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ibban\Downloads\"/>
    </mc:Choice>
  </mc:AlternateContent>
  <xr:revisionPtr revIDLastSave="0" documentId="13_ncr:1_{CEC9BD83-C160-4F4A-B3B4-3539B8455F47}" xr6:coauthVersionLast="47" xr6:coauthVersionMax="47" xr10:uidLastSave="{00000000-0000-0000-0000-000000000000}"/>
  <bookViews>
    <workbookView xWindow="-110" yWindow="-110" windowWidth="19420" windowHeight="11020" activeTab="8" xr2:uid="{00000000-000D-0000-FFFF-FFFF00000000}"/>
  </bookViews>
  <sheets>
    <sheet name="TRAM" sheetId="1" r:id="rId1"/>
    <sheet name="TRIL" sheetId="2" r:id="rId2"/>
    <sheet name="TRIM" sheetId="3" r:id="rId3"/>
    <sheet name="TRIO" sheetId="4" r:id="rId4"/>
    <sheet name="TRIS" sheetId="5" r:id="rId5"/>
    <sheet name="TRST" sheetId="6" r:id="rId6"/>
    <sheet name="TRUS" sheetId="7" r:id="rId7"/>
    <sheet name="TSPC" sheetId="8" r:id="rId8"/>
    <sheet name="ULTJ" sheetId="9" r:id="rId9"/>
    <sheet name="UNIC" sheetId="10" r:id="rId10"/>
    <sheet name="UNIT" sheetId="11" r:id="rId11"/>
    <sheet name="UNSP" sheetId="12" r:id="rId12"/>
    <sheet name="UNTR" sheetId="13" r:id="rId13"/>
    <sheet name="UNVR" sheetId="14" r:id="rId14"/>
    <sheet name="VICO" sheetId="15" r:id="rId15"/>
    <sheet name="VINS" sheetId="16" r:id="rId16"/>
    <sheet name="VIVA" sheetId="17" r:id="rId17"/>
    <sheet name="VOKS" sheetId="18" r:id="rId18"/>
    <sheet name="VRNA" sheetId="19" r:id="rId19"/>
    <sheet name="WAPO" sheetId="20" r:id="rId20"/>
    <sheet name="WEHA" sheetId="21" r:id="rId21"/>
    <sheet name="WICO" sheetId="22" r:id="rId22"/>
    <sheet name="WIIM" sheetId="23" r:id="rId23"/>
    <sheet name="WIKA" sheetId="24" r:id="rId24"/>
    <sheet name="WINS" sheetId="25" r:id="rId25"/>
    <sheet name="WOMF" sheetId="26" r:id="rId26"/>
    <sheet name="WSKT" sheetId="27" r:id="rId27"/>
    <sheet name="WTON" sheetId="28" r:id="rId28"/>
    <sheet name="YPAS" sheetId="29" r:id="rId29"/>
    <sheet name="YULE" sheetId="30" r:id="rId30"/>
    <sheet name="ZBRA" sheetId="31" r:id="rId31"/>
    <sheet name="SHIP" sheetId="32" r:id="rId32"/>
    <sheet name="CASA" sheetId="33" r:id="rId33"/>
    <sheet name="DAYA" sheetId="34" r:id="rId34"/>
    <sheet name="DPUM" sheetId="35" r:id="rId35"/>
    <sheet name="IDPR" sheetId="36" r:id="rId36"/>
    <sheet name="JGLE" sheetId="37" r:id="rId37"/>
    <sheet name="KINO" sheetId="38" r:id="rId38"/>
    <sheet name="MARI" sheetId="39" r:id="rId39"/>
    <sheet name="MKNT" sheetId="40" r:id="rId40"/>
    <sheet name="MTRA" sheetId="41" r:id="rId41"/>
    <sheet name="OASA" sheetId="42" r:id="rId42"/>
    <sheet name="POWR" sheetId="43" r:id="rId43"/>
    <sheet name="INCF" sheetId="44" r:id="rId44"/>
    <sheet name="WSBP" sheetId="45" r:id="rId45"/>
    <sheet name="PBSA" sheetId="46" r:id="rId46"/>
    <sheet name="PRDA" sheetId="47" r:id="rId47"/>
    <sheet name="BOGA" sheetId="48" r:id="rId48"/>
    <sheet name="BRIS" sheetId="49" r:id="rId49"/>
    <sheet name="PORT" sheetId="50" r:id="rId50"/>
    <sheet name="CARS" sheetId="51" r:id="rId51"/>
    <sheet name="MINA" sheetId="52" r:id="rId52"/>
    <sheet name="CLEO" sheetId="53" r:id="rId53"/>
    <sheet name="TAMU" sheetId="54" r:id="rId54"/>
    <sheet name="CSIS" sheetId="55" r:id="rId55"/>
    <sheet name="TGRA" sheetId="56" r:id="rId56"/>
    <sheet name="FIRE" sheetId="57" r:id="rId57"/>
    <sheet name="TOPS" sheetId="58" r:id="rId58"/>
    <sheet name="KMTR" sheetId="59" r:id="rId59"/>
    <sheet name="ARMY" sheetId="60" r:id="rId60"/>
    <sheet name="MAPB" sheetId="61" r:id="rId61"/>
    <sheet name="WOOD" sheetId="62" r:id="rId62"/>
    <sheet name="HRTA" sheetId="63" r:id="rId63"/>
    <sheet name="MABA" sheetId="64" r:id="rId64"/>
    <sheet name="HOKI" sheetId="65" r:id="rId65"/>
    <sheet name="MPOW" sheetId="66" r:id="rId66"/>
    <sheet name="MARK" sheetId="67" r:id="rId67"/>
    <sheet name="NASA" sheetId="68" r:id="rId68"/>
    <sheet name="MDKI" sheetId="69" r:id="rId69"/>
    <sheet name="BELL" sheetId="70" r:id="rId70"/>
    <sheet name="KIOS" sheetId="71" r:id="rId71"/>
    <sheet name="GMFI" sheetId="72" r:id="rId72"/>
    <sheet name="MTWI" sheetId="73" r:id="rId73"/>
    <sheet name="ZINC" sheetId="74" r:id="rId74"/>
    <sheet name="MCAS" sheetId="75" r:id="rId75"/>
    <sheet name="PPRE" sheetId="76" r:id="rId76"/>
    <sheet name="WEGE" sheetId="77" r:id="rId77"/>
    <sheet name="PSSI" sheetId="78" r:id="rId78"/>
    <sheet name="MORA" sheetId="79" r:id="rId79"/>
    <sheet name="DWGL" sheetId="80" r:id="rId80"/>
    <sheet name="PBID" sheetId="81" r:id="rId81"/>
    <sheet name="JMAS" sheetId="82" r:id="rId82"/>
    <sheet name="CAMP" sheetId="83" r:id="rId83"/>
    <sheet name="IPCM" sheetId="84" r:id="rId84"/>
    <sheet name="PCAR" sheetId="85" r:id="rId85"/>
    <sheet name="LCKM" sheetId="86" r:id="rId86"/>
    <sheet name="BOSS" sheetId="87" r:id="rId87"/>
    <sheet name="HELI" sheetId="88" r:id="rId88"/>
    <sheet name="JSKY" sheetId="89" r:id="rId89"/>
    <sheet name="INPS" sheetId="90" r:id="rId90"/>
    <sheet name="GHON" sheetId="91" r:id="rId91"/>
    <sheet name="TDPM" sheetId="92" r:id="rId92"/>
    <sheet name="DFAM" sheetId="93" r:id="rId93"/>
    <sheet name="NICK" sheetId="94" r:id="rId94"/>
    <sheet name="BTPS" sheetId="95" r:id="rId95"/>
    <sheet name="SPTO" sheetId="96" r:id="rId96"/>
    <sheet name="PRIM" sheetId="97" r:id="rId97"/>
    <sheet name="HEAL" sheetId="98" r:id="rId98"/>
    <sheet name="TRUK" sheetId="99" r:id="rId99"/>
    <sheet name="PZZA" sheetId="100" r:id="rId10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7" i="100" l="1"/>
  <c r="P37" i="100"/>
  <c r="O37" i="100"/>
  <c r="N37" i="100"/>
  <c r="M37" i="100"/>
  <c r="L37" i="100"/>
  <c r="K37" i="100"/>
  <c r="J37" i="100"/>
  <c r="I37" i="100"/>
  <c r="H37" i="100"/>
  <c r="E37" i="100"/>
  <c r="D37" i="100"/>
  <c r="Q36" i="100"/>
  <c r="P36" i="100"/>
  <c r="O36" i="100"/>
  <c r="N36" i="100"/>
  <c r="M36" i="100"/>
  <c r="L36" i="100"/>
  <c r="K36" i="100"/>
  <c r="J36" i="100"/>
  <c r="I36" i="100"/>
  <c r="H36" i="100"/>
  <c r="E36" i="100"/>
  <c r="D36" i="100"/>
  <c r="Q35" i="100"/>
  <c r="P35" i="100"/>
  <c r="O35" i="100"/>
  <c r="N35" i="100"/>
  <c r="M35" i="100"/>
  <c r="L35" i="100"/>
  <c r="K35" i="100"/>
  <c r="J35" i="100"/>
  <c r="I35" i="100"/>
  <c r="E35" i="100"/>
  <c r="D35" i="100"/>
  <c r="H35" i="100" s="1"/>
  <c r="Q34" i="100"/>
  <c r="P34" i="100"/>
  <c r="O34" i="100"/>
  <c r="N34" i="100"/>
  <c r="M34" i="100"/>
  <c r="L34" i="100"/>
  <c r="K34" i="100"/>
  <c r="J34" i="100"/>
  <c r="I34" i="100"/>
  <c r="E34" i="100"/>
  <c r="D34" i="100"/>
  <c r="H34" i="100" s="1"/>
  <c r="Q33" i="100"/>
  <c r="P33" i="100"/>
  <c r="O33" i="100"/>
  <c r="N33" i="100"/>
  <c r="M33" i="100"/>
  <c r="L33" i="100"/>
  <c r="K33" i="100"/>
  <c r="J33" i="100"/>
  <c r="I33" i="100"/>
  <c r="E33" i="100"/>
  <c r="D33" i="100"/>
  <c r="H33" i="100" s="1"/>
  <c r="Q32" i="100"/>
  <c r="P32" i="100"/>
  <c r="O32" i="100"/>
  <c r="N32" i="100"/>
  <c r="M32" i="100"/>
  <c r="L32" i="100"/>
  <c r="K32" i="100"/>
  <c r="J32" i="100"/>
  <c r="I32" i="100"/>
  <c r="E32" i="100"/>
  <c r="D32" i="100"/>
  <c r="H32" i="100" s="1"/>
  <c r="Q25" i="100"/>
  <c r="P25" i="100"/>
  <c r="O25" i="100"/>
  <c r="N25" i="100"/>
  <c r="M25" i="100"/>
  <c r="L25" i="100"/>
  <c r="L29" i="100" s="1"/>
  <c r="K25" i="100"/>
  <c r="K29" i="100" s="1"/>
  <c r="J25" i="100"/>
  <c r="I25" i="100"/>
  <c r="E25" i="100"/>
  <c r="D25" i="100"/>
  <c r="H25" i="100" s="1"/>
  <c r="H29" i="100" s="1"/>
  <c r="Q21" i="100"/>
  <c r="P21" i="100"/>
  <c r="O21" i="100"/>
  <c r="N21" i="100"/>
  <c r="M21" i="100"/>
  <c r="L21" i="100"/>
  <c r="K21" i="100"/>
  <c r="J21" i="100"/>
  <c r="I21" i="100"/>
  <c r="E21" i="100"/>
  <c r="D21" i="100"/>
  <c r="H21" i="100" s="1"/>
  <c r="Q16" i="100"/>
  <c r="P16" i="100"/>
  <c r="O16" i="100"/>
  <c r="N16" i="100"/>
  <c r="M16" i="100"/>
  <c r="L16" i="100"/>
  <c r="K16" i="100"/>
  <c r="J16" i="100"/>
  <c r="I16" i="100"/>
  <c r="E16" i="100"/>
  <c r="D16" i="100"/>
  <c r="H16" i="100" s="1"/>
  <c r="Q15" i="100"/>
  <c r="P15" i="100"/>
  <c r="O15" i="100"/>
  <c r="N15" i="100"/>
  <c r="M15" i="100"/>
  <c r="L15" i="100"/>
  <c r="K15" i="100"/>
  <c r="J15" i="100"/>
  <c r="I15" i="100"/>
  <c r="E15" i="100"/>
  <c r="D15" i="100"/>
  <c r="H15" i="100" s="1"/>
  <c r="Q14" i="100"/>
  <c r="P14" i="100"/>
  <c r="O14" i="100"/>
  <c r="N14" i="100"/>
  <c r="M14" i="100"/>
  <c r="L14" i="100"/>
  <c r="K14" i="100"/>
  <c r="J14" i="100"/>
  <c r="I14" i="100"/>
  <c r="E14" i="100"/>
  <c r="D14" i="100"/>
  <c r="H14" i="100" s="1"/>
  <c r="Q13" i="100"/>
  <c r="P13" i="100"/>
  <c r="O13" i="100"/>
  <c r="N13" i="100"/>
  <c r="M13" i="100"/>
  <c r="L13" i="100"/>
  <c r="K13" i="100"/>
  <c r="J13" i="100"/>
  <c r="I13" i="100"/>
  <c r="E13" i="100"/>
  <c r="D13" i="100"/>
  <c r="H13" i="100" s="1"/>
  <c r="Q12" i="100"/>
  <c r="P12" i="100"/>
  <c r="O12" i="100"/>
  <c r="N12" i="100"/>
  <c r="M12" i="100"/>
  <c r="L12" i="100"/>
  <c r="K12" i="100"/>
  <c r="J12" i="100"/>
  <c r="I12" i="100"/>
  <c r="E12" i="100"/>
  <c r="D12" i="100"/>
  <c r="H12" i="100" s="1"/>
  <c r="Q11" i="100"/>
  <c r="P11" i="100"/>
  <c r="O11" i="100"/>
  <c r="N11" i="100"/>
  <c r="M11" i="100"/>
  <c r="L11" i="100"/>
  <c r="K11" i="100"/>
  <c r="J11" i="100"/>
  <c r="I11" i="100"/>
  <c r="E11" i="100"/>
  <c r="D11" i="100"/>
  <c r="H11" i="100" s="1"/>
  <c r="Q9" i="100"/>
  <c r="P9" i="100"/>
  <c r="O9" i="100"/>
  <c r="N9" i="100"/>
  <c r="M9" i="100"/>
  <c r="L9" i="100"/>
  <c r="K9" i="100"/>
  <c r="J9" i="100"/>
  <c r="I9" i="100"/>
  <c r="E9" i="100"/>
  <c r="D9" i="100"/>
  <c r="Q8" i="100"/>
  <c r="P8" i="100"/>
  <c r="O8" i="100"/>
  <c r="N8" i="100"/>
  <c r="M8" i="100"/>
  <c r="L8" i="100"/>
  <c r="K8" i="100"/>
  <c r="J8" i="100"/>
  <c r="I8" i="100"/>
  <c r="E8" i="100"/>
  <c r="D8" i="100"/>
  <c r="H8" i="100" s="1"/>
  <c r="Q7" i="100"/>
  <c r="P7" i="100"/>
  <c r="O7" i="100"/>
  <c r="N7" i="100"/>
  <c r="M7" i="100"/>
  <c r="L7" i="100"/>
  <c r="K7" i="100"/>
  <c r="J7" i="100"/>
  <c r="I7" i="100"/>
  <c r="E7" i="100"/>
  <c r="D7" i="100"/>
  <c r="H7" i="100" s="1"/>
  <c r="Q6" i="100"/>
  <c r="P6" i="100"/>
  <c r="O6" i="100"/>
  <c r="N6" i="100"/>
  <c r="M6" i="100"/>
  <c r="L6" i="100"/>
  <c r="K6" i="100"/>
  <c r="J6" i="100"/>
  <c r="I6" i="100"/>
  <c r="E6" i="100"/>
  <c r="D6" i="100"/>
  <c r="H6" i="100" s="1"/>
  <c r="Q5" i="100"/>
  <c r="Q23" i="100" s="1"/>
  <c r="P5" i="100"/>
  <c r="P23" i="100" s="1"/>
  <c r="O5" i="100"/>
  <c r="O23" i="100" s="1"/>
  <c r="N5" i="100"/>
  <c r="N23" i="100" s="1"/>
  <c r="M5" i="100"/>
  <c r="M23" i="100" s="1"/>
  <c r="L5" i="100"/>
  <c r="L23" i="100" s="1"/>
  <c r="K5" i="100"/>
  <c r="K23" i="100" s="1"/>
  <c r="J5" i="100"/>
  <c r="J23" i="100" s="1"/>
  <c r="I5" i="100"/>
  <c r="I23" i="100" s="1"/>
  <c r="E5" i="100"/>
  <c r="E23" i="100" s="1"/>
  <c r="D5" i="100"/>
  <c r="Q4" i="100"/>
  <c r="Q27" i="100" s="1"/>
  <c r="P4" i="100"/>
  <c r="P27" i="100" s="1"/>
  <c r="O4" i="100"/>
  <c r="O27" i="100" s="1"/>
  <c r="N4" i="100"/>
  <c r="N27" i="100" s="1"/>
  <c r="M4" i="100"/>
  <c r="M27" i="100" s="1"/>
  <c r="L4" i="100"/>
  <c r="L27" i="100" s="1"/>
  <c r="L30" i="100" s="1"/>
  <c r="K4" i="100"/>
  <c r="K27" i="100" s="1"/>
  <c r="K30" i="100" s="1"/>
  <c r="J4" i="100"/>
  <c r="J27" i="100" s="1"/>
  <c r="I4" i="100"/>
  <c r="I27" i="100" s="1"/>
  <c r="E4" i="100"/>
  <c r="E27" i="100" s="1"/>
  <c r="D4" i="100"/>
  <c r="H3" i="100"/>
  <c r="Q2" i="100"/>
  <c r="Q20" i="100" s="1"/>
  <c r="P2" i="100"/>
  <c r="P20" i="100" s="1"/>
  <c r="O2" i="100"/>
  <c r="O20" i="100" s="1"/>
  <c r="N2" i="100"/>
  <c r="N20" i="100" s="1"/>
  <c r="M2" i="100"/>
  <c r="M20" i="100" s="1"/>
  <c r="L2" i="100"/>
  <c r="L20" i="100" s="1"/>
  <c r="K2" i="100"/>
  <c r="K20" i="100" s="1"/>
  <c r="J2" i="100"/>
  <c r="J20" i="100" s="1"/>
  <c r="I2" i="100"/>
  <c r="I20" i="100" s="1"/>
  <c r="E2" i="100"/>
  <c r="E20" i="100" s="1"/>
  <c r="D2" i="100"/>
  <c r="Q37" i="99"/>
  <c r="P37" i="99"/>
  <c r="O37" i="99"/>
  <c r="N37" i="99"/>
  <c r="M37" i="99"/>
  <c r="L37" i="99"/>
  <c r="K37" i="99"/>
  <c r="J37" i="99"/>
  <c r="I37" i="99"/>
  <c r="H37" i="99"/>
  <c r="E37" i="99"/>
  <c r="D37" i="99"/>
  <c r="Q36" i="99"/>
  <c r="P36" i="99"/>
  <c r="O36" i="99"/>
  <c r="N36" i="99"/>
  <c r="M36" i="99"/>
  <c r="L36" i="99"/>
  <c r="K36" i="99"/>
  <c r="J36" i="99"/>
  <c r="I36" i="99"/>
  <c r="H36" i="99"/>
  <c r="E36" i="99"/>
  <c r="D36" i="99"/>
  <c r="Q35" i="99"/>
  <c r="P35" i="99"/>
  <c r="O35" i="99"/>
  <c r="N35" i="99"/>
  <c r="M35" i="99"/>
  <c r="L35" i="99"/>
  <c r="K35" i="99"/>
  <c r="J35" i="99"/>
  <c r="I35" i="99"/>
  <c r="E35" i="99"/>
  <c r="D35" i="99"/>
  <c r="H35" i="99" s="1"/>
  <c r="Q34" i="99"/>
  <c r="P34" i="99"/>
  <c r="O34" i="99"/>
  <c r="N34" i="99"/>
  <c r="M34" i="99"/>
  <c r="L34" i="99"/>
  <c r="K34" i="99"/>
  <c r="J34" i="99"/>
  <c r="I34" i="99"/>
  <c r="E34" i="99"/>
  <c r="D34" i="99"/>
  <c r="H34" i="99" s="1"/>
  <c r="Q33" i="99"/>
  <c r="P33" i="99"/>
  <c r="O33" i="99"/>
  <c r="N33" i="99"/>
  <c r="M33" i="99"/>
  <c r="L33" i="99"/>
  <c r="K33" i="99"/>
  <c r="J33" i="99"/>
  <c r="I33" i="99"/>
  <c r="E33" i="99"/>
  <c r="D33" i="99"/>
  <c r="H33" i="99" s="1"/>
  <c r="Q32" i="99"/>
  <c r="P32" i="99"/>
  <c r="O32" i="99"/>
  <c r="N32" i="99"/>
  <c r="M32" i="99"/>
  <c r="L32" i="99"/>
  <c r="K32" i="99"/>
  <c r="J32" i="99"/>
  <c r="I32" i="99"/>
  <c r="E32" i="99"/>
  <c r="D32" i="99"/>
  <c r="H32" i="99" s="1"/>
  <c r="Q25" i="99"/>
  <c r="P25" i="99"/>
  <c r="O25" i="99"/>
  <c r="N25" i="99"/>
  <c r="M25" i="99"/>
  <c r="L25" i="99"/>
  <c r="L29" i="99" s="1"/>
  <c r="K25" i="99"/>
  <c r="K29" i="99" s="1"/>
  <c r="J25" i="99"/>
  <c r="I25" i="99"/>
  <c r="E25" i="99"/>
  <c r="D25" i="99"/>
  <c r="H25" i="99" s="1"/>
  <c r="H29" i="99" s="1"/>
  <c r="Q21" i="99"/>
  <c r="P21" i="99"/>
  <c r="O21" i="99"/>
  <c r="N21" i="99"/>
  <c r="M21" i="99"/>
  <c r="L21" i="99"/>
  <c r="K21" i="99"/>
  <c r="J21" i="99"/>
  <c r="I21" i="99"/>
  <c r="E21" i="99"/>
  <c r="D21" i="99"/>
  <c r="H21" i="99" s="1"/>
  <c r="Q16" i="99"/>
  <c r="P16" i="99"/>
  <c r="O16" i="99"/>
  <c r="N16" i="99"/>
  <c r="M16" i="99"/>
  <c r="L16" i="99"/>
  <c r="K16" i="99"/>
  <c r="J16" i="99"/>
  <c r="I16" i="99"/>
  <c r="E16" i="99"/>
  <c r="D16" i="99"/>
  <c r="H16" i="99" s="1"/>
  <c r="Q15" i="99"/>
  <c r="P15" i="99"/>
  <c r="O15" i="99"/>
  <c r="N15" i="99"/>
  <c r="M15" i="99"/>
  <c r="L15" i="99"/>
  <c r="K15" i="99"/>
  <c r="J15" i="99"/>
  <c r="I15" i="99"/>
  <c r="E15" i="99"/>
  <c r="D15" i="99"/>
  <c r="H15" i="99" s="1"/>
  <c r="Q14" i="99"/>
  <c r="P14" i="99"/>
  <c r="O14" i="99"/>
  <c r="N14" i="99"/>
  <c r="M14" i="99"/>
  <c r="L14" i="99"/>
  <c r="K14" i="99"/>
  <c r="J14" i="99"/>
  <c r="I14" i="99"/>
  <c r="E14" i="99"/>
  <c r="D14" i="99"/>
  <c r="H14" i="99" s="1"/>
  <c r="Q13" i="99"/>
  <c r="P13" i="99"/>
  <c r="O13" i="99"/>
  <c r="N13" i="99"/>
  <c r="M13" i="99"/>
  <c r="L13" i="99"/>
  <c r="K13" i="99"/>
  <c r="J13" i="99"/>
  <c r="I13" i="99"/>
  <c r="E13" i="99"/>
  <c r="D13" i="99"/>
  <c r="H13" i="99" s="1"/>
  <c r="Q12" i="99"/>
  <c r="P12" i="99"/>
  <c r="O12" i="99"/>
  <c r="N12" i="99"/>
  <c r="M12" i="99"/>
  <c r="L12" i="99"/>
  <c r="K12" i="99"/>
  <c r="J12" i="99"/>
  <c r="I12" i="99"/>
  <c r="E12" i="99"/>
  <c r="D12" i="99"/>
  <c r="H12" i="99" s="1"/>
  <c r="Q11" i="99"/>
  <c r="P11" i="99"/>
  <c r="O11" i="99"/>
  <c r="N11" i="99"/>
  <c r="M11" i="99"/>
  <c r="L11" i="99"/>
  <c r="K11" i="99"/>
  <c r="J11" i="99"/>
  <c r="I11" i="99"/>
  <c r="E11" i="99"/>
  <c r="D11" i="99"/>
  <c r="H11" i="99" s="1"/>
  <c r="Q9" i="99"/>
  <c r="P9" i="99"/>
  <c r="O9" i="99"/>
  <c r="N9" i="99"/>
  <c r="M9" i="99"/>
  <c r="L9" i="99"/>
  <c r="K9" i="99"/>
  <c r="J9" i="99"/>
  <c r="I9" i="99"/>
  <c r="E9" i="99"/>
  <c r="D9" i="99"/>
  <c r="Q8" i="99"/>
  <c r="P8" i="99"/>
  <c r="O8" i="99"/>
  <c r="N8" i="99"/>
  <c r="M8" i="99"/>
  <c r="L8" i="99"/>
  <c r="K8" i="99"/>
  <c r="J8" i="99"/>
  <c r="I8" i="99"/>
  <c r="E8" i="99"/>
  <c r="D8" i="99"/>
  <c r="H8" i="99" s="1"/>
  <c r="Q7" i="99"/>
  <c r="P7" i="99"/>
  <c r="O7" i="99"/>
  <c r="N7" i="99"/>
  <c r="M7" i="99"/>
  <c r="L7" i="99"/>
  <c r="K7" i="99"/>
  <c r="J7" i="99"/>
  <c r="I7" i="99"/>
  <c r="E7" i="99"/>
  <c r="D7" i="99"/>
  <c r="H7" i="99" s="1"/>
  <c r="Q6" i="99"/>
  <c r="P6" i="99"/>
  <c r="O6" i="99"/>
  <c r="N6" i="99"/>
  <c r="M6" i="99"/>
  <c r="L6" i="99"/>
  <c r="K6" i="99"/>
  <c r="J6" i="99"/>
  <c r="I6" i="99"/>
  <c r="E6" i="99"/>
  <c r="D6" i="99"/>
  <c r="H6" i="99" s="1"/>
  <c r="Q5" i="99"/>
  <c r="Q23" i="99" s="1"/>
  <c r="P5" i="99"/>
  <c r="P23" i="99" s="1"/>
  <c r="O5" i="99"/>
  <c r="O23" i="99" s="1"/>
  <c r="N5" i="99"/>
  <c r="N23" i="99" s="1"/>
  <c r="M5" i="99"/>
  <c r="M23" i="99" s="1"/>
  <c r="L5" i="99"/>
  <c r="L23" i="99" s="1"/>
  <c r="K5" i="99"/>
  <c r="K23" i="99" s="1"/>
  <c r="J5" i="99"/>
  <c r="J23" i="99" s="1"/>
  <c r="I5" i="99"/>
  <c r="I23" i="99" s="1"/>
  <c r="E5" i="99"/>
  <c r="E23" i="99" s="1"/>
  <c r="D5" i="99"/>
  <c r="Q4" i="99"/>
  <c r="Q27" i="99" s="1"/>
  <c r="P4" i="99"/>
  <c r="P27" i="99" s="1"/>
  <c r="O4" i="99"/>
  <c r="O27" i="99" s="1"/>
  <c r="N4" i="99"/>
  <c r="N27" i="99" s="1"/>
  <c r="M4" i="99"/>
  <c r="M27" i="99" s="1"/>
  <c r="L4" i="99"/>
  <c r="L27" i="99" s="1"/>
  <c r="L30" i="99" s="1"/>
  <c r="K4" i="99"/>
  <c r="K27" i="99" s="1"/>
  <c r="K30" i="99" s="1"/>
  <c r="J4" i="99"/>
  <c r="J27" i="99" s="1"/>
  <c r="I4" i="99"/>
  <c r="I27" i="99" s="1"/>
  <c r="E4" i="99"/>
  <c r="E27" i="99" s="1"/>
  <c r="D4" i="99"/>
  <c r="H3" i="99"/>
  <c r="Q2" i="99"/>
  <c r="Q20" i="99" s="1"/>
  <c r="P2" i="99"/>
  <c r="P20" i="99" s="1"/>
  <c r="O2" i="99"/>
  <c r="O20" i="99" s="1"/>
  <c r="N2" i="99"/>
  <c r="N20" i="99" s="1"/>
  <c r="M2" i="99"/>
  <c r="M20" i="99" s="1"/>
  <c r="L2" i="99"/>
  <c r="L20" i="99" s="1"/>
  <c r="K2" i="99"/>
  <c r="K20" i="99" s="1"/>
  <c r="J2" i="99"/>
  <c r="J20" i="99" s="1"/>
  <c r="I2" i="99"/>
  <c r="I20" i="99" s="1"/>
  <c r="E2" i="99"/>
  <c r="E20" i="99" s="1"/>
  <c r="D2" i="99"/>
  <c r="Q37" i="98"/>
  <c r="P37" i="98"/>
  <c r="O37" i="98"/>
  <c r="N37" i="98"/>
  <c r="M37" i="98"/>
  <c r="L37" i="98"/>
  <c r="K37" i="98"/>
  <c r="J37" i="98"/>
  <c r="I37" i="98"/>
  <c r="H37" i="98"/>
  <c r="E37" i="98"/>
  <c r="D37" i="98"/>
  <c r="Q36" i="98"/>
  <c r="P36" i="98"/>
  <c r="O36" i="98"/>
  <c r="N36" i="98"/>
  <c r="M36" i="98"/>
  <c r="L36" i="98"/>
  <c r="K36" i="98"/>
  <c r="J36" i="98"/>
  <c r="I36" i="98"/>
  <c r="H36" i="98"/>
  <c r="E36" i="98"/>
  <c r="D36" i="98"/>
  <c r="Q35" i="98"/>
  <c r="P35" i="98"/>
  <c r="O35" i="98"/>
  <c r="N35" i="98"/>
  <c r="M35" i="98"/>
  <c r="L35" i="98"/>
  <c r="K35" i="98"/>
  <c r="J35" i="98"/>
  <c r="I35" i="98"/>
  <c r="E35" i="98"/>
  <c r="D35" i="98"/>
  <c r="H35" i="98" s="1"/>
  <c r="Q34" i="98"/>
  <c r="P34" i="98"/>
  <c r="O34" i="98"/>
  <c r="N34" i="98"/>
  <c r="M34" i="98"/>
  <c r="L34" i="98"/>
  <c r="K34" i="98"/>
  <c r="J34" i="98"/>
  <c r="I34" i="98"/>
  <c r="E34" i="98"/>
  <c r="D34" i="98"/>
  <c r="H34" i="98" s="1"/>
  <c r="Q33" i="98"/>
  <c r="P33" i="98"/>
  <c r="O33" i="98"/>
  <c r="N33" i="98"/>
  <c r="M33" i="98"/>
  <c r="L33" i="98"/>
  <c r="K33" i="98"/>
  <c r="J33" i="98"/>
  <c r="I33" i="98"/>
  <c r="E33" i="98"/>
  <c r="D33" i="98"/>
  <c r="H33" i="98" s="1"/>
  <c r="Q32" i="98"/>
  <c r="P32" i="98"/>
  <c r="O32" i="98"/>
  <c r="N32" i="98"/>
  <c r="M32" i="98"/>
  <c r="L32" i="98"/>
  <c r="K32" i="98"/>
  <c r="J32" i="98"/>
  <c r="I32" i="98"/>
  <c r="E32" i="98"/>
  <c r="D32" i="98"/>
  <c r="H32" i="98" s="1"/>
  <c r="Q25" i="98"/>
  <c r="P25" i="98"/>
  <c r="O25" i="98"/>
  <c r="N25" i="98"/>
  <c r="M25" i="98"/>
  <c r="L25" i="98"/>
  <c r="L29" i="98" s="1"/>
  <c r="K25" i="98"/>
  <c r="K29" i="98" s="1"/>
  <c r="J25" i="98"/>
  <c r="I25" i="98"/>
  <c r="E25" i="98"/>
  <c r="D25" i="98"/>
  <c r="H25" i="98" s="1"/>
  <c r="H29" i="98" s="1"/>
  <c r="Q21" i="98"/>
  <c r="P21" i="98"/>
  <c r="O21" i="98"/>
  <c r="N21" i="98"/>
  <c r="M21" i="98"/>
  <c r="L21" i="98"/>
  <c r="K21" i="98"/>
  <c r="J21" i="98"/>
  <c r="I21" i="98"/>
  <c r="E21" i="98"/>
  <c r="D21" i="98"/>
  <c r="H21" i="98" s="1"/>
  <c r="Q16" i="98"/>
  <c r="P16" i="98"/>
  <c r="O16" i="98"/>
  <c r="N16" i="98"/>
  <c r="M16" i="98"/>
  <c r="L16" i="98"/>
  <c r="K16" i="98"/>
  <c r="J16" i="98"/>
  <c r="I16" i="98"/>
  <c r="E16" i="98"/>
  <c r="D16" i="98"/>
  <c r="H16" i="98" s="1"/>
  <c r="Q15" i="98"/>
  <c r="P15" i="98"/>
  <c r="O15" i="98"/>
  <c r="N15" i="98"/>
  <c r="M15" i="98"/>
  <c r="L15" i="98"/>
  <c r="K15" i="98"/>
  <c r="J15" i="98"/>
  <c r="I15" i="98"/>
  <c r="E15" i="98"/>
  <c r="D15" i="98"/>
  <c r="H15" i="98" s="1"/>
  <c r="Q14" i="98"/>
  <c r="P14" i="98"/>
  <c r="O14" i="98"/>
  <c r="N14" i="98"/>
  <c r="M14" i="98"/>
  <c r="L14" i="98"/>
  <c r="K14" i="98"/>
  <c r="J14" i="98"/>
  <c r="I14" i="98"/>
  <c r="E14" i="98"/>
  <c r="D14" i="98"/>
  <c r="H14" i="98" s="1"/>
  <c r="Q13" i="98"/>
  <c r="P13" i="98"/>
  <c r="O13" i="98"/>
  <c r="N13" i="98"/>
  <c r="M13" i="98"/>
  <c r="L13" i="98"/>
  <c r="K13" i="98"/>
  <c r="J13" i="98"/>
  <c r="I13" i="98"/>
  <c r="E13" i="98"/>
  <c r="D13" i="98"/>
  <c r="H13" i="98" s="1"/>
  <c r="Q12" i="98"/>
  <c r="P12" i="98"/>
  <c r="O12" i="98"/>
  <c r="N12" i="98"/>
  <c r="M12" i="98"/>
  <c r="L12" i="98"/>
  <c r="K12" i="98"/>
  <c r="J12" i="98"/>
  <c r="I12" i="98"/>
  <c r="E12" i="98"/>
  <c r="D12" i="98"/>
  <c r="H12" i="98" s="1"/>
  <c r="Q11" i="98"/>
  <c r="P11" i="98"/>
  <c r="O11" i="98"/>
  <c r="N11" i="98"/>
  <c r="M11" i="98"/>
  <c r="L11" i="98"/>
  <c r="K11" i="98"/>
  <c r="J11" i="98"/>
  <c r="I11" i="98"/>
  <c r="E11" i="98"/>
  <c r="D11" i="98"/>
  <c r="H11" i="98" s="1"/>
  <c r="Q9" i="98"/>
  <c r="P9" i="98"/>
  <c r="O9" i="98"/>
  <c r="N9" i="98"/>
  <c r="M9" i="98"/>
  <c r="L9" i="98"/>
  <c r="K9" i="98"/>
  <c r="J9" i="98"/>
  <c r="I9" i="98"/>
  <c r="E9" i="98"/>
  <c r="D9" i="98"/>
  <c r="Q8" i="98"/>
  <c r="P8" i="98"/>
  <c r="O8" i="98"/>
  <c r="N8" i="98"/>
  <c r="M8" i="98"/>
  <c r="L8" i="98"/>
  <c r="K8" i="98"/>
  <c r="J8" i="98"/>
  <c r="I8" i="98"/>
  <c r="E8" i="98"/>
  <c r="D8" i="98"/>
  <c r="H8" i="98" s="1"/>
  <c r="Q7" i="98"/>
  <c r="P7" i="98"/>
  <c r="O7" i="98"/>
  <c r="N7" i="98"/>
  <c r="M7" i="98"/>
  <c r="L7" i="98"/>
  <c r="K7" i="98"/>
  <c r="J7" i="98"/>
  <c r="I7" i="98"/>
  <c r="E7" i="98"/>
  <c r="D7" i="98"/>
  <c r="H7" i="98" s="1"/>
  <c r="Q6" i="98"/>
  <c r="P6" i="98"/>
  <c r="O6" i="98"/>
  <c r="N6" i="98"/>
  <c r="M6" i="98"/>
  <c r="L6" i="98"/>
  <c r="K6" i="98"/>
  <c r="J6" i="98"/>
  <c r="I6" i="98"/>
  <c r="E6" i="98"/>
  <c r="D6" i="98"/>
  <c r="H6" i="98" s="1"/>
  <c r="Q5" i="98"/>
  <c r="Q23" i="98" s="1"/>
  <c r="P5" i="98"/>
  <c r="P23" i="98" s="1"/>
  <c r="O5" i="98"/>
  <c r="O23" i="98" s="1"/>
  <c r="N5" i="98"/>
  <c r="N23" i="98" s="1"/>
  <c r="M5" i="98"/>
  <c r="M23" i="98" s="1"/>
  <c r="L5" i="98"/>
  <c r="L23" i="98" s="1"/>
  <c r="K5" i="98"/>
  <c r="K23" i="98" s="1"/>
  <c r="J5" i="98"/>
  <c r="J23" i="98" s="1"/>
  <c r="I5" i="98"/>
  <c r="I23" i="98" s="1"/>
  <c r="E5" i="98"/>
  <c r="E23" i="98" s="1"/>
  <c r="D5" i="98"/>
  <c r="Q4" i="98"/>
  <c r="Q27" i="98" s="1"/>
  <c r="P4" i="98"/>
  <c r="P27" i="98" s="1"/>
  <c r="O4" i="98"/>
  <c r="O27" i="98" s="1"/>
  <c r="N4" i="98"/>
  <c r="N27" i="98" s="1"/>
  <c r="M4" i="98"/>
  <c r="M27" i="98" s="1"/>
  <c r="L4" i="98"/>
  <c r="L27" i="98" s="1"/>
  <c r="L30" i="98" s="1"/>
  <c r="K4" i="98"/>
  <c r="K27" i="98" s="1"/>
  <c r="K30" i="98" s="1"/>
  <c r="J4" i="98"/>
  <c r="J27" i="98" s="1"/>
  <c r="I4" i="98"/>
  <c r="I27" i="98" s="1"/>
  <c r="E4" i="98"/>
  <c r="E27" i="98" s="1"/>
  <c r="D4" i="98"/>
  <c r="H3" i="98"/>
  <c r="Q2" i="98"/>
  <c r="Q20" i="98" s="1"/>
  <c r="P2" i="98"/>
  <c r="P20" i="98" s="1"/>
  <c r="O2" i="98"/>
  <c r="O20" i="98" s="1"/>
  <c r="N2" i="98"/>
  <c r="N20" i="98" s="1"/>
  <c r="M2" i="98"/>
  <c r="M20" i="98" s="1"/>
  <c r="L2" i="98"/>
  <c r="L20" i="98" s="1"/>
  <c r="K2" i="98"/>
  <c r="K20" i="98" s="1"/>
  <c r="J2" i="98"/>
  <c r="J20" i="98" s="1"/>
  <c r="I2" i="98"/>
  <c r="I20" i="98" s="1"/>
  <c r="E2" i="98"/>
  <c r="E20" i="98" s="1"/>
  <c r="D2" i="98"/>
  <c r="Q37" i="97"/>
  <c r="P37" i="97"/>
  <c r="O37" i="97"/>
  <c r="N37" i="97"/>
  <c r="M37" i="97"/>
  <c r="L37" i="97"/>
  <c r="K37" i="97"/>
  <c r="J37" i="97"/>
  <c r="I37" i="97"/>
  <c r="H37" i="97"/>
  <c r="E37" i="97"/>
  <c r="D37" i="97"/>
  <c r="Q36" i="97"/>
  <c r="P36" i="97"/>
  <c r="O36" i="97"/>
  <c r="N36" i="97"/>
  <c r="M36" i="97"/>
  <c r="L36" i="97"/>
  <c r="K36" i="97"/>
  <c r="J36" i="97"/>
  <c r="I36" i="97"/>
  <c r="H36" i="97"/>
  <c r="E36" i="97"/>
  <c r="D36" i="97"/>
  <c r="Q35" i="97"/>
  <c r="P35" i="97"/>
  <c r="O35" i="97"/>
  <c r="N35" i="97"/>
  <c r="M35" i="97"/>
  <c r="L35" i="97"/>
  <c r="K35" i="97"/>
  <c r="J35" i="97"/>
  <c r="I35" i="97"/>
  <c r="E35" i="97"/>
  <c r="D35" i="97"/>
  <c r="H35" i="97" s="1"/>
  <c r="Q34" i="97"/>
  <c r="P34" i="97"/>
  <c r="O34" i="97"/>
  <c r="N34" i="97"/>
  <c r="M34" i="97"/>
  <c r="L34" i="97"/>
  <c r="K34" i="97"/>
  <c r="J34" i="97"/>
  <c r="I34" i="97"/>
  <c r="E34" i="97"/>
  <c r="D34" i="97"/>
  <c r="H34" i="97" s="1"/>
  <c r="Q33" i="97"/>
  <c r="P33" i="97"/>
  <c r="O33" i="97"/>
  <c r="N33" i="97"/>
  <c r="M33" i="97"/>
  <c r="L33" i="97"/>
  <c r="K33" i="97"/>
  <c r="J33" i="97"/>
  <c r="I33" i="97"/>
  <c r="E33" i="97"/>
  <c r="D33" i="97"/>
  <c r="H33" i="97" s="1"/>
  <c r="Q32" i="97"/>
  <c r="P32" i="97"/>
  <c r="O32" i="97"/>
  <c r="N32" i="97"/>
  <c r="M32" i="97"/>
  <c r="L32" i="97"/>
  <c r="K32" i="97"/>
  <c r="J32" i="97"/>
  <c r="I32" i="97"/>
  <c r="E32" i="97"/>
  <c r="D32" i="97"/>
  <c r="H32" i="97" s="1"/>
  <c r="Q25" i="97"/>
  <c r="P25" i="97"/>
  <c r="O25" i="97"/>
  <c r="N25" i="97"/>
  <c r="M25" i="97"/>
  <c r="L25" i="97"/>
  <c r="L29" i="97" s="1"/>
  <c r="K25" i="97"/>
  <c r="K29" i="97" s="1"/>
  <c r="J25" i="97"/>
  <c r="I25" i="97"/>
  <c r="E25" i="97"/>
  <c r="D25" i="97"/>
  <c r="H25" i="97" s="1"/>
  <c r="H29" i="97" s="1"/>
  <c r="Q21" i="97"/>
  <c r="P21" i="97"/>
  <c r="O21" i="97"/>
  <c r="N21" i="97"/>
  <c r="M21" i="97"/>
  <c r="L21" i="97"/>
  <c r="K21" i="97"/>
  <c r="J21" i="97"/>
  <c r="I21" i="97"/>
  <c r="E21" i="97"/>
  <c r="D21" i="97"/>
  <c r="H21" i="97" s="1"/>
  <c r="Q16" i="97"/>
  <c r="P16" i="97"/>
  <c r="O16" i="97"/>
  <c r="N16" i="97"/>
  <c r="M16" i="97"/>
  <c r="L16" i="97"/>
  <c r="K16" i="97"/>
  <c r="J16" i="97"/>
  <c r="I16" i="97"/>
  <c r="E16" i="97"/>
  <c r="D16" i="97"/>
  <c r="H16" i="97" s="1"/>
  <c r="Q15" i="97"/>
  <c r="P15" i="97"/>
  <c r="O15" i="97"/>
  <c r="N15" i="97"/>
  <c r="M15" i="97"/>
  <c r="L15" i="97"/>
  <c r="K15" i="97"/>
  <c r="J15" i="97"/>
  <c r="I15" i="97"/>
  <c r="E15" i="97"/>
  <c r="D15" i="97"/>
  <c r="H15" i="97" s="1"/>
  <c r="Q14" i="97"/>
  <c r="P14" i="97"/>
  <c r="O14" i="97"/>
  <c r="N14" i="97"/>
  <c r="M14" i="97"/>
  <c r="L14" i="97"/>
  <c r="K14" i="97"/>
  <c r="J14" i="97"/>
  <c r="I14" i="97"/>
  <c r="E14" i="97"/>
  <c r="D14" i="97"/>
  <c r="H14" i="97" s="1"/>
  <c r="Q13" i="97"/>
  <c r="P13" i="97"/>
  <c r="O13" i="97"/>
  <c r="N13" i="97"/>
  <c r="M13" i="97"/>
  <c r="L13" i="97"/>
  <c r="K13" i="97"/>
  <c r="J13" i="97"/>
  <c r="I13" i="97"/>
  <c r="E13" i="97"/>
  <c r="D13" i="97"/>
  <c r="H13" i="97" s="1"/>
  <c r="Q12" i="97"/>
  <c r="P12" i="97"/>
  <c r="O12" i="97"/>
  <c r="N12" i="97"/>
  <c r="M12" i="97"/>
  <c r="L12" i="97"/>
  <c r="K12" i="97"/>
  <c r="J12" i="97"/>
  <c r="I12" i="97"/>
  <c r="E12" i="97"/>
  <c r="D12" i="97"/>
  <c r="H12" i="97" s="1"/>
  <c r="Q11" i="97"/>
  <c r="P11" i="97"/>
  <c r="O11" i="97"/>
  <c r="N11" i="97"/>
  <c r="M11" i="97"/>
  <c r="L11" i="97"/>
  <c r="K11" i="97"/>
  <c r="J11" i="97"/>
  <c r="I11" i="97"/>
  <c r="E11" i="97"/>
  <c r="D11" i="97"/>
  <c r="H11" i="97" s="1"/>
  <c r="Q9" i="97"/>
  <c r="P9" i="97"/>
  <c r="O9" i="97"/>
  <c r="N9" i="97"/>
  <c r="M9" i="97"/>
  <c r="L9" i="97"/>
  <c r="K9" i="97"/>
  <c r="J9" i="97"/>
  <c r="I9" i="97"/>
  <c r="E9" i="97"/>
  <c r="D9" i="97"/>
  <c r="Q8" i="97"/>
  <c r="P8" i="97"/>
  <c r="O8" i="97"/>
  <c r="N8" i="97"/>
  <c r="M8" i="97"/>
  <c r="L8" i="97"/>
  <c r="K8" i="97"/>
  <c r="J8" i="97"/>
  <c r="I8" i="97"/>
  <c r="E8" i="97"/>
  <c r="D8" i="97"/>
  <c r="H8" i="97" s="1"/>
  <c r="Q7" i="97"/>
  <c r="P7" i="97"/>
  <c r="O7" i="97"/>
  <c r="N7" i="97"/>
  <c r="M7" i="97"/>
  <c r="L7" i="97"/>
  <c r="K7" i="97"/>
  <c r="J7" i="97"/>
  <c r="I7" i="97"/>
  <c r="E7" i="97"/>
  <c r="D7" i="97"/>
  <c r="H7" i="97" s="1"/>
  <c r="Q6" i="97"/>
  <c r="P6" i="97"/>
  <c r="O6" i="97"/>
  <c r="N6" i="97"/>
  <c r="M6" i="97"/>
  <c r="L6" i="97"/>
  <c r="K6" i="97"/>
  <c r="J6" i="97"/>
  <c r="I6" i="97"/>
  <c r="E6" i="97"/>
  <c r="D6" i="97"/>
  <c r="H6" i="97" s="1"/>
  <c r="Q5" i="97"/>
  <c r="Q23" i="97" s="1"/>
  <c r="P5" i="97"/>
  <c r="P23" i="97" s="1"/>
  <c r="O5" i="97"/>
  <c r="O23" i="97" s="1"/>
  <c r="N5" i="97"/>
  <c r="N23" i="97" s="1"/>
  <c r="M5" i="97"/>
  <c r="M23" i="97" s="1"/>
  <c r="L5" i="97"/>
  <c r="L23" i="97" s="1"/>
  <c r="K5" i="97"/>
  <c r="K23" i="97" s="1"/>
  <c r="J5" i="97"/>
  <c r="J23" i="97" s="1"/>
  <c r="I5" i="97"/>
  <c r="I23" i="97" s="1"/>
  <c r="E5" i="97"/>
  <c r="E23" i="97" s="1"/>
  <c r="D5" i="97"/>
  <c r="Q4" i="97"/>
  <c r="Q27" i="97" s="1"/>
  <c r="P4" i="97"/>
  <c r="P27" i="97" s="1"/>
  <c r="O4" i="97"/>
  <c r="O27" i="97" s="1"/>
  <c r="N4" i="97"/>
  <c r="N27" i="97" s="1"/>
  <c r="M4" i="97"/>
  <c r="M27" i="97" s="1"/>
  <c r="L4" i="97"/>
  <c r="L27" i="97" s="1"/>
  <c r="L30" i="97" s="1"/>
  <c r="K4" i="97"/>
  <c r="K27" i="97" s="1"/>
  <c r="K30" i="97" s="1"/>
  <c r="J4" i="97"/>
  <c r="J27" i="97" s="1"/>
  <c r="I4" i="97"/>
  <c r="I27" i="97" s="1"/>
  <c r="E4" i="97"/>
  <c r="E27" i="97" s="1"/>
  <c r="D4" i="97"/>
  <c r="H3" i="97"/>
  <c r="Q2" i="97"/>
  <c r="Q20" i="97" s="1"/>
  <c r="P2" i="97"/>
  <c r="P20" i="97" s="1"/>
  <c r="O2" i="97"/>
  <c r="O20" i="97" s="1"/>
  <c r="N2" i="97"/>
  <c r="N20" i="97" s="1"/>
  <c r="M2" i="97"/>
  <c r="M20" i="97" s="1"/>
  <c r="L2" i="97"/>
  <c r="L20" i="97" s="1"/>
  <c r="K2" i="97"/>
  <c r="K20" i="97" s="1"/>
  <c r="J2" i="97"/>
  <c r="J20" i="97" s="1"/>
  <c r="I2" i="97"/>
  <c r="I20" i="97" s="1"/>
  <c r="E2" i="97"/>
  <c r="E20" i="97" s="1"/>
  <c r="D2" i="97"/>
  <c r="Q37" i="96"/>
  <c r="P37" i="96"/>
  <c r="O37" i="96"/>
  <c r="N37" i="96"/>
  <c r="M37" i="96"/>
  <c r="L37" i="96"/>
  <c r="K37" i="96"/>
  <c r="J37" i="96"/>
  <c r="I37" i="96"/>
  <c r="H37" i="96"/>
  <c r="E37" i="96"/>
  <c r="D37" i="96"/>
  <c r="Q36" i="96"/>
  <c r="P36" i="96"/>
  <c r="O36" i="96"/>
  <c r="N36" i="96"/>
  <c r="M36" i="96"/>
  <c r="L36" i="96"/>
  <c r="K36" i="96"/>
  <c r="J36" i="96"/>
  <c r="I36" i="96"/>
  <c r="H36" i="96"/>
  <c r="E36" i="96"/>
  <c r="D36" i="96"/>
  <c r="Q35" i="96"/>
  <c r="P35" i="96"/>
  <c r="O35" i="96"/>
  <c r="N35" i="96"/>
  <c r="M35" i="96"/>
  <c r="L35" i="96"/>
  <c r="K35" i="96"/>
  <c r="J35" i="96"/>
  <c r="I35" i="96"/>
  <c r="E35" i="96"/>
  <c r="D35" i="96"/>
  <c r="H35" i="96" s="1"/>
  <c r="Q34" i="96"/>
  <c r="P34" i="96"/>
  <c r="O34" i="96"/>
  <c r="N34" i="96"/>
  <c r="M34" i="96"/>
  <c r="L34" i="96"/>
  <c r="K34" i="96"/>
  <c r="J34" i="96"/>
  <c r="I34" i="96"/>
  <c r="E34" i="96"/>
  <c r="D34" i="96"/>
  <c r="H34" i="96" s="1"/>
  <c r="Q33" i="96"/>
  <c r="P33" i="96"/>
  <c r="O33" i="96"/>
  <c r="N33" i="96"/>
  <c r="M33" i="96"/>
  <c r="L33" i="96"/>
  <c r="K33" i="96"/>
  <c r="J33" i="96"/>
  <c r="I33" i="96"/>
  <c r="E33" i="96"/>
  <c r="D33" i="96"/>
  <c r="H33" i="96" s="1"/>
  <c r="Q32" i="96"/>
  <c r="P32" i="96"/>
  <c r="O32" i="96"/>
  <c r="N32" i="96"/>
  <c r="M32" i="96"/>
  <c r="L32" i="96"/>
  <c r="K32" i="96"/>
  <c r="J32" i="96"/>
  <c r="I32" i="96"/>
  <c r="E32" i="96"/>
  <c r="D32" i="96"/>
  <c r="H32" i="96" s="1"/>
  <c r="Q25" i="96"/>
  <c r="P25" i="96"/>
  <c r="O25" i="96"/>
  <c r="N25" i="96"/>
  <c r="M25" i="96"/>
  <c r="L25" i="96"/>
  <c r="L29" i="96" s="1"/>
  <c r="K25" i="96"/>
  <c r="K29" i="96" s="1"/>
  <c r="J25" i="96"/>
  <c r="I25" i="96"/>
  <c r="E25" i="96"/>
  <c r="D25" i="96"/>
  <c r="H25" i="96" s="1"/>
  <c r="H29" i="96" s="1"/>
  <c r="Q21" i="96"/>
  <c r="P21" i="96"/>
  <c r="O21" i="96"/>
  <c r="N21" i="96"/>
  <c r="M21" i="96"/>
  <c r="L21" i="96"/>
  <c r="K21" i="96"/>
  <c r="J21" i="96"/>
  <c r="I21" i="96"/>
  <c r="E21" i="96"/>
  <c r="D21" i="96"/>
  <c r="H21" i="96" s="1"/>
  <c r="Q16" i="96"/>
  <c r="P16" i="96"/>
  <c r="O16" i="96"/>
  <c r="N16" i="96"/>
  <c r="M16" i="96"/>
  <c r="L16" i="96"/>
  <c r="K16" i="96"/>
  <c r="J16" i="96"/>
  <c r="I16" i="96"/>
  <c r="E16" i="96"/>
  <c r="D16" i="96"/>
  <c r="H16" i="96" s="1"/>
  <c r="Q15" i="96"/>
  <c r="P15" i="96"/>
  <c r="O15" i="96"/>
  <c r="N15" i="96"/>
  <c r="M15" i="96"/>
  <c r="L15" i="96"/>
  <c r="K15" i="96"/>
  <c r="J15" i="96"/>
  <c r="I15" i="96"/>
  <c r="E15" i="96"/>
  <c r="D15" i="96"/>
  <c r="H15" i="96" s="1"/>
  <c r="Q14" i="96"/>
  <c r="P14" i="96"/>
  <c r="O14" i="96"/>
  <c r="N14" i="96"/>
  <c r="M14" i="96"/>
  <c r="L14" i="96"/>
  <c r="K14" i="96"/>
  <c r="J14" i="96"/>
  <c r="I14" i="96"/>
  <c r="E14" i="96"/>
  <c r="D14" i="96"/>
  <c r="H14" i="96" s="1"/>
  <c r="Q13" i="96"/>
  <c r="P13" i="96"/>
  <c r="O13" i="96"/>
  <c r="N13" i="96"/>
  <c r="M13" i="96"/>
  <c r="L13" i="96"/>
  <c r="K13" i="96"/>
  <c r="J13" i="96"/>
  <c r="I13" i="96"/>
  <c r="E13" i="96"/>
  <c r="D13" i="96"/>
  <c r="H13" i="96" s="1"/>
  <c r="Q12" i="96"/>
  <c r="P12" i="96"/>
  <c r="O12" i="96"/>
  <c r="N12" i="96"/>
  <c r="M12" i="96"/>
  <c r="L12" i="96"/>
  <c r="K12" i="96"/>
  <c r="J12" i="96"/>
  <c r="I12" i="96"/>
  <c r="E12" i="96"/>
  <c r="D12" i="96"/>
  <c r="H12" i="96" s="1"/>
  <c r="Q11" i="96"/>
  <c r="P11" i="96"/>
  <c r="O11" i="96"/>
  <c r="N11" i="96"/>
  <c r="M11" i="96"/>
  <c r="L11" i="96"/>
  <c r="K11" i="96"/>
  <c r="J11" i="96"/>
  <c r="I11" i="96"/>
  <c r="E11" i="96"/>
  <c r="D11" i="96"/>
  <c r="H11" i="96" s="1"/>
  <c r="Q9" i="96"/>
  <c r="P9" i="96"/>
  <c r="O9" i="96"/>
  <c r="N9" i="96"/>
  <c r="M9" i="96"/>
  <c r="L9" i="96"/>
  <c r="K9" i="96"/>
  <c r="J9" i="96"/>
  <c r="I9" i="96"/>
  <c r="E9" i="96"/>
  <c r="D9" i="96"/>
  <c r="Q8" i="96"/>
  <c r="P8" i="96"/>
  <c r="O8" i="96"/>
  <c r="N8" i="96"/>
  <c r="M8" i="96"/>
  <c r="L8" i="96"/>
  <c r="K8" i="96"/>
  <c r="J8" i="96"/>
  <c r="I8" i="96"/>
  <c r="E8" i="96"/>
  <c r="D8" i="96"/>
  <c r="H8" i="96" s="1"/>
  <c r="Q7" i="96"/>
  <c r="P7" i="96"/>
  <c r="O7" i="96"/>
  <c r="N7" i="96"/>
  <c r="M7" i="96"/>
  <c r="L7" i="96"/>
  <c r="K7" i="96"/>
  <c r="J7" i="96"/>
  <c r="I7" i="96"/>
  <c r="E7" i="96"/>
  <c r="D7" i="96"/>
  <c r="H7" i="96" s="1"/>
  <c r="Q6" i="96"/>
  <c r="P6" i="96"/>
  <c r="O6" i="96"/>
  <c r="N6" i="96"/>
  <c r="M6" i="96"/>
  <c r="L6" i="96"/>
  <c r="K6" i="96"/>
  <c r="J6" i="96"/>
  <c r="I6" i="96"/>
  <c r="E6" i="96"/>
  <c r="D6" i="96"/>
  <c r="H6" i="96" s="1"/>
  <c r="Q5" i="96"/>
  <c r="Q23" i="96" s="1"/>
  <c r="P5" i="96"/>
  <c r="P23" i="96" s="1"/>
  <c r="O5" i="96"/>
  <c r="O23" i="96" s="1"/>
  <c r="N5" i="96"/>
  <c r="N23" i="96" s="1"/>
  <c r="M5" i="96"/>
  <c r="M23" i="96" s="1"/>
  <c r="L5" i="96"/>
  <c r="L23" i="96" s="1"/>
  <c r="K5" i="96"/>
  <c r="K23" i="96" s="1"/>
  <c r="J5" i="96"/>
  <c r="J23" i="96" s="1"/>
  <c r="I5" i="96"/>
  <c r="I23" i="96" s="1"/>
  <c r="E5" i="96"/>
  <c r="E23" i="96" s="1"/>
  <c r="D5" i="96"/>
  <c r="Q4" i="96"/>
  <c r="Q27" i="96" s="1"/>
  <c r="P4" i="96"/>
  <c r="P27" i="96" s="1"/>
  <c r="O4" i="96"/>
  <c r="O27" i="96" s="1"/>
  <c r="N4" i="96"/>
  <c r="N27" i="96" s="1"/>
  <c r="M4" i="96"/>
  <c r="M27" i="96" s="1"/>
  <c r="L4" i="96"/>
  <c r="L27" i="96" s="1"/>
  <c r="L30" i="96" s="1"/>
  <c r="K4" i="96"/>
  <c r="K27" i="96" s="1"/>
  <c r="K30" i="96" s="1"/>
  <c r="J4" i="96"/>
  <c r="J27" i="96" s="1"/>
  <c r="I4" i="96"/>
  <c r="I27" i="96" s="1"/>
  <c r="E4" i="96"/>
  <c r="E27" i="96" s="1"/>
  <c r="D4" i="96"/>
  <c r="H3" i="96"/>
  <c r="Q2" i="96"/>
  <c r="Q20" i="96" s="1"/>
  <c r="P2" i="96"/>
  <c r="P20" i="96" s="1"/>
  <c r="O2" i="96"/>
  <c r="O20" i="96" s="1"/>
  <c r="N2" i="96"/>
  <c r="N20" i="96" s="1"/>
  <c r="M2" i="96"/>
  <c r="M20" i="96" s="1"/>
  <c r="L2" i="96"/>
  <c r="L20" i="96" s="1"/>
  <c r="K2" i="96"/>
  <c r="K20" i="96" s="1"/>
  <c r="J2" i="96"/>
  <c r="J20" i="96" s="1"/>
  <c r="I2" i="96"/>
  <c r="I20" i="96" s="1"/>
  <c r="E2" i="96"/>
  <c r="E20" i="96" s="1"/>
  <c r="D2" i="96"/>
  <c r="Q37" i="95"/>
  <c r="P37" i="95"/>
  <c r="O37" i="95"/>
  <c r="N37" i="95"/>
  <c r="M37" i="95"/>
  <c r="L37" i="95"/>
  <c r="K37" i="95"/>
  <c r="J37" i="95"/>
  <c r="I37" i="95"/>
  <c r="H37" i="95"/>
  <c r="E37" i="95"/>
  <c r="D37" i="95"/>
  <c r="Q36" i="95"/>
  <c r="P36" i="95"/>
  <c r="O36" i="95"/>
  <c r="N36" i="95"/>
  <c r="M36" i="95"/>
  <c r="L36" i="95"/>
  <c r="K36" i="95"/>
  <c r="J36" i="95"/>
  <c r="I36" i="95"/>
  <c r="H36" i="95"/>
  <c r="E36" i="95"/>
  <c r="D36" i="95"/>
  <c r="Q35" i="95"/>
  <c r="P35" i="95"/>
  <c r="O35" i="95"/>
  <c r="N35" i="95"/>
  <c r="M35" i="95"/>
  <c r="L35" i="95"/>
  <c r="K35" i="95"/>
  <c r="J35" i="95"/>
  <c r="I35" i="95"/>
  <c r="E35" i="95"/>
  <c r="D35" i="95"/>
  <c r="H35" i="95" s="1"/>
  <c r="Q34" i="95"/>
  <c r="P34" i="95"/>
  <c r="O34" i="95"/>
  <c r="N34" i="95"/>
  <c r="M34" i="95"/>
  <c r="L34" i="95"/>
  <c r="K34" i="95"/>
  <c r="J34" i="95"/>
  <c r="I34" i="95"/>
  <c r="E34" i="95"/>
  <c r="D34" i="95"/>
  <c r="H34" i="95" s="1"/>
  <c r="Q33" i="95"/>
  <c r="P33" i="95"/>
  <c r="O33" i="95"/>
  <c r="N33" i="95"/>
  <c r="M33" i="95"/>
  <c r="L33" i="95"/>
  <c r="K33" i="95"/>
  <c r="J33" i="95"/>
  <c r="I33" i="95"/>
  <c r="E33" i="95"/>
  <c r="D33" i="95"/>
  <c r="H33" i="95" s="1"/>
  <c r="Q32" i="95"/>
  <c r="P32" i="95"/>
  <c r="O32" i="95"/>
  <c r="N32" i="95"/>
  <c r="M32" i="95"/>
  <c r="L32" i="95"/>
  <c r="K32" i="95"/>
  <c r="J32" i="95"/>
  <c r="I32" i="95"/>
  <c r="E32" i="95"/>
  <c r="D32" i="95"/>
  <c r="H32" i="95" s="1"/>
  <c r="Q25" i="95"/>
  <c r="P25" i="95"/>
  <c r="O25" i="95"/>
  <c r="N25" i="95"/>
  <c r="M25" i="95"/>
  <c r="L25" i="95"/>
  <c r="L29" i="95" s="1"/>
  <c r="K25" i="95"/>
  <c r="K29" i="95" s="1"/>
  <c r="J25" i="95"/>
  <c r="I25" i="95"/>
  <c r="E25" i="95"/>
  <c r="D25" i="95"/>
  <c r="H25" i="95" s="1"/>
  <c r="H29" i="95" s="1"/>
  <c r="Q21" i="95"/>
  <c r="P21" i="95"/>
  <c r="O21" i="95"/>
  <c r="N21" i="95"/>
  <c r="M21" i="95"/>
  <c r="L21" i="95"/>
  <c r="K21" i="95"/>
  <c r="J21" i="95"/>
  <c r="I21" i="95"/>
  <c r="E21" i="95"/>
  <c r="D21" i="95"/>
  <c r="H21" i="95" s="1"/>
  <c r="Q16" i="95"/>
  <c r="P16" i="95"/>
  <c r="O16" i="95"/>
  <c r="N16" i="95"/>
  <c r="M16" i="95"/>
  <c r="L16" i="95"/>
  <c r="K16" i="95"/>
  <c r="J16" i="95"/>
  <c r="I16" i="95"/>
  <c r="E16" i="95"/>
  <c r="D16" i="95"/>
  <c r="H16" i="95" s="1"/>
  <c r="Q15" i="95"/>
  <c r="P15" i="95"/>
  <c r="O15" i="95"/>
  <c r="N15" i="95"/>
  <c r="M15" i="95"/>
  <c r="L15" i="95"/>
  <c r="K15" i="95"/>
  <c r="J15" i="95"/>
  <c r="I15" i="95"/>
  <c r="E15" i="95"/>
  <c r="D15" i="95"/>
  <c r="H15" i="95" s="1"/>
  <c r="Q14" i="95"/>
  <c r="P14" i="95"/>
  <c r="O14" i="95"/>
  <c r="N14" i="95"/>
  <c r="M14" i="95"/>
  <c r="L14" i="95"/>
  <c r="K14" i="95"/>
  <c r="J14" i="95"/>
  <c r="I14" i="95"/>
  <c r="E14" i="95"/>
  <c r="D14" i="95"/>
  <c r="H14" i="95" s="1"/>
  <c r="Q13" i="95"/>
  <c r="P13" i="95"/>
  <c r="O13" i="95"/>
  <c r="N13" i="95"/>
  <c r="M13" i="95"/>
  <c r="L13" i="95"/>
  <c r="K13" i="95"/>
  <c r="J13" i="95"/>
  <c r="I13" i="95"/>
  <c r="E13" i="95"/>
  <c r="D13" i="95"/>
  <c r="H13" i="95" s="1"/>
  <c r="Q12" i="95"/>
  <c r="P12" i="95"/>
  <c r="O12" i="95"/>
  <c r="N12" i="95"/>
  <c r="M12" i="95"/>
  <c r="L12" i="95"/>
  <c r="K12" i="95"/>
  <c r="J12" i="95"/>
  <c r="I12" i="95"/>
  <c r="E12" i="95"/>
  <c r="D12" i="95"/>
  <c r="H12" i="95" s="1"/>
  <c r="Q11" i="95"/>
  <c r="P11" i="95"/>
  <c r="O11" i="95"/>
  <c r="N11" i="95"/>
  <c r="M11" i="95"/>
  <c r="L11" i="95"/>
  <c r="K11" i="95"/>
  <c r="J11" i="95"/>
  <c r="I11" i="95"/>
  <c r="E11" i="95"/>
  <c r="D11" i="95"/>
  <c r="H11" i="95" s="1"/>
  <c r="Q9" i="95"/>
  <c r="P9" i="95"/>
  <c r="O9" i="95"/>
  <c r="N9" i="95"/>
  <c r="M9" i="95"/>
  <c r="L9" i="95"/>
  <c r="K9" i="95"/>
  <c r="J9" i="95"/>
  <c r="I9" i="95"/>
  <c r="E9" i="95"/>
  <c r="D9" i="95"/>
  <c r="Q8" i="95"/>
  <c r="P8" i="95"/>
  <c r="O8" i="95"/>
  <c r="N8" i="95"/>
  <c r="M8" i="95"/>
  <c r="L8" i="95"/>
  <c r="K8" i="95"/>
  <c r="J8" i="95"/>
  <c r="I8" i="95"/>
  <c r="E8" i="95"/>
  <c r="D8" i="95"/>
  <c r="H8" i="95" s="1"/>
  <c r="Q7" i="95"/>
  <c r="P7" i="95"/>
  <c r="O7" i="95"/>
  <c r="N7" i="95"/>
  <c r="M7" i="95"/>
  <c r="L7" i="95"/>
  <c r="K7" i="95"/>
  <c r="J7" i="95"/>
  <c r="I7" i="95"/>
  <c r="E7" i="95"/>
  <c r="D7" i="95"/>
  <c r="H7" i="95" s="1"/>
  <c r="Q6" i="95"/>
  <c r="P6" i="95"/>
  <c r="O6" i="95"/>
  <c r="N6" i="95"/>
  <c r="M6" i="95"/>
  <c r="L6" i="95"/>
  <c r="K6" i="95"/>
  <c r="J6" i="95"/>
  <c r="I6" i="95"/>
  <c r="E6" i="95"/>
  <c r="D6" i="95"/>
  <c r="H6" i="95" s="1"/>
  <c r="Q5" i="95"/>
  <c r="Q23" i="95" s="1"/>
  <c r="P5" i="95"/>
  <c r="P23" i="95" s="1"/>
  <c r="O5" i="95"/>
  <c r="O23" i="95" s="1"/>
  <c r="N5" i="95"/>
  <c r="N23" i="95" s="1"/>
  <c r="M5" i="95"/>
  <c r="M23" i="95" s="1"/>
  <c r="L5" i="95"/>
  <c r="L23" i="95" s="1"/>
  <c r="K5" i="95"/>
  <c r="K23" i="95" s="1"/>
  <c r="J5" i="95"/>
  <c r="J23" i="95" s="1"/>
  <c r="I5" i="95"/>
  <c r="I23" i="95" s="1"/>
  <c r="E5" i="95"/>
  <c r="E23" i="95" s="1"/>
  <c r="D5" i="95"/>
  <c r="Q4" i="95"/>
  <c r="Q27" i="95" s="1"/>
  <c r="P4" i="95"/>
  <c r="P27" i="95" s="1"/>
  <c r="O4" i="95"/>
  <c r="O27" i="95" s="1"/>
  <c r="N4" i="95"/>
  <c r="N27" i="95" s="1"/>
  <c r="M4" i="95"/>
  <c r="M27" i="95" s="1"/>
  <c r="L4" i="95"/>
  <c r="L27" i="95" s="1"/>
  <c r="L30" i="95" s="1"/>
  <c r="K4" i="95"/>
  <c r="K27" i="95" s="1"/>
  <c r="K30" i="95" s="1"/>
  <c r="J4" i="95"/>
  <c r="J27" i="95" s="1"/>
  <c r="I4" i="95"/>
  <c r="I27" i="95" s="1"/>
  <c r="E4" i="95"/>
  <c r="E27" i="95" s="1"/>
  <c r="D4" i="95"/>
  <c r="H3" i="95"/>
  <c r="Q2" i="95"/>
  <c r="Q20" i="95" s="1"/>
  <c r="P2" i="95"/>
  <c r="P20" i="95" s="1"/>
  <c r="O2" i="95"/>
  <c r="O20" i="95" s="1"/>
  <c r="N2" i="95"/>
  <c r="N20" i="95" s="1"/>
  <c r="M2" i="95"/>
  <c r="M20" i="95" s="1"/>
  <c r="L2" i="95"/>
  <c r="L20" i="95" s="1"/>
  <c r="K2" i="95"/>
  <c r="K20" i="95" s="1"/>
  <c r="J2" i="95"/>
  <c r="J20" i="95" s="1"/>
  <c r="I2" i="95"/>
  <c r="I20" i="95" s="1"/>
  <c r="E2" i="95"/>
  <c r="E20" i="95" s="1"/>
  <c r="D2" i="95"/>
  <c r="Q37" i="94"/>
  <c r="P37" i="94"/>
  <c r="O37" i="94"/>
  <c r="N37" i="94"/>
  <c r="M37" i="94"/>
  <c r="L37" i="94"/>
  <c r="K37" i="94"/>
  <c r="J37" i="94"/>
  <c r="I37" i="94"/>
  <c r="H37" i="94"/>
  <c r="E37" i="94"/>
  <c r="D37" i="94"/>
  <c r="Q36" i="94"/>
  <c r="P36" i="94"/>
  <c r="O36" i="94"/>
  <c r="N36" i="94"/>
  <c r="M36" i="94"/>
  <c r="L36" i="94"/>
  <c r="K36" i="94"/>
  <c r="J36" i="94"/>
  <c r="I36" i="94"/>
  <c r="H36" i="94"/>
  <c r="E36" i="94"/>
  <c r="D36" i="94"/>
  <c r="Q35" i="94"/>
  <c r="P35" i="94"/>
  <c r="O35" i="94"/>
  <c r="N35" i="94"/>
  <c r="M35" i="94"/>
  <c r="L35" i="94"/>
  <c r="K35" i="94"/>
  <c r="J35" i="94"/>
  <c r="I35" i="94"/>
  <c r="E35" i="94"/>
  <c r="D35" i="94"/>
  <c r="H35" i="94" s="1"/>
  <c r="Q34" i="94"/>
  <c r="P34" i="94"/>
  <c r="O34" i="94"/>
  <c r="N34" i="94"/>
  <c r="M34" i="94"/>
  <c r="L34" i="94"/>
  <c r="K34" i="94"/>
  <c r="J34" i="94"/>
  <c r="I34" i="94"/>
  <c r="E34" i="94"/>
  <c r="D34" i="94"/>
  <c r="H34" i="94" s="1"/>
  <c r="Q33" i="94"/>
  <c r="P33" i="94"/>
  <c r="O33" i="94"/>
  <c r="N33" i="94"/>
  <c r="M33" i="94"/>
  <c r="L33" i="94"/>
  <c r="K33" i="94"/>
  <c r="J33" i="94"/>
  <c r="I33" i="94"/>
  <c r="E33" i="94"/>
  <c r="D33" i="94"/>
  <c r="H33" i="94" s="1"/>
  <c r="Q32" i="94"/>
  <c r="P32" i="94"/>
  <c r="O32" i="94"/>
  <c r="N32" i="94"/>
  <c r="M32" i="94"/>
  <c r="L32" i="94"/>
  <c r="K32" i="94"/>
  <c r="J32" i="94"/>
  <c r="I32" i="94"/>
  <c r="E32" i="94"/>
  <c r="D32" i="94"/>
  <c r="H32" i="94" s="1"/>
  <c r="Q25" i="94"/>
  <c r="P25" i="94"/>
  <c r="O25" i="94"/>
  <c r="N25" i="94"/>
  <c r="M25" i="94"/>
  <c r="L25" i="94"/>
  <c r="L29" i="94" s="1"/>
  <c r="K25" i="94"/>
  <c r="K29" i="94" s="1"/>
  <c r="J25" i="94"/>
  <c r="I25" i="94"/>
  <c r="E25" i="94"/>
  <c r="D25" i="94"/>
  <c r="H25" i="94" s="1"/>
  <c r="H29" i="94" s="1"/>
  <c r="Q21" i="94"/>
  <c r="P21" i="94"/>
  <c r="O21" i="94"/>
  <c r="N21" i="94"/>
  <c r="M21" i="94"/>
  <c r="L21" i="94"/>
  <c r="K21" i="94"/>
  <c r="J21" i="94"/>
  <c r="I21" i="94"/>
  <c r="E21" i="94"/>
  <c r="D21" i="94"/>
  <c r="H21" i="94" s="1"/>
  <c r="Q16" i="94"/>
  <c r="P16" i="94"/>
  <c r="O16" i="94"/>
  <c r="N16" i="94"/>
  <c r="M16" i="94"/>
  <c r="L16" i="94"/>
  <c r="K16" i="94"/>
  <c r="J16" i="94"/>
  <c r="I16" i="94"/>
  <c r="E16" i="94"/>
  <c r="D16" i="94"/>
  <c r="H16" i="94" s="1"/>
  <c r="Q15" i="94"/>
  <c r="P15" i="94"/>
  <c r="O15" i="94"/>
  <c r="N15" i="94"/>
  <c r="M15" i="94"/>
  <c r="L15" i="94"/>
  <c r="K15" i="94"/>
  <c r="J15" i="94"/>
  <c r="I15" i="94"/>
  <c r="E15" i="94"/>
  <c r="D15" i="94"/>
  <c r="H15" i="94" s="1"/>
  <c r="Q14" i="94"/>
  <c r="P14" i="94"/>
  <c r="O14" i="94"/>
  <c r="N14" i="94"/>
  <c r="M14" i="94"/>
  <c r="L14" i="94"/>
  <c r="K14" i="94"/>
  <c r="J14" i="94"/>
  <c r="I14" i="94"/>
  <c r="E14" i="94"/>
  <c r="D14" i="94"/>
  <c r="H14" i="94" s="1"/>
  <c r="Q13" i="94"/>
  <c r="P13" i="94"/>
  <c r="O13" i="94"/>
  <c r="N13" i="94"/>
  <c r="M13" i="94"/>
  <c r="L13" i="94"/>
  <c r="K13" i="94"/>
  <c r="J13" i="94"/>
  <c r="I13" i="94"/>
  <c r="E13" i="94"/>
  <c r="D13" i="94"/>
  <c r="H13" i="94" s="1"/>
  <c r="Q12" i="94"/>
  <c r="P12" i="94"/>
  <c r="O12" i="94"/>
  <c r="N12" i="94"/>
  <c r="M12" i="94"/>
  <c r="L12" i="94"/>
  <c r="K12" i="94"/>
  <c r="J12" i="94"/>
  <c r="I12" i="94"/>
  <c r="E12" i="94"/>
  <c r="D12" i="94"/>
  <c r="H12" i="94" s="1"/>
  <c r="Q11" i="94"/>
  <c r="P11" i="94"/>
  <c r="O11" i="94"/>
  <c r="N11" i="94"/>
  <c r="M11" i="94"/>
  <c r="L11" i="94"/>
  <c r="K11" i="94"/>
  <c r="J11" i="94"/>
  <c r="I11" i="94"/>
  <c r="E11" i="94"/>
  <c r="D11" i="94"/>
  <c r="H11" i="94" s="1"/>
  <c r="Q9" i="94"/>
  <c r="P9" i="94"/>
  <c r="O9" i="94"/>
  <c r="N9" i="94"/>
  <c r="M9" i="94"/>
  <c r="L9" i="94"/>
  <c r="K9" i="94"/>
  <c r="J9" i="94"/>
  <c r="I9" i="94"/>
  <c r="E9" i="94"/>
  <c r="D9" i="94"/>
  <c r="Q8" i="94"/>
  <c r="P8" i="94"/>
  <c r="O8" i="94"/>
  <c r="N8" i="94"/>
  <c r="M8" i="94"/>
  <c r="L8" i="94"/>
  <c r="K8" i="94"/>
  <c r="J8" i="94"/>
  <c r="I8" i="94"/>
  <c r="E8" i="94"/>
  <c r="D8" i="94"/>
  <c r="H8" i="94" s="1"/>
  <c r="Q7" i="94"/>
  <c r="P7" i="94"/>
  <c r="O7" i="94"/>
  <c r="N7" i="94"/>
  <c r="M7" i="94"/>
  <c r="L7" i="94"/>
  <c r="K7" i="94"/>
  <c r="J7" i="94"/>
  <c r="I7" i="94"/>
  <c r="E7" i="94"/>
  <c r="D7" i="94"/>
  <c r="H7" i="94" s="1"/>
  <c r="Q6" i="94"/>
  <c r="P6" i="94"/>
  <c r="O6" i="94"/>
  <c r="N6" i="94"/>
  <c r="M6" i="94"/>
  <c r="L6" i="94"/>
  <c r="K6" i="94"/>
  <c r="J6" i="94"/>
  <c r="I6" i="94"/>
  <c r="E6" i="94"/>
  <c r="D6" i="94"/>
  <c r="H6" i="94" s="1"/>
  <c r="Q5" i="94"/>
  <c r="Q23" i="94" s="1"/>
  <c r="P5" i="94"/>
  <c r="P23" i="94" s="1"/>
  <c r="O5" i="94"/>
  <c r="O23" i="94" s="1"/>
  <c r="N5" i="94"/>
  <c r="N23" i="94" s="1"/>
  <c r="M5" i="94"/>
  <c r="M23" i="94" s="1"/>
  <c r="L5" i="94"/>
  <c r="L23" i="94" s="1"/>
  <c r="K5" i="94"/>
  <c r="K23" i="94" s="1"/>
  <c r="J5" i="94"/>
  <c r="J23" i="94" s="1"/>
  <c r="I5" i="94"/>
  <c r="I23" i="94" s="1"/>
  <c r="E5" i="94"/>
  <c r="E23" i="94" s="1"/>
  <c r="D5" i="94"/>
  <c r="Q4" i="94"/>
  <c r="Q27" i="94" s="1"/>
  <c r="P4" i="94"/>
  <c r="P27" i="94" s="1"/>
  <c r="O4" i="94"/>
  <c r="O27" i="94" s="1"/>
  <c r="N4" i="94"/>
  <c r="N27" i="94" s="1"/>
  <c r="M4" i="94"/>
  <c r="M27" i="94" s="1"/>
  <c r="L4" i="94"/>
  <c r="L27" i="94" s="1"/>
  <c r="L30" i="94" s="1"/>
  <c r="K4" i="94"/>
  <c r="K27" i="94" s="1"/>
  <c r="K30" i="94" s="1"/>
  <c r="J4" i="94"/>
  <c r="J27" i="94" s="1"/>
  <c r="I4" i="94"/>
  <c r="I27" i="94" s="1"/>
  <c r="E4" i="94"/>
  <c r="E27" i="94" s="1"/>
  <c r="D4" i="94"/>
  <c r="H3" i="94"/>
  <c r="Q2" i="94"/>
  <c r="Q20" i="94" s="1"/>
  <c r="P2" i="94"/>
  <c r="P20" i="94" s="1"/>
  <c r="O2" i="94"/>
  <c r="O20" i="94" s="1"/>
  <c r="N2" i="94"/>
  <c r="N20" i="94" s="1"/>
  <c r="M2" i="94"/>
  <c r="M20" i="94" s="1"/>
  <c r="L2" i="94"/>
  <c r="L20" i="94" s="1"/>
  <c r="K2" i="94"/>
  <c r="K20" i="94" s="1"/>
  <c r="J2" i="94"/>
  <c r="J20" i="94" s="1"/>
  <c r="I2" i="94"/>
  <c r="I20" i="94" s="1"/>
  <c r="E2" i="94"/>
  <c r="E20" i="94" s="1"/>
  <c r="D2" i="94"/>
  <c r="Q37" i="93"/>
  <c r="P37" i="93"/>
  <c r="O37" i="93"/>
  <c r="N37" i="93"/>
  <c r="M37" i="93"/>
  <c r="L37" i="93"/>
  <c r="K37" i="93"/>
  <c r="J37" i="93"/>
  <c r="I37" i="93"/>
  <c r="H37" i="93"/>
  <c r="E37" i="93"/>
  <c r="D37" i="93"/>
  <c r="Q36" i="93"/>
  <c r="P36" i="93"/>
  <c r="O36" i="93"/>
  <c r="N36" i="93"/>
  <c r="M36" i="93"/>
  <c r="L36" i="93"/>
  <c r="K36" i="93"/>
  <c r="J36" i="93"/>
  <c r="I36" i="93"/>
  <c r="H36" i="93"/>
  <c r="E36" i="93"/>
  <c r="D36" i="93"/>
  <c r="Q35" i="93"/>
  <c r="P35" i="93"/>
  <c r="O35" i="93"/>
  <c r="N35" i="93"/>
  <c r="M35" i="93"/>
  <c r="L35" i="93"/>
  <c r="K35" i="93"/>
  <c r="J35" i="93"/>
  <c r="I35" i="93"/>
  <c r="E35" i="93"/>
  <c r="D35" i="93"/>
  <c r="H35" i="93" s="1"/>
  <c r="Q34" i="93"/>
  <c r="P34" i="93"/>
  <c r="O34" i="93"/>
  <c r="N34" i="93"/>
  <c r="M34" i="93"/>
  <c r="L34" i="93"/>
  <c r="K34" i="93"/>
  <c r="J34" i="93"/>
  <c r="I34" i="93"/>
  <c r="E34" i="93"/>
  <c r="D34" i="93"/>
  <c r="H34" i="93" s="1"/>
  <c r="Q33" i="93"/>
  <c r="P33" i="93"/>
  <c r="O33" i="93"/>
  <c r="N33" i="93"/>
  <c r="M33" i="93"/>
  <c r="L33" i="93"/>
  <c r="K33" i="93"/>
  <c r="J33" i="93"/>
  <c r="I33" i="93"/>
  <c r="E33" i="93"/>
  <c r="D33" i="93"/>
  <c r="H33" i="93" s="1"/>
  <c r="Q32" i="93"/>
  <c r="P32" i="93"/>
  <c r="O32" i="93"/>
  <c r="N32" i="93"/>
  <c r="M32" i="93"/>
  <c r="L32" i="93"/>
  <c r="K32" i="93"/>
  <c r="J32" i="93"/>
  <c r="I32" i="93"/>
  <c r="E32" i="93"/>
  <c r="D32" i="93"/>
  <c r="H32" i="93" s="1"/>
  <c r="Q25" i="93"/>
  <c r="P25" i="93"/>
  <c r="O25" i="93"/>
  <c r="N25" i="93"/>
  <c r="M25" i="93"/>
  <c r="L25" i="93"/>
  <c r="L29" i="93" s="1"/>
  <c r="K25" i="93"/>
  <c r="K29" i="93" s="1"/>
  <c r="J25" i="93"/>
  <c r="I25" i="93"/>
  <c r="E25" i="93"/>
  <c r="D25" i="93"/>
  <c r="H25" i="93" s="1"/>
  <c r="H29" i="93" s="1"/>
  <c r="Q21" i="93"/>
  <c r="P21" i="93"/>
  <c r="O21" i="93"/>
  <c r="N21" i="93"/>
  <c r="M21" i="93"/>
  <c r="L21" i="93"/>
  <c r="K21" i="93"/>
  <c r="J21" i="93"/>
  <c r="I21" i="93"/>
  <c r="E21" i="93"/>
  <c r="D21" i="93"/>
  <c r="H21" i="93" s="1"/>
  <c r="Q16" i="93"/>
  <c r="P16" i="93"/>
  <c r="O16" i="93"/>
  <c r="N16" i="93"/>
  <c r="M16" i="93"/>
  <c r="L16" i="93"/>
  <c r="K16" i="93"/>
  <c r="J16" i="93"/>
  <c r="I16" i="93"/>
  <c r="E16" i="93"/>
  <c r="D16" i="93"/>
  <c r="H16" i="93" s="1"/>
  <c r="Q15" i="93"/>
  <c r="P15" i="93"/>
  <c r="O15" i="93"/>
  <c r="N15" i="93"/>
  <c r="M15" i="93"/>
  <c r="L15" i="93"/>
  <c r="K15" i="93"/>
  <c r="J15" i="93"/>
  <c r="I15" i="93"/>
  <c r="E15" i="93"/>
  <c r="D15" i="93"/>
  <c r="H15" i="93" s="1"/>
  <c r="Q14" i="93"/>
  <c r="P14" i="93"/>
  <c r="O14" i="93"/>
  <c r="N14" i="93"/>
  <c r="M14" i="93"/>
  <c r="L14" i="93"/>
  <c r="K14" i="93"/>
  <c r="J14" i="93"/>
  <c r="I14" i="93"/>
  <c r="E14" i="93"/>
  <c r="D14" i="93"/>
  <c r="H14" i="93" s="1"/>
  <c r="Q13" i="93"/>
  <c r="P13" i="93"/>
  <c r="O13" i="93"/>
  <c r="N13" i="93"/>
  <c r="M13" i="93"/>
  <c r="L13" i="93"/>
  <c r="K13" i="93"/>
  <c r="J13" i="93"/>
  <c r="I13" i="93"/>
  <c r="E13" i="93"/>
  <c r="D13" i="93"/>
  <c r="H13" i="93" s="1"/>
  <c r="Q12" i="93"/>
  <c r="P12" i="93"/>
  <c r="O12" i="93"/>
  <c r="N12" i="93"/>
  <c r="M12" i="93"/>
  <c r="L12" i="93"/>
  <c r="K12" i="93"/>
  <c r="J12" i="93"/>
  <c r="I12" i="93"/>
  <c r="E12" i="93"/>
  <c r="D12" i="93"/>
  <c r="H12" i="93" s="1"/>
  <c r="Q11" i="93"/>
  <c r="P11" i="93"/>
  <c r="O11" i="93"/>
  <c r="N11" i="93"/>
  <c r="M11" i="93"/>
  <c r="L11" i="93"/>
  <c r="K11" i="93"/>
  <c r="J11" i="93"/>
  <c r="I11" i="93"/>
  <c r="E11" i="93"/>
  <c r="D11" i="93"/>
  <c r="H11" i="93" s="1"/>
  <c r="Q9" i="93"/>
  <c r="P9" i="93"/>
  <c r="O9" i="93"/>
  <c r="N9" i="93"/>
  <c r="M9" i="93"/>
  <c r="L9" i="93"/>
  <c r="K9" i="93"/>
  <c r="J9" i="93"/>
  <c r="I9" i="93"/>
  <c r="E9" i="93"/>
  <c r="D9" i="93"/>
  <c r="Q8" i="93"/>
  <c r="P8" i="93"/>
  <c r="O8" i="93"/>
  <c r="N8" i="93"/>
  <c r="M8" i="93"/>
  <c r="L8" i="93"/>
  <c r="K8" i="93"/>
  <c r="J8" i="93"/>
  <c r="I8" i="93"/>
  <c r="E8" i="93"/>
  <c r="D8" i="93"/>
  <c r="H8" i="93" s="1"/>
  <c r="Q7" i="93"/>
  <c r="P7" i="93"/>
  <c r="O7" i="93"/>
  <c r="N7" i="93"/>
  <c r="M7" i="93"/>
  <c r="L7" i="93"/>
  <c r="K7" i="93"/>
  <c r="J7" i="93"/>
  <c r="I7" i="93"/>
  <c r="E7" i="93"/>
  <c r="D7" i="93"/>
  <c r="H7" i="93" s="1"/>
  <c r="Q6" i="93"/>
  <c r="P6" i="93"/>
  <c r="O6" i="93"/>
  <c r="N6" i="93"/>
  <c r="M6" i="93"/>
  <c r="L6" i="93"/>
  <c r="K6" i="93"/>
  <c r="J6" i="93"/>
  <c r="I6" i="93"/>
  <c r="E6" i="93"/>
  <c r="D6" i="93"/>
  <c r="H6" i="93" s="1"/>
  <c r="Q5" i="93"/>
  <c r="Q23" i="93" s="1"/>
  <c r="P5" i="93"/>
  <c r="P23" i="93" s="1"/>
  <c r="O5" i="93"/>
  <c r="O23" i="93" s="1"/>
  <c r="N5" i="93"/>
  <c r="N23" i="93" s="1"/>
  <c r="M5" i="93"/>
  <c r="M23" i="93" s="1"/>
  <c r="L5" i="93"/>
  <c r="L23" i="93" s="1"/>
  <c r="K5" i="93"/>
  <c r="K23" i="93" s="1"/>
  <c r="J5" i="93"/>
  <c r="J23" i="93" s="1"/>
  <c r="I5" i="93"/>
  <c r="I23" i="93" s="1"/>
  <c r="E5" i="93"/>
  <c r="E23" i="93" s="1"/>
  <c r="D5" i="93"/>
  <c r="Q4" i="93"/>
  <c r="Q27" i="93" s="1"/>
  <c r="P4" i="93"/>
  <c r="P27" i="93" s="1"/>
  <c r="O4" i="93"/>
  <c r="O27" i="93" s="1"/>
  <c r="N4" i="93"/>
  <c r="N27" i="93" s="1"/>
  <c r="M4" i="93"/>
  <c r="M27" i="93" s="1"/>
  <c r="L4" i="93"/>
  <c r="L27" i="93" s="1"/>
  <c r="L30" i="93" s="1"/>
  <c r="K4" i="93"/>
  <c r="K27" i="93" s="1"/>
  <c r="K30" i="93" s="1"/>
  <c r="J4" i="93"/>
  <c r="J27" i="93" s="1"/>
  <c r="I4" i="93"/>
  <c r="I27" i="93" s="1"/>
  <c r="E4" i="93"/>
  <c r="E27" i="93" s="1"/>
  <c r="D4" i="93"/>
  <c r="H3" i="93"/>
  <c r="Q2" i="93"/>
  <c r="Q20" i="93" s="1"/>
  <c r="P2" i="93"/>
  <c r="P20" i="93" s="1"/>
  <c r="O2" i="93"/>
  <c r="O20" i="93" s="1"/>
  <c r="N2" i="93"/>
  <c r="N20" i="93" s="1"/>
  <c r="M2" i="93"/>
  <c r="M20" i="93" s="1"/>
  <c r="L2" i="93"/>
  <c r="L20" i="93" s="1"/>
  <c r="K2" i="93"/>
  <c r="K20" i="93" s="1"/>
  <c r="J2" i="93"/>
  <c r="J20" i="93" s="1"/>
  <c r="I2" i="93"/>
  <c r="I20" i="93" s="1"/>
  <c r="E2" i="93"/>
  <c r="E20" i="93" s="1"/>
  <c r="D2" i="93"/>
  <c r="N37" i="92"/>
  <c r="M37" i="92"/>
  <c r="L37" i="92"/>
  <c r="K37" i="92"/>
  <c r="J37" i="92"/>
  <c r="I37" i="92"/>
  <c r="H37" i="92"/>
  <c r="E37" i="92"/>
  <c r="D37" i="92"/>
  <c r="N36" i="92"/>
  <c r="M36" i="92"/>
  <c r="L36" i="92"/>
  <c r="K36" i="92"/>
  <c r="J36" i="92"/>
  <c r="I36" i="92"/>
  <c r="H36" i="92"/>
  <c r="E36" i="92"/>
  <c r="D36" i="92"/>
  <c r="N35" i="92"/>
  <c r="M35" i="92"/>
  <c r="L35" i="92"/>
  <c r="K35" i="92"/>
  <c r="J35" i="92"/>
  <c r="I35" i="92"/>
  <c r="E35" i="92"/>
  <c r="D35" i="92"/>
  <c r="H35" i="92" s="1"/>
  <c r="N34" i="92"/>
  <c r="M34" i="92"/>
  <c r="L34" i="92"/>
  <c r="K34" i="92"/>
  <c r="J34" i="92"/>
  <c r="I34" i="92"/>
  <c r="E34" i="92"/>
  <c r="D34" i="92"/>
  <c r="H34" i="92" s="1"/>
  <c r="N33" i="92"/>
  <c r="M33" i="92"/>
  <c r="L33" i="92"/>
  <c r="K33" i="92"/>
  <c r="J33" i="92"/>
  <c r="I33" i="92"/>
  <c r="E33" i="92"/>
  <c r="D33" i="92"/>
  <c r="H33" i="92" s="1"/>
  <c r="N32" i="92"/>
  <c r="M32" i="92"/>
  <c r="L32" i="92"/>
  <c r="K32" i="92"/>
  <c r="J32" i="92"/>
  <c r="I32" i="92"/>
  <c r="E32" i="92"/>
  <c r="D32" i="92"/>
  <c r="H32" i="92" s="1"/>
  <c r="N25" i="92"/>
  <c r="M25" i="92"/>
  <c r="L25" i="92"/>
  <c r="K25" i="92"/>
  <c r="J25" i="92"/>
  <c r="I25" i="92"/>
  <c r="E25" i="92"/>
  <c r="D25" i="92"/>
  <c r="H25" i="92" s="1"/>
  <c r="H29" i="92" s="1"/>
  <c r="N21" i="92"/>
  <c r="M21" i="92"/>
  <c r="L21" i="92"/>
  <c r="K21" i="92"/>
  <c r="J21" i="92"/>
  <c r="I21" i="92"/>
  <c r="E21" i="92"/>
  <c r="D21" i="92"/>
  <c r="H21" i="92" s="1"/>
  <c r="N16" i="92"/>
  <c r="M16" i="92"/>
  <c r="L16" i="92"/>
  <c r="K16" i="92"/>
  <c r="J16" i="92"/>
  <c r="I16" i="92"/>
  <c r="E16" i="92"/>
  <c r="D16" i="92"/>
  <c r="H16" i="92" s="1"/>
  <c r="N15" i="92"/>
  <c r="M15" i="92"/>
  <c r="L15" i="92"/>
  <c r="K15" i="92"/>
  <c r="J15" i="92"/>
  <c r="I15" i="92"/>
  <c r="E15" i="92"/>
  <c r="D15" i="92"/>
  <c r="H15" i="92" s="1"/>
  <c r="N14" i="92"/>
  <c r="M14" i="92"/>
  <c r="L14" i="92"/>
  <c r="K14" i="92"/>
  <c r="J14" i="92"/>
  <c r="I14" i="92"/>
  <c r="E14" i="92"/>
  <c r="D14" i="92"/>
  <c r="H14" i="92" s="1"/>
  <c r="N13" i="92"/>
  <c r="M13" i="92"/>
  <c r="L13" i="92"/>
  <c r="K13" i="92"/>
  <c r="J13" i="92"/>
  <c r="I13" i="92"/>
  <c r="E13" i="92"/>
  <c r="D13" i="92"/>
  <c r="H13" i="92" s="1"/>
  <c r="N12" i="92"/>
  <c r="M12" i="92"/>
  <c r="L12" i="92"/>
  <c r="K12" i="92"/>
  <c r="J12" i="92"/>
  <c r="I12" i="92"/>
  <c r="E12" i="92"/>
  <c r="D12" i="92"/>
  <c r="H12" i="92" s="1"/>
  <c r="N11" i="92"/>
  <c r="M11" i="92"/>
  <c r="L11" i="92"/>
  <c r="K11" i="92"/>
  <c r="J11" i="92"/>
  <c r="I11" i="92"/>
  <c r="E11" i="92"/>
  <c r="D11" i="92"/>
  <c r="H11" i="92" s="1"/>
  <c r="N9" i="92"/>
  <c r="M9" i="92"/>
  <c r="L9" i="92"/>
  <c r="K9" i="92"/>
  <c r="J9" i="92"/>
  <c r="I9" i="92"/>
  <c r="E9" i="92"/>
  <c r="D9" i="92"/>
  <c r="N8" i="92"/>
  <c r="M8" i="92"/>
  <c r="L8" i="92"/>
  <c r="K8" i="92"/>
  <c r="J8" i="92"/>
  <c r="I8" i="92"/>
  <c r="E8" i="92"/>
  <c r="D8" i="92"/>
  <c r="H8" i="92" s="1"/>
  <c r="N7" i="92"/>
  <c r="M7" i="92"/>
  <c r="L7" i="92"/>
  <c r="K7" i="92"/>
  <c r="J7" i="92"/>
  <c r="I7" i="92"/>
  <c r="E7" i="92"/>
  <c r="D7" i="92"/>
  <c r="H7" i="92" s="1"/>
  <c r="N6" i="92"/>
  <c r="M6" i="92"/>
  <c r="L6" i="92"/>
  <c r="K6" i="92"/>
  <c r="J6" i="92"/>
  <c r="I6" i="92"/>
  <c r="E6" i="92"/>
  <c r="D6" i="92"/>
  <c r="H6" i="92" s="1"/>
  <c r="N5" i="92"/>
  <c r="N23" i="92" s="1"/>
  <c r="M5" i="92"/>
  <c r="M23" i="92" s="1"/>
  <c r="L5" i="92"/>
  <c r="L23" i="92" s="1"/>
  <c r="L24" i="92" s="1"/>
  <c r="K5" i="92"/>
  <c r="K23" i="92" s="1"/>
  <c r="K24" i="92" s="1"/>
  <c r="J5" i="92"/>
  <c r="J23" i="92" s="1"/>
  <c r="I5" i="92"/>
  <c r="I23" i="92" s="1"/>
  <c r="E5" i="92"/>
  <c r="E23" i="92" s="1"/>
  <c r="D5" i="92"/>
  <c r="N4" i="92"/>
  <c r="N27" i="92" s="1"/>
  <c r="M4" i="92"/>
  <c r="M27" i="92" s="1"/>
  <c r="L4" i="92"/>
  <c r="L27" i="92" s="1"/>
  <c r="K4" i="92"/>
  <c r="K27" i="92" s="1"/>
  <c r="J4" i="92"/>
  <c r="J27" i="92" s="1"/>
  <c r="I4" i="92"/>
  <c r="I27" i="92" s="1"/>
  <c r="E4" i="92"/>
  <c r="E27" i="92" s="1"/>
  <c r="D4" i="92"/>
  <c r="H3" i="92"/>
  <c r="N2" i="92"/>
  <c r="N20" i="92" s="1"/>
  <c r="M2" i="92"/>
  <c r="M20" i="92" s="1"/>
  <c r="L2" i="92"/>
  <c r="L20" i="92" s="1"/>
  <c r="K2" i="92"/>
  <c r="K20" i="92" s="1"/>
  <c r="J2" i="92"/>
  <c r="J20" i="92" s="1"/>
  <c r="I2" i="92"/>
  <c r="I20" i="92" s="1"/>
  <c r="E2" i="92"/>
  <c r="E20" i="92" s="1"/>
  <c r="D2" i="92"/>
  <c r="Q37" i="91"/>
  <c r="P37" i="91"/>
  <c r="O37" i="91"/>
  <c r="N37" i="91"/>
  <c r="M37" i="91"/>
  <c r="L37" i="91"/>
  <c r="K37" i="91"/>
  <c r="J37" i="91"/>
  <c r="I37" i="91"/>
  <c r="H37" i="91"/>
  <c r="E37" i="91"/>
  <c r="D37" i="91"/>
  <c r="Q36" i="91"/>
  <c r="P36" i="91"/>
  <c r="O36" i="91"/>
  <c r="N36" i="91"/>
  <c r="M36" i="91"/>
  <c r="L36" i="91"/>
  <c r="K36" i="91"/>
  <c r="J36" i="91"/>
  <c r="I36" i="91"/>
  <c r="H36" i="91"/>
  <c r="E36" i="91"/>
  <c r="D36" i="91"/>
  <c r="Q35" i="91"/>
  <c r="P35" i="91"/>
  <c r="O35" i="91"/>
  <c r="N35" i="91"/>
  <c r="M35" i="91"/>
  <c r="L35" i="91"/>
  <c r="K35" i="91"/>
  <c r="J35" i="91"/>
  <c r="I35" i="91"/>
  <c r="E35" i="91"/>
  <c r="D35" i="91"/>
  <c r="H35" i="91" s="1"/>
  <c r="Q34" i="91"/>
  <c r="P34" i="91"/>
  <c r="O34" i="91"/>
  <c r="N34" i="91"/>
  <c r="M34" i="91"/>
  <c r="L34" i="91"/>
  <c r="K34" i="91"/>
  <c r="J34" i="91"/>
  <c r="I34" i="91"/>
  <c r="E34" i="91"/>
  <c r="D34" i="91"/>
  <c r="H34" i="91" s="1"/>
  <c r="Q33" i="91"/>
  <c r="P33" i="91"/>
  <c r="O33" i="91"/>
  <c r="N33" i="91"/>
  <c r="M33" i="91"/>
  <c r="L33" i="91"/>
  <c r="K33" i="91"/>
  <c r="J33" i="91"/>
  <c r="I33" i="91"/>
  <c r="E33" i="91"/>
  <c r="D33" i="91"/>
  <c r="H33" i="91" s="1"/>
  <c r="Q32" i="91"/>
  <c r="P32" i="91"/>
  <c r="O32" i="91"/>
  <c r="N32" i="91"/>
  <c r="M32" i="91"/>
  <c r="L32" i="91"/>
  <c r="K32" i="91"/>
  <c r="J32" i="91"/>
  <c r="I32" i="91"/>
  <c r="E32" i="91"/>
  <c r="D32" i="91"/>
  <c r="H32" i="91" s="1"/>
  <c r="Q25" i="91"/>
  <c r="P25" i="91"/>
  <c r="O25" i="91"/>
  <c r="N25" i="91"/>
  <c r="M25" i="91"/>
  <c r="L25" i="91"/>
  <c r="L29" i="91" s="1"/>
  <c r="K25" i="91"/>
  <c r="K29" i="91" s="1"/>
  <c r="J25" i="91"/>
  <c r="I25" i="91"/>
  <c r="E25" i="91"/>
  <c r="D25" i="91"/>
  <c r="H25" i="91" s="1"/>
  <c r="H29" i="91" s="1"/>
  <c r="Q21" i="91"/>
  <c r="P21" i="91"/>
  <c r="O21" i="91"/>
  <c r="N21" i="91"/>
  <c r="M21" i="91"/>
  <c r="L21" i="91"/>
  <c r="K21" i="91"/>
  <c r="J21" i="91"/>
  <c r="I21" i="91"/>
  <c r="E21" i="91"/>
  <c r="D21" i="91"/>
  <c r="H21" i="91" s="1"/>
  <c r="Q16" i="91"/>
  <c r="P16" i="91"/>
  <c r="O16" i="91"/>
  <c r="N16" i="91"/>
  <c r="M16" i="91"/>
  <c r="L16" i="91"/>
  <c r="K16" i="91"/>
  <c r="J16" i="91"/>
  <c r="I16" i="91"/>
  <c r="E16" i="91"/>
  <c r="D16" i="91"/>
  <c r="H16" i="91" s="1"/>
  <c r="Q15" i="91"/>
  <c r="P15" i="91"/>
  <c r="O15" i="91"/>
  <c r="N15" i="91"/>
  <c r="M15" i="91"/>
  <c r="L15" i="91"/>
  <c r="K15" i="91"/>
  <c r="J15" i="91"/>
  <c r="I15" i="91"/>
  <c r="E15" i="91"/>
  <c r="D15" i="91"/>
  <c r="H15" i="91" s="1"/>
  <c r="Q14" i="91"/>
  <c r="P14" i="91"/>
  <c r="O14" i="91"/>
  <c r="N14" i="91"/>
  <c r="M14" i="91"/>
  <c r="L14" i="91"/>
  <c r="K14" i="91"/>
  <c r="J14" i="91"/>
  <c r="I14" i="91"/>
  <c r="E14" i="91"/>
  <c r="D14" i="91"/>
  <c r="H14" i="91" s="1"/>
  <c r="Q13" i="91"/>
  <c r="P13" i="91"/>
  <c r="O13" i="91"/>
  <c r="N13" i="91"/>
  <c r="M13" i="91"/>
  <c r="L13" i="91"/>
  <c r="K13" i="91"/>
  <c r="J13" i="91"/>
  <c r="I13" i="91"/>
  <c r="E13" i="91"/>
  <c r="D13" i="91"/>
  <c r="H13" i="91" s="1"/>
  <c r="Q12" i="91"/>
  <c r="P12" i="91"/>
  <c r="O12" i="91"/>
  <c r="N12" i="91"/>
  <c r="M12" i="91"/>
  <c r="L12" i="91"/>
  <c r="K12" i="91"/>
  <c r="J12" i="91"/>
  <c r="I12" i="91"/>
  <c r="E12" i="91"/>
  <c r="D12" i="91"/>
  <c r="H12" i="91" s="1"/>
  <c r="Q11" i="91"/>
  <c r="P11" i="91"/>
  <c r="O11" i="91"/>
  <c r="N11" i="91"/>
  <c r="M11" i="91"/>
  <c r="L11" i="91"/>
  <c r="K11" i="91"/>
  <c r="J11" i="91"/>
  <c r="I11" i="91"/>
  <c r="E11" i="91"/>
  <c r="D11" i="91"/>
  <c r="H11" i="91" s="1"/>
  <c r="Q9" i="91"/>
  <c r="P9" i="91"/>
  <c r="O9" i="91"/>
  <c r="N9" i="91"/>
  <c r="M9" i="91"/>
  <c r="L9" i="91"/>
  <c r="K9" i="91"/>
  <c r="J9" i="91"/>
  <c r="I9" i="91"/>
  <c r="E9" i="91"/>
  <c r="D9" i="91"/>
  <c r="Q8" i="91"/>
  <c r="P8" i="91"/>
  <c r="O8" i="91"/>
  <c r="N8" i="91"/>
  <c r="M8" i="91"/>
  <c r="L8" i="91"/>
  <c r="K8" i="91"/>
  <c r="J8" i="91"/>
  <c r="I8" i="91"/>
  <c r="E8" i="91"/>
  <c r="D8" i="91"/>
  <c r="H8" i="91" s="1"/>
  <c r="Q7" i="91"/>
  <c r="P7" i="91"/>
  <c r="O7" i="91"/>
  <c r="N7" i="91"/>
  <c r="M7" i="91"/>
  <c r="L7" i="91"/>
  <c r="K7" i="91"/>
  <c r="J7" i="91"/>
  <c r="I7" i="91"/>
  <c r="E7" i="91"/>
  <c r="D7" i="91"/>
  <c r="H7" i="91" s="1"/>
  <c r="Q6" i="91"/>
  <c r="P6" i="91"/>
  <c r="O6" i="91"/>
  <c r="N6" i="91"/>
  <c r="M6" i="91"/>
  <c r="L6" i="91"/>
  <c r="K6" i="91"/>
  <c r="J6" i="91"/>
  <c r="I6" i="91"/>
  <c r="E6" i="91"/>
  <c r="D6" i="91"/>
  <c r="H6" i="91" s="1"/>
  <c r="Q5" i="91"/>
  <c r="Q23" i="91" s="1"/>
  <c r="P5" i="91"/>
  <c r="P23" i="91" s="1"/>
  <c r="O5" i="91"/>
  <c r="O23" i="91" s="1"/>
  <c r="N5" i="91"/>
  <c r="N23" i="91" s="1"/>
  <c r="M5" i="91"/>
  <c r="M23" i="91" s="1"/>
  <c r="L5" i="91"/>
  <c r="L23" i="91" s="1"/>
  <c r="K5" i="91"/>
  <c r="K23" i="91" s="1"/>
  <c r="J5" i="91"/>
  <c r="J23" i="91" s="1"/>
  <c r="I5" i="91"/>
  <c r="I23" i="91" s="1"/>
  <c r="E5" i="91"/>
  <c r="E23" i="91" s="1"/>
  <c r="D5" i="91"/>
  <c r="Q4" i="91"/>
  <c r="Q27" i="91" s="1"/>
  <c r="P4" i="91"/>
  <c r="P27" i="91" s="1"/>
  <c r="O4" i="91"/>
  <c r="O27" i="91" s="1"/>
  <c r="N4" i="91"/>
  <c r="N27" i="91" s="1"/>
  <c r="M4" i="91"/>
  <c r="M27" i="91" s="1"/>
  <c r="L4" i="91"/>
  <c r="L27" i="91" s="1"/>
  <c r="L30" i="91" s="1"/>
  <c r="K4" i="91"/>
  <c r="K27" i="91" s="1"/>
  <c r="K30" i="91" s="1"/>
  <c r="J4" i="91"/>
  <c r="J27" i="91" s="1"/>
  <c r="I4" i="91"/>
  <c r="I27" i="91" s="1"/>
  <c r="E4" i="91"/>
  <c r="E27" i="91" s="1"/>
  <c r="D4" i="91"/>
  <c r="H3" i="91"/>
  <c r="Q2" i="91"/>
  <c r="Q20" i="91" s="1"/>
  <c r="P2" i="91"/>
  <c r="P20" i="91" s="1"/>
  <c r="O2" i="91"/>
  <c r="O20" i="91" s="1"/>
  <c r="N2" i="91"/>
  <c r="N20" i="91" s="1"/>
  <c r="M2" i="91"/>
  <c r="M20" i="91" s="1"/>
  <c r="L2" i="91"/>
  <c r="L20" i="91" s="1"/>
  <c r="K2" i="91"/>
  <c r="K20" i="91" s="1"/>
  <c r="J2" i="91"/>
  <c r="J20" i="91" s="1"/>
  <c r="I2" i="91"/>
  <c r="I20" i="91" s="1"/>
  <c r="E2" i="91"/>
  <c r="E20" i="91" s="1"/>
  <c r="D2" i="91"/>
  <c r="Q37" i="90"/>
  <c r="P37" i="90"/>
  <c r="O37" i="90"/>
  <c r="N37" i="90"/>
  <c r="M37" i="90"/>
  <c r="L37" i="90"/>
  <c r="K37" i="90"/>
  <c r="J37" i="90"/>
  <c r="I37" i="90"/>
  <c r="H37" i="90"/>
  <c r="E37" i="90"/>
  <c r="D37" i="90"/>
  <c r="Q36" i="90"/>
  <c r="P36" i="90"/>
  <c r="O36" i="90"/>
  <c r="N36" i="90"/>
  <c r="M36" i="90"/>
  <c r="L36" i="90"/>
  <c r="K36" i="90"/>
  <c r="J36" i="90"/>
  <c r="I36" i="90"/>
  <c r="H36" i="90"/>
  <c r="E36" i="90"/>
  <c r="D36" i="90"/>
  <c r="Q35" i="90"/>
  <c r="P35" i="90"/>
  <c r="O35" i="90"/>
  <c r="N35" i="90"/>
  <c r="M35" i="90"/>
  <c r="L35" i="90"/>
  <c r="K35" i="90"/>
  <c r="J35" i="90"/>
  <c r="I35" i="90"/>
  <c r="E35" i="90"/>
  <c r="D35" i="90"/>
  <c r="H35" i="90" s="1"/>
  <c r="Q34" i="90"/>
  <c r="P34" i="90"/>
  <c r="O34" i="90"/>
  <c r="N34" i="90"/>
  <c r="M34" i="90"/>
  <c r="L34" i="90"/>
  <c r="K34" i="90"/>
  <c r="J34" i="90"/>
  <c r="I34" i="90"/>
  <c r="E34" i="90"/>
  <c r="D34" i="90"/>
  <c r="H34" i="90" s="1"/>
  <c r="Q33" i="90"/>
  <c r="P33" i="90"/>
  <c r="O33" i="90"/>
  <c r="N33" i="90"/>
  <c r="M33" i="90"/>
  <c r="L33" i="90"/>
  <c r="K33" i="90"/>
  <c r="J33" i="90"/>
  <c r="I33" i="90"/>
  <c r="E33" i="90"/>
  <c r="D33" i="90"/>
  <c r="H33" i="90" s="1"/>
  <c r="Q32" i="90"/>
  <c r="P32" i="90"/>
  <c r="O32" i="90"/>
  <c r="N32" i="90"/>
  <c r="M32" i="90"/>
  <c r="L32" i="90"/>
  <c r="K32" i="90"/>
  <c r="J32" i="90"/>
  <c r="I32" i="90"/>
  <c r="E32" i="90"/>
  <c r="D32" i="90"/>
  <c r="H32" i="90" s="1"/>
  <c r="Q25" i="90"/>
  <c r="P25" i="90"/>
  <c r="O25" i="90"/>
  <c r="N25" i="90"/>
  <c r="M25" i="90"/>
  <c r="L25" i="90"/>
  <c r="L29" i="90" s="1"/>
  <c r="K25" i="90"/>
  <c r="K29" i="90" s="1"/>
  <c r="J25" i="90"/>
  <c r="I25" i="90"/>
  <c r="E25" i="90"/>
  <c r="D25" i="90"/>
  <c r="H25" i="90" s="1"/>
  <c r="H29" i="90" s="1"/>
  <c r="Q21" i="90"/>
  <c r="P21" i="90"/>
  <c r="O21" i="90"/>
  <c r="N21" i="90"/>
  <c r="M21" i="90"/>
  <c r="L21" i="90"/>
  <c r="K21" i="90"/>
  <c r="J21" i="90"/>
  <c r="I21" i="90"/>
  <c r="E21" i="90"/>
  <c r="D21" i="90"/>
  <c r="H21" i="90" s="1"/>
  <c r="Q16" i="90"/>
  <c r="P16" i="90"/>
  <c r="O16" i="90"/>
  <c r="N16" i="90"/>
  <c r="M16" i="90"/>
  <c r="L16" i="90"/>
  <c r="K16" i="90"/>
  <c r="J16" i="90"/>
  <c r="I16" i="90"/>
  <c r="E16" i="90"/>
  <c r="D16" i="90"/>
  <c r="H16" i="90" s="1"/>
  <c r="Q15" i="90"/>
  <c r="P15" i="90"/>
  <c r="O15" i="90"/>
  <c r="N15" i="90"/>
  <c r="M15" i="90"/>
  <c r="L15" i="90"/>
  <c r="K15" i="90"/>
  <c r="J15" i="90"/>
  <c r="I15" i="90"/>
  <c r="E15" i="90"/>
  <c r="D15" i="90"/>
  <c r="H15" i="90" s="1"/>
  <c r="Q14" i="90"/>
  <c r="P14" i="90"/>
  <c r="O14" i="90"/>
  <c r="N14" i="90"/>
  <c r="M14" i="90"/>
  <c r="L14" i="90"/>
  <c r="K14" i="90"/>
  <c r="J14" i="90"/>
  <c r="I14" i="90"/>
  <c r="E14" i="90"/>
  <c r="D14" i="90"/>
  <c r="H14" i="90" s="1"/>
  <c r="Q13" i="90"/>
  <c r="P13" i="90"/>
  <c r="O13" i="90"/>
  <c r="N13" i="90"/>
  <c r="M13" i="90"/>
  <c r="L13" i="90"/>
  <c r="K13" i="90"/>
  <c r="J13" i="90"/>
  <c r="I13" i="90"/>
  <c r="E13" i="90"/>
  <c r="D13" i="90"/>
  <c r="H13" i="90" s="1"/>
  <c r="Q12" i="90"/>
  <c r="P12" i="90"/>
  <c r="O12" i="90"/>
  <c r="N12" i="90"/>
  <c r="M12" i="90"/>
  <c r="L12" i="90"/>
  <c r="K12" i="90"/>
  <c r="J12" i="90"/>
  <c r="I12" i="90"/>
  <c r="E12" i="90"/>
  <c r="D12" i="90"/>
  <c r="H12" i="90" s="1"/>
  <c r="Q11" i="90"/>
  <c r="P11" i="90"/>
  <c r="O11" i="90"/>
  <c r="N11" i="90"/>
  <c r="M11" i="90"/>
  <c r="L11" i="90"/>
  <c r="K11" i="90"/>
  <c r="J11" i="90"/>
  <c r="I11" i="90"/>
  <c r="E11" i="90"/>
  <c r="D11" i="90"/>
  <c r="H11" i="90" s="1"/>
  <c r="Q9" i="90"/>
  <c r="P9" i="90"/>
  <c r="O9" i="90"/>
  <c r="N9" i="90"/>
  <c r="M9" i="90"/>
  <c r="L9" i="90"/>
  <c r="K9" i="90"/>
  <c r="J9" i="90"/>
  <c r="I9" i="90"/>
  <c r="E9" i="90"/>
  <c r="D9" i="90"/>
  <c r="Q8" i="90"/>
  <c r="P8" i="90"/>
  <c r="O8" i="90"/>
  <c r="N8" i="90"/>
  <c r="M8" i="90"/>
  <c r="L8" i="90"/>
  <c r="K8" i="90"/>
  <c r="J8" i="90"/>
  <c r="I8" i="90"/>
  <c r="E8" i="90"/>
  <c r="D8" i="90"/>
  <c r="H8" i="90" s="1"/>
  <c r="Q7" i="90"/>
  <c r="P7" i="90"/>
  <c r="O7" i="90"/>
  <c r="N7" i="90"/>
  <c r="M7" i="90"/>
  <c r="L7" i="90"/>
  <c r="K7" i="90"/>
  <c r="J7" i="90"/>
  <c r="I7" i="90"/>
  <c r="E7" i="90"/>
  <c r="D7" i="90"/>
  <c r="H7" i="90" s="1"/>
  <c r="Q6" i="90"/>
  <c r="P6" i="90"/>
  <c r="O6" i="90"/>
  <c r="N6" i="90"/>
  <c r="M6" i="90"/>
  <c r="L6" i="90"/>
  <c r="K6" i="90"/>
  <c r="J6" i="90"/>
  <c r="I6" i="90"/>
  <c r="E6" i="90"/>
  <c r="D6" i="90"/>
  <c r="H6" i="90" s="1"/>
  <c r="Q5" i="90"/>
  <c r="Q23" i="90" s="1"/>
  <c r="P5" i="90"/>
  <c r="P23" i="90" s="1"/>
  <c r="O5" i="90"/>
  <c r="O23" i="90" s="1"/>
  <c r="N5" i="90"/>
  <c r="N23" i="90" s="1"/>
  <c r="M5" i="90"/>
  <c r="M23" i="90" s="1"/>
  <c r="L5" i="90"/>
  <c r="L23" i="90" s="1"/>
  <c r="K5" i="90"/>
  <c r="K23" i="90" s="1"/>
  <c r="J5" i="90"/>
  <c r="J23" i="90" s="1"/>
  <c r="I5" i="90"/>
  <c r="I23" i="90" s="1"/>
  <c r="E5" i="90"/>
  <c r="E23" i="90" s="1"/>
  <c r="D5" i="90"/>
  <c r="Q4" i="90"/>
  <c r="Q27" i="90" s="1"/>
  <c r="P4" i="90"/>
  <c r="P27" i="90" s="1"/>
  <c r="O4" i="90"/>
  <c r="O27" i="90" s="1"/>
  <c r="N4" i="90"/>
  <c r="N27" i="90" s="1"/>
  <c r="M4" i="90"/>
  <c r="M27" i="90" s="1"/>
  <c r="L4" i="90"/>
  <c r="L27" i="90" s="1"/>
  <c r="L30" i="90" s="1"/>
  <c r="K4" i="90"/>
  <c r="K27" i="90" s="1"/>
  <c r="K30" i="90" s="1"/>
  <c r="J4" i="90"/>
  <c r="J27" i="90" s="1"/>
  <c r="I4" i="90"/>
  <c r="I27" i="90" s="1"/>
  <c r="E4" i="90"/>
  <c r="E27" i="90" s="1"/>
  <c r="D4" i="90"/>
  <c r="H3" i="90"/>
  <c r="Q2" i="90"/>
  <c r="Q20" i="90" s="1"/>
  <c r="P2" i="90"/>
  <c r="P20" i="90" s="1"/>
  <c r="O2" i="90"/>
  <c r="O20" i="90" s="1"/>
  <c r="N2" i="90"/>
  <c r="N20" i="90" s="1"/>
  <c r="M2" i="90"/>
  <c r="M20" i="90" s="1"/>
  <c r="L2" i="90"/>
  <c r="L20" i="90" s="1"/>
  <c r="K2" i="90"/>
  <c r="K20" i="90" s="1"/>
  <c r="J2" i="90"/>
  <c r="J20" i="90" s="1"/>
  <c r="I2" i="90"/>
  <c r="I20" i="90" s="1"/>
  <c r="E2" i="90"/>
  <c r="E20" i="90" s="1"/>
  <c r="D2" i="90"/>
  <c r="O37" i="89"/>
  <c r="N37" i="89"/>
  <c r="M37" i="89"/>
  <c r="L37" i="89"/>
  <c r="K37" i="89"/>
  <c r="J37" i="89"/>
  <c r="I37" i="89"/>
  <c r="H37" i="89"/>
  <c r="E37" i="89"/>
  <c r="D37" i="89"/>
  <c r="O36" i="89"/>
  <c r="N36" i="89"/>
  <c r="M36" i="89"/>
  <c r="L36" i="89"/>
  <c r="K36" i="89"/>
  <c r="J36" i="89"/>
  <c r="I36" i="89"/>
  <c r="H36" i="89"/>
  <c r="E36" i="89"/>
  <c r="D36" i="89"/>
  <c r="O35" i="89"/>
  <c r="N35" i="89"/>
  <c r="M35" i="89"/>
  <c r="L35" i="89"/>
  <c r="K35" i="89"/>
  <c r="J35" i="89"/>
  <c r="I35" i="89"/>
  <c r="E35" i="89"/>
  <c r="D35" i="89"/>
  <c r="H35" i="89" s="1"/>
  <c r="O34" i="89"/>
  <c r="N34" i="89"/>
  <c r="M34" i="89"/>
  <c r="L34" i="89"/>
  <c r="K34" i="89"/>
  <c r="J34" i="89"/>
  <c r="I34" i="89"/>
  <c r="E34" i="89"/>
  <c r="D34" i="89"/>
  <c r="H34" i="89" s="1"/>
  <c r="O33" i="89"/>
  <c r="N33" i="89"/>
  <c r="M33" i="89"/>
  <c r="L33" i="89"/>
  <c r="K33" i="89"/>
  <c r="J33" i="89"/>
  <c r="I33" i="89"/>
  <c r="E33" i="89"/>
  <c r="D33" i="89"/>
  <c r="H33" i="89" s="1"/>
  <c r="O32" i="89"/>
  <c r="N32" i="89"/>
  <c r="M32" i="89"/>
  <c r="L32" i="89"/>
  <c r="K32" i="89"/>
  <c r="J32" i="89"/>
  <c r="I32" i="89"/>
  <c r="E32" i="89"/>
  <c r="D32" i="89"/>
  <c r="H32" i="89" s="1"/>
  <c r="O25" i="89"/>
  <c r="N25" i="89"/>
  <c r="M25" i="89"/>
  <c r="L25" i="89"/>
  <c r="K25" i="89"/>
  <c r="J25" i="89"/>
  <c r="I25" i="89"/>
  <c r="E25" i="89"/>
  <c r="D25" i="89"/>
  <c r="H25" i="89" s="1"/>
  <c r="H29" i="89" s="1"/>
  <c r="O21" i="89"/>
  <c r="N21" i="89"/>
  <c r="M21" i="89"/>
  <c r="L21" i="89"/>
  <c r="K21" i="89"/>
  <c r="J21" i="89"/>
  <c r="I21" i="89"/>
  <c r="E21" i="89"/>
  <c r="D21" i="89"/>
  <c r="H21" i="89" s="1"/>
  <c r="O16" i="89"/>
  <c r="N16" i="89"/>
  <c r="M16" i="89"/>
  <c r="L16" i="89"/>
  <c r="K16" i="89"/>
  <c r="J16" i="89"/>
  <c r="I16" i="89"/>
  <c r="E16" i="89"/>
  <c r="D16" i="89"/>
  <c r="H16" i="89" s="1"/>
  <c r="O15" i="89"/>
  <c r="N15" i="89"/>
  <c r="M15" i="89"/>
  <c r="L15" i="89"/>
  <c r="K15" i="89"/>
  <c r="J15" i="89"/>
  <c r="I15" i="89"/>
  <c r="E15" i="89"/>
  <c r="D15" i="89"/>
  <c r="H15" i="89" s="1"/>
  <c r="O14" i="89"/>
  <c r="N14" i="89"/>
  <c r="M14" i="89"/>
  <c r="L14" i="89"/>
  <c r="K14" i="89"/>
  <c r="J14" i="89"/>
  <c r="I14" i="89"/>
  <c r="E14" i="89"/>
  <c r="D14" i="89"/>
  <c r="H14" i="89" s="1"/>
  <c r="O13" i="89"/>
  <c r="N13" i="89"/>
  <c r="M13" i="89"/>
  <c r="L13" i="89"/>
  <c r="K13" i="89"/>
  <c r="J13" i="89"/>
  <c r="I13" i="89"/>
  <c r="E13" i="89"/>
  <c r="D13" i="89"/>
  <c r="H13" i="89" s="1"/>
  <c r="O12" i="89"/>
  <c r="N12" i="89"/>
  <c r="M12" i="89"/>
  <c r="L12" i="89"/>
  <c r="K12" i="89"/>
  <c r="J12" i="89"/>
  <c r="I12" i="89"/>
  <c r="E12" i="89"/>
  <c r="D12" i="89"/>
  <c r="H12" i="89" s="1"/>
  <c r="O11" i="89"/>
  <c r="N11" i="89"/>
  <c r="M11" i="89"/>
  <c r="L11" i="89"/>
  <c r="K11" i="89"/>
  <c r="J11" i="89"/>
  <c r="I11" i="89"/>
  <c r="E11" i="89"/>
  <c r="D11" i="89"/>
  <c r="H11" i="89" s="1"/>
  <c r="O9" i="89"/>
  <c r="N9" i="89"/>
  <c r="M9" i="89"/>
  <c r="L9" i="89"/>
  <c r="K9" i="89"/>
  <c r="J9" i="89"/>
  <c r="I9" i="89"/>
  <c r="E9" i="89"/>
  <c r="D9" i="89"/>
  <c r="O8" i="89"/>
  <c r="N8" i="89"/>
  <c r="M8" i="89"/>
  <c r="L8" i="89"/>
  <c r="K8" i="89"/>
  <c r="J8" i="89"/>
  <c r="I8" i="89"/>
  <c r="E8" i="89"/>
  <c r="D8" i="89"/>
  <c r="H8" i="89" s="1"/>
  <c r="O7" i="89"/>
  <c r="N7" i="89"/>
  <c r="M7" i="89"/>
  <c r="L7" i="89"/>
  <c r="K7" i="89"/>
  <c r="J7" i="89"/>
  <c r="I7" i="89"/>
  <c r="E7" i="89"/>
  <c r="D7" i="89"/>
  <c r="H7" i="89" s="1"/>
  <c r="O6" i="89"/>
  <c r="N6" i="89"/>
  <c r="M6" i="89"/>
  <c r="L6" i="89"/>
  <c r="K6" i="89"/>
  <c r="J6" i="89"/>
  <c r="I6" i="89"/>
  <c r="E6" i="89"/>
  <c r="D6" i="89"/>
  <c r="H6" i="89" s="1"/>
  <c r="O5" i="89"/>
  <c r="O23" i="89" s="1"/>
  <c r="N5" i="89"/>
  <c r="N23" i="89" s="1"/>
  <c r="M5" i="89"/>
  <c r="M23" i="89" s="1"/>
  <c r="L5" i="89"/>
  <c r="L23" i="89" s="1"/>
  <c r="L24" i="89" s="1"/>
  <c r="K5" i="89"/>
  <c r="K23" i="89" s="1"/>
  <c r="K24" i="89" s="1"/>
  <c r="J5" i="89"/>
  <c r="J23" i="89" s="1"/>
  <c r="I5" i="89"/>
  <c r="I23" i="89" s="1"/>
  <c r="E5" i="89"/>
  <c r="E23" i="89" s="1"/>
  <c r="D5" i="89"/>
  <c r="O4" i="89"/>
  <c r="O27" i="89" s="1"/>
  <c r="N4" i="89"/>
  <c r="N27" i="89" s="1"/>
  <c r="M4" i="89"/>
  <c r="M27" i="89" s="1"/>
  <c r="L4" i="89"/>
  <c r="L27" i="89" s="1"/>
  <c r="K4" i="89"/>
  <c r="K27" i="89" s="1"/>
  <c r="J4" i="89"/>
  <c r="J27" i="89" s="1"/>
  <c r="I4" i="89"/>
  <c r="I27" i="89" s="1"/>
  <c r="E4" i="89"/>
  <c r="E27" i="89" s="1"/>
  <c r="D4" i="89"/>
  <c r="H3" i="89"/>
  <c r="O2" i="89"/>
  <c r="O20" i="89" s="1"/>
  <c r="N2" i="89"/>
  <c r="N20" i="89" s="1"/>
  <c r="M2" i="89"/>
  <c r="M20" i="89" s="1"/>
  <c r="L2" i="89"/>
  <c r="L20" i="89" s="1"/>
  <c r="K2" i="89"/>
  <c r="K20" i="89" s="1"/>
  <c r="J2" i="89"/>
  <c r="J20" i="89" s="1"/>
  <c r="I2" i="89"/>
  <c r="I20" i="89" s="1"/>
  <c r="E2" i="89"/>
  <c r="E20" i="89" s="1"/>
  <c r="D2" i="89"/>
  <c r="Q37" i="88"/>
  <c r="P37" i="88"/>
  <c r="O37" i="88"/>
  <c r="N37" i="88"/>
  <c r="M37" i="88"/>
  <c r="L37" i="88"/>
  <c r="K37" i="88"/>
  <c r="J37" i="88"/>
  <c r="I37" i="88"/>
  <c r="H37" i="88"/>
  <c r="E37" i="88"/>
  <c r="D37" i="88"/>
  <c r="Q36" i="88"/>
  <c r="P36" i="88"/>
  <c r="O36" i="88"/>
  <c r="N36" i="88"/>
  <c r="M36" i="88"/>
  <c r="L36" i="88"/>
  <c r="K36" i="88"/>
  <c r="J36" i="88"/>
  <c r="I36" i="88"/>
  <c r="H36" i="88"/>
  <c r="E36" i="88"/>
  <c r="D36" i="88"/>
  <c r="Q35" i="88"/>
  <c r="P35" i="88"/>
  <c r="O35" i="88"/>
  <c r="N35" i="88"/>
  <c r="M35" i="88"/>
  <c r="L35" i="88"/>
  <c r="K35" i="88"/>
  <c r="J35" i="88"/>
  <c r="I35" i="88"/>
  <c r="E35" i="88"/>
  <c r="D35" i="88"/>
  <c r="H35" i="88" s="1"/>
  <c r="Q34" i="88"/>
  <c r="P34" i="88"/>
  <c r="O34" i="88"/>
  <c r="N34" i="88"/>
  <c r="M34" i="88"/>
  <c r="L34" i="88"/>
  <c r="K34" i="88"/>
  <c r="J34" i="88"/>
  <c r="I34" i="88"/>
  <c r="E34" i="88"/>
  <c r="D34" i="88"/>
  <c r="H34" i="88" s="1"/>
  <c r="Q33" i="88"/>
  <c r="P33" i="88"/>
  <c r="O33" i="88"/>
  <c r="N33" i="88"/>
  <c r="M33" i="88"/>
  <c r="L33" i="88"/>
  <c r="K33" i="88"/>
  <c r="J33" i="88"/>
  <c r="I33" i="88"/>
  <c r="E33" i="88"/>
  <c r="D33" i="88"/>
  <c r="H33" i="88" s="1"/>
  <c r="Q32" i="88"/>
  <c r="P32" i="88"/>
  <c r="O32" i="88"/>
  <c r="N32" i="88"/>
  <c r="M32" i="88"/>
  <c r="L32" i="88"/>
  <c r="K32" i="88"/>
  <c r="J32" i="88"/>
  <c r="I32" i="88"/>
  <c r="E32" i="88"/>
  <c r="D32" i="88"/>
  <c r="H32" i="88" s="1"/>
  <c r="Q25" i="88"/>
  <c r="P25" i="88"/>
  <c r="O25" i="88"/>
  <c r="N25" i="88"/>
  <c r="M25" i="88"/>
  <c r="L25" i="88"/>
  <c r="L29" i="88" s="1"/>
  <c r="K25" i="88"/>
  <c r="K29" i="88" s="1"/>
  <c r="J25" i="88"/>
  <c r="I25" i="88"/>
  <c r="E25" i="88"/>
  <c r="D25" i="88"/>
  <c r="H25" i="88" s="1"/>
  <c r="H29" i="88" s="1"/>
  <c r="Q21" i="88"/>
  <c r="P21" i="88"/>
  <c r="O21" i="88"/>
  <c r="N21" i="88"/>
  <c r="M21" i="88"/>
  <c r="L21" i="88"/>
  <c r="K21" i="88"/>
  <c r="J21" i="88"/>
  <c r="I21" i="88"/>
  <c r="E21" i="88"/>
  <c r="D21" i="88"/>
  <c r="H21" i="88" s="1"/>
  <c r="Q16" i="88"/>
  <c r="P16" i="88"/>
  <c r="O16" i="88"/>
  <c r="N16" i="88"/>
  <c r="M16" i="88"/>
  <c r="L16" i="88"/>
  <c r="K16" i="88"/>
  <c r="J16" i="88"/>
  <c r="I16" i="88"/>
  <c r="E16" i="88"/>
  <c r="D16" i="88"/>
  <c r="H16" i="88" s="1"/>
  <c r="Q15" i="88"/>
  <c r="P15" i="88"/>
  <c r="O15" i="88"/>
  <c r="N15" i="88"/>
  <c r="M15" i="88"/>
  <c r="L15" i="88"/>
  <c r="K15" i="88"/>
  <c r="J15" i="88"/>
  <c r="I15" i="88"/>
  <c r="E15" i="88"/>
  <c r="D15" i="88"/>
  <c r="H15" i="88" s="1"/>
  <c r="Q14" i="88"/>
  <c r="P14" i="88"/>
  <c r="O14" i="88"/>
  <c r="N14" i="88"/>
  <c r="M14" i="88"/>
  <c r="L14" i="88"/>
  <c r="K14" i="88"/>
  <c r="J14" i="88"/>
  <c r="I14" i="88"/>
  <c r="E14" i="88"/>
  <c r="D14" i="88"/>
  <c r="H14" i="88" s="1"/>
  <c r="Q13" i="88"/>
  <c r="P13" i="88"/>
  <c r="O13" i="88"/>
  <c r="N13" i="88"/>
  <c r="M13" i="88"/>
  <c r="L13" i="88"/>
  <c r="K13" i="88"/>
  <c r="J13" i="88"/>
  <c r="I13" i="88"/>
  <c r="E13" i="88"/>
  <c r="D13" i="88"/>
  <c r="H13" i="88" s="1"/>
  <c r="Q12" i="88"/>
  <c r="P12" i="88"/>
  <c r="O12" i="88"/>
  <c r="N12" i="88"/>
  <c r="M12" i="88"/>
  <c r="L12" i="88"/>
  <c r="K12" i="88"/>
  <c r="J12" i="88"/>
  <c r="I12" i="88"/>
  <c r="E12" i="88"/>
  <c r="D12" i="88"/>
  <c r="H12" i="88" s="1"/>
  <c r="Q11" i="88"/>
  <c r="P11" i="88"/>
  <c r="O11" i="88"/>
  <c r="N11" i="88"/>
  <c r="M11" i="88"/>
  <c r="L11" i="88"/>
  <c r="K11" i="88"/>
  <c r="J11" i="88"/>
  <c r="I11" i="88"/>
  <c r="E11" i="88"/>
  <c r="D11" i="88"/>
  <c r="H11" i="88" s="1"/>
  <c r="Q9" i="88"/>
  <c r="P9" i="88"/>
  <c r="O9" i="88"/>
  <c r="N9" i="88"/>
  <c r="M9" i="88"/>
  <c r="L9" i="88"/>
  <c r="K9" i="88"/>
  <c r="J9" i="88"/>
  <c r="I9" i="88"/>
  <c r="E9" i="88"/>
  <c r="D9" i="88"/>
  <c r="Q8" i="88"/>
  <c r="P8" i="88"/>
  <c r="O8" i="88"/>
  <c r="N8" i="88"/>
  <c r="M8" i="88"/>
  <c r="L8" i="88"/>
  <c r="K8" i="88"/>
  <c r="J8" i="88"/>
  <c r="I8" i="88"/>
  <c r="E8" i="88"/>
  <c r="D8" i="88"/>
  <c r="H8" i="88" s="1"/>
  <c r="Q7" i="88"/>
  <c r="P7" i="88"/>
  <c r="O7" i="88"/>
  <c r="N7" i="88"/>
  <c r="M7" i="88"/>
  <c r="L7" i="88"/>
  <c r="K7" i="88"/>
  <c r="J7" i="88"/>
  <c r="I7" i="88"/>
  <c r="E7" i="88"/>
  <c r="D7" i="88"/>
  <c r="H7" i="88" s="1"/>
  <c r="Q6" i="88"/>
  <c r="P6" i="88"/>
  <c r="O6" i="88"/>
  <c r="N6" i="88"/>
  <c r="M6" i="88"/>
  <c r="L6" i="88"/>
  <c r="K6" i="88"/>
  <c r="J6" i="88"/>
  <c r="I6" i="88"/>
  <c r="E6" i="88"/>
  <c r="D6" i="88"/>
  <c r="H6" i="88" s="1"/>
  <c r="Q5" i="88"/>
  <c r="Q23" i="88" s="1"/>
  <c r="P5" i="88"/>
  <c r="P23" i="88" s="1"/>
  <c r="O5" i="88"/>
  <c r="O23" i="88" s="1"/>
  <c r="N5" i="88"/>
  <c r="N23" i="88" s="1"/>
  <c r="M5" i="88"/>
  <c r="M23" i="88" s="1"/>
  <c r="L5" i="88"/>
  <c r="L23" i="88" s="1"/>
  <c r="K5" i="88"/>
  <c r="K23" i="88" s="1"/>
  <c r="J5" i="88"/>
  <c r="J23" i="88" s="1"/>
  <c r="I5" i="88"/>
  <c r="I23" i="88" s="1"/>
  <c r="E5" i="88"/>
  <c r="E23" i="88" s="1"/>
  <c r="D5" i="88"/>
  <c r="Q4" i="88"/>
  <c r="Q27" i="88" s="1"/>
  <c r="P4" i="88"/>
  <c r="P27" i="88" s="1"/>
  <c r="O4" i="88"/>
  <c r="O27" i="88" s="1"/>
  <c r="N4" i="88"/>
  <c r="N27" i="88" s="1"/>
  <c r="M4" i="88"/>
  <c r="M27" i="88" s="1"/>
  <c r="L4" i="88"/>
  <c r="L27" i="88" s="1"/>
  <c r="L30" i="88" s="1"/>
  <c r="K4" i="88"/>
  <c r="K27" i="88" s="1"/>
  <c r="K30" i="88" s="1"/>
  <c r="J4" i="88"/>
  <c r="J27" i="88" s="1"/>
  <c r="I4" i="88"/>
  <c r="I27" i="88" s="1"/>
  <c r="E4" i="88"/>
  <c r="E27" i="88" s="1"/>
  <c r="D4" i="88"/>
  <c r="H3" i="88"/>
  <c r="Q2" i="88"/>
  <c r="Q20" i="88" s="1"/>
  <c r="P2" i="88"/>
  <c r="P20" i="88" s="1"/>
  <c r="O2" i="88"/>
  <c r="O20" i="88" s="1"/>
  <c r="N2" i="88"/>
  <c r="N20" i="88" s="1"/>
  <c r="M2" i="88"/>
  <c r="M20" i="88" s="1"/>
  <c r="L2" i="88"/>
  <c r="L20" i="88" s="1"/>
  <c r="K2" i="88"/>
  <c r="K20" i="88" s="1"/>
  <c r="J2" i="88"/>
  <c r="J20" i="88" s="1"/>
  <c r="I2" i="88"/>
  <c r="I20" i="88" s="1"/>
  <c r="E2" i="88"/>
  <c r="E20" i="88" s="1"/>
  <c r="D2" i="88"/>
  <c r="O37" i="87"/>
  <c r="N37" i="87"/>
  <c r="M37" i="87"/>
  <c r="L37" i="87"/>
  <c r="K37" i="87"/>
  <c r="J37" i="87"/>
  <c r="I37" i="87"/>
  <c r="H37" i="87"/>
  <c r="E37" i="87"/>
  <c r="D37" i="87"/>
  <c r="O36" i="87"/>
  <c r="N36" i="87"/>
  <c r="M36" i="87"/>
  <c r="L36" i="87"/>
  <c r="K36" i="87"/>
  <c r="J36" i="87"/>
  <c r="I36" i="87"/>
  <c r="H36" i="87"/>
  <c r="E36" i="87"/>
  <c r="D36" i="87"/>
  <c r="O35" i="87"/>
  <c r="N35" i="87"/>
  <c r="M35" i="87"/>
  <c r="L35" i="87"/>
  <c r="K35" i="87"/>
  <c r="J35" i="87"/>
  <c r="I35" i="87"/>
  <c r="E35" i="87"/>
  <c r="D35" i="87"/>
  <c r="H35" i="87" s="1"/>
  <c r="O34" i="87"/>
  <c r="N34" i="87"/>
  <c r="M34" i="87"/>
  <c r="L34" i="87"/>
  <c r="K34" i="87"/>
  <c r="J34" i="87"/>
  <c r="I34" i="87"/>
  <c r="E34" i="87"/>
  <c r="D34" i="87"/>
  <c r="H34" i="87" s="1"/>
  <c r="O33" i="87"/>
  <c r="N33" i="87"/>
  <c r="M33" i="87"/>
  <c r="L33" i="87"/>
  <c r="K33" i="87"/>
  <c r="J33" i="87"/>
  <c r="I33" i="87"/>
  <c r="E33" i="87"/>
  <c r="D33" i="87"/>
  <c r="H33" i="87" s="1"/>
  <c r="O32" i="87"/>
  <c r="N32" i="87"/>
  <c r="M32" i="87"/>
  <c r="L32" i="87"/>
  <c r="K32" i="87"/>
  <c r="J32" i="87"/>
  <c r="I32" i="87"/>
  <c r="E32" i="87"/>
  <c r="D32" i="87"/>
  <c r="H32" i="87" s="1"/>
  <c r="O25" i="87"/>
  <c r="N25" i="87"/>
  <c r="M25" i="87"/>
  <c r="L25" i="87"/>
  <c r="K25" i="87"/>
  <c r="J25" i="87"/>
  <c r="I25" i="87"/>
  <c r="E25" i="87"/>
  <c r="D25" i="87"/>
  <c r="H25" i="87" s="1"/>
  <c r="H29" i="87" s="1"/>
  <c r="O21" i="87"/>
  <c r="N21" i="87"/>
  <c r="M21" i="87"/>
  <c r="L21" i="87"/>
  <c r="K21" i="87"/>
  <c r="J21" i="87"/>
  <c r="I21" i="87"/>
  <c r="E21" i="87"/>
  <c r="D21" i="87"/>
  <c r="H21" i="87" s="1"/>
  <c r="O16" i="87"/>
  <c r="N16" i="87"/>
  <c r="M16" i="87"/>
  <c r="L16" i="87"/>
  <c r="K16" i="87"/>
  <c r="J16" i="87"/>
  <c r="I16" i="87"/>
  <c r="E16" i="87"/>
  <c r="D16" i="87"/>
  <c r="H16" i="87" s="1"/>
  <c r="O15" i="87"/>
  <c r="N15" i="87"/>
  <c r="M15" i="87"/>
  <c r="L15" i="87"/>
  <c r="K15" i="87"/>
  <c r="J15" i="87"/>
  <c r="I15" i="87"/>
  <c r="E15" i="87"/>
  <c r="D15" i="87"/>
  <c r="H15" i="87" s="1"/>
  <c r="O14" i="87"/>
  <c r="N14" i="87"/>
  <c r="M14" i="87"/>
  <c r="L14" i="87"/>
  <c r="K14" i="87"/>
  <c r="J14" i="87"/>
  <c r="I14" i="87"/>
  <c r="E14" i="87"/>
  <c r="D14" i="87"/>
  <c r="H14" i="87" s="1"/>
  <c r="O13" i="87"/>
  <c r="N13" i="87"/>
  <c r="M13" i="87"/>
  <c r="L13" i="87"/>
  <c r="K13" i="87"/>
  <c r="J13" i="87"/>
  <c r="I13" i="87"/>
  <c r="E13" i="87"/>
  <c r="D13" i="87"/>
  <c r="H13" i="87" s="1"/>
  <c r="O12" i="87"/>
  <c r="N12" i="87"/>
  <c r="M12" i="87"/>
  <c r="L12" i="87"/>
  <c r="K12" i="87"/>
  <c r="J12" i="87"/>
  <c r="I12" i="87"/>
  <c r="E12" i="87"/>
  <c r="D12" i="87"/>
  <c r="H12" i="87" s="1"/>
  <c r="O11" i="87"/>
  <c r="N11" i="87"/>
  <c r="M11" i="87"/>
  <c r="L11" i="87"/>
  <c r="K11" i="87"/>
  <c r="J11" i="87"/>
  <c r="I11" i="87"/>
  <c r="E11" i="87"/>
  <c r="D11" i="87"/>
  <c r="H11" i="87" s="1"/>
  <c r="O9" i="87"/>
  <c r="N9" i="87"/>
  <c r="M9" i="87"/>
  <c r="L9" i="87"/>
  <c r="K9" i="87"/>
  <c r="J9" i="87"/>
  <c r="I9" i="87"/>
  <c r="E9" i="87"/>
  <c r="D9" i="87"/>
  <c r="O8" i="87"/>
  <c r="N8" i="87"/>
  <c r="M8" i="87"/>
  <c r="L8" i="87"/>
  <c r="K8" i="87"/>
  <c r="J8" i="87"/>
  <c r="I8" i="87"/>
  <c r="E8" i="87"/>
  <c r="D8" i="87"/>
  <c r="H8" i="87" s="1"/>
  <c r="O7" i="87"/>
  <c r="N7" i="87"/>
  <c r="M7" i="87"/>
  <c r="L7" i="87"/>
  <c r="K7" i="87"/>
  <c r="J7" i="87"/>
  <c r="I7" i="87"/>
  <c r="E7" i="87"/>
  <c r="D7" i="87"/>
  <c r="H7" i="87" s="1"/>
  <c r="O6" i="87"/>
  <c r="N6" i="87"/>
  <c r="M6" i="87"/>
  <c r="L6" i="87"/>
  <c r="K6" i="87"/>
  <c r="J6" i="87"/>
  <c r="I6" i="87"/>
  <c r="E6" i="87"/>
  <c r="D6" i="87"/>
  <c r="H6" i="87" s="1"/>
  <c r="O5" i="87"/>
  <c r="O23" i="87" s="1"/>
  <c r="N5" i="87"/>
  <c r="N23" i="87" s="1"/>
  <c r="M5" i="87"/>
  <c r="M23" i="87" s="1"/>
  <c r="L5" i="87"/>
  <c r="L23" i="87" s="1"/>
  <c r="L24" i="87" s="1"/>
  <c r="K5" i="87"/>
  <c r="K23" i="87" s="1"/>
  <c r="K24" i="87" s="1"/>
  <c r="J5" i="87"/>
  <c r="J23" i="87" s="1"/>
  <c r="I5" i="87"/>
  <c r="I23" i="87" s="1"/>
  <c r="E5" i="87"/>
  <c r="E23" i="87" s="1"/>
  <c r="D5" i="87"/>
  <c r="O4" i="87"/>
  <c r="O27" i="87" s="1"/>
  <c r="N4" i="87"/>
  <c r="N27" i="87" s="1"/>
  <c r="M4" i="87"/>
  <c r="M27" i="87" s="1"/>
  <c r="L4" i="87"/>
  <c r="L27" i="87" s="1"/>
  <c r="K4" i="87"/>
  <c r="K27" i="87" s="1"/>
  <c r="J4" i="87"/>
  <c r="J27" i="87" s="1"/>
  <c r="I4" i="87"/>
  <c r="I27" i="87" s="1"/>
  <c r="E4" i="87"/>
  <c r="E27" i="87" s="1"/>
  <c r="D4" i="87"/>
  <c r="H3" i="87"/>
  <c r="O2" i="87"/>
  <c r="O20" i="87" s="1"/>
  <c r="N2" i="87"/>
  <c r="N20" i="87" s="1"/>
  <c r="M2" i="87"/>
  <c r="M20" i="87" s="1"/>
  <c r="L2" i="87"/>
  <c r="L20" i="87" s="1"/>
  <c r="K2" i="87"/>
  <c r="K20" i="87" s="1"/>
  <c r="J2" i="87"/>
  <c r="J20" i="87" s="1"/>
  <c r="I2" i="87"/>
  <c r="I20" i="87" s="1"/>
  <c r="E2" i="87"/>
  <c r="E20" i="87" s="1"/>
  <c r="D2" i="87"/>
  <c r="R37" i="86"/>
  <c r="Q37" i="86"/>
  <c r="P37" i="86"/>
  <c r="O37" i="86"/>
  <c r="N37" i="86"/>
  <c r="M37" i="86"/>
  <c r="L37" i="86"/>
  <c r="K37" i="86"/>
  <c r="J37" i="86"/>
  <c r="I37" i="86"/>
  <c r="H37" i="86"/>
  <c r="E37" i="86"/>
  <c r="D37" i="86"/>
  <c r="R36" i="86"/>
  <c r="Q36" i="86"/>
  <c r="P36" i="86"/>
  <c r="O36" i="86"/>
  <c r="N36" i="86"/>
  <c r="M36" i="86"/>
  <c r="L36" i="86"/>
  <c r="K36" i="86"/>
  <c r="J36" i="86"/>
  <c r="I36" i="86"/>
  <c r="H36" i="86"/>
  <c r="E36" i="86"/>
  <c r="D36" i="86"/>
  <c r="R35" i="86"/>
  <c r="Q35" i="86"/>
  <c r="P35" i="86"/>
  <c r="O35" i="86"/>
  <c r="N35" i="86"/>
  <c r="M35" i="86"/>
  <c r="L35" i="86"/>
  <c r="K35" i="86"/>
  <c r="J35" i="86"/>
  <c r="I35" i="86"/>
  <c r="E35" i="86"/>
  <c r="D35" i="86"/>
  <c r="H35" i="86" s="1"/>
  <c r="R34" i="86"/>
  <c r="Q34" i="86"/>
  <c r="P34" i="86"/>
  <c r="O34" i="86"/>
  <c r="N34" i="86"/>
  <c r="M34" i="86"/>
  <c r="L34" i="86"/>
  <c r="K34" i="86"/>
  <c r="J34" i="86"/>
  <c r="I34" i="86"/>
  <c r="E34" i="86"/>
  <c r="D34" i="86"/>
  <c r="H34" i="86" s="1"/>
  <c r="R33" i="86"/>
  <c r="Q33" i="86"/>
  <c r="P33" i="86"/>
  <c r="O33" i="86"/>
  <c r="N33" i="86"/>
  <c r="M33" i="86"/>
  <c r="L33" i="86"/>
  <c r="K33" i="86"/>
  <c r="J33" i="86"/>
  <c r="I33" i="86"/>
  <c r="E33" i="86"/>
  <c r="D33" i="86"/>
  <c r="H33" i="86" s="1"/>
  <c r="R32" i="86"/>
  <c r="Q32" i="86"/>
  <c r="P32" i="86"/>
  <c r="O32" i="86"/>
  <c r="N32" i="86"/>
  <c r="M32" i="86"/>
  <c r="L32" i="86"/>
  <c r="K32" i="86"/>
  <c r="J32" i="86"/>
  <c r="I32" i="86"/>
  <c r="E32" i="86"/>
  <c r="D32" i="86"/>
  <c r="H32" i="86" s="1"/>
  <c r="R25" i="86"/>
  <c r="Q25" i="86"/>
  <c r="P25" i="86"/>
  <c r="O25" i="86"/>
  <c r="N25" i="86"/>
  <c r="M25" i="86"/>
  <c r="L25" i="86"/>
  <c r="L29" i="86" s="1"/>
  <c r="K25" i="86"/>
  <c r="K29" i="86" s="1"/>
  <c r="J25" i="86"/>
  <c r="I25" i="86"/>
  <c r="E25" i="86"/>
  <c r="D25" i="86"/>
  <c r="H25" i="86" s="1"/>
  <c r="H29" i="86" s="1"/>
  <c r="R21" i="86"/>
  <c r="Q21" i="86"/>
  <c r="P21" i="86"/>
  <c r="O21" i="86"/>
  <c r="N21" i="86"/>
  <c r="M21" i="86"/>
  <c r="L21" i="86"/>
  <c r="K21" i="86"/>
  <c r="J21" i="86"/>
  <c r="I21" i="86"/>
  <c r="E21" i="86"/>
  <c r="D21" i="86"/>
  <c r="H21" i="86" s="1"/>
  <c r="R16" i="86"/>
  <c r="Q16" i="86"/>
  <c r="P16" i="86"/>
  <c r="O16" i="86"/>
  <c r="N16" i="86"/>
  <c r="M16" i="86"/>
  <c r="L16" i="86"/>
  <c r="K16" i="86"/>
  <c r="J16" i="86"/>
  <c r="I16" i="86"/>
  <c r="E16" i="86"/>
  <c r="D16" i="86"/>
  <c r="H16" i="86" s="1"/>
  <c r="R15" i="86"/>
  <c r="Q15" i="86"/>
  <c r="P15" i="86"/>
  <c r="O15" i="86"/>
  <c r="N15" i="86"/>
  <c r="M15" i="86"/>
  <c r="L15" i="86"/>
  <c r="K15" i="86"/>
  <c r="J15" i="86"/>
  <c r="I15" i="86"/>
  <c r="E15" i="86"/>
  <c r="D15" i="86"/>
  <c r="H15" i="86" s="1"/>
  <c r="R14" i="86"/>
  <c r="Q14" i="86"/>
  <c r="P14" i="86"/>
  <c r="O14" i="86"/>
  <c r="N14" i="86"/>
  <c r="M14" i="86"/>
  <c r="L14" i="86"/>
  <c r="K14" i="86"/>
  <c r="J14" i="86"/>
  <c r="I14" i="86"/>
  <c r="E14" i="86"/>
  <c r="D14" i="86"/>
  <c r="H14" i="86" s="1"/>
  <c r="R13" i="86"/>
  <c r="Q13" i="86"/>
  <c r="P13" i="86"/>
  <c r="O13" i="86"/>
  <c r="N13" i="86"/>
  <c r="M13" i="86"/>
  <c r="L13" i="86"/>
  <c r="K13" i="86"/>
  <c r="J13" i="86"/>
  <c r="I13" i="86"/>
  <c r="E13" i="86"/>
  <c r="D13" i="86"/>
  <c r="H13" i="86" s="1"/>
  <c r="R12" i="86"/>
  <c r="Q12" i="86"/>
  <c r="P12" i="86"/>
  <c r="O12" i="86"/>
  <c r="N12" i="86"/>
  <c r="M12" i="86"/>
  <c r="L12" i="86"/>
  <c r="K12" i="86"/>
  <c r="J12" i="86"/>
  <c r="I12" i="86"/>
  <c r="E12" i="86"/>
  <c r="D12" i="86"/>
  <c r="H12" i="86" s="1"/>
  <c r="R11" i="86"/>
  <c r="Q11" i="86"/>
  <c r="P11" i="86"/>
  <c r="O11" i="86"/>
  <c r="N11" i="86"/>
  <c r="M11" i="86"/>
  <c r="L11" i="86"/>
  <c r="K11" i="86"/>
  <c r="J11" i="86"/>
  <c r="I11" i="86"/>
  <c r="E11" i="86"/>
  <c r="D11" i="86"/>
  <c r="H11" i="86" s="1"/>
  <c r="R9" i="86"/>
  <c r="Q9" i="86"/>
  <c r="P9" i="86"/>
  <c r="O9" i="86"/>
  <c r="N9" i="86"/>
  <c r="M9" i="86"/>
  <c r="L9" i="86"/>
  <c r="K9" i="86"/>
  <c r="J9" i="86"/>
  <c r="I9" i="86"/>
  <c r="E9" i="86"/>
  <c r="D9" i="86"/>
  <c r="R8" i="86"/>
  <c r="Q8" i="86"/>
  <c r="P8" i="86"/>
  <c r="O8" i="86"/>
  <c r="N8" i="86"/>
  <c r="M8" i="86"/>
  <c r="L8" i="86"/>
  <c r="K8" i="86"/>
  <c r="J8" i="86"/>
  <c r="I8" i="86"/>
  <c r="E8" i="86"/>
  <c r="D8" i="86"/>
  <c r="H8" i="86" s="1"/>
  <c r="R7" i="86"/>
  <c r="Q7" i="86"/>
  <c r="P7" i="86"/>
  <c r="O7" i="86"/>
  <c r="N7" i="86"/>
  <c r="M7" i="86"/>
  <c r="L7" i="86"/>
  <c r="K7" i="86"/>
  <c r="J7" i="86"/>
  <c r="I7" i="86"/>
  <c r="E7" i="86"/>
  <c r="D7" i="86"/>
  <c r="H7" i="86" s="1"/>
  <c r="R6" i="86"/>
  <c r="Q6" i="86"/>
  <c r="P6" i="86"/>
  <c r="O6" i="86"/>
  <c r="N6" i="86"/>
  <c r="M6" i="86"/>
  <c r="L6" i="86"/>
  <c r="K6" i="86"/>
  <c r="J6" i="86"/>
  <c r="I6" i="86"/>
  <c r="E6" i="86"/>
  <c r="D6" i="86"/>
  <c r="H6" i="86" s="1"/>
  <c r="R5" i="86"/>
  <c r="R23" i="86" s="1"/>
  <c r="Q5" i="86"/>
  <c r="Q23" i="86" s="1"/>
  <c r="P5" i="86"/>
  <c r="P23" i="86" s="1"/>
  <c r="O5" i="86"/>
  <c r="O23" i="86" s="1"/>
  <c r="N5" i="86"/>
  <c r="N23" i="86" s="1"/>
  <c r="M5" i="86"/>
  <c r="M23" i="86" s="1"/>
  <c r="L5" i="86"/>
  <c r="L23" i="86" s="1"/>
  <c r="K5" i="86"/>
  <c r="K23" i="86" s="1"/>
  <c r="J5" i="86"/>
  <c r="J23" i="86" s="1"/>
  <c r="I5" i="86"/>
  <c r="I23" i="86" s="1"/>
  <c r="E5" i="86"/>
  <c r="E23" i="86" s="1"/>
  <c r="D5" i="86"/>
  <c r="R4" i="86"/>
  <c r="R27" i="86" s="1"/>
  <c r="Q4" i="86"/>
  <c r="Q27" i="86" s="1"/>
  <c r="P4" i="86"/>
  <c r="P27" i="86" s="1"/>
  <c r="O4" i="86"/>
  <c r="O27" i="86" s="1"/>
  <c r="N4" i="86"/>
  <c r="N27" i="86" s="1"/>
  <c r="M4" i="86"/>
  <c r="M27" i="86" s="1"/>
  <c r="L4" i="86"/>
  <c r="L27" i="86" s="1"/>
  <c r="L30" i="86" s="1"/>
  <c r="K4" i="86"/>
  <c r="K27" i="86" s="1"/>
  <c r="K30" i="86" s="1"/>
  <c r="J4" i="86"/>
  <c r="J27" i="86" s="1"/>
  <c r="I4" i="86"/>
  <c r="I27" i="86" s="1"/>
  <c r="E4" i="86"/>
  <c r="E27" i="86" s="1"/>
  <c r="D4" i="86"/>
  <c r="H3" i="86"/>
  <c r="R2" i="86"/>
  <c r="R20" i="86" s="1"/>
  <c r="Q2" i="86"/>
  <c r="Q20" i="86" s="1"/>
  <c r="P2" i="86"/>
  <c r="P20" i="86" s="1"/>
  <c r="O2" i="86"/>
  <c r="O20" i="86" s="1"/>
  <c r="N2" i="86"/>
  <c r="N20" i="86" s="1"/>
  <c r="M2" i="86"/>
  <c r="M20" i="86" s="1"/>
  <c r="L2" i="86"/>
  <c r="L20" i="86" s="1"/>
  <c r="K2" i="86"/>
  <c r="K20" i="86" s="1"/>
  <c r="J2" i="86"/>
  <c r="J20" i="86" s="1"/>
  <c r="I2" i="86"/>
  <c r="I20" i="86" s="1"/>
  <c r="E2" i="86"/>
  <c r="E20" i="86" s="1"/>
  <c r="D2" i="86"/>
  <c r="R37" i="85"/>
  <c r="Q37" i="85"/>
  <c r="P37" i="85"/>
  <c r="O37" i="85"/>
  <c r="N37" i="85"/>
  <c r="M37" i="85"/>
  <c r="L37" i="85"/>
  <c r="K37" i="85"/>
  <c r="J37" i="85"/>
  <c r="I37" i="85"/>
  <c r="H37" i="85"/>
  <c r="E37" i="85"/>
  <c r="D37" i="85"/>
  <c r="R36" i="85"/>
  <c r="Q36" i="85"/>
  <c r="P36" i="85"/>
  <c r="O36" i="85"/>
  <c r="N36" i="85"/>
  <c r="M36" i="85"/>
  <c r="L36" i="85"/>
  <c r="K36" i="85"/>
  <c r="J36" i="85"/>
  <c r="I36" i="85"/>
  <c r="H36" i="85"/>
  <c r="E36" i="85"/>
  <c r="D36" i="85"/>
  <c r="R35" i="85"/>
  <c r="Q35" i="85"/>
  <c r="P35" i="85"/>
  <c r="O35" i="85"/>
  <c r="N35" i="85"/>
  <c r="M35" i="85"/>
  <c r="L35" i="85"/>
  <c r="K35" i="85"/>
  <c r="J35" i="85"/>
  <c r="I35" i="85"/>
  <c r="E35" i="85"/>
  <c r="D35" i="85"/>
  <c r="H35" i="85" s="1"/>
  <c r="R34" i="85"/>
  <c r="Q34" i="85"/>
  <c r="P34" i="85"/>
  <c r="O34" i="85"/>
  <c r="N34" i="85"/>
  <c r="M34" i="85"/>
  <c r="L34" i="85"/>
  <c r="K34" i="85"/>
  <c r="J34" i="85"/>
  <c r="I34" i="85"/>
  <c r="E34" i="85"/>
  <c r="D34" i="85"/>
  <c r="H34" i="85" s="1"/>
  <c r="R33" i="85"/>
  <c r="Q33" i="85"/>
  <c r="P33" i="85"/>
  <c r="O33" i="85"/>
  <c r="N33" i="85"/>
  <c r="M33" i="85"/>
  <c r="L33" i="85"/>
  <c r="K33" i="85"/>
  <c r="J33" i="85"/>
  <c r="I33" i="85"/>
  <c r="E33" i="85"/>
  <c r="D33" i="85"/>
  <c r="H33" i="85" s="1"/>
  <c r="R32" i="85"/>
  <c r="Q32" i="85"/>
  <c r="P32" i="85"/>
  <c r="O32" i="85"/>
  <c r="N32" i="85"/>
  <c r="M32" i="85"/>
  <c r="L32" i="85"/>
  <c r="K32" i="85"/>
  <c r="J32" i="85"/>
  <c r="I32" i="85"/>
  <c r="E32" i="85"/>
  <c r="D32" i="85"/>
  <c r="H32" i="85" s="1"/>
  <c r="R25" i="85"/>
  <c r="Q25" i="85"/>
  <c r="P25" i="85"/>
  <c r="O25" i="85"/>
  <c r="N25" i="85"/>
  <c r="M25" i="85"/>
  <c r="L25" i="85"/>
  <c r="L29" i="85" s="1"/>
  <c r="K25" i="85"/>
  <c r="K29" i="85" s="1"/>
  <c r="J25" i="85"/>
  <c r="I25" i="85"/>
  <c r="E25" i="85"/>
  <c r="D25" i="85"/>
  <c r="H25" i="85" s="1"/>
  <c r="H29" i="85" s="1"/>
  <c r="R21" i="85"/>
  <c r="Q21" i="85"/>
  <c r="P21" i="85"/>
  <c r="O21" i="85"/>
  <c r="N21" i="85"/>
  <c r="M21" i="85"/>
  <c r="L21" i="85"/>
  <c r="K21" i="85"/>
  <c r="J21" i="85"/>
  <c r="I21" i="85"/>
  <c r="E21" i="85"/>
  <c r="D21" i="85"/>
  <c r="H21" i="85" s="1"/>
  <c r="R16" i="85"/>
  <c r="Q16" i="85"/>
  <c r="P16" i="85"/>
  <c r="O16" i="85"/>
  <c r="N16" i="85"/>
  <c r="M16" i="85"/>
  <c r="L16" i="85"/>
  <c r="K16" i="85"/>
  <c r="J16" i="85"/>
  <c r="I16" i="85"/>
  <c r="E16" i="85"/>
  <c r="D16" i="85"/>
  <c r="H16" i="85" s="1"/>
  <c r="R15" i="85"/>
  <c r="Q15" i="85"/>
  <c r="P15" i="85"/>
  <c r="O15" i="85"/>
  <c r="N15" i="85"/>
  <c r="M15" i="85"/>
  <c r="L15" i="85"/>
  <c r="K15" i="85"/>
  <c r="J15" i="85"/>
  <c r="I15" i="85"/>
  <c r="E15" i="85"/>
  <c r="D15" i="85"/>
  <c r="H15" i="85" s="1"/>
  <c r="R14" i="85"/>
  <c r="Q14" i="85"/>
  <c r="P14" i="85"/>
  <c r="O14" i="85"/>
  <c r="N14" i="85"/>
  <c r="M14" i="85"/>
  <c r="L14" i="85"/>
  <c r="K14" i="85"/>
  <c r="J14" i="85"/>
  <c r="I14" i="85"/>
  <c r="E14" i="85"/>
  <c r="D14" i="85"/>
  <c r="H14" i="85" s="1"/>
  <c r="R13" i="85"/>
  <c r="Q13" i="85"/>
  <c r="P13" i="85"/>
  <c r="O13" i="85"/>
  <c r="N13" i="85"/>
  <c r="M13" i="85"/>
  <c r="L13" i="85"/>
  <c r="K13" i="85"/>
  <c r="J13" i="85"/>
  <c r="I13" i="85"/>
  <c r="E13" i="85"/>
  <c r="D13" i="85"/>
  <c r="H13" i="85" s="1"/>
  <c r="R12" i="85"/>
  <c r="Q12" i="85"/>
  <c r="P12" i="85"/>
  <c r="O12" i="85"/>
  <c r="N12" i="85"/>
  <c r="M12" i="85"/>
  <c r="L12" i="85"/>
  <c r="K12" i="85"/>
  <c r="J12" i="85"/>
  <c r="I12" i="85"/>
  <c r="E12" i="85"/>
  <c r="D12" i="85"/>
  <c r="H12" i="85" s="1"/>
  <c r="R11" i="85"/>
  <c r="Q11" i="85"/>
  <c r="P11" i="85"/>
  <c r="O11" i="85"/>
  <c r="N11" i="85"/>
  <c r="M11" i="85"/>
  <c r="L11" i="85"/>
  <c r="K11" i="85"/>
  <c r="J11" i="85"/>
  <c r="I11" i="85"/>
  <c r="E11" i="85"/>
  <c r="D11" i="85"/>
  <c r="H11" i="85" s="1"/>
  <c r="R9" i="85"/>
  <c r="Q9" i="85"/>
  <c r="P9" i="85"/>
  <c r="O9" i="85"/>
  <c r="N9" i="85"/>
  <c r="M9" i="85"/>
  <c r="L9" i="85"/>
  <c r="K9" i="85"/>
  <c r="J9" i="85"/>
  <c r="I9" i="85"/>
  <c r="E9" i="85"/>
  <c r="D9" i="85"/>
  <c r="R8" i="85"/>
  <c r="Q8" i="85"/>
  <c r="P8" i="85"/>
  <c r="O8" i="85"/>
  <c r="N8" i="85"/>
  <c r="M8" i="85"/>
  <c r="L8" i="85"/>
  <c r="K8" i="85"/>
  <c r="J8" i="85"/>
  <c r="I8" i="85"/>
  <c r="E8" i="85"/>
  <c r="D8" i="85"/>
  <c r="H8" i="85" s="1"/>
  <c r="R7" i="85"/>
  <c r="Q7" i="85"/>
  <c r="P7" i="85"/>
  <c r="O7" i="85"/>
  <c r="N7" i="85"/>
  <c r="M7" i="85"/>
  <c r="L7" i="85"/>
  <c r="K7" i="85"/>
  <c r="J7" i="85"/>
  <c r="I7" i="85"/>
  <c r="E7" i="85"/>
  <c r="D7" i="85"/>
  <c r="H7" i="85" s="1"/>
  <c r="R6" i="85"/>
  <c r="Q6" i="85"/>
  <c r="P6" i="85"/>
  <c r="O6" i="85"/>
  <c r="N6" i="85"/>
  <c r="M6" i="85"/>
  <c r="L6" i="85"/>
  <c r="K6" i="85"/>
  <c r="J6" i="85"/>
  <c r="I6" i="85"/>
  <c r="E6" i="85"/>
  <c r="D6" i="85"/>
  <c r="H6" i="85" s="1"/>
  <c r="R5" i="85"/>
  <c r="R23" i="85" s="1"/>
  <c r="Q5" i="85"/>
  <c r="Q23" i="85" s="1"/>
  <c r="P5" i="85"/>
  <c r="P23" i="85" s="1"/>
  <c r="O5" i="85"/>
  <c r="O23" i="85" s="1"/>
  <c r="N5" i="85"/>
  <c r="N23" i="85" s="1"/>
  <c r="M5" i="85"/>
  <c r="M23" i="85" s="1"/>
  <c r="L5" i="85"/>
  <c r="L23" i="85" s="1"/>
  <c r="K5" i="85"/>
  <c r="K23" i="85" s="1"/>
  <c r="J5" i="85"/>
  <c r="J23" i="85" s="1"/>
  <c r="I5" i="85"/>
  <c r="I23" i="85" s="1"/>
  <c r="E5" i="85"/>
  <c r="E23" i="85" s="1"/>
  <c r="D5" i="85"/>
  <c r="R4" i="85"/>
  <c r="R27" i="85" s="1"/>
  <c r="Q4" i="85"/>
  <c r="Q27" i="85" s="1"/>
  <c r="P4" i="85"/>
  <c r="P27" i="85" s="1"/>
  <c r="O4" i="85"/>
  <c r="O27" i="85" s="1"/>
  <c r="N4" i="85"/>
  <c r="N27" i="85" s="1"/>
  <c r="M4" i="85"/>
  <c r="M27" i="85" s="1"/>
  <c r="L4" i="85"/>
  <c r="L27" i="85" s="1"/>
  <c r="L30" i="85" s="1"/>
  <c r="K4" i="85"/>
  <c r="K27" i="85" s="1"/>
  <c r="K30" i="85" s="1"/>
  <c r="J4" i="85"/>
  <c r="J27" i="85" s="1"/>
  <c r="I4" i="85"/>
  <c r="I27" i="85" s="1"/>
  <c r="E4" i="85"/>
  <c r="E27" i="85" s="1"/>
  <c r="D4" i="85"/>
  <c r="H3" i="85"/>
  <c r="R2" i="85"/>
  <c r="R20" i="85" s="1"/>
  <c r="Q2" i="85"/>
  <c r="Q20" i="85" s="1"/>
  <c r="P2" i="85"/>
  <c r="P20" i="85" s="1"/>
  <c r="O2" i="85"/>
  <c r="O20" i="85" s="1"/>
  <c r="N2" i="85"/>
  <c r="N20" i="85" s="1"/>
  <c r="M2" i="85"/>
  <c r="M20" i="85" s="1"/>
  <c r="L2" i="85"/>
  <c r="L20" i="85" s="1"/>
  <c r="K2" i="85"/>
  <c r="K20" i="85" s="1"/>
  <c r="J2" i="85"/>
  <c r="J20" i="85" s="1"/>
  <c r="I2" i="85"/>
  <c r="I20" i="85" s="1"/>
  <c r="E2" i="85"/>
  <c r="E20" i="85" s="1"/>
  <c r="D2" i="85"/>
  <c r="R37" i="84"/>
  <c r="Q37" i="84"/>
  <c r="P37" i="84"/>
  <c r="O37" i="84"/>
  <c r="N37" i="84"/>
  <c r="M37" i="84"/>
  <c r="L37" i="84"/>
  <c r="K37" i="84"/>
  <c r="J37" i="84"/>
  <c r="I37" i="84"/>
  <c r="H37" i="84"/>
  <c r="E37" i="84"/>
  <c r="D37" i="84"/>
  <c r="R36" i="84"/>
  <c r="Q36" i="84"/>
  <c r="P36" i="84"/>
  <c r="O36" i="84"/>
  <c r="N36" i="84"/>
  <c r="M36" i="84"/>
  <c r="L36" i="84"/>
  <c r="K36" i="84"/>
  <c r="J36" i="84"/>
  <c r="I36" i="84"/>
  <c r="H36" i="84"/>
  <c r="E36" i="84"/>
  <c r="D36" i="84"/>
  <c r="R35" i="84"/>
  <c r="Q35" i="84"/>
  <c r="P35" i="84"/>
  <c r="O35" i="84"/>
  <c r="N35" i="84"/>
  <c r="M35" i="84"/>
  <c r="L35" i="84"/>
  <c r="K35" i="84"/>
  <c r="J35" i="84"/>
  <c r="I35" i="84"/>
  <c r="E35" i="84"/>
  <c r="D35" i="84"/>
  <c r="H35" i="84" s="1"/>
  <c r="R34" i="84"/>
  <c r="Q34" i="84"/>
  <c r="P34" i="84"/>
  <c r="O34" i="84"/>
  <c r="N34" i="84"/>
  <c r="M34" i="84"/>
  <c r="L34" i="84"/>
  <c r="K34" i="84"/>
  <c r="J34" i="84"/>
  <c r="I34" i="84"/>
  <c r="E34" i="84"/>
  <c r="D34" i="84"/>
  <c r="H34" i="84" s="1"/>
  <c r="R33" i="84"/>
  <c r="Q33" i="84"/>
  <c r="P33" i="84"/>
  <c r="O33" i="84"/>
  <c r="N33" i="84"/>
  <c r="M33" i="84"/>
  <c r="L33" i="84"/>
  <c r="K33" i="84"/>
  <c r="J33" i="84"/>
  <c r="I33" i="84"/>
  <c r="E33" i="84"/>
  <c r="D33" i="84"/>
  <c r="H33" i="84" s="1"/>
  <c r="R32" i="84"/>
  <c r="Q32" i="84"/>
  <c r="P32" i="84"/>
  <c r="O32" i="84"/>
  <c r="N32" i="84"/>
  <c r="M32" i="84"/>
  <c r="L32" i="84"/>
  <c r="K32" i="84"/>
  <c r="J32" i="84"/>
  <c r="I32" i="84"/>
  <c r="E32" i="84"/>
  <c r="D32" i="84"/>
  <c r="H32" i="84" s="1"/>
  <c r="R25" i="84"/>
  <c r="Q25" i="84"/>
  <c r="P25" i="84"/>
  <c r="O25" i="84"/>
  <c r="N25" i="84"/>
  <c r="M25" i="84"/>
  <c r="L25" i="84"/>
  <c r="L29" i="84" s="1"/>
  <c r="K25" i="84"/>
  <c r="K29" i="84" s="1"/>
  <c r="J25" i="84"/>
  <c r="I25" i="84"/>
  <c r="E25" i="84"/>
  <c r="D25" i="84"/>
  <c r="H25" i="84" s="1"/>
  <c r="H29" i="84" s="1"/>
  <c r="R21" i="84"/>
  <c r="Q21" i="84"/>
  <c r="P21" i="84"/>
  <c r="O21" i="84"/>
  <c r="N21" i="84"/>
  <c r="M21" i="84"/>
  <c r="L21" i="84"/>
  <c r="K21" i="84"/>
  <c r="J21" i="84"/>
  <c r="I21" i="84"/>
  <c r="E21" i="84"/>
  <c r="D21" i="84"/>
  <c r="H21" i="84" s="1"/>
  <c r="R16" i="84"/>
  <c r="Q16" i="84"/>
  <c r="P16" i="84"/>
  <c r="O16" i="84"/>
  <c r="N16" i="84"/>
  <c r="M16" i="84"/>
  <c r="L16" i="84"/>
  <c r="K16" i="84"/>
  <c r="J16" i="84"/>
  <c r="I16" i="84"/>
  <c r="E16" i="84"/>
  <c r="D16" i="84"/>
  <c r="H16" i="84" s="1"/>
  <c r="R15" i="84"/>
  <c r="Q15" i="84"/>
  <c r="P15" i="84"/>
  <c r="O15" i="84"/>
  <c r="N15" i="84"/>
  <c r="M15" i="84"/>
  <c r="L15" i="84"/>
  <c r="K15" i="84"/>
  <c r="J15" i="84"/>
  <c r="I15" i="84"/>
  <c r="E15" i="84"/>
  <c r="D15" i="84"/>
  <c r="H15" i="84" s="1"/>
  <c r="R14" i="84"/>
  <c r="Q14" i="84"/>
  <c r="P14" i="84"/>
  <c r="O14" i="84"/>
  <c r="N14" i="84"/>
  <c r="M14" i="84"/>
  <c r="L14" i="84"/>
  <c r="K14" i="84"/>
  <c r="J14" i="84"/>
  <c r="I14" i="84"/>
  <c r="E14" i="84"/>
  <c r="D14" i="84"/>
  <c r="H14" i="84" s="1"/>
  <c r="R13" i="84"/>
  <c r="Q13" i="84"/>
  <c r="P13" i="84"/>
  <c r="O13" i="84"/>
  <c r="N13" i="84"/>
  <c r="M13" i="84"/>
  <c r="L13" i="84"/>
  <c r="K13" i="84"/>
  <c r="J13" i="84"/>
  <c r="I13" i="84"/>
  <c r="E13" i="84"/>
  <c r="D13" i="84"/>
  <c r="H13" i="84" s="1"/>
  <c r="R12" i="84"/>
  <c r="Q12" i="84"/>
  <c r="P12" i="84"/>
  <c r="O12" i="84"/>
  <c r="N12" i="84"/>
  <c r="M12" i="84"/>
  <c r="L12" i="84"/>
  <c r="K12" i="84"/>
  <c r="J12" i="84"/>
  <c r="I12" i="84"/>
  <c r="E12" i="84"/>
  <c r="D12" i="84"/>
  <c r="H12" i="84" s="1"/>
  <c r="R11" i="84"/>
  <c r="Q11" i="84"/>
  <c r="P11" i="84"/>
  <c r="O11" i="84"/>
  <c r="N11" i="84"/>
  <c r="M11" i="84"/>
  <c r="L11" i="84"/>
  <c r="K11" i="84"/>
  <c r="J11" i="84"/>
  <c r="I11" i="84"/>
  <c r="E11" i="84"/>
  <c r="D11" i="84"/>
  <c r="H11" i="84" s="1"/>
  <c r="R9" i="84"/>
  <c r="Q9" i="84"/>
  <c r="P9" i="84"/>
  <c r="O9" i="84"/>
  <c r="N9" i="84"/>
  <c r="M9" i="84"/>
  <c r="L9" i="84"/>
  <c r="K9" i="84"/>
  <c r="J9" i="84"/>
  <c r="I9" i="84"/>
  <c r="E9" i="84"/>
  <c r="D9" i="84"/>
  <c r="R8" i="84"/>
  <c r="Q8" i="84"/>
  <c r="P8" i="84"/>
  <c r="O8" i="84"/>
  <c r="N8" i="84"/>
  <c r="M8" i="84"/>
  <c r="L8" i="84"/>
  <c r="K8" i="84"/>
  <c r="J8" i="84"/>
  <c r="I8" i="84"/>
  <c r="E8" i="84"/>
  <c r="D8" i="84"/>
  <c r="H8" i="84" s="1"/>
  <c r="R7" i="84"/>
  <c r="Q7" i="84"/>
  <c r="P7" i="84"/>
  <c r="O7" i="84"/>
  <c r="N7" i="84"/>
  <c r="M7" i="84"/>
  <c r="L7" i="84"/>
  <c r="K7" i="84"/>
  <c r="J7" i="84"/>
  <c r="I7" i="84"/>
  <c r="E7" i="84"/>
  <c r="D7" i="84"/>
  <c r="H7" i="84" s="1"/>
  <c r="R6" i="84"/>
  <c r="Q6" i="84"/>
  <c r="P6" i="84"/>
  <c r="O6" i="84"/>
  <c r="N6" i="84"/>
  <c r="M6" i="84"/>
  <c r="L6" i="84"/>
  <c r="K6" i="84"/>
  <c r="J6" i="84"/>
  <c r="I6" i="84"/>
  <c r="E6" i="84"/>
  <c r="D6" i="84"/>
  <c r="H6" i="84" s="1"/>
  <c r="R5" i="84"/>
  <c r="R23" i="84" s="1"/>
  <c r="Q5" i="84"/>
  <c r="Q23" i="84" s="1"/>
  <c r="P5" i="84"/>
  <c r="P23" i="84" s="1"/>
  <c r="O5" i="84"/>
  <c r="O23" i="84" s="1"/>
  <c r="N5" i="84"/>
  <c r="N23" i="84" s="1"/>
  <c r="M5" i="84"/>
  <c r="M23" i="84" s="1"/>
  <c r="L5" i="84"/>
  <c r="L23" i="84" s="1"/>
  <c r="K5" i="84"/>
  <c r="K23" i="84" s="1"/>
  <c r="J5" i="84"/>
  <c r="J23" i="84" s="1"/>
  <c r="I5" i="84"/>
  <c r="I23" i="84" s="1"/>
  <c r="E5" i="84"/>
  <c r="E23" i="84" s="1"/>
  <c r="D5" i="84"/>
  <c r="R4" i="84"/>
  <c r="R27" i="84" s="1"/>
  <c r="Q4" i="84"/>
  <c r="Q27" i="84" s="1"/>
  <c r="P4" i="84"/>
  <c r="P27" i="84" s="1"/>
  <c r="O4" i="84"/>
  <c r="O27" i="84" s="1"/>
  <c r="N4" i="84"/>
  <c r="N27" i="84" s="1"/>
  <c r="M4" i="84"/>
  <c r="M27" i="84" s="1"/>
  <c r="L4" i="84"/>
  <c r="L27" i="84" s="1"/>
  <c r="L30" i="84" s="1"/>
  <c r="K4" i="84"/>
  <c r="K27" i="84" s="1"/>
  <c r="K30" i="84" s="1"/>
  <c r="J4" i="84"/>
  <c r="J27" i="84" s="1"/>
  <c r="I4" i="84"/>
  <c r="I27" i="84" s="1"/>
  <c r="E4" i="84"/>
  <c r="E27" i="84" s="1"/>
  <c r="D4" i="84"/>
  <c r="H3" i="84"/>
  <c r="R2" i="84"/>
  <c r="R20" i="84" s="1"/>
  <c r="Q2" i="84"/>
  <c r="Q20" i="84" s="1"/>
  <c r="P2" i="84"/>
  <c r="P20" i="84" s="1"/>
  <c r="O2" i="84"/>
  <c r="O20" i="84" s="1"/>
  <c r="N2" i="84"/>
  <c r="N20" i="84" s="1"/>
  <c r="M2" i="84"/>
  <c r="M20" i="84" s="1"/>
  <c r="L2" i="84"/>
  <c r="L20" i="84" s="1"/>
  <c r="K2" i="84"/>
  <c r="K20" i="84" s="1"/>
  <c r="J2" i="84"/>
  <c r="J20" i="84" s="1"/>
  <c r="I2" i="84"/>
  <c r="I20" i="84" s="1"/>
  <c r="E2" i="84"/>
  <c r="E20" i="84" s="1"/>
  <c r="D2" i="84"/>
  <c r="R37" i="83"/>
  <c r="Q37" i="83"/>
  <c r="P37" i="83"/>
  <c r="O37" i="83"/>
  <c r="N37" i="83"/>
  <c r="M37" i="83"/>
  <c r="L37" i="83"/>
  <c r="K37" i="83"/>
  <c r="J37" i="83"/>
  <c r="I37" i="83"/>
  <c r="H37" i="83"/>
  <c r="E37" i="83"/>
  <c r="D37" i="83"/>
  <c r="R36" i="83"/>
  <c r="Q36" i="83"/>
  <c r="P36" i="83"/>
  <c r="O36" i="83"/>
  <c r="N36" i="83"/>
  <c r="M36" i="83"/>
  <c r="L36" i="83"/>
  <c r="K36" i="83"/>
  <c r="J36" i="83"/>
  <c r="I36" i="83"/>
  <c r="H36" i="83"/>
  <c r="E36" i="83"/>
  <c r="D36" i="83"/>
  <c r="R35" i="83"/>
  <c r="Q35" i="83"/>
  <c r="P35" i="83"/>
  <c r="O35" i="83"/>
  <c r="N35" i="83"/>
  <c r="M35" i="83"/>
  <c r="L35" i="83"/>
  <c r="K35" i="83"/>
  <c r="J35" i="83"/>
  <c r="I35" i="83"/>
  <c r="E35" i="83"/>
  <c r="D35" i="83"/>
  <c r="H35" i="83" s="1"/>
  <c r="R34" i="83"/>
  <c r="Q34" i="83"/>
  <c r="P34" i="83"/>
  <c r="O34" i="83"/>
  <c r="N34" i="83"/>
  <c r="M34" i="83"/>
  <c r="L34" i="83"/>
  <c r="K34" i="83"/>
  <c r="J34" i="83"/>
  <c r="I34" i="83"/>
  <c r="E34" i="83"/>
  <c r="D34" i="83"/>
  <c r="H34" i="83" s="1"/>
  <c r="R33" i="83"/>
  <c r="Q33" i="83"/>
  <c r="P33" i="83"/>
  <c r="O33" i="83"/>
  <c r="N33" i="83"/>
  <c r="M33" i="83"/>
  <c r="L33" i="83"/>
  <c r="K33" i="83"/>
  <c r="J33" i="83"/>
  <c r="I33" i="83"/>
  <c r="E33" i="83"/>
  <c r="D33" i="83"/>
  <c r="H33" i="83" s="1"/>
  <c r="R32" i="83"/>
  <c r="Q32" i="83"/>
  <c r="P32" i="83"/>
  <c r="O32" i="83"/>
  <c r="N32" i="83"/>
  <c r="M32" i="83"/>
  <c r="L32" i="83"/>
  <c r="K32" i="83"/>
  <c r="J32" i="83"/>
  <c r="I32" i="83"/>
  <c r="E32" i="83"/>
  <c r="D32" i="83"/>
  <c r="H32" i="83" s="1"/>
  <c r="R25" i="83"/>
  <c r="Q25" i="83"/>
  <c r="P25" i="83"/>
  <c r="O25" i="83"/>
  <c r="N25" i="83"/>
  <c r="M25" i="83"/>
  <c r="L25" i="83"/>
  <c r="L29" i="83" s="1"/>
  <c r="K25" i="83"/>
  <c r="K29" i="83" s="1"/>
  <c r="J25" i="83"/>
  <c r="I25" i="83"/>
  <c r="E25" i="83"/>
  <c r="D25" i="83"/>
  <c r="H25" i="83" s="1"/>
  <c r="H29" i="83" s="1"/>
  <c r="R21" i="83"/>
  <c r="Q21" i="83"/>
  <c r="P21" i="83"/>
  <c r="O21" i="83"/>
  <c r="N21" i="83"/>
  <c r="M21" i="83"/>
  <c r="L21" i="83"/>
  <c r="K21" i="83"/>
  <c r="J21" i="83"/>
  <c r="I21" i="83"/>
  <c r="E21" i="83"/>
  <c r="D21" i="83"/>
  <c r="H21" i="83" s="1"/>
  <c r="R16" i="83"/>
  <c r="Q16" i="83"/>
  <c r="P16" i="83"/>
  <c r="O16" i="83"/>
  <c r="N16" i="83"/>
  <c r="M16" i="83"/>
  <c r="L16" i="83"/>
  <c r="K16" i="83"/>
  <c r="J16" i="83"/>
  <c r="I16" i="83"/>
  <c r="E16" i="83"/>
  <c r="D16" i="83"/>
  <c r="H16" i="83" s="1"/>
  <c r="R15" i="83"/>
  <c r="Q15" i="83"/>
  <c r="P15" i="83"/>
  <c r="O15" i="83"/>
  <c r="N15" i="83"/>
  <c r="M15" i="83"/>
  <c r="L15" i="83"/>
  <c r="K15" i="83"/>
  <c r="J15" i="83"/>
  <c r="I15" i="83"/>
  <c r="E15" i="83"/>
  <c r="D15" i="83"/>
  <c r="H15" i="83" s="1"/>
  <c r="R14" i="83"/>
  <c r="Q14" i="83"/>
  <c r="P14" i="83"/>
  <c r="O14" i="83"/>
  <c r="N14" i="83"/>
  <c r="M14" i="83"/>
  <c r="L14" i="83"/>
  <c r="K14" i="83"/>
  <c r="J14" i="83"/>
  <c r="I14" i="83"/>
  <c r="E14" i="83"/>
  <c r="D14" i="83"/>
  <c r="H14" i="83" s="1"/>
  <c r="R13" i="83"/>
  <c r="Q13" i="83"/>
  <c r="P13" i="83"/>
  <c r="O13" i="83"/>
  <c r="N13" i="83"/>
  <c r="M13" i="83"/>
  <c r="L13" i="83"/>
  <c r="K13" i="83"/>
  <c r="J13" i="83"/>
  <c r="I13" i="83"/>
  <c r="E13" i="83"/>
  <c r="D13" i="83"/>
  <c r="H13" i="83" s="1"/>
  <c r="R12" i="83"/>
  <c r="Q12" i="83"/>
  <c r="P12" i="83"/>
  <c r="O12" i="83"/>
  <c r="N12" i="83"/>
  <c r="M12" i="83"/>
  <c r="L12" i="83"/>
  <c r="K12" i="83"/>
  <c r="J12" i="83"/>
  <c r="I12" i="83"/>
  <c r="E12" i="83"/>
  <c r="D12" i="83"/>
  <c r="H12" i="83" s="1"/>
  <c r="R11" i="83"/>
  <c r="Q11" i="83"/>
  <c r="P11" i="83"/>
  <c r="O11" i="83"/>
  <c r="N11" i="83"/>
  <c r="M11" i="83"/>
  <c r="L11" i="83"/>
  <c r="K11" i="83"/>
  <c r="J11" i="83"/>
  <c r="I11" i="83"/>
  <c r="E11" i="83"/>
  <c r="D11" i="83"/>
  <c r="H11" i="83" s="1"/>
  <c r="R9" i="83"/>
  <c r="Q9" i="83"/>
  <c r="P9" i="83"/>
  <c r="O9" i="83"/>
  <c r="N9" i="83"/>
  <c r="M9" i="83"/>
  <c r="L9" i="83"/>
  <c r="K9" i="83"/>
  <c r="J9" i="83"/>
  <c r="I9" i="83"/>
  <c r="E9" i="83"/>
  <c r="D9" i="83"/>
  <c r="R8" i="83"/>
  <c r="Q8" i="83"/>
  <c r="P8" i="83"/>
  <c r="O8" i="83"/>
  <c r="N8" i="83"/>
  <c r="M8" i="83"/>
  <c r="L8" i="83"/>
  <c r="K8" i="83"/>
  <c r="J8" i="83"/>
  <c r="I8" i="83"/>
  <c r="E8" i="83"/>
  <c r="D8" i="83"/>
  <c r="H8" i="83" s="1"/>
  <c r="R7" i="83"/>
  <c r="Q7" i="83"/>
  <c r="P7" i="83"/>
  <c r="O7" i="83"/>
  <c r="N7" i="83"/>
  <c r="M7" i="83"/>
  <c r="L7" i="83"/>
  <c r="K7" i="83"/>
  <c r="J7" i="83"/>
  <c r="I7" i="83"/>
  <c r="E7" i="83"/>
  <c r="D7" i="83"/>
  <c r="H7" i="83" s="1"/>
  <c r="R6" i="83"/>
  <c r="Q6" i="83"/>
  <c r="P6" i="83"/>
  <c r="O6" i="83"/>
  <c r="N6" i="83"/>
  <c r="M6" i="83"/>
  <c r="L6" i="83"/>
  <c r="K6" i="83"/>
  <c r="J6" i="83"/>
  <c r="I6" i="83"/>
  <c r="E6" i="83"/>
  <c r="D6" i="83"/>
  <c r="H6" i="83" s="1"/>
  <c r="R5" i="83"/>
  <c r="R23" i="83" s="1"/>
  <c r="Q5" i="83"/>
  <c r="Q23" i="83" s="1"/>
  <c r="P5" i="83"/>
  <c r="P23" i="83" s="1"/>
  <c r="O5" i="83"/>
  <c r="O23" i="83" s="1"/>
  <c r="N5" i="83"/>
  <c r="N23" i="83" s="1"/>
  <c r="M5" i="83"/>
  <c r="M23" i="83" s="1"/>
  <c r="L5" i="83"/>
  <c r="L23" i="83" s="1"/>
  <c r="K5" i="83"/>
  <c r="K23" i="83" s="1"/>
  <c r="J5" i="83"/>
  <c r="J23" i="83" s="1"/>
  <c r="I5" i="83"/>
  <c r="I23" i="83" s="1"/>
  <c r="E5" i="83"/>
  <c r="E23" i="83" s="1"/>
  <c r="D5" i="83"/>
  <c r="R4" i="83"/>
  <c r="R27" i="83" s="1"/>
  <c r="Q4" i="83"/>
  <c r="Q27" i="83" s="1"/>
  <c r="P4" i="83"/>
  <c r="P27" i="83" s="1"/>
  <c r="O4" i="83"/>
  <c r="O27" i="83" s="1"/>
  <c r="N4" i="83"/>
  <c r="N27" i="83" s="1"/>
  <c r="M4" i="83"/>
  <c r="M27" i="83" s="1"/>
  <c r="L4" i="83"/>
  <c r="L27" i="83" s="1"/>
  <c r="L30" i="83" s="1"/>
  <c r="K4" i="83"/>
  <c r="K27" i="83" s="1"/>
  <c r="K30" i="83" s="1"/>
  <c r="J4" i="83"/>
  <c r="J27" i="83" s="1"/>
  <c r="I4" i="83"/>
  <c r="I27" i="83" s="1"/>
  <c r="E4" i="83"/>
  <c r="E27" i="83" s="1"/>
  <c r="D4" i="83"/>
  <c r="H3" i="83"/>
  <c r="R2" i="83"/>
  <c r="R20" i="83" s="1"/>
  <c r="Q2" i="83"/>
  <c r="Q20" i="83" s="1"/>
  <c r="P2" i="83"/>
  <c r="P20" i="83" s="1"/>
  <c r="O2" i="83"/>
  <c r="O20" i="83" s="1"/>
  <c r="N2" i="83"/>
  <c r="N20" i="83" s="1"/>
  <c r="M2" i="83"/>
  <c r="M20" i="83" s="1"/>
  <c r="L2" i="83"/>
  <c r="L20" i="83" s="1"/>
  <c r="K2" i="83"/>
  <c r="K20" i="83" s="1"/>
  <c r="J2" i="83"/>
  <c r="J20" i="83" s="1"/>
  <c r="I2" i="83"/>
  <c r="I20" i="83" s="1"/>
  <c r="E2" i="83"/>
  <c r="E20" i="83" s="1"/>
  <c r="D2" i="83"/>
  <c r="L37" i="82"/>
  <c r="K37" i="82"/>
  <c r="J37" i="82"/>
  <c r="I37" i="82"/>
  <c r="H37" i="82"/>
  <c r="E37" i="82"/>
  <c r="D37" i="82"/>
  <c r="L36" i="82"/>
  <c r="K36" i="82"/>
  <c r="J36" i="82"/>
  <c r="I36" i="82"/>
  <c r="H36" i="82"/>
  <c r="E36" i="82"/>
  <c r="D36" i="82"/>
  <c r="L35" i="82"/>
  <c r="K35" i="82"/>
  <c r="J35" i="82"/>
  <c r="I35" i="82"/>
  <c r="E35" i="82"/>
  <c r="D35" i="82"/>
  <c r="H35" i="82" s="1"/>
  <c r="L34" i="82"/>
  <c r="K34" i="82"/>
  <c r="J34" i="82"/>
  <c r="I34" i="82"/>
  <c r="E34" i="82"/>
  <c r="D34" i="82"/>
  <c r="H34" i="82" s="1"/>
  <c r="L33" i="82"/>
  <c r="K33" i="82"/>
  <c r="J33" i="82"/>
  <c r="I33" i="82"/>
  <c r="E33" i="82"/>
  <c r="D33" i="82"/>
  <c r="H33" i="82" s="1"/>
  <c r="L32" i="82"/>
  <c r="K32" i="82"/>
  <c r="J32" i="82"/>
  <c r="I32" i="82"/>
  <c r="E32" i="82"/>
  <c r="D32" i="82"/>
  <c r="H32" i="82" s="1"/>
  <c r="L25" i="82"/>
  <c r="K25" i="82"/>
  <c r="J25" i="82"/>
  <c r="I25" i="82"/>
  <c r="E25" i="82"/>
  <c r="D25" i="82"/>
  <c r="H25" i="82" s="1"/>
  <c r="L21" i="82"/>
  <c r="K21" i="82"/>
  <c r="J21" i="82"/>
  <c r="I21" i="82"/>
  <c r="E21" i="82"/>
  <c r="D21" i="82"/>
  <c r="H21" i="82" s="1"/>
  <c r="L16" i="82"/>
  <c r="K16" i="82"/>
  <c r="J16" i="82"/>
  <c r="I16" i="82"/>
  <c r="E16" i="82"/>
  <c r="D16" i="82"/>
  <c r="H16" i="82" s="1"/>
  <c r="L15" i="82"/>
  <c r="K15" i="82"/>
  <c r="J15" i="82"/>
  <c r="I15" i="82"/>
  <c r="E15" i="82"/>
  <c r="D15" i="82"/>
  <c r="H15" i="82" s="1"/>
  <c r="L14" i="82"/>
  <c r="K14" i="82"/>
  <c r="J14" i="82"/>
  <c r="I14" i="82"/>
  <c r="E14" i="82"/>
  <c r="D14" i="82"/>
  <c r="H14" i="82" s="1"/>
  <c r="L13" i="82"/>
  <c r="K13" i="82"/>
  <c r="J13" i="82"/>
  <c r="I13" i="82"/>
  <c r="E13" i="82"/>
  <c r="D13" i="82"/>
  <c r="H13" i="82" s="1"/>
  <c r="L12" i="82"/>
  <c r="K12" i="82"/>
  <c r="J12" i="82"/>
  <c r="I12" i="82"/>
  <c r="E12" i="82"/>
  <c r="D12" i="82"/>
  <c r="H12" i="82" s="1"/>
  <c r="L11" i="82"/>
  <c r="K11" i="82"/>
  <c r="J11" i="82"/>
  <c r="I11" i="82"/>
  <c r="E11" i="82"/>
  <c r="D11" i="82"/>
  <c r="H11" i="82" s="1"/>
  <c r="L9" i="82"/>
  <c r="K9" i="82"/>
  <c r="J9" i="82"/>
  <c r="I9" i="82"/>
  <c r="E9" i="82"/>
  <c r="D9" i="82"/>
  <c r="L8" i="82"/>
  <c r="K8" i="82"/>
  <c r="J8" i="82"/>
  <c r="I8" i="82"/>
  <c r="E8" i="82"/>
  <c r="D8" i="82"/>
  <c r="H8" i="82" s="1"/>
  <c r="L7" i="82"/>
  <c r="K7" i="82"/>
  <c r="J7" i="82"/>
  <c r="I7" i="82"/>
  <c r="E7" i="82"/>
  <c r="D7" i="82"/>
  <c r="H7" i="82" s="1"/>
  <c r="L6" i="82"/>
  <c r="K6" i="82"/>
  <c r="J6" i="82"/>
  <c r="I6" i="82"/>
  <c r="E6" i="82"/>
  <c r="D6" i="82"/>
  <c r="H6" i="82" s="1"/>
  <c r="L5" i="82"/>
  <c r="L23" i="82" s="1"/>
  <c r="L24" i="82" s="1"/>
  <c r="K5" i="82"/>
  <c r="K23" i="82" s="1"/>
  <c r="K24" i="82" s="1"/>
  <c r="J5" i="82"/>
  <c r="J23" i="82" s="1"/>
  <c r="I5" i="82"/>
  <c r="I23" i="82" s="1"/>
  <c r="E5" i="82"/>
  <c r="E23" i="82" s="1"/>
  <c r="D5" i="82"/>
  <c r="L4" i="82"/>
  <c r="L27" i="82" s="1"/>
  <c r="K4" i="82"/>
  <c r="K27" i="82" s="1"/>
  <c r="J4" i="82"/>
  <c r="J27" i="82" s="1"/>
  <c r="I4" i="82"/>
  <c r="I27" i="82" s="1"/>
  <c r="E4" i="82"/>
  <c r="E27" i="82" s="1"/>
  <c r="D4" i="82"/>
  <c r="H3" i="82"/>
  <c r="L2" i="82"/>
  <c r="L20" i="82" s="1"/>
  <c r="K2" i="82"/>
  <c r="K20" i="82" s="1"/>
  <c r="J2" i="82"/>
  <c r="J20" i="82" s="1"/>
  <c r="I2" i="82"/>
  <c r="I20" i="82" s="1"/>
  <c r="E2" i="82"/>
  <c r="E20" i="82" s="1"/>
  <c r="D2" i="82"/>
  <c r="R37" i="81"/>
  <c r="Q37" i="81"/>
  <c r="P37" i="81"/>
  <c r="O37" i="81"/>
  <c r="N37" i="81"/>
  <c r="M37" i="81"/>
  <c r="L37" i="81"/>
  <c r="K37" i="81"/>
  <c r="J37" i="81"/>
  <c r="I37" i="81"/>
  <c r="H37" i="81"/>
  <c r="E37" i="81"/>
  <c r="D37" i="81"/>
  <c r="R36" i="81"/>
  <c r="Q36" i="81"/>
  <c r="P36" i="81"/>
  <c r="O36" i="81"/>
  <c r="N36" i="81"/>
  <c r="M36" i="81"/>
  <c r="L36" i="81"/>
  <c r="K36" i="81"/>
  <c r="J36" i="81"/>
  <c r="I36" i="81"/>
  <c r="H36" i="81"/>
  <c r="E36" i="81"/>
  <c r="D36" i="81"/>
  <c r="R35" i="81"/>
  <c r="Q35" i="81"/>
  <c r="P35" i="81"/>
  <c r="O35" i="81"/>
  <c r="N35" i="81"/>
  <c r="M35" i="81"/>
  <c r="L35" i="81"/>
  <c r="K35" i="81"/>
  <c r="J35" i="81"/>
  <c r="I35" i="81"/>
  <c r="E35" i="81"/>
  <c r="D35" i="81"/>
  <c r="H35" i="81" s="1"/>
  <c r="R34" i="81"/>
  <c r="Q34" i="81"/>
  <c r="P34" i="81"/>
  <c r="O34" i="81"/>
  <c r="N34" i="81"/>
  <c r="M34" i="81"/>
  <c r="L34" i="81"/>
  <c r="K34" i="81"/>
  <c r="J34" i="81"/>
  <c r="I34" i="81"/>
  <c r="E34" i="81"/>
  <c r="D34" i="81"/>
  <c r="H34" i="81" s="1"/>
  <c r="R33" i="81"/>
  <c r="Q33" i="81"/>
  <c r="P33" i="81"/>
  <c r="O33" i="81"/>
  <c r="N33" i="81"/>
  <c r="M33" i="81"/>
  <c r="L33" i="81"/>
  <c r="K33" i="81"/>
  <c r="J33" i="81"/>
  <c r="I33" i="81"/>
  <c r="E33" i="81"/>
  <c r="D33" i="81"/>
  <c r="H33" i="81" s="1"/>
  <c r="R32" i="81"/>
  <c r="Q32" i="81"/>
  <c r="P32" i="81"/>
  <c r="O32" i="81"/>
  <c r="N32" i="81"/>
  <c r="M32" i="81"/>
  <c r="L32" i="81"/>
  <c r="K32" i="81"/>
  <c r="J32" i="81"/>
  <c r="I32" i="81"/>
  <c r="E32" i="81"/>
  <c r="D32" i="81"/>
  <c r="H32" i="81" s="1"/>
  <c r="R25" i="81"/>
  <c r="Q25" i="81"/>
  <c r="P25" i="81"/>
  <c r="O25" i="81"/>
  <c r="N25" i="81"/>
  <c r="M25" i="81"/>
  <c r="L25" i="81"/>
  <c r="L29" i="81" s="1"/>
  <c r="K25" i="81"/>
  <c r="K29" i="81" s="1"/>
  <c r="J25" i="81"/>
  <c r="I25" i="81"/>
  <c r="E25" i="81"/>
  <c r="D25" i="81"/>
  <c r="H25" i="81" s="1"/>
  <c r="H29" i="81" s="1"/>
  <c r="R21" i="81"/>
  <c r="Q21" i="81"/>
  <c r="P21" i="81"/>
  <c r="O21" i="81"/>
  <c r="N21" i="81"/>
  <c r="M21" i="81"/>
  <c r="L21" i="81"/>
  <c r="K21" i="81"/>
  <c r="J21" i="81"/>
  <c r="I21" i="81"/>
  <c r="E21" i="81"/>
  <c r="D21" i="81"/>
  <c r="H21" i="81" s="1"/>
  <c r="R16" i="81"/>
  <c r="Q16" i="81"/>
  <c r="P16" i="81"/>
  <c r="O16" i="81"/>
  <c r="N16" i="81"/>
  <c r="M16" i="81"/>
  <c r="L16" i="81"/>
  <c r="K16" i="81"/>
  <c r="J16" i="81"/>
  <c r="I16" i="81"/>
  <c r="E16" i="81"/>
  <c r="D16" i="81"/>
  <c r="H16" i="81" s="1"/>
  <c r="R15" i="81"/>
  <c r="Q15" i="81"/>
  <c r="P15" i="81"/>
  <c r="O15" i="81"/>
  <c r="N15" i="81"/>
  <c r="M15" i="81"/>
  <c r="L15" i="81"/>
  <c r="K15" i="81"/>
  <c r="J15" i="81"/>
  <c r="I15" i="81"/>
  <c r="E15" i="81"/>
  <c r="D15" i="81"/>
  <c r="H15" i="81" s="1"/>
  <c r="R14" i="81"/>
  <c r="Q14" i="81"/>
  <c r="P14" i="81"/>
  <c r="O14" i="81"/>
  <c r="N14" i="81"/>
  <c r="M14" i="81"/>
  <c r="L14" i="81"/>
  <c r="K14" i="81"/>
  <c r="J14" i="81"/>
  <c r="I14" i="81"/>
  <c r="E14" i="81"/>
  <c r="D14" i="81"/>
  <c r="H14" i="81" s="1"/>
  <c r="R13" i="81"/>
  <c r="Q13" i="81"/>
  <c r="P13" i="81"/>
  <c r="O13" i="81"/>
  <c r="N13" i="81"/>
  <c r="M13" i="81"/>
  <c r="L13" i="81"/>
  <c r="K13" i="81"/>
  <c r="J13" i="81"/>
  <c r="I13" i="81"/>
  <c r="E13" i="81"/>
  <c r="D13" i="81"/>
  <c r="H13" i="81" s="1"/>
  <c r="R12" i="81"/>
  <c r="Q12" i="81"/>
  <c r="P12" i="81"/>
  <c r="O12" i="81"/>
  <c r="N12" i="81"/>
  <c r="M12" i="81"/>
  <c r="L12" i="81"/>
  <c r="K12" i="81"/>
  <c r="J12" i="81"/>
  <c r="I12" i="81"/>
  <c r="E12" i="81"/>
  <c r="D12" i="81"/>
  <c r="H12" i="81" s="1"/>
  <c r="R11" i="81"/>
  <c r="Q11" i="81"/>
  <c r="P11" i="81"/>
  <c r="O11" i="81"/>
  <c r="N11" i="81"/>
  <c r="M11" i="81"/>
  <c r="L11" i="81"/>
  <c r="K11" i="81"/>
  <c r="J11" i="81"/>
  <c r="I11" i="81"/>
  <c r="E11" i="81"/>
  <c r="D11" i="81"/>
  <c r="H11" i="81" s="1"/>
  <c r="R9" i="81"/>
  <c r="Q9" i="81"/>
  <c r="P9" i="81"/>
  <c r="O9" i="81"/>
  <c r="N9" i="81"/>
  <c r="M9" i="81"/>
  <c r="L9" i="81"/>
  <c r="K9" i="81"/>
  <c r="J9" i="81"/>
  <c r="I9" i="81"/>
  <c r="E9" i="81"/>
  <c r="D9" i="81"/>
  <c r="R8" i="81"/>
  <c r="Q8" i="81"/>
  <c r="P8" i="81"/>
  <c r="O8" i="81"/>
  <c r="N8" i="81"/>
  <c r="M8" i="81"/>
  <c r="L8" i="81"/>
  <c r="K8" i="81"/>
  <c r="J8" i="81"/>
  <c r="I8" i="81"/>
  <c r="E8" i="81"/>
  <c r="D8" i="81"/>
  <c r="H8" i="81" s="1"/>
  <c r="R7" i="81"/>
  <c r="Q7" i="81"/>
  <c r="P7" i="81"/>
  <c r="O7" i="81"/>
  <c r="N7" i="81"/>
  <c r="M7" i="81"/>
  <c r="L7" i="81"/>
  <c r="K7" i="81"/>
  <c r="J7" i="81"/>
  <c r="I7" i="81"/>
  <c r="E7" i="81"/>
  <c r="D7" i="81"/>
  <c r="H7" i="81" s="1"/>
  <c r="R6" i="81"/>
  <c r="Q6" i="81"/>
  <c r="P6" i="81"/>
  <c r="O6" i="81"/>
  <c r="N6" i="81"/>
  <c r="M6" i="81"/>
  <c r="L6" i="81"/>
  <c r="K6" i="81"/>
  <c r="J6" i="81"/>
  <c r="I6" i="81"/>
  <c r="E6" i="81"/>
  <c r="D6" i="81"/>
  <c r="H6" i="81" s="1"/>
  <c r="R5" i="81"/>
  <c r="R23" i="81" s="1"/>
  <c r="Q5" i="81"/>
  <c r="Q23" i="81" s="1"/>
  <c r="P5" i="81"/>
  <c r="P23" i="81" s="1"/>
  <c r="O5" i="81"/>
  <c r="O23" i="81" s="1"/>
  <c r="N5" i="81"/>
  <c r="N23" i="81" s="1"/>
  <c r="M5" i="81"/>
  <c r="M23" i="81" s="1"/>
  <c r="L5" i="81"/>
  <c r="L23" i="81" s="1"/>
  <c r="K5" i="81"/>
  <c r="K23" i="81" s="1"/>
  <c r="J5" i="81"/>
  <c r="J23" i="81" s="1"/>
  <c r="I5" i="81"/>
  <c r="I23" i="81" s="1"/>
  <c r="E5" i="81"/>
  <c r="E23" i="81" s="1"/>
  <c r="D5" i="81"/>
  <c r="R4" i="81"/>
  <c r="R27" i="81" s="1"/>
  <c r="Q4" i="81"/>
  <c r="Q27" i="81" s="1"/>
  <c r="P4" i="81"/>
  <c r="P27" i="81" s="1"/>
  <c r="O4" i="81"/>
  <c r="O27" i="81" s="1"/>
  <c r="N4" i="81"/>
  <c r="N27" i="81" s="1"/>
  <c r="M4" i="81"/>
  <c r="M27" i="81" s="1"/>
  <c r="L4" i="81"/>
  <c r="L27" i="81" s="1"/>
  <c r="L30" i="81" s="1"/>
  <c r="K4" i="81"/>
  <c r="K27" i="81" s="1"/>
  <c r="K30" i="81" s="1"/>
  <c r="J4" i="81"/>
  <c r="J27" i="81" s="1"/>
  <c r="I4" i="81"/>
  <c r="I27" i="81" s="1"/>
  <c r="E4" i="81"/>
  <c r="E27" i="81" s="1"/>
  <c r="D4" i="81"/>
  <c r="H3" i="81"/>
  <c r="R2" i="81"/>
  <c r="R20" i="81" s="1"/>
  <c r="Q2" i="81"/>
  <c r="Q20" i="81" s="1"/>
  <c r="P2" i="81"/>
  <c r="P20" i="81" s="1"/>
  <c r="O2" i="81"/>
  <c r="O20" i="81" s="1"/>
  <c r="N2" i="81"/>
  <c r="N20" i="81" s="1"/>
  <c r="M2" i="81"/>
  <c r="M20" i="81" s="1"/>
  <c r="L2" i="81"/>
  <c r="L20" i="81" s="1"/>
  <c r="K2" i="81"/>
  <c r="K20" i="81" s="1"/>
  <c r="J2" i="81"/>
  <c r="J20" i="81" s="1"/>
  <c r="I2" i="81"/>
  <c r="I20" i="81" s="1"/>
  <c r="E2" i="81"/>
  <c r="E20" i="81" s="1"/>
  <c r="D2" i="81"/>
  <c r="R37" i="80"/>
  <c r="Q37" i="80"/>
  <c r="P37" i="80"/>
  <c r="O37" i="80"/>
  <c r="N37" i="80"/>
  <c r="M37" i="80"/>
  <c r="L37" i="80"/>
  <c r="K37" i="80"/>
  <c r="J37" i="80"/>
  <c r="I37" i="80"/>
  <c r="H37" i="80"/>
  <c r="E37" i="80"/>
  <c r="D37" i="80"/>
  <c r="R36" i="80"/>
  <c r="Q36" i="80"/>
  <c r="P36" i="80"/>
  <c r="O36" i="80"/>
  <c r="N36" i="80"/>
  <c r="M36" i="80"/>
  <c r="L36" i="80"/>
  <c r="K36" i="80"/>
  <c r="J36" i="80"/>
  <c r="I36" i="80"/>
  <c r="H36" i="80"/>
  <c r="E36" i="80"/>
  <c r="D36" i="80"/>
  <c r="R35" i="80"/>
  <c r="Q35" i="80"/>
  <c r="P35" i="80"/>
  <c r="O35" i="80"/>
  <c r="N35" i="80"/>
  <c r="M35" i="80"/>
  <c r="L35" i="80"/>
  <c r="K35" i="80"/>
  <c r="J35" i="80"/>
  <c r="I35" i="80"/>
  <c r="E35" i="80"/>
  <c r="D35" i="80"/>
  <c r="H35" i="80" s="1"/>
  <c r="R34" i="80"/>
  <c r="Q34" i="80"/>
  <c r="P34" i="80"/>
  <c r="O34" i="80"/>
  <c r="N34" i="80"/>
  <c r="M34" i="80"/>
  <c r="L34" i="80"/>
  <c r="K34" i="80"/>
  <c r="J34" i="80"/>
  <c r="I34" i="80"/>
  <c r="E34" i="80"/>
  <c r="D34" i="80"/>
  <c r="H34" i="80" s="1"/>
  <c r="R33" i="80"/>
  <c r="Q33" i="80"/>
  <c r="P33" i="80"/>
  <c r="O33" i="80"/>
  <c r="N33" i="80"/>
  <c r="M33" i="80"/>
  <c r="L33" i="80"/>
  <c r="K33" i="80"/>
  <c r="J33" i="80"/>
  <c r="I33" i="80"/>
  <c r="E33" i="80"/>
  <c r="D33" i="80"/>
  <c r="H33" i="80" s="1"/>
  <c r="R32" i="80"/>
  <c r="Q32" i="80"/>
  <c r="P32" i="80"/>
  <c r="O32" i="80"/>
  <c r="N32" i="80"/>
  <c r="M32" i="80"/>
  <c r="L32" i="80"/>
  <c r="K32" i="80"/>
  <c r="J32" i="80"/>
  <c r="I32" i="80"/>
  <c r="E32" i="80"/>
  <c r="D32" i="80"/>
  <c r="H32" i="80" s="1"/>
  <c r="R25" i="80"/>
  <c r="Q25" i="80"/>
  <c r="P25" i="80"/>
  <c r="O25" i="80"/>
  <c r="N25" i="80"/>
  <c r="M25" i="80"/>
  <c r="L25" i="80"/>
  <c r="L29" i="80" s="1"/>
  <c r="K25" i="80"/>
  <c r="K29" i="80" s="1"/>
  <c r="J25" i="80"/>
  <c r="I25" i="80"/>
  <c r="E25" i="80"/>
  <c r="D25" i="80"/>
  <c r="H25" i="80" s="1"/>
  <c r="H29" i="80" s="1"/>
  <c r="R21" i="80"/>
  <c r="Q21" i="80"/>
  <c r="P21" i="80"/>
  <c r="O21" i="80"/>
  <c r="N21" i="80"/>
  <c r="M21" i="80"/>
  <c r="L21" i="80"/>
  <c r="K21" i="80"/>
  <c r="J21" i="80"/>
  <c r="I21" i="80"/>
  <c r="E21" i="80"/>
  <c r="D21" i="80"/>
  <c r="H21" i="80" s="1"/>
  <c r="R16" i="80"/>
  <c r="Q16" i="80"/>
  <c r="P16" i="80"/>
  <c r="O16" i="80"/>
  <c r="N16" i="80"/>
  <c r="M16" i="80"/>
  <c r="L16" i="80"/>
  <c r="K16" i="80"/>
  <c r="J16" i="80"/>
  <c r="I16" i="80"/>
  <c r="E16" i="80"/>
  <c r="D16" i="80"/>
  <c r="H16" i="80" s="1"/>
  <c r="R15" i="80"/>
  <c r="Q15" i="80"/>
  <c r="P15" i="80"/>
  <c r="O15" i="80"/>
  <c r="N15" i="80"/>
  <c r="M15" i="80"/>
  <c r="L15" i="80"/>
  <c r="K15" i="80"/>
  <c r="J15" i="80"/>
  <c r="I15" i="80"/>
  <c r="E15" i="80"/>
  <c r="D15" i="80"/>
  <c r="H15" i="80" s="1"/>
  <c r="R14" i="80"/>
  <c r="Q14" i="80"/>
  <c r="P14" i="80"/>
  <c r="O14" i="80"/>
  <c r="N14" i="80"/>
  <c r="M14" i="80"/>
  <c r="L14" i="80"/>
  <c r="K14" i="80"/>
  <c r="J14" i="80"/>
  <c r="I14" i="80"/>
  <c r="E14" i="80"/>
  <c r="D14" i="80"/>
  <c r="H14" i="80" s="1"/>
  <c r="R13" i="80"/>
  <c r="Q13" i="80"/>
  <c r="P13" i="80"/>
  <c r="O13" i="80"/>
  <c r="N13" i="80"/>
  <c r="M13" i="80"/>
  <c r="L13" i="80"/>
  <c r="K13" i="80"/>
  <c r="J13" i="80"/>
  <c r="I13" i="80"/>
  <c r="E13" i="80"/>
  <c r="D13" i="80"/>
  <c r="H13" i="80" s="1"/>
  <c r="R12" i="80"/>
  <c r="Q12" i="80"/>
  <c r="P12" i="80"/>
  <c r="O12" i="80"/>
  <c r="N12" i="80"/>
  <c r="M12" i="80"/>
  <c r="L12" i="80"/>
  <c r="K12" i="80"/>
  <c r="J12" i="80"/>
  <c r="I12" i="80"/>
  <c r="E12" i="80"/>
  <c r="D12" i="80"/>
  <c r="H12" i="80" s="1"/>
  <c r="R11" i="80"/>
  <c r="Q11" i="80"/>
  <c r="P11" i="80"/>
  <c r="O11" i="80"/>
  <c r="N11" i="80"/>
  <c r="M11" i="80"/>
  <c r="L11" i="80"/>
  <c r="K11" i="80"/>
  <c r="J11" i="80"/>
  <c r="I11" i="80"/>
  <c r="E11" i="80"/>
  <c r="D11" i="80"/>
  <c r="H11" i="80" s="1"/>
  <c r="R9" i="80"/>
  <c r="Q9" i="80"/>
  <c r="P9" i="80"/>
  <c r="O9" i="80"/>
  <c r="N9" i="80"/>
  <c r="M9" i="80"/>
  <c r="L9" i="80"/>
  <c r="K9" i="80"/>
  <c r="J9" i="80"/>
  <c r="I9" i="80"/>
  <c r="E9" i="80"/>
  <c r="D9" i="80"/>
  <c r="R8" i="80"/>
  <c r="Q8" i="80"/>
  <c r="P8" i="80"/>
  <c r="O8" i="80"/>
  <c r="N8" i="80"/>
  <c r="M8" i="80"/>
  <c r="L8" i="80"/>
  <c r="K8" i="80"/>
  <c r="J8" i="80"/>
  <c r="I8" i="80"/>
  <c r="E8" i="80"/>
  <c r="D8" i="80"/>
  <c r="H8" i="80" s="1"/>
  <c r="R7" i="80"/>
  <c r="Q7" i="80"/>
  <c r="P7" i="80"/>
  <c r="O7" i="80"/>
  <c r="N7" i="80"/>
  <c r="M7" i="80"/>
  <c r="L7" i="80"/>
  <c r="K7" i="80"/>
  <c r="J7" i="80"/>
  <c r="I7" i="80"/>
  <c r="E7" i="80"/>
  <c r="D7" i="80"/>
  <c r="H7" i="80" s="1"/>
  <c r="R6" i="80"/>
  <c r="Q6" i="80"/>
  <c r="P6" i="80"/>
  <c r="O6" i="80"/>
  <c r="N6" i="80"/>
  <c r="M6" i="80"/>
  <c r="L6" i="80"/>
  <c r="K6" i="80"/>
  <c r="J6" i="80"/>
  <c r="I6" i="80"/>
  <c r="E6" i="80"/>
  <c r="D6" i="80"/>
  <c r="H6" i="80" s="1"/>
  <c r="R5" i="80"/>
  <c r="R23" i="80" s="1"/>
  <c r="Q5" i="80"/>
  <c r="Q23" i="80" s="1"/>
  <c r="P5" i="80"/>
  <c r="P23" i="80" s="1"/>
  <c r="O5" i="80"/>
  <c r="O23" i="80" s="1"/>
  <c r="N5" i="80"/>
  <c r="N23" i="80" s="1"/>
  <c r="M5" i="80"/>
  <c r="M23" i="80" s="1"/>
  <c r="L5" i="80"/>
  <c r="L23" i="80" s="1"/>
  <c r="K5" i="80"/>
  <c r="K23" i="80" s="1"/>
  <c r="J5" i="80"/>
  <c r="J23" i="80" s="1"/>
  <c r="I5" i="80"/>
  <c r="I23" i="80" s="1"/>
  <c r="E5" i="80"/>
  <c r="E23" i="80" s="1"/>
  <c r="D5" i="80"/>
  <c r="R4" i="80"/>
  <c r="R27" i="80" s="1"/>
  <c r="Q4" i="80"/>
  <c r="Q27" i="80" s="1"/>
  <c r="P4" i="80"/>
  <c r="P27" i="80" s="1"/>
  <c r="O4" i="80"/>
  <c r="O27" i="80" s="1"/>
  <c r="N4" i="80"/>
  <c r="N27" i="80" s="1"/>
  <c r="M4" i="80"/>
  <c r="M27" i="80" s="1"/>
  <c r="L4" i="80"/>
  <c r="L27" i="80" s="1"/>
  <c r="L30" i="80" s="1"/>
  <c r="K4" i="80"/>
  <c r="K27" i="80" s="1"/>
  <c r="K30" i="80" s="1"/>
  <c r="J4" i="80"/>
  <c r="J27" i="80" s="1"/>
  <c r="I4" i="80"/>
  <c r="I27" i="80" s="1"/>
  <c r="E4" i="80"/>
  <c r="E27" i="80" s="1"/>
  <c r="D4" i="80"/>
  <c r="H3" i="80"/>
  <c r="R2" i="80"/>
  <c r="R20" i="80" s="1"/>
  <c r="Q2" i="80"/>
  <c r="Q20" i="80" s="1"/>
  <c r="P2" i="80"/>
  <c r="P20" i="80" s="1"/>
  <c r="O2" i="80"/>
  <c r="O20" i="80" s="1"/>
  <c r="N2" i="80"/>
  <c r="N20" i="80" s="1"/>
  <c r="M2" i="80"/>
  <c r="M20" i="80" s="1"/>
  <c r="L2" i="80"/>
  <c r="L20" i="80" s="1"/>
  <c r="K2" i="80"/>
  <c r="K20" i="80" s="1"/>
  <c r="J2" i="80"/>
  <c r="J20" i="80" s="1"/>
  <c r="I2" i="80"/>
  <c r="I20" i="80" s="1"/>
  <c r="E2" i="80"/>
  <c r="E20" i="80" s="1"/>
  <c r="D2" i="80"/>
  <c r="M37" i="79"/>
  <c r="L37" i="79"/>
  <c r="K37" i="79"/>
  <c r="J37" i="79"/>
  <c r="I37" i="79"/>
  <c r="H37" i="79"/>
  <c r="E37" i="79"/>
  <c r="D37" i="79"/>
  <c r="M36" i="79"/>
  <c r="L36" i="79"/>
  <c r="K36" i="79"/>
  <c r="J36" i="79"/>
  <c r="I36" i="79"/>
  <c r="H36" i="79"/>
  <c r="E36" i="79"/>
  <c r="D36" i="79"/>
  <c r="M35" i="79"/>
  <c r="L35" i="79"/>
  <c r="K35" i="79"/>
  <c r="J35" i="79"/>
  <c r="I35" i="79"/>
  <c r="E35" i="79"/>
  <c r="D35" i="79"/>
  <c r="H35" i="79" s="1"/>
  <c r="M34" i="79"/>
  <c r="L34" i="79"/>
  <c r="K34" i="79"/>
  <c r="J34" i="79"/>
  <c r="I34" i="79"/>
  <c r="E34" i="79"/>
  <c r="D34" i="79"/>
  <c r="H34" i="79" s="1"/>
  <c r="M33" i="79"/>
  <c r="L33" i="79"/>
  <c r="K33" i="79"/>
  <c r="J33" i="79"/>
  <c r="I33" i="79"/>
  <c r="E33" i="79"/>
  <c r="D33" i="79"/>
  <c r="H33" i="79" s="1"/>
  <c r="M32" i="79"/>
  <c r="L32" i="79"/>
  <c r="K32" i="79"/>
  <c r="J32" i="79"/>
  <c r="I32" i="79"/>
  <c r="E32" i="79"/>
  <c r="D32" i="79"/>
  <c r="H32" i="79" s="1"/>
  <c r="M25" i="79"/>
  <c r="L25" i="79"/>
  <c r="K25" i="79"/>
  <c r="J25" i="79"/>
  <c r="I25" i="79"/>
  <c r="E25" i="79"/>
  <c r="D25" i="79"/>
  <c r="H25" i="79" s="1"/>
  <c r="H29" i="79" s="1"/>
  <c r="M21" i="79"/>
  <c r="L21" i="79"/>
  <c r="K21" i="79"/>
  <c r="J21" i="79"/>
  <c r="I21" i="79"/>
  <c r="E21" i="79"/>
  <c r="D21" i="79"/>
  <c r="H21" i="79" s="1"/>
  <c r="M16" i="79"/>
  <c r="L16" i="79"/>
  <c r="K16" i="79"/>
  <c r="J16" i="79"/>
  <c r="I16" i="79"/>
  <c r="E16" i="79"/>
  <c r="D16" i="79"/>
  <c r="H16" i="79" s="1"/>
  <c r="M15" i="79"/>
  <c r="L15" i="79"/>
  <c r="K15" i="79"/>
  <c r="J15" i="79"/>
  <c r="I15" i="79"/>
  <c r="E15" i="79"/>
  <c r="D15" i="79"/>
  <c r="H15" i="79" s="1"/>
  <c r="M14" i="79"/>
  <c r="L14" i="79"/>
  <c r="K14" i="79"/>
  <c r="J14" i="79"/>
  <c r="I14" i="79"/>
  <c r="E14" i="79"/>
  <c r="D14" i="79"/>
  <c r="H14" i="79" s="1"/>
  <c r="M13" i="79"/>
  <c r="L13" i="79"/>
  <c r="K13" i="79"/>
  <c r="J13" i="79"/>
  <c r="I13" i="79"/>
  <c r="E13" i="79"/>
  <c r="D13" i="79"/>
  <c r="H13" i="79" s="1"/>
  <c r="M12" i="79"/>
  <c r="L12" i="79"/>
  <c r="K12" i="79"/>
  <c r="J12" i="79"/>
  <c r="I12" i="79"/>
  <c r="E12" i="79"/>
  <c r="D12" i="79"/>
  <c r="H12" i="79" s="1"/>
  <c r="M11" i="79"/>
  <c r="L11" i="79"/>
  <c r="K11" i="79"/>
  <c r="J11" i="79"/>
  <c r="I11" i="79"/>
  <c r="E11" i="79"/>
  <c r="D11" i="79"/>
  <c r="H11" i="79" s="1"/>
  <c r="M9" i="79"/>
  <c r="L9" i="79"/>
  <c r="K9" i="79"/>
  <c r="J9" i="79"/>
  <c r="I9" i="79"/>
  <c r="E9" i="79"/>
  <c r="D9" i="79"/>
  <c r="M8" i="79"/>
  <c r="L8" i="79"/>
  <c r="K8" i="79"/>
  <c r="J8" i="79"/>
  <c r="I8" i="79"/>
  <c r="E8" i="79"/>
  <c r="D8" i="79"/>
  <c r="H8" i="79" s="1"/>
  <c r="M7" i="79"/>
  <c r="L7" i="79"/>
  <c r="K7" i="79"/>
  <c r="J7" i="79"/>
  <c r="I7" i="79"/>
  <c r="E7" i="79"/>
  <c r="D7" i="79"/>
  <c r="H7" i="79" s="1"/>
  <c r="M6" i="79"/>
  <c r="L6" i="79"/>
  <c r="K6" i="79"/>
  <c r="J6" i="79"/>
  <c r="I6" i="79"/>
  <c r="E6" i="79"/>
  <c r="D6" i="79"/>
  <c r="H6" i="79" s="1"/>
  <c r="M5" i="79"/>
  <c r="M23" i="79" s="1"/>
  <c r="L5" i="79"/>
  <c r="L23" i="79" s="1"/>
  <c r="L24" i="79" s="1"/>
  <c r="K5" i="79"/>
  <c r="K23" i="79" s="1"/>
  <c r="K24" i="79" s="1"/>
  <c r="J5" i="79"/>
  <c r="J23" i="79" s="1"/>
  <c r="I5" i="79"/>
  <c r="I23" i="79" s="1"/>
  <c r="E5" i="79"/>
  <c r="E23" i="79" s="1"/>
  <c r="D5" i="79"/>
  <c r="M4" i="79"/>
  <c r="M27" i="79" s="1"/>
  <c r="L4" i="79"/>
  <c r="L27" i="79" s="1"/>
  <c r="K4" i="79"/>
  <c r="K27" i="79" s="1"/>
  <c r="J4" i="79"/>
  <c r="J27" i="79" s="1"/>
  <c r="I4" i="79"/>
  <c r="I27" i="79" s="1"/>
  <c r="E4" i="79"/>
  <c r="E27" i="79" s="1"/>
  <c r="D4" i="79"/>
  <c r="H3" i="79"/>
  <c r="M2" i="79"/>
  <c r="M20" i="79" s="1"/>
  <c r="L2" i="79"/>
  <c r="L20" i="79" s="1"/>
  <c r="K2" i="79"/>
  <c r="K20" i="79" s="1"/>
  <c r="J2" i="79"/>
  <c r="J20" i="79" s="1"/>
  <c r="I2" i="79"/>
  <c r="I20" i="79" s="1"/>
  <c r="E2" i="79"/>
  <c r="E20" i="79" s="1"/>
  <c r="D2" i="79"/>
  <c r="R37" i="78"/>
  <c r="Q37" i="78"/>
  <c r="P37" i="78"/>
  <c r="O37" i="78"/>
  <c r="N37" i="78"/>
  <c r="M37" i="78"/>
  <c r="L37" i="78"/>
  <c r="K37" i="78"/>
  <c r="J37" i="78"/>
  <c r="I37" i="78"/>
  <c r="H37" i="78"/>
  <c r="E37" i="78"/>
  <c r="D37" i="78"/>
  <c r="R36" i="78"/>
  <c r="Q36" i="78"/>
  <c r="P36" i="78"/>
  <c r="O36" i="78"/>
  <c r="N36" i="78"/>
  <c r="M36" i="78"/>
  <c r="L36" i="78"/>
  <c r="K36" i="78"/>
  <c r="J36" i="78"/>
  <c r="I36" i="78"/>
  <c r="H36" i="78"/>
  <c r="E36" i="78"/>
  <c r="D36" i="78"/>
  <c r="R35" i="78"/>
  <c r="Q35" i="78"/>
  <c r="P35" i="78"/>
  <c r="O35" i="78"/>
  <c r="N35" i="78"/>
  <c r="M35" i="78"/>
  <c r="L35" i="78"/>
  <c r="K35" i="78"/>
  <c r="J35" i="78"/>
  <c r="I35" i="78"/>
  <c r="E35" i="78"/>
  <c r="D35" i="78"/>
  <c r="H35" i="78" s="1"/>
  <c r="R34" i="78"/>
  <c r="Q34" i="78"/>
  <c r="P34" i="78"/>
  <c r="O34" i="78"/>
  <c r="N34" i="78"/>
  <c r="M34" i="78"/>
  <c r="L34" i="78"/>
  <c r="K34" i="78"/>
  <c r="J34" i="78"/>
  <c r="I34" i="78"/>
  <c r="E34" i="78"/>
  <c r="D34" i="78"/>
  <c r="H34" i="78" s="1"/>
  <c r="R33" i="78"/>
  <c r="Q33" i="78"/>
  <c r="P33" i="78"/>
  <c r="O33" i="78"/>
  <c r="N33" i="78"/>
  <c r="M33" i="78"/>
  <c r="L33" i="78"/>
  <c r="K33" i="78"/>
  <c r="J33" i="78"/>
  <c r="I33" i="78"/>
  <c r="E33" i="78"/>
  <c r="D33" i="78"/>
  <c r="H33" i="78" s="1"/>
  <c r="R32" i="78"/>
  <c r="Q32" i="78"/>
  <c r="P32" i="78"/>
  <c r="O32" i="78"/>
  <c r="N32" i="78"/>
  <c r="M32" i="78"/>
  <c r="L32" i="78"/>
  <c r="K32" i="78"/>
  <c r="J32" i="78"/>
  <c r="I32" i="78"/>
  <c r="E32" i="78"/>
  <c r="D32" i="78"/>
  <c r="H32" i="78" s="1"/>
  <c r="R25" i="78"/>
  <c r="Q25" i="78"/>
  <c r="P25" i="78"/>
  <c r="O25" i="78"/>
  <c r="N25" i="78"/>
  <c r="M25" i="78"/>
  <c r="L25" i="78"/>
  <c r="L29" i="78" s="1"/>
  <c r="K25" i="78"/>
  <c r="K29" i="78" s="1"/>
  <c r="J25" i="78"/>
  <c r="I25" i="78"/>
  <c r="E25" i="78"/>
  <c r="D25" i="78"/>
  <c r="H25" i="78" s="1"/>
  <c r="H29" i="78" s="1"/>
  <c r="R21" i="78"/>
  <c r="Q21" i="78"/>
  <c r="P21" i="78"/>
  <c r="O21" i="78"/>
  <c r="N21" i="78"/>
  <c r="M21" i="78"/>
  <c r="L21" i="78"/>
  <c r="K21" i="78"/>
  <c r="J21" i="78"/>
  <c r="I21" i="78"/>
  <c r="E21" i="78"/>
  <c r="D21" i="78"/>
  <c r="H21" i="78" s="1"/>
  <c r="R16" i="78"/>
  <c r="Q16" i="78"/>
  <c r="P16" i="78"/>
  <c r="O16" i="78"/>
  <c r="N16" i="78"/>
  <c r="M16" i="78"/>
  <c r="L16" i="78"/>
  <c r="K16" i="78"/>
  <c r="J16" i="78"/>
  <c r="I16" i="78"/>
  <c r="E16" i="78"/>
  <c r="D16" i="78"/>
  <c r="H16" i="78" s="1"/>
  <c r="R15" i="78"/>
  <c r="Q15" i="78"/>
  <c r="P15" i="78"/>
  <c r="O15" i="78"/>
  <c r="N15" i="78"/>
  <c r="M15" i="78"/>
  <c r="L15" i="78"/>
  <c r="K15" i="78"/>
  <c r="J15" i="78"/>
  <c r="I15" i="78"/>
  <c r="E15" i="78"/>
  <c r="D15" i="78"/>
  <c r="H15" i="78" s="1"/>
  <c r="R14" i="78"/>
  <c r="Q14" i="78"/>
  <c r="P14" i="78"/>
  <c r="O14" i="78"/>
  <c r="N14" i="78"/>
  <c r="M14" i="78"/>
  <c r="L14" i="78"/>
  <c r="K14" i="78"/>
  <c r="J14" i="78"/>
  <c r="I14" i="78"/>
  <c r="E14" i="78"/>
  <c r="D14" i="78"/>
  <c r="H14" i="78" s="1"/>
  <c r="R13" i="78"/>
  <c r="Q13" i="78"/>
  <c r="P13" i="78"/>
  <c r="O13" i="78"/>
  <c r="N13" i="78"/>
  <c r="M13" i="78"/>
  <c r="L13" i="78"/>
  <c r="K13" i="78"/>
  <c r="J13" i="78"/>
  <c r="I13" i="78"/>
  <c r="E13" i="78"/>
  <c r="D13" i="78"/>
  <c r="H13" i="78" s="1"/>
  <c r="R12" i="78"/>
  <c r="Q12" i="78"/>
  <c r="P12" i="78"/>
  <c r="O12" i="78"/>
  <c r="N12" i="78"/>
  <c r="M12" i="78"/>
  <c r="L12" i="78"/>
  <c r="K12" i="78"/>
  <c r="J12" i="78"/>
  <c r="I12" i="78"/>
  <c r="E12" i="78"/>
  <c r="D12" i="78"/>
  <c r="H12" i="78" s="1"/>
  <c r="R11" i="78"/>
  <c r="Q11" i="78"/>
  <c r="P11" i="78"/>
  <c r="O11" i="78"/>
  <c r="N11" i="78"/>
  <c r="M11" i="78"/>
  <c r="L11" i="78"/>
  <c r="K11" i="78"/>
  <c r="J11" i="78"/>
  <c r="I11" i="78"/>
  <c r="E11" i="78"/>
  <c r="D11" i="78"/>
  <c r="H11" i="78" s="1"/>
  <c r="R9" i="78"/>
  <c r="Q9" i="78"/>
  <c r="P9" i="78"/>
  <c r="O9" i="78"/>
  <c r="N9" i="78"/>
  <c r="M9" i="78"/>
  <c r="L9" i="78"/>
  <c r="K9" i="78"/>
  <c r="J9" i="78"/>
  <c r="I9" i="78"/>
  <c r="E9" i="78"/>
  <c r="D9" i="78"/>
  <c r="R8" i="78"/>
  <c r="Q8" i="78"/>
  <c r="P8" i="78"/>
  <c r="O8" i="78"/>
  <c r="N8" i="78"/>
  <c r="M8" i="78"/>
  <c r="L8" i="78"/>
  <c r="K8" i="78"/>
  <c r="J8" i="78"/>
  <c r="I8" i="78"/>
  <c r="E8" i="78"/>
  <c r="D8" i="78"/>
  <c r="H8" i="78" s="1"/>
  <c r="R7" i="78"/>
  <c r="Q7" i="78"/>
  <c r="P7" i="78"/>
  <c r="O7" i="78"/>
  <c r="N7" i="78"/>
  <c r="M7" i="78"/>
  <c r="L7" i="78"/>
  <c r="K7" i="78"/>
  <c r="J7" i="78"/>
  <c r="I7" i="78"/>
  <c r="E7" i="78"/>
  <c r="D7" i="78"/>
  <c r="H7" i="78" s="1"/>
  <c r="R6" i="78"/>
  <c r="Q6" i="78"/>
  <c r="P6" i="78"/>
  <c r="O6" i="78"/>
  <c r="N6" i="78"/>
  <c r="M6" i="78"/>
  <c r="L6" i="78"/>
  <c r="K6" i="78"/>
  <c r="J6" i="78"/>
  <c r="I6" i="78"/>
  <c r="E6" i="78"/>
  <c r="D6" i="78"/>
  <c r="H6" i="78" s="1"/>
  <c r="R5" i="78"/>
  <c r="R23" i="78" s="1"/>
  <c r="Q5" i="78"/>
  <c r="Q23" i="78" s="1"/>
  <c r="P5" i="78"/>
  <c r="P23" i="78" s="1"/>
  <c r="O5" i="78"/>
  <c r="O23" i="78" s="1"/>
  <c r="N5" i="78"/>
  <c r="N23" i="78" s="1"/>
  <c r="M5" i="78"/>
  <c r="M23" i="78" s="1"/>
  <c r="L5" i="78"/>
  <c r="L23" i="78" s="1"/>
  <c r="K5" i="78"/>
  <c r="K23" i="78" s="1"/>
  <c r="J5" i="78"/>
  <c r="J23" i="78" s="1"/>
  <c r="I5" i="78"/>
  <c r="I23" i="78" s="1"/>
  <c r="E5" i="78"/>
  <c r="E23" i="78" s="1"/>
  <c r="D5" i="78"/>
  <c r="R4" i="78"/>
  <c r="R27" i="78" s="1"/>
  <c r="Q4" i="78"/>
  <c r="Q27" i="78" s="1"/>
  <c r="P4" i="78"/>
  <c r="P27" i="78" s="1"/>
  <c r="O4" i="78"/>
  <c r="O27" i="78" s="1"/>
  <c r="N4" i="78"/>
  <c r="N27" i="78" s="1"/>
  <c r="M4" i="78"/>
  <c r="M27" i="78" s="1"/>
  <c r="L4" i="78"/>
  <c r="L27" i="78" s="1"/>
  <c r="L30" i="78" s="1"/>
  <c r="K4" i="78"/>
  <c r="K27" i="78" s="1"/>
  <c r="K30" i="78" s="1"/>
  <c r="J4" i="78"/>
  <c r="J27" i="78" s="1"/>
  <c r="I4" i="78"/>
  <c r="I27" i="78" s="1"/>
  <c r="E4" i="78"/>
  <c r="E27" i="78" s="1"/>
  <c r="D4" i="78"/>
  <c r="H3" i="78"/>
  <c r="R2" i="78"/>
  <c r="R20" i="78" s="1"/>
  <c r="Q2" i="78"/>
  <c r="Q20" i="78" s="1"/>
  <c r="P2" i="78"/>
  <c r="P20" i="78" s="1"/>
  <c r="O2" i="78"/>
  <c r="O20" i="78" s="1"/>
  <c r="N2" i="78"/>
  <c r="N20" i="78" s="1"/>
  <c r="M2" i="78"/>
  <c r="M20" i="78" s="1"/>
  <c r="L2" i="78"/>
  <c r="L20" i="78" s="1"/>
  <c r="K2" i="78"/>
  <c r="K20" i="78" s="1"/>
  <c r="J2" i="78"/>
  <c r="J20" i="78" s="1"/>
  <c r="I2" i="78"/>
  <c r="I20" i="78" s="1"/>
  <c r="E2" i="78"/>
  <c r="E20" i="78" s="1"/>
  <c r="D2" i="78"/>
  <c r="R37" i="77"/>
  <c r="Q37" i="77"/>
  <c r="P37" i="77"/>
  <c r="O37" i="77"/>
  <c r="N37" i="77"/>
  <c r="M37" i="77"/>
  <c r="L37" i="77"/>
  <c r="K37" i="77"/>
  <c r="J37" i="77"/>
  <c r="I37" i="77"/>
  <c r="H37" i="77"/>
  <c r="E37" i="77"/>
  <c r="D37" i="77"/>
  <c r="R36" i="77"/>
  <c r="Q36" i="77"/>
  <c r="P36" i="77"/>
  <c r="O36" i="77"/>
  <c r="N36" i="77"/>
  <c r="M36" i="77"/>
  <c r="L36" i="77"/>
  <c r="K36" i="77"/>
  <c r="J36" i="77"/>
  <c r="I36" i="77"/>
  <c r="H36" i="77"/>
  <c r="E36" i="77"/>
  <c r="D36" i="77"/>
  <c r="R35" i="77"/>
  <c r="Q35" i="77"/>
  <c r="P35" i="77"/>
  <c r="O35" i="77"/>
  <c r="N35" i="77"/>
  <c r="M35" i="77"/>
  <c r="L35" i="77"/>
  <c r="K35" i="77"/>
  <c r="J35" i="77"/>
  <c r="I35" i="77"/>
  <c r="E35" i="77"/>
  <c r="D35" i="77"/>
  <c r="H35" i="77" s="1"/>
  <c r="R34" i="77"/>
  <c r="Q34" i="77"/>
  <c r="P34" i="77"/>
  <c r="O34" i="77"/>
  <c r="N34" i="77"/>
  <c r="M34" i="77"/>
  <c r="L34" i="77"/>
  <c r="K34" i="77"/>
  <c r="J34" i="77"/>
  <c r="I34" i="77"/>
  <c r="E34" i="77"/>
  <c r="D34" i="77"/>
  <c r="H34" i="77" s="1"/>
  <c r="R33" i="77"/>
  <c r="Q33" i="77"/>
  <c r="P33" i="77"/>
  <c r="O33" i="77"/>
  <c r="N33" i="77"/>
  <c r="M33" i="77"/>
  <c r="L33" i="77"/>
  <c r="K33" i="77"/>
  <c r="J33" i="77"/>
  <c r="I33" i="77"/>
  <c r="E33" i="77"/>
  <c r="D33" i="77"/>
  <c r="H33" i="77" s="1"/>
  <c r="R32" i="77"/>
  <c r="Q32" i="77"/>
  <c r="P32" i="77"/>
  <c r="O32" i="77"/>
  <c r="N32" i="77"/>
  <c r="M32" i="77"/>
  <c r="L32" i="77"/>
  <c r="K32" i="77"/>
  <c r="J32" i="77"/>
  <c r="I32" i="77"/>
  <c r="E32" i="77"/>
  <c r="D32" i="77"/>
  <c r="H32" i="77" s="1"/>
  <c r="R25" i="77"/>
  <c r="Q25" i="77"/>
  <c r="P25" i="77"/>
  <c r="O25" i="77"/>
  <c r="N25" i="77"/>
  <c r="M25" i="77"/>
  <c r="L25" i="77"/>
  <c r="L29" i="77" s="1"/>
  <c r="K25" i="77"/>
  <c r="K29" i="77" s="1"/>
  <c r="J25" i="77"/>
  <c r="I25" i="77"/>
  <c r="E25" i="77"/>
  <c r="D25" i="77"/>
  <c r="H25" i="77" s="1"/>
  <c r="H29" i="77" s="1"/>
  <c r="R21" i="77"/>
  <c r="Q21" i="77"/>
  <c r="P21" i="77"/>
  <c r="O21" i="77"/>
  <c r="N21" i="77"/>
  <c r="M21" i="77"/>
  <c r="L21" i="77"/>
  <c r="K21" i="77"/>
  <c r="J21" i="77"/>
  <c r="I21" i="77"/>
  <c r="E21" i="77"/>
  <c r="D21" i="77"/>
  <c r="H21" i="77" s="1"/>
  <c r="R16" i="77"/>
  <c r="Q16" i="77"/>
  <c r="P16" i="77"/>
  <c r="O16" i="77"/>
  <c r="N16" i="77"/>
  <c r="M16" i="77"/>
  <c r="L16" i="77"/>
  <c r="K16" i="77"/>
  <c r="J16" i="77"/>
  <c r="I16" i="77"/>
  <c r="E16" i="77"/>
  <c r="D16" i="77"/>
  <c r="H16" i="77" s="1"/>
  <c r="R15" i="77"/>
  <c r="Q15" i="77"/>
  <c r="P15" i="77"/>
  <c r="O15" i="77"/>
  <c r="N15" i="77"/>
  <c r="M15" i="77"/>
  <c r="L15" i="77"/>
  <c r="K15" i="77"/>
  <c r="J15" i="77"/>
  <c r="I15" i="77"/>
  <c r="E15" i="77"/>
  <c r="D15" i="77"/>
  <c r="H15" i="77" s="1"/>
  <c r="R14" i="77"/>
  <c r="Q14" i="77"/>
  <c r="P14" i="77"/>
  <c r="O14" i="77"/>
  <c r="N14" i="77"/>
  <c r="M14" i="77"/>
  <c r="L14" i="77"/>
  <c r="K14" i="77"/>
  <c r="J14" i="77"/>
  <c r="I14" i="77"/>
  <c r="E14" i="77"/>
  <c r="D14" i="77"/>
  <c r="H14" i="77" s="1"/>
  <c r="R13" i="77"/>
  <c r="Q13" i="77"/>
  <c r="P13" i="77"/>
  <c r="O13" i="77"/>
  <c r="N13" i="77"/>
  <c r="M13" i="77"/>
  <c r="L13" i="77"/>
  <c r="K13" i="77"/>
  <c r="J13" i="77"/>
  <c r="I13" i="77"/>
  <c r="E13" i="77"/>
  <c r="D13" i="77"/>
  <c r="H13" i="77" s="1"/>
  <c r="R12" i="77"/>
  <c r="Q12" i="77"/>
  <c r="P12" i="77"/>
  <c r="O12" i="77"/>
  <c r="N12" i="77"/>
  <c r="M12" i="77"/>
  <c r="L12" i="77"/>
  <c r="K12" i="77"/>
  <c r="J12" i="77"/>
  <c r="I12" i="77"/>
  <c r="E12" i="77"/>
  <c r="D12" i="77"/>
  <c r="H12" i="77" s="1"/>
  <c r="R11" i="77"/>
  <c r="Q11" i="77"/>
  <c r="P11" i="77"/>
  <c r="O11" i="77"/>
  <c r="N11" i="77"/>
  <c r="M11" i="77"/>
  <c r="L11" i="77"/>
  <c r="K11" i="77"/>
  <c r="J11" i="77"/>
  <c r="I11" i="77"/>
  <c r="E11" i="77"/>
  <c r="D11" i="77"/>
  <c r="H11" i="77" s="1"/>
  <c r="R9" i="77"/>
  <c r="Q9" i="77"/>
  <c r="P9" i="77"/>
  <c r="O9" i="77"/>
  <c r="N9" i="77"/>
  <c r="M9" i="77"/>
  <c r="L9" i="77"/>
  <c r="K9" i="77"/>
  <c r="J9" i="77"/>
  <c r="I9" i="77"/>
  <c r="E9" i="77"/>
  <c r="D9" i="77"/>
  <c r="R8" i="77"/>
  <c r="Q8" i="77"/>
  <c r="P8" i="77"/>
  <c r="O8" i="77"/>
  <c r="N8" i="77"/>
  <c r="M8" i="77"/>
  <c r="L8" i="77"/>
  <c r="K8" i="77"/>
  <c r="J8" i="77"/>
  <c r="I8" i="77"/>
  <c r="E8" i="77"/>
  <c r="D8" i="77"/>
  <c r="H8" i="77" s="1"/>
  <c r="R7" i="77"/>
  <c r="Q7" i="77"/>
  <c r="P7" i="77"/>
  <c r="O7" i="77"/>
  <c r="N7" i="77"/>
  <c r="M7" i="77"/>
  <c r="L7" i="77"/>
  <c r="K7" i="77"/>
  <c r="J7" i="77"/>
  <c r="I7" i="77"/>
  <c r="E7" i="77"/>
  <c r="D7" i="77"/>
  <c r="H7" i="77" s="1"/>
  <c r="R6" i="77"/>
  <c r="Q6" i="77"/>
  <c r="P6" i="77"/>
  <c r="O6" i="77"/>
  <c r="N6" i="77"/>
  <c r="M6" i="77"/>
  <c r="L6" i="77"/>
  <c r="K6" i="77"/>
  <c r="J6" i="77"/>
  <c r="I6" i="77"/>
  <c r="E6" i="77"/>
  <c r="D6" i="77"/>
  <c r="H6" i="77" s="1"/>
  <c r="R5" i="77"/>
  <c r="R23" i="77" s="1"/>
  <c r="Q5" i="77"/>
  <c r="Q23" i="77" s="1"/>
  <c r="P5" i="77"/>
  <c r="P23" i="77" s="1"/>
  <c r="O5" i="77"/>
  <c r="O23" i="77" s="1"/>
  <c r="N5" i="77"/>
  <c r="N23" i="77" s="1"/>
  <c r="M5" i="77"/>
  <c r="M23" i="77" s="1"/>
  <c r="L5" i="77"/>
  <c r="L23" i="77" s="1"/>
  <c r="K5" i="77"/>
  <c r="K23" i="77" s="1"/>
  <c r="J5" i="77"/>
  <c r="J23" i="77" s="1"/>
  <c r="I5" i="77"/>
  <c r="I23" i="77" s="1"/>
  <c r="E5" i="77"/>
  <c r="E23" i="77" s="1"/>
  <c r="D5" i="77"/>
  <c r="R4" i="77"/>
  <c r="R27" i="77" s="1"/>
  <c r="Q4" i="77"/>
  <c r="Q27" i="77" s="1"/>
  <c r="P4" i="77"/>
  <c r="P27" i="77" s="1"/>
  <c r="O4" i="77"/>
  <c r="O27" i="77" s="1"/>
  <c r="N4" i="77"/>
  <c r="N27" i="77" s="1"/>
  <c r="M4" i="77"/>
  <c r="M27" i="77" s="1"/>
  <c r="L4" i="77"/>
  <c r="L27" i="77" s="1"/>
  <c r="L30" i="77" s="1"/>
  <c r="K4" i="77"/>
  <c r="K27" i="77" s="1"/>
  <c r="K30" i="77" s="1"/>
  <c r="J4" i="77"/>
  <c r="J27" i="77" s="1"/>
  <c r="I4" i="77"/>
  <c r="I27" i="77" s="1"/>
  <c r="E4" i="77"/>
  <c r="E27" i="77" s="1"/>
  <c r="D4" i="77"/>
  <c r="H3" i="77"/>
  <c r="R2" i="77"/>
  <c r="R20" i="77" s="1"/>
  <c r="Q2" i="77"/>
  <c r="Q20" i="77" s="1"/>
  <c r="P2" i="77"/>
  <c r="P20" i="77" s="1"/>
  <c r="O2" i="77"/>
  <c r="O20" i="77" s="1"/>
  <c r="N2" i="77"/>
  <c r="N20" i="77" s="1"/>
  <c r="M2" i="77"/>
  <c r="M20" i="77" s="1"/>
  <c r="L2" i="77"/>
  <c r="L20" i="77" s="1"/>
  <c r="K2" i="77"/>
  <c r="K20" i="77" s="1"/>
  <c r="J2" i="77"/>
  <c r="J20" i="77" s="1"/>
  <c r="I2" i="77"/>
  <c r="I20" i="77" s="1"/>
  <c r="E2" i="77"/>
  <c r="E20" i="77" s="1"/>
  <c r="D2" i="77"/>
  <c r="R37" i="76"/>
  <c r="Q37" i="76"/>
  <c r="P37" i="76"/>
  <c r="O37" i="76"/>
  <c r="N37" i="76"/>
  <c r="M37" i="76"/>
  <c r="L37" i="76"/>
  <c r="K37" i="76"/>
  <c r="J37" i="76"/>
  <c r="I37" i="76"/>
  <c r="H37" i="76"/>
  <c r="E37" i="76"/>
  <c r="D37" i="76"/>
  <c r="R36" i="76"/>
  <c r="Q36" i="76"/>
  <c r="P36" i="76"/>
  <c r="O36" i="76"/>
  <c r="N36" i="76"/>
  <c r="M36" i="76"/>
  <c r="L36" i="76"/>
  <c r="K36" i="76"/>
  <c r="J36" i="76"/>
  <c r="I36" i="76"/>
  <c r="H36" i="76"/>
  <c r="E36" i="76"/>
  <c r="D36" i="76"/>
  <c r="R35" i="76"/>
  <c r="Q35" i="76"/>
  <c r="P35" i="76"/>
  <c r="O35" i="76"/>
  <c r="N35" i="76"/>
  <c r="M35" i="76"/>
  <c r="L35" i="76"/>
  <c r="K35" i="76"/>
  <c r="J35" i="76"/>
  <c r="I35" i="76"/>
  <c r="E35" i="76"/>
  <c r="D35" i="76"/>
  <c r="H35" i="76" s="1"/>
  <c r="R34" i="76"/>
  <c r="Q34" i="76"/>
  <c r="P34" i="76"/>
  <c r="O34" i="76"/>
  <c r="N34" i="76"/>
  <c r="M34" i="76"/>
  <c r="L34" i="76"/>
  <c r="K34" i="76"/>
  <c r="J34" i="76"/>
  <c r="I34" i="76"/>
  <c r="E34" i="76"/>
  <c r="D34" i="76"/>
  <c r="H34" i="76" s="1"/>
  <c r="R33" i="76"/>
  <c r="Q33" i="76"/>
  <c r="P33" i="76"/>
  <c r="O33" i="76"/>
  <c r="N33" i="76"/>
  <c r="M33" i="76"/>
  <c r="L33" i="76"/>
  <c r="K33" i="76"/>
  <c r="J33" i="76"/>
  <c r="I33" i="76"/>
  <c r="E33" i="76"/>
  <c r="D33" i="76"/>
  <c r="H33" i="76" s="1"/>
  <c r="R32" i="76"/>
  <c r="Q32" i="76"/>
  <c r="P32" i="76"/>
  <c r="O32" i="76"/>
  <c r="N32" i="76"/>
  <c r="M32" i="76"/>
  <c r="L32" i="76"/>
  <c r="K32" i="76"/>
  <c r="J32" i="76"/>
  <c r="I32" i="76"/>
  <c r="E32" i="76"/>
  <c r="D32" i="76"/>
  <c r="H32" i="76" s="1"/>
  <c r="R25" i="76"/>
  <c r="Q25" i="76"/>
  <c r="P25" i="76"/>
  <c r="O25" i="76"/>
  <c r="N25" i="76"/>
  <c r="M25" i="76"/>
  <c r="L25" i="76"/>
  <c r="L29" i="76" s="1"/>
  <c r="K25" i="76"/>
  <c r="K29" i="76" s="1"/>
  <c r="J25" i="76"/>
  <c r="I25" i="76"/>
  <c r="E25" i="76"/>
  <c r="D25" i="76"/>
  <c r="H25" i="76" s="1"/>
  <c r="H29" i="76" s="1"/>
  <c r="R21" i="76"/>
  <c r="Q21" i="76"/>
  <c r="P21" i="76"/>
  <c r="O21" i="76"/>
  <c r="N21" i="76"/>
  <c r="M21" i="76"/>
  <c r="L21" i="76"/>
  <c r="K21" i="76"/>
  <c r="J21" i="76"/>
  <c r="I21" i="76"/>
  <c r="E21" i="76"/>
  <c r="D21" i="76"/>
  <c r="H21" i="76" s="1"/>
  <c r="R16" i="76"/>
  <c r="Q16" i="76"/>
  <c r="P16" i="76"/>
  <c r="O16" i="76"/>
  <c r="N16" i="76"/>
  <c r="M16" i="76"/>
  <c r="L16" i="76"/>
  <c r="K16" i="76"/>
  <c r="J16" i="76"/>
  <c r="I16" i="76"/>
  <c r="E16" i="76"/>
  <c r="D16" i="76"/>
  <c r="H16" i="76" s="1"/>
  <c r="R15" i="76"/>
  <c r="Q15" i="76"/>
  <c r="P15" i="76"/>
  <c r="O15" i="76"/>
  <c r="N15" i="76"/>
  <c r="M15" i="76"/>
  <c r="L15" i="76"/>
  <c r="K15" i="76"/>
  <c r="J15" i="76"/>
  <c r="I15" i="76"/>
  <c r="E15" i="76"/>
  <c r="D15" i="76"/>
  <c r="H15" i="76" s="1"/>
  <c r="R14" i="76"/>
  <c r="Q14" i="76"/>
  <c r="P14" i="76"/>
  <c r="O14" i="76"/>
  <c r="N14" i="76"/>
  <c r="M14" i="76"/>
  <c r="L14" i="76"/>
  <c r="K14" i="76"/>
  <c r="J14" i="76"/>
  <c r="I14" i="76"/>
  <c r="E14" i="76"/>
  <c r="D14" i="76"/>
  <c r="H14" i="76" s="1"/>
  <c r="R13" i="76"/>
  <c r="Q13" i="76"/>
  <c r="P13" i="76"/>
  <c r="O13" i="76"/>
  <c r="N13" i="76"/>
  <c r="M13" i="76"/>
  <c r="L13" i="76"/>
  <c r="K13" i="76"/>
  <c r="J13" i="76"/>
  <c r="I13" i="76"/>
  <c r="E13" i="76"/>
  <c r="D13" i="76"/>
  <c r="H13" i="76" s="1"/>
  <c r="R12" i="76"/>
  <c r="Q12" i="76"/>
  <c r="P12" i="76"/>
  <c r="O12" i="76"/>
  <c r="N12" i="76"/>
  <c r="M12" i="76"/>
  <c r="L12" i="76"/>
  <c r="K12" i="76"/>
  <c r="J12" i="76"/>
  <c r="I12" i="76"/>
  <c r="E12" i="76"/>
  <c r="D12" i="76"/>
  <c r="H12" i="76" s="1"/>
  <c r="R11" i="76"/>
  <c r="Q11" i="76"/>
  <c r="P11" i="76"/>
  <c r="O11" i="76"/>
  <c r="N11" i="76"/>
  <c r="M11" i="76"/>
  <c r="L11" i="76"/>
  <c r="K11" i="76"/>
  <c r="J11" i="76"/>
  <c r="I11" i="76"/>
  <c r="E11" i="76"/>
  <c r="D11" i="76"/>
  <c r="H11" i="76" s="1"/>
  <c r="R9" i="76"/>
  <c r="Q9" i="76"/>
  <c r="P9" i="76"/>
  <c r="O9" i="76"/>
  <c r="N9" i="76"/>
  <c r="M9" i="76"/>
  <c r="L9" i="76"/>
  <c r="K9" i="76"/>
  <c r="J9" i="76"/>
  <c r="I9" i="76"/>
  <c r="E9" i="76"/>
  <c r="D9" i="76"/>
  <c r="R8" i="76"/>
  <c r="Q8" i="76"/>
  <c r="P8" i="76"/>
  <c r="O8" i="76"/>
  <c r="N8" i="76"/>
  <c r="M8" i="76"/>
  <c r="L8" i="76"/>
  <c r="K8" i="76"/>
  <c r="J8" i="76"/>
  <c r="I8" i="76"/>
  <c r="E8" i="76"/>
  <c r="D8" i="76"/>
  <c r="H8" i="76" s="1"/>
  <c r="R7" i="76"/>
  <c r="Q7" i="76"/>
  <c r="P7" i="76"/>
  <c r="O7" i="76"/>
  <c r="N7" i="76"/>
  <c r="M7" i="76"/>
  <c r="L7" i="76"/>
  <c r="K7" i="76"/>
  <c r="J7" i="76"/>
  <c r="I7" i="76"/>
  <c r="E7" i="76"/>
  <c r="D7" i="76"/>
  <c r="H7" i="76" s="1"/>
  <c r="R6" i="76"/>
  <c r="Q6" i="76"/>
  <c r="P6" i="76"/>
  <c r="O6" i="76"/>
  <c r="N6" i="76"/>
  <c r="M6" i="76"/>
  <c r="L6" i="76"/>
  <c r="K6" i="76"/>
  <c r="J6" i="76"/>
  <c r="I6" i="76"/>
  <c r="E6" i="76"/>
  <c r="D6" i="76"/>
  <c r="H6" i="76" s="1"/>
  <c r="R5" i="76"/>
  <c r="R23" i="76" s="1"/>
  <c r="Q5" i="76"/>
  <c r="Q23" i="76" s="1"/>
  <c r="P5" i="76"/>
  <c r="P23" i="76" s="1"/>
  <c r="O5" i="76"/>
  <c r="O23" i="76" s="1"/>
  <c r="N5" i="76"/>
  <c r="N23" i="76" s="1"/>
  <c r="M5" i="76"/>
  <c r="M23" i="76" s="1"/>
  <c r="L5" i="76"/>
  <c r="L23" i="76" s="1"/>
  <c r="K5" i="76"/>
  <c r="K23" i="76" s="1"/>
  <c r="J5" i="76"/>
  <c r="J23" i="76" s="1"/>
  <c r="I5" i="76"/>
  <c r="I23" i="76" s="1"/>
  <c r="E5" i="76"/>
  <c r="E23" i="76" s="1"/>
  <c r="D5" i="76"/>
  <c r="R4" i="76"/>
  <c r="R27" i="76" s="1"/>
  <c r="Q4" i="76"/>
  <c r="Q27" i="76" s="1"/>
  <c r="P4" i="76"/>
  <c r="P27" i="76" s="1"/>
  <c r="O4" i="76"/>
  <c r="O27" i="76" s="1"/>
  <c r="N4" i="76"/>
  <c r="N27" i="76" s="1"/>
  <c r="M4" i="76"/>
  <c r="M27" i="76" s="1"/>
  <c r="L4" i="76"/>
  <c r="L27" i="76" s="1"/>
  <c r="L30" i="76" s="1"/>
  <c r="K4" i="76"/>
  <c r="K27" i="76" s="1"/>
  <c r="K30" i="76" s="1"/>
  <c r="J4" i="76"/>
  <c r="J27" i="76" s="1"/>
  <c r="I4" i="76"/>
  <c r="I27" i="76" s="1"/>
  <c r="E4" i="76"/>
  <c r="E27" i="76" s="1"/>
  <c r="D4" i="76"/>
  <c r="H3" i="76"/>
  <c r="R2" i="76"/>
  <c r="R20" i="76" s="1"/>
  <c r="Q2" i="76"/>
  <c r="Q20" i="76" s="1"/>
  <c r="P2" i="76"/>
  <c r="P20" i="76" s="1"/>
  <c r="O2" i="76"/>
  <c r="O20" i="76" s="1"/>
  <c r="N2" i="76"/>
  <c r="N20" i="76" s="1"/>
  <c r="M2" i="76"/>
  <c r="M20" i="76" s="1"/>
  <c r="L2" i="76"/>
  <c r="L20" i="76" s="1"/>
  <c r="K2" i="76"/>
  <c r="K20" i="76" s="1"/>
  <c r="J2" i="76"/>
  <c r="J20" i="76" s="1"/>
  <c r="I2" i="76"/>
  <c r="I20" i="76" s="1"/>
  <c r="E2" i="76"/>
  <c r="E20" i="76" s="1"/>
  <c r="D2" i="76"/>
  <c r="R37" i="75"/>
  <c r="Q37" i="75"/>
  <c r="P37" i="75"/>
  <c r="O37" i="75"/>
  <c r="N37" i="75"/>
  <c r="M37" i="75"/>
  <c r="L37" i="75"/>
  <c r="K37" i="75"/>
  <c r="J37" i="75"/>
  <c r="I37" i="75"/>
  <c r="H37" i="75"/>
  <c r="E37" i="75"/>
  <c r="D37" i="75"/>
  <c r="R36" i="75"/>
  <c r="Q36" i="75"/>
  <c r="P36" i="75"/>
  <c r="O36" i="75"/>
  <c r="N36" i="75"/>
  <c r="M36" i="75"/>
  <c r="L36" i="75"/>
  <c r="K36" i="75"/>
  <c r="J36" i="75"/>
  <c r="I36" i="75"/>
  <c r="H36" i="75"/>
  <c r="E36" i="75"/>
  <c r="D36" i="75"/>
  <c r="R35" i="75"/>
  <c r="Q35" i="75"/>
  <c r="P35" i="75"/>
  <c r="O35" i="75"/>
  <c r="N35" i="75"/>
  <c r="M35" i="75"/>
  <c r="L35" i="75"/>
  <c r="K35" i="75"/>
  <c r="J35" i="75"/>
  <c r="I35" i="75"/>
  <c r="E35" i="75"/>
  <c r="D35" i="75"/>
  <c r="H35" i="75" s="1"/>
  <c r="R34" i="75"/>
  <c r="Q34" i="75"/>
  <c r="P34" i="75"/>
  <c r="O34" i="75"/>
  <c r="N34" i="75"/>
  <c r="M34" i="75"/>
  <c r="L34" i="75"/>
  <c r="K34" i="75"/>
  <c r="J34" i="75"/>
  <c r="I34" i="75"/>
  <c r="E34" i="75"/>
  <c r="D34" i="75"/>
  <c r="H34" i="75" s="1"/>
  <c r="R33" i="75"/>
  <c r="Q33" i="75"/>
  <c r="P33" i="75"/>
  <c r="O33" i="75"/>
  <c r="N33" i="75"/>
  <c r="M33" i="75"/>
  <c r="L33" i="75"/>
  <c r="K33" i="75"/>
  <c r="J33" i="75"/>
  <c r="I33" i="75"/>
  <c r="E33" i="75"/>
  <c r="D33" i="75"/>
  <c r="H33" i="75" s="1"/>
  <c r="R32" i="75"/>
  <c r="Q32" i="75"/>
  <c r="P32" i="75"/>
  <c r="O32" i="75"/>
  <c r="N32" i="75"/>
  <c r="M32" i="75"/>
  <c r="L32" i="75"/>
  <c r="K32" i="75"/>
  <c r="J32" i="75"/>
  <c r="I32" i="75"/>
  <c r="E32" i="75"/>
  <c r="D32" i="75"/>
  <c r="H32" i="75" s="1"/>
  <c r="R25" i="75"/>
  <c r="Q25" i="75"/>
  <c r="P25" i="75"/>
  <c r="O25" i="75"/>
  <c r="N25" i="75"/>
  <c r="M25" i="75"/>
  <c r="L25" i="75"/>
  <c r="L29" i="75" s="1"/>
  <c r="K25" i="75"/>
  <c r="K29" i="75" s="1"/>
  <c r="J25" i="75"/>
  <c r="I25" i="75"/>
  <c r="E25" i="75"/>
  <c r="D25" i="75"/>
  <c r="H25" i="75" s="1"/>
  <c r="H29" i="75" s="1"/>
  <c r="R21" i="75"/>
  <c r="Q21" i="75"/>
  <c r="P21" i="75"/>
  <c r="O21" i="75"/>
  <c r="N21" i="75"/>
  <c r="M21" i="75"/>
  <c r="L21" i="75"/>
  <c r="K21" i="75"/>
  <c r="J21" i="75"/>
  <c r="I21" i="75"/>
  <c r="E21" i="75"/>
  <c r="D21" i="75"/>
  <c r="H21" i="75" s="1"/>
  <c r="R16" i="75"/>
  <c r="Q16" i="75"/>
  <c r="P16" i="75"/>
  <c r="O16" i="75"/>
  <c r="N16" i="75"/>
  <c r="M16" i="75"/>
  <c r="L16" i="75"/>
  <c r="K16" i="75"/>
  <c r="J16" i="75"/>
  <c r="I16" i="75"/>
  <c r="E16" i="75"/>
  <c r="D16" i="75"/>
  <c r="H16" i="75" s="1"/>
  <c r="R15" i="75"/>
  <c r="Q15" i="75"/>
  <c r="P15" i="75"/>
  <c r="O15" i="75"/>
  <c r="N15" i="75"/>
  <c r="M15" i="75"/>
  <c r="L15" i="75"/>
  <c r="K15" i="75"/>
  <c r="J15" i="75"/>
  <c r="I15" i="75"/>
  <c r="E15" i="75"/>
  <c r="D15" i="75"/>
  <c r="H15" i="75" s="1"/>
  <c r="R14" i="75"/>
  <c r="Q14" i="75"/>
  <c r="P14" i="75"/>
  <c r="O14" i="75"/>
  <c r="N14" i="75"/>
  <c r="M14" i="75"/>
  <c r="L14" i="75"/>
  <c r="K14" i="75"/>
  <c r="J14" i="75"/>
  <c r="I14" i="75"/>
  <c r="E14" i="75"/>
  <c r="D14" i="75"/>
  <c r="H14" i="75" s="1"/>
  <c r="R13" i="75"/>
  <c r="Q13" i="75"/>
  <c r="P13" i="75"/>
  <c r="O13" i="75"/>
  <c r="N13" i="75"/>
  <c r="M13" i="75"/>
  <c r="L13" i="75"/>
  <c r="K13" i="75"/>
  <c r="J13" i="75"/>
  <c r="I13" i="75"/>
  <c r="E13" i="75"/>
  <c r="D13" i="75"/>
  <c r="H13" i="75" s="1"/>
  <c r="R12" i="75"/>
  <c r="Q12" i="75"/>
  <c r="P12" i="75"/>
  <c r="O12" i="75"/>
  <c r="N12" i="75"/>
  <c r="M12" i="75"/>
  <c r="L12" i="75"/>
  <c r="K12" i="75"/>
  <c r="J12" i="75"/>
  <c r="I12" i="75"/>
  <c r="E12" i="75"/>
  <c r="D12" i="75"/>
  <c r="H12" i="75" s="1"/>
  <c r="R11" i="75"/>
  <c r="Q11" i="75"/>
  <c r="P11" i="75"/>
  <c r="O11" i="75"/>
  <c r="N11" i="75"/>
  <c r="M11" i="75"/>
  <c r="L11" i="75"/>
  <c r="K11" i="75"/>
  <c r="J11" i="75"/>
  <c r="I11" i="75"/>
  <c r="E11" i="75"/>
  <c r="D11" i="75"/>
  <c r="H11" i="75" s="1"/>
  <c r="R9" i="75"/>
  <c r="Q9" i="75"/>
  <c r="P9" i="75"/>
  <c r="O9" i="75"/>
  <c r="N9" i="75"/>
  <c r="M9" i="75"/>
  <c r="L9" i="75"/>
  <c r="K9" i="75"/>
  <c r="J9" i="75"/>
  <c r="I9" i="75"/>
  <c r="E9" i="75"/>
  <c r="D9" i="75"/>
  <c r="R8" i="75"/>
  <c r="Q8" i="75"/>
  <c r="P8" i="75"/>
  <c r="O8" i="75"/>
  <c r="N8" i="75"/>
  <c r="M8" i="75"/>
  <c r="L8" i="75"/>
  <c r="K8" i="75"/>
  <c r="J8" i="75"/>
  <c r="I8" i="75"/>
  <c r="E8" i="75"/>
  <c r="D8" i="75"/>
  <c r="H8" i="75" s="1"/>
  <c r="R7" i="75"/>
  <c r="Q7" i="75"/>
  <c r="P7" i="75"/>
  <c r="O7" i="75"/>
  <c r="N7" i="75"/>
  <c r="M7" i="75"/>
  <c r="L7" i="75"/>
  <c r="K7" i="75"/>
  <c r="J7" i="75"/>
  <c r="I7" i="75"/>
  <c r="E7" i="75"/>
  <c r="D7" i="75"/>
  <c r="H7" i="75" s="1"/>
  <c r="R6" i="75"/>
  <c r="Q6" i="75"/>
  <c r="P6" i="75"/>
  <c r="O6" i="75"/>
  <c r="N6" i="75"/>
  <c r="M6" i="75"/>
  <c r="L6" i="75"/>
  <c r="K6" i="75"/>
  <c r="J6" i="75"/>
  <c r="I6" i="75"/>
  <c r="E6" i="75"/>
  <c r="D6" i="75"/>
  <c r="H6" i="75" s="1"/>
  <c r="R5" i="75"/>
  <c r="R23" i="75" s="1"/>
  <c r="Q5" i="75"/>
  <c r="Q23" i="75" s="1"/>
  <c r="P5" i="75"/>
  <c r="P23" i="75" s="1"/>
  <c r="O5" i="75"/>
  <c r="O23" i="75" s="1"/>
  <c r="N5" i="75"/>
  <c r="N23" i="75" s="1"/>
  <c r="M5" i="75"/>
  <c r="M23" i="75" s="1"/>
  <c r="L5" i="75"/>
  <c r="L23" i="75" s="1"/>
  <c r="K5" i="75"/>
  <c r="K23" i="75" s="1"/>
  <c r="J5" i="75"/>
  <c r="J23" i="75" s="1"/>
  <c r="I5" i="75"/>
  <c r="I23" i="75" s="1"/>
  <c r="E5" i="75"/>
  <c r="E23" i="75" s="1"/>
  <c r="D5" i="75"/>
  <c r="R4" i="75"/>
  <c r="R27" i="75" s="1"/>
  <c r="Q4" i="75"/>
  <c r="Q27" i="75" s="1"/>
  <c r="P4" i="75"/>
  <c r="P27" i="75" s="1"/>
  <c r="O4" i="75"/>
  <c r="O27" i="75" s="1"/>
  <c r="N4" i="75"/>
  <c r="N27" i="75" s="1"/>
  <c r="M4" i="75"/>
  <c r="M27" i="75" s="1"/>
  <c r="L4" i="75"/>
  <c r="L27" i="75" s="1"/>
  <c r="L30" i="75" s="1"/>
  <c r="K4" i="75"/>
  <c r="K27" i="75" s="1"/>
  <c r="K30" i="75" s="1"/>
  <c r="J4" i="75"/>
  <c r="J27" i="75" s="1"/>
  <c r="I4" i="75"/>
  <c r="I27" i="75" s="1"/>
  <c r="E4" i="75"/>
  <c r="E27" i="75" s="1"/>
  <c r="D4" i="75"/>
  <c r="H3" i="75"/>
  <c r="R2" i="75"/>
  <c r="R20" i="75" s="1"/>
  <c r="Q2" i="75"/>
  <c r="Q20" i="75" s="1"/>
  <c r="P2" i="75"/>
  <c r="P20" i="75" s="1"/>
  <c r="O2" i="75"/>
  <c r="O20" i="75" s="1"/>
  <c r="N2" i="75"/>
  <c r="N20" i="75" s="1"/>
  <c r="M2" i="75"/>
  <c r="M20" i="75" s="1"/>
  <c r="L2" i="75"/>
  <c r="L20" i="75" s="1"/>
  <c r="K2" i="75"/>
  <c r="K20" i="75" s="1"/>
  <c r="J2" i="75"/>
  <c r="J20" i="75" s="1"/>
  <c r="I2" i="75"/>
  <c r="I20" i="75" s="1"/>
  <c r="E2" i="75"/>
  <c r="E20" i="75" s="1"/>
  <c r="D2" i="75"/>
  <c r="R37" i="74"/>
  <c r="Q37" i="74"/>
  <c r="P37" i="74"/>
  <c r="O37" i="74"/>
  <c r="N37" i="74"/>
  <c r="M37" i="74"/>
  <c r="L37" i="74"/>
  <c r="K37" i="74"/>
  <c r="J37" i="74"/>
  <c r="I37" i="74"/>
  <c r="H37" i="74"/>
  <c r="E37" i="74"/>
  <c r="D37" i="74"/>
  <c r="R36" i="74"/>
  <c r="Q36" i="74"/>
  <c r="P36" i="74"/>
  <c r="O36" i="74"/>
  <c r="N36" i="74"/>
  <c r="M36" i="74"/>
  <c r="L36" i="74"/>
  <c r="K36" i="74"/>
  <c r="J36" i="74"/>
  <c r="I36" i="74"/>
  <c r="H36" i="74"/>
  <c r="E36" i="74"/>
  <c r="D36" i="74"/>
  <c r="R35" i="74"/>
  <c r="Q35" i="74"/>
  <c r="P35" i="74"/>
  <c r="O35" i="74"/>
  <c r="N35" i="74"/>
  <c r="M35" i="74"/>
  <c r="L35" i="74"/>
  <c r="K35" i="74"/>
  <c r="J35" i="74"/>
  <c r="I35" i="74"/>
  <c r="E35" i="74"/>
  <c r="D35" i="74"/>
  <c r="H35" i="74" s="1"/>
  <c r="R34" i="74"/>
  <c r="Q34" i="74"/>
  <c r="P34" i="74"/>
  <c r="O34" i="74"/>
  <c r="N34" i="74"/>
  <c r="M34" i="74"/>
  <c r="L34" i="74"/>
  <c r="K34" i="74"/>
  <c r="J34" i="74"/>
  <c r="I34" i="74"/>
  <c r="E34" i="74"/>
  <c r="D34" i="74"/>
  <c r="H34" i="74" s="1"/>
  <c r="R33" i="74"/>
  <c r="Q33" i="74"/>
  <c r="P33" i="74"/>
  <c r="O33" i="74"/>
  <c r="N33" i="74"/>
  <c r="M33" i="74"/>
  <c r="L33" i="74"/>
  <c r="K33" i="74"/>
  <c r="J33" i="74"/>
  <c r="I33" i="74"/>
  <c r="E33" i="74"/>
  <c r="D33" i="74"/>
  <c r="H33" i="74" s="1"/>
  <c r="R32" i="74"/>
  <c r="Q32" i="74"/>
  <c r="P32" i="74"/>
  <c r="O32" i="74"/>
  <c r="N32" i="74"/>
  <c r="M32" i="74"/>
  <c r="L32" i="74"/>
  <c r="K32" i="74"/>
  <c r="J32" i="74"/>
  <c r="I32" i="74"/>
  <c r="E32" i="74"/>
  <c r="D32" i="74"/>
  <c r="H32" i="74" s="1"/>
  <c r="R25" i="74"/>
  <c r="Q25" i="74"/>
  <c r="P25" i="74"/>
  <c r="O25" i="74"/>
  <c r="N25" i="74"/>
  <c r="M25" i="74"/>
  <c r="L25" i="74"/>
  <c r="L29" i="74" s="1"/>
  <c r="K25" i="74"/>
  <c r="K29" i="74" s="1"/>
  <c r="J25" i="74"/>
  <c r="I25" i="74"/>
  <c r="E25" i="74"/>
  <c r="D25" i="74"/>
  <c r="H25" i="74" s="1"/>
  <c r="H29" i="74" s="1"/>
  <c r="R21" i="74"/>
  <c r="Q21" i="74"/>
  <c r="P21" i="74"/>
  <c r="O21" i="74"/>
  <c r="N21" i="74"/>
  <c r="M21" i="74"/>
  <c r="L21" i="74"/>
  <c r="K21" i="74"/>
  <c r="J21" i="74"/>
  <c r="I21" i="74"/>
  <c r="E21" i="74"/>
  <c r="D21" i="74"/>
  <c r="H21" i="74" s="1"/>
  <c r="R16" i="74"/>
  <c r="Q16" i="74"/>
  <c r="P16" i="74"/>
  <c r="O16" i="74"/>
  <c r="N16" i="74"/>
  <c r="M16" i="74"/>
  <c r="L16" i="74"/>
  <c r="K16" i="74"/>
  <c r="J16" i="74"/>
  <c r="I16" i="74"/>
  <c r="E16" i="74"/>
  <c r="D16" i="74"/>
  <c r="H16" i="74" s="1"/>
  <c r="R15" i="74"/>
  <c r="Q15" i="74"/>
  <c r="P15" i="74"/>
  <c r="O15" i="74"/>
  <c r="N15" i="74"/>
  <c r="M15" i="74"/>
  <c r="L15" i="74"/>
  <c r="K15" i="74"/>
  <c r="J15" i="74"/>
  <c r="I15" i="74"/>
  <c r="E15" i="74"/>
  <c r="D15" i="74"/>
  <c r="H15" i="74" s="1"/>
  <c r="R14" i="74"/>
  <c r="Q14" i="74"/>
  <c r="P14" i="74"/>
  <c r="O14" i="74"/>
  <c r="N14" i="74"/>
  <c r="M14" i="74"/>
  <c r="L14" i="74"/>
  <c r="K14" i="74"/>
  <c r="J14" i="74"/>
  <c r="I14" i="74"/>
  <c r="E14" i="74"/>
  <c r="D14" i="74"/>
  <c r="H14" i="74" s="1"/>
  <c r="R13" i="74"/>
  <c r="Q13" i="74"/>
  <c r="P13" i="74"/>
  <c r="O13" i="74"/>
  <c r="N13" i="74"/>
  <c r="M13" i="74"/>
  <c r="L13" i="74"/>
  <c r="K13" i="74"/>
  <c r="J13" i="74"/>
  <c r="I13" i="74"/>
  <c r="E13" i="74"/>
  <c r="D13" i="74"/>
  <c r="H13" i="74" s="1"/>
  <c r="R12" i="74"/>
  <c r="Q12" i="74"/>
  <c r="P12" i="74"/>
  <c r="O12" i="74"/>
  <c r="N12" i="74"/>
  <c r="M12" i="74"/>
  <c r="L12" i="74"/>
  <c r="K12" i="74"/>
  <c r="J12" i="74"/>
  <c r="I12" i="74"/>
  <c r="E12" i="74"/>
  <c r="D12" i="74"/>
  <c r="H12" i="74" s="1"/>
  <c r="R11" i="74"/>
  <c r="Q11" i="74"/>
  <c r="P11" i="74"/>
  <c r="O11" i="74"/>
  <c r="N11" i="74"/>
  <c r="M11" i="74"/>
  <c r="L11" i="74"/>
  <c r="K11" i="74"/>
  <c r="J11" i="74"/>
  <c r="I11" i="74"/>
  <c r="E11" i="74"/>
  <c r="D11" i="74"/>
  <c r="H11" i="74" s="1"/>
  <c r="R9" i="74"/>
  <c r="Q9" i="74"/>
  <c r="P9" i="74"/>
  <c r="O9" i="74"/>
  <c r="N9" i="74"/>
  <c r="M9" i="74"/>
  <c r="L9" i="74"/>
  <c r="K9" i="74"/>
  <c r="J9" i="74"/>
  <c r="I9" i="74"/>
  <c r="E9" i="74"/>
  <c r="D9" i="74"/>
  <c r="R8" i="74"/>
  <c r="Q8" i="74"/>
  <c r="P8" i="74"/>
  <c r="O8" i="74"/>
  <c r="N8" i="74"/>
  <c r="M8" i="74"/>
  <c r="L8" i="74"/>
  <c r="K8" i="74"/>
  <c r="J8" i="74"/>
  <c r="I8" i="74"/>
  <c r="E8" i="74"/>
  <c r="D8" i="74"/>
  <c r="H8" i="74" s="1"/>
  <c r="R7" i="74"/>
  <c r="Q7" i="74"/>
  <c r="P7" i="74"/>
  <c r="O7" i="74"/>
  <c r="N7" i="74"/>
  <c r="M7" i="74"/>
  <c r="L7" i="74"/>
  <c r="K7" i="74"/>
  <c r="J7" i="74"/>
  <c r="I7" i="74"/>
  <c r="E7" i="74"/>
  <c r="D7" i="74"/>
  <c r="H7" i="74" s="1"/>
  <c r="R6" i="74"/>
  <c r="Q6" i="74"/>
  <c r="P6" i="74"/>
  <c r="O6" i="74"/>
  <c r="N6" i="74"/>
  <c r="M6" i="74"/>
  <c r="L6" i="74"/>
  <c r="K6" i="74"/>
  <c r="J6" i="74"/>
  <c r="I6" i="74"/>
  <c r="E6" i="74"/>
  <c r="D6" i="74"/>
  <c r="H6" i="74" s="1"/>
  <c r="R5" i="74"/>
  <c r="R23" i="74" s="1"/>
  <c r="Q5" i="74"/>
  <c r="Q23" i="74" s="1"/>
  <c r="P5" i="74"/>
  <c r="P23" i="74" s="1"/>
  <c r="O5" i="74"/>
  <c r="O23" i="74" s="1"/>
  <c r="N5" i="74"/>
  <c r="N23" i="74" s="1"/>
  <c r="M5" i="74"/>
  <c r="M23" i="74" s="1"/>
  <c r="L5" i="74"/>
  <c r="L23" i="74" s="1"/>
  <c r="K5" i="74"/>
  <c r="K23" i="74" s="1"/>
  <c r="J5" i="74"/>
  <c r="J23" i="74" s="1"/>
  <c r="I5" i="74"/>
  <c r="I23" i="74" s="1"/>
  <c r="E5" i="74"/>
  <c r="E23" i="74" s="1"/>
  <c r="D5" i="74"/>
  <c r="R4" i="74"/>
  <c r="R27" i="74" s="1"/>
  <c r="Q4" i="74"/>
  <c r="Q27" i="74" s="1"/>
  <c r="P4" i="74"/>
  <c r="P27" i="74" s="1"/>
  <c r="O4" i="74"/>
  <c r="O27" i="74" s="1"/>
  <c r="N4" i="74"/>
  <c r="N27" i="74" s="1"/>
  <c r="M4" i="74"/>
  <c r="M27" i="74" s="1"/>
  <c r="L4" i="74"/>
  <c r="L27" i="74" s="1"/>
  <c r="L30" i="74" s="1"/>
  <c r="K4" i="74"/>
  <c r="K27" i="74" s="1"/>
  <c r="K30" i="74" s="1"/>
  <c r="J4" i="74"/>
  <c r="J27" i="74" s="1"/>
  <c r="I4" i="74"/>
  <c r="I27" i="74" s="1"/>
  <c r="E4" i="74"/>
  <c r="E27" i="74" s="1"/>
  <c r="D4" i="74"/>
  <c r="H3" i="74"/>
  <c r="R2" i="74"/>
  <c r="R20" i="74" s="1"/>
  <c r="Q2" i="74"/>
  <c r="Q20" i="74" s="1"/>
  <c r="P2" i="74"/>
  <c r="P20" i="74" s="1"/>
  <c r="O2" i="74"/>
  <c r="O20" i="74" s="1"/>
  <c r="N2" i="74"/>
  <c r="N20" i="74" s="1"/>
  <c r="M2" i="74"/>
  <c r="M20" i="74" s="1"/>
  <c r="L2" i="74"/>
  <c r="L20" i="74" s="1"/>
  <c r="K2" i="74"/>
  <c r="K20" i="74" s="1"/>
  <c r="J2" i="74"/>
  <c r="J20" i="74" s="1"/>
  <c r="I2" i="74"/>
  <c r="I20" i="74" s="1"/>
  <c r="E2" i="74"/>
  <c r="E20" i="74" s="1"/>
  <c r="D2" i="74"/>
  <c r="R37" i="73"/>
  <c r="Q37" i="73"/>
  <c r="P37" i="73"/>
  <c r="O37" i="73"/>
  <c r="N37" i="73"/>
  <c r="M37" i="73"/>
  <c r="L37" i="73"/>
  <c r="K37" i="73"/>
  <c r="J37" i="73"/>
  <c r="I37" i="73"/>
  <c r="H37" i="73"/>
  <c r="E37" i="73"/>
  <c r="D37" i="73"/>
  <c r="R36" i="73"/>
  <c r="Q36" i="73"/>
  <c r="P36" i="73"/>
  <c r="O36" i="73"/>
  <c r="N36" i="73"/>
  <c r="M36" i="73"/>
  <c r="L36" i="73"/>
  <c r="K36" i="73"/>
  <c r="J36" i="73"/>
  <c r="I36" i="73"/>
  <c r="H36" i="73"/>
  <c r="E36" i="73"/>
  <c r="D36" i="73"/>
  <c r="R35" i="73"/>
  <c r="Q35" i="73"/>
  <c r="P35" i="73"/>
  <c r="O35" i="73"/>
  <c r="N35" i="73"/>
  <c r="M35" i="73"/>
  <c r="L35" i="73"/>
  <c r="K35" i="73"/>
  <c r="J35" i="73"/>
  <c r="I35" i="73"/>
  <c r="E35" i="73"/>
  <c r="D35" i="73"/>
  <c r="H35" i="73" s="1"/>
  <c r="R34" i="73"/>
  <c r="Q34" i="73"/>
  <c r="P34" i="73"/>
  <c r="O34" i="73"/>
  <c r="N34" i="73"/>
  <c r="M34" i="73"/>
  <c r="L34" i="73"/>
  <c r="K34" i="73"/>
  <c r="J34" i="73"/>
  <c r="I34" i="73"/>
  <c r="E34" i="73"/>
  <c r="D34" i="73"/>
  <c r="H34" i="73" s="1"/>
  <c r="R33" i="73"/>
  <c r="Q33" i="73"/>
  <c r="P33" i="73"/>
  <c r="O33" i="73"/>
  <c r="N33" i="73"/>
  <c r="M33" i="73"/>
  <c r="L33" i="73"/>
  <c r="K33" i="73"/>
  <c r="J33" i="73"/>
  <c r="I33" i="73"/>
  <c r="E33" i="73"/>
  <c r="D33" i="73"/>
  <c r="H33" i="73" s="1"/>
  <c r="R32" i="73"/>
  <c r="Q32" i="73"/>
  <c r="P32" i="73"/>
  <c r="O32" i="73"/>
  <c r="N32" i="73"/>
  <c r="M32" i="73"/>
  <c r="L32" i="73"/>
  <c r="K32" i="73"/>
  <c r="J32" i="73"/>
  <c r="I32" i="73"/>
  <c r="E32" i="73"/>
  <c r="D32" i="73"/>
  <c r="H32" i="73" s="1"/>
  <c r="R25" i="73"/>
  <c r="Q25" i="73"/>
  <c r="P25" i="73"/>
  <c r="O25" i="73"/>
  <c r="N25" i="73"/>
  <c r="M25" i="73"/>
  <c r="L25" i="73"/>
  <c r="L29" i="73" s="1"/>
  <c r="K25" i="73"/>
  <c r="K29" i="73" s="1"/>
  <c r="J25" i="73"/>
  <c r="I25" i="73"/>
  <c r="E25" i="73"/>
  <c r="D25" i="73"/>
  <c r="H25" i="73" s="1"/>
  <c r="H29" i="73" s="1"/>
  <c r="R21" i="73"/>
  <c r="Q21" i="73"/>
  <c r="P21" i="73"/>
  <c r="O21" i="73"/>
  <c r="N21" i="73"/>
  <c r="M21" i="73"/>
  <c r="L21" i="73"/>
  <c r="K21" i="73"/>
  <c r="J21" i="73"/>
  <c r="I21" i="73"/>
  <c r="E21" i="73"/>
  <c r="D21" i="73"/>
  <c r="H21" i="73" s="1"/>
  <c r="R16" i="73"/>
  <c r="Q16" i="73"/>
  <c r="P16" i="73"/>
  <c r="O16" i="73"/>
  <c r="N16" i="73"/>
  <c r="M16" i="73"/>
  <c r="L16" i="73"/>
  <c r="K16" i="73"/>
  <c r="J16" i="73"/>
  <c r="I16" i="73"/>
  <c r="E16" i="73"/>
  <c r="D16" i="73"/>
  <c r="H16" i="73" s="1"/>
  <c r="R15" i="73"/>
  <c r="Q15" i="73"/>
  <c r="P15" i="73"/>
  <c r="O15" i="73"/>
  <c r="N15" i="73"/>
  <c r="M15" i="73"/>
  <c r="L15" i="73"/>
  <c r="K15" i="73"/>
  <c r="J15" i="73"/>
  <c r="I15" i="73"/>
  <c r="E15" i="73"/>
  <c r="D15" i="73"/>
  <c r="H15" i="73" s="1"/>
  <c r="R14" i="73"/>
  <c r="Q14" i="73"/>
  <c r="P14" i="73"/>
  <c r="O14" i="73"/>
  <c r="N14" i="73"/>
  <c r="M14" i="73"/>
  <c r="L14" i="73"/>
  <c r="K14" i="73"/>
  <c r="J14" i="73"/>
  <c r="I14" i="73"/>
  <c r="E14" i="73"/>
  <c r="D14" i="73"/>
  <c r="H14" i="73" s="1"/>
  <c r="R13" i="73"/>
  <c r="Q13" i="73"/>
  <c r="P13" i="73"/>
  <c r="O13" i="73"/>
  <c r="N13" i="73"/>
  <c r="M13" i="73"/>
  <c r="L13" i="73"/>
  <c r="K13" i="73"/>
  <c r="J13" i="73"/>
  <c r="I13" i="73"/>
  <c r="E13" i="73"/>
  <c r="D13" i="73"/>
  <c r="H13" i="73" s="1"/>
  <c r="R12" i="73"/>
  <c r="Q12" i="73"/>
  <c r="P12" i="73"/>
  <c r="O12" i="73"/>
  <c r="N12" i="73"/>
  <c r="M12" i="73"/>
  <c r="L12" i="73"/>
  <c r="K12" i="73"/>
  <c r="J12" i="73"/>
  <c r="I12" i="73"/>
  <c r="E12" i="73"/>
  <c r="D12" i="73"/>
  <c r="H12" i="73" s="1"/>
  <c r="R11" i="73"/>
  <c r="Q11" i="73"/>
  <c r="P11" i="73"/>
  <c r="O11" i="73"/>
  <c r="N11" i="73"/>
  <c r="M11" i="73"/>
  <c r="L11" i="73"/>
  <c r="K11" i="73"/>
  <c r="J11" i="73"/>
  <c r="I11" i="73"/>
  <c r="E11" i="73"/>
  <c r="D11" i="73"/>
  <c r="H11" i="73" s="1"/>
  <c r="R9" i="73"/>
  <c r="Q9" i="73"/>
  <c r="P9" i="73"/>
  <c r="O9" i="73"/>
  <c r="N9" i="73"/>
  <c r="M9" i="73"/>
  <c r="L9" i="73"/>
  <c r="K9" i="73"/>
  <c r="J9" i="73"/>
  <c r="I9" i="73"/>
  <c r="E9" i="73"/>
  <c r="D9" i="73"/>
  <c r="R8" i="73"/>
  <c r="Q8" i="73"/>
  <c r="P8" i="73"/>
  <c r="O8" i="73"/>
  <c r="N8" i="73"/>
  <c r="M8" i="73"/>
  <c r="L8" i="73"/>
  <c r="K8" i="73"/>
  <c r="J8" i="73"/>
  <c r="I8" i="73"/>
  <c r="E8" i="73"/>
  <c r="D8" i="73"/>
  <c r="H8" i="73" s="1"/>
  <c r="R7" i="73"/>
  <c r="Q7" i="73"/>
  <c r="P7" i="73"/>
  <c r="O7" i="73"/>
  <c r="N7" i="73"/>
  <c r="M7" i="73"/>
  <c r="L7" i="73"/>
  <c r="K7" i="73"/>
  <c r="J7" i="73"/>
  <c r="I7" i="73"/>
  <c r="E7" i="73"/>
  <c r="D7" i="73"/>
  <c r="H7" i="73" s="1"/>
  <c r="R6" i="73"/>
  <c r="Q6" i="73"/>
  <c r="P6" i="73"/>
  <c r="O6" i="73"/>
  <c r="N6" i="73"/>
  <c r="M6" i="73"/>
  <c r="L6" i="73"/>
  <c r="K6" i="73"/>
  <c r="J6" i="73"/>
  <c r="I6" i="73"/>
  <c r="E6" i="73"/>
  <c r="D6" i="73"/>
  <c r="H6" i="73" s="1"/>
  <c r="R5" i="73"/>
  <c r="R23" i="73" s="1"/>
  <c r="Q5" i="73"/>
  <c r="Q23" i="73" s="1"/>
  <c r="P5" i="73"/>
  <c r="P23" i="73" s="1"/>
  <c r="O5" i="73"/>
  <c r="O23" i="73" s="1"/>
  <c r="N5" i="73"/>
  <c r="N23" i="73" s="1"/>
  <c r="M5" i="73"/>
  <c r="M23" i="73" s="1"/>
  <c r="L5" i="73"/>
  <c r="L23" i="73" s="1"/>
  <c r="K5" i="73"/>
  <c r="K23" i="73" s="1"/>
  <c r="J5" i="73"/>
  <c r="J23" i="73" s="1"/>
  <c r="I5" i="73"/>
  <c r="I23" i="73" s="1"/>
  <c r="E5" i="73"/>
  <c r="E23" i="73" s="1"/>
  <c r="D5" i="73"/>
  <c r="R4" i="73"/>
  <c r="R27" i="73" s="1"/>
  <c r="Q4" i="73"/>
  <c r="Q27" i="73" s="1"/>
  <c r="P4" i="73"/>
  <c r="P27" i="73" s="1"/>
  <c r="O4" i="73"/>
  <c r="O27" i="73" s="1"/>
  <c r="N4" i="73"/>
  <c r="N27" i="73" s="1"/>
  <c r="M4" i="73"/>
  <c r="M27" i="73" s="1"/>
  <c r="L4" i="73"/>
  <c r="L27" i="73" s="1"/>
  <c r="L30" i="73" s="1"/>
  <c r="K4" i="73"/>
  <c r="K27" i="73" s="1"/>
  <c r="K30" i="73" s="1"/>
  <c r="J4" i="73"/>
  <c r="J27" i="73" s="1"/>
  <c r="I4" i="73"/>
  <c r="I27" i="73" s="1"/>
  <c r="E4" i="73"/>
  <c r="E27" i="73" s="1"/>
  <c r="D4" i="73"/>
  <c r="H3" i="73"/>
  <c r="R2" i="73"/>
  <c r="R20" i="73" s="1"/>
  <c r="Q2" i="73"/>
  <c r="Q20" i="73" s="1"/>
  <c r="P2" i="73"/>
  <c r="P20" i="73" s="1"/>
  <c r="O2" i="73"/>
  <c r="O20" i="73" s="1"/>
  <c r="N2" i="73"/>
  <c r="N20" i="73" s="1"/>
  <c r="M2" i="73"/>
  <c r="M20" i="73" s="1"/>
  <c r="L2" i="73"/>
  <c r="L20" i="73" s="1"/>
  <c r="K2" i="73"/>
  <c r="K20" i="73" s="1"/>
  <c r="J2" i="73"/>
  <c r="J20" i="73" s="1"/>
  <c r="I2" i="73"/>
  <c r="I20" i="73" s="1"/>
  <c r="E2" i="73"/>
  <c r="E20" i="73" s="1"/>
  <c r="D2" i="73"/>
  <c r="R37" i="72"/>
  <c r="Q37" i="72"/>
  <c r="P37" i="72"/>
  <c r="O37" i="72"/>
  <c r="N37" i="72"/>
  <c r="M37" i="72"/>
  <c r="L37" i="72"/>
  <c r="K37" i="72"/>
  <c r="J37" i="72"/>
  <c r="I37" i="72"/>
  <c r="H37" i="72"/>
  <c r="E37" i="72"/>
  <c r="D37" i="72"/>
  <c r="R36" i="72"/>
  <c r="Q36" i="72"/>
  <c r="P36" i="72"/>
  <c r="O36" i="72"/>
  <c r="N36" i="72"/>
  <c r="M36" i="72"/>
  <c r="L36" i="72"/>
  <c r="K36" i="72"/>
  <c r="J36" i="72"/>
  <c r="I36" i="72"/>
  <c r="H36" i="72"/>
  <c r="E36" i="72"/>
  <c r="D36" i="72"/>
  <c r="R35" i="72"/>
  <c r="Q35" i="72"/>
  <c r="P35" i="72"/>
  <c r="O35" i="72"/>
  <c r="N35" i="72"/>
  <c r="M35" i="72"/>
  <c r="L35" i="72"/>
  <c r="K35" i="72"/>
  <c r="J35" i="72"/>
  <c r="I35" i="72"/>
  <c r="E35" i="72"/>
  <c r="D35" i="72"/>
  <c r="H35" i="72" s="1"/>
  <c r="R34" i="72"/>
  <c r="Q34" i="72"/>
  <c r="P34" i="72"/>
  <c r="O34" i="72"/>
  <c r="N34" i="72"/>
  <c r="M34" i="72"/>
  <c r="L34" i="72"/>
  <c r="K34" i="72"/>
  <c r="J34" i="72"/>
  <c r="I34" i="72"/>
  <c r="E34" i="72"/>
  <c r="D34" i="72"/>
  <c r="H34" i="72" s="1"/>
  <c r="R33" i="72"/>
  <c r="Q33" i="72"/>
  <c r="P33" i="72"/>
  <c r="O33" i="72"/>
  <c r="N33" i="72"/>
  <c r="M33" i="72"/>
  <c r="L33" i="72"/>
  <c r="K33" i="72"/>
  <c r="J33" i="72"/>
  <c r="I33" i="72"/>
  <c r="E33" i="72"/>
  <c r="D33" i="72"/>
  <c r="H33" i="72" s="1"/>
  <c r="R32" i="72"/>
  <c r="Q32" i="72"/>
  <c r="P32" i="72"/>
  <c r="O32" i="72"/>
  <c r="N32" i="72"/>
  <c r="M32" i="72"/>
  <c r="L32" i="72"/>
  <c r="K32" i="72"/>
  <c r="J32" i="72"/>
  <c r="I32" i="72"/>
  <c r="E32" i="72"/>
  <c r="D32" i="72"/>
  <c r="H32" i="72" s="1"/>
  <c r="R25" i="72"/>
  <c r="Q25" i="72"/>
  <c r="P25" i="72"/>
  <c r="O25" i="72"/>
  <c r="N25" i="72"/>
  <c r="M25" i="72"/>
  <c r="L25" i="72"/>
  <c r="L29" i="72" s="1"/>
  <c r="K25" i="72"/>
  <c r="K29" i="72" s="1"/>
  <c r="J25" i="72"/>
  <c r="I25" i="72"/>
  <c r="E25" i="72"/>
  <c r="D25" i="72"/>
  <c r="H25" i="72" s="1"/>
  <c r="H29" i="72" s="1"/>
  <c r="R21" i="72"/>
  <c r="Q21" i="72"/>
  <c r="P21" i="72"/>
  <c r="O21" i="72"/>
  <c r="N21" i="72"/>
  <c r="M21" i="72"/>
  <c r="L21" i="72"/>
  <c r="K21" i="72"/>
  <c r="J21" i="72"/>
  <c r="I21" i="72"/>
  <c r="E21" i="72"/>
  <c r="D21" i="72"/>
  <c r="R16" i="72"/>
  <c r="Q16" i="72"/>
  <c r="P16" i="72"/>
  <c r="O16" i="72"/>
  <c r="N16" i="72"/>
  <c r="M16" i="72"/>
  <c r="L16" i="72"/>
  <c r="K16" i="72"/>
  <c r="J16" i="72"/>
  <c r="I16" i="72"/>
  <c r="E16" i="72"/>
  <c r="D16" i="72"/>
  <c r="H16" i="72" s="1"/>
  <c r="R15" i="72"/>
  <c r="Q15" i="72"/>
  <c r="P15" i="72"/>
  <c r="O15" i="72"/>
  <c r="N15" i="72"/>
  <c r="M15" i="72"/>
  <c r="L15" i="72"/>
  <c r="K15" i="72"/>
  <c r="J15" i="72"/>
  <c r="I15" i="72"/>
  <c r="E15" i="72"/>
  <c r="D15" i="72"/>
  <c r="H15" i="72" s="1"/>
  <c r="R14" i="72"/>
  <c r="Q14" i="72"/>
  <c r="P14" i="72"/>
  <c r="O14" i="72"/>
  <c r="N14" i="72"/>
  <c r="M14" i="72"/>
  <c r="L14" i="72"/>
  <c r="K14" i="72"/>
  <c r="J14" i="72"/>
  <c r="I14" i="72"/>
  <c r="E14" i="72"/>
  <c r="D14" i="72"/>
  <c r="H14" i="72" s="1"/>
  <c r="R13" i="72"/>
  <c r="Q13" i="72"/>
  <c r="P13" i="72"/>
  <c r="O13" i="72"/>
  <c r="N13" i="72"/>
  <c r="M13" i="72"/>
  <c r="L13" i="72"/>
  <c r="K13" i="72"/>
  <c r="J13" i="72"/>
  <c r="I13" i="72"/>
  <c r="E13" i="72"/>
  <c r="D13" i="72"/>
  <c r="H13" i="72" s="1"/>
  <c r="R12" i="72"/>
  <c r="Q12" i="72"/>
  <c r="P12" i="72"/>
  <c r="O12" i="72"/>
  <c r="N12" i="72"/>
  <c r="M12" i="72"/>
  <c r="L12" i="72"/>
  <c r="K12" i="72"/>
  <c r="J12" i="72"/>
  <c r="I12" i="72"/>
  <c r="E12" i="72"/>
  <c r="D12" i="72"/>
  <c r="H12" i="72" s="1"/>
  <c r="R11" i="72"/>
  <c r="Q11" i="72"/>
  <c r="P11" i="72"/>
  <c r="O11" i="72"/>
  <c r="N11" i="72"/>
  <c r="M11" i="72"/>
  <c r="L11" i="72"/>
  <c r="K11" i="72"/>
  <c r="J11" i="72"/>
  <c r="I11" i="72"/>
  <c r="E11" i="72"/>
  <c r="D11" i="72"/>
  <c r="H11" i="72" s="1"/>
  <c r="R9" i="72"/>
  <c r="Q9" i="72"/>
  <c r="P9" i="72"/>
  <c r="O9" i="72"/>
  <c r="N9" i="72"/>
  <c r="M9" i="72"/>
  <c r="L9" i="72"/>
  <c r="K9" i="72"/>
  <c r="J9" i="72"/>
  <c r="I9" i="72"/>
  <c r="E9" i="72"/>
  <c r="D9" i="72"/>
  <c r="R8" i="72"/>
  <c r="Q8" i="72"/>
  <c r="P8" i="72"/>
  <c r="O8" i="72"/>
  <c r="N8" i="72"/>
  <c r="M8" i="72"/>
  <c r="L8" i="72"/>
  <c r="K8" i="72"/>
  <c r="J8" i="72"/>
  <c r="I8" i="72"/>
  <c r="E8" i="72"/>
  <c r="D8" i="72"/>
  <c r="H8" i="72" s="1"/>
  <c r="R7" i="72"/>
  <c r="Q7" i="72"/>
  <c r="P7" i="72"/>
  <c r="O7" i="72"/>
  <c r="N7" i="72"/>
  <c r="M7" i="72"/>
  <c r="L7" i="72"/>
  <c r="K7" i="72"/>
  <c r="J7" i="72"/>
  <c r="I7" i="72"/>
  <c r="E7" i="72"/>
  <c r="D7" i="72"/>
  <c r="H7" i="72" s="1"/>
  <c r="R6" i="72"/>
  <c r="Q6" i="72"/>
  <c r="P6" i="72"/>
  <c r="O6" i="72"/>
  <c r="N6" i="72"/>
  <c r="M6" i="72"/>
  <c r="L6" i="72"/>
  <c r="K6" i="72"/>
  <c r="J6" i="72"/>
  <c r="I6" i="72"/>
  <c r="E6" i="72"/>
  <c r="D6" i="72"/>
  <c r="H6" i="72" s="1"/>
  <c r="R5" i="72"/>
  <c r="R23" i="72" s="1"/>
  <c r="Q5" i="72"/>
  <c r="Q23" i="72" s="1"/>
  <c r="P5" i="72"/>
  <c r="P23" i="72" s="1"/>
  <c r="O5" i="72"/>
  <c r="O23" i="72" s="1"/>
  <c r="N5" i="72"/>
  <c r="N23" i="72" s="1"/>
  <c r="M5" i="72"/>
  <c r="M23" i="72" s="1"/>
  <c r="L5" i="72"/>
  <c r="L23" i="72" s="1"/>
  <c r="K5" i="72"/>
  <c r="K23" i="72" s="1"/>
  <c r="J5" i="72"/>
  <c r="J23" i="72" s="1"/>
  <c r="I5" i="72"/>
  <c r="I23" i="72" s="1"/>
  <c r="E5" i="72"/>
  <c r="E23" i="72" s="1"/>
  <c r="D5" i="72"/>
  <c r="R4" i="72"/>
  <c r="R27" i="72" s="1"/>
  <c r="Q4" i="72"/>
  <c r="Q27" i="72" s="1"/>
  <c r="P4" i="72"/>
  <c r="P27" i="72" s="1"/>
  <c r="O4" i="72"/>
  <c r="O27" i="72" s="1"/>
  <c r="N4" i="72"/>
  <c r="N27" i="72" s="1"/>
  <c r="M4" i="72"/>
  <c r="M27" i="72" s="1"/>
  <c r="L4" i="72"/>
  <c r="L27" i="72" s="1"/>
  <c r="L30" i="72" s="1"/>
  <c r="K4" i="72"/>
  <c r="K27" i="72" s="1"/>
  <c r="K30" i="72" s="1"/>
  <c r="J4" i="72"/>
  <c r="J27" i="72" s="1"/>
  <c r="I4" i="72"/>
  <c r="I27" i="72" s="1"/>
  <c r="E4" i="72"/>
  <c r="E27" i="72" s="1"/>
  <c r="D4" i="72"/>
  <c r="H3" i="72"/>
  <c r="R2" i="72"/>
  <c r="R20" i="72" s="1"/>
  <c r="Q2" i="72"/>
  <c r="Q20" i="72" s="1"/>
  <c r="P2" i="72"/>
  <c r="P20" i="72" s="1"/>
  <c r="O2" i="72"/>
  <c r="O20" i="72" s="1"/>
  <c r="N2" i="72"/>
  <c r="N20" i="72" s="1"/>
  <c r="M2" i="72"/>
  <c r="M20" i="72" s="1"/>
  <c r="L2" i="72"/>
  <c r="L20" i="72" s="1"/>
  <c r="K2" i="72"/>
  <c r="K20" i="72" s="1"/>
  <c r="J2" i="72"/>
  <c r="J20" i="72" s="1"/>
  <c r="I2" i="72"/>
  <c r="I20" i="72" s="1"/>
  <c r="E2" i="72"/>
  <c r="E20" i="72" s="1"/>
  <c r="D2" i="72"/>
  <c r="H2" i="72" s="1"/>
  <c r="R37" i="71"/>
  <c r="Q37" i="71"/>
  <c r="P37" i="71"/>
  <c r="O37" i="71"/>
  <c r="N37" i="71"/>
  <c r="M37" i="71"/>
  <c r="L37" i="71"/>
  <c r="K37" i="71"/>
  <c r="J37" i="71"/>
  <c r="I37" i="71"/>
  <c r="H37" i="71"/>
  <c r="E37" i="71"/>
  <c r="D37" i="71"/>
  <c r="R36" i="71"/>
  <c r="Q36" i="71"/>
  <c r="P36" i="71"/>
  <c r="O36" i="71"/>
  <c r="N36" i="71"/>
  <c r="M36" i="71"/>
  <c r="L36" i="71"/>
  <c r="K36" i="71"/>
  <c r="J36" i="71"/>
  <c r="I36" i="71"/>
  <c r="H36" i="71"/>
  <c r="E36" i="71"/>
  <c r="D36" i="71"/>
  <c r="R35" i="71"/>
  <c r="Q35" i="71"/>
  <c r="P35" i="71"/>
  <c r="O35" i="71"/>
  <c r="N35" i="71"/>
  <c r="M35" i="71"/>
  <c r="L35" i="71"/>
  <c r="K35" i="71"/>
  <c r="J35" i="71"/>
  <c r="I35" i="71"/>
  <c r="E35" i="71"/>
  <c r="D35" i="71"/>
  <c r="H35" i="71" s="1"/>
  <c r="R34" i="71"/>
  <c r="Q34" i="71"/>
  <c r="P34" i="71"/>
  <c r="O34" i="71"/>
  <c r="N34" i="71"/>
  <c r="M34" i="71"/>
  <c r="L34" i="71"/>
  <c r="K34" i="71"/>
  <c r="J34" i="71"/>
  <c r="I34" i="71"/>
  <c r="E34" i="71"/>
  <c r="D34" i="71"/>
  <c r="H34" i="71" s="1"/>
  <c r="R33" i="71"/>
  <c r="Q33" i="71"/>
  <c r="P33" i="71"/>
  <c r="O33" i="71"/>
  <c r="N33" i="71"/>
  <c r="M33" i="71"/>
  <c r="L33" i="71"/>
  <c r="K33" i="71"/>
  <c r="J33" i="71"/>
  <c r="I33" i="71"/>
  <c r="E33" i="71"/>
  <c r="D33" i="71"/>
  <c r="H33" i="71" s="1"/>
  <c r="R32" i="71"/>
  <c r="Q32" i="71"/>
  <c r="P32" i="71"/>
  <c r="O32" i="71"/>
  <c r="N32" i="71"/>
  <c r="M32" i="71"/>
  <c r="L32" i="71"/>
  <c r="K32" i="71"/>
  <c r="J32" i="71"/>
  <c r="I32" i="71"/>
  <c r="E32" i="71"/>
  <c r="D32" i="71"/>
  <c r="H32" i="71" s="1"/>
  <c r="R25" i="71"/>
  <c r="Q25" i="71"/>
  <c r="P25" i="71"/>
  <c r="O25" i="71"/>
  <c r="N25" i="71"/>
  <c r="M25" i="71"/>
  <c r="L25" i="71"/>
  <c r="L29" i="71" s="1"/>
  <c r="K25" i="71"/>
  <c r="K29" i="71" s="1"/>
  <c r="J25" i="71"/>
  <c r="I25" i="71"/>
  <c r="E25" i="71"/>
  <c r="D25" i="71"/>
  <c r="H25" i="71" s="1"/>
  <c r="H29" i="71" s="1"/>
  <c r="R21" i="71"/>
  <c r="Q21" i="71"/>
  <c r="P21" i="71"/>
  <c r="O21" i="71"/>
  <c r="N21" i="71"/>
  <c r="M21" i="71"/>
  <c r="L21" i="71"/>
  <c r="K21" i="71"/>
  <c r="J21" i="71"/>
  <c r="I21" i="71"/>
  <c r="E21" i="71"/>
  <c r="D21" i="71"/>
  <c r="H21" i="71" s="1"/>
  <c r="R16" i="71"/>
  <c r="Q16" i="71"/>
  <c r="P16" i="71"/>
  <c r="O16" i="71"/>
  <c r="N16" i="71"/>
  <c r="M16" i="71"/>
  <c r="L16" i="71"/>
  <c r="K16" i="71"/>
  <c r="J16" i="71"/>
  <c r="I16" i="71"/>
  <c r="E16" i="71"/>
  <c r="D16" i="71"/>
  <c r="H16" i="71" s="1"/>
  <c r="R15" i="71"/>
  <c r="Q15" i="71"/>
  <c r="P15" i="71"/>
  <c r="O15" i="71"/>
  <c r="N15" i="71"/>
  <c r="M15" i="71"/>
  <c r="L15" i="71"/>
  <c r="K15" i="71"/>
  <c r="J15" i="71"/>
  <c r="I15" i="71"/>
  <c r="E15" i="71"/>
  <c r="D15" i="71"/>
  <c r="H15" i="71" s="1"/>
  <c r="R14" i="71"/>
  <c r="Q14" i="71"/>
  <c r="P14" i="71"/>
  <c r="O14" i="71"/>
  <c r="N14" i="71"/>
  <c r="M14" i="71"/>
  <c r="L14" i="71"/>
  <c r="K14" i="71"/>
  <c r="J14" i="71"/>
  <c r="I14" i="71"/>
  <c r="E14" i="71"/>
  <c r="D14" i="71"/>
  <c r="H14" i="71" s="1"/>
  <c r="R13" i="71"/>
  <c r="Q13" i="71"/>
  <c r="P13" i="71"/>
  <c r="O13" i="71"/>
  <c r="N13" i="71"/>
  <c r="M13" i="71"/>
  <c r="L13" i="71"/>
  <c r="K13" i="71"/>
  <c r="J13" i="71"/>
  <c r="I13" i="71"/>
  <c r="E13" i="71"/>
  <c r="D13" i="71"/>
  <c r="H13" i="71" s="1"/>
  <c r="R12" i="71"/>
  <c r="Q12" i="71"/>
  <c r="P12" i="71"/>
  <c r="O12" i="71"/>
  <c r="N12" i="71"/>
  <c r="M12" i="71"/>
  <c r="L12" i="71"/>
  <c r="K12" i="71"/>
  <c r="J12" i="71"/>
  <c r="I12" i="71"/>
  <c r="E12" i="71"/>
  <c r="D12" i="71"/>
  <c r="H12" i="71" s="1"/>
  <c r="R11" i="71"/>
  <c r="Q11" i="71"/>
  <c r="P11" i="71"/>
  <c r="O11" i="71"/>
  <c r="N11" i="71"/>
  <c r="M11" i="71"/>
  <c r="L11" i="71"/>
  <c r="K11" i="71"/>
  <c r="J11" i="71"/>
  <c r="I11" i="71"/>
  <c r="E11" i="71"/>
  <c r="D11" i="71"/>
  <c r="H11" i="71" s="1"/>
  <c r="R9" i="71"/>
  <c r="Q9" i="71"/>
  <c r="P9" i="71"/>
  <c r="O9" i="71"/>
  <c r="N9" i="71"/>
  <c r="M9" i="71"/>
  <c r="L9" i="71"/>
  <c r="K9" i="71"/>
  <c r="J9" i="71"/>
  <c r="I9" i="71"/>
  <c r="E9" i="71"/>
  <c r="E10" i="71" s="1"/>
  <c r="D9" i="71"/>
  <c r="R8" i="71"/>
  <c r="Q8" i="71"/>
  <c r="P8" i="71"/>
  <c r="O8" i="71"/>
  <c r="N8" i="71"/>
  <c r="M8" i="71"/>
  <c r="L8" i="71"/>
  <c r="K8" i="71"/>
  <c r="J8" i="71"/>
  <c r="I8" i="71"/>
  <c r="E8" i="71"/>
  <c r="D8" i="71"/>
  <c r="H8" i="71" s="1"/>
  <c r="R7" i="71"/>
  <c r="Q7" i="71"/>
  <c r="P7" i="71"/>
  <c r="O7" i="71"/>
  <c r="N7" i="71"/>
  <c r="M7" i="71"/>
  <c r="L7" i="71"/>
  <c r="K7" i="71"/>
  <c r="J7" i="71"/>
  <c r="I7" i="71"/>
  <c r="E7" i="71"/>
  <c r="D7" i="71"/>
  <c r="H7" i="71" s="1"/>
  <c r="R6" i="71"/>
  <c r="Q6" i="71"/>
  <c r="P6" i="71"/>
  <c r="O6" i="71"/>
  <c r="N6" i="71"/>
  <c r="M6" i="71"/>
  <c r="L6" i="71"/>
  <c r="K6" i="71"/>
  <c r="J6" i="71"/>
  <c r="I6" i="71"/>
  <c r="E6" i="71"/>
  <c r="D6" i="71"/>
  <c r="H6" i="71" s="1"/>
  <c r="R5" i="71"/>
  <c r="R23" i="71" s="1"/>
  <c r="Q5" i="71"/>
  <c r="Q23" i="71" s="1"/>
  <c r="P5" i="71"/>
  <c r="P23" i="71" s="1"/>
  <c r="O5" i="71"/>
  <c r="O23" i="71" s="1"/>
  <c r="N5" i="71"/>
  <c r="N23" i="71" s="1"/>
  <c r="M5" i="71"/>
  <c r="M23" i="71" s="1"/>
  <c r="L5" i="71"/>
  <c r="L23" i="71" s="1"/>
  <c r="K5" i="71"/>
  <c r="K23" i="71" s="1"/>
  <c r="J5" i="71"/>
  <c r="J23" i="71" s="1"/>
  <c r="I5" i="71"/>
  <c r="I23" i="71" s="1"/>
  <c r="E5" i="71"/>
  <c r="E23" i="71" s="1"/>
  <c r="D5" i="71"/>
  <c r="R4" i="71"/>
  <c r="R27" i="71" s="1"/>
  <c r="Q4" i="71"/>
  <c r="Q27" i="71" s="1"/>
  <c r="P4" i="71"/>
  <c r="P27" i="71" s="1"/>
  <c r="O4" i="71"/>
  <c r="O27" i="71" s="1"/>
  <c r="N4" i="71"/>
  <c r="N27" i="71" s="1"/>
  <c r="M4" i="71"/>
  <c r="M27" i="71" s="1"/>
  <c r="L4" i="71"/>
  <c r="L27" i="71" s="1"/>
  <c r="L30" i="71" s="1"/>
  <c r="K4" i="71"/>
  <c r="K27" i="71" s="1"/>
  <c r="K30" i="71" s="1"/>
  <c r="J4" i="71"/>
  <c r="J27" i="71" s="1"/>
  <c r="I4" i="71"/>
  <c r="I27" i="71" s="1"/>
  <c r="E4" i="71"/>
  <c r="E27" i="71" s="1"/>
  <c r="D4" i="71"/>
  <c r="H3" i="71"/>
  <c r="R2" i="71"/>
  <c r="R20" i="71" s="1"/>
  <c r="Q2" i="71"/>
  <c r="Q20" i="71" s="1"/>
  <c r="P2" i="71"/>
  <c r="P20" i="71" s="1"/>
  <c r="O2" i="71"/>
  <c r="O20" i="71" s="1"/>
  <c r="N2" i="71"/>
  <c r="N20" i="71" s="1"/>
  <c r="M2" i="71"/>
  <c r="M20" i="71" s="1"/>
  <c r="L2" i="71"/>
  <c r="L20" i="71" s="1"/>
  <c r="K2" i="71"/>
  <c r="K20" i="71" s="1"/>
  <c r="J2" i="71"/>
  <c r="J20" i="71" s="1"/>
  <c r="I2" i="71"/>
  <c r="I20" i="71" s="1"/>
  <c r="E2" i="71"/>
  <c r="E20" i="71" s="1"/>
  <c r="D2" i="71"/>
  <c r="R37" i="70"/>
  <c r="Q37" i="70"/>
  <c r="P37" i="70"/>
  <c r="O37" i="70"/>
  <c r="N37" i="70"/>
  <c r="M37" i="70"/>
  <c r="L37" i="70"/>
  <c r="K37" i="70"/>
  <c r="J37" i="70"/>
  <c r="I37" i="70"/>
  <c r="H37" i="70"/>
  <c r="E37" i="70"/>
  <c r="D37" i="70"/>
  <c r="R36" i="70"/>
  <c r="Q36" i="70"/>
  <c r="P36" i="70"/>
  <c r="O36" i="70"/>
  <c r="N36" i="70"/>
  <c r="M36" i="70"/>
  <c r="L36" i="70"/>
  <c r="K36" i="70"/>
  <c r="J36" i="70"/>
  <c r="I36" i="70"/>
  <c r="H36" i="70"/>
  <c r="E36" i="70"/>
  <c r="D36" i="70"/>
  <c r="R35" i="70"/>
  <c r="Q35" i="70"/>
  <c r="P35" i="70"/>
  <c r="O35" i="70"/>
  <c r="N35" i="70"/>
  <c r="M35" i="70"/>
  <c r="L35" i="70"/>
  <c r="K35" i="70"/>
  <c r="J35" i="70"/>
  <c r="I35" i="70"/>
  <c r="E35" i="70"/>
  <c r="D35" i="70"/>
  <c r="H35" i="70" s="1"/>
  <c r="R34" i="70"/>
  <c r="Q34" i="70"/>
  <c r="P34" i="70"/>
  <c r="O34" i="70"/>
  <c r="N34" i="70"/>
  <c r="M34" i="70"/>
  <c r="L34" i="70"/>
  <c r="K34" i="70"/>
  <c r="J34" i="70"/>
  <c r="I34" i="70"/>
  <c r="E34" i="70"/>
  <c r="D34" i="70"/>
  <c r="H34" i="70" s="1"/>
  <c r="R33" i="70"/>
  <c r="Q33" i="70"/>
  <c r="P33" i="70"/>
  <c r="O33" i="70"/>
  <c r="N33" i="70"/>
  <c r="M33" i="70"/>
  <c r="L33" i="70"/>
  <c r="K33" i="70"/>
  <c r="J33" i="70"/>
  <c r="I33" i="70"/>
  <c r="E33" i="70"/>
  <c r="D33" i="70"/>
  <c r="H33" i="70" s="1"/>
  <c r="R32" i="70"/>
  <c r="Q32" i="70"/>
  <c r="P32" i="70"/>
  <c r="O32" i="70"/>
  <c r="N32" i="70"/>
  <c r="M32" i="70"/>
  <c r="L32" i="70"/>
  <c r="K32" i="70"/>
  <c r="J32" i="70"/>
  <c r="I32" i="70"/>
  <c r="E32" i="70"/>
  <c r="D32" i="70"/>
  <c r="H32" i="70" s="1"/>
  <c r="R25" i="70"/>
  <c r="Q25" i="70"/>
  <c r="P25" i="70"/>
  <c r="O25" i="70"/>
  <c r="N25" i="70"/>
  <c r="M25" i="70"/>
  <c r="L25" i="70"/>
  <c r="L29" i="70" s="1"/>
  <c r="K25" i="70"/>
  <c r="K29" i="70" s="1"/>
  <c r="J25" i="70"/>
  <c r="I25" i="70"/>
  <c r="E25" i="70"/>
  <c r="D25" i="70"/>
  <c r="H25" i="70" s="1"/>
  <c r="H29" i="70" s="1"/>
  <c r="R23" i="70"/>
  <c r="Q23" i="70"/>
  <c r="P23" i="70"/>
  <c r="O23" i="70"/>
  <c r="N23" i="70"/>
  <c r="M23" i="70"/>
  <c r="L23" i="70"/>
  <c r="K23" i="70"/>
  <c r="J23" i="70"/>
  <c r="E24" i="70" s="1"/>
  <c r="I23" i="70"/>
  <c r="D24" i="70" s="1"/>
  <c r="E23" i="70"/>
  <c r="D23" i="70"/>
  <c r="R21" i="70"/>
  <c r="R27" i="70" s="1"/>
  <c r="Q21" i="70"/>
  <c r="Q27" i="70" s="1"/>
  <c r="P21" i="70"/>
  <c r="P27" i="70" s="1"/>
  <c r="O21" i="70"/>
  <c r="O27" i="70" s="1"/>
  <c r="N21" i="70"/>
  <c r="N27" i="70" s="1"/>
  <c r="M21" i="70"/>
  <c r="M27" i="70" s="1"/>
  <c r="L21" i="70"/>
  <c r="L27" i="70" s="1"/>
  <c r="L30" i="70" s="1"/>
  <c r="K21" i="70"/>
  <c r="K27" i="70" s="1"/>
  <c r="K30" i="70" s="1"/>
  <c r="J21" i="70"/>
  <c r="J27" i="70" s="1"/>
  <c r="I21" i="70"/>
  <c r="I27" i="70" s="1"/>
  <c r="E21" i="70"/>
  <c r="E27" i="70" s="1"/>
  <c r="D21" i="70"/>
  <c r="R16" i="70"/>
  <c r="Q16" i="70"/>
  <c r="P16" i="70"/>
  <c r="O16" i="70"/>
  <c r="N16" i="70"/>
  <c r="M16" i="70"/>
  <c r="L16" i="70"/>
  <c r="K16" i="70"/>
  <c r="J16" i="70"/>
  <c r="I16" i="70"/>
  <c r="E16" i="70"/>
  <c r="D16" i="70"/>
  <c r="H16" i="70" s="1"/>
  <c r="R15" i="70"/>
  <c r="Q15" i="70"/>
  <c r="P15" i="70"/>
  <c r="O15" i="70"/>
  <c r="N15" i="70"/>
  <c r="M15" i="70"/>
  <c r="L15" i="70"/>
  <c r="K15" i="70"/>
  <c r="J15" i="70"/>
  <c r="I15" i="70"/>
  <c r="E15" i="70"/>
  <c r="D15" i="70"/>
  <c r="H15" i="70" s="1"/>
  <c r="R14" i="70"/>
  <c r="Q14" i="70"/>
  <c r="P14" i="70"/>
  <c r="O14" i="70"/>
  <c r="N14" i="70"/>
  <c r="M14" i="70"/>
  <c r="L14" i="70"/>
  <c r="K14" i="70"/>
  <c r="J14" i="70"/>
  <c r="I14" i="70"/>
  <c r="E14" i="70"/>
  <c r="D14" i="70"/>
  <c r="H14" i="70" s="1"/>
  <c r="R13" i="70"/>
  <c r="Q13" i="70"/>
  <c r="P13" i="70"/>
  <c r="O13" i="70"/>
  <c r="N13" i="70"/>
  <c r="M13" i="70"/>
  <c r="L13" i="70"/>
  <c r="K13" i="70"/>
  <c r="J13" i="70"/>
  <c r="I13" i="70"/>
  <c r="E13" i="70"/>
  <c r="D13" i="70"/>
  <c r="H13" i="70" s="1"/>
  <c r="R12" i="70"/>
  <c r="Q12" i="70"/>
  <c r="P12" i="70"/>
  <c r="O12" i="70"/>
  <c r="N12" i="70"/>
  <c r="M12" i="70"/>
  <c r="L12" i="70"/>
  <c r="K12" i="70"/>
  <c r="J12" i="70"/>
  <c r="I12" i="70"/>
  <c r="E12" i="70"/>
  <c r="D12" i="70"/>
  <c r="H12" i="70" s="1"/>
  <c r="R11" i="70"/>
  <c r="Q11" i="70"/>
  <c r="P11" i="70"/>
  <c r="O11" i="70"/>
  <c r="N11" i="70"/>
  <c r="M11" i="70"/>
  <c r="L11" i="70"/>
  <c r="K11" i="70"/>
  <c r="J11" i="70"/>
  <c r="I11" i="70"/>
  <c r="E11" i="70"/>
  <c r="D11" i="70"/>
  <c r="H11" i="70" s="1"/>
  <c r="R9" i="70"/>
  <c r="Q9" i="70"/>
  <c r="P9" i="70"/>
  <c r="O9" i="70"/>
  <c r="N9" i="70"/>
  <c r="M9" i="70"/>
  <c r="L9" i="70"/>
  <c r="K9" i="70"/>
  <c r="J9" i="70"/>
  <c r="I9" i="70"/>
  <c r="E9" i="70"/>
  <c r="D9" i="70"/>
  <c r="R8" i="70"/>
  <c r="Q8" i="70"/>
  <c r="P8" i="70"/>
  <c r="O8" i="70"/>
  <c r="N8" i="70"/>
  <c r="M8" i="70"/>
  <c r="L8" i="70"/>
  <c r="K8" i="70"/>
  <c r="J8" i="70"/>
  <c r="I8" i="70"/>
  <c r="E8" i="70"/>
  <c r="D8" i="70"/>
  <c r="H8" i="70" s="1"/>
  <c r="R7" i="70"/>
  <c r="Q7" i="70"/>
  <c r="P7" i="70"/>
  <c r="O7" i="70"/>
  <c r="N7" i="70"/>
  <c r="M7" i="70"/>
  <c r="L7" i="70"/>
  <c r="K7" i="70"/>
  <c r="J7" i="70"/>
  <c r="I7" i="70"/>
  <c r="E7" i="70"/>
  <c r="D7" i="70"/>
  <c r="H7" i="70" s="1"/>
  <c r="R6" i="70"/>
  <c r="Q6" i="70"/>
  <c r="P6" i="70"/>
  <c r="O6" i="70"/>
  <c r="N6" i="70"/>
  <c r="M6" i="70"/>
  <c r="L6" i="70"/>
  <c r="K6" i="70"/>
  <c r="J6" i="70"/>
  <c r="I6" i="70"/>
  <c r="E6" i="70"/>
  <c r="D6" i="70"/>
  <c r="H6" i="70" s="1"/>
  <c r="R5" i="70"/>
  <c r="Q5" i="70"/>
  <c r="P5" i="70"/>
  <c r="O5" i="70"/>
  <c r="N5" i="70"/>
  <c r="M5" i="70"/>
  <c r="L5" i="70"/>
  <c r="K5" i="70"/>
  <c r="J5" i="70"/>
  <c r="I5" i="70"/>
  <c r="E5" i="70"/>
  <c r="D5" i="70"/>
  <c r="H5" i="70" s="1"/>
  <c r="H23" i="70" s="1"/>
  <c r="R4" i="70"/>
  <c r="Q4" i="70"/>
  <c r="P4" i="70"/>
  <c r="O4" i="70"/>
  <c r="N4" i="70"/>
  <c r="M4" i="70"/>
  <c r="L4" i="70"/>
  <c r="K4" i="70"/>
  <c r="J4" i="70"/>
  <c r="I4" i="70"/>
  <c r="E4" i="70"/>
  <c r="D4" i="70"/>
  <c r="H4" i="70" s="1"/>
  <c r="H3" i="70"/>
  <c r="R2" i="70"/>
  <c r="R20" i="70" s="1"/>
  <c r="Q2" i="70"/>
  <c r="Q20" i="70" s="1"/>
  <c r="P2" i="70"/>
  <c r="P20" i="70" s="1"/>
  <c r="O2" i="70"/>
  <c r="O20" i="70" s="1"/>
  <c r="N2" i="70"/>
  <c r="N20" i="70" s="1"/>
  <c r="M2" i="70"/>
  <c r="M20" i="70" s="1"/>
  <c r="L2" i="70"/>
  <c r="L20" i="70" s="1"/>
  <c r="K2" i="70"/>
  <c r="K20" i="70" s="1"/>
  <c r="J2" i="70"/>
  <c r="J20" i="70" s="1"/>
  <c r="I2" i="70"/>
  <c r="I20" i="70" s="1"/>
  <c r="E2" i="70"/>
  <c r="E20" i="70" s="1"/>
  <c r="D2" i="70"/>
  <c r="R37" i="69"/>
  <c r="Q37" i="69"/>
  <c r="P37" i="69"/>
  <c r="O37" i="69"/>
  <c r="N37" i="69"/>
  <c r="M37" i="69"/>
  <c r="L37" i="69"/>
  <c r="K37" i="69"/>
  <c r="J37" i="69"/>
  <c r="I37" i="69"/>
  <c r="H37" i="69"/>
  <c r="E37" i="69"/>
  <c r="D37" i="69"/>
  <c r="R36" i="69"/>
  <c r="Q36" i="69"/>
  <c r="P36" i="69"/>
  <c r="O36" i="69"/>
  <c r="N36" i="69"/>
  <c r="M36" i="69"/>
  <c r="L36" i="69"/>
  <c r="K36" i="69"/>
  <c r="J36" i="69"/>
  <c r="I36" i="69"/>
  <c r="H36" i="69"/>
  <c r="E36" i="69"/>
  <c r="D36" i="69"/>
  <c r="R35" i="69"/>
  <c r="Q35" i="69"/>
  <c r="P35" i="69"/>
  <c r="O35" i="69"/>
  <c r="N35" i="69"/>
  <c r="M35" i="69"/>
  <c r="L35" i="69"/>
  <c r="K35" i="69"/>
  <c r="J35" i="69"/>
  <c r="I35" i="69"/>
  <c r="E35" i="69"/>
  <c r="D35" i="69"/>
  <c r="H35" i="69" s="1"/>
  <c r="R34" i="69"/>
  <c r="Q34" i="69"/>
  <c r="P34" i="69"/>
  <c r="O34" i="69"/>
  <c r="N34" i="69"/>
  <c r="M34" i="69"/>
  <c r="L34" i="69"/>
  <c r="K34" i="69"/>
  <c r="J34" i="69"/>
  <c r="I34" i="69"/>
  <c r="E34" i="69"/>
  <c r="D34" i="69"/>
  <c r="H34" i="69" s="1"/>
  <c r="R33" i="69"/>
  <c r="Q33" i="69"/>
  <c r="P33" i="69"/>
  <c r="O33" i="69"/>
  <c r="N33" i="69"/>
  <c r="M33" i="69"/>
  <c r="L33" i="69"/>
  <c r="K33" i="69"/>
  <c r="J33" i="69"/>
  <c r="I33" i="69"/>
  <c r="E33" i="69"/>
  <c r="D33" i="69"/>
  <c r="H33" i="69" s="1"/>
  <c r="R32" i="69"/>
  <c r="Q32" i="69"/>
  <c r="P32" i="69"/>
  <c r="O32" i="69"/>
  <c r="N32" i="69"/>
  <c r="M32" i="69"/>
  <c r="L32" i="69"/>
  <c r="K32" i="69"/>
  <c r="J32" i="69"/>
  <c r="I32" i="69"/>
  <c r="E32" i="69"/>
  <c r="D32" i="69"/>
  <c r="H32" i="69" s="1"/>
  <c r="R25" i="69"/>
  <c r="Q25" i="69"/>
  <c r="P25" i="69"/>
  <c r="O25" i="69"/>
  <c r="N25" i="69"/>
  <c r="M25" i="69"/>
  <c r="L25" i="69"/>
  <c r="L29" i="69" s="1"/>
  <c r="K25" i="69"/>
  <c r="K29" i="69" s="1"/>
  <c r="J25" i="69"/>
  <c r="I25" i="69"/>
  <c r="E25" i="69"/>
  <c r="D25" i="69"/>
  <c r="H25" i="69" s="1"/>
  <c r="H29" i="69" s="1"/>
  <c r="R21" i="69"/>
  <c r="Q21" i="69"/>
  <c r="P21" i="69"/>
  <c r="O21" i="69"/>
  <c r="N21" i="69"/>
  <c r="M21" i="69"/>
  <c r="L21" i="69"/>
  <c r="K21" i="69"/>
  <c r="J21" i="69"/>
  <c r="I21" i="69"/>
  <c r="E21" i="69"/>
  <c r="D21" i="69"/>
  <c r="H21" i="69" s="1"/>
  <c r="R16" i="69"/>
  <c r="Q16" i="69"/>
  <c r="P16" i="69"/>
  <c r="O16" i="69"/>
  <c r="N16" i="69"/>
  <c r="M16" i="69"/>
  <c r="L16" i="69"/>
  <c r="K16" i="69"/>
  <c r="J16" i="69"/>
  <c r="I16" i="69"/>
  <c r="E16" i="69"/>
  <c r="D16" i="69"/>
  <c r="H16" i="69" s="1"/>
  <c r="R15" i="69"/>
  <c r="Q15" i="69"/>
  <c r="P15" i="69"/>
  <c r="O15" i="69"/>
  <c r="N15" i="69"/>
  <c r="M15" i="69"/>
  <c r="L15" i="69"/>
  <c r="K15" i="69"/>
  <c r="J15" i="69"/>
  <c r="I15" i="69"/>
  <c r="E15" i="69"/>
  <c r="D15" i="69"/>
  <c r="H15" i="69" s="1"/>
  <c r="R14" i="69"/>
  <c r="Q14" i="69"/>
  <c r="P14" i="69"/>
  <c r="O14" i="69"/>
  <c r="N14" i="69"/>
  <c r="M14" i="69"/>
  <c r="L14" i="69"/>
  <c r="K14" i="69"/>
  <c r="J14" i="69"/>
  <c r="I14" i="69"/>
  <c r="E14" i="69"/>
  <c r="D14" i="69"/>
  <c r="H14" i="69" s="1"/>
  <c r="R13" i="69"/>
  <c r="Q13" i="69"/>
  <c r="P13" i="69"/>
  <c r="O13" i="69"/>
  <c r="N13" i="69"/>
  <c r="M13" i="69"/>
  <c r="L13" i="69"/>
  <c r="K13" i="69"/>
  <c r="J13" i="69"/>
  <c r="I13" i="69"/>
  <c r="E13" i="69"/>
  <c r="D13" i="69"/>
  <c r="H13" i="69" s="1"/>
  <c r="R12" i="69"/>
  <c r="Q12" i="69"/>
  <c r="P12" i="69"/>
  <c r="O12" i="69"/>
  <c r="N12" i="69"/>
  <c r="M12" i="69"/>
  <c r="L12" i="69"/>
  <c r="K12" i="69"/>
  <c r="J12" i="69"/>
  <c r="I12" i="69"/>
  <c r="E12" i="69"/>
  <c r="D12" i="69"/>
  <c r="H12" i="69" s="1"/>
  <c r="R11" i="69"/>
  <c r="Q11" i="69"/>
  <c r="P11" i="69"/>
  <c r="O11" i="69"/>
  <c r="N11" i="69"/>
  <c r="M11" i="69"/>
  <c r="L11" i="69"/>
  <c r="K11" i="69"/>
  <c r="J11" i="69"/>
  <c r="I11" i="69"/>
  <c r="E11" i="69"/>
  <c r="D11" i="69"/>
  <c r="H11" i="69" s="1"/>
  <c r="R9" i="69"/>
  <c r="Q9" i="69"/>
  <c r="P9" i="69"/>
  <c r="O9" i="69"/>
  <c r="N9" i="69"/>
  <c r="M9" i="69"/>
  <c r="L9" i="69"/>
  <c r="K9" i="69"/>
  <c r="J9" i="69"/>
  <c r="I9" i="69"/>
  <c r="E9" i="69"/>
  <c r="D9" i="69"/>
  <c r="R8" i="69"/>
  <c r="Q8" i="69"/>
  <c r="P8" i="69"/>
  <c r="O8" i="69"/>
  <c r="N8" i="69"/>
  <c r="M8" i="69"/>
  <c r="L8" i="69"/>
  <c r="K8" i="69"/>
  <c r="J8" i="69"/>
  <c r="I8" i="69"/>
  <c r="E8" i="69"/>
  <c r="D8" i="69"/>
  <c r="H8" i="69" s="1"/>
  <c r="R7" i="69"/>
  <c r="Q7" i="69"/>
  <c r="P7" i="69"/>
  <c r="O7" i="69"/>
  <c r="N7" i="69"/>
  <c r="M7" i="69"/>
  <c r="L7" i="69"/>
  <c r="K7" i="69"/>
  <c r="J7" i="69"/>
  <c r="I7" i="69"/>
  <c r="E7" i="69"/>
  <c r="D7" i="69"/>
  <c r="H7" i="69" s="1"/>
  <c r="R6" i="69"/>
  <c r="Q6" i="69"/>
  <c r="P6" i="69"/>
  <c r="O6" i="69"/>
  <c r="N6" i="69"/>
  <c r="M6" i="69"/>
  <c r="L6" i="69"/>
  <c r="K6" i="69"/>
  <c r="J6" i="69"/>
  <c r="I6" i="69"/>
  <c r="E6" i="69"/>
  <c r="D6" i="69"/>
  <c r="H6" i="69" s="1"/>
  <c r="R5" i="69"/>
  <c r="R23" i="69" s="1"/>
  <c r="Q5" i="69"/>
  <c r="Q23" i="69" s="1"/>
  <c r="P5" i="69"/>
  <c r="P23" i="69" s="1"/>
  <c r="O5" i="69"/>
  <c r="O23" i="69" s="1"/>
  <c r="N5" i="69"/>
  <c r="N23" i="69" s="1"/>
  <c r="M5" i="69"/>
  <c r="M23" i="69" s="1"/>
  <c r="L5" i="69"/>
  <c r="L23" i="69" s="1"/>
  <c r="K5" i="69"/>
  <c r="K23" i="69" s="1"/>
  <c r="J5" i="69"/>
  <c r="J23" i="69" s="1"/>
  <c r="I5" i="69"/>
  <c r="I23" i="69" s="1"/>
  <c r="E5" i="69"/>
  <c r="E23" i="69" s="1"/>
  <c r="D5" i="69"/>
  <c r="R4" i="69"/>
  <c r="R27" i="69" s="1"/>
  <c r="Q4" i="69"/>
  <c r="Q27" i="69" s="1"/>
  <c r="P4" i="69"/>
  <c r="P27" i="69" s="1"/>
  <c r="O4" i="69"/>
  <c r="O27" i="69" s="1"/>
  <c r="N4" i="69"/>
  <c r="N27" i="69" s="1"/>
  <c r="M4" i="69"/>
  <c r="M27" i="69" s="1"/>
  <c r="L4" i="69"/>
  <c r="L27" i="69" s="1"/>
  <c r="L30" i="69" s="1"/>
  <c r="K4" i="69"/>
  <c r="K27" i="69" s="1"/>
  <c r="K30" i="69" s="1"/>
  <c r="J4" i="69"/>
  <c r="J27" i="69" s="1"/>
  <c r="I4" i="69"/>
  <c r="I27" i="69" s="1"/>
  <c r="E4" i="69"/>
  <c r="E27" i="69" s="1"/>
  <c r="D4" i="69"/>
  <c r="H3" i="69"/>
  <c r="R2" i="69"/>
  <c r="R20" i="69" s="1"/>
  <c r="Q2" i="69"/>
  <c r="Q20" i="69" s="1"/>
  <c r="P2" i="69"/>
  <c r="P20" i="69" s="1"/>
  <c r="O2" i="69"/>
  <c r="O20" i="69" s="1"/>
  <c r="N2" i="69"/>
  <c r="N20" i="69" s="1"/>
  <c r="M2" i="69"/>
  <c r="M20" i="69" s="1"/>
  <c r="L2" i="69"/>
  <c r="L20" i="69" s="1"/>
  <c r="K2" i="69"/>
  <c r="K20" i="69" s="1"/>
  <c r="J2" i="69"/>
  <c r="J20" i="69" s="1"/>
  <c r="I2" i="69"/>
  <c r="I20" i="69" s="1"/>
  <c r="E2" i="69"/>
  <c r="E20" i="69" s="1"/>
  <c r="D2" i="69"/>
  <c r="R37" i="68"/>
  <c r="Q37" i="68"/>
  <c r="P37" i="68"/>
  <c r="O37" i="68"/>
  <c r="N37" i="68"/>
  <c r="M37" i="68"/>
  <c r="L37" i="68"/>
  <c r="K37" i="68"/>
  <c r="J37" i="68"/>
  <c r="I37" i="68"/>
  <c r="H37" i="68"/>
  <c r="E37" i="68"/>
  <c r="D37" i="68"/>
  <c r="R36" i="68"/>
  <c r="Q36" i="68"/>
  <c r="P36" i="68"/>
  <c r="O36" i="68"/>
  <c r="N36" i="68"/>
  <c r="M36" i="68"/>
  <c r="L36" i="68"/>
  <c r="K36" i="68"/>
  <c r="J36" i="68"/>
  <c r="I36" i="68"/>
  <c r="H36" i="68"/>
  <c r="E36" i="68"/>
  <c r="D36" i="68"/>
  <c r="R35" i="68"/>
  <c r="Q35" i="68"/>
  <c r="P35" i="68"/>
  <c r="O35" i="68"/>
  <c r="N35" i="68"/>
  <c r="M35" i="68"/>
  <c r="L35" i="68"/>
  <c r="K35" i="68"/>
  <c r="J35" i="68"/>
  <c r="I35" i="68"/>
  <c r="E35" i="68"/>
  <c r="D35" i="68"/>
  <c r="H35" i="68" s="1"/>
  <c r="R34" i="68"/>
  <c r="Q34" i="68"/>
  <c r="P34" i="68"/>
  <c r="O34" i="68"/>
  <c r="N34" i="68"/>
  <c r="M34" i="68"/>
  <c r="L34" i="68"/>
  <c r="K34" i="68"/>
  <c r="J34" i="68"/>
  <c r="I34" i="68"/>
  <c r="E34" i="68"/>
  <c r="D34" i="68"/>
  <c r="H34" i="68" s="1"/>
  <c r="R33" i="68"/>
  <c r="Q33" i="68"/>
  <c r="P33" i="68"/>
  <c r="O33" i="68"/>
  <c r="N33" i="68"/>
  <c r="M33" i="68"/>
  <c r="L33" i="68"/>
  <c r="K33" i="68"/>
  <c r="J33" i="68"/>
  <c r="I33" i="68"/>
  <c r="E33" i="68"/>
  <c r="D33" i="68"/>
  <c r="H33" i="68" s="1"/>
  <c r="R32" i="68"/>
  <c r="Q32" i="68"/>
  <c r="P32" i="68"/>
  <c r="O32" i="68"/>
  <c r="N32" i="68"/>
  <c r="M32" i="68"/>
  <c r="L32" i="68"/>
  <c r="K32" i="68"/>
  <c r="J32" i="68"/>
  <c r="I32" i="68"/>
  <c r="E32" i="68"/>
  <c r="D32" i="68"/>
  <c r="H32" i="68" s="1"/>
  <c r="R25" i="68"/>
  <c r="Q25" i="68"/>
  <c r="P25" i="68"/>
  <c r="O25" i="68"/>
  <c r="N25" i="68"/>
  <c r="M25" i="68"/>
  <c r="L25" i="68"/>
  <c r="L29" i="68" s="1"/>
  <c r="K25" i="68"/>
  <c r="K29" i="68" s="1"/>
  <c r="J25" i="68"/>
  <c r="I25" i="68"/>
  <c r="E25" i="68"/>
  <c r="D25" i="68"/>
  <c r="H25" i="68" s="1"/>
  <c r="H29" i="68" s="1"/>
  <c r="R21" i="68"/>
  <c r="Q21" i="68"/>
  <c r="P21" i="68"/>
  <c r="O21" i="68"/>
  <c r="N21" i="68"/>
  <c r="M21" i="68"/>
  <c r="L21" i="68"/>
  <c r="K21" i="68"/>
  <c r="J21" i="68"/>
  <c r="I21" i="68"/>
  <c r="E21" i="68"/>
  <c r="D21" i="68"/>
  <c r="H21" i="68" s="1"/>
  <c r="R16" i="68"/>
  <c r="Q16" i="68"/>
  <c r="P16" i="68"/>
  <c r="O16" i="68"/>
  <c r="N16" i="68"/>
  <c r="M16" i="68"/>
  <c r="L16" i="68"/>
  <c r="K16" i="68"/>
  <c r="J16" i="68"/>
  <c r="I16" i="68"/>
  <c r="E16" i="68"/>
  <c r="D16" i="68"/>
  <c r="H16" i="68" s="1"/>
  <c r="R15" i="68"/>
  <c r="Q15" i="68"/>
  <c r="P15" i="68"/>
  <c r="O15" i="68"/>
  <c r="N15" i="68"/>
  <c r="M15" i="68"/>
  <c r="L15" i="68"/>
  <c r="K15" i="68"/>
  <c r="J15" i="68"/>
  <c r="I15" i="68"/>
  <c r="E15" i="68"/>
  <c r="D15" i="68"/>
  <c r="H15" i="68" s="1"/>
  <c r="R14" i="68"/>
  <c r="Q14" i="68"/>
  <c r="P14" i="68"/>
  <c r="O14" i="68"/>
  <c r="N14" i="68"/>
  <c r="M14" i="68"/>
  <c r="L14" i="68"/>
  <c r="K14" i="68"/>
  <c r="J14" i="68"/>
  <c r="I14" i="68"/>
  <c r="E14" i="68"/>
  <c r="D14" i="68"/>
  <c r="H14" i="68" s="1"/>
  <c r="R13" i="68"/>
  <c r="Q13" i="68"/>
  <c r="P13" i="68"/>
  <c r="O13" i="68"/>
  <c r="N13" i="68"/>
  <c r="M13" i="68"/>
  <c r="L13" i="68"/>
  <c r="K13" i="68"/>
  <c r="J13" i="68"/>
  <c r="I13" i="68"/>
  <c r="E13" i="68"/>
  <c r="D13" i="68"/>
  <c r="H13" i="68" s="1"/>
  <c r="R12" i="68"/>
  <c r="Q12" i="68"/>
  <c r="P12" i="68"/>
  <c r="O12" i="68"/>
  <c r="N12" i="68"/>
  <c r="M12" i="68"/>
  <c r="L12" i="68"/>
  <c r="K12" i="68"/>
  <c r="J12" i="68"/>
  <c r="I12" i="68"/>
  <c r="E12" i="68"/>
  <c r="D12" i="68"/>
  <c r="H12" i="68" s="1"/>
  <c r="R11" i="68"/>
  <c r="Q11" i="68"/>
  <c r="P11" i="68"/>
  <c r="O11" i="68"/>
  <c r="N11" i="68"/>
  <c r="M11" i="68"/>
  <c r="L11" i="68"/>
  <c r="K11" i="68"/>
  <c r="J11" i="68"/>
  <c r="I11" i="68"/>
  <c r="E11" i="68"/>
  <c r="D11" i="68"/>
  <c r="H11" i="68" s="1"/>
  <c r="R9" i="68"/>
  <c r="Q9" i="68"/>
  <c r="P9" i="68"/>
  <c r="O9" i="68"/>
  <c r="N9" i="68"/>
  <c r="M9" i="68"/>
  <c r="L9" i="68"/>
  <c r="K9" i="68"/>
  <c r="J9" i="68"/>
  <c r="I9" i="68"/>
  <c r="E9" i="68"/>
  <c r="D9" i="68"/>
  <c r="R8" i="68"/>
  <c r="Q8" i="68"/>
  <c r="P8" i="68"/>
  <c r="O8" i="68"/>
  <c r="N8" i="68"/>
  <c r="M8" i="68"/>
  <c r="L8" i="68"/>
  <c r="K8" i="68"/>
  <c r="J8" i="68"/>
  <c r="I8" i="68"/>
  <c r="E8" i="68"/>
  <c r="D8" i="68"/>
  <c r="H8" i="68" s="1"/>
  <c r="R7" i="68"/>
  <c r="Q7" i="68"/>
  <c r="P7" i="68"/>
  <c r="O7" i="68"/>
  <c r="N7" i="68"/>
  <c r="M7" i="68"/>
  <c r="L7" i="68"/>
  <c r="K7" i="68"/>
  <c r="J7" i="68"/>
  <c r="I7" i="68"/>
  <c r="E7" i="68"/>
  <c r="D7" i="68"/>
  <c r="H7" i="68" s="1"/>
  <c r="R6" i="68"/>
  <c r="Q6" i="68"/>
  <c r="P6" i="68"/>
  <c r="O6" i="68"/>
  <c r="N6" i="68"/>
  <c r="M6" i="68"/>
  <c r="L6" i="68"/>
  <c r="K6" i="68"/>
  <c r="J6" i="68"/>
  <c r="I6" i="68"/>
  <c r="E6" i="68"/>
  <c r="D6" i="68"/>
  <c r="H6" i="68" s="1"/>
  <c r="R5" i="68"/>
  <c r="R23" i="68" s="1"/>
  <c r="Q5" i="68"/>
  <c r="Q23" i="68" s="1"/>
  <c r="P5" i="68"/>
  <c r="P23" i="68" s="1"/>
  <c r="O5" i="68"/>
  <c r="O23" i="68" s="1"/>
  <c r="N5" i="68"/>
  <c r="N23" i="68" s="1"/>
  <c r="M5" i="68"/>
  <c r="M23" i="68" s="1"/>
  <c r="L5" i="68"/>
  <c r="L23" i="68" s="1"/>
  <c r="K5" i="68"/>
  <c r="K23" i="68" s="1"/>
  <c r="J5" i="68"/>
  <c r="J23" i="68" s="1"/>
  <c r="I5" i="68"/>
  <c r="I23" i="68" s="1"/>
  <c r="E5" i="68"/>
  <c r="E23" i="68" s="1"/>
  <c r="D5" i="68"/>
  <c r="R4" i="68"/>
  <c r="R27" i="68" s="1"/>
  <c r="Q4" i="68"/>
  <c r="Q27" i="68" s="1"/>
  <c r="P4" i="68"/>
  <c r="P27" i="68" s="1"/>
  <c r="O4" i="68"/>
  <c r="O27" i="68" s="1"/>
  <c r="N4" i="68"/>
  <c r="N27" i="68" s="1"/>
  <c r="M4" i="68"/>
  <c r="M27" i="68" s="1"/>
  <c r="L4" i="68"/>
  <c r="L27" i="68" s="1"/>
  <c r="L30" i="68" s="1"/>
  <c r="K4" i="68"/>
  <c r="K27" i="68" s="1"/>
  <c r="K30" i="68" s="1"/>
  <c r="J4" i="68"/>
  <c r="J27" i="68" s="1"/>
  <c r="I4" i="68"/>
  <c r="I27" i="68" s="1"/>
  <c r="E4" i="68"/>
  <c r="E27" i="68" s="1"/>
  <c r="D4" i="68"/>
  <c r="H3" i="68"/>
  <c r="R2" i="68"/>
  <c r="R20" i="68" s="1"/>
  <c r="Q2" i="68"/>
  <c r="Q20" i="68" s="1"/>
  <c r="P2" i="68"/>
  <c r="P20" i="68" s="1"/>
  <c r="O2" i="68"/>
  <c r="O20" i="68" s="1"/>
  <c r="N2" i="68"/>
  <c r="N20" i="68" s="1"/>
  <c r="M2" i="68"/>
  <c r="M20" i="68" s="1"/>
  <c r="L2" i="68"/>
  <c r="L20" i="68" s="1"/>
  <c r="K2" i="68"/>
  <c r="K20" i="68" s="1"/>
  <c r="J2" i="68"/>
  <c r="J20" i="68" s="1"/>
  <c r="I2" i="68"/>
  <c r="I20" i="68" s="1"/>
  <c r="E2" i="68"/>
  <c r="E20" i="68" s="1"/>
  <c r="D2" i="68"/>
  <c r="R37" i="67"/>
  <c r="Q37" i="67"/>
  <c r="P37" i="67"/>
  <c r="O37" i="67"/>
  <c r="N37" i="67"/>
  <c r="M37" i="67"/>
  <c r="L37" i="67"/>
  <c r="K37" i="67"/>
  <c r="J37" i="67"/>
  <c r="I37" i="67"/>
  <c r="H37" i="67"/>
  <c r="E37" i="67"/>
  <c r="D37" i="67"/>
  <c r="R36" i="67"/>
  <c r="Q36" i="67"/>
  <c r="P36" i="67"/>
  <c r="O36" i="67"/>
  <c r="N36" i="67"/>
  <c r="M36" i="67"/>
  <c r="L36" i="67"/>
  <c r="K36" i="67"/>
  <c r="J36" i="67"/>
  <c r="I36" i="67"/>
  <c r="H36" i="67"/>
  <c r="E36" i="67"/>
  <c r="D36" i="67"/>
  <c r="R35" i="67"/>
  <c r="Q35" i="67"/>
  <c r="P35" i="67"/>
  <c r="O35" i="67"/>
  <c r="N35" i="67"/>
  <c r="M35" i="67"/>
  <c r="L35" i="67"/>
  <c r="K35" i="67"/>
  <c r="J35" i="67"/>
  <c r="I35" i="67"/>
  <c r="E35" i="67"/>
  <c r="D35" i="67"/>
  <c r="H35" i="67" s="1"/>
  <c r="R34" i="67"/>
  <c r="Q34" i="67"/>
  <c r="P34" i="67"/>
  <c r="O34" i="67"/>
  <c r="N34" i="67"/>
  <c r="M34" i="67"/>
  <c r="L34" i="67"/>
  <c r="K34" i="67"/>
  <c r="J34" i="67"/>
  <c r="I34" i="67"/>
  <c r="E34" i="67"/>
  <c r="D34" i="67"/>
  <c r="H34" i="67" s="1"/>
  <c r="R33" i="67"/>
  <c r="Q33" i="67"/>
  <c r="P33" i="67"/>
  <c r="O33" i="67"/>
  <c r="N33" i="67"/>
  <c r="M33" i="67"/>
  <c r="L33" i="67"/>
  <c r="K33" i="67"/>
  <c r="J33" i="67"/>
  <c r="I33" i="67"/>
  <c r="E33" i="67"/>
  <c r="D33" i="67"/>
  <c r="H33" i="67" s="1"/>
  <c r="R32" i="67"/>
  <c r="Q32" i="67"/>
  <c r="P32" i="67"/>
  <c r="O32" i="67"/>
  <c r="N32" i="67"/>
  <c r="M32" i="67"/>
  <c r="L32" i="67"/>
  <c r="K32" i="67"/>
  <c r="J32" i="67"/>
  <c r="I32" i="67"/>
  <c r="E32" i="67"/>
  <c r="D32" i="67"/>
  <c r="H32" i="67" s="1"/>
  <c r="R25" i="67"/>
  <c r="Q25" i="67"/>
  <c r="P25" i="67"/>
  <c r="O25" i="67"/>
  <c r="N25" i="67"/>
  <c r="M25" i="67"/>
  <c r="L25" i="67"/>
  <c r="L29" i="67" s="1"/>
  <c r="K25" i="67"/>
  <c r="K29" i="67" s="1"/>
  <c r="J25" i="67"/>
  <c r="I25" i="67"/>
  <c r="E25" i="67"/>
  <c r="D25" i="67"/>
  <c r="H25" i="67" s="1"/>
  <c r="H29" i="67" s="1"/>
  <c r="R21" i="67"/>
  <c r="Q21" i="67"/>
  <c r="P21" i="67"/>
  <c r="O21" i="67"/>
  <c r="N21" i="67"/>
  <c r="M21" i="67"/>
  <c r="L21" i="67"/>
  <c r="K21" i="67"/>
  <c r="J21" i="67"/>
  <c r="I21" i="67"/>
  <c r="E21" i="67"/>
  <c r="D21" i="67"/>
  <c r="H21" i="67" s="1"/>
  <c r="R16" i="67"/>
  <c r="Q16" i="67"/>
  <c r="P16" i="67"/>
  <c r="O16" i="67"/>
  <c r="N16" i="67"/>
  <c r="M16" i="67"/>
  <c r="L16" i="67"/>
  <c r="K16" i="67"/>
  <c r="J16" i="67"/>
  <c r="I16" i="67"/>
  <c r="E16" i="67"/>
  <c r="D16" i="67"/>
  <c r="H16" i="67" s="1"/>
  <c r="R15" i="67"/>
  <c r="Q15" i="67"/>
  <c r="P15" i="67"/>
  <c r="O15" i="67"/>
  <c r="N15" i="67"/>
  <c r="M15" i="67"/>
  <c r="L15" i="67"/>
  <c r="K15" i="67"/>
  <c r="J15" i="67"/>
  <c r="I15" i="67"/>
  <c r="E15" i="67"/>
  <c r="D15" i="67"/>
  <c r="H15" i="67" s="1"/>
  <c r="R14" i="67"/>
  <c r="Q14" i="67"/>
  <c r="P14" i="67"/>
  <c r="O14" i="67"/>
  <c r="N14" i="67"/>
  <c r="M14" i="67"/>
  <c r="L14" i="67"/>
  <c r="K14" i="67"/>
  <c r="J14" i="67"/>
  <c r="I14" i="67"/>
  <c r="E14" i="67"/>
  <c r="D14" i="67"/>
  <c r="H14" i="67" s="1"/>
  <c r="R13" i="67"/>
  <c r="Q13" i="67"/>
  <c r="P13" i="67"/>
  <c r="O13" i="67"/>
  <c r="N13" i="67"/>
  <c r="M13" i="67"/>
  <c r="L13" i="67"/>
  <c r="K13" i="67"/>
  <c r="J13" i="67"/>
  <c r="I13" i="67"/>
  <c r="E13" i="67"/>
  <c r="D13" i="67"/>
  <c r="H13" i="67" s="1"/>
  <c r="R12" i="67"/>
  <c r="Q12" i="67"/>
  <c r="P12" i="67"/>
  <c r="O12" i="67"/>
  <c r="N12" i="67"/>
  <c r="M12" i="67"/>
  <c r="L12" i="67"/>
  <c r="K12" i="67"/>
  <c r="J12" i="67"/>
  <c r="I12" i="67"/>
  <c r="E12" i="67"/>
  <c r="D12" i="67"/>
  <c r="H12" i="67" s="1"/>
  <c r="R11" i="67"/>
  <c r="Q11" i="67"/>
  <c r="P11" i="67"/>
  <c r="O11" i="67"/>
  <c r="N11" i="67"/>
  <c r="M11" i="67"/>
  <c r="L11" i="67"/>
  <c r="K11" i="67"/>
  <c r="J11" i="67"/>
  <c r="I11" i="67"/>
  <c r="E11" i="67"/>
  <c r="D11" i="67"/>
  <c r="H11" i="67" s="1"/>
  <c r="R9" i="67"/>
  <c r="Q9" i="67"/>
  <c r="P9" i="67"/>
  <c r="O9" i="67"/>
  <c r="N9" i="67"/>
  <c r="M9" i="67"/>
  <c r="L9" i="67"/>
  <c r="K9" i="67"/>
  <c r="J9" i="67"/>
  <c r="I9" i="67"/>
  <c r="E9" i="67"/>
  <c r="D9" i="67"/>
  <c r="R8" i="67"/>
  <c r="Q8" i="67"/>
  <c r="P8" i="67"/>
  <c r="O8" i="67"/>
  <c r="N8" i="67"/>
  <c r="M8" i="67"/>
  <c r="L8" i="67"/>
  <c r="K8" i="67"/>
  <c r="J8" i="67"/>
  <c r="I8" i="67"/>
  <c r="E8" i="67"/>
  <c r="D8" i="67"/>
  <c r="H8" i="67" s="1"/>
  <c r="R7" i="67"/>
  <c r="Q7" i="67"/>
  <c r="P7" i="67"/>
  <c r="O7" i="67"/>
  <c r="N7" i="67"/>
  <c r="M7" i="67"/>
  <c r="L7" i="67"/>
  <c r="K7" i="67"/>
  <c r="J7" i="67"/>
  <c r="I7" i="67"/>
  <c r="E7" i="67"/>
  <c r="D7" i="67"/>
  <c r="H7" i="67" s="1"/>
  <c r="R6" i="67"/>
  <c r="Q6" i="67"/>
  <c r="P6" i="67"/>
  <c r="O6" i="67"/>
  <c r="N6" i="67"/>
  <c r="M6" i="67"/>
  <c r="L6" i="67"/>
  <c r="K6" i="67"/>
  <c r="J6" i="67"/>
  <c r="I6" i="67"/>
  <c r="E6" i="67"/>
  <c r="D6" i="67"/>
  <c r="H6" i="67" s="1"/>
  <c r="R5" i="67"/>
  <c r="R23" i="67" s="1"/>
  <c r="Q5" i="67"/>
  <c r="Q23" i="67" s="1"/>
  <c r="P5" i="67"/>
  <c r="P23" i="67" s="1"/>
  <c r="O5" i="67"/>
  <c r="O23" i="67" s="1"/>
  <c r="N5" i="67"/>
  <c r="N23" i="67" s="1"/>
  <c r="M5" i="67"/>
  <c r="M23" i="67" s="1"/>
  <c r="L5" i="67"/>
  <c r="L23" i="67" s="1"/>
  <c r="K5" i="67"/>
  <c r="K23" i="67" s="1"/>
  <c r="J5" i="67"/>
  <c r="J23" i="67" s="1"/>
  <c r="I5" i="67"/>
  <c r="I23" i="67" s="1"/>
  <c r="E5" i="67"/>
  <c r="E23" i="67" s="1"/>
  <c r="D5" i="67"/>
  <c r="R4" i="67"/>
  <c r="R27" i="67" s="1"/>
  <c r="Q4" i="67"/>
  <c r="Q27" i="67" s="1"/>
  <c r="P4" i="67"/>
  <c r="P27" i="67" s="1"/>
  <c r="O4" i="67"/>
  <c r="O27" i="67" s="1"/>
  <c r="N4" i="67"/>
  <c r="N27" i="67" s="1"/>
  <c r="M4" i="67"/>
  <c r="M27" i="67" s="1"/>
  <c r="L4" i="67"/>
  <c r="L27" i="67" s="1"/>
  <c r="L30" i="67" s="1"/>
  <c r="K4" i="67"/>
  <c r="K27" i="67" s="1"/>
  <c r="K30" i="67" s="1"/>
  <c r="J4" i="67"/>
  <c r="J27" i="67" s="1"/>
  <c r="I4" i="67"/>
  <c r="I27" i="67" s="1"/>
  <c r="E4" i="67"/>
  <c r="E27" i="67" s="1"/>
  <c r="D4" i="67"/>
  <c r="H3" i="67"/>
  <c r="R2" i="67"/>
  <c r="R20" i="67" s="1"/>
  <c r="Q2" i="67"/>
  <c r="Q20" i="67" s="1"/>
  <c r="P2" i="67"/>
  <c r="P20" i="67" s="1"/>
  <c r="O2" i="67"/>
  <c r="O20" i="67" s="1"/>
  <c r="N2" i="67"/>
  <c r="N20" i="67" s="1"/>
  <c r="M2" i="67"/>
  <c r="M20" i="67" s="1"/>
  <c r="L2" i="67"/>
  <c r="L20" i="67" s="1"/>
  <c r="K2" i="67"/>
  <c r="K20" i="67" s="1"/>
  <c r="J2" i="67"/>
  <c r="J20" i="67" s="1"/>
  <c r="I2" i="67"/>
  <c r="I20" i="67" s="1"/>
  <c r="E2" i="67"/>
  <c r="E20" i="67" s="1"/>
  <c r="D2" i="67"/>
  <c r="R37" i="66"/>
  <c r="Q37" i="66"/>
  <c r="P37" i="66"/>
  <c r="O37" i="66"/>
  <c r="N37" i="66"/>
  <c r="M37" i="66"/>
  <c r="L37" i="66"/>
  <c r="K37" i="66"/>
  <c r="J37" i="66"/>
  <c r="I37" i="66"/>
  <c r="H37" i="66"/>
  <c r="E37" i="66"/>
  <c r="D37" i="66"/>
  <c r="R36" i="66"/>
  <c r="Q36" i="66"/>
  <c r="P36" i="66"/>
  <c r="O36" i="66"/>
  <c r="N36" i="66"/>
  <c r="M36" i="66"/>
  <c r="L36" i="66"/>
  <c r="K36" i="66"/>
  <c r="J36" i="66"/>
  <c r="I36" i="66"/>
  <c r="H36" i="66"/>
  <c r="E36" i="66"/>
  <c r="D36" i="66"/>
  <c r="R35" i="66"/>
  <c r="Q35" i="66"/>
  <c r="P35" i="66"/>
  <c r="O35" i="66"/>
  <c r="N35" i="66"/>
  <c r="M35" i="66"/>
  <c r="L35" i="66"/>
  <c r="K35" i="66"/>
  <c r="J35" i="66"/>
  <c r="I35" i="66"/>
  <c r="E35" i="66"/>
  <c r="D35" i="66"/>
  <c r="H35" i="66" s="1"/>
  <c r="R34" i="66"/>
  <c r="Q34" i="66"/>
  <c r="P34" i="66"/>
  <c r="O34" i="66"/>
  <c r="N34" i="66"/>
  <c r="M34" i="66"/>
  <c r="L34" i="66"/>
  <c r="K34" i="66"/>
  <c r="J34" i="66"/>
  <c r="I34" i="66"/>
  <c r="E34" i="66"/>
  <c r="D34" i="66"/>
  <c r="H34" i="66" s="1"/>
  <c r="R33" i="66"/>
  <c r="Q33" i="66"/>
  <c r="P33" i="66"/>
  <c r="O33" i="66"/>
  <c r="N33" i="66"/>
  <c r="M33" i="66"/>
  <c r="L33" i="66"/>
  <c r="K33" i="66"/>
  <c r="J33" i="66"/>
  <c r="I33" i="66"/>
  <c r="E33" i="66"/>
  <c r="D33" i="66"/>
  <c r="H33" i="66" s="1"/>
  <c r="R32" i="66"/>
  <c r="Q32" i="66"/>
  <c r="P32" i="66"/>
  <c r="O32" i="66"/>
  <c r="N32" i="66"/>
  <c r="M32" i="66"/>
  <c r="L32" i="66"/>
  <c r="K32" i="66"/>
  <c r="J32" i="66"/>
  <c r="I32" i="66"/>
  <c r="E32" i="66"/>
  <c r="D32" i="66"/>
  <c r="H32" i="66" s="1"/>
  <c r="R25" i="66"/>
  <c r="Q25" i="66"/>
  <c r="P25" i="66"/>
  <c r="O25" i="66"/>
  <c r="N25" i="66"/>
  <c r="M25" i="66"/>
  <c r="L25" i="66"/>
  <c r="L29" i="66" s="1"/>
  <c r="K25" i="66"/>
  <c r="K29" i="66" s="1"/>
  <c r="J25" i="66"/>
  <c r="I25" i="66"/>
  <c r="E25" i="66"/>
  <c r="D25" i="66"/>
  <c r="H25" i="66" s="1"/>
  <c r="H29" i="66" s="1"/>
  <c r="R21" i="66"/>
  <c r="Q21" i="66"/>
  <c r="P21" i="66"/>
  <c r="O21" i="66"/>
  <c r="N21" i="66"/>
  <c r="M21" i="66"/>
  <c r="L21" i="66"/>
  <c r="K21" i="66"/>
  <c r="J21" i="66"/>
  <c r="I21" i="66"/>
  <c r="E21" i="66"/>
  <c r="D21" i="66"/>
  <c r="H21" i="66" s="1"/>
  <c r="R16" i="66"/>
  <c r="Q16" i="66"/>
  <c r="P16" i="66"/>
  <c r="O16" i="66"/>
  <c r="N16" i="66"/>
  <c r="M16" i="66"/>
  <c r="L16" i="66"/>
  <c r="K16" i="66"/>
  <c r="J16" i="66"/>
  <c r="I16" i="66"/>
  <c r="E16" i="66"/>
  <c r="D16" i="66"/>
  <c r="H16" i="66" s="1"/>
  <c r="R15" i="66"/>
  <c r="Q15" i="66"/>
  <c r="P15" i="66"/>
  <c r="O15" i="66"/>
  <c r="N15" i="66"/>
  <c r="M15" i="66"/>
  <c r="L15" i="66"/>
  <c r="K15" i="66"/>
  <c r="J15" i="66"/>
  <c r="I15" i="66"/>
  <c r="E15" i="66"/>
  <c r="D15" i="66"/>
  <c r="H15" i="66" s="1"/>
  <c r="R14" i="66"/>
  <c r="Q14" i="66"/>
  <c r="P14" i="66"/>
  <c r="O14" i="66"/>
  <c r="N14" i="66"/>
  <c r="M14" i="66"/>
  <c r="L14" i="66"/>
  <c r="K14" i="66"/>
  <c r="J14" i="66"/>
  <c r="I14" i="66"/>
  <c r="E14" i="66"/>
  <c r="D14" i="66"/>
  <c r="H14" i="66" s="1"/>
  <c r="R13" i="66"/>
  <c r="Q13" i="66"/>
  <c r="P13" i="66"/>
  <c r="O13" i="66"/>
  <c r="N13" i="66"/>
  <c r="M13" i="66"/>
  <c r="L13" i="66"/>
  <c r="K13" i="66"/>
  <c r="J13" i="66"/>
  <c r="I13" i="66"/>
  <c r="E13" i="66"/>
  <c r="D13" i="66"/>
  <c r="H13" i="66" s="1"/>
  <c r="R12" i="66"/>
  <c r="Q12" i="66"/>
  <c r="P12" i="66"/>
  <c r="O12" i="66"/>
  <c r="N12" i="66"/>
  <c r="M12" i="66"/>
  <c r="L12" i="66"/>
  <c r="K12" i="66"/>
  <c r="J12" i="66"/>
  <c r="I12" i="66"/>
  <c r="E12" i="66"/>
  <c r="D12" i="66"/>
  <c r="H12" i="66" s="1"/>
  <c r="R11" i="66"/>
  <c r="Q11" i="66"/>
  <c r="P11" i="66"/>
  <c r="O11" i="66"/>
  <c r="N11" i="66"/>
  <c r="M11" i="66"/>
  <c r="L11" i="66"/>
  <c r="K11" i="66"/>
  <c r="J11" i="66"/>
  <c r="I11" i="66"/>
  <c r="E11" i="66"/>
  <c r="D11" i="66"/>
  <c r="H11" i="66" s="1"/>
  <c r="R9" i="66"/>
  <c r="Q9" i="66"/>
  <c r="P9" i="66"/>
  <c r="O9" i="66"/>
  <c r="N9" i="66"/>
  <c r="M9" i="66"/>
  <c r="L9" i="66"/>
  <c r="K9" i="66"/>
  <c r="J9" i="66"/>
  <c r="I9" i="66"/>
  <c r="E9" i="66"/>
  <c r="D9" i="66"/>
  <c r="R8" i="66"/>
  <c r="Q8" i="66"/>
  <c r="P8" i="66"/>
  <c r="O8" i="66"/>
  <c r="N8" i="66"/>
  <c r="M8" i="66"/>
  <c r="L8" i="66"/>
  <c r="K8" i="66"/>
  <c r="J8" i="66"/>
  <c r="I8" i="66"/>
  <c r="E8" i="66"/>
  <c r="D8" i="66"/>
  <c r="H8" i="66" s="1"/>
  <c r="R7" i="66"/>
  <c r="Q7" i="66"/>
  <c r="P7" i="66"/>
  <c r="O7" i="66"/>
  <c r="N7" i="66"/>
  <c r="M7" i="66"/>
  <c r="L7" i="66"/>
  <c r="K7" i="66"/>
  <c r="J7" i="66"/>
  <c r="I7" i="66"/>
  <c r="E7" i="66"/>
  <c r="D7" i="66"/>
  <c r="H7" i="66" s="1"/>
  <c r="R6" i="66"/>
  <c r="Q6" i="66"/>
  <c r="P6" i="66"/>
  <c r="O6" i="66"/>
  <c r="N6" i="66"/>
  <c r="M6" i="66"/>
  <c r="L6" i="66"/>
  <c r="K6" i="66"/>
  <c r="J6" i="66"/>
  <c r="I6" i="66"/>
  <c r="E6" i="66"/>
  <c r="D6" i="66"/>
  <c r="H6" i="66" s="1"/>
  <c r="R5" i="66"/>
  <c r="R23" i="66" s="1"/>
  <c r="Q5" i="66"/>
  <c r="Q23" i="66" s="1"/>
  <c r="P5" i="66"/>
  <c r="P23" i="66" s="1"/>
  <c r="O5" i="66"/>
  <c r="O23" i="66" s="1"/>
  <c r="N5" i="66"/>
  <c r="N23" i="66" s="1"/>
  <c r="M5" i="66"/>
  <c r="M23" i="66" s="1"/>
  <c r="L5" i="66"/>
  <c r="L23" i="66" s="1"/>
  <c r="K5" i="66"/>
  <c r="K23" i="66" s="1"/>
  <c r="J5" i="66"/>
  <c r="J23" i="66" s="1"/>
  <c r="I5" i="66"/>
  <c r="I23" i="66" s="1"/>
  <c r="E5" i="66"/>
  <c r="E23" i="66" s="1"/>
  <c r="D5" i="66"/>
  <c r="R4" i="66"/>
  <c r="R27" i="66" s="1"/>
  <c r="Q4" i="66"/>
  <c r="Q27" i="66" s="1"/>
  <c r="P4" i="66"/>
  <c r="P27" i="66" s="1"/>
  <c r="O4" i="66"/>
  <c r="O27" i="66" s="1"/>
  <c r="N4" i="66"/>
  <c r="N27" i="66" s="1"/>
  <c r="M4" i="66"/>
  <c r="M27" i="66" s="1"/>
  <c r="L4" i="66"/>
  <c r="L27" i="66" s="1"/>
  <c r="L30" i="66" s="1"/>
  <c r="K4" i="66"/>
  <c r="K27" i="66" s="1"/>
  <c r="K30" i="66" s="1"/>
  <c r="J4" i="66"/>
  <c r="J27" i="66" s="1"/>
  <c r="I4" i="66"/>
  <c r="I27" i="66" s="1"/>
  <c r="E4" i="66"/>
  <c r="E27" i="66" s="1"/>
  <c r="D4" i="66"/>
  <c r="H3" i="66"/>
  <c r="R2" i="66"/>
  <c r="R20" i="66" s="1"/>
  <c r="Q2" i="66"/>
  <c r="Q20" i="66" s="1"/>
  <c r="P2" i="66"/>
  <c r="P20" i="66" s="1"/>
  <c r="O2" i="66"/>
  <c r="O20" i="66" s="1"/>
  <c r="N2" i="66"/>
  <c r="N20" i="66" s="1"/>
  <c r="M2" i="66"/>
  <c r="M20" i="66" s="1"/>
  <c r="L2" i="66"/>
  <c r="L20" i="66" s="1"/>
  <c r="K2" i="66"/>
  <c r="K20" i="66" s="1"/>
  <c r="J2" i="66"/>
  <c r="J20" i="66" s="1"/>
  <c r="I2" i="66"/>
  <c r="I20" i="66" s="1"/>
  <c r="E2" i="66"/>
  <c r="E20" i="66" s="1"/>
  <c r="D2" i="66"/>
  <c r="R37" i="65"/>
  <c r="Q37" i="65"/>
  <c r="P37" i="65"/>
  <c r="O37" i="65"/>
  <c r="N37" i="65"/>
  <c r="M37" i="65"/>
  <c r="L37" i="65"/>
  <c r="K37" i="65"/>
  <c r="J37" i="65"/>
  <c r="I37" i="65"/>
  <c r="H37" i="65"/>
  <c r="E37" i="65"/>
  <c r="D37" i="65"/>
  <c r="R36" i="65"/>
  <c r="Q36" i="65"/>
  <c r="P36" i="65"/>
  <c r="O36" i="65"/>
  <c r="N36" i="65"/>
  <c r="M36" i="65"/>
  <c r="L36" i="65"/>
  <c r="K36" i="65"/>
  <c r="J36" i="65"/>
  <c r="I36" i="65"/>
  <c r="H36" i="65"/>
  <c r="E36" i="65"/>
  <c r="D36" i="65"/>
  <c r="R35" i="65"/>
  <c r="Q35" i="65"/>
  <c r="P35" i="65"/>
  <c r="O35" i="65"/>
  <c r="N35" i="65"/>
  <c r="M35" i="65"/>
  <c r="L35" i="65"/>
  <c r="K35" i="65"/>
  <c r="J35" i="65"/>
  <c r="I35" i="65"/>
  <c r="E35" i="65"/>
  <c r="D35" i="65"/>
  <c r="H35" i="65" s="1"/>
  <c r="R34" i="65"/>
  <c r="Q34" i="65"/>
  <c r="P34" i="65"/>
  <c r="O34" i="65"/>
  <c r="N34" i="65"/>
  <c r="M34" i="65"/>
  <c r="L34" i="65"/>
  <c r="K34" i="65"/>
  <c r="J34" i="65"/>
  <c r="I34" i="65"/>
  <c r="E34" i="65"/>
  <c r="D34" i="65"/>
  <c r="H34" i="65" s="1"/>
  <c r="R33" i="65"/>
  <c r="Q33" i="65"/>
  <c r="P33" i="65"/>
  <c r="O33" i="65"/>
  <c r="N33" i="65"/>
  <c r="M33" i="65"/>
  <c r="L33" i="65"/>
  <c r="K33" i="65"/>
  <c r="J33" i="65"/>
  <c r="I33" i="65"/>
  <c r="E33" i="65"/>
  <c r="D33" i="65"/>
  <c r="H33" i="65" s="1"/>
  <c r="R32" i="65"/>
  <c r="Q32" i="65"/>
  <c r="P32" i="65"/>
  <c r="O32" i="65"/>
  <c r="N32" i="65"/>
  <c r="M32" i="65"/>
  <c r="L32" i="65"/>
  <c r="K32" i="65"/>
  <c r="J32" i="65"/>
  <c r="I32" i="65"/>
  <c r="E32" i="65"/>
  <c r="D32" i="65"/>
  <c r="H32" i="65" s="1"/>
  <c r="R25" i="65"/>
  <c r="Q25" i="65"/>
  <c r="P25" i="65"/>
  <c r="O25" i="65"/>
  <c r="N25" i="65"/>
  <c r="M25" i="65"/>
  <c r="L25" i="65"/>
  <c r="L29" i="65" s="1"/>
  <c r="K25" i="65"/>
  <c r="K29" i="65" s="1"/>
  <c r="J25" i="65"/>
  <c r="I25" i="65"/>
  <c r="E25" i="65"/>
  <c r="D25" i="65"/>
  <c r="H25" i="65" s="1"/>
  <c r="H29" i="65" s="1"/>
  <c r="R21" i="65"/>
  <c r="Q21" i="65"/>
  <c r="P21" i="65"/>
  <c r="O21" i="65"/>
  <c r="N21" i="65"/>
  <c r="M21" i="65"/>
  <c r="L21" i="65"/>
  <c r="K21" i="65"/>
  <c r="J21" i="65"/>
  <c r="I21" i="65"/>
  <c r="E21" i="65"/>
  <c r="D21" i="65"/>
  <c r="H21" i="65" s="1"/>
  <c r="R16" i="65"/>
  <c r="Q16" i="65"/>
  <c r="P16" i="65"/>
  <c r="O16" i="65"/>
  <c r="N16" i="65"/>
  <c r="M16" i="65"/>
  <c r="L16" i="65"/>
  <c r="K16" i="65"/>
  <c r="J16" i="65"/>
  <c r="I16" i="65"/>
  <c r="E16" i="65"/>
  <c r="D16" i="65"/>
  <c r="H16" i="65" s="1"/>
  <c r="R15" i="65"/>
  <c r="Q15" i="65"/>
  <c r="P15" i="65"/>
  <c r="O15" i="65"/>
  <c r="N15" i="65"/>
  <c r="M15" i="65"/>
  <c r="L15" i="65"/>
  <c r="K15" i="65"/>
  <c r="J15" i="65"/>
  <c r="I15" i="65"/>
  <c r="E15" i="65"/>
  <c r="D15" i="65"/>
  <c r="H15" i="65" s="1"/>
  <c r="R14" i="65"/>
  <c r="Q14" i="65"/>
  <c r="P14" i="65"/>
  <c r="O14" i="65"/>
  <c r="N14" i="65"/>
  <c r="M14" i="65"/>
  <c r="L14" i="65"/>
  <c r="K14" i="65"/>
  <c r="J14" i="65"/>
  <c r="I14" i="65"/>
  <c r="E14" i="65"/>
  <c r="D14" i="65"/>
  <c r="H14" i="65" s="1"/>
  <c r="R13" i="65"/>
  <c r="Q13" i="65"/>
  <c r="P13" i="65"/>
  <c r="O13" i="65"/>
  <c r="N13" i="65"/>
  <c r="M13" i="65"/>
  <c r="L13" i="65"/>
  <c r="K13" i="65"/>
  <c r="J13" i="65"/>
  <c r="I13" i="65"/>
  <c r="E13" i="65"/>
  <c r="D13" i="65"/>
  <c r="H13" i="65" s="1"/>
  <c r="R12" i="65"/>
  <c r="Q12" i="65"/>
  <c r="P12" i="65"/>
  <c r="O12" i="65"/>
  <c r="N12" i="65"/>
  <c r="M12" i="65"/>
  <c r="L12" i="65"/>
  <c r="K12" i="65"/>
  <c r="J12" i="65"/>
  <c r="I12" i="65"/>
  <c r="E12" i="65"/>
  <c r="D12" i="65"/>
  <c r="H12" i="65" s="1"/>
  <c r="R11" i="65"/>
  <c r="Q11" i="65"/>
  <c r="P11" i="65"/>
  <c r="O11" i="65"/>
  <c r="N11" i="65"/>
  <c r="M11" i="65"/>
  <c r="L11" i="65"/>
  <c r="K11" i="65"/>
  <c r="J11" i="65"/>
  <c r="I11" i="65"/>
  <c r="E11" i="65"/>
  <c r="D11" i="65"/>
  <c r="H11" i="65" s="1"/>
  <c r="R9" i="65"/>
  <c r="Q9" i="65"/>
  <c r="P9" i="65"/>
  <c r="O9" i="65"/>
  <c r="N9" i="65"/>
  <c r="M9" i="65"/>
  <c r="L9" i="65"/>
  <c r="K9" i="65"/>
  <c r="J9" i="65"/>
  <c r="I9" i="65"/>
  <c r="E9" i="65"/>
  <c r="D9" i="65"/>
  <c r="R8" i="65"/>
  <c r="Q8" i="65"/>
  <c r="P8" i="65"/>
  <c r="O8" i="65"/>
  <c r="N8" i="65"/>
  <c r="M8" i="65"/>
  <c r="L8" i="65"/>
  <c r="K8" i="65"/>
  <c r="J8" i="65"/>
  <c r="I8" i="65"/>
  <c r="E8" i="65"/>
  <c r="D8" i="65"/>
  <c r="H8" i="65" s="1"/>
  <c r="R7" i="65"/>
  <c r="Q7" i="65"/>
  <c r="P7" i="65"/>
  <c r="O7" i="65"/>
  <c r="N7" i="65"/>
  <c r="M7" i="65"/>
  <c r="L7" i="65"/>
  <c r="K7" i="65"/>
  <c r="J7" i="65"/>
  <c r="I7" i="65"/>
  <c r="E7" i="65"/>
  <c r="D7" i="65"/>
  <c r="H7" i="65" s="1"/>
  <c r="R6" i="65"/>
  <c r="Q6" i="65"/>
  <c r="P6" i="65"/>
  <c r="O6" i="65"/>
  <c r="N6" i="65"/>
  <c r="M6" i="65"/>
  <c r="L6" i="65"/>
  <c r="K6" i="65"/>
  <c r="J6" i="65"/>
  <c r="I6" i="65"/>
  <c r="E6" i="65"/>
  <c r="D6" i="65"/>
  <c r="H6" i="65" s="1"/>
  <c r="R5" i="65"/>
  <c r="R23" i="65" s="1"/>
  <c r="Q5" i="65"/>
  <c r="Q23" i="65" s="1"/>
  <c r="P5" i="65"/>
  <c r="P23" i="65" s="1"/>
  <c r="O5" i="65"/>
  <c r="O23" i="65" s="1"/>
  <c r="N5" i="65"/>
  <c r="N23" i="65" s="1"/>
  <c r="M5" i="65"/>
  <c r="M23" i="65" s="1"/>
  <c r="L5" i="65"/>
  <c r="L23" i="65" s="1"/>
  <c r="K5" i="65"/>
  <c r="K23" i="65" s="1"/>
  <c r="J5" i="65"/>
  <c r="J23" i="65" s="1"/>
  <c r="I5" i="65"/>
  <c r="I23" i="65" s="1"/>
  <c r="E5" i="65"/>
  <c r="E23" i="65" s="1"/>
  <c r="D5" i="65"/>
  <c r="R4" i="65"/>
  <c r="R27" i="65" s="1"/>
  <c r="Q4" i="65"/>
  <c r="Q27" i="65" s="1"/>
  <c r="P4" i="65"/>
  <c r="P27" i="65" s="1"/>
  <c r="O4" i="65"/>
  <c r="O27" i="65" s="1"/>
  <c r="N4" i="65"/>
  <c r="N27" i="65" s="1"/>
  <c r="M4" i="65"/>
  <c r="M27" i="65" s="1"/>
  <c r="L4" i="65"/>
  <c r="L27" i="65" s="1"/>
  <c r="L30" i="65" s="1"/>
  <c r="K4" i="65"/>
  <c r="K27" i="65" s="1"/>
  <c r="K30" i="65" s="1"/>
  <c r="J4" i="65"/>
  <c r="J27" i="65" s="1"/>
  <c r="I4" i="65"/>
  <c r="I27" i="65" s="1"/>
  <c r="E4" i="65"/>
  <c r="E27" i="65" s="1"/>
  <c r="D4" i="65"/>
  <c r="H3" i="65"/>
  <c r="R2" i="65"/>
  <c r="R20" i="65" s="1"/>
  <c r="Q2" i="65"/>
  <c r="Q20" i="65" s="1"/>
  <c r="P2" i="65"/>
  <c r="P20" i="65" s="1"/>
  <c r="O2" i="65"/>
  <c r="O20" i="65" s="1"/>
  <c r="N2" i="65"/>
  <c r="N20" i="65" s="1"/>
  <c r="M2" i="65"/>
  <c r="M20" i="65" s="1"/>
  <c r="L2" i="65"/>
  <c r="L20" i="65" s="1"/>
  <c r="K2" i="65"/>
  <c r="K20" i="65" s="1"/>
  <c r="J2" i="65"/>
  <c r="J20" i="65" s="1"/>
  <c r="I2" i="65"/>
  <c r="I20" i="65" s="1"/>
  <c r="E2" i="65"/>
  <c r="E20" i="65" s="1"/>
  <c r="D2" i="65"/>
  <c r="L37" i="64"/>
  <c r="K37" i="64"/>
  <c r="J37" i="64"/>
  <c r="I37" i="64"/>
  <c r="H37" i="64"/>
  <c r="E37" i="64"/>
  <c r="D37" i="64"/>
  <c r="L36" i="64"/>
  <c r="K36" i="64"/>
  <c r="J36" i="64"/>
  <c r="I36" i="64"/>
  <c r="H36" i="64"/>
  <c r="E36" i="64"/>
  <c r="D36" i="64"/>
  <c r="L35" i="64"/>
  <c r="K35" i="64"/>
  <c r="J35" i="64"/>
  <c r="I35" i="64"/>
  <c r="E35" i="64"/>
  <c r="D35" i="64"/>
  <c r="H35" i="64" s="1"/>
  <c r="L34" i="64"/>
  <c r="K34" i="64"/>
  <c r="J34" i="64"/>
  <c r="I34" i="64"/>
  <c r="E34" i="64"/>
  <c r="D34" i="64"/>
  <c r="H34" i="64" s="1"/>
  <c r="L33" i="64"/>
  <c r="K33" i="64"/>
  <c r="J33" i="64"/>
  <c r="I33" i="64"/>
  <c r="E33" i="64"/>
  <c r="D33" i="64"/>
  <c r="H33" i="64" s="1"/>
  <c r="L32" i="64"/>
  <c r="K32" i="64"/>
  <c r="J32" i="64"/>
  <c r="I32" i="64"/>
  <c r="E32" i="64"/>
  <c r="D32" i="64"/>
  <c r="H32" i="64" s="1"/>
  <c r="L25" i="64"/>
  <c r="K25" i="64"/>
  <c r="J25" i="64"/>
  <c r="I25" i="64"/>
  <c r="E25" i="64"/>
  <c r="D25" i="64"/>
  <c r="H25" i="64" s="1"/>
  <c r="L21" i="64"/>
  <c r="K21" i="64"/>
  <c r="J21" i="64"/>
  <c r="I21" i="64"/>
  <c r="E21" i="64"/>
  <c r="D21" i="64"/>
  <c r="H21" i="64" s="1"/>
  <c r="L16" i="64"/>
  <c r="K16" i="64"/>
  <c r="J16" i="64"/>
  <c r="I16" i="64"/>
  <c r="E16" i="64"/>
  <c r="D16" i="64"/>
  <c r="H16" i="64" s="1"/>
  <c r="L15" i="64"/>
  <c r="K15" i="64"/>
  <c r="J15" i="64"/>
  <c r="I15" i="64"/>
  <c r="E15" i="64"/>
  <c r="D15" i="64"/>
  <c r="H15" i="64" s="1"/>
  <c r="L14" i="64"/>
  <c r="K14" i="64"/>
  <c r="J14" i="64"/>
  <c r="I14" i="64"/>
  <c r="E14" i="64"/>
  <c r="D14" i="64"/>
  <c r="H14" i="64" s="1"/>
  <c r="L13" i="64"/>
  <c r="K13" i="64"/>
  <c r="J13" i="64"/>
  <c r="I13" i="64"/>
  <c r="E13" i="64"/>
  <c r="D13" i="64"/>
  <c r="H13" i="64" s="1"/>
  <c r="L12" i="64"/>
  <c r="K12" i="64"/>
  <c r="J12" i="64"/>
  <c r="I12" i="64"/>
  <c r="E12" i="64"/>
  <c r="D12" i="64"/>
  <c r="H12" i="64" s="1"/>
  <c r="L11" i="64"/>
  <c r="K11" i="64"/>
  <c r="J11" i="64"/>
  <c r="I11" i="64"/>
  <c r="E11" i="64"/>
  <c r="D11" i="64"/>
  <c r="H11" i="64" s="1"/>
  <c r="L9" i="64"/>
  <c r="K9" i="64"/>
  <c r="J9" i="64"/>
  <c r="I9" i="64"/>
  <c r="E9" i="64"/>
  <c r="D9" i="64"/>
  <c r="L8" i="64"/>
  <c r="K8" i="64"/>
  <c r="J8" i="64"/>
  <c r="I8" i="64"/>
  <c r="E8" i="64"/>
  <c r="D8" i="64"/>
  <c r="H8" i="64" s="1"/>
  <c r="L7" i="64"/>
  <c r="K7" i="64"/>
  <c r="J7" i="64"/>
  <c r="I7" i="64"/>
  <c r="E7" i="64"/>
  <c r="D7" i="64"/>
  <c r="H7" i="64" s="1"/>
  <c r="L6" i="64"/>
  <c r="K6" i="64"/>
  <c r="J6" i="64"/>
  <c r="I6" i="64"/>
  <c r="E6" i="64"/>
  <c r="D6" i="64"/>
  <c r="H6" i="64" s="1"/>
  <c r="L5" i="64"/>
  <c r="L23" i="64" s="1"/>
  <c r="L24" i="64" s="1"/>
  <c r="K5" i="64"/>
  <c r="K23" i="64" s="1"/>
  <c r="K24" i="64" s="1"/>
  <c r="J5" i="64"/>
  <c r="J23" i="64" s="1"/>
  <c r="I5" i="64"/>
  <c r="I23" i="64" s="1"/>
  <c r="E5" i="64"/>
  <c r="E23" i="64" s="1"/>
  <c r="D5" i="64"/>
  <c r="L4" i="64"/>
  <c r="L27" i="64" s="1"/>
  <c r="K4" i="64"/>
  <c r="K27" i="64" s="1"/>
  <c r="J4" i="64"/>
  <c r="J27" i="64" s="1"/>
  <c r="I4" i="64"/>
  <c r="I27" i="64" s="1"/>
  <c r="E4" i="64"/>
  <c r="E27" i="64" s="1"/>
  <c r="D4" i="64"/>
  <c r="H3" i="64"/>
  <c r="L2" i="64"/>
  <c r="L20" i="64" s="1"/>
  <c r="K2" i="64"/>
  <c r="K20" i="64" s="1"/>
  <c r="J2" i="64"/>
  <c r="J20" i="64" s="1"/>
  <c r="I2" i="64"/>
  <c r="I20" i="64" s="1"/>
  <c r="E2" i="64"/>
  <c r="E20" i="64" s="1"/>
  <c r="D2" i="64"/>
  <c r="R37" i="63"/>
  <c r="Q37" i="63"/>
  <c r="P37" i="63"/>
  <c r="O37" i="63"/>
  <c r="N37" i="63"/>
  <c r="M37" i="63"/>
  <c r="L37" i="63"/>
  <c r="K37" i="63"/>
  <c r="J37" i="63"/>
  <c r="I37" i="63"/>
  <c r="H37" i="63"/>
  <c r="E37" i="63"/>
  <c r="D37" i="63"/>
  <c r="R36" i="63"/>
  <c r="Q36" i="63"/>
  <c r="P36" i="63"/>
  <c r="O36" i="63"/>
  <c r="N36" i="63"/>
  <c r="M36" i="63"/>
  <c r="L36" i="63"/>
  <c r="K36" i="63"/>
  <c r="J36" i="63"/>
  <c r="I36" i="63"/>
  <c r="H36" i="63"/>
  <c r="E36" i="63"/>
  <c r="D36" i="63"/>
  <c r="R35" i="63"/>
  <c r="Q35" i="63"/>
  <c r="P35" i="63"/>
  <c r="O35" i="63"/>
  <c r="N35" i="63"/>
  <c r="M35" i="63"/>
  <c r="L35" i="63"/>
  <c r="K35" i="63"/>
  <c r="J35" i="63"/>
  <c r="I35" i="63"/>
  <c r="E35" i="63"/>
  <c r="D35" i="63"/>
  <c r="H35" i="63" s="1"/>
  <c r="R34" i="63"/>
  <c r="Q34" i="63"/>
  <c r="P34" i="63"/>
  <c r="O34" i="63"/>
  <c r="N34" i="63"/>
  <c r="M34" i="63"/>
  <c r="L34" i="63"/>
  <c r="K34" i="63"/>
  <c r="J34" i="63"/>
  <c r="I34" i="63"/>
  <c r="E34" i="63"/>
  <c r="D34" i="63"/>
  <c r="H34" i="63" s="1"/>
  <c r="R33" i="63"/>
  <c r="Q33" i="63"/>
  <c r="P33" i="63"/>
  <c r="O33" i="63"/>
  <c r="N33" i="63"/>
  <c r="M33" i="63"/>
  <c r="L33" i="63"/>
  <c r="K33" i="63"/>
  <c r="J33" i="63"/>
  <c r="I33" i="63"/>
  <c r="E33" i="63"/>
  <c r="D33" i="63"/>
  <c r="H33" i="63" s="1"/>
  <c r="R32" i="63"/>
  <c r="Q32" i="63"/>
  <c r="P32" i="63"/>
  <c r="O32" i="63"/>
  <c r="N32" i="63"/>
  <c r="M32" i="63"/>
  <c r="L32" i="63"/>
  <c r="K32" i="63"/>
  <c r="J32" i="63"/>
  <c r="I32" i="63"/>
  <c r="E32" i="63"/>
  <c r="D32" i="63"/>
  <c r="H32" i="63" s="1"/>
  <c r="R25" i="63"/>
  <c r="Q25" i="63"/>
  <c r="P25" i="63"/>
  <c r="O25" i="63"/>
  <c r="N25" i="63"/>
  <c r="M25" i="63"/>
  <c r="L25" i="63"/>
  <c r="L29" i="63" s="1"/>
  <c r="K25" i="63"/>
  <c r="K29" i="63" s="1"/>
  <c r="J25" i="63"/>
  <c r="I25" i="63"/>
  <c r="E25" i="63"/>
  <c r="D25" i="63"/>
  <c r="H25" i="63" s="1"/>
  <c r="H29" i="63" s="1"/>
  <c r="R21" i="63"/>
  <c r="Q21" i="63"/>
  <c r="P21" i="63"/>
  <c r="O21" i="63"/>
  <c r="N21" i="63"/>
  <c r="M21" i="63"/>
  <c r="L21" i="63"/>
  <c r="K21" i="63"/>
  <c r="J21" i="63"/>
  <c r="I21" i="63"/>
  <c r="E21" i="63"/>
  <c r="D21" i="63"/>
  <c r="H21" i="63" s="1"/>
  <c r="R16" i="63"/>
  <c r="Q16" i="63"/>
  <c r="P16" i="63"/>
  <c r="O16" i="63"/>
  <c r="N16" i="63"/>
  <c r="M16" i="63"/>
  <c r="L16" i="63"/>
  <c r="K16" i="63"/>
  <c r="J16" i="63"/>
  <c r="I16" i="63"/>
  <c r="E16" i="63"/>
  <c r="D16" i="63"/>
  <c r="H16" i="63" s="1"/>
  <c r="R15" i="63"/>
  <c r="Q15" i="63"/>
  <c r="P15" i="63"/>
  <c r="O15" i="63"/>
  <c r="N15" i="63"/>
  <c r="M15" i="63"/>
  <c r="L15" i="63"/>
  <c r="K15" i="63"/>
  <c r="J15" i="63"/>
  <c r="I15" i="63"/>
  <c r="E15" i="63"/>
  <c r="D15" i="63"/>
  <c r="H15" i="63" s="1"/>
  <c r="R14" i="63"/>
  <c r="Q14" i="63"/>
  <c r="P14" i="63"/>
  <c r="O14" i="63"/>
  <c r="N14" i="63"/>
  <c r="M14" i="63"/>
  <c r="L14" i="63"/>
  <c r="K14" i="63"/>
  <c r="J14" i="63"/>
  <c r="I14" i="63"/>
  <c r="E14" i="63"/>
  <c r="D14" i="63"/>
  <c r="H14" i="63" s="1"/>
  <c r="R13" i="63"/>
  <c r="Q13" i="63"/>
  <c r="P13" i="63"/>
  <c r="O13" i="63"/>
  <c r="N13" i="63"/>
  <c r="M13" i="63"/>
  <c r="L13" i="63"/>
  <c r="K13" i="63"/>
  <c r="J13" i="63"/>
  <c r="I13" i="63"/>
  <c r="E13" i="63"/>
  <c r="D13" i="63"/>
  <c r="H13" i="63" s="1"/>
  <c r="R12" i="63"/>
  <c r="Q12" i="63"/>
  <c r="P12" i="63"/>
  <c r="O12" i="63"/>
  <c r="N12" i="63"/>
  <c r="M12" i="63"/>
  <c r="L12" i="63"/>
  <c r="K12" i="63"/>
  <c r="J12" i="63"/>
  <c r="I12" i="63"/>
  <c r="E12" i="63"/>
  <c r="D12" i="63"/>
  <c r="H12" i="63" s="1"/>
  <c r="R11" i="63"/>
  <c r="Q11" i="63"/>
  <c r="P11" i="63"/>
  <c r="O11" i="63"/>
  <c r="N11" i="63"/>
  <c r="M11" i="63"/>
  <c r="L11" i="63"/>
  <c r="K11" i="63"/>
  <c r="J11" i="63"/>
  <c r="I11" i="63"/>
  <c r="E11" i="63"/>
  <c r="D11" i="63"/>
  <c r="H11" i="63" s="1"/>
  <c r="R9" i="63"/>
  <c r="Q9" i="63"/>
  <c r="P9" i="63"/>
  <c r="O9" i="63"/>
  <c r="N9" i="63"/>
  <c r="M9" i="63"/>
  <c r="L9" i="63"/>
  <c r="K9" i="63"/>
  <c r="J9" i="63"/>
  <c r="I9" i="63"/>
  <c r="E9" i="63"/>
  <c r="D9" i="63"/>
  <c r="R8" i="63"/>
  <c r="Q8" i="63"/>
  <c r="P8" i="63"/>
  <c r="O8" i="63"/>
  <c r="N8" i="63"/>
  <c r="M8" i="63"/>
  <c r="L8" i="63"/>
  <c r="K8" i="63"/>
  <c r="J8" i="63"/>
  <c r="I8" i="63"/>
  <c r="E8" i="63"/>
  <c r="D8" i="63"/>
  <c r="H8" i="63" s="1"/>
  <c r="R7" i="63"/>
  <c r="Q7" i="63"/>
  <c r="P7" i="63"/>
  <c r="O7" i="63"/>
  <c r="N7" i="63"/>
  <c r="M7" i="63"/>
  <c r="L7" i="63"/>
  <c r="K7" i="63"/>
  <c r="J7" i="63"/>
  <c r="I7" i="63"/>
  <c r="E7" i="63"/>
  <c r="D7" i="63"/>
  <c r="H7" i="63" s="1"/>
  <c r="R6" i="63"/>
  <c r="Q6" i="63"/>
  <c r="P6" i="63"/>
  <c r="O6" i="63"/>
  <c r="N6" i="63"/>
  <c r="M6" i="63"/>
  <c r="L6" i="63"/>
  <c r="K6" i="63"/>
  <c r="J6" i="63"/>
  <c r="I6" i="63"/>
  <c r="E6" i="63"/>
  <c r="D6" i="63"/>
  <c r="H6" i="63" s="1"/>
  <c r="R5" i="63"/>
  <c r="R23" i="63" s="1"/>
  <c r="Q5" i="63"/>
  <c r="Q23" i="63" s="1"/>
  <c r="P5" i="63"/>
  <c r="P23" i="63" s="1"/>
  <c r="O5" i="63"/>
  <c r="O23" i="63" s="1"/>
  <c r="N5" i="63"/>
  <c r="N23" i="63" s="1"/>
  <c r="M5" i="63"/>
  <c r="M23" i="63" s="1"/>
  <c r="L5" i="63"/>
  <c r="L23" i="63" s="1"/>
  <c r="K5" i="63"/>
  <c r="K23" i="63" s="1"/>
  <c r="J5" i="63"/>
  <c r="J23" i="63" s="1"/>
  <c r="I5" i="63"/>
  <c r="I23" i="63" s="1"/>
  <c r="E5" i="63"/>
  <c r="E23" i="63" s="1"/>
  <c r="D5" i="63"/>
  <c r="R4" i="63"/>
  <c r="R27" i="63" s="1"/>
  <c r="Q4" i="63"/>
  <c r="Q27" i="63" s="1"/>
  <c r="P4" i="63"/>
  <c r="P27" i="63" s="1"/>
  <c r="O4" i="63"/>
  <c r="O27" i="63" s="1"/>
  <c r="N4" i="63"/>
  <c r="N27" i="63" s="1"/>
  <c r="M4" i="63"/>
  <c r="M27" i="63" s="1"/>
  <c r="L4" i="63"/>
  <c r="L27" i="63" s="1"/>
  <c r="L30" i="63" s="1"/>
  <c r="K4" i="63"/>
  <c r="K27" i="63" s="1"/>
  <c r="K30" i="63" s="1"/>
  <c r="J4" i="63"/>
  <c r="J27" i="63" s="1"/>
  <c r="I4" i="63"/>
  <c r="I27" i="63" s="1"/>
  <c r="E4" i="63"/>
  <c r="E27" i="63" s="1"/>
  <c r="D4" i="63"/>
  <c r="H3" i="63"/>
  <c r="R2" i="63"/>
  <c r="R20" i="63" s="1"/>
  <c r="Q2" i="63"/>
  <c r="Q20" i="63" s="1"/>
  <c r="P2" i="63"/>
  <c r="P20" i="63" s="1"/>
  <c r="O2" i="63"/>
  <c r="O20" i="63" s="1"/>
  <c r="N2" i="63"/>
  <c r="N20" i="63" s="1"/>
  <c r="M2" i="63"/>
  <c r="M20" i="63" s="1"/>
  <c r="L2" i="63"/>
  <c r="L20" i="63" s="1"/>
  <c r="K2" i="63"/>
  <c r="K20" i="63" s="1"/>
  <c r="J2" i="63"/>
  <c r="J20" i="63" s="1"/>
  <c r="I2" i="63"/>
  <c r="I20" i="63" s="1"/>
  <c r="E2" i="63"/>
  <c r="E20" i="63" s="1"/>
  <c r="D2" i="63"/>
  <c r="R37" i="62"/>
  <c r="Q37" i="62"/>
  <c r="P37" i="62"/>
  <c r="O37" i="62"/>
  <c r="N37" i="62"/>
  <c r="M37" i="62"/>
  <c r="L37" i="62"/>
  <c r="K37" i="62"/>
  <c r="J37" i="62"/>
  <c r="I37" i="62"/>
  <c r="H37" i="62"/>
  <c r="E37" i="62"/>
  <c r="D37" i="62"/>
  <c r="R36" i="62"/>
  <c r="Q36" i="62"/>
  <c r="P36" i="62"/>
  <c r="O36" i="62"/>
  <c r="N36" i="62"/>
  <c r="M36" i="62"/>
  <c r="L36" i="62"/>
  <c r="K36" i="62"/>
  <c r="J36" i="62"/>
  <c r="I36" i="62"/>
  <c r="H36" i="62"/>
  <c r="E36" i="62"/>
  <c r="D36" i="62"/>
  <c r="R35" i="62"/>
  <c r="Q35" i="62"/>
  <c r="P35" i="62"/>
  <c r="O35" i="62"/>
  <c r="N35" i="62"/>
  <c r="M35" i="62"/>
  <c r="L35" i="62"/>
  <c r="K35" i="62"/>
  <c r="J35" i="62"/>
  <c r="I35" i="62"/>
  <c r="E35" i="62"/>
  <c r="D35" i="62"/>
  <c r="H35" i="62" s="1"/>
  <c r="R34" i="62"/>
  <c r="Q34" i="62"/>
  <c r="P34" i="62"/>
  <c r="O34" i="62"/>
  <c r="N34" i="62"/>
  <c r="M34" i="62"/>
  <c r="L34" i="62"/>
  <c r="K34" i="62"/>
  <c r="J34" i="62"/>
  <c r="I34" i="62"/>
  <c r="E34" i="62"/>
  <c r="D34" i="62"/>
  <c r="H34" i="62" s="1"/>
  <c r="R33" i="62"/>
  <c r="Q33" i="62"/>
  <c r="P33" i="62"/>
  <c r="O33" i="62"/>
  <c r="N33" i="62"/>
  <c r="M33" i="62"/>
  <c r="L33" i="62"/>
  <c r="K33" i="62"/>
  <c r="J33" i="62"/>
  <c r="I33" i="62"/>
  <c r="E33" i="62"/>
  <c r="D33" i="62"/>
  <c r="H33" i="62" s="1"/>
  <c r="R32" i="62"/>
  <c r="Q32" i="62"/>
  <c r="P32" i="62"/>
  <c r="O32" i="62"/>
  <c r="N32" i="62"/>
  <c r="M32" i="62"/>
  <c r="L32" i="62"/>
  <c r="K32" i="62"/>
  <c r="J32" i="62"/>
  <c r="I32" i="62"/>
  <c r="E32" i="62"/>
  <c r="D32" i="62"/>
  <c r="H32" i="62" s="1"/>
  <c r="R25" i="62"/>
  <c r="Q25" i="62"/>
  <c r="P25" i="62"/>
  <c r="O25" i="62"/>
  <c r="N25" i="62"/>
  <c r="M25" i="62"/>
  <c r="L25" i="62"/>
  <c r="L29" i="62" s="1"/>
  <c r="K25" i="62"/>
  <c r="K29" i="62" s="1"/>
  <c r="J25" i="62"/>
  <c r="I25" i="62"/>
  <c r="E25" i="62"/>
  <c r="D25" i="62"/>
  <c r="H25" i="62" s="1"/>
  <c r="H29" i="62" s="1"/>
  <c r="R21" i="62"/>
  <c r="Q21" i="62"/>
  <c r="P21" i="62"/>
  <c r="O21" i="62"/>
  <c r="N21" i="62"/>
  <c r="M21" i="62"/>
  <c r="L21" i="62"/>
  <c r="K21" i="62"/>
  <c r="J21" i="62"/>
  <c r="I21" i="62"/>
  <c r="E21" i="62"/>
  <c r="D21" i="62"/>
  <c r="H21" i="62" s="1"/>
  <c r="R16" i="62"/>
  <c r="Q16" i="62"/>
  <c r="P16" i="62"/>
  <c r="O16" i="62"/>
  <c r="N16" i="62"/>
  <c r="M16" i="62"/>
  <c r="L16" i="62"/>
  <c r="K16" i="62"/>
  <c r="J16" i="62"/>
  <c r="I16" i="62"/>
  <c r="E16" i="62"/>
  <c r="D16" i="62"/>
  <c r="H16" i="62" s="1"/>
  <c r="R15" i="62"/>
  <c r="Q15" i="62"/>
  <c r="P15" i="62"/>
  <c r="O15" i="62"/>
  <c r="N15" i="62"/>
  <c r="M15" i="62"/>
  <c r="L15" i="62"/>
  <c r="K15" i="62"/>
  <c r="J15" i="62"/>
  <c r="I15" i="62"/>
  <c r="E15" i="62"/>
  <c r="D15" i="62"/>
  <c r="H15" i="62" s="1"/>
  <c r="R14" i="62"/>
  <c r="Q14" i="62"/>
  <c r="P14" i="62"/>
  <c r="O14" i="62"/>
  <c r="N14" i="62"/>
  <c r="M14" i="62"/>
  <c r="L14" i="62"/>
  <c r="K14" i="62"/>
  <c r="J14" i="62"/>
  <c r="I14" i="62"/>
  <c r="E14" i="62"/>
  <c r="D14" i="62"/>
  <c r="H14" i="62" s="1"/>
  <c r="R13" i="62"/>
  <c r="Q13" i="62"/>
  <c r="P13" i="62"/>
  <c r="O13" i="62"/>
  <c r="N13" i="62"/>
  <c r="M13" i="62"/>
  <c r="L13" i="62"/>
  <c r="K13" i="62"/>
  <c r="J13" i="62"/>
  <c r="I13" i="62"/>
  <c r="E13" i="62"/>
  <c r="D13" i="62"/>
  <c r="H13" i="62" s="1"/>
  <c r="R12" i="62"/>
  <c r="Q12" i="62"/>
  <c r="P12" i="62"/>
  <c r="O12" i="62"/>
  <c r="N12" i="62"/>
  <c r="M12" i="62"/>
  <c r="L12" i="62"/>
  <c r="K12" i="62"/>
  <c r="J12" i="62"/>
  <c r="I12" i="62"/>
  <c r="E12" i="62"/>
  <c r="D12" i="62"/>
  <c r="H12" i="62" s="1"/>
  <c r="R11" i="62"/>
  <c r="Q11" i="62"/>
  <c r="P11" i="62"/>
  <c r="O11" i="62"/>
  <c r="N11" i="62"/>
  <c r="M11" i="62"/>
  <c r="L11" i="62"/>
  <c r="K11" i="62"/>
  <c r="J11" i="62"/>
  <c r="I11" i="62"/>
  <c r="E11" i="62"/>
  <c r="D11" i="62"/>
  <c r="H11" i="62" s="1"/>
  <c r="R9" i="62"/>
  <c r="Q9" i="62"/>
  <c r="P9" i="62"/>
  <c r="O9" i="62"/>
  <c r="N9" i="62"/>
  <c r="M9" i="62"/>
  <c r="L9" i="62"/>
  <c r="K9" i="62"/>
  <c r="J9" i="62"/>
  <c r="I9" i="62"/>
  <c r="E9" i="62"/>
  <c r="D9" i="62"/>
  <c r="R8" i="62"/>
  <c r="Q8" i="62"/>
  <c r="P8" i="62"/>
  <c r="O8" i="62"/>
  <c r="N8" i="62"/>
  <c r="M8" i="62"/>
  <c r="L8" i="62"/>
  <c r="K8" i="62"/>
  <c r="J8" i="62"/>
  <c r="I8" i="62"/>
  <c r="E8" i="62"/>
  <c r="D8" i="62"/>
  <c r="H8" i="62" s="1"/>
  <c r="R7" i="62"/>
  <c r="Q7" i="62"/>
  <c r="P7" i="62"/>
  <c r="O7" i="62"/>
  <c r="N7" i="62"/>
  <c r="M7" i="62"/>
  <c r="L7" i="62"/>
  <c r="K7" i="62"/>
  <c r="J7" i="62"/>
  <c r="I7" i="62"/>
  <c r="E7" i="62"/>
  <c r="D7" i="62"/>
  <c r="H7" i="62" s="1"/>
  <c r="R6" i="62"/>
  <c r="Q6" i="62"/>
  <c r="P6" i="62"/>
  <c r="O6" i="62"/>
  <c r="N6" i="62"/>
  <c r="M6" i="62"/>
  <c r="L6" i="62"/>
  <c r="K6" i="62"/>
  <c r="J6" i="62"/>
  <c r="I6" i="62"/>
  <c r="E6" i="62"/>
  <c r="D6" i="62"/>
  <c r="H6" i="62" s="1"/>
  <c r="R5" i="62"/>
  <c r="R23" i="62" s="1"/>
  <c r="Q5" i="62"/>
  <c r="Q23" i="62" s="1"/>
  <c r="P5" i="62"/>
  <c r="P23" i="62" s="1"/>
  <c r="O5" i="62"/>
  <c r="O23" i="62" s="1"/>
  <c r="N5" i="62"/>
  <c r="N23" i="62" s="1"/>
  <c r="M5" i="62"/>
  <c r="M23" i="62" s="1"/>
  <c r="L5" i="62"/>
  <c r="L23" i="62" s="1"/>
  <c r="K5" i="62"/>
  <c r="K23" i="62" s="1"/>
  <c r="J5" i="62"/>
  <c r="J23" i="62" s="1"/>
  <c r="I5" i="62"/>
  <c r="I23" i="62" s="1"/>
  <c r="E5" i="62"/>
  <c r="E23" i="62" s="1"/>
  <c r="D5" i="62"/>
  <c r="R4" i="62"/>
  <c r="R27" i="62" s="1"/>
  <c r="Q4" i="62"/>
  <c r="Q27" i="62" s="1"/>
  <c r="P4" i="62"/>
  <c r="P27" i="62" s="1"/>
  <c r="O4" i="62"/>
  <c r="O27" i="62" s="1"/>
  <c r="N4" i="62"/>
  <c r="N27" i="62" s="1"/>
  <c r="M4" i="62"/>
  <c r="M27" i="62" s="1"/>
  <c r="L4" i="62"/>
  <c r="L27" i="62" s="1"/>
  <c r="L30" i="62" s="1"/>
  <c r="K4" i="62"/>
  <c r="K27" i="62" s="1"/>
  <c r="K30" i="62" s="1"/>
  <c r="J4" i="62"/>
  <c r="J27" i="62" s="1"/>
  <c r="I4" i="62"/>
  <c r="I27" i="62" s="1"/>
  <c r="E4" i="62"/>
  <c r="E27" i="62" s="1"/>
  <c r="D4" i="62"/>
  <c r="H3" i="62"/>
  <c r="R2" i="62"/>
  <c r="R20" i="62" s="1"/>
  <c r="Q2" i="62"/>
  <c r="Q20" i="62" s="1"/>
  <c r="P2" i="62"/>
  <c r="P20" i="62" s="1"/>
  <c r="O2" i="62"/>
  <c r="O20" i="62" s="1"/>
  <c r="N2" i="62"/>
  <c r="N20" i="62" s="1"/>
  <c r="M2" i="62"/>
  <c r="M20" i="62" s="1"/>
  <c r="L2" i="62"/>
  <c r="L20" i="62" s="1"/>
  <c r="K2" i="62"/>
  <c r="K20" i="62" s="1"/>
  <c r="J2" i="62"/>
  <c r="J20" i="62" s="1"/>
  <c r="I2" i="62"/>
  <c r="I20" i="62" s="1"/>
  <c r="E2" i="62"/>
  <c r="E20" i="62" s="1"/>
  <c r="D2" i="62"/>
  <c r="R37" i="61"/>
  <c r="Q37" i="61"/>
  <c r="P37" i="61"/>
  <c r="O37" i="61"/>
  <c r="N37" i="61"/>
  <c r="M37" i="61"/>
  <c r="L37" i="61"/>
  <c r="K37" i="61"/>
  <c r="J37" i="61"/>
  <c r="I37" i="61"/>
  <c r="H37" i="61"/>
  <c r="E37" i="61"/>
  <c r="D37" i="61"/>
  <c r="R36" i="61"/>
  <c r="Q36" i="61"/>
  <c r="P36" i="61"/>
  <c r="O36" i="61"/>
  <c r="N36" i="61"/>
  <c r="M36" i="61"/>
  <c r="L36" i="61"/>
  <c r="K36" i="61"/>
  <c r="J36" i="61"/>
  <c r="I36" i="61"/>
  <c r="H36" i="61"/>
  <c r="E36" i="61"/>
  <c r="D36" i="61"/>
  <c r="R35" i="61"/>
  <c r="Q35" i="61"/>
  <c r="P35" i="61"/>
  <c r="O35" i="61"/>
  <c r="N35" i="61"/>
  <c r="M35" i="61"/>
  <c r="L35" i="61"/>
  <c r="K35" i="61"/>
  <c r="J35" i="61"/>
  <c r="I35" i="61"/>
  <c r="E35" i="61"/>
  <c r="D35" i="61"/>
  <c r="H35" i="61" s="1"/>
  <c r="R34" i="61"/>
  <c r="Q34" i="61"/>
  <c r="P34" i="61"/>
  <c r="O34" i="61"/>
  <c r="N34" i="61"/>
  <c r="M34" i="61"/>
  <c r="L34" i="61"/>
  <c r="K34" i="61"/>
  <c r="J34" i="61"/>
  <c r="I34" i="61"/>
  <c r="E34" i="61"/>
  <c r="D34" i="61"/>
  <c r="H34" i="61" s="1"/>
  <c r="R33" i="61"/>
  <c r="Q33" i="61"/>
  <c r="P33" i="61"/>
  <c r="O33" i="61"/>
  <c r="N33" i="61"/>
  <c r="M33" i="61"/>
  <c r="L33" i="61"/>
  <c r="K33" i="61"/>
  <c r="J33" i="61"/>
  <c r="I33" i="61"/>
  <c r="E33" i="61"/>
  <c r="D33" i="61"/>
  <c r="H33" i="61" s="1"/>
  <c r="R32" i="61"/>
  <c r="Q32" i="61"/>
  <c r="P32" i="61"/>
  <c r="O32" i="61"/>
  <c r="N32" i="61"/>
  <c r="M32" i="61"/>
  <c r="L32" i="61"/>
  <c r="K32" i="61"/>
  <c r="J32" i="61"/>
  <c r="I32" i="61"/>
  <c r="E32" i="61"/>
  <c r="D32" i="61"/>
  <c r="H32" i="61" s="1"/>
  <c r="R25" i="61"/>
  <c r="Q25" i="61"/>
  <c r="P25" i="61"/>
  <c r="O25" i="61"/>
  <c r="N25" i="61"/>
  <c r="M25" i="61"/>
  <c r="L25" i="61"/>
  <c r="L29" i="61" s="1"/>
  <c r="K25" i="61"/>
  <c r="K29" i="61" s="1"/>
  <c r="J25" i="61"/>
  <c r="I25" i="61"/>
  <c r="E25" i="61"/>
  <c r="D25" i="61"/>
  <c r="H25" i="61" s="1"/>
  <c r="H29" i="61" s="1"/>
  <c r="R21" i="61"/>
  <c r="Q21" i="61"/>
  <c r="P21" i="61"/>
  <c r="O21" i="61"/>
  <c r="N21" i="61"/>
  <c r="M21" i="61"/>
  <c r="L21" i="61"/>
  <c r="K21" i="61"/>
  <c r="J21" i="61"/>
  <c r="I21" i="61"/>
  <c r="E21" i="61"/>
  <c r="D21" i="61"/>
  <c r="H21" i="61" s="1"/>
  <c r="R16" i="61"/>
  <c r="Q16" i="61"/>
  <c r="P16" i="61"/>
  <c r="O16" i="61"/>
  <c r="N16" i="61"/>
  <c r="M16" i="61"/>
  <c r="L16" i="61"/>
  <c r="K16" i="61"/>
  <c r="J16" i="61"/>
  <c r="I16" i="61"/>
  <c r="E16" i="61"/>
  <c r="D16" i="61"/>
  <c r="H16" i="61" s="1"/>
  <c r="R15" i="61"/>
  <c r="Q15" i="61"/>
  <c r="P15" i="61"/>
  <c r="O15" i="61"/>
  <c r="N15" i="61"/>
  <c r="M15" i="61"/>
  <c r="L15" i="61"/>
  <c r="K15" i="61"/>
  <c r="J15" i="61"/>
  <c r="I15" i="61"/>
  <c r="E15" i="61"/>
  <c r="D15" i="61"/>
  <c r="H15" i="61" s="1"/>
  <c r="R14" i="61"/>
  <c r="Q14" i="61"/>
  <c r="P14" i="61"/>
  <c r="O14" i="61"/>
  <c r="N14" i="61"/>
  <c r="M14" i="61"/>
  <c r="L14" i="61"/>
  <c r="K14" i="61"/>
  <c r="J14" i="61"/>
  <c r="I14" i="61"/>
  <c r="E14" i="61"/>
  <c r="D14" i="61"/>
  <c r="H14" i="61" s="1"/>
  <c r="R13" i="61"/>
  <c r="Q13" i="61"/>
  <c r="P13" i="61"/>
  <c r="O13" i="61"/>
  <c r="N13" i="61"/>
  <c r="M13" i="61"/>
  <c r="L13" i="61"/>
  <c r="K13" i="61"/>
  <c r="J13" i="61"/>
  <c r="I13" i="61"/>
  <c r="E13" i="61"/>
  <c r="D13" i="61"/>
  <c r="H13" i="61" s="1"/>
  <c r="R12" i="61"/>
  <c r="Q12" i="61"/>
  <c r="P12" i="61"/>
  <c r="O12" i="61"/>
  <c r="N12" i="61"/>
  <c r="M12" i="61"/>
  <c r="L12" i="61"/>
  <c r="K12" i="61"/>
  <c r="J12" i="61"/>
  <c r="I12" i="61"/>
  <c r="E12" i="61"/>
  <c r="D12" i="61"/>
  <c r="H12" i="61" s="1"/>
  <c r="R11" i="61"/>
  <c r="Q11" i="61"/>
  <c r="P11" i="61"/>
  <c r="O11" i="61"/>
  <c r="N11" i="61"/>
  <c r="M11" i="61"/>
  <c r="L11" i="61"/>
  <c r="K11" i="61"/>
  <c r="J11" i="61"/>
  <c r="I11" i="61"/>
  <c r="E11" i="61"/>
  <c r="D11" i="61"/>
  <c r="H11" i="61" s="1"/>
  <c r="R9" i="61"/>
  <c r="Q9" i="61"/>
  <c r="P9" i="61"/>
  <c r="O9" i="61"/>
  <c r="N9" i="61"/>
  <c r="M9" i="61"/>
  <c r="L9" i="61"/>
  <c r="K9" i="61"/>
  <c r="J9" i="61"/>
  <c r="I9" i="61"/>
  <c r="E9" i="61"/>
  <c r="D9" i="61"/>
  <c r="R8" i="61"/>
  <c r="Q8" i="61"/>
  <c r="P8" i="61"/>
  <c r="O8" i="61"/>
  <c r="N8" i="61"/>
  <c r="M8" i="61"/>
  <c r="L8" i="61"/>
  <c r="K8" i="61"/>
  <c r="J8" i="61"/>
  <c r="I8" i="61"/>
  <c r="E8" i="61"/>
  <c r="D8" i="61"/>
  <c r="H8" i="61" s="1"/>
  <c r="R7" i="61"/>
  <c r="Q7" i="61"/>
  <c r="P7" i="61"/>
  <c r="O7" i="61"/>
  <c r="N7" i="61"/>
  <c r="M7" i="61"/>
  <c r="L7" i="61"/>
  <c r="K7" i="61"/>
  <c r="J7" i="61"/>
  <c r="I7" i="61"/>
  <c r="E7" i="61"/>
  <c r="D7" i="61"/>
  <c r="H7" i="61" s="1"/>
  <c r="R6" i="61"/>
  <c r="Q6" i="61"/>
  <c r="P6" i="61"/>
  <c r="O6" i="61"/>
  <c r="N6" i="61"/>
  <c r="M6" i="61"/>
  <c r="L6" i="61"/>
  <c r="K6" i="61"/>
  <c r="J6" i="61"/>
  <c r="I6" i="61"/>
  <c r="E6" i="61"/>
  <c r="D6" i="61"/>
  <c r="H6" i="61" s="1"/>
  <c r="R5" i="61"/>
  <c r="R23" i="61" s="1"/>
  <c r="Q5" i="61"/>
  <c r="Q23" i="61" s="1"/>
  <c r="P5" i="61"/>
  <c r="P23" i="61" s="1"/>
  <c r="O5" i="61"/>
  <c r="O23" i="61" s="1"/>
  <c r="N5" i="61"/>
  <c r="N23" i="61" s="1"/>
  <c r="M5" i="61"/>
  <c r="M23" i="61" s="1"/>
  <c r="L5" i="61"/>
  <c r="L23" i="61" s="1"/>
  <c r="K5" i="61"/>
  <c r="K23" i="61" s="1"/>
  <c r="J5" i="61"/>
  <c r="J23" i="61" s="1"/>
  <c r="I5" i="61"/>
  <c r="I23" i="61" s="1"/>
  <c r="E5" i="61"/>
  <c r="E23" i="61" s="1"/>
  <c r="D5" i="61"/>
  <c r="R4" i="61"/>
  <c r="R27" i="61" s="1"/>
  <c r="Q4" i="61"/>
  <c r="Q27" i="61" s="1"/>
  <c r="P4" i="61"/>
  <c r="P27" i="61" s="1"/>
  <c r="O4" i="61"/>
  <c r="O27" i="61" s="1"/>
  <c r="N4" i="61"/>
  <c r="N27" i="61" s="1"/>
  <c r="M4" i="61"/>
  <c r="M27" i="61" s="1"/>
  <c r="L4" i="61"/>
  <c r="L27" i="61" s="1"/>
  <c r="L30" i="61" s="1"/>
  <c r="K4" i="61"/>
  <c r="K27" i="61" s="1"/>
  <c r="K30" i="61" s="1"/>
  <c r="J4" i="61"/>
  <c r="J27" i="61" s="1"/>
  <c r="I4" i="61"/>
  <c r="I27" i="61" s="1"/>
  <c r="E4" i="61"/>
  <c r="E27" i="61" s="1"/>
  <c r="D4" i="61"/>
  <c r="H3" i="61"/>
  <c r="R2" i="61"/>
  <c r="R20" i="61" s="1"/>
  <c r="Q2" i="61"/>
  <c r="Q20" i="61" s="1"/>
  <c r="P2" i="61"/>
  <c r="P20" i="61" s="1"/>
  <c r="O2" i="61"/>
  <c r="O20" i="61" s="1"/>
  <c r="N2" i="61"/>
  <c r="N20" i="61" s="1"/>
  <c r="M2" i="61"/>
  <c r="M20" i="61" s="1"/>
  <c r="L2" i="61"/>
  <c r="L20" i="61" s="1"/>
  <c r="K2" i="61"/>
  <c r="K20" i="61" s="1"/>
  <c r="J2" i="61"/>
  <c r="J20" i="61" s="1"/>
  <c r="I2" i="61"/>
  <c r="I20" i="61" s="1"/>
  <c r="E2" i="61"/>
  <c r="E20" i="61" s="1"/>
  <c r="D2" i="61"/>
  <c r="M37" i="60"/>
  <c r="L37" i="60"/>
  <c r="K37" i="60"/>
  <c r="J37" i="60"/>
  <c r="I37" i="60"/>
  <c r="H37" i="60"/>
  <c r="E37" i="60"/>
  <c r="D37" i="60"/>
  <c r="M36" i="60"/>
  <c r="L36" i="60"/>
  <c r="K36" i="60"/>
  <c r="J36" i="60"/>
  <c r="I36" i="60"/>
  <c r="H36" i="60"/>
  <c r="E36" i="60"/>
  <c r="D36" i="60"/>
  <c r="M35" i="60"/>
  <c r="L35" i="60"/>
  <c r="K35" i="60"/>
  <c r="J35" i="60"/>
  <c r="I35" i="60"/>
  <c r="E35" i="60"/>
  <c r="D35" i="60"/>
  <c r="H35" i="60" s="1"/>
  <c r="M34" i="60"/>
  <c r="L34" i="60"/>
  <c r="K34" i="60"/>
  <c r="J34" i="60"/>
  <c r="I34" i="60"/>
  <c r="E34" i="60"/>
  <c r="D34" i="60"/>
  <c r="H34" i="60" s="1"/>
  <c r="M33" i="60"/>
  <c r="L33" i="60"/>
  <c r="K33" i="60"/>
  <c r="J33" i="60"/>
  <c r="I33" i="60"/>
  <c r="E33" i="60"/>
  <c r="D33" i="60"/>
  <c r="H33" i="60" s="1"/>
  <c r="M32" i="60"/>
  <c r="L32" i="60"/>
  <c r="K32" i="60"/>
  <c r="J32" i="60"/>
  <c r="I32" i="60"/>
  <c r="E32" i="60"/>
  <c r="D32" i="60"/>
  <c r="H32" i="60" s="1"/>
  <c r="M25" i="60"/>
  <c r="L25" i="60"/>
  <c r="K25" i="60"/>
  <c r="J25" i="60"/>
  <c r="I25" i="60"/>
  <c r="E25" i="60"/>
  <c r="D25" i="60"/>
  <c r="H25" i="60" s="1"/>
  <c r="H29" i="60" s="1"/>
  <c r="M21" i="60"/>
  <c r="L21" i="60"/>
  <c r="K21" i="60"/>
  <c r="J21" i="60"/>
  <c r="I21" i="60"/>
  <c r="E21" i="60"/>
  <c r="D21" i="60"/>
  <c r="H21" i="60" s="1"/>
  <c r="M16" i="60"/>
  <c r="L16" i="60"/>
  <c r="K16" i="60"/>
  <c r="J16" i="60"/>
  <c r="I16" i="60"/>
  <c r="E16" i="60"/>
  <c r="D16" i="60"/>
  <c r="H16" i="60" s="1"/>
  <c r="M15" i="60"/>
  <c r="L15" i="60"/>
  <c r="K15" i="60"/>
  <c r="J15" i="60"/>
  <c r="I15" i="60"/>
  <c r="E15" i="60"/>
  <c r="D15" i="60"/>
  <c r="H15" i="60" s="1"/>
  <c r="M14" i="60"/>
  <c r="L14" i="60"/>
  <c r="K14" i="60"/>
  <c r="J14" i="60"/>
  <c r="I14" i="60"/>
  <c r="E14" i="60"/>
  <c r="D14" i="60"/>
  <c r="H14" i="60" s="1"/>
  <c r="M13" i="60"/>
  <c r="L13" i="60"/>
  <c r="K13" i="60"/>
  <c r="J13" i="60"/>
  <c r="I13" i="60"/>
  <c r="E13" i="60"/>
  <c r="D13" i="60"/>
  <c r="H13" i="60" s="1"/>
  <c r="M12" i="60"/>
  <c r="L12" i="60"/>
  <c r="K12" i="60"/>
  <c r="J12" i="60"/>
  <c r="I12" i="60"/>
  <c r="E12" i="60"/>
  <c r="D12" i="60"/>
  <c r="H12" i="60" s="1"/>
  <c r="M11" i="60"/>
  <c r="L11" i="60"/>
  <c r="K11" i="60"/>
  <c r="J11" i="60"/>
  <c r="I11" i="60"/>
  <c r="E11" i="60"/>
  <c r="D11" i="60"/>
  <c r="H11" i="60" s="1"/>
  <c r="M9" i="60"/>
  <c r="L9" i="60"/>
  <c r="K9" i="60"/>
  <c r="J9" i="60"/>
  <c r="I9" i="60"/>
  <c r="E9" i="60"/>
  <c r="D9" i="60"/>
  <c r="M8" i="60"/>
  <c r="L8" i="60"/>
  <c r="K8" i="60"/>
  <c r="J8" i="60"/>
  <c r="I8" i="60"/>
  <c r="E8" i="60"/>
  <c r="D8" i="60"/>
  <c r="H8" i="60" s="1"/>
  <c r="M7" i="60"/>
  <c r="L7" i="60"/>
  <c r="K7" i="60"/>
  <c r="J7" i="60"/>
  <c r="I7" i="60"/>
  <c r="E7" i="60"/>
  <c r="D7" i="60"/>
  <c r="H7" i="60" s="1"/>
  <c r="M6" i="60"/>
  <c r="L6" i="60"/>
  <c r="K6" i="60"/>
  <c r="J6" i="60"/>
  <c r="I6" i="60"/>
  <c r="E6" i="60"/>
  <c r="D6" i="60"/>
  <c r="H6" i="60" s="1"/>
  <c r="M5" i="60"/>
  <c r="M23" i="60" s="1"/>
  <c r="L5" i="60"/>
  <c r="L23" i="60" s="1"/>
  <c r="L24" i="60" s="1"/>
  <c r="K5" i="60"/>
  <c r="K23" i="60" s="1"/>
  <c r="K24" i="60" s="1"/>
  <c r="J5" i="60"/>
  <c r="J23" i="60" s="1"/>
  <c r="I5" i="60"/>
  <c r="I23" i="60" s="1"/>
  <c r="E5" i="60"/>
  <c r="E23" i="60" s="1"/>
  <c r="D5" i="60"/>
  <c r="M4" i="60"/>
  <c r="M27" i="60" s="1"/>
  <c r="L4" i="60"/>
  <c r="L27" i="60" s="1"/>
  <c r="K4" i="60"/>
  <c r="K27" i="60" s="1"/>
  <c r="J4" i="60"/>
  <c r="J27" i="60" s="1"/>
  <c r="I4" i="60"/>
  <c r="I27" i="60" s="1"/>
  <c r="E4" i="60"/>
  <c r="E27" i="60" s="1"/>
  <c r="D4" i="60"/>
  <c r="H3" i="60"/>
  <c r="M2" i="60"/>
  <c r="M20" i="60" s="1"/>
  <c r="L2" i="60"/>
  <c r="L20" i="60" s="1"/>
  <c r="K2" i="60"/>
  <c r="K20" i="60" s="1"/>
  <c r="J2" i="60"/>
  <c r="J20" i="60" s="1"/>
  <c r="I2" i="60"/>
  <c r="I20" i="60" s="1"/>
  <c r="E2" i="60"/>
  <c r="E20" i="60" s="1"/>
  <c r="D2" i="60"/>
  <c r="R37" i="59"/>
  <c r="Q37" i="59"/>
  <c r="P37" i="59"/>
  <c r="O37" i="59"/>
  <c r="N37" i="59"/>
  <c r="M37" i="59"/>
  <c r="L37" i="59"/>
  <c r="K37" i="59"/>
  <c r="J37" i="59"/>
  <c r="I37" i="59"/>
  <c r="H37" i="59"/>
  <c r="E37" i="59"/>
  <c r="D37" i="59"/>
  <c r="R36" i="59"/>
  <c r="Q36" i="59"/>
  <c r="P36" i="59"/>
  <c r="O36" i="59"/>
  <c r="N36" i="59"/>
  <c r="M36" i="59"/>
  <c r="L36" i="59"/>
  <c r="K36" i="59"/>
  <c r="J36" i="59"/>
  <c r="I36" i="59"/>
  <c r="H36" i="59"/>
  <c r="E36" i="59"/>
  <c r="D36" i="59"/>
  <c r="R35" i="59"/>
  <c r="Q35" i="59"/>
  <c r="P35" i="59"/>
  <c r="O35" i="59"/>
  <c r="N35" i="59"/>
  <c r="M35" i="59"/>
  <c r="L35" i="59"/>
  <c r="K35" i="59"/>
  <c r="J35" i="59"/>
  <c r="I35" i="59"/>
  <c r="E35" i="59"/>
  <c r="D35" i="59"/>
  <c r="H35" i="59" s="1"/>
  <c r="R34" i="59"/>
  <c r="Q34" i="59"/>
  <c r="P34" i="59"/>
  <c r="O34" i="59"/>
  <c r="N34" i="59"/>
  <c r="M34" i="59"/>
  <c r="L34" i="59"/>
  <c r="K34" i="59"/>
  <c r="J34" i="59"/>
  <c r="I34" i="59"/>
  <c r="E34" i="59"/>
  <c r="D34" i="59"/>
  <c r="H34" i="59" s="1"/>
  <c r="R33" i="59"/>
  <c r="Q33" i="59"/>
  <c r="P33" i="59"/>
  <c r="O33" i="59"/>
  <c r="N33" i="59"/>
  <c r="M33" i="59"/>
  <c r="L33" i="59"/>
  <c r="K33" i="59"/>
  <c r="J33" i="59"/>
  <c r="I33" i="59"/>
  <c r="E33" i="59"/>
  <c r="D33" i="59"/>
  <c r="H33" i="59" s="1"/>
  <c r="R32" i="59"/>
  <c r="Q32" i="59"/>
  <c r="P32" i="59"/>
  <c r="O32" i="59"/>
  <c r="N32" i="59"/>
  <c r="M32" i="59"/>
  <c r="L32" i="59"/>
  <c r="K32" i="59"/>
  <c r="J32" i="59"/>
  <c r="I32" i="59"/>
  <c r="E32" i="59"/>
  <c r="D32" i="59"/>
  <c r="H32" i="59" s="1"/>
  <c r="R25" i="59"/>
  <c r="Q25" i="59"/>
  <c r="P25" i="59"/>
  <c r="O25" i="59"/>
  <c r="N25" i="59"/>
  <c r="M25" i="59"/>
  <c r="L25" i="59"/>
  <c r="L29" i="59" s="1"/>
  <c r="K25" i="59"/>
  <c r="K29" i="59" s="1"/>
  <c r="J25" i="59"/>
  <c r="I25" i="59"/>
  <c r="E25" i="59"/>
  <c r="D25" i="59"/>
  <c r="H25" i="59" s="1"/>
  <c r="H29" i="59" s="1"/>
  <c r="R21" i="59"/>
  <c r="Q21" i="59"/>
  <c r="P21" i="59"/>
  <c r="O21" i="59"/>
  <c r="N21" i="59"/>
  <c r="M21" i="59"/>
  <c r="L21" i="59"/>
  <c r="K21" i="59"/>
  <c r="J21" i="59"/>
  <c r="I21" i="59"/>
  <c r="E21" i="59"/>
  <c r="D21" i="59"/>
  <c r="H21" i="59" s="1"/>
  <c r="R16" i="59"/>
  <c r="Q16" i="59"/>
  <c r="P16" i="59"/>
  <c r="O16" i="59"/>
  <c r="N16" i="59"/>
  <c r="M16" i="59"/>
  <c r="L16" i="59"/>
  <c r="K16" i="59"/>
  <c r="J16" i="59"/>
  <c r="I16" i="59"/>
  <c r="E16" i="59"/>
  <c r="D16" i="59"/>
  <c r="H16" i="59" s="1"/>
  <c r="R15" i="59"/>
  <c r="Q15" i="59"/>
  <c r="P15" i="59"/>
  <c r="O15" i="59"/>
  <c r="N15" i="59"/>
  <c r="M15" i="59"/>
  <c r="L15" i="59"/>
  <c r="K15" i="59"/>
  <c r="J15" i="59"/>
  <c r="I15" i="59"/>
  <c r="E15" i="59"/>
  <c r="D15" i="59"/>
  <c r="H15" i="59" s="1"/>
  <c r="R14" i="59"/>
  <c r="Q14" i="59"/>
  <c r="P14" i="59"/>
  <c r="O14" i="59"/>
  <c r="N14" i="59"/>
  <c r="M14" i="59"/>
  <c r="L14" i="59"/>
  <c r="K14" i="59"/>
  <c r="J14" i="59"/>
  <c r="I14" i="59"/>
  <c r="E14" i="59"/>
  <c r="D14" i="59"/>
  <c r="H14" i="59" s="1"/>
  <c r="R13" i="59"/>
  <c r="Q13" i="59"/>
  <c r="P13" i="59"/>
  <c r="O13" i="59"/>
  <c r="N13" i="59"/>
  <c r="M13" i="59"/>
  <c r="L13" i="59"/>
  <c r="K13" i="59"/>
  <c r="J13" i="59"/>
  <c r="I13" i="59"/>
  <c r="E13" i="59"/>
  <c r="D13" i="59"/>
  <c r="H13" i="59" s="1"/>
  <c r="R12" i="59"/>
  <c r="Q12" i="59"/>
  <c r="P12" i="59"/>
  <c r="O12" i="59"/>
  <c r="N12" i="59"/>
  <c r="M12" i="59"/>
  <c r="L12" i="59"/>
  <c r="K12" i="59"/>
  <c r="J12" i="59"/>
  <c r="I12" i="59"/>
  <c r="E12" i="59"/>
  <c r="D12" i="59"/>
  <c r="H12" i="59" s="1"/>
  <c r="R11" i="59"/>
  <c r="Q11" i="59"/>
  <c r="P11" i="59"/>
  <c r="O11" i="59"/>
  <c r="N11" i="59"/>
  <c r="M11" i="59"/>
  <c r="L11" i="59"/>
  <c r="K11" i="59"/>
  <c r="J11" i="59"/>
  <c r="I11" i="59"/>
  <c r="E11" i="59"/>
  <c r="D11" i="59"/>
  <c r="H11" i="59" s="1"/>
  <c r="R9" i="59"/>
  <c r="Q9" i="59"/>
  <c r="P9" i="59"/>
  <c r="O9" i="59"/>
  <c r="N9" i="59"/>
  <c r="M9" i="59"/>
  <c r="L9" i="59"/>
  <c r="K9" i="59"/>
  <c r="J9" i="59"/>
  <c r="I9" i="59"/>
  <c r="E9" i="59"/>
  <c r="D9" i="59"/>
  <c r="R8" i="59"/>
  <c r="Q8" i="59"/>
  <c r="P8" i="59"/>
  <c r="O8" i="59"/>
  <c r="N8" i="59"/>
  <c r="M8" i="59"/>
  <c r="L8" i="59"/>
  <c r="K8" i="59"/>
  <c r="J8" i="59"/>
  <c r="I8" i="59"/>
  <c r="E8" i="59"/>
  <c r="D8" i="59"/>
  <c r="H8" i="59" s="1"/>
  <c r="R7" i="59"/>
  <c r="Q7" i="59"/>
  <c r="P7" i="59"/>
  <c r="O7" i="59"/>
  <c r="N7" i="59"/>
  <c r="M7" i="59"/>
  <c r="L7" i="59"/>
  <c r="K7" i="59"/>
  <c r="J7" i="59"/>
  <c r="I7" i="59"/>
  <c r="E7" i="59"/>
  <c r="D7" i="59"/>
  <c r="H7" i="59" s="1"/>
  <c r="R6" i="59"/>
  <c r="Q6" i="59"/>
  <c r="P6" i="59"/>
  <c r="O6" i="59"/>
  <c r="N6" i="59"/>
  <c r="M6" i="59"/>
  <c r="L6" i="59"/>
  <c r="K6" i="59"/>
  <c r="J6" i="59"/>
  <c r="I6" i="59"/>
  <c r="E6" i="59"/>
  <c r="D6" i="59"/>
  <c r="H6" i="59" s="1"/>
  <c r="R5" i="59"/>
  <c r="R23" i="59" s="1"/>
  <c r="Q5" i="59"/>
  <c r="Q23" i="59" s="1"/>
  <c r="P5" i="59"/>
  <c r="P23" i="59" s="1"/>
  <c r="O5" i="59"/>
  <c r="O23" i="59" s="1"/>
  <c r="N5" i="59"/>
  <c r="N23" i="59" s="1"/>
  <c r="M5" i="59"/>
  <c r="M23" i="59" s="1"/>
  <c r="L5" i="59"/>
  <c r="L23" i="59" s="1"/>
  <c r="K5" i="59"/>
  <c r="K23" i="59" s="1"/>
  <c r="J5" i="59"/>
  <c r="J23" i="59" s="1"/>
  <c r="I5" i="59"/>
  <c r="I23" i="59" s="1"/>
  <c r="E5" i="59"/>
  <c r="E23" i="59" s="1"/>
  <c r="D5" i="59"/>
  <c r="R4" i="59"/>
  <c r="R27" i="59" s="1"/>
  <c r="Q4" i="59"/>
  <c r="Q27" i="59" s="1"/>
  <c r="P4" i="59"/>
  <c r="P27" i="59" s="1"/>
  <c r="O4" i="59"/>
  <c r="O27" i="59" s="1"/>
  <c r="N4" i="59"/>
  <c r="N27" i="59" s="1"/>
  <c r="M4" i="59"/>
  <c r="M27" i="59" s="1"/>
  <c r="L4" i="59"/>
  <c r="L27" i="59" s="1"/>
  <c r="L30" i="59" s="1"/>
  <c r="K4" i="59"/>
  <c r="K27" i="59" s="1"/>
  <c r="K30" i="59" s="1"/>
  <c r="J4" i="59"/>
  <c r="J27" i="59" s="1"/>
  <c r="I4" i="59"/>
  <c r="I27" i="59" s="1"/>
  <c r="E4" i="59"/>
  <c r="E27" i="59" s="1"/>
  <c r="D4" i="59"/>
  <c r="H3" i="59"/>
  <c r="R2" i="59"/>
  <c r="R20" i="59" s="1"/>
  <c r="Q2" i="59"/>
  <c r="Q20" i="59" s="1"/>
  <c r="P2" i="59"/>
  <c r="P20" i="59" s="1"/>
  <c r="O2" i="59"/>
  <c r="O20" i="59" s="1"/>
  <c r="N2" i="59"/>
  <c r="N20" i="59" s="1"/>
  <c r="M2" i="59"/>
  <c r="M20" i="59" s="1"/>
  <c r="L2" i="59"/>
  <c r="L20" i="59" s="1"/>
  <c r="K2" i="59"/>
  <c r="K20" i="59" s="1"/>
  <c r="J2" i="59"/>
  <c r="J20" i="59" s="1"/>
  <c r="I2" i="59"/>
  <c r="I20" i="59" s="1"/>
  <c r="E2" i="59"/>
  <c r="E20" i="59" s="1"/>
  <c r="D2" i="59"/>
  <c r="P37" i="58"/>
  <c r="O37" i="58"/>
  <c r="N37" i="58"/>
  <c r="M37" i="58"/>
  <c r="L37" i="58"/>
  <c r="K37" i="58"/>
  <c r="J37" i="58"/>
  <c r="I37" i="58"/>
  <c r="H37" i="58"/>
  <c r="E37" i="58"/>
  <c r="D37" i="58"/>
  <c r="P36" i="58"/>
  <c r="O36" i="58"/>
  <c r="N36" i="58"/>
  <c r="M36" i="58"/>
  <c r="L36" i="58"/>
  <c r="K36" i="58"/>
  <c r="J36" i="58"/>
  <c r="I36" i="58"/>
  <c r="H36" i="58"/>
  <c r="E36" i="58"/>
  <c r="D36" i="58"/>
  <c r="P35" i="58"/>
  <c r="O35" i="58"/>
  <c r="N35" i="58"/>
  <c r="M35" i="58"/>
  <c r="L35" i="58"/>
  <c r="K35" i="58"/>
  <c r="J35" i="58"/>
  <c r="I35" i="58"/>
  <c r="E35" i="58"/>
  <c r="D35" i="58"/>
  <c r="H35" i="58" s="1"/>
  <c r="P34" i="58"/>
  <c r="O34" i="58"/>
  <c r="N34" i="58"/>
  <c r="M34" i="58"/>
  <c r="L34" i="58"/>
  <c r="K34" i="58"/>
  <c r="J34" i="58"/>
  <c r="I34" i="58"/>
  <c r="E34" i="58"/>
  <c r="D34" i="58"/>
  <c r="H34" i="58" s="1"/>
  <c r="P33" i="58"/>
  <c r="O33" i="58"/>
  <c r="N33" i="58"/>
  <c r="M33" i="58"/>
  <c r="L33" i="58"/>
  <c r="K33" i="58"/>
  <c r="J33" i="58"/>
  <c r="I33" i="58"/>
  <c r="E33" i="58"/>
  <c r="D33" i="58"/>
  <c r="H33" i="58" s="1"/>
  <c r="P32" i="58"/>
  <c r="O32" i="58"/>
  <c r="N32" i="58"/>
  <c r="M32" i="58"/>
  <c r="L32" i="58"/>
  <c r="K32" i="58"/>
  <c r="J32" i="58"/>
  <c r="I32" i="58"/>
  <c r="E32" i="58"/>
  <c r="D32" i="58"/>
  <c r="H32" i="58" s="1"/>
  <c r="P25" i="58"/>
  <c r="O25" i="58"/>
  <c r="N25" i="58"/>
  <c r="M25" i="58"/>
  <c r="L25" i="58"/>
  <c r="K25" i="58"/>
  <c r="K29" i="58" s="1"/>
  <c r="J25" i="58"/>
  <c r="I25" i="58"/>
  <c r="E25" i="58"/>
  <c r="D25" i="58"/>
  <c r="H25" i="58" s="1"/>
  <c r="H29" i="58" s="1"/>
  <c r="P21" i="58"/>
  <c r="O21" i="58"/>
  <c r="N21" i="58"/>
  <c r="M21" i="58"/>
  <c r="L21" i="58"/>
  <c r="K21" i="58"/>
  <c r="J21" i="58"/>
  <c r="I21" i="58"/>
  <c r="E21" i="58"/>
  <c r="D21" i="58"/>
  <c r="H21" i="58" s="1"/>
  <c r="P16" i="58"/>
  <c r="O16" i="58"/>
  <c r="N16" i="58"/>
  <c r="M16" i="58"/>
  <c r="L16" i="58"/>
  <c r="K16" i="58"/>
  <c r="J16" i="58"/>
  <c r="I16" i="58"/>
  <c r="E16" i="58"/>
  <c r="D16" i="58"/>
  <c r="H16" i="58" s="1"/>
  <c r="P15" i="58"/>
  <c r="O15" i="58"/>
  <c r="N15" i="58"/>
  <c r="M15" i="58"/>
  <c r="L15" i="58"/>
  <c r="K15" i="58"/>
  <c r="J15" i="58"/>
  <c r="I15" i="58"/>
  <c r="E15" i="58"/>
  <c r="D15" i="58"/>
  <c r="H15" i="58" s="1"/>
  <c r="P14" i="58"/>
  <c r="O14" i="58"/>
  <c r="N14" i="58"/>
  <c r="M14" i="58"/>
  <c r="L14" i="58"/>
  <c r="K14" i="58"/>
  <c r="J14" i="58"/>
  <c r="I14" i="58"/>
  <c r="E14" i="58"/>
  <c r="D14" i="58"/>
  <c r="H14" i="58" s="1"/>
  <c r="P13" i="58"/>
  <c r="O13" i="58"/>
  <c r="N13" i="58"/>
  <c r="M13" i="58"/>
  <c r="L13" i="58"/>
  <c r="K13" i="58"/>
  <c r="J13" i="58"/>
  <c r="I13" i="58"/>
  <c r="E13" i="58"/>
  <c r="D13" i="58"/>
  <c r="H13" i="58" s="1"/>
  <c r="P12" i="58"/>
  <c r="O12" i="58"/>
  <c r="N12" i="58"/>
  <c r="M12" i="58"/>
  <c r="L12" i="58"/>
  <c r="K12" i="58"/>
  <c r="J12" i="58"/>
  <c r="I12" i="58"/>
  <c r="E12" i="58"/>
  <c r="D12" i="58"/>
  <c r="H12" i="58" s="1"/>
  <c r="P11" i="58"/>
  <c r="O11" i="58"/>
  <c r="N11" i="58"/>
  <c r="M11" i="58"/>
  <c r="L11" i="58"/>
  <c r="K11" i="58"/>
  <c r="J11" i="58"/>
  <c r="I11" i="58"/>
  <c r="E11" i="58"/>
  <c r="D11" i="58"/>
  <c r="H11" i="58" s="1"/>
  <c r="P9" i="58"/>
  <c r="O9" i="58"/>
  <c r="N9" i="58"/>
  <c r="M9" i="58"/>
  <c r="L9" i="58"/>
  <c r="K9" i="58"/>
  <c r="J9" i="58"/>
  <c r="I9" i="58"/>
  <c r="E9" i="58"/>
  <c r="E10" i="58" s="1"/>
  <c r="D9" i="58"/>
  <c r="P8" i="58"/>
  <c r="O8" i="58"/>
  <c r="N8" i="58"/>
  <c r="M8" i="58"/>
  <c r="L8" i="58"/>
  <c r="K8" i="58"/>
  <c r="J8" i="58"/>
  <c r="I8" i="58"/>
  <c r="E8" i="58"/>
  <c r="D8" i="58"/>
  <c r="H8" i="58" s="1"/>
  <c r="P7" i="58"/>
  <c r="O7" i="58"/>
  <c r="N7" i="58"/>
  <c r="M7" i="58"/>
  <c r="L7" i="58"/>
  <c r="K7" i="58"/>
  <c r="J7" i="58"/>
  <c r="I7" i="58"/>
  <c r="E7" i="58"/>
  <c r="D7" i="58"/>
  <c r="H7" i="58" s="1"/>
  <c r="P6" i="58"/>
  <c r="O6" i="58"/>
  <c r="N6" i="58"/>
  <c r="M6" i="58"/>
  <c r="L6" i="58"/>
  <c r="K6" i="58"/>
  <c r="J6" i="58"/>
  <c r="I6" i="58"/>
  <c r="E6" i="58"/>
  <c r="D6" i="58"/>
  <c r="H6" i="58" s="1"/>
  <c r="P5" i="58"/>
  <c r="P23" i="58" s="1"/>
  <c r="O5" i="58"/>
  <c r="O23" i="58" s="1"/>
  <c r="N5" i="58"/>
  <c r="N23" i="58" s="1"/>
  <c r="M5" i="58"/>
  <c r="M23" i="58" s="1"/>
  <c r="L5" i="58"/>
  <c r="L23" i="58" s="1"/>
  <c r="L24" i="58" s="1"/>
  <c r="K5" i="58"/>
  <c r="K23" i="58" s="1"/>
  <c r="J5" i="58"/>
  <c r="J23" i="58" s="1"/>
  <c r="I5" i="58"/>
  <c r="I23" i="58" s="1"/>
  <c r="E5" i="58"/>
  <c r="E23" i="58" s="1"/>
  <c r="D5" i="58"/>
  <c r="P4" i="58"/>
  <c r="P27" i="58" s="1"/>
  <c r="O4" i="58"/>
  <c r="O27" i="58" s="1"/>
  <c r="N4" i="58"/>
  <c r="N27" i="58" s="1"/>
  <c r="M4" i="58"/>
  <c r="M27" i="58" s="1"/>
  <c r="L4" i="58"/>
  <c r="L27" i="58" s="1"/>
  <c r="K4" i="58"/>
  <c r="K27" i="58" s="1"/>
  <c r="K30" i="58" s="1"/>
  <c r="J4" i="58"/>
  <c r="J27" i="58" s="1"/>
  <c r="I4" i="58"/>
  <c r="I27" i="58" s="1"/>
  <c r="E4" i="58"/>
  <c r="E27" i="58" s="1"/>
  <c r="D4" i="58"/>
  <c r="H3" i="58"/>
  <c r="P2" i="58"/>
  <c r="P20" i="58" s="1"/>
  <c r="O2" i="58"/>
  <c r="O20" i="58" s="1"/>
  <c r="N2" i="58"/>
  <c r="N20" i="58" s="1"/>
  <c r="M2" i="58"/>
  <c r="M20" i="58" s="1"/>
  <c r="L2" i="58"/>
  <c r="L20" i="58" s="1"/>
  <c r="K2" i="58"/>
  <c r="K20" i="58" s="1"/>
  <c r="J2" i="58"/>
  <c r="J20" i="58" s="1"/>
  <c r="I2" i="58"/>
  <c r="I20" i="58" s="1"/>
  <c r="E2" i="58"/>
  <c r="E20" i="58" s="1"/>
  <c r="D2" i="58"/>
  <c r="R37" i="57"/>
  <c r="Q37" i="57"/>
  <c r="P37" i="57"/>
  <c r="O37" i="57"/>
  <c r="N37" i="57"/>
  <c r="M37" i="57"/>
  <c r="L37" i="57"/>
  <c r="K37" i="57"/>
  <c r="J37" i="57"/>
  <c r="I37" i="57"/>
  <c r="H37" i="57"/>
  <c r="E37" i="57"/>
  <c r="D37" i="57"/>
  <c r="R36" i="57"/>
  <c r="Q36" i="57"/>
  <c r="P36" i="57"/>
  <c r="O36" i="57"/>
  <c r="N36" i="57"/>
  <c r="M36" i="57"/>
  <c r="L36" i="57"/>
  <c r="K36" i="57"/>
  <c r="J36" i="57"/>
  <c r="I36" i="57"/>
  <c r="H36" i="57"/>
  <c r="E36" i="57"/>
  <c r="D36" i="57"/>
  <c r="R35" i="57"/>
  <c r="Q35" i="57"/>
  <c r="P35" i="57"/>
  <c r="O35" i="57"/>
  <c r="N35" i="57"/>
  <c r="M35" i="57"/>
  <c r="L35" i="57"/>
  <c r="K35" i="57"/>
  <c r="J35" i="57"/>
  <c r="I35" i="57"/>
  <c r="E35" i="57"/>
  <c r="D35" i="57"/>
  <c r="H35" i="57" s="1"/>
  <c r="R34" i="57"/>
  <c r="Q34" i="57"/>
  <c r="P34" i="57"/>
  <c r="O34" i="57"/>
  <c r="N34" i="57"/>
  <c r="M34" i="57"/>
  <c r="L34" i="57"/>
  <c r="K34" i="57"/>
  <c r="J34" i="57"/>
  <c r="I34" i="57"/>
  <c r="E34" i="57"/>
  <c r="D34" i="57"/>
  <c r="H34" i="57" s="1"/>
  <c r="R33" i="57"/>
  <c r="Q33" i="57"/>
  <c r="P33" i="57"/>
  <c r="O33" i="57"/>
  <c r="N33" i="57"/>
  <c r="M33" i="57"/>
  <c r="L33" i="57"/>
  <c r="K33" i="57"/>
  <c r="J33" i="57"/>
  <c r="I33" i="57"/>
  <c r="E33" i="57"/>
  <c r="D33" i="57"/>
  <c r="H33" i="57" s="1"/>
  <c r="R32" i="57"/>
  <c r="Q32" i="57"/>
  <c r="P32" i="57"/>
  <c r="O32" i="57"/>
  <c r="N32" i="57"/>
  <c r="M32" i="57"/>
  <c r="L32" i="57"/>
  <c r="K32" i="57"/>
  <c r="J32" i="57"/>
  <c r="I32" i="57"/>
  <c r="E32" i="57"/>
  <c r="D32" i="57"/>
  <c r="H32" i="57" s="1"/>
  <c r="R25" i="57"/>
  <c r="Q25" i="57"/>
  <c r="P25" i="57"/>
  <c r="O25" i="57"/>
  <c r="N25" i="57"/>
  <c r="M25" i="57"/>
  <c r="L25" i="57"/>
  <c r="L29" i="57" s="1"/>
  <c r="K25" i="57"/>
  <c r="K29" i="57" s="1"/>
  <c r="J25" i="57"/>
  <c r="I25" i="57"/>
  <c r="E25" i="57"/>
  <c r="D25" i="57"/>
  <c r="H25" i="57" s="1"/>
  <c r="H29" i="57" s="1"/>
  <c r="R21" i="57"/>
  <c r="Q21" i="57"/>
  <c r="P21" i="57"/>
  <c r="O21" i="57"/>
  <c r="N21" i="57"/>
  <c r="M21" i="57"/>
  <c r="L21" i="57"/>
  <c r="K21" i="57"/>
  <c r="J21" i="57"/>
  <c r="I21" i="57"/>
  <c r="E21" i="57"/>
  <c r="D21" i="57"/>
  <c r="H21" i="57" s="1"/>
  <c r="R16" i="57"/>
  <c r="Q16" i="57"/>
  <c r="P16" i="57"/>
  <c r="O16" i="57"/>
  <c r="N16" i="57"/>
  <c r="M16" i="57"/>
  <c r="L16" i="57"/>
  <c r="K16" i="57"/>
  <c r="J16" i="57"/>
  <c r="I16" i="57"/>
  <c r="E16" i="57"/>
  <c r="D16" i="57"/>
  <c r="H16" i="57" s="1"/>
  <c r="R15" i="57"/>
  <c r="Q15" i="57"/>
  <c r="P15" i="57"/>
  <c r="O15" i="57"/>
  <c r="N15" i="57"/>
  <c r="M15" i="57"/>
  <c r="L15" i="57"/>
  <c r="K15" i="57"/>
  <c r="J15" i="57"/>
  <c r="I15" i="57"/>
  <c r="E15" i="57"/>
  <c r="D15" i="57"/>
  <c r="H15" i="57" s="1"/>
  <c r="R14" i="57"/>
  <c r="Q14" i="57"/>
  <c r="P14" i="57"/>
  <c r="O14" i="57"/>
  <c r="N14" i="57"/>
  <c r="M14" i="57"/>
  <c r="L14" i="57"/>
  <c r="K14" i="57"/>
  <c r="J14" i="57"/>
  <c r="I14" i="57"/>
  <c r="E14" i="57"/>
  <c r="D14" i="57"/>
  <c r="H14" i="57" s="1"/>
  <c r="R13" i="57"/>
  <c r="Q13" i="57"/>
  <c r="P13" i="57"/>
  <c r="O13" i="57"/>
  <c r="N13" i="57"/>
  <c r="M13" i="57"/>
  <c r="L13" i="57"/>
  <c r="K13" i="57"/>
  <c r="J13" i="57"/>
  <c r="I13" i="57"/>
  <c r="E13" i="57"/>
  <c r="D13" i="57"/>
  <c r="H13" i="57" s="1"/>
  <c r="R12" i="57"/>
  <c r="Q12" i="57"/>
  <c r="P12" i="57"/>
  <c r="O12" i="57"/>
  <c r="N12" i="57"/>
  <c r="M12" i="57"/>
  <c r="L12" i="57"/>
  <c r="K12" i="57"/>
  <c r="J12" i="57"/>
  <c r="I12" i="57"/>
  <c r="E12" i="57"/>
  <c r="D12" i="57"/>
  <c r="H12" i="57" s="1"/>
  <c r="R11" i="57"/>
  <c r="Q11" i="57"/>
  <c r="P11" i="57"/>
  <c r="O11" i="57"/>
  <c r="N11" i="57"/>
  <c r="M11" i="57"/>
  <c r="L11" i="57"/>
  <c r="K11" i="57"/>
  <c r="J11" i="57"/>
  <c r="I11" i="57"/>
  <c r="E11" i="57"/>
  <c r="D11" i="57"/>
  <c r="H11" i="57" s="1"/>
  <c r="R9" i="57"/>
  <c r="Q9" i="57"/>
  <c r="P9" i="57"/>
  <c r="O9" i="57"/>
  <c r="N9" i="57"/>
  <c r="M9" i="57"/>
  <c r="L9" i="57"/>
  <c r="K9" i="57"/>
  <c r="J9" i="57"/>
  <c r="I9" i="57"/>
  <c r="E9" i="57"/>
  <c r="D9" i="57"/>
  <c r="R8" i="57"/>
  <c r="Q8" i="57"/>
  <c r="P8" i="57"/>
  <c r="O8" i="57"/>
  <c r="N8" i="57"/>
  <c r="M8" i="57"/>
  <c r="L8" i="57"/>
  <c r="K8" i="57"/>
  <c r="J8" i="57"/>
  <c r="I8" i="57"/>
  <c r="E8" i="57"/>
  <c r="D8" i="57"/>
  <c r="H8" i="57" s="1"/>
  <c r="R7" i="57"/>
  <c r="Q7" i="57"/>
  <c r="P7" i="57"/>
  <c r="O7" i="57"/>
  <c r="N7" i="57"/>
  <c r="M7" i="57"/>
  <c r="L7" i="57"/>
  <c r="K7" i="57"/>
  <c r="J7" i="57"/>
  <c r="I7" i="57"/>
  <c r="E7" i="57"/>
  <c r="D7" i="57"/>
  <c r="H7" i="57" s="1"/>
  <c r="R6" i="57"/>
  <c r="Q6" i="57"/>
  <c r="P6" i="57"/>
  <c r="O6" i="57"/>
  <c r="N6" i="57"/>
  <c r="M6" i="57"/>
  <c r="L6" i="57"/>
  <c r="K6" i="57"/>
  <c r="J6" i="57"/>
  <c r="I6" i="57"/>
  <c r="E6" i="57"/>
  <c r="D6" i="57"/>
  <c r="H6" i="57" s="1"/>
  <c r="R5" i="57"/>
  <c r="R23" i="57" s="1"/>
  <c r="Q5" i="57"/>
  <c r="Q23" i="57" s="1"/>
  <c r="P5" i="57"/>
  <c r="P23" i="57" s="1"/>
  <c r="O5" i="57"/>
  <c r="O23" i="57" s="1"/>
  <c r="N5" i="57"/>
  <c r="N23" i="57" s="1"/>
  <c r="M5" i="57"/>
  <c r="M23" i="57" s="1"/>
  <c r="L5" i="57"/>
  <c r="L23" i="57" s="1"/>
  <c r="K5" i="57"/>
  <c r="K23" i="57" s="1"/>
  <c r="J5" i="57"/>
  <c r="J23" i="57" s="1"/>
  <c r="I5" i="57"/>
  <c r="I23" i="57" s="1"/>
  <c r="E5" i="57"/>
  <c r="E23" i="57" s="1"/>
  <c r="D5" i="57"/>
  <c r="R4" i="57"/>
  <c r="R27" i="57" s="1"/>
  <c r="Q4" i="57"/>
  <c r="Q27" i="57" s="1"/>
  <c r="P4" i="57"/>
  <c r="P27" i="57" s="1"/>
  <c r="O4" i="57"/>
  <c r="O27" i="57" s="1"/>
  <c r="N4" i="57"/>
  <c r="N27" i="57" s="1"/>
  <c r="M4" i="57"/>
  <c r="M27" i="57" s="1"/>
  <c r="L4" i="57"/>
  <c r="L27" i="57" s="1"/>
  <c r="L30" i="57" s="1"/>
  <c r="K4" i="57"/>
  <c r="K27" i="57" s="1"/>
  <c r="K30" i="57" s="1"/>
  <c r="J4" i="57"/>
  <c r="J27" i="57" s="1"/>
  <c r="I4" i="57"/>
  <c r="I27" i="57" s="1"/>
  <c r="E4" i="57"/>
  <c r="E27" i="57" s="1"/>
  <c r="D4" i="57"/>
  <c r="H3" i="57"/>
  <c r="R2" i="57"/>
  <c r="R20" i="57" s="1"/>
  <c r="Q2" i="57"/>
  <c r="Q20" i="57" s="1"/>
  <c r="P2" i="57"/>
  <c r="P20" i="57" s="1"/>
  <c r="O2" i="57"/>
  <c r="O20" i="57" s="1"/>
  <c r="N2" i="57"/>
  <c r="N20" i="57" s="1"/>
  <c r="M2" i="57"/>
  <c r="M20" i="57" s="1"/>
  <c r="L2" i="57"/>
  <c r="L20" i="57" s="1"/>
  <c r="K2" i="57"/>
  <c r="K20" i="57" s="1"/>
  <c r="J2" i="57"/>
  <c r="J20" i="57" s="1"/>
  <c r="I2" i="57"/>
  <c r="I20" i="57" s="1"/>
  <c r="E2" i="57"/>
  <c r="E20" i="57" s="1"/>
  <c r="D2" i="57"/>
  <c r="R37" i="56"/>
  <c r="Q37" i="56"/>
  <c r="P37" i="56"/>
  <c r="O37" i="56"/>
  <c r="N37" i="56"/>
  <c r="M37" i="56"/>
  <c r="L37" i="56"/>
  <c r="K37" i="56"/>
  <c r="J37" i="56"/>
  <c r="I37" i="56"/>
  <c r="H37" i="56"/>
  <c r="E37" i="56"/>
  <c r="D37" i="56"/>
  <c r="R36" i="56"/>
  <c r="Q36" i="56"/>
  <c r="P36" i="56"/>
  <c r="O36" i="56"/>
  <c r="N36" i="56"/>
  <c r="M36" i="56"/>
  <c r="L36" i="56"/>
  <c r="K36" i="56"/>
  <c r="J36" i="56"/>
  <c r="I36" i="56"/>
  <c r="H36" i="56"/>
  <c r="E36" i="56"/>
  <c r="D36" i="56"/>
  <c r="R35" i="56"/>
  <c r="Q35" i="56"/>
  <c r="P35" i="56"/>
  <c r="O35" i="56"/>
  <c r="N35" i="56"/>
  <c r="M35" i="56"/>
  <c r="L35" i="56"/>
  <c r="K35" i="56"/>
  <c r="J35" i="56"/>
  <c r="I35" i="56"/>
  <c r="E35" i="56"/>
  <c r="D35" i="56"/>
  <c r="H35" i="56" s="1"/>
  <c r="R34" i="56"/>
  <c r="Q34" i="56"/>
  <c r="P34" i="56"/>
  <c r="O34" i="56"/>
  <c r="N34" i="56"/>
  <c r="M34" i="56"/>
  <c r="L34" i="56"/>
  <c r="K34" i="56"/>
  <c r="J34" i="56"/>
  <c r="I34" i="56"/>
  <c r="E34" i="56"/>
  <c r="D34" i="56"/>
  <c r="H34" i="56" s="1"/>
  <c r="R33" i="56"/>
  <c r="Q33" i="56"/>
  <c r="P33" i="56"/>
  <c r="O33" i="56"/>
  <c r="N33" i="56"/>
  <c r="M33" i="56"/>
  <c r="L33" i="56"/>
  <c r="K33" i="56"/>
  <c r="J33" i="56"/>
  <c r="I33" i="56"/>
  <c r="E33" i="56"/>
  <c r="D33" i="56"/>
  <c r="H33" i="56" s="1"/>
  <c r="R32" i="56"/>
  <c r="Q32" i="56"/>
  <c r="P32" i="56"/>
  <c r="O32" i="56"/>
  <c r="N32" i="56"/>
  <c r="M32" i="56"/>
  <c r="L32" i="56"/>
  <c r="K32" i="56"/>
  <c r="J32" i="56"/>
  <c r="I32" i="56"/>
  <c r="E32" i="56"/>
  <c r="D32" i="56"/>
  <c r="H32" i="56" s="1"/>
  <c r="R25" i="56"/>
  <c r="Q25" i="56"/>
  <c r="P25" i="56"/>
  <c r="O25" i="56"/>
  <c r="N25" i="56"/>
  <c r="M25" i="56"/>
  <c r="L25" i="56"/>
  <c r="L29" i="56" s="1"/>
  <c r="K25" i="56"/>
  <c r="K29" i="56" s="1"/>
  <c r="J25" i="56"/>
  <c r="I25" i="56"/>
  <c r="E25" i="56"/>
  <c r="D25" i="56"/>
  <c r="H25" i="56" s="1"/>
  <c r="H29" i="56" s="1"/>
  <c r="R21" i="56"/>
  <c r="Q21" i="56"/>
  <c r="P21" i="56"/>
  <c r="O21" i="56"/>
  <c r="N21" i="56"/>
  <c r="M21" i="56"/>
  <c r="L21" i="56"/>
  <c r="K21" i="56"/>
  <c r="J21" i="56"/>
  <c r="I21" i="56"/>
  <c r="E21" i="56"/>
  <c r="D21" i="56"/>
  <c r="H21" i="56" s="1"/>
  <c r="R16" i="56"/>
  <c r="Q16" i="56"/>
  <c r="P16" i="56"/>
  <c r="O16" i="56"/>
  <c r="N16" i="56"/>
  <c r="M16" i="56"/>
  <c r="L16" i="56"/>
  <c r="K16" i="56"/>
  <c r="J16" i="56"/>
  <c r="I16" i="56"/>
  <c r="E16" i="56"/>
  <c r="D16" i="56"/>
  <c r="H16" i="56" s="1"/>
  <c r="R15" i="56"/>
  <c r="Q15" i="56"/>
  <c r="P15" i="56"/>
  <c r="O15" i="56"/>
  <c r="N15" i="56"/>
  <c r="M15" i="56"/>
  <c r="L15" i="56"/>
  <c r="K15" i="56"/>
  <c r="J15" i="56"/>
  <c r="I15" i="56"/>
  <c r="E15" i="56"/>
  <c r="D15" i="56"/>
  <c r="H15" i="56" s="1"/>
  <c r="R14" i="56"/>
  <c r="Q14" i="56"/>
  <c r="P14" i="56"/>
  <c r="O14" i="56"/>
  <c r="N14" i="56"/>
  <c r="M14" i="56"/>
  <c r="L14" i="56"/>
  <c r="K14" i="56"/>
  <c r="J14" i="56"/>
  <c r="I14" i="56"/>
  <c r="E14" i="56"/>
  <c r="D14" i="56"/>
  <c r="H14" i="56" s="1"/>
  <c r="R13" i="56"/>
  <c r="Q13" i="56"/>
  <c r="P13" i="56"/>
  <c r="O13" i="56"/>
  <c r="N13" i="56"/>
  <c r="M13" i="56"/>
  <c r="L13" i="56"/>
  <c r="K13" i="56"/>
  <c r="J13" i="56"/>
  <c r="I13" i="56"/>
  <c r="E13" i="56"/>
  <c r="D13" i="56"/>
  <c r="H13" i="56" s="1"/>
  <c r="R12" i="56"/>
  <c r="Q12" i="56"/>
  <c r="P12" i="56"/>
  <c r="O12" i="56"/>
  <c r="N12" i="56"/>
  <c r="M12" i="56"/>
  <c r="L12" i="56"/>
  <c r="K12" i="56"/>
  <c r="J12" i="56"/>
  <c r="I12" i="56"/>
  <c r="E12" i="56"/>
  <c r="D12" i="56"/>
  <c r="H12" i="56" s="1"/>
  <c r="R11" i="56"/>
  <c r="Q11" i="56"/>
  <c r="P11" i="56"/>
  <c r="O11" i="56"/>
  <c r="N11" i="56"/>
  <c r="M11" i="56"/>
  <c r="L11" i="56"/>
  <c r="K11" i="56"/>
  <c r="J11" i="56"/>
  <c r="I11" i="56"/>
  <c r="E11" i="56"/>
  <c r="D11" i="56"/>
  <c r="H11" i="56" s="1"/>
  <c r="R9" i="56"/>
  <c r="Q9" i="56"/>
  <c r="P9" i="56"/>
  <c r="O9" i="56"/>
  <c r="N9" i="56"/>
  <c r="M9" i="56"/>
  <c r="L9" i="56"/>
  <c r="K9" i="56"/>
  <c r="J9" i="56"/>
  <c r="I9" i="56"/>
  <c r="E9" i="56"/>
  <c r="D9" i="56"/>
  <c r="R8" i="56"/>
  <c r="Q8" i="56"/>
  <c r="P8" i="56"/>
  <c r="O8" i="56"/>
  <c r="N8" i="56"/>
  <c r="M8" i="56"/>
  <c r="L8" i="56"/>
  <c r="K8" i="56"/>
  <c r="J8" i="56"/>
  <c r="I8" i="56"/>
  <c r="E8" i="56"/>
  <c r="D8" i="56"/>
  <c r="H8" i="56" s="1"/>
  <c r="R7" i="56"/>
  <c r="Q7" i="56"/>
  <c r="P7" i="56"/>
  <c r="O7" i="56"/>
  <c r="N7" i="56"/>
  <c r="M7" i="56"/>
  <c r="L7" i="56"/>
  <c r="K7" i="56"/>
  <c r="J7" i="56"/>
  <c r="I7" i="56"/>
  <c r="E7" i="56"/>
  <c r="D7" i="56"/>
  <c r="H7" i="56" s="1"/>
  <c r="R6" i="56"/>
  <c r="Q6" i="56"/>
  <c r="P6" i="56"/>
  <c r="O6" i="56"/>
  <c r="N6" i="56"/>
  <c r="M6" i="56"/>
  <c r="L6" i="56"/>
  <c r="K6" i="56"/>
  <c r="J6" i="56"/>
  <c r="I6" i="56"/>
  <c r="E6" i="56"/>
  <c r="D6" i="56"/>
  <c r="H6" i="56" s="1"/>
  <c r="R5" i="56"/>
  <c r="R23" i="56" s="1"/>
  <c r="Q5" i="56"/>
  <c r="Q23" i="56" s="1"/>
  <c r="P5" i="56"/>
  <c r="P23" i="56" s="1"/>
  <c r="O5" i="56"/>
  <c r="O23" i="56" s="1"/>
  <c r="N5" i="56"/>
  <c r="N23" i="56" s="1"/>
  <c r="M5" i="56"/>
  <c r="M23" i="56" s="1"/>
  <c r="L5" i="56"/>
  <c r="L23" i="56" s="1"/>
  <c r="K5" i="56"/>
  <c r="K23" i="56" s="1"/>
  <c r="J5" i="56"/>
  <c r="J23" i="56" s="1"/>
  <c r="I5" i="56"/>
  <c r="I23" i="56" s="1"/>
  <c r="E5" i="56"/>
  <c r="E23" i="56" s="1"/>
  <c r="D5" i="56"/>
  <c r="R4" i="56"/>
  <c r="R27" i="56" s="1"/>
  <c r="Q4" i="56"/>
  <c r="Q27" i="56" s="1"/>
  <c r="P4" i="56"/>
  <c r="P27" i="56" s="1"/>
  <c r="O4" i="56"/>
  <c r="O27" i="56" s="1"/>
  <c r="N4" i="56"/>
  <c r="N27" i="56" s="1"/>
  <c r="M4" i="56"/>
  <c r="M27" i="56" s="1"/>
  <c r="L4" i="56"/>
  <c r="L27" i="56" s="1"/>
  <c r="L30" i="56" s="1"/>
  <c r="K4" i="56"/>
  <c r="K27" i="56" s="1"/>
  <c r="K30" i="56" s="1"/>
  <c r="J4" i="56"/>
  <c r="J27" i="56" s="1"/>
  <c r="I4" i="56"/>
  <c r="I27" i="56" s="1"/>
  <c r="E4" i="56"/>
  <c r="E27" i="56" s="1"/>
  <c r="D4" i="56"/>
  <c r="H3" i="56"/>
  <c r="R2" i="56"/>
  <c r="R20" i="56" s="1"/>
  <c r="Q2" i="56"/>
  <c r="Q20" i="56" s="1"/>
  <c r="P2" i="56"/>
  <c r="P20" i="56" s="1"/>
  <c r="O2" i="56"/>
  <c r="O20" i="56" s="1"/>
  <c r="N2" i="56"/>
  <c r="N20" i="56" s="1"/>
  <c r="M2" i="56"/>
  <c r="M20" i="56" s="1"/>
  <c r="L2" i="56"/>
  <c r="L20" i="56" s="1"/>
  <c r="K2" i="56"/>
  <c r="K20" i="56" s="1"/>
  <c r="J2" i="56"/>
  <c r="J20" i="56" s="1"/>
  <c r="I2" i="56"/>
  <c r="I20" i="56" s="1"/>
  <c r="E2" i="56"/>
  <c r="E20" i="56" s="1"/>
  <c r="D2" i="56"/>
  <c r="R37" i="55"/>
  <c r="Q37" i="55"/>
  <c r="P37" i="55"/>
  <c r="O37" i="55"/>
  <c r="N37" i="55"/>
  <c r="M37" i="55"/>
  <c r="L37" i="55"/>
  <c r="K37" i="55"/>
  <c r="J37" i="55"/>
  <c r="I37" i="55"/>
  <c r="H37" i="55"/>
  <c r="E37" i="55"/>
  <c r="D37" i="55"/>
  <c r="R36" i="55"/>
  <c r="Q36" i="55"/>
  <c r="P36" i="55"/>
  <c r="O36" i="55"/>
  <c r="N36" i="55"/>
  <c r="M36" i="55"/>
  <c r="L36" i="55"/>
  <c r="K36" i="55"/>
  <c r="J36" i="55"/>
  <c r="I36" i="55"/>
  <c r="H36" i="55"/>
  <c r="E36" i="55"/>
  <c r="D36" i="55"/>
  <c r="R35" i="55"/>
  <c r="Q35" i="55"/>
  <c r="P35" i="55"/>
  <c r="O35" i="55"/>
  <c r="N35" i="55"/>
  <c r="M35" i="55"/>
  <c r="L35" i="55"/>
  <c r="K35" i="55"/>
  <c r="J35" i="55"/>
  <c r="I35" i="55"/>
  <c r="E35" i="55"/>
  <c r="D35" i="55"/>
  <c r="H35" i="55" s="1"/>
  <c r="R34" i="55"/>
  <c r="Q34" i="55"/>
  <c r="P34" i="55"/>
  <c r="O34" i="55"/>
  <c r="N34" i="55"/>
  <c r="M34" i="55"/>
  <c r="L34" i="55"/>
  <c r="K34" i="55"/>
  <c r="J34" i="55"/>
  <c r="I34" i="55"/>
  <c r="E34" i="55"/>
  <c r="D34" i="55"/>
  <c r="H34" i="55" s="1"/>
  <c r="R33" i="55"/>
  <c r="Q33" i="55"/>
  <c r="P33" i="55"/>
  <c r="O33" i="55"/>
  <c r="N33" i="55"/>
  <c r="M33" i="55"/>
  <c r="L33" i="55"/>
  <c r="K33" i="55"/>
  <c r="J33" i="55"/>
  <c r="I33" i="55"/>
  <c r="E33" i="55"/>
  <c r="D33" i="55"/>
  <c r="H33" i="55" s="1"/>
  <c r="R32" i="55"/>
  <c r="Q32" i="55"/>
  <c r="P32" i="55"/>
  <c r="O32" i="55"/>
  <c r="N32" i="55"/>
  <c r="M32" i="55"/>
  <c r="L32" i="55"/>
  <c r="K32" i="55"/>
  <c r="J32" i="55"/>
  <c r="I32" i="55"/>
  <c r="E32" i="55"/>
  <c r="D32" i="55"/>
  <c r="H32" i="55" s="1"/>
  <c r="R25" i="55"/>
  <c r="Q25" i="55"/>
  <c r="P25" i="55"/>
  <c r="O25" i="55"/>
  <c r="N25" i="55"/>
  <c r="M25" i="55"/>
  <c r="L25" i="55"/>
  <c r="L29" i="55" s="1"/>
  <c r="K25" i="55"/>
  <c r="K29" i="55" s="1"/>
  <c r="J25" i="55"/>
  <c r="I25" i="55"/>
  <c r="E25" i="55"/>
  <c r="D25" i="55"/>
  <c r="H25" i="55" s="1"/>
  <c r="H29" i="55" s="1"/>
  <c r="R21" i="55"/>
  <c r="Q21" i="55"/>
  <c r="P21" i="55"/>
  <c r="O21" i="55"/>
  <c r="N21" i="55"/>
  <c r="M21" i="55"/>
  <c r="L21" i="55"/>
  <c r="K21" i="55"/>
  <c r="J21" i="55"/>
  <c r="I21" i="55"/>
  <c r="E21" i="55"/>
  <c r="D21" i="55"/>
  <c r="H21" i="55" s="1"/>
  <c r="R16" i="55"/>
  <c r="Q16" i="55"/>
  <c r="P16" i="55"/>
  <c r="O16" i="55"/>
  <c r="N16" i="55"/>
  <c r="M16" i="55"/>
  <c r="L16" i="55"/>
  <c r="K16" i="55"/>
  <c r="J16" i="55"/>
  <c r="I16" i="55"/>
  <c r="E16" i="55"/>
  <c r="D16" i="55"/>
  <c r="H16" i="55" s="1"/>
  <c r="R15" i="55"/>
  <c r="Q15" i="55"/>
  <c r="P15" i="55"/>
  <c r="O15" i="55"/>
  <c r="N15" i="55"/>
  <c r="M15" i="55"/>
  <c r="L15" i="55"/>
  <c r="K15" i="55"/>
  <c r="J15" i="55"/>
  <c r="I15" i="55"/>
  <c r="E15" i="55"/>
  <c r="D15" i="55"/>
  <c r="H15" i="55" s="1"/>
  <c r="R14" i="55"/>
  <c r="Q14" i="55"/>
  <c r="P14" i="55"/>
  <c r="O14" i="55"/>
  <c r="N14" i="55"/>
  <c r="M14" i="55"/>
  <c r="L14" i="55"/>
  <c r="K14" i="55"/>
  <c r="J14" i="55"/>
  <c r="I14" i="55"/>
  <c r="E14" i="55"/>
  <c r="D14" i="55"/>
  <c r="H14" i="55" s="1"/>
  <c r="R13" i="55"/>
  <c r="Q13" i="55"/>
  <c r="P13" i="55"/>
  <c r="O13" i="55"/>
  <c r="N13" i="55"/>
  <c r="M13" i="55"/>
  <c r="L13" i="55"/>
  <c r="K13" i="55"/>
  <c r="J13" i="55"/>
  <c r="I13" i="55"/>
  <c r="E13" i="55"/>
  <c r="D13" i="55"/>
  <c r="H13" i="55" s="1"/>
  <c r="R12" i="55"/>
  <c r="Q12" i="55"/>
  <c r="P12" i="55"/>
  <c r="O12" i="55"/>
  <c r="N12" i="55"/>
  <c r="M12" i="55"/>
  <c r="L12" i="55"/>
  <c r="K12" i="55"/>
  <c r="J12" i="55"/>
  <c r="I12" i="55"/>
  <c r="E12" i="55"/>
  <c r="D12" i="55"/>
  <c r="H12" i="55" s="1"/>
  <c r="R11" i="55"/>
  <c r="Q11" i="55"/>
  <c r="P11" i="55"/>
  <c r="O11" i="55"/>
  <c r="N11" i="55"/>
  <c r="M11" i="55"/>
  <c r="L11" i="55"/>
  <c r="K11" i="55"/>
  <c r="J11" i="55"/>
  <c r="I11" i="55"/>
  <c r="E11" i="55"/>
  <c r="D11" i="55"/>
  <c r="H11" i="55" s="1"/>
  <c r="R9" i="55"/>
  <c r="Q9" i="55"/>
  <c r="P9" i="55"/>
  <c r="O9" i="55"/>
  <c r="N9" i="55"/>
  <c r="M9" i="55"/>
  <c r="L9" i="55"/>
  <c r="K9" i="55"/>
  <c r="J9" i="55"/>
  <c r="I9" i="55"/>
  <c r="E9" i="55"/>
  <c r="D9" i="55"/>
  <c r="R8" i="55"/>
  <c r="Q8" i="55"/>
  <c r="P8" i="55"/>
  <c r="O8" i="55"/>
  <c r="N8" i="55"/>
  <c r="M8" i="55"/>
  <c r="L8" i="55"/>
  <c r="K8" i="55"/>
  <c r="J8" i="55"/>
  <c r="I8" i="55"/>
  <c r="E8" i="55"/>
  <c r="D8" i="55"/>
  <c r="H8" i="55" s="1"/>
  <c r="R7" i="55"/>
  <c r="Q7" i="55"/>
  <c r="P7" i="55"/>
  <c r="O7" i="55"/>
  <c r="N7" i="55"/>
  <c r="M7" i="55"/>
  <c r="L7" i="55"/>
  <c r="K7" i="55"/>
  <c r="J7" i="55"/>
  <c r="I7" i="55"/>
  <c r="E7" i="55"/>
  <c r="D7" i="55"/>
  <c r="H7" i="55" s="1"/>
  <c r="R6" i="55"/>
  <c r="Q6" i="55"/>
  <c r="P6" i="55"/>
  <c r="O6" i="55"/>
  <c r="N6" i="55"/>
  <c r="M6" i="55"/>
  <c r="L6" i="55"/>
  <c r="K6" i="55"/>
  <c r="J6" i="55"/>
  <c r="I6" i="55"/>
  <c r="E6" i="55"/>
  <c r="D6" i="55"/>
  <c r="H6" i="55" s="1"/>
  <c r="R5" i="55"/>
  <c r="R23" i="55" s="1"/>
  <c r="Q5" i="55"/>
  <c r="Q23" i="55" s="1"/>
  <c r="P5" i="55"/>
  <c r="P23" i="55" s="1"/>
  <c r="O5" i="55"/>
  <c r="O23" i="55" s="1"/>
  <c r="N5" i="55"/>
  <c r="N23" i="55" s="1"/>
  <c r="M5" i="55"/>
  <c r="M23" i="55" s="1"/>
  <c r="L5" i="55"/>
  <c r="L23" i="55" s="1"/>
  <c r="K5" i="55"/>
  <c r="K23" i="55" s="1"/>
  <c r="J5" i="55"/>
  <c r="J23" i="55" s="1"/>
  <c r="I5" i="55"/>
  <c r="I23" i="55" s="1"/>
  <c r="E5" i="55"/>
  <c r="E23" i="55" s="1"/>
  <c r="D5" i="55"/>
  <c r="R4" i="55"/>
  <c r="R27" i="55" s="1"/>
  <c r="Q4" i="55"/>
  <c r="Q27" i="55" s="1"/>
  <c r="P4" i="55"/>
  <c r="P27" i="55" s="1"/>
  <c r="O4" i="55"/>
  <c r="O27" i="55" s="1"/>
  <c r="N4" i="55"/>
  <c r="N27" i="55" s="1"/>
  <c r="M4" i="55"/>
  <c r="M27" i="55" s="1"/>
  <c r="L4" i="55"/>
  <c r="L27" i="55" s="1"/>
  <c r="L30" i="55" s="1"/>
  <c r="K4" i="55"/>
  <c r="K27" i="55" s="1"/>
  <c r="K30" i="55" s="1"/>
  <c r="J4" i="55"/>
  <c r="J27" i="55" s="1"/>
  <c r="I4" i="55"/>
  <c r="I27" i="55" s="1"/>
  <c r="E4" i="55"/>
  <c r="E27" i="55" s="1"/>
  <c r="D4" i="55"/>
  <c r="H3" i="55"/>
  <c r="R2" i="55"/>
  <c r="R20" i="55" s="1"/>
  <c r="Q2" i="55"/>
  <c r="Q20" i="55" s="1"/>
  <c r="P2" i="55"/>
  <c r="P20" i="55" s="1"/>
  <c r="O2" i="55"/>
  <c r="O20" i="55" s="1"/>
  <c r="N2" i="55"/>
  <c r="N20" i="55" s="1"/>
  <c r="M2" i="55"/>
  <c r="M20" i="55" s="1"/>
  <c r="L2" i="55"/>
  <c r="L20" i="55" s="1"/>
  <c r="K2" i="55"/>
  <c r="K20" i="55" s="1"/>
  <c r="J2" i="55"/>
  <c r="J20" i="55" s="1"/>
  <c r="I2" i="55"/>
  <c r="I20" i="55" s="1"/>
  <c r="E2" i="55"/>
  <c r="E20" i="55" s="1"/>
  <c r="D2" i="55"/>
  <c r="S37" i="54"/>
  <c r="R37" i="54"/>
  <c r="Q37" i="54"/>
  <c r="P37" i="54"/>
  <c r="O37" i="54"/>
  <c r="N37" i="54"/>
  <c r="M37" i="54"/>
  <c r="L37" i="54"/>
  <c r="K37" i="54"/>
  <c r="J37" i="54"/>
  <c r="I37" i="54"/>
  <c r="H37" i="54"/>
  <c r="E37" i="54"/>
  <c r="D37" i="54"/>
  <c r="S36" i="54"/>
  <c r="R36" i="54"/>
  <c r="Q36" i="54"/>
  <c r="P36" i="54"/>
  <c r="O36" i="54"/>
  <c r="N36" i="54"/>
  <c r="M36" i="54"/>
  <c r="L36" i="54"/>
  <c r="K36" i="54"/>
  <c r="J36" i="54"/>
  <c r="I36" i="54"/>
  <c r="H36" i="54"/>
  <c r="E36" i="54"/>
  <c r="D36" i="54"/>
  <c r="S35" i="54"/>
  <c r="R35" i="54"/>
  <c r="Q35" i="54"/>
  <c r="P35" i="54"/>
  <c r="O35" i="54"/>
  <c r="N35" i="54"/>
  <c r="M35" i="54"/>
  <c r="L35" i="54"/>
  <c r="K35" i="54"/>
  <c r="J35" i="54"/>
  <c r="I35" i="54"/>
  <c r="E35" i="54"/>
  <c r="D35" i="54"/>
  <c r="H35" i="54" s="1"/>
  <c r="S34" i="54"/>
  <c r="R34" i="54"/>
  <c r="Q34" i="54"/>
  <c r="P34" i="54"/>
  <c r="O34" i="54"/>
  <c r="N34" i="54"/>
  <c r="M34" i="54"/>
  <c r="L34" i="54"/>
  <c r="K34" i="54"/>
  <c r="J34" i="54"/>
  <c r="I34" i="54"/>
  <c r="E34" i="54"/>
  <c r="D34" i="54"/>
  <c r="H34" i="54" s="1"/>
  <c r="S33" i="54"/>
  <c r="R33" i="54"/>
  <c r="Q33" i="54"/>
  <c r="P33" i="54"/>
  <c r="O33" i="54"/>
  <c r="N33" i="54"/>
  <c r="M33" i="54"/>
  <c r="L33" i="54"/>
  <c r="K33" i="54"/>
  <c r="J33" i="54"/>
  <c r="I33" i="54"/>
  <c r="E33" i="54"/>
  <c r="D33" i="54"/>
  <c r="H33" i="54" s="1"/>
  <c r="S32" i="54"/>
  <c r="R32" i="54"/>
  <c r="Q32" i="54"/>
  <c r="P32" i="54"/>
  <c r="O32" i="54"/>
  <c r="N32" i="54"/>
  <c r="M32" i="54"/>
  <c r="L32" i="54"/>
  <c r="K32" i="54"/>
  <c r="J32" i="54"/>
  <c r="I32" i="54"/>
  <c r="E32" i="54"/>
  <c r="D32" i="54"/>
  <c r="H32" i="54" s="1"/>
  <c r="S25" i="54"/>
  <c r="R25" i="54"/>
  <c r="Q25" i="54"/>
  <c r="P25" i="54"/>
  <c r="O25" i="54"/>
  <c r="N25" i="54"/>
  <c r="M25" i="54"/>
  <c r="L25" i="54"/>
  <c r="L29" i="54" s="1"/>
  <c r="K25" i="54"/>
  <c r="K29" i="54" s="1"/>
  <c r="J25" i="54"/>
  <c r="I25" i="54"/>
  <c r="E25" i="54"/>
  <c r="D25" i="54"/>
  <c r="H25" i="54" s="1"/>
  <c r="H29" i="54" s="1"/>
  <c r="S21" i="54"/>
  <c r="R21" i="54"/>
  <c r="Q21" i="54"/>
  <c r="P21" i="54"/>
  <c r="O21" i="54"/>
  <c r="N21" i="54"/>
  <c r="M21" i="54"/>
  <c r="L21" i="54"/>
  <c r="K21" i="54"/>
  <c r="J21" i="54"/>
  <c r="I21" i="54"/>
  <c r="E21" i="54"/>
  <c r="D21" i="54"/>
  <c r="H21" i="54" s="1"/>
  <c r="S16" i="54"/>
  <c r="R16" i="54"/>
  <c r="Q16" i="54"/>
  <c r="P16" i="54"/>
  <c r="O16" i="54"/>
  <c r="N16" i="54"/>
  <c r="M16" i="54"/>
  <c r="L16" i="54"/>
  <c r="K16" i="54"/>
  <c r="J16" i="54"/>
  <c r="I16" i="54"/>
  <c r="E16" i="54"/>
  <c r="D16" i="54"/>
  <c r="H16" i="54" s="1"/>
  <c r="S15" i="54"/>
  <c r="R15" i="54"/>
  <c r="Q15" i="54"/>
  <c r="P15" i="54"/>
  <c r="O15" i="54"/>
  <c r="N15" i="54"/>
  <c r="M15" i="54"/>
  <c r="L15" i="54"/>
  <c r="K15" i="54"/>
  <c r="J15" i="54"/>
  <c r="I15" i="54"/>
  <c r="E15" i="54"/>
  <c r="D15" i="54"/>
  <c r="H15" i="54" s="1"/>
  <c r="S14" i="54"/>
  <c r="R14" i="54"/>
  <c r="Q14" i="54"/>
  <c r="P14" i="54"/>
  <c r="O14" i="54"/>
  <c r="N14" i="54"/>
  <c r="M14" i="54"/>
  <c r="L14" i="54"/>
  <c r="K14" i="54"/>
  <c r="J14" i="54"/>
  <c r="I14" i="54"/>
  <c r="E14" i="54"/>
  <c r="D14" i="54"/>
  <c r="H14" i="54" s="1"/>
  <c r="S13" i="54"/>
  <c r="R13" i="54"/>
  <c r="Q13" i="54"/>
  <c r="P13" i="54"/>
  <c r="O13" i="54"/>
  <c r="N13" i="54"/>
  <c r="M13" i="54"/>
  <c r="L13" i="54"/>
  <c r="K13" i="54"/>
  <c r="J13" i="54"/>
  <c r="I13" i="54"/>
  <c r="E13" i="54"/>
  <c r="D13" i="54"/>
  <c r="H13" i="54" s="1"/>
  <c r="S12" i="54"/>
  <c r="R12" i="54"/>
  <c r="Q12" i="54"/>
  <c r="P12" i="54"/>
  <c r="O12" i="54"/>
  <c r="N12" i="54"/>
  <c r="M12" i="54"/>
  <c r="L12" i="54"/>
  <c r="K12" i="54"/>
  <c r="J12" i="54"/>
  <c r="I12" i="54"/>
  <c r="E12" i="54"/>
  <c r="D12" i="54"/>
  <c r="H12" i="54" s="1"/>
  <c r="S11" i="54"/>
  <c r="R11" i="54"/>
  <c r="Q11" i="54"/>
  <c r="P11" i="54"/>
  <c r="O11" i="54"/>
  <c r="N11" i="54"/>
  <c r="M11" i="54"/>
  <c r="L11" i="54"/>
  <c r="K11" i="54"/>
  <c r="J11" i="54"/>
  <c r="I11" i="54"/>
  <c r="E11" i="54"/>
  <c r="D11" i="54"/>
  <c r="H11" i="54" s="1"/>
  <c r="S9" i="54"/>
  <c r="R9" i="54"/>
  <c r="Q9" i="54"/>
  <c r="P9" i="54"/>
  <c r="O9" i="54"/>
  <c r="N9" i="54"/>
  <c r="M9" i="54"/>
  <c r="L9" i="54"/>
  <c r="K9" i="54"/>
  <c r="J9" i="54"/>
  <c r="I9" i="54"/>
  <c r="E9" i="54"/>
  <c r="D9" i="54"/>
  <c r="S8" i="54"/>
  <c r="R8" i="54"/>
  <c r="Q8" i="54"/>
  <c r="P8" i="54"/>
  <c r="O8" i="54"/>
  <c r="N8" i="54"/>
  <c r="M8" i="54"/>
  <c r="L8" i="54"/>
  <c r="K8" i="54"/>
  <c r="J8" i="54"/>
  <c r="I8" i="54"/>
  <c r="E8" i="54"/>
  <c r="D8" i="54"/>
  <c r="H8" i="54" s="1"/>
  <c r="S7" i="54"/>
  <c r="R7" i="54"/>
  <c r="Q7" i="54"/>
  <c r="P7" i="54"/>
  <c r="O7" i="54"/>
  <c r="N7" i="54"/>
  <c r="M7" i="54"/>
  <c r="L7" i="54"/>
  <c r="K7" i="54"/>
  <c r="J7" i="54"/>
  <c r="I7" i="54"/>
  <c r="E7" i="54"/>
  <c r="D7" i="54"/>
  <c r="H7" i="54" s="1"/>
  <c r="S6" i="54"/>
  <c r="R6" i="54"/>
  <c r="Q6" i="54"/>
  <c r="P6" i="54"/>
  <c r="O6" i="54"/>
  <c r="N6" i="54"/>
  <c r="M6" i="54"/>
  <c r="L6" i="54"/>
  <c r="K6" i="54"/>
  <c r="J6" i="54"/>
  <c r="I6" i="54"/>
  <c r="E6" i="54"/>
  <c r="D6" i="54"/>
  <c r="H6" i="54" s="1"/>
  <c r="S5" i="54"/>
  <c r="S23" i="54" s="1"/>
  <c r="R5" i="54"/>
  <c r="R23" i="54" s="1"/>
  <c r="Q5" i="54"/>
  <c r="Q23" i="54" s="1"/>
  <c r="P5" i="54"/>
  <c r="P23" i="54" s="1"/>
  <c r="O5" i="54"/>
  <c r="O23" i="54" s="1"/>
  <c r="N5" i="54"/>
  <c r="N23" i="54" s="1"/>
  <c r="M5" i="54"/>
  <c r="M23" i="54" s="1"/>
  <c r="L5" i="54"/>
  <c r="L23" i="54" s="1"/>
  <c r="K5" i="54"/>
  <c r="K23" i="54" s="1"/>
  <c r="J5" i="54"/>
  <c r="J23" i="54" s="1"/>
  <c r="I5" i="54"/>
  <c r="I23" i="54" s="1"/>
  <c r="E5" i="54"/>
  <c r="E23" i="54" s="1"/>
  <c r="D5" i="54"/>
  <c r="S4" i="54"/>
  <c r="S27" i="54" s="1"/>
  <c r="R4" i="54"/>
  <c r="R27" i="54" s="1"/>
  <c r="Q4" i="54"/>
  <c r="Q27" i="54" s="1"/>
  <c r="P4" i="54"/>
  <c r="P27" i="54" s="1"/>
  <c r="O4" i="54"/>
  <c r="O27" i="54" s="1"/>
  <c r="N4" i="54"/>
  <c r="N27" i="54" s="1"/>
  <c r="M4" i="54"/>
  <c r="M27" i="54" s="1"/>
  <c r="L4" i="54"/>
  <c r="L27" i="54" s="1"/>
  <c r="L30" i="54" s="1"/>
  <c r="K4" i="54"/>
  <c r="K27" i="54" s="1"/>
  <c r="K30" i="54" s="1"/>
  <c r="J4" i="54"/>
  <c r="J27" i="54" s="1"/>
  <c r="I4" i="54"/>
  <c r="I27" i="54" s="1"/>
  <c r="E4" i="54"/>
  <c r="E27" i="54" s="1"/>
  <c r="D4" i="54"/>
  <c r="H3" i="54"/>
  <c r="S2" i="54"/>
  <c r="S20" i="54" s="1"/>
  <c r="R2" i="54"/>
  <c r="R20" i="54" s="1"/>
  <c r="Q2" i="54"/>
  <c r="Q20" i="54" s="1"/>
  <c r="P2" i="54"/>
  <c r="P20" i="54" s="1"/>
  <c r="O2" i="54"/>
  <c r="O20" i="54" s="1"/>
  <c r="N2" i="54"/>
  <c r="N20" i="54" s="1"/>
  <c r="M2" i="54"/>
  <c r="M20" i="54" s="1"/>
  <c r="L2" i="54"/>
  <c r="L20" i="54" s="1"/>
  <c r="K2" i="54"/>
  <c r="K20" i="54" s="1"/>
  <c r="J2" i="54"/>
  <c r="J20" i="54" s="1"/>
  <c r="I2" i="54"/>
  <c r="I20" i="54" s="1"/>
  <c r="E2" i="54"/>
  <c r="E20" i="54" s="1"/>
  <c r="D2" i="54"/>
  <c r="S37" i="53"/>
  <c r="R37" i="53"/>
  <c r="Q37" i="53"/>
  <c r="P37" i="53"/>
  <c r="O37" i="53"/>
  <c r="N37" i="53"/>
  <c r="M37" i="53"/>
  <c r="L37" i="53"/>
  <c r="K37" i="53"/>
  <c r="J37" i="53"/>
  <c r="I37" i="53"/>
  <c r="H37" i="53"/>
  <c r="E37" i="53"/>
  <c r="D37" i="53"/>
  <c r="S36" i="53"/>
  <c r="R36" i="53"/>
  <c r="Q36" i="53"/>
  <c r="P36" i="53"/>
  <c r="O36" i="53"/>
  <c r="N36" i="53"/>
  <c r="M36" i="53"/>
  <c r="L36" i="53"/>
  <c r="K36" i="53"/>
  <c r="J36" i="53"/>
  <c r="I36" i="53"/>
  <c r="H36" i="53"/>
  <c r="E36" i="53"/>
  <c r="D36" i="53"/>
  <c r="S35" i="53"/>
  <c r="R35" i="53"/>
  <c r="Q35" i="53"/>
  <c r="P35" i="53"/>
  <c r="O35" i="53"/>
  <c r="N35" i="53"/>
  <c r="M35" i="53"/>
  <c r="L35" i="53"/>
  <c r="K35" i="53"/>
  <c r="J35" i="53"/>
  <c r="I35" i="53"/>
  <c r="E35" i="53"/>
  <c r="D35" i="53"/>
  <c r="H35" i="53" s="1"/>
  <c r="S34" i="53"/>
  <c r="R34" i="53"/>
  <c r="Q34" i="53"/>
  <c r="P34" i="53"/>
  <c r="O34" i="53"/>
  <c r="N34" i="53"/>
  <c r="M34" i="53"/>
  <c r="L34" i="53"/>
  <c r="K34" i="53"/>
  <c r="J34" i="53"/>
  <c r="I34" i="53"/>
  <c r="E34" i="53"/>
  <c r="D34" i="53"/>
  <c r="H34" i="53" s="1"/>
  <c r="S33" i="53"/>
  <c r="R33" i="53"/>
  <c r="Q33" i="53"/>
  <c r="P33" i="53"/>
  <c r="O33" i="53"/>
  <c r="N33" i="53"/>
  <c r="M33" i="53"/>
  <c r="L33" i="53"/>
  <c r="K33" i="53"/>
  <c r="J33" i="53"/>
  <c r="I33" i="53"/>
  <c r="E33" i="53"/>
  <c r="D33" i="53"/>
  <c r="H33" i="53" s="1"/>
  <c r="S32" i="53"/>
  <c r="R32" i="53"/>
  <c r="Q32" i="53"/>
  <c r="P32" i="53"/>
  <c r="O32" i="53"/>
  <c r="N32" i="53"/>
  <c r="M32" i="53"/>
  <c r="L32" i="53"/>
  <c r="K32" i="53"/>
  <c r="J32" i="53"/>
  <c r="I32" i="53"/>
  <c r="E32" i="53"/>
  <c r="D32" i="53"/>
  <c r="H32" i="53" s="1"/>
  <c r="S25" i="53"/>
  <c r="R25" i="53"/>
  <c r="Q25" i="53"/>
  <c r="P25" i="53"/>
  <c r="O25" i="53"/>
  <c r="N25" i="53"/>
  <c r="M25" i="53"/>
  <c r="L25" i="53"/>
  <c r="L29" i="53" s="1"/>
  <c r="K25" i="53"/>
  <c r="K29" i="53" s="1"/>
  <c r="J25" i="53"/>
  <c r="I25" i="53"/>
  <c r="E25" i="53"/>
  <c r="D25" i="53"/>
  <c r="H25" i="53" s="1"/>
  <c r="H29" i="53" s="1"/>
  <c r="S21" i="53"/>
  <c r="R21" i="53"/>
  <c r="Q21" i="53"/>
  <c r="P21" i="53"/>
  <c r="O21" i="53"/>
  <c r="N21" i="53"/>
  <c r="M21" i="53"/>
  <c r="L21" i="53"/>
  <c r="K21" i="53"/>
  <c r="J21" i="53"/>
  <c r="I21" i="53"/>
  <c r="E21" i="53"/>
  <c r="D21" i="53"/>
  <c r="H21" i="53" s="1"/>
  <c r="S16" i="53"/>
  <c r="R16" i="53"/>
  <c r="Q16" i="53"/>
  <c r="P16" i="53"/>
  <c r="O16" i="53"/>
  <c r="N16" i="53"/>
  <c r="M16" i="53"/>
  <c r="L16" i="53"/>
  <c r="K16" i="53"/>
  <c r="J16" i="53"/>
  <c r="I16" i="53"/>
  <c r="E16" i="53"/>
  <c r="D16" i="53"/>
  <c r="H16" i="53" s="1"/>
  <c r="S15" i="53"/>
  <c r="R15" i="53"/>
  <c r="Q15" i="53"/>
  <c r="P15" i="53"/>
  <c r="O15" i="53"/>
  <c r="N15" i="53"/>
  <c r="M15" i="53"/>
  <c r="L15" i="53"/>
  <c r="K15" i="53"/>
  <c r="J15" i="53"/>
  <c r="I15" i="53"/>
  <c r="E15" i="53"/>
  <c r="D15" i="53"/>
  <c r="H15" i="53" s="1"/>
  <c r="S14" i="53"/>
  <c r="R14" i="53"/>
  <c r="Q14" i="53"/>
  <c r="P14" i="53"/>
  <c r="O14" i="53"/>
  <c r="N14" i="53"/>
  <c r="M14" i="53"/>
  <c r="L14" i="53"/>
  <c r="K14" i="53"/>
  <c r="J14" i="53"/>
  <c r="I14" i="53"/>
  <c r="E14" i="53"/>
  <c r="D14" i="53"/>
  <c r="H14" i="53" s="1"/>
  <c r="S13" i="53"/>
  <c r="R13" i="53"/>
  <c r="Q13" i="53"/>
  <c r="P13" i="53"/>
  <c r="O13" i="53"/>
  <c r="N13" i="53"/>
  <c r="M13" i="53"/>
  <c r="L13" i="53"/>
  <c r="K13" i="53"/>
  <c r="J13" i="53"/>
  <c r="I13" i="53"/>
  <c r="E13" i="53"/>
  <c r="D13" i="53"/>
  <c r="H13" i="53" s="1"/>
  <c r="S12" i="53"/>
  <c r="R12" i="53"/>
  <c r="Q12" i="53"/>
  <c r="P12" i="53"/>
  <c r="O12" i="53"/>
  <c r="N12" i="53"/>
  <c r="M12" i="53"/>
  <c r="L12" i="53"/>
  <c r="K12" i="53"/>
  <c r="J12" i="53"/>
  <c r="I12" i="53"/>
  <c r="E12" i="53"/>
  <c r="D12" i="53"/>
  <c r="H12" i="53" s="1"/>
  <c r="S11" i="53"/>
  <c r="R11" i="53"/>
  <c r="Q11" i="53"/>
  <c r="P11" i="53"/>
  <c r="O11" i="53"/>
  <c r="N11" i="53"/>
  <c r="M11" i="53"/>
  <c r="L11" i="53"/>
  <c r="K11" i="53"/>
  <c r="J11" i="53"/>
  <c r="I11" i="53"/>
  <c r="E11" i="53"/>
  <c r="D11" i="53"/>
  <c r="H11" i="53" s="1"/>
  <c r="S9" i="53"/>
  <c r="R9" i="53"/>
  <c r="Q9" i="53"/>
  <c r="P9" i="53"/>
  <c r="O9" i="53"/>
  <c r="N9" i="53"/>
  <c r="M9" i="53"/>
  <c r="L9" i="53"/>
  <c r="K9" i="53"/>
  <c r="J9" i="53"/>
  <c r="I9" i="53"/>
  <c r="E9" i="53"/>
  <c r="D9" i="53"/>
  <c r="S8" i="53"/>
  <c r="R8" i="53"/>
  <c r="Q8" i="53"/>
  <c r="P8" i="53"/>
  <c r="O8" i="53"/>
  <c r="N8" i="53"/>
  <c r="M8" i="53"/>
  <c r="L8" i="53"/>
  <c r="K8" i="53"/>
  <c r="J8" i="53"/>
  <c r="I8" i="53"/>
  <c r="E8" i="53"/>
  <c r="D8" i="53"/>
  <c r="H8" i="53" s="1"/>
  <c r="S7" i="53"/>
  <c r="R7" i="53"/>
  <c r="Q7" i="53"/>
  <c r="P7" i="53"/>
  <c r="O7" i="53"/>
  <c r="N7" i="53"/>
  <c r="M7" i="53"/>
  <c r="L7" i="53"/>
  <c r="K7" i="53"/>
  <c r="J7" i="53"/>
  <c r="I7" i="53"/>
  <c r="E7" i="53"/>
  <c r="D7" i="53"/>
  <c r="H7" i="53" s="1"/>
  <c r="S6" i="53"/>
  <c r="R6" i="53"/>
  <c r="Q6" i="53"/>
  <c r="P6" i="53"/>
  <c r="O6" i="53"/>
  <c r="N6" i="53"/>
  <c r="M6" i="53"/>
  <c r="L6" i="53"/>
  <c r="K6" i="53"/>
  <c r="J6" i="53"/>
  <c r="I6" i="53"/>
  <c r="E6" i="53"/>
  <c r="D6" i="53"/>
  <c r="H6" i="53" s="1"/>
  <c r="S5" i="53"/>
  <c r="S23" i="53" s="1"/>
  <c r="R5" i="53"/>
  <c r="R23" i="53" s="1"/>
  <c r="Q5" i="53"/>
  <c r="Q23" i="53" s="1"/>
  <c r="P5" i="53"/>
  <c r="P23" i="53" s="1"/>
  <c r="O5" i="53"/>
  <c r="O23" i="53" s="1"/>
  <c r="N5" i="53"/>
  <c r="N23" i="53" s="1"/>
  <c r="M5" i="53"/>
  <c r="M23" i="53" s="1"/>
  <c r="L5" i="53"/>
  <c r="L23" i="53" s="1"/>
  <c r="K5" i="53"/>
  <c r="K23" i="53" s="1"/>
  <c r="J5" i="53"/>
  <c r="J23" i="53" s="1"/>
  <c r="I5" i="53"/>
  <c r="I23" i="53" s="1"/>
  <c r="E5" i="53"/>
  <c r="E23" i="53" s="1"/>
  <c r="D5" i="53"/>
  <c r="S4" i="53"/>
  <c r="S27" i="53" s="1"/>
  <c r="R4" i="53"/>
  <c r="R27" i="53" s="1"/>
  <c r="Q4" i="53"/>
  <c r="Q27" i="53" s="1"/>
  <c r="P4" i="53"/>
  <c r="P27" i="53" s="1"/>
  <c r="O4" i="53"/>
  <c r="O27" i="53" s="1"/>
  <c r="N4" i="53"/>
  <c r="N27" i="53" s="1"/>
  <c r="M4" i="53"/>
  <c r="M27" i="53" s="1"/>
  <c r="L4" i="53"/>
  <c r="L27" i="53" s="1"/>
  <c r="L30" i="53" s="1"/>
  <c r="K4" i="53"/>
  <c r="K27" i="53" s="1"/>
  <c r="K30" i="53" s="1"/>
  <c r="J4" i="53"/>
  <c r="J27" i="53" s="1"/>
  <c r="I4" i="53"/>
  <c r="I27" i="53" s="1"/>
  <c r="E4" i="53"/>
  <c r="E27" i="53" s="1"/>
  <c r="D4" i="53"/>
  <c r="H3" i="53"/>
  <c r="S2" i="53"/>
  <c r="S20" i="53" s="1"/>
  <c r="R2" i="53"/>
  <c r="R20" i="53" s="1"/>
  <c r="Q2" i="53"/>
  <c r="Q20" i="53" s="1"/>
  <c r="P2" i="53"/>
  <c r="P20" i="53" s="1"/>
  <c r="O2" i="53"/>
  <c r="O20" i="53" s="1"/>
  <c r="N2" i="53"/>
  <c r="N20" i="53" s="1"/>
  <c r="M2" i="53"/>
  <c r="M20" i="53" s="1"/>
  <c r="L2" i="53"/>
  <c r="L20" i="53" s="1"/>
  <c r="K2" i="53"/>
  <c r="K20" i="53" s="1"/>
  <c r="J2" i="53"/>
  <c r="J20" i="53" s="1"/>
  <c r="I2" i="53"/>
  <c r="I20" i="53" s="1"/>
  <c r="E2" i="53"/>
  <c r="E20" i="53" s="1"/>
  <c r="D2" i="53"/>
  <c r="R37" i="52"/>
  <c r="Q37" i="52"/>
  <c r="P37" i="52"/>
  <c r="O37" i="52"/>
  <c r="N37" i="52"/>
  <c r="M37" i="52"/>
  <c r="L37" i="52"/>
  <c r="K37" i="52"/>
  <c r="J37" i="52"/>
  <c r="I37" i="52"/>
  <c r="H37" i="52"/>
  <c r="E37" i="52"/>
  <c r="D37" i="52"/>
  <c r="R36" i="52"/>
  <c r="Q36" i="52"/>
  <c r="P36" i="52"/>
  <c r="O36" i="52"/>
  <c r="N36" i="52"/>
  <c r="M36" i="52"/>
  <c r="L36" i="52"/>
  <c r="K36" i="52"/>
  <c r="J36" i="52"/>
  <c r="I36" i="52"/>
  <c r="H36" i="52"/>
  <c r="E36" i="52"/>
  <c r="D36" i="52"/>
  <c r="R35" i="52"/>
  <c r="Q35" i="52"/>
  <c r="P35" i="52"/>
  <c r="O35" i="52"/>
  <c r="N35" i="52"/>
  <c r="M35" i="52"/>
  <c r="L35" i="52"/>
  <c r="K35" i="52"/>
  <c r="J35" i="52"/>
  <c r="I35" i="52"/>
  <c r="E35" i="52"/>
  <c r="D35" i="52"/>
  <c r="H35" i="52" s="1"/>
  <c r="R34" i="52"/>
  <c r="Q34" i="52"/>
  <c r="P34" i="52"/>
  <c r="O34" i="52"/>
  <c r="N34" i="52"/>
  <c r="M34" i="52"/>
  <c r="L34" i="52"/>
  <c r="K34" i="52"/>
  <c r="J34" i="52"/>
  <c r="I34" i="52"/>
  <c r="E34" i="52"/>
  <c r="D34" i="52"/>
  <c r="H34" i="52" s="1"/>
  <c r="R33" i="52"/>
  <c r="Q33" i="52"/>
  <c r="P33" i="52"/>
  <c r="O33" i="52"/>
  <c r="N33" i="52"/>
  <c r="M33" i="52"/>
  <c r="L33" i="52"/>
  <c r="K33" i="52"/>
  <c r="J33" i="52"/>
  <c r="I33" i="52"/>
  <c r="E33" i="52"/>
  <c r="D33" i="52"/>
  <c r="H33" i="52" s="1"/>
  <c r="R32" i="52"/>
  <c r="Q32" i="52"/>
  <c r="P32" i="52"/>
  <c r="O32" i="52"/>
  <c r="N32" i="52"/>
  <c r="M32" i="52"/>
  <c r="L32" i="52"/>
  <c r="K32" i="52"/>
  <c r="J32" i="52"/>
  <c r="I32" i="52"/>
  <c r="E32" i="52"/>
  <c r="D32" i="52"/>
  <c r="H32" i="52" s="1"/>
  <c r="R25" i="52"/>
  <c r="Q25" i="52"/>
  <c r="P25" i="52"/>
  <c r="O25" i="52"/>
  <c r="N25" i="52"/>
  <c r="M25" i="52"/>
  <c r="L25" i="52"/>
  <c r="L29" i="52" s="1"/>
  <c r="K25" i="52"/>
  <c r="K29" i="52" s="1"/>
  <c r="J25" i="52"/>
  <c r="I25" i="52"/>
  <c r="E25" i="52"/>
  <c r="D25" i="52"/>
  <c r="H25" i="52" s="1"/>
  <c r="H29" i="52" s="1"/>
  <c r="R21" i="52"/>
  <c r="Q21" i="52"/>
  <c r="P21" i="52"/>
  <c r="O21" i="52"/>
  <c r="N21" i="52"/>
  <c r="M21" i="52"/>
  <c r="L21" i="52"/>
  <c r="K21" i="52"/>
  <c r="J21" i="52"/>
  <c r="I21" i="52"/>
  <c r="E21" i="52"/>
  <c r="D21" i="52"/>
  <c r="H21" i="52" s="1"/>
  <c r="R16" i="52"/>
  <c r="Q16" i="52"/>
  <c r="P16" i="52"/>
  <c r="O16" i="52"/>
  <c r="N16" i="52"/>
  <c r="M16" i="52"/>
  <c r="L16" i="52"/>
  <c r="K16" i="52"/>
  <c r="J16" i="52"/>
  <c r="I16" i="52"/>
  <c r="E16" i="52"/>
  <c r="D16" i="52"/>
  <c r="H16" i="52" s="1"/>
  <c r="R15" i="52"/>
  <c r="Q15" i="52"/>
  <c r="P15" i="52"/>
  <c r="O15" i="52"/>
  <c r="N15" i="52"/>
  <c r="M15" i="52"/>
  <c r="L15" i="52"/>
  <c r="K15" i="52"/>
  <c r="J15" i="52"/>
  <c r="I15" i="52"/>
  <c r="E15" i="52"/>
  <c r="D15" i="52"/>
  <c r="H15" i="52" s="1"/>
  <c r="R14" i="52"/>
  <c r="Q14" i="52"/>
  <c r="P14" i="52"/>
  <c r="O14" i="52"/>
  <c r="N14" i="52"/>
  <c r="M14" i="52"/>
  <c r="L14" i="52"/>
  <c r="K14" i="52"/>
  <c r="J14" i="52"/>
  <c r="I14" i="52"/>
  <c r="E14" i="52"/>
  <c r="D14" i="52"/>
  <c r="H14" i="52" s="1"/>
  <c r="R13" i="52"/>
  <c r="Q13" i="52"/>
  <c r="P13" i="52"/>
  <c r="O13" i="52"/>
  <c r="N13" i="52"/>
  <c r="M13" i="52"/>
  <c r="L13" i="52"/>
  <c r="K13" i="52"/>
  <c r="J13" i="52"/>
  <c r="I13" i="52"/>
  <c r="E13" i="52"/>
  <c r="D13" i="52"/>
  <c r="H13" i="52" s="1"/>
  <c r="R12" i="52"/>
  <c r="Q12" i="52"/>
  <c r="P12" i="52"/>
  <c r="O12" i="52"/>
  <c r="N12" i="52"/>
  <c r="M12" i="52"/>
  <c r="L12" i="52"/>
  <c r="K12" i="52"/>
  <c r="J12" i="52"/>
  <c r="I12" i="52"/>
  <c r="E12" i="52"/>
  <c r="D12" i="52"/>
  <c r="H12" i="52" s="1"/>
  <c r="R11" i="52"/>
  <c r="Q11" i="52"/>
  <c r="P11" i="52"/>
  <c r="O11" i="52"/>
  <c r="N11" i="52"/>
  <c r="M11" i="52"/>
  <c r="L11" i="52"/>
  <c r="K11" i="52"/>
  <c r="J11" i="52"/>
  <c r="I11" i="52"/>
  <c r="E11" i="52"/>
  <c r="D11" i="52"/>
  <c r="H11" i="52" s="1"/>
  <c r="R9" i="52"/>
  <c r="Q9" i="52"/>
  <c r="P9" i="52"/>
  <c r="O9" i="52"/>
  <c r="N9" i="52"/>
  <c r="M9" i="52"/>
  <c r="L9" i="52"/>
  <c r="K9" i="52"/>
  <c r="J9" i="52"/>
  <c r="I9" i="52"/>
  <c r="E9" i="52"/>
  <c r="D9" i="52"/>
  <c r="R8" i="52"/>
  <c r="Q8" i="52"/>
  <c r="P8" i="52"/>
  <c r="O8" i="52"/>
  <c r="N8" i="52"/>
  <c r="M8" i="52"/>
  <c r="L8" i="52"/>
  <c r="K8" i="52"/>
  <c r="J8" i="52"/>
  <c r="I8" i="52"/>
  <c r="E8" i="52"/>
  <c r="D8" i="52"/>
  <c r="H8" i="52" s="1"/>
  <c r="R7" i="52"/>
  <c r="Q7" i="52"/>
  <c r="P7" i="52"/>
  <c r="O7" i="52"/>
  <c r="N7" i="52"/>
  <c r="M7" i="52"/>
  <c r="L7" i="52"/>
  <c r="K7" i="52"/>
  <c r="J7" i="52"/>
  <c r="I7" i="52"/>
  <c r="E7" i="52"/>
  <c r="D7" i="52"/>
  <c r="H7" i="52" s="1"/>
  <c r="R6" i="52"/>
  <c r="Q6" i="52"/>
  <c r="P6" i="52"/>
  <c r="O6" i="52"/>
  <c r="N6" i="52"/>
  <c r="M6" i="52"/>
  <c r="L6" i="52"/>
  <c r="K6" i="52"/>
  <c r="J6" i="52"/>
  <c r="I6" i="52"/>
  <c r="E6" i="52"/>
  <c r="D6" i="52"/>
  <c r="H6" i="52" s="1"/>
  <c r="R5" i="52"/>
  <c r="R23" i="52" s="1"/>
  <c r="Q5" i="52"/>
  <c r="Q23" i="52" s="1"/>
  <c r="P5" i="52"/>
  <c r="P23" i="52" s="1"/>
  <c r="O5" i="52"/>
  <c r="O23" i="52" s="1"/>
  <c r="N5" i="52"/>
  <c r="N23" i="52" s="1"/>
  <c r="M5" i="52"/>
  <c r="M23" i="52" s="1"/>
  <c r="L5" i="52"/>
  <c r="L23" i="52" s="1"/>
  <c r="K5" i="52"/>
  <c r="K23" i="52" s="1"/>
  <c r="J5" i="52"/>
  <c r="J23" i="52" s="1"/>
  <c r="I5" i="52"/>
  <c r="I23" i="52" s="1"/>
  <c r="E5" i="52"/>
  <c r="E23" i="52" s="1"/>
  <c r="D5" i="52"/>
  <c r="R4" i="52"/>
  <c r="R27" i="52" s="1"/>
  <c r="Q4" i="52"/>
  <c r="Q27" i="52" s="1"/>
  <c r="P4" i="52"/>
  <c r="P27" i="52" s="1"/>
  <c r="O4" i="52"/>
  <c r="O27" i="52" s="1"/>
  <c r="N4" i="52"/>
  <c r="N27" i="52" s="1"/>
  <c r="M4" i="52"/>
  <c r="M27" i="52" s="1"/>
  <c r="L4" i="52"/>
  <c r="L27" i="52" s="1"/>
  <c r="L30" i="52" s="1"/>
  <c r="K4" i="52"/>
  <c r="K27" i="52" s="1"/>
  <c r="K30" i="52" s="1"/>
  <c r="J4" i="52"/>
  <c r="J27" i="52" s="1"/>
  <c r="I4" i="52"/>
  <c r="I27" i="52" s="1"/>
  <c r="E4" i="52"/>
  <c r="E27" i="52" s="1"/>
  <c r="D4" i="52"/>
  <c r="H3" i="52"/>
  <c r="R2" i="52"/>
  <c r="R20" i="52" s="1"/>
  <c r="Q2" i="52"/>
  <c r="Q20" i="52" s="1"/>
  <c r="P2" i="52"/>
  <c r="P20" i="52" s="1"/>
  <c r="O2" i="52"/>
  <c r="O20" i="52" s="1"/>
  <c r="N2" i="52"/>
  <c r="N20" i="52" s="1"/>
  <c r="M2" i="52"/>
  <c r="M20" i="52" s="1"/>
  <c r="L2" i="52"/>
  <c r="L20" i="52" s="1"/>
  <c r="K2" i="52"/>
  <c r="K20" i="52" s="1"/>
  <c r="J2" i="52"/>
  <c r="J20" i="52" s="1"/>
  <c r="I2" i="52"/>
  <c r="I20" i="52" s="1"/>
  <c r="E2" i="52"/>
  <c r="E20" i="52" s="1"/>
  <c r="D2" i="52"/>
  <c r="R37" i="51"/>
  <c r="Q37" i="51"/>
  <c r="P37" i="51"/>
  <c r="O37" i="51"/>
  <c r="N37" i="51"/>
  <c r="M37" i="51"/>
  <c r="L37" i="51"/>
  <c r="K37" i="51"/>
  <c r="J37" i="51"/>
  <c r="I37" i="51"/>
  <c r="H37" i="51"/>
  <c r="E37" i="51"/>
  <c r="D37" i="51"/>
  <c r="R36" i="51"/>
  <c r="Q36" i="51"/>
  <c r="P36" i="51"/>
  <c r="O36" i="51"/>
  <c r="N36" i="51"/>
  <c r="M36" i="51"/>
  <c r="L36" i="51"/>
  <c r="K36" i="51"/>
  <c r="J36" i="51"/>
  <c r="I36" i="51"/>
  <c r="H36" i="51"/>
  <c r="E36" i="51"/>
  <c r="D36" i="51"/>
  <c r="R35" i="51"/>
  <c r="Q35" i="51"/>
  <c r="P35" i="51"/>
  <c r="O35" i="51"/>
  <c r="N35" i="51"/>
  <c r="M35" i="51"/>
  <c r="L35" i="51"/>
  <c r="K35" i="51"/>
  <c r="J35" i="51"/>
  <c r="I35" i="51"/>
  <c r="E35" i="51"/>
  <c r="D35" i="51"/>
  <c r="H35" i="51" s="1"/>
  <c r="R34" i="51"/>
  <c r="Q34" i="51"/>
  <c r="P34" i="51"/>
  <c r="O34" i="51"/>
  <c r="N34" i="51"/>
  <c r="M34" i="51"/>
  <c r="L34" i="51"/>
  <c r="K34" i="51"/>
  <c r="J34" i="51"/>
  <c r="I34" i="51"/>
  <c r="E34" i="51"/>
  <c r="D34" i="51"/>
  <c r="H34" i="51" s="1"/>
  <c r="R33" i="51"/>
  <c r="Q33" i="51"/>
  <c r="P33" i="51"/>
  <c r="O33" i="51"/>
  <c r="N33" i="51"/>
  <c r="M33" i="51"/>
  <c r="L33" i="51"/>
  <c r="K33" i="51"/>
  <c r="J33" i="51"/>
  <c r="I33" i="51"/>
  <c r="E33" i="51"/>
  <c r="D33" i="51"/>
  <c r="H33" i="51" s="1"/>
  <c r="R32" i="51"/>
  <c r="Q32" i="51"/>
  <c r="P32" i="51"/>
  <c r="O32" i="51"/>
  <c r="N32" i="51"/>
  <c r="M32" i="51"/>
  <c r="L32" i="51"/>
  <c r="K32" i="51"/>
  <c r="J32" i="51"/>
  <c r="I32" i="51"/>
  <c r="E32" i="51"/>
  <c r="D32" i="51"/>
  <c r="H32" i="51" s="1"/>
  <c r="R25" i="51"/>
  <c r="Q25" i="51"/>
  <c r="P25" i="51"/>
  <c r="O25" i="51"/>
  <c r="N25" i="51"/>
  <c r="M25" i="51"/>
  <c r="L25" i="51"/>
  <c r="L29" i="51" s="1"/>
  <c r="K25" i="51"/>
  <c r="K29" i="51" s="1"/>
  <c r="J25" i="51"/>
  <c r="I25" i="51"/>
  <c r="E25" i="51"/>
  <c r="D25" i="51"/>
  <c r="H25" i="51" s="1"/>
  <c r="H29" i="51" s="1"/>
  <c r="R21" i="51"/>
  <c r="Q21" i="51"/>
  <c r="P21" i="51"/>
  <c r="O21" i="51"/>
  <c r="N21" i="51"/>
  <c r="M21" i="51"/>
  <c r="L21" i="51"/>
  <c r="K21" i="51"/>
  <c r="J21" i="51"/>
  <c r="I21" i="51"/>
  <c r="E21" i="51"/>
  <c r="D21" i="51"/>
  <c r="H21" i="51" s="1"/>
  <c r="R16" i="51"/>
  <c r="Q16" i="51"/>
  <c r="P16" i="51"/>
  <c r="O16" i="51"/>
  <c r="N16" i="51"/>
  <c r="M16" i="51"/>
  <c r="L16" i="51"/>
  <c r="K16" i="51"/>
  <c r="J16" i="51"/>
  <c r="I16" i="51"/>
  <c r="E16" i="51"/>
  <c r="D16" i="51"/>
  <c r="H16" i="51" s="1"/>
  <c r="R15" i="51"/>
  <c r="Q15" i="51"/>
  <c r="P15" i="51"/>
  <c r="O15" i="51"/>
  <c r="N15" i="51"/>
  <c r="M15" i="51"/>
  <c r="L15" i="51"/>
  <c r="K15" i="51"/>
  <c r="J15" i="51"/>
  <c r="I15" i="51"/>
  <c r="E15" i="51"/>
  <c r="D15" i="51"/>
  <c r="H15" i="51" s="1"/>
  <c r="R14" i="51"/>
  <c r="Q14" i="51"/>
  <c r="P14" i="51"/>
  <c r="O14" i="51"/>
  <c r="N14" i="51"/>
  <c r="M14" i="51"/>
  <c r="L14" i="51"/>
  <c r="K14" i="51"/>
  <c r="J14" i="51"/>
  <c r="I14" i="51"/>
  <c r="E14" i="51"/>
  <c r="D14" i="51"/>
  <c r="H14" i="51" s="1"/>
  <c r="R13" i="51"/>
  <c r="Q13" i="51"/>
  <c r="P13" i="51"/>
  <c r="O13" i="51"/>
  <c r="N13" i="51"/>
  <c r="M13" i="51"/>
  <c r="L13" i="51"/>
  <c r="K13" i="51"/>
  <c r="J13" i="51"/>
  <c r="I13" i="51"/>
  <c r="E13" i="51"/>
  <c r="D13" i="51"/>
  <c r="H13" i="51" s="1"/>
  <c r="R12" i="51"/>
  <c r="Q12" i="51"/>
  <c r="P12" i="51"/>
  <c r="O12" i="51"/>
  <c r="N12" i="51"/>
  <c r="M12" i="51"/>
  <c r="L12" i="51"/>
  <c r="K12" i="51"/>
  <c r="J12" i="51"/>
  <c r="I12" i="51"/>
  <c r="E12" i="51"/>
  <c r="D12" i="51"/>
  <c r="H12" i="51" s="1"/>
  <c r="R11" i="51"/>
  <c r="Q11" i="51"/>
  <c r="P11" i="51"/>
  <c r="O11" i="51"/>
  <c r="N11" i="51"/>
  <c r="M11" i="51"/>
  <c r="L11" i="51"/>
  <c r="K11" i="51"/>
  <c r="J11" i="51"/>
  <c r="I11" i="51"/>
  <c r="E11" i="51"/>
  <c r="D11" i="51"/>
  <c r="H11" i="51" s="1"/>
  <c r="R9" i="51"/>
  <c r="Q9" i="51"/>
  <c r="P9" i="51"/>
  <c r="O9" i="51"/>
  <c r="N9" i="51"/>
  <c r="M9" i="51"/>
  <c r="L9" i="51"/>
  <c r="K9" i="51"/>
  <c r="J9" i="51"/>
  <c r="I9" i="51"/>
  <c r="E9" i="51"/>
  <c r="D9" i="51"/>
  <c r="R8" i="51"/>
  <c r="Q8" i="51"/>
  <c r="P8" i="51"/>
  <c r="O8" i="51"/>
  <c r="N8" i="51"/>
  <c r="M8" i="51"/>
  <c r="L8" i="51"/>
  <c r="K8" i="51"/>
  <c r="J8" i="51"/>
  <c r="I8" i="51"/>
  <c r="E8" i="51"/>
  <c r="D8" i="51"/>
  <c r="H8" i="51" s="1"/>
  <c r="R7" i="51"/>
  <c r="Q7" i="51"/>
  <c r="P7" i="51"/>
  <c r="O7" i="51"/>
  <c r="N7" i="51"/>
  <c r="M7" i="51"/>
  <c r="L7" i="51"/>
  <c r="K7" i="51"/>
  <c r="J7" i="51"/>
  <c r="I7" i="51"/>
  <c r="E7" i="51"/>
  <c r="D7" i="51"/>
  <c r="H7" i="51" s="1"/>
  <c r="R6" i="51"/>
  <c r="Q6" i="51"/>
  <c r="P6" i="51"/>
  <c r="O6" i="51"/>
  <c r="N6" i="51"/>
  <c r="M6" i="51"/>
  <c r="L6" i="51"/>
  <c r="K6" i="51"/>
  <c r="J6" i="51"/>
  <c r="I6" i="51"/>
  <c r="E6" i="51"/>
  <c r="D6" i="51"/>
  <c r="H6" i="51" s="1"/>
  <c r="R5" i="51"/>
  <c r="R23" i="51" s="1"/>
  <c r="Q5" i="51"/>
  <c r="Q23" i="51" s="1"/>
  <c r="P5" i="51"/>
  <c r="P23" i="51" s="1"/>
  <c r="O5" i="51"/>
  <c r="O23" i="51" s="1"/>
  <c r="N5" i="51"/>
  <c r="N23" i="51" s="1"/>
  <c r="M5" i="51"/>
  <c r="M23" i="51" s="1"/>
  <c r="L5" i="51"/>
  <c r="L23" i="51" s="1"/>
  <c r="K5" i="51"/>
  <c r="K23" i="51" s="1"/>
  <c r="J5" i="51"/>
  <c r="J23" i="51" s="1"/>
  <c r="I5" i="51"/>
  <c r="I23" i="51" s="1"/>
  <c r="E5" i="51"/>
  <c r="E23" i="51" s="1"/>
  <c r="D5" i="51"/>
  <c r="R4" i="51"/>
  <c r="R27" i="51" s="1"/>
  <c r="Q4" i="51"/>
  <c r="Q27" i="51" s="1"/>
  <c r="P4" i="51"/>
  <c r="P27" i="51" s="1"/>
  <c r="O4" i="51"/>
  <c r="O27" i="51" s="1"/>
  <c r="N4" i="51"/>
  <c r="N27" i="51" s="1"/>
  <c r="M4" i="51"/>
  <c r="M27" i="51" s="1"/>
  <c r="L4" i="51"/>
  <c r="L27" i="51" s="1"/>
  <c r="L30" i="51" s="1"/>
  <c r="K4" i="51"/>
  <c r="K27" i="51" s="1"/>
  <c r="K30" i="51" s="1"/>
  <c r="J4" i="51"/>
  <c r="J27" i="51" s="1"/>
  <c r="I4" i="51"/>
  <c r="I27" i="51" s="1"/>
  <c r="E4" i="51"/>
  <c r="E27" i="51" s="1"/>
  <c r="D4" i="51"/>
  <c r="H3" i="51"/>
  <c r="R2" i="51"/>
  <c r="R20" i="51" s="1"/>
  <c r="Q2" i="51"/>
  <c r="Q20" i="51" s="1"/>
  <c r="P2" i="51"/>
  <c r="P20" i="51" s="1"/>
  <c r="O2" i="51"/>
  <c r="O20" i="51" s="1"/>
  <c r="N2" i="51"/>
  <c r="N20" i="51" s="1"/>
  <c r="M2" i="51"/>
  <c r="M20" i="51" s="1"/>
  <c r="L2" i="51"/>
  <c r="L20" i="51" s="1"/>
  <c r="K2" i="51"/>
  <c r="K20" i="51" s="1"/>
  <c r="J2" i="51"/>
  <c r="J20" i="51" s="1"/>
  <c r="I2" i="51"/>
  <c r="I20" i="51" s="1"/>
  <c r="E2" i="51"/>
  <c r="E20" i="51" s="1"/>
  <c r="D2" i="51"/>
  <c r="S37" i="50"/>
  <c r="R37" i="50"/>
  <c r="Q37" i="50"/>
  <c r="P37" i="50"/>
  <c r="O37" i="50"/>
  <c r="N37" i="50"/>
  <c r="M37" i="50"/>
  <c r="L37" i="50"/>
  <c r="K37" i="50"/>
  <c r="J37" i="50"/>
  <c r="I37" i="50"/>
  <c r="H37" i="50"/>
  <c r="E37" i="50"/>
  <c r="D37" i="50"/>
  <c r="S36" i="50"/>
  <c r="R36" i="50"/>
  <c r="Q36" i="50"/>
  <c r="P36" i="50"/>
  <c r="O36" i="50"/>
  <c r="N36" i="50"/>
  <c r="M36" i="50"/>
  <c r="L36" i="50"/>
  <c r="K36" i="50"/>
  <c r="J36" i="50"/>
  <c r="I36" i="50"/>
  <c r="H36" i="50"/>
  <c r="E36" i="50"/>
  <c r="D36" i="50"/>
  <c r="S35" i="50"/>
  <c r="R35" i="50"/>
  <c r="Q35" i="50"/>
  <c r="P35" i="50"/>
  <c r="O35" i="50"/>
  <c r="N35" i="50"/>
  <c r="M35" i="50"/>
  <c r="L35" i="50"/>
  <c r="K35" i="50"/>
  <c r="J35" i="50"/>
  <c r="I35" i="50"/>
  <c r="E35" i="50"/>
  <c r="D35" i="50"/>
  <c r="H35" i="50" s="1"/>
  <c r="S34" i="50"/>
  <c r="R34" i="50"/>
  <c r="Q34" i="50"/>
  <c r="P34" i="50"/>
  <c r="O34" i="50"/>
  <c r="N34" i="50"/>
  <c r="M34" i="50"/>
  <c r="L34" i="50"/>
  <c r="K34" i="50"/>
  <c r="J34" i="50"/>
  <c r="I34" i="50"/>
  <c r="E34" i="50"/>
  <c r="D34" i="50"/>
  <c r="H34" i="50" s="1"/>
  <c r="S33" i="50"/>
  <c r="R33" i="50"/>
  <c r="Q33" i="50"/>
  <c r="P33" i="50"/>
  <c r="O33" i="50"/>
  <c r="N33" i="50"/>
  <c r="M33" i="50"/>
  <c r="L33" i="50"/>
  <c r="K33" i="50"/>
  <c r="J33" i="50"/>
  <c r="I33" i="50"/>
  <c r="E33" i="50"/>
  <c r="D33" i="50"/>
  <c r="H33" i="50" s="1"/>
  <c r="S32" i="50"/>
  <c r="R32" i="50"/>
  <c r="Q32" i="50"/>
  <c r="P32" i="50"/>
  <c r="O32" i="50"/>
  <c r="N32" i="50"/>
  <c r="M32" i="50"/>
  <c r="L32" i="50"/>
  <c r="K32" i="50"/>
  <c r="J32" i="50"/>
  <c r="I32" i="50"/>
  <c r="E32" i="50"/>
  <c r="D32" i="50"/>
  <c r="H32" i="50" s="1"/>
  <c r="S25" i="50"/>
  <c r="R25" i="50"/>
  <c r="Q25" i="50"/>
  <c r="P25" i="50"/>
  <c r="O25" i="50"/>
  <c r="N25" i="50"/>
  <c r="M25" i="50"/>
  <c r="L25" i="50"/>
  <c r="L29" i="50" s="1"/>
  <c r="K25" i="50"/>
  <c r="K29" i="50" s="1"/>
  <c r="J25" i="50"/>
  <c r="I25" i="50"/>
  <c r="E25" i="50"/>
  <c r="D25" i="50"/>
  <c r="H25" i="50" s="1"/>
  <c r="H29" i="50" s="1"/>
  <c r="S21" i="50"/>
  <c r="R21" i="50"/>
  <c r="Q21" i="50"/>
  <c r="P21" i="50"/>
  <c r="O21" i="50"/>
  <c r="N21" i="50"/>
  <c r="M21" i="50"/>
  <c r="L21" i="50"/>
  <c r="K21" i="50"/>
  <c r="J21" i="50"/>
  <c r="I21" i="50"/>
  <c r="E21" i="50"/>
  <c r="D21" i="50"/>
  <c r="H21" i="50" s="1"/>
  <c r="S16" i="50"/>
  <c r="R16" i="50"/>
  <c r="Q16" i="50"/>
  <c r="P16" i="50"/>
  <c r="O16" i="50"/>
  <c r="N16" i="50"/>
  <c r="M16" i="50"/>
  <c r="L16" i="50"/>
  <c r="K16" i="50"/>
  <c r="J16" i="50"/>
  <c r="I16" i="50"/>
  <c r="E16" i="50"/>
  <c r="D16" i="50"/>
  <c r="H16" i="50" s="1"/>
  <c r="S15" i="50"/>
  <c r="R15" i="50"/>
  <c r="Q15" i="50"/>
  <c r="P15" i="50"/>
  <c r="O15" i="50"/>
  <c r="N15" i="50"/>
  <c r="M15" i="50"/>
  <c r="L15" i="50"/>
  <c r="K15" i="50"/>
  <c r="J15" i="50"/>
  <c r="I15" i="50"/>
  <c r="E15" i="50"/>
  <c r="D15" i="50"/>
  <c r="H15" i="50" s="1"/>
  <c r="S14" i="50"/>
  <c r="R14" i="50"/>
  <c r="Q14" i="50"/>
  <c r="P14" i="50"/>
  <c r="O14" i="50"/>
  <c r="N14" i="50"/>
  <c r="M14" i="50"/>
  <c r="L14" i="50"/>
  <c r="K14" i="50"/>
  <c r="J14" i="50"/>
  <c r="I14" i="50"/>
  <c r="E14" i="50"/>
  <c r="D14" i="50"/>
  <c r="H14" i="50" s="1"/>
  <c r="S13" i="50"/>
  <c r="R13" i="50"/>
  <c r="Q13" i="50"/>
  <c r="P13" i="50"/>
  <c r="O13" i="50"/>
  <c r="N13" i="50"/>
  <c r="M13" i="50"/>
  <c r="L13" i="50"/>
  <c r="K13" i="50"/>
  <c r="J13" i="50"/>
  <c r="I13" i="50"/>
  <c r="E13" i="50"/>
  <c r="D13" i="50"/>
  <c r="H13" i="50" s="1"/>
  <c r="S12" i="50"/>
  <c r="R12" i="50"/>
  <c r="Q12" i="50"/>
  <c r="P12" i="50"/>
  <c r="O12" i="50"/>
  <c r="N12" i="50"/>
  <c r="M12" i="50"/>
  <c r="L12" i="50"/>
  <c r="K12" i="50"/>
  <c r="J12" i="50"/>
  <c r="I12" i="50"/>
  <c r="E12" i="50"/>
  <c r="D12" i="50"/>
  <c r="H12" i="50" s="1"/>
  <c r="S11" i="50"/>
  <c r="R11" i="50"/>
  <c r="Q11" i="50"/>
  <c r="P11" i="50"/>
  <c r="O11" i="50"/>
  <c r="N11" i="50"/>
  <c r="M11" i="50"/>
  <c r="L11" i="50"/>
  <c r="K11" i="50"/>
  <c r="J11" i="50"/>
  <c r="I11" i="50"/>
  <c r="E11" i="50"/>
  <c r="D11" i="50"/>
  <c r="H11" i="50" s="1"/>
  <c r="S9" i="50"/>
  <c r="R9" i="50"/>
  <c r="Q9" i="50"/>
  <c r="P9" i="50"/>
  <c r="O9" i="50"/>
  <c r="N9" i="50"/>
  <c r="M9" i="50"/>
  <c r="L9" i="50"/>
  <c r="K9" i="50"/>
  <c r="J9" i="50"/>
  <c r="I9" i="50"/>
  <c r="E9" i="50"/>
  <c r="D9" i="50"/>
  <c r="S8" i="50"/>
  <c r="R8" i="50"/>
  <c r="Q8" i="50"/>
  <c r="P8" i="50"/>
  <c r="O8" i="50"/>
  <c r="N8" i="50"/>
  <c r="M8" i="50"/>
  <c r="L8" i="50"/>
  <c r="K8" i="50"/>
  <c r="J8" i="50"/>
  <c r="I8" i="50"/>
  <c r="E8" i="50"/>
  <c r="D8" i="50"/>
  <c r="H8" i="50" s="1"/>
  <c r="S7" i="50"/>
  <c r="R7" i="50"/>
  <c r="Q7" i="50"/>
  <c r="P7" i="50"/>
  <c r="O7" i="50"/>
  <c r="N7" i="50"/>
  <c r="M7" i="50"/>
  <c r="L7" i="50"/>
  <c r="K7" i="50"/>
  <c r="J7" i="50"/>
  <c r="I7" i="50"/>
  <c r="E7" i="50"/>
  <c r="D7" i="50"/>
  <c r="H7" i="50" s="1"/>
  <c r="S6" i="50"/>
  <c r="R6" i="50"/>
  <c r="Q6" i="50"/>
  <c r="P6" i="50"/>
  <c r="O6" i="50"/>
  <c r="N6" i="50"/>
  <c r="M6" i="50"/>
  <c r="L6" i="50"/>
  <c r="K6" i="50"/>
  <c r="J6" i="50"/>
  <c r="I6" i="50"/>
  <c r="E6" i="50"/>
  <c r="D6" i="50"/>
  <c r="H6" i="50" s="1"/>
  <c r="S5" i="50"/>
  <c r="S23" i="50" s="1"/>
  <c r="R5" i="50"/>
  <c r="R23" i="50" s="1"/>
  <c r="Q5" i="50"/>
  <c r="Q23" i="50" s="1"/>
  <c r="P5" i="50"/>
  <c r="P23" i="50" s="1"/>
  <c r="O5" i="50"/>
  <c r="O23" i="50" s="1"/>
  <c r="N5" i="50"/>
  <c r="N23" i="50" s="1"/>
  <c r="M5" i="50"/>
  <c r="M23" i="50" s="1"/>
  <c r="L5" i="50"/>
  <c r="L23" i="50" s="1"/>
  <c r="K5" i="50"/>
  <c r="K23" i="50" s="1"/>
  <c r="J5" i="50"/>
  <c r="J23" i="50" s="1"/>
  <c r="I5" i="50"/>
  <c r="I23" i="50" s="1"/>
  <c r="E5" i="50"/>
  <c r="E23" i="50" s="1"/>
  <c r="D5" i="50"/>
  <c r="S4" i="50"/>
  <c r="S27" i="50" s="1"/>
  <c r="R4" i="50"/>
  <c r="R27" i="50" s="1"/>
  <c r="Q4" i="50"/>
  <c r="Q27" i="50" s="1"/>
  <c r="P4" i="50"/>
  <c r="P27" i="50" s="1"/>
  <c r="O4" i="50"/>
  <c r="O27" i="50" s="1"/>
  <c r="N4" i="50"/>
  <c r="N27" i="50" s="1"/>
  <c r="M4" i="50"/>
  <c r="M27" i="50" s="1"/>
  <c r="L4" i="50"/>
  <c r="L27" i="50" s="1"/>
  <c r="L30" i="50" s="1"/>
  <c r="K4" i="50"/>
  <c r="K27" i="50" s="1"/>
  <c r="K30" i="50" s="1"/>
  <c r="J4" i="50"/>
  <c r="J27" i="50" s="1"/>
  <c r="I4" i="50"/>
  <c r="I27" i="50" s="1"/>
  <c r="E4" i="50"/>
  <c r="E27" i="50" s="1"/>
  <c r="D4" i="50"/>
  <c r="H3" i="50"/>
  <c r="S2" i="50"/>
  <c r="S20" i="50" s="1"/>
  <c r="R2" i="50"/>
  <c r="R20" i="50" s="1"/>
  <c r="Q2" i="50"/>
  <c r="Q20" i="50" s="1"/>
  <c r="P2" i="50"/>
  <c r="P20" i="50" s="1"/>
  <c r="O2" i="50"/>
  <c r="O20" i="50" s="1"/>
  <c r="N2" i="50"/>
  <c r="N20" i="50" s="1"/>
  <c r="M2" i="50"/>
  <c r="M20" i="50" s="1"/>
  <c r="L2" i="50"/>
  <c r="L20" i="50" s="1"/>
  <c r="K2" i="50"/>
  <c r="K20" i="50" s="1"/>
  <c r="J2" i="50"/>
  <c r="J20" i="50" s="1"/>
  <c r="I2" i="50"/>
  <c r="I20" i="50" s="1"/>
  <c r="E2" i="50"/>
  <c r="E20" i="50" s="1"/>
  <c r="D2" i="50"/>
  <c r="Q37" i="49"/>
  <c r="P37" i="49"/>
  <c r="O37" i="49"/>
  <c r="N37" i="49"/>
  <c r="M37" i="49"/>
  <c r="L37" i="49"/>
  <c r="K37" i="49"/>
  <c r="J37" i="49"/>
  <c r="I37" i="49"/>
  <c r="H37" i="49"/>
  <c r="E37" i="49"/>
  <c r="D37" i="49"/>
  <c r="Q36" i="49"/>
  <c r="P36" i="49"/>
  <c r="O36" i="49"/>
  <c r="N36" i="49"/>
  <c r="M36" i="49"/>
  <c r="L36" i="49"/>
  <c r="K36" i="49"/>
  <c r="J36" i="49"/>
  <c r="I36" i="49"/>
  <c r="H36" i="49"/>
  <c r="E36" i="49"/>
  <c r="D36" i="49"/>
  <c r="Q35" i="49"/>
  <c r="P35" i="49"/>
  <c r="O35" i="49"/>
  <c r="N35" i="49"/>
  <c r="M35" i="49"/>
  <c r="L35" i="49"/>
  <c r="K35" i="49"/>
  <c r="J35" i="49"/>
  <c r="I35" i="49"/>
  <c r="E35" i="49"/>
  <c r="D35" i="49"/>
  <c r="H35" i="49" s="1"/>
  <c r="Q34" i="49"/>
  <c r="P34" i="49"/>
  <c r="O34" i="49"/>
  <c r="N34" i="49"/>
  <c r="M34" i="49"/>
  <c r="L34" i="49"/>
  <c r="K34" i="49"/>
  <c r="J34" i="49"/>
  <c r="I34" i="49"/>
  <c r="E34" i="49"/>
  <c r="D34" i="49"/>
  <c r="H34" i="49" s="1"/>
  <c r="Q33" i="49"/>
  <c r="P33" i="49"/>
  <c r="O33" i="49"/>
  <c r="N33" i="49"/>
  <c r="M33" i="49"/>
  <c r="L33" i="49"/>
  <c r="K33" i="49"/>
  <c r="J33" i="49"/>
  <c r="I33" i="49"/>
  <c r="E33" i="49"/>
  <c r="D33" i="49"/>
  <c r="H33" i="49" s="1"/>
  <c r="Q32" i="49"/>
  <c r="P32" i="49"/>
  <c r="O32" i="49"/>
  <c r="N32" i="49"/>
  <c r="M32" i="49"/>
  <c r="L32" i="49"/>
  <c r="K32" i="49"/>
  <c r="J32" i="49"/>
  <c r="I32" i="49"/>
  <c r="E32" i="49"/>
  <c r="D32" i="49"/>
  <c r="H32" i="49" s="1"/>
  <c r="Q25" i="49"/>
  <c r="P25" i="49"/>
  <c r="O25" i="49"/>
  <c r="N25" i="49"/>
  <c r="M25" i="49"/>
  <c r="L25" i="49"/>
  <c r="L29" i="49" s="1"/>
  <c r="K25" i="49"/>
  <c r="K29" i="49" s="1"/>
  <c r="J25" i="49"/>
  <c r="I25" i="49"/>
  <c r="E25" i="49"/>
  <c r="D25" i="49"/>
  <c r="H25" i="49" s="1"/>
  <c r="H29" i="49" s="1"/>
  <c r="Q21" i="49"/>
  <c r="P21" i="49"/>
  <c r="O21" i="49"/>
  <c r="N21" i="49"/>
  <c r="M21" i="49"/>
  <c r="L21" i="49"/>
  <c r="K21" i="49"/>
  <c r="J21" i="49"/>
  <c r="I21" i="49"/>
  <c r="E21" i="49"/>
  <c r="D21" i="49"/>
  <c r="H21" i="49" s="1"/>
  <c r="Q16" i="49"/>
  <c r="P16" i="49"/>
  <c r="O16" i="49"/>
  <c r="N16" i="49"/>
  <c r="M16" i="49"/>
  <c r="L16" i="49"/>
  <c r="K16" i="49"/>
  <c r="J16" i="49"/>
  <c r="I16" i="49"/>
  <c r="E16" i="49"/>
  <c r="D16" i="49"/>
  <c r="H16" i="49" s="1"/>
  <c r="Q15" i="49"/>
  <c r="P15" i="49"/>
  <c r="O15" i="49"/>
  <c r="N15" i="49"/>
  <c r="M15" i="49"/>
  <c r="L15" i="49"/>
  <c r="K15" i="49"/>
  <c r="J15" i="49"/>
  <c r="I15" i="49"/>
  <c r="E15" i="49"/>
  <c r="D15" i="49"/>
  <c r="H15" i="49" s="1"/>
  <c r="Q14" i="49"/>
  <c r="P14" i="49"/>
  <c r="O14" i="49"/>
  <c r="N14" i="49"/>
  <c r="M14" i="49"/>
  <c r="L14" i="49"/>
  <c r="K14" i="49"/>
  <c r="J14" i="49"/>
  <c r="I14" i="49"/>
  <c r="E14" i="49"/>
  <c r="D14" i="49"/>
  <c r="H14" i="49" s="1"/>
  <c r="Q13" i="49"/>
  <c r="P13" i="49"/>
  <c r="O13" i="49"/>
  <c r="N13" i="49"/>
  <c r="M13" i="49"/>
  <c r="L13" i="49"/>
  <c r="K13" i="49"/>
  <c r="J13" i="49"/>
  <c r="I13" i="49"/>
  <c r="E13" i="49"/>
  <c r="D13" i="49"/>
  <c r="H13" i="49" s="1"/>
  <c r="Q12" i="49"/>
  <c r="P12" i="49"/>
  <c r="O12" i="49"/>
  <c r="N12" i="49"/>
  <c r="M12" i="49"/>
  <c r="L12" i="49"/>
  <c r="K12" i="49"/>
  <c r="J12" i="49"/>
  <c r="I12" i="49"/>
  <c r="E12" i="49"/>
  <c r="D12" i="49"/>
  <c r="H12" i="49" s="1"/>
  <c r="Q11" i="49"/>
  <c r="P11" i="49"/>
  <c r="O11" i="49"/>
  <c r="N11" i="49"/>
  <c r="M11" i="49"/>
  <c r="L11" i="49"/>
  <c r="K11" i="49"/>
  <c r="J11" i="49"/>
  <c r="I11" i="49"/>
  <c r="E11" i="49"/>
  <c r="D11" i="49"/>
  <c r="H11" i="49" s="1"/>
  <c r="Q9" i="49"/>
  <c r="P9" i="49"/>
  <c r="O9" i="49"/>
  <c r="N9" i="49"/>
  <c r="M9" i="49"/>
  <c r="L9" i="49"/>
  <c r="K9" i="49"/>
  <c r="J9" i="49"/>
  <c r="I9" i="49"/>
  <c r="E9" i="49"/>
  <c r="D9" i="49"/>
  <c r="Q8" i="49"/>
  <c r="P8" i="49"/>
  <c r="O8" i="49"/>
  <c r="N8" i="49"/>
  <c r="M8" i="49"/>
  <c r="L8" i="49"/>
  <c r="K8" i="49"/>
  <c r="J8" i="49"/>
  <c r="I8" i="49"/>
  <c r="E8" i="49"/>
  <c r="D8" i="49"/>
  <c r="H8" i="49" s="1"/>
  <c r="Q7" i="49"/>
  <c r="P7" i="49"/>
  <c r="O7" i="49"/>
  <c r="N7" i="49"/>
  <c r="M7" i="49"/>
  <c r="L7" i="49"/>
  <c r="K7" i="49"/>
  <c r="J7" i="49"/>
  <c r="I7" i="49"/>
  <c r="E7" i="49"/>
  <c r="D7" i="49"/>
  <c r="H7" i="49" s="1"/>
  <c r="Q6" i="49"/>
  <c r="P6" i="49"/>
  <c r="O6" i="49"/>
  <c r="N6" i="49"/>
  <c r="M6" i="49"/>
  <c r="L6" i="49"/>
  <c r="K6" i="49"/>
  <c r="J6" i="49"/>
  <c r="I6" i="49"/>
  <c r="E6" i="49"/>
  <c r="D6" i="49"/>
  <c r="H6" i="49" s="1"/>
  <c r="Q5" i="49"/>
  <c r="Q23" i="49" s="1"/>
  <c r="P5" i="49"/>
  <c r="P23" i="49" s="1"/>
  <c r="O5" i="49"/>
  <c r="O23" i="49" s="1"/>
  <c r="N5" i="49"/>
  <c r="N23" i="49" s="1"/>
  <c r="M5" i="49"/>
  <c r="M23" i="49" s="1"/>
  <c r="L5" i="49"/>
  <c r="L23" i="49" s="1"/>
  <c r="K5" i="49"/>
  <c r="K23" i="49" s="1"/>
  <c r="J5" i="49"/>
  <c r="J23" i="49" s="1"/>
  <c r="I5" i="49"/>
  <c r="I23" i="49" s="1"/>
  <c r="E5" i="49"/>
  <c r="E23" i="49" s="1"/>
  <c r="D5" i="49"/>
  <c r="Q4" i="49"/>
  <c r="Q27" i="49" s="1"/>
  <c r="P4" i="49"/>
  <c r="P27" i="49" s="1"/>
  <c r="O4" i="49"/>
  <c r="O27" i="49" s="1"/>
  <c r="N4" i="49"/>
  <c r="N27" i="49" s="1"/>
  <c r="M4" i="49"/>
  <c r="M27" i="49" s="1"/>
  <c r="L4" i="49"/>
  <c r="L27" i="49" s="1"/>
  <c r="L30" i="49" s="1"/>
  <c r="K4" i="49"/>
  <c r="K27" i="49" s="1"/>
  <c r="K30" i="49" s="1"/>
  <c r="J4" i="49"/>
  <c r="J27" i="49" s="1"/>
  <c r="I4" i="49"/>
  <c r="I27" i="49" s="1"/>
  <c r="E4" i="49"/>
  <c r="E27" i="49" s="1"/>
  <c r="D4" i="49"/>
  <c r="H3" i="49"/>
  <c r="Q2" i="49"/>
  <c r="Q20" i="49" s="1"/>
  <c r="P2" i="49"/>
  <c r="P20" i="49" s="1"/>
  <c r="O2" i="49"/>
  <c r="O20" i="49" s="1"/>
  <c r="N2" i="49"/>
  <c r="N20" i="49" s="1"/>
  <c r="M2" i="49"/>
  <c r="M20" i="49" s="1"/>
  <c r="L2" i="49"/>
  <c r="L20" i="49" s="1"/>
  <c r="K2" i="49"/>
  <c r="K20" i="49" s="1"/>
  <c r="J2" i="49"/>
  <c r="J20" i="49" s="1"/>
  <c r="I2" i="49"/>
  <c r="I20" i="49" s="1"/>
  <c r="E2" i="49"/>
  <c r="E20" i="49" s="1"/>
  <c r="D2" i="49"/>
  <c r="S37" i="48"/>
  <c r="R37" i="48"/>
  <c r="Q37" i="48"/>
  <c r="P37" i="48"/>
  <c r="O37" i="48"/>
  <c r="N37" i="48"/>
  <c r="M37" i="48"/>
  <c r="L37" i="48"/>
  <c r="K37" i="48"/>
  <c r="J37" i="48"/>
  <c r="I37" i="48"/>
  <c r="H37" i="48"/>
  <c r="E37" i="48"/>
  <c r="D37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E36" i="48"/>
  <c r="D36" i="48"/>
  <c r="S35" i="48"/>
  <c r="R35" i="48"/>
  <c r="Q35" i="48"/>
  <c r="P35" i="48"/>
  <c r="O35" i="48"/>
  <c r="N35" i="48"/>
  <c r="M35" i="48"/>
  <c r="L35" i="48"/>
  <c r="K35" i="48"/>
  <c r="J35" i="48"/>
  <c r="I35" i="48"/>
  <c r="E35" i="48"/>
  <c r="D35" i="48"/>
  <c r="H35" i="48" s="1"/>
  <c r="S34" i="48"/>
  <c r="R34" i="48"/>
  <c r="Q34" i="48"/>
  <c r="P34" i="48"/>
  <c r="O34" i="48"/>
  <c r="N34" i="48"/>
  <c r="M34" i="48"/>
  <c r="L34" i="48"/>
  <c r="K34" i="48"/>
  <c r="J34" i="48"/>
  <c r="I34" i="48"/>
  <c r="E34" i="48"/>
  <c r="D34" i="48"/>
  <c r="H34" i="48" s="1"/>
  <c r="S33" i="48"/>
  <c r="R33" i="48"/>
  <c r="Q33" i="48"/>
  <c r="P33" i="48"/>
  <c r="O33" i="48"/>
  <c r="N33" i="48"/>
  <c r="M33" i="48"/>
  <c r="L33" i="48"/>
  <c r="K33" i="48"/>
  <c r="J33" i="48"/>
  <c r="I33" i="48"/>
  <c r="E33" i="48"/>
  <c r="D33" i="48"/>
  <c r="H33" i="48" s="1"/>
  <c r="S32" i="48"/>
  <c r="R32" i="48"/>
  <c r="Q32" i="48"/>
  <c r="P32" i="48"/>
  <c r="O32" i="48"/>
  <c r="N32" i="48"/>
  <c r="M32" i="48"/>
  <c r="L32" i="48"/>
  <c r="K32" i="48"/>
  <c r="J32" i="48"/>
  <c r="I32" i="48"/>
  <c r="E32" i="48"/>
  <c r="D32" i="48"/>
  <c r="H32" i="48" s="1"/>
  <c r="S25" i="48"/>
  <c r="R25" i="48"/>
  <c r="Q25" i="48"/>
  <c r="P25" i="48"/>
  <c r="O25" i="48"/>
  <c r="N25" i="48"/>
  <c r="M25" i="48"/>
  <c r="L25" i="48"/>
  <c r="L29" i="48" s="1"/>
  <c r="K25" i="48"/>
  <c r="K29" i="48" s="1"/>
  <c r="J25" i="48"/>
  <c r="I25" i="48"/>
  <c r="E25" i="48"/>
  <c r="D25" i="48"/>
  <c r="H25" i="48" s="1"/>
  <c r="H29" i="48" s="1"/>
  <c r="S21" i="48"/>
  <c r="R21" i="48"/>
  <c r="Q21" i="48"/>
  <c r="P21" i="48"/>
  <c r="O21" i="48"/>
  <c r="N21" i="48"/>
  <c r="M21" i="48"/>
  <c r="L21" i="48"/>
  <c r="K21" i="48"/>
  <c r="J21" i="48"/>
  <c r="I21" i="48"/>
  <c r="E21" i="48"/>
  <c r="D21" i="48"/>
  <c r="H21" i="48" s="1"/>
  <c r="S16" i="48"/>
  <c r="R16" i="48"/>
  <c r="Q16" i="48"/>
  <c r="P16" i="48"/>
  <c r="O16" i="48"/>
  <c r="N16" i="48"/>
  <c r="M16" i="48"/>
  <c r="L16" i="48"/>
  <c r="K16" i="48"/>
  <c r="J16" i="48"/>
  <c r="I16" i="48"/>
  <c r="E16" i="48"/>
  <c r="D16" i="48"/>
  <c r="H16" i="48" s="1"/>
  <c r="S15" i="48"/>
  <c r="R15" i="48"/>
  <c r="Q15" i="48"/>
  <c r="P15" i="48"/>
  <c r="O15" i="48"/>
  <c r="N15" i="48"/>
  <c r="M15" i="48"/>
  <c r="L15" i="48"/>
  <c r="K15" i="48"/>
  <c r="J15" i="48"/>
  <c r="I15" i="48"/>
  <c r="E15" i="48"/>
  <c r="D15" i="48"/>
  <c r="H15" i="48" s="1"/>
  <c r="S14" i="48"/>
  <c r="R14" i="48"/>
  <c r="Q14" i="48"/>
  <c r="P14" i="48"/>
  <c r="O14" i="48"/>
  <c r="N14" i="48"/>
  <c r="M14" i="48"/>
  <c r="L14" i="48"/>
  <c r="K14" i="48"/>
  <c r="J14" i="48"/>
  <c r="I14" i="48"/>
  <c r="E14" i="48"/>
  <c r="D14" i="48"/>
  <c r="H14" i="48" s="1"/>
  <c r="S13" i="48"/>
  <c r="R13" i="48"/>
  <c r="Q13" i="48"/>
  <c r="P13" i="48"/>
  <c r="O13" i="48"/>
  <c r="N13" i="48"/>
  <c r="M13" i="48"/>
  <c r="L13" i="48"/>
  <c r="K13" i="48"/>
  <c r="J13" i="48"/>
  <c r="I13" i="48"/>
  <c r="E13" i="48"/>
  <c r="D13" i="48"/>
  <c r="H13" i="48" s="1"/>
  <c r="S12" i="48"/>
  <c r="R12" i="48"/>
  <c r="Q12" i="48"/>
  <c r="P12" i="48"/>
  <c r="O12" i="48"/>
  <c r="N12" i="48"/>
  <c r="M12" i="48"/>
  <c r="L12" i="48"/>
  <c r="K12" i="48"/>
  <c r="J12" i="48"/>
  <c r="I12" i="48"/>
  <c r="E12" i="48"/>
  <c r="D12" i="48"/>
  <c r="H12" i="48" s="1"/>
  <c r="S11" i="48"/>
  <c r="R11" i="48"/>
  <c r="Q11" i="48"/>
  <c r="P11" i="48"/>
  <c r="O11" i="48"/>
  <c r="N11" i="48"/>
  <c r="M11" i="48"/>
  <c r="L11" i="48"/>
  <c r="K11" i="48"/>
  <c r="J11" i="48"/>
  <c r="I11" i="48"/>
  <c r="E11" i="48"/>
  <c r="D11" i="48"/>
  <c r="H11" i="48" s="1"/>
  <c r="S9" i="48"/>
  <c r="R9" i="48"/>
  <c r="Q9" i="48"/>
  <c r="P9" i="48"/>
  <c r="O9" i="48"/>
  <c r="N9" i="48"/>
  <c r="M9" i="48"/>
  <c r="L9" i="48"/>
  <c r="K9" i="48"/>
  <c r="J9" i="48"/>
  <c r="I9" i="48"/>
  <c r="E9" i="48"/>
  <c r="D9" i="48"/>
  <c r="S8" i="48"/>
  <c r="R8" i="48"/>
  <c r="Q8" i="48"/>
  <c r="P8" i="48"/>
  <c r="O8" i="48"/>
  <c r="N8" i="48"/>
  <c r="M8" i="48"/>
  <c r="L8" i="48"/>
  <c r="K8" i="48"/>
  <c r="J8" i="48"/>
  <c r="I8" i="48"/>
  <c r="E8" i="48"/>
  <c r="D8" i="48"/>
  <c r="H8" i="48" s="1"/>
  <c r="S7" i="48"/>
  <c r="R7" i="48"/>
  <c r="Q7" i="48"/>
  <c r="P7" i="48"/>
  <c r="O7" i="48"/>
  <c r="N7" i="48"/>
  <c r="M7" i="48"/>
  <c r="L7" i="48"/>
  <c r="K7" i="48"/>
  <c r="J7" i="48"/>
  <c r="I7" i="48"/>
  <c r="E7" i="48"/>
  <c r="D7" i="48"/>
  <c r="H7" i="48" s="1"/>
  <c r="S6" i="48"/>
  <c r="R6" i="48"/>
  <c r="Q6" i="48"/>
  <c r="P6" i="48"/>
  <c r="O6" i="48"/>
  <c r="N6" i="48"/>
  <c r="M6" i="48"/>
  <c r="L6" i="48"/>
  <c r="K6" i="48"/>
  <c r="J6" i="48"/>
  <c r="I6" i="48"/>
  <c r="E6" i="48"/>
  <c r="D6" i="48"/>
  <c r="H6" i="48" s="1"/>
  <c r="S5" i="48"/>
  <c r="S23" i="48" s="1"/>
  <c r="R5" i="48"/>
  <c r="R23" i="48" s="1"/>
  <c r="Q5" i="48"/>
  <c r="Q23" i="48" s="1"/>
  <c r="P5" i="48"/>
  <c r="P23" i="48" s="1"/>
  <c r="O5" i="48"/>
  <c r="O23" i="48" s="1"/>
  <c r="N5" i="48"/>
  <c r="N23" i="48" s="1"/>
  <c r="M5" i="48"/>
  <c r="M23" i="48" s="1"/>
  <c r="L5" i="48"/>
  <c r="L23" i="48" s="1"/>
  <c r="K5" i="48"/>
  <c r="K23" i="48" s="1"/>
  <c r="J5" i="48"/>
  <c r="J23" i="48" s="1"/>
  <c r="I5" i="48"/>
  <c r="I23" i="48" s="1"/>
  <c r="E5" i="48"/>
  <c r="E23" i="48" s="1"/>
  <c r="D5" i="48"/>
  <c r="S4" i="48"/>
  <c r="S27" i="48" s="1"/>
  <c r="R4" i="48"/>
  <c r="R27" i="48" s="1"/>
  <c r="Q4" i="48"/>
  <c r="Q27" i="48" s="1"/>
  <c r="P4" i="48"/>
  <c r="P27" i="48" s="1"/>
  <c r="O4" i="48"/>
  <c r="O27" i="48" s="1"/>
  <c r="N4" i="48"/>
  <c r="N27" i="48" s="1"/>
  <c r="M4" i="48"/>
  <c r="M27" i="48" s="1"/>
  <c r="L4" i="48"/>
  <c r="L27" i="48" s="1"/>
  <c r="L30" i="48" s="1"/>
  <c r="K4" i="48"/>
  <c r="K27" i="48" s="1"/>
  <c r="K30" i="48" s="1"/>
  <c r="J4" i="48"/>
  <c r="J27" i="48" s="1"/>
  <c r="I4" i="48"/>
  <c r="I27" i="48" s="1"/>
  <c r="E4" i="48"/>
  <c r="E27" i="48" s="1"/>
  <c r="D4" i="48"/>
  <c r="H3" i="48"/>
  <c r="S2" i="48"/>
  <c r="S20" i="48" s="1"/>
  <c r="R2" i="48"/>
  <c r="R20" i="48" s="1"/>
  <c r="Q2" i="48"/>
  <c r="Q20" i="48" s="1"/>
  <c r="P2" i="48"/>
  <c r="P20" i="48" s="1"/>
  <c r="O2" i="48"/>
  <c r="O20" i="48" s="1"/>
  <c r="N2" i="48"/>
  <c r="N20" i="48" s="1"/>
  <c r="M2" i="48"/>
  <c r="M20" i="48" s="1"/>
  <c r="L2" i="48"/>
  <c r="L20" i="48" s="1"/>
  <c r="K2" i="48"/>
  <c r="K20" i="48" s="1"/>
  <c r="J2" i="48"/>
  <c r="J20" i="48" s="1"/>
  <c r="I2" i="48"/>
  <c r="I20" i="48" s="1"/>
  <c r="E2" i="48"/>
  <c r="E20" i="48" s="1"/>
  <c r="D2" i="48"/>
  <c r="U37" i="47"/>
  <c r="T37" i="47"/>
  <c r="S37" i="47"/>
  <c r="R37" i="47"/>
  <c r="Q37" i="47"/>
  <c r="P37" i="47"/>
  <c r="O37" i="47"/>
  <c r="N37" i="47"/>
  <c r="M37" i="47"/>
  <c r="L37" i="47"/>
  <c r="K37" i="47"/>
  <c r="J37" i="47"/>
  <c r="I37" i="47"/>
  <c r="H37" i="47"/>
  <c r="E37" i="47"/>
  <c r="D37" i="47"/>
  <c r="U36" i="47"/>
  <c r="T36" i="47"/>
  <c r="S36" i="47"/>
  <c r="R36" i="47"/>
  <c r="Q36" i="47"/>
  <c r="P36" i="47"/>
  <c r="O36" i="47"/>
  <c r="N36" i="47"/>
  <c r="M36" i="47"/>
  <c r="L36" i="47"/>
  <c r="K36" i="47"/>
  <c r="J36" i="47"/>
  <c r="I36" i="47"/>
  <c r="H36" i="47"/>
  <c r="E36" i="47"/>
  <c r="D36" i="47"/>
  <c r="U35" i="47"/>
  <c r="T35" i="47"/>
  <c r="S35" i="47"/>
  <c r="R35" i="47"/>
  <c r="Q35" i="47"/>
  <c r="P35" i="47"/>
  <c r="O35" i="47"/>
  <c r="N35" i="47"/>
  <c r="M35" i="47"/>
  <c r="L35" i="47"/>
  <c r="K35" i="47"/>
  <c r="J35" i="47"/>
  <c r="I35" i="47"/>
  <c r="E35" i="47"/>
  <c r="D35" i="47"/>
  <c r="H35" i="47" s="1"/>
  <c r="U34" i="47"/>
  <c r="T34" i="47"/>
  <c r="S34" i="47"/>
  <c r="R34" i="47"/>
  <c r="Q34" i="47"/>
  <c r="P34" i="47"/>
  <c r="O34" i="47"/>
  <c r="N34" i="47"/>
  <c r="M34" i="47"/>
  <c r="L34" i="47"/>
  <c r="K34" i="47"/>
  <c r="J34" i="47"/>
  <c r="I34" i="47"/>
  <c r="E34" i="47"/>
  <c r="D34" i="47"/>
  <c r="H34" i="47" s="1"/>
  <c r="U33" i="47"/>
  <c r="T33" i="47"/>
  <c r="S33" i="47"/>
  <c r="R33" i="47"/>
  <c r="Q33" i="47"/>
  <c r="P33" i="47"/>
  <c r="O33" i="47"/>
  <c r="N33" i="47"/>
  <c r="M33" i="47"/>
  <c r="L33" i="47"/>
  <c r="K33" i="47"/>
  <c r="J33" i="47"/>
  <c r="I33" i="47"/>
  <c r="E33" i="47"/>
  <c r="D33" i="47"/>
  <c r="H33" i="47" s="1"/>
  <c r="U32" i="47"/>
  <c r="T32" i="47"/>
  <c r="S32" i="47"/>
  <c r="R32" i="47"/>
  <c r="Q32" i="47"/>
  <c r="P32" i="47"/>
  <c r="O32" i="47"/>
  <c r="N32" i="47"/>
  <c r="M32" i="47"/>
  <c r="L32" i="47"/>
  <c r="K32" i="47"/>
  <c r="J32" i="47"/>
  <c r="I32" i="47"/>
  <c r="E32" i="47"/>
  <c r="D32" i="47"/>
  <c r="H32" i="47" s="1"/>
  <c r="U25" i="47"/>
  <c r="T25" i="47"/>
  <c r="S25" i="47"/>
  <c r="R25" i="47"/>
  <c r="Q25" i="47"/>
  <c r="P25" i="47"/>
  <c r="O25" i="47"/>
  <c r="N25" i="47"/>
  <c r="M25" i="47"/>
  <c r="L25" i="47"/>
  <c r="L29" i="47" s="1"/>
  <c r="K25" i="47"/>
  <c r="K29" i="47" s="1"/>
  <c r="J25" i="47"/>
  <c r="I25" i="47"/>
  <c r="E25" i="47"/>
  <c r="D25" i="47"/>
  <c r="H25" i="47" s="1"/>
  <c r="H29" i="47" s="1"/>
  <c r="U21" i="47"/>
  <c r="T21" i="47"/>
  <c r="S21" i="47"/>
  <c r="R21" i="47"/>
  <c r="Q21" i="47"/>
  <c r="P21" i="47"/>
  <c r="O21" i="47"/>
  <c r="N21" i="47"/>
  <c r="M21" i="47"/>
  <c r="L21" i="47"/>
  <c r="K21" i="47"/>
  <c r="J21" i="47"/>
  <c r="I21" i="47"/>
  <c r="E21" i="47"/>
  <c r="D21" i="47"/>
  <c r="H21" i="47" s="1"/>
  <c r="U16" i="47"/>
  <c r="T16" i="47"/>
  <c r="S16" i="47"/>
  <c r="R16" i="47"/>
  <c r="Q16" i="47"/>
  <c r="P16" i="47"/>
  <c r="O16" i="47"/>
  <c r="N16" i="47"/>
  <c r="M16" i="47"/>
  <c r="L16" i="47"/>
  <c r="K16" i="47"/>
  <c r="J16" i="47"/>
  <c r="I16" i="47"/>
  <c r="E16" i="47"/>
  <c r="D16" i="47"/>
  <c r="H16" i="47" s="1"/>
  <c r="U15" i="47"/>
  <c r="T15" i="47"/>
  <c r="S15" i="47"/>
  <c r="R15" i="47"/>
  <c r="Q15" i="47"/>
  <c r="P15" i="47"/>
  <c r="O15" i="47"/>
  <c r="N15" i="47"/>
  <c r="M15" i="47"/>
  <c r="L15" i="47"/>
  <c r="K15" i="47"/>
  <c r="J15" i="47"/>
  <c r="I15" i="47"/>
  <c r="E15" i="47"/>
  <c r="D15" i="47"/>
  <c r="H15" i="47" s="1"/>
  <c r="U14" i="47"/>
  <c r="T14" i="47"/>
  <c r="S14" i="47"/>
  <c r="R14" i="47"/>
  <c r="Q14" i="47"/>
  <c r="P14" i="47"/>
  <c r="O14" i="47"/>
  <c r="N14" i="47"/>
  <c r="M14" i="47"/>
  <c r="L14" i="47"/>
  <c r="K14" i="47"/>
  <c r="J14" i="47"/>
  <c r="I14" i="47"/>
  <c r="E14" i="47"/>
  <c r="D14" i="47"/>
  <c r="H14" i="47" s="1"/>
  <c r="U13" i="47"/>
  <c r="T13" i="47"/>
  <c r="S13" i="47"/>
  <c r="R13" i="47"/>
  <c r="Q13" i="47"/>
  <c r="P13" i="47"/>
  <c r="O13" i="47"/>
  <c r="N13" i="47"/>
  <c r="M13" i="47"/>
  <c r="L13" i="47"/>
  <c r="K13" i="47"/>
  <c r="J13" i="47"/>
  <c r="I13" i="47"/>
  <c r="E13" i="47"/>
  <c r="D13" i="47"/>
  <c r="H13" i="47" s="1"/>
  <c r="U12" i="47"/>
  <c r="T12" i="47"/>
  <c r="S12" i="47"/>
  <c r="R12" i="47"/>
  <c r="Q12" i="47"/>
  <c r="P12" i="47"/>
  <c r="O12" i="47"/>
  <c r="N12" i="47"/>
  <c r="M12" i="47"/>
  <c r="L12" i="47"/>
  <c r="K12" i="47"/>
  <c r="J12" i="47"/>
  <c r="I12" i="47"/>
  <c r="E12" i="47"/>
  <c r="D12" i="47"/>
  <c r="H12" i="47" s="1"/>
  <c r="U11" i="47"/>
  <c r="T11" i="47"/>
  <c r="S11" i="47"/>
  <c r="R11" i="47"/>
  <c r="Q11" i="47"/>
  <c r="P11" i="47"/>
  <c r="O11" i="47"/>
  <c r="N11" i="47"/>
  <c r="M11" i="47"/>
  <c r="L11" i="47"/>
  <c r="K11" i="47"/>
  <c r="J11" i="47"/>
  <c r="I11" i="47"/>
  <c r="E11" i="47"/>
  <c r="D11" i="47"/>
  <c r="H11" i="47" s="1"/>
  <c r="U9" i="47"/>
  <c r="T9" i="47"/>
  <c r="S9" i="47"/>
  <c r="R9" i="47"/>
  <c r="Q9" i="47"/>
  <c r="P9" i="47"/>
  <c r="O9" i="47"/>
  <c r="N9" i="47"/>
  <c r="M9" i="47"/>
  <c r="L9" i="47"/>
  <c r="K9" i="47"/>
  <c r="J9" i="47"/>
  <c r="I9" i="47"/>
  <c r="E9" i="47"/>
  <c r="D9" i="47"/>
  <c r="U8" i="47"/>
  <c r="T8" i="47"/>
  <c r="S8" i="47"/>
  <c r="R8" i="47"/>
  <c r="Q8" i="47"/>
  <c r="P8" i="47"/>
  <c r="O8" i="47"/>
  <c r="N8" i="47"/>
  <c r="M8" i="47"/>
  <c r="L8" i="47"/>
  <c r="K8" i="47"/>
  <c r="J8" i="47"/>
  <c r="I8" i="47"/>
  <c r="E8" i="47"/>
  <c r="D8" i="47"/>
  <c r="H8" i="47" s="1"/>
  <c r="U7" i="47"/>
  <c r="T7" i="47"/>
  <c r="S7" i="47"/>
  <c r="R7" i="47"/>
  <c r="Q7" i="47"/>
  <c r="P7" i="47"/>
  <c r="O7" i="47"/>
  <c r="N7" i="47"/>
  <c r="M7" i="47"/>
  <c r="L7" i="47"/>
  <c r="K7" i="47"/>
  <c r="J7" i="47"/>
  <c r="I7" i="47"/>
  <c r="E7" i="47"/>
  <c r="D7" i="47"/>
  <c r="H7" i="47" s="1"/>
  <c r="U6" i="47"/>
  <c r="T6" i="47"/>
  <c r="S6" i="47"/>
  <c r="R6" i="47"/>
  <c r="Q6" i="47"/>
  <c r="P6" i="47"/>
  <c r="O6" i="47"/>
  <c r="N6" i="47"/>
  <c r="M6" i="47"/>
  <c r="L6" i="47"/>
  <c r="K6" i="47"/>
  <c r="J6" i="47"/>
  <c r="I6" i="47"/>
  <c r="E6" i="47"/>
  <c r="D6" i="47"/>
  <c r="H6" i="47" s="1"/>
  <c r="U5" i="47"/>
  <c r="U23" i="47" s="1"/>
  <c r="T5" i="47"/>
  <c r="T23" i="47" s="1"/>
  <c r="S5" i="47"/>
  <c r="S23" i="47" s="1"/>
  <c r="R5" i="47"/>
  <c r="R23" i="47" s="1"/>
  <c r="Q5" i="47"/>
  <c r="Q23" i="47" s="1"/>
  <c r="P5" i="47"/>
  <c r="P23" i="47" s="1"/>
  <c r="O5" i="47"/>
  <c r="O23" i="47" s="1"/>
  <c r="N5" i="47"/>
  <c r="N23" i="47" s="1"/>
  <c r="M5" i="47"/>
  <c r="M23" i="47" s="1"/>
  <c r="L5" i="47"/>
  <c r="L23" i="47" s="1"/>
  <c r="K5" i="47"/>
  <c r="K23" i="47" s="1"/>
  <c r="J5" i="47"/>
  <c r="J23" i="47" s="1"/>
  <c r="I5" i="47"/>
  <c r="I23" i="47" s="1"/>
  <c r="E5" i="47"/>
  <c r="E23" i="47" s="1"/>
  <c r="D5" i="47"/>
  <c r="U4" i="47"/>
  <c r="U27" i="47" s="1"/>
  <c r="T4" i="47"/>
  <c r="T27" i="47" s="1"/>
  <c r="S4" i="47"/>
  <c r="S27" i="47" s="1"/>
  <c r="R4" i="47"/>
  <c r="R27" i="47" s="1"/>
  <c r="Q4" i="47"/>
  <c r="Q27" i="47" s="1"/>
  <c r="P4" i="47"/>
  <c r="P27" i="47" s="1"/>
  <c r="O4" i="47"/>
  <c r="O27" i="47" s="1"/>
  <c r="N4" i="47"/>
  <c r="N27" i="47" s="1"/>
  <c r="M4" i="47"/>
  <c r="M27" i="47" s="1"/>
  <c r="L4" i="47"/>
  <c r="L27" i="47" s="1"/>
  <c r="L30" i="47" s="1"/>
  <c r="K4" i="47"/>
  <c r="K27" i="47" s="1"/>
  <c r="K30" i="47" s="1"/>
  <c r="J4" i="47"/>
  <c r="J27" i="47" s="1"/>
  <c r="I4" i="47"/>
  <c r="I27" i="47" s="1"/>
  <c r="E4" i="47"/>
  <c r="E27" i="47" s="1"/>
  <c r="D4" i="47"/>
  <c r="H3" i="47"/>
  <c r="U2" i="47"/>
  <c r="U20" i="47" s="1"/>
  <c r="T2" i="47"/>
  <c r="T20" i="47" s="1"/>
  <c r="S2" i="47"/>
  <c r="S20" i="47" s="1"/>
  <c r="R2" i="47"/>
  <c r="R20" i="47" s="1"/>
  <c r="Q2" i="47"/>
  <c r="Q20" i="47" s="1"/>
  <c r="P2" i="47"/>
  <c r="P20" i="47" s="1"/>
  <c r="O2" i="47"/>
  <c r="O20" i="47" s="1"/>
  <c r="N2" i="47"/>
  <c r="N20" i="47" s="1"/>
  <c r="M2" i="47"/>
  <c r="M20" i="47" s="1"/>
  <c r="L2" i="47"/>
  <c r="L20" i="47" s="1"/>
  <c r="K2" i="47"/>
  <c r="K20" i="47" s="1"/>
  <c r="J2" i="47"/>
  <c r="J20" i="47" s="1"/>
  <c r="I2" i="47"/>
  <c r="I20" i="47" s="1"/>
  <c r="E2" i="47"/>
  <c r="E20" i="47" s="1"/>
  <c r="D2" i="47"/>
  <c r="S37" i="46"/>
  <c r="R37" i="46"/>
  <c r="Q37" i="46"/>
  <c r="P37" i="46"/>
  <c r="O37" i="46"/>
  <c r="N37" i="46"/>
  <c r="M37" i="46"/>
  <c r="L37" i="46"/>
  <c r="K37" i="46"/>
  <c r="J37" i="46"/>
  <c r="I37" i="46"/>
  <c r="H37" i="46"/>
  <c r="E37" i="46"/>
  <c r="D37" i="46"/>
  <c r="S36" i="46"/>
  <c r="R36" i="46"/>
  <c r="Q36" i="46"/>
  <c r="P36" i="46"/>
  <c r="O36" i="46"/>
  <c r="N36" i="46"/>
  <c r="M36" i="46"/>
  <c r="L36" i="46"/>
  <c r="K36" i="46"/>
  <c r="J36" i="46"/>
  <c r="I36" i="46"/>
  <c r="H36" i="46"/>
  <c r="E36" i="46"/>
  <c r="D36" i="46"/>
  <c r="S35" i="46"/>
  <c r="R35" i="46"/>
  <c r="Q35" i="46"/>
  <c r="P35" i="46"/>
  <c r="O35" i="46"/>
  <c r="N35" i="46"/>
  <c r="M35" i="46"/>
  <c r="L35" i="46"/>
  <c r="K35" i="46"/>
  <c r="J35" i="46"/>
  <c r="I35" i="46"/>
  <c r="E35" i="46"/>
  <c r="D35" i="46"/>
  <c r="H35" i="46" s="1"/>
  <c r="S34" i="46"/>
  <c r="R34" i="46"/>
  <c r="Q34" i="46"/>
  <c r="P34" i="46"/>
  <c r="O34" i="46"/>
  <c r="N34" i="46"/>
  <c r="M34" i="46"/>
  <c r="L34" i="46"/>
  <c r="K34" i="46"/>
  <c r="J34" i="46"/>
  <c r="I34" i="46"/>
  <c r="E34" i="46"/>
  <c r="D34" i="46"/>
  <c r="H34" i="46" s="1"/>
  <c r="S33" i="46"/>
  <c r="R33" i="46"/>
  <c r="Q33" i="46"/>
  <c r="P33" i="46"/>
  <c r="O33" i="46"/>
  <c r="N33" i="46"/>
  <c r="M33" i="46"/>
  <c r="L33" i="46"/>
  <c r="K33" i="46"/>
  <c r="J33" i="46"/>
  <c r="I33" i="46"/>
  <c r="E33" i="46"/>
  <c r="D33" i="46"/>
  <c r="H33" i="46" s="1"/>
  <c r="S32" i="46"/>
  <c r="R32" i="46"/>
  <c r="Q32" i="46"/>
  <c r="P32" i="46"/>
  <c r="O32" i="46"/>
  <c r="N32" i="46"/>
  <c r="M32" i="46"/>
  <c r="L32" i="46"/>
  <c r="K32" i="46"/>
  <c r="J32" i="46"/>
  <c r="I32" i="46"/>
  <c r="E32" i="46"/>
  <c r="D32" i="46"/>
  <c r="H32" i="46" s="1"/>
  <c r="S25" i="46"/>
  <c r="R25" i="46"/>
  <c r="Q25" i="46"/>
  <c r="P25" i="46"/>
  <c r="O25" i="46"/>
  <c r="N25" i="46"/>
  <c r="M25" i="46"/>
  <c r="L25" i="46"/>
  <c r="L29" i="46" s="1"/>
  <c r="K25" i="46"/>
  <c r="K29" i="46" s="1"/>
  <c r="J25" i="46"/>
  <c r="I25" i="46"/>
  <c r="E25" i="46"/>
  <c r="D25" i="46"/>
  <c r="H25" i="46" s="1"/>
  <c r="H29" i="46" s="1"/>
  <c r="S21" i="46"/>
  <c r="R21" i="46"/>
  <c r="Q21" i="46"/>
  <c r="P21" i="46"/>
  <c r="O21" i="46"/>
  <c r="N21" i="46"/>
  <c r="M21" i="46"/>
  <c r="L21" i="46"/>
  <c r="K21" i="46"/>
  <c r="J21" i="46"/>
  <c r="I21" i="46"/>
  <c r="E21" i="46"/>
  <c r="D21" i="46"/>
  <c r="H21" i="46" s="1"/>
  <c r="S16" i="46"/>
  <c r="R16" i="46"/>
  <c r="Q16" i="46"/>
  <c r="P16" i="46"/>
  <c r="O16" i="46"/>
  <c r="N16" i="46"/>
  <c r="M16" i="46"/>
  <c r="L16" i="46"/>
  <c r="K16" i="46"/>
  <c r="J16" i="46"/>
  <c r="I16" i="46"/>
  <c r="E16" i="46"/>
  <c r="D16" i="46"/>
  <c r="H16" i="46" s="1"/>
  <c r="S15" i="46"/>
  <c r="R15" i="46"/>
  <c r="Q15" i="46"/>
  <c r="P15" i="46"/>
  <c r="O15" i="46"/>
  <c r="N15" i="46"/>
  <c r="M15" i="46"/>
  <c r="L15" i="46"/>
  <c r="K15" i="46"/>
  <c r="J15" i="46"/>
  <c r="I15" i="46"/>
  <c r="E15" i="46"/>
  <c r="D15" i="46"/>
  <c r="H15" i="46" s="1"/>
  <c r="S14" i="46"/>
  <c r="R14" i="46"/>
  <c r="Q14" i="46"/>
  <c r="P14" i="46"/>
  <c r="O14" i="46"/>
  <c r="N14" i="46"/>
  <c r="M14" i="46"/>
  <c r="L14" i="46"/>
  <c r="K14" i="46"/>
  <c r="J14" i="46"/>
  <c r="I14" i="46"/>
  <c r="E14" i="46"/>
  <c r="D14" i="46"/>
  <c r="H14" i="46" s="1"/>
  <c r="S13" i="46"/>
  <c r="R13" i="46"/>
  <c r="Q13" i="46"/>
  <c r="P13" i="46"/>
  <c r="O13" i="46"/>
  <c r="N13" i="46"/>
  <c r="M13" i="46"/>
  <c r="L13" i="46"/>
  <c r="K13" i="46"/>
  <c r="J13" i="46"/>
  <c r="I13" i="46"/>
  <c r="E13" i="46"/>
  <c r="D13" i="46"/>
  <c r="H13" i="46" s="1"/>
  <c r="S12" i="46"/>
  <c r="R12" i="46"/>
  <c r="Q12" i="46"/>
  <c r="P12" i="46"/>
  <c r="O12" i="46"/>
  <c r="N12" i="46"/>
  <c r="M12" i="46"/>
  <c r="L12" i="46"/>
  <c r="K12" i="46"/>
  <c r="J12" i="46"/>
  <c r="I12" i="46"/>
  <c r="E12" i="46"/>
  <c r="D12" i="46"/>
  <c r="H12" i="46" s="1"/>
  <c r="S11" i="46"/>
  <c r="R11" i="46"/>
  <c r="Q11" i="46"/>
  <c r="P11" i="46"/>
  <c r="O11" i="46"/>
  <c r="N11" i="46"/>
  <c r="M11" i="46"/>
  <c r="L11" i="46"/>
  <c r="K11" i="46"/>
  <c r="J11" i="46"/>
  <c r="I11" i="46"/>
  <c r="E11" i="46"/>
  <c r="D11" i="46"/>
  <c r="H11" i="46" s="1"/>
  <c r="S9" i="46"/>
  <c r="R9" i="46"/>
  <c r="Q9" i="46"/>
  <c r="P9" i="46"/>
  <c r="O9" i="46"/>
  <c r="N9" i="46"/>
  <c r="M9" i="46"/>
  <c r="L9" i="46"/>
  <c r="K9" i="46"/>
  <c r="J9" i="46"/>
  <c r="I9" i="46"/>
  <c r="E9" i="46"/>
  <c r="D9" i="46"/>
  <c r="S8" i="46"/>
  <c r="R8" i="46"/>
  <c r="Q8" i="46"/>
  <c r="P8" i="46"/>
  <c r="O8" i="46"/>
  <c r="N8" i="46"/>
  <c r="M8" i="46"/>
  <c r="L8" i="46"/>
  <c r="K8" i="46"/>
  <c r="J8" i="46"/>
  <c r="I8" i="46"/>
  <c r="E8" i="46"/>
  <c r="D8" i="46"/>
  <c r="H8" i="46" s="1"/>
  <c r="S7" i="46"/>
  <c r="R7" i="46"/>
  <c r="Q7" i="46"/>
  <c r="P7" i="46"/>
  <c r="O7" i="46"/>
  <c r="N7" i="46"/>
  <c r="M7" i="46"/>
  <c r="L7" i="46"/>
  <c r="K7" i="46"/>
  <c r="J7" i="46"/>
  <c r="I7" i="46"/>
  <c r="E7" i="46"/>
  <c r="D7" i="46"/>
  <c r="H7" i="46" s="1"/>
  <c r="S6" i="46"/>
  <c r="R6" i="46"/>
  <c r="Q6" i="46"/>
  <c r="P6" i="46"/>
  <c r="O6" i="46"/>
  <c r="N6" i="46"/>
  <c r="M6" i="46"/>
  <c r="L6" i="46"/>
  <c r="K6" i="46"/>
  <c r="J6" i="46"/>
  <c r="I6" i="46"/>
  <c r="E6" i="46"/>
  <c r="D6" i="46"/>
  <c r="H6" i="46" s="1"/>
  <c r="S5" i="46"/>
  <c r="S23" i="46" s="1"/>
  <c r="R5" i="46"/>
  <c r="R23" i="46" s="1"/>
  <c r="Q5" i="46"/>
  <c r="Q23" i="46" s="1"/>
  <c r="P5" i="46"/>
  <c r="P23" i="46" s="1"/>
  <c r="O5" i="46"/>
  <c r="O23" i="46" s="1"/>
  <c r="N5" i="46"/>
  <c r="N23" i="46" s="1"/>
  <c r="M5" i="46"/>
  <c r="M23" i="46" s="1"/>
  <c r="L5" i="46"/>
  <c r="L23" i="46" s="1"/>
  <c r="K5" i="46"/>
  <c r="K23" i="46" s="1"/>
  <c r="J5" i="46"/>
  <c r="J23" i="46" s="1"/>
  <c r="I5" i="46"/>
  <c r="I23" i="46" s="1"/>
  <c r="E5" i="46"/>
  <c r="E23" i="46" s="1"/>
  <c r="D5" i="46"/>
  <c r="S4" i="46"/>
  <c r="S27" i="46" s="1"/>
  <c r="R4" i="46"/>
  <c r="R27" i="46" s="1"/>
  <c r="Q4" i="46"/>
  <c r="Q27" i="46" s="1"/>
  <c r="P4" i="46"/>
  <c r="P27" i="46" s="1"/>
  <c r="O4" i="46"/>
  <c r="O27" i="46" s="1"/>
  <c r="N4" i="46"/>
  <c r="N27" i="46" s="1"/>
  <c r="M4" i="46"/>
  <c r="M27" i="46" s="1"/>
  <c r="L4" i="46"/>
  <c r="L27" i="46" s="1"/>
  <c r="L30" i="46" s="1"/>
  <c r="K4" i="46"/>
  <c r="K27" i="46" s="1"/>
  <c r="K30" i="46" s="1"/>
  <c r="J4" i="46"/>
  <c r="J27" i="46" s="1"/>
  <c r="I4" i="46"/>
  <c r="I27" i="46" s="1"/>
  <c r="E4" i="46"/>
  <c r="E27" i="46" s="1"/>
  <c r="D4" i="46"/>
  <c r="H3" i="46"/>
  <c r="S2" i="46"/>
  <c r="S20" i="46" s="1"/>
  <c r="R2" i="46"/>
  <c r="R20" i="46" s="1"/>
  <c r="Q2" i="46"/>
  <c r="Q20" i="46" s="1"/>
  <c r="P2" i="46"/>
  <c r="P20" i="46" s="1"/>
  <c r="O2" i="46"/>
  <c r="O20" i="46" s="1"/>
  <c r="N2" i="46"/>
  <c r="N20" i="46" s="1"/>
  <c r="M2" i="46"/>
  <c r="M20" i="46" s="1"/>
  <c r="L2" i="46"/>
  <c r="L20" i="46" s="1"/>
  <c r="K2" i="46"/>
  <c r="K20" i="46" s="1"/>
  <c r="J2" i="46"/>
  <c r="J20" i="46" s="1"/>
  <c r="I2" i="46"/>
  <c r="I20" i="46" s="1"/>
  <c r="E2" i="46"/>
  <c r="E20" i="46" s="1"/>
  <c r="D2" i="46"/>
  <c r="S37" i="45"/>
  <c r="R37" i="45"/>
  <c r="Q37" i="45"/>
  <c r="P37" i="45"/>
  <c r="O37" i="45"/>
  <c r="N37" i="45"/>
  <c r="M37" i="45"/>
  <c r="L37" i="45"/>
  <c r="K37" i="45"/>
  <c r="J37" i="45"/>
  <c r="I37" i="45"/>
  <c r="H37" i="45"/>
  <c r="E37" i="45"/>
  <c r="D37" i="45"/>
  <c r="S36" i="45"/>
  <c r="R36" i="45"/>
  <c r="Q36" i="45"/>
  <c r="P36" i="45"/>
  <c r="O36" i="45"/>
  <c r="N36" i="45"/>
  <c r="M36" i="45"/>
  <c r="L36" i="45"/>
  <c r="K36" i="45"/>
  <c r="J36" i="45"/>
  <c r="I36" i="45"/>
  <c r="H36" i="45"/>
  <c r="E36" i="45"/>
  <c r="D36" i="45"/>
  <c r="S35" i="45"/>
  <c r="R35" i="45"/>
  <c r="Q35" i="45"/>
  <c r="P35" i="45"/>
  <c r="O35" i="45"/>
  <c r="N35" i="45"/>
  <c r="M35" i="45"/>
  <c r="L35" i="45"/>
  <c r="K35" i="45"/>
  <c r="J35" i="45"/>
  <c r="I35" i="45"/>
  <c r="E35" i="45"/>
  <c r="D35" i="45"/>
  <c r="H35" i="45" s="1"/>
  <c r="S34" i="45"/>
  <c r="R34" i="45"/>
  <c r="Q34" i="45"/>
  <c r="P34" i="45"/>
  <c r="O34" i="45"/>
  <c r="N34" i="45"/>
  <c r="M34" i="45"/>
  <c r="L34" i="45"/>
  <c r="K34" i="45"/>
  <c r="J34" i="45"/>
  <c r="I34" i="45"/>
  <c r="E34" i="45"/>
  <c r="D34" i="45"/>
  <c r="H34" i="45" s="1"/>
  <c r="S33" i="45"/>
  <c r="R33" i="45"/>
  <c r="Q33" i="45"/>
  <c r="P33" i="45"/>
  <c r="O33" i="45"/>
  <c r="N33" i="45"/>
  <c r="M33" i="45"/>
  <c r="L33" i="45"/>
  <c r="K33" i="45"/>
  <c r="J33" i="45"/>
  <c r="I33" i="45"/>
  <c r="E33" i="45"/>
  <c r="D33" i="45"/>
  <c r="H33" i="45" s="1"/>
  <c r="S32" i="45"/>
  <c r="R32" i="45"/>
  <c r="Q32" i="45"/>
  <c r="P32" i="45"/>
  <c r="O32" i="45"/>
  <c r="N32" i="45"/>
  <c r="M32" i="45"/>
  <c r="L32" i="45"/>
  <c r="K32" i="45"/>
  <c r="J32" i="45"/>
  <c r="I32" i="45"/>
  <c r="E32" i="45"/>
  <c r="D32" i="45"/>
  <c r="H32" i="45" s="1"/>
  <c r="S25" i="45"/>
  <c r="R25" i="45"/>
  <c r="Q25" i="45"/>
  <c r="P25" i="45"/>
  <c r="O25" i="45"/>
  <c r="N25" i="45"/>
  <c r="M25" i="45"/>
  <c r="L25" i="45"/>
  <c r="L29" i="45" s="1"/>
  <c r="K25" i="45"/>
  <c r="K29" i="45" s="1"/>
  <c r="J25" i="45"/>
  <c r="I25" i="45"/>
  <c r="E25" i="45"/>
  <c r="D25" i="45"/>
  <c r="H25" i="45" s="1"/>
  <c r="H29" i="45" s="1"/>
  <c r="S21" i="45"/>
  <c r="R21" i="45"/>
  <c r="Q21" i="45"/>
  <c r="P21" i="45"/>
  <c r="O21" i="45"/>
  <c r="N21" i="45"/>
  <c r="M21" i="45"/>
  <c r="L21" i="45"/>
  <c r="K21" i="45"/>
  <c r="J21" i="45"/>
  <c r="I21" i="45"/>
  <c r="E21" i="45"/>
  <c r="D21" i="45"/>
  <c r="H21" i="45" s="1"/>
  <c r="S16" i="45"/>
  <c r="R16" i="45"/>
  <c r="Q16" i="45"/>
  <c r="P16" i="45"/>
  <c r="O16" i="45"/>
  <c r="N16" i="45"/>
  <c r="M16" i="45"/>
  <c r="L16" i="45"/>
  <c r="K16" i="45"/>
  <c r="J16" i="45"/>
  <c r="I16" i="45"/>
  <c r="E16" i="45"/>
  <c r="D16" i="45"/>
  <c r="H16" i="45" s="1"/>
  <c r="S15" i="45"/>
  <c r="R15" i="45"/>
  <c r="Q15" i="45"/>
  <c r="P15" i="45"/>
  <c r="O15" i="45"/>
  <c r="N15" i="45"/>
  <c r="M15" i="45"/>
  <c r="L15" i="45"/>
  <c r="K15" i="45"/>
  <c r="J15" i="45"/>
  <c r="I15" i="45"/>
  <c r="E15" i="45"/>
  <c r="D15" i="45"/>
  <c r="H15" i="45" s="1"/>
  <c r="S14" i="45"/>
  <c r="R14" i="45"/>
  <c r="Q14" i="45"/>
  <c r="P14" i="45"/>
  <c r="O14" i="45"/>
  <c r="N14" i="45"/>
  <c r="M14" i="45"/>
  <c r="L14" i="45"/>
  <c r="K14" i="45"/>
  <c r="J14" i="45"/>
  <c r="I14" i="45"/>
  <c r="E14" i="45"/>
  <c r="D14" i="45"/>
  <c r="H14" i="45" s="1"/>
  <c r="S13" i="45"/>
  <c r="R13" i="45"/>
  <c r="Q13" i="45"/>
  <c r="P13" i="45"/>
  <c r="O13" i="45"/>
  <c r="N13" i="45"/>
  <c r="M13" i="45"/>
  <c r="L13" i="45"/>
  <c r="K13" i="45"/>
  <c r="J13" i="45"/>
  <c r="I13" i="45"/>
  <c r="E13" i="45"/>
  <c r="D13" i="45"/>
  <c r="H13" i="45" s="1"/>
  <c r="S12" i="45"/>
  <c r="R12" i="45"/>
  <c r="Q12" i="45"/>
  <c r="P12" i="45"/>
  <c r="O12" i="45"/>
  <c r="N12" i="45"/>
  <c r="M12" i="45"/>
  <c r="L12" i="45"/>
  <c r="K12" i="45"/>
  <c r="J12" i="45"/>
  <c r="I12" i="45"/>
  <c r="E12" i="45"/>
  <c r="D12" i="45"/>
  <c r="H12" i="45" s="1"/>
  <c r="S11" i="45"/>
  <c r="R11" i="45"/>
  <c r="Q11" i="45"/>
  <c r="P11" i="45"/>
  <c r="O11" i="45"/>
  <c r="N11" i="45"/>
  <c r="M11" i="45"/>
  <c r="L11" i="45"/>
  <c r="K11" i="45"/>
  <c r="J11" i="45"/>
  <c r="I11" i="45"/>
  <c r="E11" i="45"/>
  <c r="D11" i="45"/>
  <c r="H11" i="45" s="1"/>
  <c r="S9" i="45"/>
  <c r="R9" i="45"/>
  <c r="Q9" i="45"/>
  <c r="P9" i="45"/>
  <c r="O9" i="45"/>
  <c r="N9" i="45"/>
  <c r="M9" i="45"/>
  <c r="L9" i="45"/>
  <c r="K9" i="45"/>
  <c r="J9" i="45"/>
  <c r="I9" i="45"/>
  <c r="E9" i="45"/>
  <c r="D9" i="45"/>
  <c r="S8" i="45"/>
  <c r="R8" i="45"/>
  <c r="Q8" i="45"/>
  <c r="P8" i="45"/>
  <c r="O8" i="45"/>
  <c r="N8" i="45"/>
  <c r="M8" i="45"/>
  <c r="L8" i="45"/>
  <c r="K8" i="45"/>
  <c r="J8" i="45"/>
  <c r="I8" i="45"/>
  <c r="E8" i="45"/>
  <c r="D8" i="45"/>
  <c r="H8" i="45" s="1"/>
  <c r="S7" i="45"/>
  <c r="R7" i="45"/>
  <c r="Q7" i="45"/>
  <c r="P7" i="45"/>
  <c r="O7" i="45"/>
  <c r="N7" i="45"/>
  <c r="M7" i="45"/>
  <c r="L7" i="45"/>
  <c r="K7" i="45"/>
  <c r="J7" i="45"/>
  <c r="I7" i="45"/>
  <c r="E7" i="45"/>
  <c r="D7" i="45"/>
  <c r="H7" i="45" s="1"/>
  <c r="S6" i="45"/>
  <c r="R6" i="45"/>
  <c r="Q6" i="45"/>
  <c r="P6" i="45"/>
  <c r="O6" i="45"/>
  <c r="N6" i="45"/>
  <c r="M6" i="45"/>
  <c r="L6" i="45"/>
  <c r="K6" i="45"/>
  <c r="J6" i="45"/>
  <c r="I6" i="45"/>
  <c r="E6" i="45"/>
  <c r="D6" i="45"/>
  <c r="H6" i="45" s="1"/>
  <c r="S5" i="45"/>
  <c r="S23" i="45" s="1"/>
  <c r="R5" i="45"/>
  <c r="R23" i="45" s="1"/>
  <c r="Q5" i="45"/>
  <c r="Q23" i="45" s="1"/>
  <c r="P5" i="45"/>
  <c r="P23" i="45" s="1"/>
  <c r="O5" i="45"/>
  <c r="O23" i="45" s="1"/>
  <c r="N5" i="45"/>
  <c r="N23" i="45" s="1"/>
  <c r="M5" i="45"/>
  <c r="M23" i="45" s="1"/>
  <c r="L5" i="45"/>
  <c r="L23" i="45" s="1"/>
  <c r="K5" i="45"/>
  <c r="K23" i="45" s="1"/>
  <c r="J5" i="45"/>
  <c r="J23" i="45" s="1"/>
  <c r="I5" i="45"/>
  <c r="I23" i="45" s="1"/>
  <c r="E5" i="45"/>
  <c r="E23" i="45" s="1"/>
  <c r="D5" i="45"/>
  <c r="S4" i="45"/>
  <c r="S27" i="45" s="1"/>
  <c r="R4" i="45"/>
  <c r="R27" i="45" s="1"/>
  <c r="Q4" i="45"/>
  <c r="Q27" i="45" s="1"/>
  <c r="P4" i="45"/>
  <c r="P27" i="45" s="1"/>
  <c r="O4" i="45"/>
  <c r="O27" i="45" s="1"/>
  <c r="N4" i="45"/>
  <c r="N27" i="45" s="1"/>
  <c r="M4" i="45"/>
  <c r="M27" i="45" s="1"/>
  <c r="L4" i="45"/>
  <c r="L27" i="45" s="1"/>
  <c r="L30" i="45" s="1"/>
  <c r="K4" i="45"/>
  <c r="K27" i="45" s="1"/>
  <c r="K30" i="45" s="1"/>
  <c r="J4" i="45"/>
  <c r="J27" i="45" s="1"/>
  <c r="I4" i="45"/>
  <c r="I27" i="45" s="1"/>
  <c r="E4" i="45"/>
  <c r="E27" i="45" s="1"/>
  <c r="D4" i="45"/>
  <c r="H3" i="45"/>
  <c r="S2" i="45"/>
  <c r="S20" i="45" s="1"/>
  <c r="R2" i="45"/>
  <c r="R20" i="45" s="1"/>
  <c r="Q2" i="45"/>
  <c r="Q20" i="45" s="1"/>
  <c r="P2" i="45"/>
  <c r="P20" i="45" s="1"/>
  <c r="O2" i="45"/>
  <c r="O20" i="45" s="1"/>
  <c r="N2" i="45"/>
  <c r="N20" i="45" s="1"/>
  <c r="M2" i="45"/>
  <c r="M20" i="45" s="1"/>
  <c r="L2" i="45"/>
  <c r="L20" i="45" s="1"/>
  <c r="K2" i="45"/>
  <c r="K20" i="45" s="1"/>
  <c r="J2" i="45"/>
  <c r="J20" i="45" s="1"/>
  <c r="I2" i="45"/>
  <c r="I20" i="45" s="1"/>
  <c r="E2" i="45"/>
  <c r="E20" i="45" s="1"/>
  <c r="D2" i="45"/>
  <c r="S37" i="44"/>
  <c r="R37" i="44"/>
  <c r="Q37" i="44"/>
  <c r="P37" i="44"/>
  <c r="O37" i="44"/>
  <c r="N37" i="44"/>
  <c r="M37" i="44"/>
  <c r="L37" i="44"/>
  <c r="K37" i="44"/>
  <c r="J37" i="44"/>
  <c r="I37" i="44"/>
  <c r="H37" i="44"/>
  <c r="E37" i="44"/>
  <c r="D37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E36" i="44"/>
  <c r="D36" i="44"/>
  <c r="S35" i="44"/>
  <c r="R35" i="44"/>
  <c r="Q35" i="44"/>
  <c r="P35" i="44"/>
  <c r="O35" i="44"/>
  <c r="N35" i="44"/>
  <c r="M35" i="44"/>
  <c r="L35" i="44"/>
  <c r="K35" i="44"/>
  <c r="J35" i="44"/>
  <c r="I35" i="44"/>
  <c r="E35" i="44"/>
  <c r="D35" i="44"/>
  <c r="H35" i="44" s="1"/>
  <c r="S34" i="44"/>
  <c r="R34" i="44"/>
  <c r="Q34" i="44"/>
  <c r="P34" i="44"/>
  <c r="O34" i="44"/>
  <c r="N34" i="44"/>
  <c r="M34" i="44"/>
  <c r="L34" i="44"/>
  <c r="K34" i="44"/>
  <c r="J34" i="44"/>
  <c r="I34" i="44"/>
  <c r="E34" i="44"/>
  <c r="D34" i="44"/>
  <c r="H34" i="44" s="1"/>
  <c r="S33" i="44"/>
  <c r="R33" i="44"/>
  <c r="Q33" i="44"/>
  <c r="P33" i="44"/>
  <c r="O33" i="44"/>
  <c r="N33" i="44"/>
  <c r="M33" i="44"/>
  <c r="L33" i="44"/>
  <c r="K33" i="44"/>
  <c r="J33" i="44"/>
  <c r="I33" i="44"/>
  <c r="E33" i="44"/>
  <c r="D33" i="44"/>
  <c r="H33" i="44" s="1"/>
  <c r="S32" i="44"/>
  <c r="R32" i="44"/>
  <c r="Q32" i="44"/>
  <c r="P32" i="44"/>
  <c r="O32" i="44"/>
  <c r="N32" i="44"/>
  <c r="M32" i="44"/>
  <c r="L32" i="44"/>
  <c r="K32" i="44"/>
  <c r="J32" i="44"/>
  <c r="I32" i="44"/>
  <c r="E32" i="44"/>
  <c r="D32" i="44"/>
  <c r="H32" i="44" s="1"/>
  <c r="S25" i="44"/>
  <c r="R25" i="44"/>
  <c r="Q25" i="44"/>
  <c r="P25" i="44"/>
  <c r="O25" i="44"/>
  <c r="N25" i="44"/>
  <c r="M25" i="44"/>
  <c r="L25" i="44"/>
  <c r="L29" i="44" s="1"/>
  <c r="K25" i="44"/>
  <c r="K29" i="44" s="1"/>
  <c r="J25" i="44"/>
  <c r="I25" i="44"/>
  <c r="E25" i="44"/>
  <c r="D25" i="44"/>
  <c r="H25" i="44" s="1"/>
  <c r="H29" i="44" s="1"/>
  <c r="S21" i="44"/>
  <c r="R21" i="44"/>
  <c r="Q21" i="44"/>
  <c r="P21" i="44"/>
  <c r="O21" i="44"/>
  <c r="N21" i="44"/>
  <c r="M21" i="44"/>
  <c r="L21" i="44"/>
  <c r="K21" i="44"/>
  <c r="J21" i="44"/>
  <c r="I21" i="44"/>
  <c r="E21" i="44"/>
  <c r="D21" i="44"/>
  <c r="H21" i="44" s="1"/>
  <c r="S16" i="44"/>
  <c r="R16" i="44"/>
  <c r="Q16" i="44"/>
  <c r="P16" i="44"/>
  <c r="O16" i="44"/>
  <c r="N16" i="44"/>
  <c r="M16" i="44"/>
  <c r="L16" i="44"/>
  <c r="K16" i="44"/>
  <c r="J16" i="44"/>
  <c r="I16" i="44"/>
  <c r="E16" i="44"/>
  <c r="D16" i="44"/>
  <c r="H16" i="44" s="1"/>
  <c r="S15" i="44"/>
  <c r="R15" i="44"/>
  <c r="Q15" i="44"/>
  <c r="P15" i="44"/>
  <c r="O15" i="44"/>
  <c r="N15" i="44"/>
  <c r="M15" i="44"/>
  <c r="L15" i="44"/>
  <c r="K15" i="44"/>
  <c r="J15" i="44"/>
  <c r="I15" i="44"/>
  <c r="E15" i="44"/>
  <c r="D15" i="44"/>
  <c r="H15" i="44" s="1"/>
  <c r="S14" i="44"/>
  <c r="R14" i="44"/>
  <c r="Q14" i="44"/>
  <c r="P14" i="44"/>
  <c r="O14" i="44"/>
  <c r="N14" i="44"/>
  <c r="M14" i="44"/>
  <c r="L14" i="44"/>
  <c r="K14" i="44"/>
  <c r="J14" i="44"/>
  <c r="I14" i="44"/>
  <c r="E14" i="44"/>
  <c r="D14" i="44"/>
  <c r="H14" i="44" s="1"/>
  <c r="S13" i="44"/>
  <c r="R13" i="44"/>
  <c r="Q13" i="44"/>
  <c r="P13" i="44"/>
  <c r="O13" i="44"/>
  <c r="N13" i="44"/>
  <c r="M13" i="44"/>
  <c r="L13" i="44"/>
  <c r="K13" i="44"/>
  <c r="J13" i="44"/>
  <c r="I13" i="44"/>
  <c r="E13" i="44"/>
  <c r="D13" i="44"/>
  <c r="H13" i="44" s="1"/>
  <c r="S12" i="44"/>
  <c r="R12" i="44"/>
  <c r="Q12" i="44"/>
  <c r="P12" i="44"/>
  <c r="O12" i="44"/>
  <c r="N12" i="44"/>
  <c r="M12" i="44"/>
  <c r="L12" i="44"/>
  <c r="K12" i="44"/>
  <c r="J12" i="44"/>
  <c r="I12" i="44"/>
  <c r="E12" i="44"/>
  <c r="D12" i="44"/>
  <c r="H12" i="44" s="1"/>
  <c r="S11" i="44"/>
  <c r="R11" i="44"/>
  <c r="Q11" i="44"/>
  <c r="P11" i="44"/>
  <c r="O11" i="44"/>
  <c r="N11" i="44"/>
  <c r="M11" i="44"/>
  <c r="L11" i="44"/>
  <c r="K11" i="44"/>
  <c r="J11" i="44"/>
  <c r="I11" i="44"/>
  <c r="E11" i="44"/>
  <c r="D11" i="44"/>
  <c r="H11" i="44" s="1"/>
  <c r="S9" i="44"/>
  <c r="R9" i="44"/>
  <c r="Q9" i="44"/>
  <c r="P9" i="44"/>
  <c r="O9" i="44"/>
  <c r="N9" i="44"/>
  <c r="M9" i="44"/>
  <c r="L9" i="44"/>
  <c r="K9" i="44"/>
  <c r="J9" i="44"/>
  <c r="I9" i="44"/>
  <c r="E9" i="44"/>
  <c r="D9" i="44"/>
  <c r="S8" i="44"/>
  <c r="R8" i="44"/>
  <c r="Q8" i="44"/>
  <c r="P8" i="44"/>
  <c r="O8" i="44"/>
  <c r="N8" i="44"/>
  <c r="M8" i="44"/>
  <c r="L8" i="44"/>
  <c r="K8" i="44"/>
  <c r="J8" i="44"/>
  <c r="I8" i="44"/>
  <c r="E8" i="44"/>
  <c r="D8" i="44"/>
  <c r="H8" i="44" s="1"/>
  <c r="S7" i="44"/>
  <c r="R7" i="44"/>
  <c r="Q7" i="44"/>
  <c r="P7" i="44"/>
  <c r="O7" i="44"/>
  <c r="N7" i="44"/>
  <c r="M7" i="44"/>
  <c r="L7" i="44"/>
  <c r="K7" i="44"/>
  <c r="J7" i="44"/>
  <c r="I7" i="44"/>
  <c r="E7" i="44"/>
  <c r="D7" i="44"/>
  <c r="H7" i="44" s="1"/>
  <c r="S6" i="44"/>
  <c r="R6" i="44"/>
  <c r="Q6" i="44"/>
  <c r="P6" i="44"/>
  <c r="O6" i="44"/>
  <c r="N6" i="44"/>
  <c r="M6" i="44"/>
  <c r="L6" i="44"/>
  <c r="K6" i="44"/>
  <c r="J6" i="44"/>
  <c r="I6" i="44"/>
  <c r="E6" i="44"/>
  <c r="D6" i="44"/>
  <c r="H6" i="44" s="1"/>
  <c r="S5" i="44"/>
  <c r="S23" i="44" s="1"/>
  <c r="R5" i="44"/>
  <c r="R23" i="44" s="1"/>
  <c r="Q5" i="44"/>
  <c r="Q23" i="44" s="1"/>
  <c r="P5" i="44"/>
  <c r="P23" i="44" s="1"/>
  <c r="O5" i="44"/>
  <c r="O23" i="44" s="1"/>
  <c r="N5" i="44"/>
  <c r="N23" i="44" s="1"/>
  <c r="M5" i="44"/>
  <c r="M23" i="44" s="1"/>
  <c r="L5" i="44"/>
  <c r="L23" i="44" s="1"/>
  <c r="K5" i="44"/>
  <c r="K23" i="44" s="1"/>
  <c r="J5" i="44"/>
  <c r="J23" i="44" s="1"/>
  <c r="I5" i="44"/>
  <c r="I23" i="44" s="1"/>
  <c r="E5" i="44"/>
  <c r="E23" i="44" s="1"/>
  <c r="D5" i="44"/>
  <c r="S4" i="44"/>
  <c r="S27" i="44" s="1"/>
  <c r="R4" i="44"/>
  <c r="R27" i="44" s="1"/>
  <c r="Q4" i="44"/>
  <c r="Q27" i="44" s="1"/>
  <c r="P4" i="44"/>
  <c r="P27" i="44" s="1"/>
  <c r="O4" i="44"/>
  <c r="O27" i="44" s="1"/>
  <c r="N4" i="44"/>
  <c r="N27" i="44" s="1"/>
  <c r="M4" i="44"/>
  <c r="M27" i="44" s="1"/>
  <c r="L4" i="44"/>
  <c r="L27" i="44" s="1"/>
  <c r="L30" i="44" s="1"/>
  <c r="K4" i="44"/>
  <c r="K27" i="44" s="1"/>
  <c r="K30" i="44" s="1"/>
  <c r="J4" i="44"/>
  <c r="J27" i="44" s="1"/>
  <c r="I4" i="44"/>
  <c r="I27" i="44" s="1"/>
  <c r="E4" i="44"/>
  <c r="E27" i="44" s="1"/>
  <c r="D4" i="44"/>
  <c r="H3" i="44"/>
  <c r="S2" i="44"/>
  <c r="S20" i="44" s="1"/>
  <c r="R2" i="44"/>
  <c r="R20" i="44" s="1"/>
  <c r="Q2" i="44"/>
  <c r="Q20" i="44" s="1"/>
  <c r="P2" i="44"/>
  <c r="P20" i="44" s="1"/>
  <c r="O2" i="44"/>
  <c r="O20" i="44" s="1"/>
  <c r="N2" i="44"/>
  <c r="N20" i="44" s="1"/>
  <c r="M2" i="44"/>
  <c r="M20" i="44" s="1"/>
  <c r="L2" i="44"/>
  <c r="L20" i="44" s="1"/>
  <c r="K2" i="44"/>
  <c r="K20" i="44" s="1"/>
  <c r="J2" i="44"/>
  <c r="J20" i="44" s="1"/>
  <c r="I2" i="44"/>
  <c r="I20" i="44" s="1"/>
  <c r="E2" i="44"/>
  <c r="E20" i="44" s="1"/>
  <c r="D2" i="44"/>
  <c r="U37" i="43"/>
  <c r="T37" i="43"/>
  <c r="S37" i="43"/>
  <c r="R37" i="43"/>
  <c r="Q37" i="43"/>
  <c r="P37" i="43"/>
  <c r="O37" i="43"/>
  <c r="N37" i="43"/>
  <c r="M37" i="43"/>
  <c r="L37" i="43"/>
  <c r="K37" i="43"/>
  <c r="J37" i="43"/>
  <c r="I37" i="43"/>
  <c r="H37" i="43"/>
  <c r="E37" i="43"/>
  <c r="D37" i="43"/>
  <c r="U36" i="43"/>
  <c r="T36" i="43"/>
  <c r="S36" i="43"/>
  <c r="R36" i="43"/>
  <c r="Q36" i="43"/>
  <c r="P36" i="43"/>
  <c r="O36" i="43"/>
  <c r="N36" i="43"/>
  <c r="M36" i="43"/>
  <c r="L36" i="43"/>
  <c r="K36" i="43"/>
  <c r="J36" i="43"/>
  <c r="I36" i="43"/>
  <c r="H36" i="43"/>
  <c r="E36" i="43"/>
  <c r="D36" i="43"/>
  <c r="U35" i="43"/>
  <c r="T35" i="43"/>
  <c r="S35" i="43"/>
  <c r="R35" i="43"/>
  <c r="Q35" i="43"/>
  <c r="P35" i="43"/>
  <c r="O35" i="43"/>
  <c r="N35" i="43"/>
  <c r="M35" i="43"/>
  <c r="L35" i="43"/>
  <c r="K35" i="43"/>
  <c r="J35" i="43"/>
  <c r="I35" i="43"/>
  <c r="E35" i="43"/>
  <c r="D35" i="43"/>
  <c r="H35" i="43" s="1"/>
  <c r="U34" i="43"/>
  <c r="T34" i="43"/>
  <c r="S34" i="43"/>
  <c r="R34" i="43"/>
  <c r="Q34" i="43"/>
  <c r="P34" i="43"/>
  <c r="O34" i="43"/>
  <c r="N34" i="43"/>
  <c r="M34" i="43"/>
  <c r="L34" i="43"/>
  <c r="K34" i="43"/>
  <c r="J34" i="43"/>
  <c r="I34" i="43"/>
  <c r="E34" i="43"/>
  <c r="D34" i="43"/>
  <c r="H34" i="43" s="1"/>
  <c r="U33" i="43"/>
  <c r="T33" i="43"/>
  <c r="S33" i="43"/>
  <c r="R33" i="43"/>
  <c r="Q33" i="43"/>
  <c r="P33" i="43"/>
  <c r="O33" i="43"/>
  <c r="N33" i="43"/>
  <c r="M33" i="43"/>
  <c r="L33" i="43"/>
  <c r="K33" i="43"/>
  <c r="J33" i="43"/>
  <c r="I33" i="43"/>
  <c r="E33" i="43"/>
  <c r="D33" i="43"/>
  <c r="H33" i="43" s="1"/>
  <c r="U32" i="43"/>
  <c r="T32" i="43"/>
  <c r="S32" i="43"/>
  <c r="R32" i="43"/>
  <c r="Q32" i="43"/>
  <c r="P32" i="43"/>
  <c r="O32" i="43"/>
  <c r="N32" i="43"/>
  <c r="M32" i="43"/>
  <c r="L32" i="43"/>
  <c r="K32" i="43"/>
  <c r="J32" i="43"/>
  <c r="I32" i="43"/>
  <c r="E32" i="43"/>
  <c r="D32" i="43"/>
  <c r="H32" i="43" s="1"/>
  <c r="U25" i="43"/>
  <c r="T25" i="43"/>
  <c r="S25" i="43"/>
  <c r="R25" i="43"/>
  <c r="Q25" i="43"/>
  <c r="P25" i="43"/>
  <c r="O25" i="43"/>
  <c r="N25" i="43"/>
  <c r="M25" i="43"/>
  <c r="L25" i="43"/>
  <c r="L29" i="43" s="1"/>
  <c r="K25" i="43"/>
  <c r="K29" i="43" s="1"/>
  <c r="J25" i="43"/>
  <c r="I25" i="43"/>
  <c r="E25" i="43"/>
  <c r="D25" i="43"/>
  <c r="H25" i="43" s="1"/>
  <c r="H29" i="43" s="1"/>
  <c r="U21" i="43"/>
  <c r="T21" i="43"/>
  <c r="S21" i="43"/>
  <c r="R21" i="43"/>
  <c r="Q21" i="43"/>
  <c r="P21" i="43"/>
  <c r="O21" i="43"/>
  <c r="N21" i="43"/>
  <c r="M21" i="43"/>
  <c r="L21" i="43"/>
  <c r="K21" i="43"/>
  <c r="J21" i="43"/>
  <c r="I21" i="43"/>
  <c r="E21" i="43"/>
  <c r="D21" i="43"/>
  <c r="H21" i="43" s="1"/>
  <c r="U16" i="43"/>
  <c r="T16" i="43"/>
  <c r="S16" i="43"/>
  <c r="R16" i="43"/>
  <c r="Q16" i="43"/>
  <c r="P16" i="43"/>
  <c r="O16" i="43"/>
  <c r="N16" i="43"/>
  <c r="M16" i="43"/>
  <c r="L16" i="43"/>
  <c r="K16" i="43"/>
  <c r="J16" i="43"/>
  <c r="I16" i="43"/>
  <c r="E16" i="43"/>
  <c r="D16" i="43"/>
  <c r="H16" i="43" s="1"/>
  <c r="U15" i="43"/>
  <c r="T15" i="43"/>
  <c r="S15" i="43"/>
  <c r="R15" i="43"/>
  <c r="Q15" i="43"/>
  <c r="P15" i="43"/>
  <c r="O15" i="43"/>
  <c r="N15" i="43"/>
  <c r="M15" i="43"/>
  <c r="L15" i="43"/>
  <c r="K15" i="43"/>
  <c r="J15" i="43"/>
  <c r="I15" i="43"/>
  <c r="E15" i="43"/>
  <c r="D15" i="43"/>
  <c r="H15" i="43" s="1"/>
  <c r="U14" i="43"/>
  <c r="T14" i="43"/>
  <c r="S14" i="43"/>
  <c r="R14" i="43"/>
  <c r="Q14" i="43"/>
  <c r="P14" i="43"/>
  <c r="O14" i="43"/>
  <c r="N14" i="43"/>
  <c r="M14" i="43"/>
  <c r="L14" i="43"/>
  <c r="K14" i="43"/>
  <c r="J14" i="43"/>
  <c r="I14" i="43"/>
  <c r="E14" i="43"/>
  <c r="D14" i="43"/>
  <c r="H14" i="43" s="1"/>
  <c r="U13" i="43"/>
  <c r="T13" i="43"/>
  <c r="S13" i="43"/>
  <c r="R13" i="43"/>
  <c r="Q13" i="43"/>
  <c r="P13" i="43"/>
  <c r="O13" i="43"/>
  <c r="N13" i="43"/>
  <c r="M13" i="43"/>
  <c r="L13" i="43"/>
  <c r="K13" i="43"/>
  <c r="J13" i="43"/>
  <c r="I13" i="43"/>
  <c r="E13" i="43"/>
  <c r="D13" i="43"/>
  <c r="H13" i="43" s="1"/>
  <c r="U12" i="43"/>
  <c r="T12" i="43"/>
  <c r="S12" i="43"/>
  <c r="R12" i="43"/>
  <c r="Q12" i="43"/>
  <c r="P12" i="43"/>
  <c r="O12" i="43"/>
  <c r="N12" i="43"/>
  <c r="M12" i="43"/>
  <c r="L12" i="43"/>
  <c r="K12" i="43"/>
  <c r="J12" i="43"/>
  <c r="I12" i="43"/>
  <c r="E12" i="43"/>
  <c r="D12" i="43"/>
  <c r="H12" i="43" s="1"/>
  <c r="U11" i="43"/>
  <c r="T11" i="43"/>
  <c r="S11" i="43"/>
  <c r="R11" i="43"/>
  <c r="Q11" i="43"/>
  <c r="P11" i="43"/>
  <c r="O11" i="43"/>
  <c r="N11" i="43"/>
  <c r="M11" i="43"/>
  <c r="L11" i="43"/>
  <c r="K11" i="43"/>
  <c r="J11" i="43"/>
  <c r="I11" i="43"/>
  <c r="E11" i="43"/>
  <c r="D11" i="43"/>
  <c r="H11" i="43" s="1"/>
  <c r="U9" i="43"/>
  <c r="T9" i="43"/>
  <c r="S9" i="43"/>
  <c r="R9" i="43"/>
  <c r="Q9" i="43"/>
  <c r="P9" i="43"/>
  <c r="O9" i="43"/>
  <c r="N9" i="43"/>
  <c r="M9" i="43"/>
  <c r="L9" i="43"/>
  <c r="K9" i="43"/>
  <c r="J9" i="43"/>
  <c r="I9" i="43"/>
  <c r="E9" i="43"/>
  <c r="D9" i="43"/>
  <c r="U8" i="43"/>
  <c r="T8" i="43"/>
  <c r="S8" i="43"/>
  <c r="R8" i="43"/>
  <c r="Q8" i="43"/>
  <c r="P8" i="43"/>
  <c r="O8" i="43"/>
  <c r="N8" i="43"/>
  <c r="M8" i="43"/>
  <c r="L8" i="43"/>
  <c r="K8" i="43"/>
  <c r="J8" i="43"/>
  <c r="I8" i="43"/>
  <c r="E8" i="43"/>
  <c r="D8" i="43"/>
  <c r="H8" i="43" s="1"/>
  <c r="U7" i="43"/>
  <c r="T7" i="43"/>
  <c r="S7" i="43"/>
  <c r="R7" i="43"/>
  <c r="Q7" i="43"/>
  <c r="P7" i="43"/>
  <c r="O7" i="43"/>
  <c r="N7" i="43"/>
  <c r="M7" i="43"/>
  <c r="L7" i="43"/>
  <c r="K7" i="43"/>
  <c r="J7" i="43"/>
  <c r="I7" i="43"/>
  <c r="E7" i="43"/>
  <c r="D7" i="43"/>
  <c r="H7" i="43" s="1"/>
  <c r="U6" i="43"/>
  <c r="T6" i="43"/>
  <c r="S6" i="43"/>
  <c r="R6" i="43"/>
  <c r="Q6" i="43"/>
  <c r="P6" i="43"/>
  <c r="O6" i="43"/>
  <c r="N6" i="43"/>
  <c r="M6" i="43"/>
  <c r="L6" i="43"/>
  <c r="K6" i="43"/>
  <c r="J6" i="43"/>
  <c r="I6" i="43"/>
  <c r="E6" i="43"/>
  <c r="D6" i="43"/>
  <c r="H6" i="43" s="1"/>
  <c r="U5" i="43"/>
  <c r="U23" i="43" s="1"/>
  <c r="T5" i="43"/>
  <c r="T23" i="43" s="1"/>
  <c r="S5" i="43"/>
  <c r="S23" i="43" s="1"/>
  <c r="R5" i="43"/>
  <c r="R23" i="43" s="1"/>
  <c r="Q5" i="43"/>
  <c r="Q23" i="43" s="1"/>
  <c r="P5" i="43"/>
  <c r="P23" i="43" s="1"/>
  <c r="O5" i="43"/>
  <c r="O23" i="43" s="1"/>
  <c r="N5" i="43"/>
  <c r="N23" i="43" s="1"/>
  <c r="M5" i="43"/>
  <c r="M23" i="43" s="1"/>
  <c r="L5" i="43"/>
  <c r="L23" i="43" s="1"/>
  <c r="K5" i="43"/>
  <c r="K23" i="43" s="1"/>
  <c r="J5" i="43"/>
  <c r="J23" i="43" s="1"/>
  <c r="I5" i="43"/>
  <c r="I23" i="43" s="1"/>
  <c r="E5" i="43"/>
  <c r="E23" i="43" s="1"/>
  <c r="D5" i="43"/>
  <c r="U4" i="43"/>
  <c r="U27" i="43" s="1"/>
  <c r="T4" i="43"/>
  <c r="T27" i="43" s="1"/>
  <c r="S4" i="43"/>
  <c r="S27" i="43" s="1"/>
  <c r="R4" i="43"/>
  <c r="R27" i="43" s="1"/>
  <c r="Q4" i="43"/>
  <c r="Q27" i="43" s="1"/>
  <c r="P4" i="43"/>
  <c r="P27" i="43" s="1"/>
  <c r="O4" i="43"/>
  <c r="O27" i="43" s="1"/>
  <c r="N4" i="43"/>
  <c r="N27" i="43" s="1"/>
  <c r="M4" i="43"/>
  <c r="M27" i="43" s="1"/>
  <c r="L4" i="43"/>
  <c r="L27" i="43" s="1"/>
  <c r="L30" i="43" s="1"/>
  <c r="K4" i="43"/>
  <c r="K27" i="43" s="1"/>
  <c r="K30" i="43" s="1"/>
  <c r="J4" i="43"/>
  <c r="J27" i="43" s="1"/>
  <c r="I4" i="43"/>
  <c r="I27" i="43" s="1"/>
  <c r="E4" i="43"/>
  <c r="E27" i="43" s="1"/>
  <c r="D4" i="43"/>
  <c r="H3" i="43"/>
  <c r="U2" i="43"/>
  <c r="U20" i="43" s="1"/>
  <c r="T2" i="43"/>
  <c r="T20" i="43" s="1"/>
  <c r="S2" i="43"/>
  <c r="S20" i="43" s="1"/>
  <c r="R2" i="43"/>
  <c r="R20" i="43" s="1"/>
  <c r="Q2" i="43"/>
  <c r="Q20" i="43" s="1"/>
  <c r="P2" i="43"/>
  <c r="P20" i="43" s="1"/>
  <c r="O2" i="43"/>
  <c r="O20" i="43" s="1"/>
  <c r="N2" i="43"/>
  <c r="N20" i="43" s="1"/>
  <c r="M2" i="43"/>
  <c r="M20" i="43" s="1"/>
  <c r="L2" i="43"/>
  <c r="L20" i="43" s="1"/>
  <c r="K2" i="43"/>
  <c r="K20" i="43" s="1"/>
  <c r="J2" i="43"/>
  <c r="J20" i="43" s="1"/>
  <c r="I2" i="43"/>
  <c r="I20" i="43" s="1"/>
  <c r="E2" i="43"/>
  <c r="E20" i="43" s="1"/>
  <c r="D2" i="43"/>
  <c r="S37" i="42"/>
  <c r="R37" i="42"/>
  <c r="Q37" i="42"/>
  <c r="P37" i="42"/>
  <c r="O37" i="42"/>
  <c r="N37" i="42"/>
  <c r="M37" i="42"/>
  <c r="L37" i="42"/>
  <c r="K37" i="42"/>
  <c r="J37" i="42"/>
  <c r="I37" i="42"/>
  <c r="H37" i="42"/>
  <c r="E37" i="42"/>
  <c r="D37" i="42"/>
  <c r="S36" i="42"/>
  <c r="R36" i="42"/>
  <c r="Q36" i="42"/>
  <c r="P36" i="42"/>
  <c r="O36" i="42"/>
  <c r="N36" i="42"/>
  <c r="M36" i="42"/>
  <c r="L36" i="42"/>
  <c r="K36" i="42"/>
  <c r="J36" i="42"/>
  <c r="I36" i="42"/>
  <c r="H36" i="42"/>
  <c r="E36" i="42"/>
  <c r="D36" i="42"/>
  <c r="S35" i="42"/>
  <c r="R35" i="42"/>
  <c r="Q35" i="42"/>
  <c r="P35" i="42"/>
  <c r="O35" i="42"/>
  <c r="N35" i="42"/>
  <c r="M35" i="42"/>
  <c r="L35" i="42"/>
  <c r="K35" i="42"/>
  <c r="J35" i="42"/>
  <c r="I35" i="42"/>
  <c r="E35" i="42"/>
  <c r="D35" i="42"/>
  <c r="H35" i="42" s="1"/>
  <c r="S34" i="42"/>
  <c r="R34" i="42"/>
  <c r="Q34" i="42"/>
  <c r="P34" i="42"/>
  <c r="O34" i="42"/>
  <c r="N34" i="42"/>
  <c r="M34" i="42"/>
  <c r="L34" i="42"/>
  <c r="K34" i="42"/>
  <c r="J34" i="42"/>
  <c r="I34" i="42"/>
  <c r="E34" i="42"/>
  <c r="D34" i="42"/>
  <c r="H34" i="42" s="1"/>
  <c r="S33" i="42"/>
  <c r="R33" i="42"/>
  <c r="Q33" i="42"/>
  <c r="P33" i="42"/>
  <c r="O33" i="42"/>
  <c r="N33" i="42"/>
  <c r="M33" i="42"/>
  <c r="L33" i="42"/>
  <c r="K33" i="42"/>
  <c r="J33" i="42"/>
  <c r="I33" i="42"/>
  <c r="E33" i="42"/>
  <c r="D33" i="42"/>
  <c r="H33" i="42" s="1"/>
  <c r="S32" i="42"/>
  <c r="R32" i="42"/>
  <c r="Q32" i="42"/>
  <c r="P32" i="42"/>
  <c r="O32" i="42"/>
  <c r="N32" i="42"/>
  <c r="M32" i="42"/>
  <c r="L32" i="42"/>
  <c r="K32" i="42"/>
  <c r="J32" i="42"/>
  <c r="I32" i="42"/>
  <c r="E32" i="42"/>
  <c r="D32" i="42"/>
  <c r="H32" i="42" s="1"/>
  <c r="S25" i="42"/>
  <c r="R25" i="42"/>
  <c r="Q25" i="42"/>
  <c r="P25" i="42"/>
  <c r="O25" i="42"/>
  <c r="N25" i="42"/>
  <c r="M25" i="42"/>
  <c r="L25" i="42"/>
  <c r="L29" i="42" s="1"/>
  <c r="K25" i="42"/>
  <c r="K29" i="42" s="1"/>
  <c r="J25" i="42"/>
  <c r="I25" i="42"/>
  <c r="E25" i="42"/>
  <c r="D25" i="42"/>
  <c r="H25" i="42" s="1"/>
  <c r="H29" i="42" s="1"/>
  <c r="S21" i="42"/>
  <c r="R21" i="42"/>
  <c r="Q21" i="42"/>
  <c r="P21" i="42"/>
  <c r="O21" i="42"/>
  <c r="N21" i="42"/>
  <c r="M21" i="42"/>
  <c r="L21" i="42"/>
  <c r="K21" i="42"/>
  <c r="J21" i="42"/>
  <c r="I21" i="42"/>
  <c r="E21" i="42"/>
  <c r="D21" i="42"/>
  <c r="H21" i="42" s="1"/>
  <c r="S16" i="42"/>
  <c r="R16" i="42"/>
  <c r="Q16" i="42"/>
  <c r="P16" i="42"/>
  <c r="O16" i="42"/>
  <c r="N16" i="42"/>
  <c r="M16" i="42"/>
  <c r="L16" i="42"/>
  <c r="K16" i="42"/>
  <c r="J16" i="42"/>
  <c r="I16" i="42"/>
  <c r="E16" i="42"/>
  <c r="D16" i="42"/>
  <c r="H16" i="42" s="1"/>
  <c r="S15" i="42"/>
  <c r="R15" i="42"/>
  <c r="Q15" i="42"/>
  <c r="P15" i="42"/>
  <c r="O15" i="42"/>
  <c r="N15" i="42"/>
  <c r="M15" i="42"/>
  <c r="L15" i="42"/>
  <c r="K15" i="42"/>
  <c r="J15" i="42"/>
  <c r="I15" i="42"/>
  <c r="E15" i="42"/>
  <c r="D15" i="42"/>
  <c r="H15" i="42" s="1"/>
  <c r="S14" i="42"/>
  <c r="R14" i="42"/>
  <c r="Q14" i="42"/>
  <c r="P14" i="42"/>
  <c r="O14" i="42"/>
  <c r="N14" i="42"/>
  <c r="M14" i="42"/>
  <c r="L14" i="42"/>
  <c r="K14" i="42"/>
  <c r="J14" i="42"/>
  <c r="I14" i="42"/>
  <c r="E14" i="42"/>
  <c r="D14" i="42"/>
  <c r="H14" i="42" s="1"/>
  <c r="S13" i="42"/>
  <c r="R13" i="42"/>
  <c r="Q13" i="42"/>
  <c r="P13" i="42"/>
  <c r="O13" i="42"/>
  <c r="N13" i="42"/>
  <c r="M13" i="42"/>
  <c r="L13" i="42"/>
  <c r="K13" i="42"/>
  <c r="J13" i="42"/>
  <c r="I13" i="42"/>
  <c r="E13" i="42"/>
  <c r="D13" i="42"/>
  <c r="H13" i="42" s="1"/>
  <c r="S12" i="42"/>
  <c r="R12" i="42"/>
  <c r="Q12" i="42"/>
  <c r="P12" i="42"/>
  <c r="O12" i="42"/>
  <c r="N12" i="42"/>
  <c r="M12" i="42"/>
  <c r="L12" i="42"/>
  <c r="K12" i="42"/>
  <c r="J12" i="42"/>
  <c r="I12" i="42"/>
  <c r="E12" i="42"/>
  <c r="D12" i="42"/>
  <c r="H12" i="42" s="1"/>
  <c r="S11" i="42"/>
  <c r="R11" i="42"/>
  <c r="Q11" i="42"/>
  <c r="P11" i="42"/>
  <c r="O11" i="42"/>
  <c r="N11" i="42"/>
  <c r="M11" i="42"/>
  <c r="L11" i="42"/>
  <c r="K11" i="42"/>
  <c r="J11" i="42"/>
  <c r="I11" i="42"/>
  <c r="E11" i="42"/>
  <c r="D11" i="42"/>
  <c r="H11" i="42" s="1"/>
  <c r="S9" i="42"/>
  <c r="R9" i="42"/>
  <c r="Q9" i="42"/>
  <c r="P9" i="42"/>
  <c r="O9" i="42"/>
  <c r="N9" i="42"/>
  <c r="M9" i="42"/>
  <c r="L9" i="42"/>
  <c r="K9" i="42"/>
  <c r="J9" i="42"/>
  <c r="I9" i="42"/>
  <c r="E9" i="42"/>
  <c r="D9" i="42"/>
  <c r="S8" i="42"/>
  <c r="R8" i="42"/>
  <c r="Q8" i="42"/>
  <c r="P8" i="42"/>
  <c r="O8" i="42"/>
  <c r="N8" i="42"/>
  <c r="M8" i="42"/>
  <c r="L8" i="42"/>
  <c r="K8" i="42"/>
  <c r="J8" i="42"/>
  <c r="I8" i="42"/>
  <c r="E8" i="42"/>
  <c r="D8" i="42"/>
  <c r="H8" i="42" s="1"/>
  <c r="S7" i="42"/>
  <c r="R7" i="42"/>
  <c r="Q7" i="42"/>
  <c r="P7" i="42"/>
  <c r="O7" i="42"/>
  <c r="N7" i="42"/>
  <c r="M7" i="42"/>
  <c r="L7" i="42"/>
  <c r="K7" i="42"/>
  <c r="J7" i="42"/>
  <c r="I7" i="42"/>
  <c r="E7" i="42"/>
  <c r="D7" i="42"/>
  <c r="H7" i="42" s="1"/>
  <c r="S6" i="42"/>
  <c r="R6" i="42"/>
  <c r="Q6" i="42"/>
  <c r="P6" i="42"/>
  <c r="O6" i="42"/>
  <c r="N6" i="42"/>
  <c r="M6" i="42"/>
  <c r="L6" i="42"/>
  <c r="K6" i="42"/>
  <c r="J6" i="42"/>
  <c r="I6" i="42"/>
  <c r="E6" i="42"/>
  <c r="D6" i="42"/>
  <c r="H6" i="42" s="1"/>
  <c r="S5" i="42"/>
  <c r="S23" i="42" s="1"/>
  <c r="R5" i="42"/>
  <c r="R23" i="42" s="1"/>
  <c r="Q5" i="42"/>
  <c r="Q23" i="42" s="1"/>
  <c r="P5" i="42"/>
  <c r="P23" i="42" s="1"/>
  <c r="O5" i="42"/>
  <c r="O23" i="42" s="1"/>
  <c r="N5" i="42"/>
  <c r="N23" i="42" s="1"/>
  <c r="M5" i="42"/>
  <c r="M23" i="42" s="1"/>
  <c r="L5" i="42"/>
  <c r="L23" i="42" s="1"/>
  <c r="K5" i="42"/>
  <c r="K23" i="42" s="1"/>
  <c r="J5" i="42"/>
  <c r="J23" i="42" s="1"/>
  <c r="I5" i="42"/>
  <c r="I23" i="42" s="1"/>
  <c r="E5" i="42"/>
  <c r="E23" i="42" s="1"/>
  <c r="D5" i="42"/>
  <c r="S4" i="42"/>
  <c r="S27" i="42" s="1"/>
  <c r="R4" i="42"/>
  <c r="R27" i="42" s="1"/>
  <c r="Q4" i="42"/>
  <c r="Q27" i="42" s="1"/>
  <c r="P4" i="42"/>
  <c r="P27" i="42" s="1"/>
  <c r="O4" i="42"/>
  <c r="O27" i="42" s="1"/>
  <c r="N4" i="42"/>
  <c r="N27" i="42" s="1"/>
  <c r="M4" i="42"/>
  <c r="M27" i="42" s="1"/>
  <c r="L4" i="42"/>
  <c r="L27" i="42" s="1"/>
  <c r="L30" i="42" s="1"/>
  <c r="K4" i="42"/>
  <c r="K27" i="42" s="1"/>
  <c r="K30" i="42" s="1"/>
  <c r="J4" i="42"/>
  <c r="J27" i="42" s="1"/>
  <c r="I4" i="42"/>
  <c r="I27" i="42" s="1"/>
  <c r="E4" i="42"/>
  <c r="E27" i="42" s="1"/>
  <c r="D4" i="42"/>
  <c r="H3" i="42"/>
  <c r="S2" i="42"/>
  <c r="S20" i="42" s="1"/>
  <c r="R2" i="42"/>
  <c r="R20" i="42" s="1"/>
  <c r="Q2" i="42"/>
  <c r="Q20" i="42" s="1"/>
  <c r="P2" i="42"/>
  <c r="P20" i="42" s="1"/>
  <c r="O2" i="42"/>
  <c r="O20" i="42" s="1"/>
  <c r="N2" i="42"/>
  <c r="N20" i="42" s="1"/>
  <c r="M2" i="42"/>
  <c r="M20" i="42" s="1"/>
  <c r="L2" i="42"/>
  <c r="L20" i="42" s="1"/>
  <c r="K2" i="42"/>
  <c r="K20" i="42" s="1"/>
  <c r="J2" i="42"/>
  <c r="J20" i="42" s="1"/>
  <c r="I2" i="42"/>
  <c r="I20" i="42" s="1"/>
  <c r="E2" i="42"/>
  <c r="E20" i="42" s="1"/>
  <c r="D2" i="42"/>
  <c r="O37" i="41"/>
  <c r="N37" i="41"/>
  <c r="M37" i="41"/>
  <c r="L37" i="41"/>
  <c r="K37" i="41"/>
  <c r="J37" i="41"/>
  <c r="I37" i="41"/>
  <c r="H37" i="41"/>
  <c r="E37" i="41"/>
  <c r="D37" i="41"/>
  <c r="O36" i="41"/>
  <c r="N36" i="41"/>
  <c r="M36" i="41"/>
  <c r="L36" i="41"/>
  <c r="K36" i="41"/>
  <c r="J36" i="41"/>
  <c r="I36" i="41"/>
  <c r="H36" i="41"/>
  <c r="E36" i="41"/>
  <c r="D36" i="41"/>
  <c r="O35" i="41"/>
  <c r="N35" i="41"/>
  <c r="M35" i="41"/>
  <c r="L35" i="41"/>
  <c r="K35" i="41"/>
  <c r="J35" i="41"/>
  <c r="I35" i="41"/>
  <c r="E35" i="41"/>
  <c r="D35" i="41"/>
  <c r="H35" i="41" s="1"/>
  <c r="O34" i="41"/>
  <c r="N34" i="41"/>
  <c r="M34" i="41"/>
  <c r="L34" i="41"/>
  <c r="K34" i="41"/>
  <c r="J34" i="41"/>
  <c r="I34" i="41"/>
  <c r="E34" i="41"/>
  <c r="D34" i="41"/>
  <c r="H34" i="41" s="1"/>
  <c r="O33" i="41"/>
  <c r="N33" i="41"/>
  <c r="M33" i="41"/>
  <c r="L33" i="41"/>
  <c r="K33" i="41"/>
  <c r="J33" i="41"/>
  <c r="I33" i="41"/>
  <c r="E33" i="41"/>
  <c r="D33" i="41"/>
  <c r="H33" i="41" s="1"/>
  <c r="O32" i="41"/>
  <c r="N32" i="41"/>
  <c r="M32" i="41"/>
  <c r="L32" i="41"/>
  <c r="K32" i="41"/>
  <c r="J32" i="41"/>
  <c r="I32" i="41"/>
  <c r="E32" i="41"/>
  <c r="D32" i="41"/>
  <c r="H32" i="41" s="1"/>
  <c r="O29" i="41"/>
  <c r="N29" i="41"/>
  <c r="M29" i="41"/>
  <c r="L29" i="41"/>
  <c r="K29" i="41"/>
  <c r="J29" i="41"/>
  <c r="I29" i="41"/>
  <c r="O27" i="41"/>
  <c r="O25" i="41"/>
  <c r="N25" i="41"/>
  <c r="M25" i="41"/>
  <c r="L25" i="41"/>
  <c r="L26" i="41" s="1"/>
  <c r="K25" i="41"/>
  <c r="K26" i="41" s="1"/>
  <c r="J25" i="41"/>
  <c r="E26" i="41" s="1"/>
  <c r="I25" i="41"/>
  <c r="D26" i="41" s="1"/>
  <c r="E25" i="41"/>
  <c r="D25" i="41"/>
  <c r="H25" i="41" s="1"/>
  <c r="H29" i="41" s="1"/>
  <c r="O21" i="41"/>
  <c r="N21" i="41"/>
  <c r="M21" i="41"/>
  <c r="L21" i="41"/>
  <c r="K21" i="41"/>
  <c r="J21" i="41"/>
  <c r="I21" i="41"/>
  <c r="E21" i="41"/>
  <c r="D21" i="41"/>
  <c r="H21" i="41" s="1"/>
  <c r="O16" i="41"/>
  <c r="N16" i="41"/>
  <c r="M16" i="41"/>
  <c r="L16" i="41"/>
  <c r="K16" i="41"/>
  <c r="J16" i="41"/>
  <c r="I16" i="41"/>
  <c r="E16" i="41"/>
  <c r="D16" i="41"/>
  <c r="H16" i="41" s="1"/>
  <c r="O15" i="41"/>
  <c r="N15" i="41"/>
  <c r="M15" i="41"/>
  <c r="L15" i="41"/>
  <c r="K15" i="41"/>
  <c r="J15" i="41"/>
  <c r="I15" i="41"/>
  <c r="E15" i="41"/>
  <c r="D15" i="41"/>
  <c r="H15" i="41" s="1"/>
  <c r="O14" i="41"/>
  <c r="N14" i="41"/>
  <c r="M14" i="41"/>
  <c r="L14" i="41"/>
  <c r="K14" i="41"/>
  <c r="J14" i="41"/>
  <c r="I14" i="41"/>
  <c r="E14" i="41"/>
  <c r="D14" i="41"/>
  <c r="H14" i="41" s="1"/>
  <c r="O13" i="41"/>
  <c r="N13" i="41"/>
  <c r="M13" i="41"/>
  <c r="L13" i="41"/>
  <c r="K13" i="41"/>
  <c r="J13" i="41"/>
  <c r="I13" i="41"/>
  <c r="E13" i="41"/>
  <c r="D13" i="41"/>
  <c r="H13" i="41" s="1"/>
  <c r="O12" i="41"/>
  <c r="N12" i="41"/>
  <c r="M12" i="41"/>
  <c r="L12" i="41"/>
  <c r="K12" i="41"/>
  <c r="J12" i="41"/>
  <c r="I12" i="41"/>
  <c r="E12" i="41"/>
  <c r="D12" i="41"/>
  <c r="H12" i="41" s="1"/>
  <c r="O11" i="41"/>
  <c r="N11" i="41"/>
  <c r="M11" i="41"/>
  <c r="L11" i="41"/>
  <c r="K11" i="41"/>
  <c r="J11" i="41"/>
  <c r="I11" i="41"/>
  <c r="E11" i="41"/>
  <c r="D11" i="41"/>
  <c r="H11" i="41" s="1"/>
  <c r="O9" i="41"/>
  <c r="N9" i="41"/>
  <c r="M9" i="41"/>
  <c r="L9" i="41"/>
  <c r="K9" i="41"/>
  <c r="J9" i="41"/>
  <c r="I9" i="41"/>
  <c r="E9" i="41"/>
  <c r="D9" i="41"/>
  <c r="O8" i="41"/>
  <c r="N8" i="41"/>
  <c r="M8" i="41"/>
  <c r="L8" i="41"/>
  <c r="K8" i="41"/>
  <c r="J8" i="41"/>
  <c r="I8" i="41"/>
  <c r="E8" i="41"/>
  <c r="D8" i="41"/>
  <c r="H8" i="41" s="1"/>
  <c r="O7" i="41"/>
  <c r="N7" i="41"/>
  <c r="M7" i="41"/>
  <c r="L7" i="41"/>
  <c r="K7" i="41"/>
  <c r="J7" i="41"/>
  <c r="I7" i="41"/>
  <c r="E7" i="41"/>
  <c r="D7" i="41"/>
  <c r="H7" i="41" s="1"/>
  <c r="O6" i="41"/>
  <c r="N6" i="41"/>
  <c r="M6" i="41"/>
  <c r="L6" i="41"/>
  <c r="K6" i="41"/>
  <c r="J6" i="41"/>
  <c r="I6" i="41"/>
  <c r="E6" i="41"/>
  <c r="D6" i="41"/>
  <c r="H6" i="41" s="1"/>
  <c r="O5" i="41"/>
  <c r="O23" i="41" s="1"/>
  <c r="N5" i="41"/>
  <c r="N23" i="41" s="1"/>
  <c r="M5" i="41"/>
  <c r="M23" i="41" s="1"/>
  <c r="L5" i="41"/>
  <c r="L23" i="41" s="1"/>
  <c r="L24" i="41" s="1"/>
  <c r="K5" i="41"/>
  <c r="K23" i="41" s="1"/>
  <c r="K24" i="41" s="1"/>
  <c r="J5" i="41"/>
  <c r="J23" i="41" s="1"/>
  <c r="I5" i="41"/>
  <c r="I23" i="41" s="1"/>
  <c r="E5" i="41"/>
  <c r="E23" i="41" s="1"/>
  <c r="D5" i="41"/>
  <c r="O4" i="41"/>
  <c r="N4" i="41"/>
  <c r="N27" i="41" s="1"/>
  <c r="M4" i="41"/>
  <c r="M27" i="41" s="1"/>
  <c r="L4" i="41"/>
  <c r="L27" i="41" s="1"/>
  <c r="K4" i="41"/>
  <c r="K27" i="41" s="1"/>
  <c r="J4" i="41"/>
  <c r="J27" i="41" s="1"/>
  <c r="I4" i="41"/>
  <c r="I27" i="41" s="1"/>
  <c r="E4" i="41"/>
  <c r="E27" i="41" s="1"/>
  <c r="D4" i="41"/>
  <c r="H3" i="41"/>
  <c r="O2" i="41"/>
  <c r="O20" i="41" s="1"/>
  <c r="N2" i="41"/>
  <c r="N20" i="41" s="1"/>
  <c r="M2" i="41"/>
  <c r="M20" i="41" s="1"/>
  <c r="L2" i="41"/>
  <c r="L20" i="41" s="1"/>
  <c r="K2" i="41"/>
  <c r="K20" i="41" s="1"/>
  <c r="J2" i="41"/>
  <c r="J20" i="41" s="1"/>
  <c r="I2" i="41"/>
  <c r="I20" i="41" s="1"/>
  <c r="E2" i="41"/>
  <c r="E20" i="41" s="1"/>
  <c r="D2" i="41"/>
  <c r="S37" i="40"/>
  <c r="R37" i="40"/>
  <c r="Q37" i="40"/>
  <c r="P37" i="40"/>
  <c r="O37" i="40"/>
  <c r="N37" i="40"/>
  <c r="M37" i="40"/>
  <c r="L37" i="40"/>
  <c r="K37" i="40"/>
  <c r="J37" i="40"/>
  <c r="I37" i="40"/>
  <c r="H37" i="40"/>
  <c r="E37" i="40"/>
  <c r="D37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E36" i="40"/>
  <c r="D36" i="40"/>
  <c r="S35" i="40"/>
  <c r="R35" i="40"/>
  <c r="Q35" i="40"/>
  <c r="P35" i="40"/>
  <c r="O35" i="40"/>
  <c r="N35" i="40"/>
  <c r="M35" i="40"/>
  <c r="L35" i="40"/>
  <c r="K35" i="40"/>
  <c r="J35" i="40"/>
  <c r="I35" i="40"/>
  <c r="E35" i="40"/>
  <c r="D35" i="40"/>
  <c r="H35" i="40" s="1"/>
  <c r="S34" i="40"/>
  <c r="R34" i="40"/>
  <c r="Q34" i="40"/>
  <c r="P34" i="40"/>
  <c r="O34" i="40"/>
  <c r="N34" i="40"/>
  <c r="M34" i="40"/>
  <c r="L34" i="40"/>
  <c r="K34" i="40"/>
  <c r="J34" i="40"/>
  <c r="I34" i="40"/>
  <c r="E34" i="40"/>
  <c r="D34" i="40"/>
  <c r="H34" i="40" s="1"/>
  <c r="S33" i="40"/>
  <c r="R33" i="40"/>
  <c r="Q33" i="40"/>
  <c r="P33" i="40"/>
  <c r="O33" i="40"/>
  <c r="N33" i="40"/>
  <c r="M33" i="40"/>
  <c r="L33" i="40"/>
  <c r="K33" i="40"/>
  <c r="J33" i="40"/>
  <c r="I33" i="40"/>
  <c r="E33" i="40"/>
  <c r="D33" i="40"/>
  <c r="H33" i="40" s="1"/>
  <c r="S32" i="40"/>
  <c r="R32" i="40"/>
  <c r="Q32" i="40"/>
  <c r="P32" i="40"/>
  <c r="O32" i="40"/>
  <c r="N32" i="40"/>
  <c r="M32" i="40"/>
  <c r="L32" i="40"/>
  <c r="K32" i="40"/>
  <c r="J32" i="40"/>
  <c r="I32" i="40"/>
  <c r="E32" i="40"/>
  <c r="D32" i="40"/>
  <c r="H32" i="40" s="1"/>
  <c r="S25" i="40"/>
  <c r="R25" i="40"/>
  <c r="Q25" i="40"/>
  <c r="P25" i="40"/>
  <c r="O25" i="40"/>
  <c r="N25" i="40"/>
  <c r="M25" i="40"/>
  <c r="L25" i="40"/>
  <c r="L29" i="40" s="1"/>
  <c r="K25" i="40"/>
  <c r="K29" i="40" s="1"/>
  <c r="J25" i="40"/>
  <c r="I25" i="40"/>
  <c r="E25" i="40"/>
  <c r="D25" i="40"/>
  <c r="H25" i="40" s="1"/>
  <c r="H29" i="40" s="1"/>
  <c r="S21" i="40"/>
  <c r="R21" i="40"/>
  <c r="Q21" i="40"/>
  <c r="P21" i="40"/>
  <c r="O21" i="40"/>
  <c r="N21" i="40"/>
  <c r="M21" i="40"/>
  <c r="L21" i="40"/>
  <c r="K21" i="40"/>
  <c r="J21" i="40"/>
  <c r="I21" i="40"/>
  <c r="E21" i="40"/>
  <c r="D21" i="40"/>
  <c r="H21" i="40" s="1"/>
  <c r="S16" i="40"/>
  <c r="R16" i="40"/>
  <c r="Q16" i="40"/>
  <c r="P16" i="40"/>
  <c r="O16" i="40"/>
  <c r="N16" i="40"/>
  <c r="M16" i="40"/>
  <c r="L16" i="40"/>
  <c r="K16" i="40"/>
  <c r="J16" i="40"/>
  <c r="I16" i="40"/>
  <c r="E16" i="40"/>
  <c r="D16" i="40"/>
  <c r="H16" i="40" s="1"/>
  <c r="S15" i="40"/>
  <c r="R15" i="40"/>
  <c r="Q15" i="40"/>
  <c r="P15" i="40"/>
  <c r="O15" i="40"/>
  <c r="N15" i="40"/>
  <c r="M15" i="40"/>
  <c r="L15" i="40"/>
  <c r="K15" i="40"/>
  <c r="J15" i="40"/>
  <c r="I15" i="40"/>
  <c r="E15" i="40"/>
  <c r="D15" i="40"/>
  <c r="H15" i="40" s="1"/>
  <c r="S14" i="40"/>
  <c r="R14" i="40"/>
  <c r="Q14" i="40"/>
  <c r="P14" i="40"/>
  <c r="O14" i="40"/>
  <c r="N14" i="40"/>
  <c r="M14" i="40"/>
  <c r="L14" i="40"/>
  <c r="K14" i="40"/>
  <c r="J14" i="40"/>
  <c r="I14" i="40"/>
  <c r="E14" i="40"/>
  <c r="D14" i="40"/>
  <c r="H14" i="40" s="1"/>
  <c r="S13" i="40"/>
  <c r="R13" i="40"/>
  <c r="Q13" i="40"/>
  <c r="P13" i="40"/>
  <c r="O13" i="40"/>
  <c r="N13" i="40"/>
  <c r="M13" i="40"/>
  <c r="L13" i="40"/>
  <c r="K13" i="40"/>
  <c r="J13" i="40"/>
  <c r="I13" i="40"/>
  <c r="E13" i="40"/>
  <c r="D13" i="40"/>
  <c r="H13" i="40" s="1"/>
  <c r="S12" i="40"/>
  <c r="R12" i="40"/>
  <c r="Q12" i="40"/>
  <c r="P12" i="40"/>
  <c r="O12" i="40"/>
  <c r="N12" i="40"/>
  <c r="M12" i="40"/>
  <c r="L12" i="40"/>
  <c r="K12" i="40"/>
  <c r="J12" i="40"/>
  <c r="I12" i="40"/>
  <c r="E12" i="40"/>
  <c r="D12" i="40"/>
  <c r="H12" i="40" s="1"/>
  <c r="S11" i="40"/>
  <c r="R11" i="40"/>
  <c r="Q11" i="40"/>
  <c r="P11" i="40"/>
  <c r="O11" i="40"/>
  <c r="N11" i="40"/>
  <c r="M11" i="40"/>
  <c r="L11" i="40"/>
  <c r="K11" i="40"/>
  <c r="J11" i="40"/>
  <c r="I11" i="40"/>
  <c r="E11" i="40"/>
  <c r="D11" i="40"/>
  <c r="H11" i="40" s="1"/>
  <c r="S9" i="40"/>
  <c r="R9" i="40"/>
  <c r="Q9" i="40"/>
  <c r="P9" i="40"/>
  <c r="O9" i="40"/>
  <c r="N9" i="40"/>
  <c r="M9" i="40"/>
  <c r="L9" i="40"/>
  <c r="K9" i="40"/>
  <c r="J9" i="40"/>
  <c r="I9" i="40"/>
  <c r="E9" i="40"/>
  <c r="E10" i="40" s="1"/>
  <c r="D9" i="40"/>
  <c r="S8" i="40"/>
  <c r="R8" i="40"/>
  <c r="Q8" i="40"/>
  <c r="P8" i="40"/>
  <c r="O8" i="40"/>
  <c r="N8" i="40"/>
  <c r="M8" i="40"/>
  <c r="L8" i="40"/>
  <c r="K8" i="40"/>
  <c r="J8" i="40"/>
  <c r="I8" i="40"/>
  <c r="E8" i="40"/>
  <c r="D8" i="40"/>
  <c r="H8" i="40" s="1"/>
  <c r="S7" i="40"/>
  <c r="R7" i="40"/>
  <c r="Q7" i="40"/>
  <c r="P7" i="40"/>
  <c r="O7" i="40"/>
  <c r="N7" i="40"/>
  <c r="M7" i="40"/>
  <c r="L7" i="40"/>
  <c r="K7" i="40"/>
  <c r="J7" i="40"/>
  <c r="I7" i="40"/>
  <c r="E7" i="40"/>
  <c r="D7" i="40"/>
  <c r="H7" i="40" s="1"/>
  <c r="S6" i="40"/>
  <c r="R6" i="40"/>
  <c r="Q6" i="40"/>
  <c r="P6" i="40"/>
  <c r="O6" i="40"/>
  <c r="N6" i="40"/>
  <c r="M6" i="40"/>
  <c r="L6" i="40"/>
  <c r="K6" i="40"/>
  <c r="J6" i="40"/>
  <c r="I6" i="40"/>
  <c r="E6" i="40"/>
  <c r="D6" i="40"/>
  <c r="H6" i="40" s="1"/>
  <c r="S5" i="40"/>
  <c r="S23" i="40" s="1"/>
  <c r="R5" i="40"/>
  <c r="R23" i="40" s="1"/>
  <c r="Q5" i="40"/>
  <c r="Q23" i="40" s="1"/>
  <c r="P5" i="40"/>
  <c r="P23" i="40" s="1"/>
  <c r="O5" i="40"/>
  <c r="O23" i="40" s="1"/>
  <c r="N5" i="40"/>
  <c r="N23" i="40" s="1"/>
  <c r="M5" i="40"/>
  <c r="M23" i="40" s="1"/>
  <c r="L5" i="40"/>
  <c r="L23" i="40" s="1"/>
  <c r="K5" i="40"/>
  <c r="K23" i="40" s="1"/>
  <c r="J5" i="40"/>
  <c r="J23" i="40" s="1"/>
  <c r="I5" i="40"/>
  <c r="I23" i="40" s="1"/>
  <c r="E5" i="40"/>
  <c r="E23" i="40" s="1"/>
  <c r="D5" i="40"/>
  <c r="S4" i="40"/>
  <c r="S27" i="40" s="1"/>
  <c r="R4" i="40"/>
  <c r="R27" i="40" s="1"/>
  <c r="Q4" i="40"/>
  <c r="Q27" i="40" s="1"/>
  <c r="P4" i="40"/>
  <c r="P27" i="40" s="1"/>
  <c r="O4" i="40"/>
  <c r="O27" i="40" s="1"/>
  <c r="N4" i="40"/>
  <c r="N27" i="40" s="1"/>
  <c r="M4" i="40"/>
  <c r="M27" i="40" s="1"/>
  <c r="L4" i="40"/>
  <c r="L27" i="40" s="1"/>
  <c r="L30" i="40" s="1"/>
  <c r="K4" i="40"/>
  <c r="K27" i="40" s="1"/>
  <c r="K30" i="40" s="1"/>
  <c r="J4" i="40"/>
  <c r="J27" i="40" s="1"/>
  <c r="I4" i="40"/>
  <c r="I27" i="40" s="1"/>
  <c r="E4" i="40"/>
  <c r="E27" i="40" s="1"/>
  <c r="D4" i="40"/>
  <c r="H3" i="40"/>
  <c r="S2" i="40"/>
  <c r="S20" i="40" s="1"/>
  <c r="R2" i="40"/>
  <c r="R20" i="40" s="1"/>
  <c r="Q2" i="40"/>
  <c r="Q20" i="40" s="1"/>
  <c r="P2" i="40"/>
  <c r="P20" i="40" s="1"/>
  <c r="O2" i="40"/>
  <c r="O20" i="40" s="1"/>
  <c r="N2" i="40"/>
  <c r="N20" i="40" s="1"/>
  <c r="M2" i="40"/>
  <c r="M20" i="40" s="1"/>
  <c r="L2" i="40"/>
  <c r="L20" i="40" s="1"/>
  <c r="K2" i="40"/>
  <c r="K20" i="40" s="1"/>
  <c r="J2" i="40"/>
  <c r="J20" i="40" s="1"/>
  <c r="I2" i="40"/>
  <c r="I20" i="40" s="1"/>
  <c r="E2" i="40"/>
  <c r="E20" i="40" s="1"/>
  <c r="D2" i="40"/>
  <c r="T37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E37" i="39"/>
  <c r="D37" i="39"/>
  <c r="T36" i="39"/>
  <c r="S36" i="39"/>
  <c r="R36" i="39"/>
  <c r="Q36" i="39"/>
  <c r="P36" i="39"/>
  <c r="O36" i="39"/>
  <c r="N36" i="39"/>
  <c r="M36" i="39"/>
  <c r="L36" i="39"/>
  <c r="K36" i="39"/>
  <c r="J36" i="39"/>
  <c r="I36" i="39"/>
  <c r="H36" i="39"/>
  <c r="E36" i="39"/>
  <c r="D36" i="39"/>
  <c r="T35" i="39"/>
  <c r="S35" i="39"/>
  <c r="R35" i="39"/>
  <c r="Q35" i="39"/>
  <c r="P35" i="39"/>
  <c r="O35" i="39"/>
  <c r="N35" i="39"/>
  <c r="M35" i="39"/>
  <c r="L35" i="39"/>
  <c r="K35" i="39"/>
  <c r="J35" i="39"/>
  <c r="I35" i="39"/>
  <c r="E35" i="39"/>
  <c r="D35" i="39"/>
  <c r="H35" i="39" s="1"/>
  <c r="T34" i="39"/>
  <c r="S34" i="39"/>
  <c r="R34" i="39"/>
  <c r="Q34" i="39"/>
  <c r="P34" i="39"/>
  <c r="O34" i="39"/>
  <c r="N34" i="39"/>
  <c r="M34" i="39"/>
  <c r="L34" i="39"/>
  <c r="K34" i="39"/>
  <c r="J34" i="39"/>
  <c r="I34" i="39"/>
  <c r="E34" i="39"/>
  <c r="D34" i="39"/>
  <c r="H34" i="39" s="1"/>
  <c r="T33" i="39"/>
  <c r="S33" i="39"/>
  <c r="R33" i="39"/>
  <c r="Q33" i="39"/>
  <c r="P33" i="39"/>
  <c r="O33" i="39"/>
  <c r="N33" i="39"/>
  <c r="M33" i="39"/>
  <c r="L33" i="39"/>
  <c r="K33" i="39"/>
  <c r="J33" i="39"/>
  <c r="I33" i="39"/>
  <c r="E33" i="39"/>
  <c r="D33" i="39"/>
  <c r="H33" i="39" s="1"/>
  <c r="T32" i="39"/>
  <c r="S32" i="39"/>
  <c r="R32" i="39"/>
  <c r="Q32" i="39"/>
  <c r="P32" i="39"/>
  <c r="O32" i="39"/>
  <c r="N32" i="39"/>
  <c r="M32" i="39"/>
  <c r="L32" i="39"/>
  <c r="K32" i="39"/>
  <c r="J32" i="39"/>
  <c r="I32" i="39"/>
  <c r="E32" i="39"/>
  <c r="D32" i="39"/>
  <c r="H32" i="39" s="1"/>
  <c r="T25" i="39"/>
  <c r="S25" i="39"/>
  <c r="R25" i="39"/>
  <c r="Q25" i="39"/>
  <c r="P25" i="39"/>
  <c r="O25" i="39"/>
  <c r="N25" i="39"/>
  <c r="M25" i="39"/>
  <c r="L25" i="39"/>
  <c r="L29" i="39" s="1"/>
  <c r="K25" i="39"/>
  <c r="K29" i="39" s="1"/>
  <c r="J25" i="39"/>
  <c r="I25" i="39"/>
  <c r="E25" i="39"/>
  <c r="D25" i="39"/>
  <c r="H25" i="39" s="1"/>
  <c r="H29" i="39" s="1"/>
  <c r="T21" i="39"/>
  <c r="S21" i="39"/>
  <c r="R21" i="39"/>
  <c r="Q21" i="39"/>
  <c r="P21" i="39"/>
  <c r="O21" i="39"/>
  <c r="N21" i="39"/>
  <c r="M21" i="39"/>
  <c r="L21" i="39"/>
  <c r="K21" i="39"/>
  <c r="J21" i="39"/>
  <c r="I21" i="39"/>
  <c r="E21" i="39"/>
  <c r="D21" i="39"/>
  <c r="H21" i="39" s="1"/>
  <c r="T16" i="39"/>
  <c r="S16" i="39"/>
  <c r="R16" i="39"/>
  <c r="Q16" i="39"/>
  <c r="P16" i="39"/>
  <c r="O16" i="39"/>
  <c r="N16" i="39"/>
  <c r="M16" i="39"/>
  <c r="L16" i="39"/>
  <c r="K16" i="39"/>
  <c r="J16" i="39"/>
  <c r="I16" i="39"/>
  <c r="E16" i="39"/>
  <c r="D16" i="39"/>
  <c r="H16" i="39" s="1"/>
  <c r="T15" i="39"/>
  <c r="S15" i="39"/>
  <c r="R15" i="39"/>
  <c r="Q15" i="39"/>
  <c r="P15" i="39"/>
  <c r="O15" i="39"/>
  <c r="N15" i="39"/>
  <c r="M15" i="39"/>
  <c r="L15" i="39"/>
  <c r="K15" i="39"/>
  <c r="J15" i="39"/>
  <c r="I15" i="39"/>
  <c r="E15" i="39"/>
  <c r="D15" i="39"/>
  <c r="H15" i="39" s="1"/>
  <c r="T14" i="39"/>
  <c r="S14" i="39"/>
  <c r="R14" i="39"/>
  <c r="Q14" i="39"/>
  <c r="P14" i="39"/>
  <c r="O14" i="39"/>
  <c r="N14" i="39"/>
  <c r="M14" i="39"/>
  <c r="L14" i="39"/>
  <c r="K14" i="39"/>
  <c r="J14" i="39"/>
  <c r="I14" i="39"/>
  <c r="E14" i="39"/>
  <c r="D14" i="39"/>
  <c r="H14" i="39" s="1"/>
  <c r="T13" i="39"/>
  <c r="S13" i="39"/>
  <c r="R13" i="39"/>
  <c r="Q13" i="39"/>
  <c r="P13" i="39"/>
  <c r="O13" i="39"/>
  <c r="N13" i="39"/>
  <c r="M13" i="39"/>
  <c r="L13" i="39"/>
  <c r="K13" i="39"/>
  <c r="J13" i="39"/>
  <c r="I13" i="39"/>
  <c r="E13" i="39"/>
  <c r="D13" i="39"/>
  <c r="H13" i="39" s="1"/>
  <c r="T12" i="39"/>
  <c r="S12" i="39"/>
  <c r="R12" i="39"/>
  <c r="Q12" i="39"/>
  <c r="P12" i="39"/>
  <c r="O12" i="39"/>
  <c r="N12" i="39"/>
  <c r="M12" i="39"/>
  <c r="L12" i="39"/>
  <c r="K12" i="39"/>
  <c r="J12" i="39"/>
  <c r="I12" i="39"/>
  <c r="E12" i="39"/>
  <c r="D12" i="39"/>
  <c r="H12" i="39" s="1"/>
  <c r="T11" i="39"/>
  <c r="S11" i="39"/>
  <c r="R11" i="39"/>
  <c r="Q11" i="39"/>
  <c r="P11" i="39"/>
  <c r="O11" i="39"/>
  <c r="N11" i="39"/>
  <c r="M11" i="39"/>
  <c r="L11" i="39"/>
  <c r="K11" i="39"/>
  <c r="J11" i="39"/>
  <c r="I11" i="39"/>
  <c r="E11" i="39"/>
  <c r="D11" i="39"/>
  <c r="H11" i="39" s="1"/>
  <c r="T9" i="39"/>
  <c r="S9" i="39"/>
  <c r="R9" i="39"/>
  <c r="Q9" i="39"/>
  <c r="P9" i="39"/>
  <c r="O9" i="39"/>
  <c r="N9" i="39"/>
  <c r="M9" i="39"/>
  <c r="L9" i="39"/>
  <c r="K9" i="39"/>
  <c r="J9" i="39"/>
  <c r="I9" i="39"/>
  <c r="E9" i="39"/>
  <c r="D9" i="39"/>
  <c r="T8" i="39"/>
  <c r="S8" i="39"/>
  <c r="R8" i="39"/>
  <c r="Q8" i="39"/>
  <c r="P8" i="39"/>
  <c r="O8" i="39"/>
  <c r="N8" i="39"/>
  <c r="M8" i="39"/>
  <c r="L8" i="39"/>
  <c r="K8" i="39"/>
  <c r="J8" i="39"/>
  <c r="I8" i="39"/>
  <c r="E8" i="39"/>
  <c r="D8" i="39"/>
  <c r="H8" i="39" s="1"/>
  <c r="T7" i="39"/>
  <c r="S7" i="39"/>
  <c r="R7" i="39"/>
  <c r="Q7" i="39"/>
  <c r="P7" i="39"/>
  <c r="O7" i="39"/>
  <c r="N7" i="39"/>
  <c r="M7" i="39"/>
  <c r="L7" i="39"/>
  <c r="K7" i="39"/>
  <c r="J7" i="39"/>
  <c r="I7" i="39"/>
  <c r="E7" i="39"/>
  <c r="D7" i="39"/>
  <c r="H7" i="39" s="1"/>
  <c r="T6" i="39"/>
  <c r="S6" i="39"/>
  <c r="R6" i="39"/>
  <c r="Q6" i="39"/>
  <c r="P6" i="39"/>
  <c r="O6" i="39"/>
  <c r="N6" i="39"/>
  <c r="M6" i="39"/>
  <c r="L6" i="39"/>
  <c r="K6" i="39"/>
  <c r="J6" i="39"/>
  <c r="I6" i="39"/>
  <c r="E6" i="39"/>
  <c r="D6" i="39"/>
  <c r="H6" i="39" s="1"/>
  <c r="T5" i="39"/>
  <c r="T23" i="39" s="1"/>
  <c r="S5" i="39"/>
  <c r="S23" i="39" s="1"/>
  <c r="R5" i="39"/>
  <c r="R23" i="39" s="1"/>
  <c r="Q5" i="39"/>
  <c r="Q23" i="39" s="1"/>
  <c r="P5" i="39"/>
  <c r="P23" i="39" s="1"/>
  <c r="O5" i="39"/>
  <c r="O23" i="39" s="1"/>
  <c r="N5" i="39"/>
  <c r="N23" i="39" s="1"/>
  <c r="M5" i="39"/>
  <c r="M23" i="39" s="1"/>
  <c r="L5" i="39"/>
  <c r="L23" i="39" s="1"/>
  <c r="K5" i="39"/>
  <c r="K23" i="39" s="1"/>
  <c r="J5" i="39"/>
  <c r="J23" i="39" s="1"/>
  <c r="I5" i="39"/>
  <c r="I23" i="39" s="1"/>
  <c r="E5" i="39"/>
  <c r="E23" i="39" s="1"/>
  <c r="D5" i="39"/>
  <c r="T4" i="39"/>
  <c r="T27" i="39" s="1"/>
  <c r="S4" i="39"/>
  <c r="S27" i="39" s="1"/>
  <c r="R4" i="39"/>
  <c r="R27" i="39" s="1"/>
  <c r="Q4" i="39"/>
  <c r="Q27" i="39" s="1"/>
  <c r="P4" i="39"/>
  <c r="P27" i="39" s="1"/>
  <c r="O4" i="39"/>
  <c r="O27" i="39" s="1"/>
  <c r="N4" i="39"/>
  <c r="N27" i="39" s="1"/>
  <c r="M4" i="39"/>
  <c r="M27" i="39" s="1"/>
  <c r="L4" i="39"/>
  <c r="L27" i="39" s="1"/>
  <c r="L30" i="39" s="1"/>
  <c r="K4" i="39"/>
  <c r="K27" i="39" s="1"/>
  <c r="K30" i="39" s="1"/>
  <c r="J4" i="39"/>
  <c r="J27" i="39" s="1"/>
  <c r="I4" i="39"/>
  <c r="I27" i="39" s="1"/>
  <c r="E4" i="39"/>
  <c r="E27" i="39" s="1"/>
  <c r="D4" i="39"/>
  <c r="H3" i="39"/>
  <c r="T2" i="39"/>
  <c r="T20" i="39" s="1"/>
  <c r="S2" i="39"/>
  <c r="S20" i="39" s="1"/>
  <c r="R2" i="39"/>
  <c r="R20" i="39" s="1"/>
  <c r="Q2" i="39"/>
  <c r="Q20" i="39" s="1"/>
  <c r="P2" i="39"/>
  <c r="P20" i="39" s="1"/>
  <c r="O2" i="39"/>
  <c r="O20" i="39" s="1"/>
  <c r="N2" i="39"/>
  <c r="N20" i="39" s="1"/>
  <c r="M2" i="39"/>
  <c r="M20" i="39" s="1"/>
  <c r="L2" i="39"/>
  <c r="L20" i="39" s="1"/>
  <c r="K2" i="39"/>
  <c r="K20" i="39" s="1"/>
  <c r="J2" i="39"/>
  <c r="J20" i="39" s="1"/>
  <c r="I2" i="39"/>
  <c r="I20" i="39" s="1"/>
  <c r="E2" i="39"/>
  <c r="E20" i="39" s="1"/>
  <c r="D2" i="39"/>
  <c r="V37" i="38"/>
  <c r="U37" i="38"/>
  <c r="T37" i="38"/>
  <c r="S37" i="38"/>
  <c r="R37" i="38"/>
  <c r="Q37" i="38"/>
  <c r="P37" i="38"/>
  <c r="O37" i="38"/>
  <c r="N37" i="38"/>
  <c r="M37" i="38"/>
  <c r="L37" i="38"/>
  <c r="K37" i="38"/>
  <c r="J37" i="38"/>
  <c r="I37" i="38"/>
  <c r="H37" i="38"/>
  <c r="E37" i="38"/>
  <c r="D37" i="38"/>
  <c r="V36" i="38"/>
  <c r="U36" i="38"/>
  <c r="T36" i="38"/>
  <c r="S36" i="38"/>
  <c r="R36" i="38"/>
  <c r="Q36" i="38"/>
  <c r="P36" i="38"/>
  <c r="O36" i="38"/>
  <c r="N36" i="38"/>
  <c r="M36" i="38"/>
  <c r="L36" i="38"/>
  <c r="K36" i="38"/>
  <c r="J36" i="38"/>
  <c r="I36" i="38"/>
  <c r="H36" i="38"/>
  <c r="E36" i="38"/>
  <c r="D36" i="38"/>
  <c r="V35" i="38"/>
  <c r="U35" i="38"/>
  <c r="T35" i="38"/>
  <c r="S35" i="38"/>
  <c r="R35" i="38"/>
  <c r="Q35" i="38"/>
  <c r="P35" i="38"/>
  <c r="O35" i="38"/>
  <c r="N35" i="38"/>
  <c r="M35" i="38"/>
  <c r="L35" i="38"/>
  <c r="K35" i="38"/>
  <c r="J35" i="38"/>
  <c r="I35" i="38"/>
  <c r="E35" i="38"/>
  <c r="D35" i="38"/>
  <c r="H35" i="38" s="1"/>
  <c r="V34" i="38"/>
  <c r="U34" i="38"/>
  <c r="T34" i="38"/>
  <c r="S34" i="38"/>
  <c r="R34" i="38"/>
  <c r="Q34" i="38"/>
  <c r="P34" i="38"/>
  <c r="O34" i="38"/>
  <c r="N34" i="38"/>
  <c r="M34" i="38"/>
  <c r="L34" i="38"/>
  <c r="K34" i="38"/>
  <c r="J34" i="38"/>
  <c r="I34" i="38"/>
  <c r="E34" i="38"/>
  <c r="D34" i="38"/>
  <c r="H34" i="38" s="1"/>
  <c r="V33" i="38"/>
  <c r="U33" i="38"/>
  <c r="T33" i="38"/>
  <c r="S33" i="38"/>
  <c r="R33" i="38"/>
  <c r="Q33" i="38"/>
  <c r="P33" i="38"/>
  <c r="O33" i="38"/>
  <c r="N33" i="38"/>
  <c r="M33" i="38"/>
  <c r="L33" i="38"/>
  <c r="K33" i="38"/>
  <c r="J33" i="38"/>
  <c r="I33" i="38"/>
  <c r="E33" i="38"/>
  <c r="D33" i="38"/>
  <c r="H33" i="38" s="1"/>
  <c r="V32" i="38"/>
  <c r="U32" i="38"/>
  <c r="T32" i="38"/>
  <c r="S32" i="38"/>
  <c r="R32" i="38"/>
  <c r="Q32" i="38"/>
  <c r="P32" i="38"/>
  <c r="O32" i="38"/>
  <c r="N32" i="38"/>
  <c r="M32" i="38"/>
  <c r="L32" i="38"/>
  <c r="K32" i="38"/>
  <c r="J32" i="38"/>
  <c r="I32" i="38"/>
  <c r="E32" i="38"/>
  <c r="D32" i="38"/>
  <c r="H32" i="38" s="1"/>
  <c r="V25" i="38"/>
  <c r="U25" i="38"/>
  <c r="T25" i="38"/>
  <c r="S25" i="38"/>
  <c r="R25" i="38"/>
  <c r="Q25" i="38"/>
  <c r="P25" i="38"/>
  <c r="O25" i="38"/>
  <c r="N25" i="38"/>
  <c r="M25" i="38"/>
  <c r="L25" i="38"/>
  <c r="L29" i="38" s="1"/>
  <c r="K25" i="38"/>
  <c r="K29" i="38" s="1"/>
  <c r="J25" i="38"/>
  <c r="I25" i="38"/>
  <c r="E25" i="38"/>
  <c r="D25" i="38"/>
  <c r="H25" i="38" s="1"/>
  <c r="H29" i="38" s="1"/>
  <c r="V21" i="38"/>
  <c r="U21" i="38"/>
  <c r="T21" i="38"/>
  <c r="S21" i="38"/>
  <c r="R21" i="38"/>
  <c r="Q21" i="38"/>
  <c r="P21" i="38"/>
  <c r="O21" i="38"/>
  <c r="N21" i="38"/>
  <c r="M21" i="38"/>
  <c r="L21" i="38"/>
  <c r="K21" i="38"/>
  <c r="J21" i="38"/>
  <c r="I21" i="38"/>
  <c r="E21" i="38"/>
  <c r="D21" i="38"/>
  <c r="H21" i="38" s="1"/>
  <c r="V16" i="38"/>
  <c r="U16" i="38"/>
  <c r="T16" i="38"/>
  <c r="S16" i="38"/>
  <c r="R16" i="38"/>
  <c r="Q16" i="38"/>
  <c r="P16" i="38"/>
  <c r="O16" i="38"/>
  <c r="N16" i="38"/>
  <c r="M16" i="38"/>
  <c r="L16" i="38"/>
  <c r="K16" i="38"/>
  <c r="J16" i="38"/>
  <c r="I16" i="38"/>
  <c r="E16" i="38"/>
  <c r="D16" i="38"/>
  <c r="H16" i="38" s="1"/>
  <c r="V15" i="38"/>
  <c r="U15" i="38"/>
  <c r="T15" i="38"/>
  <c r="S15" i="38"/>
  <c r="R15" i="38"/>
  <c r="Q15" i="38"/>
  <c r="P15" i="38"/>
  <c r="O15" i="38"/>
  <c r="N15" i="38"/>
  <c r="M15" i="38"/>
  <c r="L15" i="38"/>
  <c r="K15" i="38"/>
  <c r="J15" i="38"/>
  <c r="I15" i="38"/>
  <c r="E15" i="38"/>
  <c r="D15" i="38"/>
  <c r="H15" i="38" s="1"/>
  <c r="V14" i="38"/>
  <c r="U14" i="38"/>
  <c r="T14" i="38"/>
  <c r="S14" i="38"/>
  <c r="R14" i="38"/>
  <c r="Q14" i="38"/>
  <c r="P14" i="38"/>
  <c r="O14" i="38"/>
  <c r="N14" i="38"/>
  <c r="M14" i="38"/>
  <c r="L14" i="38"/>
  <c r="K14" i="38"/>
  <c r="J14" i="38"/>
  <c r="I14" i="38"/>
  <c r="E14" i="38"/>
  <c r="D14" i="38"/>
  <c r="H14" i="38" s="1"/>
  <c r="V13" i="38"/>
  <c r="U13" i="38"/>
  <c r="T13" i="38"/>
  <c r="S13" i="38"/>
  <c r="R13" i="38"/>
  <c r="Q13" i="38"/>
  <c r="P13" i="38"/>
  <c r="O13" i="38"/>
  <c r="N13" i="38"/>
  <c r="M13" i="38"/>
  <c r="L13" i="38"/>
  <c r="K13" i="38"/>
  <c r="J13" i="38"/>
  <c r="I13" i="38"/>
  <c r="E13" i="38"/>
  <c r="D13" i="38"/>
  <c r="H13" i="38" s="1"/>
  <c r="V12" i="38"/>
  <c r="U12" i="38"/>
  <c r="T12" i="38"/>
  <c r="S12" i="38"/>
  <c r="R12" i="38"/>
  <c r="Q12" i="38"/>
  <c r="P12" i="38"/>
  <c r="O12" i="38"/>
  <c r="N12" i="38"/>
  <c r="M12" i="38"/>
  <c r="L12" i="38"/>
  <c r="K12" i="38"/>
  <c r="J12" i="38"/>
  <c r="I12" i="38"/>
  <c r="E12" i="38"/>
  <c r="D12" i="38"/>
  <c r="H12" i="38" s="1"/>
  <c r="V11" i="38"/>
  <c r="U11" i="38"/>
  <c r="T11" i="38"/>
  <c r="S11" i="38"/>
  <c r="R11" i="38"/>
  <c r="Q11" i="38"/>
  <c r="P11" i="38"/>
  <c r="O11" i="38"/>
  <c r="N11" i="38"/>
  <c r="M11" i="38"/>
  <c r="L11" i="38"/>
  <c r="K11" i="38"/>
  <c r="J11" i="38"/>
  <c r="I11" i="38"/>
  <c r="E11" i="38"/>
  <c r="D11" i="38"/>
  <c r="H11" i="38" s="1"/>
  <c r="V9" i="38"/>
  <c r="U9" i="38"/>
  <c r="T9" i="38"/>
  <c r="S9" i="38"/>
  <c r="R9" i="38"/>
  <c r="Q9" i="38"/>
  <c r="P9" i="38"/>
  <c r="O9" i="38"/>
  <c r="N9" i="38"/>
  <c r="M9" i="38"/>
  <c r="L9" i="38"/>
  <c r="K9" i="38"/>
  <c r="J9" i="38"/>
  <c r="I9" i="38"/>
  <c r="E9" i="38"/>
  <c r="D9" i="38"/>
  <c r="V8" i="38"/>
  <c r="U8" i="38"/>
  <c r="T8" i="38"/>
  <c r="S8" i="38"/>
  <c r="R8" i="38"/>
  <c r="Q8" i="38"/>
  <c r="P8" i="38"/>
  <c r="O8" i="38"/>
  <c r="N8" i="38"/>
  <c r="M8" i="38"/>
  <c r="L8" i="38"/>
  <c r="K8" i="38"/>
  <c r="J8" i="38"/>
  <c r="I8" i="38"/>
  <c r="E8" i="38"/>
  <c r="D8" i="38"/>
  <c r="H8" i="38" s="1"/>
  <c r="V7" i="38"/>
  <c r="U7" i="38"/>
  <c r="T7" i="38"/>
  <c r="S7" i="38"/>
  <c r="R7" i="38"/>
  <c r="Q7" i="38"/>
  <c r="P7" i="38"/>
  <c r="O7" i="38"/>
  <c r="N7" i="38"/>
  <c r="M7" i="38"/>
  <c r="L7" i="38"/>
  <c r="K7" i="38"/>
  <c r="J7" i="38"/>
  <c r="I7" i="38"/>
  <c r="E7" i="38"/>
  <c r="D7" i="38"/>
  <c r="H7" i="38" s="1"/>
  <c r="V6" i="38"/>
  <c r="U6" i="38"/>
  <c r="T6" i="38"/>
  <c r="S6" i="38"/>
  <c r="R6" i="38"/>
  <c r="Q6" i="38"/>
  <c r="P6" i="38"/>
  <c r="O6" i="38"/>
  <c r="N6" i="38"/>
  <c r="M6" i="38"/>
  <c r="L6" i="38"/>
  <c r="K6" i="38"/>
  <c r="J6" i="38"/>
  <c r="I6" i="38"/>
  <c r="E6" i="38"/>
  <c r="D6" i="38"/>
  <c r="H6" i="38" s="1"/>
  <c r="V5" i="38"/>
  <c r="V23" i="38" s="1"/>
  <c r="U5" i="38"/>
  <c r="U23" i="38" s="1"/>
  <c r="T5" i="38"/>
  <c r="T23" i="38" s="1"/>
  <c r="S5" i="38"/>
  <c r="S23" i="38" s="1"/>
  <c r="R5" i="38"/>
  <c r="R23" i="38" s="1"/>
  <c r="Q5" i="38"/>
  <c r="Q23" i="38" s="1"/>
  <c r="P5" i="38"/>
  <c r="P23" i="38" s="1"/>
  <c r="O5" i="38"/>
  <c r="O23" i="38" s="1"/>
  <c r="N5" i="38"/>
  <c r="N23" i="38" s="1"/>
  <c r="M5" i="38"/>
  <c r="M23" i="38" s="1"/>
  <c r="L5" i="38"/>
  <c r="L23" i="38" s="1"/>
  <c r="K5" i="38"/>
  <c r="K23" i="38" s="1"/>
  <c r="J5" i="38"/>
  <c r="J23" i="38" s="1"/>
  <c r="I5" i="38"/>
  <c r="I23" i="38" s="1"/>
  <c r="E5" i="38"/>
  <c r="E23" i="38" s="1"/>
  <c r="D5" i="38"/>
  <c r="V4" i="38"/>
  <c r="V27" i="38" s="1"/>
  <c r="U4" i="38"/>
  <c r="U27" i="38" s="1"/>
  <c r="T4" i="38"/>
  <c r="T27" i="38" s="1"/>
  <c r="S4" i="38"/>
  <c r="S27" i="38" s="1"/>
  <c r="R4" i="38"/>
  <c r="R27" i="38" s="1"/>
  <c r="Q4" i="38"/>
  <c r="Q27" i="38" s="1"/>
  <c r="P4" i="38"/>
  <c r="P27" i="38" s="1"/>
  <c r="O4" i="38"/>
  <c r="O27" i="38" s="1"/>
  <c r="N4" i="38"/>
  <c r="N27" i="38" s="1"/>
  <c r="M4" i="38"/>
  <c r="M27" i="38" s="1"/>
  <c r="L4" i="38"/>
  <c r="L27" i="38" s="1"/>
  <c r="L30" i="38" s="1"/>
  <c r="K4" i="38"/>
  <c r="K27" i="38" s="1"/>
  <c r="K30" i="38" s="1"/>
  <c r="J4" i="38"/>
  <c r="J27" i="38" s="1"/>
  <c r="I4" i="38"/>
  <c r="I27" i="38" s="1"/>
  <c r="E4" i="38"/>
  <c r="E27" i="38" s="1"/>
  <c r="D4" i="38"/>
  <c r="H3" i="38"/>
  <c r="V2" i="38"/>
  <c r="V20" i="38" s="1"/>
  <c r="U2" i="38"/>
  <c r="U20" i="38" s="1"/>
  <c r="T2" i="38"/>
  <c r="T20" i="38" s="1"/>
  <c r="S2" i="38"/>
  <c r="S20" i="38" s="1"/>
  <c r="R2" i="38"/>
  <c r="R20" i="38" s="1"/>
  <c r="Q2" i="38"/>
  <c r="Q20" i="38" s="1"/>
  <c r="P2" i="38"/>
  <c r="P20" i="38" s="1"/>
  <c r="O2" i="38"/>
  <c r="O20" i="38" s="1"/>
  <c r="N2" i="38"/>
  <c r="N20" i="38" s="1"/>
  <c r="M2" i="38"/>
  <c r="M20" i="38" s="1"/>
  <c r="L2" i="38"/>
  <c r="L20" i="38" s="1"/>
  <c r="K2" i="38"/>
  <c r="K20" i="38" s="1"/>
  <c r="J2" i="38"/>
  <c r="J20" i="38" s="1"/>
  <c r="I2" i="38"/>
  <c r="I20" i="38" s="1"/>
  <c r="E2" i="38"/>
  <c r="E20" i="38" s="1"/>
  <c r="D2" i="38"/>
  <c r="S37" i="37"/>
  <c r="R37" i="37"/>
  <c r="Q37" i="37"/>
  <c r="P37" i="37"/>
  <c r="O37" i="37"/>
  <c r="N37" i="37"/>
  <c r="M37" i="37"/>
  <c r="L37" i="37"/>
  <c r="K37" i="37"/>
  <c r="J37" i="37"/>
  <c r="I37" i="37"/>
  <c r="H37" i="37"/>
  <c r="E37" i="37"/>
  <c r="D37" i="37"/>
  <c r="S36" i="37"/>
  <c r="R36" i="37"/>
  <c r="Q36" i="37"/>
  <c r="P36" i="37"/>
  <c r="O36" i="37"/>
  <c r="N36" i="37"/>
  <c r="M36" i="37"/>
  <c r="L36" i="37"/>
  <c r="K36" i="37"/>
  <c r="J36" i="37"/>
  <c r="I36" i="37"/>
  <c r="H36" i="37"/>
  <c r="E36" i="37"/>
  <c r="D36" i="37"/>
  <c r="S35" i="37"/>
  <c r="R35" i="37"/>
  <c r="Q35" i="37"/>
  <c r="P35" i="37"/>
  <c r="O35" i="37"/>
  <c r="N35" i="37"/>
  <c r="M35" i="37"/>
  <c r="L35" i="37"/>
  <c r="K35" i="37"/>
  <c r="J35" i="37"/>
  <c r="I35" i="37"/>
  <c r="E35" i="37"/>
  <c r="D35" i="37"/>
  <c r="H35" i="37" s="1"/>
  <c r="S34" i="37"/>
  <c r="R34" i="37"/>
  <c r="Q34" i="37"/>
  <c r="P34" i="37"/>
  <c r="O34" i="37"/>
  <c r="N34" i="37"/>
  <c r="M34" i="37"/>
  <c r="L34" i="37"/>
  <c r="K34" i="37"/>
  <c r="J34" i="37"/>
  <c r="I34" i="37"/>
  <c r="E34" i="37"/>
  <c r="D34" i="37"/>
  <c r="H34" i="37" s="1"/>
  <c r="S33" i="37"/>
  <c r="R33" i="37"/>
  <c r="Q33" i="37"/>
  <c r="P33" i="37"/>
  <c r="O33" i="37"/>
  <c r="N33" i="37"/>
  <c r="M33" i="37"/>
  <c r="L33" i="37"/>
  <c r="K33" i="37"/>
  <c r="J33" i="37"/>
  <c r="I33" i="37"/>
  <c r="E33" i="37"/>
  <c r="D33" i="37"/>
  <c r="H33" i="37" s="1"/>
  <c r="S32" i="37"/>
  <c r="R32" i="37"/>
  <c r="Q32" i="37"/>
  <c r="P32" i="37"/>
  <c r="O32" i="37"/>
  <c r="N32" i="37"/>
  <c r="M32" i="37"/>
  <c r="L32" i="37"/>
  <c r="K32" i="37"/>
  <c r="J32" i="37"/>
  <c r="I32" i="37"/>
  <c r="E32" i="37"/>
  <c r="D32" i="37"/>
  <c r="H32" i="37" s="1"/>
  <c r="S25" i="37"/>
  <c r="R25" i="37"/>
  <c r="Q25" i="37"/>
  <c r="P25" i="37"/>
  <c r="O25" i="37"/>
  <c r="N25" i="37"/>
  <c r="M25" i="37"/>
  <c r="L25" i="37"/>
  <c r="L29" i="37" s="1"/>
  <c r="K25" i="37"/>
  <c r="K29" i="37" s="1"/>
  <c r="J25" i="37"/>
  <c r="I25" i="37"/>
  <c r="E25" i="37"/>
  <c r="D25" i="37"/>
  <c r="H25" i="37" s="1"/>
  <c r="H29" i="37" s="1"/>
  <c r="S21" i="37"/>
  <c r="R21" i="37"/>
  <c r="Q21" i="37"/>
  <c r="P21" i="37"/>
  <c r="O21" i="37"/>
  <c r="N21" i="37"/>
  <c r="M21" i="37"/>
  <c r="L21" i="37"/>
  <c r="K21" i="37"/>
  <c r="J21" i="37"/>
  <c r="I21" i="37"/>
  <c r="E21" i="37"/>
  <c r="D21" i="37"/>
  <c r="H21" i="37" s="1"/>
  <c r="S16" i="37"/>
  <c r="R16" i="37"/>
  <c r="Q16" i="37"/>
  <c r="P16" i="37"/>
  <c r="O16" i="37"/>
  <c r="N16" i="37"/>
  <c r="M16" i="37"/>
  <c r="L16" i="37"/>
  <c r="K16" i="37"/>
  <c r="J16" i="37"/>
  <c r="I16" i="37"/>
  <c r="E16" i="37"/>
  <c r="D16" i="37"/>
  <c r="H16" i="37" s="1"/>
  <c r="S15" i="37"/>
  <c r="R15" i="37"/>
  <c r="Q15" i="37"/>
  <c r="P15" i="37"/>
  <c r="O15" i="37"/>
  <c r="N15" i="37"/>
  <c r="M15" i="37"/>
  <c r="L15" i="37"/>
  <c r="K15" i="37"/>
  <c r="J15" i="37"/>
  <c r="I15" i="37"/>
  <c r="E15" i="37"/>
  <c r="D15" i="37"/>
  <c r="H15" i="37" s="1"/>
  <c r="S14" i="37"/>
  <c r="R14" i="37"/>
  <c r="Q14" i="37"/>
  <c r="P14" i="37"/>
  <c r="O14" i="37"/>
  <c r="N14" i="37"/>
  <c r="M14" i="37"/>
  <c r="L14" i="37"/>
  <c r="K14" i="37"/>
  <c r="J14" i="37"/>
  <c r="I14" i="37"/>
  <c r="E14" i="37"/>
  <c r="D14" i="37"/>
  <c r="H14" i="37" s="1"/>
  <c r="S13" i="37"/>
  <c r="R13" i="37"/>
  <c r="Q13" i="37"/>
  <c r="P13" i="37"/>
  <c r="O13" i="37"/>
  <c r="N13" i="37"/>
  <c r="M13" i="37"/>
  <c r="L13" i="37"/>
  <c r="K13" i="37"/>
  <c r="J13" i="37"/>
  <c r="I13" i="37"/>
  <c r="E13" i="37"/>
  <c r="D13" i="37"/>
  <c r="H13" i="37" s="1"/>
  <c r="S12" i="37"/>
  <c r="R12" i="37"/>
  <c r="Q12" i="37"/>
  <c r="P12" i="37"/>
  <c r="O12" i="37"/>
  <c r="N12" i="37"/>
  <c r="M12" i="37"/>
  <c r="L12" i="37"/>
  <c r="K12" i="37"/>
  <c r="J12" i="37"/>
  <c r="I12" i="37"/>
  <c r="E12" i="37"/>
  <c r="D12" i="37"/>
  <c r="H12" i="37" s="1"/>
  <c r="S11" i="37"/>
  <c r="R11" i="37"/>
  <c r="Q11" i="37"/>
  <c r="P11" i="37"/>
  <c r="O11" i="37"/>
  <c r="N11" i="37"/>
  <c r="M11" i="37"/>
  <c r="L11" i="37"/>
  <c r="K11" i="37"/>
  <c r="J11" i="37"/>
  <c r="I11" i="37"/>
  <c r="E11" i="37"/>
  <c r="D11" i="37"/>
  <c r="H11" i="37" s="1"/>
  <c r="S9" i="37"/>
  <c r="R9" i="37"/>
  <c r="Q9" i="37"/>
  <c r="P9" i="37"/>
  <c r="O9" i="37"/>
  <c r="N9" i="37"/>
  <c r="M9" i="37"/>
  <c r="L9" i="37"/>
  <c r="K9" i="37"/>
  <c r="J9" i="37"/>
  <c r="I9" i="37"/>
  <c r="E9" i="37"/>
  <c r="D9" i="37"/>
  <c r="S8" i="37"/>
  <c r="R8" i="37"/>
  <c r="Q8" i="37"/>
  <c r="P8" i="37"/>
  <c r="O8" i="37"/>
  <c r="N8" i="37"/>
  <c r="M8" i="37"/>
  <c r="L8" i="37"/>
  <c r="K8" i="37"/>
  <c r="J8" i="37"/>
  <c r="I8" i="37"/>
  <c r="E8" i="37"/>
  <c r="D8" i="37"/>
  <c r="H8" i="37" s="1"/>
  <c r="S7" i="37"/>
  <c r="R7" i="37"/>
  <c r="Q7" i="37"/>
  <c r="P7" i="37"/>
  <c r="O7" i="37"/>
  <c r="N7" i="37"/>
  <c r="M7" i="37"/>
  <c r="L7" i="37"/>
  <c r="K7" i="37"/>
  <c r="J7" i="37"/>
  <c r="I7" i="37"/>
  <c r="E7" i="37"/>
  <c r="D7" i="37"/>
  <c r="H7" i="37" s="1"/>
  <c r="S6" i="37"/>
  <c r="R6" i="37"/>
  <c r="Q6" i="37"/>
  <c r="P6" i="37"/>
  <c r="O6" i="37"/>
  <c r="N6" i="37"/>
  <c r="M6" i="37"/>
  <c r="L6" i="37"/>
  <c r="K6" i="37"/>
  <c r="J6" i="37"/>
  <c r="I6" i="37"/>
  <c r="E6" i="37"/>
  <c r="D6" i="37"/>
  <c r="H6" i="37" s="1"/>
  <c r="S5" i="37"/>
  <c r="S23" i="37" s="1"/>
  <c r="R5" i="37"/>
  <c r="R23" i="37" s="1"/>
  <c r="Q5" i="37"/>
  <c r="Q23" i="37" s="1"/>
  <c r="P5" i="37"/>
  <c r="P23" i="37" s="1"/>
  <c r="O5" i="37"/>
  <c r="O23" i="37" s="1"/>
  <c r="N5" i="37"/>
  <c r="N23" i="37" s="1"/>
  <c r="M5" i="37"/>
  <c r="M23" i="37" s="1"/>
  <c r="L5" i="37"/>
  <c r="L23" i="37" s="1"/>
  <c r="K5" i="37"/>
  <c r="K23" i="37" s="1"/>
  <c r="J5" i="37"/>
  <c r="J23" i="37" s="1"/>
  <c r="I5" i="37"/>
  <c r="I23" i="37" s="1"/>
  <c r="E5" i="37"/>
  <c r="E23" i="37" s="1"/>
  <c r="D5" i="37"/>
  <c r="S4" i="37"/>
  <c r="S27" i="37" s="1"/>
  <c r="R4" i="37"/>
  <c r="R27" i="37" s="1"/>
  <c r="Q4" i="37"/>
  <c r="Q27" i="37" s="1"/>
  <c r="P4" i="37"/>
  <c r="P27" i="37" s="1"/>
  <c r="O4" i="37"/>
  <c r="O27" i="37" s="1"/>
  <c r="N4" i="37"/>
  <c r="N27" i="37" s="1"/>
  <c r="M4" i="37"/>
  <c r="M27" i="37" s="1"/>
  <c r="L4" i="37"/>
  <c r="L27" i="37" s="1"/>
  <c r="L30" i="37" s="1"/>
  <c r="K4" i="37"/>
  <c r="K27" i="37" s="1"/>
  <c r="K30" i="37" s="1"/>
  <c r="J4" i="37"/>
  <c r="J27" i="37" s="1"/>
  <c r="I4" i="37"/>
  <c r="I27" i="37" s="1"/>
  <c r="E4" i="37"/>
  <c r="E27" i="37" s="1"/>
  <c r="D4" i="37"/>
  <c r="H3" i="37"/>
  <c r="S2" i="37"/>
  <c r="S20" i="37" s="1"/>
  <c r="R2" i="37"/>
  <c r="R20" i="37" s="1"/>
  <c r="Q2" i="37"/>
  <c r="Q20" i="37" s="1"/>
  <c r="P2" i="37"/>
  <c r="P20" i="37" s="1"/>
  <c r="O2" i="37"/>
  <c r="O20" i="37" s="1"/>
  <c r="N2" i="37"/>
  <c r="N20" i="37" s="1"/>
  <c r="M2" i="37"/>
  <c r="M20" i="37" s="1"/>
  <c r="L2" i="37"/>
  <c r="L20" i="37" s="1"/>
  <c r="K2" i="37"/>
  <c r="K20" i="37" s="1"/>
  <c r="J2" i="37"/>
  <c r="J20" i="37" s="1"/>
  <c r="I2" i="37"/>
  <c r="I20" i="37" s="1"/>
  <c r="E2" i="37"/>
  <c r="E20" i="37" s="1"/>
  <c r="D2" i="37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E37" i="36"/>
  <c r="D37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E36" i="36"/>
  <c r="D36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E35" i="36"/>
  <c r="D35" i="36"/>
  <c r="H35" i="36" s="1"/>
  <c r="T34" i="36"/>
  <c r="S34" i="36"/>
  <c r="R34" i="36"/>
  <c r="Q34" i="36"/>
  <c r="P34" i="36"/>
  <c r="O34" i="36"/>
  <c r="N34" i="36"/>
  <c r="M34" i="36"/>
  <c r="L34" i="36"/>
  <c r="K34" i="36"/>
  <c r="J34" i="36"/>
  <c r="I34" i="36"/>
  <c r="E34" i="36"/>
  <c r="D34" i="36"/>
  <c r="H34" i="36" s="1"/>
  <c r="T33" i="36"/>
  <c r="S33" i="36"/>
  <c r="R33" i="36"/>
  <c r="Q33" i="36"/>
  <c r="P33" i="36"/>
  <c r="O33" i="36"/>
  <c r="N33" i="36"/>
  <c r="M33" i="36"/>
  <c r="L33" i="36"/>
  <c r="K33" i="36"/>
  <c r="J33" i="36"/>
  <c r="I33" i="36"/>
  <c r="E33" i="36"/>
  <c r="D33" i="36"/>
  <c r="H33" i="36" s="1"/>
  <c r="T32" i="36"/>
  <c r="S32" i="36"/>
  <c r="R32" i="36"/>
  <c r="Q32" i="36"/>
  <c r="P32" i="36"/>
  <c r="O32" i="36"/>
  <c r="N32" i="36"/>
  <c r="M32" i="36"/>
  <c r="L32" i="36"/>
  <c r="K32" i="36"/>
  <c r="J32" i="36"/>
  <c r="I32" i="36"/>
  <c r="E32" i="36"/>
  <c r="D32" i="36"/>
  <c r="H32" i="36" s="1"/>
  <c r="T25" i="36"/>
  <c r="S25" i="36"/>
  <c r="R25" i="36"/>
  <c r="Q25" i="36"/>
  <c r="P25" i="36"/>
  <c r="O25" i="36"/>
  <c r="N25" i="36"/>
  <c r="M25" i="36"/>
  <c r="L25" i="36"/>
  <c r="L29" i="36" s="1"/>
  <c r="K25" i="36"/>
  <c r="K29" i="36" s="1"/>
  <c r="J25" i="36"/>
  <c r="I25" i="36"/>
  <c r="E25" i="36"/>
  <c r="D25" i="36"/>
  <c r="H25" i="36" s="1"/>
  <c r="H29" i="36" s="1"/>
  <c r="T21" i="36"/>
  <c r="S21" i="36"/>
  <c r="R21" i="36"/>
  <c r="Q21" i="36"/>
  <c r="P21" i="36"/>
  <c r="O21" i="36"/>
  <c r="N21" i="36"/>
  <c r="M21" i="36"/>
  <c r="L21" i="36"/>
  <c r="K21" i="36"/>
  <c r="J21" i="36"/>
  <c r="I21" i="36"/>
  <c r="E21" i="36"/>
  <c r="D21" i="36"/>
  <c r="H21" i="36" s="1"/>
  <c r="T16" i="36"/>
  <c r="S16" i="36"/>
  <c r="R16" i="36"/>
  <c r="Q16" i="36"/>
  <c r="P16" i="36"/>
  <c r="O16" i="36"/>
  <c r="N16" i="36"/>
  <c r="M16" i="36"/>
  <c r="L16" i="36"/>
  <c r="K16" i="36"/>
  <c r="J16" i="36"/>
  <c r="I16" i="36"/>
  <c r="E16" i="36"/>
  <c r="D16" i="36"/>
  <c r="H16" i="36" s="1"/>
  <c r="T15" i="36"/>
  <c r="S15" i="36"/>
  <c r="R15" i="36"/>
  <c r="Q15" i="36"/>
  <c r="P15" i="36"/>
  <c r="O15" i="36"/>
  <c r="N15" i="36"/>
  <c r="M15" i="36"/>
  <c r="L15" i="36"/>
  <c r="K15" i="36"/>
  <c r="J15" i="36"/>
  <c r="I15" i="36"/>
  <c r="E15" i="36"/>
  <c r="D15" i="36"/>
  <c r="H15" i="36" s="1"/>
  <c r="T14" i="36"/>
  <c r="S14" i="36"/>
  <c r="R14" i="36"/>
  <c r="Q14" i="36"/>
  <c r="P14" i="36"/>
  <c r="O14" i="36"/>
  <c r="N14" i="36"/>
  <c r="M14" i="36"/>
  <c r="L14" i="36"/>
  <c r="K14" i="36"/>
  <c r="J14" i="36"/>
  <c r="I14" i="36"/>
  <c r="E14" i="36"/>
  <c r="D14" i="36"/>
  <c r="H14" i="36" s="1"/>
  <c r="T13" i="36"/>
  <c r="S13" i="36"/>
  <c r="R13" i="36"/>
  <c r="Q13" i="36"/>
  <c r="P13" i="36"/>
  <c r="O13" i="36"/>
  <c r="N13" i="36"/>
  <c r="M13" i="36"/>
  <c r="L13" i="36"/>
  <c r="K13" i="36"/>
  <c r="J13" i="36"/>
  <c r="I13" i="36"/>
  <c r="E13" i="36"/>
  <c r="D13" i="36"/>
  <c r="H13" i="36" s="1"/>
  <c r="T12" i="36"/>
  <c r="S12" i="36"/>
  <c r="R12" i="36"/>
  <c r="Q12" i="36"/>
  <c r="P12" i="36"/>
  <c r="O12" i="36"/>
  <c r="N12" i="36"/>
  <c r="M12" i="36"/>
  <c r="L12" i="36"/>
  <c r="K12" i="36"/>
  <c r="J12" i="36"/>
  <c r="I12" i="36"/>
  <c r="E12" i="36"/>
  <c r="D12" i="36"/>
  <c r="H12" i="36" s="1"/>
  <c r="T11" i="36"/>
  <c r="S11" i="36"/>
  <c r="R11" i="36"/>
  <c r="Q11" i="36"/>
  <c r="P11" i="36"/>
  <c r="O11" i="36"/>
  <c r="N11" i="36"/>
  <c r="M11" i="36"/>
  <c r="L11" i="36"/>
  <c r="K11" i="36"/>
  <c r="J11" i="36"/>
  <c r="I11" i="36"/>
  <c r="E11" i="36"/>
  <c r="D11" i="36"/>
  <c r="H11" i="36" s="1"/>
  <c r="T9" i="36"/>
  <c r="S9" i="36"/>
  <c r="R9" i="36"/>
  <c r="Q9" i="36"/>
  <c r="P9" i="36"/>
  <c r="O9" i="36"/>
  <c r="N9" i="36"/>
  <c r="M9" i="36"/>
  <c r="L9" i="36"/>
  <c r="K9" i="36"/>
  <c r="J9" i="36"/>
  <c r="I9" i="36"/>
  <c r="E9" i="36"/>
  <c r="D9" i="36"/>
  <c r="T8" i="36"/>
  <c r="S8" i="36"/>
  <c r="R8" i="36"/>
  <c r="Q8" i="36"/>
  <c r="P8" i="36"/>
  <c r="O8" i="36"/>
  <c r="N8" i="36"/>
  <c r="M8" i="36"/>
  <c r="L8" i="36"/>
  <c r="K8" i="36"/>
  <c r="J8" i="36"/>
  <c r="I8" i="36"/>
  <c r="E8" i="36"/>
  <c r="D8" i="36"/>
  <c r="H8" i="36" s="1"/>
  <c r="T7" i="36"/>
  <c r="S7" i="36"/>
  <c r="R7" i="36"/>
  <c r="Q7" i="36"/>
  <c r="P7" i="36"/>
  <c r="O7" i="36"/>
  <c r="N7" i="36"/>
  <c r="M7" i="36"/>
  <c r="L7" i="36"/>
  <c r="K7" i="36"/>
  <c r="J7" i="36"/>
  <c r="I7" i="36"/>
  <c r="E7" i="36"/>
  <c r="D7" i="36"/>
  <c r="H7" i="36" s="1"/>
  <c r="T6" i="36"/>
  <c r="S6" i="36"/>
  <c r="R6" i="36"/>
  <c r="Q6" i="36"/>
  <c r="P6" i="36"/>
  <c r="O6" i="36"/>
  <c r="N6" i="36"/>
  <c r="M6" i="36"/>
  <c r="L6" i="36"/>
  <c r="K6" i="36"/>
  <c r="J6" i="36"/>
  <c r="I6" i="36"/>
  <c r="E6" i="36"/>
  <c r="D6" i="36"/>
  <c r="H6" i="36" s="1"/>
  <c r="T5" i="36"/>
  <c r="T23" i="36" s="1"/>
  <c r="S5" i="36"/>
  <c r="S23" i="36" s="1"/>
  <c r="R5" i="36"/>
  <c r="R23" i="36" s="1"/>
  <c r="Q5" i="36"/>
  <c r="Q23" i="36" s="1"/>
  <c r="P5" i="36"/>
  <c r="P23" i="36" s="1"/>
  <c r="O5" i="36"/>
  <c r="O23" i="36" s="1"/>
  <c r="N5" i="36"/>
  <c r="N23" i="36" s="1"/>
  <c r="M5" i="36"/>
  <c r="M23" i="36" s="1"/>
  <c r="L5" i="36"/>
  <c r="L23" i="36" s="1"/>
  <c r="K5" i="36"/>
  <c r="K23" i="36" s="1"/>
  <c r="J5" i="36"/>
  <c r="J23" i="36" s="1"/>
  <c r="I5" i="36"/>
  <c r="I23" i="36" s="1"/>
  <c r="E5" i="36"/>
  <c r="E23" i="36" s="1"/>
  <c r="D5" i="36"/>
  <c r="T4" i="36"/>
  <c r="T27" i="36" s="1"/>
  <c r="S4" i="36"/>
  <c r="S27" i="36" s="1"/>
  <c r="R4" i="36"/>
  <c r="R27" i="36" s="1"/>
  <c r="Q4" i="36"/>
  <c r="Q27" i="36" s="1"/>
  <c r="P4" i="36"/>
  <c r="P27" i="36" s="1"/>
  <c r="O4" i="36"/>
  <c r="O27" i="36" s="1"/>
  <c r="N4" i="36"/>
  <c r="N27" i="36" s="1"/>
  <c r="M4" i="36"/>
  <c r="M27" i="36" s="1"/>
  <c r="L4" i="36"/>
  <c r="L27" i="36" s="1"/>
  <c r="L30" i="36" s="1"/>
  <c r="K4" i="36"/>
  <c r="K27" i="36" s="1"/>
  <c r="K30" i="36" s="1"/>
  <c r="J4" i="36"/>
  <c r="J27" i="36" s="1"/>
  <c r="I4" i="36"/>
  <c r="I27" i="36" s="1"/>
  <c r="E4" i="36"/>
  <c r="E27" i="36" s="1"/>
  <c r="D4" i="36"/>
  <c r="H3" i="36"/>
  <c r="T2" i="36"/>
  <c r="T20" i="36" s="1"/>
  <c r="S2" i="36"/>
  <c r="S20" i="36" s="1"/>
  <c r="R2" i="36"/>
  <c r="R20" i="36" s="1"/>
  <c r="Q2" i="36"/>
  <c r="Q20" i="36" s="1"/>
  <c r="P2" i="36"/>
  <c r="P20" i="36" s="1"/>
  <c r="O2" i="36"/>
  <c r="O20" i="36" s="1"/>
  <c r="N2" i="36"/>
  <c r="N20" i="36" s="1"/>
  <c r="M2" i="36"/>
  <c r="M20" i="36" s="1"/>
  <c r="L2" i="36"/>
  <c r="L20" i="36" s="1"/>
  <c r="K2" i="36"/>
  <c r="K20" i="36" s="1"/>
  <c r="J2" i="36"/>
  <c r="J20" i="36" s="1"/>
  <c r="I2" i="36"/>
  <c r="I20" i="36" s="1"/>
  <c r="E2" i="36"/>
  <c r="E20" i="36" s="1"/>
  <c r="D2" i="36"/>
  <c r="T37" i="35"/>
  <c r="S37" i="35"/>
  <c r="R37" i="35"/>
  <c r="Q37" i="35"/>
  <c r="P37" i="35"/>
  <c r="O37" i="35"/>
  <c r="N37" i="35"/>
  <c r="M37" i="35"/>
  <c r="L37" i="35"/>
  <c r="K37" i="35"/>
  <c r="J37" i="35"/>
  <c r="I37" i="35"/>
  <c r="H37" i="35"/>
  <c r="E37" i="35"/>
  <c r="D37" i="35"/>
  <c r="T36" i="35"/>
  <c r="S36" i="35"/>
  <c r="R36" i="35"/>
  <c r="Q36" i="35"/>
  <c r="P36" i="35"/>
  <c r="O36" i="35"/>
  <c r="N36" i="35"/>
  <c r="M36" i="35"/>
  <c r="L36" i="35"/>
  <c r="K36" i="35"/>
  <c r="J36" i="35"/>
  <c r="I36" i="35"/>
  <c r="H36" i="35"/>
  <c r="E36" i="35"/>
  <c r="D36" i="35"/>
  <c r="T35" i="35"/>
  <c r="S35" i="35"/>
  <c r="R35" i="35"/>
  <c r="Q35" i="35"/>
  <c r="P35" i="35"/>
  <c r="O35" i="35"/>
  <c r="N35" i="35"/>
  <c r="M35" i="35"/>
  <c r="L35" i="35"/>
  <c r="K35" i="35"/>
  <c r="J35" i="35"/>
  <c r="I35" i="35"/>
  <c r="E35" i="35"/>
  <c r="D35" i="35"/>
  <c r="H35" i="35" s="1"/>
  <c r="T34" i="35"/>
  <c r="S34" i="35"/>
  <c r="R34" i="35"/>
  <c r="Q34" i="35"/>
  <c r="P34" i="35"/>
  <c r="O34" i="35"/>
  <c r="N34" i="35"/>
  <c r="M34" i="35"/>
  <c r="L34" i="35"/>
  <c r="K34" i="35"/>
  <c r="J34" i="35"/>
  <c r="I34" i="35"/>
  <c r="E34" i="35"/>
  <c r="D34" i="35"/>
  <c r="H34" i="35" s="1"/>
  <c r="T33" i="35"/>
  <c r="S33" i="35"/>
  <c r="R33" i="35"/>
  <c r="Q33" i="35"/>
  <c r="P33" i="35"/>
  <c r="O33" i="35"/>
  <c r="N33" i="35"/>
  <c r="M33" i="35"/>
  <c r="L33" i="35"/>
  <c r="K33" i="35"/>
  <c r="J33" i="35"/>
  <c r="I33" i="35"/>
  <c r="E33" i="35"/>
  <c r="D33" i="35"/>
  <c r="H33" i="35" s="1"/>
  <c r="T32" i="35"/>
  <c r="S32" i="35"/>
  <c r="R32" i="35"/>
  <c r="Q32" i="35"/>
  <c r="P32" i="35"/>
  <c r="O32" i="35"/>
  <c r="N32" i="35"/>
  <c r="M32" i="35"/>
  <c r="L32" i="35"/>
  <c r="K32" i="35"/>
  <c r="J32" i="35"/>
  <c r="I32" i="35"/>
  <c r="E32" i="35"/>
  <c r="D32" i="35"/>
  <c r="H32" i="35" s="1"/>
  <c r="T25" i="35"/>
  <c r="S25" i="35"/>
  <c r="R25" i="35"/>
  <c r="Q25" i="35"/>
  <c r="P25" i="35"/>
  <c r="O25" i="35"/>
  <c r="N25" i="35"/>
  <c r="M25" i="35"/>
  <c r="L25" i="35"/>
  <c r="L29" i="35" s="1"/>
  <c r="K25" i="35"/>
  <c r="K29" i="35" s="1"/>
  <c r="J25" i="35"/>
  <c r="I25" i="35"/>
  <c r="E25" i="35"/>
  <c r="D25" i="35"/>
  <c r="H25" i="35" s="1"/>
  <c r="H29" i="35" s="1"/>
  <c r="T21" i="35"/>
  <c r="S21" i="35"/>
  <c r="R21" i="35"/>
  <c r="Q21" i="35"/>
  <c r="P21" i="35"/>
  <c r="O21" i="35"/>
  <c r="N21" i="35"/>
  <c r="M21" i="35"/>
  <c r="L21" i="35"/>
  <c r="K21" i="35"/>
  <c r="J21" i="35"/>
  <c r="I21" i="35"/>
  <c r="E21" i="35"/>
  <c r="D21" i="35"/>
  <c r="H21" i="35" s="1"/>
  <c r="T16" i="35"/>
  <c r="S16" i="35"/>
  <c r="R16" i="35"/>
  <c r="Q16" i="35"/>
  <c r="P16" i="35"/>
  <c r="O16" i="35"/>
  <c r="N16" i="35"/>
  <c r="M16" i="35"/>
  <c r="L16" i="35"/>
  <c r="K16" i="35"/>
  <c r="J16" i="35"/>
  <c r="I16" i="35"/>
  <c r="E16" i="35"/>
  <c r="D16" i="35"/>
  <c r="H16" i="35" s="1"/>
  <c r="T15" i="35"/>
  <c r="S15" i="35"/>
  <c r="R15" i="35"/>
  <c r="Q15" i="35"/>
  <c r="P15" i="35"/>
  <c r="O15" i="35"/>
  <c r="N15" i="35"/>
  <c r="M15" i="35"/>
  <c r="L15" i="35"/>
  <c r="K15" i="35"/>
  <c r="J15" i="35"/>
  <c r="I15" i="35"/>
  <c r="E15" i="35"/>
  <c r="D15" i="35"/>
  <c r="H15" i="35" s="1"/>
  <c r="T14" i="35"/>
  <c r="S14" i="35"/>
  <c r="R14" i="35"/>
  <c r="Q14" i="35"/>
  <c r="P14" i="35"/>
  <c r="O14" i="35"/>
  <c r="N14" i="35"/>
  <c r="M14" i="35"/>
  <c r="L14" i="35"/>
  <c r="K14" i="35"/>
  <c r="J14" i="35"/>
  <c r="I14" i="35"/>
  <c r="E14" i="35"/>
  <c r="D14" i="35"/>
  <c r="H14" i="35" s="1"/>
  <c r="T13" i="35"/>
  <c r="S13" i="35"/>
  <c r="R13" i="35"/>
  <c r="Q13" i="35"/>
  <c r="P13" i="35"/>
  <c r="O13" i="35"/>
  <c r="N13" i="35"/>
  <c r="M13" i="35"/>
  <c r="L13" i="35"/>
  <c r="K13" i="35"/>
  <c r="J13" i="35"/>
  <c r="I13" i="35"/>
  <c r="E13" i="35"/>
  <c r="D13" i="35"/>
  <c r="H13" i="35" s="1"/>
  <c r="T12" i="35"/>
  <c r="S12" i="35"/>
  <c r="R12" i="35"/>
  <c r="Q12" i="35"/>
  <c r="P12" i="35"/>
  <c r="O12" i="35"/>
  <c r="N12" i="35"/>
  <c r="M12" i="35"/>
  <c r="L12" i="35"/>
  <c r="K12" i="35"/>
  <c r="J12" i="35"/>
  <c r="I12" i="35"/>
  <c r="E12" i="35"/>
  <c r="D12" i="35"/>
  <c r="H12" i="35" s="1"/>
  <c r="T11" i="35"/>
  <c r="S11" i="35"/>
  <c r="R11" i="35"/>
  <c r="Q11" i="35"/>
  <c r="P11" i="35"/>
  <c r="O11" i="35"/>
  <c r="N11" i="35"/>
  <c r="M11" i="35"/>
  <c r="L11" i="35"/>
  <c r="K11" i="35"/>
  <c r="J11" i="35"/>
  <c r="I11" i="35"/>
  <c r="E11" i="35"/>
  <c r="D11" i="35"/>
  <c r="H11" i="35" s="1"/>
  <c r="T9" i="35"/>
  <c r="S9" i="35"/>
  <c r="R9" i="35"/>
  <c r="Q9" i="35"/>
  <c r="P9" i="35"/>
  <c r="O9" i="35"/>
  <c r="N9" i="35"/>
  <c r="M9" i="35"/>
  <c r="L9" i="35"/>
  <c r="K9" i="35"/>
  <c r="J9" i="35"/>
  <c r="I9" i="35"/>
  <c r="E9" i="35"/>
  <c r="D9" i="35"/>
  <c r="T8" i="35"/>
  <c r="S8" i="35"/>
  <c r="R8" i="35"/>
  <c r="Q8" i="35"/>
  <c r="P8" i="35"/>
  <c r="O8" i="35"/>
  <c r="N8" i="35"/>
  <c r="M8" i="35"/>
  <c r="L8" i="35"/>
  <c r="K8" i="35"/>
  <c r="J8" i="35"/>
  <c r="I8" i="35"/>
  <c r="E8" i="35"/>
  <c r="D8" i="35"/>
  <c r="H8" i="35" s="1"/>
  <c r="T7" i="35"/>
  <c r="S7" i="35"/>
  <c r="R7" i="35"/>
  <c r="Q7" i="35"/>
  <c r="P7" i="35"/>
  <c r="O7" i="35"/>
  <c r="N7" i="35"/>
  <c r="M7" i="35"/>
  <c r="L7" i="35"/>
  <c r="K7" i="35"/>
  <c r="J7" i="35"/>
  <c r="I7" i="35"/>
  <c r="E7" i="35"/>
  <c r="D7" i="35"/>
  <c r="H7" i="35" s="1"/>
  <c r="T6" i="35"/>
  <c r="S6" i="35"/>
  <c r="R6" i="35"/>
  <c r="Q6" i="35"/>
  <c r="P6" i="35"/>
  <c r="O6" i="35"/>
  <c r="N6" i="35"/>
  <c r="M6" i="35"/>
  <c r="L6" i="35"/>
  <c r="K6" i="35"/>
  <c r="J6" i="35"/>
  <c r="I6" i="35"/>
  <c r="E6" i="35"/>
  <c r="D6" i="35"/>
  <c r="H6" i="35" s="1"/>
  <c r="T5" i="35"/>
  <c r="T23" i="35" s="1"/>
  <c r="S5" i="35"/>
  <c r="S23" i="35" s="1"/>
  <c r="R5" i="35"/>
  <c r="R23" i="35" s="1"/>
  <c r="Q5" i="35"/>
  <c r="Q23" i="35" s="1"/>
  <c r="P5" i="35"/>
  <c r="P23" i="35" s="1"/>
  <c r="O5" i="35"/>
  <c r="O23" i="35" s="1"/>
  <c r="N5" i="35"/>
  <c r="N23" i="35" s="1"/>
  <c r="M5" i="35"/>
  <c r="M23" i="35" s="1"/>
  <c r="L5" i="35"/>
  <c r="L23" i="35" s="1"/>
  <c r="K5" i="35"/>
  <c r="K23" i="35" s="1"/>
  <c r="J5" i="35"/>
  <c r="J23" i="35" s="1"/>
  <c r="I5" i="35"/>
  <c r="I23" i="35" s="1"/>
  <c r="E5" i="35"/>
  <c r="E23" i="35" s="1"/>
  <c r="D5" i="35"/>
  <c r="T4" i="35"/>
  <c r="T27" i="35" s="1"/>
  <c r="S4" i="35"/>
  <c r="S27" i="35" s="1"/>
  <c r="R4" i="35"/>
  <c r="R27" i="35" s="1"/>
  <c r="Q4" i="35"/>
  <c r="Q27" i="35" s="1"/>
  <c r="P4" i="35"/>
  <c r="P27" i="35" s="1"/>
  <c r="O4" i="35"/>
  <c r="O27" i="35" s="1"/>
  <c r="N4" i="35"/>
  <c r="N27" i="35" s="1"/>
  <c r="M4" i="35"/>
  <c r="M27" i="35" s="1"/>
  <c r="L4" i="35"/>
  <c r="L27" i="35" s="1"/>
  <c r="L30" i="35" s="1"/>
  <c r="K4" i="35"/>
  <c r="K27" i="35" s="1"/>
  <c r="K30" i="35" s="1"/>
  <c r="J4" i="35"/>
  <c r="J27" i="35" s="1"/>
  <c r="I4" i="35"/>
  <c r="I27" i="35" s="1"/>
  <c r="E4" i="35"/>
  <c r="E27" i="35" s="1"/>
  <c r="D4" i="35"/>
  <c r="H3" i="35"/>
  <c r="T2" i="35"/>
  <c r="T20" i="35" s="1"/>
  <c r="S2" i="35"/>
  <c r="S20" i="35" s="1"/>
  <c r="R2" i="35"/>
  <c r="R20" i="35" s="1"/>
  <c r="Q2" i="35"/>
  <c r="Q20" i="35" s="1"/>
  <c r="P2" i="35"/>
  <c r="P20" i="35" s="1"/>
  <c r="O2" i="35"/>
  <c r="O20" i="35" s="1"/>
  <c r="N2" i="35"/>
  <c r="N20" i="35" s="1"/>
  <c r="M2" i="35"/>
  <c r="M20" i="35" s="1"/>
  <c r="L2" i="35"/>
  <c r="L20" i="35" s="1"/>
  <c r="K2" i="35"/>
  <c r="K20" i="35" s="1"/>
  <c r="J2" i="35"/>
  <c r="J20" i="35" s="1"/>
  <c r="I2" i="35"/>
  <c r="I20" i="35" s="1"/>
  <c r="E2" i="35"/>
  <c r="E20" i="35" s="1"/>
  <c r="D2" i="35"/>
  <c r="S37" i="34"/>
  <c r="R37" i="34"/>
  <c r="Q37" i="34"/>
  <c r="P37" i="34"/>
  <c r="O37" i="34"/>
  <c r="N37" i="34"/>
  <c r="M37" i="34"/>
  <c r="L37" i="34"/>
  <c r="K37" i="34"/>
  <c r="J37" i="34"/>
  <c r="I37" i="34"/>
  <c r="H37" i="34"/>
  <c r="E37" i="34"/>
  <c r="D37" i="34"/>
  <c r="S36" i="34"/>
  <c r="R36" i="34"/>
  <c r="Q36" i="34"/>
  <c r="P36" i="34"/>
  <c r="O36" i="34"/>
  <c r="N36" i="34"/>
  <c r="M36" i="34"/>
  <c r="L36" i="34"/>
  <c r="K36" i="34"/>
  <c r="J36" i="34"/>
  <c r="I36" i="34"/>
  <c r="H36" i="34"/>
  <c r="E36" i="34"/>
  <c r="D36" i="34"/>
  <c r="S35" i="34"/>
  <c r="R35" i="34"/>
  <c r="Q35" i="34"/>
  <c r="P35" i="34"/>
  <c r="O35" i="34"/>
  <c r="N35" i="34"/>
  <c r="M35" i="34"/>
  <c r="L35" i="34"/>
  <c r="K35" i="34"/>
  <c r="J35" i="34"/>
  <c r="I35" i="34"/>
  <c r="E35" i="34"/>
  <c r="D35" i="34"/>
  <c r="H35" i="34" s="1"/>
  <c r="S34" i="34"/>
  <c r="R34" i="34"/>
  <c r="Q34" i="34"/>
  <c r="P34" i="34"/>
  <c r="O34" i="34"/>
  <c r="N34" i="34"/>
  <c r="M34" i="34"/>
  <c r="L34" i="34"/>
  <c r="K34" i="34"/>
  <c r="J34" i="34"/>
  <c r="I34" i="34"/>
  <c r="E34" i="34"/>
  <c r="D34" i="34"/>
  <c r="H34" i="34" s="1"/>
  <c r="S33" i="34"/>
  <c r="R33" i="34"/>
  <c r="Q33" i="34"/>
  <c r="P33" i="34"/>
  <c r="O33" i="34"/>
  <c r="N33" i="34"/>
  <c r="M33" i="34"/>
  <c r="L33" i="34"/>
  <c r="K33" i="34"/>
  <c r="J33" i="34"/>
  <c r="I33" i="34"/>
  <c r="E33" i="34"/>
  <c r="D33" i="34"/>
  <c r="H33" i="34" s="1"/>
  <c r="S32" i="34"/>
  <c r="R32" i="34"/>
  <c r="Q32" i="34"/>
  <c r="P32" i="34"/>
  <c r="O32" i="34"/>
  <c r="N32" i="34"/>
  <c r="M32" i="34"/>
  <c r="L32" i="34"/>
  <c r="K32" i="34"/>
  <c r="J32" i="34"/>
  <c r="I32" i="34"/>
  <c r="E32" i="34"/>
  <c r="D32" i="34"/>
  <c r="H32" i="34" s="1"/>
  <c r="S25" i="34"/>
  <c r="R25" i="34"/>
  <c r="Q25" i="34"/>
  <c r="P25" i="34"/>
  <c r="O25" i="34"/>
  <c r="N25" i="34"/>
  <c r="M25" i="34"/>
  <c r="L25" i="34"/>
  <c r="L29" i="34" s="1"/>
  <c r="K25" i="34"/>
  <c r="K29" i="34" s="1"/>
  <c r="J25" i="34"/>
  <c r="I25" i="34"/>
  <c r="E25" i="34"/>
  <c r="D25" i="34"/>
  <c r="H25" i="34" s="1"/>
  <c r="H29" i="34" s="1"/>
  <c r="S21" i="34"/>
  <c r="R21" i="34"/>
  <c r="Q21" i="34"/>
  <c r="P21" i="34"/>
  <c r="O21" i="34"/>
  <c r="N21" i="34"/>
  <c r="M21" i="34"/>
  <c r="L21" i="34"/>
  <c r="K21" i="34"/>
  <c r="J21" i="34"/>
  <c r="I21" i="34"/>
  <c r="E21" i="34"/>
  <c r="D21" i="34"/>
  <c r="H21" i="34" s="1"/>
  <c r="S16" i="34"/>
  <c r="R16" i="34"/>
  <c r="Q16" i="34"/>
  <c r="P16" i="34"/>
  <c r="O16" i="34"/>
  <c r="N16" i="34"/>
  <c r="M16" i="34"/>
  <c r="L16" i="34"/>
  <c r="K16" i="34"/>
  <c r="J16" i="34"/>
  <c r="I16" i="34"/>
  <c r="E16" i="34"/>
  <c r="D16" i="34"/>
  <c r="H16" i="34" s="1"/>
  <c r="S15" i="34"/>
  <c r="R15" i="34"/>
  <c r="Q15" i="34"/>
  <c r="P15" i="34"/>
  <c r="O15" i="34"/>
  <c r="N15" i="34"/>
  <c r="M15" i="34"/>
  <c r="L15" i="34"/>
  <c r="K15" i="34"/>
  <c r="J15" i="34"/>
  <c r="I15" i="34"/>
  <c r="E15" i="34"/>
  <c r="D15" i="34"/>
  <c r="H15" i="34" s="1"/>
  <c r="S14" i="34"/>
  <c r="R14" i="34"/>
  <c r="Q14" i="34"/>
  <c r="P14" i="34"/>
  <c r="O14" i="34"/>
  <c r="N14" i="34"/>
  <c r="M14" i="34"/>
  <c r="L14" i="34"/>
  <c r="K14" i="34"/>
  <c r="J14" i="34"/>
  <c r="I14" i="34"/>
  <c r="E14" i="34"/>
  <c r="D14" i="34"/>
  <c r="H14" i="34" s="1"/>
  <c r="S13" i="34"/>
  <c r="R13" i="34"/>
  <c r="Q13" i="34"/>
  <c r="P13" i="34"/>
  <c r="O13" i="34"/>
  <c r="N13" i="34"/>
  <c r="M13" i="34"/>
  <c r="L13" i="34"/>
  <c r="K13" i="34"/>
  <c r="J13" i="34"/>
  <c r="I13" i="34"/>
  <c r="E13" i="34"/>
  <c r="D13" i="34"/>
  <c r="H13" i="34" s="1"/>
  <c r="S12" i="34"/>
  <c r="R12" i="34"/>
  <c r="Q12" i="34"/>
  <c r="P12" i="34"/>
  <c r="O12" i="34"/>
  <c r="N12" i="34"/>
  <c r="M12" i="34"/>
  <c r="L12" i="34"/>
  <c r="K12" i="34"/>
  <c r="J12" i="34"/>
  <c r="I12" i="34"/>
  <c r="E12" i="34"/>
  <c r="D12" i="34"/>
  <c r="H12" i="34" s="1"/>
  <c r="S11" i="34"/>
  <c r="R11" i="34"/>
  <c r="Q11" i="34"/>
  <c r="P11" i="34"/>
  <c r="O11" i="34"/>
  <c r="N11" i="34"/>
  <c r="M11" i="34"/>
  <c r="L11" i="34"/>
  <c r="K11" i="34"/>
  <c r="J11" i="34"/>
  <c r="I11" i="34"/>
  <c r="E11" i="34"/>
  <c r="D11" i="34"/>
  <c r="H11" i="34" s="1"/>
  <c r="S9" i="34"/>
  <c r="R9" i="34"/>
  <c r="Q9" i="34"/>
  <c r="P9" i="34"/>
  <c r="O9" i="34"/>
  <c r="N9" i="34"/>
  <c r="M9" i="34"/>
  <c r="L9" i="34"/>
  <c r="K9" i="34"/>
  <c r="J9" i="34"/>
  <c r="I9" i="34"/>
  <c r="E9" i="34"/>
  <c r="D9" i="34"/>
  <c r="S8" i="34"/>
  <c r="R8" i="34"/>
  <c r="Q8" i="34"/>
  <c r="P8" i="34"/>
  <c r="O8" i="34"/>
  <c r="N8" i="34"/>
  <c r="M8" i="34"/>
  <c r="L8" i="34"/>
  <c r="K8" i="34"/>
  <c r="J8" i="34"/>
  <c r="I8" i="34"/>
  <c r="E8" i="34"/>
  <c r="D8" i="34"/>
  <c r="H8" i="34" s="1"/>
  <c r="S7" i="34"/>
  <c r="R7" i="34"/>
  <c r="Q7" i="34"/>
  <c r="P7" i="34"/>
  <c r="O7" i="34"/>
  <c r="N7" i="34"/>
  <c r="M7" i="34"/>
  <c r="L7" i="34"/>
  <c r="K7" i="34"/>
  <c r="J7" i="34"/>
  <c r="I7" i="34"/>
  <c r="E7" i="34"/>
  <c r="D7" i="34"/>
  <c r="H7" i="34" s="1"/>
  <c r="S6" i="34"/>
  <c r="R6" i="34"/>
  <c r="Q6" i="34"/>
  <c r="P6" i="34"/>
  <c r="O6" i="34"/>
  <c r="N6" i="34"/>
  <c r="M6" i="34"/>
  <c r="L6" i="34"/>
  <c r="K6" i="34"/>
  <c r="J6" i="34"/>
  <c r="I6" i="34"/>
  <c r="E6" i="34"/>
  <c r="D6" i="34"/>
  <c r="H6" i="34" s="1"/>
  <c r="S5" i="34"/>
  <c r="S23" i="34" s="1"/>
  <c r="R5" i="34"/>
  <c r="R23" i="34" s="1"/>
  <c r="Q5" i="34"/>
  <c r="Q23" i="34" s="1"/>
  <c r="P5" i="34"/>
  <c r="P23" i="34" s="1"/>
  <c r="O5" i="34"/>
  <c r="O23" i="34" s="1"/>
  <c r="N5" i="34"/>
  <c r="N23" i="34" s="1"/>
  <c r="M5" i="34"/>
  <c r="M23" i="34" s="1"/>
  <c r="L5" i="34"/>
  <c r="L23" i="34" s="1"/>
  <c r="K5" i="34"/>
  <c r="K23" i="34" s="1"/>
  <c r="J5" i="34"/>
  <c r="J23" i="34" s="1"/>
  <c r="I5" i="34"/>
  <c r="I23" i="34" s="1"/>
  <c r="E5" i="34"/>
  <c r="E23" i="34" s="1"/>
  <c r="D5" i="34"/>
  <c r="S4" i="34"/>
  <c r="S27" i="34" s="1"/>
  <c r="R4" i="34"/>
  <c r="R27" i="34" s="1"/>
  <c r="Q4" i="34"/>
  <c r="Q27" i="34" s="1"/>
  <c r="P4" i="34"/>
  <c r="P27" i="34" s="1"/>
  <c r="O4" i="34"/>
  <c r="O27" i="34" s="1"/>
  <c r="N4" i="34"/>
  <c r="N27" i="34" s="1"/>
  <c r="M4" i="34"/>
  <c r="M27" i="34" s="1"/>
  <c r="L4" i="34"/>
  <c r="L27" i="34" s="1"/>
  <c r="L30" i="34" s="1"/>
  <c r="K4" i="34"/>
  <c r="K27" i="34" s="1"/>
  <c r="K30" i="34" s="1"/>
  <c r="J4" i="34"/>
  <c r="J27" i="34" s="1"/>
  <c r="I4" i="34"/>
  <c r="I27" i="34" s="1"/>
  <c r="E4" i="34"/>
  <c r="E27" i="34" s="1"/>
  <c r="D4" i="34"/>
  <c r="H3" i="34"/>
  <c r="S2" i="34"/>
  <c r="S20" i="34" s="1"/>
  <c r="R2" i="34"/>
  <c r="R20" i="34" s="1"/>
  <c r="Q2" i="34"/>
  <c r="Q20" i="34" s="1"/>
  <c r="P2" i="34"/>
  <c r="P20" i="34" s="1"/>
  <c r="O2" i="34"/>
  <c r="O20" i="34" s="1"/>
  <c r="N2" i="34"/>
  <c r="N20" i="34" s="1"/>
  <c r="M2" i="34"/>
  <c r="M20" i="34" s="1"/>
  <c r="L2" i="34"/>
  <c r="L20" i="34" s="1"/>
  <c r="K2" i="34"/>
  <c r="K20" i="34" s="1"/>
  <c r="J2" i="34"/>
  <c r="J20" i="34" s="1"/>
  <c r="I2" i="34"/>
  <c r="I20" i="34" s="1"/>
  <c r="E2" i="34"/>
  <c r="E20" i="34" s="1"/>
  <c r="D2" i="34"/>
  <c r="S37" i="33"/>
  <c r="R37" i="33"/>
  <c r="Q37" i="33"/>
  <c r="P37" i="33"/>
  <c r="O37" i="33"/>
  <c r="N37" i="33"/>
  <c r="M37" i="33"/>
  <c r="L37" i="33"/>
  <c r="K37" i="33"/>
  <c r="J37" i="33"/>
  <c r="I37" i="33"/>
  <c r="H37" i="33"/>
  <c r="E37" i="33"/>
  <c r="D37" i="33"/>
  <c r="S36" i="33"/>
  <c r="R36" i="33"/>
  <c r="Q36" i="33"/>
  <c r="P36" i="33"/>
  <c r="O36" i="33"/>
  <c r="N36" i="33"/>
  <c r="M36" i="33"/>
  <c r="L36" i="33"/>
  <c r="K36" i="33"/>
  <c r="J36" i="33"/>
  <c r="I36" i="33"/>
  <c r="H36" i="33"/>
  <c r="E36" i="33"/>
  <c r="D36" i="33"/>
  <c r="S35" i="33"/>
  <c r="R35" i="33"/>
  <c r="Q35" i="33"/>
  <c r="P35" i="33"/>
  <c r="O35" i="33"/>
  <c r="N35" i="33"/>
  <c r="M35" i="33"/>
  <c r="L35" i="33"/>
  <c r="K35" i="33"/>
  <c r="J35" i="33"/>
  <c r="I35" i="33"/>
  <c r="E35" i="33"/>
  <c r="D35" i="33"/>
  <c r="H35" i="33" s="1"/>
  <c r="S34" i="33"/>
  <c r="R34" i="33"/>
  <c r="Q34" i="33"/>
  <c r="P34" i="33"/>
  <c r="O34" i="33"/>
  <c r="N34" i="33"/>
  <c r="M34" i="33"/>
  <c r="L34" i="33"/>
  <c r="K34" i="33"/>
  <c r="J34" i="33"/>
  <c r="I34" i="33"/>
  <c r="E34" i="33"/>
  <c r="D34" i="33"/>
  <c r="H34" i="33" s="1"/>
  <c r="S33" i="33"/>
  <c r="R33" i="33"/>
  <c r="Q33" i="33"/>
  <c r="P33" i="33"/>
  <c r="O33" i="33"/>
  <c r="N33" i="33"/>
  <c r="M33" i="33"/>
  <c r="L33" i="33"/>
  <c r="K33" i="33"/>
  <c r="J33" i="33"/>
  <c r="I33" i="33"/>
  <c r="E33" i="33"/>
  <c r="D33" i="33"/>
  <c r="H33" i="33" s="1"/>
  <c r="S32" i="33"/>
  <c r="R32" i="33"/>
  <c r="Q32" i="33"/>
  <c r="P32" i="33"/>
  <c r="O32" i="33"/>
  <c r="N32" i="33"/>
  <c r="M32" i="33"/>
  <c r="L32" i="33"/>
  <c r="K32" i="33"/>
  <c r="J32" i="33"/>
  <c r="I32" i="33"/>
  <c r="E32" i="33"/>
  <c r="D32" i="33"/>
  <c r="H32" i="33" s="1"/>
  <c r="S25" i="33"/>
  <c r="R25" i="33"/>
  <c r="Q25" i="33"/>
  <c r="P25" i="33"/>
  <c r="O25" i="33"/>
  <c r="N25" i="33"/>
  <c r="M25" i="33"/>
  <c r="L25" i="33"/>
  <c r="L29" i="33" s="1"/>
  <c r="K25" i="33"/>
  <c r="K29" i="33" s="1"/>
  <c r="J25" i="33"/>
  <c r="I25" i="33"/>
  <c r="E25" i="33"/>
  <c r="D25" i="33"/>
  <c r="H25" i="33" s="1"/>
  <c r="H29" i="33" s="1"/>
  <c r="S21" i="33"/>
  <c r="R21" i="33"/>
  <c r="Q21" i="33"/>
  <c r="P21" i="33"/>
  <c r="O21" i="33"/>
  <c r="N21" i="33"/>
  <c r="M21" i="33"/>
  <c r="L21" i="33"/>
  <c r="K21" i="33"/>
  <c r="J21" i="33"/>
  <c r="I21" i="33"/>
  <c r="E21" i="33"/>
  <c r="D21" i="33"/>
  <c r="H21" i="33" s="1"/>
  <c r="S16" i="33"/>
  <c r="R16" i="33"/>
  <c r="Q16" i="33"/>
  <c r="P16" i="33"/>
  <c r="O16" i="33"/>
  <c r="N16" i="33"/>
  <c r="M16" i="33"/>
  <c r="L16" i="33"/>
  <c r="K16" i="33"/>
  <c r="J16" i="33"/>
  <c r="I16" i="33"/>
  <c r="E16" i="33"/>
  <c r="D16" i="33"/>
  <c r="H16" i="33" s="1"/>
  <c r="S15" i="33"/>
  <c r="R15" i="33"/>
  <c r="Q15" i="33"/>
  <c r="P15" i="33"/>
  <c r="O15" i="33"/>
  <c r="N15" i="33"/>
  <c r="M15" i="33"/>
  <c r="L15" i="33"/>
  <c r="K15" i="33"/>
  <c r="J15" i="33"/>
  <c r="I15" i="33"/>
  <c r="E15" i="33"/>
  <c r="D15" i="33"/>
  <c r="H15" i="33" s="1"/>
  <c r="S14" i="33"/>
  <c r="R14" i="33"/>
  <c r="Q14" i="33"/>
  <c r="P14" i="33"/>
  <c r="O14" i="33"/>
  <c r="N14" i="33"/>
  <c r="M14" i="33"/>
  <c r="L14" i="33"/>
  <c r="K14" i="33"/>
  <c r="J14" i="33"/>
  <c r="I14" i="33"/>
  <c r="E14" i="33"/>
  <c r="D14" i="33"/>
  <c r="H14" i="33" s="1"/>
  <c r="S13" i="33"/>
  <c r="R13" i="33"/>
  <c r="Q13" i="33"/>
  <c r="P13" i="33"/>
  <c r="O13" i="33"/>
  <c r="N13" i="33"/>
  <c r="M13" i="33"/>
  <c r="L13" i="33"/>
  <c r="K13" i="33"/>
  <c r="J13" i="33"/>
  <c r="I13" i="33"/>
  <c r="E13" i="33"/>
  <c r="D13" i="33"/>
  <c r="H13" i="33" s="1"/>
  <c r="S12" i="33"/>
  <c r="R12" i="33"/>
  <c r="Q12" i="33"/>
  <c r="P12" i="33"/>
  <c r="O12" i="33"/>
  <c r="N12" i="33"/>
  <c r="M12" i="33"/>
  <c r="L12" i="33"/>
  <c r="K12" i="33"/>
  <c r="J12" i="33"/>
  <c r="I12" i="33"/>
  <c r="E12" i="33"/>
  <c r="D12" i="33"/>
  <c r="H12" i="33" s="1"/>
  <c r="S11" i="33"/>
  <c r="R11" i="33"/>
  <c r="Q11" i="33"/>
  <c r="P11" i="33"/>
  <c r="O11" i="33"/>
  <c r="N11" i="33"/>
  <c r="M11" i="33"/>
  <c r="L11" i="33"/>
  <c r="K11" i="33"/>
  <c r="J11" i="33"/>
  <c r="I11" i="33"/>
  <c r="E11" i="33"/>
  <c r="D11" i="33"/>
  <c r="H11" i="33" s="1"/>
  <c r="S9" i="33"/>
  <c r="R9" i="33"/>
  <c r="Q9" i="33"/>
  <c r="P9" i="33"/>
  <c r="O9" i="33"/>
  <c r="N9" i="33"/>
  <c r="M9" i="33"/>
  <c r="L9" i="33"/>
  <c r="K9" i="33"/>
  <c r="J9" i="33"/>
  <c r="I9" i="33"/>
  <c r="E9" i="33"/>
  <c r="D9" i="33"/>
  <c r="S8" i="33"/>
  <c r="R8" i="33"/>
  <c r="Q8" i="33"/>
  <c r="P8" i="33"/>
  <c r="O8" i="33"/>
  <c r="N8" i="33"/>
  <c r="M8" i="33"/>
  <c r="L8" i="33"/>
  <c r="K8" i="33"/>
  <c r="J8" i="33"/>
  <c r="I8" i="33"/>
  <c r="E8" i="33"/>
  <c r="D8" i="33"/>
  <c r="H8" i="33" s="1"/>
  <c r="S7" i="33"/>
  <c r="R7" i="33"/>
  <c r="Q7" i="33"/>
  <c r="P7" i="33"/>
  <c r="O7" i="33"/>
  <c r="N7" i="33"/>
  <c r="M7" i="33"/>
  <c r="L7" i="33"/>
  <c r="K7" i="33"/>
  <c r="J7" i="33"/>
  <c r="I7" i="33"/>
  <c r="E7" i="33"/>
  <c r="D7" i="33"/>
  <c r="H7" i="33" s="1"/>
  <c r="S6" i="33"/>
  <c r="R6" i="33"/>
  <c r="Q6" i="33"/>
  <c r="P6" i="33"/>
  <c r="O6" i="33"/>
  <c r="N6" i="33"/>
  <c r="M6" i="33"/>
  <c r="L6" i="33"/>
  <c r="K6" i="33"/>
  <c r="J6" i="33"/>
  <c r="I6" i="33"/>
  <c r="E6" i="33"/>
  <c r="D6" i="33"/>
  <c r="H6" i="33" s="1"/>
  <c r="S5" i="33"/>
  <c r="S23" i="33" s="1"/>
  <c r="R5" i="33"/>
  <c r="R23" i="33" s="1"/>
  <c r="Q5" i="33"/>
  <c r="Q23" i="33" s="1"/>
  <c r="P5" i="33"/>
  <c r="P23" i="33" s="1"/>
  <c r="O5" i="33"/>
  <c r="O23" i="33" s="1"/>
  <c r="N5" i="33"/>
  <c r="N23" i="33" s="1"/>
  <c r="M5" i="33"/>
  <c r="M23" i="33" s="1"/>
  <c r="L5" i="33"/>
  <c r="L23" i="33" s="1"/>
  <c r="K5" i="33"/>
  <c r="K23" i="33" s="1"/>
  <c r="J5" i="33"/>
  <c r="J23" i="33" s="1"/>
  <c r="I5" i="33"/>
  <c r="I23" i="33" s="1"/>
  <c r="E5" i="33"/>
  <c r="E23" i="33" s="1"/>
  <c r="D5" i="33"/>
  <c r="S4" i="33"/>
  <c r="S27" i="33" s="1"/>
  <c r="R4" i="33"/>
  <c r="R27" i="33" s="1"/>
  <c r="Q4" i="33"/>
  <c r="Q27" i="33" s="1"/>
  <c r="P4" i="33"/>
  <c r="P27" i="33" s="1"/>
  <c r="O4" i="33"/>
  <c r="O27" i="33" s="1"/>
  <c r="N4" i="33"/>
  <c r="N27" i="33" s="1"/>
  <c r="M4" i="33"/>
  <c r="M27" i="33" s="1"/>
  <c r="L4" i="33"/>
  <c r="L27" i="33" s="1"/>
  <c r="L30" i="33" s="1"/>
  <c r="K4" i="33"/>
  <c r="K27" i="33" s="1"/>
  <c r="K30" i="33" s="1"/>
  <c r="J4" i="33"/>
  <c r="J27" i="33" s="1"/>
  <c r="I4" i="33"/>
  <c r="I27" i="33" s="1"/>
  <c r="E4" i="33"/>
  <c r="E27" i="33" s="1"/>
  <c r="D4" i="33"/>
  <c r="H3" i="33"/>
  <c r="S2" i="33"/>
  <c r="S20" i="33" s="1"/>
  <c r="R2" i="33"/>
  <c r="R20" i="33" s="1"/>
  <c r="Q2" i="33"/>
  <c r="Q20" i="33" s="1"/>
  <c r="P2" i="33"/>
  <c r="P20" i="33" s="1"/>
  <c r="O2" i="33"/>
  <c r="O20" i="33" s="1"/>
  <c r="N2" i="33"/>
  <c r="N20" i="33" s="1"/>
  <c r="M2" i="33"/>
  <c r="M20" i="33" s="1"/>
  <c r="L2" i="33"/>
  <c r="L20" i="33" s="1"/>
  <c r="K2" i="33"/>
  <c r="K20" i="33" s="1"/>
  <c r="J2" i="33"/>
  <c r="J20" i="33" s="1"/>
  <c r="I2" i="33"/>
  <c r="I20" i="33" s="1"/>
  <c r="E2" i="33"/>
  <c r="E20" i="33" s="1"/>
  <c r="D2" i="33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E37" i="32"/>
  <c r="D37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E36" i="32"/>
  <c r="D36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E35" i="32"/>
  <c r="D35" i="32"/>
  <c r="H35" i="32" s="1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E34" i="32"/>
  <c r="D34" i="32"/>
  <c r="H34" i="32" s="1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E33" i="32"/>
  <c r="D33" i="32"/>
  <c r="H33" i="32" s="1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E32" i="32"/>
  <c r="D32" i="32"/>
  <c r="H32" i="32" s="1"/>
  <c r="U25" i="32"/>
  <c r="T25" i="32"/>
  <c r="S25" i="32"/>
  <c r="R25" i="32"/>
  <c r="Q25" i="32"/>
  <c r="P25" i="32"/>
  <c r="O25" i="32"/>
  <c r="N25" i="32"/>
  <c r="M25" i="32"/>
  <c r="L25" i="32"/>
  <c r="L29" i="32" s="1"/>
  <c r="K25" i="32"/>
  <c r="K29" i="32" s="1"/>
  <c r="J25" i="32"/>
  <c r="I25" i="32"/>
  <c r="E25" i="32"/>
  <c r="D25" i="32"/>
  <c r="H25" i="32" s="1"/>
  <c r="H29" i="32" s="1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E21" i="32"/>
  <c r="D21" i="32"/>
  <c r="H21" i="32" s="1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E16" i="32"/>
  <c r="D16" i="32"/>
  <c r="H16" i="32" s="1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E15" i="32"/>
  <c r="D15" i="32"/>
  <c r="H15" i="32" s="1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E14" i="32"/>
  <c r="D14" i="32"/>
  <c r="H14" i="32" s="1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E13" i="32"/>
  <c r="D13" i="32"/>
  <c r="H13" i="32" s="1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E12" i="32"/>
  <c r="D12" i="32"/>
  <c r="H12" i="32" s="1"/>
  <c r="U11" i="32"/>
  <c r="T11" i="32"/>
  <c r="S11" i="32"/>
  <c r="R11" i="32"/>
  <c r="Q11" i="32"/>
  <c r="P11" i="32"/>
  <c r="O11" i="32"/>
  <c r="N11" i="32"/>
  <c r="M11" i="32"/>
  <c r="L11" i="32"/>
  <c r="K11" i="32"/>
  <c r="J11" i="32"/>
  <c r="I11" i="32"/>
  <c r="E11" i="32"/>
  <c r="D11" i="32"/>
  <c r="H11" i="32" s="1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E9" i="32"/>
  <c r="D9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E8" i="32"/>
  <c r="D8" i="32"/>
  <c r="H8" i="32" s="1"/>
  <c r="U7" i="32"/>
  <c r="T7" i="32"/>
  <c r="S7" i="32"/>
  <c r="R7" i="32"/>
  <c r="Q7" i="32"/>
  <c r="P7" i="32"/>
  <c r="O7" i="32"/>
  <c r="N7" i="32"/>
  <c r="M7" i="32"/>
  <c r="L7" i="32"/>
  <c r="K7" i="32"/>
  <c r="J7" i="32"/>
  <c r="I7" i="32"/>
  <c r="E7" i="32"/>
  <c r="D7" i="32"/>
  <c r="H7" i="32" s="1"/>
  <c r="U6" i="32"/>
  <c r="T6" i="32"/>
  <c r="S6" i="32"/>
  <c r="R6" i="32"/>
  <c r="Q6" i="32"/>
  <c r="P6" i="32"/>
  <c r="O6" i="32"/>
  <c r="N6" i="32"/>
  <c r="M6" i="32"/>
  <c r="L6" i="32"/>
  <c r="K6" i="32"/>
  <c r="J6" i="32"/>
  <c r="I6" i="32"/>
  <c r="E6" i="32"/>
  <c r="D6" i="32"/>
  <c r="H6" i="32" s="1"/>
  <c r="U5" i="32"/>
  <c r="U23" i="32" s="1"/>
  <c r="T5" i="32"/>
  <c r="T23" i="32" s="1"/>
  <c r="S5" i="32"/>
  <c r="S23" i="32" s="1"/>
  <c r="R5" i="32"/>
  <c r="R23" i="32" s="1"/>
  <c r="Q5" i="32"/>
  <c r="Q23" i="32" s="1"/>
  <c r="P5" i="32"/>
  <c r="P23" i="32" s="1"/>
  <c r="O5" i="32"/>
  <c r="O23" i="32" s="1"/>
  <c r="N5" i="32"/>
  <c r="N23" i="32" s="1"/>
  <c r="M5" i="32"/>
  <c r="M23" i="32" s="1"/>
  <c r="L5" i="32"/>
  <c r="L23" i="32" s="1"/>
  <c r="K5" i="32"/>
  <c r="K23" i="32" s="1"/>
  <c r="J5" i="32"/>
  <c r="J23" i="32" s="1"/>
  <c r="I5" i="32"/>
  <c r="I23" i="32" s="1"/>
  <c r="E5" i="32"/>
  <c r="E23" i="32" s="1"/>
  <c r="D5" i="32"/>
  <c r="U4" i="32"/>
  <c r="U27" i="32" s="1"/>
  <c r="T4" i="32"/>
  <c r="T27" i="32" s="1"/>
  <c r="S4" i="32"/>
  <c r="S27" i="32" s="1"/>
  <c r="R4" i="32"/>
  <c r="R27" i="32" s="1"/>
  <c r="Q4" i="32"/>
  <c r="Q27" i="32" s="1"/>
  <c r="P4" i="32"/>
  <c r="P27" i="32" s="1"/>
  <c r="O4" i="32"/>
  <c r="O27" i="32" s="1"/>
  <c r="N4" i="32"/>
  <c r="N27" i="32" s="1"/>
  <c r="M4" i="32"/>
  <c r="M27" i="32" s="1"/>
  <c r="L4" i="32"/>
  <c r="L27" i="32" s="1"/>
  <c r="L30" i="32" s="1"/>
  <c r="K4" i="32"/>
  <c r="K27" i="32" s="1"/>
  <c r="K30" i="32" s="1"/>
  <c r="J4" i="32"/>
  <c r="J27" i="32" s="1"/>
  <c r="I4" i="32"/>
  <c r="I27" i="32" s="1"/>
  <c r="E4" i="32"/>
  <c r="E27" i="32" s="1"/>
  <c r="D4" i="32"/>
  <c r="H3" i="32"/>
  <c r="U2" i="32"/>
  <c r="U20" i="32" s="1"/>
  <c r="T2" i="32"/>
  <c r="T20" i="32" s="1"/>
  <c r="S2" i="32"/>
  <c r="S20" i="32" s="1"/>
  <c r="R2" i="32"/>
  <c r="R20" i="32" s="1"/>
  <c r="Q2" i="32"/>
  <c r="Q20" i="32" s="1"/>
  <c r="P2" i="32"/>
  <c r="P20" i="32" s="1"/>
  <c r="O2" i="32"/>
  <c r="O20" i="32" s="1"/>
  <c r="N2" i="32"/>
  <c r="N20" i="32" s="1"/>
  <c r="M2" i="32"/>
  <c r="M20" i="32" s="1"/>
  <c r="L2" i="32"/>
  <c r="L20" i="32" s="1"/>
  <c r="K2" i="32"/>
  <c r="K20" i="32" s="1"/>
  <c r="J2" i="32"/>
  <c r="J20" i="32" s="1"/>
  <c r="I2" i="32"/>
  <c r="I20" i="32" s="1"/>
  <c r="E2" i="32"/>
  <c r="E20" i="32" s="1"/>
  <c r="D2" i="32"/>
  <c r="Q37" i="31"/>
  <c r="P37" i="31"/>
  <c r="O37" i="31"/>
  <c r="N37" i="31"/>
  <c r="M37" i="31"/>
  <c r="L37" i="31"/>
  <c r="K37" i="31"/>
  <c r="J37" i="31"/>
  <c r="I37" i="31"/>
  <c r="H37" i="31"/>
  <c r="E37" i="31"/>
  <c r="D37" i="31"/>
  <c r="Q36" i="31"/>
  <c r="P36" i="31"/>
  <c r="O36" i="31"/>
  <c r="N36" i="31"/>
  <c r="M36" i="31"/>
  <c r="L36" i="31"/>
  <c r="K36" i="31"/>
  <c r="J36" i="31"/>
  <c r="I36" i="31"/>
  <c r="H36" i="31"/>
  <c r="E36" i="31"/>
  <c r="D36" i="31"/>
  <c r="Q35" i="31"/>
  <c r="P35" i="31"/>
  <c r="O35" i="31"/>
  <c r="N35" i="31"/>
  <c r="M35" i="31"/>
  <c r="L35" i="31"/>
  <c r="K35" i="31"/>
  <c r="J35" i="31"/>
  <c r="I35" i="31"/>
  <c r="E35" i="31"/>
  <c r="D35" i="31"/>
  <c r="H35" i="31" s="1"/>
  <c r="Q34" i="31"/>
  <c r="P34" i="31"/>
  <c r="O34" i="31"/>
  <c r="N34" i="31"/>
  <c r="M34" i="31"/>
  <c r="L34" i="31"/>
  <c r="K34" i="31"/>
  <c r="J34" i="31"/>
  <c r="I34" i="31"/>
  <c r="E34" i="31"/>
  <c r="D34" i="31"/>
  <c r="H34" i="31" s="1"/>
  <c r="Q33" i="31"/>
  <c r="P33" i="31"/>
  <c r="O33" i="31"/>
  <c r="N33" i="31"/>
  <c r="M33" i="31"/>
  <c r="L33" i="31"/>
  <c r="K33" i="31"/>
  <c r="J33" i="31"/>
  <c r="I33" i="31"/>
  <c r="E33" i="31"/>
  <c r="D33" i="31"/>
  <c r="H33" i="31" s="1"/>
  <c r="Q32" i="31"/>
  <c r="P32" i="31"/>
  <c r="O32" i="31"/>
  <c r="N32" i="31"/>
  <c r="M32" i="31"/>
  <c r="L32" i="31"/>
  <c r="K32" i="31"/>
  <c r="J32" i="31"/>
  <c r="I32" i="31"/>
  <c r="E32" i="31"/>
  <c r="D32" i="31"/>
  <c r="H32" i="31" s="1"/>
  <c r="Q25" i="31"/>
  <c r="P25" i="31"/>
  <c r="O25" i="31"/>
  <c r="N25" i="31"/>
  <c r="M25" i="31"/>
  <c r="L25" i="31"/>
  <c r="L29" i="31" s="1"/>
  <c r="K25" i="31"/>
  <c r="K29" i="31" s="1"/>
  <c r="J25" i="31"/>
  <c r="I25" i="31"/>
  <c r="E25" i="31"/>
  <c r="D25" i="31"/>
  <c r="H25" i="31" s="1"/>
  <c r="H29" i="31" s="1"/>
  <c r="Q21" i="31"/>
  <c r="P21" i="31"/>
  <c r="O21" i="31"/>
  <c r="N21" i="31"/>
  <c r="M21" i="31"/>
  <c r="L21" i="31"/>
  <c r="K21" i="31"/>
  <c r="J21" i="31"/>
  <c r="I21" i="31"/>
  <c r="E21" i="31"/>
  <c r="D21" i="31"/>
  <c r="H21" i="31" s="1"/>
  <c r="Q16" i="31"/>
  <c r="P16" i="31"/>
  <c r="O16" i="31"/>
  <c r="N16" i="31"/>
  <c r="M16" i="31"/>
  <c r="L16" i="31"/>
  <c r="K16" i="31"/>
  <c r="J16" i="31"/>
  <c r="I16" i="31"/>
  <c r="E16" i="31"/>
  <c r="D16" i="31"/>
  <c r="H16" i="31" s="1"/>
  <c r="Q15" i="31"/>
  <c r="P15" i="31"/>
  <c r="O15" i="31"/>
  <c r="N15" i="31"/>
  <c r="M15" i="31"/>
  <c r="L15" i="31"/>
  <c r="K15" i="31"/>
  <c r="J15" i="31"/>
  <c r="I15" i="31"/>
  <c r="E15" i="31"/>
  <c r="D15" i="31"/>
  <c r="H15" i="31" s="1"/>
  <c r="Q14" i="31"/>
  <c r="P14" i="31"/>
  <c r="O14" i="31"/>
  <c r="N14" i="31"/>
  <c r="M14" i="31"/>
  <c r="L14" i="31"/>
  <c r="K14" i="31"/>
  <c r="J14" i="31"/>
  <c r="I14" i="31"/>
  <c r="E14" i="31"/>
  <c r="D14" i="31"/>
  <c r="H14" i="31" s="1"/>
  <c r="Q13" i="31"/>
  <c r="P13" i="31"/>
  <c r="O13" i="31"/>
  <c r="N13" i="31"/>
  <c r="M13" i="31"/>
  <c r="L13" i="31"/>
  <c r="K13" i="31"/>
  <c r="J13" i="31"/>
  <c r="I13" i="31"/>
  <c r="E13" i="31"/>
  <c r="D13" i="31"/>
  <c r="H13" i="31" s="1"/>
  <c r="Q12" i="31"/>
  <c r="P12" i="31"/>
  <c r="O12" i="31"/>
  <c r="N12" i="31"/>
  <c r="M12" i="31"/>
  <c r="L12" i="31"/>
  <c r="K12" i="31"/>
  <c r="J12" i="31"/>
  <c r="I12" i="31"/>
  <c r="E12" i="31"/>
  <c r="D12" i="31"/>
  <c r="H12" i="31" s="1"/>
  <c r="Q11" i="31"/>
  <c r="P11" i="31"/>
  <c r="O11" i="31"/>
  <c r="N11" i="31"/>
  <c r="M11" i="31"/>
  <c r="L11" i="31"/>
  <c r="K11" i="31"/>
  <c r="J11" i="31"/>
  <c r="I11" i="31"/>
  <c r="E11" i="31"/>
  <c r="D11" i="31"/>
  <c r="H11" i="31" s="1"/>
  <c r="Q9" i="31"/>
  <c r="P9" i="31"/>
  <c r="O9" i="31"/>
  <c r="N9" i="31"/>
  <c r="M9" i="31"/>
  <c r="L9" i="31"/>
  <c r="K9" i="31"/>
  <c r="J9" i="31"/>
  <c r="I9" i="31"/>
  <c r="E9" i="31"/>
  <c r="D9" i="31"/>
  <c r="Q8" i="31"/>
  <c r="P8" i="31"/>
  <c r="O8" i="31"/>
  <c r="N8" i="31"/>
  <c r="M8" i="31"/>
  <c r="L8" i="31"/>
  <c r="K8" i="31"/>
  <c r="J8" i="31"/>
  <c r="I8" i="31"/>
  <c r="E8" i="31"/>
  <c r="D8" i="31"/>
  <c r="H8" i="31" s="1"/>
  <c r="Q7" i="31"/>
  <c r="P7" i="31"/>
  <c r="O7" i="31"/>
  <c r="N7" i="31"/>
  <c r="M7" i="31"/>
  <c r="L7" i="31"/>
  <c r="K7" i="31"/>
  <c r="J7" i="31"/>
  <c r="I7" i="31"/>
  <c r="E7" i="31"/>
  <c r="D7" i="31"/>
  <c r="H7" i="31" s="1"/>
  <c r="Q6" i="31"/>
  <c r="P6" i="31"/>
  <c r="O6" i="31"/>
  <c r="N6" i="31"/>
  <c r="M6" i="31"/>
  <c r="L6" i="31"/>
  <c r="K6" i="31"/>
  <c r="J6" i="31"/>
  <c r="I6" i="31"/>
  <c r="E6" i="31"/>
  <c r="D6" i="31"/>
  <c r="H6" i="31" s="1"/>
  <c r="Q5" i="31"/>
  <c r="Q23" i="31" s="1"/>
  <c r="P5" i="31"/>
  <c r="P23" i="31" s="1"/>
  <c r="O5" i="31"/>
  <c r="O23" i="31" s="1"/>
  <c r="N5" i="31"/>
  <c r="N23" i="31" s="1"/>
  <c r="M5" i="31"/>
  <c r="M23" i="31" s="1"/>
  <c r="L5" i="31"/>
  <c r="L23" i="31" s="1"/>
  <c r="K5" i="31"/>
  <c r="K23" i="31" s="1"/>
  <c r="J5" i="31"/>
  <c r="J23" i="31" s="1"/>
  <c r="I5" i="31"/>
  <c r="I23" i="31" s="1"/>
  <c r="E5" i="31"/>
  <c r="E23" i="31" s="1"/>
  <c r="D5" i="31"/>
  <c r="Q4" i="31"/>
  <c r="Q27" i="31" s="1"/>
  <c r="P4" i="31"/>
  <c r="P27" i="31" s="1"/>
  <c r="O4" i="31"/>
  <c r="O27" i="31" s="1"/>
  <c r="N4" i="31"/>
  <c r="N27" i="31" s="1"/>
  <c r="M4" i="31"/>
  <c r="M27" i="31" s="1"/>
  <c r="L4" i="31"/>
  <c r="L27" i="31" s="1"/>
  <c r="L30" i="31" s="1"/>
  <c r="K4" i="31"/>
  <c r="K27" i="31" s="1"/>
  <c r="K30" i="31" s="1"/>
  <c r="J4" i="31"/>
  <c r="J27" i="31" s="1"/>
  <c r="I4" i="31"/>
  <c r="I27" i="31" s="1"/>
  <c r="E4" i="31"/>
  <c r="E27" i="31" s="1"/>
  <c r="D4" i="31"/>
  <c r="H3" i="31"/>
  <c r="Q2" i="31"/>
  <c r="Q20" i="31" s="1"/>
  <c r="P2" i="31"/>
  <c r="P20" i="31" s="1"/>
  <c r="O2" i="31"/>
  <c r="O20" i="31" s="1"/>
  <c r="N2" i="31"/>
  <c r="N20" i="31" s="1"/>
  <c r="M2" i="31"/>
  <c r="M20" i="31" s="1"/>
  <c r="L2" i="31"/>
  <c r="L20" i="31" s="1"/>
  <c r="K2" i="31"/>
  <c r="K20" i="31" s="1"/>
  <c r="J2" i="31"/>
  <c r="J20" i="31" s="1"/>
  <c r="I2" i="31"/>
  <c r="I20" i="31" s="1"/>
  <c r="E2" i="31"/>
  <c r="E20" i="31" s="1"/>
  <c r="D2" i="31"/>
  <c r="R37" i="30"/>
  <c r="Q37" i="30"/>
  <c r="P37" i="30"/>
  <c r="O37" i="30"/>
  <c r="N37" i="30"/>
  <c r="M37" i="30"/>
  <c r="L37" i="30"/>
  <c r="K37" i="30"/>
  <c r="J37" i="30"/>
  <c r="I37" i="30"/>
  <c r="H37" i="30"/>
  <c r="E37" i="30"/>
  <c r="D37" i="30"/>
  <c r="R36" i="30"/>
  <c r="Q36" i="30"/>
  <c r="P36" i="30"/>
  <c r="O36" i="30"/>
  <c r="N36" i="30"/>
  <c r="M36" i="30"/>
  <c r="L36" i="30"/>
  <c r="K36" i="30"/>
  <c r="J36" i="30"/>
  <c r="I36" i="30"/>
  <c r="H36" i="30"/>
  <c r="E36" i="30"/>
  <c r="D36" i="30"/>
  <c r="R35" i="30"/>
  <c r="Q35" i="30"/>
  <c r="P35" i="30"/>
  <c r="O35" i="30"/>
  <c r="N35" i="30"/>
  <c r="M35" i="30"/>
  <c r="L35" i="30"/>
  <c r="K35" i="30"/>
  <c r="J35" i="30"/>
  <c r="I35" i="30"/>
  <c r="E35" i="30"/>
  <c r="D35" i="30"/>
  <c r="H35" i="30" s="1"/>
  <c r="R34" i="30"/>
  <c r="Q34" i="30"/>
  <c r="P34" i="30"/>
  <c r="O34" i="30"/>
  <c r="N34" i="30"/>
  <c r="M34" i="30"/>
  <c r="L34" i="30"/>
  <c r="K34" i="30"/>
  <c r="J34" i="30"/>
  <c r="I34" i="30"/>
  <c r="E34" i="30"/>
  <c r="D34" i="30"/>
  <c r="H34" i="30" s="1"/>
  <c r="R33" i="30"/>
  <c r="Q33" i="30"/>
  <c r="P33" i="30"/>
  <c r="O33" i="30"/>
  <c r="N33" i="30"/>
  <c r="M33" i="30"/>
  <c r="L33" i="30"/>
  <c r="K33" i="30"/>
  <c r="J33" i="30"/>
  <c r="I33" i="30"/>
  <c r="E33" i="30"/>
  <c r="D33" i="30"/>
  <c r="H33" i="30" s="1"/>
  <c r="R32" i="30"/>
  <c r="Q32" i="30"/>
  <c r="P32" i="30"/>
  <c r="O32" i="30"/>
  <c r="N32" i="30"/>
  <c r="M32" i="30"/>
  <c r="L32" i="30"/>
  <c r="K32" i="30"/>
  <c r="J32" i="30"/>
  <c r="I32" i="30"/>
  <c r="E32" i="30"/>
  <c r="D32" i="30"/>
  <c r="H32" i="30" s="1"/>
  <c r="R25" i="30"/>
  <c r="Q25" i="30"/>
  <c r="P25" i="30"/>
  <c r="O25" i="30"/>
  <c r="N25" i="30"/>
  <c r="M25" i="30"/>
  <c r="L25" i="30"/>
  <c r="L29" i="30" s="1"/>
  <c r="K25" i="30"/>
  <c r="K29" i="30" s="1"/>
  <c r="J25" i="30"/>
  <c r="I25" i="30"/>
  <c r="E25" i="30"/>
  <c r="D25" i="30"/>
  <c r="H25" i="30" s="1"/>
  <c r="H29" i="30" s="1"/>
  <c r="R21" i="30"/>
  <c r="Q21" i="30"/>
  <c r="P21" i="30"/>
  <c r="O21" i="30"/>
  <c r="N21" i="30"/>
  <c r="M21" i="30"/>
  <c r="L21" i="30"/>
  <c r="K21" i="30"/>
  <c r="J21" i="30"/>
  <c r="I21" i="30"/>
  <c r="E21" i="30"/>
  <c r="D21" i="30"/>
  <c r="H21" i="30" s="1"/>
  <c r="R16" i="30"/>
  <c r="Q16" i="30"/>
  <c r="P16" i="30"/>
  <c r="O16" i="30"/>
  <c r="N16" i="30"/>
  <c r="M16" i="30"/>
  <c r="L16" i="30"/>
  <c r="K16" i="30"/>
  <c r="J16" i="30"/>
  <c r="I16" i="30"/>
  <c r="E16" i="30"/>
  <c r="D16" i="30"/>
  <c r="H16" i="30" s="1"/>
  <c r="R15" i="30"/>
  <c r="Q15" i="30"/>
  <c r="P15" i="30"/>
  <c r="O15" i="30"/>
  <c r="N15" i="30"/>
  <c r="M15" i="30"/>
  <c r="L15" i="30"/>
  <c r="K15" i="30"/>
  <c r="J15" i="30"/>
  <c r="I15" i="30"/>
  <c r="E15" i="30"/>
  <c r="D15" i="30"/>
  <c r="H15" i="30" s="1"/>
  <c r="R14" i="30"/>
  <c r="Q14" i="30"/>
  <c r="P14" i="30"/>
  <c r="O14" i="30"/>
  <c r="N14" i="30"/>
  <c r="M14" i="30"/>
  <c r="L14" i="30"/>
  <c r="K14" i="30"/>
  <c r="J14" i="30"/>
  <c r="I14" i="30"/>
  <c r="E14" i="30"/>
  <c r="D14" i="30"/>
  <c r="H14" i="30" s="1"/>
  <c r="R13" i="30"/>
  <c r="Q13" i="30"/>
  <c r="P13" i="30"/>
  <c r="O13" i="30"/>
  <c r="N13" i="30"/>
  <c r="M13" i="30"/>
  <c r="L13" i="30"/>
  <c r="K13" i="30"/>
  <c r="J13" i="30"/>
  <c r="I13" i="30"/>
  <c r="E13" i="30"/>
  <c r="D13" i="30"/>
  <c r="H13" i="30" s="1"/>
  <c r="R12" i="30"/>
  <c r="Q12" i="30"/>
  <c r="P12" i="30"/>
  <c r="O12" i="30"/>
  <c r="N12" i="30"/>
  <c r="M12" i="30"/>
  <c r="L12" i="30"/>
  <c r="K12" i="30"/>
  <c r="J12" i="30"/>
  <c r="I12" i="30"/>
  <c r="E12" i="30"/>
  <c r="D12" i="30"/>
  <c r="H12" i="30" s="1"/>
  <c r="R11" i="30"/>
  <c r="Q11" i="30"/>
  <c r="P11" i="30"/>
  <c r="O11" i="30"/>
  <c r="N11" i="30"/>
  <c r="M11" i="30"/>
  <c r="L11" i="30"/>
  <c r="K11" i="30"/>
  <c r="J11" i="30"/>
  <c r="I11" i="30"/>
  <c r="E11" i="30"/>
  <c r="D11" i="30"/>
  <c r="H11" i="30" s="1"/>
  <c r="R9" i="30"/>
  <c r="Q9" i="30"/>
  <c r="P9" i="30"/>
  <c r="O9" i="30"/>
  <c r="N9" i="30"/>
  <c r="M9" i="30"/>
  <c r="L9" i="30"/>
  <c r="K9" i="30"/>
  <c r="J9" i="30"/>
  <c r="I9" i="30"/>
  <c r="E9" i="30"/>
  <c r="D9" i="30"/>
  <c r="R8" i="30"/>
  <c r="Q8" i="30"/>
  <c r="P8" i="30"/>
  <c r="O8" i="30"/>
  <c r="N8" i="30"/>
  <c r="M8" i="30"/>
  <c r="L8" i="30"/>
  <c r="K8" i="30"/>
  <c r="J8" i="30"/>
  <c r="I8" i="30"/>
  <c r="E8" i="30"/>
  <c r="D8" i="30"/>
  <c r="H8" i="30" s="1"/>
  <c r="R7" i="30"/>
  <c r="Q7" i="30"/>
  <c r="P7" i="30"/>
  <c r="O7" i="30"/>
  <c r="N7" i="30"/>
  <c r="M7" i="30"/>
  <c r="L7" i="30"/>
  <c r="K7" i="30"/>
  <c r="J7" i="30"/>
  <c r="I7" i="30"/>
  <c r="E7" i="30"/>
  <c r="D7" i="30"/>
  <c r="H7" i="30" s="1"/>
  <c r="R6" i="30"/>
  <c r="Q6" i="30"/>
  <c r="P6" i="30"/>
  <c r="O6" i="30"/>
  <c r="N6" i="30"/>
  <c r="M6" i="30"/>
  <c r="L6" i="30"/>
  <c r="K6" i="30"/>
  <c r="J6" i="30"/>
  <c r="I6" i="30"/>
  <c r="E6" i="30"/>
  <c r="D6" i="30"/>
  <c r="H6" i="30" s="1"/>
  <c r="R5" i="30"/>
  <c r="R23" i="30" s="1"/>
  <c r="Q5" i="30"/>
  <c r="Q23" i="30" s="1"/>
  <c r="P5" i="30"/>
  <c r="P23" i="30" s="1"/>
  <c r="O5" i="30"/>
  <c r="O23" i="30" s="1"/>
  <c r="N5" i="30"/>
  <c r="N23" i="30" s="1"/>
  <c r="M5" i="30"/>
  <c r="M23" i="30" s="1"/>
  <c r="L5" i="30"/>
  <c r="L23" i="30" s="1"/>
  <c r="K5" i="30"/>
  <c r="K23" i="30" s="1"/>
  <c r="J5" i="30"/>
  <c r="J23" i="30" s="1"/>
  <c r="I5" i="30"/>
  <c r="I23" i="30" s="1"/>
  <c r="E5" i="30"/>
  <c r="E23" i="30" s="1"/>
  <c r="D5" i="30"/>
  <c r="R4" i="30"/>
  <c r="R27" i="30" s="1"/>
  <c r="Q4" i="30"/>
  <c r="Q27" i="30" s="1"/>
  <c r="P4" i="30"/>
  <c r="P27" i="30" s="1"/>
  <c r="O4" i="30"/>
  <c r="O27" i="30" s="1"/>
  <c r="N4" i="30"/>
  <c r="N27" i="30" s="1"/>
  <c r="M4" i="30"/>
  <c r="M27" i="30" s="1"/>
  <c r="L4" i="30"/>
  <c r="L27" i="30" s="1"/>
  <c r="L30" i="30" s="1"/>
  <c r="K4" i="30"/>
  <c r="K27" i="30" s="1"/>
  <c r="K30" i="30" s="1"/>
  <c r="J4" i="30"/>
  <c r="J27" i="30" s="1"/>
  <c r="I4" i="30"/>
  <c r="I27" i="30" s="1"/>
  <c r="E4" i="30"/>
  <c r="E27" i="30" s="1"/>
  <c r="D4" i="30"/>
  <c r="H3" i="30"/>
  <c r="R2" i="30"/>
  <c r="R20" i="30" s="1"/>
  <c r="Q2" i="30"/>
  <c r="Q20" i="30" s="1"/>
  <c r="P2" i="30"/>
  <c r="P20" i="30" s="1"/>
  <c r="O2" i="30"/>
  <c r="O20" i="30" s="1"/>
  <c r="N2" i="30"/>
  <c r="N20" i="30" s="1"/>
  <c r="M2" i="30"/>
  <c r="M20" i="30" s="1"/>
  <c r="L2" i="30"/>
  <c r="L20" i="30" s="1"/>
  <c r="K2" i="30"/>
  <c r="K20" i="30" s="1"/>
  <c r="J2" i="30"/>
  <c r="J20" i="30" s="1"/>
  <c r="I2" i="30"/>
  <c r="I20" i="30" s="1"/>
  <c r="E2" i="30"/>
  <c r="E20" i="30" s="1"/>
  <c r="D2" i="30"/>
  <c r="U37" i="29"/>
  <c r="T37" i="29"/>
  <c r="S37" i="29"/>
  <c r="R37" i="29"/>
  <c r="Q37" i="29"/>
  <c r="P37" i="29"/>
  <c r="O37" i="29"/>
  <c r="N37" i="29"/>
  <c r="M37" i="29"/>
  <c r="L37" i="29"/>
  <c r="K37" i="29"/>
  <c r="J37" i="29"/>
  <c r="I37" i="29"/>
  <c r="H37" i="29"/>
  <c r="E37" i="29"/>
  <c r="D37" i="29"/>
  <c r="U36" i="29"/>
  <c r="T36" i="29"/>
  <c r="S36" i="29"/>
  <c r="R36" i="29"/>
  <c r="Q36" i="29"/>
  <c r="P36" i="29"/>
  <c r="O36" i="29"/>
  <c r="N36" i="29"/>
  <c r="M36" i="29"/>
  <c r="L36" i="29"/>
  <c r="K36" i="29"/>
  <c r="J36" i="29"/>
  <c r="I36" i="29"/>
  <c r="H36" i="29"/>
  <c r="E36" i="29"/>
  <c r="D36" i="29"/>
  <c r="U35" i="29"/>
  <c r="T35" i="29"/>
  <c r="S35" i="29"/>
  <c r="R35" i="29"/>
  <c r="Q35" i="29"/>
  <c r="P35" i="29"/>
  <c r="O35" i="29"/>
  <c r="N35" i="29"/>
  <c r="M35" i="29"/>
  <c r="L35" i="29"/>
  <c r="K35" i="29"/>
  <c r="J35" i="29"/>
  <c r="I35" i="29"/>
  <c r="E35" i="29"/>
  <c r="D35" i="29"/>
  <c r="H35" i="29" s="1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E34" i="29"/>
  <c r="D34" i="29"/>
  <c r="H34" i="29" s="1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E33" i="29"/>
  <c r="D33" i="29"/>
  <c r="H33" i="29" s="1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E32" i="29"/>
  <c r="D32" i="29"/>
  <c r="H32" i="29" s="1"/>
  <c r="U25" i="29"/>
  <c r="T25" i="29"/>
  <c r="S25" i="29"/>
  <c r="R25" i="29"/>
  <c r="Q25" i="29"/>
  <c r="P25" i="29"/>
  <c r="O25" i="29"/>
  <c r="N25" i="29"/>
  <c r="M25" i="29"/>
  <c r="L25" i="29"/>
  <c r="L29" i="29" s="1"/>
  <c r="K25" i="29"/>
  <c r="K29" i="29" s="1"/>
  <c r="J25" i="29"/>
  <c r="I25" i="29"/>
  <c r="E25" i="29"/>
  <c r="D25" i="29"/>
  <c r="H25" i="29" s="1"/>
  <c r="H29" i="29" s="1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E21" i="29"/>
  <c r="D21" i="29"/>
  <c r="H21" i="29" s="1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E16" i="29"/>
  <c r="D16" i="29"/>
  <c r="H16" i="29" s="1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E15" i="29"/>
  <c r="D15" i="29"/>
  <c r="H15" i="29" s="1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E14" i="29"/>
  <c r="D14" i="29"/>
  <c r="H14" i="29" s="1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E13" i="29"/>
  <c r="D13" i="29"/>
  <c r="H13" i="29" s="1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E12" i="29"/>
  <c r="D12" i="29"/>
  <c r="H12" i="29" s="1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E11" i="29"/>
  <c r="D11" i="29"/>
  <c r="H11" i="29" s="1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E9" i="29"/>
  <c r="D9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E8" i="29"/>
  <c r="D8" i="29"/>
  <c r="H8" i="29" s="1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E7" i="29"/>
  <c r="D7" i="29"/>
  <c r="H7" i="29" s="1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E6" i="29"/>
  <c r="D6" i="29"/>
  <c r="H6" i="29" s="1"/>
  <c r="U5" i="29"/>
  <c r="U23" i="29" s="1"/>
  <c r="T5" i="29"/>
  <c r="T23" i="29" s="1"/>
  <c r="S5" i="29"/>
  <c r="S23" i="29" s="1"/>
  <c r="R5" i="29"/>
  <c r="R23" i="29" s="1"/>
  <c r="Q5" i="29"/>
  <c r="Q23" i="29" s="1"/>
  <c r="P5" i="29"/>
  <c r="P23" i="29" s="1"/>
  <c r="O5" i="29"/>
  <c r="O23" i="29" s="1"/>
  <c r="N5" i="29"/>
  <c r="N23" i="29" s="1"/>
  <c r="M5" i="29"/>
  <c r="M23" i="29" s="1"/>
  <c r="L5" i="29"/>
  <c r="L23" i="29" s="1"/>
  <c r="K5" i="29"/>
  <c r="K23" i="29" s="1"/>
  <c r="J5" i="29"/>
  <c r="J23" i="29" s="1"/>
  <c r="I5" i="29"/>
  <c r="I23" i="29" s="1"/>
  <c r="E5" i="29"/>
  <c r="E23" i="29" s="1"/>
  <c r="D5" i="29"/>
  <c r="U4" i="29"/>
  <c r="U27" i="29" s="1"/>
  <c r="T4" i="29"/>
  <c r="T27" i="29" s="1"/>
  <c r="S4" i="29"/>
  <c r="S27" i="29" s="1"/>
  <c r="R4" i="29"/>
  <c r="R27" i="29" s="1"/>
  <c r="Q4" i="29"/>
  <c r="Q27" i="29" s="1"/>
  <c r="P4" i="29"/>
  <c r="P27" i="29" s="1"/>
  <c r="O4" i="29"/>
  <c r="O27" i="29" s="1"/>
  <c r="N4" i="29"/>
  <c r="N27" i="29" s="1"/>
  <c r="M4" i="29"/>
  <c r="M27" i="29" s="1"/>
  <c r="L4" i="29"/>
  <c r="L27" i="29" s="1"/>
  <c r="L30" i="29" s="1"/>
  <c r="K4" i="29"/>
  <c r="K27" i="29" s="1"/>
  <c r="K30" i="29" s="1"/>
  <c r="J4" i="29"/>
  <c r="J27" i="29" s="1"/>
  <c r="I4" i="29"/>
  <c r="I27" i="29" s="1"/>
  <c r="E4" i="29"/>
  <c r="E27" i="29" s="1"/>
  <c r="D4" i="29"/>
  <c r="H3" i="29"/>
  <c r="U2" i="29"/>
  <c r="U20" i="29" s="1"/>
  <c r="T2" i="29"/>
  <c r="T20" i="29" s="1"/>
  <c r="S2" i="29"/>
  <c r="S20" i="29" s="1"/>
  <c r="R2" i="29"/>
  <c r="R20" i="29" s="1"/>
  <c r="Q2" i="29"/>
  <c r="Q20" i="29" s="1"/>
  <c r="P2" i="29"/>
  <c r="P20" i="29" s="1"/>
  <c r="O2" i="29"/>
  <c r="O20" i="29" s="1"/>
  <c r="N2" i="29"/>
  <c r="N20" i="29" s="1"/>
  <c r="M2" i="29"/>
  <c r="M20" i="29" s="1"/>
  <c r="L2" i="29"/>
  <c r="L20" i="29" s="1"/>
  <c r="K2" i="29"/>
  <c r="K20" i="29" s="1"/>
  <c r="J2" i="29"/>
  <c r="J20" i="29" s="1"/>
  <c r="I2" i="29"/>
  <c r="I20" i="29" s="1"/>
  <c r="E2" i="29"/>
  <c r="E20" i="29" s="1"/>
  <c r="D2" i="29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E37" i="28"/>
  <c r="D37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E36" i="28"/>
  <c r="D36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E35" i="28"/>
  <c r="D35" i="28"/>
  <c r="H35" i="28" s="1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E34" i="28"/>
  <c r="D34" i="28"/>
  <c r="H34" i="28" s="1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E33" i="28"/>
  <c r="D33" i="28"/>
  <c r="H33" i="28" s="1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E32" i="28"/>
  <c r="D32" i="28"/>
  <c r="H32" i="28" s="1"/>
  <c r="W25" i="28"/>
  <c r="V25" i="28"/>
  <c r="U25" i="28"/>
  <c r="T25" i="28"/>
  <c r="S25" i="28"/>
  <c r="R25" i="28"/>
  <c r="Q25" i="28"/>
  <c r="P25" i="28"/>
  <c r="O25" i="28"/>
  <c r="N25" i="28"/>
  <c r="M25" i="28"/>
  <c r="L25" i="28"/>
  <c r="L29" i="28" s="1"/>
  <c r="K25" i="28"/>
  <c r="K29" i="28" s="1"/>
  <c r="J25" i="28"/>
  <c r="I25" i="28"/>
  <c r="E25" i="28"/>
  <c r="D25" i="28"/>
  <c r="H25" i="28" s="1"/>
  <c r="H29" i="28" s="1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E21" i="28"/>
  <c r="D21" i="28"/>
  <c r="H21" i="28" s="1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E16" i="28"/>
  <c r="D16" i="28"/>
  <c r="H16" i="28" s="1"/>
  <c r="W15" i="28"/>
  <c r="V15" i="28"/>
  <c r="U15" i="28"/>
  <c r="T15" i="28"/>
  <c r="S15" i="28"/>
  <c r="R15" i="28"/>
  <c r="Q15" i="28"/>
  <c r="P15" i="28"/>
  <c r="O15" i="28"/>
  <c r="N15" i="28"/>
  <c r="M15" i="28"/>
  <c r="L15" i="28"/>
  <c r="K15" i="28"/>
  <c r="J15" i="28"/>
  <c r="I15" i="28"/>
  <c r="E15" i="28"/>
  <c r="D15" i="28"/>
  <c r="H15" i="28" s="1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E14" i="28"/>
  <c r="D14" i="28"/>
  <c r="H14" i="28" s="1"/>
  <c r="W13" i="28"/>
  <c r="V13" i="28"/>
  <c r="U13" i="28"/>
  <c r="T13" i="28"/>
  <c r="S13" i="28"/>
  <c r="R13" i="28"/>
  <c r="Q13" i="28"/>
  <c r="P13" i="28"/>
  <c r="O13" i="28"/>
  <c r="N13" i="28"/>
  <c r="M13" i="28"/>
  <c r="L13" i="28"/>
  <c r="K13" i="28"/>
  <c r="J13" i="28"/>
  <c r="I13" i="28"/>
  <c r="E13" i="28"/>
  <c r="D13" i="28"/>
  <c r="H13" i="28" s="1"/>
  <c r="W12" i="28"/>
  <c r="V12" i="28"/>
  <c r="U12" i="28"/>
  <c r="T12" i="28"/>
  <c r="S12" i="28"/>
  <c r="R12" i="28"/>
  <c r="Q12" i="28"/>
  <c r="P12" i="28"/>
  <c r="O12" i="28"/>
  <c r="N12" i="28"/>
  <c r="M12" i="28"/>
  <c r="L12" i="28"/>
  <c r="K12" i="28"/>
  <c r="J12" i="28"/>
  <c r="I12" i="28"/>
  <c r="E12" i="28"/>
  <c r="D12" i="28"/>
  <c r="H12" i="28" s="1"/>
  <c r="W11" i="28"/>
  <c r="V11" i="28"/>
  <c r="U11" i="28"/>
  <c r="T11" i="28"/>
  <c r="S11" i="28"/>
  <c r="R11" i="28"/>
  <c r="Q11" i="28"/>
  <c r="P11" i="28"/>
  <c r="O11" i="28"/>
  <c r="N11" i="28"/>
  <c r="M11" i="28"/>
  <c r="L11" i="28"/>
  <c r="K11" i="28"/>
  <c r="J11" i="28"/>
  <c r="I11" i="28"/>
  <c r="E11" i="28"/>
  <c r="D11" i="28"/>
  <c r="H11" i="28" s="1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E9" i="28"/>
  <c r="D9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E8" i="28"/>
  <c r="D8" i="28"/>
  <c r="H8" i="28" s="1"/>
  <c r="W7" i="28"/>
  <c r="V7" i="28"/>
  <c r="U7" i="28"/>
  <c r="T7" i="28"/>
  <c r="S7" i="28"/>
  <c r="R7" i="28"/>
  <c r="Q7" i="28"/>
  <c r="P7" i="28"/>
  <c r="O7" i="28"/>
  <c r="N7" i="28"/>
  <c r="M7" i="28"/>
  <c r="L7" i="28"/>
  <c r="K7" i="28"/>
  <c r="J7" i="28"/>
  <c r="I7" i="28"/>
  <c r="E7" i="28"/>
  <c r="D7" i="28"/>
  <c r="H7" i="28" s="1"/>
  <c r="W6" i="28"/>
  <c r="V6" i="28"/>
  <c r="U6" i="28"/>
  <c r="T6" i="28"/>
  <c r="S6" i="28"/>
  <c r="R6" i="28"/>
  <c r="Q6" i="28"/>
  <c r="P6" i="28"/>
  <c r="O6" i="28"/>
  <c r="N6" i="28"/>
  <c r="M6" i="28"/>
  <c r="L6" i="28"/>
  <c r="K6" i="28"/>
  <c r="J6" i="28"/>
  <c r="I6" i="28"/>
  <c r="E6" i="28"/>
  <c r="D6" i="28"/>
  <c r="H6" i="28" s="1"/>
  <c r="W5" i="28"/>
  <c r="W23" i="28" s="1"/>
  <c r="V5" i="28"/>
  <c r="V23" i="28" s="1"/>
  <c r="U5" i="28"/>
  <c r="U23" i="28" s="1"/>
  <c r="T5" i="28"/>
  <c r="T23" i="28" s="1"/>
  <c r="S5" i="28"/>
  <c r="S23" i="28" s="1"/>
  <c r="R5" i="28"/>
  <c r="R23" i="28" s="1"/>
  <c r="Q5" i="28"/>
  <c r="Q23" i="28" s="1"/>
  <c r="P5" i="28"/>
  <c r="P23" i="28" s="1"/>
  <c r="O5" i="28"/>
  <c r="O23" i="28" s="1"/>
  <c r="N5" i="28"/>
  <c r="N23" i="28" s="1"/>
  <c r="M5" i="28"/>
  <c r="M23" i="28" s="1"/>
  <c r="L5" i="28"/>
  <c r="L23" i="28" s="1"/>
  <c r="K5" i="28"/>
  <c r="K23" i="28" s="1"/>
  <c r="J5" i="28"/>
  <c r="J23" i="28" s="1"/>
  <c r="I5" i="28"/>
  <c r="I23" i="28" s="1"/>
  <c r="E5" i="28"/>
  <c r="E23" i="28" s="1"/>
  <c r="D5" i="28"/>
  <c r="W4" i="28"/>
  <c r="W27" i="28" s="1"/>
  <c r="V4" i="28"/>
  <c r="V27" i="28" s="1"/>
  <c r="U4" i="28"/>
  <c r="U27" i="28" s="1"/>
  <c r="T4" i="28"/>
  <c r="T27" i="28" s="1"/>
  <c r="S4" i="28"/>
  <c r="S27" i="28" s="1"/>
  <c r="R4" i="28"/>
  <c r="R27" i="28" s="1"/>
  <c r="Q4" i="28"/>
  <c r="Q27" i="28" s="1"/>
  <c r="P4" i="28"/>
  <c r="P27" i="28" s="1"/>
  <c r="O4" i="28"/>
  <c r="O27" i="28" s="1"/>
  <c r="N4" i="28"/>
  <c r="N27" i="28" s="1"/>
  <c r="M4" i="28"/>
  <c r="M27" i="28" s="1"/>
  <c r="L4" i="28"/>
  <c r="L27" i="28" s="1"/>
  <c r="L30" i="28" s="1"/>
  <c r="K4" i="28"/>
  <c r="K27" i="28" s="1"/>
  <c r="K30" i="28" s="1"/>
  <c r="J4" i="28"/>
  <c r="J27" i="28" s="1"/>
  <c r="I4" i="28"/>
  <c r="I27" i="28" s="1"/>
  <c r="E4" i="28"/>
  <c r="E27" i="28" s="1"/>
  <c r="D4" i="28"/>
  <c r="H3" i="28"/>
  <c r="W2" i="28"/>
  <c r="W20" i="28" s="1"/>
  <c r="V2" i="28"/>
  <c r="V20" i="28" s="1"/>
  <c r="U2" i="28"/>
  <c r="U20" i="28" s="1"/>
  <c r="T2" i="28"/>
  <c r="T20" i="28" s="1"/>
  <c r="S2" i="28"/>
  <c r="S20" i="28" s="1"/>
  <c r="R2" i="28"/>
  <c r="R20" i="28" s="1"/>
  <c r="Q2" i="28"/>
  <c r="Q20" i="28" s="1"/>
  <c r="P2" i="28"/>
  <c r="P20" i="28" s="1"/>
  <c r="O2" i="28"/>
  <c r="O20" i="28" s="1"/>
  <c r="N2" i="28"/>
  <c r="N20" i="28" s="1"/>
  <c r="M2" i="28"/>
  <c r="M20" i="28" s="1"/>
  <c r="L2" i="28"/>
  <c r="L20" i="28" s="1"/>
  <c r="K2" i="28"/>
  <c r="K20" i="28" s="1"/>
  <c r="J2" i="28"/>
  <c r="J20" i="28" s="1"/>
  <c r="I2" i="28"/>
  <c r="I20" i="28" s="1"/>
  <c r="E2" i="28"/>
  <c r="E20" i="28" s="1"/>
  <c r="D2" i="28"/>
  <c r="W37" i="27"/>
  <c r="V37" i="27"/>
  <c r="U37" i="27"/>
  <c r="T37" i="27"/>
  <c r="S37" i="27"/>
  <c r="R37" i="27"/>
  <c r="Q37" i="27"/>
  <c r="P37" i="27"/>
  <c r="O37" i="27"/>
  <c r="N37" i="27"/>
  <c r="M37" i="27"/>
  <c r="L37" i="27"/>
  <c r="K37" i="27"/>
  <c r="J37" i="27"/>
  <c r="I37" i="27"/>
  <c r="H37" i="27"/>
  <c r="E37" i="27"/>
  <c r="D37" i="27"/>
  <c r="W36" i="27"/>
  <c r="V36" i="27"/>
  <c r="U36" i="27"/>
  <c r="T36" i="27"/>
  <c r="S36" i="27"/>
  <c r="R36" i="27"/>
  <c r="Q36" i="27"/>
  <c r="P36" i="27"/>
  <c r="O36" i="27"/>
  <c r="N36" i="27"/>
  <c r="M36" i="27"/>
  <c r="L36" i="27"/>
  <c r="K36" i="27"/>
  <c r="J36" i="27"/>
  <c r="I36" i="27"/>
  <c r="H36" i="27"/>
  <c r="E36" i="27"/>
  <c r="D36" i="27"/>
  <c r="W35" i="27"/>
  <c r="V35" i="27"/>
  <c r="U35" i="27"/>
  <c r="T35" i="27"/>
  <c r="S35" i="27"/>
  <c r="R35" i="27"/>
  <c r="Q35" i="27"/>
  <c r="P35" i="27"/>
  <c r="O35" i="27"/>
  <c r="N35" i="27"/>
  <c r="M35" i="27"/>
  <c r="L35" i="27"/>
  <c r="K35" i="27"/>
  <c r="J35" i="27"/>
  <c r="I35" i="27"/>
  <c r="E35" i="27"/>
  <c r="D35" i="27"/>
  <c r="H35" i="27" s="1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E34" i="27"/>
  <c r="D34" i="27"/>
  <c r="H34" i="27" s="1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E33" i="27"/>
  <c r="D33" i="27"/>
  <c r="H33" i="27" s="1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E32" i="27"/>
  <c r="D32" i="27"/>
  <c r="H32" i="27" s="1"/>
  <c r="W25" i="27"/>
  <c r="V25" i="27"/>
  <c r="U25" i="27"/>
  <c r="T25" i="27"/>
  <c r="S25" i="27"/>
  <c r="R25" i="27"/>
  <c r="Q25" i="27"/>
  <c r="P25" i="27"/>
  <c r="O25" i="27"/>
  <c r="N25" i="27"/>
  <c r="M25" i="27"/>
  <c r="L25" i="27"/>
  <c r="L29" i="27" s="1"/>
  <c r="K25" i="27"/>
  <c r="K29" i="27" s="1"/>
  <c r="J25" i="27"/>
  <c r="I25" i="27"/>
  <c r="E25" i="27"/>
  <c r="D25" i="27"/>
  <c r="H25" i="27" s="1"/>
  <c r="H29" i="27" s="1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E21" i="27"/>
  <c r="D21" i="27"/>
  <c r="H21" i="27" s="1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E16" i="27"/>
  <c r="D16" i="27"/>
  <c r="H16" i="27" s="1"/>
  <c r="W15" i="27"/>
  <c r="V15" i="27"/>
  <c r="U15" i="27"/>
  <c r="T15" i="27"/>
  <c r="S15" i="27"/>
  <c r="R15" i="27"/>
  <c r="Q15" i="27"/>
  <c r="P15" i="27"/>
  <c r="O15" i="27"/>
  <c r="N15" i="27"/>
  <c r="M15" i="27"/>
  <c r="L15" i="27"/>
  <c r="K15" i="27"/>
  <c r="J15" i="27"/>
  <c r="I15" i="27"/>
  <c r="E15" i="27"/>
  <c r="D15" i="27"/>
  <c r="H15" i="27" s="1"/>
  <c r="W14" i="27"/>
  <c r="V14" i="27"/>
  <c r="U14" i="27"/>
  <c r="T14" i="27"/>
  <c r="S14" i="27"/>
  <c r="R14" i="27"/>
  <c r="Q14" i="27"/>
  <c r="P14" i="27"/>
  <c r="O14" i="27"/>
  <c r="N14" i="27"/>
  <c r="M14" i="27"/>
  <c r="L14" i="27"/>
  <c r="K14" i="27"/>
  <c r="J14" i="27"/>
  <c r="I14" i="27"/>
  <c r="E14" i="27"/>
  <c r="D14" i="27"/>
  <c r="H14" i="27" s="1"/>
  <c r="W13" i="27"/>
  <c r="V13" i="27"/>
  <c r="U13" i="27"/>
  <c r="T13" i="27"/>
  <c r="S13" i="27"/>
  <c r="R13" i="27"/>
  <c r="Q13" i="27"/>
  <c r="P13" i="27"/>
  <c r="O13" i="27"/>
  <c r="N13" i="27"/>
  <c r="M13" i="27"/>
  <c r="L13" i="27"/>
  <c r="K13" i="27"/>
  <c r="J13" i="27"/>
  <c r="I13" i="27"/>
  <c r="E13" i="27"/>
  <c r="D13" i="27"/>
  <c r="H13" i="27" s="1"/>
  <c r="W12" i="27"/>
  <c r="V12" i="27"/>
  <c r="U12" i="27"/>
  <c r="T12" i="27"/>
  <c r="S12" i="27"/>
  <c r="R12" i="27"/>
  <c r="Q12" i="27"/>
  <c r="P12" i="27"/>
  <c r="O12" i="27"/>
  <c r="N12" i="27"/>
  <c r="M12" i="27"/>
  <c r="L12" i="27"/>
  <c r="K12" i="27"/>
  <c r="J12" i="27"/>
  <c r="I12" i="27"/>
  <c r="E12" i="27"/>
  <c r="D12" i="27"/>
  <c r="H12" i="27" s="1"/>
  <c r="W11" i="27"/>
  <c r="V11" i="27"/>
  <c r="U11" i="27"/>
  <c r="T11" i="27"/>
  <c r="S11" i="27"/>
  <c r="R11" i="27"/>
  <c r="Q11" i="27"/>
  <c r="P11" i="27"/>
  <c r="O11" i="27"/>
  <c r="N11" i="27"/>
  <c r="M11" i="27"/>
  <c r="L11" i="27"/>
  <c r="K11" i="27"/>
  <c r="J11" i="27"/>
  <c r="I11" i="27"/>
  <c r="E11" i="27"/>
  <c r="D11" i="27"/>
  <c r="H11" i="27" s="1"/>
  <c r="W9" i="27"/>
  <c r="V9" i="27"/>
  <c r="U9" i="27"/>
  <c r="T9" i="27"/>
  <c r="S9" i="27"/>
  <c r="R9" i="27"/>
  <c r="Q9" i="27"/>
  <c r="P9" i="27"/>
  <c r="O9" i="27"/>
  <c r="N9" i="27"/>
  <c r="M9" i="27"/>
  <c r="L9" i="27"/>
  <c r="K9" i="27"/>
  <c r="J9" i="27"/>
  <c r="I9" i="27"/>
  <c r="E9" i="27"/>
  <c r="D9" i="27"/>
  <c r="W8" i="27"/>
  <c r="V8" i="27"/>
  <c r="U8" i="27"/>
  <c r="T8" i="27"/>
  <c r="S8" i="27"/>
  <c r="R8" i="27"/>
  <c r="Q8" i="27"/>
  <c r="P8" i="27"/>
  <c r="O8" i="27"/>
  <c r="N8" i="27"/>
  <c r="M8" i="27"/>
  <c r="L8" i="27"/>
  <c r="K8" i="27"/>
  <c r="J8" i="27"/>
  <c r="I8" i="27"/>
  <c r="E8" i="27"/>
  <c r="D8" i="27"/>
  <c r="H8" i="27" s="1"/>
  <c r="W7" i="27"/>
  <c r="V7" i="27"/>
  <c r="U7" i="27"/>
  <c r="T7" i="27"/>
  <c r="S7" i="27"/>
  <c r="R7" i="27"/>
  <c r="Q7" i="27"/>
  <c r="P7" i="27"/>
  <c r="O7" i="27"/>
  <c r="N7" i="27"/>
  <c r="M7" i="27"/>
  <c r="L7" i="27"/>
  <c r="K7" i="27"/>
  <c r="J7" i="27"/>
  <c r="I7" i="27"/>
  <c r="E7" i="27"/>
  <c r="D7" i="27"/>
  <c r="H7" i="27" s="1"/>
  <c r="W6" i="27"/>
  <c r="V6" i="27"/>
  <c r="U6" i="27"/>
  <c r="T6" i="27"/>
  <c r="S6" i="27"/>
  <c r="R6" i="27"/>
  <c r="Q6" i="27"/>
  <c r="P6" i="27"/>
  <c r="O6" i="27"/>
  <c r="N6" i="27"/>
  <c r="M6" i="27"/>
  <c r="L6" i="27"/>
  <c r="K6" i="27"/>
  <c r="J6" i="27"/>
  <c r="I6" i="27"/>
  <c r="E6" i="27"/>
  <c r="D6" i="27"/>
  <c r="H6" i="27" s="1"/>
  <c r="W5" i="27"/>
  <c r="W23" i="27" s="1"/>
  <c r="V5" i="27"/>
  <c r="V23" i="27" s="1"/>
  <c r="U5" i="27"/>
  <c r="U23" i="27" s="1"/>
  <c r="T5" i="27"/>
  <c r="T23" i="27" s="1"/>
  <c r="S5" i="27"/>
  <c r="S23" i="27" s="1"/>
  <c r="R5" i="27"/>
  <c r="R23" i="27" s="1"/>
  <c r="Q5" i="27"/>
  <c r="Q23" i="27" s="1"/>
  <c r="P5" i="27"/>
  <c r="P23" i="27" s="1"/>
  <c r="O5" i="27"/>
  <c r="O23" i="27" s="1"/>
  <c r="N5" i="27"/>
  <c r="N23" i="27" s="1"/>
  <c r="M5" i="27"/>
  <c r="M23" i="27" s="1"/>
  <c r="L5" i="27"/>
  <c r="L23" i="27" s="1"/>
  <c r="K5" i="27"/>
  <c r="K23" i="27" s="1"/>
  <c r="J5" i="27"/>
  <c r="J23" i="27" s="1"/>
  <c r="I5" i="27"/>
  <c r="I23" i="27" s="1"/>
  <c r="E5" i="27"/>
  <c r="E23" i="27" s="1"/>
  <c r="D5" i="27"/>
  <c r="W4" i="27"/>
  <c r="W27" i="27" s="1"/>
  <c r="V4" i="27"/>
  <c r="V27" i="27" s="1"/>
  <c r="U4" i="27"/>
  <c r="U27" i="27" s="1"/>
  <c r="T4" i="27"/>
  <c r="T27" i="27" s="1"/>
  <c r="S4" i="27"/>
  <c r="S27" i="27" s="1"/>
  <c r="R4" i="27"/>
  <c r="R27" i="27" s="1"/>
  <c r="Q4" i="27"/>
  <c r="Q27" i="27" s="1"/>
  <c r="P4" i="27"/>
  <c r="P27" i="27" s="1"/>
  <c r="O4" i="27"/>
  <c r="O27" i="27" s="1"/>
  <c r="N4" i="27"/>
  <c r="N27" i="27" s="1"/>
  <c r="M4" i="27"/>
  <c r="M27" i="27" s="1"/>
  <c r="L4" i="27"/>
  <c r="L27" i="27" s="1"/>
  <c r="L30" i="27" s="1"/>
  <c r="K4" i="27"/>
  <c r="K27" i="27" s="1"/>
  <c r="K30" i="27" s="1"/>
  <c r="J4" i="27"/>
  <c r="J27" i="27" s="1"/>
  <c r="I4" i="27"/>
  <c r="I27" i="27" s="1"/>
  <c r="E4" i="27"/>
  <c r="E27" i="27" s="1"/>
  <c r="D4" i="27"/>
  <c r="H3" i="27"/>
  <c r="W2" i="27"/>
  <c r="W20" i="27" s="1"/>
  <c r="V2" i="27"/>
  <c r="V20" i="27" s="1"/>
  <c r="U2" i="27"/>
  <c r="U20" i="27" s="1"/>
  <c r="T2" i="27"/>
  <c r="T20" i="27" s="1"/>
  <c r="S2" i="27"/>
  <c r="S20" i="27" s="1"/>
  <c r="R2" i="27"/>
  <c r="R20" i="27" s="1"/>
  <c r="Q2" i="27"/>
  <c r="Q20" i="27" s="1"/>
  <c r="P2" i="27"/>
  <c r="P20" i="27" s="1"/>
  <c r="O2" i="27"/>
  <c r="O20" i="27" s="1"/>
  <c r="N2" i="27"/>
  <c r="N20" i="27" s="1"/>
  <c r="M2" i="27"/>
  <c r="M20" i="27" s="1"/>
  <c r="L2" i="27"/>
  <c r="L20" i="27" s="1"/>
  <c r="K2" i="27"/>
  <c r="K20" i="27" s="1"/>
  <c r="J2" i="27"/>
  <c r="J20" i="27" s="1"/>
  <c r="I2" i="27"/>
  <c r="I20" i="27" s="1"/>
  <c r="E2" i="27"/>
  <c r="E20" i="27" s="1"/>
  <c r="D2" i="27"/>
  <c r="AA37" i="26"/>
  <c r="Z37" i="26"/>
  <c r="Y37" i="26"/>
  <c r="X37" i="26"/>
  <c r="W37" i="26"/>
  <c r="V37" i="26"/>
  <c r="U37" i="26"/>
  <c r="T37" i="26"/>
  <c r="S37" i="26"/>
  <c r="R37" i="26"/>
  <c r="Q37" i="26"/>
  <c r="P37" i="26"/>
  <c r="O37" i="26"/>
  <c r="N37" i="26"/>
  <c r="M37" i="26"/>
  <c r="L37" i="26"/>
  <c r="K37" i="26"/>
  <c r="J37" i="26"/>
  <c r="I37" i="26"/>
  <c r="H37" i="26"/>
  <c r="E37" i="26"/>
  <c r="D37" i="26"/>
  <c r="AA36" i="26"/>
  <c r="Z36" i="26"/>
  <c r="Y36" i="26"/>
  <c r="X36" i="26"/>
  <c r="W36" i="26"/>
  <c r="V36" i="26"/>
  <c r="U36" i="26"/>
  <c r="T36" i="26"/>
  <c r="S36" i="26"/>
  <c r="R36" i="26"/>
  <c r="Q36" i="26"/>
  <c r="P36" i="26"/>
  <c r="O36" i="26"/>
  <c r="N36" i="26"/>
  <c r="M36" i="26"/>
  <c r="L36" i="26"/>
  <c r="K36" i="26"/>
  <c r="J36" i="26"/>
  <c r="I36" i="26"/>
  <c r="H36" i="26"/>
  <c r="E36" i="26"/>
  <c r="D36" i="26"/>
  <c r="AA35" i="26"/>
  <c r="Z35" i="26"/>
  <c r="Y35" i="26"/>
  <c r="X35" i="26"/>
  <c r="W35" i="26"/>
  <c r="V35" i="26"/>
  <c r="U35" i="26"/>
  <c r="T35" i="26"/>
  <c r="S35" i="26"/>
  <c r="R35" i="26"/>
  <c r="Q35" i="26"/>
  <c r="P35" i="26"/>
  <c r="O35" i="26"/>
  <c r="N35" i="26"/>
  <c r="M35" i="26"/>
  <c r="L35" i="26"/>
  <c r="K35" i="26"/>
  <c r="J35" i="26"/>
  <c r="I35" i="26"/>
  <c r="E35" i="26"/>
  <c r="D35" i="26"/>
  <c r="H35" i="26" s="1"/>
  <c r="AA34" i="26"/>
  <c r="Z34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E34" i="26"/>
  <c r="D34" i="26"/>
  <c r="H34" i="26" s="1"/>
  <c r="AA33" i="26"/>
  <c r="Z33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E33" i="26"/>
  <c r="D33" i="26"/>
  <c r="H33" i="26" s="1"/>
  <c r="AA32" i="26"/>
  <c r="Z32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E32" i="26"/>
  <c r="D32" i="26"/>
  <c r="H32" i="26" s="1"/>
  <c r="AA25" i="26"/>
  <c r="Z25" i="26"/>
  <c r="Y25" i="26"/>
  <c r="X25" i="26"/>
  <c r="W25" i="26"/>
  <c r="V25" i="26"/>
  <c r="U25" i="26"/>
  <c r="T25" i="26"/>
  <c r="S25" i="26"/>
  <c r="R25" i="26"/>
  <c r="Q25" i="26"/>
  <c r="P25" i="26"/>
  <c r="O25" i="26"/>
  <c r="N25" i="26"/>
  <c r="M25" i="26"/>
  <c r="L25" i="26"/>
  <c r="L29" i="26" s="1"/>
  <c r="K25" i="26"/>
  <c r="K29" i="26" s="1"/>
  <c r="J25" i="26"/>
  <c r="I25" i="26"/>
  <c r="E25" i="26"/>
  <c r="D25" i="26"/>
  <c r="H25" i="26" s="1"/>
  <c r="H29" i="26" s="1"/>
  <c r="AA21" i="26"/>
  <c r="Z21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E21" i="26"/>
  <c r="D21" i="26"/>
  <c r="H21" i="26" s="1"/>
  <c r="AA16" i="26"/>
  <c r="Z16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E16" i="26"/>
  <c r="D16" i="26"/>
  <c r="H16" i="26" s="1"/>
  <c r="AA15" i="26"/>
  <c r="Z15" i="26"/>
  <c r="Y15" i="26"/>
  <c r="X15" i="26"/>
  <c r="W15" i="26"/>
  <c r="V15" i="26"/>
  <c r="U15" i="26"/>
  <c r="T15" i="26"/>
  <c r="S15" i="26"/>
  <c r="R15" i="26"/>
  <c r="Q15" i="26"/>
  <c r="P15" i="26"/>
  <c r="O15" i="26"/>
  <c r="N15" i="26"/>
  <c r="M15" i="26"/>
  <c r="L15" i="26"/>
  <c r="K15" i="26"/>
  <c r="J15" i="26"/>
  <c r="I15" i="26"/>
  <c r="E15" i="26"/>
  <c r="D15" i="26"/>
  <c r="H15" i="26" s="1"/>
  <c r="AA14" i="26"/>
  <c r="Z14" i="26"/>
  <c r="Y14" i="26"/>
  <c r="X14" i="26"/>
  <c r="W14" i="26"/>
  <c r="V14" i="26"/>
  <c r="U14" i="26"/>
  <c r="T14" i="26"/>
  <c r="S14" i="26"/>
  <c r="R14" i="26"/>
  <c r="Q14" i="26"/>
  <c r="P14" i="26"/>
  <c r="O14" i="26"/>
  <c r="N14" i="26"/>
  <c r="M14" i="26"/>
  <c r="L14" i="26"/>
  <c r="K14" i="26"/>
  <c r="J14" i="26"/>
  <c r="I14" i="26"/>
  <c r="E14" i="26"/>
  <c r="D14" i="26"/>
  <c r="H14" i="26" s="1"/>
  <c r="AA13" i="26"/>
  <c r="Z13" i="26"/>
  <c r="Y13" i="26"/>
  <c r="X13" i="26"/>
  <c r="W13" i="26"/>
  <c r="V13" i="26"/>
  <c r="U13" i="26"/>
  <c r="T13" i="26"/>
  <c r="S13" i="26"/>
  <c r="R13" i="26"/>
  <c r="Q13" i="26"/>
  <c r="P13" i="26"/>
  <c r="O13" i="26"/>
  <c r="N13" i="26"/>
  <c r="M13" i="26"/>
  <c r="L13" i="26"/>
  <c r="K13" i="26"/>
  <c r="J13" i="26"/>
  <c r="I13" i="26"/>
  <c r="E13" i="26"/>
  <c r="D13" i="26"/>
  <c r="H13" i="26" s="1"/>
  <c r="AA12" i="26"/>
  <c r="Z12" i="26"/>
  <c r="Y12" i="26"/>
  <c r="X12" i="26"/>
  <c r="W12" i="26"/>
  <c r="V12" i="26"/>
  <c r="U12" i="26"/>
  <c r="T12" i="26"/>
  <c r="S12" i="26"/>
  <c r="R12" i="26"/>
  <c r="Q12" i="26"/>
  <c r="P12" i="26"/>
  <c r="O12" i="26"/>
  <c r="N12" i="26"/>
  <c r="M12" i="26"/>
  <c r="L12" i="26"/>
  <c r="K12" i="26"/>
  <c r="J12" i="26"/>
  <c r="I12" i="26"/>
  <c r="E12" i="26"/>
  <c r="D12" i="26"/>
  <c r="H12" i="26" s="1"/>
  <c r="AA11" i="26"/>
  <c r="Z11" i="26"/>
  <c r="Y11" i="26"/>
  <c r="X11" i="26"/>
  <c r="W11" i="26"/>
  <c r="V11" i="26"/>
  <c r="U11" i="26"/>
  <c r="T11" i="26"/>
  <c r="S11" i="26"/>
  <c r="R11" i="26"/>
  <c r="Q11" i="26"/>
  <c r="P11" i="26"/>
  <c r="O11" i="26"/>
  <c r="N11" i="26"/>
  <c r="M11" i="26"/>
  <c r="L11" i="26"/>
  <c r="K11" i="26"/>
  <c r="J11" i="26"/>
  <c r="I11" i="26"/>
  <c r="E11" i="26"/>
  <c r="D11" i="26"/>
  <c r="H11" i="26" s="1"/>
  <c r="AA9" i="26"/>
  <c r="Z9" i="26"/>
  <c r="Y9" i="26"/>
  <c r="X9" i="26"/>
  <c r="W9" i="26"/>
  <c r="V9" i="26"/>
  <c r="U9" i="26"/>
  <c r="T9" i="26"/>
  <c r="S9" i="26"/>
  <c r="R9" i="26"/>
  <c r="Q9" i="26"/>
  <c r="P9" i="26"/>
  <c r="O9" i="26"/>
  <c r="N9" i="26"/>
  <c r="M9" i="26"/>
  <c r="L9" i="26"/>
  <c r="K9" i="26"/>
  <c r="J9" i="26"/>
  <c r="I9" i="26"/>
  <c r="E9" i="26"/>
  <c r="D9" i="26"/>
  <c r="AA8" i="26"/>
  <c r="Z8" i="26"/>
  <c r="Y8" i="26"/>
  <c r="X8" i="26"/>
  <c r="W8" i="26"/>
  <c r="V8" i="26"/>
  <c r="U8" i="26"/>
  <c r="T8" i="26"/>
  <c r="S8" i="26"/>
  <c r="R8" i="26"/>
  <c r="Q8" i="26"/>
  <c r="P8" i="26"/>
  <c r="O8" i="26"/>
  <c r="N8" i="26"/>
  <c r="M8" i="26"/>
  <c r="L8" i="26"/>
  <c r="K8" i="26"/>
  <c r="J8" i="26"/>
  <c r="I8" i="26"/>
  <c r="E8" i="26"/>
  <c r="D8" i="26"/>
  <c r="H8" i="26" s="1"/>
  <c r="AA7" i="26"/>
  <c r="Z7" i="26"/>
  <c r="Y7" i="26"/>
  <c r="X7" i="26"/>
  <c r="W7" i="26"/>
  <c r="V7" i="26"/>
  <c r="U7" i="26"/>
  <c r="T7" i="26"/>
  <c r="S7" i="26"/>
  <c r="R7" i="26"/>
  <c r="Q7" i="26"/>
  <c r="P7" i="26"/>
  <c r="O7" i="26"/>
  <c r="N7" i="26"/>
  <c r="M7" i="26"/>
  <c r="L7" i="26"/>
  <c r="K7" i="26"/>
  <c r="J7" i="26"/>
  <c r="I7" i="26"/>
  <c r="E7" i="26"/>
  <c r="D7" i="26"/>
  <c r="H7" i="26" s="1"/>
  <c r="AA6" i="26"/>
  <c r="Z6" i="26"/>
  <c r="Y6" i="26"/>
  <c r="X6" i="26"/>
  <c r="W6" i="26"/>
  <c r="V6" i="26"/>
  <c r="U6" i="26"/>
  <c r="T6" i="26"/>
  <c r="S6" i="26"/>
  <c r="R6" i="26"/>
  <c r="Q6" i="26"/>
  <c r="P6" i="26"/>
  <c r="O6" i="26"/>
  <c r="N6" i="26"/>
  <c r="M6" i="26"/>
  <c r="L6" i="26"/>
  <c r="K6" i="26"/>
  <c r="J6" i="26"/>
  <c r="I6" i="26"/>
  <c r="E6" i="26"/>
  <c r="D6" i="26"/>
  <c r="H6" i="26" s="1"/>
  <c r="AA5" i="26"/>
  <c r="AA23" i="26" s="1"/>
  <c r="Z5" i="26"/>
  <c r="Z23" i="26" s="1"/>
  <c r="Y5" i="26"/>
  <c r="Y23" i="26" s="1"/>
  <c r="X5" i="26"/>
  <c r="X23" i="26" s="1"/>
  <c r="W5" i="26"/>
  <c r="W23" i="26" s="1"/>
  <c r="V5" i="26"/>
  <c r="V23" i="26" s="1"/>
  <c r="U5" i="26"/>
  <c r="U23" i="26" s="1"/>
  <c r="T5" i="26"/>
  <c r="T23" i="26" s="1"/>
  <c r="S5" i="26"/>
  <c r="S23" i="26" s="1"/>
  <c r="R5" i="26"/>
  <c r="R23" i="26" s="1"/>
  <c r="Q5" i="26"/>
  <c r="Q23" i="26" s="1"/>
  <c r="P5" i="26"/>
  <c r="P23" i="26" s="1"/>
  <c r="O5" i="26"/>
  <c r="O23" i="26" s="1"/>
  <c r="N5" i="26"/>
  <c r="N23" i="26" s="1"/>
  <c r="M5" i="26"/>
  <c r="M23" i="26" s="1"/>
  <c r="L5" i="26"/>
  <c r="L23" i="26" s="1"/>
  <c r="K5" i="26"/>
  <c r="K23" i="26" s="1"/>
  <c r="J5" i="26"/>
  <c r="J23" i="26" s="1"/>
  <c r="I5" i="26"/>
  <c r="I23" i="26" s="1"/>
  <c r="E5" i="26"/>
  <c r="E23" i="26" s="1"/>
  <c r="D5" i="26"/>
  <c r="AA4" i="26"/>
  <c r="AA27" i="26" s="1"/>
  <c r="Z4" i="26"/>
  <c r="Z27" i="26" s="1"/>
  <c r="Y4" i="26"/>
  <c r="Y27" i="26" s="1"/>
  <c r="X4" i="26"/>
  <c r="X27" i="26" s="1"/>
  <c r="W4" i="26"/>
  <c r="W27" i="26" s="1"/>
  <c r="V4" i="26"/>
  <c r="V27" i="26" s="1"/>
  <c r="U4" i="26"/>
  <c r="U27" i="26" s="1"/>
  <c r="T4" i="26"/>
  <c r="T27" i="26" s="1"/>
  <c r="S4" i="26"/>
  <c r="S27" i="26" s="1"/>
  <c r="R4" i="26"/>
  <c r="R27" i="26" s="1"/>
  <c r="Q4" i="26"/>
  <c r="Q27" i="26" s="1"/>
  <c r="P4" i="26"/>
  <c r="P27" i="26" s="1"/>
  <c r="O4" i="26"/>
  <c r="O27" i="26" s="1"/>
  <c r="N4" i="26"/>
  <c r="N27" i="26" s="1"/>
  <c r="M4" i="26"/>
  <c r="M27" i="26" s="1"/>
  <c r="L4" i="26"/>
  <c r="L27" i="26" s="1"/>
  <c r="L30" i="26" s="1"/>
  <c r="K4" i="26"/>
  <c r="K27" i="26" s="1"/>
  <c r="K30" i="26" s="1"/>
  <c r="J4" i="26"/>
  <c r="J27" i="26" s="1"/>
  <c r="I4" i="26"/>
  <c r="I27" i="26" s="1"/>
  <c r="E4" i="26"/>
  <c r="E27" i="26" s="1"/>
  <c r="D4" i="26"/>
  <c r="H3" i="26"/>
  <c r="AA2" i="26"/>
  <c r="AA20" i="26" s="1"/>
  <c r="Z2" i="26"/>
  <c r="Z20" i="26" s="1"/>
  <c r="Y2" i="26"/>
  <c r="Y20" i="26" s="1"/>
  <c r="X2" i="26"/>
  <c r="X20" i="26" s="1"/>
  <c r="W2" i="26"/>
  <c r="W20" i="26" s="1"/>
  <c r="V2" i="26"/>
  <c r="V20" i="26" s="1"/>
  <c r="U2" i="26"/>
  <c r="U20" i="26" s="1"/>
  <c r="T2" i="26"/>
  <c r="T20" i="26" s="1"/>
  <c r="S2" i="26"/>
  <c r="S20" i="26" s="1"/>
  <c r="R2" i="26"/>
  <c r="R20" i="26" s="1"/>
  <c r="Q2" i="26"/>
  <c r="Q20" i="26" s="1"/>
  <c r="P2" i="26"/>
  <c r="P20" i="26" s="1"/>
  <c r="O2" i="26"/>
  <c r="O20" i="26" s="1"/>
  <c r="N2" i="26"/>
  <c r="N20" i="26" s="1"/>
  <c r="M2" i="26"/>
  <c r="M20" i="26" s="1"/>
  <c r="L2" i="26"/>
  <c r="L20" i="26" s="1"/>
  <c r="K2" i="26"/>
  <c r="K20" i="26" s="1"/>
  <c r="J2" i="26"/>
  <c r="J20" i="26" s="1"/>
  <c r="I2" i="26"/>
  <c r="I20" i="26" s="1"/>
  <c r="E2" i="26"/>
  <c r="E20" i="26" s="1"/>
  <c r="D2" i="26"/>
  <c r="Y37" i="25"/>
  <c r="X37" i="25"/>
  <c r="W37" i="25"/>
  <c r="V37" i="25"/>
  <c r="U37" i="25"/>
  <c r="T37" i="25"/>
  <c r="S37" i="25"/>
  <c r="R37" i="25"/>
  <c r="Q37" i="25"/>
  <c r="P37" i="25"/>
  <c r="O37" i="25"/>
  <c r="N37" i="25"/>
  <c r="M37" i="25"/>
  <c r="L37" i="25"/>
  <c r="K37" i="25"/>
  <c r="J37" i="25"/>
  <c r="I37" i="25"/>
  <c r="H37" i="25"/>
  <c r="E37" i="25"/>
  <c r="D37" i="25"/>
  <c r="Y36" i="25"/>
  <c r="X36" i="25"/>
  <c r="W36" i="25"/>
  <c r="V36" i="25"/>
  <c r="U36" i="25"/>
  <c r="T36" i="25"/>
  <c r="S36" i="25"/>
  <c r="R36" i="25"/>
  <c r="Q36" i="25"/>
  <c r="P36" i="25"/>
  <c r="O36" i="25"/>
  <c r="N36" i="25"/>
  <c r="M36" i="25"/>
  <c r="L36" i="25"/>
  <c r="K36" i="25"/>
  <c r="J36" i="25"/>
  <c r="I36" i="25"/>
  <c r="H36" i="25"/>
  <c r="E36" i="25"/>
  <c r="D36" i="25"/>
  <c r="Y35" i="25"/>
  <c r="X35" i="25"/>
  <c r="W35" i="25"/>
  <c r="V35" i="25"/>
  <c r="U35" i="25"/>
  <c r="T35" i="25"/>
  <c r="S35" i="25"/>
  <c r="R35" i="25"/>
  <c r="Q35" i="25"/>
  <c r="P35" i="25"/>
  <c r="O35" i="25"/>
  <c r="N35" i="25"/>
  <c r="M35" i="25"/>
  <c r="L35" i="25"/>
  <c r="K35" i="25"/>
  <c r="J35" i="25"/>
  <c r="I35" i="25"/>
  <c r="E35" i="25"/>
  <c r="D35" i="25"/>
  <c r="H35" i="25" s="1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E34" i="25"/>
  <c r="D34" i="25"/>
  <c r="H34" i="25" s="1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E33" i="25"/>
  <c r="D33" i="25"/>
  <c r="H33" i="25" s="1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E32" i="25"/>
  <c r="D32" i="25"/>
  <c r="H32" i="25" s="1"/>
  <c r="Y25" i="25"/>
  <c r="X25" i="25"/>
  <c r="W25" i="25"/>
  <c r="V25" i="25"/>
  <c r="U25" i="25"/>
  <c r="T25" i="25"/>
  <c r="S25" i="25"/>
  <c r="R25" i="25"/>
  <c r="Q25" i="25"/>
  <c r="P25" i="25"/>
  <c r="O25" i="25"/>
  <c r="N25" i="25"/>
  <c r="M25" i="25"/>
  <c r="L25" i="25"/>
  <c r="L29" i="25" s="1"/>
  <c r="K25" i="25"/>
  <c r="K29" i="25" s="1"/>
  <c r="J25" i="25"/>
  <c r="I25" i="25"/>
  <c r="E25" i="25"/>
  <c r="D25" i="25"/>
  <c r="H25" i="25" s="1"/>
  <c r="H29" i="25" s="1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E21" i="25"/>
  <c r="D21" i="25"/>
  <c r="H21" i="25" s="1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E16" i="25"/>
  <c r="D16" i="25"/>
  <c r="H16" i="25" s="1"/>
  <c r="Y15" i="25"/>
  <c r="X15" i="25"/>
  <c r="W15" i="25"/>
  <c r="V15" i="25"/>
  <c r="U15" i="25"/>
  <c r="T15" i="25"/>
  <c r="S15" i="25"/>
  <c r="R15" i="25"/>
  <c r="Q15" i="25"/>
  <c r="P15" i="25"/>
  <c r="O15" i="25"/>
  <c r="N15" i="25"/>
  <c r="M15" i="25"/>
  <c r="L15" i="25"/>
  <c r="K15" i="25"/>
  <c r="J15" i="25"/>
  <c r="I15" i="25"/>
  <c r="E15" i="25"/>
  <c r="D15" i="25"/>
  <c r="H15" i="25" s="1"/>
  <c r="Y14" i="25"/>
  <c r="X14" i="25"/>
  <c r="W14" i="25"/>
  <c r="V14" i="25"/>
  <c r="U14" i="25"/>
  <c r="T14" i="25"/>
  <c r="S14" i="25"/>
  <c r="R14" i="25"/>
  <c r="Q14" i="25"/>
  <c r="P14" i="25"/>
  <c r="O14" i="25"/>
  <c r="N14" i="25"/>
  <c r="M14" i="25"/>
  <c r="L14" i="25"/>
  <c r="K14" i="25"/>
  <c r="J14" i="25"/>
  <c r="I14" i="25"/>
  <c r="E14" i="25"/>
  <c r="D14" i="25"/>
  <c r="H14" i="25" s="1"/>
  <c r="Y13" i="25"/>
  <c r="X13" i="25"/>
  <c r="W13" i="25"/>
  <c r="V13" i="25"/>
  <c r="U13" i="25"/>
  <c r="T13" i="25"/>
  <c r="S13" i="25"/>
  <c r="R13" i="25"/>
  <c r="Q13" i="25"/>
  <c r="P13" i="25"/>
  <c r="O13" i="25"/>
  <c r="N13" i="25"/>
  <c r="M13" i="25"/>
  <c r="L13" i="25"/>
  <c r="K13" i="25"/>
  <c r="J13" i="25"/>
  <c r="I13" i="25"/>
  <c r="E13" i="25"/>
  <c r="D13" i="25"/>
  <c r="H13" i="25" s="1"/>
  <c r="Y12" i="25"/>
  <c r="X12" i="25"/>
  <c r="W12" i="25"/>
  <c r="V12" i="25"/>
  <c r="U12" i="25"/>
  <c r="T12" i="25"/>
  <c r="S12" i="25"/>
  <c r="R12" i="25"/>
  <c r="Q12" i="25"/>
  <c r="P12" i="25"/>
  <c r="O12" i="25"/>
  <c r="N12" i="25"/>
  <c r="M12" i="25"/>
  <c r="L12" i="25"/>
  <c r="K12" i="25"/>
  <c r="J12" i="25"/>
  <c r="I12" i="25"/>
  <c r="E12" i="25"/>
  <c r="D12" i="25"/>
  <c r="H12" i="25" s="1"/>
  <c r="Y11" i="25"/>
  <c r="X11" i="25"/>
  <c r="W11" i="25"/>
  <c r="V11" i="25"/>
  <c r="U11" i="25"/>
  <c r="T11" i="25"/>
  <c r="S11" i="25"/>
  <c r="R11" i="25"/>
  <c r="Q11" i="25"/>
  <c r="P11" i="25"/>
  <c r="O11" i="25"/>
  <c r="N11" i="25"/>
  <c r="M11" i="25"/>
  <c r="L11" i="25"/>
  <c r="K11" i="25"/>
  <c r="J11" i="25"/>
  <c r="I11" i="25"/>
  <c r="E11" i="25"/>
  <c r="D11" i="25"/>
  <c r="H11" i="25" s="1"/>
  <c r="Y9" i="25"/>
  <c r="X9" i="25"/>
  <c r="W9" i="25"/>
  <c r="V9" i="25"/>
  <c r="U9" i="25"/>
  <c r="T9" i="25"/>
  <c r="S9" i="25"/>
  <c r="R9" i="25"/>
  <c r="Q9" i="25"/>
  <c r="P9" i="25"/>
  <c r="O9" i="25"/>
  <c r="N9" i="25"/>
  <c r="M9" i="25"/>
  <c r="L9" i="25"/>
  <c r="K9" i="25"/>
  <c r="J9" i="25"/>
  <c r="I9" i="25"/>
  <c r="E9" i="25"/>
  <c r="D9" i="25"/>
  <c r="Y8" i="25"/>
  <c r="X8" i="25"/>
  <c r="W8" i="25"/>
  <c r="V8" i="25"/>
  <c r="U8" i="25"/>
  <c r="T8" i="25"/>
  <c r="S8" i="25"/>
  <c r="R8" i="25"/>
  <c r="Q8" i="25"/>
  <c r="P8" i="25"/>
  <c r="O8" i="25"/>
  <c r="N8" i="25"/>
  <c r="M8" i="25"/>
  <c r="L8" i="25"/>
  <c r="K8" i="25"/>
  <c r="J8" i="25"/>
  <c r="I8" i="25"/>
  <c r="E8" i="25"/>
  <c r="D8" i="25"/>
  <c r="H8" i="25" s="1"/>
  <c r="Y7" i="25"/>
  <c r="X7" i="25"/>
  <c r="W7" i="25"/>
  <c r="V7" i="25"/>
  <c r="U7" i="25"/>
  <c r="T7" i="25"/>
  <c r="S7" i="25"/>
  <c r="R7" i="25"/>
  <c r="Q7" i="25"/>
  <c r="P7" i="25"/>
  <c r="O7" i="25"/>
  <c r="N7" i="25"/>
  <c r="M7" i="25"/>
  <c r="L7" i="25"/>
  <c r="K7" i="25"/>
  <c r="J7" i="25"/>
  <c r="I7" i="25"/>
  <c r="E7" i="25"/>
  <c r="D7" i="25"/>
  <c r="H7" i="25" s="1"/>
  <c r="Y6" i="25"/>
  <c r="X6" i="25"/>
  <c r="W6" i="25"/>
  <c r="V6" i="25"/>
  <c r="U6" i="25"/>
  <c r="T6" i="25"/>
  <c r="S6" i="25"/>
  <c r="R6" i="25"/>
  <c r="Q6" i="25"/>
  <c r="P6" i="25"/>
  <c r="O6" i="25"/>
  <c r="N6" i="25"/>
  <c r="M6" i="25"/>
  <c r="L6" i="25"/>
  <c r="K6" i="25"/>
  <c r="J6" i="25"/>
  <c r="I6" i="25"/>
  <c r="E6" i="25"/>
  <c r="D6" i="25"/>
  <c r="H6" i="25" s="1"/>
  <c r="Y5" i="25"/>
  <c r="Y23" i="25" s="1"/>
  <c r="X5" i="25"/>
  <c r="X23" i="25" s="1"/>
  <c r="W5" i="25"/>
  <c r="W23" i="25" s="1"/>
  <c r="V5" i="25"/>
  <c r="V23" i="25" s="1"/>
  <c r="U5" i="25"/>
  <c r="U23" i="25" s="1"/>
  <c r="T5" i="25"/>
  <c r="T23" i="25" s="1"/>
  <c r="S5" i="25"/>
  <c r="S23" i="25" s="1"/>
  <c r="R5" i="25"/>
  <c r="R23" i="25" s="1"/>
  <c r="Q5" i="25"/>
  <c r="Q23" i="25" s="1"/>
  <c r="P5" i="25"/>
  <c r="P23" i="25" s="1"/>
  <c r="O5" i="25"/>
  <c r="O23" i="25" s="1"/>
  <c r="N5" i="25"/>
  <c r="N23" i="25" s="1"/>
  <c r="M5" i="25"/>
  <c r="M23" i="25" s="1"/>
  <c r="L5" i="25"/>
  <c r="L23" i="25" s="1"/>
  <c r="K5" i="25"/>
  <c r="K23" i="25" s="1"/>
  <c r="J5" i="25"/>
  <c r="J23" i="25" s="1"/>
  <c r="I5" i="25"/>
  <c r="I23" i="25" s="1"/>
  <c r="E5" i="25"/>
  <c r="E23" i="25" s="1"/>
  <c r="D5" i="25"/>
  <c r="Y4" i="25"/>
  <c r="Y27" i="25" s="1"/>
  <c r="X4" i="25"/>
  <c r="X27" i="25" s="1"/>
  <c r="W4" i="25"/>
  <c r="W27" i="25" s="1"/>
  <c r="V4" i="25"/>
  <c r="V27" i="25" s="1"/>
  <c r="U4" i="25"/>
  <c r="U27" i="25" s="1"/>
  <c r="T4" i="25"/>
  <c r="T27" i="25" s="1"/>
  <c r="S4" i="25"/>
  <c r="S27" i="25" s="1"/>
  <c r="R4" i="25"/>
  <c r="R27" i="25" s="1"/>
  <c r="Q4" i="25"/>
  <c r="Q27" i="25" s="1"/>
  <c r="P4" i="25"/>
  <c r="P27" i="25" s="1"/>
  <c r="O4" i="25"/>
  <c r="O27" i="25" s="1"/>
  <c r="N4" i="25"/>
  <c r="N27" i="25" s="1"/>
  <c r="M4" i="25"/>
  <c r="M27" i="25" s="1"/>
  <c r="L4" i="25"/>
  <c r="L27" i="25" s="1"/>
  <c r="L30" i="25" s="1"/>
  <c r="K4" i="25"/>
  <c r="K27" i="25" s="1"/>
  <c r="K30" i="25" s="1"/>
  <c r="J4" i="25"/>
  <c r="J27" i="25" s="1"/>
  <c r="I4" i="25"/>
  <c r="I27" i="25" s="1"/>
  <c r="E4" i="25"/>
  <c r="E27" i="25" s="1"/>
  <c r="D4" i="25"/>
  <c r="H3" i="25"/>
  <c r="Y2" i="25"/>
  <c r="Y20" i="25" s="1"/>
  <c r="X2" i="25"/>
  <c r="X20" i="25" s="1"/>
  <c r="W2" i="25"/>
  <c r="W20" i="25" s="1"/>
  <c r="V2" i="25"/>
  <c r="V20" i="25" s="1"/>
  <c r="U2" i="25"/>
  <c r="U20" i="25" s="1"/>
  <c r="T2" i="25"/>
  <c r="T20" i="25" s="1"/>
  <c r="S2" i="25"/>
  <c r="S20" i="25" s="1"/>
  <c r="R2" i="25"/>
  <c r="R20" i="25" s="1"/>
  <c r="Q2" i="25"/>
  <c r="Q20" i="25" s="1"/>
  <c r="P2" i="25"/>
  <c r="P20" i="25" s="1"/>
  <c r="O2" i="25"/>
  <c r="O20" i="25" s="1"/>
  <c r="N2" i="25"/>
  <c r="N20" i="25" s="1"/>
  <c r="M2" i="25"/>
  <c r="M20" i="25" s="1"/>
  <c r="L2" i="25"/>
  <c r="L20" i="25" s="1"/>
  <c r="K2" i="25"/>
  <c r="K20" i="25" s="1"/>
  <c r="J2" i="25"/>
  <c r="J20" i="25" s="1"/>
  <c r="I2" i="25"/>
  <c r="I20" i="25" s="1"/>
  <c r="E2" i="25"/>
  <c r="E20" i="25" s="1"/>
  <c r="D2" i="25"/>
  <c r="Z37" i="24"/>
  <c r="Y37" i="24"/>
  <c r="X37" i="24"/>
  <c r="W37" i="24"/>
  <c r="V37" i="24"/>
  <c r="U37" i="24"/>
  <c r="T37" i="24"/>
  <c r="S37" i="24"/>
  <c r="R37" i="24"/>
  <c r="Q37" i="24"/>
  <c r="P37" i="24"/>
  <c r="O37" i="24"/>
  <c r="N37" i="24"/>
  <c r="M37" i="24"/>
  <c r="L37" i="24"/>
  <c r="K37" i="24"/>
  <c r="J37" i="24"/>
  <c r="I37" i="24"/>
  <c r="H37" i="24"/>
  <c r="E37" i="24"/>
  <c r="D37" i="24"/>
  <c r="Z36" i="24"/>
  <c r="Y36" i="24"/>
  <c r="X36" i="24"/>
  <c r="W36" i="24"/>
  <c r="V36" i="24"/>
  <c r="U36" i="24"/>
  <c r="T36" i="24"/>
  <c r="S36" i="24"/>
  <c r="R36" i="24"/>
  <c r="Q36" i="24"/>
  <c r="P36" i="24"/>
  <c r="O36" i="24"/>
  <c r="N36" i="24"/>
  <c r="M36" i="24"/>
  <c r="L36" i="24"/>
  <c r="K36" i="24"/>
  <c r="J36" i="24"/>
  <c r="I36" i="24"/>
  <c r="H36" i="24"/>
  <c r="E36" i="24"/>
  <c r="D36" i="24"/>
  <c r="Z35" i="24"/>
  <c r="Y35" i="24"/>
  <c r="X35" i="24"/>
  <c r="W35" i="24"/>
  <c r="V35" i="24"/>
  <c r="U35" i="24"/>
  <c r="T35" i="24"/>
  <c r="S35" i="24"/>
  <c r="R35" i="24"/>
  <c r="Q35" i="24"/>
  <c r="P35" i="24"/>
  <c r="O35" i="24"/>
  <c r="N35" i="24"/>
  <c r="M35" i="24"/>
  <c r="L35" i="24"/>
  <c r="K35" i="24"/>
  <c r="J35" i="24"/>
  <c r="I35" i="24"/>
  <c r="E35" i="24"/>
  <c r="D35" i="24"/>
  <c r="H35" i="24" s="1"/>
  <c r="Z34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E34" i="24"/>
  <c r="D34" i="24"/>
  <c r="H34" i="24" s="1"/>
  <c r="Z33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E33" i="24"/>
  <c r="D33" i="24"/>
  <c r="H33" i="24" s="1"/>
  <c r="Z32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E32" i="24"/>
  <c r="D32" i="24"/>
  <c r="H32" i="24" s="1"/>
  <c r="Z25" i="24"/>
  <c r="Y25" i="24"/>
  <c r="X25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L29" i="24" s="1"/>
  <c r="K25" i="24"/>
  <c r="K29" i="24" s="1"/>
  <c r="J25" i="24"/>
  <c r="I25" i="24"/>
  <c r="E25" i="24"/>
  <c r="D25" i="24"/>
  <c r="H25" i="24" s="1"/>
  <c r="H29" i="24" s="1"/>
  <c r="Z21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E21" i="24"/>
  <c r="D21" i="24"/>
  <c r="H21" i="24" s="1"/>
  <c r="Z16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E16" i="24"/>
  <c r="D16" i="24"/>
  <c r="H16" i="24" s="1"/>
  <c r="Z15" i="24"/>
  <c r="Y15" i="24"/>
  <c r="X15" i="24"/>
  <c r="W15" i="24"/>
  <c r="V15" i="24"/>
  <c r="U15" i="24"/>
  <c r="T15" i="24"/>
  <c r="S15" i="24"/>
  <c r="R15" i="24"/>
  <c r="Q15" i="24"/>
  <c r="P15" i="24"/>
  <c r="O15" i="24"/>
  <c r="N15" i="24"/>
  <c r="M15" i="24"/>
  <c r="L15" i="24"/>
  <c r="K15" i="24"/>
  <c r="J15" i="24"/>
  <c r="I15" i="24"/>
  <c r="E15" i="24"/>
  <c r="D15" i="24"/>
  <c r="H15" i="24" s="1"/>
  <c r="Z14" i="24"/>
  <c r="Y14" i="24"/>
  <c r="X14" i="24"/>
  <c r="W14" i="24"/>
  <c r="V14" i="24"/>
  <c r="U14" i="24"/>
  <c r="T14" i="24"/>
  <c r="S14" i="24"/>
  <c r="R14" i="24"/>
  <c r="Q14" i="24"/>
  <c r="P14" i="24"/>
  <c r="O14" i="24"/>
  <c r="N14" i="24"/>
  <c r="M14" i="24"/>
  <c r="L14" i="24"/>
  <c r="K14" i="24"/>
  <c r="J14" i="24"/>
  <c r="I14" i="24"/>
  <c r="E14" i="24"/>
  <c r="D14" i="24"/>
  <c r="H14" i="24" s="1"/>
  <c r="Z13" i="24"/>
  <c r="Y13" i="24"/>
  <c r="X13" i="24"/>
  <c r="W13" i="24"/>
  <c r="V13" i="24"/>
  <c r="U13" i="24"/>
  <c r="T13" i="24"/>
  <c r="S13" i="24"/>
  <c r="R13" i="24"/>
  <c r="Q13" i="24"/>
  <c r="P13" i="24"/>
  <c r="O13" i="24"/>
  <c r="N13" i="24"/>
  <c r="M13" i="24"/>
  <c r="L13" i="24"/>
  <c r="K13" i="24"/>
  <c r="J13" i="24"/>
  <c r="I13" i="24"/>
  <c r="E13" i="24"/>
  <c r="D13" i="24"/>
  <c r="H13" i="24" s="1"/>
  <c r="Z12" i="24"/>
  <c r="Y12" i="24"/>
  <c r="X12" i="24"/>
  <c r="W12" i="24"/>
  <c r="V12" i="24"/>
  <c r="U12" i="24"/>
  <c r="T12" i="24"/>
  <c r="S12" i="24"/>
  <c r="R12" i="24"/>
  <c r="Q12" i="24"/>
  <c r="P12" i="24"/>
  <c r="O12" i="24"/>
  <c r="N12" i="24"/>
  <c r="M12" i="24"/>
  <c r="L12" i="24"/>
  <c r="K12" i="24"/>
  <c r="J12" i="24"/>
  <c r="I12" i="24"/>
  <c r="E12" i="24"/>
  <c r="D12" i="24"/>
  <c r="H12" i="24" s="1"/>
  <c r="Z11" i="24"/>
  <c r="Y11" i="24"/>
  <c r="X11" i="24"/>
  <c r="W11" i="24"/>
  <c r="V11" i="24"/>
  <c r="U11" i="24"/>
  <c r="T11" i="24"/>
  <c r="S11" i="24"/>
  <c r="R11" i="24"/>
  <c r="Q11" i="24"/>
  <c r="P11" i="24"/>
  <c r="O11" i="24"/>
  <c r="N11" i="24"/>
  <c r="M11" i="24"/>
  <c r="L11" i="24"/>
  <c r="K11" i="24"/>
  <c r="J11" i="24"/>
  <c r="I11" i="24"/>
  <c r="E11" i="24"/>
  <c r="D11" i="24"/>
  <c r="H11" i="24" s="1"/>
  <c r="Z9" i="24"/>
  <c r="Y9" i="24"/>
  <c r="X9" i="24"/>
  <c r="W9" i="24"/>
  <c r="V9" i="24"/>
  <c r="U9" i="24"/>
  <c r="T9" i="24"/>
  <c r="S9" i="24"/>
  <c r="R9" i="24"/>
  <c r="Q9" i="24"/>
  <c r="P9" i="24"/>
  <c r="O9" i="24"/>
  <c r="N9" i="24"/>
  <c r="M9" i="24"/>
  <c r="L9" i="24"/>
  <c r="K9" i="24"/>
  <c r="J9" i="24"/>
  <c r="I9" i="24"/>
  <c r="E9" i="24"/>
  <c r="D9" i="24"/>
  <c r="Z8" i="24"/>
  <c r="Y8" i="24"/>
  <c r="X8" i="24"/>
  <c r="W8" i="24"/>
  <c r="V8" i="24"/>
  <c r="U8" i="24"/>
  <c r="T8" i="24"/>
  <c r="S8" i="24"/>
  <c r="R8" i="24"/>
  <c r="Q8" i="24"/>
  <c r="P8" i="24"/>
  <c r="O8" i="24"/>
  <c r="N8" i="24"/>
  <c r="M8" i="24"/>
  <c r="L8" i="24"/>
  <c r="K8" i="24"/>
  <c r="J8" i="24"/>
  <c r="I8" i="24"/>
  <c r="E8" i="24"/>
  <c r="D8" i="24"/>
  <c r="H8" i="24" s="1"/>
  <c r="Z7" i="24"/>
  <c r="Y7" i="24"/>
  <c r="X7" i="24"/>
  <c r="W7" i="24"/>
  <c r="V7" i="24"/>
  <c r="U7" i="24"/>
  <c r="T7" i="24"/>
  <c r="S7" i="24"/>
  <c r="R7" i="24"/>
  <c r="Q7" i="24"/>
  <c r="P7" i="24"/>
  <c r="O7" i="24"/>
  <c r="N7" i="24"/>
  <c r="M7" i="24"/>
  <c r="L7" i="24"/>
  <c r="K7" i="24"/>
  <c r="J7" i="24"/>
  <c r="I7" i="24"/>
  <c r="E7" i="24"/>
  <c r="D7" i="24"/>
  <c r="H7" i="24" s="1"/>
  <c r="Z6" i="24"/>
  <c r="Y6" i="24"/>
  <c r="X6" i="24"/>
  <c r="W6" i="24"/>
  <c r="V6" i="24"/>
  <c r="U6" i="24"/>
  <c r="T6" i="24"/>
  <c r="S6" i="24"/>
  <c r="R6" i="24"/>
  <c r="Q6" i="24"/>
  <c r="P6" i="24"/>
  <c r="O6" i="24"/>
  <c r="N6" i="24"/>
  <c r="M6" i="24"/>
  <c r="L6" i="24"/>
  <c r="K6" i="24"/>
  <c r="J6" i="24"/>
  <c r="I6" i="24"/>
  <c r="E6" i="24"/>
  <c r="D6" i="24"/>
  <c r="H6" i="24" s="1"/>
  <c r="Z5" i="24"/>
  <c r="Z23" i="24" s="1"/>
  <c r="Y5" i="24"/>
  <c r="Y23" i="24" s="1"/>
  <c r="X5" i="24"/>
  <c r="X23" i="24" s="1"/>
  <c r="W5" i="24"/>
  <c r="W23" i="24" s="1"/>
  <c r="V5" i="24"/>
  <c r="V23" i="24" s="1"/>
  <c r="U5" i="24"/>
  <c r="U23" i="24" s="1"/>
  <c r="T5" i="24"/>
  <c r="T23" i="24" s="1"/>
  <c r="S5" i="24"/>
  <c r="S23" i="24" s="1"/>
  <c r="R5" i="24"/>
  <c r="R23" i="24" s="1"/>
  <c r="Q5" i="24"/>
  <c r="Q23" i="24" s="1"/>
  <c r="P5" i="24"/>
  <c r="P23" i="24" s="1"/>
  <c r="O5" i="24"/>
  <c r="O23" i="24" s="1"/>
  <c r="N5" i="24"/>
  <c r="N23" i="24" s="1"/>
  <c r="M5" i="24"/>
  <c r="M23" i="24" s="1"/>
  <c r="L5" i="24"/>
  <c r="L23" i="24" s="1"/>
  <c r="K5" i="24"/>
  <c r="K23" i="24" s="1"/>
  <c r="J5" i="24"/>
  <c r="J23" i="24" s="1"/>
  <c r="I5" i="24"/>
  <c r="I23" i="24" s="1"/>
  <c r="E5" i="24"/>
  <c r="E23" i="24" s="1"/>
  <c r="D5" i="24"/>
  <c r="Z4" i="24"/>
  <c r="Z27" i="24" s="1"/>
  <c r="Y4" i="24"/>
  <c r="Y27" i="24" s="1"/>
  <c r="X4" i="24"/>
  <c r="X27" i="24" s="1"/>
  <c r="W4" i="24"/>
  <c r="W27" i="24" s="1"/>
  <c r="V4" i="24"/>
  <c r="V27" i="24" s="1"/>
  <c r="U4" i="24"/>
  <c r="U27" i="24" s="1"/>
  <c r="T4" i="24"/>
  <c r="T27" i="24" s="1"/>
  <c r="S4" i="24"/>
  <c r="S27" i="24" s="1"/>
  <c r="R4" i="24"/>
  <c r="R27" i="24" s="1"/>
  <c r="Q4" i="24"/>
  <c r="Q27" i="24" s="1"/>
  <c r="P4" i="24"/>
  <c r="P27" i="24" s="1"/>
  <c r="O4" i="24"/>
  <c r="O27" i="24" s="1"/>
  <c r="N4" i="24"/>
  <c r="N27" i="24" s="1"/>
  <c r="M4" i="24"/>
  <c r="M27" i="24" s="1"/>
  <c r="L4" i="24"/>
  <c r="L27" i="24" s="1"/>
  <c r="L30" i="24" s="1"/>
  <c r="K4" i="24"/>
  <c r="K27" i="24" s="1"/>
  <c r="K30" i="24" s="1"/>
  <c r="J4" i="24"/>
  <c r="J27" i="24" s="1"/>
  <c r="I4" i="24"/>
  <c r="I27" i="24" s="1"/>
  <c r="E4" i="24"/>
  <c r="E27" i="24" s="1"/>
  <c r="D4" i="24"/>
  <c r="H3" i="24"/>
  <c r="Z2" i="24"/>
  <c r="Z20" i="24" s="1"/>
  <c r="Y2" i="24"/>
  <c r="Y20" i="24" s="1"/>
  <c r="X2" i="24"/>
  <c r="X20" i="24" s="1"/>
  <c r="W2" i="24"/>
  <c r="W20" i="24" s="1"/>
  <c r="V2" i="24"/>
  <c r="V20" i="24" s="1"/>
  <c r="U2" i="24"/>
  <c r="U20" i="24" s="1"/>
  <c r="T2" i="24"/>
  <c r="T20" i="24" s="1"/>
  <c r="S2" i="24"/>
  <c r="S20" i="24" s="1"/>
  <c r="R2" i="24"/>
  <c r="R20" i="24" s="1"/>
  <c r="Q2" i="24"/>
  <c r="Q20" i="24" s="1"/>
  <c r="P2" i="24"/>
  <c r="P20" i="24" s="1"/>
  <c r="O2" i="24"/>
  <c r="O20" i="24" s="1"/>
  <c r="N2" i="24"/>
  <c r="N20" i="24" s="1"/>
  <c r="M2" i="24"/>
  <c r="M20" i="24" s="1"/>
  <c r="L2" i="24"/>
  <c r="L20" i="24" s="1"/>
  <c r="K2" i="24"/>
  <c r="K20" i="24" s="1"/>
  <c r="J2" i="24"/>
  <c r="J20" i="24" s="1"/>
  <c r="I2" i="24"/>
  <c r="I20" i="24" s="1"/>
  <c r="E2" i="24"/>
  <c r="E20" i="24" s="1"/>
  <c r="D2" i="24"/>
  <c r="W37" i="23"/>
  <c r="V37" i="23"/>
  <c r="U37" i="23"/>
  <c r="T37" i="23"/>
  <c r="S37" i="23"/>
  <c r="R37" i="23"/>
  <c r="Q37" i="23"/>
  <c r="P37" i="23"/>
  <c r="O37" i="23"/>
  <c r="N37" i="23"/>
  <c r="M37" i="23"/>
  <c r="L37" i="23"/>
  <c r="K37" i="23"/>
  <c r="J37" i="23"/>
  <c r="I37" i="23"/>
  <c r="H37" i="23"/>
  <c r="E37" i="23"/>
  <c r="D37" i="23"/>
  <c r="W36" i="23"/>
  <c r="V36" i="23"/>
  <c r="U36" i="23"/>
  <c r="T36" i="23"/>
  <c r="S36" i="23"/>
  <c r="R36" i="23"/>
  <c r="Q36" i="23"/>
  <c r="P36" i="23"/>
  <c r="O36" i="23"/>
  <c r="N36" i="23"/>
  <c r="M36" i="23"/>
  <c r="L36" i="23"/>
  <c r="K36" i="23"/>
  <c r="J36" i="23"/>
  <c r="I36" i="23"/>
  <c r="H36" i="23"/>
  <c r="E36" i="23"/>
  <c r="D36" i="23"/>
  <c r="W35" i="23"/>
  <c r="V35" i="23"/>
  <c r="U35" i="23"/>
  <c r="T35" i="23"/>
  <c r="S35" i="23"/>
  <c r="R35" i="23"/>
  <c r="Q35" i="23"/>
  <c r="P35" i="23"/>
  <c r="O35" i="23"/>
  <c r="N35" i="23"/>
  <c r="M35" i="23"/>
  <c r="L35" i="23"/>
  <c r="K35" i="23"/>
  <c r="J35" i="23"/>
  <c r="I35" i="23"/>
  <c r="E35" i="23"/>
  <c r="D35" i="23"/>
  <c r="H35" i="23" s="1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E34" i="23"/>
  <c r="D34" i="23"/>
  <c r="H34" i="23" s="1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E33" i="23"/>
  <c r="D33" i="23"/>
  <c r="H33" i="23" s="1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E32" i="23"/>
  <c r="D32" i="23"/>
  <c r="H32" i="23" s="1"/>
  <c r="W25" i="23"/>
  <c r="V25" i="23"/>
  <c r="U25" i="23"/>
  <c r="T25" i="23"/>
  <c r="S25" i="23"/>
  <c r="R25" i="23"/>
  <c r="Q25" i="23"/>
  <c r="P25" i="23"/>
  <c r="O25" i="23"/>
  <c r="N25" i="23"/>
  <c r="M25" i="23"/>
  <c r="L25" i="23"/>
  <c r="L29" i="23" s="1"/>
  <c r="K25" i="23"/>
  <c r="K29" i="23" s="1"/>
  <c r="J25" i="23"/>
  <c r="I25" i="23"/>
  <c r="E25" i="23"/>
  <c r="D25" i="23"/>
  <c r="H25" i="23" s="1"/>
  <c r="H29" i="23" s="1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E21" i="23"/>
  <c r="D21" i="23"/>
  <c r="H21" i="23" s="1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E16" i="23"/>
  <c r="D16" i="23"/>
  <c r="H16" i="23" s="1"/>
  <c r="W15" i="23"/>
  <c r="V15" i="23"/>
  <c r="U15" i="23"/>
  <c r="T15" i="23"/>
  <c r="S15" i="23"/>
  <c r="R15" i="23"/>
  <c r="Q15" i="23"/>
  <c r="P15" i="23"/>
  <c r="O15" i="23"/>
  <c r="N15" i="23"/>
  <c r="M15" i="23"/>
  <c r="L15" i="23"/>
  <c r="K15" i="23"/>
  <c r="J15" i="23"/>
  <c r="I15" i="23"/>
  <c r="E15" i="23"/>
  <c r="D15" i="23"/>
  <c r="H15" i="23" s="1"/>
  <c r="W14" i="23"/>
  <c r="V14" i="23"/>
  <c r="U14" i="23"/>
  <c r="T14" i="23"/>
  <c r="S14" i="23"/>
  <c r="R14" i="23"/>
  <c r="Q14" i="23"/>
  <c r="P14" i="23"/>
  <c r="O14" i="23"/>
  <c r="N14" i="23"/>
  <c r="M14" i="23"/>
  <c r="L14" i="23"/>
  <c r="K14" i="23"/>
  <c r="J14" i="23"/>
  <c r="I14" i="23"/>
  <c r="E14" i="23"/>
  <c r="D14" i="23"/>
  <c r="H14" i="23" s="1"/>
  <c r="W13" i="23"/>
  <c r="V13" i="23"/>
  <c r="U13" i="23"/>
  <c r="T13" i="23"/>
  <c r="S13" i="23"/>
  <c r="R13" i="23"/>
  <c r="Q13" i="23"/>
  <c r="P13" i="23"/>
  <c r="O13" i="23"/>
  <c r="N13" i="23"/>
  <c r="M13" i="23"/>
  <c r="L13" i="23"/>
  <c r="K13" i="23"/>
  <c r="J13" i="23"/>
  <c r="I13" i="23"/>
  <c r="E13" i="23"/>
  <c r="D13" i="23"/>
  <c r="H13" i="23" s="1"/>
  <c r="W12" i="23"/>
  <c r="V12" i="23"/>
  <c r="U12" i="23"/>
  <c r="T12" i="23"/>
  <c r="S12" i="23"/>
  <c r="R12" i="23"/>
  <c r="Q12" i="23"/>
  <c r="P12" i="23"/>
  <c r="O12" i="23"/>
  <c r="N12" i="23"/>
  <c r="M12" i="23"/>
  <c r="L12" i="23"/>
  <c r="K12" i="23"/>
  <c r="J12" i="23"/>
  <c r="I12" i="23"/>
  <c r="E12" i="23"/>
  <c r="D12" i="23"/>
  <c r="H12" i="23" s="1"/>
  <c r="W11" i="23"/>
  <c r="V11" i="23"/>
  <c r="U11" i="23"/>
  <c r="T11" i="23"/>
  <c r="S11" i="23"/>
  <c r="R11" i="23"/>
  <c r="Q11" i="23"/>
  <c r="P11" i="23"/>
  <c r="O11" i="23"/>
  <c r="N11" i="23"/>
  <c r="M11" i="23"/>
  <c r="L11" i="23"/>
  <c r="K11" i="23"/>
  <c r="J11" i="23"/>
  <c r="I11" i="23"/>
  <c r="E11" i="23"/>
  <c r="D11" i="23"/>
  <c r="H11" i="23" s="1"/>
  <c r="W9" i="23"/>
  <c r="V9" i="23"/>
  <c r="U9" i="23"/>
  <c r="T9" i="23"/>
  <c r="S9" i="23"/>
  <c r="R9" i="23"/>
  <c r="Q9" i="23"/>
  <c r="P9" i="23"/>
  <c r="O9" i="23"/>
  <c r="N9" i="23"/>
  <c r="M9" i="23"/>
  <c r="L9" i="23"/>
  <c r="K9" i="23"/>
  <c r="J9" i="23"/>
  <c r="I9" i="23"/>
  <c r="E9" i="23"/>
  <c r="D9" i="23"/>
  <c r="W8" i="23"/>
  <c r="V8" i="23"/>
  <c r="U8" i="23"/>
  <c r="T8" i="23"/>
  <c r="S8" i="23"/>
  <c r="R8" i="23"/>
  <c r="Q8" i="23"/>
  <c r="P8" i="23"/>
  <c r="O8" i="23"/>
  <c r="N8" i="23"/>
  <c r="M8" i="23"/>
  <c r="L8" i="23"/>
  <c r="K8" i="23"/>
  <c r="J8" i="23"/>
  <c r="I8" i="23"/>
  <c r="E8" i="23"/>
  <c r="D8" i="23"/>
  <c r="H8" i="23" s="1"/>
  <c r="W7" i="23"/>
  <c r="V7" i="23"/>
  <c r="U7" i="23"/>
  <c r="T7" i="23"/>
  <c r="S7" i="23"/>
  <c r="R7" i="23"/>
  <c r="Q7" i="23"/>
  <c r="P7" i="23"/>
  <c r="O7" i="23"/>
  <c r="N7" i="23"/>
  <c r="M7" i="23"/>
  <c r="L7" i="23"/>
  <c r="K7" i="23"/>
  <c r="J7" i="23"/>
  <c r="I7" i="23"/>
  <c r="E7" i="23"/>
  <c r="D7" i="23"/>
  <c r="H7" i="23" s="1"/>
  <c r="W6" i="23"/>
  <c r="V6" i="23"/>
  <c r="U6" i="23"/>
  <c r="T6" i="23"/>
  <c r="S6" i="23"/>
  <c r="R6" i="23"/>
  <c r="Q6" i="23"/>
  <c r="P6" i="23"/>
  <c r="O6" i="23"/>
  <c r="N6" i="23"/>
  <c r="M6" i="23"/>
  <c r="L6" i="23"/>
  <c r="K6" i="23"/>
  <c r="J6" i="23"/>
  <c r="I6" i="23"/>
  <c r="E6" i="23"/>
  <c r="D6" i="23"/>
  <c r="H6" i="23" s="1"/>
  <c r="W5" i="23"/>
  <c r="W23" i="23" s="1"/>
  <c r="V5" i="23"/>
  <c r="V23" i="23" s="1"/>
  <c r="U5" i="23"/>
  <c r="U23" i="23" s="1"/>
  <c r="T5" i="23"/>
  <c r="T23" i="23" s="1"/>
  <c r="S5" i="23"/>
  <c r="S23" i="23" s="1"/>
  <c r="R5" i="23"/>
  <c r="R23" i="23" s="1"/>
  <c r="Q5" i="23"/>
  <c r="Q23" i="23" s="1"/>
  <c r="P5" i="23"/>
  <c r="P23" i="23" s="1"/>
  <c r="O5" i="23"/>
  <c r="O23" i="23" s="1"/>
  <c r="N5" i="23"/>
  <c r="N23" i="23" s="1"/>
  <c r="M5" i="23"/>
  <c r="M23" i="23" s="1"/>
  <c r="L5" i="23"/>
  <c r="L23" i="23" s="1"/>
  <c r="K5" i="23"/>
  <c r="K23" i="23" s="1"/>
  <c r="J5" i="23"/>
  <c r="J23" i="23" s="1"/>
  <c r="I5" i="23"/>
  <c r="I23" i="23" s="1"/>
  <c r="E5" i="23"/>
  <c r="E23" i="23" s="1"/>
  <c r="D5" i="23"/>
  <c r="W4" i="23"/>
  <c r="W27" i="23" s="1"/>
  <c r="V4" i="23"/>
  <c r="V27" i="23" s="1"/>
  <c r="U4" i="23"/>
  <c r="U27" i="23" s="1"/>
  <c r="T4" i="23"/>
  <c r="T27" i="23" s="1"/>
  <c r="S4" i="23"/>
  <c r="S27" i="23" s="1"/>
  <c r="R4" i="23"/>
  <c r="R27" i="23" s="1"/>
  <c r="Q4" i="23"/>
  <c r="Q27" i="23" s="1"/>
  <c r="P4" i="23"/>
  <c r="P27" i="23" s="1"/>
  <c r="O4" i="23"/>
  <c r="O27" i="23" s="1"/>
  <c r="N4" i="23"/>
  <c r="N27" i="23" s="1"/>
  <c r="M4" i="23"/>
  <c r="M27" i="23" s="1"/>
  <c r="L4" i="23"/>
  <c r="L27" i="23" s="1"/>
  <c r="L30" i="23" s="1"/>
  <c r="K4" i="23"/>
  <c r="K27" i="23" s="1"/>
  <c r="K30" i="23" s="1"/>
  <c r="J4" i="23"/>
  <c r="J27" i="23" s="1"/>
  <c r="I4" i="23"/>
  <c r="I27" i="23" s="1"/>
  <c r="E4" i="23"/>
  <c r="E27" i="23" s="1"/>
  <c r="D4" i="23"/>
  <c r="H3" i="23"/>
  <c r="W2" i="23"/>
  <c r="W20" i="23" s="1"/>
  <c r="V2" i="23"/>
  <c r="V20" i="23" s="1"/>
  <c r="U2" i="23"/>
  <c r="U20" i="23" s="1"/>
  <c r="T2" i="23"/>
  <c r="T20" i="23" s="1"/>
  <c r="S2" i="23"/>
  <c r="S20" i="23" s="1"/>
  <c r="R2" i="23"/>
  <c r="R20" i="23" s="1"/>
  <c r="Q2" i="23"/>
  <c r="Q20" i="23" s="1"/>
  <c r="P2" i="23"/>
  <c r="P20" i="23" s="1"/>
  <c r="O2" i="23"/>
  <c r="O20" i="23" s="1"/>
  <c r="N2" i="23"/>
  <c r="N20" i="23" s="1"/>
  <c r="M2" i="23"/>
  <c r="M20" i="23" s="1"/>
  <c r="L2" i="23"/>
  <c r="L20" i="23" s="1"/>
  <c r="K2" i="23"/>
  <c r="K20" i="23" s="1"/>
  <c r="J2" i="23"/>
  <c r="J20" i="23" s="1"/>
  <c r="I2" i="23"/>
  <c r="I20" i="23" s="1"/>
  <c r="E2" i="23"/>
  <c r="E20" i="23" s="1"/>
  <c r="D2" i="23"/>
  <c r="Z37" i="22"/>
  <c r="Y37" i="22"/>
  <c r="X37" i="22"/>
  <c r="W37" i="22"/>
  <c r="V37" i="22"/>
  <c r="U37" i="22"/>
  <c r="T37" i="22"/>
  <c r="S37" i="22"/>
  <c r="R37" i="22"/>
  <c r="Q37" i="22"/>
  <c r="P37" i="22"/>
  <c r="O37" i="22"/>
  <c r="N37" i="22"/>
  <c r="M37" i="22"/>
  <c r="L37" i="22"/>
  <c r="K37" i="22"/>
  <c r="J37" i="22"/>
  <c r="I37" i="22"/>
  <c r="H37" i="22"/>
  <c r="E37" i="22"/>
  <c r="D37" i="22"/>
  <c r="Z36" i="22"/>
  <c r="Y36" i="22"/>
  <c r="X36" i="22"/>
  <c r="W36" i="22"/>
  <c r="V36" i="22"/>
  <c r="U36" i="22"/>
  <c r="T36" i="22"/>
  <c r="S36" i="22"/>
  <c r="R36" i="22"/>
  <c r="Q36" i="22"/>
  <c r="P36" i="22"/>
  <c r="O36" i="22"/>
  <c r="N36" i="22"/>
  <c r="M36" i="22"/>
  <c r="L36" i="22"/>
  <c r="K36" i="22"/>
  <c r="J36" i="22"/>
  <c r="I36" i="22"/>
  <c r="H36" i="22"/>
  <c r="E36" i="22"/>
  <c r="D36" i="22"/>
  <c r="Z35" i="22"/>
  <c r="Y35" i="22"/>
  <c r="X35" i="22"/>
  <c r="W35" i="22"/>
  <c r="V35" i="22"/>
  <c r="U35" i="22"/>
  <c r="T35" i="22"/>
  <c r="S35" i="22"/>
  <c r="R35" i="22"/>
  <c r="Q35" i="22"/>
  <c r="P35" i="22"/>
  <c r="O35" i="22"/>
  <c r="N35" i="22"/>
  <c r="M35" i="22"/>
  <c r="L35" i="22"/>
  <c r="K35" i="22"/>
  <c r="J35" i="22"/>
  <c r="I35" i="22"/>
  <c r="E35" i="22"/>
  <c r="D35" i="22"/>
  <c r="H35" i="22" s="1"/>
  <c r="Z34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E34" i="22"/>
  <c r="D34" i="22"/>
  <c r="H34" i="22" s="1"/>
  <c r="Z33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E33" i="22"/>
  <c r="D33" i="22"/>
  <c r="H33" i="22" s="1"/>
  <c r="Z32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E32" i="22"/>
  <c r="D32" i="22"/>
  <c r="H32" i="22" s="1"/>
  <c r="Z25" i="22"/>
  <c r="Y25" i="22"/>
  <c r="X25" i="22"/>
  <c r="W25" i="22"/>
  <c r="V25" i="22"/>
  <c r="U25" i="22"/>
  <c r="T25" i="22"/>
  <c r="S25" i="22"/>
  <c r="R25" i="22"/>
  <c r="Q25" i="22"/>
  <c r="P25" i="22"/>
  <c r="O25" i="22"/>
  <c r="N25" i="22"/>
  <c r="M25" i="22"/>
  <c r="L25" i="22"/>
  <c r="L29" i="22" s="1"/>
  <c r="K25" i="22"/>
  <c r="K29" i="22" s="1"/>
  <c r="J25" i="22"/>
  <c r="I25" i="22"/>
  <c r="E25" i="22"/>
  <c r="D25" i="22"/>
  <c r="H25" i="22" s="1"/>
  <c r="H29" i="22" s="1"/>
  <c r="Z21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E21" i="22"/>
  <c r="D21" i="22"/>
  <c r="H21" i="22" s="1"/>
  <c r="Z16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E16" i="22"/>
  <c r="D16" i="22"/>
  <c r="H16" i="22" s="1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E15" i="22"/>
  <c r="D15" i="22"/>
  <c r="H15" i="22" s="1"/>
  <c r="Z14" i="22"/>
  <c r="Y14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E14" i="22"/>
  <c r="D14" i="22"/>
  <c r="H14" i="22" s="1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E13" i="22"/>
  <c r="D13" i="22"/>
  <c r="H13" i="22" s="1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E12" i="22"/>
  <c r="D12" i="22"/>
  <c r="H12" i="22" s="1"/>
  <c r="Z11" i="22"/>
  <c r="Y11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E11" i="22"/>
  <c r="D11" i="22"/>
  <c r="H11" i="22" s="1"/>
  <c r="Z9" i="22"/>
  <c r="Y9" i="22"/>
  <c r="X9" i="22"/>
  <c r="W9" i="22"/>
  <c r="V9" i="22"/>
  <c r="U9" i="22"/>
  <c r="T9" i="22"/>
  <c r="S9" i="22"/>
  <c r="R9" i="22"/>
  <c r="Q9" i="22"/>
  <c r="P9" i="22"/>
  <c r="O9" i="22"/>
  <c r="N9" i="22"/>
  <c r="M9" i="22"/>
  <c r="L9" i="22"/>
  <c r="K9" i="22"/>
  <c r="J9" i="22"/>
  <c r="I9" i="22"/>
  <c r="E9" i="22"/>
  <c r="D9" i="22"/>
  <c r="Z8" i="22"/>
  <c r="Y8" i="22"/>
  <c r="X8" i="22"/>
  <c r="W8" i="22"/>
  <c r="V8" i="22"/>
  <c r="U8" i="22"/>
  <c r="T8" i="22"/>
  <c r="S8" i="22"/>
  <c r="R8" i="22"/>
  <c r="Q8" i="22"/>
  <c r="P8" i="22"/>
  <c r="O8" i="22"/>
  <c r="N8" i="22"/>
  <c r="M8" i="22"/>
  <c r="L8" i="22"/>
  <c r="K8" i="22"/>
  <c r="J8" i="22"/>
  <c r="I8" i="22"/>
  <c r="E8" i="22"/>
  <c r="D8" i="22"/>
  <c r="H8" i="22" s="1"/>
  <c r="Z7" i="22"/>
  <c r="Y7" i="22"/>
  <c r="X7" i="22"/>
  <c r="W7" i="22"/>
  <c r="V7" i="22"/>
  <c r="U7" i="22"/>
  <c r="T7" i="22"/>
  <c r="S7" i="22"/>
  <c r="R7" i="22"/>
  <c r="Q7" i="22"/>
  <c r="P7" i="22"/>
  <c r="O7" i="22"/>
  <c r="N7" i="22"/>
  <c r="M7" i="22"/>
  <c r="L7" i="22"/>
  <c r="K7" i="22"/>
  <c r="J7" i="22"/>
  <c r="I7" i="22"/>
  <c r="E7" i="22"/>
  <c r="D7" i="22"/>
  <c r="H7" i="22" s="1"/>
  <c r="Z6" i="22"/>
  <c r="Y6" i="22"/>
  <c r="X6" i="22"/>
  <c r="W6" i="22"/>
  <c r="V6" i="22"/>
  <c r="U6" i="22"/>
  <c r="T6" i="22"/>
  <c r="S6" i="22"/>
  <c r="R6" i="22"/>
  <c r="Q6" i="22"/>
  <c r="P6" i="22"/>
  <c r="O6" i="22"/>
  <c r="N6" i="22"/>
  <c r="M6" i="22"/>
  <c r="L6" i="22"/>
  <c r="K6" i="22"/>
  <c r="J6" i="22"/>
  <c r="I6" i="22"/>
  <c r="E6" i="22"/>
  <c r="D6" i="22"/>
  <c r="H6" i="22" s="1"/>
  <c r="Z5" i="22"/>
  <c r="Z23" i="22" s="1"/>
  <c r="Y5" i="22"/>
  <c r="Y23" i="22" s="1"/>
  <c r="X5" i="22"/>
  <c r="X23" i="22" s="1"/>
  <c r="W5" i="22"/>
  <c r="W23" i="22" s="1"/>
  <c r="V5" i="22"/>
  <c r="V23" i="22" s="1"/>
  <c r="U5" i="22"/>
  <c r="U23" i="22" s="1"/>
  <c r="T5" i="22"/>
  <c r="T23" i="22" s="1"/>
  <c r="S5" i="22"/>
  <c r="S23" i="22" s="1"/>
  <c r="R5" i="22"/>
  <c r="R23" i="22" s="1"/>
  <c r="Q5" i="22"/>
  <c r="Q23" i="22" s="1"/>
  <c r="P5" i="22"/>
  <c r="P23" i="22" s="1"/>
  <c r="O5" i="22"/>
  <c r="O23" i="22" s="1"/>
  <c r="N5" i="22"/>
  <c r="N23" i="22" s="1"/>
  <c r="M5" i="22"/>
  <c r="M23" i="22" s="1"/>
  <c r="L5" i="22"/>
  <c r="L23" i="22" s="1"/>
  <c r="K5" i="22"/>
  <c r="K23" i="22" s="1"/>
  <c r="J5" i="22"/>
  <c r="J23" i="22" s="1"/>
  <c r="I5" i="22"/>
  <c r="I23" i="22" s="1"/>
  <c r="E5" i="22"/>
  <c r="E23" i="22" s="1"/>
  <c r="D5" i="22"/>
  <c r="Z4" i="22"/>
  <c r="Z27" i="22" s="1"/>
  <c r="Y4" i="22"/>
  <c r="Y27" i="22" s="1"/>
  <c r="X4" i="22"/>
  <c r="X27" i="22" s="1"/>
  <c r="W4" i="22"/>
  <c r="W27" i="22" s="1"/>
  <c r="V4" i="22"/>
  <c r="V27" i="22" s="1"/>
  <c r="U4" i="22"/>
  <c r="U27" i="22" s="1"/>
  <c r="T4" i="22"/>
  <c r="T27" i="22" s="1"/>
  <c r="S4" i="22"/>
  <c r="S27" i="22" s="1"/>
  <c r="R4" i="22"/>
  <c r="R27" i="22" s="1"/>
  <c r="Q4" i="22"/>
  <c r="Q27" i="22" s="1"/>
  <c r="P4" i="22"/>
  <c r="P27" i="22" s="1"/>
  <c r="O4" i="22"/>
  <c r="O27" i="22" s="1"/>
  <c r="N4" i="22"/>
  <c r="N27" i="22" s="1"/>
  <c r="M4" i="22"/>
  <c r="M27" i="22" s="1"/>
  <c r="L4" i="22"/>
  <c r="L27" i="22" s="1"/>
  <c r="L30" i="22" s="1"/>
  <c r="K4" i="22"/>
  <c r="K27" i="22" s="1"/>
  <c r="K30" i="22" s="1"/>
  <c r="J4" i="22"/>
  <c r="J27" i="22" s="1"/>
  <c r="I4" i="22"/>
  <c r="I27" i="22" s="1"/>
  <c r="E4" i="22"/>
  <c r="E27" i="22" s="1"/>
  <c r="D4" i="22"/>
  <c r="H3" i="22"/>
  <c r="Z2" i="22"/>
  <c r="Z20" i="22" s="1"/>
  <c r="Y2" i="22"/>
  <c r="Y20" i="22" s="1"/>
  <c r="X2" i="22"/>
  <c r="X20" i="22" s="1"/>
  <c r="W2" i="22"/>
  <c r="W20" i="22" s="1"/>
  <c r="V2" i="22"/>
  <c r="V20" i="22" s="1"/>
  <c r="U2" i="22"/>
  <c r="U20" i="22" s="1"/>
  <c r="T2" i="22"/>
  <c r="T20" i="22" s="1"/>
  <c r="S2" i="22"/>
  <c r="S20" i="22" s="1"/>
  <c r="R2" i="22"/>
  <c r="R20" i="22" s="1"/>
  <c r="Q2" i="22"/>
  <c r="Q20" i="22" s="1"/>
  <c r="P2" i="22"/>
  <c r="P20" i="22" s="1"/>
  <c r="O2" i="22"/>
  <c r="O20" i="22" s="1"/>
  <c r="N2" i="22"/>
  <c r="N20" i="22" s="1"/>
  <c r="M2" i="22"/>
  <c r="M20" i="22" s="1"/>
  <c r="L2" i="22"/>
  <c r="L20" i="22" s="1"/>
  <c r="K2" i="22"/>
  <c r="K20" i="22" s="1"/>
  <c r="J2" i="22"/>
  <c r="J20" i="22" s="1"/>
  <c r="I2" i="22"/>
  <c r="I20" i="22" s="1"/>
  <c r="E2" i="22"/>
  <c r="E20" i="22" s="1"/>
  <c r="D2" i="22"/>
  <c r="Z37" i="21"/>
  <c r="Y37" i="21"/>
  <c r="X37" i="21"/>
  <c r="W37" i="21"/>
  <c r="V37" i="21"/>
  <c r="U37" i="21"/>
  <c r="T37" i="21"/>
  <c r="S37" i="21"/>
  <c r="R37" i="21"/>
  <c r="Q37" i="21"/>
  <c r="P37" i="21"/>
  <c r="O37" i="21"/>
  <c r="N37" i="21"/>
  <c r="M37" i="21"/>
  <c r="L37" i="21"/>
  <c r="K37" i="21"/>
  <c r="J37" i="21"/>
  <c r="I37" i="21"/>
  <c r="H37" i="21"/>
  <c r="E37" i="21"/>
  <c r="D37" i="21"/>
  <c r="Z36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E36" i="21"/>
  <c r="D36" i="21"/>
  <c r="Z35" i="21"/>
  <c r="Y35" i="21"/>
  <c r="X35" i="21"/>
  <c r="W35" i="21"/>
  <c r="V35" i="21"/>
  <c r="U35" i="21"/>
  <c r="T35" i="21"/>
  <c r="S35" i="21"/>
  <c r="R35" i="21"/>
  <c r="Q35" i="21"/>
  <c r="P35" i="21"/>
  <c r="O35" i="21"/>
  <c r="N35" i="21"/>
  <c r="M35" i="21"/>
  <c r="L35" i="21"/>
  <c r="K35" i="21"/>
  <c r="J35" i="21"/>
  <c r="I35" i="21"/>
  <c r="E35" i="21"/>
  <c r="D35" i="21"/>
  <c r="H35" i="21" s="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E34" i="21"/>
  <c r="D34" i="21"/>
  <c r="H34" i="21" s="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E33" i="21"/>
  <c r="D33" i="21"/>
  <c r="H33" i="21" s="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E32" i="21"/>
  <c r="D32" i="21"/>
  <c r="H32" i="21" s="1"/>
  <c r="Z25" i="21"/>
  <c r="Y25" i="21"/>
  <c r="X25" i="21"/>
  <c r="W25" i="21"/>
  <c r="V25" i="21"/>
  <c r="U25" i="21"/>
  <c r="T25" i="21"/>
  <c r="S25" i="21"/>
  <c r="R25" i="21"/>
  <c r="Q25" i="21"/>
  <c r="P25" i="21"/>
  <c r="O25" i="21"/>
  <c r="N25" i="21"/>
  <c r="M25" i="21"/>
  <c r="L25" i="21"/>
  <c r="L29" i="21" s="1"/>
  <c r="K25" i="21"/>
  <c r="K29" i="21" s="1"/>
  <c r="J25" i="21"/>
  <c r="I25" i="21"/>
  <c r="E25" i="21"/>
  <c r="D25" i="21"/>
  <c r="H25" i="21" s="1"/>
  <c r="H29" i="21" s="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E21" i="21"/>
  <c r="D21" i="21"/>
  <c r="H21" i="21" s="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E16" i="21"/>
  <c r="D16" i="21"/>
  <c r="H16" i="21" s="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E15" i="21"/>
  <c r="D15" i="21"/>
  <c r="H15" i="21" s="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E14" i="21"/>
  <c r="D14" i="21"/>
  <c r="H14" i="21" s="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E13" i="21"/>
  <c r="D13" i="21"/>
  <c r="H13" i="21" s="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E12" i="21"/>
  <c r="D12" i="21"/>
  <c r="H12" i="21" s="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E11" i="21"/>
  <c r="D11" i="21"/>
  <c r="H11" i="21" s="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E9" i="21"/>
  <c r="D9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E8" i="21"/>
  <c r="D8" i="21"/>
  <c r="H8" i="21" s="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E7" i="21"/>
  <c r="D7" i="21"/>
  <c r="H7" i="21" s="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E6" i="21"/>
  <c r="D6" i="21"/>
  <c r="H6" i="21" s="1"/>
  <c r="Z5" i="21"/>
  <c r="Z23" i="21" s="1"/>
  <c r="Y5" i="21"/>
  <c r="Y23" i="21" s="1"/>
  <c r="X5" i="21"/>
  <c r="X23" i="21" s="1"/>
  <c r="W5" i="21"/>
  <c r="W23" i="21" s="1"/>
  <c r="V5" i="21"/>
  <c r="V23" i="21" s="1"/>
  <c r="U5" i="21"/>
  <c r="U23" i="21" s="1"/>
  <c r="T5" i="21"/>
  <c r="T23" i="21" s="1"/>
  <c r="S5" i="21"/>
  <c r="S23" i="21" s="1"/>
  <c r="R5" i="21"/>
  <c r="R23" i="21" s="1"/>
  <c r="Q5" i="21"/>
  <c r="Q23" i="21" s="1"/>
  <c r="P5" i="21"/>
  <c r="P23" i="21" s="1"/>
  <c r="O5" i="21"/>
  <c r="O23" i="21" s="1"/>
  <c r="N5" i="21"/>
  <c r="N23" i="21" s="1"/>
  <c r="M5" i="21"/>
  <c r="M23" i="21" s="1"/>
  <c r="L5" i="21"/>
  <c r="L23" i="21" s="1"/>
  <c r="K5" i="21"/>
  <c r="K23" i="21" s="1"/>
  <c r="J5" i="21"/>
  <c r="J23" i="21" s="1"/>
  <c r="I5" i="21"/>
  <c r="I23" i="21" s="1"/>
  <c r="E5" i="21"/>
  <c r="E23" i="21" s="1"/>
  <c r="D5" i="21"/>
  <c r="Z4" i="21"/>
  <c r="Z27" i="21" s="1"/>
  <c r="Y4" i="21"/>
  <c r="Y27" i="21" s="1"/>
  <c r="X4" i="21"/>
  <c r="X27" i="21" s="1"/>
  <c r="W4" i="21"/>
  <c r="W27" i="21" s="1"/>
  <c r="V4" i="21"/>
  <c r="V27" i="21" s="1"/>
  <c r="U4" i="21"/>
  <c r="U27" i="21" s="1"/>
  <c r="T4" i="21"/>
  <c r="T27" i="21" s="1"/>
  <c r="S4" i="21"/>
  <c r="S27" i="21" s="1"/>
  <c r="R4" i="21"/>
  <c r="R27" i="21" s="1"/>
  <c r="Q4" i="21"/>
  <c r="Q27" i="21" s="1"/>
  <c r="P4" i="21"/>
  <c r="P27" i="21" s="1"/>
  <c r="O4" i="21"/>
  <c r="O27" i="21" s="1"/>
  <c r="N4" i="21"/>
  <c r="N27" i="21" s="1"/>
  <c r="M4" i="21"/>
  <c r="M27" i="21" s="1"/>
  <c r="L4" i="21"/>
  <c r="L27" i="21" s="1"/>
  <c r="L30" i="21" s="1"/>
  <c r="K4" i="21"/>
  <c r="K27" i="21" s="1"/>
  <c r="K30" i="21" s="1"/>
  <c r="J4" i="21"/>
  <c r="J27" i="21" s="1"/>
  <c r="I4" i="21"/>
  <c r="I27" i="21" s="1"/>
  <c r="E4" i="21"/>
  <c r="E27" i="21" s="1"/>
  <c r="D4" i="21"/>
  <c r="H3" i="21"/>
  <c r="Z2" i="21"/>
  <c r="Z20" i="21" s="1"/>
  <c r="Y2" i="21"/>
  <c r="Y20" i="21" s="1"/>
  <c r="X2" i="21"/>
  <c r="X20" i="21" s="1"/>
  <c r="W2" i="21"/>
  <c r="W20" i="21" s="1"/>
  <c r="V2" i="21"/>
  <c r="V20" i="21" s="1"/>
  <c r="U2" i="21"/>
  <c r="U20" i="21" s="1"/>
  <c r="T2" i="21"/>
  <c r="T20" i="21" s="1"/>
  <c r="S2" i="21"/>
  <c r="S20" i="21" s="1"/>
  <c r="R2" i="21"/>
  <c r="R20" i="21" s="1"/>
  <c r="Q2" i="21"/>
  <c r="Q20" i="21" s="1"/>
  <c r="P2" i="21"/>
  <c r="P20" i="21" s="1"/>
  <c r="O2" i="21"/>
  <c r="O20" i="21" s="1"/>
  <c r="N2" i="21"/>
  <c r="N20" i="21" s="1"/>
  <c r="M2" i="21"/>
  <c r="M20" i="21" s="1"/>
  <c r="L2" i="21"/>
  <c r="L20" i="21" s="1"/>
  <c r="K2" i="21"/>
  <c r="K20" i="21" s="1"/>
  <c r="J2" i="21"/>
  <c r="J20" i="21" s="1"/>
  <c r="I2" i="21"/>
  <c r="I20" i="21" s="1"/>
  <c r="E2" i="21"/>
  <c r="E20" i="21" s="1"/>
  <c r="D2" i="21"/>
  <c r="Z37" i="20"/>
  <c r="Y37" i="20"/>
  <c r="X37" i="20"/>
  <c r="W37" i="20"/>
  <c r="V37" i="20"/>
  <c r="U37" i="20"/>
  <c r="T37" i="20"/>
  <c r="S37" i="20"/>
  <c r="R37" i="20"/>
  <c r="Q37" i="20"/>
  <c r="P37" i="20"/>
  <c r="O37" i="20"/>
  <c r="N37" i="20"/>
  <c r="M37" i="20"/>
  <c r="L37" i="20"/>
  <c r="K37" i="20"/>
  <c r="J37" i="20"/>
  <c r="I37" i="20"/>
  <c r="H37" i="20"/>
  <c r="E37" i="20"/>
  <c r="D37" i="20"/>
  <c r="Z36" i="20"/>
  <c r="Y36" i="20"/>
  <c r="X36" i="20"/>
  <c r="W36" i="20"/>
  <c r="V36" i="20"/>
  <c r="U36" i="20"/>
  <c r="T36" i="20"/>
  <c r="S36" i="20"/>
  <c r="R36" i="20"/>
  <c r="Q36" i="20"/>
  <c r="P36" i="20"/>
  <c r="O36" i="20"/>
  <c r="N36" i="20"/>
  <c r="M36" i="20"/>
  <c r="L36" i="20"/>
  <c r="K36" i="20"/>
  <c r="J36" i="20"/>
  <c r="I36" i="20"/>
  <c r="H36" i="20"/>
  <c r="E36" i="20"/>
  <c r="D36" i="20"/>
  <c r="Z35" i="20"/>
  <c r="Y35" i="20"/>
  <c r="X35" i="20"/>
  <c r="W35" i="20"/>
  <c r="V35" i="20"/>
  <c r="U35" i="20"/>
  <c r="T35" i="20"/>
  <c r="S35" i="20"/>
  <c r="R35" i="20"/>
  <c r="Q35" i="20"/>
  <c r="P35" i="20"/>
  <c r="O35" i="20"/>
  <c r="N35" i="20"/>
  <c r="M35" i="20"/>
  <c r="L35" i="20"/>
  <c r="K35" i="20"/>
  <c r="J35" i="20"/>
  <c r="I35" i="20"/>
  <c r="E35" i="20"/>
  <c r="D35" i="20"/>
  <c r="H35" i="20" s="1"/>
  <c r="Z34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E34" i="20"/>
  <c r="D34" i="20"/>
  <c r="H34" i="20" s="1"/>
  <c r="Z33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E33" i="20"/>
  <c r="D33" i="20"/>
  <c r="H33" i="20" s="1"/>
  <c r="Z32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E32" i="20"/>
  <c r="D32" i="20"/>
  <c r="H32" i="20" s="1"/>
  <c r="Z25" i="20"/>
  <c r="Y25" i="20"/>
  <c r="X25" i="20"/>
  <c r="W25" i="20"/>
  <c r="V25" i="20"/>
  <c r="U25" i="20"/>
  <c r="T25" i="20"/>
  <c r="S25" i="20"/>
  <c r="R25" i="20"/>
  <c r="Q25" i="20"/>
  <c r="P25" i="20"/>
  <c r="O25" i="20"/>
  <c r="N25" i="20"/>
  <c r="M25" i="20"/>
  <c r="L25" i="20"/>
  <c r="L29" i="20" s="1"/>
  <c r="K25" i="20"/>
  <c r="K29" i="20" s="1"/>
  <c r="J25" i="20"/>
  <c r="I25" i="20"/>
  <c r="E25" i="20"/>
  <c r="D25" i="20"/>
  <c r="H25" i="20" s="1"/>
  <c r="H29" i="20" s="1"/>
  <c r="Z21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E21" i="20"/>
  <c r="D21" i="20"/>
  <c r="H21" i="20" s="1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E16" i="20"/>
  <c r="D16" i="20"/>
  <c r="H16" i="20" s="1"/>
  <c r="Z15" i="20"/>
  <c r="Y15" i="20"/>
  <c r="X15" i="20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E15" i="20"/>
  <c r="D15" i="20"/>
  <c r="H15" i="20" s="1"/>
  <c r="Z14" i="20"/>
  <c r="Y14" i="20"/>
  <c r="X14" i="20"/>
  <c r="W14" i="20"/>
  <c r="V14" i="20"/>
  <c r="U14" i="20"/>
  <c r="T14" i="20"/>
  <c r="S14" i="20"/>
  <c r="R14" i="20"/>
  <c r="Q14" i="20"/>
  <c r="P14" i="20"/>
  <c r="O14" i="20"/>
  <c r="N14" i="20"/>
  <c r="M14" i="20"/>
  <c r="L14" i="20"/>
  <c r="K14" i="20"/>
  <c r="J14" i="20"/>
  <c r="I14" i="20"/>
  <c r="E14" i="20"/>
  <c r="D14" i="20"/>
  <c r="H14" i="20" s="1"/>
  <c r="Z13" i="20"/>
  <c r="Y13" i="20"/>
  <c r="X13" i="20"/>
  <c r="W13" i="20"/>
  <c r="V13" i="20"/>
  <c r="U13" i="20"/>
  <c r="T13" i="20"/>
  <c r="S13" i="20"/>
  <c r="R13" i="20"/>
  <c r="Q13" i="20"/>
  <c r="P13" i="20"/>
  <c r="O13" i="20"/>
  <c r="N13" i="20"/>
  <c r="M13" i="20"/>
  <c r="L13" i="20"/>
  <c r="K13" i="20"/>
  <c r="J13" i="20"/>
  <c r="I13" i="20"/>
  <c r="E13" i="20"/>
  <c r="D13" i="20"/>
  <c r="H13" i="20" s="1"/>
  <c r="Z12" i="20"/>
  <c r="Y12" i="20"/>
  <c r="X12" i="20"/>
  <c r="W12" i="20"/>
  <c r="V12" i="20"/>
  <c r="U12" i="20"/>
  <c r="T12" i="20"/>
  <c r="S12" i="20"/>
  <c r="R12" i="20"/>
  <c r="Q12" i="20"/>
  <c r="P12" i="20"/>
  <c r="O12" i="20"/>
  <c r="N12" i="20"/>
  <c r="M12" i="20"/>
  <c r="L12" i="20"/>
  <c r="K12" i="20"/>
  <c r="J12" i="20"/>
  <c r="I12" i="20"/>
  <c r="E12" i="20"/>
  <c r="D12" i="20"/>
  <c r="H12" i="20" s="1"/>
  <c r="Z11" i="20"/>
  <c r="Y11" i="20"/>
  <c r="X11" i="20"/>
  <c r="W11" i="20"/>
  <c r="V11" i="20"/>
  <c r="U11" i="20"/>
  <c r="T11" i="20"/>
  <c r="S11" i="20"/>
  <c r="R11" i="20"/>
  <c r="Q11" i="20"/>
  <c r="P11" i="20"/>
  <c r="O11" i="20"/>
  <c r="N11" i="20"/>
  <c r="M11" i="20"/>
  <c r="L11" i="20"/>
  <c r="K11" i="20"/>
  <c r="J11" i="20"/>
  <c r="I11" i="20"/>
  <c r="E11" i="20"/>
  <c r="D11" i="20"/>
  <c r="H11" i="20" s="1"/>
  <c r="Z9" i="20"/>
  <c r="Y9" i="20"/>
  <c r="X9" i="20"/>
  <c r="W9" i="20"/>
  <c r="V9" i="20"/>
  <c r="U9" i="20"/>
  <c r="T9" i="20"/>
  <c r="S9" i="20"/>
  <c r="R9" i="20"/>
  <c r="Q9" i="20"/>
  <c r="P9" i="20"/>
  <c r="O9" i="20"/>
  <c r="N9" i="20"/>
  <c r="M9" i="20"/>
  <c r="L9" i="20"/>
  <c r="K9" i="20"/>
  <c r="J9" i="20"/>
  <c r="I9" i="20"/>
  <c r="E9" i="20"/>
  <c r="D9" i="20"/>
  <c r="Z8" i="20"/>
  <c r="Y8" i="20"/>
  <c r="X8" i="20"/>
  <c r="W8" i="20"/>
  <c r="V8" i="20"/>
  <c r="U8" i="20"/>
  <c r="T8" i="20"/>
  <c r="S8" i="20"/>
  <c r="R8" i="20"/>
  <c r="Q8" i="20"/>
  <c r="P8" i="20"/>
  <c r="O8" i="20"/>
  <c r="N8" i="20"/>
  <c r="M8" i="20"/>
  <c r="L8" i="20"/>
  <c r="K8" i="20"/>
  <c r="J8" i="20"/>
  <c r="I8" i="20"/>
  <c r="E8" i="20"/>
  <c r="D8" i="20"/>
  <c r="H8" i="20" s="1"/>
  <c r="Z7" i="20"/>
  <c r="Y7" i="20"/>
  <c r="X7" i="20"/>
  <c r="W7" i="20"/>
  <c r="V7" i="20"/>
  <c r="U7" i="20"/>
  <c r="T7" i="20"/>
  <c r="S7" i="20"/>
  <c r="R7" i="20"/>
  <c r="Q7" i="20"/>
  <c r="P7" i="20"/>
  <c r="O7" i="20"/>
  <c r="N7" i="20"/>
  <c r="M7" i="20"/>
  <c r="L7" i="20"/>
  <c r="K7" i="20"/>
  <c r="J7" i="20"/>
  <c r="I7" i="20"/>
  <c r="E7" i="20"/>
  <c r="D7" i="20"/>
  <c r="H7" i="20" s="1"/>
  <c r="Z6" i="20"/>
  <c r="Y6" i="20"/>
  <c r="X6" i="20"/>
  <c r="W6" i="20"/>
  <c r="V6" i="20"/>
  <c r="U6" i="20"/>
  <c r="T6" i="20"/>
  <c r="S6" i="20"/>
  <c r="R6" i="20"/>
  <c r="Q6" i="20"/>
  <c r="P6" i="20"/>
  <c r="O6" i="20"/>
  <c r="N6" i="20"/>
  <c r="M6" i="20"/>
  <c r="L6" i="20"/>
  <c r="K6" i="20"/>
  <c r="J6" i="20"/>
  <c r="I6" i="20"/>
  <c r="E6" i="20"/>
  <c r="D6" i="20"/>
  <c r="H6" i="20" s="1"/>
  <c r="Z5" i="20"/>
  <c r="Z23" i="20" s="1"/>
  <c r="Y5" i="20"/>
  <c r="Y23" i="20" s="1"/>
  <c r="X5" i="20"/>
  <c r="X23" i="20" s="1"/>
  <c r="W5" i="20"/>
  <c r="W23" i="20" s="1"/>
  <c r="V5" i="20"/>
  <c r="V23" i="20" s="1"/>
  <c r="U5" i="20"/>
  <c r="U23" i="20" s="1"/>
  <c r="T5" i="20"/>
  <c r="T23" i="20" s="1"/>
  <c r="S5" i="20"/>
  <c r="S23" i="20" s="1"/>
  <c r="R5" i="20"/>
  <c r="R23" i="20" s="1"/>
  <c r="Q5" i="20"/>
  <c r="Q23" i="20" s="1"/>
  <c r="P5" i="20"/>
  <c r="P23" i="20" s="1"/>
  <c r="O5" i="20"/>
  <c r="O23" i="20" s="1"/>
  <c r="N5" i="20"/>
  <c r="N23" i="20" s="1"/>
  <c r="M5" i="20"/>
  <c r="M23" i="20" s="1"/>
  <c r="L5" i="20"/>
  <c r="L23" i="20" s="1"/>
  <c r="K5" i="20"/>
  <c r="K23" i="20" s="1"/>
  <c r="J5" i="20"/>
  <c r="J23" i="20" s="1"/>
  <c r="I5" i="20"/>
  <c r="I23" i="20" s="1"/>
  <c r="E5" i="20"/>
  <c r="E23" i="20" s="1"/>
  <c r="D5" i="20"/>
  <c r="Z4" i="20"/>
  <c r="Z27" i="20" s="1"/>
  <c r="Y4" i="20"/>
  <c r="Y27" i="20" s="1"/>
  <c r="X4" i="20"/>
  <c r="X27" i="20" s="1"/>
  <c r="W4" i="20"/>
  <c r="W27" i="20" s="1"/>
  <c r="V4" i="20"/>
  <c r="V27" i="20" s="1"/>
  <c r="U4" i="20"/>
  <c r="U27" i="20" s="1"/>
  <c r="T4" i="20"/>
  <c r="T27" i="20" s="1"/>
  <c r="S4" i="20"/>
  <c r="S27" i="20" s="1"/>
  <c r="R4" i="20"/>
  <c r="R27" i="20" s="1"/>
  <c r="Q4" i="20"/>
  <c r="Q27" i="20" s="1"/>
  <c r="P4" i="20"/>
  <c r="P27" i="20" s="1"/>
  <c r="O4" i="20"/>
  <c r="O27" i="20" s="1"/>
  <c r="N4" i="20"/>
  <c r="N27" i="20" s="1"/>
  <c r="M4" i="20"/>
  <c r="M27" i="20" s="1"/>
  <c r="L4" i="20"/>
  <c r="L27" i="20" s="1"/>
  <c r="L30" i="20" s="1"/>
  <c r="K4" i="20"/>
  <c r="K27" i="20" s="1"/>
  <c r="K30" i="20" s="1"/>
  <c r="J4" i="20"/>
  <c r="J27" i="20" s="1"/>
  <c r="I4" i="20"/>
  <c r="I27" i="20" s="1"/>
  <c r="E4" i="20"/>
  <c r="E27" i="20" s="1"/>
  <c r="D4" i="20"/>
  <c r="H3" i="20"/>
  <c r="Z2" i="20"/>
  <c r="Z20" i="20" s="1"/>
  <c r="Y2" i="20"/>
  <c r="Y20" i="20" s="1"/>
  <c r="X2" i="20"/>
  <c r="X20" i="20" s="1"/>
  <c r="W2" i="20"/>
  <c r="W20" i="20" s="1"/>
  <c r="V2" i="20"/>
  <c r="V20" i="20" s="1"/>
  <c r="U2" i="20"/>
  <c r="U20" i="20" s="1"/>
  <c r="T2" i="20"/>
  <c r="T20" i="20" s="1"/>
  <c r="S2" i="20"/>
  <c r="S20" i="20" s="1"/>
  <c r="R2" i="20"/>
  <c r="R20" i="20" s="1"/>
  <c r="Q2" i="20"/>
  <c r="Q20" i="20" s="1"/>
  <c r="P2" i="20"/>
  <c r="P20" i="20" s="1"/>
  <c r="O2" i="20"/>
  <c r="O20" i="20" s="1"/>
  <c r="N2" i="20"/>
  <c r="N20" i="20" s="1"/>
  <c r="M2" i="20"/>
  <c r="M20" i="20" s="1"/>
  <c r="L2" i="20"/>
  <c r="L20" i="20" s="1"/>
  <c r="K2" i="20"/>
  <c r="K20" i="20" s="1"/>
  <c r="J2" i="20"/>
  <c r="J20" i="20" s="1"/>
  <c r="I2" i="20"/>
  <c r="I20" i="20" s="1"/>
  <c r="E2" i="20"/>
  <c r="E20" i="20" s="1"/>
  <c r="D2" i="20"/>
  <c r="AB37" i="19"/>
  <c r="AA37" i="19"/>
  <c r="Z37" i="19"/>
  <c r="Y37" i="19"/>
  <c r="X37" i="19"/>
  <c r="W37" i="19"/>
  <c r="V37" i="19"/>
  <c r="U37" i="19"/>
  <c r="T37" i="19"/>
  <c r="S37" i="19"/>
  <c r="R37" i="19"/>
  <c r="Q37" i="19"/>
  <c r="P37" i="19"/>
  <c r="O37" i="19"/>
  <c r="N37" i="19"/>
  <c r="M37" i="19"/>
  <c r="L37" i="19"/>
  <c r="K37" i="19"/>
  <c r="J37" i="19"/>
  <c r="I37" i="19"/>
  <c r="H37" i="19"/>
  <c r="E37" i="19"/>
  <c r="D37" i="19"/>
  <c r="AB36" i="19"/>
  <c r="AA36" i="19"/>
  <c r="Z36" i="19"/>
  <c r="Y36" i="19"/>
  <c r="X36" i="19"/>
  <c r="W36" i="19"/>
  <c r="V36" i="19"/>
  <c r="U36" i="19"/>
  <c r="T36" i="19"/>
  <c r="S36" i="19"/>
  <c r="R36" i="19"/>
  <c r="Q36" i="19"/>
  <c r="P36" i="19"/>
  <c r="O36" i="19"/>
  <c r="N36" i="19"/>
  <c r="M36" i="19"/>
  <c r="L36" i="19"/>
  <c r="K36" i="19"/>
  <c r="J36" i="19"/>
  <c r="I36" i="19"/>
  <c r="H36" i="19"/>
  <c r="E36" i="19"/>
  <c r="D36" i="19"/>
  <c r="AB35" i="19"/>
  <c r="AA35" i="19"/>
  <c r="Z35" i="19"/>
  <c r="Y35" i="19"/>
  <c r="X35" i="19"/>
  <c r="W35" i="19"/>
  <c r="V35" i="19"/>
  <c r="U35" i="19"/>
  <c r="T35" i="19"/>
  <c r="S35" i="19"/>
  <c r="R35" i="19"/>
  <c r="Q35" i="19"/>
  <c r="P35" i="19"/>
  <c r="O35" i="19"/>
  <c r="N35" i="19"/>
  <c r="M35" i="19"/>
  <c r="L35" i="19"/>
  <c r="K35" i="19"/>
  <c r="J35" i="19"/>
  <c r="I35" i="19"/>
  <c r="E35" i="19"/>
  <c r="D35" i="19"/>
  <c r="H35" i="19" s="1"/>
  <c r="AB34" i="19"/>
  <c r="AA34" i="19"/>
  <c r="Z34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E34" i="19"/>
  <c r="D34" i="19"/>
  <c r="H34" i="19" s="1"/>
  <c r="AB33" i="19"/>
  <c r="AA33" i="19"/>
  <c r="Z33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E33" i="19"/>
  <c r="D33" i="19"/>
  <c r="H33" i="19" s="1"/>
  <c r="AB32" i="19"/>
  <c r="AA32" i="19"/>
  <c r="Z32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E32" i="19"/>
  <c r="D32" i="19"/>
  <c r="H32" i="19" s="1"/>
  <c r="AB29" i="19"/>
  <c r="AA29" i="19"/>
  <c r="Z29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AB25" i="19"/>
  <c r="AA25" i="19"/>
  <c r="Z25" i="19"/>
  <c r="Y25" i="19"/>
  <c r="X25" i="19"/>
  <c r="W25" i="19"/>
  <c r="R26" i="19" s="1"/>
  <c r="V25" i="19"/>
  <c r="Q26" i="19" s="1"/>
  <c r="U25" i="19"/>
  <c r="P26" i="19" s="1"/>
  <c r="T25" i="19"/>
  <c r="O26" i="19" s="1"/>
  <c r="S25" i="19"/>
  <c r="N26" i="19" s="1"/>
  <c r="R25" i="19"/>
  <c r="M26" i="19" s="1"/>
  <c r="Q25" i="19"/>
  <c r="L26" i="19" s="1"/>
  <c r="P25" i="19"/>
  <c r="K26" i="19" s="1"/>
  <c r="O25" i="19"/>
  <c r="J26" i="19" s="1"/>
  <c r="N25" i="19"/>
  <c r="I26" i="19" s="1"/>
  <c r="M25" i="19"/>
  <c r="L25" i="19"/>
  <c r="L29" i="19" s="1"/>
  <c r="K25" i="19"/>
  <c r="K29" i="19" s="1"/>
  <c r="J25" i="19"/>
  <c r="I25" i="19"/>
  <c r="E25" i="19"/>
  <c r="D25" i="19"/>
  <c r="H25" i="19" s="1"/>
  <c r="H29" i="19" s="1"/>
  <c r="AB21" i="19"/>
  <c r="AA21" i="19"/>
  <c r="Z21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E21" i="19"/>
  <c r="D21" i="19"/>
  <c r="H21" i="19" s="1"/>
  <c r="AB16" i="19"/>
  <c r="AA16" i="19"/>
  <c r="Z16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E16" i="19"/>
  <c r="D16" i="19"/>
  <c r="H16" i="19" s="1"/>
  <c r="AB15" i="19"/>
  <c r="AA15" i="19"/>
  <c r="Z15" i="19"/>
  <c r="Y15" i="19"/>
  <c r="X15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E15" i="19"/>
  <c r="D15" i="19"/>
  <c r="H15" i="19" s="1"/>
  <c r="AB14" i="19"/>
  <c r="AA14" i="19"/>
  <c r="Z14" i="19"/>
  <c r="Y14" i="19"/>
  <c r="X14" i="19"/>
  <c r="W14" i="19"/>
  <c r="V14" i="19"/>
  <c r="U14" i="19"/>
  <c r="T14" i="19"/>
  <c r="S14" i="19"/>
  <c r="R14" i="19"/>
  <c r="Q14" i="19"/>
  <c r="P14" i="19"/>
  <c r="O14" i="19"/>
  <c r="N14" i="19"/>
  <c r="M14" i="19"/>
  <c r="L14" i="19"/>
  <c r="K14" i="19"/>
  <c r="J14" i="19"/>
  <c r="I14" i="19"/>
  <c r="E14" i="19"/>
  <c r="D14" i="19"/>
  <c r="H14" i="19" s="1"/>
  <c r="AB13" i="19"/>
  <c r="AA13" i="19"/>
  <c r="Z13" i="19"/>
  <c r="Y13" i="19"/>
  <c r="X13" i="19"/>
  <c r="W13" i="19"/>
  <c r="V13" i="19"/>
  <c r="U13" i="19"/>
  <c r="T13" i="19"/>
  <c r="S13" i="19"/>
  <c r="R13" i="19"/>
  <c r="Q13" i="19"/>
  <c r="P13" i="19"/>
  <c r="O13" i="19"/>
  <c r="N13" i="19"/>
  <c r="M13" i="19"/>
  <c r="L13" i="19"/>
  <c r="K13" i="19"/>
  <c r="J13" i="19"/>
  <c r="I13" i="19"/>
  <c r="E13" i="19"/>
  <c r="D13" i="19"/>
  <c r="H13" i="19" s="1"/>
  <c r="AB12" i="19"/>
  <c r="AA12" i="19"/>
  <c r="Z12" i="19"/>
  <c r="Y12" i="19"/>
  <c r="X12" i="19"/>
  <c r="W12" i="19"/>
  <c r="V12" i="19"/>
  <c r="U12" i="19"/>
  <c r="T12" i="19"/>
  <c r="S12" i="19"/>
  <c r="R12" i="19"/>
  <c r="Q12" i="19"/>
  <c r="P12" i="19"/>
  <c r="O12" i="19"/>
  <c r="N12" i="19"/>
  <c r="M12" i="19"/>
  <c r="L12" i="19"/>
  <c r="K12" i="19"/>
  <c r="J12" i="19"/>
  <c r="I12" i="19"/>
  <c r="E12" i="19"/>
  <c r="D12" i="19"/>
  <c r="H12" i="19" s="1"/>
  <c r="AB11" i="19"/>
  <c r="AA11" i="19"/>
  <c r="Z11" i="19"/>
  <c r="Y11" i="19"/>
  <c r="X11" i="19"/>
  <c r="W11" i="19"/>
  <c r="V11" i="19"/>
  <c r="U11" i="19"/>
  <c r="T11" i="19"/>
  <c r="S11" i="19"/>
  <c r="R11" i="19"/>
  <c r="Q11" i="19"/>
  <c r="P11" i="19"/>
  <c r="O11" i="19"/>
  <c r="N11" i="19"/>
  <c r="M11" i="19"/>
  <c r="L11" i="19"/>
  <c r="K11" i="19"/>
  <c r="J11" i="19"/>
  <c r="I11" i="19"/>
  <c r="E11" i="19"/>
  <c r="D11" i="19"/>
  <c r="H11" i="19" s="1"/>
  <c r="AB9" i="19"/>
  <c r="AA9" i="19"/>
  <c r="Z9" i="19"/>
  <c r="Y9" i="19"/>
  <c r="X9" i="19"/>
  <c r="W9" i="19"/>
  <c r="V9" i="19"/>
  <c r="U9" i="19"/>
  <c r="T9" i="19"/>
  <c r="S9" i="19"/>
  <c r="R9" i="19"/>
  <c r="Q9" i="19"/>
  <c r="P9" i="19"/>
  <c r="O9" i="19"/>
  <c r="N9" i="19"/>
  <c r="M9" i="19"/>
  <c r="L9" i="19"/>
  <c r="K9" i="19"/>
  <c r="J9" i="19"/>
  <c r="I9" i="19"/>
  <c r="E9" i="19"/>
  <c r="D9" i="19"/>
  <c r="AB8" i="19"/>
  <c r="AA8" i="19"/>
  <c r="Z8" i="19"/>
  <c r="Y8" i="19"/>
  <c r="X8" i="19"/>
  <c r="W8" i="19"/>
  <c r="V8" i="19"/>
  <c r="U8" i="19"/>
  <c r="T8" i="19"/>
  <c r="S8" i="19"/>
  <c r="R8" i="19"/>
  <c r="Q8" i="19"/>
  <c r="P8" i="19"/>
  <c r="O8" i="19"/>
  <c r="N8" i="19"/>
  <c r="M8" i="19"/>
  <c r="L8" i="19"/>
  <c r="K8" i="19"/>
  <c r="J8" i="19"/>
  <c r="I8" i="19"/>
  <c r="E8" i="19"/>
  <c r="D8" i="19"/>
  <c r="H8" i="19" s="1"/>
  <c r="AB7" i="19"/>
  <c r="AA7" i="19"/>
  <c r="Z7" i="19"/>
  <c r="Y7" i="19"/>
  <c r="X7" i="19"/>
  <c r="W7" i="19"/>
  <c r="V7" i="19"/>
  <c r="U7" i="19"/>
  <c r="T7" i="19"/>
  <c r="S7" i="19"/>
  <c r="R7" i="19"/>
  <c r="Q7" i="19"/>
  <c r="P7" i="19"/>
  <c r="O7" i="19"/>
  <c r="N7" i="19"/>
  <c r="M7" i="19"/>
  <c r="L7" i="19"/>
  <c r="K7" i="19"/>
  <c r="J7" i="19"/>
  <c r="I7" i="19"/>
  <c r="E7" i="19"/>
  <c r="D7" i="19"/>
  <c r="H7" i="19" s="1"/>
  <c r="AB6" i="19"/>
  <c r="AA6" i="19"/>
  <c r="Z6" i="19"/>
  <c r="Y6" i="19"/>
  <c r="X6" i="19"/>
  <c r="W6" i="19"/>
  <c r="V6" i="19"/>
  <c r="U6" i="19"/>
  <c r="T6" i="19"/>
  <c r="S6" i="19"/>
  <c r="R6" i="19"/>
  <c r="Q6" i="19"/>
  <c r="P6" i="19"/>
  <c r="O6" i="19"/>
  <c r="N6" i="19"/>
  <c r="M6" i="19"/>
  <c r="L6" i="19"/>
  <c r="K6" i="19"/>
  <c r="J6" i="19"/>
  <c r="I6" i="19"/>
  <c r="E6" i="19"/>
  <c r="D6" i="19"/>
  <c r="H6" i="19" s="1"/>
  <c r="AB5" i="19"/>
  <c r="AB23" i="19" s="1"/>
  <c r="AA5" i="19"/>
  <c r="AA23" i="19" s="1"/>
  <c r="Z5" i="19"/>
  <c r="Z23" i="19" s="1"/>
  <c r="Y5" i="19"/>
  <c r="Y23" i="19" s="1"/>
  <c r="X5" i="19"/>
  <c r="X23" i="19" s="1"/>
  <c r="W5" i="19"/>
  <c r="W23" i="19" s="1"/>
  <c r="V5" i="19"/>
  <c r="V23" i="19" s="1"/>
  <c r="U5" i="19"/>
  <c r="U23" i="19" s="1"/>
  <c r="T5" i="19"/>
  <c r="T23" i="19" s="1"/>
  <c r="S5" i="19"/>
  <c r="S23" i="19" s="1"/>
  <c r="R5" i="19"/>
  <c r="R23" i="19" s="1"/>
  <c r="Q5" i="19"/>
  <c r="Q23" i="19" s="1"/>
  <c r="P5" i="19"/>
  <c r="P23" i="19" s="1"/>
  <c r="O5" i="19"/>
  <c r="O23" i="19" s="1"/>
  <c r="N5" i="19"/>
  <c r="N23" i="19" s="1"/>
  <c r="M5" i="19"/>
  <c r="M23" i="19" s="1"/>
  <c r="L5" i="19"/>
  <c r="L23" i="19" s="1"/>
  <c r="K5" i="19"/>
  <c r="K23" i="19" s="1"/>
  <c r="J5" i="19"/>
  <c r="J23" i="19" s="1"/>
  <c r="I5" i="19"/>
  <c r="I23" i="19" s="1"/>
  <c r="E5" i="19"/>
  <c r="E23" i="19" s="1"/>
  <c r="D5" i="19"/>
  <c r="AB4" i="19"/>
  <c r="AB27" i="19" s="1"/>
  <c r="AA4" i="19"/>
  <c r="AA27" i="19" s="1"/>
  <c r="Z4" i="19"/>
  <c r="Z27" i="19" s="1"/>
  <c r="Y4" i="19"/>
  <c r="Y27" i="19" s="1"/>
  <c r="X4" i="19"/>
  <c r="X27" i="19" s="1"/>
  <c r="W4" i="19"/>
  <c r="W27" i="19" s="1"/>
  <c r="V4" i="19"/>
  <c r="V27" i="19" s="1"/>
  <c r="U4" i="19"/>
  <c r="U27" i="19" s="1"/>
  <c r="T4" i="19"/>
  <c r="T27" i="19" s="1"/>
  <c r="S4" i="19"/>
  <c r="S27" i="19" s="1"/>
  <c r="R4" i="19"/>
  <c r="R27" i="19" s="1"/>
  <c r="Q4" i="19"/>
  <c r="Q27" i="19" s="1"/>
  <c r="P4" i="19"/>
  <c r="P27" i="19" s="1"/>
  <c r="O4" i="19"/>
  <c r="O27" i="19" s="1"/>
  <c r="N4" i="19"/>
  <c r="N27" i="19" s="1"/>
  <c r="M4" i="19"/>
  <c r="M27" i="19" s="1"/>
  <c r="L4" i="19"/>
  <c r="L27" i="19" s="1"/>
  <c r="L30" i="19" s="1"/>
  <c r="K4" i="19"/>
  <c r="K27" i="19" s="1"/>
  <c r="K30" i="19" s="1"/>
  <c r="J4" i="19"/>
  <c r="J27" i="19" s="1"/>
  <c r="I4" i="19"/>
  <c r="I27" i="19" s="1"/>
  <c r="E4" i="19"/>
  <c r="E27" i="19" s="1"/>
  <c r="D4" i="19"/>
  <c r="H3" i="19"/>
  <c r="AB2" i="19"/>
  <c r="AB20" i="19" s="1"/>
  <c r="AA2" i="19"/>
  <c r="AA20" i="19" s="1"/>
  <c r="Z2" i="19"/>
  <c r="Z20" i="19" s="1"/>
  <c r="Y2" i="19"/>
  <c r="Y20" i="19" s="1"/>
  <c r="X2" i="19"/>
  <c r="X20" i="19" s="1"/>
  <c r="W2" i="19"/>
  <c r="W20" i="19" s="1"/>
  <c r="V2" i="19"/>
  <c r="V20" i="19" s="1"/>
  <c r="U2" i="19"/>
  <c r="U20" i="19" s="1"/>
  <c r="T2" i="19"/>
  <c r="T20" i="19" s="1"/>
  <c r="S2" i="19"/>
  <c r="S20" i="19" s="1"/>
  <c r="R2" i="19"/>
  <c r="R20" i="19" s="1"/>
  <c r="Q2" i="19"/>
  <c r="Q20" i="19" s="1"/>
  <c r="P2" i="19"/>
  <c r="P20" i="19" s="1"/>
  <c r="O2" i="19"/>
  <c r="O20" i="19" s="1"/>
  <c r="N2" i="19"/>
  <c r="N20" i="19" s="1"/>
  <c r="M2" i="19"/>
  <c r="M20" i="19" s="1"/>
  <c r="L2" i="19"/>
  <c r="L20" i="19" s="1"/>
  <c r="K2" i="19"/>
  <c r="K20" i="19" s="1"/>
  <c r="J2" i="19"/>
  <c r="J20" i="19" s="1"/>
  <c r="I2" i="19"/>
  <c r="I20" i="19" s="1"/>
  <c r="E2" i="19"/>
  <c r="E20" i="19" s="1"/>
  <c r="D2" i="19"/>
  <c r="Z37" i="18"/>
  <c r="Y37" i="18"/>
  <c r="X37" i="18"/>
  <c r="W37" i="18"/>
  <c r="V37" i="18"/>
  <c r="U37" i="18"/>
  <c r="T37" i="18"/>
  <c r="S37" i="18"/>
  <c r="R37" i="18"/>
  <c r="Q37" i="18"/>
  <c r="P37" i="18"/>
  <c r="O37" i="18"/>
  <c r="N37" i="18"/>
  <c r="M37" i="18"/>
  <c r="L37" i="18"/>
  <c r="K37" i="18"/>
  <c r="J37" i="18"/>
  <c r="I37" i="18"/>
  <c r="H37" i="18"/>
  <c r="E37" i="18"/>
  <c r="D37" i="18"/>
  <c r="Z36" i="18"/>
  <c r="Y36" i="18"/>
  <c r="X36" i="18"/>
  <c r="W36" i="18"/>
  <c r="V36" i="18"/>
  <c r="U36" i="18"/>
  <c r="T36" i="18"/>
  <c r="S36" i="18"/>
  <c r="R36" i="18"/>
  <c r="Q36" i="18"/>
  <c r="P36" i="18"/>
  <c r="O36" i="18"/>
  <c r="N36" i="18"/>
  <c r="M36" i="18"/>
  <c r="L36" i="18"/>
  <c r="K36" i="18"/>
  <c r="J36" i="18"/>
  <c r="I36" i="18"/>
  <c r="H36" i="18"/>
  <c r="E36" i="18"/>
  <c r="D36" i="18"/>
  <c r="Z35" i="18"/>
  <c r="Y35" i="18"/>
  <c r="X35" i="18"/>
  <c r="W35" i="18"/>
  <c r="V35" i="18"/>
  <c r="U35" i="18"/>
  <c r="T35" i="18"/>
  <c r="S35" i="18"/>
  <c r="R35" i="18"/>
  <c r="Q35" i="18"/>
  <c r="P35" i="18"/>
  <c r="O35" i="18"/>
  <c r="N35" i="18"/>
  <c r="M35" i="18"/>
  <c r="L35" i="18"/>
  <c r="K35" i="18"/>
  <c r="J35" i="18"/>
  <c r="I35" i="18"/>
  <c r="E35" i="18"/>
  <c r="D35" i="18"/>
  <c r="H35" i="18" s="1"/>
  <c r="Z34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E34" i="18"/>
  <c r="D34" i="18"/>
  <c r="H34" i="18" s="1"/>
  <c r="Z33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E33" i="18"/>
  <c r="D33" i="18"/>
  <c r="H33" i="18" s="1"/>
  <c r="Z32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E32" i="18"/>
  <c r="D32" i="18"/>
  <c r="H32" i="18" s="1"/>
  <c r="Z25" i="18"/>
  <c r="Y25" i="18"/>
  <c r="X25" i="18"/>
  <c r="W25" i="18"/>
  <c r="V25" i="18"/>
  <c r="U25" i="18"/>
  <c r="T25" i="18"/>
  <c r="S25" i="18"/>
  <c r="R25" i="18"/>
  <c r="Q25" i="18"/>
  <c r="P25" i="18"/>
  <c r="O25" i="18"/>
  <c r="N25" i="18"/>
  <c r="M25" i="18"/>
  <c r="L25" i="18"/>
  <c r="L29" i="18" s="1"/>
  <c r="K25" i="18"/>
  <c r="K29" i="18" s="1"/>
  <c r="J25" i="18"/>
  <c r="I25" i="18"/>
  <c r="E25" i="18"/>
  <c r="D25" i="18"/>
  <c r="H25" i="18" s="1"/>
  <c r="H29" i="18" s="1"/>
  <c r="Z21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E21" i="18"/>
  <c r="D21" i="18"/>
  <c r="H21" i="18" s="1"/>
  <c r="Z16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E16" i="18"/>
  <c r="D16" i="18"/>
  <c r="H16" i="18" s="1"/>
  <c r="Z15" i="18"/>
  <c r="Y15" i="18"/>
  <c r="X15" i="18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E15" i="18"/>
  <c r="D15" i="18"/>
  <c r="H15" i="18" s="1"/>
  <c r="Z14" i="18"/>
  <c r="Y14" i="18"/>
  <c r="X14" i="18"/>
  <c r="W14" i="18"/>
  <c r="V14" i="18"/>
  <c r="U14" i="18"/>
  <c r="T14" i="18"/>
  <c r="S14" i="18"/>
  <c r="R14" i="18"/>
  <c r="Q14" i="18"/>
  <c r="P14" i="18"/>
  <c r="O14" i="18"/>
  <c r="N14" i="18"/>
  <c r="M14" i="18"/>
  <c r="L14" i="18"/>
  <c r="K14" i="18"/>
  <c r="J14" i="18"/>
  <c r="I14" i="18"/>
  <c r="E14" i="18"/>
  <c r="D14" i="18"/>
  <c r="H14" i="18" s="1"/>
  <c r="Z13" i="18"/>
  <c r="Y13" i="18"/>
  <c r="X13" i="18"/>
  <c r="W13" i="18"/>
  <c r="V13" i="18"/>
  <c r="U13" i="18"/>
  <c r="T13" i="18"/>
  <c r="S13" i="18"/>
  <c r="R13" i="18"/>
  <c r="Q13" i="18"/>
  <c r="P13" i="18"/>
  <c r="O13" i="18"/>
  <c r="N13" i="18"/>
  <c r="M13" i="18"/>
  <c r="L13" i="18"/>
  <c r="K13" i="18"/>
  <c r="J13" i="18"/>
  <c r="I13" i="18"/>
  <c r="E13" i="18"/>
  <c r="D13" i="18"/>
  <c r="H13" i="18" s="1"/>
  <c r="Z12" i="18"/>
  <c r="Y12" i="18"/>
  <c r="X12" i="18"/>
  <c r="W12" i="18"/>
  <c r="V12" i="18"/>
  <c r="U12" i="18"/>
  <c r="T12" i="18"/>
  <c r="S12" i="18"/>
  <c r="R12" i="18"/>
  <c r="Q12" i="18"/>
  <c r="P12" i="18"/>
  <c r="O12" i="18"/>
  <c r="N12" i="18"/>
  <c r="M12" i="18"/>
  <c r="L12" i="18"/>
  <c r="K12" i="18"/>
  <c r="J12" i="18"/>
  <c r="I12" i="18"/>
  <c r="E12" i="18"/>
  <c r="D12" i="18"/>
  <c r="H12" i="18" s="1"/>
  <c r="Z11" i="18"/>
  <c r="Y11" i="18"/>
  <c r="X11" i="18"/>
  <c r="W11" i="18"/>
  <c r="V11" i="18"/>
  <c r="U11" i="18"/>
  <c r="T11" i="18"/>
  <c r="S11" i="18"/>
  <c r="R11" i="18"/>
  <c r="Q11" i="18"/>
  <c r="P11" i="18"/>
  <c r="O11" i="18"/>
  <c r="N11" i="18"/>
  <c r="M11" i="18"/>
  <c r="L11" i="18"/>
  <c r="K11" i="18"/>
  <c r="J11" i="18"/>
  <c r="I11" i="18"/>
  <c r="E11" i="18"/>
  <c r="D11" i="18"/>
  <c r="H11" i="18" s="1"/>
  <c r="Z9" i="18"/>
  <c r="Y9" i="18"/>
  <c r="X9" i="18"/>
  <c r="W9" i="18"/>
  <c r="V9" i="18"/>
  <c r="U9" i="18"/>
  <c r="T9" i="18"/>
  <c r="S9" i="18"/>
  <c r="R9" i="18"/>
  <c r="Q9" i="18"/>
  <c r="P9" i="18"/>
  <c r="O9" i="18"/>
  <c r="N9" i="18"/>
  <c r="M9" i="18"/>
  <c r="L9" i="18"/>
  <c r="K9" i="18"/>
  <c r="J9" i="18"/>
  <c r="I9" i="18"/>
  <c r="E9" i="18"/>
  <c r="D9" i="18"/>
  <c r="Z8" i="18"/>
  <c r="Y8" i="18"/>
  <c r="X8" i="18"/>
  <c r="W8" i="18"/>
  <c r="V8" i="18"/>
  <c r="U8" i="18"/>
  <c r="T8" i="18"/>
  <c r="S8" i="18"/>
  <c r="R8" i="18"/>
  <c r="Q8" i="18"/>
  <c r="P8" i="18"/>
  <c r="O8" i="18"/>
  <c r="N8" i="18"/>
  <c r="M8" i="18"/>
  <c r="L8" i="18"/>
  <c r="K8" i="18"/>
  <c r="J8" i="18"/>
  <c r="I8" i="18"/>
  <c r="E8" i="18"/>
  <c r="D8" i="18"/>
  <c r="H8" i="18" s="1"/>
  <c r="Z7" i="18"/>
  <c r="Y7" i="18"/>
  <c r="X7" i="18"/>
  <c r="W7" i="18"/>
  <c r="V7" i="18"/>
  <c r="U7" i="18"/>
  <c r="T7" i="18"/>
  <c r="S7" i="18"/>
  <c r="R7" i="18"/>
  <c r="Q7" i="18"/>
  <c r="P7" i="18"/>
  <c r="O7" i="18"/>
  <c r="N7" i="18"/>
  <c r="M7" i="18"/>
  <c r="L7" i="18"/>
  <c r="K7" i="18"/>
  <c r="J7" i="18"/>
  <c r="I7" i="18"/>
  <c r="E7" i="18"/>
  <c r="D7" i="18"/>
  <c r="H7" i="18" s="1"/>
  <c r="Z6" i="18"/>
  <c r="Y6" i="18"/>
  <c r="X6" i="18"/>
  <c r="W6" i="18"/>
  <c r="V6" i="18"/>
  <c r="U6" i="18"/>
  <c r="T6" i="18"/>
  <c r="S6" i="18"/>
  <c r="R6" i="18"/>
  <c r="Q6" i="18"/>
  <c r="P6" i="18"/>
  <c r="O6" i="18"/>
  <c r="N6" i="18"/>
  <c r="M6" i="18"/>
  <c r="L6" i="18"/>
  <c r="K6" i="18"/>
  <c r="J6" i="18"/>
  <c r="I6" i="18"/>
  <c r="E6" i="18"/>
  <c r="D6" i="18"/>
  <c r="H6" i="18" s="1"/>
  <c r="Z5" i="18"/>
  <c r="Z23" i="18" s="1"/>
  <c r="Y5" i="18"/>
  <c r="Y23" i="18" s="1"/>
  <c r="X5" i="18"/>
  <c r="X23" i="18" s="1"/>
  <c r="W5" i="18"/>
  <c r="W23" i="18" s="1"/>
  <c r="V5" i="18"/>
  <c r="V23" i="18" s="1"/>
  <c r="U5" i="18"/>
  <c r="U23" i="18" s="1"/>
  <c r="T5" i="18"/>
  <c r="T23" i="18" s="1"/>
  <c r="S5" i="18"/>
  <c r="S23" i="18" s="1"/>
  <c r="R5" i="18"/>
  <c r="R23" i="18" s="1"/>
  <c r="Q5" i="18"/>
  <c r="Q23" i="18" s="1"/>
  <c r="P5" i="18"/>
  <c r="P23" i="18" s="1"/>
  <c r="O5" i="18"/>
  <c r="O23" i="18" s="1"/>
  <c r="N5" i="18"/>
  <c r="N23" i="18" s="1"/>
  <c r="M5" i="18"/>
  <c r="M23" i="18" s="1"/>
  <c r="L5" i="18"/>
  <c r="L23" i="18" s="1"/>
  <c r="K5" i="18"/>
  <c r="K23" i="18" s="1"/>
  <c r="J5" i="18"/>
  <c r="J23" i="18" s="1"/>
  <c r="I5" i="18"/>
  <c r="I23" i="18" s="1"/>
  <c r="E5" i="18"/>
  <c r="E23" i="18" s="1"/>
  <c r="D5" i="18"/>
  <c r="Z4" i="18"/>
  <c r="Z27" i="18" s="1"/>
  <c r="Y4" i="18"/>
  <c r="Y27" i="18" s="1"/>
  <c r="X4" i="18"/>
  <c r="X27" i="18" s="1"/>
  <c r="W4" i="18"/>
  <c r="W27" i="18" s="1"/>
  <c r="V4" i="18"/>
  <c r="V27" i="18" s="1"/>
  <c r="U4" i="18"/>
  <c r="U27" i="18" s="1"/>
  <c r="T4" i="18"/>
  <c r="T27" i="18" s="1"/>
  <c r="S4" i="18"/>
  <c r="S27" i="18" s="1"/>
  <c r="R4" i="18"/>
  <c r="R27" i="18" s="1"/>
  <c r="Q4" i="18"/>
  <c r="Q27" i="18" s="1"/>
  <c r="P4" i="18"/>
  <c r="P27" i="18" s="1"/>
  <c r="O4" i="18"/>
  <c r="O27" i="18" s="1"/>
  <c r="N4" i="18"/>
  <c r="N27" i="18" s="1"/>
  <c r="M4" i="18"/>
  <c r="M27" i="18" s="1"/>
  <c r="L4" i="18"/>
  <c r="L27" i="18" s="1"/>
  <c r="L30" i="18" s="1"/>
  <c r="K4" i="18"/>
  <c r="K27" i="18" s="1"/>
  <c r="K30" i="18" s="1"/>
  <c r="J4" i="18"/>
  <c r="J27" i="18" s="1"/>
  <c r="I4" i="18"/>
  <c r="I27" i="18" s="1"/>
  <c r="E4" i="18"/>
  <c r="E27" i="18" s="1"/>
  <c r="D4" i="18"/>
  <c r="H3" i="18"/>
  <c r="Z2" i="18"/>
  <c r="Z20" i="18" s="1"/>
  <c r="Y2" i="18"/>
  <c r="Y20" i="18" s="1"/>
  <c r="X2" i="18"/>
  <c r="X20" i="18" s="1"/>
  <c r="W2" i="18"/>
  <c r="W20" i="18" s="1"/>
  <c r="V2" i="18"/>
  <c r="V20" i="18" s="1"/>
  <c r="U2" i="18"/>
  <c r="U20" i="18" s="1"/>
  <c r="T2" i="18"/>
  <c r="T20" i="18" s="1"/>
  <c r="S2" i="18"/>
  <c r="S20" i="18" s="1"/>
  <c r="R2" i="18"/>
  <c r="R20" i="18" s="1"/>
  <c r="Q2" i="18"/>
  <c r="Q20" i="18" s="1"/>
  <c r="P2" i="18"/>
  <c r="P20" i="18" s="1"/>
  <c r="O2" i="18"/>
  <c r="O20" i="18" s="1"/>
  <c r="N2" i="18"/>
  <c r="N20" i="18" s="1"/>
  <c r="M2" i="18"/>
  <c r="M20" i="18" s="1"/>
  <c r="L2" i="18"/>
  <c r="L20" i="18" s="1"/>
  <c r="K2" i="18"/>
  <c r="K20" i="18" s="1"/>
  <c r="J2" i="18"/>
  <c r="J20" i="18" s="1"/>
  <c r="I2" i="18"/>
  <c r="I20" i="18" s="1"/>
  <c r="E2" i="18"/>
  <c r="E20" i="18" s="1"/>
  <c r="D2" i="18"/>
  <c r="X37" i="17"/>
  <c r="W37" i="17"/>
  <c r="V37" i="17"/>
  <c r="U37" i="17"/>
  <c r="T37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E37" i="17"/>
  <c r="D37" i="17"/>
  <c r="X36" i="17"/>
  <c r="W36" i="17"/>
  <c r="V36" i="17"/>
  <c r="U36" i="17"/>
  <c r="T36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E36" i="17"/>
  <c r="D36" i="17"/>
  <c r="X35" i="17"/>
  <c r="W35" i="17"/>
  <c r="V35" i="17"/>
  <c r="U35" i="17"/>
  <c r="T35" i="17"/>
  <c r="S35" i="17"/>
  <c r="R35" i="17"/>
  <c r="Q35" i="17"/>
  <c r="P35" i="17"/>
  <c r="O35" i="17"/>
  <c r="N35" i="17"/>
  <c r="M35" i="17"/>
  <c r="L35" i="17"/>
  <c r="K35" i="17"/>
  <c r="J35" i="17"/>
  <c r="I35" i="17"/>
  <c r="E35" i="17"/>
  <c r="D35" i="17"/>
  <c r="H35" i="17" s="1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E34" i="17"/>
  <c r="D34" i="17"/>
  <c r="H34" i="17" s="1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E33" i="17"/>
  <c r="D33" i="17"/>
  <c r="H33" i="17" s="1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E32" i="17"/>
  <c r="D32" i="17"/>
  <c r="H32" i="17" s="1"/>
  <c r="X25" i="17"/>
  <c r="W25" i="17"/>
  <c r="V25" i="17"/>
  <c r="U25" i="17"/>
  <c r="T25" i="17"/>
  <c r="S25" i="17"/>
  <c r="R25" i="17"/>
  <c r="Q25" i="17"/>
  <c r="P25" i="17"/>
  <c r="O25" i="17"/>
  <c r="N25" i="17"/>
  <c r="M25" i="17"/>
  <c r="L25" i="17"/>
  <c r="L29" i="17" s="1"/>
  <c r="K25" i="17"/>
  <c r="K29" i="17" s="1"/>
  <c r="J25" i="17"/>
  <c r="I25" i="17"/>
  <c r="E25" i="17"/>
  <c r="D25" i="17"/>
  <c r="H25" i="17" s="1"/>
  <c r="H29" i="17" s="1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E21" i="17"/>
  <c r="D21" i="17"/>
  <c r="H21" i="17" s="1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E16" i="17"/>
  <c r="D16" i="17"/>
  <c r="H16" i="17" s="1"/>
  <c r="X15" i="17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E15" i="17"/>
  <c r="D15" i="17"/>
  <c r="H15" i="17" s="1"/>
  <c r="X14" i="17"/>
  <c r="W14" i="17"/>
  <c r="V14" i="17"/>
  <c r="U14" i="17"/>
  <c r="T14" i="17"/>
  <c r="S14" i="17"/>
  <c r="R14" i="17"/>
  <c r="Q14" i="17"/>
  <c r="P14" i="17"/>
  <c r="O14" i="17"/>
  <c r="N14" i="17"/>
  <c r="M14" i="17"/>
  <c r="L14" i="17"/>
  <c r="K14" i="17"/>
  <c r="J14" i="17"/>
  <c r="I14" i="17"/>
  <c r="E14" i="17"/>
  <c r="D14" i="17"/>
  <c r="H14" i="17" s="1"/>
  <c r="X13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E13" i="17"/>
  <c r="D13" i="17"/>
  <c r="H13" i="17" s="1"/>
  <c r="X12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E12" i="17"/>
  <c r="D12" i="17"/>
  <c r="H12" i="17" s="1"/>
  <c r="X11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E11" i="17"/>
  <c r="D11" i="17"/>
  <c r="H11" i="17" s="1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E9" i="17"/>
  <c r="D9" i="17"/>
  <c r="X8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E8" i="17"/>
  <c r="D8" i="17"/>
  <c r="H8" i="17" s="1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E7" i="17"/>
  <c r="D7" i="17"/>
  <c r="H7" i="17" s="1"/>
  <c r="X6" i="17"/>
  <c r="W6" i="17"/>
  <c r="V6" i="17"/>
  <c r="U6" i="17"/>
  <c r="T6" i="17"/>
  <c r="S6" i="17"/>
  <c r="R6" i="17"/>
  <c r="Q6" i="17"/>
  <c r="P6" i="17"/>
  <c r="O6" i="17"/>
  <c r="N6" i="17"/>
  <c r="M6" i="17"/>
  <c r="L6" i="17"/>
  <c r="K6" i="17"/>
  <c r="J6" i="17"/>
  <c r="I6" i="17"/>
  <c r="E6" i="17"/>
  <c r="D6" i="17"/>
  <c r="H6" i="17" s="1"/>
  <c r="X5" i="17"/>
  <c r="X23" i="17" s="1"/>
  <c r="W5" i="17"/>
  <c r="W23" i="17" s="1"/>
  <c r="V5" i="17"/>
  <c r="V23" i="17" s="1"/>
  <c r="U5" i="17"/>
  <c r="U23" i="17" s="1"/>
  <c r="T5" i="17"/>
  <c r="T23" i="17" s="1"/>
  <c r="S5" i="17"/>
  <c r="S23" i="17" s="1"/>
  <c r="R5" i="17"/>
  <c r="R23" i="17" s="1"/>
  <c r="Q5" i="17"/>
  <c r="Q23" i="17" s="1"/>
  <c r="P5" i="17"/>
  <c r="P23" i="17" s="1"/>
  <c r="O5" i="17"/>
  <c r="O23" i="17" s="1"/>
  <c r="N5" i="17"/>
  <c r="N23" i="17" s="1"/>
  <c r="M5" i="17"/>
  <c r="M23" i="17" s="1"/>
  <c r="L5" i="17"/>
  <c r="L23" i="17" s="1"/>
  <c r="K5" i="17"/>
  <c r="K23" i="17" s="1"/>
  <c r="J5" i="17"/>
  <c r="J23" i="17" s="1"/>
  <c r="I5" i="17"/>
  <c r="I23" i="17" s="1"/>
  <c r="E5" i="17"/>
  <c r="E23" i="17" s="1"/>
  <c r="D5" i="17"/>
  <c r="X4" i="17"/>
  <c r="X27" i="17" s="1"/>
  <c r="W4" i="17"/>
  <c r="W27" i="17" s="1"/>
  <c r="V4" i="17"/>
  <c r="V27" i="17" s="1"/>
  <c r="U4" i="17"/>
  <c r="U27" i="17" s="1"/>
  <c r="T4" i="17"/>
  <c r="T27" i="17" s="1"/>
  <c r="S4" i="17"/>
  <c r="S27" i="17" s="1"/>
  <c r="R4" i="17"/>
  <c r="R27" i="17" s="1"/>
  <c r="Q4" i="17"/>
  <c r="Q27" i="17" s="1"/>
  <c r="P4" i="17"/>
  <c r="P27" i="17" s="1"/>
  <c r="O4" i="17"/>
  <c r="O27" i="17" s="1"/>
  <c r="N4" i="17"/>
  <c r="N27" i="17" s="1"/>
  <c r="M4" i="17"/>
  <c r="M27" i="17" s="1"/>
  <c r="L4" i="17"/>
  <c r="L27" i="17" s="1"/>
  <c r="L30" i="17" s="1"/>
  <c r="K4" i="17"/>
  <c r="K27" i="17" s="1"/>
  <c r="K30" i="17" s="1"/>
  <c r="J4" i="17"/>
  <c r="J27" i="17" s="1"/>
  <c r="I4" i="17"/>
  <c r="I27" i="17" s="1"/>
  <c r="E4" i="17"/>
  <c r="E27" i="17" s="1"/>
  <c r="D4" i="17"/>
  <c r="H3" i="17"/>
  <c r="X2" i="17"/>
  <c r="X20" i="17" s="1"/>
  <c r="W2" i="17"/>
  <c r="W20" i="17" s="1"/>
  <c r="V2" i="17"/>
  <c r="V20" i="17" s="1"/>
  <c r="U2" i="17"/>
  <c r="U20" i="17" s="1"/>
  <c r="T2" i="17"/>
  <c r="T20" i="17" s="1"/>
  <c r="S2" i="17"/>
  <c r="S20" i="17" s="1"/>
  <c r="R2" i="17"/>
  <c r="R20" i="17" s="1"/>
  <c r="Q2" i="17"/>
  <c r="Q20" i="17" s="1"/>
  <c r="P2" i="17"/>
  <c r="P20" i="17" s="1"/>
  <c r="O2" i="17"/>
  <c r="O20" i="17" s="1"/>
  <c r="N2" i="17"/>
  <c r="N20" i="17" s="1"/>
  <c r="M2" i="17"/>
  <c r="M20" i="17" s="1"/>
  <c r="L2" i="17"/>
  <c r="L20" i="17" s="1"/>
  <c r="K2" i="17"/>
  <c r="K20" i="17" s="1"/>
  <c r="J2" i="17"/>
  <c r="J20" i="17" s="1"/>
  <c r="I2" i="17"/>
  <c r="I20" i="17" s="1"/>
  <c r="E2" i="17"/>
  <c r="E20" i="17" s="1"/>
  <c r="D2" i="17"/>
  <c r="T37" i="16"/>
  <c r="S37" i="16"/>
  <c r="R37" i="16"/>
  <c r="Q37" i="16"/>
  <c r="P37" i="16"/>
  <c r="O37" i="16"/>
  <c r="N37" i="16"/>
  <c r="M37" i="16"/>
  <c r="L37" i="16"/>
  <c r="K37" i="16"/>
  <c r="J37" i="16"/>
  <c r="I37" i="16"/>
  <c r="H37" i="16"/>
  <c r="E37" i="16"/>
  <c r="D37" i="16"/>
  <c r="T36" i="16"/>
  <c r="S36" i="16"/>
  <c r="R36" i="16"/>
  <c r="Q36" i="16"/>
  <c r="P36" i="16"/>
  <c r="O36" i="16"/>
  <c r="N36" i="16"/>
  <c r="M36" i="16"/>
  <c r="L36" i="16"/>
  <c r="K36" i="16"/>
  <c r="J36" i="16"/>
  <c r="I36" i="16"/>
  <c r="H36" i="16"/>
  <c r="E36" i="16"/>
  <c r="D36" i="16"/>
  <c r="T35" i="16"/>
  <c r="S35" i="16"/>
  <c r="R35" i="16"/>
  <c r="Q35" i="16"/>
  <c r="P35" i="16"/>
  <c r="O35" i="16"/>
  <c r="N35" i="16"/>
  <c r="M35" i="16"/>
  <c r="L35" i="16"/>
  <c r="K35" i="16"/>
  <c r="J35" i="16"/>
  <c r="I35" i="16"/>
  <c r="E35" i="16"/>
  <c r="D35" i="16"/>
  <c r="H35" i="16" s="1"/>
  <c r="T34" i="16"/>
  <c r="S34" i="16"/>
  <c r="R34" i="16"/>
  <c r="Q34" i="16"/>
  <c r="P34" i="16"/>
  <c r="O34" i="16"/>
  <c r="N34" i="16"/>
  <c r="M34" i="16"/>
  <c r="L34" i="16"/>
  <c r="K34" i="16"/>
  <c r="J34" i="16"/>
  <c r="I34" i="16"/>
  <c r="E34" i="16"/>
  <c r="D34" i="16"/>
  <c r="H34" i="16" s="1"/>
  <c r="T33" i="16"/>
  <c r="S33" i="16"/>
  <c r="R33" i="16"/>
  <c r="Q33" i="16"/>
  <c r="P33" i="16"/>
  <c r="O33" i="16"/>
  <c r="N33" i="16"/>
  <c r="M33" i="16"/>
  <c r="L33" i="16"/>
  <c r="K33" i="16"/>
  <c r="J33" i="16"/>
  <c r="I33" i="16"/>
  <c r="E33" i="16"/>
  <c r="D33" i="16"/>
  <c r="H33" i="16" s="1"/>
  <c r="T32" i="16"/>
  <c r="S32" i="16"/>
  <c r="R32" i="16"/>
  <c r="Q32" i="16"/>
  <c r="P32" i="16"/>
  <c r="O32" i="16"/>
  <c r="N32" i="16"/>
  <c r="M32" i="16"/>
  <c r="L32" i="16"/>
  <c r="K32" i="16"/>
  <c r="J32" i="16"/>
  <c r="I32" i="16"/>
  <c r="E32" i="16"/>
  <c r="D32" i="16"/>
  <c r="H32" i="16" s="1"/>
  <c r="T25" i="16"/>
  <c r="S25" i="16"/>
  <c r="R25" i="16"/>
  <c r="Q25" i="16"/>
  <c r="P25" i="16"/>
  <c r="O25" i="16"/>
  <c r="N25" i="16"/>
  <c r="M25" i="16"/>
  <c r="L25" i="16"/>
  <c r="L29" i="16" s="1"/>
  <c r="K25" i="16"/>
  <c r="K29" i="16" s="1"/>
  <c r="J25" i="16"/>
  <c r="I25" i="16"/>
  <c r="E25" i="16"/>
  <c r="D25" i="16"/>
  <c r="H25" i="16" s="1"/>
  <c r="H29" i="16" s="1"/>
  <c r="T21" i="16"/>
  <c r="S21" i="16"/>
  <c r="R21" i="16"/>
  <c r="Q21" i="16"/>
  <c r="P21" i="16"/>
  <c r="O21" i="16"/>
  <c r="N21" i="16"/>
  <c r="M21" i="16"/>
  <c r="L21" i="16"/>
  <c r="K21" i="16"/>
  <c r="J21" i="16"/>
  <c r="I21" i="16"/>
  <c r="E21" i="16"/>
  <c r="D21" i="16"/>
  <c r="H21" i="16" s="1"/>
  <c r="T16" i="16"/>
  <c r="S16" i="16"/>
  <c r="R16" i="16"/>
  <c r="Q16" i="16"/>
  <c r="P16" i="16"/>
  <c r="O16" i="16"/>
  <c r="N16" i="16"/>
  <c r="M16" i="16"/>
  <c r="L16" i="16"/>
  <c r="K16" i="16"/>
  <c r="J16" i="16"/>
  <c r="I16" i="16"/>
  <c r="E16" i="16"/>
  <c r="D16" i="16"/>
  <c r="H16" i="16" s="1"/>
  <c r="T15" i="16"/>
  <c r="S15" i="16"/>
  <c r="R15" i="16"/>
  <c r="Q15" i="16"/>
  <c r="P15" i="16"/>
  <c r="O15" i="16"/>
  <c r="N15" i="16"/>
  <c r="M15" i="16"/>
  <c r="L15" i="16"/>
  <c r="K15" i="16"/>
  <c r="J15" i="16"/>
  <c r="I15" i="16"/>
  <c r="E15" i="16"/>
  <c r="D15" i="16"/>
  <c r="H15" i="16" s="1"/>
  <c r="T14" i="16"/>
  <c r="S14" i="16"/>
  <c r="R14" i="16"/>
  <c r="Q14" i="16"/>
  <c r="P14" i="16"/>
  <c r="O14" i="16"/>
  <c r="N14" i="16"/>
  <c r="M14" i="16"/>
  <c r="L14" i="16"/>
  <c r="K14" i="16"/>
  <c r="J14" i="16"/>
  <c r="I14" i="16"/>
  <c r="E14" i="16"/>
  <c r="D14" i="16"/>
  <c r="H14" i="16" s="1"/>
  <c r="T13" i="16"/>
  <c r="S13" i="16"/>
  <c r="R13" i="16"/>
  <c r="Q13" i="16"/>
  <c r="P13" i="16"/>
  <c r="O13" i="16"/>
  <c r="N13" i="16"/>
  <c r="M13" i="16"/>
  <c r="L13" i="16"/>
  <c r="K13" i="16"/>
  <c r="J13" i="16"/>
  <c r="I13" i="16"/>
  <c r="E13" i="16"/>
  <c r="D13" i="16"/>
  <c r="H13" i="16" s="1"/>
  <c r="T12" i="16"/>
  <c r="S12" i="16"/>
  <c r="R12" i="16"/>
  <c r="Q12" i="16"/>
  <c r="P12" i="16"/>
  <c r="O12" i="16"/>
  <c r="N12" i="16"/>
  <c r="M12" i="16"/>
  <c r="L12" i="16"/>
  <c r="K12" i="16"/>
  <c r="J12" i="16"/>
  <c r="I12" i="16"/>
  <c r="E12" i="16"/>
  <c r="D12" i="16"/>
  <c r="H12" i="16" s="1"/>
  <c r="T11" i="16"/>
  <c r="S11" i="16"/>
  <c r="R11" i="16"/>
  <c r="Q11" i="16"/>
  <c r="P11" i="16"/>
  <c r="O11" i="16"/>
  <c r="N11" i="16"/>
  <c r="M11" i="16"/>
  <c r="L11" i="16"/>
  <c r="K11" i="16"/>
  <c r="J11" i="16"/>
  <c r="I11" i="16"/>
  <c r="E11" i="16"/>
  <c r="D11" i="16"/>
  <c r="H11" i="16" s="1"/>
  <c r="T9" i="16"/>
  <c r="S9" i="16"/>
  <c r="R9" i="16"/>
  <c r="Q9" i="16"/>
  <c r="P9" i="16"/>
  <c r="O9" i="16"/>
  <c r="N9" i="16"/>
  <c r="M9" i="16"/>
  <c r="L9" i="16"/>
  <c r="K9" i="16"/>
  <c r="J9" i="16"/>
  <c r="I9" i="16"/>
  <c r="E9" i="16"/>
  <c r="D9" i="16"/>
  <c r="T8" i="16"/>
  <c r="S8" i="16"/>
  <c r="R8" i="16"/>
  <c r="Q8" i="16"/>
  <c r="P8" i="16"/>
  <c r="O8" i="16"/>
  <c r="N8" i="16"/>
  <c r="M8" i="16"/>
  <c r="L8" i="16"/>
  <c r="K8" i="16"/>
  <c r="J8" i="16"/>
  <c r="I8" i="16"/>
  <c r="E8" i="16"/>
  <c r="D8" i="16"/>
  <c r="H8" i="16" s="1"/>
  <c r="T7" i="16"/>
  <c r="S7" i="16"/>
  <c r="R7" i="16"/>
  <c r="Q7" i="16"/>
  <c r="P7" i="16"/>
  <c r="O7" i="16"/>
  <c r="N7" i="16"/>
  <c r="M7" i="16"/>
  <c r="L7" i="16"/>
  <c r="K7" i="16"/>
  <c r="J7" i="16"/>
  <c r="I7" i="16"/>
  <c r="E7" i="16"/>
  <c r="D7" i="16"/>
  <c r="H7" i="16" s="1"/>
  <c r="T6" i="16"/>
  <c r="S6" i="16"/>
  <c r="R6" i="16"/>
  <c r="Q6" i="16"/>
  <c r="P6" i="16"/>
  <c r="O6" i="16"/>
  <c r="N6" i="16"/>
  <c r="M6" i="16"/>
  <c r="L6" i="16"/>
  <c r="K6" i="16"/>
  <c r="J6" i="16"/>
  <c r="I6" i="16"/>
  <c r="E6" i="16"/>
  <c r="D6" i="16"/>
  <c r="H6" i="16" s="1"/>
  <c r="T5" i="16"/>
  <c r="T23" i="16" s="1"/>
  <c r="S5" i="16"/>
  <c r="S23" i="16" s="1"/>
  <c r="R5" i="16"/>
  <c r="R23" i="16" s="1"/>
  <c r="Q5" i="16"/>
  <c r="Q23" i="16" s="1"/>
  <c r="P5" i="16"/>
  <c r="P23" i="16" s="1"/>
  <c r="O5" i="16"/>
  <c r="O23" i="16" s="1"/>
  <c r="N5" i="16"/>
  <c r="N23" i="16" s="1"/>
  <c r="M5" i="16"/>
  <c r="M23" i="16" s="1"/>
  <c r="L5" i="16"/>
  <c r="L23" i="16" s="1"/>
  <c r="K5" i="16"/>
  <c r="K23" i="16" s="1"/>
  <c r="J5" i="16"/>
  <c r="J23" i="16" s="1"/>
  <c r="I5" i="16"/>
  <c r="I23" i="16" s="1"/>
  <c r="E5" i="16"/>
  <c r="E23" i="16" s="1"/>
  <c r="D5" i="16"/>
  <c r="T4" i="16"/>
  <c r="T27" i="16" s="1"/>
  <c r="S4" i="16"/>
  <c r="S27" i="16" s="1"/>
  <c r="R4" i="16"/>
  <c r="R27" i="16" s="1"/>
  <c r="Q4" i="16"/>
  <c r="Q27" i="16" s="1"/>
  <c r="P4" i="16"/>
  <c r="P27" i="16" s="1"/>
  <c r="O4" i="16"/>
  <c r="O27" i="16" s="1"/>
  <c r="N4" i="16"/>
  <c r="N27" i="16" s="1"/>
  <c r="M4" i="16"/>
  <c r="M27" i="16" s="1"/>
  <c r="L4" i="16"/>
  <c r="L27" i="16" s="1"/>
  <c r="L30" i="16" s="1"/>
  <c r="K4" i="16"/>
  <c r="K27" i="16" s="1"/>
  <c r="K30" i="16" s="1"/>
  <c r="J4" i="16"/>
  <c r="J27" i="16" s="1"/>
  <c r="I4" i="16"/>
  <c r="I27" i="16" s="1"/>
  <c r="E4" i="16"/>
  <c r="E27" i="16" s="1"/>
  <c r="D4" i="16"/>
  <c r="H3" i="16"/>
  <c r="T2" i="16"/>
  <c r="T20" i="16" s="1"/>
  <c r="S2" i="16"/>
  <c r="S20" i="16" s="1"/>
  <c r="R2" i="16"/>
  <c r="R20" i="16" s="1"/>
  <c r="Q2" i="16"/>
  <c r="Q20" i="16" s="1"/>
  <c r="P2" i="16"/>
  <c r="P20" i="16" s="1"/>
  <c r="O2" i="16"/>
  <c r="O20" i="16" s="1"/>
  <c r="N2" i="16"/>
  <c r="N20" i="16" s="1"/>
  <c r="M2" i="16"/>
  <c r="M20" i="16" s="1"/>
  <c r="L2" i="16"/>
  <c r="L20" i="16" s="1"/>
  <c r="K2" i="16"/>
  <c r="K20" i="16" s="1"/>
  <c r="J2" i="16"/>
  <c r="J20" i="16" s="1"/>
  <c r="I2" i="16"/>
  <c r="I20" i="16" s="1"/>
  <c r="E2" i="16"/>
  <c r="E20" i="16" s="1"/>
  <c r="D2" i="16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E37" i="15"/>
  <c r="D37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E36" i="15"/>
  <c r="D36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E35" i="15"/>
  <c r="D35" i="15"/>
  <c r="H35" i="15" s="1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E34" i="15"/>
  <c r="D34" i="15"/>
  <c r="H34" i="15" s="1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E33" i="15"/>
  <c r="D33" i="15"/>
  <c r="H33" i="15" s="1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E32" i="15"/>
  <c r="D32" i="15"/>
  <c r="H32" i="15" s="1"/>
  <c r="V25" i="15"/>
  <c r="U25" i="15"/>
  <c r="T25" i="15"/>
  <c r="S25" i="15"/>
  <c r="R25" i="15"/>
  <c r="Q25" i="15"/>
  <c r="P25" i="15"/>
  <c r="O25" i="15"/>
  <c r="N25" i="15"/>
  <c r="M25" i="15"/>
  <c r="L25" i="15"/>
  <c r="L29" i="15" s="1"/>
  <c r="K25" i="15"/>
  <c r="K29" i="15" s="1"/>
  <c r="J25" i="15"/>
  <c r="I25" i="15"/>
  <c r="E25" i="15"/>
  <c r="D25" i="15"/>
  <c r="H25" i="15" s="1"/>
  <c r="H29" i="15" s="1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E21" i="15"/>
  <c r="D21" i="15"/>
  <c r="H21" i="15" s="1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E16" i="15"/>
  <c r="D16" i="15"/>
  <c r="H16" i="15" s="1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E15" i="15"/>
  <c r="D15" i="15"/>
  <c r="H15" i="15" s="1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E14" i="15"/>
  <c r="D14" i="15"/>
  <c r="H14" i="15" s="1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E13" i="15"/>
  <c r="D13" i="15"/>
  <c r="H13" i="15" s="1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E12" i="15"/>
  <c r="D12" i="15"/>
  <c r="H12" i="15" s="1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E11" i="15"/>
  <c r="D11" i="15"/>
  <c r="H11" i="15" s="1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E9" i="15"/>
  <c r="D9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E8" i="15"/>
  <c r="D8" i="15"/>
  <c r="H8" i="15" s="1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E7" i="15"/>
  <c r="D7" i="15"/>
  <c r="H7" i="15" s="1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E6" i="15"/>
  <c r="D6" i="15"/>
  <c r="H6" i="15" s="1"/>
  <c r="V5" i="15"/>
  <c r="V23" i="15" s="1"/>
  <c r="U5" i="15"/>
  <c r="U23" i="15" s="1"/>
  <c r="T5" i="15"/>
  <c r="T23" i="15" s="1"/>
  <c r="S5" i="15"/>
  <c r="S23" i="15" s="1"/>
  <c r="R5" i="15"/>
  <c r="R23" i="15" s="1"/>
  <c r="Q5" i="15"/>
  <c r="Q23" i="15" s="1"/>
  <c r="P5" i="15"/>
  <c r="P23" i="15" s="1"/>
  <c r="O5" i="15"/>
  <c r="O23" i="15" s="1"/>
  <c r="N5" i="15"/>
  <c r="N23" i="15" s="1"/>
  <c r="M5" i="15"/>
  <c r="M23" i="15" s="1"/>
  <c r="L5" i="15"/>
  <c r="L23" i="15" s="1"/>
  <c r="K5" i="15"/>
  <c r="K23" i="15" s="1"/>
  <c r="J5" i="15"/>
  <c r="J23" i="15" s="1"/>
  <c r="I5" i="15"/>
  <c r="I23" i="15" s="1"/>
  <c r="E5" i="15"/>
  <c r="E23" i="15" s="1"/>
  <c r="D5" i="15"/>
  <c r="V4" i="15"/>
  <c r="V27" i="15" s="1"/>
  <c r="U4" i="15"/>
  <c r="U27" i="15" s="1"/>
  <c r="T4" i="15"/>
  <c r="T27" i="15" s="1"/>
  <c r="S4" i="15"/>
  <c r="S27" i="15" s="1"/>
  <c r="R4" i="15"/>
  <c r="R27" i="15" s="1"/>
  <c r="Q4" i="15"/>
  <c r="Q27" i="15" s="1"/>
  <c r="P4" i="15"/>
  <c r="P27" i="15" s="1"/>
  <c r="O4" i="15"/>
  <c r="O27" i="15" s="1"/>
  <c r="N4" i="15"/>
  <c r="N27" i="15" s="1"/>
  <c r="M4" i="15"/>
  <c r="M27" i="15" s="1"/>
  <c r="L4" i="15"/>
  <c r="L27" i="15" s="1"/>
  <c r="L30" i="15" s="1"/>
  <c r="K4" i="15"/>
  <c r="K27" i="15" s="1"/>
  <c r="K30" i="15" s="1"/>
  <c r="J4" i="15"/>
  <c r="J27" i="15" s="1"/>
  <c r="I4" i="15"/>
  <c r="I27" i="15" s="1"/>
  <c r="E4" i="15"/>
  <c r="E27" i="15" s="1"/>
  <c r="D4" i="15"/>
  <c r="H3" i="15"/>
  <c r="V2" i="15"/>
  <c r="V20" i="15" s="1"/>
  <c r="U2" i="15"/>
  <c r="U20" i="15" s="1"/>
  <c r="T2" i="15"/>
  <c r="T20" i="15" s="1"/>
  <c r="S2" i="15"/>
  <c r="S20" i="15" s="1"/>
  <c r="R2" i="15"/>
  <c r="R20" i="15" s="1"/>
  <c r="Q2" i="15"/>
  <c r="Q20" i="15" s="1"/>
  <c r="P2" i="15"/>
  <c r="P20" i="15" s="1"/>
  <c r="O2" i="15"/>
  <c r="O20" i="15" s="1"/>
  <c r="N2" i="15"/>
  <c r="N20" i="15" s="1"/>
  <c r="M2" i="15"/>
  <c r="M20" i="15" s="1"/>
  <c r="L2" i="15"/>
  <c r="L20" i="15" s="1"/>
  <c r="K2" i="15"/>
  <c r="K20" i="15" s="1"/>
  <c r="J2" i="15"/>
  <c r="J20" i="15" s="1"/>
  <c r="I2" i="15"/>
  <c r="I20" i="15" s="1"/>
  <c r="E2" i="15"/>
  <c r="E20" i="15" s="1"/>
  <c r="D2" i="15"/>
  <c r="Z37" i="14"/>
  <c r="Y37" i="14"/>
  <c r="X37" i="14"/>
  <c r="W37" i="14"/>
  <c r="V37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E37" i="14"/>
  <c r="D37" i="14"/>
  <c r="Z36" i="14"/>
  <c r="Y36" i="14"/>
  <c r="X36" i="14"/>
  <c r="W36" i="14"/>
  <c r="V36" i="14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H36" i="14"/>
  <c r="E36" i="14"/>
  <c r="D36" i="14"/>
  <c r="Z35" i="14"/>
  <c r="Y35" i="14"/>
  <c r="X35" i="14"/>
  <c r="W35" i="14"/>
  <c r="V35" i="14"/>
  <c r="U35" i="14"/>
  <c r="T35" i="14"/>
  <c r="S35" i="14"/>
  <c r="R35" i="14"/>
  <c r="Q35" i="14"/>
  <c r="P35" i="14"/>
  <c r="O35" i="14"/>
  <c r="N35" i="14"/>
  <c r="M35" i="14"/>
  <c r="L35" i="14"/>
  <c r="K35" i="14"/>
  <c r="J35" i="14"/>
  <c r="I35" i="14"/>
  <c r="E35" i="14"/>
  <c r="D35" i="14"/>
  <c r="H35" i="14" s="1"/>
  <c r="Z34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E34" i="14"/>
  <c r="D34" i="14"/>
  <c r="H34" i="14" s="1"/>
  <c r="Z33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E33" i="14"/>
  <c r="D33" i="14"/>
  <c r="H33" i="14" s="1"/>
  <c r="Z32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E32" i="14"/>
  <c r="D32" i="14"/>
  <c r="H32" i="14" s="1"/>
  <c r="Z25" i="14"/>
  <c r="Y25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L29" i="14" s="1"/>
  <c r="K25" i="14"/>
  <c r="K29" i="14" s="1"/>
  <c r="J25" i="14"/>
  <c r="I25" i="14"/>
  <c r="E25" i="14"/>
  <c r="D25" i="14"/>
  <c r="H25" i="14" s="1"/>
  <c r="H29" i="14" s="1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E21" i="14"/>
  <c r="D21" i="14"/>
  <c r="H21" i="14" s="1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E16" i="14"/>
  <c r="D16" i="14"/>
  <c r="H16" i="14" s="1"/>
  <c r="Z15" i="14"/>
  <c r="Y15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E15" i="14"/>
  <c r="D15" i="14"/>
  <c r="H15" i="14" s="1"/>
  <c r="Z14" i="14"/>
  <c r="Y14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E14" i="14"/>
  <c r="D14" i="14"/>
  <c r="H14" i="14" s="1"/>
  <c r="Z13" i="14"/>
  <c r="Y13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E13" i="14"/>
  <c r="D13" i="14"/>
  <c r="H13" i="14" s="1"/>
  <c r="Z12" i="14"/>
  <c r="Y12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E12" i="14"/>
  <c r="D12" i="14"/>
  <c r="H12" i="14" s="1"/>
  <c r="Z11" i="14"/>
  <c r="Y11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E11" i="14"/>
  <c r="D11" i="14"/>
  <c r="H11" i="14" s="1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E9" i="14"/>
  <c r="D9" i="14"/>
  <c r="Z8" i="14"/>
  <c r="Y8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E8" i="14"/>
  <c r="D8" i="14"/>
  <c r="H8" i="14" s="1"/>
  <c r="Z7" i="14"/>
  <c r="Y7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E7" i="14"/>
  <c r="D7" i="14"/>
  <c r="H7" i="14" s="1"/>
  <c r="Z6" i="14"/>
  <c r="Y6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E6" i="14"/>
  <c r="D6" i="14"/>
  <c r="H6" i="14" s="1"/>
  <c r="Z5" i="14"/>
  <c r="Z23" i="14" s="1"/>
  <c r="Y5" i="14"/>
  <c r="Y23" i="14" s="1"/>
  <c r="X5" i="14"/>
  <c r="X23" i="14" s="1"/>
  <c r="W5" i="14"/>
  <c r="W23" i="14" s="1"/>
  <c r="V5" i="14"/>
  <c r="V23" i="14" s="1"/>
  <c r="U5" i="14"/>
  <c r="U23" i="14" s="1"/>
  <c r="T5" i="14"/>
  <c r="T23" i="14" s="1"/>
  <c r="S5" i="14"/>
  <c r="S23" i="14" s="1"/>
  <c r="R5" i="14"/>
  <c r="R23" i="14" s="1"/>
  <c r="Q5" i="14"/>
  <c r="Q23" i="14" s="1"/>
  <c r="P5" i="14"/>
  <c r="P23" i="14" s="1"/>
  <c r="O5" i="14"/>
  <c r="O23" i="14" s="1"/>
  <c r="N5" i="14"/>
  <c r="N23" i="14" s="1"/>
  <c r="M5" i="14"/>
  <c r="M23" i="14" s="1"/>
  <c r="L5" i="14"/>
  <c r="L23" i="14" s="1"/>
  <c r="K5" i="14"/>
  <c r="K23" i="14" s="1"/>
  <c r="J5" i="14"/>
  <c r="J23" i="14" s="1"/>
  <c r="I5" i="14"/>
  <c r="I23" i="14" s="1"/>
  <c r="E5" i="14"/>
  <c r="E23" i="14" s="1"/>
  <c r="D5" i="14"/>
  <c r="Z4" i="14"/>
  <c r="Z27" i="14" s="1"/>
  <c r="Y4" i="14"/>
  <c r="Y27" i="14" s="1"/>
  <c r="X4" i="14"/>
  <c r="X27" i="14" s="1"/>
  <c r="W4" i="14"/>
  <c r="W27" i="14" s="1"/>
  <c r="V4" i="14"/>
  <c r="V27" i="14" s="1"/>
  <c r="U4" i="14"/>
  <c r="U27" i="14" s="1"/>
  <c r="T4" i="14"/>
  <c r="T27" i="14" s="1"/>
  <c r="S4" i="14"/>
  <c r="S27" i="14" s="1"/>
  <c r="R4" i="14"/>
  <c r="R27" i="14" s="1"/>
  <c r="Q4" i="14"/>
  <c r="Q27" i="14" s="1"/>
  <c r="P4" i="14"/>
  <c r="P27" i="14" s="1"/>
  <c r="O4" i="14"/>
  <c r="O27" i="14" s="1"/>
  <c r="N4" i="14"/>
  <c r="N27" i="14" s="1"/>
  <c r="M4" i="14"/>
  <c r="M27" i="14" s="1"/>
  <c r="L4" i="14"/>
  <c r="L27" i="14" s="1"/>
  <c r="L30" i="14" s="1"/>
  <c r="K4" i="14"/>
  <c r="K27" i="14" s="1"/>
  <c r="K30" i="14" s="1"/>
  <c r="J4" i="14"/>
  <c r="J27" i="14" s="1"/>
  <c r="I4" i="14"/>
  <c r="I27" i="14" s="1"/>
  <c r="E4" i="14"/>
  <c r="E27" i="14" s="1"/>
  <c r="D4" i="14"/>
  <c r="H3" i="14"/>
  <c r="Z2" i="14"/>
  <c r="Z20" i="14" s="1"/>
  <c r="Y2" i="14"/>
  <c r="Y20" i="14" s="1"/>
  <c r="X2" i="14"/>
  <c r="X20" i="14" s="1"/>
  <c r="W2" i="14"/>
  <c r="W20" i="14" s="1"/>
  <c r="V2" i="14"/>
  <c r="V20" i="14" s="1"/>
  <c r="U2" i="14"/>
  <c r="U20" i="14" s="1"/>
  <c r="T2" i="14"/>
  <c r="T20" i="14" s="1"/>
  <c r="S2" i="14"/>
  <c r="S20" i="14" s="1"/>
  <c r="R2" i="14"/>
  <c r="R20" i="14" s="1"/>
  <c r="Q2" i="14"/>
  <c r="Q20" i="14" s="1"/>
  <c r="P2" i="14"/>
  <c r="P20" i="14" s="1"/>
  <c r="O2" i="14"/>
  <c r="O20" i="14" s="1"/>
  <c r="N2" i="14"/>
  <c r="N20" i="14" s="1"/>
  <c r="M2" i="14"/>
  <c r="M20" i="14" s="1"/>
  <c r="L2" i="14"/>
  <c r="L20" i="14" s="1"/>
  <c r="K2" i="14"/>
  <c r="K20" i="14" s="1"/>
  <c r="J2" i="14"/>
  <c r="J20" i="14" s="1"/>
  <c r="I2" i="14"/>
  <c r="I20" i="14" s="1"/>
  <c r="E2" i="14"/>
  <c r="E20" i="14" s="1"/>
  <c r="D2" i="14"/>
  <c r="Z37" i="13"/>
  <c r="Y37" i="13"/>
  <c r="X37" i="13"/>
  <c r="W37" i="13"/>
  <c r="V37" i="13"/>
  <c r="U37" i="13"/>
  <c r="T37" i="13"/>
  <c r="S37" i="13"/>
  <c r="R37" i="13"/>
  <c r="Q37" i="13"/>
  <c r="P37" i="13"/>
  <c r="O37" i="13"/>
  <c r="N37" i="13"/>
  <c r="M37" i="13"/>
  <c r="L37" i="13"/>
  <c r="K37" i="13"/>
  <c r="J37" i="13"/>
  <c r="I37" i="13"/>
  <c r="H37" i="13"/>
  <c r="E37" i="13"/>
  <c r="D37" i="13"/>
  <c r="Z36" i="13"/>
  <c r="Y36" i="13"/>
  <c r="X36" i="13"/>
  <c r="W36" i="13"/>
  <c r="V36" i="13"/>
  <c r="U36" i="13"/>
  <c r="T36" i="13"/>
  <c r="S36" i="13"/>
  <c r="R36" i="13"/>
  <c r="Q36" i="13"/>
  <c r="P36" i="13"/>
  <c r="O36" i="13"/>
  <c r="N36" i="13"/>
  <c r="M36" i="13"/>
  <c r="L36" i="13"/>
  <c r="K36" i="13"/>
  <c r="J36" i="13"/>
  <c r="I36" i="13"/>
  <c r="H36" i="13"/>
  <c r="E36" i="13"/>
  <c r="D36" i="13"/>
  <c r="Z35" i="13"/>
  <c r="Y35" i="13"/>
  <c r="X35" i="13"/>
  <c r="W35" i="13"/>
  <c r="V35" i="13"/>
  <c r="U35" i="13"/>
  <c r="T35" i="13"/>
  <c r="S35" i="13"/>
  <c r="R35" i="13"/>
  <c r="Q35" i="13"/>
  <c r="P35" i="13"/>
  <c r="O35" i="13"/>
  <c r="N35" i="13"/>
  <c r="M35" i="13"/>
  <c r="L35" i="13"/>
  <c r="K35" i="13"/>
  <c r="J35" i="13"/>
  <c r="I35" i="13"/>
  <c r="E35" i="13"/>
  <c r="D35" i="13"/>
  <c r="H35" i="13" s="1"/>
  <c r="Z34" i="13"/>
  <c r="Y34" i="13"/>
  <c r="X34" i="13"/>
  <c r="W34" i="13"/>
  <c r="V34" i="13"/>
  <c r="U34" i="13"/>
  <c r="T34" i="13"/>
  <c r="S34" i="13"/>
  <c r="R34" i="13"/>
  <c r="Q34" i="13"/>
  <c r="P34" i="13"/>
  <c r="O34" i="13"/>
  <c r="N34" i="13"/>
  <c r="M34" i="13"/>
  <c r="L34" i="13"/>
  <c r="K34" i="13"/>
  <c r="J34" i="13"/>
  <c r="I34" i="13"/>
  <c r="E34" i="13"/>
  <c r="D34" i="13"/>
  <c r="H34" i="13" s="1"/>
  <c r="Z33" i="13"/>
  <c r="Y33" i="13"/>
  <c r="X33" i="13"/>
  <c r="W33" i="13"/>
  <c r="V33" i="13"/>
  <c r="U33" i="13"/>
  <c r="T33" i="13"/>
  <c r="S33" i="13"/>
  <c r="R33" i="13"/>
  <c r="Q33" i="13"/>
  <c r="P33" i="13"/>
  <c r="O33" i="13"/>
  <c r="N33" i="13"/>
  <c r="M33" i="13"/>
  <c r="L33" i="13"/>
  <c r="K33" i="13"/>
  <c r="J33" i="13"/>
  <c r="I33" i="13"/>
  <c r="E33" i="13"/>
  <c r="D33" i="13"/>
  <c r="H33" i="13" s="1"/>
  <c r="Z32" i="13"/>
  <c r="Y32" i="13"/>
  <c r="X32" i="13"/>
  <c r="W32" i="13"/>
  <c r="V32" i="13"/>
  <c r="U32" i="13"/>
  <c r="T32" i="13"/>
  <c r="S32" i="13"/>
  <c r="R32" i="13"/>
  <c r="Q32" i="13"/>
  <c r="P32" i="13"/>
  <c r="O32" i="13"/>
  <c r="N32" i="13"/>
  <c r="M32" i="13"/>
  <c r="L32" i="13"/>
  <c r="K32" i="13"/>
  <c r="J32" i="13"/>
  <c r="I32" i="13"/>
  <c r="E32" i="13"/>
  <c r="D32" i="13"/>
  <c r="H32" i="13" s="1"/>
  <c r="Z25" i="13"/>
  <c r="Y25" i="13"/>
  <c r="X25" i="13"/>
  <c r="W25" i="13"/>
  <c r="V25" i="13"/>
  <c r="U25" i="13"/>
  <c r="T25" i="13"/>
  <c r="S25" i="13"/>
  <c r="R25" i="13"/>
  <c r="Q25" i="13"/>
  <c r="P25" i="13"/>
  <c r="O25" i="13"/>
  <c r="N25" i="13"/>
  <c r="M25" i="13"/>
  <c r="L25" i="13"/>
  <c r="L29" i="13" s="1"/>
  <c r="K25" i="13"/>
  <c r="K29" i="13" s="1"/>
  <c r="J25" i="13"/>
  <c r="I25" i="13"/>
  <c r="E25" i="13"/>
  <c r="D25" i="13"/>
  <c r="H25" i="13" s="1"/>
  <c r="H29" i="13" s="1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E21" i="13"/>
  <c r="D21" i="13"/>
  <c r="H21" i="13" s="1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E16" i="13"/>
  <c r="D16" i="13"/>
  <c r="H16" i="13" s="1"/>
  <c r="Z15" i="13"/>
  <c r="Y15" i="13"/>
  <c r="X15" i="13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E15" i="13"/>
  <c r="D15" i="13"/>
  <c r="H15" i="13" s="1"/>
  <c r="Z14" i="13"/>
  <c r="Y14" i="13"/>
  <c r="X14" i="13"/>
  <c r="W14" i="13"/>
  <c r="V14" i="13"/>
  <c r="U14" i="13"/>
  <c r="T14" i="13"/>
  <c r="S14" i="13"/>
  <c r="R14" i="13"/>
  <c r="Q14" i="13"/>
  <c r="P14" i="13"/>
  <c r="O14" i="13"/>
  <c r="N14" i="13"/>
  <c r="M14" i="13"/>
  <c r="L14" i="13"/>
  <c r="K14" i="13"/>
  <c r="J14" i="13"/>
  <c r="I14" i="13"/>
  <c r="E14" i="13"/>
  <c r="D14" i="13"/>
  <c r="H14" i="13" s="1"/>
  <c r="Z13" i="13"/>
  <c r="Y13" i="13"/>
  <c r="X13" i="13"/>
  <c r="W13" i="13"/>
  <c r="V13" i="13"/>
  <c r="U13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E13" i="13"/>
  <c r="D13" i="13"/>
  <c r="H13" i="13" s="1"/>
  <c r="Z12" i="13"/>
  <c r="Y12" i="13"/>
  <c r="X12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E12" i="13"/>
  <c r="D12" i="13"/>
  <c r="H12" i="13" s="1"/>
  <c r="Z11" i="13"/>
  <c r="Y11" i="13"/>
  <c r="X11" i="13"/>
  <c r="W11" i="13"/>
  <c r="V11" i="13"/>
  <c r="U11" i="13"/>
  <c r="T11" i="13"/>
  <c r="S11" i="13"/>
  <c r="R11" i="13"/>
  <c r="Q11" i="13"/>
  <c r="P11" i="13"/>
  <c r="O11" i="13"/>
  <c r="N11" i="13"/>
  <c r="M11" i="13"/>
  <c r="L11" i="13"/>
  <c r="K11" i="13"/>
  <c r="J11" i="13"/>
  <c r="I11" i="13"/>
  <c r="E11" i="13"/>
  <c r="D11" i="13"/>
  <c r="H11" i="13" s="1"/>
  <c r="Z9" i="13"/>
  <c r="Y9" i="13"/>
  <c r="X9" i="13"/>
  <c r="W9" i="13"/>
  <c r="V9" i="13"/>
  <c r="U9" i="13"/>
  <c r="T9" i="13"/>
  <c r="S9" i="13"/>
  <c r="R9" i="13"/>
  <c r="Q9" i="13"/>
  <c r="P9" i="13"/>
  <c r="O9" i="13"/>
  <c r="N9" i="13"/>
  <c r="M9" i="13"/>
  <c r="L9" i="13"/>
  <c r="K9" i="13"/>
  <c r="J9" i="13"/>
  <c r="I9" i="13"/>
  <c r="E9" i="13"/>
  <c r="D9" i="13"/>
  <c r="Z8" i="13"/>
  <c r="Y8" i="13"/>
  <c r="X8" i="13"/>
  <c r="W8" i="13"/>
  <c r="V8" i="13"/>
  <c r="U8" i="13"/>
  <c r="T8" i="13"/>
  <c r="S8" i="13"/>
  <c r="R8" i="13"/>
  <c r="Q8" i="13"/>
  <c r="P8" i="13"/>
  <c r="O8" i="13"/>
  <c r="N8" i="13"/>
  <c r="M8" i="13"/>
  <c r="L8" i="13"/>
  <c r="K8" i="13"/>
  <c r="J8" i="13"/>
  <c r="I8" i="13"/>
  <c r="E8" i="13"/>
  <c r="D8" i="13"/>
  <c r="H8" i="13" s="1"/>
  <c r="Z7" i="13"/>
  <c r="Y7" i="13"/>
  <c r="X7" i="13"/>
  <c r="W7" i="13"/>
  <c r="V7" i="13"/>
  <c r="U7" i="13"/>
  <c r="T7" i="13"/>
  <c r="S7" i="13"/>
  <c r="R7" i="13"/>
  <c r="Q7" i="13"/>
  <c r="P7" i="13"/>
  <c r="O7" i="13"/>
  <c r="N7" i="13"/>
  <c r="M7" i="13"/>
  <c r="L7" i="13"/>
  <c r="K7" i="13"/>
  <c r="J7" i="13"/>
  <c r="I7" i="13"/>
  <c r="E7" i="13"/>
  <c r="D7" i="13"/>
  <c r="H7" i="13" s="1"/>
  <c r="Z6" i="13"/>
  <c r="Y6" i="13"/>
  <c r="X6" i="13"/>
  <c r="W6" i="13"/>
  <c r="V6" i="13"/>
  <c r="U6" i="13"/>
  <c r="T6" i="13"/>
  <c r="S6" i="13"/>
  <c r="R6" i="13"/>
  <c r="Q6" i="13"/>
  <c r="P6" i="13"/>
  <c r="O6" i="13"/>
  <c r="N6" i="13"/>
  <c r="M6" i="13"/>
  <c r="L6" i="13"/>
  <c r="K6" i="13"/>
  <c r="J6" i="13"/>
  <c r="I6" i="13"/>
  <c r="E6" i="13"/>
  <c r="D6" i="13"/>
  <c r="H6" i="13" s="1"/>
  <c r="Z5" i="13"/>
  <c r="Z23" i="13" s="1"/>
  <c r="Y5" i="13"/>
  <c r="Y23" i="13" s="1"/>
  <c r="X5" i="13"/>
  <c r="X23" i="13" s="1"/>
  <c r="W5" i="13"/>
  <c r="W23" i="13" s="1"/>
  <c r="V5" i="13"/>
  <c r="V23" i="13" s="1"/>
  <c r="U5" i="13"/>
  <c r="U23" i="13" s="1"/>
  <c r="T5" i="13"/>
  <c r="T23" i="13" s="1"/>
  <c r="S5" i="13"/>
  <c r="S23" i="13" s="1"/>
  <c r="R5" i="13"/>
  <c r="R23" i="13" s="1"/>
  <c r="Q5" i="13"/>
  <c r="Q23" i="13" s="1"/>
  <c r="P5" i="13"/>
  <c r="P23" i="13" s="1"/>
  <c r="O5" i="13"/>
  <c r="O23" i="13" s="1"/>
  <c r="N5" i="13"/>
  <c r="N23" i="13" s="1"/>
  <c r="M5" i="13"/>
  <c r="M23" i="13" s="1"/>
  <c r="L5" i="13"/>
  <c r="L23" i="13" s="1"/>
  <c r="K5" i="13"/>
  <c r="K23" i="13" s="1"/>
  <c r="J5" i="13"/>
  <c r="J23" i="13" s="1"/>
  <c r="I5" i="13"/>
  <c r="I23" i="13" s="1"/>
  <c r="E5" i="13"/>
  <c r="E23" i="13" s="1"/>
  <c r="D5" i="13"/>
  <c r="Z4" i="13"/>
  <c r="Z27" i="13" s="1"/>
  <c r="Y4" i="13"/>
  <c r="Y27" i="13" s="1"/>
  <c r="X4" i="13"/>
  <c r="X27" i="13" s="1"/>
  <c r="W4" i="13"/>
  <c r="W27" i="13" s="1"/>
  <c r="V4" i="13"/>
  <c r="V27" i="13" s="1"/>
  <c r="U4" i="13"/>
  <c r="U27" i="13" s="1"/>
  <c r="T4" i="13"/>
  <c r="T27" i="13" s="1"/>
  <c r="S4" i="13"/>
  <c r="S27" i="13" s="1"/>
  <c r="R4" i="13"/>
  <c r="R27" i="13" s="1"/>
  <c r="Q4" i="13"/>
  <c r="Q27" i="13" s="1"/>
  <c r="P4" i="13"/>
  <c r="P27" i="13" s="1"/>
  <c r="O4" i="13"/>
  <c r="O27" i="13" s="1"/>
  <c r="N4" i="13"/>
  <c r="N27" i="13" s="1"/>
  <c r="M4" i="13"/>
  <c r="M27" i="13" s="1"/>
  <c r="L4" i="13"/>
  <c r="L27" i="13" s="1"/>
  <c r="L30" i="13" s="1"/>
  <c r="K4" i="13"/>
  <c r="K27" i="13" s="1"/>
  <c r="K30" i="13" s="1"/>
  <c r="J4" i="13"/>
  <c r="J27" i="13" s="1"/>
  <c r="I4" i="13"/>
  <c r="I27" i="13" s="1"/>
  <c r="E4" i="13"/>
  <c r="E27" i="13" s="1"/>
  <c r="D4" i="13"/>
  <c r="H3" i="13"/>
  <c r="Z2" i="13"/>
  <c r="Z20" i="13" s="1"/>
  <c r="Y2" i="13"/>
  <c r="Y20" i="13" s="1"/>
  <c r="X2" i="13"/>
  <c r="X20" i="13" s="1"/>
  <c r="W2" i="13"/>
  <c r="W20" i="13" s="1"/>
  <c r="V2" i="13"/>
  <c r="V20" i="13" s="1"/>
  <c r="U2" i="13"/>
  <c r="U20" i="13" s="1"/>
  <c r="T2" i="13"/>
  <c r="T20" i="13" s="1"/>
  <c r="S2" i="13"/>
  <c r="S20" i="13" s="1"/>
  <c r="R2" i="13"/>
  <c r="R20" i="13" s="1"/>
  <c r="Q2" i="13"/>
  <c r="Q20" i="13" s="1"/>
  <c r="P2" i="13"/>
  <c r="P20" i="13" s="1"/>
  <c r="O2" i="13"/>
  <c r="O20" i="13" s="1"/>
  <c r="N2" i="13"/>
  <c r="N20" i="13" s="1"/>
  <c r="M2" i="13"/>
  <c r="M20" i="13" s="1"/>
  <c r="L2" i="13"/>
  <c r="L20" i="13" s="1"/>
  <c r="K2" i="13"/>
  <c r="K20" i="13" s="1"/>
  <c r="J2" i="13"/>
  <c r="J20" i="13" s="1"/>
  <c r="I2" i="13"/>
  <c r="I20" i="13" s="1"/>
  <c r="E2" i="13"/>
  <c r="E20" i="13" s="1"/>
  <c r="D2" i="13"/>
  <c r="Z37" i="12"/>
  <c r="Y37" i="12"/>
  <c r="X37" i="12"/>
  <c r="W37" i="12"/>
  <c r="V37" i="12"/>
  <c r="U37" i="12"/>
  <c r="T37" i="12"/>
  <c r="S37" i="12"/>
  <c r="R37" i="12"/>
  <c r="Q37" i="12"/>
  <c r="P37" i="12"/>
  <c r="O37" i="12"/>
  <c r="N37" i="12"/>
  <c r="M37" i="12"/>
  <c r="L37" i="12"/>
  <c r="K37" i="12"/>
  <c r="J37" i="12"/>
  <c r="I37" i="12"/>
  <c r="H37" i="12"/>
  <c r="E37" i="12"/>
  <c r="D37" i="12"/>
  <c r="Z36" i="12"/>
  <c r="Y36" i="12"/>
  <c r="X36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E36" i="12"/>
  <c r="D36" i="12"/>
  <c r="Z35" i="12"/>
  <c r="Y35" i="12"/>
  <c r="X35" i="12"/>
  <c r="W35" i="12"/>
  <c r="V35" i="12"/>
  <c r="U35" i="12"/>
  <c r="T35" i="12"/>
  <c r="S35" i="12"/>
  <c r="R35" i="12"/>
  <c r="Q35" i="12"/>
  <c r="P35" i="12"/>
  <c r="O35" i="12"/>
  <c r="N35" i="12"/>
  <c r="M35" i="12"/>
  <c r="L35" i="12"/>
  <c r="K35" i="12"/>
  <c r="J35" i="12"/>
  <c r="I35" i="12"/>
  <c r="E35" i="12"/>
  <c r="D35" i="12"/>
  <c r="H35" i="12" s="1"/>
  <c r="Z34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E34" i="12"/>
  <c r="D34" i="12"/>
  <c r="H34" i="12" s="1"/>
  <c r="Z33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E33" i="12"/>
  <c r="D33" i="12"/>
  <c r="H33" i="12" s="1"/>
  <c r="Z32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E32" i="12"/>
  <c r="D32" i="12"/>
  <c r="H32" i="12" s="1"/>
  <c r="Z25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L29" i="12" s="1"/>
  <c r="K25" i="12"/>
  <c r="K29" i="12" s="1"/>
  <c r="J25" i="12"/>
  <c r="I25" i="12"/>
  <c r="E25" i="12"/>
  <c r="D25" i="12"/>
  <c r="H25" i="12" s="1"/>
  <c r="H29" i="12" s="1"/>
  <c r="Z21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E21" i="12"/>
  <c r="D21" i="12"/>
  <c r="H21" i="12" s="1"/>
  <c r="Z16" i="12"/>
  <c r="Y16" i="12"/>
  <c r="X16" i="12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E16" i="12"/>
  <c r="D16" i="12"/>
  <c r="H16" i="12" s="1"/>
  <c r="Z15" i="12"/>
  <c r="Y15" i="12"/>
  <c r="X15" i="12"/>
  <c r="W15" i="12"/>
  <c r="V15" i="12"/>
  <c r="U15" i="12"/>
  <c r="T15" i="12"/>
  <c r="S15" i="12"/>
  <c r="R15" i="12"/>
  <c r="Q15" i="12"/>
  <c r="P15" i="12"/>
  <c r="O15" i="12"/>
  <c r="N15" i="12"/>
  <c r="M15" i="12"/>
  <c r="L15" i="12"/>
  <c r="K15" i="12"/>
  <c r="J15" i="12"/>
  <c r="I15" i="12"/>
  <c r="E15" i="12"/>
  <c r="D15" i="12"/>
  <c r="H15" i="12" s="1"/>
  <c r="Z14" i="12"/>
  <c r="Y14" i="12"/>
  <c r="X14" i="12"/>
  <c r="W14" i="12"/>
  <c r="V14" i="12"/>
  <c r="U14" i="12"/>
  <c r="T14" i="12"/>
  <c r="S14" i="12"/>
  <c r="R14" i="12"/>
  <c r="Q14" i="12"/>
  <c r="P14" i="12"/>
  <c r="O14" i="12"/>
  <c r="N14" i="12"/>
  <c r="M14" i="12"/>
  <c r="L14" i="12"/>
  <c r="K14" i="12"/>
  <c r="J14" i="12"/>
  <c r="I14" i="12"/>
  <c r="E14" i="12"/>
  <c r="D14" i="12"/>
  <c r="H14" i="12" s="1"/>
  <c r="Z13" i="12"/>
  <c r="Y13" i="12"/>
  <c r="X13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E13" i="12"/>
  <c r="D13" i="12"/>
  <c r="H13" i="12" s="1"/>
  <c r="Z12" i="12"/>
  <c r="Y12" i="12"/>
  <c r="X12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E12" i="12"/>
  <c r="D12" i="12"/>
  <c r="H12" i="12" s="1"/>
  <c r="Z11" i="12"/>
  <c r="Y11" i="12"/>
  <c r="X11" i="12"/>
  <c r="W11" i="12"/>
  <c r="V11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E11" i="12"/>
  <c r="D11" i="12"/>
  <c r="H11" i="12" s="1"/>
  <c r="Z9" i="12"/>
  <c r="Y9" i="12"/>
  <c r="X9" i="12"/>
  <c r="W9" i="12"/>
  <c r="V9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E9" i="12"/>
  <c r="D9" i="12"/>
  <c r="Z8" i="12"/>
  <c r="Y8" i="12"/>
  <c r="X8" i="12"/>
  <c r="W8" i="12"/>
  <c r="V8" i="12"/>
  <c r="U8" i="12"/>
  <c r="T8" i="12"/>
  <c r="S8" i="12"/>
  <c r="R8" i="12"/>
  <c r="Q8" i="12"/>
  <c r="P8" i="12"/>
  <c r="O8" i="12"/>
  <c r="N8" i="12"/>
  <c r="M8" i="12"/>
  <c r="L8" i="12"/>
  <c r="K8" i="12"/>
  <c r="J8" i="12"/>
  <c r="I8" i="12"/>
  <c r="E8" i="12"/>
  <c r="D8" i="12"/>
  <c r="H8" i="12" s="1"/>
  <c r="Z7" i="12"/>
  <c r="Y7" i="12"/>
  <c r="X7" i="12"/>
  <c r="W7" i="12"/>
  <c r="V7" i="12"/>
  <c r="U7" i="12"/>
  <c r="T7" i="12"/>
  <c r="S7" i="12"/>
  <c r="R7" i="12"/>
  <c r="Q7" i="12"/>
  <c r="P7" i="12"/>
  <c r="O7" i="12"/>
  <c r="N7" i="12"/>
  <c r="M7" i="12"/>
  <c r="L7" i="12"/>
  <c r="K7" i="12"/>
  <c r="J7" i="12"/>
  <c r="I7" i="12"/>
  <c r="E7" i="12"/>
  <c r="D7" i="12"/>
  <c r="H7" i="12" s="1"/>
  <c r="Z6" i="12"/>
  <c r="Y6" i="12"/>
  <c r="X6" i="12"/>
  <c r="W6" i="12"/>
  <c r="V6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E6" i="12"/>
  <c r="D6" i="12"/>
  <c r="H6" i="12" s="1"/>
  <c r="Z5" i="12"/>
  <c r="Z23" i="12" s="1"/>
  <c r="Y5" i="12"/>
  <c r="Y23" i="12" s="1"/>
  <c r="X5" i="12"/>
  <c r="X23" i="12" s="1"/>
  <c r="W5" i="12"/>
  <c r="W23" i="12" s="1"/>
  <c r="V5" i="12"/>
  <c r="V23" i="12" s="1"/>
  <c r="U5" i="12"/>
  <c r="U23" i="12" s="1"/>
  <c r="T5" i="12"/>
  <c r="T23" i="12" s="1"/>
  <c r="S5" i="12"/>
  <c r="S23" i="12" s="1"/>
  <c r="R5" i="12"/>
  <c r="R23" i="12" s="1"/>
  <c r="Q5" i="12"/>
  <c r="Q23" i="12" s="1"/>
  <c r="P5" i="12"/>
  <c r="P23" i="12" s="1"/>
  <c r="O5" i="12"/>
  <c r="O23" i="12" s="1"/>
  <c r="N5" i="12"/>
  <c r="N23" i="12" s="1"/>
  <c r="M5" i="12"/>
  <c r="M23" i="12" s="1"/>
  <c r="L5" i="12"/>
  <c r="L23" i="12" s="1"/>
  <c r="K5" i="12"/>
  <c r="K23" i="12" s="1"/>
  <c r="J5" i="12"/>
  <c r="J23" i="12" s="1"/>
  <c r="I5" i="12"/>
  <c r="I23" i="12" s="1"/>
  <c r="E5" i="12"/>
  <c r="E23" i="12" s="1"/>
  <c r="D5" i="12"/>
  <c r="Z4" i="12"/>
  <c r="Z27" i="12" s="1"/>
  <c r="Y4" i="12"/>
  <c r="Y27" i="12" s="1"/>
  <c r="X4" i="12"/>
  <c r="X27" i="12" s="1"/>
  <c r="W4" i="12"/>
  <c r="W27" i="12" s="1"/>
  <c r="V4" i="12"/>
  <c r="V27" i="12" s="1"/>
  <c r="U4" i="12"/>
  <c r="U27" i="12" s="1"/>
  <c r="T4" i="12"/>
  <c r="T27" i="12" s="1"/>
  <c r="S4" i="12"/>
  <c r="S27" i="12" s="1"/>
  <c r="R4" i="12"/>
  <c r="R27" i="12" s="1"/>
  <c r="Q4" i="12"/>
  <c r="Q27" i="12" s="1"/>
  <c r="P4" i="12"/>
  <c r="P27" i="12" s="1"/>
  <c r="O4" i="12"/>
  <c r="O27" i="12" s="1"/>
  <c r="N4" i="12"/>
  <c r="N27" i="12" s="1"/>
  <c r="M4" i="12"/>
  <c r="M27" i="12" s="1"/>
  <c r="L4" i="12"/>
  <c r="L27" i="12" s="1"/>
  <c r="L30" i="12" s="1"/>
  <c r="K4" i="12"/>
  <c r="K27" i="12" s="1"/>
  <c r="K30" i="12" s="1"/>
  <c r="J4" i="12"/>
  <c r="J27" i="12" s="1"/>
  <c r="I4" i="12"/>
  <c r="I27" i="12" s="1"/>
  <c r="E4" i="12"/>
  <c r="E27" i="12" s="1"/>
  <c r="D4" i="12"/>
  <c r="H3" i="12"/>
  <c r="Z2" i="12"/>
  <c r="Z20" i="12" s="1"/>
  <c r="Y2" i="12"/>
  <c r="Y20" i="12" s="1"/>
  <c r="X2" i="12"/>
  <c r="X20" i="12" s="1"/>
  <c r="W2" i="12"/>
  <c r="W20" i="12" s="1"/>
  <c r="V2" i="12"/>
  <c r="V20" i="12" s="1"/>
  <c r="U2" i="12"/>
  <c r="U20" i="12" s="1"/>
  <c r="T2" i="12"/>
  <c r="T20" i="12" s="1"/>
  <c r="S2" i="12"/>
  <c r="S20" i="12" s="1"/>
  <c r="R2" i="12"/>
  <c r="R20" i="12" s="1"/>
  <c r="Q2" i="12"/>
  <c r="Q20" i="12" s="1"/>
  <c r="P2" i="12"/>
  <c r="P20" i="12" s="1"/>
  <c r="O2" i="12"/>
  <c r="O20" i="12" s="1"/>
  <c r="N2" i="12"/>
  <c r="N20" i="12" s="1"/>
  <c r="M2" i="12"/>
  <c r="M20" i="12" s="1"/>
  <c r="L2" i="12"/>
  <c r="L20" i="12" s="1"/>
  <c r="K2" i="12"/>
  <c r="K20" i="12" s="1"/>
  <c r="J2" i="12"/>
  <c r="J20" i="12" s="1"/>
  <c r="I2" i="12"/>
  <c r="I20" i="12" s="1"/>
  <c r="E2" i="12"/>
  <c r="E20" i="12" s="1"/>
  <c r="D2" i="12"/>
  <c r="M37" i="11"/>
  <c r="L37" i="11"/>
  <c r="K37" i="11"/>
  <c r="J37" i="11"/>
  <c r="I37" i="11"/>
  <c r="H37" i="11"/>
  <c r="E37" i="11"/>
  <c r="D37" i="11"/>
  <c r="M36" i="11"/>
  <c r="L36" i="11"/>
  <c r="K36" i="11"/>
  <c r="J36" i="11"/>
  <c r="I36" i="11"/>
  <c r="H36" i="11"/>
  <c r="E36" i="11"/>
  <c r="D36" i="11"/>
  <c r="M35" i="11"/>
  <c r="L35" i="11"/>
  <c r="K35" i="11"/>
  <c r="J35" i="11"/>
  <c r="I35" i="11"/>
  <c r="E35" i="11"/>
  <c r="D35" i="11"/>
  <c r="H35" i="11" s="1"/>
  <c r="M34" i="11"/>
  <c r="L34" i="11"/>
  <c r="K34" i="11"/>
  <c r="J34" i="11"/>
  <c r="I34" i="11"/>
  <c r="E34" i="11"/>
  <c r="D34" i="11"/>
  <c r="H34" i="11" s="1"/>
  <c r="M33" i="11"/>
  <c r="L33" i="11"/>
  <c r="K33" i="11"/>
  <c r="J33" i="11"/>
  <c r="I33" i="11"/>
  <c r="E33" i="11"/>
  <c r="D33" i="11"/>
  <c r="H33" i="11" s="1"/>
  <c r="M32" i="11"/>
  <c r="L32" i="11"/>
  <c r="K32" i="11"/>
  <c r="J32" i="11"/>
  <c r="I32" i="11"/>
  <c r="E32" i="11"/>
  <c r="D32" i="11"/>
  <c r="H32" i="11" s="1"/>
  <c r="M25" i="11"/>
  <c r="L25" i="11"/>
  <c r="K25" i="11"/>
  <c r="J25" i="11"/>
  <c r="I25" i="11"/>
  <c r="E25" i="11"/>
  <c r="D25" i="11"/>
  <c r="H25" i="11" s="1"/>
  <c r="H29" i="11" s="1"/>
  <c r="M21" i="11"/>
  <c r="L21" i="11"/>
  <c r="K21" i="11"/>
  <c r="J21" i="11"/>
  <c r="I21" i="11"/>
  <c r="E21" i="11"/>
  <c r="D21" i="11"/>
  <c r="H21" i="11" s="1"/>
  <c r="M16" i="11"/>
  <c r="L16" i="11"/>
  <c r="K16" i="11"/>
  <c r="J16" i="11"/>
  <c r="I16" i="11"/>
  <c r="E16" i="11"/>
  <c r="D16" i="11"/>
  <c r="H16" i="11" s="1"/>
  <c r="M15" i="11"/>
  <c r="L15" i="11"/>
  <c r="K15" i="11"/>
  <c r="J15" i="11"/>
  <c r="I15" i="11"/>
  <c r="E15" i="11"/>
  <c r="D15" i="11"/>
  <c r="H15" i="11" s="1"/>
  <c r="M14" i="11"/>
  <c r="L14" i="11"/>
  <c r="K14" i="11"/>
  <c r="J14" i="11"/>
  <c r="I14" i="11"/>
  <c r="E14" i="11"/>
  <c r="D14" i="11"/>
  <c r="H14" i="11" s="1"/>
  <c r="M13" i="11"/>
  <c r="L13" i="11"/>
  <c r="K13" i="11"/>
  <c r="J13" i="11"/>
  <c r="I13" i="11"/>
  <c r="E13" i="11"/>
  <c r="D13" i="11"/>
  <c r="H13" i="11" s="1"/>
  <c r="M12" i="11"/>
  <c r="L12" i="11"/>
  <c r="K12" i="11"/>
  <c r="J12" i="11"/>
  <c r="I12" i="11"/>
  <c r="E12" i="11"/>
  <c r="D12" i="11"/>
  <c r="H12" i="11" s="1"/>
  <c r="M11" i="11"/>
  <c r="L11" i="11"/>
  <c r="K11" i="11"/>
  <c r="J11" i="11"/>
  <c r="I11" i="11"/>
  <c r="E11" i="11"/>
  <c r="D11" i="11"/>
  <c r="H11" i="11" s="1"/>
  <c r="M9" i="11"/>
  <c r="L9" i="11"/>
  <c r="K9" i="11"/>
  <c r="J9" i="11"/>
  <c r="I9" i="11"/>
  <c r="E9" i="11"/>
  <c r="D9" i="11"/>
  <c r="M8" i="11"/>
  <c r="L8" i="11"/>
  <c r="K8" i="11"/>
  <c r="J8" i="11"/>
  <c r="I8" i="11"/>
  <c r="E8" i="11"/>
  <c r="D8" i="11"/>
  <c r="H8" i="11" s="1"/>
  <c r="M7" i="11"/>
  <c r="L7" i="11"/>
  <c r="K7" i="11"/>
  <c r="J7" i="11"/>
  <c r="I7" i="11"/>
  <c r="E7" i="11"/>
  <c r="D7" i="11"/>
  <c r="H7" i="11" s="1"/>
  <c r="M6" i="11"/>
  <c r="L6" i="11"/>
  <c r="K6" i="11"/>
  <c r="J6" i="11"/>
  <c r="I6" i="11"/>
  <c r="E6" i="11"/>
  <c r="D6" i="11"/>
  <c r="H6" i="11" s="1"/>
  <c r="M5" i="11"/>
  <c r="M23" i="11" s="1"/>
  <c r="L5" i="11"/>
  <c r="L23" i="11" s="1"/>
  <c r="L24" i="11" s="1"/>
  <c r="K5" i="11"/>
  <c r="K23" i="11" s="1"/>
  <c r="K24" i="11" s="1"/>
  <c r="J5" i="11"/>
  <c r="J23" i="11" s="1"/>
  <c r="I5" i="11"/>
  <c r="I23" i="11" s="1"/>
  <c r="E5" i="11"/>
  <c r="E23" i="11" s="1"/>
  <c r="D5" i="11"/>
  <c r="M4" i="11"/>
  <c r="M27" i="11" s="1"/>
  <c r="L4" i="11"/>
  <c r="L27" i="11" s="1"/>
  <c r="K4" i="11"/>
  <c r="K27" i="11" s="1"/>
  <c r="J4" i="11"/>
  <c r="J27" i="11" s="1"/>
  <c r="I4" i="11"/>
  <c r="I27" i="11" s="1"/>
  <c r="E4" i="11"/>
  <c r="E27" i="11" s="1"/>
  <c r="D4" i="11"/>
  <c r="H3" i="11"/>
  <c r="M2" i="11"/>
  <c r="M20" i="11" s="1"/>
  <c r="L2" i="11"/>
  <c r="L20" i="11" s="1"/>
  <c r="K2" i="11"/>
  <c r="K20" i="11" s="1"/>
  <c r="J2" i="11"/>
  <c r="J20" i="11" s="1"/>
  <c r="I2" i="11"/>
  <c r="I20" i="11" s="1"/>
  <c r="E2" i="11"/>
  <c r="E20" i="11" s="1"/>
  <c r="D2" i="11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E37" i="10"/>
  <c r="D37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E36" i="10"/>
  <c r="D36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E35" i="10"/>
  <c r="D35" i="10"/>
  <c r="H35" i="10" s="1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E34" i="10"/>
  <c r="D34" i="10"/>
  <c r="H34" i="10" s="1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E33" i="10"/>
  <c r="D33" i="10"/>
  <c r="H33" i="10" s="1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E32" i="10"/>
  <c r="D32" i="10"/>
  <c r="H32" i="10" s="1"/>
  <c r="U25" i="10"/>
  <c r="T25" i="10"/>
  <c r="S25" i="10"/>
  <c r="R25" i="10"/>
  <c r="Q25" i="10"/>
  <c r="P25" i="10"/>
  <c r="O25" i="10"/>
  <c r="N25" i="10"/>
  <c r="M25" i="10"/>
  <c r="L25" i="10"/>
  <c r="L29" i="10" s="1"/>
  <c r="K25" i="10"/>
  <c r="K29" i="10" s="1"/>
  <c r="J25" i="10"/>
  <c r="I25" i="10"/>
  <c r="E25" i="10"/>
  <c r="D25" i="10"/>
  <c r="H25" i="10" s="1"/>
  <c r="H29" i="10" s="1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E21" i="10"/>
  <c r="D21" i="10"/>
  <c r="H21" i="10" s="1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E16" i="10"/>
  <c r="D16" i="10"/>
  <c r="H16" i="10" s="1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E15" i="10"/>
  <c r="D15" i="10"/>
  <c r="H15" i="10" s="1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E14" i="10"/>
  <c r="D14" i="10"/>
  <c r="H14" i="10" s="1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E13" i="10"/>
  <c r="D13" i="10"/>
  <c r="H13" i="10" s="1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E12" i="10"/>
  <c r="D12" i="10"/>
  <c r="H12" i="10" s="1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E11" i="10"/>
  <c r="D11" i="10"/>
  <c r="H11" i="10" s="1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E9" i="10"/>
  <c r="D9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E8" i="10"/>
  <c r="D8" i="10"/>
  <c r="H8" i="10" s="1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E7" i="10"/>
  <c r="D7" i="10"/>
  <c r="H7" i="10" s="1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E6" i="10"/>
  <c r="D6" i="10"/>
  <c r="H6" i="10" s="1"/>
  <c r="U5" i="10"/>
  <c r="U23" i="10" s="1"/>
  <c r="T5" i="10"/>
  <c r="T23" i="10" s="1"/>
  <c r="S5" i="10"/>
  <c r="S23" i="10" s="1"/>
  <c r="R5" i="10"/>
  <c r="R23" i="10" s="1"/>
  <c r="Q5" i="10"/>
  <c r="Q23" i="10" s="1"/>
  <c r="P5" i="10"/>
  <c r="P23" i="10" s="1"/>
  <c r="O5" i="10"/>
  <c r="O23" i="10" s="1"/>
  <c r="N5" i="10"/>
  <c r="N23" i="10" s="1"/>
  <c r="M5" i="10"/>
  <c r="M23" i="10" s="1"/>
  <c r="L5" i="10"/>
  <c r="L23" i="10" s="1"/>
  <c r="K5" i="10"/>
  <c r="K23" i="10" s="1"/>
  <c r="J5" i="10"/>
  <c r="J23" i="10" s="1"/>
  <c r="I5" i="10"/>
  <c r="I23" i="10" s="1"/>
  <c r="E5" i="10"/>
  <c r="E23" i="10" s="1"/>
  <c r="D5" i="10"/>
  <c r="U4" i="10"/>
  <c r="U27" i="10" s="1"/>
  <c r="T4" i="10"/>
  <c r="T27" i="10" s="1"/>
  <c r="S4" i="10"/>
  <c r="S27" i="10" s="1"/>
  <c r="R4" i="10"/>
  <c r="R27" i="10" s="1"/>
  <c r="Q4" i="10"/>
  <c r="Q27" i="10" s="1"/>
  <c r="P4" i="10"/>
  <c r="P27" i="10" s="1"/>
  <c r="O4" i="10"/>
  <c r="O27" i="10" s="1"/>
  <c r="N4" i="10"/>
  <c r="N27" i="10" s="1"/>
  <c r="M4" i="10"/>
  <c r="M27" i="10" s="1"/>
  <c r="L4" i="10"/>
  <c r="L27" i="10" s="1"/>
  <c r="L30" i="10" s="1"/>
  <c r="K4" i="10"/>
  <c r="K27" i="10" s="1"/>
  <c r="K30" i="10" s="1"/>
  <c r="J4" i="10"/>
  <c r="J27" i="10" s="1"/>
  <c r="I4" i="10"/>
  <c r="I27" i="10" s="1"/>
  <c r="E4" i="10"/>
  <c r="E27" i="10" s="1"/>
  <c r="D4" i="10"/>
  <c r="H3" i="10"/>
  <c r="U2" i="10"/>
  <c r="U20" i="10" s="1"/>
  <c r="T2" i="10"/>
  <c r="T20" i="10" s="1"/>
  <c r="S2" i="10"/>
  <c r="S20" i="10" s="1"/>
  <c r="R2" i="10"/>
  <c r="R20" i="10" s="1"/>
  <c r="Q2" i="10"/>
  <c r="Q20" i="10" s="1"/>
  <c r="P2" i="10"/>
  <c r="P20" i="10" s="1"/>
  <c r="O2" i="10"/>
  <c r="O20" i="10" s="1"/>
  <c r="N2" i="10"/>
  <c r="N20" i="10" s="1"/>
  <c r="M2" i="10"/>
  <c r="M20" i="10" s="1"/>
  <c r="L2" i="10"/>
  <c r="L20" i="10" s="1"/>
  <c r="K2" i="10"/>
  <c r="K20" i="10" s="1"/>
  <c r="J2" i="10"/>
  <c r="J20" i="10" s="1"/>
  <c r="I2" i="10"/>
  <c r="I20" i="10" s="1"/>
  <c r="E2" i="10"/>
  <c r="E20" i="10" s="1"/>
  <c r="D2" i="10"/>
  <c r="Z37" i="9"/>
  <c r="Y37" i="9"/>
  <c r="X37" i="9"/>
  <c r="W37" i="9"/>
  <c r="V37" i="9"/>
  <c r="U37" i="9"/>
  <c r="T37" i="9"/>
  <c r="S37" i="9"/>
  <c r="R37" i="9"/>
  <c r="Q37" i="9"/>
  <c r="P37" i="9"/>
  <c r="O37" i="9"/>
  <c r="N37" i="9"/>
  <c r="M37" i="9"/>
  <c r="L37" i="9"/>
  <c r="K37" i="9"/>
  <c r="J37" i="9"/>
  <c r="I37" i="9"/>
  <c r="H37" i="9"/>
  <c r="E37" i="9"/>
  <c r="D37" i="9"/>
  <c r="Z36" i="9"/>
  <c r="Y36" i="9"/>
  <c r="X36" i="9"/>
  <c r="W36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E36" i="9"/>
  <c r="D36" i="9"/>
  <c r="Z35" i="9"/>
  <c r="Y35" i="9"/>
  <c r="X35" i="9"/>
  <c r="W35" i="9"/>
  <c r="V35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E35" i="9"/>
  <c r="D35" i="9"/>
  <c r="H35" i="9" s="1"/>
  <c r="Z34" i="9"/>
  <c r="Y34" i="9"/>
  <c r="X34" i="9"/>
  <c r="W34" i="9"/>
  <c r="V34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E34" i="9"/>
  <c r="D34" i="9"/>
  <c r="H34" i="9" s="1"/>
  <c r="Z33" i="9"/>
  <c r="Y33" i="9"/>
  <c r="X33" i="9"/>
  <c r="W33" i="9"/>
  <c r="V33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E33" i="9"/>
  <c r="D33" i="9"/>
  <c r="H33" i="9" s="1"/>
  <c r="Z32" i="9"/>
  <c r="Y32" i="9"/>
  <c r="X32" i="9"/>
  <c r="W32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E32" i="9"/>
  <c r="D32" i="9"/>
  <c r="H32" i="9" s="1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L29" i="9" s="1"/>
  <c r="K25" i="9"/>
  <c r="K29" i="9" s="1"/>
  <c r="J25" i="9"/>
  <c r="I25" i="9"/>
  <c r="E25" i="9"/>
  <c r="D25" i="9"/>
  <c r="H25" i="9" s="1"/>
  <c r="H29" i="9" s="1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E21" i="9"/>
  <c r="D21" i="9"/>
  <c r="H21" i="9" s="1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E16" i="9"/>
  <c r="D16" i="9"/>
  <c r="H16" i="9" s="1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E15" i="9"/>
  <c r="D15" i="9"/>
  <c r="H15" i="9" s="1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E14" i="9"/>
  <c r="D14" i="9"/>
  <c r="H14" i="9" s="1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E13" i="9"/>
  <c r="D13" i="9"/>
  <c r="H13" i="9" s="1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E12" i="9"/>
  <c r="D12" i="9"/>
  <c r="H12" i="9" s="1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E11" i="9"/>
  <c r="D11" i="9"/>
  <c r="H11" i="9" s="1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E9" i="9"/>
  <c r="D9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E8" i="9"/>
  <c r="D8" i="9"/>
  <c r="H8" i="9" s="1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E7" i="9"/>
  <c r="D7" i="9"/>
  <c r="H7" i="9" s="1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E6" i="9"/>
  <c r="D6" i="9"/>
  <c r="H6" i="9" s="1"/>
  <c r="Z5" i="9"/>
  <c r="Z23" i="9" s="1"/>
  <c r="Y5" i="9"/>
  <c r="Y23" i="9" s="1"/>
  <c r="X5" i="9"/>
  <c r="X23" i="9" s="1"/>
  <c r="W5" i="9"/>
  <c r="W23" i="9" s="1"/>
  <c r="V5" i="9"/>
  <c r="V23" i="9" s="1"/>
  <c r="U5" i="9"/>
  <c r="U23" i="9" s="1"/>
  <c r="T5" i="9"/>
  <c r="T23" i="9" s="1"/>
  <c r="S5" i="9"/>
  <c r="S23" i="9" s="1"/>
  <c r="R5" i="9"/>
  <c r="R23" i="9" s="1"/>
  <c r="Q5" i="9"/>
  <c r="Q23" i="9" s="1"/>
  <c r="P5" i="9"/>
  <c r="P23" i="9" s="1"/>
  <c r="O5" i="9"/>
  <c r="O23" i="9" s="1"/>
  <c r="N5" i="9"/>
  <c r="N23" i="9" s="1"/>
  <c r="M5" i="9"/>
  <c r="M23" i="9" s="1"/>
  <c r="L5" i="9"/>
  <c r="L23" i="9" s="1"/>
  <c r="K5" i="9"/>
  <c r="K23" i="9" s="1"/>
  <c r="J5" i="9"/>
  <c r="J23" i="9" s="1"/>
  <c r="I5" i="9"/>
  <c r="I23" i="9" s="1"/>
  <c r="E5" i="9"/>
  <c r="E23" i="9" s="1"/>
  <c r="D5" i="9"/>
  <c r="Z4" i="9"/>
  <c r="Z27" i="9" s="1"/>
  <c r="Y4" i="9"/>
  <c r="Y27" i="9" s="1"/>
  <c r="X4" i="9"/>
  <c r="X27" i="9" s="1"/>
  <c r="W4" i="9"/>
  <c r="W27" i="9" s="1"/>
  <c r="V4" i="9"/>
  <c r="V27" i="9" s="1"/>
  <c r="U4" i="9"/>
  <c r="U27" i="9" s="1"/>
  <c r="T4" i="9"/>
  <c r="T27" i="9" s="1"/>
  <c r="S4" i="9"/>
  <c r="S27" i="9" s="1"/>
  <c r="R4" i="9"/>
  <c r="R27" i="9" s="1"/>
  <c r="Q4" i="9"/>
  <c r="Q27" i="9" s="1"/>
  <c r="P4" i="9"/>
  <c r="P27" i="9" s="1"/>
  <c r="O4" i="9"/>
  <c r="O27" i="9" s="1"/>
  <c r="N4" i="9"/>
  <c r="N27" i="9" s="1"/>
  <c r="M4" i="9"/>
  <c r="M27" i="9" s="1"/>
  <c r="L4" i="9"/>
  <c r="L27" i="9" s="1"/>
  <c r="L30" i="9" s="1"/>
  <c r="K4" i="9"/>
  <c r="K27" i="9" s="1"/>
  <c r="K30" i="9" s="1"/>
  <c r="J4" i="9"/>
  <c r="J27" i="9" s="1"/>
  <c r="I4" i="9"/>
  <c r="I27" i="9" s="1"/>
  <c r="E4" i="9"/>
  <c r="E27" i="9" s="1"/>
  <c r="D4" i="9"/>
  <c r="H3" i="9"/>
  <c r="Z2" i="9"/>
  <c r="Z20" i="9" s="1"/>
  <c r="Y2" i="9"/>
  <c r="Y20" i="9" s="1"/>
  <c r="X2" i="9"/>
  <c r="X20" i="9" s="1"/>
  <c r="W2" i="9"/>
  <c r="W20" i="9" s="1"/>
  <c r="V2" i="9"/>
  <c r="V20" i="9" s="1"/>
  <c r="U2" i="9"/>
  <c r="U20" i="9" s="1"/>
  <c r="T2" i="9"/>
  <c r="T20" i="9" s="1"/>
  <c r="S2" i="9"/>
  <c r="S20" i="9" s="1"/>
  <c r="R2" i="9"/>
  <c r="R20" i="9" s="1"/>
  <c r="Q2" i="9"/>
  <c r="Q20" i="9" s="1"/>
  <c r="P2" i="9"/>
  <c r="P20" i="9" s="1"/>
  <c r="O2" i="9"/>
  <c r="O20" i="9" s="1"/>
  <c r="N2" i="9"/>
  <c r="N20" i="9" s="1"/>
  <c r="M2" i="9"/>
  <c r="M20" i="9" s="1"/>
  <c r="L2" i="9"/>
  <c r="L20" i="9" s="1"/>
  <c r="K2" i="9"/>
  <c r="K20" i="9" s="1"/>
  <c r="J2" i="9"/>
  <c r="J20" i="9" s="1"/>
  <c r="I2" i="9"/>
  <c r="I20" i="9" s="1"/>
  <c r="E2" i="9"/>
  <c r="E20" i="9" s="1"/>
  <c r="D2" i="9"/>
  <c r="Z37" i="8"/>
  <c r="Y37" i="8"/>
  <c r="X37" i="8"/>
  <c r="W37" i="8"/>
  <c r="V37" i="8"/>
  <c r="U37" i="8"/>
  <c r="T37" i="8"/>
  <c r="S37" i="8"/>
  <c r="R37" i="8"/>
  <c r="Q37" i="8"/>
  <c r="P37" i="8"/>
  <c r="O37" i="8"/>
  <c r="N37" i="8"/>
  <c r="M37" i="8"/>
  <c r="L37" i="8"/>
  <c r="K37" i="8"/>
  <c r="J37" i="8"/>
  <c r="I37" i="8"/>
  <c r="H37" i="8"/>
  <c r="E37" i="8"/>
  <c r="D37" i="8"/>
  <c r="Z36" i="8"/>
  <c r="Y36" i="8"/>
  <c r="X36" i="8"/>
  <c r="W36" i="8"/>
  <c r="V36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E36" i="8"/>
  <c r="D36" i="8"/>
  <c r="Z35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E35" i="8"/>
  <c r="D35" i="8"/>
  <c r="H35" i="8" s="1"/>
  <c r="Z34" i="8"/>
  <c r="Y34" i="8"/>
  <c r="X34" i="8"/>
  <c r="W34" i="8"/>
  <c r="V34" i="8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E34" i="8"/>
  <c r="D34" i="8"/>
  <c r="H34" i="8" s="1"/>
  <c r="Z33" i="8"/>
  <c r="Y33" i="8"/>
  <c r="X33" i="8"/>
  <c r="W33" i="8"/>
  <c r="V33" i="8"/>
  <c r="U33" i="8"/>
  <c r="T33" i="8"/>
  <c r="S33" i="8"/>
  <c r="R33" i="8"/>
  <c r="Q33" i="8"/>
  <c r="P33" i="8"/>
  <c r="O33" i="8"/>
  <c r="N33" i="8"/>
  <c r="M33" i="8"/>
  <c r="L33" i="8"/>
  <c r="K33" i="8"/>
  <c r="J33" i="8"/>
  <c r="I33" i="8"/>
  <c r="E33" i="8"/>
  <c r="D33" i="8"/>
  <c r="H33" i="8" s="1"/>
  <c r="Z32" i="8"/>
  <c r="Y32" i="8"/>
  <c r="X32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E32" i="8"/>
  <c r="D32" i="8"/>
  <c r="H32" i="8" s="1"/>
  <c r="Z25" i="8"/>
  <c r="Y25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L29" i="8" s="1"/>
  <c r="K25" i="8"/>
  <c r="K29" i="8" s="1"/>
  <c r="J25" i="8"/>
  <c r="I25" i="8"/>
  <c r="E25" i="8"/>
  <c r="D25" i="8"/>
  <c r="H25" i="8" s="1"/>
  <c r="H29" i="8" s="1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E21" i="8"/>
  <c r="D21" i="8"/>
  <c r="H21" i="8" s="1"/>
  <c r="Z16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E16" i="8"/>
  <c r="D16" i="8"/>
  <c r="H16" i="8" s="1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E15" i="8"/>
  <c r="D15" i="8"/>
  <c r="H15" i="8" s="1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E14" i="8"/>
  <c r="D14" i="8"/>
  <c r="H14" i="8" s="1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E13" i="8"/>
  <c r="D13" i="8"/>
  <c r="H13" i="8" s="1"/>
  <c r="Z12" i="8"/>
  <c r="Y12" i="8"/>
  <c r="X12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E12" i="8"/>
  <c r="D12" i="8"/>
  <c r="H12" i="8" s="1"/>
  <c r="Z11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E11" i="8"/>
  <c r="D11" i="8"/>
  <c r="H11" i="8" s="1"/>
  <c r="Z9" i="8"/>
  <c r="Y9" i="8"/>
  <c r="X9" i="8"/>
  <c r="W9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E9" i="8"/>
  <c r="D9" i="8"/>
  <c r="Z8" i="8"/>
  <c r="Y8" i="8"/>
  <c r="X8" i="8"/>
  <c r="W8" i="8"/>
  <c r="V8" i="8"/>
  <c r="U8" i="8"/>
  <c r="T8" i="8"/>
  <c r="S8" i="8"/>
  <c r="R8" i="8"/>
  <c r="Q8" i="8"/>
  <c r="P8" i="8"/>
  <c r="O8" i="8"/>
  <c r="N8" i="8"/>
  <c r="M8" i="8"/>
  <c r="L8" i="8"/>
  <c r="K8" i="8"/>
  <c r="J8" i="8"/>
  <c r="I8" i="8"/>
  <c r="E8" i="8"/>
  <c r="D8" i="8"/>
  <c r="H8" i="8" s="1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E7" i="8"/>
  <c r="D7" i="8"/>
  <c r="H7" i="8" s="1"/>
  <c r="Z6" i="8"/>
  <c r="Y6" i="8"/>
  <c r="X6" i="8"/>
  <c r="W6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E6" i="8"/>
  <c r="D6" i="8"/>
  <c r="H6" i="8" s="1"/>
  <c r="Z5" i="8"/>
  <c r="Z23" i="8" s="1"/>
  <c r="Y5" i="8"/>
  <c r="Y23" i="8" s="1"/>
  <c r="X5" i="8"/>
  <c r="X23" i="8" s="1"/>
  <c r="W5" i="8"/>
  <c r="W23" i="8" s="1"/>
  <c r="V5" i="8"/>
  <c r="V23" i="8" s="1"/>
  <c r="U5" i="8"/>
  <c r="U23" i="8" s="1"/>
  <c r="T5" i="8"/>
  <c r="T23" i="8" s="1"/>
  <c r="S5" i="8"/>
  <c r="S23" i="8" s="1"/>
  <c r="R5" i="8"/>
  <c r="R23" i="8" s="1"/>
  <c r="Q5" i="8"/>
  <c r="Q23" i="8" s="1"/>
  <c r="P5" i="8"/>
  <c r="P23" i="8" s="1"/>
  <c r="O5" i="8"/>
  <c r="O23" i="8" s="1"/>
  <c r="N5" i="8"/>
  <c r="N23" i="8" s="1"/>
  <c r="M5" i="8"/>
  <c r="M23" i="8" s="1"/>
  <c r="L5" i="8"/>
  <c r="L23" i="8" s="1"/>
  <c r="K5" i="8"/>
  <c r="K23" i="8" s="1"/>
  <c r="J5" i="8"/>
  <c r="J23" i="8" s="1"/>
  <c r="I5" i="8"/>
  <c r="I23" i="8" s="1"/>
  <c r="E5" i="8"/>
  <c r="E23" i="8" s="1"/>
  <c r="D5" i="8"/>
  <c r="Z4" i="8"/>
  <c r="Z27" i="8" s="1"/>
  <c r="Y4" i="8"/>
  <c r="Y27" i="8" s="1"/>
  <c r="X4" i="8"/>
  <c r="X27" i="8" s="1"/>
  <c r="W4" i="8"/>
  <c r="W27" i="8" s="1"/>
  <c r="V4" i="8"/>
  <c r="V27" i="8" s="1"/>
  <c r="U4" i="8"/>
  <c r="U27" i="8" s="1"/>
  <c r="T4" i="8"/>
  <c r="T27" i="8" s="1"/>
  <c r="S4" i="8"/>
  <c r="S27" i="8" s="1"/>
  <c r="R4" i="8"/>
  <c r="R27" i="8" s="1"/>
  <c r="Q4" i="8"/>
  <c r="Q27" i="8" s="1"/>
  <c r="P4" i="8"/>
  <c r="P27" i="8" s="1"/>
  <c r="O4" i="8"/>
  <c r="O27" i="8" s="1"/>
  <c r="N4" i="8"/>
  <c r="N27" i="8" s="1"/>
  <c r="M4" i="8"/>
  <c r="M27" i="8" s="1"/>
  <c r="L4" i="8"/>
  <c r="L27" i="8" s="1"/>
  <c r="L30" i="8" s="1"/>
  <c r="K4" i="8"/>
  <c r="K27" i="8" s="1"/>
  <c r="K30" i="8" s="1"/>
  <c r="J4" i="8"/>
  <c r="J27" i="8" s="1"/>
  <c r="I4" i="8"/>
  <c r="I27" i="8" s="1"/>
  <c r="E4" i="8"/>
  <c r="E27" i="8" s="1"/>
  <c r="D4" i="8"/>
  <c r="H3" i="8"/>
  <c r="Z2" i="8"/>
  <c r="Z20" i="8" s="1"/>
  <c r="Y2" i="8"/>
  <c r="Y20" i="8" s="1"/>
  <c r="X2" i="8"/>
  <c r="X20" i="8" s="1"/>
  <c r="W2" i="8"/>
  <c r="W20" i="8" s="1"/>
  <c r="V2" i="8"/>
  <c r="V20" i="8" s="1"/>
  <c r="U2" i="8"/>
  <c r="U20" i="8" s="1"/>
  <c r="T2" i="8"/>
  <c r="T20" i="8" s="1"/>
  <c r="S2" i="8"/>
  <c r="S20" i="8" s="1"/>
  <c r="R2" i="8"/>
  <c r="R20" i="8" s="1"/>
  <c r="Q2" i="8"/>
  <c r="Q20" i="8" s="1"/>
  <c r="P2" i="8"/>
  <c r="P20" i="8" s="1"/>
  <c r="O2" i="8"/>
  <c r="O20" i="8" s="1"/>
  <c r="N2" i="8"/>
  <c r="N20" i="8" s="1"/>
  <c r="M2" i="8"/>
  <c r="M20" i="8" s="1"/>
  <c r="L2" i="8"/>
  <c r="L20" i="8" s="1"/>
  <c r="K2" i="8"/>
  <c r="K20" i="8" s="1"/>
  <c r="J2" i="8"/>
  <c r="J20" i="8" s="1"/>
  <c r="I2" i="8"/>
  <c r="I20" i="8" s="1"/>
  <c r="E2" i="8"/>
  <c r="E20" i="8" s="1"/>
  <c r="D2" i="8"/>
  <c r="R37" i="7"/>
  <c r="Q37" i="7"/>
  <c r="P37" i="7"/>
  <c r="O37" i="7"/>
  <c r="N37" i="7"/>
  <c r="M37" i="7"/>
  <c r="L37" i="7"/>
  <c r="K37" i="7"/>
  <c r="J37" i="7"/>
  <c r="I37" i="7"/>
  <c r="H37" i="7"/>
  <c r="E37" i="7"/>
  <c r="D37" i="7"/>
  <c r="R36" i="7"/>
  <c r="Q36" i="7"/>
  <c r="P36" i="7"/>
  <c r="O36" i="7"/>
  <c r="N36" i="7"/>
  <c r="M36" i="7"/>
  <c r="L36" i="7"/>
  <c r="K36" i="7"/>
  <c r="J36" i="7"/>
  <c r="I36" i="7"/>
  <c r="H36" i="7"/>
  <c r="E36" i="7"/>
  <c r="D36" i="7"/>
  <c r="R35" i="7"/>
  <c r="Q35" i="7"/>
  <c r="P35" i="7"/>
  <c r="O35" i="7"/>
  <c r="N35" i="7"/>
  <c r="M35" i="7"/>
  <c r="L35" i="7"/>
  <c r="K35" i="7"/>
  <c r="J35" i="7"/>
  <c r="I35" i="7"/>
  <c r="E35" i="7"/>
  <c r="D35" i="7"/>
  <c r="H35" i="7" s="1"/>
  <c r="R34" i="7"/>
  <c r="Q34" i="7"/>
  <c r="P34" i="7"/>
  <c r="O34" i="7"/>
  <c r="N34" i="7"/>
  <c r="M34" i="7"/>
  <c r="L34" i="7"/>
  <c r="K34" i="7"/>
  <c r="J34" i="7"/>
  <c r="I34" i="7"/>
  <c r="E34" i="7"/>
  <c r="D34" i="7"/>
  <c r="H34" i="7" s="1"/>
  <c r="R33" i="7"/>
  <c r="Q33" i="7"/>
  <c r="P33" i="7"/>
  <c r="O33" i="7"/>
  <c r="N33" i="7"/>
  <c r="M33" i="7"/>
  <c r="L33" i="7"/>
  <c r="K33" i="7"/>
  <c r="J33" i="7"/>
  <c r="I33" i="7"/>
  <c r="E33" i="7"/>
  <c r="D33" i="7"/>
  <c r="H33" i="7" s="1"/>
  <c r="R32" i="7"/>
  <c r="Q32" i="7"/>
  <c r="P32" i="7"/>
  <c r="O32" i="7"/>
  <c r="N32" i="7"/>
  <c r="M32" i="7"/>
  <c r="L32" i="7"/>
  <c r="K32" i="7"/>
  <c r="J32" i="7"/>
  <c r="I32" i="7"/>
  <c r="E32" i="7"/>
  <c r="D32" i="7"/>
  <c r="H32" i="7" s="1"/>
  <c r="R25" i="7"/>
  <c r="Q25" i="7"/>
  <c r="P25" i="7"/>
  <c r="O25" i="7"/>
  <c r="N25" i="7"/>
  <c r="M25" i="7"/>
  <c r="L25" i="7"/>
  <c r="L29" i="7" s="1"/>
  <c r="K25" i="7"/>
  <c r="K29" i="7" s="1"/>
  <c r="J25" i="7"/>
  <c r="I25" i="7"/>
  <c r="E25" i="7"/>
  <c r="D25" i="7"/>
  <c r="H25" i="7" s="1"/>
  <c r="H29" i="7" s="1"/>
  <c r="R21" i="7"/>
  <c r="Q21" i="7"/>
  <c r="P21" i="7"/>
  <c r="O21" i="7"/>
  <c r="N21" i="7"/>
  <c r="M21" i="7"/>
  <c r="L21" i="7"/>
  <c r="K21" i="7"/>
  <c r="J21" i="7"/>
  <c r="I21" i="7"/>
  <c r="E21" i="7"/>
  <c r="D21" i="7"/>
  <c r="H21" i="7" s="1"/>
  <c r="R16" i="7"/>
  <c r="Q16" i="7"/>
  <c r="P16" i="7"/>
  <c r="O16" i="7"/>
  <c r="N16" i="7"/>
  <c r="M16" i="7"/>
  <c r="L16" i="7"/>
  <c r="K16" i="7"/>
  <c r="J16" i="7"/>
  <c r="I16" i="7"/>
  <c r="E16" i="7"/>
  <c r="D16" i="7"/>
  <c r="H16" i="7" s="1"/>
  <c r="R15" i="7"/>
  <c r="Q15" i="7"/>
  <c r="P15" i="7"/>
  <c r="O15" i="7"/>
  <c r="N15" i="7"/>
  <c r="M15" i="7"/>
  <c r="L15" i="7"/>
  <c r="K15" i="7"/>
  <c r="J15" i="7"/>
  <c r="I15" i="7"/>
  <c r="E15" i="7"/>
  <c r="D15" i="7"/>
  <c r="H15" i="7" s="1"/>
  <c r="R14" i="7"/>
  <c r="Q14" i="7"/>
  <c r="P14" i="7"/>
  <c r="O14" i="7"/>
  <c r="N14" i="7"/>
  <c r="M14" i="7"/>
  <c r="L14" i="7"/>
  <c r="K14" i="7"/>
  <c r="J14" i="7"/>
  <c r="I14" i="7"/>
  <c r="E14" i="7"/>
  <c r="D14" i="7"/>
  <c r="H14" i="7" s="1"/>
  <c r="R13" i="7"/>
  <c r="Q13" i="7"/>
  <c r="P13" i="7"/>
  <c r="O13" i="7"/>
  <c r="N13" i="7"/>
  <c r="M13" i="7"/>
  <c r="L13" i="7"/>
  <c r="K13" i="7"/>
  <c r="J13" i="7"/>
  <c r="I13" i="7"/>
  <c r="E13" i="7"/>
  <c r="D13" i="7"/>
  <c r="H13" i="7" s="1"/>
  <c r="R12" i="7"/>
  <c r="Q12" i="7"/>
  <c r="P12" i="7"/>
  <c r="O12" i="7"/>
  <c r="N12" i="7"/>
  <c r="M12" i="7"/>
  <c r="L12" i="7"/>
  <c r="K12" i="7"/>
  <c r="J12" i="7"/>
  <c r="I12" i="7"/>
  <c r="E12" i="7"/>
  <c r="D12" i="7"/>
  <c r="H12" i="7" s="1"/>
  <c r="R11" i="7"/>
  <c r="Q11" i="7"/>
  <c r="P11" i="7"/>
  <c r="O11" i="7"/>
  <c r="N11" i="7"/>
  <c r="M11" i="7"/>
  <c r="L11" i="7"/>
  <c r="K11" i="7"/>
  <c r="J11" i="7"/>
  <c r="I11" i="7"/>
  <c r="E11" i="7"/>
  <c r="D11" i="7"/>
  <c r="H11" i="7" s="1"/>
  <c r="R9" i="7"/>
  <c r="Q9" i="7"/>
  <c r="P9" i="7"/>
  <c r="O9" i="7"/>
  <c r="N9" i="7"/>
  <c r="M9" i="7"/>
  <c r="L9" i="7"/>
  <c r="K9" i="7"/>
  <c r="J9" i="7"/>
  <c r="I9" i="7"/>
  <c r="E9" i="7"/>
  <c r="D9" i="7"/>
  <c r="R8" i="7"/>
  <c r="Q8" i="7"/>
  <c r="P8" i="7"/>
  <c r="O8" i="7"/>
  <c r="N8" i="7"/>
  <c r="M8" i="7"/>
  <c r="L8" i="7"/>
  <c r="K8" i="7"/>
  <c r="J8" i="7"/>
  <c r="I8" i="7"/>
  <c r="E8" i="7"/>
  <c r="D8" i="7"/>
  <c r="H8" i="7" s="1"/>
  <c r="R7" i="7"/>
  <c r="Q7" i="7"/>
  <c r="P7" i="7"/>
  <c r="O7" i="7"/>
  <c r="N7" i="7"/>
  <c r="M7" i="7"/>
  <c r="L7" i="7"/>
  <c r="K7" i="7"/>
  <c r="J7" i="7"/>
  <c r="I7" i="7"/>
  <c r="E7" i="7"/>
  <c r="D7" i="7"/>
  <c r="H7" i="7" s="1"/>
  <c r="R6" i="7"/>
  <c r="Q6" i="7"/>
  <c r="P6" i="7"/>
  <c r="O6" i="7"/>
  <c r="N6" i="7"/>
  <c r="M6" i="7"/>
  <c r="L6" i="7"/>
  <c r="K6" i="7"/>
  <c r="J6" i="7"/>
  <c r="I6" i="7"/>
  <c r="E6" i="7"/>
  <c r="D6" i="7"/>
  <c r="H6" i="7" s="1"/>
  <c r="R5" i="7"/>
  <c r="R23" i="7" s="1"/>
  <c r="Q5" i="7"/>
  <c r="Q23" i="7" s="1"/>
  <c r="P5" i="7"/>
  <c r="P23" i="7" s="1"/>
  <c r="O5" i="7"/>
  <c r="O23" i="7" s="1"/>
  <c r="N5" i="7"/>
  <c r="N23" i="7" s="1"/>
  <c r="M5" i="7"/>
  <c r="M23" i="7" s="1"/>
  <c r="L5" i="7"/>
  <c r="L23" i="7" s="1"/>
  <c r="K5" i="7"/>
  <c r="K23" i="7" s="1"/>
  <c r="J5" i="7"/>
  <c r="J23" i="7" s="1"/>
  <c r="I5" i="7"/>
  <c r="I23" i="7" s="1"/>
  <c r="E5" i="7"/>
  <c r="E23" i="7" s="1"/>
  <c r="D5" i="7"/>
  <c r="R4" i="7"/>
  <c r="R27" i="7" s="1"/>
  <c r="Q4" i="7"/>
  <c r="Q27" i="7" s="1"/>
  <c r="P4" i="7"/>
  <c r="P27" i="7" s="1"/>
  <c r="O4" i="7"/>
  <c r="O27" i="7" s="1"/>
  <c r="N4" i="7"/>
  <c r="N27" i="7" s="1"/>
  <c r="M4" i="7"/>
  <c r="M27" i="7" s="1"/>
  <c r="L4" i="7"/>
  <c r="L27" i="7" s="1"/>
  <c r="L30" i="7" s="1"/>
  <c r="K4" i="7"/>
  <c r="K27" i="7" s="1"/>
  <c r="K30" i="7" s="1"/>
  <c r="J4" i="7"/>
  <c r="J27" i="7" s="1"/>
  <c r="I4" i="7"/>
  <c r="I27" i="7" s="1"/>
  <c r="E4" i="7"/>
  <c r="E27" i="7" s="1"/>
  <c r="D4" i="7"/>
  <c r="H3" i="7"/>
  <c r="R2" i="7"/>
  <c r="R20" i="7" s="1"/>
  <c r="Q2" i="7"/>
  <c r="Q20" i="7" s="1"/>
  <c r="P2" i="7"/>
  <c r="P20" i="7" s="1"/>
  <c r="O2" i="7"/>
  <c r="O20" i="7" s="1"/>
  <c r="N2" i="7"/>
  <c r="N20" i="7" s="1"/>
  <c r="M2" i="7"/>
  <c r="M20" i="7" s="1"/>
  <c r="L2" i="7"/>
  <c r="L20" i="7" s="1"/>
  <c r="K2" i="7"/>
  <c r="K20" i="7" s="1"/>
  <c r="J2" i="7"/>
  <c r="J20" i="7" s="1"/>
  <c r="I2" i="7"/>
  <c r="I20" i="7" s="1"/>
  <c r="E2" i="7"/>
  <c r="E20" i="7" s="1"/>
  <c r="D2" i="7"/>
  <c r="S37" i="6"/>
  <c r="R37" i="6"/>
  <c r="Q37" i="6"/>
  <c r="P37" i="6"/>
  <c r="O37" i="6"/>
  <c r="N37" i="6"/>
  <c r="M37" i="6"/>
  <c r="L37" i="6"/>
  <c r="K37" i="6"/>
  <c r="J37" i="6"/>
  <c r="I37" i="6"/>
  <c r="H37" i="6"/>
  <c r="E37" i="6"/>
  <c r="D37" i="6"/>
  <c r="S36" i="6"/>
  <c r="R36" i="6"/>
  <c r="Q36" i="6"/>
  <c r="P36" i="6"/>
  <c r="O36" i="6"/>
  <c r="N36" i="6"/>
  <c r="M36" i="6"/>
  <c r="L36" i="6"/>
  <c r="K36" i="6"/>
  <c r="J36" i="6"/>
  <c r="I36" i="6"/>
  <c r="H36" i="6"/>
  <c r="E36" i="6"/>
  <c r="D36" i="6"/>
  <c r="S35" i="6"/>
  <c r="R35" i="6"/>
  <c r="Q35" i="6"/>
  <c r="P35" i="6"/>
  <c r="O35" i="6"/>
  <c r="N35" i="6"/>
  <c r="M35" i="6"/>
  <c r="L35" i="6"/>
  <c r="K35" i="6"/>
  <c r="J35" i="6"/>
  <c r="I35" i="6"/>
  <c r="E35" i="6"/>
  <c r="D35" i="6"/>
  <c r="H35" i="6" s="1"/>
  <c r="S34" i="6"/>
  <c r="R34" i="6"/>
  <c r="Q34" i="6"/>
  <c r="P34" i="6"/>
  <c r="O34" i="6"/>
  <c r="N34" i="6"/>
  <c r="M34" i="6"/>
  <c r="L34" i="6"/>
  <c r="K34" i="6"/>
  <c r="J34" i="6"/>
  <c r="I34" i="6"/>
  <c r="E34" i="6"/>
  <c r="D34" i="6"/>
  <c r="H34" i="6" s="1"/>
  <c r="S33" i="6"/>
  <c r="R33" i="6"/>
  <c r="Q33" i="6"/>
  <c r="P33" i="6"/>
  <c r="O33" i="6"/>
  <c r="N33" i="6"/>
  <c r="M33" i="6"/>
  <c r="L33" i="6"/>
  <c r="K33" i="6"/>
  <c r="J33" i="6"/>
  <c r="I33" i="6"/>
  <c r="E33" i="6"/>
  <c r="D33" i="6"/>
  <c r="H33" i="6" s="1"/>
  <c r="S32" i="6"/>
  <c r="R32" i="6"/>
  <c r="Q32" i="6"/>
  <c r="P32" i="6"/>
  <c r="O32" i="6"/>
  <c r="N32" i="6"/>
  <c r="M32" i="6"/>
  <c r="L32" i="6"/>
  <c r="K32" i="6"/>
  <c r="J32" i="6"/>
  <c r="I32" i="6"/>
  <c r="E32" i="6"/>
  <c r="D32" i="6"/>
  <c r="H32" i="6" s="1"/>
  <c r="S25" i="6"/>
  <c r="R25" i="6"/>
  <c r="Q25" i="6"/>
  <c r="P25" i="6"/>
  <c r="O25" i="6"/>
  <c r="N25" i="6"/>
  <c r="M25" i="6"/>
  <c r="L25" i="6"/>
  <c r="L29" i="6" s="1"/>
  <c r="K25" i="6"/>
  <c r="K29" i="6" s="1"/>
  <c r="J25" i="6"/>
  <c r="I25" i="6"/>
  <c r="E25" i="6"/>
  <c r="D25" i="6"/>
  <c r="H25" i="6" s="1"/>
  <c r="H29" i="6" s="1"/>
  <c r="S21" i="6"/>
  <c r="R21" i="6"/>
  <c r="Q21" i="6"/>
  <c r="P21" i="6"/>
  <c r="O21" i="6"/>
  <c r="N21" i="6"/>
  <c r="M21" i="6"/>
  <c r="L21" i="6"/>
  <c r="K21" i="6"/>
  <c r="J21" i="6"/>
  <c r="I21" i="6"/>
  <c r="E21" i="6"/>
  <c r="D21" i="6"/>
  <c r="H21" i="6" s="1"/>
  <c r="S16" i="6"/>
  <c r="R16" i="6"/>
  <c r="Q16" i="6"/>
  <c r="P16" i="6"/>
  <c r="O16" i="6"/>
  <c r="N16" i="6"/>
  <c r="M16" i="6"/>
  <c r="L16" i="6"/>
  <c r="K16" i="6"/>
  <c r="J16" i="6"/>
  <c r="I16" i="6"/>
  <c r="E16" i="6"/>
  <c r="D16" i="6"/>
  <c r="H16" i="6" s="1"/>
  <c r="S15" i="6"/>
  <c r="R15" i="6"/>
  <c r="Q15" i="6"/>
  <c r="P15" i="6"/>
  <c r="O15" i="6"/>
  <c r="N15" i="6"/>
  <c r="M15" i="6"/>
  <c r="L15" i="6"/>
  <c r="K15" i="6"/>
  <c r="J15" i="6"/>
  <c r="I15" i="6"/>
  <c r="E15" i="6"/>
  <c r="D15" i="6"/>
  <c r="H15" i="6" s="1"/>
  <c r="S14" i="6"/>
  <c r="R14" i="6"/>
  <c r="Q14" i="6"/>
  <c r="P14" i="6"/>
  <c r="O14" i="6"/>
  <c r="N14" i="6"/>
  <c r="M14" i="6"/>
  <c r="L14" i="6"/>
  <c r="K14" i="6"/>
  <c r="J14" i="6"/>
  <c r="I14" i="6"/>
  <c r="E14" i="6"/>
  <c r="D14" i="6"/>
  <c r="H14" i="6" s="1"/>
  <c r="S13" i="6"/>
  <c r="R13" i="6"/>
  <c r="Q13" i="6"/>
  <c r="P13" i="6"/>
  <c r="O13" i="6"/>
  <c r="N13" i="6"/>
  <c r="M13" i="6"/>
  <c r="L13" i="6"/>
  <c r="K13" i="6"/>
  <c r="J13" i="6"/>
  <c r="I13" i="6"/>
  <c r="E13" i="6"/>
  <c r="D13" i="6"/>
  <c r="H13" i="6" s="1"/>
  <c r="S12" i="6"/>
  <c r="R12" i="6"/>
  <c r="Q12" i="6"/>
  <c r="P12" i="6"/>
  <c r="O12" i="6"/>
  <c r="N12" i="6"/>
  <c r="M12" i="6"/>
  <c r="L12" i="6"/>
  <c r="K12" i="6"/>
  <c r="J12" i="6"/>
  <c r="I12" i="6"/>
  <c r="E12" i="6"/>
  <c r="D12" i="6"/>
  <c r="H12" i="6" s="1"/>
  <c r="S11" i="6"/>
  <c r="R11" i="6"/>
  <c r="Q11" i="6"/>
  <c r="P11" i="6"/>
  <c r="O11" i="6"/>
  <c r="N11" i="6"/>
  <c r="M11" i="6"/>
  <c r="L11" i="6"/>
  <c r="K11" i="6"/>
  <c r="J11" i="6"/>
  <c r="I11" i="6"/>
  <c r="E11" i="6"/>
  <c r="D11" i="6"/>
  <c r="H11" i="6" s="1"/>
  <c r="S9" i="6"/>
  <c r="R9" i="6"/>
  <c r="Q9" i="6"/>
  <c r="P9" i="6"/>
  <c r="O9" i="6"/>
  <c r="N9" i="6"/>
  <c r="M9" i="6"/>
  <c r="L9" i="6"/>
  <c r="K9" i="6"/>
  <c r="J9" i="6"/>
  <c r="I9" i="6"/>
  <c r="E9" i="6"/>
  <c r="D9" i="6"/>
  <c r="S8" i="6"/>
  <c r="R8" i="6"/>
  <c r="Q8" i="6"/>
  <c r="P8" i="6"/>
  <c r="O8" i="6"/>
  <c r="N8" i="6"/>
  <c r="M8" i="6"/>
  <c r="L8" i="6"/>
  <c r="K8" i="6"/>
  <c r="J8" i="6"/>
  <c r="I8" i="6"/>
  <c r="E8" i="6"/>
  <c r="D8" i="6"/>
  <c r="H8" i="6" s="1"/>
  <c r="S7" i="6"/>
  <c r="R7" i="6"/>
  <c r="Q7" i="6"/>
  <c r="P7" i="6"/>
  <c r="O7" i="6"/>
  <c r="N7" i="6"/>
  <c r="M7" i="6"/>
  <c r="L7" i="6"/>
  <c r="K7" i="6"/>
  <c r="J7" i="6"/>
  <c r="I7" i="6"/>
  <c r="E7" i="6"/>
  <c r="D7" i="6"/>
  <c r="H7" i="6" s="1"/>
  <c r="S6" i="6"/>
  <c r="R6" i="6"/>
  <c r="Q6" i="6"/>
  <c r="P6" i="6"/>
  <c r="O6" i="6"/>
  <c r="N6" i="6"/>
  <c r="M6" i="6"/>
  <c r="L6" i="6"/>
  <c r="K6" i="6"/>
  <c r="J6" i="6"/>
  <c r="I6" i="6"/>
  <c r="E6" i="6"/>
  <c r="D6" i="6"/>
  <c r="H6" i="6" s="1"/>
  <c r="S5" i="6"/>
  <c r="S23" i="6" s="1"/>
  <c r="R5" i="6"/>
  <c r="R23" i="6" s="1"/>
  <c r="Q5" i="6"/>
  <c r="Q23" i="6" s="1"/>
  <c r="P5" i="6"/>
  <c r="P23" i="6" s="1"/>
  <c r="O5" i="6"/>
  <c r="O23" i="6" s="1"/>
  <c r="N5" i="6"/>
  <c r="N23" i="6" s="1"/>
  <c r="M5" i="6"/>
  <c r="M23" i="6" s="1"/>
  <c r="L5" i="6"/>
  <c r="L23" i="6" s="1"/>
  <c r="K5" i="6"/>
  <c r="K23" i="6" s="1"/>
  <c r="J5" i="6"/>
  <c r="J23" i="6" s="1"/>
  <c r="I5" i="6"/>
  <c r="I23" i="6" s="1"/>
  <c r="E5" i="6"/>
  <c r="E23" i="6" s="1"/>
  <c r="D5" i="6"/>
  <c r="S4" i="6"/>
  <c r="S27" i="6" s="1"/>
  <c r="R4" i="6"/>
  <c r="R27" i="6" s="1"/>
  <c r="Q4" i="6"/>
  <c r="Q27" i="6" s="1"/>
  <c r="P4" i="6"/>
  <c r="P27" i="6" s="1"/>
  <c r="O4" i="6"/>
  <c r="O27" i="6" s="1"/>
  <c r="N4" i="6"/>
  <c r="N27" i="6" s="1"/>
  <c r="M4" i="6"/>
  <c r="M27" i="6" s="1"/>
  <c r="L4" i="6"/>
  <c r="L27" i="6" s="1"/>
  <c r="L30" i="6" s="1"/>
  <c r="K4" i="6"/>
  <c r="K27" i="6" s="1"/>
  <c r="K30" i="6" s="1"/>
  <c r="J4" i="6"/>
  <c r="J27" i="6" s="1"/>
  <c r="I4" i="6"/>
  <c r="I27" i="6" s="1"/>
  <c r="E4" i="6"/>
  <c r="E27" i="6" s="1"/>
  <c r="D4" i="6"/>
  <c r="H3" i="6"/>
  <c r="S2" i="6"/>
  <c r="S20" i="6" s="1"/>
  <c r="R2" i="6"/>
  <c r="R20" i="6" s="1"/>
  <c r="Q2" i="6"/>
  <c r="Q20" i="6" s="1"/>
  <c r="P2" i="6"/>
  <c r="P20" i="6" s="1"/>
  <c r="O2" i="6"/>
  <c r="O20" i="6" s="1"/>
  <c r="N2" i="6"/>
  <c r="N20" i="6" s="1"/>
  <c r="M2" i="6"/>
  <c r="M20" i="6" s="1"/>
  <c r="L2" i="6"/>
  <c r="K2" i="6"/>
  <c r="K20" i="6" s="1"/>
  <c r="J2" i="6"/>
  <c r="J20" i="6" s="1"/>
  <c r="I2" i="6"/>
  <c r="I20" i="6" s="1"/>
  <c r="E2" i="6"/>
  <c r="E20" i="6" s="1"/>
  <c r="D2" i="6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E37" i="5"/>
  <c r="D37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E36" i="5"/>
  <c r="D36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E35" i="5"/>
  <c r="D35" i="5"/>
  <c r="H35" i="5" s="1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E34" i="5"/>
  <c r="D34" i="5"/>
  <c r="H34" i="5" s="1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E33" i="5"/>
  <c r="D33" i="5"/>
  <c r="H33" i="5" s="1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E32" i="5"/>
  <c r="D32" i="5"/>
  <c r="H32" i="5" s="1"/>
  <c r="W25" i="5"/>
  <c r="V25" i="5"/>
  <c r="U25" i="5"/>
  <c r="T25" i="5"/>
  <c r="S25" i="5"/>
  <c r="R25" i="5"/>
  <c r="Q25" i="5"/>
  <c r="P25" i="5"/>
  <c r="O25" i="5"/>
  <c r="N25" i="5"/>
  <c r="M25" i="5"/>
  <c r="L25" i="5"/>
  <c r="L29" i="5" s="1"/>
  <c r="K25" i="5"/>
  <c r="K29" i="5" s="1"/>
  <c r="J25" i="5"/>
  <c r="I25" i="5"/>
  <c r="E25" i="5"/>
  <c r="D25" i="5"/>
  <c r="H25" i="5" s="1"/>
  <c r="H29" i="5" s="1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E21" i="5"/>
  <c r="D21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E16" i="5"/>
  <c r="D16" i="5"/>
  <c r="H16" i="5" s="1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E15" i="5"/>
  <c r="D15" i="5"/>
  <c r="H15" i="5" s="1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E14" i="5"/>
  <c r="D14" i="5"/>
  <c r="H14" i="5" s="1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E13" i="5"/>
  <c r="D13" i="5"/>
  <c r="H13" i="5" s="1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E12" i="5"/>
  <c r="D12" i="5"/>
  <c r="H12" i="5" s="1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E11" i="5"/>
  <c r="D11" i="5"/>
  <c r="H11" i="5" s="1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E9" i="5"/>
  <c r="D9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E8" i="5"/>
  <c r="D8" i="5"/>
  <c r="H8" i="5" s="1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E7" i="5"/>
  <c r="D7" i="5"/>
  <c r="H7" i="5" s="1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E6" i="5"/>
  <c r="D6" i="5"/>
  <c r="H6" i="5" s="1"/>
  <c r="W5" i="5"/>
  <c r="W23" i="5" s="1"/>
  <c r="V5" i="5"/>
  <c r="V23" i="5" s="1"/>
  <c r="U5" i="5"/>
  <c r="U23" i="5" s="1"/>
  <c r="T5" i="5"/>
  <c r="T23" i="5" s="1"/>
  <c r="S5" i="5"/>
  <c r="S23" i="5" s="1"/>
  <c r="R5" i="5"/>
  <c r="R23" i="5" s="1"/>
  <c r="Q5" i="5"/>
  <c r="Q23" i="5" s="1"/>
  <c r="P5" i="5"/>
  <c r="P23" i="5" s="1"/>
  <c r="O5" i="5"/>
  <c r="O23" i="5" s="1"/>
  <c r="N5" i="5"/>
  <c r="N23" i="5" s="1"/>
  <c r="M5" i="5"/>
  <c r="M23" i="5" s="1"/>
  <c r="L5" i="5"/>
  <c r="L23" i="5" s="1"/>
  <c r="K5" i="5"/>
  <c r="K23" i="5" s="1"/>
  <c r="J5" i="5"/>
  <c r="J23" i="5" s="1"/>
  <c r="I5" i="5"/>
  <c r="I23" i="5" s="1"/>
  <c r="E5" i="5"/>
  <c r="E23" i="5" s="1"/>
  <c r="D5" i="5"/>
  <c r="W4" i="5"/>
  <c r="W27" i="5" s="1"/>
  <c r="V4" i="5"/>
  <c r="V27" i="5" s="1"/>
  <c r="U4" i="5"/>
  <c r="U27" i="5" s="1"/>
  <c r="T4" i="5"/>
  <c r="T27" i="5" s="1"/>
  <c r="S4" i="5"/>
  <c r="S27" i="5" s="1"/>
  <c r="R4" i="5"/>
  <c r="R27" i="5" s="1"/>
  <c r="Q4" i="5"/>
  <c r="Q27" i="5" s="1"/>
  <c r="P4" i="5"/>
  <c r="P27" i="5" s="1"/>
  <c r="O4" i="5"/>
  <c r="O27" i="5" s="1"/>
  <c r="N4" i="5"/>
  <c r="N27" i="5" s="1"/>
  <c r="M4" i="5"/>
  <c r="M27" i="5" s="1"/>
  <c r="L4" i="5"/>
  <c r="L27" i="5" s="1"/>
  <c r="L30" i="5" s="1"/>
  <c r="K4" i="5"/>
  <c r="K27" i="5" s="1"/>
  <c r="K30" i="5" s="1"/>
  <c r="J4" i="5"/>
  <c r="J27" i="5" s="1"/>
  <c r="I4" i="5"/>
  <c r="I27" i="5" s="1"/>
  <c r="E4" i="5"/>
  <c r="E27" i="5" s="1"/>
  <c r="D4" i="5"/>
  <c r="H3" i="5"/>
  <c r="W2" i="5"/>
  <c r="W20" i="5" s="1"/>
  <c r="V2" i="5"/>
  <c r="V20" i="5" s="1"/>
  <c r="U2" i="5"/>
  <c r="U20" i="5" s="1"/>
  <c r="T2" i="5"/>
  <c r="T20" i="5" s="1"/>
  <c r="S2" i="5"/>
  <c r="S20" i="5" s="1"/>
  <c r="R2" i="5"/>
  <c r="R20" i="5" s="1"/>
  <c r="Q2" i="5"/>
  <c r="Q20" i="5" s="1"/>
  <c r="P2" i="5"/>
  <c r="P20" i="5" s="1"/>
  <c r="O2" i="5"/>
  <c r="O20" i="5" s="1"/>
  <c r="N2" i="5"/>
  <c r="N20" i="5" s="1"/>
  <c r="M2" i="5"/>
  <c r="M20" i="5" s="1"/>
  <c r="L2" i="5"/>
  <c r="L20" i="5" s="1"/>
  <c r="K2" i="5"/>
  <c r="K20" i="5" s="1"/>
  <c r="J2" i="5"/>
  <c r="J20" i="5" s="1"/>
  <c r="I2" i="5"/>
  <c r="I20" i="5" s="1"/>
  <c r="E2" i="5"/>
  <c r="E20" i="5" s="1"/>
  <c r="D2" i="5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E37" i="4"/>
  <c r="D37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E36" i="4"/>
  <c r="D36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E35" i="4"/>
  <c r="D35" i="4"/>
  <c r="H35" i="4" s="1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E34" i="4"/>
  <c r="D34" i="4"/>
  <c r="H34" i="4" s="1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E33" i="4"/>
  <c r="D33" i="4"/>
  <c r="H33" i="4" s="1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E32" i="4"/>
  <c r="D32" i="4"/>
  <c r="H32" i="4" s="1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L29" i="4" s="1"/>
  <c r="K25" i="4"/>
  <c r="K29" i="4" s="1"/>
  <c r="J25" i="4"/>
  <c r="I25" i="4"/>
  <c r="E25" i="4"/>
  <c r="D25" i="4"/>
  <c r="H25" i="4" s="1"/>
  <c r="H29" i="4" s="1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E21" i="4"/>
  <c r="D21" i="4"/>
  <c r="H21" i="4" s="1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E16" i="4"/>
  <c r="D16" i="4"/>
  <c r="H16" i="4" s="1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E15" i="4"/>
  <c r="D15" i="4"/>
  <c r="H15" i="4" s="1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E14" i="4"/>
  <c r="D14" i="4"/>
  <c r="H14" i="4" s="1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E13" i="4"/>
  <c r="D13" i="4"/>
  <c r="H13" i="4" s="1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E12" i="4"/>
  <c r="D12" i="4"/>
  <c r="H12" i="4" s="1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E11" i="4"/>
  <c r="D11" i="4"/>
  <c r="H11" i="4" s="1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E9" i="4"/>
  <c r="D9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E8" i="4"/>
  <c r="D8" i="4"/>
  <c r="H8" i="4" s="1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E7" i="4"/>
  <c r="D7" i="4"/>
  <c r="H7" i="4" s="1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E6" i="4"/>
  <c r="D6" i="4"/>
  <c r="H6" i="4" s="1"/>
  <c r="Z5" i="4"/>
  <c r="Z23" i="4" s="1"/>
  <c r="Y5" i="4"/>
  <c r="Y23" i="4" s="1"/>
  <c r="X5" i="4"/>
  <c r="X23" i="4" s="1"/>
  <c r="W5" i="4"/>
  <c r="W23" i="4" s="1"/>
  <c r="V5" i="4"/>
  <c r="V23" i="4" s="1"/>
  <c r="U5" i="4"/>
  <c r="U23" i="4" s="1"/>
  <c r="T5" i="4"/>
  <c r="T23" i="4" s="1"/>
  <c r="S5" i="4"/>
  <c r="S23" i="4" s="1"/>
  <c r="R5" i="4"/>
  <c r="R23" i="4" s="1"/>
  <c r="Q5" i="4"/>
  <c r="Q23" i="4" s="1"/>
  <c r="P5" i="4"/>
  <c r="P23" i="4" s="1"/>
  <c r="O5" i="4"/>
  <c r="O23" i="4" s="1"/>
  <c r="N5" i="4"/>
  <c r="N23" i="4" s="1"/>
  <c r="M5" i="4"/>
  <c r="M23" i="4" s="1"/>
  <c r="L5" i="4"/>
  <c r="L23" i="4" s="1"/>
  <c r="K5" i="4"/>
  <c r="K23" i="4" s="1"/>
  <c r="J5" i="4"/>
  <c r="J23" i="4" s="1"/>
  <c r="I5" i="4"/>
  <c r="I23" i="4" s="1"/>
  <c r="E5" i="4"/>
  <c r="E23" i="4" s="1"/>
  <c r="D5" i="4"/>
  <c r="Z4" i="4"/>
  <c r="Z27" i="4" s="1"/>
  <c r="Y4" i="4"/>
  <c r="Y27" i="4" s="1"/>
  <c r="X4" i="4"/>
  <c r="X27" i="4" s="1"/>
  <c r="W4" i="4"/>
  <c r="W27" i="4" s="1"/>
  <c r="V4" i="4"/>
  <c r="V27" i="4" s="1"/>
  <c r="U4" i="4"/>
  <c r="U27" i="4" s="1"/>
  <c r="T4" i="4"/>
  <c r="T27" i="4" s="1"/>
  <c r="S4" i="4"/>
  <c r="S27" i="4" s="1"/>
  <c r="R4" i="4"/>
  <c r="R27" i="4" s="1"/>
  <c r="Q4" i="4"/>
  <c r="Q27" i="4" s="1"/>
  <c r="P4" i="4"/>
  <c r="P27" i="4" s="1"/>
  <c r="O4" i="4"/>
  <c r="O27" i="4" s="1"/>
  <c r="N4" i="4"/>
  <c r="N27" i="4" s="1"/>
  <c r="M4" i="4"/>
  <c r="M27" i="4" s="1"/>
  <c r="L4" i="4"/>
  <c r="L27" i="4" s="1"/>
  <c r="L30" i="4" s="1"/>
  <c r="K4" i="4"/>
  <c r="K27" i="4" s="1"/>
  <c r="K30" i="4" s="1"/>
  <c r="J4" i="4"/>
  <c r="J27" i="4" s="1"/>
  <c r="I4" i="4"/>
  <c r="I27" i="4" s="1"/>
  <c r="E4" i="4"/>
  <c r="E27" i="4" s="1"/>
  <c r="D4" i="4"/>
  <c r="H3" i="4"/>
  <c r="Z2" i="4"/>
  <c r="Z20" i="4" s="1"/>
  <c r="Y2" i="4"/>
  <c r="Y20" i="4" s="1"/>
  <c r="X2" i="4"/>
  <c r="X20" i="4" s="1"/>
  <c r="W2" i="4"/>
  <c r="W20" i="4" s="1"/>
  <c r="V2" i="4"/>
  <c r="V20" i="4" s="1"/>
  <c r="U2" i="4"/>
  <c r="U20" i="4" s="1"/>
  <c r="T2" i="4"/>
  <c r="T20" i="4" s="1"/>
  <c r="S2" i="4"/>
  <c r="S20" i="4" s="1"/>
  <c r="R2" i="4"/>
  <c r="R20" i="4" s="1"/>
  <c r="Q2" i="4"/>
  <c r="Q20" i="4" s="1"/>
  <c r="P2" i="4"/>
  <c r="P20" i="4" s="1"/>
  <c r="O2" i="4"/>
  <c r="O20" i="4" s="1"/>
  <c r="N2" i="4"/>
  <c r="N20" i="4" s="1"/>
  <c r="M2" i="4"/>
  <c r="M20" i="4" s="1"/>
  <c r="L2" i="4"/>
  <c r="L20" i="4" s="1"/>
  <c r="K2" i="4"/>
  <c r="K20" i="4" s="1"/>
  <c r="J2" i="4"/>
  <c r="J20" i="4" s="1"/>
  <c r="I2" i="4"/>
  <c r="I20" i="4" s="1"/>
  <c r="E2" i="4"/>
  <c r="E20" i="4" s="1"/>
  <c r="D2" i="4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E37" i="3"/>
  <c r="D37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E36" i="3"/>
  <c r="D36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E35" i="3"/>
  <c r="D35" i="3"/>
  <c r="H35" i="3" s="1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E34" i="3"/>
  <c r="D34" i="3"/>
  <c r="H34" i="3" s="1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E33" i="3"/>
  <c r="D33" i="3"/>
  <c r="H33" i="3" s="1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E32" i="3"/>
  <c r="D32" i="3"/>
  <c r="H32" i="3" s="1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L29" i="3" s="1"/>
  <c r="K25" i="3"/>
  <c r="K29" i="3" s="1"/>
  <c r="J25" i="3"/>
  <c r="I25" i="3"/>
  <c r="E25" i="3"/>
  <c r="D25" i="3"/>
  <c r="H25" i="3" s="1"/>
  <c r="H29" i="3" s="1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E21" i="3"/>
  <c r="D21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E16" i="3"/>
  <c r="D16" i="3"/>
  <c r="H16" i="3" s="1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E15" i="3"/>
  <c r="D15" i="3"/>
  <c r="H15" i="3" s="1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E14" i="3"/>
  <c r="D14" i="3"/>
  <c r="H14" i="3" s="1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E13" i="3"/>
  <c r="D13" i="3"/>
  <c r="H13" i="3" s="1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E12" i="3"/>
  <c r="D12" i="3"/>
  <c r="H12" i="3" s="1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E11" i="3"/>
  <c r="D11" i="3"/>
  <c r="H11" i="3" s="1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E9" i="3"/>
  <c r="D9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E8" i="3"/>
  <c r="D8" i="3"/>
  <c r="H8" i="3" s="1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E7" i="3"/>
  <c r="D7" i="3"/>
  <c r="H7" i="3" s="1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E6" i="3"/>
  <c r="D6" i="3"/>
  <c r="H6" i="3" s="1"/>
  <c r="AA5" i="3"/>
  <c r="AA23" i="3" s="1"/>
  <c r="Z5" i="3"/>
  <c r="Z23" i="3" s="1"/>
  <c r="Y5" i="3"/>
  <c r="Y23" i="3" s="1"/>
  <c r="X5" i="3"/>
  <c r="X23" i="3" s="1"/>
  <c r="W5" i="3"/>
  <c r="W23" i="3" s="1"/>
  <c r="V5" i="3"/>
  <c r="V23" i="3" s="1"/>
  <c r="U5" i="3"/>
  <c r="U23" i="3" s="1"/>
  <c r="T5" i="3"/>
  <c r="T23" i="3" s="1"/>
  <c r="S5" i="3"/>
  <c r="S23" i="3" s="1"/>
  <c r="R5" i="3"/>
  <c r="R23" i="3" s="1"/>
  <c r="Q5" i="3"/>
  <c r="Q23" i="3" s="1"/>
  <c r="P5" i="3"/>
  <c r="P23" i="3" s="1"/>
  <c r="O5" i="3"/>
  <c r="O23" i="3" s="1"/>
  <c r="N5" i="3"/>
  <c r="N23" i="3" s="1"/>
  <c r="M5" i="3"/>
  <c r="M23" i="3" s="1"/>
  <c r="L5" i="3"/>
  <c r="L23" i="3" s="1"/>
  <c r="K5" i="3"/>
  <c r="K23" i="3" s="1"/>
  <c r="J5" i="3"/>
  <c r="J23" i="3" s="1"/>
  <c r="I5" i="3"/>
  <c r="I23" i="3" s="1"/>
  <c r="E5" i="3"/>
  <c r="E23" i="3" s="1"/>
  <c r="D5" i="3"/>
  <c r="AA4" i="3"/>
  <c r="AA27" i="3" s="1"/>
  <c r="Z4" i="3"/>
  <c r="Z27" i="3" s="1"/>
  <c r="Y4" i="3"/>
  <c r="Y27" i="3" s="1"/>
  <c r="X4" i="3"/>
  <c r="X27" i="3" s="1"/>
  <c r="W4" i="3"/>
  <c r="W27" i="3" s="1"/>
  <c r="V4" i="3"/>
  <c r="V27" i="3" s="1"/>
  <c r="U4" i="3"/>
  <c r="U27" i="3" s="1"/>
  <c r="T4" i="3"/>
  <c r="T27" i="3" s="1"/>
  <c r="S4" i="3"/>
  <c r="S27" i="3" s="1"/>
  <c r="R4" i="3"/>
  <c r="R27" i="3" s="1"/>
  <c r="Q4" i="3"/>
  <c r="Q27" i="3" s="1"/>
  <c r="P4" i="3"/>
  <c r="P27" i="3" s="1"/>
  <c r="O4" i="3"/>
  <c r="O27" i="3" s="1"/>
  <c r="N4" i="3"/>
  <c r="N27" i="3" s="1"/>
  <c r="M4" i="3"/>
  <c r="M27" i="3" s="1"/>
  <c r="L4" i="3"/>
  <c r="L27" i="3" s="1"/>
  <c r="L30" i="3" s="1"/>
  <c r="K4" i="3"/>
  <c r="K27" i="3" s="1"/>
  <c r="K30" i="3" s="1"/>
  <c r="J4" i="3"/>
  <c r="J27" i="3" s="1"/>
  <c r="I4" i="3"/>
  <c r="I27" i="3" s="1"/>
  <c r="E4" i="3"/>
  <c r="E27" i="3" s="1"/>
  <c r="D4" i="3"/>
  <c r="H3" i="3"/>
  <c r="AA2" i="3"/>
  <c r="AA20" i="3" s="1"/>
  <c r="Z2" i="3"/>
  <c r="Z20" i="3" s="1"/>
  <c r="Y2" i="3"/>
  <c r="Y20" i="3" s="1"/>
  <c r="X2" i="3"/>
  <c r="X20" i="3" s="1"/>
  <c r="W2" i="3"/>
  <c r="W20" i="3" s="1"/>
  <c r="V2" i="3"/>
  <c r="V20" i="3" s="1"/>
  <c r="U2" i="3"/>
  <c r="U20" i="3" s="1"/>
  <c r="T2" i="3"/>
  <c r="T20" i="3" s="1"/>
  <c r="S2" i="3"/>
  <c r="S20" i="3" s="1"/>
  <c r="R2" i="3"/>
  <c r="R20" i="3" s="1"/>
  <c r="Q2" i="3"/>
  <c r="Q20" i="3" s="1"/>
  <c r="P2" i="3"/>
  <c r="P20" i="3" s="1"/>
  <c r="O2" i="3"/>
  <c r="O20" i="3" s="1"/>
  <c r="N2" i="3"/>
  <c r="N20" i="3" s="1"/>
  <c r="M2" i="3"/>
  <c r="M20" i="3" s="1"/>
  <c r="L2" i="3"/>
  <c r="L20" i="3" s="1"/>
  <c r="K2" i="3"/>
  <c r="K20" i="3" s="1"/>
  <c r="J2" i="3"/>
  <c r="J20" i="3" s="1"/>
  <c r="I2" i="3"/>
  <c r="I20" i="3" s="1"/>
  <c r="E2" i="3"/>
  <c r="E20" i="3" s="1"/>
  <c r="D2" i="3"/>
  <c r="H2" i="3" s="1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E37" i="2"/>
  <c r="D37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E36" i="2"/>
  <c r="D36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E35" i="2"/>
  <c r="D35" i="2"/>
  <c r="H35" i="2" s="1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E34" i="2"/>
  <c r="D34" i="2"/>
  <c r="H34" i="2" s="1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E33" i="2"/>
  <c r="D33" i="2"/>
  <c r="H33" i="2" s="1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E32" i="2"/>
  <c r="D32" i="2"/>
  <c r="H32" i="2" s="1"/>
  <c r="U25" i="2"/>
  <c r="T25" i="2"/>
  <c r="S25" i="2"/>
  <c r="R25" i="2"/>
  <c r="Q25" i="2"/>
  <c r="P25" i="2"/>
  <c r="O25" i="2"/>
  <c r="N25" i="2"/>
  <c r="M25" i="2"/>
  <c r="L25" i="2"/>
  <c r="L29" i="2" s="1"/>
  <c r="K25" i="2"/>
  <c r="K29" i="2" s="1"/>
  <c r="J25" i="2"/>
  <c r="I25" i="2"/>
  <c r="E25" i="2"/>
  <c r="D25" i="2"/>
  <c r="H25" i="2" s="1"/>
  <c r="H29" i="2" s="1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E21" i="2"/>
  <c r="D21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E16" i="2"/>
  <c r="D16" i="2"/>
  <c r="H16" i="2" s="1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E15" i="2"/>
  <c r="D15" i="2"/>
  <c r="H15" i="2" s="1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E14" i="2"/>
  <c r="D14" i="2"/>
  <c r="H14" i="2" s="1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E13" i="2"/>
  <c r="D13" i="2"/>
  <c r="H13" i="2" s="1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E12" i="2"/>
  <c r="D12" i="2"/>
  <c r="H12" i="2" s="1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E11" i="2"/>
  <c r="D11" i="2"/>
  <c r="H11" i="2" s="1"/>
  <c r="U9" i="2"/>
  <c r="T9" i="2"/>
  <c r="S9" i="2"/>
  <c r="R9" i="2"/>
  <c r="Q9" i="2"/>
  <c r="P9" i="2"/>
  <c r="O9" i="2"/>
  <c r="N9" i="2"/>
  <c r="M9" i="2"/>
  <c r="L9" i="2"/>
  <c r="K9" i="2"/>
  <c r="J9" i="2"/>
  <c r="I9" i="2"/>
  <c r="E9" i="2"/>
  <c r="D9" i="2"/>
  <c r="U8" i="2"/>
  <c r="T8" i="2"/>
  <c r="S8" i="2"/>
  <c r="R8" i="2"/>
  <c r="Q8" i="2"/>
  <c r="P8" i="2"/>
  <c r="O8" i="2"/>
  <c r="N8" i="2"/>
  <c r="M8" i="2"/>
  <c r="L8" i="2"/>
  <c r="K8" i="2"/>
  <c r="J8" i="2"/>
  <c r="I8" i="2"/>
  <c r="E8" i="2"/>
  <c r="D8" i="2"/>
  <c r="H8" i="2" s="1"/>
  <c r="U7" i="2"/>
  <c r="T7" i="2"/>
  <c r="S7" i="2"/>
  <c r="R7" i="2"/>
  <c r="Q7" i="2"/>
  <c r="P7" i="2"/>
  <c r="O7" i="2"/>
  <c r="N7" i="2"/>
  <c r="M7" i="2"/>
  <c r="L7" i="2"/>
  <c r="K7" i="2"/>
  <c r="J7" i="2"/>
  <c r="I7" i="2"/>
  <c r="E7" i="2"/>
  <c r="D7" i="2"/>
  <c r="H7" i="2" s="1"/>
  <c r="U6" i="2"/>
  <c r="T6" i="2"/>
  <c r="S6" i="2"/>
  <c r="R6" i="2"/>
  <c r="Q6" i="2"/>
  <c r="P6" i="2"/>
  <c r="O6" i="2"/>
  <c r="N6" i="2"/>
  <c r="M6" i="2"/>
  <c r="L6" i="2"/>
  <c r="K6" i="2"/>
  <c r="J6" i="2"/>
  <c r="I6" i="2"/>
  <c r="E6" i="2"/>
  <c r="D6" i="2"/>
  <c r="H6" i="2" s="1"/>
  <c r="U5" i="2"/>
  <c r="U23" i="2" s="1"/>
  <c r="T5" i="2"/>
  <c r="T23" i="2" s="1"/>
  <c r="S5" i="2"/>
  <c r="S23" i="2" s="1"/>
  <c r="R5" i="2"/>
  <c r="R23" i="2" s="1"/>
  <c r="Q5" i="2"/>
  <c r="Q23" i="2" s="1"/>
  <c r="P5" i="2"/>
  <c r="P23" i="2" s="1"/>
  <c r="O5" i="2"/>
  <c r="O23" i="2" s="1"/>
  <c r="N5" i="2"/>
  <c r="N23" i="2" s="1"/>
  <c r="M5" i="2"/>
  <c r="M23" i="2" s="1"/>
  <c r="L5" i="2"/>
  <c r="L23" i="2" s="1"/>
  <c r="K5" i="2"/>
  <c r="K23" i="2" s="1"/>
  <c r="J5" i="2"/>
  <c r="J23" i="2" s="1"/>
  <c r="I5" i="2"/>
  <c r="I23" i="2" s="1"/>
  <c r="E5" i="2"/>
  <c r="E23" i="2" s="1"/>
  <c r="D5" i="2"/>
  <c r="U4" i="2"/>
  <c r="U27" i="2" s="1"/>
  <c r="T4" i="2"/>
  <c r="T27" i="2" s="1"/>
  <c r="S4" i="2"/>
  <c r="S27" i="2" s="1"/>
  <c r="R4" i="2"/>
  <c r="R27" i="2" s="1"/>
  <c r="Q4" i="2"/>
  <c r="Q27" i="2" s="1"/>
  <c r="P4" i="2"/>
  <c r="P27" i="2" s="1"/>
  <c r="O4" i="2"/>
  <c r="O27" i="2" s="1"/>
  <c r="N4" i="2"/>
  <c r="N27" i="2" s="1"/>
  <c r="M4" i="2"/>
  <c r="M27" i="2" s="1"/>
  <c r="L4" i="2"/>
  <c r="L27" i="2" s="1"/>
  <c r="L30" i="2" s="1"/>
  <c r="K4" i="2"/>
  <c r="K27" i="2" s="1"/>
  <c r="K30" i="2" s="1"/>
  <c r="J4" i="2"/>
  <c r="J27" i="2" s="1"/>
  <c r="I4" i="2"/>
  <c r="I27" i="2" s="1"/>
  <c r="E4" i="2"/>
  <c r="E27" i="2" s="1"/>
  <c r="D4" i="2"/>
  <c r="H3" i="2"/>
  <c r="U2" i="2"/>
  <c r="U20" i="2" s="1"/>
  <c r="T2" i="2"/>
  <c r="T20" i="2" s="1"/>
  <c r="S2" i="2"/>
  <c r="S20" i="2" s="1"/>
  <c r="R2" i="2"/>
  <c r="R20" i="2" s="1"/>
  <c r="Q2" i="2"/>
  <c r="Q20" i="2" s="1"/>
  <c r="P2" i="2"/>
  <c r="P20" i="2" s="1"/>
  <c r="O2" i="2"/>
  <c r="O20" i="2" s="1"/>
  <c r="N2" i="2"/>
  <c r="N20" i="2" s="1"/>
  <c r="M2" i="2"/>
  <c r="M20" i="2" s="1"/>
  <c r="L2" i="2"/>
  <c r="L20" i="2" s="1"/>
  <c r="K2" i="2"/>
  <c r="K20" i="2" s="1"/>
  <c r="J2" i="2"/>
  <c r="J20" i="2" s="1"/>
  <c r="I2" i="2"/>
  <c r="I20" i="2" s="1"/>
  <c r="E2" i="2"/>
  <c r="E20" i="2" s="1"/>
  <c r="D2" i="2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E37" i="1"/>
  <c r="D37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E36" i="1"/>
  <c r="D36" i="1"/>
  <c r="T35" i="1"/>
  <c r="S35" i="1"/>
  <c r="R35" i="1"/>
  <c r="Q35" i="1"/>
  <c r="P35" i="1"/>
  <c r="O35" i="1"/>
  <c r="N35" i="1"/>
  <c r="M35" i="1"/>
  <c r="L35" i="1"/>
  <c r="K35" i="1"/>
  <c r="J35" i="1"/>
  <c r="I35" i="1"/>
  <c r="E35" i="1"/>
  <c r="D35" i="1"/>
  <c r="H35" i="1" s="1"/>
  <c r="T34" i="1"/>
  <c r="S34" i="1"/>
  <c r="R34" i="1"/>
  <c r="Q34" i="1"/>
  <c r="P34" i="1"/>
  <c r="O34" i="1"/>
  <c r="N34" i="1"/>
  <c r="M34" i="1"/>
  <c r="L34" i="1"/>
  <c r="K34" i="1"/>
  <c r="J34" i="1"/>
  <c r="I34" i="1"/>
  <c r="E34" i="1"/>
  <c r="D34" i="1"/>
  <c r="H34" i="1" s="1"/>
  <c r="T33" i="1"/>
  <c r="S33" i="1"/>
  <c r="R33" i="1"/>
  <c r="Q33" i="1"/>
  <c r="P33" i="1"/>
  <c r="O33" i="1"/>
  <c r="N33" i="1"/>
  <c r="M33" i="1"/>
  <c r="L33" i="1"/>
  <c r="K33" i="1"/>
  <c r="J33" i="1"/>
  <c r="I33" i="1"/>
  <c r="E33" i="1"/>
  <c r="D33" i="1"/>
  <c r="H33" i="1" s="1"/>
  <c r="T32" i="1"/>
  <c r="S32" i="1"/>
  <c r="R32" i="1"/>
  <c r="Q32" i="1"/>
  <c r="P32" i="1"/>
  <c r="O32" i="1"/>
  <c r="N32" i="1"/>
  <c r="M32" i="1"/>
  <c r="L32" i="1"/>
  <c r="K32" i="1"/>
  <c r="J32" i="1"/>
  <c r="I32" i="1"/>
  <c r="E32" i="1"/>
  <c r="D32" i="1"/>
  <c r="H32" i="1" s="1"/>
  <c r="T25" i="1"/>
  <c r="S25" i="1"/>
  <c r="R25" i="1"/>
  <c r="Q25" i="1"/>
  <c r="P25" i="1"/>
  <c r="O25" i="1"/>
  <c r="N25" i="1"/>
  <c r="M25" i="1"/>
  <c r="L25" i="1"/>
  <c r="L29" i="1" s="1"/>
  <c r="K25" i="1"/>
  <c r="K29" i="1" s="1"/>
  <c r="J25" i="1"/>
  <c r="I25" i="1"/>
  <c r="E25" i="1"/>
  <c r="D25" i="1"/>
  <c r="H25" i="1" s="1"/>
  <c r="H29" i="1" s="1"/>
  <c r="T21" i="1"/>
  <c r="S21" i="1"/>
  <c r="R21" i="1"/>
  <c r="Q21" i="1"/>
  <c r="P21" i="1"/>
  <c r="O21" i="1"/>
  <c r="N21" i="1"/>
  <c r="M21" i="1"/>
  <c r="L21" i="1"/>
  <c r="K21" i="1"/>
  <c r="J21" i="1"/>
  <c r="I21" i="1"/>
  <c r="E21" i="1"/>
  <c r="D21" i="1"/>
  <c r="H21" i="1" s="1"/>
  <c r="T16" i="1"/>
  <c r="S16" i="1"/>
  <c r="R16" i="1"/>
  <c r="Q16" i="1"/>
  <c r="P16" i="1"/>
  <c r="O16" i="1"/>
  <c r="N16" i="1"/>
  <c r="M16" i="1"/>
  <c r="L16" i="1"/>
  <c r="K16" i="1"/>
  <c r="J16" i="1"/>
  <c r="I16" i="1"/>
  <c r="E16" i="1"/>
  <c r="D16" i="1"/>
  <c r="H16" i="1" s="1"/>
  <c r="T15" i="1"/>
  <c r="S15" i="1"/>
  <c r="R15" i="1"/>
  <c r="Q15" i="1"/>
  <c r="P15" i="1"/>
  <c r="O15" i="1"/>
  <c r="N15" i="1"/>
  <c r="M15" i="1"/>
  <c r="L15" i="1"/>
  <c r="K15" i="1"/>
  <c r="J15" i="1"/>
  <c r="I15" i="1"/>
  <c r="E15" i="1"/>
  <c r="D15" i="1"/>
  <c r="H15" i="1" s="1"/>
  <c r="T14" i="1"/>
  <c r="S14" i="1"/>
  <c r="R14" i="1"/>
  <c r="Q14" i="1"/>
  <c r="P14" i="1"/>
  <c r="O14" i="1"/>
  <c r="N14" i="1"/>
  <c r="M14" i="1"/>
  <c r="L14" i="1"/>
  <c r="K14" i="1"/>
  <c r="J14" i="1"/>
  <c r="I14" i="1"/>
  <c r="E14" i="1"/>
  <c r="D14" i="1"/>
  <c r="H14" i="1" s="1"/>
  <c r="T13" i="1"/>
  <c r="S13" i="1"/>
  <c r="R13" i="1"/>
  <c r="Q13" i="1"/>
  <c r="P13" i="1"/>
  <c r="O13" i="1"/>
  <c r="N13" i="1"/>
  <c r="M13" i="1"/>
  <c r="L13" i="1"/>
  <c r="K13" i="1"/>
  <c r="J13" i="1"/>
  <c r="I13" i="1"/>
  <c r="E13" i="1"/>
  <c r="D13" i="1"/>
  <c r="H13" i="1" s="1"/>
  <c r="T12" i="1"/>
  <c r="S12" i="1"/>
  <c r="R12" i="1"/>
  <c r="Q12" i="1"/>
  <c r="P12" i="1"/>
  <c r="O12" i="1"/>
  <c r="N12" i="1"/>
  <c r="M12" i="1"/>
  <c r="L12" i="1"/>
  <c r="K12" i="1"/>
  <c r="J12" i="1"/>
  <c r="I12" i="1"/>
  <c r="E12" i="1"/>
  <c r="D12" i="1"/>
  <c r="H12" i="1" s="1"/>
  <c r="T11" i="1"/>
  <c r="S11" i="1"/>
  <c r="R11" i="1"/>
  <c r="Q11" i="1"/>
  <c r="P11" i="1"/>
  <c r="O11" i="1"/>
  <c r="N11" i="1"/>
  <c r="M11" i="1"/>
  <c r="L11" i="1"/>
  <c r="K11" i="1"/>
  <c r="J11" i="1"/>
  <c r="I11" i="1"/>
  <c r="E11" i="1"/>
  <c r="D11" i="1"/>
  <c r="H11" i="1" s="1"/>
  <c r="T9" i="1"/>
  <c r="T10" i="1" s="1"/>
  <c r="S9" i="1"/>
  <c r="R9" i="1"/>
  <c r="Q9" i="1"/>
  <c r="P9" i="1"/>
  <c r="O9" i="1"/>
  <c r="N9" i="1"/>
  <c r="M9" i="1"/>
  <c r="L9" i="1"/>
  <c r="K9" i="1"/>
  <c r="J9" i="1"/>
  <c r="I9" i="1"/>
  <c r="E9" i="1"/>
  <c r="D9" i="1"/>
  <c r="T8" i="1"/>
  <c r="S8" i="1"/>
  <c r="R8" i="1"/>
  <c r="Q8" i="1"/>
  <c r="P8" i="1"/>
  <c r="O8" i="1"/>
  <c r="N8" i="1"/>
  <c r="M8" i="1"/>
  <c r="L8" i="1"/>
  <c r="K8" i="1"/>
  <c r="J8" i="1"/>
  <c r="I8" i="1"/>
  <c r="E8" i="1"/>
  <c r="D8" i="1"/>
  <c r="H8" i="1" s="1"/>
  <c r="T7" i="1"/>
  <c r="S7" i="1"/>
  <c r="R7" i="1"/>
  <c r="Q7" i="1"/>
  <c r="P7" i="1"/>
  <c r="O7" i="1"/>
  <c r="N7" i="1"/>
  <c r="M7" i="1"/>
  <c r="L7" i="1"/>
  <c r="K7" i="1"/>
  <c r="J7" i="1"/>
  <c r="I7" i="1"/>
  <c r="E7" i="1"/>
  <c r="D7" i="1"/>
  <c r="H7" i="1" s="1"/>
  <c r="T6" i="1"/>
  <c r="S6" i="1"/>
  <c r="R6" i="1"/>
  <c r="Q6" i="1"/>
  <c r="P6" i="1"/>
  <c r="O6" i="1"/>
  <c r="N6" i="1"/>
  <c r="M6" i="1"/>
  <c r="L6" i="1"/>
  <c r="K6" i="1"/>
  <c r="J6" i="1"/>
  <c r="I6" i="1"/>
  <c r="E6" i="1"/>
  <c r="D6" i="1"/>
  <c r="H6" i="1" s="1"/>
  <c r="T5" i="1"/>
  <c r="T23" i="1" s="1"/>
  <c r="S5" i="1"/>
  <c r="S23" i="1" s="1"/>
  <c r="R5" i="1"/>
  <c r="R23" i="1" s="1"/>
  <c r="Q5" i="1"/>
  <c r="Q23" i="1" s="1"/>
  <c r="P5" i="1"/>
  <c r="P23" i="1" s="1"/>
  <c r="O5" i="1"/>
  <c r="O23" i="1" s="1"/>
  <c r="N5" i="1"/>
  <c r="N23" i="1" s="1"/>
  <c r="M5" i="1"/>
  <c r="M23" i="1" s="1"/>
  <c r="L5" i="1"/>
  <c r="L23" i="1" s="1"/>
  <c r="K5" i="1"/>
  <c r="K23" i="1" s="1"/>
  <c r="J5" i="1"/>
  <c r="J23" i="1" s="1"/>
  <c r="I5" i="1"/>
  <c r="I23" i="1" s="1"/>
  <c r="E5" i="1"/>
  <c r="E23" i="1" s="1"/>
  <c r="D5" i="1"/>
  <c r="T4" i="1"/>
  <c r="T27" i="1" s="1"/>
  <c r="S4" i="1"/>
  <c r="S27" i="1" s="1"/>
  <c r="R4" i="1"/>
  <c r="R27" i="1" s="1"/>
  <c r="Q4" i="1"/>
  <c r="Q27" i="1" s="1"/>
  <c r="P4" i="1"/>
  <c r="P27" i="1" s="1"/>
  <c r="O4" i="1"/>
  <c r="O27" i="1" s="1"/>
  <c r="N4" i="1"/>
  <c r="N27" i="1" s="1"/>
  <c r="M4" i="1"/>
  <c r="M27" i="1" s="1"/>
  <c r="L4" i="1"/>
  <c r="L27" i="1" s="1"/>
  <c r="L30" i="1" s="1"/>
  <c r="K4" i="1"/>
  <c r="K27" i="1" s="1"/>
  <c r="K30" i="1" s="1"/>
  <c r="J4" i="1"/>
  <c r="J27" i="1" s="1"/>
  <c r="I4" i="1"/>
  <c r="I27" i="1" s="1"/>
  <c r="E4" i="1"/>
  <c r="E27" i="1" s="1"/>
  <c r="D4" i="1"/>
  <c r="H3" i="1"/>
  <c r="T2" i="1"/>
  <c r="T20" i="1" s="1"/>
  <c r="S2" i="1"/>
  <c r="S20" i="1" s="1"/>
  <c r="R2" i="1"/>
  <c r="R20" i="1" s="1"/>
  <c r="Q2" i="1"/>
  <c r="Q20" i="1" s="1"/>
  <c r="P2" i="1"/>
  <c r="P20" i="1" s="1"/>
  <c r="O2" i="1"/>
  <c r="O20" i="1" s="1"/>
  <c r="N2" i="1"/>
  <c r="N20" i="1" s="1"/>
  <c r="M2" i="1"/>
  <c r="M20" i="1" s="1"/>
  <c r="L2" i="1"/>
  <c r="L20" i="1" s="1"/>
  <c r="K2" i="1"/>
  <c r="K20" i="1" s="1"/>
  <c r="J2" i="1"/>
  <c r="J20" i="1" s="1"/>
  <c r="I2" i="1"/>
  <c r="I20" i="1" s="1"/>
  <c r="E2" i="1"/>
  <c r="E20" i="1" s="1"/>
  <c r="D2" i="1"/>
  <c r="V10" i="8" l="1"/>
  <c r="U10" i="8"/>
  <c r="T10" i="8"/>
  <c r="S10" i="8"/>
  <c r="R10" i="8"/>
  <c r="L10" i="8"/>
  <c r="K10" i="8"/>
  <c r="J10" i="8"/>
  <c r="I10" i="8"/>
  <c r="E10" i="8"/>
  <c r="N10" i="7"/>
  <c r="M10" i="7"/>
  <c r="L10" i="7"/>
  <c r="K10" i="7"/>
  <c r="J10" i="7"/>
  <c r="Z10" i="8"/>
  <c r="W10" i="8"/>
  <c r="O10" i="8"/>
  <c r="R10" i="7"/>
  <c r="O10" i="7"/>
  <c r="Y10" i="8"/>
  <c r="X10" i="8"/>
  <c r="Q10" i="8"/>
  <c r="P10" i="8"/>
  <c r="N10" i="8"/>
  <c r="M10" i="8"/>
  <c r="Q10" i="7"/>
  <c r="P10" i="7"/>
  <c r="I10" i="9"/>
  <c r="E10" i="9"/>
  <c r="J10" i="9"/>
  <c r="Q10" i="9"/>
  <c r="P10" i="9"/>
  <c r="O10" i="9"/>
  <c r="N10" i="9"/>
  <c r="M10" i="9"/>
  <c r="L10" i="9"/>
  <c r="K10" i="9"/>
  <c r="E10" i="7"/>
  <c r="I10" i="7"/>
  <c r="S10" i="9"/>
  <c r="R10" i="9"/>
  <c r="T10" i="9"/>
  <c r="X10" i="9"/>
  <c r="Z10" i="9"/>
  <c r="V10" i="9"/>
  <c r="Y10" i="9"/>
  <c r="W10" i="9"/>
  <c r="U10" i="9"/>
  <c r="Z10" i="14"/>
  <c r="O10" i="15"/>
  <c r="N10" i="15"/>
  <c r="M10" i="15"/>
  <c r="L10" i="15"/>
  <c r="K10" i="15"/>
  <c r="J10" i="15"/>
  <c r="I10" i="15"/>
  <c r="E10" i="15"/>
  <c r="E10" i="10"/>
  <c r="I10" i="10"/>
  <c r="J10" i="10"/>
  <c r="Q10" i="10"/>
  <c r="P10" i="10"/>
  <c r="O10" i="10"/>
  <c r="N10" i="10"/>
  <c r="M10" i="10"/>
  <c r="L10" i="10"/>
  <c r="K10" i="10"/>
  <c r="L10" i="11"/>
  <c r="K10" i="11"/>
  <c r="J10" i="11"/>
  <c r="I10" i="11"/>
  <c r="E10" i="11"/>
  <c r="U10" i="10"/>
  <c r="T10" i="10"/>
  <c r="S10" i="10"/>
  <c r="R10" i="10"/>
  <c r="K10" i="12"/>
  <c r="E10" i="12"/>
  <c r="J10" i="12"/>
  <c r="M10" i="11"/>
  <c r="L10" i="12"/>
  <c r="I10" i="12"/>
  <c r="M10" i="12"/>
  <c r="N10" i="12"/>
  <c r="O10" i="12"/>
  <c r="E10" i="14"/>
  <c r="W10" i="13"/>
  <c r="T10" i="13"/>
  <c r="R10" i="13"/>
  <c r="P10" i="13"/>
  <c r="E10" i="13"/>
  <c r="T10" i="12"/>
  <c r="Q10" i="12"/>
  <c r="I10" i="14"/>
  <c r="V10" i="13"/>
  <c r="U10" i="13"/>
  <c r="Q10" i="13"/>
  <c r="I10" i="13"/>
  <c r="S10" i="12"/>
  <c r="R10" i="12"/>
  <c r="J10" i="14"/>
  <c r="Z10" i="13"/>
  <c r="S10" i="13"/>
  <c r="J10" i="13"/>
  <c r="Z10" i="12"/>
  <c r="P10" i="12"/>
  <c r="N10" i="14"/>
  <c r="M10" i="14"/>
  <c r="K10" i="14"/>
  <c r="X10" i="13"/>
  <c r="N10" i="13"/>
  <c r="L10" i="13"/>
  <c r="X10" i="12"/>
  <c r="V10" i="12"/>
  <c r="O10" i="14"/>
  <c r="L10" i="14"/>
  <c r="Y10" i="13"/>
  <c r="O10" i="13"/>
  <c r="M10" i="13"/>
  <c r="K10" i="13"/>
  <c r="Y10" i="12"/>
  <c r="W10" i="12"/>
  <c r="U10" i="12"/>
  <c r="S10" i="14"/>
  <c r="R10" i="14"/>
  <c r="Q10" i="14"/>
  <c r="P10" i="14"/>
  <c r="X10" i="14"/>
  <c r="V10" i="14"/>
  <c r="W10" i="14"/>
  <c r="U10" i="14"/>
  <c r="Y10" i="14"/>
  <c r="T10" i="14"/>
  <c r="R10" i="16"/>
  <c r="Q10" i="16"/>
  <c r="S10" i="16"/>
  <c r="P10" i="16"/>
  <c r="O10" i="16"/>
  <c r="N10" i="16"/>
  <c r="M10" i="16"/>
  <c r="L10" i="16"/>
  <c r="K10" i="16"/>
  <c r="J10" i="16"/>
  <c r="S10" i="15"/>
  <c r="R10" i="15"/>
  <c r="Q10" i="15"/>
  <c r="P10" i="15"/>
  <c r="I10" i="16"/>
  <c r="E10" i="16"/>
  <c r="V10" i="15"/>
  <c r="U10" i="15"/>
  <c r="T10" i="15"/>
  <c r="W10" i="17"/>
  <c r="V10" i="17"/>
  <c r="U10" i="17"/>
  <c r="T10" i="17"/>
  <c r="S10" i="17"/>
  <c r="R10" i="17"/>
  <c r="Q10" i="17"/>
  <c r="P10" i="17"/>
  <c r="J10" i="17"/>
  <c r="I10" i="17"/>
  <c r="E10" i="17"/>
  <c r="T10" i="16"/>
  <c r="X10" i="17"/>
  <c r="M10" i="17"/>
  <c r="O10" i="17"/>
  <c r="N10" i="17"/>
  <c r="L10" i="17"/>
  <c r="K10" i="17"/>
  <c r="S10" i="18"/>
  <c r="R10" i="18"/>
  <c r="K10" i="18"/>
  <c r="J10" i="18"/>
  <c r="I10" i="18"/>
  <c r="E10" i="18"/>
  <c r="X10" i="18"/>
  <c r="W10" i="18"/>
  <c r="Q10" i="18"/>
  <c r="O10" i="18"/>
  <c r="L10" i="18"/>
  <c r="Z10" i="18"/>
  <c r="U10" i="18"/>
  <c r="T10" i="18"/>
  <c r="N10" i="18"/>
  <c r="Y10" i="18"/>
  <c r="V10" i="18"/>
  <c r="P10" i="18"/>
  <c r="M10" i="18"/>
  <c r="E10" i="19"/>
  <c r="J10" i="19"/>
  <c r="K10" i="19"/>
  <c r="I10" i="19"/>
  <c r="O10" i="19"/>
  <c r="P10" i="19"/>
  <c r="N10" i="19"/>
  <c r="Q10" i="19"/>
  <c r="M10" i="19"/>
  <c r="L10" i="19"/>
  <c r="R10" i="72"/>
  <c r="O10" i="72"/>
  <c r="M10" i="72"/>
  <c r="K10" i="72"/>
  <c r="I10" i="72"/>
  <c r="N10" i="71"/>
  <c r="Z10" i="3"/>
  <c r="X10" i="3"/>
  <c r="E10" i="1"/>
  <c r="AA10" i="19"/>
  <c r="R10" i="19"/>
  <c r="Q10" i="4"/>
  <c r="E10" i="4"/>
  <c r="Y10" i="3"/>
  <c r="I10" i="1"/>
  <c r="AB10" i="19"/>
  <c r="Z10" i="19"/>
  <c r="Y10" i="19"/>
  <c r="X10" i="19"/>
  <c r="W10" i="19"/>
  <c r="V10" i="19"/>
  <c r="U10" i="19"/>
  <c r="T10" i="19"/>
  <c r="S10" i="19"/>
  <c r="O10" i="4"/>
  <c r="M10" i="4"/>
  <c r="K10" i="4"/>
  <c r="AA10" i="3"/>
  <c r="V10" i="3"/>
  <c r="J10" i="3"/>
  <c r="P10" i="1"/>
  <c r="K10" i="1"/>
  <c r="R10" i="2"/>
  <c r="P10" i="2"/>
  <c r="M10" i="2"/>
  <c r="O10" i="1"/>
  <c r="M10" i="1"/>
  <c r="T10" i="3"/>
  <c r="R10" i="3"/>
  <c r="P10" i="3"/>
  <c r="N10" i="3"/>
  <c r="L10" i="3"/>
  <c r="K10" i="2"/>
  <c r="I10" i="2"/>
  <c r="E10" i="2"/>
  <c r="H2" i="2"/>
  <c r="S10" i="1"/>
  <c r="R10" i="1"/>
  <c r="S10" i="5"/>
  <c r="M10" i="5"/>
  <c r="H2" i="5"/>
  <c r="T10" i="5"/>
  <c r="I10" i="5"/>
  <c r="Y10" i="4"/>
  <c r="W10" i="4"/>
  <c r="U10" i="4"/>
  <c r="S10" i="4"/>
  <c r="Q10" i="5"/>
  <c r="K10" i="5"/>
  <c r="E10" i="5"/>
  <c r="J10" i="6"/>
  <c r="E10" i="6"/>
  <c r="V10" i="5"/>
  <c r="U10" i="5"/>
  <c r="O10" i="5"/>
  <c r="I10" i="6"/>
  <c r="W10" i="5"/>
  <c r="P10" i="5"/>
  <c r="M10" i="24"/>
  <c r="L10" i="24"/>
  <c r="K10" i="24"/>
  <c r="U10" i="23"/>
  <c r="T10" i="23"/>
  <c r="S10" i="23"/>
  <c r="R10" i="23"/>
  <c r="T10" i="24"/>
  <c r="S10" i="24"/>
  <c r="R10" i="24"/>
  <c r="Q10" i="24"/>
  <c r="P10" i="24"/>
  <c r="O10" i="24"/>
  <c r="N10" i="24"/>
  <c r="J10" i="24"/>
  <c r="I10" i="24"/>
  <c r="E10" i="24"/>
  <c r="W10" i="23"/>
  <c r="V10" i="23"/>
  <c r="K10" i="20"/>
  <c r="M10" i="20"/>
  <c r="Q10" i="20"/>
  <c r="P10" i="20"/>
  <c r="O10" i="20"/>
  <c r="N10" i="20"/>
  <c r="L10" i="20"/>
  <c r="J10" i="20"/>
  <c r="I10" i="20"/>
  <c r="E10" i="20"/>
  <c r="R10" i="6"/>
  <c r="P10" i="6"/>
  <c r="Z10" i="20"/>
  <c r="Y10" i="20"/>
  <c r="X10" i="20"/>
  <c r="W10" i="20"/>
  <c r="V10" i="20"/>
  <c r="U10" i="20"/>
  <c r="T10" i="20"/>
  <c r="S10" i="20"/>
  <c r="R10" i="20"/>
  <c r="L20" i="6"/>
  <c r="S10" i="6"/>
  <c r="Q10" i="6"/>
  <c r="O10" i="6"/>
  <c r="N10" i="6"/>
  <c r="M10" i="6"/>
  <c r="L10" i="6"/>
  <c r="K10" i="6"/>
  <c r="R10" i="21"/>
  <c r="U10" i="21"/>
  <c r="L10" i="21"/>
  <c r="J10" i="21"/>
  <c r="E10" i="21"/>
  <c r="K10" i="22"/>
  <c r="J10" i="22"/>
  <c r="I10" i="22"/>
  <c r="E10" i="22"/>
  <c r="V10" i="21"/>
  <c r="T10" i="21"/>
  <c r="S10" i="21"/>
  <c r="N10" i="21"/>
  <c r="M10" i="21"/>
  <c r="K10" i="21"/>
  <c r="I10" i="21"/>
  <c r="Q10" i="22"/>
  <c r="N10" i="22"/>
  <c r="L10" i="22"/>
  <c r="Y10" i="21"/>
  <c r="X10" i="21"/>
  <c r="Q10" i="21"/>
  <c r="P10" i="22"/>
  <c r="O10" i="22"/>
  <c r="M10" i="22"/>
  <c r="Z10" i="21"/>
  <c r="W10" i="21"/>
  <c r="P10" i="21"/>
  <c r="O10" i="21"/>
  <c r="O10" i="23"/>
  <c r="N10" i="23"/>
  <c r="M10" i="23"/>
  <c r="L10" i="23"/>
  <c r="K10" i="23"/>
  <c r="J10" i="23"/>
  <c r="I10" i="23"/>
  <c r="E10" i="23"/>
  <c r="R10" i="22"/>
  <c r="P10" i="23"/>
  <c r="Y10" i="22"/>
  <c r="X10" i="22"/>
  <c r="U10" i="22"/>
  <c r="S10" i="22"/>
  <c r="Q10" i="23"/>
  <c r="Z10" i="22"/>
  <c r="W10" i="22"/>
  <c r="V10" i="22"/>
  <c r="T10" i="22"/>
  <c r="N10" i="25"/>
  <c r="M10" i="25"/>
  <c r="L10" i="25"/>
  <c r="K10" i="25"/>
  <c r="X10" i="24"/>
  <c r="W10" i="24"/>
  <c r="V10" i="24"/>
  <c r="U10" i="24"/>
  <c r="T10" i="25"/>
  <c r="S10" i="25"/>
  <c r="R10" i="25"/>
  <c r="Q10" i="25"/>
  <c r="P10" i="25"/>
  <c r="O10" i="25"/>
  <c r="J10" i="25"/>
  <c r="I10" i="25"/>
  <c r="E10" i="25"/>
  <c r="Z10" i="24"/>
  <c r="Y10" i="24"/>
  <c r="K10" i="26"/>
  <c r="J10" i="26"/>
  <c r="I10" i="26"/>
  <c r="E10" i="26"/>
  <c r="Y10" i="25"/>
  <c r="X10" i="25"/>
  <c r="W10" i="25"/>
  <c r="V10" i="25"/>
  <c r="U10" i="25"/>
  <c r="M10" i="26"/>
  <c r="X10" i="26"/>
  <c r="W10" i="28"/>
  <c r="V10" i="28"/>
  <c r="U10" i="28"/>
  <c r="T10" i="28"/>
  <c r="S10" i="28"/>
  <c r="R10" i="28"/>
  <c r="Q10" i="28"/>
  <c r="P10" i="28"/>
  <c r="O10" i="28"/>
  <c r="N10" i="28"/>
  <c r="M10" i="28"/>
  <c r="L10" i="28"/>
  <c r="K10" i="28"/>
  <c r="J10" i="28"/>
  <c r="I10" i="28"/>
  <c r="E10" i="28"/>
  <c r="W10" i="27"/>
  <c r="V10" i="27"/>
  <c r="U10" i="27"/>
  <c r="T10" i="27"/>
  <c r="S10" i="27"/>
  <c r="R10" i="27"/>
  <c r="Q10" i="27"/>
  <c r="P10" i="27"/>
  <c r="O10" i="27"/>
  <c r="N10" i="27"/>
  <c r="M10" i="27"/>
  <c r="L10" i="27"/>
  <c r="K10" i="27"/>
  <c r="J10" i="27"/>
  <c r="I10" i="27"/>
  <c r="E10" i="27"/>
  <c r="AA10" i="26"/>
  <c r="Z10" i="26"/>
  <c r="Y10" i="26"/>
  <c r="W10" i="26"/>
  <c r="V10" i="26"/>
  <c r="U10" i="26"/>
  <c r="T10" i="26"/>
  <c r="S10" i="26"/>
  <c r="R10" i="26"/>
  <c r="Q10" i="26"/>
  <c r="P10" i="26"/>
  <c r="O10" i="26"/>
  <c r="N10" i="26"/>
  <c r="L10" i="26"/>
  <c r="T10" i="29"/>
  <c r="S10" i="29"/>
  <c r="Q10" i="29"/>
  <c r="U10" i="29"/>
  <c r="R10" i="29"/>
  <c r="K10" i="30"/>
  <c r="J10" i="30"/>
  <c r="I10" i="30"/>
  <c r="E10" i="30"/>
  <c r="P10" i="29"/>
  <c r="O10" i="29"/>
  <c r="N10" i="29"/>
  <c r="M10" i="29"/>
  <c r="L10" i="29"/>
  <c r="K10" i="29"/>
  <c r="J10" i="29"/>
  <c r="I10" i="29"/>
  <c r="E10" i="29"/>
  <c r="O10" i="31"/>
  <c r="N10" i="31"/>
  <c r="M10" i="31"/>
  <c r="L10" i="31"/>
  <c r="K10" i="31"/>
  <c r="J10" i="31"/>
  <c r="O10" i="30"/>
  <c r="N10" i="30"/>
  <c r="M10" i="30"/>
  <c r="L10" i="30"/>
  <c r="E10" i="32"/>
  <c r="Q10" i="31"/>
  <c r="P10" i="31"/>
  <c r="I10" i="31"/>
  <c r="E10" i="31"/>
  <c r="R10" i="30"/>
  <c r="Q10" i="30"/>
  <c r="P10" i="30"/>
  <c r="R10" i="32"/>
  <c r="Q10" i="32"/>
  <c r="P10" i="32"/>
  <c r="O10" i="32"/>
  <c r="N10" i="32"/>
  <c r="M10" i="32"/>
  <c r="L10" i="32"/>
  <c r="K10" i="32"/>
  <c r="J10" i="32"/>
  <c r="I10" i="32"/>
  <c r="M10" i="36"/>
  <c r="L10" i="36"/>
  <c r="K10" i="36"/>
  <c r="J10" i="36"/>
  <c r="I10" i="36"/>
  <c r="E10" i="36"/>
  <c r="T10" i="35"/>
  <c r="S10" i="35"/>
  <c r="R10" i="35"/>
  <c r="Q10" i="35"/>
  <c r="P10" i="35"/>
  <c r="O10" i="35"/>
  <c r="N10" i="35"/>
  <c r="M10" i="35"/>
  <c r="L10" i="35"/>
  <c r="K10" i="35"/>
  <c r="J10" i="35"/>
  <c r="I10" i="35"/>
  <c r="E10" i="35"/>
  <c r="S10" i="34"/>
  <c r="R10" i="34"/>
  <c r="Q10" i="34"/>
  <c r="P10" i="34"/>
  <c r="O10" i="34"/>
  <c r="N10" i="34"/>
  <c r="M10" i="34"/>
  <c r="L10" i="34"/>
  <c r="K10" i="34"/>
  <c r="J10" i="34"/>
  <c r="I10" i="34"/>
  <c r="E10" i="34"/>
  <c r="S10" i="33"/>
  <c r="R10" i="33"/>
  <c r="Q10" i="33"/>
  <c r="P10" i="33"/>
  <c r="O10" i="33"/>
  <c r="N10" i="33"/>
  <c r="M10" i="33"/>
  <c r="L10" i="33"/>
  <c r="K10" i="33"/>
  <c r="J10" i="33"/>
  <c r="I10" i="33"/>
  <c r="E10" i="33"/>
  <c r="U10" i="32"/>
  <c r="T10" i="32"/>
  <c r="S10" i="32"/>
  <c r="N10" i="37"/>
  <c r="M10" i="37"/>
  <c r="L10" i="37"/>
  <c r="K10" i="37"/>
  <c r="J10" i="37"/>
  <c r="P10" i="36"/>
  <c r="O10" i="36"/>
  <c r="N10" i="36"/>
  <c r="S10" i="37"/>
  <c r="R10" i="37"/>
  <c r="Q10" i="37"/>
  <c r="P10" i="37"/>
  <c r="O10" i="37"/>
  <c r="I10" i="37"/>
  <c r="E10" i="37"/>
  <c r="T10" i="36"/>
  <c r="S10" i="36"/>
  <c r="R10" i="36"/>
  <c r="Q10" i="36"/>
  <c r="T10" i="38"/>
  <c r="S10" i="38"/>
  <c r="R10" i="38"/>
  <c r="Q10" i="38"/>
  <c r="K10" i="38"/>
  <c r="J10" i="38"/>
  <c r="I10" i="38"/>
  <c r="E10" i="38"/>
  <c r="I10" i="39"/>
  <c r="V10" i="38"/>
  <c r="P10" i="38"/>
  <c r="N10" i="38"/>
  <c r="L10" i="38"/>
  <c r="J10" i="39"/>
  <c r="E10" i="39"/>
  <c r="U10" i="38"/>
  <c r="O10" i="38"/>
  <c r="M10" i="38"/>
  <c r="T10" i="39"/>
  <c r="S10" i="39"/>
  <c r="R10" i="39"/>
  <c r="Q10" i="39"/>
  <c r="P10" i="39"/>
  <c r="O10" i="39"/>
  <c r="N10" i="39"/>
  <c r="M10" i="39"/>
  <c r="L10" i="39"/>
  <c r="K10" i="39"/>
  <c r="S10" i="2"/>
  <c r="K10" i="3"/>
  <c r="I10" i="3"/>
  <c r="E10" i="3"/>
  <c r="U10" i="2"/>
  <c r="T10" i="2"/>
  <c r="Q10" i="2"/>
  <c r="O10" i="2"/>
  <c r="N10" i="2"/>
  <c r="L10" i="2"/>
  <c r="M10" i="41"/>
  <c r="L10" i="41"/>
  <c r="K10" i="41"/>
  <c r="J10" i="41"/>
  <c r="I10" i="41"/>
  <c r="E10" i="41"/>
  <c r="S10" i="40"/>
  <c r="R10" i="40"/>
  <c r="Q10" i="40"/>
  <c r="P10" i="40"/>
  <c r="O10" i="40"/>
  <c r="N10" i="40"/>
  <c r="M10" i="40"/>
  <c r="L10" i="40"/>
  <c r="K10" i="40"/>
  <c r="J10" i="40"/>
  <c r="I10" i="40"/>
  <c r="Q10" i="72"/>
  <c r="P10" i="72"/>
  <c r="N10" i="72"/>
  <c r="L10" i="72"/>
  <c r="E10" i="72"/>
  <c r="Q10" i="71"/>
  <c r="P10" i="71"/>
  <c r="M10" i="71"/>
  <c r="K10" i="71"/>
  <c r="I10" i="71"/>
  <c r="O10" i="41"/>
  <c r="N10" i="41"/>
  <c r="P10" i="4"/>
  <c r="N10" i="4"/>
  <c r="U10" i="3"/>
  <c r="S10" i="3"/>
  <c r="Q10" i="3"/>
  <c r="O10" i="3"/>
  <c r="M10" i="3"/>
  <c r="J10" i="2"/>
  <c r="Q10" i="1"/>
  <c r="N10" i="1"/>
  <c r="L10" i="1"/>
  <c r="J10" i="1"/>
  <c r="J10" i="5"/>
  <c r="Z10" i="4"/>
  <c r="T10" i="4"/>
  <c r="L10" i="4"/>
  <c r="I10" i="4"/>
  <c r="L10" i="5"/>
  <c r="X10" i="4"/>
  <c r="V10" i="4"/>
  <c r="R10" i="4"/>
  <c r="J10" i="4"/>
  <c r="W10" i="3"/>
  <c r="L10" i="43"/>
  <c r="S10" i="42"/>
  <c r="K10" i="42"/>
  <c r="U10" i="43"/>
  <c r="T10" i="43"/>
  <c r="S10" i="43"/>
  <c r="R10" i="43"/>
  <c r="Q10" i="43"/>
  <c r="P10" i="43"/>
  <c r="O10" i="43"/>
  <c r="N10" i="43"/>
  <c r="M10" i="43"/>
  <c r="K10" i="43"/>
  <c r="J10" i="43"/>
  <c r="I10" i="43"/>
  <c r="E10" i="43"/>
  <c r="R10" i="42"/>
  <c r="P10" i="42"/>
  <c r="I10" i="42"/>
  <c r="J10" i="42"/>
  <c r="R10" i="5"/>
  <c r="N10" i="5"/>
  <c r="Q10" i="42"/>
  <c r="O10" i="42"/>
  <c r="E10" i="42"/>
  <c r="M10" i="42"/>
  <c r="N10" i="42"/>
  <c r="L10" i="42"/>
  <c r="S10" i="45"/>
  <c r="R10" i="45"/>
  <c r="Q10" i="45"/>
  <c r="P10" i="45"/>
  <c r="O10" i="45"/>
  <c r="N10" i="45"/>
  <c r="M10" i="45"/>
  <c r="L10" i="45"/>
  <c r="K10" i="45"/>
  <c r="J10" i="45"/>
  <c r="I10" i="45"/>
  <c r="E10" i="45"/>
  <c r="S10" i="44"/>
  <c r="R10" i="44"/>
  <c r="Q10" i="44"/>
  <c r="P10" i="44"/>
  <c r="O10" i="44"/>
  <c r="N10" i="44"/>
  <c r="M10" i="44"/>
  <c r="L10" i="44"/>
  <c r="K10" i="44"/>
  <c r="J10" i="44"/>
  <c r="I10" i="44"/>
  <c r="E10" i="44"/>
  <c r="I10" i="46"/>
  <c r="E10" i="46"/>
  <c r="J10" i="46"/>
  <c r="O10" i="47"/>
  <c r="Q10" i="47"/>
  <c r="M10" i="47"/>
  <c r="L10" i="47"/>
  <c r="K10" i="47"/>
  <c r="I10" i="47"/>
  <c r="E10" i="47"/>
  <c r="R10" i="46"/>
  <c r="Q10" i="46"/>
  <c r="O10" i="46"/>
  <c r="M10" i="46"/>
  <c r="K10" i="46"/>
  <c r="N10" i="47"/>
  <c r="P10" i="47"/>
  <c r="J10" i="47"/>
  <c r="S10" i="46"/>
  <c r="P10" i="46"/>
  <c r="N10" i="46"/>
  <c r="L10" i="46"/>
  <c r="E10" i="51"/>
  <c r="S10" i="50"/>
  <c r="R10" i="50"/>
  <c r="Q10" i="50"/>
  <c r="P10" i="50"/>
  <c r="O10" i="50"/>
  <c r="N10" i="50"/>
  <c r="M10" i="50"/>
  <c r="L10" i="50"/>
  <c r="K10" i="50"/>
  <c r="J10" i="50"/>
  <c r="I10" i="50"/>
  <c r="L10" i="49"/>
  <c r="K10" i="49"/>
  <c r="J10" i="49"/>
  <c r="I10" i="49"/>
  <c r="E10" i="49"/>
  <c r="S10" i="48"/>
  <c r="R10" i="48"/>
  <c r="Q10" i="48"/>
  <c r="P10" i="48"/>
  <c r="O10" i="48"/>
  <c r="N10" i="48"/>
  <c r="M10" i="48"/>
  <c r="K10" i="48"/>
  <c r="J10" i="48"/>
  <c r="I10" i="48"/>
  <c r="E10" i="48"/>
  <c r="U10" i="47"/>
  <c r="T10" i="47"/>
  <c r="S10" i="47"/>
  <c r="R10" i="47"/>
  <c r="O10" i="51"/>
  <c r="M10" i="51"/>
  <c r="L10" i="51"/>
  <c r="K10" i="51"/>
  <c r="J10" i="51"/>
  <c r="I10" i="51"/>
  <c r="E10" i="50"/>
  <c r="P10" i="49"/>
  <c r="N10" i="49"/>
  <c r="M10" i="49"/>
  <c r="L10" i="48"/>
  <c r="N10" i="51"/>
  <c r="Q10" i="49"/>
  <c r="O10" i="49"/>
  <c r="K10" i="53"/>
  <c r="J10" i="53"/>
  <c r="I10" i="53"/>
  <c r="E10" i="53"/>
  <c r="R10" i="52"/>
  <c r="Q10" i="52"/>
  <c r="P10" i="52"/>
  <c r="O10" i="52"/>
  <c r="N10" i="52"/>
  <c r="M10" i="52"/>
  <c r="L10" i="52"/>
  <c r="K10" i="52"/>
  <c r="J10" i="52"/>
  <c r="I10" i="52"/>
  <c r="E10" i="52"/>
  <c r="R10" i="51"/>
  <c r="Q10" i="51"/>
  <c r="P10" i="51"/>
  <c r="P10" i="58"/>
  <c r="O10" i="58"/>
  <c r="N10" i="58"/>
  <c r="M10" i="58"/>
  <c r="L10" i="58"/>
  <c r="K10" i="58"/>
  <c r="J10" i="58"/>
  <c r="E10" i="54"/>
  <c r="S10" i="53"/>
  <c r="R10" i="53"/>
  <c r="Q10" i="53"/>
  <c r="P10" i="53"/>
  <c r="O10" i="53"/>
  <c r="N10" i="53"/>
  <c r="M10" i="53"/>
  <c r="L10" i="53"/>
  <c r="I10" i="59"/>
  <c r="E10" i="59"/>
  <c r="J10" i="63"/>
  <c r="I10" i="63"/>
  <c r="E10" i="63"/>
  <c r="P10" i="63"/>
  <c r="O10" i="63"/>
  <c r="N10" i="63"/>
  <c r="M10" i="63"/>
  <c r="L10" i="63"/>
  <c r="K10" i="63"/>
  <c r="R10" i="57"/>
  <c r="Q10" i="57"/>
  <c r="P10" i="57"/>
  <c r="O10" i="57"/>
  <c r="N10" i="57"/>
  <c r="M10" i="57"/>
  <c r="L10" i="57"/>
  <c r="J10" i="57"/>
  <c r="I10" i="57"/>
  <c r="E10" i="57"/>
  <c r="R10" i="56"/>
  <c r="Q10" i="56"/>
  <c r="P10" i="56"/>
  <c r="O10" i="56"/>
  <c r="N10" i="56"/>
  <c r="R10" i="55"/>
  <c r="Q10" i="55"/>
  <c r="P10" i="55"/>
  <c r="O10" i="55"/>
  <c r="N10" i="55"/>
  <c r="M10" i="55"/>
  <c r="L10" i="55"/>
  <c r="K10" i="55"/>
  <c r="J10" i="55"/>
  <c r="I10" i="55"/>
  <c r="E10" i="55"/>
  <c r="S10" i="54"/>
  <c r="I10" i="54"/>
  <c r="I10" i="58"/>
  <c r="K10" i="57"/>
  <c r="M10" i="56"/>
  <c r="L10" i="56"/>
  <c r="K10" i="56"/>
  <c r="J10" i="56"/>
  <c r="I10" i="56"/>
  <c r="E10" i="56"/>
  <c r="R10" i="54"/>
  <c r="Q10" i="54"/>
  <c r="P10" i="54"/>
  <c r="O10" i="54"/>
  <c r="N10" i="54"/>
  <c r="M10" i="54"/>
  <c r="L10" i="54"/>
  <c r="K10" i="54"/>
  <c r="J10" i="54"/>
  <c r="R10" i="59"/>
  <c r="Q10" i="59"/>
  <c r="P10" i="59"/>
  <c r="O10" i="59"/>
  <c r="N10" i="59"/>
  <c r="M10" i="59"/>
  <c r="L10" i="59"/>
  <c r="K10" i="59"/>
  <c r="J10" i="59"/>
  <c r="N10" i="67"/>
  <c r="M10" i="67"/>
  <c r="L10" i="67"/>
  <c r="K10" i="67"/>
  <c r="J10" i="67"/>
  <c r="I10" i="67"/>
  <c r="E10" i="67"/>
  <c r="R10" i="66"/>
  <c r="Q10" i="66"/>
  <c r="E10" i="62"/>
  <c r="R10" i="61"/>
  <c r="Q10" i="61"/>
  <c r="P10" i="61"/>
  <c r="O10" i="61"/>
  <c r="N10" i="61"/>
  <c r="M10" i="61"/>
  <c r="L10" i="61"/>
  <c r="K10" i="61"/>
  <c r="J10" i="61"/>
  <c r="I10" i="61"/>
  <c r="E10" i="61"/>
  <c r="M10" i="60"/>
  <c r="L10" i="60"/>
  <c r="K10" i="60"/>
  <c r="J10" i="60"/>
  <c r="I10" i="60"/>
  <c r="E10" i="60"/>
  <c r="R10" i="67"/>
  <c r="Q10" i="67"/>
  <c r="P10" i="67"/>
  <c r="O10" i="67"/>
  <c r="P10" i="66"/>
  <c r="O10" i="66"/>
  <c r="N10" i="66"/>
  <c r="M10" i="66"/>
  <c r="L10" i="66"/>
  <c r="K10" i="66"/>
  <c r="J10" i="66"/>
  <c r="I10" i="66"/>
  <c r="E10" i="66"/>
  <c r="R10" i="65"/>
  <c r="Q10" i="65"/>
  <c r="P10" i="65"/>
  <c r="O10" i="65"/>
  <c r="N10" i="65"/>
  <c r="M10" i="65"/>
  <c r="L10" i="65"/>
  <c r="K10" i="65"/>
  <c r="J10" i="65"/>
  <c r="I10" i="65"/>
  <c r="E10" i="65"/>
  <c r="L10" i="64"/>
  <c r="K10" i="64"/>
  <c r="J10" i="64"/>
  <c r="I10" i="64"/>
  <c r="E10" i="64"/>
  <c r="R10" i="63"/>
  <c r="Q10" i="63"/>
  <c r="R10" i="62"/>
  <c r="Q10" i="62"/>
  <c r="P10" i="62"/>
  <c r="O10" i="62"/>
  <c r="N10" i="62"/>
  <c r="M10" i="62"/>
  <c r="L10" i="62"/>
  <c r="K10" i="62"/>
  <c r="J10" i="62"/>
  <c r="I10" i="62"/>
  <c r="L10" i="68"/>
  <c r="K10" i="68"/>
  <c r="J10" i="68"/>
  <c r="I10" i="68"/>
  <c r="E10" i="68"/>
  <c r="P10" i="68"/>
  <c r="O10" i="68"/>
  <c r="N10" i="68"/>
  <c r="M10" i="68"/>
  <c r="J10" i="69"/>
  <c r="I10" i="69"/>
  <c r="E10" i="69"/>
  <c r="R10" i="68"/>
  <c r="Q10" i="68"/>
  <c r="M10" i="70"/>
  <c r="L10" i="70"/>
  <c r="K10" i="70"/>
  <c r="J10" i="70"/>
  <c r="I10" i="70"/>
  <c r="J10" i="73"/>
  <c r="I10" i="73"/>
  <c r="E10" i="73"/>
  <c r="J10" i="72"/>
  <c r="R10" i="71"/>
  <c r="O10" i="71"/>
  <c r="L10" i="71"/>
  <c r="J10" i="71"/>
  <c r="R10" i="70"/>
  <c r="Q10" i="70"/>
  <c r="P10" i="70"/>
  <c r="O10" i="70"/>
  <c r="N10" i="70"/>
  <c r="E10" i="70"/>
  <c r="R10" i="69"/>
  <c r="Q10" i="69"/>
  <c r="P10" i="69"/>
  <c r="O10" i="69"/>
  <c r="N10" i="69"/>
  <c r="M10" i="69"/>
  <c r="L10" i="69"/>
  <c r="K10" i="69"/>
  <c r="I10" i="84"/>
  <c r="E10" i="84"/>
  <c r="R10" i="83"/>
  <c r="Q10" i="83"/>
  <c r="P10" i="83"/>
  <c r="O10" i="83"/>
  <c r="N10" i="83"/>
  <c r="M10" i="83"/>
  <c r="L10" i="83"/>
  <c r="E10" i="74"/>
  <c r="R10" i="73"/>
  <c r="Q10" i="73"/>
  <c r="P10" i="73"/>
  <c r="O10" i="73"/>
  <c r="N10" i="73"/>
  <c r="M10" i="73"/>
  <c r="L10" i="73"/>
  <c r="K10" i="73"/>
  <c r="R10" i="76"/>
  <c r="Q10" i="76"/>
  <c r="P10" i="76"/>
  <c r="O10" i="76"/>
  <c r="N10" i="76"/>
  <c r="M10" i="76"/>
  <c r="L10" i="76"/>
  <c r="K10" i="76"/>
  <c r="J10" i="76"/>
  <c r="I10" i="76"/>
  <c r="E10" i="76"/>
  <c r="R10" i="75"/>
  <c r="Q10" i="75"/>
  <c r="P10" i="75"/>
  <c r="O10" i="75"/>
  <c r="N10" i="75"/>
  <c r="M10" i="75"/>
  <c r="L10" i="75"/>
  <c r="K10" i="75"/>
  <c r="J10" i="75"/>
  <c r="I10" i="75"/>
  <c r="E10" i="75"/>
  <c r="R10" i="74"/>
  <c r="Q10" i="74"/>
  <c r="P10" i="74"/>
  <c r="O10" i="74"/>
  <c r="N10" i="74"/>
  <c r="M10" i="74"/>
  <c r="L10" i="74"/>
  <c r="K10" i="74"/>
  <c r="J10" i="74"/>
  <c r="I10" i="74"/>
  <c r="L10" i="77"/>
  <c r="K10" i="77"/>
  <c r="J10" i="77"/>
  <c r="I10" i="77"/>
  <c r="E10" i="77"/>
  <c r="R10" i="81"/>
  <c r="Q10" i="81"/>
  <c r="P10" i="81"/>
  <c r="O10" i="81"/>
  <c r="N10" i="81"/>
  <c r="M10" i="81"/>
  <c r="L10" i="81"/>
  <c r="K10" i="81"/>
  <c r="J10" i="81"/>
  <c r="K10" i="80"/>
  <c r="J10" i="80"/>
  <c r="I10" i="80"/>
  <c r="E10" i="80"/>
  <c r="M10" i="79"/>
  <c r="L10" i="79"/>
  <c r="K10" i="79"/>
  <c r="J10" i="79"/>
  <c r="I10" i="79"/>
  <c r="E10" i="79"/>
  <c r="R10" i="78"/>
  <c r="Q10" i="78"/>
  <c r="P10" i="78"/>
  <c r="O10" i="78"/>
  <c r="N10" i="78"/>
  <c r="M10" i="78"/>
  <c r="L10" i="78"/>
  <c r="K10" i="78"/>
  <c r="J10" i="78"/>
  <c r="I10" i="78"/>
  <c r="E10" i="78"/>
  <c r="R10" i="77"/>
  <c r="Q10" i="77"/>
  <c r="P10" i="77"/>
  <c r="O10" i="77"/>
  <c r="N10" i="77"/>
  <c r="M10" i="77"/>
  <c r="O10" i="86"/>
  <c r="N10" i="86"/>
  <c r="M10" i="86"/>
  <c r="L10" i="86"/>
  <c r="K10" i="86"/>
  <c r="J10" i="86"/>
  <c r="I10" i="86"/>
  <c r="E10" i="86"/>
  <c r="R10" i="85"/>
  <c r="R10" i="80"/>
  <c r="Q10" i="80"/>
  <c r="P10" i="80"/>
  <c r="O10" i="80"/>
  <c r="N10" i="80"/>
  <c r="M10" i="80"/>
  <c r="L10" i="80"/>
  <c r="I10" i="81"/>
  <c r="E10" i="81"/>
  <c r="O10" i="84"/>
  <c r="N10" i="84"/>
  <c r="M10" i="84"/>
  <c r="L10" i="84"/>
  <c r="K10" i="84"/>
  <c r="J10" i="84"/>
  <c r="K10" i="83"/>
  <c r="J10" i="83"/>
  <c r="I10" i="83"/>
  <c r="E10" i="83"/>
  <c r="L10" i="82"/>
  <c r="K10" i="82"/>
  <c r="J10" i="82"/>
  <c r="I10" i="82"/>
  <c r="E10" i="82"/>
  <c r="R10" i="84"/>
  <c r="Q10" i="84"/>
  <c r="P10" i="84"/>
  <c r="M10" i="87"/>
  <c r="L10" i="87"/>
  <c r="K10" i="87"/>
  <c r="J10" i="87"/>
  <c r="I10" i="87"/>
  <c r="E10" i="87"/>
  <c r="R10" i="86"/>
  <c r="Q10" i="86"/>
  <c r="P10" i="86"/>
  <c r="I10" i="85"/>
  <c r="E10" i="85"/>
  <c r="Q10" i="85"/>
  <c r="P10" i="85"/>
  <c r="O10" i="85"/>
  <c r="N10" i="85"/>
  <c r="M10" i="85"/>
  <c r="L10" i="85"/>
  <c r="K10" i="85"/>
  <c r="J10" i="85"/>
  <c r="N10" i="90"/>
  <c r="M10" i="90"/>
  <c r="L10" i="90"/>
  <c r="K10" i="90"/>
  <c r="J10" i="90"/>
  <c r="I10" i="90"/>
  <c r="E10" i="90"/>
  <c r="O10" i="89"/>
  <c r="N10" i="89"/>
  <c r="K10" i="89"/>
  <c r="J10" i="89"/>
  <c r="I10" i="89"/>
  <c r="E10" i="89"/>
  <c r="Q10" i="88"/>
  <c r="P10" i="88"/>
  <c r="O10" i="88"/>
  <c r="M10" i="89"/>
  <c r="N10" i="88"/>
  <c r="E10" i="88"/>
  <c r="N10" i="87"/>
  <c r="L10" i="89"/>
  <c r="M10" i="88"/>
  <c r="L10" i="88"/>
  <c r="K10" i="88"/>
  <c r="J10" i="88"/>
  <c r="I10" i="88"/>
  <c r="O10" i="87"/>
  <c r="P10" i="90"/>
  <c r="O10" i="90"/>
  <c r="M10" i="91"/>
  <c r="L10" i="91"/>
  <c r="K10" i="91"/>
  <c r="J10" i="91"/>
  <c r="I10" i="91"/>
  <c r="E10" i="91"/>
  <c r="Q10" i="90"/>
  <c r="J10" i="100"/>
  <c r="I10" i="100"/>
  <c r="E10" i="100"/>
  <c r="Q10" i="99"/>
  <c r="P10" i="99"/>
  <c r="O10" i="99"/>
  <c r="N10" i="99"/>
  <c r="M10" i="99"/>
  <c r="L10" i="99"/>
  <c r="K10" i="99"/>
  <c r="J10" i="99"/>
  <c r="I10" i="99"/>
  <c r="E10" i="99"/>
  <c r="Q10" i="98"/>
  <c r="P10" i="98"/>
  <c r="O10" i="98"/>
  <c r="N10" i="98"/>
  <c r="M10" i="98"/>
  <c r="L10" i="98"/>
  <c r="K10" i="98"/>
  <c r="J10" i="98"/>
  <c r="I10" i="98"/>
  <c r="E10" i="98"/>
  <c r="Q10" i="97"/>
  <c r="P10" i="97"/>
  <c r="O10" i="97"/>
  <c r="N10" i="97"/>
  <c r="M10" i="97"/>
  <c r="L10" i="97"/>
  <c r="K10" i="97"/>
  <c r="J10" i="97"/>
  <c r="I10" i="97"/>
  <c r="E10" i="97"/>
  <c r="Q10" i="96"/>
  <c r="P10" i="96"/>
  <c r="O10" i="96"/>
  <c r="N10" i="96"/>
  <c r="M10" i="96"/>
  <c r="L10" i="96"/>
  <c r="K10" i="96"/>
  <c r="J10" i="96"/>
  <c r="I10" i="96"/>
  <c r="E10" i="96"/>
  <c r="Q10" i="95"/>
  <c r="P10" i="95"/>
  <c r="O10" i="95"/>
  <c r="N10" i="95"/>
  <c r="M10" i="95"/>
  <c r="L10" i="95"/>
  <c r="K10" i="95"/>
  <c r="J10" i="95"/>
  <c r="I10" i="95"/>
  <c r="E10" i="95"/>
  <c r="Q10" i="94"/>
  <c r="P10" i="94"/>
  <c r="O10" i="94"/>
  <c r="N10" i="94"/>
  <c r="M10" i="94"/>
  <c r="L10" i="94"/>
  <c r="K10" i="94"/>
  <c r="J10" i="94"/>
  <c r="I10" i="94"/>
  <c r="E10" i="94"/>
  <c r="Q10" i="93"/>
  <c r="P10" i="93"/>
  <c r="O10" i="93"/>
  <c r="N10" i="93"/>
  <c r="M10" i="93"/>
  <c r="L10" i="93"/>
  <c r="K10" i="93"/>
  <c r="J10" i="93"/>
  <c r="I10" i="93"/>
  <c r="E10" i="93"/>
  <c r="N10" i="92"/>
  <c r="M10" i="92"/>
  <c r="L10" i="92"/>
  <c r="K10" i="92"/>
  <c r="J10" i="92"/>
  <c r="I10" i="92"/>
  <c r="E10" i="92"/>
  <c r="Q10" i="91"/>
  <c r="P10" i="91"/>
  <c r="O10" i="91"/>
  <c r="N10" i="91"/>
  <c r="Q10" i="100"/>
  <c r="P10" i="100"/>
  <c r="O10" i="100"/>
  <c r="N10" i="100"/>
  <c r="M10" i="100"/>
  <c r="L10" i="100"/>
  <c r="K10" i="100"/>
  <c r="Q29" i="100"/>
  <c r="L26" i="100"/>
  <c r="Q26" i="100"/>
  <c r="P29" i="100"/>
  <c r="P26" i="100"/>
  <c r="K26" i="100"/>
  <c r="O29" i="100"/>
  <c r="O26" i="100"/>
  <c r="J26" i="100"/>
  <c r="N29" i="100"/>
  <c r="N26" i="100"/>
  <c r="I26" i="100"/>
  <c r="M29" i="100"/>
  <c r="M26" i="100"/>
  <c r="H26" i="100"/>
  <c r="J29" i="100"/>
  <c r="E26" i="100"/>
  <c r="I29" i="100"/>
  <c r="D26" i="100"/>
  <c r="H9" i="100"/>
  <c r="D10" i="100"/>
  <c r="L24" i="100"/>
  <c r="Q24" i="100"/>
  <c r="K24" i="100"/>
  <c r="P24" i="100"/>
  <c r="J24" i="100"/>
  <c r="O24" i="100"/>
  <c r="I24" i="100"/>
  <c r="N24" i="100"/>
  <c r="M24" i="100"/>
  <c r="D23" i="100"/>
  <c r="D24" i="100" s="1"/>
  <c r="H5" i="100"/>
  <c r="H23" i="100" s="1"/>
  <c r="H24" i="100" s="1"/>
  <c r="L28" i="100"/>
  <c r="Q28" i="100"/>
  <c r="Q30" i="100"/>
  <c r="K28" i="100"/>
  <c r="P28" i="100"/>
  <c r="P30" i="100"/>
  <c r="J28" i="100"/>
  <c r="O28" i="100"/>
  <c r="O30" i="100"/>
  <c r="I28" i="100"/>
  <c r="N28" i="100"/>
  <c r="N30" i="100"/>
  <c r="M28" i="100"/>
  <c r="M30" i="100"/>
  <c r="E28" i="100"/>
  <c r="J30" i="100"/>
  <c r="I30" i="100"/>
  <c r="D27" i="100"/>
  <c r="D28" i="100" s="1"/>
  <c r="H4" i="100"/>
  <c r="H27" i="100" s="1"/>
  <c r="D20" i="100"/>
  <c r="H2" i="100"/>
  <c r="H20" i="100" s="1"/>
  <c r="Q29" i="99"/>
  <c r="L26" i="99"/>
  <c r="Q26" i="99"/>
  <c r="P29" i="99"/>
  <c r="K26" i="99"/>
  <c r="P26" i="99"/>
  <c r="O29" i="99"/>
  <c r="J26" i="99"/>
  <c r="O26" i="99"/>
  <c r="N29" i="99"/>
  <c r="N26" i="99"/>
  <c r="I26" i="99"/>
  <c r="M29" i="99"/>
  <c r="M26" i="99"/>
  <c r="H26" i="99"/>
  <c r="J29" i="99"/>
  <c r="E26" i="99"/>
  <c r="I29" i="99"/>
  <c r="D26" i="99"/>
  <c r="H9" i="99"/>
  <c r="D10" i="99"/>
  <c r="L24" i="99"/>
  <c r="Q24" i="99"/>
  <c r="K24" i="99"/>
  <c r="P24" i="99"/>
  <c r="J24" i="99"/>
  <c r="O24" i="99"/>
  <c r="I24" i="99"/>
  <c r="N24" i="99"/>
  <c r="M24" i="99"/>
  <c r="D23" i="99"/>
  <c r="D24" i="99" s="1"/>
  <c r="H5" i="99"/>
  <c r="H23" i="99" s="1"/>
  <c r="H24" i="99" s="1"/>
  <c r="L28" i="99"/>
  <c r="Q28" i="99"/>
  <c r="Q30" i="99"/>
  <c r="K28" i="99"/>
  <c r="P28" i="99"/>
  <c r="P30" i="99"/>
  <c r="J28" i="99"/>
  <c r="O28" i="99"/>
  <c r="O30" i="99"/>
  <c r="I28" i="99"/>
  <c r="N28" i="99"/>
  <c r="N30" i="99"/>
  <c r="M28" i="99"/>
  <c r="M30" i="99"/>
  <c r="E28" i="99"/>
  <c r="J30" i="99"/>
  <c r="I30" i="99"/>
  <c r="D27" i="99"/>
  <c r="D28" i="99" s="1"/>
  <c r="H4" i="99"/>
  <c r="H27" i="99" s="1"/>
  <c r="D20" i="99"/>
  <c r="H2" i="99"/>
  <c r="H20" i="99" s="1"/>
  <c r="Q29" i="98"/>
  <c r="L26" i="98"/>
  <c r="Q26" i="98"/>
  <c r="P29" i="98"/>
  <c r="P26" i="98"/>
  <c r="K26" i="98"/>
  <c r="O29" i="98"/>
  <c r="O26" i="98"/>
  <c r="J26" i="98"/>
  <c r="N29" i="98"/>
  <c r="N26" i="98"/>
  <c r="I26" i="98"/>
  <c r="M29" i="98"/>
  <c r="M26" i="98"/>
  <c r="H26" i="98"/>
  <c r="J29" i="98"/>
  <c r="E26" i="98"/>
  <c r="I29" i="98"/>
  <c r="D26" i="98"/>
  <c r="D10" i="98"/>
  <c r="H9" i="98"/>
  <c r="L24" i="98"/>
  <c r="Q24" i="98"/>
  <c r="K24" i="98"/>
  <c r="P24" i="98"/>
  <c r="J24" i="98"/>
  <c r="O24" i="98"/>
  <c r="I24" i="98"/>
  <c r="N24" i="98"/>
  <c r="M24" i="98"/>
  <c r="D23" i="98"/>
  <c r="D24" i="98" s="1"/>
  <c r="H5" i="98"/>
  <c r="H23" i="98" s="1"/>
  <c r="H24" i="98" s="1"/>
  <c r="L28" i="98"/>
  <c r="Q28" i="98"/>
  <c r="Q30" i="98"/>
  <c r="K28" i="98"/>
  <c r="P28" i="98"/>
  <c r="P30" i="98"/>
  <c r="J28" i="98"/>
  <c r="O28" i="98"/>
  <c r="O30" i="98"/>
  <c r="I28" i="98"/>
  <c r="N28" i="98"/>
  <c r="N30" i="98"/>
  <c r="M28" i="98"/>
  <c r="M30" i="98"/>
  <c r="E28" i="98"/>
  <c r="J30" i="98"/>
  <c r="I30" i="98"/>
  <c r="D27" i="98"/>
  <c r="D28" i="98" s="1"/>
  <c r="H4" i="98"/>
  <c r="H27" i="98" s="1"/>
  <c r="D20" i="98"/>
  <c r="H2" i="98"/>
  <c r="H20" i="98" s="1"/>
  <c r="Q29" i="97"/>
  <c r="Q26" i="97"/>
  <c r="L26" i="97"/>
  <c r="P29" i="97"/>
  <c r="K26" i="97"/>
  <c r="P26" i="97"/>
  <c r="O29" i="97"/>
  <c r="J26" i="97"/>
  <c r="O26" i="97"/>
  <c r="N29" i="97"/>
  <c r="N26" i="97"/>
  <c r="I26" i="97"/>
  <c r="M29" i="97"/>
  <c r="M26" i="97"/>
  <c r="H26" i="97"/>
  <c r="J29" i="97"/>
  <c r="E26" i="97"/>
  <c r="I29" i="97"/>
  <c r="D26" i="97"/>
  <c r="D10" i="97"/>
  <c r="H9" i="97"/>
  <c r="L24" i="97"/>
  <c r="Q24" i="97"/>
  <c r="K24" i="97"/>
  <c r="P24" i="97"/>
  <c r="J24" i="97"/>
  <c r="O24" i="97"/>
  <c r="I24" i="97"/>
  <c r="N24" i="97"/>
  <c r="M24" i="97"/>
  <c r="D23" i="97"/>
  <c r="D24" i="97" s="1"/>
  <c r="H5" i="97"/>
  <c r="H23" i="97" s="1"/>
  <c r="H24" i="97" s="1"/>
  <c r="L28" i="97"/>
  <c r="Q28" i="97"/>
  <c r="Q30" i="97"/>
  <c r="K28" i="97"/>
  <c r="P28" i="97"/>
  <c r="P30" i="97"/>
  <c r="J28" i="97"/>
  <c r="O28" i="97"/>
  <c r="O30" i="97"/>
  <c r="I28" i="97"/>
  <c r="N28" i="97"/>
  <c r="N30" i="97"/>
  <c r="M28" i="97"/>
  <c r="M30" i="97"/>
  <c r="E28" i="97"/>
  <c r="J30" i="97"/>
  <c r="I30" i="97"/>
  <c r="H4" i="97"/>
  <c r="H27" i="97" s="1"/>
  <c r="D27" i="97"/>
  <c r="D28" i="97" s="1"/>
  <c r="D20" i="97"/>
  <c r="H2" i="97"/>
  <c r="H20" i="97" s="1"/>
  <c r="Q29" i="96"/>
  <c r="L26" i="96"/>
  <c r="Q26" i="96"/>
  <c r="P29" i="96"/>
  <c r="K26" i="96"/>
  <c r="P26" i="96"/>
  <c r="O29" i="96"/>
  <c r="O26" i="96"/>
  <c r="J26" i="96"/>
  <c r="N29" i="96"/>
  <c r="I26" i="96"/>
  <c r="N26" i="96"/>
  <c r="M29" i="96"/>
  <c r="H26" i="96"/>
  <c r="M26" i="96"/>
  <c r="J29" i="96"/>
  <c r="E26" i="96"/>
  <c r="I29" i="96"/>
  <c r="D26" i="96"/>
  <c r="H9" i="96"/>
  <c r="D10" i="96"/>
  <c r="L24" i="96"/>
  <c r="Q24" i="96"/>
  <c r="K24" i="96"/>
  <c r="P24" i="96"/>
  <c r="J24" i="96"/>
  <c r="O24" i="96"/>
  <c r="I24" i="96"/>
  <c r="N24" i="96"/>
  <c r="M24" i="96"/>
  <c r="H5" i="96"/>
  <c r="H23" i="96" s="1"/>
  <c r="H24" i="96" s="1"/>
  <c r="D23" i="96"/>
  <c r="D24" i="96" s="1"/>
  <c r="L28" i="96"/>
  <c r="Q28" i="96"/>
  <c r="Q30" i="96"/>
  <c r="K28" i="96"/>
  <c r="P28" i="96"/>
  <c r="P30" i="96"/>
  <c r="J28" i="96"/>
  <c r="O28" i="96"/>
  <c r="O30" i="96"/>
  <c r="I28" i="96"/>
  <c r="N28" i="96"/>
  <c r="N30" i="96"/>
  <c r="M28" i="96"/>
  <c r="M30" i="96"/>
  <c r="E28" i="96"/>
  <c r="J30" i="96"/>
  <c r="I30" i="96"/>
  <c r="H4" i="96"/>
  <c r="H27" i="96" s="1"/>
  <c r="D27" i="96"/>
  <c r="D28" i="96" s="1"/>
  <c r="D20" i="96"/>
  <c r="H2" i="96"/>
  <c r="H20" i="96" s="1"/>
  <c r="Q29" i="95"/>
  <c r="Q26" i="95"/>
  <c r="L26" i="95"/>
  <c r="P29" i="95"/>
  <c r="P26" i="95"/>
  <c r="K26" i="95"/>
  <c r="O29" i="95"/>
  <c r="O26" i="95"/>
  <c r="J26" i="95"/>
  <c r="N29" i="95"/>
  <c r="N26" i="95"/>
  <c r="I26" i="95"/>
  <c r="H26" i="95"/>
  <c r="M26" i="95"/>
  <c r="M29" i="95"/>
  <c r="J29" i="95"/>
  <c r="E26" i="95"/>
  <c r="I29" i="95"/>
  <c r="D26" i="95"/>
  <c r="H9" i="95"/>
  <c r="D10" i="95"/>
  <c r="L24" i="95"/>
  <c r="Q24" i="95"/>
  <c r="K24" i="95"/>
  <c r="P24" i="95"/>
  <c r="J24" i="95"/>
  <c r="O24" i="95"/>
  <c r="I24" i="95"/>
  <c r="N24" i="95"/>
  <c r="M24" i="95"/>
  <c r="D23" i="95"/>
  <c r="D24" i="95" s="1"/>
  <c r="H5" i="95"/>
  <c r="H23" i="95" s="1"/>
  <c r="H24" i="95" s="1"/>
  <c r="L28" i="95"/>
  <c r="Q28" i="95"/>
  <c r="Q30" i="95"/>
  <c r="K28" i="95"/>
  <c r="P28" i="95"/>
  <c r="P30" i="95"/>
  <c r="J28" i="95"/>
  <c r="O28" i="95"/>
  <c r="O30" i="95"/>
  <c r="I28" i="95"/>
  <c r="N28" i="95"/>
  <c r="N30" i="95"/>
  <c r="M28" i="95"/>
  <c r="M30" i="95"/>
  <c r="E28" i="95"/>
  <c r="J30" i="95"/>
  <c r="I30" i="95"/>
  <c r="D27" i="95"/>
  <c r="D28" i="95" s="1"/>
  <c r="H4" i="95"/>
  <c r="H27" i="95" s="1"/>
  <c r="D20" i="95"/>
  <c r="H2" i="95"/>
  <c r="H20" i="95" s="1"/>
  <c r="Q29" i="94"/>
  <c r="L26" i="94"/>
  <c r="Q26" i="94"/>
  <c r="P26" i="94"/>
  <c r="K26" i="94"/>
  <c r="P29" i="94"/>
  <c r="O29" i="94"/>
  <c r="O26" i="94"/>
  <c r="J26" i="94"/>
  <c r="N29" i="94"/>
  <c r="N26" i="94"/>
  <c r="I26" i="94"/>
  <c r="M29" i="94"/>
  <c r="H26" i="94"/>
  <c r="M26" i="94"/>
  <c r="J29" i="94"/>
  <c r="E26" i="94"/>
  <c r="I29" i="94"/>
  <c r="D26" i="94"/>
  <c r="H9" i="94"/>
  <c r="D10" i="94"/>
  <c r="L24" i="94"/>
  <c r="Q24" i="94"/>
  <c r="K24" i="94"/>
  <c r="P24" i="94"/>
  <c r="J24" i="94"/>
  <c r="O24" i="94"/>
  <c r="I24" i="94"/>
  <c r="N24" i="94"/>
  <c r="M24" i="94"/>
  <c r="D23" i="94"/>
  <c r="D24" i="94" s="1"/>
  <c r="H5" i="94"/>
  <c r="H23" i="94" s="1"/>
  <c r="H24" i="94" s="1"/>
  <c r="L28" i="94"/>
  <c r="Q28" i="94"/>
  <c r="Q30" i="94"/>
  <c r="K28" i="94"/>
  <c r="P28" i="94"/>
  <c r="P30" i="94"/>
  <c r="J28" i="94"/>
  <c r="O28" i="94"/>
  <c r="O30" i="94"/>
  <c r="I28" i="94"/>
  <c r="N28" i="94"/>
  <c r="N30" i="94"/>
  <c r="M28" i="94"/>
  <c r="M30" i="94"/>
  <c r="E28" i="94"/>
  <c r="J30" i="94"/>
  <c r="I30" i="94"/>
  <c r="D27" i="94"/>
  <c r="D28" i="94" s="1"/>
  <c r="H4" i="94"/>
  <c r="H27" i="94" s="1"/>
  <c r="D20" i="94"/>
  <c r="H2" i="94"/>
  <c r="H20" i="94" s="1"/>
  <c r="Q29" i="93"/>
  <c r="Q26" i="93"/>
  <c r="L26" i="93"/>
  <c r="P29" i="93"/>
  <c r="K26" i="93"/>
  <c r="P26" i="93"/>
  <c r="O29" i="93"/>
  <c r="J26" i="93"/>
  <c r="O26" i="93"/>
  <c r="N29" i="93"/>
  <c r="I26" i="93"/>
  <c r="N26" i="93"/>
  <c r="H26" i="93"/>
  <c r="M29" i="93"/>
  <c r="M26" i="93"/>
  <c r="J29" i="93"/>
  <c r="E26" i="93"/>
  <c r="I29" i="93"/>
  <c r="D26" i="93"/>
  <c r="D10" i="93"/>
  <c r="H9" i="93"/>
  <c r="L24" i="93"/>
  <c r="Q24" i="93"/>
  <c r="K24" i="93"/>
  <c r="P24" i="93"/>
  <c r="J24" i="93"/>
  <c r="O24" i="93"/>
  <c r="I24" i="93"/>
  <c r="N24" i="93"/>
  <c r="M24" i="93"/>
  <c r="D23" i="93"/>
  <c r="D24" i="93" s="1"/>
  <c r="H5" i="93"/>
  <c r="H23" i="93" s="1"/>
  <c r="H24" i="93" s="1"/>
  <c r="L28" i="93"/>
  <c r="Q28" i="93"/>
  <c r="Q30" i="93"/>
  <c r="K28" i="93"/>
  <c r="P28" i="93"/>
  <c r="P30" i="93"/>
  <c r="J28" i="93"/>
  <c r="O28" i="93"/>
  <c r="O30" i="93"/>
  <c r="I28" i="93"/>
  <c r="N28" i="93"/>
  <c r="N30" i="93"/>
  <c r="M28" i="93"/>
  <c r="M30" i="93"/>
  <c r="E28" i="93"/>
  <c r="J30" i="93"/>
  <c r="I30" i="93"/>
  <c r="D27" i="93"/>
  <c r="D28" i="93" s="1"/>
  <c r="H4" i="93"/>
  <c r="H27" i="93" s="1"/>
  <c r="D20" i="93"/>
  <c r="H2" i="93"/>
  <c r="H20" i="93" s="1"/>
  <c r="N29" i="92"/>
  <c r="N26" i="92"/>
  <c r="I26" i="92"/>
  <c r="M26" i="92"/>
  <c r="M29" i="92"/>
  <c r="H26" i="92"/>
  <c r="L29" i="92"/>
  <c r="L26" i="92"/>
  <c r="K29" i="92"/>
  <c r="K26" i="92"/>
  <c r="J26" i="92"/>
  <c r="J29" i="92"/>
  <c r="E26" i="92"/>
  <c r="I29" i="92"/>
  <c r="D26" i="92"/>
  <c r="D10" i="92"/>
  <c r="H9" i="92"/>
  <c r="I24" i="92"/>
  <c r="N24" i="92"/>
  <c r="M24" i="92"/>
  <c r="E24" i="92"/>
  <c r="J24" i="92"/>
  <c r="D23" i="92"/>
  <c r="D24" i="92" s="1"/>
  <c r="H5" i="92"/>
  <c r="H23" i="92" s="1"/>
  <c r="H24" i="92" s="1"/>
  <c r="I28" i="92"/>
  <c r="N28" i="92"/>
  <c r="N30" i="92"/>
  <c r="M28" i="92"/>
  <c r="M30" i="92"/>
  <c r="L28" i="92"/>
  <c r="L30" i="92"/>
  <c r="K28" i="92"/>
  <c r="K30" i="92"/>
  <c r="E28" i="92"/>
  <c r="J28" i="92"/>
  <c r="J30" i="92"/>
  <c r="I30" i="92"/>
  <c r="D27" i="92"/>
  <c r="D28" i="92" s="1"/>
  <c r="H4" i="92"/>
  <c r="H27" i="92" s="1"/>
  <c r="D20" i="92"/>
  <c r="H2" i="92"/>
  <c r="H20" i="92" s="1"/>
  <c r="Q29" i="91"/>
  <c r="L26" i="91"/>
  <c r="Q26" i="91"/>
  <c r="P29" i="91"/>
  <c r="P26" i="91"/>
  <c r="K26" i="91"/>
  <c r="O29" i="91"/>
  <c r="J26" i="91"/>
  <c r="O26" i="91"/>
  <c r="N29" i="91"/>
  <c r="N26" i="91"/>
  <c r="I26" i="91"/>
  <c r="M29" i="91"/>
  <c r="M26" i="91"/>
  <c r="H26" i="91"/>
  <c r="J29" i="91"/>
  <c r="E26" i="91"/>
  <c r="I29" i="91"/>
  <c r="D26" i="91"/>
  <c r="H9" i="91"/>
  <c r="D10" i="91"/>
  <c r="L24" i="91"/>
  <c r="Q24" i="91"/>
  <c r="K24" i="91"/>
  <c r="P24" i="91"/>
  <c r="J24" i="91"/>
  <c r="O24" i="91"/>
  <c r="I24" i="91"/>
  <c r="N24" i="91"/>
  <c r="M24" i="91"/>
  <c r="H5" i="91"/>
  <c r="H23" i="91" s="1"/>
  <c r="H24" i="91" s="1"/>
  <c r="D23" i="91"/>
  <c r="D24" i="91" s="1"/>
  <c r="L28" i="91"/>
  <c r="Q28" i="91"/>
  <c r="Q30" i="91"/>
  <c r="K28" i="91"/>
  <c r="P28" i="91"/>
  <c r="P30" i="91"/>
  <c r="J28" i="91"/>
  <c r="O28" i="91"/>
  <c r="O30" i="91"/>
  <c r="I28" i="91"/>
  <c r="N28" i="91"/>
  <c r="N30" i="91"/>
  <c r="M28" i="91"/>
  <c r="M30" i="91"/>
  <c r="E28" i="91"/>
  <c r="J30" i="91"/>
  <c r="I30" i="91"/>
  <c r="D27" i="91"/>
  <c r="D28" i="91" s="1"/>
  <c r="H4" i="91"/>
  <c r="H27" i="91" s="1"/>
  <c r="D20" i="91"/>
  <c r="H2" i="91"/>
  <c r="H20" i="91" s="1"/>
  <c r="Q29" i="90"/>
  <c r="Q26" i="90"/>
  <c r="L26" i="90"/>
  <c r="P29" i="90"/>
  <c r="P26" i="90"/>
  <c r="K26" i="90"/>
  <c r="O29" i="90"/>
  <c r="O26" i="90"/>
  <c r="J26" i="90"/>
  <c r="N26" i="90"/>
  <c r="N29" i="90"/>
  <c r="I26" i="90"/>
  <c r="M29" i="90"/>
  <c r="M26" i="90"/>
  <c r="H26" i="90"/>
  <c r="J29" i="90"/>
  <c r="E26" i="90"/>
  <c r="I29" i="90"/>
  <c r="D26" i="90"/>
  <c r="D10" i="90"/>
  <c r="H9" i="90"/>
  <c r="L24" i="90"/>
  <c r="Q24" i="90"/>
  <c r="K24" i="90"/>
  <c r="P24" i="90"/>
  <c r="J24" i="90"/>
  <c r="O24" i="90"/>
  <c r="I24" i="90"/>
  <c r="N24" i="90"/>
  <c r="M24" i="90"/>
  <c r="D23" i="90"/>
  <c r="D24" i="90" s="1"/>
  <c r="H5" i="90"/>
  <c r="H23" i="90" s="1"/>
  <c r="H24" i="90" s="1"/>
  <c r="L28" i="90"/>
  <c r="Q28" i="90"/>
  <c r="Q30" i="90"/>
  <c r="K28" i="90"/>
  <c r="P28" i="90"/>
  <c r="P30" i="90"/>
  <c r="J28" i="90"/>
  <c r="O28" i="90"/>
  <c r="O30" i="90"/>
  <c r="I28" i="90"/>
  <c r="N28" i="90"/>
  <c r="N30" i="90"/>
  <c r="M28" i="90"/>
  <c r="M30" i="90"/>
  <c r="E28" i="90"/>
  <c r="J30" i="90"/>
  <c r="I30" i="90"/>
  <c r="D27" i="90"/>
  <c r="D28" i="90" s="1"/>
  <c r="H4" i="90"/>
  <c r="H27" i="90" s="1"/>
  <c r="D20" i="90"/>
  <c r="H2" i="90"/>
  <c r="H20" i="90" s="1"/>
  <c r="O29" i="89"/>
  <c r="O26" i="89"/>
  <c r="J26" i="89"/>
  <c r="I26" i="89"/>
  <c r="N29" i="89"/>
  <c r="N26" i="89"/>
  <c r="M29" i="89"/>
  <c r="H26" i="89"/>
  <c r="M26" i="89"/>
  <c r="L26" i="89"/>
  <c r="L29" i="89"/>
  <c r="K29" i="89"/>
  <c r="K26" i="89"/>
  <c r="J29" i="89"/>
  <c r="E26" i="89"/>
  <c r="I29" i="89"/>
  <c r="D26" i="89"/>
  <c r="D10" i="89"/>
  <c r="H9" i="89"/>
  <c r="J24" i="89"/>
  <c r="O24" i="89"/>
  <c r="I24" i="89"/>
  <c r="N24" i="89"/>
  <c r="M24" i="89"/>
  <c r="D23" i="89"/>
  <c r="D24" i="89" s="1"/>
  <c r="H5" i="89"/>
  <c r="H23" i="89" s="1"/>
  <c r="H24" i="89" s="1"/>
  <c r="J28" i="89"/>
  <c r="O28" i="89"/>
  <c r="O30" i="89"/>
  <c r="I28" i="89"/>
  <c r="N28" i="89"/>
  <c r="N30" i="89"/>
  <c r="M28" i="89"/>
  <c r="M30" i="89"/>
  <c r="L28" i="89"/>
  <c r="L30" i="89"/>
  <c r="K28" i="89"/>
  <c r="K30" i="89"/>
  <c r="E28" i="89"/>
  <c r="J30" i="89"/>
  <c r="I30" i="89"/>
  <c r="D27" i="89"/>
  <c r="D28" i="89" s="1"/>
  <c r="H4" i="89"/>
  <c r="H27" i="89" s="1"/>
  <c r="D20" i="89"/>
  <c r="H2" i="89"/>
  <c r="H20" i="89" s="1"/>
  <c r="Q29" i="88"/>
  <c r="Q26" i="88"/>
  <c r="L26" i="88"/>
  <c r="P29" i="88"/>
  <c r="P26" i="88"/>
  <c r="K26" i="88"/>
  <c r="O29" i="88"/>
  <c r="O26" i="88"/>
  <c r="J26" i="88"/>
  <c r="N29" i="88"/>
  <c r="I26" i="88"/>
  <c r="N26" i="88"/>
  <c r="M29" i="88"/>
  <c r="H26" i="88"/>
  <c r="M26" i="88"/>
  <c r="J29" i="88"/>
  <c r="E26" i="88"/>
  <c r="I29" i="88"/>
  <c r="D26" i="88"/>
  <c r="H9" i="88"/>
  <c r="D10" i="88"/>
  <c r="L24" i="88"/>
  <c r="Q24" i="88"/>
  <c r="K24" i="88"/>
  <c r="P24" i="88"/>
  <c r="J24" i="88"/>
  <c r="O24" i="88"/>
  <c r="I24" i="88"/>
  <c r="N24" i="88"/>
  <c r="M24" i="88"/>
  <c r="D23" i="88"/>
  <c r="D24" i="88" s="1"/>
  <c r="H5" i="88"/>
  <c r="H23" i="88" s="1"/>
  <c r="H24" i="88" s="1"/>
  <c r="L28" i="88"/>
  <c r="Q28" i="88"/>
  <c r="Q30" i="88"/>
  <c r="K28" i="88"/>
  <c r="P28" i="88"/>
  <c r="P30" i="88"/>
  <c r="J28" i="88"/>
  <c r="O28" i="88"/>
  <c r="O30" i="88"/>
  <c r="I28" i="88"/>
  <c r="N28" i="88"/>
  <c r="N30" i="88"/>
  <c r="M28" i="88"/>
  <c r="M30" i="88"/>
  <c r="E28" i="88"/>
  <c r="J30" i="88"/>
  <c r="I30" i="88"/>
  <c r="D27" i="88"/>
  <c r="D28" i="88" s="1"/>
  <c r="H4" i="88"/>
  <c r="H27" i="88" s="1"/>
  <c r="D20" i="88"/>
  <c r="H2" i="88"/>
  <c r="H20" i="88" s="1"/>
  <c r="O29" i="87"/>
  <c r="J26" i="87"/>
  <c r="O26" i="87"/>
  <c r="N29" i="87"/>
  <c r="I26" i="87"/>
  <c r="N26" i="87"/>
  <c r="M29" i="87"/>
  <c r="M26" i="87"/>
  <c r="H26" i="87"/>
  <c r="L29" i="87"/>
  <c r="L26" i="87"/>
  <c r="K29" i="87"/>
  <c r="K26" i="87"/>
  <c r="J29" i="87"/>
  <c r="E26" i="87"/>
  <c r="D26" i="87"/>
  <c r="I29" i="87"/>
  <c r="D10" i="87"/>
  <c r="H9" i="87"/>
  <c r="J24" i="87"/>
  <c r="O24" i="87"/>
  <c r="I24" i="87"/>
  <c r="N24" i="87"/>
  <c r="M24" i="87"/>
  <c r="H5" i="87"/>
  <c r="H23" i="87" s="1"/>
  <c r="H24" i="87" s="1"/>
  <c r="D23" i="87"/>
  <c r="D24" i="87" s="1"/>
  <c r="J28" i="87"/>
  <c r="O28" i="87"/>
  <c r="O30" i="87"/>
  <c r="I28" i="87"/>
  <c r="N28" i="87"/>
  <c r="N30" i="87"/>
  <c r="M28" i="87"/>
  <c r="M30" i="87"/>
  <c r="L28" i="87"/>
  <c r="L30" i="87"/>
  <c r="K28" i="87"/>
  <c r="K30" i="87"/>
  <c r="E28" i="87"/>
  <c r="J30" i="87"/>
  <c r="I30" i="87"/>
  <c r="H4" i="87"/>
  <c r="H27" i="87" s="1"/>
  <c r="D27" i="87"/>
  <c r="D28" i="87" s="1"/>
  <c r="D20" i="87"/>
  <c r="H2" i="87"/>
  <c r="H20" i="87" s="1"/>
  <c r="R29" i="86"/>
  <c r="R26" i="86"/>
  <c r="M26" i="86"/>
  <c r="Q29" i="86"/>
  <c r="L26" i="86"/>
  <c r="Q26" i="86"/>
  <c r="P29" i="86"/>
  <c r="P26" i="86"/>
  <c r="K26" i="86"/>
  <c r="O29" i="86"/>
  <c r="O26" i="86"/>
  <c r="J26" i="86"/>
  <c r="N29" i="86"/>
  <c r="N26" i="86"/>
  <c r="I26" i="86"/>
  <c r="H26" i="86"/>
  <c r="M29" i="86"/>
  <c r="J29" i="86"/>
  <c r="E26" i="86"/>
  <c r="I29" i="86"/>
  <c r="D26" i="86"/>
  <c r="D10" i="86"/>
  <c r="H9" i="86"/>
  <c r="M24" i="86"/>
  <c r="R24" i="86"/>
  <c r="L24" i="86"/>
  <c r="Q24" i="86"/>
  <c r="K24" i="86"/>
  <c r="P24" i="86"/>
  <c r="J24" i="86"/>
  <c r="O24" i="86"/>
  <c r="I24" i="86"/>
  <c r="N24" i="86"/>
  <c r="D23" i="86"/>
  <c r="D24" i="86" s="1"/>
  <c r="H5" i="86"/>
  <c r="H23" i="86" s="1"/>
  <c r="H24" i="86" s="1"/>
  <c r="M28" i="86"/>
  <c r="R28" i="86"/>
  <c r="R30" i="86"/>
  <c r="L28" i="86"/>
  <c r="Q28" i="86"/>
  <c r="Q30" i="86"/>
  <c r="K28" i="86"/>
  <c r="P28" i="86"/>
  <c r="P30" i="86"/>
  <c r="J28" i="86"/>
  <c r="O28" i="86"/>
  <c r="O30" i="86"/>
  <c r="I28" i="86"/>
  <c r="N28" i="86"/>
  <c r="N30" i="86"/>
  <c r="M30" i="86"/>
  <c r="E28" i="86"/>
  <c r="J30" i="86"/>
  <c r="I30" i="86"/>
  <c r="D27" i="86"/>
  <c r="D28" i="86" s="1"/>
  <c r="H4" i="86"/>
  <c r="H27" i="86" s="1"/>
  <c r="D20" i="86"/>
  <c r="H2" i="86"/>
  <c r="H20" i="86" s="1"/>
  <c r="R29" i="85"/>
  <c r="R26" i="85"/>
  <c r="M26" i="85"/>
  <c r="Q29" i="85"/>
  <c r="L26" i="85"/>
  <c r="Q26" i="85"/>
  <c r="P29" i="85"/>
  <c r="P26" i="85"/>
  <c r="K26" i="85"/>
  <c r="O29" i="85"/>
  <c r="O26" i="85"/>
  <c r="J26" i="85"/>
  <c r="N26" i="85"/>
  <c r="N29" i="85"/>
  <c r="I26" i="85"/>
  <c r="M29" i="85"/>
  <c r="H26" i="85"/>
  <c r="J29" i="85"/>
  <c r="E26" i="85"/>
  <c r="I29" i="85"/>
  <c r="D26" i="85"/>
  <c r="H9" i="85"/>
  <c r="D10" i="85"/>
  <c r="M24" i="85"/>
  <c r="R24" i="85"/>
  <c r="L24" i="85"/>
  <c r="Q24" i="85"/>
  <c r="K24" i="85"/>
  <c r="P24" i="85"/>
  <c r="J24" i="85"/>
  <c r="O24" i="85"/>
  <c r="I24" i="85"/>
  <c r="N24" i="85"/>
  <c r="D23" i="85"/>
  <c r="D24" i="85" s="1"/>
  <c r="H5" i="85"/>
  <c r="H23" i="85" s="1"/>
  <c r="H24" i="85" s="1"/>
  <c r="M28" i="85"/>
  <c r="R28" i="85"/>
  <c r="R30" i="85"/>
  <c r="L28" i="85"/>
  <c r="Q28" i="85"/>
  <c r="Q30" i="85"/>
  <c r="K28" i="85"/>
  <c r="P28" i="85"/>
  <c r="P30" i="85"/>
  <c r="J28" i="85"/>
  <c r="O28" i="85"/>
  <c r="O30" i="85"/>
  <c r="I28" i="85"/>
  <c r="N28" i="85"/>
  <c r="N30" i="85"/>
  <c r="M30" i="85"/>
  <c r="E28" i="85"/>
  <c r="J30" i="85"/>
  <c r="I30" i="85"/>
  <c r="D27" i="85"/>
  <c r="D28" i="85" s="1"/>
  <c r="H4" i="85"/>
  <c r="H27" i="85" s="1"/>
  <c r="D20" i="85"/>
  <c r="H2" i="85"/>
  <c r="H20" i="85" s="1"/>
  <c r="R29" i="84"/>
  <c r="R26" i="84"/>
  <c r="M26" i="84"/>
  <c r="Q29" i="84"/>
  <c r="L26" i="84"/>
  <c r="Q26" i="84"/>
  <c r="P26" i="84"/>
  <c r="P29" i="84"/>
  <c r="K26" i="84"/>
  <c r="O29" i="84"/>
  <c r="O26" i="84"/>
  <c r="J26" i="84"/>
  <c r="N29" i="84"/>
  <c r="N26" i="84"/>
  <c r="I26" i="84"/>
  <c r="M29" i="84"/>
  <c r="H26" i="84"/>
  <c r="J29" i="84"/>
  <c r="E26" i="84"/>
  <c r="D26" i="84"/>
  <c r="I29" i="84"/>
  <c r="D10" i="84"/>
  <c r="H9" i="84"/>
  <c r="M24" i="84"/>
  <c r="R24" i="84"/>
  <c r="L24" i="84"/>
  <c r="Q24" i="84"/>
  <c r="K24" i="84"/>
  <c r="P24" i="84"/>
  <c r="J24" i="84"/>
  <c r="O24" i="84"/>
  <c r="I24" i="84"/>
  <c r="N24" i="84"/>
  <c r="D23" i="84"/>
  <c r="D24" i="84" s="1"/>
  <c r="H5" i="84"/>
  <c r="H23" i="84" s="1"/>
  <c r="H24" i="84" s="1"/>
  <c r="M28" i="84"/>
  <c r="R28" i="84"/>
  <c r="R30" i="84"/>
  <c r="L28" i="84"/>
  <c r="Q28" i="84"/>
  <c r="Q30" i="84"/>
  <c r="K28" i="84"/>
  <c r="P28" i="84"/>
  <c r="P30" i="84"/>
  <c r="J28" i="84"/>
  <c r="O28" i="84"/>
  <c r="O30" i="84"/>
  <c r="I28" i="84"/>
  <c r="N28" i="84"/>
  <c r="N30" i="84"/>
  <c r="M30" i="84"/>
  <c r="E28" i="84"/>
  <c r="J30" i="84"/>
  <c r="I30" i="84"/>
  <c r="D27" i="84"/>
  <c r="D28" i="84" s="1"/>
  <c r="H4" i="84"/>
  <c r="H27" i="84" s="1"/>
  <c r="D20" i="84"/>
  <c r="H2" i="84"/>
  <c r="H20" i="84" s="1"/>
  <c r="R29" i="83"/>
  <c r="R26" i="83"/>
  <c r="M26" i="83"/>
  <c r="Q29" i="83"/>
  <c r="L26" i="83"/>
  <c r="Q26" i="83"/>
  <c r="P29" i="83"/>
  <c r="P26" i="83"/>
  <c r="K26" i="83"/>
  <c r="O29" i="83"/>
  <c r="J26" i="83"/>
  <c r="O26" i="83"/>
  <c r="N29" i="83"/>
  <c r="N26" i="83"/>
  <c r="I26" i="83"/>
  <c r="M29" i="83"/>
  <c r="H26" i="83"/>
  <c r="E26" i="83"/>
  <c r="J29" i="83"/>
  <c r="D26" i="83"/>
  <c r="I29" i="83"/>
  <c r="D10" i="83"/>
  <c r="H9" i="83"/>
  <c r="M24" i="83"/>
  <c r="R24" i="83"/>
  <c r="L24" i="83"/>
  <c r="Q24" i="83"/>
  <c r="K24" i="83"/>
  <c r="P24" i="83"/>
  <c r="J24" i="83"/>
  <c r="O24" i="83"/>
  <c r="I24" i="83"/>
  <c r="N24" i="83"/>
  <c r="D23" i="83"/>
  <c r="D24" i="83" s="1"/>
  <c r="H5" i="83"/>
  <c r="H23" i="83" s="1"/>
  <c r="H24" i="83" s="1"/>
  <c r="M28" i="83"/>
  <c r="R28" i="83"/>
  <c r="R30" i="83"/>
  <c r="L28" i="83"/>
  <c r="Q28" i="83"/>
  <c r="Q30" i="83"/>
  <c r="K28" i="83"/>
  <c r="P28" i="83"/>
  <c r="P30" i="83"/>
  <c r="J28" i="83"/>
  <c r="O28" i="83"/>
  <c r="O30" i="83"/>
  <c r="I28" i="83"/>
  <c r="N28" i="83"/>
  <c r="N30" i="83"/>
  <c r="M30" i="83"/>
  <c r="E28" i="83"/>
  <c r="J30" i="83"/>
  <c r="I30" i="83"/>
  <c r="D27" i="83"/>
  <c r="D28" i="83" s="1"/>
  <c r="H4" i="83"/>
  <c r="H27" i="83" s="1"/>
  <c r="D20" i="83"/>
  <c r="H2" i="83"/>
  <c r="H20" i="83" s="1"/>
  <c r="L29" i="82"/>
  <c r="L26" i="82"/>
  <c r="K29" i="82"/>
  <c r="K26" i="82"/>
  <c r="J29" i="82"/>
  <c r="J26" i="82"/>
  <c r="E26" i="82"/>
  <c r="I29" i="82"/>
  <c r="D26" i="82"/>
  <c r="I26" i="82"/>
  <c r="H26" i="82"/>
  <c r="H29" i="82"/>
  <c r="H9" i="82"/>
  <c r="D10" i="82"/>
  <c r="E24" i="82"/>
  <c r="J24" i="82"/>
  <c r="I24" i="82"/>
  <c r="H5" i="82"/>
  <c r="H23" i="82" s="1"/>
  <c r="H24" i="82" s="1"/>
  <c r="D23" i="82"/>
  <c r="D24" i="82" s="1"/>
  <c r="L28" i="82"/>
  <c r="L30" i="82"/>
  <c r="K28" i="82"/>
  <c r="K30" i="82"/>
  <c r="E28" i="82"/>
  <c r="J28" i="82"/>
  <c r="J30" i="82"/>
  <c r="I28" i="82"/>
  <c r="I30" i="82"/>
  <c r="D27" i="82"/>
  <c r="D28" i="82" s="1"/>
  <c r="H4" i="82"/>
  <c r="H27" i="82" s="1"/>
  <c r="D20" i="82"/>
  <c r="H2" i="82"/>
  <c r="H20" i="82" s="1"/>
  <c r="R29" i="81"/>
  <c r="R26" i="81"/>
  <c r="M26" i="81"/>
  <c r="Q26" i="81"/>
  <c r="Q29" i="81"/>
  <c r="L26" i="81"/>
  <c r="P26" i="81"/>
  <c r="P29" i="81"/>
  <c r="K26" i="81"/>
  <c r="O29" i="81"/>
  <c r="O26" i="81"/>
  <c r="J26" i="81"/>
  <c r="N29" i="81"/>
  <c r="N26" i="81"/>
  <c r="I26" i="81"/>
  <c r="H26" i="81"/>
  <c r="M29" i="81"/>
  <c r="J29" i="81"/>
  <c r="E26" i="81"/>
  <c r="I29" i="81"/>
  <c r="D26" i="81"/>
  <c r="H9" i="81"/>
  <c r="D10" i="81"/>
  <c r="M24" i="81"/>
  <c r="R24" i="81"/>
  <c r="L24" i="81"/>
  <c r="Q24" i="81"/>
  <c r="K24" i="81"/>
  <c r="P24" i="81"/>
  <c r="J24" i="81"/>
  <c r="O24" i="81"/>
  <c r="I24" i="81"/>
  <c r="N24" i="81"/>
  <c r="H5" i="81"/>
  <c r="H23" i="81" s="1"/>
  <c r="H24" i="81" s="1"/>
  <c r="D23" i="81"/>
  <c r="D24" i="81" s="1"/>
  <c r="M28" i="81"/>
  <c r="R28" i="81"/>
  <c r="R30" i="81"/>
  <c r="L28" i="81"/>
  <c r="Q28" i="81"/>
  <c r="Q30" i="81"/>
  <c r="K28" i="81"/>
  <c r="P28" i="81"/>
  <c r="P30" i="81"/>
  <c r="J28" i="81"/>
  <c r="O28" i="81"/>
  <c r="O30" i="81"/>
  <c r="I28" i="81"/>
  <c r="N28" i="81"/>
  <c r="N30" i="81"/>
  <c r="M30" i="81"/>
  <c r="E28" i="81"/>
  <c r="J30" i="81"/>
  <c r="I30" i="81"/>
  <c r="D27" i="81"/>
  <c r="D28" i="81" s="1"/>
  <c r="H4" i="81"/>
  <c r="H27" i="81" s="1"/>
  <c r="D20" i="81"/>
  <c r="H2" i="81"/>
  <c r="H20" i="81" s="1"/>
  <c r="R29" i="80"/>
  <c r="R26" i="80"/>
  <c r="M26" i="80"/>
  <c r="Q29" i="80"/>
  <c r="Q26" i="80"/>
  <c r="L26" i="80"/>
  <c r="P29" i="80"/>
  <c r="P26" i="80"/>
  <c r="K26" i="80"/>
  <c r="O26" i="80"/>
  <c r="O29" i="80"/>
  <c r="J26" i="80"/>
  <c r="N29" i="80"/>
  <c r="I26" i="80"/>
  <c r="N26" i="80"/>
  <c r="H26" i="80"/>
  <c r="M29" i="80"/>
  <c r="E26" i="80"/>
  <c r="J29" i="80"/>
  <c r="I29" i="80"/>
  <c r="D26" i="80"/>
  <c r="D10" i="80"/>
  <c r="H9" i="80"/>
  <c r="M24" i="80"/>
  <c r="R24" i="80"/>
  <c r="L24" i="80"/>
  <c r="Q24" i="80"/>
  <c r="K24" i="80"/>
  <c r="P24" i="80"/>
  <c r="J24" i="80"/>
  <c r="O24" i="80"/>
  <c r="I24" i="80"/>
  <c r="N24" i="80"/>
  <c r="H5" i="80"/>
  <c r="H23" i="80" s="1"/>
  <c r="H24" i="80" s="1"/>
  <c r="D23" i="80"/>
  <c r="D24" i="80" s="1"/>
  <c r="M28" i="80"/>
  <c r="R28" i="80"/>
  <c r="R30" i="80"/>
  <c r="L28" i="80"/>
  <c r="Q28" i="80"/>
  <c r="Q30" i="80"/>
  <c r="K28" i="80"/>
  <c r="P28" i="80"/>
  <c r="P30" i="80"/>
  <c r="J28" i="80"/>
  <c r="O28" i="80"/>
  <c r="O30" i="80"/>
  <c r="I28" i="80"/>
  <c r="N28" i="80"/>
  <c r="N30" i="80"/>
  <c r="M30" i="80"/>
  <c r="E28" i="80"/>
  <c r="J30" i="80"/>
  <c r="I30" i="80"/>
  <c r="D27" i="80"/>
  <c r="D28" i="80" s="1"/>
  <c r="H4" i="80"/>
  <c r="H27" i="80" s="1"/>
  <c r="D20" i="80"/>
  <c r="H2" i="80"/>
  <c r="H20" i="80" s="1"/>
  <c r="M29" i="79"/>
  <c r="M26" i="79"/>
  <c r="H26" i="79"/>
  <c r="L29" i="79"/>
  <c r="L26" i="79"/>
  <c r="K29" i="79"/>
  <c r="K26" i="79"/>
  <c r="J29" i="79"/>
  <c r="E26" i="79"/>
  <c r="J26" i="79"/>
  <c r="I26" i="79"/>
  <c r="I29" i="79"/>
  <c r="D26" i="79"/>
  <c r="H9" i="79"/>
  <c r="D10" i="79"/>
  <c r="M24" i="79"/>
  <c r="E24" i="79"/>
  <c r="J24" i="79"/>
  <c r="I24" i="79"/>
  <c r="H5" i="79"/>
  <c r="H23" i="79" s="1"/>
  <c r="H24" i="79" s="1"/>
  <c r="D23" i="79"/>
  <c r="D24" i="79" s="1"/>
  <c r="M28" i="79"/>
  <c r="M30" i="79"/>
  <c r="L28" i="79"/>
  <c r="L30" i="79"/>
  <c r="K28" i="79"/>
  <c r="K30" i="79"/>
  <c r="E28" i="79"/>
  <c r="J28" i="79"/>
  <c r="J30" i="79"/>
  <c r="I28" i="79"/>
  <c r="I30" i="79"/>
  <c r="D27" i="79"/>
  <c r="D28" i="79" s="1"/>
  <c r="H4" i="79"/>
  <c r="H27" i="79" s="1"/>
  <c r="D20" i="79"/>
  <c r="H2" i="79"/>
  <c r="H20" i="79" s="1"/>
  <c r="R29" i="78"/>
  <c r="M26" i="78"/>
  <c r="R26" i="78"/>
  <c r="Q29" i="78"/>
  <c r="L26" i="78"/>
  <c r="Q26" i="78"/>
  <c r="P29" i="78"/>
  <c r="P26" i="78"/>
  <c r="K26" i="78"/>
  <c r="O29" i="78"/>
  <c r="O26" i="78"/>
  <c r="J26" i="78"/>
  <c r="N29" i="78"/>
  <c r="N26" i="78"/>
  <c r="I26" i="78"/>
  <c r="M29" i="78"/>
  <c r="H26" i="78"/>
  <c r="J29" i="78"/>
  <c r="E26" i="78"/>
  <c r="I29" i="78"/>
  <c r="D26" i="78"/>
  <c r="D10" i="78"/>
  <c r="H9" i="78"/>
  <c r="M24" i="78"/>
  <c r="R24" i="78"/>
  <c r="L24" i="78"/>
  <c r="Q24" i="78"/>
  <c r="K24" i="78"/>
  <c r="P24" i="78"/>
  <c r="J24" i="78"/>
  <c r="O24" i="78"/>
  <c r="I24" i="78"/>
  <c r="N24" i="78"/>
  <c r="D23" i="78"/>
  <c r="D24" i="78" s="1"/>
  <c r="H5" i="78"/>
  <c r="H23" i="78" s="1"/>
  <c r="H24" i="78" s="1"/>
  <c r="M28" i="78"/>
  <c r="R28" i="78"/>
  <c r="R30" i="78"/>
  <c r="L28" i="78"/>
  <c r="Q28" i="78"/>
  <c r="Q30" i="78"/>
  <c r="K28" i="78"/>
  <c r="P28" i="78"/>
  <c r="P30" i="78"/>
  <c r="J28" i="78"/>
  <c r="O28" i="78"/>
  <c r="O30" i="78"/>
  <c r="I28" i="78"/>
  <c r="N28" i="78"/>
  <c r="N30" i="78"/>
  <c r="M30" i="78"/>
  <c r="E28" i="78"/>
  <c r="J30" i="78"/>
  <c r="I30" i="78"/>
  <c r="D27" i="78"/>
  <c r="D28" i="78" s="1"/>
  <c r="H4" i="78"/>
  <c r="H27" i="78" s="1"/>
  <c r="D20" i="78"/>
  <c r="H2" i="78"/>
  <c r="H20" i="78" s="1"/>
  <c r="R29" i="77"/>
  <c r="R26" i="77"/>
  <c r="M26" i="77"/>
  <c r="Q29" i="77"/>
  <c r="Q26" i="77"/>
  <c r="L26" i="77"/>
  <c r="P29" i="77"/>
  <c r="P26" i="77"/>
  <c r="K26" i="77"/>
  <c r="O29" i="77"/>
  <c r="O26" i="77"/>
  <c r="J26" i="77"/>
  <c r="N29" i="77"/>
  <c r="I26" i="77"/>
  <c r="N26" i="77"/>
  <c r="M29" i="77"/>
  <c r="H26" i="77"/>
  <c r="J29" i="77"/>
  <c r="E26" i="77"/>
  <c r="I29" i="77"/>
  <c r="D26" i="77"/>
  <c r="D10" i="77"/>
  <c r="H9" i="77"/>
  <c r="M24" i="77"/>
  <c r="R24" i="77"/>
  <c r="L24" i="77"/>
  <c r="Q24" i="77"/>
  <c r="K24" i="77"/>
  <c r="P24" i="77"/>
  <c r="J24" i="77"/>
  <c r="O24" i="77"/>
  <c r="I24" i="77"/>
  <c r="N24" i="77"/>
  <c r="H5" i="77"/>
  <c r="H23" i="77" s="1"/>
  <c r="H24" i="77" s="1"/>
  <c r="D23" i="77"/>
  <c r="D24" i="77" s="1"/>
  <c r="M28" i="77"/>
  <c r="R28" i="77"/>
  <c r="R30" i="77"/>
  <c r="L28" i="77"/>
  <c r="Q28" i="77"/>
  <c r="Q30" i="77"/>
  <c r="K28" i="77"/>
  <c r="P28" i="77"/>
  <c r="P30" i="77"/>
  <c r="J28" i="77"/>
  <c r="O28" i="77"/>
  <c r="O30" i="77"/>
  <c r="I28" i="77"/>
  <c r="N28" i="77"/>
  <c r="N30" i="77"/>
  <c r="M30" i="77"/>
  <c r="E28" i="77"/>
  <c r="J30" i="77"/>
  <c r="I30" i="77"/>
  <c r="D27" i="77"/>
  <c r="D28" i="77" s="1"/>
  <c r="H4" i="77"/>
  <c r="H27" i="77" s="1"/>
  <c r="D20" i="77"/>
  <c r="H2" i="77"/>
  <c r="H20" i="77" s="1"/>
  <c r="R29" i="76"/>
  <c r="M26" i="76"/>
  <c r="R26" i="76"/>
  <c r="Q29" i="76"/>
  <c r="L26" i="76"/>
  <c r="Q26" i="76"/>
  <c r="P29" i="76"/>
  <c r="P26" i="76"/>
  <c r="K26" i="76"/>
  <c r="O29" i="76"/>
  <c r="O26" i="76"/>
  <c r="J26" i="76"/>
  <c r="N29" i="76"/>
  <c r="I26" i="76"/>
  <c r="N26" i="76"/>
  <c r="M29" i="76"/>
  <c r="H26" i="76"/>
  <c r="J29" i="76"/>
  <c r="E26" i="76"/>
  <c r="I29" i="76"/>
  <c r="D26" i="76"/>
  <c r="D10" i="76"/>
  <c r="H9" i="76"/>
  <c r="M24" i="76"/>
  <c r="R24" i="76"/>
  <c r="L24" i="76"/>
  <c r="Q24" i="76"/>
  <c r="K24" i="76"/>
  <c r="P24" i="76"/>
  <c r="J24" i="76"/>
  <c r="O24" i="76"/>
  <c r="I24" i="76"/>
  <c r="N24" i="76"/>
  <c r="H5" i="76"/>
  <c r="H23" i="76" s="1"/>
  <c r="H24" i="76" s="1"/>
  <c r="D23" i="76"/>
  <c r="D24" i="76" s="1"/>
  <c r="M28" i="76"/>
  <c r="R28" i="76"/>
  <c r="R30" i="76"/>
  <c r="L28" i="76"/>
  <c r="Q28" i="76"/>
  <c r="Q30" i="76"/>
  <c r="K28" i="76"/>
  <c r="P28" i="76"/>
  <c r="P30" i="76"/>
  <c r="J28" i="76"/>
  <c r="O28" i="76"/>
  <c r="O30" i="76"/>
  <c r="I28" i="76"/>
  <c r="N28" i="76"/>
  <c r="N30" i="76"/>
  <c r="M30" i="76"/>
  <c r="E28" i="76"/>
  <c r="J30" i="76"/>
  <c r="I30" i="76"/>
  <c r="D27" i="76"/>
  <c r="D28" i="76" s="1"/>
  <c r="H4" i="76"/>
  <c r="H27" i="76" s="1"/>
  <c r="D20" i="76"/>
  <c r="H2" i="76"/>
  <c r="H20" i="76" s="1"/>
  <c r="R29" i="75"/>
  <c r="R26" i="75"/>
  <c r="M26" i="75"/>
  <c r="Q29" i="75"/>
  <c r="Q26" i="75"/>
  <c r="L26" i="75"/>
  <c r="P29" i="75"/>
  <c r="P26" i="75"/>
  <c r="K26" i="75"/>
  <c r="O29" i="75"/>
  <c r="O26" i="75"/>
  <c r="J26" i="75"/>
  <c r="N26" i="75"/>
  <c r="N29" i="75"/>
  <c r="I26" i="75"/>
  <c r="M29" i="75"/>
  <c r="H26" i="75"/>
  <c r="J29" i="75"/>
  <c r="E26" i="75"/>
  <c r="I29" i="75"/>
  <c r="D26" i="75"/>
  <c r="H9" i="75"/>
  <c r="D10" i="75"/>
  <c r="M24" i="75"/>
  <c r="R24" i="75"/>
  <c r="L24" i="75"/>
  <c r="Q24" i="75"/>
  <c r="K24" i="75"/>
  <c r="P24" i="75"/>
  <c r="J24" i="75"/>
  <c r="O24" i="75"/>
  <c r="I24" i="75"/>
  <c r="N24" i="75"/>
  <c r="D23" i="75"/>
  <c r="D24" i="75" s="1"/>
  <c r="H5" i="75"/>
  <c r="H23" i="75" s="1"/>
  <c r="H24" i="75" s="1"/>
  <c r="M28" i="75"/>
  <c r="R28" i="75"/>
  <c r="R30" i="75"/>
  <c r="L28" i="75"/>
  <c r="Q28" i="75"/>
  <c r="Q30" i="75"/>
  <c r="K28" i="75"/>
  <c r="P28" i="75"/>
  <c r="P30" i="75"/>
  <c r="J28" i="75"/>
  <c r="O28" i="75"/>
  <c r="O30" i="75"/>
  <c r="I28" i="75"/>
  <c r="N28" i="75"/>
  <c r="N30" i="75"/>
  <c r="M30" i="75"/>
  <c r="E28" i="75"/>
  <c r="J30" i="75"/>
  <c r="I30" i="75"/>
  <c r="D27" i="75"/>
  <c r="D28" i="75" s="1"/>
  <c r="H4" i="75"/>
  <c r="H27" i="75" s="1"/>
  <c r="D20" i="75"/>
  <c r="H2" i="75"/>
  <c r="H20" i="75" s="1"/>
  <c r="R29" i="74"/>
  <c r="M26" i="74"/>
  <c r="R26" i="74"/>
  <c r="Q29" i="74"/>
  <c r="Q26" i="74"/>
  <c r="L26" i="74"/>
  <c r="P29" i="74"/>
  <c r="P26" i="74"/>
  <c r="K26" i="74"/>
  <c r="O29" i="74"/>
  <c r="O26" i="74"/>
  <c r="J26" i="74"/>
  <c r="N29" i="74"/>
  <c r="I26" i="74"/>
  <c r="N26" i="74"/>
  <c r="M29" i="74"/>
  <c r="H26" i="74"/>
  <c r="J29" i="74"/>
  <c r="E26" i="74"/>
  <c r="I29" i="74"/>
  <c r="D26" i="74"/>
  <c r="H9" i="74"/>
  <c r="D10" i="74"/>
  <c r="M24" i="74"/>
  <c r="R24" i="74"/>
  <c r="L24" i="74"/>
  <c r="Q24" i="74"/>
  <c r="K24" i="74"/>
  <c r="P24" i="74"/>
  <c r="J24" i="74"/>
  <c r="O24" i="74"/>
  <c r="I24" i="74"/>
  <c r="N24" i="74"/>
  <c r="H5" i="74"/>
  <c r="H23" i="74" s="1"/>
  <c r="H24" i="74" s="1"/>
  <c r="D23" i="74"/>
  <c r="D24" i="74" s="1"/>
  <c r="M28" i="74"/>
  <c r="R28" i="74"/>
  <c r="R30" i="74"/>
  <c r="L28" i="74"/>
  <c r="Q28" i="74"/>
  <c r="Q30" i="74"/>
  <c r="K28" i="74"/>
  <c r="P28" i="74"/>
  <c r="P30" i="74"/>
  <c r="J28" i="74"/>
  <c r="O28" i="74"/>
  <c r="O30" i="74"/>
  <c r="I28" i="74"/>
  <c r="N28" i="74"/>
  <c r="N30" i="74"/>
  <c r="M30" i="74"/>
  <c r="E28" i="74"/>
  <c r="J30" i="74"/>
  <c r="I30" i="74"/>
  <c r="H4" i="74"/>
  <c r="H27" i="74" s="1"/>
  <c r="D27" i="74"/>
  <c r="D28" i="74" s="1"/>
  <c r="D20" i="74"/>
  <c r="H2" i="74"/>
  <c r="H20" i="74" s="1"/>
  <c r="R29" i="73"/>
  <c r="R26" i="73"/>
  <c r="M26" i="73"/>
  <c r="Q29" i="73"/>
  <c r="Q26" i="73"/>
  <c r="L26" i="73"/>
  <c r="P29" i="73"/>
  <c r="P26" i="73"/>
  <c r="K26" i="73"/>
  <c r="O29" i="73"/>
  <c r="J26" i="73"/>
  <c r="O26" i="73"/>
  <c r="I26" i="73"/>
  <c r="N29" i="73"/>
  <c r="N26" i="73"/>
  <c r="M29" i="73"/>
  <c r="H26" i="73"/>
  <c r="E26" i="73"/>
  <c r="J29" i="73"/>
  <c r="D26" i="73"/>
  <c r="I29" i="73"/>
  <c r="H9" i="73"/>
  <c r="D10" i="73"/>
  <c r="M24" i="73"/>
  <c r="R24" i="73"/>
  <c r="L24" i="73"/>
  <c r="Q24" i="73"/>
  <c r="K24" i="73"/>
  <c r="P24" i="73"/>
  <c r="J24" i="73"/>
  <c r="O24" i="73"/>
  <c r="I24" i="73"/>
  <c r="N24" i="73"/>
  <c r="H5" i="73"/>
  <c r="H23" i="73" s="1"/>
  <c r="H24" i="73" s="1"/>
  <c r="D23" i="73"/>
  <c r="D24" i="73" s="1"/>
  <c r="M28" i="73"/>
  <c r="R28" i="73"/>
  <c r="R30" i="73"/>
  <c r="L28" i="73"/>
  <c r="Q28" i="73"/>
  <c r="Q30" i="73"/>
  <c r="K28" i="73"/>
  <c r="P28" i="73"/>
  <c r="P30" i="73"/>
  <c r="J28" i="73"/>
  <c r="O28" i="73"/>
  <c r="O30" i="73"/>
  <c r="I28" i="73"/>
  <c r="N28" i="73"/>
  <c r="N30" i="73"/>
  <c r="M30" i="73"/>
  <c r="E28" i="73"/>
  <c r="J30" i="73"/>
  <c r="I30" i="73"/>
  <c r="D27" i="73"/>
  <c r="D28" i="73" s="1"/>
  <c r="H4" i="73"/>
  <c r="H27" i="73" s="1"/>
  <c r="D20" i="73"/>
  <c r="H2" i="73"/>
  <c r="H20" i="73" s="1"/>
  <c r="R29" i="72"/>
  <c r="R26" i="72"/>
  <c r="M26" i="72"/>
  <c r="L26" i="72"/>
  <c r="Q29" i="72"/>
  <c r="Q26" i="72"/>
  <c r="P29" i="72"/>
  <c r="P26" i="72"/>
  <c r="K26" i="72"/>
  <c r="O29" i="72"/>
  <c r="O26" i="72"/>
  <c r="J26" i="72"/>
  <c r="N29" i="72"/>
  <c r="I26" i="72"/>
  <c r="N26" i="72"/>
  <c r="M29" i="72"/>
  <c r="H26" i="72"/>
  <c r="J29" i="72"/>
  <c r="E26" i="72"/>
  <c r="I29" i="72"/>
  <c r="D26" i="72"/>
  <c r="H21" i="72"/>
  <c r="H20" i="72" s="1"/>
  <c r="D20" i="72"/>
  <c r="D10" i="72"/>
  <c r="H9" i="72"/>
  <c r="R24" i="72"/>
  <c r="M24" i="72"/>
  <c r="L24" i="72"/>
  <c r="Q24" i="72"/>
  <c r="K24" i="72"/>
  <c r="P24" i="72"/>
  <c r="O24" i="72"/>
  <c r="J24" i="72"/>
  <c r="I24" i="72"/>
  <c r="N24" i="72"/>
  <c r="H5" i="72"/>
  <c r="H23" i="72" s="1"/>
  <c r="H24" i="72" s="1"/>
  <c r="D23" i="72"/>
  <c r="D24" i="72" s="1"/>
  <c r="M28" i="72"/>
  <c r="R28" i="72"/>
  <c r="R30" i="72"/>
  <c r="L28" i="72"/>
  <c r="Q28" i="72"/>
  <c r="Q30" i="72"/>
  <c r="K28" i="72"/>
  <c r="P28" i="72"/>
  <c r="P30" i="72"/>
  <c r="J28" i="72"/>
  <c r="O28" i="72"/>
  <c r="O30" i="72"/>
  <c r="I28" i="72"/>
  <c r="N28" i="72"/>
  <c r="N30" i="72"/>
  <c r="M30" i="72"/>
  <c r="E28" i="72"/>
  <c r="J30" i="72"/>
  <c r="I30" i="72"/>
  <c r="H4" i="72"/>
  <c r="H27" i="72" s="1"/>
  <c r="D27" i="72"/>
  <c r="D28" i="72" s="1"/>
  <c r="R26" i="71"/>
  <c r="R29" i="71"/>
  <c r="M26" i="71"/>
  <c r="L26" i="71"/>
  <c r="Q26" i="71"/>
  <c r="Q29" i="71"/>
  <c r="P26" i="71"/>
  <c r="P29" i="71"/>
  <c r="K26" i="71"/>
  <c r="O29" i="71"/>
  <c r="J26" i="71"/>
  <c r="O26" i="71"/>
  <c r="I26" i="71"/>
  <c r="N29" i="71"/>
  <c r="N26" i="71"/>
  <c r="M29" i="71"/>
  <c r="H26" i="71"/>
  <c r="J29" i="71"/>
  <c r="E26" i="71"/>
  <c r="I29" i="71"/>
  <c r="D26" i="71"/>
  <c r="H9" i="71"/>
  <c r="D10" i="71"/>
  <c r="M24" i="71"/>
  <c r="R24" i="71"/>
  <c r="Q24" i="71"/>
  <c r="L24" i="71"/>
  <c r="K24" i="71"/>
  <c r="P24" i="71"/>
  <c r="J24" i="71"/>
  <c r="O24" i="71"/>
  <c r="I24" i="71"/>
  <c r="N24" i="71"/>
  <c r="H5" i="71"/>
  <c r="H23" i="71" s="1"/>
  <c r="H24" i="71" s="1"/>
  <c r="D23" i="71"/>
  <c r="D24" i="71" s="1"/>
  <c r="R30" i="71"/>
  <c r="M28" i="71"/>
  <c r="R28" i="71"/>
  <c r="L28" i="71"/>
  <c r="Q30" i="71"/>
  <c r="Q28" i="71"/>
  <c r="P30" i="71"/>
  <c r="P28" i="71"/>
  <c r="K28" i="71"/>
  <c r="O28" i="71"/>
  <c r="J28" i="71"/>
  <c r="O30" i="71"/>
  <c r="I28" i="71"/>
  <c r="N28" i="71"/>
  <c r="N30" i="71"/>
  <c r="M30" i="71"/>
  <c r="E28" i="71"/>
  <c r="J30" i="71"/>
  <c r="I30" i="71"/>
  <c r="H4" i="71"/>
  <c r="H27" i="71" s="1"/>
  <c r="D27" i="71"/>
  <c r="D28" i="71" s="1"/>
  <c r="D20" i="71"/>
  <c r="H2" i="71"/>
  <c r="H20" i="71" s="1"/>
  <c r="R29" i="70"/>
  <c r="M26" i="70"/>
  <c r="R26" i="70"/>
  <c r="L26" i="70"/>
  <c r="Q29" i="70"/>
  <c r="Q26" i="70"/>
  <c r="P29" i="70"/>
  <c r="K26" i="70"/>
  <c r="P26" i="70"/>
  <c r="O26" i="70"/>
  <c r="O29" i="70"/>
  <c r="J26" i="70"/>
  <c r="N29" i="70"/>
  <c r="N26" i="70"/>
  <c r="I26" i="70"/>
  <c r="M29" i="70"/>
  <c r="H26" i="70"/>
  <c r="J29" i="70"/>
  <c r="E26" i="70"/>
  <c r="I29" i="70"/>
  <c r="D26" i="70"/>
  <c r="R24" i="70"/>
  <c r="M24" i="70"/>
  <c r="Q24" i="70"/>
  <c r="L24" i="70"/>
  <c r="P24" i="70"/>
  <c r="K24" i="70"/>
  <c r="O24" i="70"/>
  <c r="J24" i="70"/>
  <c r="N24" i="70"/>
  <c r="I24" i="70"/>
  <c r="R28" i="70"/>
  <c r="R30" i="70"/>
  <c r="M28" i="70"/>
  <c r="Q28" i="70"/>
  <c r="Q30" i="70"/>
  <c r="L28" i="70"/>
  <c r="P28" i="70"/>
  <c r="K28" i="70"/>
  <c r="P30" i="70"/>
  <c r="O28" i="70"/>
  <c r="O30" i="70"/>
  <c r="J28" i="70"/>
  <c r="I28" i="70"/>
  <c r="N28" i="70"/>
  <c r="N30" i="70"/>
  <c r="M30" i="70"/>
  <c r="E28" i="70"/>
  <c r="J30" i="70"/>
  <c r="I30" i="70"/>
  <c r="H21" i="70"/>
  <c r="D27" i="70"/>
  <c r="D28" i="70" s="1"/>
  <c r="H9" i="70"/>
  <c r="D10" i="70"/>
  <c r="H2" i="70"/>
  <c r="D20" i="70"/>
  <c r="M26" i="69"/>
  <c r="R26" i="69"/>
  <c r="R29" i="69"/>
  <c r="L26" i="69"/>
  <c r="Q26" i="69"/>
  <c r="Q29" i="69"/>
  <c r="K26" i="69"/>
  <c r="P29" i="69"/>
  <c r="P26" i="69"/>
  <c r="J26" i="69"/>
  <c r="O26" i="69"/>
  <c r="O29" i="69"/>
  <c r="I26" i="69"/>
  <c r="N26" i="69"/>
  <c r="N29" i="69"/>
  <c r="M29" i="69"/>
  <c r="H26" i="69"/>
  <c r="E26" i="69"/>
  <c r="J29" i="69"/>
  <c r="D26" i="69"/>
  <c r="I29" i="69"/>
  <c r="D10" i="69"/>
  <c r="H9" i="69"/>
  <c r="M24" i="69"/>
  <c r="R24" i="69"/>
  <c r="L24" i="69"/>
  <c r="Q24" i="69"/>
  <c r="K24" i="69"/>
  <c r="P24" i="69"/>
  <c r="J24" i="69"/>
  <c r="O24" i="69"/>
  <c r="I24" i="69"/>
  <c r="N24" i="69"/>
  <c r="H5" i="69"/>
  <c r="H23" i="69" s="1"/>
  <c r="H24" i="69" s="1"/>
  <c r="D23" i="69"/>
  <c r="D24" i="69" s="1"/>
  <c r="M28" i="69"/>
  <c r="R28" i="69"/>
  <c r="R30" i="69"/>
  <c r="L28" i="69"/>
  <c r="Q28" i="69"/>
  <c r="Q30" i="69"/>
  <c r="K28" i="69"/>
  <c r="P28" i="69"/>
  <c r="P30" i="69"/>
  <c r="J28" i="69"/>
  <c r="O28" i="69"/>
  <c r="O30" i="69"/>
  <c r="I28" i="69"/>
  <c r="N28" i="69"/>
  <c r="N30" i="69"/>
  <c r="M30" i="69"/>
  <c r="E28" i="69"/>
  <c r="J30" i="69"/>
  <c r="I30" i="69"/>
  <c r="H4" i="69"/>
  <c r="H27" i="69" s="1"/>
  <c r="D27" i="69"/>
  <c r="D28" i="69" s="1"/>
  <c r="D20" i="69"/>
  <c r="H2" i="69"/>
  <c r="H20" i="69" s="1"/>
  <c r="R26" i="68"/>
  <c r="M26" i="68"/>
  <c r="R29" i="68"/>
  <c r="Q29" i="68"/>
  <c r="Q26" i="68"/>
  <c r="L26" i="68"/>
  <c r="P26" i="68"/>
  <c r="P29" i="68"/>
  <c r="K26" i="68"/>
  <c r="O29" i="68"/>
  <c r="O26" i="68"/>
  <c r="J26" i="68"/>
  <c r="N29" i="68"/>
  <c r="I26" i="68"/>
  <c r="N26" i="68"/>
  <c r="M29" i="68"/>
  <c r="H26" i="68"/>
  <c r="J29" i="68"/>
  <c r="E26" i="68"/>
  <c r="I29" i="68"/>
  <c r="D26" i="68"/>
  <c r="D10" i="68"/>
  <c r="H9" i="68"/>
  <c r="M24" i="68"/>
  <c r="R24" i="68"/>
  <c r="L24" i="68"/>
  <c r="Q24" i="68"/>
  <c r="K24" i="68"/>
  <c r="P24" i="68"/>
  <c r="J24" i="68"/>
  <c r="O24" i="68"/>
  <c r="I24" i="68"/>
  <c r="N24" i="68"/>
  <c r="H5" i="68"/>
  <c r="H23" i="68" s="1"/>
  <c r="H24" i="68" s="1"/>
  <c r="D23" i="68"/>
  <c r="D24" i="68" s="1"/>
  <c r="M28" i="68"/>
  <c r="R28" i="68"/>
  <c r="R30" i="68"/>
  <c r="L28" i="68"/>
  <c r="Q28" i="68"/>
  <c r="Q30" i="68"/>
  <c r="K28" i="68"/>
  <c r="P28" i="68"/>
  <c r="P30" i="68"/>
  <c r="J28" i="68"/>
  <c r="O28" i="68"/>
  <c r="O30" i="68"/>
  <c r="I28" i="68"/>
  <c r="N28" i="68"/>
  <c r="N30" i="68"/>
  <c r="M30" i="68"/>
  <c r="E28" i="68"/>
  <c r="J30" i="68"/>
  <c r="I30" i="68"/>
  <c r="D27" i="68"/>
  <c r="D28" i="68" s="1"/>
  <c r="H4" i="68"/>
  <c r="H27" i="68" s="1"/>
  <c r="D20" i="68"/>
  <c r="H2" i="68"/>
  <c r="H20" i="68" s="1"/>
  <c r="R29" i="67"/>
  <c r="M26" i="67"/>
  <c r="R26" i="67"/>
  <c r="Q26" i="67"/>
  <c r="Q29" i="67"/>
  <c r="L26" i="67"/>
  <c r="K26" i="67"/>
  <c r="P29" i="67"/>
  <c r="P26" i="67"/>
  <c r="J26" i="67"/>
  <c r="O26" i="67"/>
  <c r="O29" i="67"/>
  <c r="N26" i="67"/>
  <c r="N29" i="67"/>
  <c r="I26" i="67"/>
  <c r="H26" i="67"/>
  <c r="M29" i="67"/>
  <c r="J29" i="67"/>
  <c r="E26" i="67"/>
  <c r="I29" i="67"/>
  <c r="D26" i="67"/>
  <c r="H9" i="67"/>
  <c r="D10" i="67"/>
  <c r="M24" i="67"/>
  <c r="R24" i="67"/>
  <c r="L24" i="67"/>
  <c r="Q24" i="67"/>
  <c r="K24" i="67"/>
  <c r="P24" i="67"/>
  <c r="J24" i="67"/>
  <c r="O24" i="67"/>
  <c r="I24" i="67"/>
  <c r="N24" i="67"/>
  <c r="D23" i="67"/>
  <c r="D24" i="67" s="1"/>
  <c r="H5" i="67"/>
  <c r="H23" i="67" s="1"/>
  <c r="H24" i="67" s="1"/>
  <c r="M28" i="67"/>
  <c r="R28" i="67"/>
  <c r="R30" i="67"/>
  <c r="L28" i="67"/>
  <c r="Q28" i="67"/>
  <c r="Q30" i="67"/>
  <c r="K28" i="67"/>
  <c r="P28" i="67"/>
  <c r="P30" i="67"/>
  <c r="J28" i="67"/>
  <c r="O28" i="67"/>
  <c r="O30" i="67"/>
  <c r="I28" i="67"/>
  <c r="N28" i="67"/>
  <c r="N30" i="67"/>
  <c r="M30" i="67"/>
  <c r="E28" i="67"/>
  <c r="J30" i="67"/>
  <c r="I30" i="67"/>
  <c r="D27" i="67"/>
  <c r="D28" i="67" s="1"/>
  <c r="H4" i="67"/>
  <c r="H27" i="67" s="1"/>
  <c r="H2" i="67"/>
  <c r="H20" i="67" s="1"/>
  <c r="D20" i="67"/>
  <c r="R26" i="66"/>
  <c r="R29" i="66"/>
  <c r="M26" i="66"/>
  <c r="Q26" i="66"/>
  <c r="Q29" i="66"/>
  <c r="L26" i="66"/>
  <c r="K26" i="66"/>
  <c r="P29" i="66"/>
  <c r="P26" i="66"/>
  <c r="J26" i="66"/>
  <c r="O29" i="66"/>
  <c r="O26" i="66"/>
  <c r="I26" i="66"/>
  <c r="N29" i="66"/>
  <c r="N26" i="66"/>
  <c r="H26" i="66"/>
  <c r="M29" i="66"/>
  <c r="J29" i="66"/>
  <c r="E26" i="66"/>
  <c r="I29" i="66"/>
  <c r="D26" i="66"/>
  <c r="H9" i="66"/>
  <c r="D10" i="66"/>
  <c r="M24" i="66"/>
  <c r="R24" i="66"/>
  <c r="L24" i="66"/>
  <c r="Q24" i="66"/>
  <c r="K24" i="66"/>
  <c r="P24" i="66"/>
  <c r="J24" i="66"/>
  <c r="O24" i="66"/>
  <c r="I24" i="66"/>
  <c r="N24" i="66"/>
  <c r="D23" i="66"/>
  <c r="D24" i="66" s="1"/>
  <c r="H5" i="66"/>
  <c r="H23" i="66" s="1"/>
  <c r="H24" i="66" s="1"/>
  <c r="M28" i="66"/>
  <c r="R28" i="66"/>
  <c r="R30" i="66"/>
  <c r="L28" i="66"/>
  <c r="Q28" i="66"/>
  <c r="Q30" i="66"/>
  <c r="K28" i="66"/>
  <c r="P28" i="66"/>
  <c r="P30" i="66"/>
  <c r="J28" i="66"/>
  <c r="O28" i="66"/>
  <c r="O30" i="66"/>
  <c r="I28" i="66"/>
  <c r="N28" i="66"/>
  <c r="N30" i="66"/>
  <c r="M30" i="66"/>
  <c r="E28" i="66"/>
  <c r="J30" i="66"/>
  <c r="I30" i="66"/>
  <c r="D27" i="66"/>
  <c r="D28" i="66" s="1"/>
  <c r="H4" i="66"/>
  <c r="H27" i="66" s="1"/>
  <c r="D20" i="66"/>
  <c r="H2" i="66"/>
  <c r="H20" i="66" s="1"/>
  <c r="R29" i="65"/>
  <c r="M26" i="65"/>
  <c r="R26" i="65"/>
  <c r="Q29" i="65"/>
  <c r="L26" i="65"/>
  <c r="Q26" i="65"/>
  <c r="P29" i="65"/>
  <c r="K26" i="65"/>
  <c r="P26" i="65"/>
  <c r="O29" i="65"/>
  <c r="J26" i="65"/>
  <c r="O26" i="65"/>
  <c r="N29" i="65"/>
  <c r="I26" i="65"/>
  <c r="N26" i="65"/>
  <c r="M29" i="65"/>
  <c r="H26" i="65"/>
  <c r="E26" i="65"/>
  <c r="J29" i="65"/>
  <c r="I29" i="65"/>
  <c r="D26" i="65"/>
  <c r="H9" i="65"/>
  <c r="D10" i="65"/>
  <c r="M24" i="65"/>
  <c r="R24" i="65"/>
  <c r="L24" i="65"/>
  <c r="Q24" i="65"/>
  <c r="K24" i="65"/>
  <c r="P24" i="65"/>
  <c r="J24" i="65"/>
  <c r="O24" i="65"/>
  <c r="I24" i="65"/>
  <c r="N24" i="65"/>
  <c r="D23" i="65"/>
  <c r="D24" i="65" s="1"/>
  <c r="H5" i="65"/>
  <c r="H23" i="65" s="1"/>
  <c r="H24" i="65" s="1"/>
  <c r="M28" i="65"/>
  <c r="R28" i="65"/>
  <c r="R30" i="65"/>
  <c r="L28" i="65"/>
  <c r="Q28" i="65"/>
  <c r="Q30" i="65"/>
  <c r="K28" i="65"/>
  <c r="P28" i="65"/>
  <c r="P30" i="65"/>
  <c r="J28" i="65"/>
  <c r="O28" i="65"/>
  <c r="O30" i="65"/>
  <c r="I28" i="65"/>
  <c r="N28" i="65"/>
  <c r="N30" i="65"/>
  <c r="M30" i="65"/>
  <c r="E28" i="65"/>
  <c r="J30" i="65"/>
  <c r="I30" i="65"/>
  <c r="D27" i="65"/>
  <c r="D28" i="65" s="1"/>
  <c r="H4" i="65"/>
  <c r="H27" i="65" s="1"/>
  <c r="D20" i="65"/>
  <c r="H2" i="65"/>
  <c r="H20" i="65" s="1"/>
  <c r="L29" i="64"/>
  <c r="L26" i="64"/>
  <c r="K29" i="64"/>
  <c r="K26" i="64"/>
  <c r="J29" i="64"/>
  <c r="J26" i="64"/>
  <c r="E26" i="64"/>
  <c r="I29" i="64"/>
  <c r="I26" i="64"/>
  <c r="D26" i="64"/>
  <c r="H26" i="64"/>
  <c r="H29" i="64"/>
  <c r="D10" i="64"/>
  <c r="H9" i="64"/>
  <c r="E24" i="64"/>
  <c r="J24" i="64"/>
  <c r="I24" i="64"/>
  <c r="D23" i="64"/>
  <c r="D24" i="64" s="1"/>
  <c r="H5" i="64"/>
  <c r="H23" i="64" s="1"/>
  <c r="H24" i="64" s="1"/>
  <c r="L28" i="64"/>
  <c r="L30" i="64"/>
  <c r="K28" i="64"/>
  <c r="K30" i="64"/>
  <c r="E28" i="64"/>
  <c r="J28" i="64"/>
  <c r="J30" i="64"/>
  <c r="I28" i="64"/>
  <c r="I30" i="64"/>
  <c r="D27" i="64"/>
  <c r="D28" i="64" s="1"/>
  <c r="H4" i="64"/>
  <c r="H27" i="64" s="1"/>
  <c r="D20" i="64"/>
  <c r="H2" i="64"/>
  <c r="H20" i="64" s="1"/>
  <c r="R29" i="63"/>
  <c r="M26" i="63"/>
  <c r="R26" i="63"/>
  <c r="Q29" i="63"/>
  <c r="L26" i="63"/>
  <c r="Q26" i="63"/>
  <c r="P29" i="63"/>
  <c r="K26" i="63"/>
  <c r="P26" i="63"/>
  <c r="O29" i="63"/>
  <c r="J26" i="63"/>
  <c r="O26" i="63"/>
  <c r="N29" i="63"/>
  <c r="N26" i="63"/>
  <c r="I26" i="63"/>
  <c r="M29" i="63"/>
  <c r="H26" i="63"/>
  <c r="J29" i="63"/>
  <c r="E26" i="63"/>
  <c r="I29" i="63"/>
  <c r="D26" i="63"/>
  <c r="D10" i="63"/>
  <c r="H9" i="63"/>
  <c r="M24" i="63"/>
  <c r="R24" i="63"/>
  <c r="L24" i="63"/>
  <c r="Q24" i="63"/>
  <c r="K24" i="63"/>
  <c r="P24" i="63"/>
  <c r="J24" i="63"/>
  <c r="O24" i="63"/>
  <c r="I24" i="63"/>
  <c r="N24" i="63"/>
  <c r="H5" i="63"/>
  <c r="H23" i="63" s="1"/>
  <c r="H24" i="63" s="1"/>
  <c r="D23" i="63"/>
  <c r="D24" i="63" s="1"/>
  <c r="M28" i="63"/>
  <c r="R28" i="63"/>
  <c r="R30" i="63"/>
  <c r="L28" i="63"/>
  <c r="Q28" i="63"/>
  <c r="Q30" i="63"/>
  <c r="K28" i="63"/>
  <c r="P28" i="63"/>
  <c r="P30" i="63"/>
  <c r="J28" i="63"/>
  <c r="O28" i="63"/>
  <c r="O30" i="63"/>
  <c r="I28" i="63"/>
  <c r="N28" i="63"/>
  <c r="N30" i="63"/>
  <c r="M30" i="63"/>
  <c r="E28" i="63"/>
  <c r="J30" i="63"/>
  <c r="I30" i="63"/>
  <c r="H4" i="63"/>
  <c r="H27" i="63" s="1"/>
  <c r="D27" i="63"/>
  <c r="D28" i="63" s="1"/>
  <c r="D20" i="63"/>
  <c r="H2" i="63"/>
  <c r="H20" i="63" s="1"/>
  <c r="R29" i="62"/>
  <c r="R26" i="62"/>
  <c r="M26" i="62"/>
  <c r="Q29" i="62"/>
  <c r="Q26" i="62"/>
  <c r="L26" i="62"/>
  <c r="P29" i="62"/>
  <c r="P26" i="62"/>
  <c r="K26" i="62"/>
  <c r="O29" i="62"/>
  <c r="O26" i="62"/>
  <c r="J26" i="62"/>
  <c r="N29" i="62"/>
  <c r="N26" i="62"/>
  <c r="I26" i="62"/>
  <c r="M29" i="62"/>
  <c r="H26" i="62"/>
  <c r="J29" i="62"/>
  <c r="E26" i="62"/>
  <c r="I29" i="62"/>
  <c r="D26" i="62"/>
  <c r="D10" i="62"/>
  <c r="H9" i="62"/>
  <c r="M24" i="62"/>
  <c r="R24" i="62"/>
  <c r="L24" i="62"/>
  <c r="Q24" i="62"/>
  <c r="K24" i="62"/>
  <c r="P24" i="62"/>
  <c r="J24" i="62"/>
  <c r="O24" i="62"/>
  <c r="I24" i="62"/>
  <c r="N24" i="62"/>
  <c r="D23" i="62"/>
  <c r="D24" i="62" s="1"/>
  <c r="H5" i="62"/>
  <c r="H23" i="62" s="1"/>
  <c r="H24" i="62" s="1"/>
  <c r="M28" i="62"/>
  <c r="R28" i="62"/>
  <c r="R30" i="62"/>
  <c r="L28" i="62"/>
  <c r="Q28" i="62"/>
  <c r="Q30" i="62"/>
  <c r="K28" i="62"/>
  <c r="P28" i="62"/>
  <c r="P30" i="62"/>
  <c r="J28" i="62"/>
  <c r="O28" i="62"/>
  <c r="O30" i="62"/>
  <c r="I28" i="62"/>
  <c r="N28" i="62"/>
  <c r="N30" i="62"/>
  <c r="M30" i="62"/>
  <c r="E28" i="62"/>
  <c r="J30" i="62"/>
  <c r="I30" i="62"/>
  <c r="D27" i="62"/>
  <c r="D28" i="62" s="1"/>
  <c r="H4" i="62"/>
  <c r="H27" i="62" s="1"/>
  <c r="D20" i="62"/>
  <c r="H2" i="62"/>
  <c r="H20" i="62" s="1"/>
  <c r="R29" i="61"/>
  <c r="R26" i="61"/>
  <c r="M26" i="61"/>
  <c r="Q29" i="61"/>
  <c r="Q26" i="61"/>
  <c r="L26" i="61"/>
  <c r="P29" i="61"/>
  <c r="P26" i="61"/>
  <c r="K26" i="61"/>
  <c r="O29" i="61"/>
  <c r="O26" i="61"/>
  <c r="J26" i="61"/>
  <c r="N29" i="61"/>
  <c r="N26" i="61"/>
  <c r="I26" i="61"/>
  <c r="M29" i="61"/>
  <c r="H26" i="61"/>
  <c r="J29" i="61"/>
  <c r="E26" i="61"/>
  <c r="I29" i="61"/>
  <c r="D26" i="61"/>
  <c r="H9" i="61"/>
  <c r="D10" i="61"/>
  <c r="M24" i="61"/>
  <c r="R24" i="61"/>
  <c r="L24" i="61"/>
  <c r="Q24" i="61"/>
  <c r="K24" i="61"/>
  <c r="P24" i="61"/>
  <c r="J24" i="61"/>
  <c r="O24" i="61"/>
  <c r="I24" i="61"/>
  <c r="N24" i="61"/>
  <c r="H5" i="61"/>
  <c r="H23" i="61" s="1"/>
  <c r="H24" i="61" s="1"/>
  <c r="D23" i="61"/>
  <c r="D24" i="61" s="1"/>
  <c r="M28" i="61"/>
  <c r="R28" i="61"/>
  <c r="R30" i="61"/>
  <c r="L28" i="61"/>
  <c r="Q28" i="61"/>
  <c r="Q30" i="61"/>
  <c r="K28" i="61"/>
  <c r="P28" i="61"/>
  <c r="P30" i="61"/>
  <c r="J28" i="61"/>
  <c r="O28" i="61"/>
  <c r="O30" i="61"/>
  <c r="I28" i="61"/>
  <c r="N28" i="61"/>
  <c r="N30" i="61"/>
  <c r="M30" i="61"/>
  <c r="E28" i="61"/>
  <c r="J30" i="61"/>
  <c r="I30" i="61"/>
  <c r="D27" i="61"/>
  <c r="D28" i="61" s="1"/>
  <c r="H4" i="61"/>
  <c r="H27" i="61" s="1"/>
  <c r="D20" i="61"/>
  <c r="H2" i="61"/>
  <c r="H20" i="61" s="1"/>
  <c r="M26" i="60"/>
  <c r="H26" i="60"/>
  <c r="M29" i="60"/>
  <c r="L26" i="60"/>
  <c r="L29" i="60"/>
  <c r="K26" i="60"/>
  <c r="K29" i="60"/>
  <c r="E26" i="60"/>
  <c r="J26" i="60"/>
  <c r="J29" i="60"/>
  <c r="D26" i="60"/>
  <c r="I29" i="60"/>
  <c r="I26" i="60"/>
  <c r="D10" i="60"/>
  <c r="H9" i="60"/>
  <c r="M24" i="60"/>
  <c r="E24" i="60"/>
  <c r="J24" i="60"/>
  <c r="I24" i="60"/>
  <c r="D23" i="60"/>
  <c r="D24" i="60" s="1"/>
  <c r="H5" i="60"/>
  <c r="H23" i="60" s="1"/>
  <c r="H24" i="60" s="1"/>
  <c r="M28" i="60"/>
  <c r="M30" i="60"/>
  <c r="L28" i="60"/>
  <c r="L30" i="60"/>
  <c r="K28" i="60"/>
  <c r="K30" i="60"/>
  <c r="E28" i="60"/>
  <c r="J28" i="60"/>
  <c r="J30" i="60"/>
  <c r="I28" i="60"/>
  <c r="I30" i="60"/>
  <c r="H4" i="60"/>
  <c r="H27" i="60" s="1"/>
  <c r="D27" i="60"/>
  <c r="D28" i="60" s="1"/>
  <c r="H2" i="60"/>
  <c r="H20" i="60" s="1"/>
  <c r="D20" i="60"/>
  <c r="R29" i="59"/>
  <c r="R26" i="59"/>
  <c r="M26" i="59"/>
  <c r="Q29" i="59"/>
  <c r="L26" i="59"/>
  <c r="Q26" i="59"/>
  <c r="K26" i="59"/>
  <c r="P29" i="59"/>
  <c r="P26" i="59"/>
  <c r="O29" i="59"/>
  <c r="J26" i="59"/>
  <c r="O26" i="59"/>
  <c r="N26" i="59"/>
  <c r="I26" i="59"/>
  <c r="N29" i="59"/>
  <c r="M29" i="59"/>
  <c r="H26" i="59"/>
  <c r="J29" i="59"/>
  <c r="E26" i="59"/>
  <c r="I29" i="59"/>
  <c r="D26" i="59"/>
  <c r="D10" i="59"/>
  <c r="H9" i="59"/>
  <c r="M24" i="59"/>
  <c r="R24" i="59"/>
  <c r="L24" i="59"/>
  <c r="Q24" i="59"/>
  <c r="K24" i="59"/>
  <c r="P24" i="59"/>
  <c r="J24" i="59"/>
  <c r="O24" i="59"/>
  <c r="I24" i="59"/>
  <c r="N24" i="59"/>
  <c r="D23" i="59"/>
  <c r="D24" i="59" s="1"/>
  <c r="H5" i="59"/>
  <c r="H23" i="59" s="1"/>
  <c r="H24" i="59" s="1"/>
  <c r="M28" i="59"/>
  <c r="R28" i="59"/>
  <c r="R30" i="59"/>
  <c r="L28" i="59"/>
  <c r="Q28" i="59"/>
  <c r="Q30" i="59"/>
  <c r="K28" i="59"/>
  <c r="P28" i="59"/>
  <c r="P30" i="59"/>
  <c r="J28" i="59"/>
  <c r="O28" i="59"/>
  <c r="O30" i="59"/>
  <c r="I28" i="59"/>
  <c r="N28" i="59"/>
  <c r="N30" i="59"/>
  <c r="M30" i="59"/>
  <c r="E28" i="59"/>
  <c r="J30" i="59"/>
  <c r="I30" i="59"/>
  <c r="D27" i="59"/>
  <c r="D28" i="59" s="1"/>
  <c r="H4" i="59"/>
  <c r="H27" i="59" s="1"/>
  <c r="D20" i="59"/>
  <c r="H2" i="59"/>
  <c r="H20" i="59" s="1"/>
  <c r="P29" i="58"/>
  <c r="P26" i="58"/>
  <c r="K26" i="58"/>
  <c r="O29" i="58"/>
  <c r="O26" i="58"/>
  <c r="J26" i="58"/>
  <c r="N26" i="58"/>
  <c r="N29" i="58"/>
  <c r="I26" i="58"/>
  <c r="M29" i="58"/>
  <c r="H26" i="58"/>
  <c r="M26" i="58"/>
  <c r="L26" i="58"/>
  <c r="L29" i="58"/>
  <c r="E26" i="58"/>
  <c r="J29" i="58"/>
  <c r="I29" i="58"/>
  <c r="D26" i="58"/>
  <c r="H9" i="58"/>
  <c r="D10" i="58"/>
  <c r="K24" i="58"/>
  <c r="P24" i="58"/>
  <c r="J24" i="58"/>
  <c r="O24" i="58"/>
  <c r="I24" i="58"/>
  <c r="N24" i="58"/>
  <c r="M24" i="58"/>
  <c r="H5" i="58"/>
  <c r="H23" i="58" s="1"/>
  <c r="H24" i="58" s="1"/>
  <c r="D23" i="58"/>
  <c r="D24" i="58" s="1"/>
  <c r="K28" i="58"/>
  <c r="P28" i="58"/>
  <c r="P30" i="58"/>
  <c r="J28" i="58"/>
  <c r="O28" i="58"/>
  <c r="O30" i="58"/>
  <c r="I28" i="58"/>
  <c r="N28" i="58"/>
  <c r="N30" i="58"/>
  <c r="M28" i="58"/>
  <c r="M30" i="58"/>
  <c r="L28" i="58"/>
  <c r="L30" i="58"/>
  <c r="E28" i="58"/>
  <c r="J30" i="58"/>
  <c r="I30" i="58"/>
  <c r="D27" i="58"/>
  <c r="D28" i="58" s="1"/>
  <c r="H4" i="58"/>
  <c r="H27" i="58" s="1"/>
  <c r="D20" i="58"/>
  <c r="H2" i="58"/>
  <c r="H20" i="58" s="1"/>
  <c r="R29" i="57"/>
  <c r="R26" i="57"/>
  <c r="M26" i="57"/>
  <c r="Q29" i="57"/>
  <c r="Q26" i="57"/>
  <c r="L26" i="57"/>
  <c r="P26" i="57"/>
  <c r="P29" i="57"/>
  <c r="K26" i="57"/>
  <c r="O26" i="57"/>
  <c r="O29" i="57"/>
  <c r="J26" i="57"/>
  <c r="N26" i="57"/>
  <c r="N29" i="57"/>
  <c r="I26" i="57"/>
  <c r="M29" i="57"/>
  <c r="H26" i="57"/>
  <c r="J29" i="57"/>
  <c r="E26" i="57"/>
  <c r="I29" i="57"/>
  <c r="D26" i="57"/>
  <c r="H9" i="57"/>
  <c r="D10" i="57"/>
  <c r="M24" i="57"/>
  <c r="R24" i="57"/>
  <c r="L24" i="57"/>
  <c r="Q24" i="57"/>
  <c r="K24" i="57"/>
  <c r="P24" i="57"/>
  <c r="J24" i="57"/>
  <c r="O24" i="57"/>
  <c r="I24" i="57"/>
  <c r="N24" i="57"/>
  <c r="D23" i="57"/>
  <c r="D24" i="57" s="1"/>
  <c r="H5" i="57"/>
  <c r="H23" i="57" s="1"/>
  <c r="H24" i="57" s="1"/>
  <c r="M28" i="57"/>
  <c r="R28" i="57"/>
  <c r="R30" i="57"/>
  <c r="L28" i="57"/>
  <c r="Q28" i="57"/>
  <c r="Q30" i="57"/>
  <c r="K28" i="57"/>
  <c r="P28" i="57"/>
  <c r="P30" i="57"/>
  <c r="J28" i="57"/>
  <c r="O28" i="57"/>
  <c r="O30" i="57"/>
  <c r="I28" i="57"/>
  <c r="N28" i="57"/>
  <c r="N30" i="57"/>
  <c r="M30" i="57"/>
  <c r="E28" i="57"/>
  <c r="J30" i="57"/>
  <c r="I30" i="57"/>
  <c r="H4" i="57"/>
  <c r="H27" i="57" s="1"/>
  <c r="D27" i="57"/>
  <c r="D28" i="57" s="1"/>
  <c r="D20" i="57"/>
  <c r="H2" i="57"/>
  <c r="H20" i="57" s="1"/>
  <c r="M26" i="56"/>
  <c r="R29" i="56"/>
  <c r="R26" i="56"/>
  <c r="Q29" i="56"/>
  <c r="L26" i="56"/>
  <c r="Q26" i="56"/>
  <c r="P29" i="56"/>
  <c r="P26" i="56"/>
  <c r="K26" i="56"/>
  <c r="O29" i="56"/>
  <c r="O26" i="56"/>
  <c r="J26" i="56"/>
  <c r="N29" i="56"/>
  <c r="N26" i="56"/>
  <c r="I26" i="56"/>
  <c r="M29" i="56"/>
  <c r="H26" i="56"/>
  <c r="J29" i="56"/>
  <c r="E26" i="56"/>
  <c r="D26" i="56"/>
  <c r="I29" i="56"/>
  <c r="D10" i="56"/>
  <c r="H9" i="56"/>
  <c r="M24" i="56"/>
  <c r="R24" i="56"/>
  <c r="L24" i="56"/>
  <c r="Q24" i="56"/>
  <c r="K24" i="56"/>
  <c r="P24" i="56"/>
  <c r="J24" i="56"/>
  <c r="O24" i="56"/>
  <c r="I24" i="56"/>
  <c r="N24" i="56"/>
  <c r="H5" i="56"/>
  <c r="H23" i="56" s="1"/>
  <c r="H24" i="56" s="1"/>
  <c r="D23" i="56"/>
  <c r="D24" i="56" s="1"/>
  <c r="M28" i="56"/>
  <c r="R28" i="56"/>
  <c r="R30" i="56"/>
  <c r="L28" i="56"/>
  <c r="Q28" i="56"/>
  <c r="Q30" i="56"/>
  <c r="K28" i="56"/>
  <c r="P28" i="56"/>
  <c r="P30" i="56"/>
  <c r="J28" i="56"/>
  <c r="O28" i="56"/>
  <c r="O30" i="56"/>
  <c r="I28" i="56"/>
  <c r="N28" i="56"/>
  <c r="N30" i="56"/>
  <c r="M30" i="56"/>
  <c r="E28" i="56"/>
  <c r="J30" i="56"/>
  <c r="I30" i="56"/>
  <c r="H4" i="56"/>
  <c r="H27" i="56" s="1"/>
  <c r="D27" i="56"/>
  <c r="D28" i="56" s="1"/>
  <c r="H2" i="56"/>
  <c r="H20" i="56" s="1"/>
  <c r="D20" i="56"/>
  <c r="R26" i="55"/>
  <c r="M26" i="55"/>
  <c r="R29" i="55"/>
  <c r="L26" i="55"/>
  <c r="Q26" i="55"/>
  <c r="Q29" i="55"/>
  <c r="P26" i="55"/>
  <c r="K26" i="55"/>
  <c r="P29" i="55"/>
  <c r="J26" i="55"/>
  <c r="O29" i="55"/>
  <c r="O26" i="55"/>
  <c r="N29" i="55"/>
  <c r="I26" i="55"/>
  <c r="N26" i="55"/>
  <c r="H26" i="55"/>
  <c r="M29" i="55"/>
  <c r="J29" i="55"/>
  <c r="E26" i="55"/>
  <c r="I29" i="55"/>
  <c r="D26" i="55"/>
  <c r="D10" i="55"/>
  <c r="H9" i="55"/>
  <c r="M24" i="55"/>
  <c r="R24" i="55"/>
  <c r="L24" i="55"/>
  <c r="Q24" i="55"/>
  <c r="K24" i="55"/>
  <c r="P24" i="55"/>
  <c r="J24" i="55"/>
  <c r="O24" i="55"/>
  <c r="I24" i="55"/>
  <c r="N24" i="55"/>
  <c r="D23" i="55"/>
  <c r="D24" i="55" s="1"/>
  <c r="H5" i="55"/>
  <c r="H23" i="55" s="1"/>
  <c r="H24" i="55" s="1"/>
  <c r="M28" i="55"/>
  <c r="R28" i="55"/>
  <c r="R30" i="55"/>
  <c r="L28" i="55"/>
  <c r="Q28" i="55"/>
  <c r="Q30" i="55"/>
  <c r="K28" i="55"/>
  <c r="P28" i="55"/>
  <c r="P30" i="55"/>
  <c r="J28" i="55"/>
  <c r="O28" i="55"/>
  <c r="O30" i="55"/>
  <c r="I28" i="55"/>
  <c r="N28" i="55"/>
  <c r="N30" i="55"/>
  <c r="M30" i="55"/>
  <c r="E28" i="55"/>
  <c r="J30" i="55"/>
  <c r="I30" i="55"/>
  <c r="H4" i="55"/>
  <c r="H27" i="55" s="1"/>
  <c r="D27" i="55"/>
  <c r="D28" i="55" s="1"/>
  <c r="D20" i="55"/>
  <c r="H2" i="55"/>
  <c r="H20" i="55" s="1"/>
  <c r="S26" i="54"/>
  <c r="N26" i="54"/>
  <c r="S29" i="54"/>
  <c r="R26" i="54"/>
  <c r="M26" i="54"/>
  <c r="R29" i="54"/>
  <c r="Q26" i="54"/>
  <c r="L26" i="54"/>
  <c r="Q29" i="54"/>
  <c r="P26" i="54"/>
  <c r="K26" i="54"/>
  <c r="P29" i="54"/>
  <c r="O26" i="54"/>
  <c r="O29" i="54"/>
  <c r="J26" i="54"/>
  <c r="N29" i="54"/>
  <c r="I26" i="54"/>
  <c r="M29" i="54"/>
  <c r="H26" i="54"/>
  <c r="J29" i="54"/>
  <c r="E26" i="54"/>
  <c r="I29" i="54"/>
  <c r="D26" i="54"/>
  <c r="D10" i="54"/>
  <c r="H9" i="54"/>
  <c r="N24" i="54"/>
  <c r="S24" i="54"/>
  <c r="M24" i="54"/>
  <c r="R24" i="54"/>
  <c r="L24" i="54"/>
  <c r="Q24" i="54"/>
  <c r="K24" i="54"/>
  <c r="P24" i="54"/>
  <c r="J24" i="54"/>
  <c r="O24" i="54"/>
  <c r="D23" i="54"/>
  <c r="D24" i="54" s="1"/>
  <c r="H5" i="54"/>
  <c r="H23" i="54" s="1"/>
  <c r="H24" i="54" s="1"/>
  <c r="N28" i="54"/>
  <c r="S28" i="54"/>
  <c r="S30" i="54"/>
  <c r="M28" i="54"/>
  <c r="R28" i="54"/>
  <c r="R30" i="54"/>
  <c r="L28" i="54"/>
  <c r="Q28" i="54"/>
  <c r="Q30" i="54"/>
  <c r="K28" i="54"/>
  <c r="P28" i="54"/>
  <c r="P30" i="54"/>
  <c r="J28" i="54"/>
  <c r="O28" i="54"/>
  <c r="O30" i="54"/>
  <c r="I28" i="54"/>
  <c r="N30" i="54"/>
  <c r="M30" i="54"/>
  <c r="E28" i="54"/>
  <c r="J30" i="54"/>
  <c r="I30" i="54"/>
  <c r="H4" i="54"/>
  <c r="H27" i="54" s="1"/>
  <c r="D27" i="54"/>
  <c r="D28" i="54" s="1"/>
  <c r="D20" i="54"/>
  <c r="H2" i="54"/>
  <c r="H20" i="54" s="1"/>
  <c r="S26" i="53"/>
  <c r="N26" i="53"/>
  <c r="S29" i="53"/>
  <c r="R26" i="53"/>
  <c r="R29" i="53"/>
  <c r="M26" i="53"/>
  <c r="L26" i="53"/>
  <c r="Q26" i="53"/>
  <c r="Q29" i="53"/>
  <c r="K26" i="53"/>
  <c r="P26" i="53"/>
  <c r="P29" i="53"/>
  <c r="O26" i="53"/>
  <c r="J26" i="53"/>
  <c r="O29" i="53"/>
  <c r="N29" i="53"/>
  <c r="I26" i="53"/>
  <c r="M29" i="53"/>
  <c r="H26" i="53"/>
  <c r="E26" i="53"/>
  <c r="J29" i="53"/>
  <c r="D26" i="53"/>
  <c r="I29" i="53"/>
  <c r="D10" i="53"/>
  <c r="H9" i="53"/>
  <c r="N24" i="53"/>
  <c r="S24" i="53"/>
  <c r="M24" i="53"/>
  <c r="R24" i="53"/>
  <c r="L24" i="53"/>
  <c r="Q24" i="53"/>
  <c r="K24" i="53"/>
  <c r="P24" i="53"/>
  <c r="J24" i="53"/>
  <c r="O24" i="53"/>
  <c r="H5" i="53"/>
  <c r="H23" i="53" s="1"/>
  <c r="H24" i="53" s="1"/>
  <c r="D23" i="53"/>
  <c r="D24" i="53" s="1"/>
  <c r="N28" i="53"/>
  <c r="S28" i="53"/>
  <c r="S30" i="53"/>
  <c r="M28" i="53"/>
  <c r="R28" i="53"/>
  <c r="R30" i="53"/>
  <c r="L28" i="53"/>
  <c r="Q28" i="53"/>
  <c r="Q30" i="53"/>
  <c r="K28" i="53"/>
  <c r="P28" i="53"/>
  <c r="P30" i="53"/>
  <c r="J28" i="53"/>
  <c r="O28" i="53"/>
  <c r="O30" i="53"/>
  <c r="I28" i="53"/>
  <c r="N30" i="53"/>
  <c r="M30" i="53"/>
  <c r="E28" i="53"/>
  <c r="J30" i="53"/>
  <c r="I30" i="53"/>
  <c r="H4" i="53"/>
  <c r="H27" i="53" s="1"/>
  <c r="D27" i="53"/>
  <c r="D28" i="53" s="1"/>
  <c r="H2" i="53"/>
  <c r="H20" i="53" s="1"/>
  <c r="D20" i="53"/>
  <c r="R26" i="52"/>
  <c r="R29" i="52"/>
  <c r="M26" i="52"/>
  <c r="Q29" i="52"/>
  <c r="L26" i="52"/>
  <c r="Q26" i="52"/>
  <c r="K26" i="52"/>
  <c r="P29" i="52"/>
  <c r="P26" i="52"/>
  <c r="J26" i="52"/>
  <c r="O29" i="52"/>
  <c r="O26" i="52"/>
  <c r="I26" i="52"/>
  <c r="N26" i="52"/>
  <c r="N29" i="52"/>
  <c r="M29" i="52"/>
  <c r="H26" i="52"/>
  <c r="J29" i="52"/>
  <c r="E26" i="52"/>
  <c r="I29" i="52"/>
  <c r="D26" i="52"/>
  <c r="D10" i="52"/>
  <c r="H9" i="52"/>
  <c r="M24" i="52"/>
  <c r="R24" i="52"/>
  <c r="L24" i="52"/>
  <c r="Q24" i="52"/>
  <c r="K24" i="52"/>
  <c r="P24" i="52"/>
  <c r="J24" i="52"/>
  <c r="O24" i="52"/>
  <c r="I24" i="52"/>
  <c r="N24" i="52"/>
  <c r="D23" i="52"/>
  <c r="D24" i="52" s="1"/>
  <c r="H5" i="52"/>
  <c r="H23" i="52" s="1"/>
  <c r="H24" i="52" s="1"/>
  <c r="M28" i="52"/>
  <c r="R28" i="52"/>
  <c r="R30" i="52"/>
  <c r="L28" i="52"/>
  <c r="Q28" i="52"/>
  <c r="Q30" i="52"/>
  <c r="K28" i="52"/>
  <c r="P28" i="52"/>
  <c r="P30" i="52"/>
  <c r="J28" i="52"/>
  <c r="O28" i="52"/>
  <c r="O30" i="52"/>
  <c r="I28" i="52"/>
  <c r="N28" i="52"/>
  <c r="N30" i="52"/>
  <c r="M30" i="52"/>
  <c r="E28" i="52"/>
  <c r="J30" i="52"/>
  <c r="I30" i="52"/>
  <c r="D27" i="52"/>
  <c r="D28" i="52" s="1"/>
  <c r="H4" i="52"/>
  <c r="H27" i="52" s="1"/>
  <c r="D20" i="52"/>
  <c r="H2" i="52"/>
  <c r="H20" i="52" s="1"/>
  <c r="R26" i="51"/>
  <c r="M26" i="51"/>
  <c r="R29" i="51"/>
  <c r="Q26" i="51"/>
  <c r="L26" i="51"/>
  <c r="Q29" i="51"/>
  <c r="P26" i="51"/>
  <c r="P29" i="51"/>
  <c r="K26" i="51"/>
  <c r="O29" i="51"/>
  <c r="O26" i="51"/>
  <c r="J26" i="51"/>
  <c r="N26" i="51"/>
  <c r="N29" i="51"/>
  <c r="I26" i="51"/>
  <c r="M29" i="51"/>
  <c r="H26" i="51"/>
  <c r="E26" i="51"/>
  <c r="J29" i="51"/>
  <c r="D26" i="51"/>
  <c r="I29" i="51"/>
  <c r="D10" i="51"/>
  <c r="H9" i="51"/>
  <c r="M24" i="51"/>
  <c r="R24" i="51"/>
  <c r="L24" i="51"/>
  <c r="Q24" i="51"/>
  <c r="K24" i="51"/>
  <c r="P24" i="51"/>
  <c r="J24" i="51"/>
  <c r="O24" i="51"/>
  <c r="I24" i="51"/>
  <c r="N24" i="51"/>
  <c r="D23" i="51"/>
  <c r="D24" i="51" s="1"/>
  <c r="H5" i="51"/>
  <c r="H23" i="51" s="1"/>
  <c r="H24" i="51" s="1"/>
  <c r="M28" i="51"/>
  <c r="R28" i="51"/>
  <c r="R30" i="51"/>
  <c r="L28" i="51"/>
  <c r="Q28" i="51"/>
  <c r="Q30" i="51"/>
  <c r="K28" i="51"/>
  <c r="P28" i="51"/>
  <c r="P30" i="51"/>
  <c r="J28" i="51"/>
  <c r="O28" i="51"/>
  <c r="O30" i="51"/>
  <c r="I28" i="51"/>
  <c r="N28" i="51"/>
  <c r="N30" i="51"/>
  <c r="M30" i="51"/>
  <c r="E28" i="51"/>
  <c r="J30" i="51"/>
  <c r="I30" i="51"/>
  <c r="D27" i="51"/>
  <c r="D28" i="51" s="1"/>
  <c r="H4" i="51"/>
  <c r="H27" i="51" s="1"/>
  <c r="D20" i="51"/>
  <c r="H2" i="51"/>
  <c r="H20" i="51" s="1"/>
  <c r="S29" i="50"/>
  <c r="N26" i="50"/>
  <c r="S26" i="50"/>
  <c r="R29" i="50"/>
  <c r="M26" i="50"/>
  <c r="R26" i="50"/>
  <c r="Q29" i="50"/>
  <c r="L26" i="50"/>
  <c r="Q26" i="50"/>
  <c r="P29" i="50"/>
  <c r="K26" i="50"/>
  <c r="P26" i="50"/>
  <c r="O29" i="50"/>
  <c r="J26" i="50"/>
  <c r="O26" i="50"/>
  <c r="N29" i="50"/>
  <c r="I26" i="50"/>
  <c r="M29" i="50"/>
  <c r="H26" i="50"/>
  <c r="J29" i="50"/>
  <c r="E26" i="50"/>
  <c r="I29" i="50"/>
  <c r="D26" i="50"/>
  <c r="H9" i="50"/>
  <c r="D10" i="50"/>
  <c r="N24" i="50"/>
  <c r="S24" i="50"/>
  <c r="M24" i="50"/>
  <c r="R24" i="50"/>
  <c r="L24" i="50"/>
  <c r="Q24" i="50"/>
  <c r="K24" i="50"/>
  <c r="P24" i="50"/>
  <c r="J24" i="50"/>
  <c r="O24" i="50"/>
  <c r="H5" i="50"/>
  <c r="H23" i="50" s="1"/>
  <c r="H24" i="50" s="1"/>
  <c r="D23" i="50"/>
  <c r="D24" i="50" s="1"/>
  <c r="N28" i="50"/>
  <c r="S28" i="50"/>
  <c r="S30" i="50"/>
  <c r="M28" i="50"/>
  <c r="R28" i="50"/>
  <c r="R30" i="50"/>
  <c r="L28" i="50"/>
  <c r="Q28" i="50"/>
  <c r="Q30" i="50"/>
  <c r="K28" i="50"/>
  <c r="P28" i="50"/>
  <c r="P30" i="50"/>
  <c r="J28" i="50"/>
  <c r="O28" i="50"/>
  <c r="O30" i="50"/>
  <c r="I28" i="50"/>
  <c r="N30" i="50"/>
  <c r="M30" i="50"/>
  <c r="E28" i="50"/>
  <c r="J30" i="50"/>
  <c r="I30" i="50"/>
  <c r="D27" i="50"/>
  <c r="D28" i="50" s="1"/>
  <c r="H4" i="50"/>
  <c r="H27" i="50" s="1"/>
  <c r="D20" i="50"/>
  <c r="H2" i="50"/>
  <c r="H20" i="50" s="1"/>
  <c r="Q29" i="49"/>
  <c r="Q26" i="49"/>
  <c r="L26" i="49"/>
  <c r="P29" i="49"/>
  <c r="P26" i="49"/>
  <c r="K26" i="49"/>
  <c r="O29" i="49"/>
  <c r="O26" i="49"/>
  <c r="J26" i="49"/>
  <c r="N26" i="49"/>
  <c r="N29" i="49"/>
  <c r="I26" i="49"/>
  <c r="M29" i="49"/>
  <c r="M26" i="49"/>
  <c r="H26" i="49"/>
  <c r="J29" i="49"/>
  <c r="E26" i="49"/>
  <c r="I29" i="49"/>
  <c r="D26" i="49"/>
  <c r="D10" i="49"/>
  <c r="H9" i="49"/>
  <c r="L24" i="49"/>
  <c r="Q24" i="49"/>
  <c r="K24" i="49"/>
  <c r="P24" i="49"/>
  <c r="J24" i="49"/>
  <c r="O24" i="49"/>
  <c r="I24" i="49"/>
  <c r="N24" i="49"/>
  <c r="M24" i="49"/>
  <c r="D23" i="49"/>
  <c r="D24" i="49" s="1"/>
  <c r="H5" i="49"/>
  <c r="H23" i="49" s="1"/>
  <c r="H24" i="49" s="1"/>
  <c r="L28" i="49"/>
  <c r="Q28" i="49"/>
  <c r="Q30" i="49"/>
  <c r="K28" i="49"/>
  <c r="P28" i="49"/>
  <c r="P30" i="49"/>
  <c r="J28" i="49"/>
  <c r="O28" i="49"/>
  <c r="O30" i="49"/>
  <c r="I28" i="49"/>
  <c r="N28" i="49"/>
  <c r="N30" i="49"/>
  <c r="M28" i="49"/>
  <c r="M30" i="49"/>
  <c r="E28" i="49"/>
  <c r="J30" i="49"/>
  <c r="I30" i="49"/>
  <c r="D27" i="49"/>
  <c r="D28" i="49" s="1"/>
  <c r="H4" i="49"/>
  <c r="H27" i="49" s="1"/>
  <c r="D20" i="49"/>
  <c r="H2" i="49"/>
  <c r="H20" i="49" s="1"/>
  <c r="S26" i="48"/>
  <c r="N26" i="48"/>
  <c r="S29" i="48"/>
  <c r="R26" i="48"/>
  <c r="M26" i="48"/>
  <c r="R29" i="48"/>
  <c r="Q26" i="48"/>
  <c r="L26" i="48"/>
  <c r="Q29" i="48"/>
  <c r="K26" i="48"/>
  <c r="P26" i="48"/>
  <c r="P29" i="48"/>
  <c r="J26" i="48"/>
  <c r="O26" i="48"/>
  <c r="O29" i="48"/>
  <c r="I26" i="48"/>
  <c r="N29" i="48"/>
  <c r="H26" i="48"/>
  <c r="M29" i="48"/>
  <c r="E26" i="48"/>
  <c r="J29" i="48"/>
  <c r="D26" i="48"/>
  <c r="I29" i="48"/>
  <c r="H9" i="48"/>
  <c r="D10" i="48"/>
  <c r="N24" i="48"/>
  <c r="S24" i="48"/>
  <c r="M24" i="48"/>
  <c r="R24" i="48"/>
  <c r="L24" i="48"/>
  <c r="Q24" i="48"/>
  <c r="K24" i="48"/>
  <c r="P24" i="48"/>
  <c r="J24" i="48"/>
  <c r="O24" i="48"/>
  <c r="D23" i="48"/>
  <c r="D24" i="48" s="1"/>
  <c r="H5" i="48"/>
  <c r="H23" i="48" s="1"/>
  <c r="H24" i="48" s="1"/>
  <c r="N28" i="48"/>
  <c r="S28" i="48"/>
  <c r="S30" i="48"/>
  <c r="M28" i="48"/>
  <c r="R28" i="48"/>
  <c r="R30" i="48"/>
  <c r="L28" i="48"/>
  <c r="Q28" i="48"/>
  <c r="Q30" i="48"/>
  <c r="K28" i="48"/>
  <c r="P28" i="48"/>
  <c r="P30" i="48"/>
  <c r="J28" i="48"/>
  <c r="O28" i="48"/>
  <c r="O30" i="48"/>
  <c r="I28" i="48"/>
  <c r="N30" i="48"/>
  <c r="M30" i="48"/>
  <c r="E28" i="48"/>
  <c r="J30" i="48"/>
  <c r="I30" i="48"/>
  <c r="D27" i="48"/>
  <c r="D28" i="48" s="1"/>
  <c r="H4" i="48"/>
  <c r="H27" i="48" s="1"/>
  <c r="H2" i="48"/>
  <c r="H20" i="48" s="1"/>
  <c r="D20" i="48"/>
  <c r="U29" i="47"/>
  <c r="P26" i="47"/>
  <c r="U26" i="47"/>
  <c r="T29" i="47"/>
  <c r="T26" i="47"/>
  <c r="O26" i="47"/>
  <c r="S29" i="47"/>
  <c r="N26" i="47"/>
  <c r="S26" i="47"/>
  <c r="R29" i="47"/>
  <c r="M26" i="47"/>
  <c r="R26" i="47"/>
  <c r="Q29" i="47"/>
  <c r="Q26" i="47"/>
  <c r="L26" i="47"/>
  <c r="P29" i="47"/>
  <c r="K26" i="47"/>
  <c r="O29" i="47"/>
  <c r="J26" i="47"/>
  <c r="N29" i="47"/>
  <c r="I26" i="47"/>
  <c r="M29" i="47"/>
  <c r="H26" i="47"/>
  <c r="J29" i="47"/>
  <c r="E26" i="47"/>
  <c r="I29" i="47"/>
  <c r="D26" i="47"/>
  <c r="H9" i="47"/>
  <c r="D10" i="47"/>
  <c r="P24" i="47"/>
  <c r="U24" i="47"/>
  <c r="O24" i="47"/>
  <c r="T24" i="47"/>
  <c r="N24" i="47"/>
  <c r="S24" i="47"/>
  <c r="M24" i="47"/>
  <c r="R24" i="47"/>
  <c r="L24" i="47"/>
  <c r="Q24" i="47"/>
  <c r="H5" i="47"/>
  <c r="H23" i="47" s="1"/>
  <c r="H24" i="47" s="1"/>
  <c r="D23" i="47"/>
  <c r="D24" i="47" s="1"/>
  <c r="P28" i="47"/>
  <c r="U28" i="47"/>
  <c r="U30" i="47"/>
  <c r="O28" i="47"/>
  <c r="T28" i="47"/>
  <c r="T30" i="47"/>
  <c r="N28" i="47"/>
  <c r="S28" i="47"/>
  <c r="S30" i="47"/>
  <c r="M28" i="47"/>
  <c r="R28" i="47"/>
  <c r="R30" i="47"/>
  <c r="L28" i="47"/>
  <c r="Q28" i="47"/>
  <c r="Q30" i="47"/>
  <c r="K28" i="47"/>
  <c r="P30" i="47"/>
  <c r="J28" i="47"/>
  <c r="O30" i="47"/>
  <c r="I28" i="47"/>
  <c r="N30" i="47"/>
  <c r="M30" i="47"/>
  <c r="E28" i="47"/>
  <c r="J30" i="47"/>
  <c r="I30" i="47"/>
  <c r="H4" i="47"/>
  <c r="H27" i="47" s="1"/>
  <c r="D27" i="47"/>
  <c r="D28" i="47" s="1"/>
  <c r="H2" i="47"/>
  <c r="H20" i="47" s="1"/>
  <c r="D20" i="47"/>
  <c r="N26" i="46"/>
  <c r="S26" i="46"/>
  <c r="S29" i="46"/>
  <c r="R26" i="46"/>
  <c r="M26" i="46"/>
  <c r="R29" i="46"/>
  <c r="Q26" i="46"/>
  <c r="Q29" i="46"/>
  <c r="L26" i="46"/>
  <c r="K26" i="46"/>
  <c r="P29" i="46"/>
  <c r="P26" i="46"/>
  <c r="O26" i="46"/>
  <c r="O29" i="46"/>
  <c r="J26" i="46"/>
  <c r="N29" i="46"/>
  <c r="I26" i="46"/>
  <c r="M29" i="46"/>
  <c r="H26" i="46"/>
  <c r="E26" i="46"/>
  <c r="J29" i="46"/>
  <c r="D26" i="46"/>
  <c r="I29" i="46"/>
  <c r="H9" i="46"/>
  <c r="D10" i="46"/>
  <c r="N24" i="46"/>
  <c r="S24" i="46"/>
  <c r="M24" i="46"/>
  <c r="R24" i="46"/>
  <c r="L24" i="46"/>
  <c r="Q24" i="46"/>
  <c r="K24" i="46"/>
  <c r="P24" i="46"/>
  <c r="J24" i="46"/>
  <c r="O24" i="46"/>
  <c r="D23" i="46"/>
  <c r="D24" i="46" s="1"/>
  <c r="H5" i="46"/>
  <c r="H23" i="46" s="1"/>
  <c r="H24" i="46" s="1"/>
  <c r="N28" i="46"/>
  <c r="S28" i="46"/>
  <c r="S30" i="46"/>
  <c r="M28" i="46"/>
  <c r="R28" i="46"/>
  <c r="R30" i="46"/>
  <c r="L28" i="46"/>
  <c r="Q28" i="46"/>
  <c r="Q30" i="46"/>
  <c r="K28" i="46"/>
  <c r="P28" i="46"/>
  <c r="P30" i="46"/>
  <c r="J28" i="46"/>
  <c r="O28" i="46"/>
  <c r="O30" i="46"/>
  <c r="I28" i="46"/>
  <c r="N30" i="46"/>
  <c r="M30" i="46"/>
  <c r="E28" i="46"/>
  <c r="J30" i="46"/>
  <c r="I30" i="46"/>
  <c r="D27" i="46"/>
  <c r="D28" i="46" s="1"/>
  <c r="H4" i="46"/>
  <c r="H27" i="46" s="1"/>
  <c r="D20" i="46"/>
  <c r="H2" i="46"/>
  <c r="H20" i="46" s="1"/>
  <c r="S29" i="45"/>
  <c r="N26" i="45"/>
  <c r="S26" i="45"/>
  <c r="M26" i="45"/>
  <c r="R29" i="45"/>
  <c r="R26" i="45"/>
  <c r="L26" i="45"/>
  <c r="Q29" i="45"/>
  <c r="Q26" i="45"/>
  <c r="P26" i="45"/>
  <c r="P29" i="45"/>
  <c r="K26" i="45"/>
  <c r="O26" i="45"/>
  <c r="J26" i="45"/>
  <c r="O29" i="45"/>
  <c r="N29" i="45"/>
  <c r="I26" i="45"/>
  <c r="H26" i="45"/>
  <c r="M29" i="45"/>
  <c r="J29" i="45"/>
  <c r="E26" i="45"/>
  <c r="I29" i="45"/>
  <c r="D26" i="45"/>
  <c r="D10" i="45"/>
  <c r="H9" i="45"/>
  <c r="N24" i="45"/>
  <c r="S24" i="45"/>
  <c r="M24" i="45"/>
  <c r="R24" i="45"/>
  <c r="L24" i="45"/>
  <c r="Q24" i="45"/>
  <c r="K24" i="45"/>
  <c r="P24" i="45"/>
  <c r="J24" i="45"/>
  <c r="O24" i="45"/>
  <c r="H5" i="45"/>
  <c r="H23" i="45" s="1"/>
  <c r="H24" i="45" s="1"/>
  <c r="D23" i="45"/>
  <c r="D24" i="45" s="1"/>
  <c r="N28" i="45"/>
  <c r="S28" i="45"/>
  <c r="S30" i="45"/>
  <c r="M28" i="45"/>
  <c r="R28" i="45"/>
  <c r="R30" i="45"/>
  <c r="L28" i="45"/>
  <c r="Q28" i="45"/>
  <c r="Q30" i="45"/>
  <c r="K28" i="45"/>
  <c r="P28" i="45"/>
  <c r="P30" i="45"/>
  <c r="J28" i="45"/>
  <c r="O28" i="45"/>
  <c r="O30" i="45"/>
  <c r="I28" i="45"/>
  <c r="N30" i="45"/>
  <c r="M30" i="45"/>
  <c r="E28" i="45"/>
  <c r="J30" i="45"/>
  <c r="I30" i="45"/>
  <c r="D27" i="45"/>
  <c r="D28" i="45" s="1"/>
  <c r="H4" i="45"/>
  <c r="H27" i="45" s="1"/>
  <c r="D20" i="45"/>
  <c r="H2" i="45"/>
  <c r="H20" i="45" s="1"/>
  <c r="S26" i="44"/>
  <c r="S29" i="44"/>
  <c r="N26" i="44"/>
  <c r="M26" i="44"/>
  <c r="R26" i="44"/>
  <c r="R29" i="44"/>
  <c r="Q26" i="44"/>
  <c r="L26" i="44"/>
  <c r="Q29" i="44"/>
  <c r="P26" i="44"/>
  <c r="K26" i="44"/>
  <c r="P29" i="44"/>
  <c r="O26" i="44"/>
  <c r="J26" i="44"/>
  <c r="O29" i="44"/>
  <c r="I26" i="44"/>
  <c r="N29" i="44"/>
  <c r="H26" i="44"/>
  <c r="M29" i="44"/>
  <c r="E26" i="44"/>
  <c r="J29" i="44"/>
  <c r="I29" i="44"/>
  <c r="D26" i="44"/>
  <c r="H9" i="44"/>
  <c r="D10" i="44"/>
  <c r="N24" i="44"/>
  <c r="S24" i="44"/>
  <c r="M24" i="44"/>
  <c r="R24" i="44"/>
  <c r="L24" i="44"/>
  <c r="Q24" i="44"/>
  <c r="K24" i="44"/>
  <c r="P24" i="44"/>
  <c r="J24" i="44"/>
  <c r="O24" i="44"/>
  <c r="D23" i="44"/>
  <c r="D24" i="44" s="1"/>
  <c r="H5" i="44"/>
  <c r="H23" i="44" s="1"/>
  <c r="H24" i="44" s="1"/>
  <c r="N28" i="44"/>
  <c r="S28" i="44"/>
  <c r="S30" i="44"/>
  <c r="M28" i="44"/>
  <c r="R28" i="44"/>
  <c r="R30" i="44"/>
  <c r="L28" i="44"/>
  <c r="Q28" i="44"/>
  <c r="Q30" i="44"/>
  <c r="K28" i="44"/>
  <c r="P28" i="44"/>
  <c r="P30" i="44"/>
  <c r="J28" i="44"/>
  <c r="O28" i="44"/>
  <c r="O30" i="44"/>
  <c r="I28" i="44"/>
  <c r="N30" i="44"/>
  <c r="M30" i="44"/>
  <c r="E28" i="44"/>
  <c r="J30" i="44"/>
  <c r="I30" i="44"/>
  <c r="H4" i="44"/>
  <c r="H27" i="44" s="1"/>
  <c r="D27" i="44"/>
  <c r="D28" i="44" s="1"/>
  <c r="H2" i="44"/>
  <c r="H20" i="44" s="1"/>
  <c r="D20" i="44"/>
  <c r="U26" i="43"/>
  <c r="U29" i="43"/>
  <c r="P26" i="43"/>
  <c r="T29" i="43"/>
  <c r="T26" i="43"/>
  <c r="O26" i="43"/>
  <c r="S29" i="43"/>
  <c r="S26" i="43"/>
  <c r="N26" i="43"/>
  <c r="M26" i="43"/>
  <c r="R29" i="43"/>
  <c r="R26" i="43"/>
  <c r="L26" i="43"/>
  <c r="Q29" i="43"/>
  <c r="Q26" i="43"/>
  <c r="P29" i="43"/>
  <c r="K26" i="43"/>
  <c r="O29" i="43"/>
  <c r="J26" i="43"/>
  <c r="N29" i="43"/>
  <c r="I26" i="43"/>
  <c r="H26" i="43"/>
  <c r="M29" i="43"/>
  <c r="E26" i="43"/>
  <c r="J29" i="43"/>
  <c r="D26" i="43"/>
  <c r="I29" i="43"/>
  <c r="H9" i="43"/>
  <c r="D10" i="43"/>
  <c r="P24" i="43"/>
  <c r="U24" i="43"/>
  <c r="O24" i="43"/>
  <c r="T24" i="43"/>
  <c r="N24" i="43"/>
  <c r="S24" i="43"/>
  <c r="M24" i="43"/>
  <c r="R24" i="43"/>
  <c r="L24" i="43"/>
  <c r="Q24" i="43"/>
  <c r="D23" i="43"/>
  <c r="D24" i="43" s="1"/>
  <c r="H5" i="43"/>
  <c r="H23" i="43" s="1"/>
  <c r="H24" i="43" s="1"/>
  <c r="P28" i="43"/>
  <c r="U28" i="43"/>
  <c r="U30" i="43"/>
  <c r="O28" i="43"/>
  <c r="T28" i="43"/>
  <c r="T30" i="43"/>
  <c r="N28" i="43"/>
  <c r="S28" i="43"/>
  <c r="S30" i="43"/>
  <c r="M28" i="43"/>
  <c r="R28" i="43"/>
  <c r="R30" i="43"/>
  <c r="L28" i="43"/>
  <c r="Q28" i="43"/>
  <c r="Q30" i="43"/>
  <c r="K28" i="43"/>
  <c r="P30" i="43"/>
  <c r="J28" i="43"/>
  <c r="O30" i="43"/>
  <c r="I28" i="43"/>
  <c r="N30" i="43"/>
  <c r="M30" i="43"/>
  <c r="E28" i="43"/>
  <c r="J30" i="43"/>
  <c r="I30" i="43"/>
  <c r="D27" i="43"/>
  <c r="D28" i="43" s="1"/>
  <c r="H4" i="43"/>
  <c r="H27" i="43" s="1"/>
  <c r="D20" i="43"/>
  <c r="H2" i="43"/>
  <c r="H20" i="43" s="1"/>
  <c r="S29" i="42"/>
  <c r="S26" i="42"/>
  <c r="N26" i="42"/>
  <c r="R29" i="42"/>
  <c r="R26" i="42"/>
  <c r="M26" i="42"/>
  <c r="L26" i="42"/>
  <c r="Q26" i="42"/>
  <c r="Q29" i="42"/>
  <c r="P29" i="42"/>
  <c r="K26" i="42"/>
  <c r="P26" i="42"/>
  <c r="O29" i="42"/>
  <c r="O26" i="42"/>
  <c r="J26" i="42"/>
  <c r="N29" i="42"/>
  <c r="I26" i="42"/>
  <c r="H26" i="42"/>
  <c r="M29" i="42"/>
  <c r="E26" i="42"/>
  <c r="J29" i="42"/>
  <c r="D26" i="42"/>
  <c r="I29" i="42"/>
  <c r="D10" i="42"/>
  <c r="H9" i="42"/>
  <c r="N24" i="42"/>
  <c r="S24" i="42"/>
  <c r="M24" i="42"/>
  <c r="R24" i="42"/>
  <c r="L24" i="42"/>
  <c r="Q24" i="42"/>
  <c r="K24" i="42"/>
  <c r="P24" i="42"/>
  <c r="J24" i="42"/>
  <c r="O24" i="42"/>
  <c r="H5" i="42"/>
  <c r="H23" i="42" s="1"/>
  <c r="H24" i="42" s="1"/>
  <c r="D23" i="42"/>
  <c r="D24" i="42" s="1"/>
  <c r="N28" i="42"/>
  <c r="S28" i="42"/>
  <c r="S30" i="42"/>
  <c r="M28" i="42"/>
  <c r="R28" i="42"/>
  <c r="R30" i="42"/>
  <c r="L28" i="42"/>
  <c r="Q28" i="42"/>
  <c r="Q30" i="42"/>
  <c r="K28" i="42"/>
  <c r="P28" i="42"/>
  <c r="P30" i="42"/>
  <c r="J28" i="42"/>
  <c r="O28" i="42"/>
  <c r="O30" i="42"/>
  <c r="I28" i="42"/>
  <c r="N30" i="42"/>
  <c r="M30" i="42"/>
  <c r="E28" i="42"/>
  <c r="J30" i="42"/>
  <c r="I30" i="42"/>
  <c r="D27" i="42"/>
  <c r="D28" i="42" s="1"/>
  <c r="H4" i="42"/>
  <c r="H27" i="42" s="1"/>
  <c r="H2" i="42"/>
  <c r="H20" i="42" s="1"/>
  <c r="D20" i="42"/>
  <c r="O30" i="41"/>
  <c r="O28" i="41"/>
  <c r="J28" i="41"/>
  <c r="O26" i="41"/>
  <c r="J26" i="41"/>
  <c r="N26" i="41"/>
  <c r="I26" i="41"/>
  <c r="M26" i="41"/>
  <c r="H26" i="41"/>
  <c r="H9" i="41"/>
  <c r="D10" i="41"/>
  <c r="J24" i="41"/>
  <c r="O24" i="41"/>
  <c r="I24" i="41"/>
  <c r="N24" i="41"/>
  <c r="M24" i="41"/>
  <c r="H5" i="41"/>
  <c r="H23" i="41" s="1"/>
  <c r="H24" i="41" s="1"/>
  <c r="D23" i="41"/>
  <c r="D24" i="41" s="1"/>
  <c r="I28" i="41"/>
  <c r="N28" i="41"/>
  <c r="N30" i="41"/>
  <c r="M28" i="41"/>
  <c r="M30" i="41"/>
  <c r="L28" i="41"/>
  <c r="L30" i="41"/>
  <c r="K28" i="41"/>
  <c r="K30" i="41"/>
  <c r="E28" i="41"/>
  <c r="J30" i="41"/>
  <c r="I30" i="41"/>
  <c r="D27" i="41"/>
  <c r="D28" i="41" s="1"/>
  <c r="H4" i="41"/>
  <c r="H27" i="41" s="1"/>
  <c r="D20" i="41"/>
  <c r="H2" i="41"/>
  <c r="H20" i="41" s="1"/>
  <c r="N26" i="40"/>
  <c r="S29" i="40"/>
  <c r="S26" i="40"/>
  <c r="R29" i="40"/>
  <c r="R26" i="40"/>
  <c r="M26" i="40"/>
  <c r="Q29" i="40"/>
  <c r="Q26" i="40"/>
  <c r="L26" i="40"/>
  <c r="P29" i="40"/>
  <c r="P26" i="40"/>
  <c r="K26" i="40"/>
  <c r="O29" i="40"/>
  <c r="O26" i="40"/>
  <c r="J26" i="40"/>
  <c r="N29" i="40"/>
  <c r="I26" i="40"/>
  <c r="M29" i="40"/>
  <c r="H26" i="40"/>
  <c r="J29" i="40"/>
  <c r="E26" i="40"/>
  <c r="I29" i="40"/>
  <c r="D26" i="40"/>
  <c r="D10" i="40"/>
  <c r="H9" i="40"/>
  <c r="N24" i="40"/>
  <c r="S24" i="40"/>
  <c r="M24" i="40"/>
  <c r="R24" i="40"/>
  <c r="L24" i="40"/>
  <c r="Q24" i="40"/>
  <c r="K24" i="40"/>
  <c r="P24" i="40"/>
  <c r="J24" i="40"/>
  <c r="O24" i="40"/>
  <c r="D23" i="40"/>
  <c r="D24" i="40" s="1"/>
  <c r="H5" i="40"/>
  <c r="H23" i="40" s="1"/>
  <c r="H24" i="40" s="1"/>
  <c r="N28" i="40"/>
  <c r="S28" i="40"/>
  <c r="S30" i="40"/>
  <c r="M28" i="40"/>
  <c r="R28" i="40"/>
  <c r="R30" i="40"/>
  <c r="L28" i="40"/>
  <c r="Q28" i="40"/>
  <c r="Q30" i="40"/>
  <c r="K28" i="40"/>
  <c r="P28" i="40"/>
  <c r="P30" i="40"/>
  <c r="J28" i="40"/>
  <c r="O28" i="40"/>
  <c r="O30" i="40"/>
  <c r="I28" i="40"/>
  <c r="N30" i="40"/>
  <c r="M30" i="40"/>
  <c r="E28" i="40"/>
  <c r="J30" i="40"/>
  <c r="I30" i="40"/>
  <c r="D27" i="40"/>
  <c r="D28" i="40" s="1"/>
  <c r="H4" i="40"/>
  <c r="H27" i="40" s="1"/>
  <c r="D20" i="40"/>
  <c r="H2" i="40"/>
  <c r="H20" i="40" s="1"/>
  <c r="T26" i="39"/>
  <c r="T29" i="39"/>
  <c r="O26" i="39"/>
  <c r="S26" i="39"/>
  <c r="N26" i="39"/>
  <c r="S29" i="39"/>
  <c r="R26" i="39"/>
  <c r="M26" i="39"/>
  <c r="R29" i="39"/>
  <c r="Q26" i="39"/>
  <c r="L26" i="39"/>
  <c r="Q29" i="39"/>
  <c r="P29" i="39"/>
  <c r="P26" i="39"/>
  <c r="K26" i="39"/>
  <c r="O29" i="39"/>
  <c r="J26" i="39"/>
  <c r="I26" i="39"/>
  <c r="N29" i="39"/>
  <c r="H26" i="39"/>
  <c r="M29" i="39"/>
  <c r="J29" i="39"/>
  <c r="E26" i="39"/>
  <c r="I29" i="39"/>
  <c r="D26" i="39"/>
  <c r="D10" i="39"/>
  <c r="H9" i="39"/>
  <c r="O24" i="39"/>
  <c r="T24" i="39"/>
  <c r="N24" i="39"/>
  <c r="S24" i="39"/>
  <c r="M24" i="39"/>
  <c r="R24" i="39"/>
  <c r="L24" i="39"/>
  <c r="Q24" i="39"/>
  <c r="K24" i="39"/>
  <c r="P24" i="39"/>
  <c r="H5" i="39"/>
  <c r="H23" i="39" s="1"/>
  <c r="H24" i="39" s="1"/>
  <c r="D23" i="39"/>
  <c r="D24" i="39" s="1"/>
  <c r="O28" i="39"/>
  <c r="T28" i="39"/>
  <c r="T30" i="39"/>
  <c r="N28" i="39"/>
  <c r="S28" i="39"/>
  <c r="S30" i="39"/>
  <c r="M28" i="39"/>
  <c r="R28" i="39"/>
  <c r="R30" i="39"/>
  <c r="L28" i="39"/>
  <c r="Q28" i="39"/>
  <c r="Q30" i="39"/>
  <c r="K28" i="39"/>
  <c r="P28" i="39"/>
  <c r="P30" i="39"/>
  <c r="J28" i="39"/>
  <c r="O30" i="39"/>
  <c r="I28" i="39"/>
  <c r="N30" i="39"/>
  <c r="M30" i="39"/>
  <c r="E28" i="39"/>
  <c r="J30" i="39"/>
  <c r="I30" i="39"/>
  <c r="D27" i="39"/>
  <c r="D28" i="39" s="1"/>
  <c r="H4" i="39"/>
  <c r="H27" i="39" s="1"/>
  <c r="H2" i="39"/>
  <c r="H20" i="39" s="1"/>
  <c r="D20" i="39"/>
  <c r="Q26" i="38"/>
  <c r="V29" i="38"/>
  <c r="V26" i="38"/>
  <c r="U26" i="38"/>
  <c r="U29" i="38"/>
  <c r="P26" i="38"/>
  <c r="T29" i="38"/>
  <c r="O26" i="38"/>
  <c r="T26" i="38"/>
  <c r="S26" i="38"/>
  <c r="N26" i="38"/>
  <c r="S29" i="38"/>
  <c r="R29" i="38"/>
  <c r="M26" i="38"/>
  <c r="R26" i="38"/>
  <c r="L26" i="38"/>
  <c r="Q29" i="38"/>
  <c r="K26" i="38"/>
  <c r="P29" i="38"/>
  <c r="J26" i="38"/>
  <c r="O29" i="38"/>
  <c r="N29" i="38"/>
  <c r="I26" i="38"/>
  <c r="H26" i="38"/>
  <c r="M29" i="38"/>
  <c r="E26" i="38"/>
  <c r="J29" i="38"/>
  <c r="D26" i="38"/>
  <c r="I29" i="38"/>
  <c r="D10" i="38"/>
  <c r="H9" i="38"/>
  <c r="Q24" i="38"/>
  <c r="V24" i="38"/>
  <c r="P24" i="38"/>
  <c r="U24" i="38"/>
  <c r="O24" i="38"/>
  <c r="T24" i="38"/>
  <c r="N24" i="38"/>
  <c r="S24" i="38"/>
  <c r="M24" i="38"/>
  <c r="R24" i="38"/>
  <c r="H5" i="38"/>
  <c r="H23" i="38" s="1"/>
  <c r="H24" i="38" s="1"/>
  <c r="D23" i="38"/>
  <c r="D24" i="38" s="1"/>
  <c r="Q28" i="38"/>
  <c r="V28" i="38"/>
  <c r="V30" i="38"/>
  <c r="P28" i="38"/>
  <c r="U28" i="38"/>
  <c r="U30" i="38"/>
  <c r="O28" i="38"/>
  <c r="T28" i="38"/>
  <c r="T30" i="38"/>
  <c r="N28" i="38"/>
  <c r="S28" i="38"/>
  <c r="S30" i="38"/>
  <c r="M28" i="38"/>
  <c r="R28" i="38"/>
  <c r="R30" i="38"/>
  <c r="L28" i="38"/>
  <c r="Q30" i="38"/>
  <c r="K28" i="38"/>
  <c r="P30" i="38"/>
  <c r="J28" i="38"/>
  <c r="O30" i="38"/>
  <c r="I28" i="38"/>
  <c r="N30" i="38"/>
  <c r="M30" i="38"/>
  <c r="E28" i="38"/>
  <c r="J30" i="38"/>
  <c r="I30" i="38"/>
  <c r="H4" i="38"/>
  <c r="H27" i="38" s="1"/>
  <c r="D27" i="38"/>
  <c r="D28" i="38" s="1"/>
  <c r="H2" i="38"/>
  <c r="H20" i="38" s="1"/>
  <c r="D20" i="38"/>
  <c r="N26" i="37"/>
  <c r="S26" i="37"/>
  <c r="S29" i="37"/>
  <c r="R26" i="37"/>
  <c r="R29" i="37"/>
  <c r="M26" i="37"/>
  <c r="Q29" i="37"/>
  <c r="Q26" i="37"/>
  <c r="L26" i="37"/>
  <c r="P26" i="37"/>
  <c r="K26" i="37"/>
  <c r="P29" i="37"/>
  <c r="O26" i="37"/>
  <c r="J26" i="37"/>
  <c r="O29" i="37"/>
  <c r="N29" i="37"/>
  <c r="I26" i="37"/>
  <c r="M29" i="37"/>
  <c r="H26" i="37"/>
  <c r="J29" i="37"/>
  <c r="E26" i="37"/>
  <c r="I29" i="37"/>
  <c r="D26" i="37"/>
  <c r="D10" i="37"/>
  <c r="H9" i="37"/>
  <c r="N24" i="37"/>
  <c r="S24" i="37"/>
  <c r="M24" i="37"/>
  <c r="R24" i="37"/>
  <c r="L24" i="37"/>
  <c r="Q24" i="37"/>
  <c r="K24" i="37"/>
  <c r="P24" i="37"/>
  <c r="J24" i="37"/>
  <c r="O24" i="37"/>
  <c r="H5" i="37"/>
  <c r="H23" i="37" s="1"/>
  <c r="H24" i="37" s="1"/>
  <c r="D23" i="37"/>
  <c r="D24" i="37" s="1"/>
  <c r="N28" i="37"/>
  <c r="S28" i="37"/>
  <c r="S30" i="37"/>
  <c r="M28" i="37"/>
  <c r="R28" i="37"/>
  <c r="R30" i="37"/>
  <c r="L28" i="37"/>
  <c r="Q28" i="37"/>
  <c r="Q30" i="37"/>
  <c r="K28" i="37"/>
  <c r="P28" i="37"/>
  <c r="P30" i="37"/>
  <c r="J28" i="37"/>
  <c r="O28" i="37"/>
  <c r="O30" i="37"/>
  <c r="I28" i="37"/>
  <c r="N30" i="37"/>
  <c r="M30" i="37"/>
  <c r="E28" i="37"/>
  <c r="J30" i="37"/>
  <c r="I30" i="37"/>
  <c r="D27" i="37"/>
  <c r="D28" i="37" s="1"/>
  <c r="H4" i="37"/>
  <c r="H27" i="37" s="1"/>
  <c r="H2" i="37"/>
  <c r="H20" i="37" s="1"/>
  <c r="D20" i="37"/>
  <c r="T29" i="36"/>
  <c r="T26" i="36"/>
  <c r="O26" i="36"/>
  <c r="S29" i="36"/>
  <c r="N26" i="36"/>
  <c r="S26" i="36"/>
  <c r="R29" i="36"/>
  <c r="M26" i="36"/>
  <c r="R26" i="36"/>
  <c r="Q29" i="36"/>
  <c r="L26" i="36"/>
  <c r="Q26" i="36"/>
  <c r="P29" i="36"/>
  <c r="K26" i="36"/>
  <c r="P26" i="36"/>
  <c r="O29" i="36"/>
  <c r="J26" i="36"/>
  <c r="N29" i="36"/>
  <c r="I26" i="36"/>
  <c r="M29" i="36"/>
  <c r="H26" i="36"/>
  <c r="J29" i="36"/>
  <c r="E26" i="36"/>
  <c r="I29" i="36"/>
  <c r="D26" i="36"/>
  <c r="D10" i="36"/>
  <c r="H9" i="36"/>
  <c r="O24" i="36"/>
  <c r="T24" i="36"/>
  <c r="N24" i="36"/>
  <c r="S24" i="36"/>
  <c r="M24" i="36"/>
  <c r="R24" i="36"/>
  <c r="L24" i="36"/>
  <c r="Q24" i="36"/>
  <c r="K24" i="36"/>
  <c r="P24" i="36"/>
  <c r="D23" i="36"/>
  <c r="D24" i="36" s="1"/>
  <c r="H5" i="36"/>
  <c r="H23" i="36" s="1"/>
  <c r="H24" i="36" s="1"/>
  <c r="O28" i="36"/>
  <c r="T28" i="36"/>
  <c r="T30" i="36"/>
  <c r="N28" i="36"/>
  <c r="S28" i="36"/>
  <c r="S30" i="36"/>
  <c r="M28" i="36"/>
  <c r="R28" i="36"/>
  <c r="R30" i="36"/>
  <c r="L28" i="36"/>
  <c r="Q28" i="36"/>
  <c r="Q30" i="36"/>
  <c r="K28" i="36"/>
  <c r="P28" i="36"/>
  <c r="P30" i="36"/>
  <c r="J28" i="36"/>
  <c r="O30" i="36"/>
  <c r="I28" i="36"/>
  <c r="N30" i="36"/>
  <c r="M30" i="36"/>
  <c r="E28" i="36"/>
  <c r="J30" i="36"/>
  <c r="I30" i="36"/>
  <c r="D27" i="36"/>
  <c r="D28" i="36" s="1"/>
  <c r="H4" i="36"/>
  <c r="H27" i="36" s="1"/>
  <c r="H2" i="36"/>
  <c r="H20" i="36" s="1"/>
  <c r="D20" i="36"/>
  <c r="T29" i="35"/>
  <c r="T26" i="35"/>
  <c r="O26" i="35"/>
  <c r="S29" i="35"/>
  <c r="N26" i="35"/>
  <c r="S26" i="35"/>
  <c r="M26" i="35"/>
  <c r="R29" i="35"/>
  <c r="R26" i="35"/>
  <c r="Q26" i="35"/>
  <c r="L26" i="35"/>
  <c r="Q29" i="35"/>
  <c r="P26" i="35"/>
  <c r="K26" i="35"/>
  <c r="P29" i="35"/>
  <c r="O29" i="35"/>
  <c r="J26" i="35"/>
  <c r="N29" i="35"/>
  <c r="I26" i="35"/>
  <c r="M29" i="35"/>
  <c r="H26" i="35"/>
  <c r="J29" i="35"/>
  <c r="E26" i="35"/>
  <c r="I29" i="35"/>
  <c r="D26" i="35"/>
  <c r="D10" i="35"/>
  <c r="H9" i="35"/>
  <c r="O24" i="35"/>
  <c r="T24" i="35"/>
  <c r="N24" i="35"/>
  <c r="S24" i="35"/>
  <c r="M24" i="35"/>
  <c r="R24" i="35"/>
  <c r="L24" i="35"/>
  <c r="Q24" i="35"/>
  <c r="K24" i="35"/>
  <c r="P24" i="35"/>
  <c r="H5" i="35"/>
  <c r="H23" i="35" s="1"/>
  <c r="H24" i="35" s="1"/>
  <c r="D23" i="35"/>
  <c r="D24" i="35" s="1"/>
  <c r="O28" i="35"/>
  <c r="T28" i="35"/>
  <c r="T30" i="35"/>
  <c r="N28" i="35"/>
  <c r="S28" i="35"/>
  <c r="S30" i="35"/>
  <c r="M28" i="35"/>
  <c r="R28" i="35"/>
  <c r="R30" i="35"/>
  <c r="L28" i="35"/>
  <c r="Q28" i="35"/>
  <c r="Q30" i="35"/>
  <c r="K28" i="35"/>
  <c r="P28" i="35"/>
  <c r="P30" i="35"/>
  <c r="J28" i="35"/>
  <c r="O30" i="35"/>
  <c r="I28" i="35"/>
  <c r="N30" i="35"/>
  <c r="M30" i="35"/>
  <c r="E28" i="35"/>
  <c r="J30" i="35"/>
  <c r="I30" i="35"/>
  <c r="H4" i="35"/>
  <c r="H27" i="35" s="1"/>
  <c r="D27" i="35"/>
  <c r="D28" i="35" s="1"/>
  <c r="H2" i="35"/>
  <c r="H20" i="35" s="1"/>
  <c r="D20" i="35"/>
  <c r="S26" i="34"/>
  <c r="S29" i="34"/>
  <c r="N26" i="34"/>
  <c r="R26" i="34"/>
  <c r="M26" i="34"/>
  <c r="R29" i="34"/>
  <c r="Q29" i="34"/>
  <c r="Q26" i="34"/>
  <c r="L26" i="34"/>
  <c r="P29" i="34"/>
  <c r="K26" i="34"/>
  <c r="P26" i="34"/>
  <c r="O29" i="34"/>
  <c r="O26" i="34"/>
  <c r="J26" i="34"/>
  <c r="N29" i="34"/>
  <c r="I26" i="34"/>
  <c r="M29" i="34"/>
  <c r="H26" i="34"/>
  <c r="J29" i="34"/>
  <c r="E26" i="34"/>
  <c r="I29" i="34"/>
  <c r="D26" i="34"/>
  <c r="H9" i="34"/>
  <c r="D10" i="34"/>
  <c r="N24" i="34"/>
  <c r="S24" i="34"/>
  <c r="M24" i="34"/>
  <c r="R24" i="34"/>
  <c r="L24" i="34"/>
  <c r="Q24" i="34"/>
  <c r="K24" i="34"/>
  <c r="P24" i="34"/>
  <c r="J24" i="34"/>
  <c r="O24" i="34"/>
  <c r="D23" i="34"/>
  <c r="D24" i="34" s="1"/>
  <c r="H5" i="34"/>
  <c r="H23" i="34" s="1"/>
  <c r="H24" i="34" s="1"/>
  <c r="N28" i="34"/>
  <c r="S28" i="34"/>
  <c r="S30" i="34"/>
  <c r="M28" i="34"/>
  <c r="R28" i="34"/>
  <c r="R30" i="34"/>
  <c r="L28" i="34"/>
  <c r="Q28" i="34"/>
  <c r="Q30" i="34"/>
  <c r="K28" i="34"/>
  <c r="P28" i="34"/>
  <c r="P30" i="34"/>
  <c r="J28" i="34"/>
  <c r="O28" i="34"/>
  <c r="O30" i="34"/>
  <c r="I28" i="34"/>
  <c r="N30" i="34"/>
  <c r="M30" i="34"/>
  <c r="E28" i="34"/>
  <c r="J30" i="34"/>
  <c r="I30" i="34"/>
  <c r="H4" i="34"/>
  <c r="H27" i="34" s="1"/>
  <c r="D27" i="34"/>
  <c r="D28" i="34" s="1"/>
  <c r="H2" i="34"/>
  <c r="H20" i="34" s="1"/>
  <c r="D20" i="34"/>
  <c r="N26" i="33"/>
  <c r="S29" i="33"/>
  <c r="S26" i="33"/>
  <c r="M26" i="33"/>
  <c r="R26" i="33"/>
  <c r="R29" i="33"/>
  <c r="Q26" i="33"/>
  <c r="L26" i="33"/>
  <c r="Q29" i="33"/>
  <c r="K26" i="33"/>
  <c r="P26" i="33"/>
  <c r="P29" i="33"/>
  <c r="O26" i="33"/>
  <c r="J26" i="33"/>
  <c r="O29" i="33"/>
  <c r="I26" i="33"/>
  <c r="N29" i="33"/>
  <c r="H26" i="33"/>
  <c r="M29" i="33"/>
  <c r="E26" i="33"/>
  <c r="J29" i="33"/>
  <c r="D26" i="33"/>
  <c r="I29" i="33"/>
  <c r="D10" i="33"/>
  <c r="H9" i="33"/>
  <c r="N24" i="33"/>
  <c r="S24" i="33"/>
  <c r="M24" i="33"/>
  <c r="R24" i="33"/>
  <c r="L24" i="33"/>
  <c r="Q24" i="33"/>
  <c r="K24" i="33"/>
  <c r="P24" i="33"/>
  <c r="J24" i="33"/>
  <c r="O24" i="33"/>
  <c r="D23" i="33"/>
  <c r="D24" i="33" s="1"/>
  <c r="H5" i="33"/>
  <c r="H23" i="33" s="1"/>
  <c r="H24" i="33" s="1"/>
  <c r="N28" i="33"/>
  <c r="S28" i="33"/>
  <c r="S30" i="33"/>
  <c r="M28" i="33"/>
  <c r="R28" i="33"/>
  <c r="R30" i="33"/>
  <c r="L28" i="33"/>
  <c r="Q28" i="33"/>
  <c r="Q30" i="33"/>
  <c r="K28" i="33"/>
  <c r="P28" i="33"/>
  <c r="P30" i="33"/>
  <c r="J28" i="33"/>
  <c r="O28" i="33"/>
  <c r="O30" i="33"/>
  <c r="I28" i="33"/>
  <c r="N30" i="33"/>
  <c r="M30" i="33"/>
  <c r="E28" i="33"/>
  <c r="J30" i="33"/>
  <c r="I30" i="33"/>
  <c r="H4" i="33"/>
  <c r="H27" i="33" s="1"/>
  <c r="D27" i="33"/>
  <c r="D28" i="33" s="1"/>
  <c r="H2" i="33"/>
  <c r="H20" i="33" s="1"/>
  <c r="D20" i="33"/>
  <c r="U29" i="32"/>
  <c r="P26" i="32"/>
  <c r="U26" i="32"/>
  <c r="T29" i="32"/>
  <c r="T26" i="32"/>
  <c r="O26" i="32"/>
  <c r="S26" i="32"/>
  <c r="S29" i="32"/>
  <c r="N26" i="32"/>
  <c r="R29" i="32"/>
  <c r="R26" i="32"/>
  <c r="M26" i="32"/>
  <c r="Q29" i="32"/>
  <c r="L26" i="32"/>
  <c r="Q26" i="32"/>
  <c r="P29" i="32"/>
  <c r="K26" i="32"/>
  <c r="O29" i="32"/>
  <c r="J26" i="32"/>
  <c r="N29" i="32"/>
  <c r="I26" i="32"/>
  <c r="H26" i="32"/>
  <c r="M29" i="32"/>
  <c r="E26" i="32"/>
  <c r="J29" i="32"/>
  <c r="D26" i="32"/>
  <c r="I29" i="32"/>
  <c r="H9" i="32"/>
  <c r="D10" i="32"/>
  <c r="P24" i="32"/>
  <c r="U24" i="32"/>
  <c r="O24" i="32"/>
  <c r="T24" i="32"/>
  <c r="N24" i="32"/>
  <c r="S24" i="32"/>
  <c r="M24" i="32"/>
  <c r="R24" i="32"/>
  <c r="L24" i="32"/>
  <c r="Q24" i="32"/>
  <c r="H5" i="32"/>
  <c r="H23" i="32" s="1"/>
  <c r="H24" i="32" s="1"/>
  <c r="D23" i="32"/>
  <c r="D24" i="32" s="1"/>
  <c r="P28" i="32"/>
  <c r="U28" i="32"/>
  <c r="U30" i="32"/>
  <c r="O28" i="32"/>
  <c r="T28" i="32"/>
  <c r="T30" i="32"/>
  <c r="N28" i="32"/>
  <c r="S28" i="32"/>
  <c r="S30" i="32"/>
  <c r="M28" i="32"/>
  <c r="R28" i="32"/>
  <c r="R30" i="32"/>
  <c r="L28" i="32"/>
  <c r="Q28" i="32"/>
  <c r="Q30" i="32"/>
  <c r="K28" i="32"/>
  <c r="P30" i="32"/>
  <c r="J28" i="32"/>
  <c r="O30" i="32"/>
  <c r="I28" i="32"/>
  <c r="N30" i="32"/>
  <c r="M30" i="32"/>
  <c r="E28" i="32"/>
  <c r="J30" i="32"/>
  <c r="I30" i="32"/>
  <c r="H4" i="32"/>
  <c r="H27" i="32" s="1"/>
  <c r="D27" i="32"/>
  <c r="D28" i="32" s="1"/>
  <c r="H2" i="32"/>
  <c r="H20" i="32" s="1"/>
  <c r="D20" i="32"/>
  <c r="Q29" i="31"/>
  <c r="L26" i="31"/>
  <c r="Q26" i="31"/>
  <c r="P29" i="31"/>
  <c r="P26" i="31"/>
  <c r="K26" i="31"/>
  <c r="O29" i="31"/>
  <c r="O26" i="31"/>
  <c r="J26" i="31"/>
  <c r="N26" i="31"/>
  <c r="N29" i="31"/>
  <c r="I26" i="31"/>
  <c r="M29" i="31"/>
  <c r="M26" i="31"/>
  <c r="H26" i="31"/>
  <c r="J29" i="31"/>
  <c r="E26" i="31"/>
  <c r="I29" i="31"/>
  <c r="D26" i="31"/>
  <c r="H9" i="31"/>
  <c r="D10" i="31"/>
  <c r="L24" i="31"/>
  <c r="Q24" i="31"/>
  <c r="K24" i="31"/>
  <c r="P24" i="31"/>
  <c r="J24" i="31"/>
  <c r="O24" i="31"/>
  <c r="I24" i="31"/>
  <c r="N24" i="31"/>
  <c r="M24" i="31"/>
  <c r="D23" i="31"/>
  <c r="D24" i="31" s="1"/>
  <c r="H5" i="31"/>
  <c r="H23" i="31" s="1"/>
  <c r="H24" i="31" s="1"/>
  <c r="L28" i="31"/>
  <c r="Q28" i="31"/>
  <c r="Q30" i="31"/>
  <c r="K28" i="31"/>
  <c r="P28" i="31"/>
  <c r="P30" i="31"/>
  <c r="J28" i="31"/>
  <c r="O28" i="31"/>
  <c r="O30" i="31"/>
  <c r="I28" i="31"/>
  <c r="N28" i="31"/>
  <c r="N30" i="31"/>
  <c r="M28" i="31"/>
  <c r="M30" i="31"/>
  <c r="E28" i="31"/>
  <c r="J30" i="31"/>
  <c r="I30" i="31"/>
  <c r="D27" i="31"/>
  <c r="D28" i="31" s="1"/>
  <c r="H4" i="31"/>
  <c r="H27" i="31" s="1"/>
  <c r="D20" i="31"/>
  <c r="H2" i="31"/>
  <c r="H20" i="31" s="1"/>
  <c r="R29" i="30"/>
  <c r="M26" i="30"/>
  <c r="R26" i="30"/>
  <c r="Q29" i="30"/>
  <c r="L26" i="30"/>
  <c r="Q26" i="30"/>
  <c r="P29" i="30"/>
  <c r="K26" i="30"/>
  <c r="P26" i="30"/>
  <c r="J26" i="30"/>
  <c r="O29" i="30"/>
  <c r="O26" i="30"/>
  <c r="I26" i="30"/>
  <c r="N29" i="30"/>
  <c r="N26" i="30"/>
  <c r="H26" i="30"/>
  <c r="M29" i="30"/>
  <c r="E26" i="30"/>
  <c r="J29" i="30"/>
  <c r="D26" i="30"/>
  <c r="I29" i="30"/>
  <c r="H9" i="30"/>
  <c r="D10" i="30"/>
  <c r="M24" i="30"/>
  <c r="R24" i="30"/>
  <c r="L24" i="30"/>
  <c r="Q24" i="30"/>
  <c r="K24" i="30"/>
  <c r="P24" i="30"/>
  <c r="J24" i="30"/>
  <c r="O24" i="30"/>
  <c r="I24" i="30"/>
  <c r="N24" i="30"/>
  <c r="H5" i="30"/>
  <c r="H23" i="30" s="1"/>
  <c r="H24" i="30" s="1"/>
  <c r="D23" i="30"/>
  <c r="D24" i="30" s="1"/>
  <c r="M28" i="30"/>
  <c r="R28" i="30"/>
  <c r="R30" i="30"/>
  <c r="L28" i="30"/>
  <c r="Q28" i="30"/>
  <c r="Q30" i="30"/>
  <c r="K28" i="30"/>
  <c r="P28" i="30"/>
  <c r="P30" i="30"/>
  <c r="J28" i="30"/>
  <c r="O28" i="30"/>
  <c r="O30" i="30"/>
  <c r="I28" i="30"/>
  <c r="N28" i="30"/>
  <c r="N30" i="30"/>
  <c r="M30" i="30"/>
  <c r="E28" i="30"/>
  <c r="J30" i="30"/>
  <c r="I30" i="30"/>
  <c r="D27" i="30"/>
  <c r="D28" i="30" s="1"/>
  <c r="H4" i="30"/>
  <c r="H27" i="30" s="1"/>
  <c r="H2" i="30"/>
  <c r="H20" i="30" s="1"/>
  <c r="D20" i="30"/>
  <c r="U26" i="29"/>
  <c r="P26" i="29"/>
  <c r="U29" i="29"/>
  <c r="T29" i="29"/>
  <c r="T26" i="29"/>
  <c r="O26" i="29"/>
  <c r="N26" i="29"/>
  <c r="S29" i="29"/>
  <c r="S26" i="29"/>
  <c r="R29" i="29"/>
  <c r="M26" i="29"/>
  <c r="R26" i="29"/>
  <c r="L26" i="29"/>
  <c r="Q26" i="29"/>
  <c r="Q29" i="29"/>
  <c r="K26" i="29"/>
  <c r="P29" i="29"/>
  <c r="J26" i="29"/>
  <c r="O29" i="29"/>
  <c r="I26" i="29"/>
  <c r="N29" i="29"/>
  <c r="H26" i="29"/>
  <c r="M29" i="29"/>
  <c r="J29" i="29"/>
  <c r="E26" i="29"/>
  <c r="I29" i="29"/>
  <c r="D26" i="29"/>
  <c r="H9" i="29"/>
  <c r="D10" i="29"/>
  <c r="P24" i="29"/>
  <c r="U24" i="29"/>
  <c r="O24" i="29"/>
  <c r="T24" i="29"/>
  <c r="N24" i="29"/>
  <c r="S24" i="29"/>
  <c r="M24" i="29"/>
  <c r="R24" i="29"/>
  <c r="L24" i="29"/>
  <c r="Q24" i="29"/>
  <c r="H5" i="29"/>
  <c r="H23" i="29" s="1"/>
  <c r="H24" i="29" s="1"/>
  <c r="D23" i="29"/>
  <c r="D24" i="29" s="1"/>
  <c r="P28" i="29"/>
  <c r="U28" i="29"/>
  <c r="U30" i="29"/>
  <c r="O28" i="29"/>
  <c r="T28" i="29"/>
  <c r="T30" i="29"/>
  <c r="N28" i="29"/>
  <c r="S28" i="29"/>
  <c r="S30" i="29"/>
  <c r="M28" i="29"/>
  <c r="R28" i="29"/>
  <c r="R30" i="29"/>
  <c r="L28" i="29"/>
  <c r="Q28" i="29"/>
  <c r="Q30" i="29"/>
  <c r="K28" i="29"/>
  <c r="P30" i="29"/>
  <c r="J28" i="29"/>
  <c r="O30" i="29"/>
  <c r="I28" i="29"/>
  <c r="N30" i="29"/>
  <c r="M30" i="29"/>
  <c r="E28" i="29"/>
  <c r="J30" i="29"/>
  <c r="I30" i="29"/>
  <c r="H4" i="29"/>
  <c r="H27" i="29" s="1"/>
  <c r="D27" i="29"/>
  <c r="D28" i="29" s="1"/>
  <c r="D20" i="29"/>
  <c r="H2" i="29"/>
  <c r="H20" i="29" s="1"/>
  <c r="W29" i="28"/>
  <c r="W26" i="28"/>
  <c r="R26" i="28"/>
  <c r="V29" i="28"/>
  <c r="V26" i="28"/>
  <c r="Q26" i="28"/>
  <c r="U26" i="28"/>
  <c r="U29" i="28"/>
  <c r="P26" i="28"/>
  <c r="T26" i="28"/>
  <c r="T29" i="28"/>
  <c r="O26" i="28"/>
  <c r="S26" i="28"/>
  <c r="S29" i="28"/>
  <c r="N26" i="28"/>
  <c r="R29" i="28"/>
  <c r="M26" i="28"/>
  <c r="Q29" i="28"/>
  <c r="L26" i="28"/>
  <c r="P29" i="28"/>
  <c r="K26" i="28"/>
  <c r="O29" i="28"/>
  <c r="J26" i="28"/>
  <c r="N29" i="28"/>
  <c r="I26" i="28"/>
  <c r="M29" i="28"/>
  <c r="H26" i="28"/>
  <c r="E26" i="28"/>
  <c r="J29" i="28"/>
  <c r="D26" i="28"/>
  <c r="I29" i="28"/>
  <c r="D10" i="28"/>
  <c r="H9" i="28"/>
  <c r="R24" i="28"/>
  <c r="W24" i="28"/>
  <c r="Q24" i="28"/>
  <c r="V24" i="28"/>
  <c r="P24" i="28"/>
  <c r="U24" i="28"/>
  <c r="O24" i="28"/>
  <c r="T24" i="28"/>
  <c r="N24" i="28"/>
  <c r="S24" i="28"/>
  <c r="D23" i="28"/>
  <c r="D24" i="28" s="1"/>
  <c r="H5" i="28"/>
  <c r="H23" i="28" s="1"/>
  <c r="H24" i="28" s="1"/>
  <c r="R28" i="28"/>
  <c r="W28" i="28"/>
  <c r="W30" i="28"/>
  <c r="Q28" i="28"/>
  <c r="V28" i="28"/>
  <c r="V30" i="28"/>
  <c r="P28" i="28"/>
  <c r="U28" i="28"/>
  <c r="U30" i="28"/>
  <c r="O28" i="28"/>
  <c r="T28" i="28"/>
  <c r="T30" i="28"/>
  <c r="N28" i="28"/>
  <c r="S28" i="28"/>
  <c r="S30" i="28"/>
  <c r="M28" i="28"/>
  <c r="R30" i="28"/>
  <c r="L28" i="28"/>
  <c r="Q30" i="28"/>
  <c r="K28" i="28"/>
  <c r="P30" i="28"/>
  <c r="J28" i="28"/>
  <c r="O30" i="28"/>
  <c r="I28" i="28"/>
  <c r="N30" i="28"/>
  <c r="M30" i="28"/>
  <c r="E28" i="28"/>
  <c r="J30" i="28"/>
  <c r="I30" i="28"/>
  <c r="H4" i="28"/>
  <c r="H27" i="28" s="1"/>
  <c r="D27" i="28"/>
  <c r="D28" i="28" s="1"/>
  <c r="H2" i="28"/>
  <c r="H20" i="28" s="1"/>
  <c r="D20" i="28"/>
  <c r="W26" i="27"/>
  <c r="R26" i="27"/>
  <c r="W29" i="27"/>
  <c r="Q26" i="27"/>
  <c r="V26" i="27"/>
  <c r="V29" i="27"/>
  <c r="U26" i="27"/>
  <c r="U29" i="27"/>
  <c r="P26" i="27"/>
  <c r="O26" i="27"/>
  <c r="T29" i="27"/>
  <c r="T26" i="27"/>
  <c r="N26" i="27"/>
  <c r="S29" i="27"/>
  <c r="S26" i="27"/>
  <c r="R29" i="27"/>
  <c r="M26" i="27"/>
  <c r="L26" i="27"/>
  <c r="Q29" i="27"/>
  <c r="P29" i="27"/>
  <c r="K26" i="27"/>
  <c r="J26" i="27"/>
  <c r="O29" i="27"/>
  <c r="I26" i="27"/>
  <c r="N29" i="27"/>
  <c r="H26" i="27"/>
  <c r="M29" i="27"/>
  <c r="E26" i="27"/>
  <c r="J29" i="27"/>
  <c r="I29" i="27"/>
  <c r="D26" i="27"/>
  <c r="H9" i="27"/>
  <c r="D10" i="27"/>
  <c r="R24" i="27"/>
  <c r="W24" i="27"/>
  <c r="Q24" i="27"/>
  <c r="V24" i="27"/>
  <c r="P24" i="27"/>
  <c r="U24" i="27"/>
  <c r="O24" i="27"/>
  <c r="T24" i="27"/>
  <c r="N24" i="27"/>
  <c r="S24" i="27"/>
  <c r="H5" i="27"/>
  <c r="H23" i="27" s="1"/>
  <c r="H24" i="27" s="1"/>
  <c r="D23" i="27"/>
  <c r="D24" i="27" s="1"/>
  <c r="R28" i="27"/>
  <c r="W28" i="27"/>
  <c r="W30" i="27"/>
  <c r="Q28" i="27"/>
  <c r="V28" i="27"/>
  <c r="V30" i="27"/>
  <c r="P28" i="27"/>
  <c r="U28" i="27"/>
  <c r="U30" i="27"/>
  <c r="O28" i="27"/>
  <c r="T28" i="27"/>
  <c r="T30" i="27"/>
  <c r="N28" i="27"/>
  <c r="S28" i="27"/>
  <c r="S30" i="27"/>
  <c r="M28" i="27"/>
  <c r="R30" i="27"/>
  <c r="L28" i="27"/>
  <c r="Q30" i="27"/>
  <c r="K28" i="27"/>
  <c r="P30" i="27"/>
  <c r="J28" i="27"/>
  <c r="O30" i="27"/>
  <c r="I28" i="27"/>
  <c r="N30" i="27"/>
  <c r="M30" i="27"/>
  <c r="E28" i="27"/>
  <c r="J30" i="27"/>
  <c r="I30" i="27"/>
  <c r="H4" i="27"/>
  <c r="H27" i="27" s="1"/>
  <c r="D27" i="27"/>
  <c r="D28" i="27" s="1"/>
  <c r="D20" i="27"/>
  <c r="H2" i="27"/>
  <c r="H20" i="27" s="1"/>
  <c r="AA29" i="26"/>
  <c r="V26" i="26"/>
  <c r="AA26" i="26"/>
  <c r="Z29" i="26"/>
  <c r="Z26" i="26"/>
  <c r="U26" i="26"/>
  <c r="Y29" i="26"/>
  <c r="Y26" i="26"/>
  <c r="T26" i="26"/>
  <c r="S26" i="26"/>
  <c r="X26" i="26"/>
  <c r="X29" i="26"/>
  <c r="W26" i="26"/>
  <c r="W29" i="26"/>
  <c r="R26" i="26"/>
  <c r="V29" i="26"/>
  <c r="Q26" i="26"/>
  <c r="U29" i="26"/>
  <c r="P26" i="26"/>
  <c r="T29" i="26"/>
  <c r="O26" i="26"/>
  <c r="S29" i="26"/>
  <c r="N26" i="26"/>
  <c r="M26" i="26"/>
  <c r="R29" i="26"/>
  <c r="L26" i="26"/>
  <c r="Q29" i="26"/>
  <c r="K26" i="26"/>
  <c r="P29" i="26"/>
  <c r="O29" i="26"/>
  <c r="J26" i="26"/>
  <c r="N29" i="26"/>
  <c r="I26" i="26"/>
  <c r="M29" i="26"/>
  <c r="H26" i="26"/>
  <c r="J29" i="26"/>
  <c r="E26" i="26"/>
  <c r="I29" i="26"/>
  <c r="D26" i="26"/>
  <c r="D10" i="26"/>
  <c r="H9" i="26"/>
  <c r="V24" i="26"/>
  <c r="AA24" i="26"/>
  <c r="U24" i="26"/>
  <c r="Z24" i="26"/>
  <c r="T24" i="26"/>
  <c r="Y24" i="26"/>
  <c r="S24" i="26"/>
  <c r="X24" i="26"/>
  <c r="R24" i="26"/>
  <c r="W24" i="26"/>
  <c r="D23" i="26"/>
  <c r="D24" i="26" s="1"/>
  <c r="H5" i="26"/>
  <c r="H23" i="26" s="1"/>
  <c r="H24" i="26" s="1"/>
  <c r="V28" i="26"/>
  <c r="AA28" i="26"/>
  <c r="AA30" i="26"/>
  <c r="U28" i="26"/>
  <c r="Z28" i="26"/>
  <c r="Z30" i="26"/>
  <c r="T28" i="26"/>
  <c r="Y28" i="26"/>
  <c r="Y30" i="26"/>
  <c r="S28" i="26"/>
  <c r="X28" i="26"/>
  <c r="X30" i="26"/>
  <c r="R28" i="26"/>
  <c r="W28" i="26"/>
  <c r="W30" i="26"/>
  <c r="Q28" i="26"/>
  <c r="V30" i="26"/>
  <c r="P28" i="26"/>
  <c r="U30" i="26"/>
  <c r="O28" i="26"/>
  <c r="T30" i="26"/>
  <c r="N28" i="26"/>
  <c r="S30" i="26"/>
  <c r="M28" i="26"/>
  <c r="R30" i="26"/>
  <c r="L28" i="26"/>
  <c r="Q30" i="26"/>
  <c r="K28" i="26"/>
  <c r="P30" i="26"/>
  <c r="J28" i="26"/>
  <c r="O30" i="26"/>
  <c r="I28" i="26"/>
  <c r="N30" i="26"/>
  <c r="M30" i="26"/>
  <c r="E28" i="26"/>
  <c r="J30" i="26"/>
  <c r="I30" i="26"/>
  <c r="H4" i="26"/>
  <c r="H27" i="26" s="1"/>
  <c r="D27" i="26"/>
  <c r="D28" i="26" s="1"/>
  <c r="D20" i="26"/>
  <c r="H2" i="26"/>
  <c r="H20" i="26" s="1"/>
  <c r="Y29" i="25"/>
  <c r="T26" i="25"/>
  <c r="Y26" i="25"/>
  <c r="X29" i="25"/>
  <c r="S26" i="25"/>
  <c r="X26" i="25"/>
  <c r="W29" i="25"/>
  <c r="W26" i="25"/>
  <c r="R26" i="25"/>
  <c r="V29" i="25"/>
  <c r="V26" i="25"/>
  <c r="Q26" i="25"/>
  <c r="U26" i="25"/>
  <c r="U29" i="25"/>
  <c r="P26" i="25"/>
  <c r="T29" i="25"/>
  <c r="O26" i="25"/>
  <c r="S29" i="25"/>
  <c r="N26" i="25"/>
  <c r="R29" i="25"/>
  <c r="M26" i="25"/>
  <c r="Q29" i="25"/>
  <c r="L26" i="25"/>
  <c r="P29" i="25"/>
  <c r="K26" i="25"/>
  <c r="O29" i="25"/>
  <c r="J26" i="25"/>
  <c r="N29" i="25"/>
  <c r="I26" i="25"/>
  <c r="M29" i="25"/>
  <c r="H26" i="25"/>
  <c r="J29" i="25"/>
  <c r="E26" i="25"/>
  <c r="I29" i="25"/>
  <c r="D26" i="25"/>
  <c r="D10" i="25"/>
  <c r="H9" i="25"/>
  <c r="T24" i="25"/>
  <c r="Y24" i="25"/>
  <c r="S24" i="25"/>
  <c r="X24" i="25"/>
  <c r="R24" i="25"/>
  <c r="W24" i="25"/>
  <c r="Q24" i="25"/>
  <c r="V24" i="25"/>
  <c r="P24" i="25"/>
  <c r="U24" i="25"/>
  <c r="D23" i="25"/>
  <c r="D24" i="25" s="1"/>
  <c r="H5" i="25"/>
  <c r="H23" i="25" s="1"/>
  <c r="H24" i="25" s="1"/>
  <c r="T28" i="25"/>
  <c r="Y28" i="25"/>
  <c r="Y30" i="25"/>
  <c r="S28" i="25"/>
  <c r="X28" i="25"/>
  <c r="X30" i="25"/>
  <c r="R28" i="25"/>
  <c r="W28" i="25"/>
  <c r="W30" i="25"/>
  <c r="Q28" i="25"/>
  <c r="V28" i="25"/>
  <c r="V30" i="25"/>
  <c r="P28" i="25"/>
  <c r="U28" i="25"/>
  <c r="U30" i="25"/>
  <c r="O28" i="25"/>
  <c r="T30" i="25"/>
  <c r="N28" i="25"/>
  <c r="S30" i="25"/>
  <c r="M28" i="25"/>
  <c r="R30" i="25"/>
  <c r="L28" i="25"/>
  <c r="Q30" i="25"/>
  <c r="K28" i="25"/>
  <c r="P30" i="25"/>
  <c r="J28" i="25"/>
  <c r="O30" i="25"/>
  <c r="I28" i="25"/>
  <c r="N30" i="25"/>
  <c r="M30" i="25"/>
  <c r="E28" i="25"/>
  <c r="J30" i="25"/>
  <c r="I30" i="25"/>
  <c r="D27" i="25"/>
  <c r="D28" i="25" s="1"/>
  <c r="H4" i="25"/>
  <c r="H27" i="25" s="1"/>
  <c r="H2" i="25"/>
  <c r="H20" i="25" s="1"/>
  <c r="D20" i="25"/>
  <c r="Z29" i="24"/>
  <c r="Z26" i="24"/>
  <c r="U26" i="24"/>
  <c r="Y26" i="24"/>
  <c r="T26" i="24"/>
  <c r="Y29" i="24"/>
  <c r="X26" i="24"/>
  <c r="X29" i="24"/>
  <c r="S26" i="24"/>
  <c r="W26" i="24"/>
  <c r="R26" i="24"/>
  <c r="W29" i="24"/>
  <c r="V29" i="24"/>
  <c r="Q26" i="24"/>
  <c r="V26" i="24"/>
  <c r="U29" i="24"/>
  <c r="P26" i="24"/>
  <c r="T29" i="24"/>
  <c r="O26" i="24"/>
  <c r="S29" i="24"/>
  <c r="N26" i="24"/>
  <c r="R29" i="24"/>
  <c r="M26" i="24"/>
  <c r="Q29" i="24"/>
  <c r="L26" i="24"/>
  <c r="K26" i="24"/>
  <c r="P29" i="24"/>
  <c r="J26" i="24"/>
  <c r="O29" i="24"/>
  <c r="I26" i="24"/>
  <c r="N29" i="24"/>
  <c r="H26" i="24"/>
  <c r="M29" i="24"/>
  <c r="J29" i="24"/>
  <c r="E26" i="24"/>
  <c r="D26" i="24"/>
  <c r="I29" i="24"/>
  <c r="D10" i="24"/>
  <c r="H9" i="24"/>
  <c r="U24" i="24"/>
  <c r="Z24" i="24"/>
  <c r="T24" i="24"/>
  <c r="Y24" i="24"/>
  <c r="S24" i="24"/>
  <c r="X24" i="24"/>
  <c r="R24" i="24"/>
  <c r="W24" i="24"/>
  <c r="Q24" i="24"/>
  <c r="V24" i="24"/>
  <c r="D23" i="24"/>
  <c r="D24" i="24" s="1"/>
  <c r="H5" i="24"/>
  <c r="H23" i="24" s="1"/>
  <c r="H24" i="24" s="1"/>
  <c r="U28" i="24"/>
  <c r="Z28" i="24"/>
  <c r="Z30" i="24"/>
  <c r="T28" i="24"/>
  <c r="Y28" i="24"/>
  <c r="Y30" i="24"/>
  <c r="S28" i="24"/>
  <c r="X28" i="24"/>
  <c r="X30" i="24"/>
  <c r="R28" i="24"/>
  <c r="W28" i="24"/>
  <c r="W30" i="24"/>
  <c r="Q28" i="24"/>
  <c r="V28" i="24"/>
  <c r="V30" i="24"/>
  <c r="P28" i="24"/>
  <c r="U30" i="24"/>
  <c r="O28" i="24"/>
  <c r="T30" i="24"/>
  <c r="N28" i="24"/>
  <c r="S30" i="24"/>
  <c r="M28" i="24"/>
  <c r="R30" i="24"/>
  <c r="L28" i="24"/>
  <c r="Q30" i="24"/>
  <c r="K28" i="24"/>
  <c r="P30" i="24"/>
  <c r="J28" i="24"/>
  <c r="O30" i="24"/>
  <c r="I28" i="24"/>
  <c r="N30" i="24"/>
  <c r="M30" i="24"/>
  <c r="E28" i="24"/>
  <c r="J30" i="24"/>
  <c r="I30" i="24"/>
  <c r="D27" i="24"/>
  <c r="D28" i="24" s="1"/>
  <c r="H4" i="24"/>
  <c r="H27" i="24" s="1"/>
  <c r="H2" i="24"/>
  <c r="H20" i="24" s="1"/>
  <c r="D20" i="24"/>
  <c r="W26" i="23"/>
  <c r="R26" i="23"/>
  <c r="W29" i="23"/>
  <c r="V29" i="23"/>
  <c r="V26" i="23"/>
  <c r="Q26" i="23"/>
  <c r="U29" i="23"/>
  <c r="U26" i="23"/>
  <c r="P26" i="23"/>
  <c r="T29" i="23"/>
  <c r="T26" i="23"/>
  <c r="O26" i="23"/>
  <c r="S29" i="23"/>
  <c r="S26" i="23"/>
  <c r="N26" i="23"/>
  <c r="R29" i="23"/>
  <c r="M26" i="23"/>
  <c r="L26" i="23"/>
  <c r="Q29" i="23"/>
  <c r="P29" i="23"/>
  <c r="K26" i="23"/>
  <c r="J26" i="23"/>
  <c r="O29" i="23"/>
  <c r="N29" i="23"/>
  <c r="I26" i="23"/>
  <c r="H26" i="23"/>
  <c r="M29" i="23"/>
  <c r="E26" i="23"/>
  <c r="J29" i="23"/>
  <c r="D26" i="23"/>
  <c r="I29" i="23"/>
  <c r="D10" i="23"/>
  <c r="H9" i="23"/>
  <c r="R24" i="23"/>
  <c r="W24" i="23"/>
  <c r="Q24" i="23"/>
  <c r="V24" i="23"/>
  <c r="P24" i="23"/>
  <c r="U24" i="23"/>
  <c r="O24" i="23"/>
  <c r="T24" i="23"/>
  <c r="N24" i="23"/>
  <c r="S24" i="23"/>
  <c r="D23" i="23"/>
  <c r="D24" i="23" s="1"/>
  <c r="H5" i="23"/>
  <c r="H23" i="23" s="1"/>
  <c r="H24" i="23" s="1"/>
  <c r="R28" i="23"/>
  <c r="W28" i="23"/>
  <c r="W30" i="23"/>
  <c r="Q28" i="23"/>
  <c r="V28" i="23"/>
  <c r="V30" i="23"/>
  <c r="P28" i="23"/>
  <c r="U28" i="23"/>
  <c r="U30" i="23"/>
  <c r="O28" i="23"/>
  <c r="T28" i="23"/>
  <c r="T30" i="23"/>
  <c r="N28" i="23"/>
  <c r="S28" i="23"/>
  <c r="S30" i="23"/>
  <c r="M28" i="23"/>
  <c r="R30" i="23"/>
  <c r="L28" i="23"/>
  <c r="Q30" i="23"/>
  <c r="K28" i="23"/>
  <c r="P30" i="23"/>
  <c r="J28" i="23"/>
  <c r="O30" i="23"/>
  <c r="I28" i="23"/>
  <c r="N30" i="23"/>
  <c r="M30" i="23"/>
  <c r="E28" i="23"/>
  <c r="J30" i="23"/>
  <c r="I30" i="23"/>
  <c r="D27" i="23"/>
  <c r="D28" i="23" s="1"/>
  <c r="H4" i="23"/>
  <c r="H27" i="23" s="1"/>
  <c r="D20" i="23"/>
  <c r="H2" i="23"/>
  <c r="H20" i="23" s="1"/>
  <c r="Z26" i="22"/>
  <c r="Z29" i="22"/>
  <c r="U26" i="22"/>
  <c r="Y26" i="22"/>
  <c r="Y29" i="22"/>
  <c r="T26" i="22"/>
  <c r="X29" i="22"/>
  <c r="X26" i="22"/>
  <c r="S26" i="22"/>
  <c r="W29" i="22"/>
  <c r="W26" i="22"/>
  <c r="R26" i="22"/>
  <c r="V29" i="22"/>
  <c r="V26" i="22"/>
  <c r="Q26" i="22"/>
  <c r="U29" i="22"/>
  <c r="P26" i="22"/>
  <c r="T29" i="22"/>
  <c r="O26" i="22"/>
  <c r="N26" i="22"/>
  <c r="S29" i="22"/>
  <c r="R29" i="22"/>
  <c r="M26" i="22"/>
  <c r="L26" i="22"/>
  <c r="Q29" i="22"/>
  <c r="P29" i="22"/>
  <c r="K26" i="22"/>
  <c r="O29" i="22"/>
  <c r="J26" i="22"/>
  <c r="N29" i="22"/>
  <c r="I26" i="22"/>
  <c r="M29" i="22"/>
  <c r="H26" i="22"/>
  <c r="E26" i="22"/>
  <c r="J29" i="22"/>
  <c r="D26" i="22"/>
  <c r="I29" i="22"/>
  <c r="H9" i="22"/>
  <c r="D10" i="22"/>
  <c r="U24" i="22"/>
  <c r="Z24" i="22"/>
  <c r="T24" i="22"/>
  <c r="Y24" i="22"/>
  <c r="S24" i="22"/>
  <c r="X24" i="22"/>
  <c r="R24" i="22"/>
  <c r="W24" i="22"/>
  <c r="Q24" i="22"/>
  <c r="V24" i="22"/>
  <c r="H5" i="22"/>
  <c r="H23" i="22" s="1"/>
  <c r="H24" i="22" s="1"/>
  <c r="D23" i="22"/>
  <c r="D24" i="22" s="1"/>
  <c r="U28" i="22"/>
  <c r="Z28" i="22"/>
  <c r="Z30" i="22"/>
  <c r="T28" i="22"/>
  <c r="Y28" i="22"/>
  <c r="Y30" i="22"/>
  <c r="S28" i="22"/>
  <c r="X28" i="22"/>
  <c r="X30" i="22"/>
  <c r="R28" i="22"/>
  <c r="W28" i="22"/>
  <c r="W30" i="22"/>
  <c r="Q28" i="22"/>
  <c r="V28" i="22"/>
  <c r="V30" i="22"/>
  <c r="P28" i="22"/>
  <c r="U30" i="22"/>
  <c r="O28" i="22"/>
  <c r="T30" i="22"/>
  <c r="N28" i="22"/>
  <c r="S30" i="22"/>
  <c r="M28" i="22"/>
  <c r="R30" i="22"/>
  <c r="L28" i="22"/>
  <c r="Q30" i="22"/>
  <c r="K28" i="22"/>
  <c r="P30" i="22"/>
  <c r="J28" i="22"/>
  <c r="O30" i="22"/>
  <c r="I28" i="22"/>
  <c r="N30" i="22"/>
  <c r="M30" i="22"/>
  <c r="E28" i="22"/>
  <c r="J30" i="22"/>
  <c r="I30" i="22"/>
  <c r="D27" i="22"/>
  <c r="D28" i="22" s="1"/>
  <c r="H4" i="22"/>
  <c r="H27" i="22" s="1"/>
  <c r="D20" i="22"/>
  <c r="H2" i="22"/>
  <c r="H20" i="22" s="1"/>
  <c r="U26" i="21"/>
  <c r="Z29" i="21"/>
  <c r="Z26" i="21"/>
  <c r="Y26" i="21"/>
  <c r="Y29" i="21"/>
  <c r="T26" i="21"/>
  <c r="X29" i="21"/>
  <c r="X26" i="21"/>
  <c r="S26" i="21"/>
  <c r="W26" i="21"/>
  <c r="R26" i="21"/>
  <c r="W29" i="21"/>
  <c r="V26" i="21"/>
  <c r="Q26" i="21"/>
  <c r="V29" i="21"/>
  <c r="P26" i="21"/>
  <c r="U29" i="21"/>
  <c r="T29" i="21"/>
  <c r="O26" i="21"/>
  <c r="N26" i="21"/>
  <c r="S29" i="21"/>
  <c r="M26" i="21"/>
  <c r="R29" i="21"/>
  <c r="L26" i="21"/>
  <c r="Q29" i="21"/>
  <c r="K26" i="21"/>
  <c r="P29" i="21"/>
  <c r="J26" i="21"/>
  <c r="O29" i="21"/>
  <c r="I26" i="21"/>
  <c r="N29" i="21"/>
  <c r="M29" i="21"/>
  <c r="H26" i="21"/>
  <c r="J29" i="21"/>
  <c r="E26" i="21"/>
  <c r="I29" i="21"/>
  <c r="D26" i="21"/>
  <c r="D10" i="21"/>
  <c r="H9" i="21"/>
  <c r="U24" i="21"/>
  <c r="Z24" i="21"/>
  <c r="T24" i="21"/>
  <c r="Y24" i="21"/>
  <c r="S24" i="21"/>
  <c r="X24" i="21"/>
  <c r="R24" i="21"/>
  <c r="W24" i="21"/>
  <c r="Q24" i="21"/>
  <c r="V24" i="21"/>
  <c r="H5" i="21"/>
  <c r="H23" i="21" s="1"/>
  <c r="H24" i="21" s="1"/>
  <c r="D23" i="21"/>
  <c r="D24" i="21" s="1"/>
  <c r="U28" i="21"/>
  <c r="Z28" i="21"/>
  <c r="Z30" i="21"/>
  <c r="T28" i="21"/>
  <c r="Y28" i="21"/>
  <c r="Y30" i="21"/>
  <c r="S28" i="21"/>
  <c r="X28" i="21"/>
  <c r="X30" i="21"/>
  <c r="R28" i="21"/>
  <c r="W28" i="21"/>
  <c r="W30" i="21"/>
  <c r="Q28" i="21"/>
  <c r="V28" i="21"/>
  <c r="V30" i="21"/>
  <c r="P28" i="21"/>
  <c r="U30" i="21"/>
  <c r="O28" i="21"/>
  <c r="T30" i="21"/>
  <c r="N28" i="21"/>
  <c r="S30" i="21"/>
  <c r="M28" i="21"/>
  <c r="R30" i="21"/>
  <c r="L28" i="21"/>
  <c r="Q30" i="21"/>
  <c r="K28" i="21"/>
  <c r="P30" i="21"/>
  <c r="J28" i="21"/>
  <c r="O30" i="21"/>
  <c r="I28" i="21"/>
  <c r="N30" i="21"/>
  <c r="M30" i="21"/>
  <c r="E28" i="21"/>
  <c r="J30" i="21"/>
  <c r="I30" i="21"/>
  <c r="D27" i="21"/>
  <c r="D28" i="21" s="1"/>
  <c r="H4" i="21"/>
  <c r="H27" i="21" s="1"/>
  <c r="D20" i="21"/>
  <c r="H2" i="21"/>
  <c r="H20" i="21" s="1"/>
  <c r="U26" i="20"/>
  <c r="Z26" i="20"/>
  <c r="Z29" i="20"/>
  <c r="Y29" i="20"/>
  <c r="T26" i="20"/>
  <c r="Y26" i="20"/>
  <c r="X29" i="20"/>
  <c r="S26" i="20"/>
  <c r="X26" i="20"/>
  <c r="W26" i="20"/>
  <c r="W29" i="20"/>
  <c r="R26" i="20"/>
  <c r="V29" i="20"/>
  <c r="Q26" i="20"/>
  <c r="V26" i="20"/>
  <c r="U29" i="20"/>
  <c r="P26" i="20"/>
  <c r="T29" i="20"/>
  <c r="O26" i="20"/>
  <c r="N26" i="20"/>
  <c r="S29" i="20"/>
  <c r="R29" i="20"/>
  <c r="M26" i="20"/>
  <c r="Q29" i="20"/>
  <c r="L26" i="20"/>
  <c r="K26" i="20"/>
  <c r="P29" i="20"/>
  <c r="O29" i="20"/>
  <c r="J26" i="20"/>
  <c r="N29" i="20"/>
  <c r="I26" i="20"/>
  <c r="H26" i="20"/>
  <c r="M29" i="20"/>
  <c r="E26" i="20"/>
  <c r="J29" i="20"/>
  <c r="D26" i="20"/>
  <c r="I29" i="20"/>
  <c r="D10" i="20"/>
  <c r="H9" i="20"/>
  <c r="U24" i="20"/>
  <c r="Z24" i="20"/>
  <c r="T24" i="20"/>
  <c r="Y24" i="20"/>
  <c r="S24" i="20"/>
  <c r="X24" i="20"/>
  <c r="R24" i="20"/>
  <c r="W24" i="20"/>
  <c r="Q24" i="20"/>
  <c r="V24" i="20"/>
  <c r="D23" i="20"/>
  <c r="D24" i="20" s="1"/>
  <c r="H5" i="20"/>
  <c r="H23" i="20" s="1"/>
  <c r="H24" i="20" s="1"/>
  <c r="U28" i="20"/>
  <c r="Z28" i="20"/>
  <c r="Z30" i="20"/>
  <c r="T28" i="20"/>
  <c r="Y28" i="20"/>
  <c r="Y30" i="20"/>
  <c r="S28" i="20"/>
  <c r="X28" i="20"/>
  <c r="X30" i="20"/>
  <c r="R28" i="20"/>
  <c r="W28" i="20"/>
  <c r="W30" i="20"/>
  <c r="Q28" i="20"/>
  <c r="V28" i="20"/>
  <c r="V30" i="20"/>
  <c r="P28" i="20"/>
  <c r="U30" i="20"/>
  <c r="O28" i="20"/>
  <c r="T30" i="20"/>
  <c r="N28" i="20"/>
  <c r="S30" i="20"/>
  <c r="M28" i="20"/>
  <c r="R30" i="20"/>
  <c r="L28" i="20"/>
  <c r="Q30" i="20"/>
  <c r="K28" i="20"/>
  <c r="P30" i="20"/>
  <c r="J28" i="20"/>
  <c r="O30" i="20"/>
  <c r="I28" i="20"/>
  <c r="N30" i="20"/>
  <c r="M30" i="20"/>
  <c r="E28" i="20"/>
  <c r="J30" i="20"/>
  <c r="I30" i="20"/>
  <c r="D27" i="20"/>
  <c r="D28" i="20" s="1"/>
  <c r="H4" i="20"/>
  <c r="H27" i="20" s="1"/>
  <c r="D20" i="20"/>
  <c r="H2" i="20"/>
  <c r="H20" i="20" s="1"/>
  <c r="W26" i="19"/>
  <c r="AB26" i="19"/>
  <c r="V26" i="19"/>
  <c r="AA26" i="19"/>
  <c r="U26" i="19"/>
  <c r="Z26" i="19"/>
  <c r="T26" i="19"/>
  <c r="Y26" i="19"/>
  <c r="X26" i="19"/>
  <c r="S26" i="19"/>
  <c r="E26" i="19"/>
  <c r="J29" i="19"/>
  <c r="D26" i="19"/>
  <c r="I29" i="19"/>
  <c r="H9" i="19"/>
  <c r="D10" i="19"/>
  <c r="W24" i="19"/>
  <c r="AB24" i="19"/>
  <c r="V24" i="19"/>
  <c r="AA24" i="19"/>
  <c r="U24" i="19"/>
  <c r="Z24" i="19"/>
  <c r="T24" i="19"/>
  <c r="Y24" i="19"/>
  <c r="S24" i="19"/>
  <c r="X24" i="19"/>
  <c r="H5" i="19"/>
  <c r="H23" i="19" s="1"/>
  <c r="H24" i="19" s="1"/>
  <c r="D23" i="19"/>
  <c r="D24" i="19" s="1"/>
  <c r="W28" i="19"/>
  <c r="AB28" i="19"/>
  <c r="AB30" i="19"/>
  <c r="V28" i="19"/>
  <c r="AA28" i="19"/>
  <c r="AA30" i="19"/>
  <c r="U28" i="19"/>
  <c r="Z28" i="19"/>
  <c r="Z30" i="19"/>
  <c r="T28" i="19"/>
  <c r="Y28" i="19"/>
  <c r="Y30" i="19"/>
  <c r="S28" i="19"/>
  <c r="X28" i="19"/>
  <c r="X30" i="19"/>
  <c r="R28" i="19"/>
  <c r="W30" i="19"/>
  <c r="Q28" i="19"/>
  <c r="V30" i="19"/>
  <c r="P28" i="19"/>
  <c r="U30" i="19"/>
  <c r="O28" i="19"/>
  <c r="T30" i="19"/>
  <c r="N28" i="19"/>
  <c r="S30" i="19"/>
  <c r="M28" i="19"/>
  <c r="R30" i="19"/>
  <c r="L28" i="19"/>
  <c r="Q30" i="19"/>
  <c r="K28" i="19"/>
  <c r="P30" i="19"/>
  <c r="J28" i="19"/>
  <c r="O30" i="19"/>
  <c r="I28" i="19"/>
  <c r="N30" i="19"/>
  <c r="M30" i="19"/>
  <c r="E28" i="19"/>
  <c r="J30" i="19"/>
  <c r="I30" i="19"/>
  <c r="H4" i="19"/>
  <c r="H27" i="19" s="1"/>
  <c r="D27" i="19"/>
  <c r="D28" i="19" s="1"/>
  <c r="D20" i="19"/>
  <c r="H2" i="19"/>
  <c r="H20" i="19" s="1"/>
  <c r="Z26" i="18"/>
  <c r="U26" i="18"/>
  <c r="Z29" i="18"/>
  <c r="T26" i="18"/>
  <c r="Y26" i="18"/>
  <c r="Y29" i="18"/>
  <c r="X26" i="18"/>
  <c r="S26" i="18"/>
  <c r="X29" i="18"/>
  <c r="W26" i="18"/>
  <c r="R26" i="18"/>
  <c r="W29" i="18"/>
  <c r="Q26" i="18"/>
  <c r="V26" i="18"/>
  <c r="V29" i="18"/>
  <c r="P26" i="18"/>
  <c r="U29" i="18"/>
  <c r="T29" i="18"/>
  <c r="O26" i="18"/>
  <c r="N26" i="18"/>
  <c r="S29" i="18"/>
  <c r="R29" i="18"/>
  <c r="M26" i="18"/>
  <c r="Q29" i="18"/>
  <c r="L26" i="18"/>
  <c r="K26" i="18"/>
  <c r="P29" i="18"/>
  <c r="J26" i="18"/>
  <c r="O29" i="18"/>
  <c r="I26" i="18"/>
  <c r="N29" i="18"/>
  <c r="M29" i="18"/>
  <c r="H26" i="18"/>
  <c r="J29" i="18"/>
  <c r="E26" i="18"/>
  <c r="I29" i="18"/>
  <c r="D26" i="18"/>
  <c r="H9" i="18"/>
  <c r="D10" i="18"/>
  <c r="U24" i="18"/>
  <c r="Z24" i="18"/>
  <c r="T24" i="18"/>
  <c r="Y24" i="18"/>
  <c r="S24" i="18"/>
  <c r="X24" i="18"/>
  <c r="R24" i="18"/>
  <c r="W24" i="18"/>
  <c r="Q24" i="18"/>
  <c r="V24" i="18"/>
  <c r="D23" i="18"/>
  <c r="D24" i="18" s="1"/>
  <c r="H5" i="18"/>
  <c r="H23" i="18" s="1"/>
  <c r="H24" i="18" s="1"/>
  <c r="U28" i="18"/>
  <c r="Z28" i="18"/>
  <c r="Z30" i="18"/>
  <c r="T28" i="18"/>
  <c r="Y28" i="18"/>
  <c r="Y30" i="18"/>
  <c r="S28" i="18"/>
  <c r="X28" i="18"/>
  <c r="X30" i="18"/>
  <c r="R28" i="18"/>
  <c r="W28" i="18"/>
  <c r="W30" i="18"/>
  <c r="Q28" i="18"/>
  <c r="V28" i="18"/>
  <c r="V30" i="18"/>
  <c r="P28" i="18"/>
  <c r="U30" i="18"/>
  <c r="O28" i="18"/>
  <c r="T30" i="18"/>
  <c r="N28" i="18"/>
  <c r="S30" i="18"/>
  <c r="M28" i="18"/>
  <c r="R30" i="18"/>
  <c r="L28" i="18"/>
  <c r="Q30" i="18"/>
  <c r="K28" i="18"/>
  <c r="P30" i="18"/>
  <c r="J28" i="18"/>
  <c r="O30" i="18"/>
  <c r="I28" i="18"/>
  <c r="N30" i="18"/>
  <c r="M30" i="18"/>
  <c r="E28" i="18"/>
  <c r="J30" i="18"/>
  <c r="I30" i="18"/>
  <c r="D27" i="18"/>
  <c r="D28" i="18" s="1"/>
  <c r="H4" i="18"/>
  <c r="H27" i="18" s="1"/>
  <c r="H2" i="18"/>
  <c r="H20" i="18" s="1"/>
  <c r="D20" i="18"/>
  <c r="X29" i="17"/>
  <c r="S26" i="17"/>
  <c r="X26" i="17"/>
  <c r="W29" i="17"/>
  <c r="W26" i="17"/>
  <c r="R26" i="17"/>
  <c r="V29" i="17"/>
  <c r="V26" i="17"/>
  <c r="Q26" i="17"/>
  <c r="U29" i="17"/>
  <c r="P26" i="17"/>
  <c r="U26" i="17"/>
  <c r="T29" i="17"/>
  <c r="O26" i="17"/>
  <c r="T26" i="17"/>
  <c r="S29" i="17"/>
  <c r="N26" i="17"/>
  <c r="R29" i="17"/>
  <c r="M26" i="17"/>
  <c r="Q29" i="17"/>
  <c r="L26" i="17"/>
  <c r="P29" i="17"/>
  <c r="K26" i="17"/>
  <c r="O29" i="17"/>
  <c r="J26" i="17"/>
  <c r="N29" i="17"/>
  <c r="I26" i="17"/>
  <c r="M29" i="17"/>
  <c r="H26" i="17"/>
  <c r="E26" i="17"/>
  <c r="J29" i="17"/>
  <c r="D26" i="17"/>
  <c r="I29" i="17"/>
  <c r="H9" i="17"/>
  <c r="D10" i="17"/>
  <c r="S24" i="17"/>
  <c r="X24" i="17"/>
  <c r="R24" i="17"/>
  <c r="W24" i="17"/>
  <c r="Q24" i="17"/>
  <c r="V24" i="17"/>
  <c r="P24" i="17"/>
  <c r="U24" i="17"/>
  <c r="O24" i="17"/>
  <c r="T24" i="17"/>
  <c r="H5" i="17"/>
  <c r="H23" i="17" s="1"/>
  <c r="H24" i="17" s="1"/>
  <c r="D23" i="17"/>
  <c r="D24" i="17" s="1"/>
  <c r="S28" i="17"/>
  <c r="X28" i="17"/>
  <c r="X30" i="17"/>
  <c r="R28" i="17"/>
  <c r="W28" i="17"/>
  <c r="W30" i="17"/>
  <c r="Q28" i="17"/>
  <c r="V28" i="17"/>
  <c r="V30" i="17"/>
  <c r="P28" i="17"/>
  <c r="U28" i="17"/>
  <c r="U30" i="17"/>
  <c r="O28" i="17"/>
  <c r="T28" i="17"/>
  <c r="T30" i="17"/>
  <c r="N28" i="17"/>
  <c r="S30" i="17"/>
  <c r="M28" i="17"/>
  <c r="R30" i="17"/>
  <c r="L28" i="17"/>
  <c r="Q30" i="17"/>
  <c r="K28" i="17"/>
  <c r="P30" i="17"/>
  <c r="J28" i="17"/>
  <c r="O30" i="17"/>
  <c r="I28" i="17"/>
  <c r="N30" i="17"/>
  <c r="M30" i="17"/>
  <c r="E28" i="17"/>
  <c r="J30" i="17"/>
  <c r="I30" i="17"/>
  <c r="H4" i="17"/>
  <c r="H27" i="17" s="1"/>
  <c r="D27" i="17"/>
  <c r="D28" i="17" s="1"/>
  <c r="H2" i="17"/>
  <c r="H20" i="17" s="1"/>
  <c r="D20" i="17"/>
  <c r="T29" i="16"/>
  <c r="T26" i="16"/>
  <c r="O26" i="16"/>
  <c r="S29" i="16"/>
  <c r="S26" i="16"/>
  <c r="N26" i="16"/>
  <c r="R26" i="16"/>
  <c r="M26" i="16"/>
  <c r="R29" i="16"/>
  <c r="L26" i="16"/>
  <c r="Q26" i="16"/>
  <c r="Q29" i="16"/>
  <c r="K26" i="16"/>
  <c r="P26" i="16"/>
  <c r="P29" i="16"/>
  <c r="J26" i="16"/>
  <c r="O29" i="16"/>
  <c r="N29" i="16"/>
  <c r="I26" i="16"/>
  <c r="H26" i="16"/>
  <c r="M29" i="16"/>
  <c r="J29" i="16"/>
  <c r="E26" i="16"/>
  <c r="I29" i="16"/>
  <c r="D26" i="16"/>
  <c r="D10" i="16"/>
  <c r="H9" i="16"/>
  <c r="O24" i="16"/>
  <c r="T24" i="16"/>
  <c r="N24" i="16"/>
  <c r="S24" i="16"/>
  <c r="M24" i="16"/>
  <c r="R24" i="16"/>
  <c r="L24" i="16"/>
  <c r="Q24" i="16"/>
  <c r="K24" i="16"/>
  <c r="P24" i="16"/>
  <c r="D23" i="16"/>
  <c r="D24" i="16" s="1"/>
  <c r="H5" i="16"/>
  <c r="H23" i="16" s="1"/>
  <c r="H24" i="16" s="1"/>
  <c r="O28" i="16"/>
  <c r="T28" i="16"/>
  <c r="T30" i="16"/>
  <c r="N28" i="16"/>
  <c r="S28" i="16"/>
  <c r="S30" i="16"/>
  <c r="M28" i="16"/>
  <c r="R28" i="16"/>
  <c r="R30" i="16"/>
  <c r="L28" i="16"/>
  <c r="Q28" i="16"/>
  <c r="Q30" i="16"/>
  <c r="K28" i="16"/>
  <c r="P28" i="16"/>
  <c r="P30" i="16"/>
  <c r="J28" i="16"/>
  <c r="O30" i="16"/>
  <c r="I28" i="16"/>
  <c r="N30" i="16"/>
  <c r="M30" i="16"/>
  <c r="E28" i="16"/>
  <c r="J30" i="16"/>
  <c r="I30" i="16"/>
  <c r="D27" i="16"/>
  <c r="D28" i="16" s="1"/>
  <c r="H4" i="16"/>
  <c r="H27" i="16" s="1"/>
  <c r="H2" i="16"/>
  <c r="H20" i="16" s="1"/>
  <c r="D20" i="16"/>
  <c r="V26" i="15"/>
  <c r="Q26" i="15"/>
  <c r="V29" i="15"/>
  <c r="P26" i="15"/>
  <c r="U26" i="15"/>
  <c r="U29" i="15"/>
  <c r="O26" i="15"/>
  <c r="T26" i="15"/>
  <c r="T29" i="15"/>
  <c r="N26" i="15"/>
  <c r="S26" i="15"/>
  <c r="S29" i="15"/>
  <c r="M26" i="15"/>
  <c r="R26" i="15"/>
  <c r="R29" i="15"/>
  <c r="L26" i="15"/>
  <c r="Q29" i="15"/>
  <c r="K26" i="15"/>
  <c r="P29" i="15"/>
  <c r="J26" i="15"/>
  <c r="O29" i="15"/>
  <c r="I26" i="15"/>
  <c r="N29" i="15"/>
  <c r="H26" i="15"/>
  <c r="M29" i="15"/>
  <c r="E26" i="15"/>
  <c r="J29" i="15"/>
  <c r="D26" i="15"/>
  <c r="I29" i="15"/>
  <c r="D10" i="15"/>
  <c r="H9" i="15"/>
  <c r="Q24" i="15"/>
  <c r="V24" i="15"/>
  <c r="P24" i="15"/>
  <c r="U24" i="15"/>
  <c r="O24" i="15"/>
  <c r="T24" i="15"/>
  <c r="N24" i="15"/>
  <c r="S24" i="15"/>
  <c r="M24" i="15"/>
  <c r="R24" i="15"/>
  <c r="D23" i="15"/>
  <c r="D24" i="15" s="1"/>
  <c r="H5" i="15"/>
  <c r="H23" i="15" s="1"/>
  <c r="H24" i="15" s="1"/>
  <c r="Q28" i="15"/>
  <c r="V28" i="15"/>
  <c r="V30" i="15"/>
  <c r="P28" i="15"/>
  <c r="U28" i="15"/>
  <c r="U30" i="15"/>
  <c r="O28" i="15"/>
  <c r="T28" i="15"/>
  <c r="T30" i="15"/>
  <c r="N28" i="15"/>
  <c r="S28" i="15"/>
  <c r="S30" i="15"/>
  <c r="M28" i="15"/>
  <c r="R28" i="15"/>
  <c r="R30" i="15"/>
  <c r="L28" i="15"/>
  <c r="Q30" i="15"/>
  <c r="K28" i="15"/>
  <c r="P30" i="15"/>
  <c r="J28" i="15"/>
  <c r="O30" i="15"/>
  <c r="I28" i="15"/>
  <c r="N30" i="15"/>
  <c r="M30" i="15"/>
  <c r="E28" i="15"/>
  <c r="J30" i="15"/>
  <c r="I30" i="15"/>
  <c r="H4" i="15"/>
  <c r="H27" i="15" s="1"/>
  <c r="D27" i="15"/>
  <c r="D28" i="15" s="1"/>
  <c r="H2" i="15"/>
  <c r="H20" i="15" s="1"/>
  <c r="D20" i="15"/>
  <c r="Z29" i="14"/>
  <c r="Z26" i="14"/>
  <c r="U26" i="14"/>
  <c r="T26" i="14"/>
  <c r="Y26" i="14"/>
  <c r="Y29" i="14"/>
  <c r="X29" i="14"/>
  <c r="S26" i="14"/>
  <c r="X26" i="14"/>
  <c r="W29" i="14"/>
  <c r="W26" i="14"/>
  <c r="R26" i="14"/>
  <c r="V29" i="14"/>
  <c r="V26" i="14"/>
  <c r="Q26" i="14"/>
  <c r="U29" i="14"/>
  <c r="P26" i="14"/>
  <c r="T29" i="14"/>
  <c r="O26" i="14"/>
  <c r="N26" i="14"/>
  <c r="S29" i="14"/>
  <c r="M26" i="14"/>
  <c r="R29" i="14"/>
  <c r="Q29" i="14"/>
  <c r="L26" i="14"/>
  <c r="P29" i="14"/>
  <c r="K26" i="14"/>
  <c r="J26" i="14"/>
  <c r="O29" i="14"/>
  <c r="I26" i="14"/>
  <c r="N29" i="14"/>
  <c r="M29" i="14"/>
  <c r="H26" i="14"/>
  <c r="J29" i="14"/>
  <c r="E26" i="14"/>
  <c r="I29" i="14"/>
  <c r="D26" i="14"/>
  <c r="H9" i="14"/>
  <c r="D10" i="14"/>
  <c r="U24" i="14"/>
  <c r="Z24" i="14"/>
  <c r="T24" i="14"/>
  <c r="Y24" i="14"/>
  <c r="S24" i="14"/>
  <c r="X24" i="14"/>
  <c r="R24" i="14"/>
  <c r="W24" i="14"/>
  <c r="Q24" i="14"/>
  <c r="V24" i="14"/>
  <c r="H5" i="14"/>
  <c r="H23" i="14" s="1"/>
  <c r="H24" i="14" s="1"/>
  <c r="D23" i="14"/>
  <c r="D24" i="14" s="1"/>
  <c r="U28" i="14"/>
  <c r="Z28" i="14"/>
  <c r="Z30" i="14"/>
  <c r="T28" i="14"/>
  <c r="Y28" i="14"/>
  <c r="Y30" i="14"/>
  <c r="S28" i="14"/>
  <c r="X28" i="14"/>
  <c r="X30" i="14"/>
  <c r="R28" i="14"/>
  <c r="W28" i="14"/>
  <c r="W30" i="14"/>
  <c r="Q28" i="14"/>
  <c r="V28" i="14"/>
  <c r="V30" i="14"/>
  <c r="P28" i="14"/>
  <c r="U30" i="14"/>
  <c r="O28" i="14"/>
  <c r="T30" i="14"/>
  <c r="N28" i="14"/>
  <c r="S30" i="14"/>
  <c r="M28" i="14"/>
  <c r="R30" i="14"/>
  <c r="L28" i="14"/>
  <c r="Q30" i="14"/>
  <c r="K28" i="14"/>
  <c r="P30" i="14"/>
  <c r="J28" i="14"/>
  <c r="O30" i="14"/>
  <c r="I28" i="14"/>
  <c r="N30" i="14"/>
  <c r="M30" i="14"/>
  <c r="E28" i="14"/>
  <c r="J30" i="14"/>
  <c r="I30" i="14"/>
  <c r="D27" i="14"/>
  <c r="D28" i="14" s="1"/>
  <c r="H4" i="14"/>
  <c r="H27" i="14" s="1"/>
  <c r="D20" i="14"/>
  <c r="H2" i="14"/>
  <c r="H20" i="14" s="1"/>
  <c r="Z26" i="13"/>
  <c r="U26" i="13"/>
  <c r="Z29" i="13"/>
  <c r="T26" i="13"/>
  <c r="Y26" i="13"/>
  <c r="Y29" i="13"/>
  <c r="X26" i="13"/>
  <c r="S26" i="13"/>
  <c r="X29" i="13"/>
  <c r="W26" i="13"/>
  <c r="R26" i="13"/>
  <c r="W29" i="13"/>
  <c r="Q26" i="13"/>
  <c r="V29" i="13"/>
  <c r="V26" i="13"/>
  <c r="U29" i="13"/>
  <c r="P26" i="13"/>
  <c r="T29" i="13"/>
  <c r="O26" i="13"/>
  <c r="S29" i="13"/>
  <c r="N26" i="13"/>
  <c r="R29" i="13"/>
  <c r="M26" i="13"/>
  <c r="Q29" i="13"/>
  <c r="L26" i="13"/>
  <c r="P29" i="13"/>
  <c r="K26" i="13"/>
  <c r="J26" i="13"/>
  <c r="O29" i="13"/>
  <c r="I26" i="13"/>
  <c r="N29" i="13"/>
  <c r="H26" i="13"/>
  <c r="M29" i="13"/>
  <c r="E26" i="13"/>
  <c r="J29" i="13"/>
  <c r="I29" i="13"/>
  <c r="D26" i="13"/>
  <c r="D10" i="13"/>
  <c r="H9" i="13"/>
  <c r="U24" i="13"/>
  <c r="Z24" i="13"/>
  <c r="T24" i="13"/>
  <c r="Y24" i="13"/>
  <c r="S24" i="13"/>
  <c r="X24" i="13"/>
  <c r="R24" i="13"/>
  <c r="W24" i="13"/>
  <c r="Q24" i="13"/>
  <c r="V24" i="13"/>
  <c r="H5" i="13"/>
  <c r="H23" i="13" s="1"/>
  <c r="H24" i="13" s="1"/>
  <c r="D23" i="13"/>
  <c r="D24" i="13" s="1"/>
  <c r="U28" i="13"/>
  <c r="Z28" i="13"/>
  <c r="Z30" i="13"/>
  <c r="T28" i="13"/>
  <c r="Y28" i="13"/>
  <c r="Y30" i="13"/>
  <c r="S28" i="13"/>
  <c r="X28" i="13"/>
  <c r="X30" i="13"/>
  <c r="R28" i="13"/>
  <c r="W28" i="13"/>
  <c r="W30" i="13"/>
  <c r="Q28" i="13"/>
  <c r="V28" i="13"/>
  <c r="V30" i="13"/>
  <c r="P28" i="13"/>
  <c r="U30" i="13"/>
  <c r="O28" i="13"/>
  <c r="T30" i="13"/>
  <c r="N28" i="13"/>
  <c r="S30" i="13"/>
  <c r="M28" i="13"/>
  <c r="R30" i="13"/>
  <c r="L28" i="13"/>
  <c r="Q30" i="13"/>
  <c r="K28" i="13"/>
  <c r="P30" i="13"/>
  <c r="J28" i="13"/>
  <c r="O30" i="13"/>
  <c r="I28" i="13"/>
  <c r="N30" i="13"/>
  <c r="M30" i="13"/>
  <c r="E28" i="13"/>
  <c r="J30" i="13"/>
  <c r="I30" i="13"/>
  <c r="H4" i="13"/>
  <c r="H27" i="13" s="1"/>
  <c r="D27" i="13"/>
  <c r="D28" i="13" s="1"/>
  <c r="H2" i="13"/>
  <c r="H20" i="13" s="1"/>
  <c r="D20" i="13"/>
  <c r="Z26" i="12"/>
  <c r="U26" i="12"/>
  <c r="Z29" i="12"/>
  <c r="Y26" i="12"/>
  <c r="T26" i="12"/>
  <c r="Y29" i="12"/>
  <c r="X26" i="12"/>
  <c r="S26" i="12"/>
  <c r="X29" i="12"/>
  <c r="W26" i="12"/>
  <c r="R26" i="12"/>
  <c r="W29" i="12"/>
  <c r="V26" i="12"/>
  <c r="V29" i="12"/>
  <c r="Q26" i="12"/>
  <c r="U29" i="12"/>
  <c r="P26" i="12"/>
  <c r="O26" i="12"/>
  <c r="T29" i="12"/>
  <c r="N26" i="12"/>
  <c r="S29" i="12"/>
  <c r="M26" i="12"/>
  <c r="R29" i="12"/>
  <c r="L26" i="12"/>
  <c r="Q29" i="12"/>
  <c r="K26" i="12"/>
  <c r="P29" i="12"/>
  <c r="J26" i="12"/>
  <c r="O29" i="12"/>
  <c r="I26" i="12"/>
  <c r="N29" i="12"/>
  <c r="H26" i="12"/>
  <c r="M29" i="12"/>
  <c r="E26" i="12"/>
  <c r="J29" i="12"/>
  <c r="I29" i="12"/>
  <c r="D26" i="12"/>
  <c r="D10" i="12"/>
  <c r="H9" i="12"/>
  <c r="U24" i="12"/>
  <c r="Z24" i="12"/>
  <c r="T24" i="12"/>
  <c r="Y24" i="12"/>
  <c r="S24" i="12"/>
  <c r="X24" i="12"/>
  <c r="R24" i="12"/>
  <c r="W24" i="12"/>
  <c r="Q24" i="12"/>
  <c r="V24" i="12"/>
  <c r="D23" i="12"/>
  <c r="D24" i="12" s="1"/>
  <c r="H5" i="12"/>
  <c r="H23" i="12" s="1"/>
  <c r="H24" i="12" s="1"/>
  <c r="U28" i="12"/>
  <c r="Z28" i="12"/>
  <c r="Z30" i="12"/>
  <c r="T28" i="12"/>
  <c r="Y28" i="12"/>
  <c r="Y30" i="12"/>
  <c r="S28" i="12"/>
  <c r="X28" i="12"/>
  <c r="X30" i="12"/>
  <c r="R28" i="12"/>
  <c r="W28" i="12"/>
  <c r="W30" i="12"/>
  <c r="Q28" i="12"/>
  <c r="V28" i="12"/>
  <c r="V30" i="12"/>
  <c r="P28" i="12"/>
  <c r="U30" i="12"/>
  <c r="O28" i="12"/>
  <c r="T30" i="12"/>
  <c r="N28" i="12"/>
  <c r="S30" i="12"/>
  <c r="M28" i="12"/>
  <c r="R30" i="12"/>
  <c r="L28" i="12"/>
  <c r="Q30" i="12"/>
  <c r="K28" i="12"/>
  <c r="P30" i="12"/>
  <c r="J28" i="12"/>
  <c r="O30" i="12"/>
  <c r="I28" i="12"/>
  <c r="N30" i="12"/>
  <c r="M30" i="12"/>
  <c r="E28" i="12"/>
  <c r="J30" i="12"/>
  <c r="I30" i="12"/>
  <c r="H4" i="12"/>
  <c r="H27" i="12" s="1"/>
  <c r="D27" i="12"/>
  <c r="D28" i="12" s="1"/>
  <c r="D20" i="12"/>
  <c r="H2" i="12"/>
  <c r="H20" i="12" s="1"/>
  <c r="M29" i="11"/>
  <c r="M26" i="11"/>
  <c r="H26" i="11"/>
  <c r="L29" i="11"/>
  <c r="L26" i="11"/>
  <c r="K29" i="11"/>
  <c r="K26" i="11"/>
  <c r="J29" i="11"/>
  <c r="J26" i="11"/>
  <c r="E26" i="11"/>
  <c r="I29" i="11"/>
  <c r="I26" i="11"/>
  <c r="D26" i="11"/>
  <c r="D10" i="11"/>
  <c r="H9" i="11"/>
  <c r="M24" i="11"/>
  <c r="E24" i="11"/>
  <c r="J24" i="11"/>
  <c r="I24" i="11"/>
  <c r="D23" i="11"/>
  <c r="D24" i="11" s="1"/>
  <c r="H5" i="11"/>
  <c r="H23" i="11" s="1"/>
  <c r="H24" i="11" s="1"/>
  <c r="M28" i="11"/>
  <c r="M30" i="11"/>
  <c r="L28" i="11"/>
  <c r="L30" i="11"/>
  <c r="K28" i="11"/>
  <c r="K30" i="11"/>
  <c r="E28" i="11"/>
  <c r="J28" i="11"/>
  <c r="J30" i="11"/>
  <c r="I28" i="11"/>
  <c r="I30" i="11"/>
  <c r="D27" i="11"/>
  <c r="D28" i="11" s="1"/>
  <c r="H4" i="11"/>
  <c r="H27" i="11" s="1"/>
  <c r="D20" i="11"/>
  <c r="H2" i="11"/>
  <c r="H20" i="11" s="1"/>
  <c r="U29" i="10"/>
  <c r="U26" i="10"/>
  <c r="P26" i="10"/>
  <c r="T29" i="10"/>
  <c r="T26" i="10"/>
  <c r="O26" i="10"/>
  <c r="S29" i="10"/>
  <c r="S26" i="10"/>
  <c r="N26" i="10"/>
  <c r="R29" i="10"/>
  <c r="M26" i="10"/>
  <c r="R26" i="10"/>
  <c r="Q29" i="10"/>
  <c r="Q26" i="10"/>
  <c r="L26" i="10"/>
  <c r="P29" i="10"/>
  <c r="K26" i="10"/>
  <c r="O29" i="10"/>
  <c r="J26" i="10"/>
  <c r="N29" i="10"/>
  <c r="I26" i="10"/>
  <c r="M29" i="10"/>
  <c r="H26" i="10"/>
  <c r="J29" i="10"/>
  <c r="E26" i="10"/>
  <c r="I29" i="10"/>
  <c r="D26" i="10"/>
  <c r="D10" i="10"/>
  <c r="H9" i="10"/>
  <c r="P24" i="10"/>
  <c r="U24" i="10"/>
  <c r="O24" i="10"/>
  <c r="T24" i="10"/>
  <c r="N24" i="10"/>
  <c r="S24" i="10"/>
  <c r="M24" i="10"/>
  <c r="R24" i="10"/>
  <c r="L24" i="10"/>
  <c r="Q24" i="10"/>
  <c r="H5" i="10"/>
  <c r="H23" i="10" s="1"/>
  <c r="H24" i="10" s="1"/>
  <c r="D23" i="10"/>
  <c r="D24" i="10" s="1"/>
  <c r="P28" i="10"/>
  <c r="U28" i="10"/>
  <c r="U30" i="10"/>
  <c r="O28" i="10"/>
  <c r="T28" i="10"/>
  <c r="T30" i="10"/>
  <c r="N28" i="10"/>
  <c r="S28" i="10"/>
  <c r="S30" i="10"/>
  <c r="M28" i="10"/>
  <c r="R28" i="10"/>
  <c r="R30" i="10"/>
  <c r="L28" i="10"/>
  <c r="Q28" i="10"/>
  <c r="Q30" i="10"/>
  <c r="K28" i="10"/>
  <c r="P30" i="10"/>
  <c r="J28" i="10"/>
  <c r="O30" i="10"/>
  <c r="I28" i="10"/>
  <c r="N30" i="10"/>
  <c r="M30" i="10"/>
  <c r="E28" i="10"/>
  <c r="J30" i="10"/>
  <c r="I30" i="10"/>
  <c r="H4" i="10"/>
  <c r="H27" i="10" s="1"/>
  <c r="D27" i="10"/>
  <c r="D28" i="10" s="1"/>
  <c r="D20" i="10"/>
  <c r="H2" i="10"/>
  <c r="H20" i="10" s="1"/>
  <c r="Z29" i="9"/>
  <c r="U26" i="9"/>
  <c r="Z26" i="9"/>
  <c r="Y29" i="9"/>
  <c r="T26" i="9"/>
  <c r="Y26" i="9"/>
  <c r="X29" i="9"/>
  <c r="S26" i="9"/>
  <c r="X26" i="9"/>
  <c r="W29" i="9"/>
  <c r="R26" i="9"/>
  <c r="W26" i="9"/>
  <c r="V29" i="9"/>
  <c r="Q26" i="9"/>
  <c r="V26" i="9"/>
  <c r="U29" i="9"/>
  <c r="P26" i="9"/>
  <c r="T29" i="9"/>
  <c r="O26" i="9"/>
  <c r="S29" i="9"/>
  <c r="N26" i="9"/>
  <c r="R29" i="9"/>
  <c r="M26" i="9"/>
  <c r="Q29" i="9"/>
  <c r="L26" i="9"/>
  <c r="K26" i="9"/>
  <c r="P29" i="9"/>
  <c r="J26" i="9"/>
  <c r="O29" i="9"/>
  <c r="N29" i="9"/>
  <c r="I26" i="9"/>
  <c r="H26" i="9"/>
  <c r="M29" i="9"/>
  <c r="J29" i="9"/>
  <c r="E26" i="9"/>
  <c r="D26" i="9"/>
  <c r="I29" i="9"/>
  <c r="D10" i="9"/>
  <c r="H9" i="9"/>
  <c r="U24" i="9"/>
  <c r="Z24" i="9"/>
  <c r="T24" i="9"/>
  <c r="Y24" i="9"/>
  <c r="S24" i="9"/>
  <c r="X24" i="9"/>
  <c r="R24" i="9"/>
  <c r="W24" i="9"/>
  <c r="Q24" i="9"/>
  <c r="V24" i="9"/>
  <c r="D23" i="9"/>
  <c r="D24" i="9" s="1"/>
  <c r="H5" i="9"/>
  <c r="H23" i="9" s="1"/>
  <c r="H24" i="9" s="1"/>
  <c r="U28" i="9"/>
  <c r="Z28" i="9"/>
  <c r="Z30" i="9"/>
  <c r="T28" i="9"/>
  <c r="Y28" i="9"/>
  <c r="Y30" i="9"/>
  <c r="S28" i="9"/>
  <c r="X28" i="9"/>
  <c r="X30" i="9"/>
  <c r="R28" i="9"/>
  <c r="W28" i="9"/>
  <c r="W30" i="9"/>
  <c r="Q28" i="9"/>
  <c r="V28" i="9"/>
  <c r="V30" i="9"/>
  <c r="P28" i="9"/>
  <c r="U30" i="9"/>
  <c r="O28" i="9"/>
  <c r="T30" i="9"/>
  <c r="N28" i="9"/>
  <c r="S30" i="9"/>
  <c r="M28" i="9"/>
  <c r="R30" i="9"/>
  <c r="L28" i="9"/>
  <c r="Q30" i="9"/>
  <c r="K28" i="9"/>
  <c r="P30" i="9"/>
  <c r="J28" i="9"/>
  <c r="O30" i="9"/>
  <c r="I28" i="9"/>
  <c r="N30" i="9"/>
  <c r="M30" i="9"/>
  <c r="E28" i="9"/>
  <c r="J30" i="9"/>
  <c r="I30" i="9"/>
  <c r="D27" i="9"/>
  <c r="D28" i="9" s="1"/>
  <c r="H4" i="9"/>
  <c r="H27" i="9" s="1"/>
  <c r="H2" i="9"/>
  <c r="H20" i="9" s="1"/>
  <c r="D20" i="9"/>
  <c r="U26" i="8"/>
  <c r="Z29" i="8"/>
  <c r="Z26" i="8"/>
  <c r="T26" i="8"/>
  <c r="Y29" i="8"/>
  <c r="Y26" i="8"/>
  <c r="X26" i="8"/>
  <c r="S26" i="8"/>
  <c r="X29" i="8"/>
  <c r="W26" i="8"/>
  <c r="R26" i="8"/>
  <c r="W29" i="8"/>
  <c r="V26" i="8"/>
  <c r="Q26" i="8"/>
  <c r="V29" i="8"/>
  <c r="P26" i="8"/>
  <c r="U29" i="8"/>
  <c r="O26" i="8"/>
  <c r="T29" i="8"/>
  <c r="N26" i="8"/>
  <c r="S29" i="8"/>
  <c r="M26" i="8"/>
  <c r="R29" i="8"/>
  <c r="L26" i="8"/>
  <c r="Q29" i="8"/>
  <c r="P29" i="8"/>
  <c r="K26" i="8"/>
  <c r="J26" i="8"/>
  <c r="O29" i="8"/>
  <c r="I26" i="8"/>
  <c r="N29" i="8"/>
  <c r="H26" i="8"/>
  <c r="M29" i="8"/>
  <c r="J29" i="8"/>
  <c r="E26" i="8"/>
  <c r="D26" i="8"/>
  <c r="I29" i="8"/>
  <c r="D10" i="8"/>
  <c r="H9" i="8"/>
  <c r="U24" i="8"/>
  <c r="Z24" i="8"/>
  <c r="T24" i="8"/>
  <c r="Y24" i="8"/>
  <c r="S24" i="8"/>
  <c r="X24" i="8"/>
  <c r="R24" i="8"/>
  <c r="W24" i="8"/>
  <c r="Q24" i="8"/>
  <c r="V24" i="8"/>
  <c r="D23" i="8"/>
  <c r="D24" i="8" s="1"/>
  <c r="H5" i="8"/>
  <c r="H23" i="8" s="1"/>
  <c r="H24" i="8" s="1"/>
  <c r="U28" i="8"/>
  <c r="Z28" i="8"/>
  <c r="Z30" i="8"/>
  <c r="T28" i="8"/>
  <c r="Y28" i="8"/>
  <c r="Y30" i="8"/>
  <c r="S28" i="8"/>
  <c r="X28" i="8"/>
  <c r="X30" i="8"/>
  <c r="R28" i="8"/>
  <c r="W28" i="8"/>
  <c r="W30" i="8"/>
  <c r="Q28" i="8"/>
  <c r="V28" i="8"/>
  <c r="V30" i="8"/>
  <c r="P28" i="8"/>
  <c r="U30" i="8"/>
  <c r="O28" i="8"/>
  <c r="T30" i="8"/>
  <c r="N28" i="8"/>
  <c r="S30" i="8"/>
  <c r="M28" i="8"/>
  <c r="R30" i="8"/>
  <c r="L28" i="8"/>
  <c r="Q30" i="8"/>
  <c r="K28" i="8"/>
  <c r="P30" i="8"/>
  <c r="J28" i="8"/>
  <c r="O30" i="8"/>
  <c r="I28" i="8"/>
  <c r="N30" i="8"/>
  <c r="M30" i="8"/>
  <c r="E28" i="8"/>
  <c r="J30" i="8"/>
  <c r="I30" i="8"/>
  <c r="H4" i="8"/>
  <c r="H27" i="8" s="1"/>
  <c r="D27" i="8"/>
  <c r="D28" i="8" s="1"/>
  <c r="D20" i="8"/>
  <c r="H2" i="8"/>
  <c r="H20" i="8" s="1"/>
  <c r="M26" i="7"/>
  <c r="R29" i="7"/>
  <c r="R26" i="7"/>
  <c r="Q26" i="7"/>
  <c r="Q29" i="7"/>
  <c r="L26" i="7"/>
  <c r="P29" i="7"/>
  <c r="P26" i="7"/>
  <c r="K26" i="7"/>
  <c r="J26" i="7"/>
  <c r="O29" i="7"/>
  <c r="O26" i="7"/>
  <c r="N29" i="7"/>
  <c r="I26" i="7"/>
  <c r="N26" i="7"/>
  <c r="H26" i="7"/>
  <c r="M29" i="7"/>
  <c r="E26" i="7"/>
  <c r="J29" i="7"/>
  <c r="D26" i="7"/>
  <c r="I29" i="7"/>
  <c r="H9" i="7"/>
  <c r="D10" i="7"/>
  <c r="M24" i="7"/>
  <c r="R24" i="7"/>
  <c r="L24" i="7"/>
  <c r="Q24" i="7"/>
  <c r="K24" i="7"/>
  <c r="P24" i="7"/>
  <c r="J24" i="7"/>
  <c r="O24" i="7"/>
  <c r="I24" i="7"/>
  <c r="N24" i="7"/>
  <c r="H5" i="7"/>
  <c r="H23" i="7" s="1"/>
  <c r="H24" i="7" s="1"/>
  <c r="D23" i="7"/>
  <c r="D24" i="7" s="1"/>
  <c r="M28" i="7"/>
  <c r="R28" i="7"/>
  <c r="R30" i="7"/>
  <c r="L28" i="7"/>
  <c r="Q28" i="7"/>
  <c r="Q30" i="7"/>
  <c r="K28" i="7"/>
  <c r="P28" i="7"/>
  <c r="P30" i="7"/>
  <c r="J28" i="7"/>
  <c r="O28" i="7"/>
  <c r="O30" i="7"/>
  <c r="I28" i="7"/>
  <c r="N28" i="7"/>
  <c r="N30" i="7"/>
  <c r="M30" i="7"/>
  <c r="E28" i="7"/>
  <c r="J30" i="7"/>
  <c r="I30" i="7"/>
  <c r="D27" i="7"/>
  <c r="D28" i="7" s="1"/>
  <c r="H4" i="7"/>
  <c r="H27" i="7" s="1"/>
  <c r="D20" i="7"/>
  <c r="H2" i="7"/>
  <c r="H20" i="7" s="1"/>
  <c r="S29" i="6"/>
  <c r="N26" i="6"/>
  <c r="S26" i="6"/>
  <c r="R29" i="6"/>
  <c r="M26" i="6"/>
  <c r="R26" i="6"/>
  <c r="L26" i="6"/>
  <c r="Q26" i="6"/>
  <c r="Q29" i="6"/>
  <c r="K26" i="6"/>
  <c r="P29" i="6"/>
  <c r="P26" i="6"/>
  <c r="O26" i="6"/>
  <c r="J26" i="6"/>
  <c r="O29" i="6"/>
  <c r="N29" i="6"/>
  <c r="I26" i="6"/>
  <c r="H26" i="6"/>
  <c r="M29" i="6"/>
  <c r="E26" i="6"/>
  <c r="J29" i="6"/>
  <c r="I29" i="6"/>
  <c r="D26" i="6"/>
  <c r="H9" i="6"/>
  <c r="D10" i="6"/>
  <c r="N24" i="6"/>
  <c r="S24" i="6"/>
  <c r="M24" i="6"/>
  <c r="R24" i="6"/>
  <c r="L24" i="6"/>
  <c r="Q24" i="6"/>
  <c r="K24" i="6"/>
  <c r="P24" i="6"/>
  <c r="J24" i="6"/>
  <c r="O24" i="6"/>
  <c r="H5" i="6"/>
  <c r="H23" i="6" s="1"/>
  <c r="H24" i="6" s="1"/>
  <c r="D23" i="6"/>
  <c r="D24" i="6" s="1"/>
  <c r="N28" i="6"/>
  <c r="S28" i="6"/>
  <c r="S30" i="6"/>
  <c r="M28" i="6"/>
  <c r="R28" i="6"/>
  <c r="R30" i="6"/>
  <c r="L28" i="6"/>
  <c r="Q28" i="6"/>
  <c r="Q30" i="6"/>
  <c r="K28" i="6"/>
  <c r="P28" i="6"/>
  <c r="P30" i="6"/>
  <c r="J28" i="6"/>
  <c r="O28" i="6"/>
  <c r="O30" i="6"/>
  <c r="I28" i="6"/>
  <c r="N30" i="6"/>
  <c r="M30" i="6"/>
  <c r="E28" i="6"/>
  <c r="J30" i="6"/>
  <c r="I30" i="6"/>
  <c r="H4" i="6"/>
  <c r="H27" i="6" s="1"/>
  <c r="D27" i="6"/>
  <c r="D28" i="6" s="1"/>
  <c r="H2" i="6"/>
  <c r="H20" i="6" s="1"/>
  <c r="D20" i="6"/>
  <c r="W29" i="5"/>
  <c r="R26" i="5"/>
  <c r="W26" i="5"/>
  <c r="V29" i="5"/>
  <c r="V26" i="5"/>
  <c r="Q26" i="5"/>
  <c r="P26" i="5"/>
  <c r="U26" i="5"/>
  <c r="U29" i="5"/>
  <c r="T26" i="5"/>
  <c r="T29" i="5"/>
  <c r="O26" i="5"/>
  <c r="N26" i="5"/>
  <c r="S26" i="5"/>
  <c r="S29" i="5"/>
  <c r="M26" i="5"/>
  <c r="R29" i="5"/>
  <c r="Q29" i="5"/>
  <c r="L26" i="5"/>
  <c r="P29" i="5"/>
  <c r="K26" i="5"/>
  <c r="J26" i="5"/>
  <c r="O29" i="5"/>
  <c r="I26" i="5"/>
  <c r="N29" i="5"/>
  <c r="H26" i="5"/>
  <c r="M29" i="5"/>
  <c r="E26" i="5"/>
  <c r="J29" i="5"/>
  <c r="I29" i="5"/>
  <c r="D26" i="5"/>
  <c r="D20" i="5"/>
  <c r="H21" i="5"/>
  <c r="D10" i="5"/>
  <c r="H9" i="5"/>
  <c r="R24" i="5"/>
  <c r="W24" i="5"/>
  <c r="Q24" i="5"/>
  <c r="V24" i="5"/>
  <c r="P24" i="5"/>
  <c r="U24" i="5"/>
  <c r="O24" i="5"/>
  <c r="T24" i="5"/>
  <c r="N24" i="5"/>
  <c r="S24" i="5"/>
  <c r="D23" i="5"/>
  <c r="D24" i="5" s="1"/>
  <c r="H5" i="5"/>
  <c r="H23" i="5" s="1"/>
  <c r="H24" i="5" s="1"/>
  <c r="R28" i="5"/>
  <c r="W28" i="5"/>
  <c r="W30" i="5"/>
  <c r="V30" i="5"/>
  <c r="Q28" i="5"/>
  <c r="V28" i="5"/>
  <c r="P28" i="5"/>
  <c r="U28" i="5"/>
  <c r="U30" i="5"/>
  <c r="T30" i="5"/>
  <c r="O28" i="5"/>
  <c r="T28" i="5"/>
  <c r="N28" i="5"/>
  <c r="S28" i="5"/>
  <c r="S30" i="5"/>
  <c r="M28" i="5"/>
  <c r="R30" i="5"/>
  <c r="L28" i="5"/>
  <c r="Q30" i="5"/>
  <c r="K28" i="5"/>
  <c r="P30" i="5"/>
  <c r="J28" i="5"/>
  <c r="O30" i="5"/>
  <c r="N30" i="5"/>
  <c r="I28" i="5"/>
  <c r="M30" i="5"/>
  <c r="J30" i="5"/>
  <c r="E28" i="5"/>
  <c r="I30" i="5"/>
  <c r="H4" i="5"/>
  <c r="H27" i="5" s="1"/>
  <c r="D27" i="5"/>
  <c r="D28" i="5" s="1"/>
  <c r="Z29" i="4"/>
  <c r="U26" i="4"/>
  <c r="Z26" i="4"/>
  <c r="T26" i="4"/>
  <c r="Y26" i="4"/>
  <c r="Y29" i="4"/>
  <c r="X29" i="4"/>
  <c r="S26" i="4"/>
  <c r="X26" i="4"/>
  <c r="R26" i="4"/>
  <c r="W29" i="4"/>
  <c r="W26" i="4"/>
  <c r="Q26" i="4"/>
  <c r="V29" i="4"/>
  <c r="V26" i="4"/>
  <c r="P26" i="4"/>
  <c r="U29" i="4"/>
  <c r="O26" i="4"/>
  <c r="T29" i="4"/>
  <c r="S29" i="4"/>
  <c r="N26" i="4"/>
  <c r="M26" i="4"/>
  <c r="R29" i="4"/>
  <c r="L26" i="4"/>
  <c r="Q29" i="4"/>
  <c r="P29" i="4"/>
  <c r="K26" i="4"/>
  <c r="J26" i="4"/>
  <c r="O29" i="4"/>
  <c r="N29" i="4"/>
  <c r="I26" i="4"/>
  <c r="M29" i="4"/>
  <c r="H26" i="4"/>
  <c r="E26" i="4"/>
  <c r="J29" i="4"/>
  <c r="D26" i="4"/>
  <c r="I29" i="4"/>
  <c r="H9" i="4"/>
  <c r="D10" i="4"/>
  <c r="U24" i="4"/>
  <c r="Z24" i="4"/>
  <c r="T24" i="4"/>
  <c r="Y24" i="4"/>
  <c r="S24" i="4"/>
  <c r="X24" i="4"/>
  <c r="R24" i="4"/>
  <c r="W24" i="4"/>
  <c r="V24" i="4"/>
  <c r="Q24" i="4"/>
  <c r="D23" i="4"/>
  <c r="D24" i="4" s="1"/>
  <c r="H5" i="4"/>
  <c r="H23" i="4" s="1"/>
  <c r="H24" i="4" s="1"/>
  <c r="U28" i="4"/>
  <c r="Z28" i="4"/>
  <c r="Z30" i="4"/>
  <c r="T28" i="4"/>
  <c r="Y28" i="4"/>
  <c r="Y30" i="4"/>
  <c r="S28" i="4"/>
  <c r="X30" i="4"/>
  <c r="X28" i="4"/>
  <c r="R28" i="4"/>
  <c r="W30" i="4"/>
  <c r="W28" i="4"/>
  <c r="Q28" i="4"/>
  <c r="V30" i="4"/>
  <c r="V28" i="4"/>
  <c r="P28" i="4"/>
  <c r="U30" i="4"/>
  <c r="O28" i="4"/>
  <c r="T30" i="4"/>
  <c r="N28" i="4"/>
  <c r="S30" i="4"/>
  <c r="M28" i="4"/>
  <c r="R30" i="4"/>
  <c r="L28" i="4"/>
  <c r="Q30" i="4"/>
  <c r="K28" i="4"/>
  <c r="P30" i="4"/>
  <c r="J28" i="4"/>
  <c r="O30" i="4"/>
  <c r="I28" i="4"/>
  <c r="N30" i="4"/>
  <c r="M30" i="4"/>
  <c r="E28" i="4"/>
  <c r="J30" i="4"/>
  <c r="I30" i="4"/>
  <c r="D27" i="4"/>
  <c r="D28" i="4" s="1"/>
  <c r="H4" i="4"/>
  <c r="H27" i="4" s="1"/>
  <c r="D20" i="4"/>
  <c r="H2" i="4"/>
  <c r="H20" i="4" s="1"/>
  <c r="AA29" i="3"/>
  <c r="V26" i="3"/>
  <c r="AA26" i="3"/>
  <c r="Z26" i="3"/>
  <c r="U26" i="3"/>
  <c r="Z29" i="3"/>
  <c r="Y29" i="3"/>
  <c r="T26" i="3"/>
  <c r="Y26" i="3"/>
  <c r="X26" i="3"/>
  <c r="S26" i="3"/>
  <c r="X29" i="3"/>
  <c r="W26" i="3"/>
  <c r="W29" i="3"/>
  <c r="R26" i="3"/>
  <c r="V29" i="3"/>
  <c r="Q26" i="3"/>
  <c r="U29" i="3"/>
  <c r="P26" i="3"/>
  <c r="T29" i="3"/>
  <c r="O26" i="3"/>
  <c r="N26" i="3"/>
  <c r="S29" i="3"/>
  <c r="R29" i="3"/>
  <c r="M26" i="3"/>
  <c r="Q29" i="3"/>
  <c r="L26" i="3"/>
  <c r="P29" i="3"/>
  <c r="K26" i="3"/>
  <c r="O29" i="3"/>
  <c r="J26" i="3"/>
  <c r="N29" i="3"/>
  <c r="I26" i="3"/>
  <c r="M29" i="3"/>
  <c r="H26" i="3"/>
  <c r="E26" i="3"/>
  <c r="J29" i="3"/>
  <c r="I29" i="3"/>
  <c r="D26" i="3"/>
  <c r="H21" i="3"/>
  <c r="H20" i="3" s="1"/>
  <c r="D20" i="3"/>
  <c r="D10" i="3"/>
  <c r="H9" i="3"/>
  <c r="V24" i="3"/>
  <c r="AA24" i="3"/>
  <c r="U24" i="3"/>
  <c r="Z24" i="3"/>
  <c r="T24" i="3"/>
  <c r="Y24" i="3"/>
  <c r="S24" i="3"/>
  <c r="X24" i="3"/>
  <c r="R24" i="3"/>
  <c r="W24" i="3"/>
  <c r="D23" i="3"/>
  <c r="D24" i="3" s="1"/>
  <c r="H5" i="3"/>
  <c r="H23" i="3" s="1"/>
  <c r="H24" i="3" s="1"/>
  <c r="V28" i="3"/>
  <c r="AA30" i="3"/>
  <c r="AA28" i="3"/>
  <c r="U28" i="3"/>
  <c r="Z28" i="3"/>
  <c r="Z30" i="3"/>
  <c r="Y30" i="3"/>
  <c r="T28" i="3"/>
  <c r="Y28" i="3"/>
  <c r="S28" i="3"/>
  <c r="X28" i="3"/>
  <c r="X30" i="3"/>
  <c r="R28" i="3"/>
  <c r="W30" i="3"/>
  <c r="W28" i="3"/>
  <c r="Q28" i="3"/>
  <c r="V30" i="3"/>
  <c r="P28" i="3"/>
  <c r="U30" i="3"/>
  <c r="O28" i="3"/>
  <c r="T30" i="3"/>
  <c r="N28" i="3"/>
  <c r="S30" i="3"/>
  <c r="M28" i="3"/>
  <c r="R30" i="3"/>
  <c r="L28" i="3"/>
  <c r="Q30" i="3"/>
  <c r="K28" i="3"/>
  <c r="P30" i="3"/>
  <c r="J28" i="3"/>
  <c r="O30" i="3"/>
  <c r="I28" i="3"/>
  <c r="N30" i="3"/>
  <c r="M30" i="3"/>
  <c r="E28" i="3"/>
  <c r="J30" i="3"/>
  <c r="I30" i="3"/>
  <c r="D27" i="3"/>
  <c r="D28" i="3" s="1"/>
  <c r="H4" i="3"/>
  <c r="H27" i="3" s="1"/>
  <c r="U29" i="2"/>
  <c r="U26" i="2"/>
  <c r="P26" i="2"/>
  <c r="O26" i="2"/>
  <c r="T26" i="2"/>
  <c r="T29" i="2"/>
  <c r="S29" i="2"/>
  <c r="S26" i="2"/>
  <c r="N26" i="2"/>
  <c r="M26" i="2"/>
  <c r="R26" i="2"/>
  <c r="R29" i="2"/>
  <c r="Q29" i="2"/>
  <c r="Q26" i="2"/>
  <c r="L26" i="2"/>
  <c r="K26" i="2"/>
  <c r="P29" i="2"/>
  <c r="J26" i="2"/>
  <c r="O29" i="2"/>
  <c r="N29" i="2"/>
  <c r="I26" i="2"/>
  <c r="M29" i="2"/>
  <c r="H26" i="2"/>
  <c r="E26" i="2"/>
  <c r="J29" i="2"/>
  <c r="D26" i="2"/>
  <c r="I29" i="2"/>
  <c r="D20" i="2"/>
  <c r="H21" i="2"/>
  <c r="H9" i="2"/>
  <c r="D10" i="2"/>
  <c r="P24" i="2"/>
  <c r="U24" i="2"/>
  <c r="O24" i="2"/>
  <c r="T24" i="2"/>
  <c r="N24" i="2"/>
  <c r="S24" i="2"/>
  <c r="M24" i="2"/>
  <c r="R24" i="2"/>
  <c r="L24" i="2"/>
  <c r="Q24" i="2"/>
  <c r="H5" i="2"/>
  <c r="H23" i="2" s="1"/>
  <c r="H24" i="2" s="1"/>
  <c r="D23" i="2"/>
  <c r="D24" i="2" s="1"/>
  <c r="P28" i="2"/>
  <c r="U30" i="2"/>
  <c r="U28" i="2"/>
  <c r="O28" i="2"/>
  <c r="T28" i="2"/>
  <c r="T30" i="2"/>
  <c r="S28" i="2"/>
  <c r="N28" i="2"/>
  <c r="S30" i="2"/>
  <c r="R28" i="2"/>
  <c r="M28" i="2"/>
  <c r="R30" i="2"/>
  <c r="L28" i="2"/>
  <c r="Q28" i="2"/>
  <c r="Q30" i="2"/>
  <c r="K28" i="2"/>
  <c r="P30" i="2"/>
  <c r="J28" i="2"/>
  <c r="O30" i="2"/>
  <c r="N30" i="2"/>
  <c r="I28" i="2"/>
  <c r="M30" i="2"/>
  <c r="E28" i="2"/>
  <c r="J30" i="2"/>
  <c r="I30" i="2"/>
  <c r="H4" i="2"/>
  <c r="H27" i="2" s="1"/>
  <c r="D27" i="2"/>
  <c r="D28" i="2" s="1"/>
  <c r="T29" i="1"/>
  <c r="O26" i="1"/>
  <c r="T26" i="1"/>
  <c r="S29" i="1"/>
  <c r="S26" i="1"/>
  <c r="N26" i="1"/>
  <c r="M26" i="1"/>
  <c r="R26" i="1"/>
  <c r="R29" i="1"/>
  <c r="Q29" i="1"/>
  <c r="Q26" i="1"/>
  <c r="L26" i="1"/>
  <c r="K26" i="1"/>
  <c r="P26" i="1"/>
  <c r="P29" i="1"/>
  <c r="J26" i="1"/>
  <c r="O29" i="1"/>
  <c r="I26" i="1"/>
  <c r="N29" i="1"/>
  <c r="H26" i="1"/>
  <c r="M29" i="1"/>
  <c r="J29" i="1"/>
  <c r="E26" i="1"/>
  <c r="D26" i="1"/>
  <c r="I29" i="1"/>
  <c r="D10" i="1"/>
  <c r="H9" i="1"/>
  <c r="O24" i="1"/>
  <c r="T24" i="1"/>
  <c r="N24" i="1"/>
  <c r="S24" i="1"/>
  <c r="M24" i="1"/>
  <c r="R24" i="1"/>
  <c r="L24" i="1"/>
  <c r="Q24" i="1"/>
  <c r="K24" i="1"/>
  <c r="P24" i="1"/>
  <c r="H5" i="1"/>
  <c r="H23" i="1" s="1"/>
  <c r="H24" i="1" s="1"/>
  <c r="D23" i="1"/>
  <c r="D24" i="1" s="1"/>
  <c r="O28" i="1"/>
  <c r="T28" i="1"/>
  <c r="T30" i="1"/>
  <c r="S28" i="1"/>
  <c r="S30" i="1"/>
  <c r="N28" i="1"/>
  <c r="R30" i="1"/>
  <c r="M28" i="1"/>
  <c r="R28" i="1"/>
  <c r="L28" i="1"/>
  <c r="Q28" i="1"/>
  <c r="Q30" i="1"/>
  <c r="P30" i="1"/>
  <c r="K28" i="1"/>
  <c r="P28" i="1"/>
  <c r="J28" i="1"/>
  <c r="O30" i="1"/>
  <c r="N30" i="1"/>
  <c r="I28" i="1"/>
  <c r="M30" i="1"/>
  <c r="J30" i="1"/>
  <c r="E28" i="1"/>
  <c r="I30" i="1"/>
  <c r="D27" i="1"/>
  <c r="D28" i="1" s="1"/>
  <c r="H4" i="1"/>
  <c r="H27" i="1" s="1"/>
  <c r="D20" i="1"/>
  <c r="H2" i="1"/>
  <c r="H20" i="1" s="1"/>
  <c r="E24" i="100"/>
  <c r="E24" i="99"/>
  <c r="E24" i="98"/>
  <c r="E24" i="97"/>
  <c r="E24" i="96"/>
  <c r="E24" i="95"/>
  <c r="E24" i="94"/>
  <c r="E24" i="93"/>
  <c r="E24" i="91"/>
  <c r="E24" i="90"/>
  <c r="E24" i="89"/>
  <c r="E24" i="88"/>
  <c r="E24" i="87"/>
  <c r="E24" i="86"/>
  <c r="E24" i="85"/>
  <c r="E24" i="84"/>
  <c r="E24" i="83"/>
  <c r="E24" i="81"/>
  <c r="E24" i="80"/>
  <c r="E24" i="78"/>
  <c r="E24" i="77"/>
  <c r="E24" i="76"/>
  <c r="E24" i="75"/>
  <c r="E24" i="74"/>
  <c r="E24" i="73"/>
  <c r="E24" i="72"/>
  <c r="E24" i="71"/>
  <c r="H24" i="70"/>
  <c r="E24" i="69"/>
  <c r="E24" i="68"/>
  <c r="E24" i="67"/>
  <c r="E24" i="66"/>
  <c r="E24" i="65"/>
  <c r="E24" i="63"/>
  <c r="E24" i="62"/>
  <c r="E24" i="61"/>
  <c r="E24" i="59"/>
  <c r="E24" i="58"/>
  <c r="E24" i="57"/>
  <c r="E24" i="56"/>
  <c r="E24" i="55"/>
  <c r="I24" i="54"/>
  <c r="E24" i="54"/>
  <c r="I24" i="53"/>
  <c r="E24" i="53"/>
  <c r="E24" i="52"/>
  <c r="E24" i="51"/>
  <c r="I24" i="50"/>
  <c r="E24" i="50"/>
  <c r="E24" i="49"/>
  <c r="I24" i="48"/>
  <c r="E24" i="48"/>
  <c r="K24" i="47"/>
  <c r="J24" i="47"/>
  <c r="I24" i="47"/>
  <c r="E24" i="47"/>
  <c r="I24" i="46"/>
  <c r="E24" i="46"/>
  <c r="I24" i="45"/>
  <c r="E24" i="45"/>
  <c r="I24" i="44"/>
  <c r="E24" i="44"/>
  <c r="K24" i="43"/>
  <c r="J24" i="43"/>
  <c r="I24" i="43"/>
  <c r="E24" i="43"/>
  <c r="I24" i="42"/>
  <c r="E24" i="42"/>
  <c r="E24" i="41"/>
  <c r="I24" i="2"/>
  <c r="E24" i="2"/>
  <c r="I24" i="40"/>
  <c r="E24" i="40"/>
  <c r="J24" i="39"/>
  <c r="I24" i="39"/>
  <c r="E24" i="39"/>
  <c r="L24" i="38"/>
  <c r="K24" i="38"/>
  <c r="J24" i="38"/>
  <c r="I24" i="38"/>
  <c r="E24" i="38"/>
  <c r="I24" i="37"/>
  <c r="E24" i="37"/>
  <c r="J24" i="36"/>
  <c r="I24" i="36"/>
  <c r="E24" i="36"/>
  <c r="J24" i="35"/>
  <c r="I24" i="35"/>
  <c r="E24" i="35"/>
  <c r="I24" i="34"/>
  <c r="E24" i="34"/>
  <c r="I24" i="33"/>
  <c r="E24" i="33"/>
  <c r="K24" i="32"/>
  <c r="J24" i="32"/>
  <c r="I24" i="32"/>
  <c r="E24" i="32"/>
  <c r="E24" i="31"/>
  <c r="E24" i="30"/>
  <c r="K24" i="29"/>
  <c r="J24" i="29"/>
  <c r="I24" i="29"/>
  <c r="E24" i="29"/>
  <c r="M24" i="28"/>
  <c r="L24" i="28"/>
  <c r="K24" i="28"/>
  <c r="J24" i="28"/>
  <c r="I24" i="28"/>
  <c r="E24" i="28"/>
  <c r="M24" i="27"/>
  <c r="L24" i="27"/>
  <c r="K24" i="27"/>
  <c r="J24" i="27"/>
  <c r="I24" i="27"/>
  <c r="E24" i="27"/>
  <c r="Q24" i="26"/>
  <c r="P24" i="26"/>
  <c r="O24" i="26"/>
  <c r="N24" i="26"/>
  <c r="M24" i="26"/>
  <c r="L24" i="26"/>
  <c r="K24" i="26"/>
  <c r="J24" i="26"/>
  <c r="I24" i="26"/>
  <c r="E24" i="26"/>
  <c r="O24" i="25"/>
  <c r="N24" i="25"/>
  <c r="M24" i="25"/>
  <c r="L24" i="25"/>
  <c r="K24" i="25"/>
  <c r="J24" i="25"/>
  <c r="I24" i="25"/>
  <c r="E24" i="25"/>
  <c r="P24" i="24"/>
  <c r="O24" i="24"/>
  <c r="N24" i="24"/>
  <c r="M24" i="24"/>
  <c r="L24" i="24"/>
  <c r="K24" i="24"/>
  <c r="J24" i="24"/>
  <c r="I24" i="24"/>
  <c r="E24" i="24"/>
  <c r="M24" i="23"/>
  <c r="L24" i="23"/>
  <c r="K24" i="23"/>
  <c r="J24" i="23"/>
  <c r="I24" i="23"/>
  <c r="E24" i="23"/>
  <c r="P24" i="22"/>
  <c r="O24" i="22"/>
  <c r="N24" i="22"/>
  <c r="M24" i="22"/>
  <c r="L24" i="22"/>
  <c r="K24" i="22"/>
  <c r="J24" i="22"/>
  <c r="I24" i="22"/>
  <c r="E24" i="22"/>
  <c r="P24" i="21"/>
  <c r="O24" i="21"/>
  <c r="N24" i="21"/>
  <c r="M24" i="21"/>
  <c r="L24" i="21"/>
  <c r="K24" i="21"/>
  <c r="J24" i="21"/>
  <c r="I24" i="21"/>
  <c r="E24" i="21"/>
  <c r="P24" i="20"/>
  <c r="O24" i="20"/>
  <c r="N24" i="20"/>
  <c r="M24" i="20"/>
  <c r="L24" i="20"/>
  <c r="K24" i="20"/>
  <c r="J24" i="20"/>
  <c r="I24" i="20"/>
  <c r="E24" i="20"/>
  <c r="H26" i="19"/>
  <c r="O24" i="8"/>
  <c r="N24" i="8"/>
  <c r="L24" i="8"/>
  <c r="J24" i="8"/>
  <c r="I24" i="6"/>
  <c r="E24" i="6"/>
  <c r="L24" i="5"/>
  <c r="J24" i="5"/>
  <c r="P24" i="4"/>
  <c r="N24" i="4"/>
  <c r="L24" i="4"/>
  <c r="J24" i="4"/>
  <c r="E24" i="4"/>
  <c r="P24" i="3"/>
  <c r="N24" i="3"/>
  <c r="L24" i="3"/>
  <c r="I24" i="3"/>
  <c r="E24" i="3"/>
  <c r="J24" i="2"/>
  <c r="J24" i="1"/>
  <c r="I24" i="1"/>
  <c r="E24" i="1"/>
  <c r="R24" i="19"/>
  <c r="Q24" i="19"/>
  <c r="P24" i="19"/>
  <c r="O24" i="19"/>
  <c r="N24" i="19"/>
  <c r="M24" i="19"/>
  <c r="L24" i="19"/>
  <c r="K24" i="19"/>
  <c r="J24" i="19"/>
  <c r="I24" i="19"/>
  <c r="E24" i="19"/>
  <c r="P24" i="18"/>
  <c r="O24" i="18"/>
  <c r="N24" i="18"/>
  <c r="M24" i="18"/>
  <c r="L24" i="18"/>
  <c r="K24" i="18"/>
  <c r="J24" i="18"/>
  <c r="I24" i="18"/>
  <c r="E24" i="18"/>
  <c r="N24" i="17"/>
  <c r="M24" i="17"/>
  <c r="L24" i="17"/>
  <c r="K24" i="17"/>
  <c r="J24" i="17"/>
  <c r="I24" i="17"/>
  <c r="E24" i="17"/>
  <c r="J24" i="16"/>
  <c r="I24" i="16"/>
  <c r="E24" i="16"/>
  <c r="L24" i="15"/>
  <c r="K24" i="15"/>
  <c r="J24" i="15"/>
  <c r="I24" i="15"/>
  <c r="E24" i="15"/>
  <c r="P24" i="14"/>
  <c r="O24" i="14"/>
  <c r="N24" i="14"/>
  <c r="M24" i="14"/>
  <c r="L24" i="14"/>
  <c r="K24" i="14"/>
  <c r="J24" i="14"/>
  <c r="I24" i="14"/>
  <c r="E24" i="14"/>
  <c r="P24" i="13"/>
  <c r="O24" i="13"/>
  <c r="N24" i="13"/>
  <c r="M24" i="13"/>
  <c r="L24" i="13"/>
  <c r="K24" i="13"/>
  <c r="J24" i="13"/>
  <c r="I24" i="13"/>
  <c r="E24" i="13"/>
  <c r="P24" i="12"/>
  <c r="O24" i="12"/>
  <c r="N24" i="12"/>
  <c r="M24" i="12"/>
  <c r="L24" i="12"/>
  <c r="K24" i="12"/>
  <c r="J24" i="12"/>
  <c r="I24" i="12"/>
  <c r="E24" i="12"/>
  <c r="K24" i="10"/>
  <c r="J24" i="10"/>
  <c r="I24" i="10"/>
  <c r="E24" i="10"/>
  <c r="P24" i="9"/>
  <c r="O24" i="9"/>
  <c r="N24" i="9"/>
  <c r="M24" i="9"/>
  <c r="L24" i="9"/>
  <c r="K24" i="9"/>
  <c r="J24" i="9"/>
  <c r="I24" i="9"/>
  <c r="E24" i="9"/>
  <c r="P24" i="8"/>
  <c r="M24" i="8"/>
  <c r="K24" i="8"/>
  <c r="I24" i="8"/>
  <c r="E24" i="8"/>
  <c r="E24" i="7"/>
  <c r="M24" i="5"/>
  <c r="K24" i="5"/>
  <c r="I24" i="5"/>
  <c r="E24" i="5"/>
  <c r="O24" i="4"/>
  <c r="M24" i="4"/>
  <c r="K24" i="4"/>
  <c r="I24" i="4"/>
  <c r="Q24" i="3"/>
  <c r="O24" i="3"/>
  <c r="M24" i="3"/>
  <c r="K24" i="3"/>
  <c r="J24" i="3"/>
  <c r="K24" i="2"/>
  <c r="H20" i="2" l="1"/>
  <c r="H20" i="5"/>
  <c r="H28" i="82"/>
  <c r="H30" i="82"/>
  <c r="H27" i="70"/>
  <c r="H20" i="70"/>
  <c r="H28" i="64"/>
  <c r="H30" i="64"/>
  <c r="H30" i="100"/>
  <c r="H28" i="100"/>
  <c r="H30" i="99"/>
  <c r="H28" i="99"/>
  <c r="H30" i="98"/>
  <c r="H28" i="98"/>
  <c r="H30" i="97"/>
  <c r="H28" i="97"/>
  <c r="H30" i="96"/>
  <c r="H28" i="96"/>
  <c r="H30" i="95"/>
  <c r="H28" i="95"/>
  <c r="H30" i="94"/>
  <c r="H28" i="94"/>
  <c r="H30" i="93"/>
  <c r="H28" i="93"/>
  <c r="H30" i="92"/>
  <c r="H28" i="92"/>
  <c r="H30" i="91"/>
  <c r="H28" i="91"/>
  <c r="H30" i="90"/>
  <c r="H28" i="90"/>
  <c r="H30" i="89"/>
  <c r="H28" i="89"/>
  <c r="H30" i="88"/>
  <c r="H28" i="88"/>
  <c r="H30" i="87"/>
  <c r="H28" i="87"/>
  <c r="H30" i="86"/>
  <c r="H28" i="86"/>
  <c r="H30" i="85"/>
  <c r="H28" i="85"/>
  <c r="H30" i="84"/>
  <c r="H28" i="84"/>
  <c r="H30" i="83"/>
  <c r="H28" i="83"/>
  <c r="H30" i="81"/>
  <c r="H28" i="81"/>
  <c r="H30" i="80"/>
  <c r="H28" i="80"/>
  <c r="H30" i="79"/>
  <c r="H28" i="79"/>
  <c r="H30" i="78"/>
  <c r="H28" i="78"/>
  <c r="H30" i="77"/>
  <c r="H28" i="77"/>
  <c r="H30" i="76"/>
  <c r="H28" i="76"/>
  <c r="H30" i="75"/>
  <c r="H28" i="75"/>
  <c r="H30" i="74"/>
  <c r="H28" i="74"/>
  <c r="H30" i="73"/>
  <c r="H28" i="73"/>
  <c r="H30" i="72"/>
  <c r="H28" i="72"/>
  <c r="H30" i="71"/>
  <c r="H28" i="71"/>
  <c r="H30" i="69"/>
  <c r="H28" i="69"/>
  <c r="H30" i="68"/>
  <c r="H28" i="68"/>
  <c r="H30" i="67"/>
  <c r="H28" i="67"/>
  <c r="H30" i="66"/>
  <c r="H28" i="66"/>
  <c r="H30" i="65"/>
  <c r="H28" i="65"/>
  <c r="H30" i="63"/>
  <c r="H28" i="63"/>
  <c r="H30" i="62"/>
  <c r="H28" i="62"/>
  <c r="H30" i="61"/>
  <c r="H28" i="61"/>
  <c r="H30" i="60"/>
  <c r="H28" i="60"/>
  <c r="H30" i="59"/>
  <c r="H28" i="59"/>
  <c r="H30" i="58"/>
  <c r="H28" i="58"/>
  <c r="H30" i="57"/>
  <c r="H28" i="57"/>
  <c r="H30" i="56"/>
  <c r="H28" i="56"/>
  <c r="H30" i="55"/>
  <c r="H28" i="55"/>
  <c r="H30" i="54"/>
  <c r="H28" i="54"/>
  <c r="H30" i="53"/>
  <c r="H28" i="53"/>
  <c r="H30" i="52"/>
  <c r="H28" i="52"/>
  <c r="H30" i="51"/>
  <c r="H28" i="51"/>
  <c r="H30" i="50"/>
  <c r="H28" i="50"/>
  <c r="H30" i="49"/>
  <c r="H28" i="49"/>
  <c r="H30" i="48"/>
  <c r="H28" i="48"/>
  <c r="H30" i="47"/>
  <c r="H28" i="47"/>
  <c r="H30" i="46"/>
  <c r="H28" i="46"/>
  <c r="H30" i="45"/>
  <c r="H28" i="45"/>
  <c r="H30" i="44"/>
  <c r="H28" i="44"/>
  <c r="H30" i="43"/>
  <c r="H28" i="43"/>
  <c r="H30" i="42"/>
  <c r="H28" i="42"/>
  <c r="H30" i="41"/>
  <c r="H28" i="41"/>
  <c r="H30" i="40"/>
  <c r="H28" i="40"/>
  <c r="H30" i="39"/>
  <c r="H28" i="39"/>
  <c r="H30" i="38"/>
  <c r="H28" i="38"/>
  <c r="H30" i="37"/>
  <c r="H28" i="37"/>
  <c r="H30" i="36"/>
  <c r="H28" i="36"/>
  <c r="H30" i="35"/>
  <c r="H28" i="35"/>
  <c r="H30" i="34"/>
  <c r="H28" i="34"/>
  <c r="H30" i="33"/>
  <c r="H28" i="33"/>
  <c r="H30" i="32"/>
  <c r="H28" i="32"/>
  <c r="H30" i="31"/>
  <c r="H28" i="31"/>
  <c r="H30" i="30"/>
  <c r="H28" i="30"/>
  <c r="H30" i="29"/>
  <c r="H28" i="29"/>
  <c r="H30" i="28"/>
  <c r="H28" i="28"/>
  <c r="H30" i="27"/>
  <c r="H28" i="27"/>
  <c r="H30" i="26"/>
  <c r="H28" i="26"/>
  <c r="H30" i="25"/>
  <c r="H28" i="25"/>
  <c r="H30" i="24"/>
  <c r="H28" i="24"/>
  <c r="H30" i="23"/>
  <c r="H28" i="23"/>
  <c r="H30" i="22"/>
  <c r="H28" i="22"/>
  <c r="H30" i="21"/>
  <c r="H28" i="21"/>
  <c r="H30" i="20"/>
  <c r="H28" i="20"/>
  <c r="H30" i="19"/>
  <c r="H28" i="19"/>
  <c r="H30" i="18"/>
  <c r="H28" i="18"/>
  <c r="H30" i="17"/>
  <c r="H28" i="17"/>
  <c r="H30" i="16"/>
  <c r="H28" i="16"/>
  <c r="H30" i="15"/>
  <c r="H28" i="15"/>
  <c r="H30" i="14"/>
  <c r="H28" i="14"/>
  <c r="H30" i="13"/>
  <c r="H28" i="13"/>
  <c r="H30" i="12"/>
  <c r="H28" i="12"/>
  <c r="H30" i="11"/>
  <c r="H28" i="11"/>
  <c r="H30" i="10"/>
  <c r="H28" i="10"/>
  <c r="H30" i="9"/>
  <c r="H28" i="9"/>
  <c r="H30" i="8"/>
  <c r="H28" i="8"/>
  <c r="H30" i="7"/>
  <c r="H28" i="7"/>
  <c r="H30" i="6"/>
  <c r="H28" i="6"/>
  <c r="H30" i="5"/>
  <c r="H28" i="5"/>
  <c r="H30" i="4"/>
  <c r="H28" i="4"/>
  <c r="H30" i="3"/>
  <c r="H28" i="3"/>
  <c r="H30" i="2"/>
  <c r="H28" i="2"/>
  <c r="H30" i="1"/>
  <c r="H28" i="1"/>
  <c r="H28" i="70" l="1"/>
  <c r="H30" i="70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5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</futureMetadata>
  <valueMetadata count="65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  <bk>
      <rc t="1" v="604"/>
    </bk>
    <bk>
      <rc t="1" v="605"/>
    </bk>
    <bk>
      <rc t="1" v="606"/>
    </bk>
    <bk>
      <rc t="1" v="607"/>
    </bk>
    <bk>
      <rc t="1" v="608"/>
    </bk>
    <bk>
      <rc t="1" v="609"/>
    </bk>
    <bk>
      <rc t="1" v="610"/>
    </bk>
    <bk>
      <rc t="1" v="611"/>
    </bk>
    <bk>
      <rc t="1" v="612"/>
    </bk>
    <bk>
      <rc t="1" v="613"/>
    </bk>
    <bk>
      <rc t="1" v="614"/>
    </bk>
    <bk>
      <rc t="1" v="615"/>
    </bk>
    <bk>
      <rc t="1" v="616"/>
    </bk>
    <bk>
      <rc t="1" v="617"/>
    </bk>
    <bk>
      <rc t="1" v="618"/>
    </bk>
    <bk>
      <rc t="1" v="619"/>
    </bk>
    <bk>
      <rc t="1" v="620"/>
    </bk>
    <bk>
      <rc t="1" v="621"/>
    </bk>
    <bk>
      <rc t="1" v="622"/>
    </bk>
    <bk>
      <rc t="1" v="623"/>
    </bk>
    <bk>
      <rc t="1" v="624"/>
    </bk>
    <bk>
      <rc t="1" v="625"/>
    </bk>
    <bk>
      <rc t="1" v="626"/>
    </bk>
    <bk>
      <rc t="1" v="627"/>
    </bk>
    <bk>
      <rc t="1" v="628"/>
    </bk>
    <bk>
      <rc t="1" v="629"/>
    </bk>
    <bk>
      <rc t="1" v="630"/>
    </bk>
    <bk>
      <rc t="1" v="631"/>
    </bk>
    <bk>
      <rc t="1" v="632"/>
    </bk>
    <bk>
      <rc t="1" v="633"/>
    </bk>
    <bk>
      <rc t="1" v="634"/>
    </bk>
    <bk>
      <rc t="1" v="635"/>
    </bk>
    <bk>
      <rc t="1" v="636"/>
    </bk>
    <bk>
      <rc t="1" v="637"/>
    </bk>
    <bk>
      <rc t="1" v="638"/>
    </bk>
    <bk>
      <rc t="1" v="639"/>
    </bk>
    <bk>
      <rc t="1" v="640"/>
    </bk>
    <bk>
      <rc t="1" v="641"/>
    </bk>
    <bk>
      <rc t="1" v="642"/>
    </bk>
    <bk>
      <rc t="1" v="643"/>
    </bk>
    <bk>
      <rc t="1" v="644"/>
    </bk>
    <bk>
      <rc t="1" v="645"/>
    </bk>
    <bk>
      <rc t="1" v="646"/>
    </bk>
    <bk>
      <rc t="1" v="647"/>
    </bk>
    <bk>
      <rc t="1" v="648"/>
    </bk>
    <bk>
      <rc t="1" v="649"/>
    </bk>
    <bk>
      <rc t="1" v="650"/>
    </bk>
    <bk>
      <rc t="1" v="651"/>
    </bk>
    <bk>
      <rc t="1" v="652"/>
    </bk>
    <bk>
      <rc t="1" v="653"/>
    </bk>
  </valueMetadata>
</metadata>
</file>

<file path=xl/sharedStrings.xml><?xml version="1.0" encoding="utf-8"?>
<sst xmlns="http://schemas.openxmlformats.org/spreadsheetml/2006/main" count="34221" uniqueCount="2453">
  <si>
    <t>TRAM</t>
  </si>
  <si>
    <t>Q1</t>
  </si>
  <si>
    <t>Q2</t>
  </si>
  <si>
    <t>tahun Berjalan</t>
  </si>
  <si>
    <t>XIDX:TRAM</t>
  </si>
  <si>
    <t>LABA KOTOR</t>
  </si>
  <si>
    <t>Total Pendapatan</t>
  </si>
  <si>
    <t>BERSIH</t>
  </si>
  <si>
    <t>Pemilik Entitas Induk</t>
  </si>
  <si>
    <t>EQUITY</t>
  </si>
  <si>
    <t>Total Ekuitas</t>
  </si>
  <si>
    <t>SAHAM BEREDAR</t>
  </si>
  <si>
    <t>Share Outstanding</t>
  </si>
  <si>
    <t>Free cash flow (Quarter)</t>
  </si>
  <si>
    <t>FCF</t>
  </si>
  <si>
    <t>Free cash flow (Annual)</t>
  </si>
  <si>
    <t>Free cash flow per share (Quarter)</t>
  </si>
  <si>
    <t>Free cash flow per share (Annual)</t>
  </si>
  <si>
    <t>Price to Free Cash Flow (P/FCF)</t>
  </si>
  <si>
    <t>Total Kas</t>
  </si>
  <si>
    <t>Kas Dan Setara Kas</t>
  </si>
  <si>
    <t>Net Debt (Quarter)</t>
  </si>
  <si>
    <t>Net hutang sudah di kurangi kas</t>
  </si>
  <si>
    <t>Net Debt (Annual)</t>
  </si>
  <si>
    <t>Total Debt (Quarter)</t>
  </si>
  <si>
    <t>WACC</t>
  </si>
  <si>
    <t>Total Debt (Annual)</t>
  </si>
  <si>
    <t>Beban Keuangan</t>
  </si>
  <si>
    <t>Beban Pajak Penghasilan</t>
  </si>
  <si>
    <t>Laba Sebelum Pajak</t>
  </si>
  <si>
    <t>Cara Membaca P/FCF</t>
  </si>
  <si>
    <t>Rendah (misal &lt; 15)</t>
  </si>
  <si>
    <t>12M 2018</t>
  </si>
  <si>
    <t>12M 2017</t>
  </si>
  <si>
    <t>12M 2016</t>
  </si>
  <si>
    <t>12M 2015</t>
  </si>
  <si>
    <t>12M 2014</t>
  </si>
  <si>
    <t>12M 2013</t>
  </si>
  <si>
    <t>12M 2012</t>
  </si>
  <si>
    <t>12M 2011</t>
  </si>
  <si>
    <t>12M 2010</t>
  </si>
  <si>
    <t>12M 2009</t>
  </si>
  <si>
    <t>12M 2008</t>
  </si>
  <si>
    <t>2019</t>
  </si>
  <si>
    <t>Tinggi (misal &gt; 30)</t>
  </si>
  <si>
    <t>Dalam IDR</t>
  </si>
  <si>
    <t>FCF negatif — perusahaan belum menghasilkan kas bebas</t>
  </si>
  <si>
    <t>Market Cap</t>
  </si>
  <si>
    <t>MANUAL</t>
  </si>
  <si>
    <t>ROE</t>
  </si>
  <si>
    <t>ROE 5 Tahun</t>
  </si>
  <si>
    <t>EPS</t>
  </si>
  <si>
    <t>EPS (Annual)</t>
  </si>
  <si>
    <t>EPS Growth 5 Tahun</t>
  </si>
  <si>
    <t>SPS</t>
  </si>
  <si>
    <t>SPS Growth 5 Tahun</t>
  </si>
  <si>
    <t>EPS Growth (Annual)</t>
  </si>
  <si>
    <t>SPS Growth (Annual)</t>
  </si>
  <si>
    <t>Book Value Per Share (quarter)</t>
  </si>
  <si>
    <t>Book Value</t>
  </si>
  <si>
    <t>Book Value Per Share (Annual)</t>
  </si>
  <si>
    <t>Price to Book Value (quarter)</t>
  </si>
  <si>
    <t>PBV</t>
  </si>
  <si>
    <t>Price to Book Value (Annual)</t>
  </si>
  <si>
    <t>PE Ratio (quarter)</t>
  </si>
  <si>
    <t>PER</t>
  </si>
  <si>
    <t>PE Ratio (Annual)</t>
  </si>
  <si>
    <t>Price to Sales (Quarter)</t>
  </si>
  <si>
    <t>PSR</t>
  </si>
  <si>
    <t>Price to Sales (Annual)</t>
  </si>
  <si>
    <t>DPR</t>
  </si>
  <si>
    <t>Net Income - Payout Ratio</t>
  </si>
  <si>
    <t>DPS</t>
  </si>
  <si>
    <t>EPS - Div (TTM)</t>
  </si>
  <si>
    <t>Q3 2019</t>
  </si>
  <si>
    <t>Q2 2019</t>
  </si>
  <si>
    <t>Q1 2019</t>
  </si>
  <si>
    <t>Q4 2018</t>
  </si>
  <si>
    <t>2020</t>
  </si>
  <si>
    <t>Income Statement</t>
  </si>
  <si>
    <t>Total Beban Pokok Penjualan</t>
  </si>
  <si>
    <t>Laba Kotor</t>
  </si>
  <si>
    <t>Total Beban Usaha</t>
  </si>
  <si>
    <t>Beban Umum Dan Administra...</t>
  </si>
  <si>
    <t>Beban Penjualan</t>
  </si>
  <si>
    <t>Others</t>
  </si>
  <si>
    <t>Laba Usaha</t>
  </si>
  <si>
    <t>Penghasilan/Beban Lain-Lain</t>
  </si>
  <si>
    <t>Laba (Rugi) Atas Penjuala...</t>
  </si>
  <si>
    <t>Pendapatan Keuangan</t>
  </si>
  <si>
    <t>Laba (Rugi) Selisih Kurs</t>
  </si>
  <si>
    <t>Keuntungan Atas Penjualan...</t>
  </si>
  <si>
    <t>Bagian Atas Hasil Bersih ...</t>
  </si>
  <si>
    <t>Final</t>
  </si>
  <si>
    <t>Total Penghasilan/Beban Lain-...</t>
  </si>
  <si>
    <t>Laba Bersih Dari Operasi Yang D...</t>
  </si>
  <si>
    <t>Hak Minoritas</t>
  </si>
  <si>
    <t>Laba Bersih Tahun Berjalan</t>
  </si>
  <si>
    <t>Pendapatan Komprehensif Lain</t>
  </si>
  <si>
    <t>Jumlah Laba Komprehensif</t>
  </si>
  <si>
    <t>Laba Bersih Yang Dapat Diatribu...</t>
  </si>
  <si>
    <t>Kepentingan Non-Pegendali</t>
  </si>
  <si>
    <t>Total Laba Bersih Yang Dapat ...</t>
  </si>
  <si>
    <t>Laba Komprehensif Yang Dapat Di...</t>
  </si>
  <si>
    <t>Total Laba Komprehensif Yang ...</t>
  </si>
  <si>
    <t>Balance Sheet</t>
  </si>
  <si>
    <t>Aset</t>
  </si>
  <si>
    <t>Aset Lancar</t>
  </si>
  <si>
    <t>Investasi Jangka Pendek</t>
  </si>
  <si>
    <t>Piutang Usaha</t>
  </si>
  <si>
    <t>Pihak Ketiga</t>
  </si>
  <si>
    <t>Pihak Berelasi</t>
  </si>
  <si>
    <t>Total Piutang Usaha</t>
  </si>
  <si>
    <t>Piutang Lain-Lain</t>
  </si>
  <si>
    <t>Total Piutang Lain-Lai...</t>
  </si>
  <si>
    <t>Persediaan</t>
  </si>
  <si>
    <t>Total Aset Lancar</t>
  </si>
  <si>
    <t>Aset Tidak Lancar</t>
  </si>
  <si>
    <t>Piutang Pihak Berelasi</t>
  </si>
  <si>
    <t>Aset Pajak Tangguhan</t>
  </si>
  <si>
    <t>Investasi Pada Entitas A...</t>
  </si>
  <si>
    <t>Aset Tetap</t>
  </si>
  <si>
    <t>Goodwill</t>
  </si>
  <si>
    <t>Aset Tak Berwujud</t>
  </si>
  <si>
    <t>Aset Eksplorasi Dan Eval...</t>
  </si>
  <si>
    <t>Properti Pertambangan</t>
  </si>
  <si>
    <t>Total Aset Tidak Lancar</t>
  </si>
  <si>
    <t>Total Aset</t>
  </si>
  <si>
    <t>Liabilitas Dan Ekuitas</t>
  </si>
  <si>
    <t>Liabilitas</t>
  </si>
  <si>
    <t>Liabilitas Jangka Pendek</t>
  </si>
  <si>
    <t>Utang Usaha</t>
  </si>
  <si>
    <t>Total Utang Usaha</t>
  </si>
  <si>
    <t>Utang Lain-Lain</t>
  </si>
  <si>
    <t>Utang Bank Jangka Pen...</t>
  </si>
  <si>
    <t>Utang Pembelian Aset ...</t>
  </si>
  <si>
    <t>Utang Pajak</t>
  </si>
  <si>
    <t>Beban Akrual</t>
  </si>
  <si>
    <t>Liabilitas Keuangan L...</t>
  </si>
  <si>
    <t>Bagian Lancar Atas Li...</t>
  </si>
  <si>
    <t>Utang Bank Jangka...</t>
  </si>
  <si>
    <t>Utang Sewa Pembia...</t>
  </si>
  <si>
    <t>Utang Lain Jangka...</t>
  </si>
  <si>
    <t>Utang Transaksi S...</t>
  </si>
  <si>
    <t>Utang Pembiayaan ...</t>
  </si>
  <si>
    <t>Total Bagian Lancar...</t>
  </si>
  <si>
    <t>Total Liabilitas Jangk...</t>
  </si>
  <si>
    <t>Liabilitas Jangka Panjan...</t>
  </si>
  <si>
    <t>Utang Jangka Panjang ...</t>
  </si>
  <si>
    <t>Surat Berharga Jangka...</t>
  </si>
  <si>
    <t>Liabilitas Pajak Tang...</t>
  </si>
  <si>
    <t>Utang Obligasi</t>
  </si>
  <si>
    <t>Liabilitas Jangka Pan...</t>
  </si>
  <si>
    <t>Total Liabilitas Ja...</t>
  </si>
  <si>
    <t>Total Liabilitas</t>
  </si>
  <si>
    <t>Ekuitas</t>
  </si>
  <si>
    <t>Modal Saham</t>
  </si>
  <si>
    <t>Tambahan Modal Disetor</t>
  </si>
  <si>
    <t>Saldo Laba</t>
  </si>
  <si>
    <t>Telah Ditentukan Peng...</t>
  </si>
  <si>
    <t>Belum Ditentukan Peng...</t>
  </si>
  <si>
    <t>Total Saldo Laba</t>
  </si>
  <si>
    <t>Kepentingan Non Pengenda...</t>
  </si>
  <si>
    <t>Total Liabilitas Dan Ekuitas</t>
  </si>
  <si>
    <t>Saham Beredar</t>
  </si>
  <si>
    <t>Cash Flow</t>
  </si>
  <si>
    <t>Arus Kas Dari Aktivitas Operasi</t>
  </si>
  <si>
    <t>Penerimaan Kas Dari Pelan...</t>
  </si>
  <si>
    <t>Pembayaran Kepada Pemasok...</t>
  </si>
  <si>
    <t>Penerimaan Dari Pendapata...</t>
  </si>
  <si>
    <t>Pembayaran Bunga</t>
  </si>
  <si>
    <t>Pembayaran Pajak Penghasi...</t>
  </si>
  <si>
    <t>Total Arus Kas Dari Aktivitas...</t>
  </si>
  <si>
    <t>Arus Kas Dari Aktivitas Investa...</t>
  </si>
  <si>
    <t>Penjualan Aset Tetap</t>
  </si>
  <si>
    <t>Perolehan Aset Tetap</t>
  </si>
  <si>
    <t>Pembayaran Uang Muka Pemb...</t>
  </si>
  <si>
    <t>Pembayaran Utang Pembelia...</t>
  </si>
  <si>
    <t>Penerimaan Bunga</t>
  </si>
  <si>
    <t>Investasi Pada Agate</t>
  </si>
  <si>
    <t>Pembayaran Uang Jaminan</t>
  </si>
  <si>
    <t>Investasi Pada Kombinasi ...</t>
  </si>
  <si>
    <t>Pengembalian Uang Muka Pe...</t>
  </si>
  <si>
    <t>Pencairan Aset Keuangan T...</t>
  </si>
  <si>
    <t>Penambahan Aset Keuangan ...</t>
  </si>
  <si>
    <t>Penerimaan Kepemilikan En...</t>
  </si>
  <si>
    <t>Investasi Pada Perusahaan...</t>
  </si>
  <si>
    <t>Penerimaan Dividen Dari E...</t>
  </si>
  <si>
    <t>Pembayaran Uang Muka Dan ...</t>
  </si>
  <si>
    <t>Arus Kas Dari Aktivitas Pendana...</t>
  </si>
  <si>
    <t>Pembayaran Kepada Pihak B...</t>
  </si>
  <si>
    <t>Perolehan Pinjaman</t>
  </si>
  <si>
    <t>Utang Bank</t>
  </si>
  <si>
    <t>Utang Sewa Pembiayaan</t>
  </si>
  <si>
    <t>Pinjaman Jangka Pendek L...</t>
  </si>
  <si>
    <t>Utang Pembiayaan Konsume...</t>
  </si>
  <si>
    <t>Total Perolehan Pinjama...</t>
  </si>
  <si>
    <t>Pembayaran Pinjaman Jangk...</t>
  </si>
  <si>
    <t>Pinjaman</t>
  </si>
  <si>
    <t>Liabilitas Keuangan Lain</t>
  </si>
  <si>
    <t>Utang Trasnsaksi Syariah</t>
  </si>
  <si>
    <t>Total Pembayaran Pinjam...</t>
  </si>
  <si>
    <t>Penerimaan (Pembayaran) U...</t>
  </si>
  <si>
    <t>Pencairan (Penempatan) Da...</t>
  </si>
  <si>
    <t>Pembayaran Utang Bank Jan...</t>
  </si>
  <si>
    <t>Pembayaran Investasi Jang...</t>
  </si>
  <si>
    <t>Kewajiban Jangka Panjang</t>
  </si>
  <si>
    <t>Pengembalian Piutang Lain...</t>
  </si>
  <si>
    <t>Penerimaan Piutang Afilia...</t>
  </si>
  <si>
    <t>Agio Saham</t>
  </si>
  <si>
    <t>Pembayaran Dividen</t>
  </si>
  <si>
    <t>Biaya Emisi Saham</t>
  </si>
  <si>
    <t>Penerbitan Saham Put I</t>
  </si>
  <si>
    <t>Pelaksanaan Waran Seri I</t>
  </si>
  <si>
    <t>Penerbitan Waran Seri Ii</t>
  </si>
  <si>
    <t>Penerbitan Medium Terms N...</t>
  </si>
  <si>
    <t>Penerimaan Dari Jaminan T...</t>
  </si>
  <si>
    <t>Penerimaan Dari Penawaran...</t>
  </si>
  <si>
    <t>Penambahan Modal Ditempat...</t>
  </si>
  <si>
    <t>Penerimaan Dari Tambahan ...</t>
  </si>
  <si>
    <t>Penerimaan (Pembayaran) P...</t>
  </si>
  <si>
    <t>Penerimaan Dari Penjualan...</t>
  </si>
  <si>
    <t>Penerimaan Pembayaran Piu...</t>
  </si>
  <si>
    <t>Peneriman Bunga</t>
  </si>
  <si>
    <t>Adjustment</t>
  </si>
  <si>
    <t>Dampak Neto Perubahan Nilai Tuk...</t>
  </si>
  <si>
    <t>Kenaikan (Penurunan) Bersih Kas...</t>
  </si>
  <si>
    <t>Kas Dan Setara Kas Awal Periode</t>
  </si>
  <si>
    <t>Kas Dan Setara Kas Entitas Anak...</t>
  </si>
  <si>
    <t>Kas Dan Setara Kas Akhir Period...</t>
  </si>
  <si>
    <t>Key Ratio</t>
  </si>
  <si>
    <t>EPS (Quarter)</t>
  </si>
  <si>
    <t>PE Ratio (Quarter)</t>
  </si>
  <si>
    <t>EBITDA (Quarter)</t>
  </si>
  <si>
    <t>Return on Assets (Quarter)</t>
  </si>
  <si>
    <t>Return on Equity (Quarter)</t>
  </si>
  <si>
    <t>Return on Capital Employed (Quarter)</t>
  </si>
  <si>
    <t>Interest Coverage (Quarter)</t>
  </si>
  <si>
    <t>Price to Book Value (Quarter)</t>
  </si>
  <si>
    <t>Book Value Per Share (Quarter)</t>
  </si>
  <si>
    <t>Price to Tang. Book Value (Quarter)</t>
  </si>
  <si>
    <t>Tang. Book Value Per Share (Quarter)</t>
  </si>
  <si>
    <t>Short-term Debt (Quarter)</t>
  </si>
  <si>
    <t>Long-term Debt (Quarter)</t>
  </si>
  <si>
    <t>Total Equity</t>
  </si>
  <si>
    <t>Working Capital (Quarter)</t>
  </si>
  <si>
    <t>Operating Cash Flow (Quarter)</t>
  </si>
  <si>
    <t>Capital expenditure (Quarter)</t>
  </si>
  <si>
    <t>EBITDA (Annual)</t>
  </si>
  <si>
    <t>Return on Assets (Annual)</t>
  </si>
  <si>
    <t>Return on Equity (Annual)</t>
  </si>
  <si>
    <t>Return on Capital Employed (Annual)</t>
  </si>
  <si>
    <t>Interest Coverage (Annual)</t>
  </si>
  <si>
    <t>Price to Tang. Book Value (Annual)</t>
  </si>
  <si>
    <t>Tang. Book Value Per Share (Annual)</t>
  </si>
  <si>
    <t>Short-term Debt (Annual)</t>
  </si>
  <si>
    <t>Long-term Debt (Annual)</t>
  </si>
  <si>
    <t>Working capital (Annual)</t>
  </si>
  <si>
    <t>Operating Cash Flow (Annual)</t>
  </si>
  <si>
    <t>Capital expenditure (Annual)</t>
  </si>
  <si>
    <t>Key Stats</t>
  </si>
  <si>
    <t>Net Income</t>
  </si>
  <si>
    <t>Revenue</t>
  </si>
  <si>
    <t>IHSG PE Ratio TTM (Median)</t>
  </si>
  <si>
    <t>EV to EBITDA (TTM)</t>
  </si>
  <si>
    <t>Current Ratio (Quarter)</t>
  </si>
  <si>
    <t>Quick Ratio (Quarter)</t>
  </si>
  <si>
    <t>Debt to Equity Ratio (Quarter)</t>
  </si>
  <si>
    <t>LT Debt/Equity (Quarter)</t>
  </si>
  <si>
    <t>Total Liabilities/Equity (Quarter)</t>
  </si>
  <si>
    <t>Total Debt/Total Assets (Quarter)</t>
  </si>
  <si>
    <t>Financial Leverage (Quarter)</t>
  </si>
  <si>
    <t>Interest Coverage (TTM)</t>
  </si>
  <si>
    <t>Return on Assets (TTM)</t>
  </si>
  <si>
    <t>Return on Equity (TTM)</t>
  </si>
  <si>
    <t>Return on Capital Employed (TTM)</t>
  </si>
  <si>
    <t>Days Sales Outstanding (Quarter)</t>
  </si>
  <si>
    <t>Days Inventory (Quarter)</t>
  </si>
  <si>
    <t>Days Payables Outstanding (Quarter)</t>
  </si>
  <si>
    <t>Cash Conversion Cycle (Quarter)</t>
  </si>
  <si>
    <t>Receivables Turnover (Quarter)</t>
  </si>
  <si>
    <t>Asset Turnover (TTM)</t>
  </si>
  <si>
    <t>Inventory Turnover (TTM)</t>
  </si>
  <si>
    <t>Enterprise Value</t>
  </si>
  <si>
    <t>Current Share Outstanding</t>
  </si>
  <si>
    <t>Free Float</t>
  </si>
  <si>
    <t>Gross Profit Margin (Quarter)</t>
  </si>
  <si>
    <t>Operating Profit Margin (Quarter)</t>
  </si>
  <si>
    <t>Net Profit Margin (Quarter)</t>
  </si>
  <si>
    <t>Gross Profit (Quarter YoY Growth)</t>
  </si>
  <si>
    <t>Dividend</t>
  </si>
  <si>
    <t>Latest Dividend Ex-Date</t>
  </si>
  <si>
    <t>08 Jun 11</t>
  </si>
  <si>
    <t>Piotroski F-Score</t>
  </si>
  <si>
    <t>Relative Strength Rating</t>
  </si>
  <si>
    <t>Rank (Market Cap)</t>
  </si>
  <si>
    <t>Rank (Earnings Yield)</t>
  </si>
  <si>
    <t>Rank (P/B)</t>
  </si>
  <si>
    <t>Rank (Near 52 Weeks High)</t>
  </si>
  <si>
    <t>Revenue (TTM)</t>
  </si>
  <si>
    <t>Gross Profit (TTM)</t>
  </si>
  <si>
    <t>EBITDA (TTM)</t>
  </si>
  <si>
    <t>Net Income (TTM)</t>
  </si>
  <si>
    <t>Cash (Quarter)</t>
  </si>
  <si>
    <t>Total Assets (Quarter)</t>
  </si>
  <si>
    <t>Total Liabilities (Quarter)</t>
  </si>
  <si>
    <t>Common Equity</t>
  </si>
  <si>
    <t>Cash From Operations (TTM)</t>
  </si>
  <si>
    <t>Cash From Investing (TTM)</t>
  </si>
  <si>
    <t>Cash From Financing (TTM)</t>
  </si>
  <si>
    <t>Capital expenditure (TTM)</t>
  </si>
  <si>
    <t>Free cash flow (TTM)</t>
  </si>
  <si>
    <t>TRIL</t>
  </si>
  <si>
    <t>XIDX:TRIL</t>
  </si>
  <si>
    <t>12M 2020</t>
  </si>
  <si>
    <t>12M 2019</t>
  </si>
  <si>
    <t>Q3 2021</t>
  </si>
  <si>
    <t>Q2 2021</t>
  </si>
  <si>
    <t>Q1 2021</t>
  </si>
  <si>
    <t>Q4 2020</t>
  </si>
  <si>
    <t>2021</t>
  </si>
  <si>
    <t>Pajak Kini</t>
  </si>
  <si>
    <t>Pajak Tangguhan</t>
  </si>
  <si>
    <t>Total Beban Pajak Penghasilan</t>
  </si>
  <si>
    <t>Total Pendapatan Komprehensif...</t>
  </si>
  <si>
    <t>Utang Pembelian K...</t>
  </si>
  <si>
    <t>Pembayaran Kepada Pemasok</t>
  </si>
  <si>
    <t>Pembayaran Kepada Karyawa...</t>
  </si>
  <si>
    <t>Pembayaran Beban Usaha</t>
  </si>
  <si>
    <t>Pembayaran Beban (Biaya) ...</t>
  </si>
  <si>
    <t>Penerimaan (Pembayaran) A...</t>
  </si>
  <si>
    <t>Penerimaan (Pembayaran) H...</t>
  </si>
  <si>
    <t>Penghasilan Bunga</t>
  </si>
  <si>
    <t>Penerimaan (Pembayaran) L...</t>
  </si>
  <si>
    <t>Beban Lain-Lain</t>
  </si>
  <si>
    <t>Hasil Penjualan Aset Teta...</t>
  </si>
  <si>
    <t>Pembayaran Sewa</t>
  </si>
  <si>
    <t>Investasi</t>
  </si>
  <si>
    <t>Penambahan (Pembayaran) ...</t>
  </si>
  <si>
    <t>Pembayaran Pada Pihak Ber...</t>
  </si>
  <si>
    <t>Pembayaran Hutang Sewa Pe...</t>
  </si>
  <si>
    <t>Pembayaran Hutang Pembiay...</t>
  </si>
  <si>
    <t>Selisih Transaksi Entitas...</t>
  </si>
  <si>
    <t>Biaya Emisi Efek Ekuitas</t>
  </si>
  <si>
    <t>Current PE Ratio (Annualised)</t>
  </si>
  <si>
    <t>Current PE Ratio (TTM)</t>
  </si>
  <si>
    <t>Earnings Yield (TTM)</t>
  </si>
  <si>
    <t>Current Price to Sales (TTM)</t>
  </si>
  <si>
    <t>Current Price to Book Value</t>
  </si>
  <si>
    <t>Current Price To Cashflow (TTM)</t>
  </si>
  <si>
    <t>Current Price To Free Cashflow (TTM)</t>
  </si>
  <si>
    <t>EV to EBIT (TTM)</t>
  </si>
  <si>
    <t>Current EPS (TTM)</t>
  </si>
  <si>
    <t>Current EPS (Annualised)</t>
  </si>
  <si>
    <t>Revenue Per Share (TTM)</t>
  </si>
  <si>
    <t>Cash Per Share (Quarter)</t>
  </si>
  <si>
    <t>Current Book Value Per Share</t>
  </si>
  <si>
    <t>Free Cashflow Per Share (TTM)</t>
  </si>
  <si>
    <t>Altman Z-Score (Modified)</t>
  </si>
  <si>
    <t>Return On Invested Capital (TTM)</t>
  </si>
  <si>
    <t>Net Income (Quarter YoY Growth)</t>
  </si>
  <si>
    <t>Rank (P/S)</t>
  </si>
  <si>
    <t>TRIM</t>
  </si>
  <si>
    <t>XIDX:TRIM</t>
  </si>
  <si>
    <t>12M 2025</t>
  </si>
  <si>
    <t>12M 2024</t>
  </si>
  <si>
    <t>12M 2023</t>
  </si>
  <si>
    <t>12M 2022</t>
  </si>
  <si>
    <t>12M 2021</t>
  </si>
  <si>
    <t>12M 2007</t>
  </si>
  <si>
    <t>Q2 2026</t>
  </si>
  <si>
    <t>Q1 2026</t>
  </si>
  <si>
    <t>Q4 2025</t>
  </si>
  <si>
    <t>Q3 2025</t>
  </si>
  <si>
    <t>2026</t>
  </si>
  <si>
    <t>Komisi Dari Transaksi Per...</t>
  </si>
  <si>
    <t>Jasa Kegiatan Manager Inv...</t>
  </si>
  <si>
    <t>Pendapatan Bunga</t>
  </si>
  <si>
    <t>Keuntungan Atas Perdagang...</t>
  </si>
  <si>
    <t>Jasa Penjaminan Emisi Dan...</t>
  </si>
  <si>
    <t>Beban Tenaga Kerja</t>
  </si>
  <si>
    <t>Beban Pemasaran</t>
  </si>
  <si>
    <t>Beban Umum Dan Administr...</t>
  </si>
  <si>
    <t>Total Pendapatan Keuang...</t>
  </si>
  <si>
    <t>Kerugian Penurunan Nilai ...</t>
  </si>
  <si>
    <t>Deposito Pada Lembaga Kli...</t>
  </si>
  <si>
    <t>Portofolio Efek</t>
  </si>
  <si>
    <t>Piutang Pada Lembaga Klir...</t>
  </si>
  <si>
    <t>Piutang Nasabah</t>
  </si>
  <si>
    <t>Total Piutang Nasabah</t>
  </si>
  <si>
    <t>Total Piutang Lain-Lain</t>
  </si>
  <si>
    <t>Utang Pada Lembaga Kliri...</t>
  </si>
  <si>
    <t>Utang Nasabah</t>
  </si>
  <si>
    <t>Total Utang Nasabah</t>
  </si>
  <si>
    <t>Utang Surat Promes</t>
  </si>
  <si>
    <t>Obligasi Subordinasi</t>
  </si>
  <si>
    <t>Surat Berharga Jangka Me...</t>
  </si>
  <si>
    <t>(Pembelian) Penjualan Ase...</t>
  </si>
  <si>
    <t>Penerimaan Komisi Peranta...</t>
  </si>
  <si>
    <t>Penerimaan Jasa Penasehat...</t>
  </si>
  <si>
    <t>Pengembalian Pajak</t>
  </si>
  <si>
    <t>Penerimaan (Pembayaran) K...</t>
  </si>
  <si>
    <t>(Pembayaran Kepada) Pener...</t>
  </si>
  <si>
    <t>Penerimaan Dari Nasabah M...</t>
  </si>
  <si>
    <t>Penerimaan Dari (Pembayar...</t>
  </si>
  <si>
    <t>Penerimaan Atas Efek Dipe...</t>
  </si>
  <si>
    <t>Penjualan Reverse Repo . ...</t>
  </si>
  <si>
    <t>Pembelian Repo</t>
  </si>
  <si>
    <t>Penerimaan Dari Piutang R...</t>
  </si>
  <si>
    <t>Pemberian Piutang Reverse...</t>
  </si>
  <si>
    <t>Tagihan Derivatif</t>
  </si>
  <si>
    <t>Pemberian Piutang Jangka ...</t>
  </si>
  <si>
    <t>Pemberian Pinjaman Jangka...</t>
  </si>
  <si>
    <t>Setoran Modal Kepentingan...</t>
  </si>
  <si>
    <t>Pencairan Deposito Berjan...</t>
  </si>
  <si>
    <t>Penerimaan Pelunasan Pinj...</t>
  </si>
  <si>
    <t>Penjualan Aset Keuangan T...</t>
  </si>
  <si>
    <t>Uang Muka Untuk Perolehan...</t>
  </si>
  <si>
    <t>Penjualan (Pembelian) Por...</t>
  </si>
  <si>
    <t>Penambahan Aset Tidak Ber...</t>
  </si>
  <si>
    <t>Penempatan Deposito Berja...</t>
  </si>
  <si>
    <t>Pembelian Portofolio Efek...</t>
  </si>
  <si>
    <t>Pemberian Pinjaman Kepada...</t>
  </si>
  <si>
    <t>Penerimaan Utang Bank</t>
  </si>
  <si>
    <t>Penerimaan Dari Surat Ber...</t>
  </si>
  <si>
    <t>Pembayaran Surat Utang Ja...</t>
  </si>
  <si>
    <t>Penerimaan Surat Utang Ja...</t>
  </si>
  <si>
    <t>Pembayaran Pinjaman Subor...</t>
  </si>
  <si>
    <t>Penerbitan Surat Utang Ja...</t>
  </si>
  <si>
    <t>Likuidasi Modal Kepenting...</t>
  </si>
  <si>
    <t>Penerimaan Dari Pelaksana...</t>
  </si>
  <si>
    <t>Pelunasan Surat Utang Jan...</t>
  </si>
  <si>
    <t>Pelunasan Utang Obligasi</t>
  </si>
  <si>
    <t>Hasil Penerbitan Hutang O...</t>
  </si>
  <si>
    <t>Biaya Penerbitan Obligasi</t>
  </si>
  <si>
    <t>Pembayaran Liabilitas Sew...</t>
  </si>
  <si>
    <t>Pembayaran Repo</t>
  </si>
  <si>
    <t>Penerimaan Dari Repo</t>
  </si>
  <si>
    <t>Pembayaran Utang Bank</t>
  </si>
  <si>
    <t>Penerimaan Modal Ditempat...</t>
  </si>
  <si>
    <t>Penambahan Agio Saham</t>
  </si>
  <si>
    <t>Penerimaan Hasil Penjuala...</t>
  </si>
  <si>
    <t>Penerimaan Hasil Penawara...</t>
  </si>
  <si>
    <t>Total Equity (Quarter)</t>
  </si>
  <si>
    <t>Net Income - Div (TTM)</t>
  </si>
  <si>
    <t>Net Income - Div Yield</t>
  </si>
  <si>
    <t>EPS - Payout Ratio</t>
  </si>
  <si>
    <t>EPS - Div Yield</t>
  </si>
  <si>
    <t>Revenue - Div (TTM)</t>
  </si>
  <si>
    <t>Revenue - Payout Ratio</t>
  </si>
  <si>
    <t>Revenue - Div Yield</t>
  </si>
  <si>
    <t>PEG Ratio</t>
  </si>
  <si>
    <t>PEG Ratio (3yr)</t>
  </si>
  <si>
    <t>Revenue (Quarter YoY Growth)</t>
  </si>
  <si>
    <t>Dividend (TTM)</t>
  </si>
  <si>
    <t>Payout Ratio</t>
  </si>
  <si>
    <t>Dividend Yield</t>
  </si>
  <si>
    <t>01 Jul 26</t>
  </si>
  <si>
    <t>Rank (Current PE Ratio TTM)</t>
  </si>
  <si>
    <t>TRIO</t>
  </si>
  <si>
    <t>XIDX:TRIO</t>
  </si>
  <si>
    <t>Penyesuaian Proforma</t>
  </si>
  <si>
    <t>Total Kas Dan Setara K...</t>
  </si>
  <si>
    <t>Total Utang Bank Ja...</t>
  </si>
  <si>
    <t>Liabilitas Deriva...</t>
  </si>
  <si>
    <t>Total Utang Lain-La...</t>
  </si>
  <si>
    <t>Obligasi Konversi</t>
  </si>
  <si>
    <t>Utang Bank Jangka Pan...</t>
  </si>
  <si>
    <t>Utang Dari Pihak Bere...</t>
  </si>
  <si>
    <t>Pembayaran Beban Operasi</t>
  </si>
  <si>
    <t>Penerimaan Taksiran Tagih...</t>
  </si>
  <si>
    <t>Penurunan (Peningkatan) I...</t>
  </si>
  <si>
    <t>Penyertaan Dalam Saham</t>
  </si>
  <si>
    <t>Dividen Dari Mwi</t>
  </si>
  <si>
    <t>Penerimaan Dividen Dari A...</t>
  </si>
  <si>
    <t>Penambahan Jaminan</t>
  </si>
  <si>
    <t>Pembayaran Untuk Akuisisi...</t>
  </si>
  <si>
    <t>Perolehan Entitas Anak Se...</t>
  </si>
  <si>
    <t>Penambahan Penyertaan Pad...</t>
  </si>
  <si>
    <t>Hasil Penjualan Aset Lain...</t>
  </si>
  <si>
    <t>Penempatan Aset Keuangan ...</t>
  </si>
  <si>
    <t>Penarikan Aset Keuangan L...</t>
  </si>
  <si>
    <t>Investasi Perusahaan Asos...</t>
  </si>
  <si>
    <t>Pengembalian Investasi Pa...</t>
  </si>
  <si>
    <t>Dividen Dari Entitas Asos...</t>
  </si>
  <si>
    <t>Penempatan Deposito</t>
  </si>
  <si>
    <t>Penyertaan Saham</t>
  </si>
  <si>
    <t>Pembayaran Dividen Anak P...</t>
  </si>
  <si>
    <t>Pembayaran Beban Keuangan</t>
  </si>
  <si>
    <t>Penerbitan Obligasi</t>
  </si>
  <si>
    <t>Biaya Penerbitan Utang Ob...</t>
  </si>
  <si>
    <t>Penerimaan Hutang Pembiay...</t>
  </si>
  <si>
    <t>Pembayaran/(Penambahan) U...</t>
  </si>
  <si>
    <t>Pembayaran Hutang Sewa Gu...</t>
  </si>
  <si>
    <t>Penambahan (Pembayaran) U...</t>
  </si>
  <si>
    <t>Pembayaran Dividen Kas</t>
  </si>
  <si>
    <t>Pembayaran Dividen Entita...</t>
  </si>
  <si>
    <t>Penerimaan Dari Penerbita...</t>
  </si>
  <si>
    <t>Pembayaran Obligasi</t>
  </si>
  <si>
    <t>Biaya Penerbitan Obligasi...</t>
  </si>
  <si>
    <t>Biaya Penerbitan Saham Me...</t>
  </si>
  <si>
    <t>Setoran Modal Saham Ent...</t>
  </si>
  <si>
    <t>Biaya Transaksi Penerbita...</t>
  </si>
  <si>
    <t>Penambahan Uang Muka Peme...</t>
  </si>
  <si>
    <t>Penambahan Modal Saham</t>
  </si>
  <si>
    <t>Penerbitan Modal Saham - ...</t>
  </si>
  <si>
    <t>Pembayaran Utang Jangka P...</t>
  </si>
  <si>
    <t>Penambahan Liabilitas Der...</t>
  </si>
  <si>
    <t>Tambahan Modal Disetor Pa...</t>
  </si>
  <si>
    <t>Pembayaran Utang Bunga Pi...</t>
  </si>
  <si>
    <t>Selisih Kurs Karena Penja...</t>
  </si>
  <si>
    <t>Total Dampak Neto Perubahan N...</t>
  </si>
  <si>
    <t>16 May 13</t>
  </si>
  <si>
    <t>TRIS</t>
  </si>
  <si>
    <t>XIDX:TRIS</t>
  </si>
  <si>
    <t>Pendapatan Komisi</t>
  </si>
  <si>
    <t>Operasi Yang Dihentikan</t>
  </si>
  <si>
    <t>Total Portofolio Efek</t>
  </si>
  <si>
    <t>Properti Investasi</t>
  </si>
  <si>
    <t>Pembayaran Kas Kepada Pem...</t>
  </si>
  <si>
    <t>Pembayaran Kas Kepada Kar...</t>
  </si>
  <si>
    <t>Pembayaran Kas Untuk Beba...</t>
  </si>
  <si>
    <t>Penerimaan Dari:</t>
  </si>
  <si>
    <t>Pendapatan Lain-Lain</t>
  </si>
  <si>
    <t>Aktivitas Operasi Lainny...</t>
  </si>
  <si>
    <t>Restitusi Pajak</t>
  </si>
  <si>
    <t>Total Penerimaan Dari:</t>
  </si>
  <si>
    <t>Pembayaran Untuk:</t>
  </si>
  <si>
    <t>Pajak Penghasilan</t>
  </si>
  <si>
    <t>Total Pembayaran Untuk:</t>
  </si>
  <si>
    <t>Penerimaan Dari Pinjaman ...</t>
  </si>
  <si>
    <t>Penempatan Deposito Jangk...</t>
  </si>
  <si>
    <t>Penambahan Properti Inves...</t>
  </si>
  <si>
    <t>Pembelian Portofolio Efek</t>
  </si>
  <si>
    <t>Pembelian Saham Entitas A...</t>
  </si>
  <si>
    <t>Perolehan Aset Tak Berwuj...</t>
  </si>
  <si>
    <t>Penerimaan Dari Piutang P...</t>
  </si>
  <si>
    <t>Pencairan Portofolio Efek</t>
  </si>
  <si>
    <t>Penerimaan Dividen Tunai</t>
  </si>
  <si>
    <t>Uang Muka Investasi</t>
  </si>
  <si>
    <t>Perolehan Efek Tersedia U...</t>
  </si>
  <si>
    <t>Penyertaan Saham Pada Tdb</t>
  </si>
  <si>
    <t>Penurunan (Kenaikan) Kas ...</t>
  </si>
  <si>
    <t>Penerimaan Dari Likuidasi...</t>
  </si>
  <si>
    <t>Pembelian Aset Keuangan P...</t>
  </si>
  <si>
    <t>Penjualan Aset Keuangan P...</t>
  </si>
  <si>
    <t>Akuisisi Entitas Anak Dar...</t>
  </si>
  <si>
    <t>Akuisisi Entitas Anak, Se...</t>
  </si>
  <si>
    <t>Hasil Penawaran Umum Perd...</t>
  </si>
  <si>
    <t>Penambahan Setoran Modal ...</t>
  </si>
  <si>
    <t>Entitas Anak</t>
  </si>
  <si>
    <t>Perusahaan</t>
  </si>
  <si>
    <t>Kepentingan Nonpengendal...</t>
  </si>
  <si>
    <t>Total Penambahan Setora...</t>
  </si>
  <si>
    <t>Pembayaran Atas Transaksi...</t>
  </si>
  <si>
    <t>Tambahan Modal Disetor ...</t>
  </si>
  <si>
    <t>Hasil Pelaksanaan Waran S...</t>
  </si>
  <si>
    <t>Hutang Bank Jangka Panjan...</t>
  </si>
  <si>
    <t>Penerimaan</t>
  </si>
  <si>
    <t>Pembayaran</t>
  </si>
  <si>
    <t>Total Hutang Bank Jangk...</t>
  </si>
  <si>
    <t>Hutang Lain-Lain - Jangka...</t>
  </si>
  <si>
    <t>Total Hutang Lain-Lain ...</t>
  </si>
  <si>
    <t>Penerimaan (Pembayaran) D...</t>
  </si>
  <si>
    <t>Penerimaan (Pembayaran) S...</t>
  </si>
  <si>
    <t>Pembayaran Dividen Tunai</t>
  </si>
  <si>
    <t>Penurunan Hutang Bank Jan...</t>
  </si>
  <si>
    <t>Penerimaan Hutang Bank Ja...</t>
  </si>
  <si>
    <t>Bagian Pemegang Saham Non...</t>
  </si>
  <si>
    <t>Penambahan Modal Saham Ke...</t>
  </si>
  <si>
    <t>Bagian Kepentingan Non Pe...</t>
  </si>
  <si>
    <t>Pembayaran Beban Emisi Sa...</t>
  </si>
  <si>
    <t>Pembelian Kembali Saham T...</t>
  </si>
  <si>
    <t>Penerimaan Penjualan Saha...</t>
  </si>
  <si>
    <t>Pengampunan Pajak</t>
  </si>
  <si>
    <t>Pembayaran Pokok Liabilit...</t>
  </si>
  <si>
    <t>Pembelian Saham Treasuri</t>
  </si>
  <si>
    <t>Penerimaan (Pengeluaran) ...</t>
  </si>
  <si>
    <t>10 Sep 26</t>
  </si>
  <si>
    <t>TRST</t>
  </si>
  <si>
    <t>XIDX:TRST</t>
  </si>
  <si>
    <t>Utang Dari Pihak ...</t>
  </si>
  <si>
    <t>Penerimaan Dari Penghasil...</t>
  </si>
  <si>
    <t>Penerimaan Tagihan Pajak</t>
  </si>
  <si>
    <t>Pembayaran Untuk Revaluas...</t>
  </si>
  <si>
    <t>Pembayaran Untuk Beban Ke...</t>
  </si>
  <si>
    <t>Pembayaran Untuk Pajak Pe...</t>
  </si>
  <si>
    <t>Penerimaan (Pembayaran) I...</t>
  </si>
  <si>
    <t>Penambahan Modal Disetor ...</t>
  </si>
  <si>
    <t>Perolehan Deposito Berjan...</t>
  </si>
  <si>
    <t>Investasi Pada Ventura Be...</t>
  </si>
  <si>
    <t>Pembayaran Untuk Peroleha...</t>
  </si>
  <si>
    <t>Pembayaran Dari Pinjaman ...</t>
  </si>
  <si>
    <t>Penerimaan Pinjaman Bank ...</t>
  </si>
  <si>
    <t>Pembayaran Atas Pokok Lia...</t>
  </si>
  <si>
    <t>Pembayaran Pinjaman Bank ...</t>
  </si>
  <si>
    <t>(Pembayaran) Penerimaan A...</t>
  </si>
  <si>
    <t>Penerimaan Dari Jual Dan ...</t>
  </si>
  <si>
    <t>Penurunan Bersih Kas Dan Setara...</t>
  </si>
  <si>
    <t>09 Jul 26</t>
  </si>
  <si>
    <t>TRUS</t>
  </si>
  <si>
    <t>XIDX:TRUS</t>
  </si>
  <si>
    <t>Pendapatan Pembiayaan Kon...</t>
  </si>
  <si>
    <t>Pendapatan Sewa Pembiayaa...</t>
  </si>
  <si>
    <t>Pendapatan Sewa Operasi</t>
  </si>
  <si>
    <t>Pembentukan Cadangan Keru...</t>
  </si>
  <si>
    <t>Beban Bunga</t>
  </si>
  <si>
    <t>Piutang Pembiayaan Konsum...</t>
  </si>
  <si>
    <t>Piutang Sewa Pembiayaan</t>
  </si>
  <si>
    <t>Utang Lembaga Keuangan L...</t>
  </si>
  <si>
    <t>Dana Syirkah Temporer</t>
  </si>
  <si>
    <t>Penerimaan Pendapatan Pem...</t>
  </si>
  <si>
    <t>Penerimaan Pendapatan Sew...</t>
  </si>
  <si>
    <t>Pembayaran Pembiayaan Kon...</t>
  </si>
  <si>
    <t>Pembayaran Bunga Pinjaman</t>
  </si>
  <si>
    <t>Hasil Penjualan Aset Sewa...</t>
  </si>
  <si>
    <t>Pembelian Aset Sewaan</t>
  </si>
  <si>
    <t>Pembayaran Utang Lembaga ...</t>
  </si>
  <si>
    <t>Pembayaran Musyarakah</t>
  </si>
  <si>
    <t>07 Jul 26</t>
  </si>
  <si>
    <t>TSPC</t>
  </si>
  <si>
    <t>XIDX:TSPC</t>
  </si>
  <si>
    <t>Total Liabilitas Ke...</t>
  </si>
  <si>
    <t>Pembayaran Pajak</t>
  </si>
  <si>
    <t>Penerimaan Restitusi Paja...</t>
  </si>
  <si>
    <t>Aset Tetap - Penjualan</t>
  </si>
  <si>
    <t>Penjualan Penyertaan Saha...</t>
  </si>
  <si>
    <t>Pengurangan (Penambahan) ...</t>
  </si>
  <si>
    <t>Penambahan Penyertaan Sah...</t>
  </si>
  <si>
    <t>Penempatan Investasi Jang...</t>
  </si>
  <si>
    <t>Penerimaan Atas Investasi...</t>
  </si>
  <si>
    <t>Penjualan Entitas Anak</t>
  </si>
  <si>
    <t>Perolehan Entitas Anak, S...</t>
  </si>
  <si>
    <t>Penerimaan Dividen Kas</t>
  </si>
  <si>
    <t>Penerimaan Dari Utang Ban...</t>
  </si>
  <si>
    <t>Pembayaran Utang Sewa Pem...</t>
  </si>
  <si>
    <t>Penerimaan Dari Uang Muka...</t>
  </si>
  <si>
    <t>Pembayaran Utang Lainnya</t>
  </si>
  <si>
    <t>Pembayaran Liabilitas Keu...</t>
  </si>
  <si>
    <t>Penerimaan Atas Pengeluar...</t>
  </si>
  <si>
    <t>Penerimaan Setoran Modal ...</t>
  </si>
  <si>
    <t>Total Pembayaran Divide...</t>
  </si>
  <si>
    <t>Pembayaran Lain-Lain</t>
  </si>
  <si>
    <t>Kas Dan Setara Kas Dari Entitas...</t>
  </si>
  <si>
    <t>17 Jun 26</t>
  </si>
  <si>
    <t>ULTJ</t>
  </si>
  <si>
    <t>XIDX:ULTJ</t>
  </si>
  <si>
    <t>Obligasi Pemerintah</t>
  </si>
  <si>
    <t>Hewan Ternak Produksi - ...</t>
  </si>
  <si>
    <t>Liabilitas Derivatif</t>
  </si>
  <si>
    <t>Surat Berharga Ja...</t>
  </si>
  <si>
    <t>Pengeluaran Kas Kepada Pe...</t>
  </si>
  <si>
    <t>Pemasok</t>
  </si>
  <si>
    <t>Karyawan</t>
  </si>
  <si>
    <t>Beban Operasi Lain</t>
  </si>
  <si>
    <t>Total Pengeluaran Kas K...</t>
  </si>
  <si>
    <t>Penghasilan Lainnya</t>
  </si>
  <si>
    <t>Restitusi Pajak Penghasi...</t>
  </si>
  <si>
    <t>Pembayaran Atas:</t>
  </si>
  <si>
    <t>Beban Pembiayaan Lainnya</t>
  </si>
  <si>
    <t>Total Pembayaran Atas:</t>
  </si>
  <si>
    <t>Piutang Lain -Lain</t>
  </si>
  <si>
    <t>Pencairan Investasi</t>
  </si>
  <si>
    <t>Hasil Penjualan Obligasi ...</t>
  </si>
  <si>
    <t>Investasi Hewan Ternak</t>
  </si>
  <si>
    <t>Penerimaan Kas Dari Penye...</t>
  </si>
  <si>
    <t>Hasil Penjualan Hewan Ter...</t>
  </si>
  <si>
    <t>Kas Yang Diperoleh Saat K...</t>
  </si>
  <si>
    <t>Dividen Yang Diterima</t>
  </si>
  <si>
    <t>Tambahan Investasi Pada J...</t>
  </si>
  <si>
    <t>Tambahan Investasi Pada E...</t>
  </si>
  <si>
    <t>Setoran Saham Minoritas</t>
  </si>
  <si>
    <t>Penambahan/(Pengurangan) ...</t>
  </si>
  <si>
    <t>Penambahan Aset Hak Guna</t>
  </si>
  <si>
    <t>Pembelian Kembali Saham (...</t>
  </si>
  <si>
    <t>Penambahan Pinjaman Jangk...</t>
  </si>
  <si>
    <t>Penerimaan Dari Medium Te...</t>
  </si>
  <si>
    <t>Saham Treasuri</t>
  </si>
  <si>
    <t>Pembayaran/ Penambahan Pi...</t>
  </si>
  <si>
    <t>Penambahan Utang Sewa</t>
  </si>
  <si>
    <t>Pembayaran Mesin</t>
  </si>
  <si>
    <t>Utang Obligasi - Bersih</t>
  </si>
  <si>
    <t>Dana Hasil Penjualan Merk...</t>
  </si>
  <si>
    <t>Penerimaan Deviden</t>
  </si>
  <si>
    <t>Pembayaran Deviden</t>
  </si>
  <si>
    <t>04 May 26</t>
  </si>
  <si>
    <t>UNIC</t>
  </si>
  <si>
    <t>XIDX:UNIC</t>
  </si>
  <si>
    <t>Aset Real Estat</t>
  </si>
  <si>
    <t>Utang Royalti</t>
  </si>
  <si>
    <t>Penerimaan Dari Pelanggan</t>
  </si>
  <si>
    <t>Pembayaran Untuk Pemasok....</t>
  </si>
  <si>
    <t>Penerimaan Penghasilan Bu...</t>
  </si>
  <si>
    <t>Pembayaran Pajak Pertamba...</t>
  </si>
  <si>
    <t>Pembayaran Pajak Atas Pen...</t>
  </si>
  <si>
    <t>Penerimaan Kelebihan Pemb...</t>
  </si>
  <si>
    <t>Pembayaran Beban Bunga Da...</t>
  </si>
  <si>
    <t>Penerimaan Dari Tagihan P...</t>
  </si>
  <si>
    <t>Penerimaan Klaim Asuransi</t>
  </si>
  <si>
    <t>Pembayaran Beban Operasi ...</t>
  </si>
  <si>
    <t>Penerimaan Dari Pelepasan...</t>
  </si>
  <si>
    <t>Tambahan Setoran Modal</t>
  </si>
  <si>
    <t>Pembayaran Utang Royalti</t>
  </si>
  <si>
    <t>Akuisisi Kepentingan Nonp...</t>
  </si>
  <si>
    <t>Penempatan Deposito Yang ...</t>
  </si>
  <si>
    <t>Pembayaran Uang Muka Kepa...</t>
  </si>
  <si>
    <t>Penerimaan Dari (Digunaka...</t>
  </si>
  <si>
    <t>Pelunasan Utang Bank Jang...</t>
  </si>
  <si>
    <t>Penerimaan Uang Muka Seto...</t>
  </si>
  <si>
    <t>Penerimaan Pinjaman Dari ...</t>
  </si>
  <si>
    <t>Pembayaran Pinjaman Dari ...</t>
  </si>
  <si>
    <t>Pembayaran Utang Lain-Lai...</t>
  </si>
  <si>
    <t>Pembagian Dividen Kas</t>
  </si>
  <si>
    <t>Pembayaran Aktivitas Pend...</t>
  </si>
  <si>
    <t>Pembayaran Atas Penyelesa...</t>
  </si>
  <si>
    <t>Penambahan Biaya Transaks...</t>
  </si>
  <si>
    <t>Penarikan Deposito Yang D...</t>
  </si>
  <si>
    <t>Lain-Lain</t>
  </si>
  <si>
    <t>29 May 26</t>
  </si>
  <si>
    <t>UNIT</t>
  </si>
  <si>
    <t>XIDX:UNIT</t>
  </si>
  <si>
    <t>Q2 2020</t>
  </si>
  <si>
    <t>Q1 2020</t>
  </si>
  <si>
    <t>Q4 2019</t>
  </si>
  <si>
    <t>Beban Usaha</t>
  </si>
  <si>
    <t>Penerimaan (Pembayaran) O...</t>
  </si>
  <si>
    <t>Penerimaan Jasa Giro</t>
  </si>
  <si>
    <t>Penurunan Uang Muka</t>
  </si>
  <si>
    <t>Penambahan Utang Bank Dan...</t>
  </si>
  <si>
    <t>Pembayaran Utang Bank Dan...</t>
  </si>
  <si>
    <t>UNSP</t>
  </si>
  <si>
    <t>XIDX:UNSP</t>
  </si>
  <si>
    <t>Laba Pra Akuisisi</t>
  </si>
  <si>
    <t>Total Pemilik Entitas I...</t>
  </si>
  <si>
    <t>Tanaman Perkebunan</t>
  </si>
  <si>
    <t>Tanaman Telah Menghas...</t>
  </si>
  <si>
    <t>Tanaman Belum Menghas...</t>
  </si>
  <si>
    <t>Total Tanaman Perkebun...</t>
  </si>
  <si>
    <t>Equity Link Notes</t>
  </si>
  <si>
    <t>Penerimaan Atas Ganti Rug...</t>
  </si>
  <si>
    <t>Pelepasan (Akuisisi) Enti...</t>
  </si>
  <si>
    <t>Investasi Pada Efek</t>
  </si>
  <si>
    <t>Penambahan Tanaman Perkeb...</t>
  </si>
  <si>
    <t>Penambahan Aset Lain-Lain</t>
  </si>
  <si>
    <t>Investasi Pada Efek Ekuit...</t>
  </si>
  <si>
    <t>Uang Muka Akuisisi</t>
  </si>
  <si>
    <t>Penambahan Perkebunan Pla...</t>
  </si>
  <si>
    <t>Penambahan Dalam Proyek P...</t>
  </si>
  <si>
    <t>Kenaikan Piutang Pihak Be...</t>
  </si>
  <si>
    <t>Penambahan Dalam Pembatas...</t>
  </si>
  <si>
    <t>Penurunan Investasi Jangk...</t>
  </si>
  <si>
    <t>Penerimaan Piutang Retens...</t>
  </si>
  <si>
    <t>Dana Yang Dibatasi Penggu...</t>
  </si>
  <si>
    <t>Pembayaran Beban Tangguha...</t>
  </si>
  <si>
    <t>Penerimaan Dari Pelunasan...</t>
  </si>
  <si>
    <t>Eksekusi Waran</t>
  </si>
  <si>
    <t>Penerimaan Utang Jangka P...</t>
  </si>
  <si>
    <t>Wesel Bayar Dijamin Pelu...</t>
  </si>
  <si>
    <t>Pinjaman Jangka Panjang</t>
  </si>
  <si>
    <t>Total Penerimaan Utang ...</t>
  </si>
  <si>
    <t>Sewa Pembiayaan</t>
  </si>
  <si>
    <t>Total Pembayaran Utang ...</t>
  </si>
  <si>
    <t>Hutang Bank</t>
  </si>
  <si>
    <t>Penerimaan Dari Liabilita...</t>
  </si>
  <si>
    <t>Penerbitan Saham</t>
  </si>
  <si>
    <t>Pembayaran Liabilitas Tid...</t>
  </si>
  <si>
    <t>Penerimaan Utang Bank Jan...</t>
  </si>
  <si>
    <t>Penerimaan Penjualan Moda...</t>
  </si>
  <si>
    <t>Kenaikan Utang Lain-Lain</t>
  </si>
  <si>
    <t>Penurunan (Kenaikan) Utan...</t>
  </si>
  <si>
    <t>Penurunan (Penambahan) Pi...</t>
  </si>
  <si>
    <t>Biaya Penerbitan Saham</t>
  </si>
  <si>
    <t>Pembelian Saham Beredar D...</t>
  </si>
  <si>
    <t>Penambahan (Penurunan ) B...</t>
  </si>
  <si>
    <t>Dampak Kehilangan Pengendalian</t>
  </si>
  <si>
    <t>Kas Dan Setara Kas Anak Perusah...</t>
  </si>
  <si>
    <t>09 Aug 12</t>
  </si>
  <si>
    <t>UNTR</t>
  </si>
  <si>
    <t>XIDX:UNTR</t>
  </si>
  <si>
    <t>Laba Dari Ventura Bersama</t>
  </si>
  <si>
    <t>Deposito Berjangka</t>
  </si>
  <si>
    <t>Piutang Retensi</t>
  </si>
  <si>
    <t>Tagihan Bruto Kepada Pem...</t>
  </si>
  <si>
    <t>Aset Dalam Pelaksanaan</t>
  </si>
  <si>
    <t>Total Aset Dalam Pelak...</t>
  </si>
  <si>
    <t>Biaya Eksplorasi Dan Pen...</t>
  </si>
  <si>
    <t>Total Piutang Pihak Be...</t>
  </si>
  <si>
    <t>Total Utang Pajak</t>
  </si>
  <si>
    <t>Utang Jangka Panj...</t>
  </si>
  <si>
    <t>Utang Pihak Berelasi</t>
  </si>
  <si>
    <t>Pemasok Dan Beban Operas...</t>
  </si>
  <si>
    <t>Total Pembayaran Kepada...</t>
  </si>
  <si>
    <t>Pengembalian Dari Kelebih...</t>
  </si>
  <si>
    <t>Pembayaran Pajak Lain-Lai...</t>
  </si>
  <si>
    <t>Pembayaran Untuk Aktivita...</t>
  </si>
  <si>
    <t>Akuisisi Entitas Anak</t>
  </si>
  <si>
    <t>Akuisisi Investasi</t>
  </si>
  <si>
    <t>Penambahan Investasi Pada...</t>
  </si>
  <si>
    <t>Penambahan Investasi Jang...</t>
  </si>
  <si>
    <t>Pembelian Investasi Dimil...</t>
  </si>
  <si>
    <t>Penerimaan Dari Investasi...</t>
  </si>
  <si>
    <t>Penambahan Properti Perta...</t>
  </si>
  <si>
    <t>Pembayaran Aset Tambang B...</t>
  </si>
  <si>
    <t>Pembayaran Beban Eksplora...</t>
  </si>
  <si>
    <t>Pemberian Pinjaman Untuk ...</t>
  </si>
  <si>
    <t>Penerimaan Dari Pembayara...</t>
  </si>
  <si>
    <t>Penerimaan Uang Muka Pemb...</t>
  </si>
  <si>
    <t>Pembayaran Atas Sisa Harg...</t>
  </si>
  <si>
    <t>Penambahan Pinjaman Kepad...</t>
  </si>
  <si>
    <t>Uang Muka Perolehan Saham</t>
  </si>
  <si>
    <t>Penambahan (Pengurangan) ...</t>
  </si>
  <si>
    <t>(Penurunan)/Kenaikan Kas ...</t>
  </si>
  <si>
    <t>Pinjaman Bank Jangka Pend...</t>
  </si>
  <si>
    <t>Total Pinjaman Bank Jan...</t>
  </si>
  <si>
    <t>Penurunan/(Kenaikan) Piut...</t>
  </si>
  <si>
    <t>Penurunan</t>
  </si>
  <si>
    <t>Kenaikan</t>
  </si>
  <si>
    <t>Total Penurunan/(Kenaik...</t>
  </si>
  <si>
    <t>(Pembayaran)/Penerimaan U...</t>
  </si>
  <si>
    <t>Total (Pembayaran)/Pene...</t>
  </si>
  <si>
    <t>Pembayaran Pokok Sewa Pem...</t>
  </si>
  <si>
    <t>(Pembayaran)/Penerimaan P...</t>
  </si>
  <si>
    <t>Akuisisi Saham Non-Pengen...</t>
  </si>
  <si>
    <t>Uang Muka Akuisisi Saham ...</t>
  </si>
  <si>
    <t>Penambahan Saham Non-Peng...</t>
  </si>
  <si>
    <t>Pembayaran Biaya Peroleha...</t>
  </si>
  <si>
    <t>Pembayaran Dividen Diatri...</t>
  </si>
  <si>
    <t>Pembayaran Dividen Oleh A...</t>
  </si>
  <si>
    <t>Penerimaan Dari Transaksi...</t>
  </si>
  <si>
    <t>Pembayaran Untuk Pembelia...</t>
  </si>
  <si>
    <t>Penambahan Modal Dari Kep...</t>
  </si>
  <si>
    <t>Forward PE Ratio</t>
  </si>
  <si>
    <t>PEG (Forward)</t>
  </si>
  <si>
    <t>27 Apr 26</t>
  </si>
  <si>
    <t>UNVR</t>
  </si>
  <si>
    <t>XIDX:UNVR</t>
  </si>
  <si>
    <t>Q3 2026</t>
  </si>
  <si>
    <t>Total Tambahan Modal D...</t>
  </si>
  <si>
    <t>Pembayaran Remunerasi Dir...</t>
  </si>
  <si>
    <t>Pembayaran Imbalan Kerj...</t>
  </si>
  <si>
    <t>Pembayaran Imbalan Kerja ...</t>
  </si>
  <si>
    <t>Penerimaan Kembali/(Pembe...</t>
  </si>
  <si>
    <t>Pembayaran Untuk Beban Ja...</t>
  </si>
  <si>
    <t>Pelunasan/(Pemberian) Pin...</t>
  </si>
  <si>
    <t>Pembayaran Kas Lainnya</t>
  </si>
  <si>
    <t>Pembayaran Biaya Keuangan</t>
  </si>
  <si>
    <t>Pembayaran Denda Pajak</t>
  </si>
  <si>
    <t>Penerimaan Pengembalian P...</t>
  </si>
  <si>
    <t>Pembayaran Atas Kurang Ba...</t>
  </si>
  <si>
    <t>Pengembalian Lebih Bayar ...</t>
  </si>
  <si>
    <t>Pembayaran Pajak Yang Dap...</t>
  </si>
  <si>
    <t>Hasil Penjualan Entitas A...</t>
  </si>
  <si>
    <t>Hasil Penjualan Aset Tak ...</t>
  </si>
  <si>
    <t>Hasil Penjualan Aset Yang...</t>
  </si>
  <si>
    <t>Hasil Penjualan Merek Dag...</t>
  </si>
  <si>
    <t>Penempatan Pada Deposito ...</t>
  </si>
  <si>
    <t>Alokasi Hasil Penjualan M...</t>
  </si>
  <si>
    <t>Penarikan Atas Kas Yang D...</t>
  </si>
  <si>
    <t>Pembayaran Pajak Terkait ...</t>
  </si>
  <si>
    <t>Pembayaran Kas Terkait Pe...</t>
  </si>
  <si>
    <t>Penerimaan Kas Dari Penju...</t>
  </si>
  <si>
    <t>Pinjaman Bank, Bersih</t>
  </si>
  <si>
    <t>Penerimaan Pinjaman</t>
  </si>
  <si>
    <t>Pembayaran Pinjaman</t>
  </si>
  <si>
    <t>Total Pinjaman Bank, Be...</t>
  </si>
  <si>
    <t>Pembelian Kembali Saham B...</t>
  </si>
  <si>
    <t>Pembayaran Dividen Kepada...</t>
  </si>
  <si>
    <t>15 Jun 26</t>
  </si>
  <si>
    <t>VICO</t>
  </si>
  <si>
    <t>XIDX:VICO</t>
  </si>
  <si>
    <t>Hasil Investasi</t>
  </si>
  <si>
    <t>Pendapatan Premi</t>
  </si>
  <si>
    <t>Pendapatan Operasional La...</t>
  </si>
  <si>
    <t>Klaim Reasuransi</t>
  </si>
  <si>
    <t>Beban Penyusutan</t>
  </si>
  <si>
    <t>Beban Underwriting</t>
  </si>
  <si>
    <t>Pemulihan Cadangan Kerugi...</t>
  </si>
  <si>
    <t>Total Kas Dan Setara Ka...</t>
  </si>
  <si>
    <t>Total Investasi Jangka ...</t>
  </si>
  <si>
    <t>Piutang Premi Dan Reasura...</t>
  </si>
  <si>
    <t>Total Piutang Premi Dan...</t>
  </si>
  <si>
    <t>Aset Reasuransi</t>
  </si>
  <si>
    <t>Liabilitas Akseptasi</t>
  </si>
  <si>
    <t>Investasi Jangka Panjang</t>
  </si>
  <si>
    <t>Liabilitas Segera</t>
  </si>
  <si>
    <t>Simpanan Nasabah</t>
  </si>
  <si>
    <t>Total Simpanan Nasabah</t>
  </si>
  <si>
    <t>Simpanan Dari Bank Lain</t>
  </si>
  <si>
    <t>Utang Bank Jangka Pendek</t>
  </si>
  <si>
    <t>Total Utang Bank Jangk...</t>
  </si>
  <si>
    <t>Utang Klaim</t>
  </si>
  <si>
    <t>Utang Reasuransi</t>
  </si>
  <si>
    <t>Liabilitas Kontrak Asura...</t>
  </si>
  <si>
    <t>Estimasi Liabilitas K...</t>
  </si>
  <si>
    <t>Premi Yang Belum Meru...</t>
  </si>
  <si>
    <t>Total Liabilitas Kontr...</t>
  </si>
  <si>
    <t>Efek-Efek Yang Diterbitk...</t>
  </si>
  <si>
    <t>Bagian Lancar Atas Liabi...</t>
  </si>
  <si>
    <t>Utang Pembelian Kenda...</t>
  </si>
  <si>
    <t>Total Utang Pembeli...</t>
  </si>
  <si>
    <t>Total Bagian Lancar At...</t>
  </si>
  <si>
    <t>Simpanan Dari Bank La...</t>
  </si>
  <si>
    <t>Total Dana Syirkah Tem...</t>
  </si>
  <si>
    <t>Liabilitas Pajak Tangguh...</t>
  </si>
  <si>
    <t>Penerimaan Atas Pembelian...</t>
  </si>
  <si>
    <t>Penerimaan Bunga Dan Komi...</t>
  </si>
  <si>
    <t>Penerimaan (Pembayaran) ...</t>
  </si>
  <si>
    <t>Total Penerimaan Bunga ...</t>
  </si>
  <si>
    <t>Pembayaran Bunga, Syariah...</t>
  </si>
  <si>
    <t>Penerimaan Jasa Penjamina...</t>
  </si>
  <si>
    <t>Penerimaan Kegiatan Peran...</t>
  </si>
  <si>
    <t>Pembelian (Penjualan Aset...</t>
  </si>
  <si>
    <t>Pemberian Pinjaman</t>
  </si>
  <si>
    <t>Pengembalian Pinjaman</t>
  </si>
  <si>
    <t>Penerimaan Pengelolaan In...</t>
  </si>
  <si>
    <t>Penerimaan Dari Perusahaa...</t>
  </si>
  <si>
    <t>Penerimaan Dari Nasabah</t>
  </si>
  <si>
    <t>Penerimaan Dari Jasa Pena...</t>
  </si>
  <si>
    <t>Pembayaran Klaim</t>
  </si>
  <si>
    <t>Amortisasi Margin Jasa Ko...</t>
  </si>
  <si>
    <t>Penerimaan Premi</t>
  </si>
  <si>
    <t>Pembayaran Premi Reasuran...</t>
  </si>
  <si>
    <t>Pembayaran Kepada Nasabah...</t>
  </si>
  <si>
    <t>Pembayaran Atas Pembelia...</t>
  </si>
  <si>
    <t>Penerimaan Atas Penjuala...</t>
  </si>
  <si>
    <t>Total Penerimaan (Pemba...</t>
  </si>
  <si>
    <t>Kenaikan Dalam Aset Opera...</t>
  </si>
  <si>
    <t>Pinjaman Yang Diberikan,...</t>
  </si>
  <si>
    <t>Penempatan Pada Bank Ind...</t>
  </si>
  <si>
    <t>Penempatan Pada Bank Lai...</t>
  </si>
  <si>
    <t>Tagihan Akseptasi</t>
  </si>
  <si>
    <t>Aset Yang Diambil Alih</t>
  </si>
  <si>
    <t>Aset Lain-Lain</t>
  </si>
  <si>
    <t>Beban Dibayar Dimuka</t>
  </si>
  <si>
    <t>Efek Yang Dijual Dengan ...</t>
  </si>
  <si>
    <t>Efek Yang Dibeli Dengan ...</t>
  </si>
  <si>
    <t>Pembelian Efek-Efek Untu...</t>
  </si>
  <si>
    <t>Total Kenaikan Dalam As...</t>
  </si>
  <si>
    <t>Kenaikan Dalam Liabilitas...</t>
  </si>
  <si>
    <t>Utang Pajak Lainnya</t>
  </si>
  <si>
    <t>Utang Akseptasi</t>
  </si>
  <si>
    <t>Total Kenaikan Dalam Li...</t>
  </si>
  <si>
    <t>Pencairan (Penempatan) Ef...</t>
  </si>
  <si>
    <t>Pencairan Efek Diukur Pa...</t>
  </si>
  <si>
    <t>Penempatan Efek Diukur P...</t>
  </si>
  <si>
    <t>Total Pencairan (Penemp...</t>
  </si>
  <si>
    <t>Penerimaan Hasil Investas...</t>
  </si>
  <si>
    <t>Pencairan (Penempatan) In...</t>
  </si>
  <si>
    <t>Penambahan Investasi Saha...</t>
  </si>
  <si>
    <t>Penerimaan Hasil Pelepasa...</t>
  </si>
  <si>
    <t>Penjualan Investasi Jangk...</t>
  </si>
  <si>
    <t>Penempatan (Penjualan) In...</t>
  </si>
  <si>
    <t>Penerimaan Dividen Atas I...</t>
  </si>
  <si>
    <t>Hasil Penjualan Properti ...</t>
  </si>
  <si>
    <t>Penempatan (Pencairan) Ef...</t>
  </si>
  <si>
    <t>Penempatan Efek Tersedia...</t>
  </si>
  <si>
    <t>Pencairan Efek Tersedia ...</t>
  </si>
  <si>
    <t>Total Penempatan (Penca...</t>
  </si>
  <si>
    <t>Penempatan Portfolio Efek</t>
  </si>
  <si>
    <t>Penjualan Portfolio Efek</t>
  </si>
  <si>
    <t>Penerimaan Dari Pihak Be...</t>
  </si>
  <si>
    <t>Pembayaran Kepada Pihak ...</t>
  </si>
  <si>
    <t>Total Penerimaan Dari (...</t>
  </si>
  <si>
    <t>Penerimaan Piutang Lain-L...</t>
  </si>
  <si>
    <t>Penerbitan Efek-Efek</t>
  </si>
  <si>
    <t>Pembayaran Efek-Efek Yang...</t>
  </si>
  <si>
    <t>Penerimaan Setoran Kepent...</t>
  </si>
  <si>
    <t>Penerimaan Pelaksanaan Wa...</t>
  </si>
  <si>
    <t>Penerimaan Setoran Modal</t>
  </si>
  <si>
    <t>Penerimaan Tambahan Modal...</t>
  </si>
  <si>
    <t>Penerimaan (Pembayaran) T...</t>
  </si>
  <si>
    <t>Pembayaran Biaya Penerbit...</t>
  </si>
  <si>
    <t>Kenaikan (Penurunan) Sby ...</t>
  </si>
  <si>
    <t>Saldo Kas Entitas Anak Pada Saa...</t>
  </si>
  <si>
    <t>29 Sep 26</t>
  </si>
  <si>
    <t>VINS</t>
  </si>
  <si>
    <t>XIDX:VINS</t>
  </si>
  <si>
    <t>Premi Bruto</t>
  </si>
  <si>
    <t>Premi Reasuransi</t>
  </si>
  <si>
    <t>Klaim Bruto</t>
  </si>
  <si>
    <t>Total Deposito Berjang...</t>
  </si>
  <si>
    <t>Total Efek Tersedia...</t>
  </si>
  <si>
    <t>Total Efek Tersedia Un...</t>
  </si>
  <si>
    <t>Piutang Premi</t>
  </si>
  <si>
    <t>Total Piutang Premi</t>
  </si>
  <si>
    <t>Piutang Reasuransi</t>
  </si>
  <si>
    <t>Total Utang Reasuransi</t>
  </si>
  <si>
    <t>Utang Pembelian Kendaraa...</t>
  </si>
  <si>
    <t>Total Utang Pembelian ...</t>
  </si>
  <si>
    <t>Laba Bersih (Rugi)</t>
  </si>
  <si>
    <t>Amortisasi Marjin Jasa Ko...</t>
  </si>
  <si>
    <t>Depresiasi, Amortisasi &amp; ...</t>
  </si>
  <si>
    <t>Pendapatan (Beban) Non Ka...</t>
  </si>
  <si>
    <t>Penerimaan Klaim Reasuran...</t>
  </si>
  <si>
    <t>Penerimaan Komisi</t>
  </si>
  <si>
    <t>Pembayaran Komisi</t>
  </si>
  <si>
    <t>Penerimaan Lain-Lain</t>
  </si>
  <si>
    <t>Pembayaran Beban Pajak</t>
  </si>
  <si>
    <t>Pencairan Efek Tersedia U...</t>
  </si>
  <si>
    <t>Penempatan Efek Tersedia ...</t>
  </si>
  <si>
    <t>Penempatan Efek Diperdaga...</t>
  </si>
  <si>
    <t>Pencairan Efek Diperdagan...</t>
  </si>
  <si>
    <t>Penempatan Penyertaan Lan...</t>
  </si>
  <si>
    <t>Pencairan Efek Diukur Pad...</t>
  </si>
  <si>
    <t>Penempatan Efek Diukur Pa...</t>
  </si>
  <si>
    <t>Pencairan Penyertaan Lang...</t>
  </si>
  <si>
    <t>Pelepasan Tanah Dan Bangu...</t>
  </si>
  <si>
    <t>Perolehan Properti Invast...</t>
  </si>
  <si>
    <t>Penempatan Penyertaan Dal...</t>
  </si>
  <si>
    <t>Penambahan Modal Disetor</t>
  </si>
  <si>
    <t>Kenaikan (Penurunan) Sura...</t>
  </si>
  <si>
    <t>29 May 23</t>
  </si>
  <si>
    <t>VIVA</t>
  </si>
  <si>
    <t>XIDX:VIVA</t>
  </si>
  <si>
    <t>Pembayaran Kepada Pemaso...</t>
  </si>
  <si>
    <t>Pembayaran Kepada Karyaw...</t>
  </si>
  <si>
    <t>Total Pembayaran Kas Ke...</t>
  </si>
  <si>
    <t>Pembayaran Pajak Penghas...</t>
  </si>
  <si>
    <t>Total Pembayaran Pajak ...</t>
  </si>
  <si>
    <t>Pemberian Pinjaman Pihak ...</t>
  </si>
  <si>
    <t>Pembayaran Simpanan Jamin...</t>
  </si>
  <si>
    <t>Penurunan Piutang Pihak B...</t>
  </si>
  <si>
    <t>Kenaikan Aset Tidak Lanca...</t>
  </si>
  <si>
    <t>Penurunan Aset Tidak Lanc...</t>
  </si>
  <si>
    <t>Penerimaan Kas Yang Dibat...</t>
  </si>
  <si>
    <t>Penempatan Kas Yang Dibat...</t>
  </si>
  <si>
    <t>Penerimaan Dari Likuidas...</t>
  </si>
  <si>
    <t>Kas Entitas Anak Yang Did...</t>
  </si>
  <si>
    <t>Pajak Penghasilan Terkait...</t>
  </si>
  <si>
    <t>Penempatan Aset Derivatif</t>
  </si>
  <si>
    <t>Penerimaan Dari Ipo Entit...</t>
  </si>
  <si>
    <t>Pembayaran Biaya-Biaya Ya...</t>
  </si>
  <si>
    <t>Penerimaan Dari Divestasi</t>
  </si>
  <si>
    <t>Pembayaran Beban Divestas...</t>
  </si>
  <si>
    <t>Pembayaran Dari Utang Pih...</t>
  </si>
  <si>
    <t>Penerimaan Dari Utang Pih...</t>
  </si>
  <si>
    <t>Pembayaran Liabilitas Pem...</t>
  </si>
  <si>
    <t>Pembayaran Pinjaman Yang ...</t>
  </si>
  <si>
    <t>Pembagian Dividen Kas Ole...</t>
  </si>
  <si>
    <t>Penerimaan Pinjaman Bank</t>
  </si>
  <si>
    <t>Pembayaran Pinjaman Bank</t>
  </si>
  <si>
    <t>Kenaikan Dari Utang Pihak...</t>
  </si>
  <si>
    <t>Penurunan Utang Pihak Ber...</t>
  </si>
  <si>
    <t>Pembagian Dividen Tunai</t>
  </si>
  <si>
    <t>VOKS</t>
  </si>
  <si>
    <t>XIDX:VOKS</t>
  </si>
  <si>
    <t>Penerimaan Dari Pelanggan...</t>
  </si>
  <si>
    <t>Penerimaan Dari Restitusi...</t>
  </si>
  <si>
    <t>Pembayaran (Pembayaran) P...</t>
  </si>
  <si>
    <t>Pembayaran Beban Bunga</t>
  </si>
  <si>
    <t>Penerimaan Dari Kegiatan ...</t>
  </si>
  <si>
    <t>Pembayaran Untuk Kegiatan...</t>
  </si>
  <si>
    <t>Pembayaran Imbalan Karyaw...</t>
  </si>
  <si>
    <t>Penempatan (Penurunan) Ka...</t>
  </si>
  <si>
    <t>Penjualan Atas Investasi</t>
  </si>
  <si>
    <t>Penerimaan (Penempatan) D...</t>
  </si>
  <si>
    <t>Hasil Atas Pencairan Dana...</t>
  </si>
  <si>
    <t>Pembayaran Penyertaan Sah...</t>
  </si>
  <si>
    <t>Penerimaan Dari Dana Syir...</t>
  </si>
  <si>
    <t>Pembayaran Hutang Bank Ja...</t>
  </si>
  <si>
    <t>Penerimaan Dari Hutang Ba...</t>
  </si>
  <si>
    <t>Pembayaran Utang Pemegang...</t>
  </si>
  <si>
    <t>Penerimaan Utang Pemegang...</t>
  </si>
  <si>
    <t>Pembayaran Bunga Bank</t>
  </si>
  <si>
    <t>Penambahan Dana Yang Terb...</t>
  </si>
  <si>
    <t>Penurunan (Kenaikan) Dana...</t>
  </si>
  <si>
    <t>Pembayaran Utang Sewa Gun...</t>
  </si>
  <si>
    <t>Penerimaan Liabilitas Sew...</t>
  </si>
  <si>
    <t>Pembayaran Untuk Aktifita...</t>
  </si>
  <si>
    <t>Penerimaan Untuk Aktifita...</t>
  </si>
  <si>
    <t>Penambahan Dana Atas Pene...</t>
  </si>
  <si>
    <t>Pembayaran Utang Obligasi</t>
  </si>
  <si>
    <t>Penyesuaian Terhadap Entitas A...</t>
  </si>
  <si>
    <t>Kas Dan Setara Kas Awal Tahun-E...</t>
  </si>
  <si>
    <t>02 Jul 19</t>
  </si>
  <si>
    <t>VRNA</t>
  </si>
  <si>
    <t>XIDX:VRNA</t>
  </si>
  <si>
    <t>12M 2006</t>
  </si>
  <si>
    <t>Administrasi</t>
  </si>
  <si>
    <t>Total Piutang Pembiayaa...</t>
  </si>
  <si>
    <t>Total Piutang Sewa Pemb...</t>
  </si>
  <si>
    <t>Investasi Pada Entitas As...</t>
  </si>
  <si>
    <t>Total Aset Tetap</t>
  </si>
  <si>
    <t>Total Utang Bank</t>
  </si>
  <si>
    <t>Total Utang Lain-Lain</t>
  </si>
  <si>
    <t>Total Beban Akrual</t>
  </si>
  <si>
    <t>Utang Bank Jangka Panjan...</t>
  </si>
  <si>
    <t>Surat Berharga Yang Dite...</t>
  </si>
  <si>
    <t>Penerimaan Pembiayaan Kon...</t>
  </si>
  <si>
    <t>Penerimaan Sewa Pembiaya...</t>
  </si>
  <si>
    <t>Penerimaan Pembiayaan Ko...</t>
  </si>
  <si>
    <t>Total Penerimaan Pembia...</t>
  </si>
  <si>
    <t>Penerimaan Kas Sehubungan...</t>
  </si>
  <si>
    <t>Penerimaan Operasional La...</t>
  </si>
  <si>
    <t>Penerimaan Utang Lain-Lai...</t>
  </si>
  <si>
    <t>Penerimaan Dari Kantor Pa...</t>
  </si>
  <si>
    <t>Pembayaran Kas Untuk:</t>
  </si>
  <si>
    <t>Pembayaran Pembiayaan Ko...</t>
  </si>
  <si>
    <t>Pembayaran Beban Operasi...</t>
  </si>
  <si>
    <t>Total Pembayaran Kas Un...</t>
  </si>
  <si>
    <t>Pembayaran Kas Sehubungan...</t>
  </si>
  <si>
    <t>Pembayaran Operasional La...</t>
  </si>
  <si>
    <t>Penyertaan Pada Entitas A...</t>
  </si>
  <si>
    <t>Pembayaran Investasi Lain...</t>
  </si>
  <si>
    <t>Perolehan Aset Tetap Yang...</t>
  </si>
  <si>
    <t>Penerimaan/Penambahan Uta...</t>
  </si>
  <si>
    <t>Penerimaan Surat Berharga...</t>
  </si>
  <si>
    <t>Pembayaran Surat Berharga...</t>
  </si>
  <si>
    <t>Pembayaran Biaya Emisi Su...</t>
  </si>
  <si>
    <t>Penerimaan Penawaran Umum...</t>
  </si>
  <si>
    <t>Pembayaran Biaya Emisi At...</t>
  </si>
  <si>
    <t>Setoran Modal Saham</t>
  </si>
  <si>
    <t>Transaksi Terkait Kombina...</t>
  </si>
  <si>
    <t>Pelaksanaan Waran Saham</t>
  </si>
  <si>
    <t>Penerimaan Hmetd</t>
  </si>
  <si>
    <t>Perolehan Hutang Obligasi</t>
  </si>
  <si>
    <t>Pembayaran Biaya Emisi Ob...</t>
  </si>
  <si>
    <t>WAPO</t>
  </si>
  <si>
    <t>XIDX:WAPO</t>
  </si>
  <si>
    <t>Utang Lain Jangka Pan...</t>
  </si>
  <si>
    <t>Utang (Pembayaran) Pajak</t>
  </si>
  <si>
    <t>Utang (Pembayaran) Beban ...</t>
  </si>
  <si>
    <t>Penempatan Investasi</t>
  </si>
  <si>
    <t>Penerimaan Pinjaman Lemba...</t>
  </si>
  <si>
    <t>Penerimaan Dana Right Iss...</t>
  </si>
  <si>
    <t>Penerimaan Dari Pihak Ber...</t>
  </si>
  <si>
    <t>Pembayaran Untuk Pinjaman...</t>
  </si>
  <si>
    <t>Penerbitan Saham Kepada P...</t>
  </si>
  <si>
    <t>Sewa Guna Usaha</t>
  </si>
  <si>
    <t>WEHA</t>
  </si>
  <si>
    <t>XIDX:WEHA</t>
  </si>
  <si>
    <t>Proforma Hak Minoritas</t>
  </si>
  <si>
    <t>Proforma Laba Bersih Dari Trans...</t>
  </si>
  <si>
    <t>Proforma Laba Bersih Dari...</t>
  </si>
  <si>
    <t>Utang Pemegang Saham</t>
  </si>
  <si>
    <t>Penerimaan Tunai Dari Pel...</t>
  </si>
  <si>
    <t>Penerimaan Pajak Pertamba...</t>
  </si>
  <si>
    <t>Pembayaran Bunga Dan Beba...</t>
  </si>
  <si>
    <t>Penurunan / (Kenaikan) Pi...</t>
  </si>
  <si>
    <t>Pembayaran Piutang Pihak ...</t>
  </si>
  <si>
    <t>Penurunan / (Kenaikan) Ut...</t>
  </si>
  <si>
    <t>Perolehan Aset Hak Guna</t>
  </si>
  <si>
    <t>Perolehan Aset Tetap Dala...</t>
  </si>
  <si>
    <t>Investasi Di Entitas Asos...</t>
  </si>
  <si>
    <t>Penjualan Aset Tetap Tida...</t>
  </si>
  <si>
    <t>Penjualan Aset Tidak Lanc...</t>
  </si>
  <si>
    <t>Arus Kas Neto Dari Akuisi...</t>
  </si>
  <si>
    <t>Penjualan Aset Lain-Lain ...</t>
  </si>
  <si>
    <t>Penurunan Deposito Berjan...</t>
  </si>
  <si>
    <t>Kenaikan / (Penurunan) Ut...</t>
  </si>
  <si>
    <t>Penerimaan/ (Pembayaran) ...</t>
  </si>
  <si>
    <t>Hasil Penawaran Umum Obli...</t>
  </si>
  <si>
    <t>Penerimaan Penambahan Mod...</t>
  </si>
  <si>
    <t>Pembayaran Pinjaman Pembe...</t>
  </si>
  <si>
    <t>Konversi Waran Menjadi Sa...</t>
  </si>
  <si>
    <t>Penurunan (Kenaikan) Depo...</t>
  </si>
  <si>
    <t>Penerimaan Pinjaman Pembe...</t>
  </si>
  <si>
    <t>Dividen Tunai Entitas Ana...</t>
  </si>
  <si>
    <t>Pengaruh Penyesuaian Proforma D...</t>
  </si>
  <si>
    <t>21 May 26</t>
  </si>
  <si>
    <t>WICO</t>
  </si>
  <si>
    <t>XIDX:WICO</t>
  </si>
  <si>
    <t>Pinjaman Jangka P...</t>
  </si>
  <si>
    <t>Pembayaran Kas Kepada:</t>
  </si>
  <si>
    <t>Gaji, Upah Dan Imbalan K...</t>
  </si>
  <si>
    <t>Aset Hak Guna Untuk Oper...</t>
  </si>
  <si>
    <t>Penerimaan Kas Dari:</t>
  </si>
  <si>
    <t>Total Penerimaan Kas Da...</t>
  </si>
  <si>
    <t>Pembayaran Pajak Dan Dend...</t>
  </si>
  <si>
    <t>Pembayaran Beban Imbalan ...</t>
  </si>
  <si>
    <t>Hasil Penjualan Investasi...</t>
  </si>
  <si>
    <t>Hasil Penjualan Aset Tida...</t>
  </si>
  <si>
    <t>(Kenaikan) Penurunan Depo...</t>
  </si>
  <si>
    <t>Perolehan Aset Tetap - T...</t>
  </si>
  <si>
    <t>Total Perolehan Aset Te...</t>
  </si>
  <si>
    <t>Penjualan Aset Real Estat</t>
  </si>
  <si>
    <t>Pembayaran Liabilitas Ase...</t>
  </si>
  <si>
    <t>Perolehan Aset Real Estat</t>
  </si>
  <si>
    <t>Pembayaran Aset Hak Guna</t>
  </si>
  <si>
    <t>Penerimaan Dari Piutang L...</t>
  </si>
  <si>
    <t>Hasil Penjualan Rumah Tok...</t>
  </si>
  <si>
    <t>Pembayaran Atas Aset Takb...</t>
  </si>
  <si>
    <t>Pembayaran Untuk Penambah...</t>
  </si>
  <si>
    <t>Penerimaan Dari Utang Jan...</t>
  </si>
  <si>
    <t>Pembayaran Kas Untuk Bung...</t>
  </si>
  <si>
    <t>Perolehan Pinjaman Pihak ...</t>
  </si>
  <si>
    <t>Pembayaran Utang Pembiaya...</t>
  </si>
  <si>
    <t>Pembayaran Bunga Liabilit...</t>
  </si>
  <si>
    <t>Pembayaran Pinjaman Pemeg...</t>
  </si>
  <si>
    <t>Pembayaran Pinjaman Lainn...</t>
  </si>
  <si>
    <t>Kas Yang Diterima Dari Pe...</t>
  </si>
  <si>
    <t>WIIM</t>
  </si>
  <si>
    <t>XIDX:WIIM</t>
  </si>
  <si>
    <t>Penerimaan Kas Dari Penge...</t>
  </si>
  <si>
    <t>Penerimaan Kas Dari Tagih...</t>
  </si>
  <si>
    <t>Pengembalian Cukai</t>
  </si>
  <si>
    <t>Pengembalian Pajak Pengha...</t>
  </si>
  <si>
    <t>Penerimaan Kas Dari Penda...</t>
  </si>
  <si>
    <t>Pelepasan Investasi Jangk...</t>
  </si>
  <si>
    <t>Penerimaan Kas Dari Inves...</t>
  </si>
  <si>
    <t>Penerimaan Kas Dari Klaim...</t>
  </si>
  <si>
    <t>Pencairan Setara Kas Yang...</t>
  </si>
  <si>
    <t>Penarikan Investasi Jangk...</t>
  </si>
  <si>
    <t>Investasi Reksadana</t>
  </si>
  <si>
    <t>Pembayaran Biaya Ditanggu...</t>
  </si>
  <si>
    <t>Penambahan Uang Jaminan</t>
  </si>
  <si>
    <t>Pembayaran Perangkat Luna...</t>
  </si>
  <si>
    <t>Penurunan Uang Jaminan</t>
  </si>
  <si>
    <t>Setara Kas Yang Dijadikan...</t>
  </si>
  <si>
    <t>Penempatan Setara Kas Yan...</t>
  </si>
  <si>
    <t>Pembayaran Dividen Kas Ke...</t>
  </si>
  <si>
    <t>Penerimaan Utang Bank Ja...</t>
  </si>
  <si>
    <t>Pembayaran Utang Bank Ja...</t>
  </si>
  <si>
    <t>Pembayaran Porsi Pokok Li...</t>
  </si>
  <si>
    <t>Pelepasan Kepentingan Non...</t>
  </si>
  <si>
    <t>WIKA</t>
  </si>
  <si>
    <t>XIDX:WIKA</t>
  </si>
  <si>
    <t>Pendapatan Bersih Ventura Bersa...</t>
  </si>
  <si>
    <t>Laba Kotor Setelah Ventura Bers...</t>
  </si>
  <si>
    <t>Total Pajak Kini</t>
  </si>
  <si>
    <t>Pos Luar Biasa</t>
  </si>
  <si>
    <t>Total Piutang Retensi</t>
  </si>
  <si>
    <t>Total Tagihan Bruto Ke...</t>
  </si>
  <si>
    <t>Tanah Untuk Dikembang...</t>
  </si>
  <si>
    <t>Total Aset Real Estat</t>
  </si>
  <si>
    <t>Hak Pengusahaan Jalan To...</t>
  </si>
  <si>
    <t>Pinjaman Jangka Pende...</t>
  </si>
  <si>
    <t>Total Pinjaman Jang...</t>
  </si>
  <si>
    <t>Utang Sukuk</t>
  </si>
  <si>
    <t>Pinjaman Jangka Panja...</t>
  </si>
  <si>
    <t>Pembayaran Kepada Direksi...</t>
  </si>
  <si>
    <t>Pembayaran Beban Usaha Da...</t>
  </si>
  <si>
    <t>Kenaikan Beban Lain-Lain</t>
  </si>
  <si>
    <t>Penerimaan Bunga Jasa Gir...</t>
  </si>
  <si>
    <t>Pendapatan Penerimaan Pen...</t>
  </si>
  <si>
    <t>Penerimaan Lainnya</t>
  </si>
  <si>
    <t>Penerimaan Pajak</t>
  </si>
  <si>
    <t>Pembayaran Pajak Final</t>
  </si>
  <si>
    <t>Pembayaran Pajak-Pajak</t>
  </si>
  <si>
    <t>Penurunan (Kenaikan) Jami...</t>
  </si>
  <si>
    <t>Kenaikan Uang Muka Pembel...</t>
  </si>
  <si>
    <t>Laba Divestasi Anak Perus...</t>
  </si>
  <si>
    <t>Penempatan Bank Dibatasi ...</t>
  </si>
  <si>
    <t>Kenaikan Deposito Yang Di...</t>
  </si>
  <si>
    <t>Penurunan (Kenaikan) Kerj...</t>
  </si>
  <si>
    <t>Perolehan Tanah Dan Bangu...</t>
  </si>
  <si>
    <t>Kenaikan Jaminan Usaha</t>
  </si>
  <si>
    <t>Pengembalian Investasi Ve...</t>
  </si>
  <si>
    <t>Kenaikan Investasi Ventur...</t>
  </si>
  <si>
    <t>Penjualan Saham Pada Enti...</t>
  </si>
  <si>
    <t>Arus Kas Keluar Bersih Pa...</t>
  </si>
  <si>
    <t>Penempatan Saham Pada Ent...</t>
  </si>
  <si>
    <t>Pengembalian Pinjaman Dar...</t>
  </si>
  <si>
    <t>Pengembalian Setoran Moda...</t>
  </si>
  <si>
    <t>Pinjaman Yang Diberikan K...</t>
  </si>
  <si>
    <t>Kenaikan Pinjaman Jangka ...</t>
  </si>
  <si>
    <t>Penambahan Tanah Untuk Di...</t>
  </si>
  <si>
    <t>Penambahan (Pelepasan) As...</t>
  </si>
  <si>
    <t>Penjualan Saham Pada Inve...</t>
  </si>
  <si>
    <t>Penurunan (Kenaikan) Inve...</t>
  </si>
  <si>
    <t>Kenaikan (Penurunan) Pinj...</t>
  </si>
  <si>
    <t>Penerimaan Pinjaman Jangk...</t>
  </si>
  <si>
    <t>Pembelian Kembali Obligas...</t>
  </si>
  <si>
    <t>Pembelian Kembali Saham Y...</t>
  </si>
  <si>
    <t>Pendanaan Lainnya</t>
  </si>
  <si>
    <t>Setoran Modal</t>
  </si>
  <si>
    <t>Setoran Modal Pihak Non P...</t>
  </si>
  <si>
    <t>Pembayaran Dividen, Progr...</t>
  </si>
  <si>
    <t>Pembayaran Dan Bina Ling...</t>
  </si>
  <si>
    <t>Pembayaran Dividen Hak Mi...</t>
  </si>
  <si>
    <t>Perubahan Ekuitas Pada Pe...</t>
  </si>
  <si>
    <t>Penerimaan Modal Disetor ...</t>
  </si>
  <si>
    <t>Penambahan Saham Entitas ...</t>
  </si>
  <si>
    <t>Selisih Kurs Penjabaran L...</t>
  </si>
  <si>
    <t>Penerimaan Obligasi Komod...</t>
  </si>
  <si>
    <t>Penerimaan Sukuk</t>
  </si>
  <si>
    <t>Pembayaran Biaya Emisi Pe...</t>
  </si>
  <si>
    <t>Pembayaran Bagi Hasil Per...</t>
  </si>
  <si>
    <t>Penjualan Modal Saham Dip...</t>
  </si>
  <si>
    <t>Pembayaran Bunga Perpetua...</t>
  </si>
  <si>
    <t>Hak Kepemilikan Non Penge...</t>
  </si>
  <si>
    <t>Bagian Laba Hak Minoritas...</t>
  </si>
  <si>
    <t>Pembayaran Sukuk Mudharab...</t>
  </si>
  <si>
    <t>Kenaikan (Penurunan) Dari...</t>
  </si>
  <si>
    <t>Kas Dan Setara Kas Dari Akuisis...</t>
  </si>
  <si>
    <t>Kas Dan Bank Pengaruh Divestasi...</t>
  </si>
  <si>
    <t>17 Jun 20</t>
  </si>
  <si>
    <t>WINS</t>
  </si>
  <si>
    <t>XIDX:WINS</t>
  </si>
  <si>
    <t>Utang Dari Pihak Keti...</t>
  </si>
  <si>
    <t>Penerimaan Dari Pengembal...</t>
  </si>
  <si>
    <t>Perolehan Kepemilikan Ent...</t>
  </si>
  <si>
    <t>Penarikan (Penempatan) De...</t>
  </si>
  <si>
    <t>Penerimaan Dividen</t>
  </si>
  <si>
    <t>Hasil Pelepasan Investasi...</t>
  </si>
  <si>
    <t>Penerimaan Pinjaman Lain-...</t>
  </si>
  <si>
    <t>Pembayaran Pinjaman Lain-...</t>
  </si>
  <si>
    <t>Pemberian Piutang Kepada ...</t>
  </si>
  <si>
    <t>Pembayaran Biaya Emisi Sa...</t>
  </si>
  <si>
    <t>Akuisisi Kepentingan Non ...</t>
  </si>
  <si>
    <t>Hasil Bersih Penawaran Um...</t>
  </si>
  <si>
    <t>Penerimaan Untuk Pinjaman...</t>
  </si>
  <si>
    <t>Penerimaan Utang Pembiaya...</t>
  </si>
  <si>
    <t>Penerbitan Saham Kepada N...</t>
  </si>
  <si>
    <t>26 May 26</t>
  </si>
  <si>
    <t>WOMF</t>
  </si>
  <si>
    <t>XIDX:WOMF</t>
  </si>
  <si>
    <t>Total Utang Obligasi</t>
  </si>
  <si>
    <t>Medium Term Notes</t>
  </si>
  <si>
    <t>Konsumen</t>
  </si>
  <si>
    <t>Bank-Bank Sehubungan Den...</t>
  </si>
  <si>
    <t>Pendapatan Komisi Asuran...</t>
  </si>
  <si>
    <t>Bunga Giro Dan Deposito</t>
  </si>
  <si>
    <t>Pendapatan Denda</t>
  </si>
  <si>
    <t>Penerimaan Kembali Piuta...</t>
  </si>
  <si>
    <t>Pendapatan Pelunasan Awa...</t>
  </si>
  <si>
    <t>Pendapatan Administrasi</t>
  </si>
  <si>
    <t>Pembayaran Kas Untuk/Kepa...</t>
  </si>
  <si>
    <t>Dealer</t>
  </si>
  <si>
    <t>Transkasi Sehubungan Den...</t>
  </si>
  <si>
    <t>Beban Pendanaan</t>
  </si>
  <si>
    <t>Beban Bunga Liabilitas S...</t>
  </si>
  <si>
    <t>Penambahan Nilai Aset Hak...</t>
  </si>
  <si>
    <t>Pencairan Deposito</t>
  </si>
  <si>
    <t>Uang Muka Renovasi Gedung</t>
  </si>
  <si>
    <t>Uang Muka Software Dan Li...</t>
  </si>
  <si>
    <t>Penjualan (Pembelian) Efe...</t>
  </si>
  <si>
    <t>Penambahan Utang Bank</t>
  </si>
  <si>
    <t>Pelunasan Utang Bank</t>
  </si>
  <si>
    <t>Pelunasan Utang - Pihak B...</t>
  </si>
  <si>
    <t>Penerimaan Utang - Pihak ...</t>
  </si>
  <si>
    <t>Penambahan Utang Subordin...</t>
  </si>
  <si>
    <t>Pelunasan Utang Subordina...</t>
  </si>
  <si>
    <t>Pelunasan Mtn</t>
  </si>
  <si>
    <t>09 Apr 26</t>
  </si>
  <si>
    <t>WSKT</t>
  </si>
  <si>
    <t>XIDX:WSKT</t>
  </si>
  <si>
    <t>Piutang Pada Ventura Ber...</t>
  </si>
  <si>
    <t>Kewajiban Lembaga Keu...</t>
  </si>
  <si>
    <t>Pinjaman Dari Pem...</t>
  </si>
  <si>
    <t>Utang Lembaga Keu...</t>
  </si>
  <si>
    <t>Sukuk Mudharabah</t>
  </si>
  <si>
    <t>Total Utang Lain Ja...</t>
  </si>
  <si>
    <t>Utang Bunga Dan Denda</t>
  </si>
  <si>
    <t>Surat Hutang</t>
  </si>
  <si>
    <t>Pinjaman Dari Pemerin...</t>
  </si>
  <si>
    <t>Penerimaan Rekening Giro ...</t>
  </si>
  <si>
    <t>Pembayaran Beban Pinjaman</t>
  </si>
  <si>
    <t>Penerimaan Dari Ventura B...</t>
  </si>
  <si>
    <t>Aset Keuangan Dimiliki Hi...</t>
  </si>
  <si>
    <t>Penempatan Pada Ventura B...</t>
  </si>
  <si>
    <t>Pembelian Saham Kembali E...</t>
  </si>
  <si>
    <t>Penempatan Investasi Pada...</t>
  </si>
  <si>
    <t>Pengurangan Penyertaan Pa...</t>
  </si>
  <si>
    <t>Pinjaman Diberikan Kepada...</t>
  </si>
  <si>
    <t>Penerimaan Penjualan Peny...</t>
  </si>
  <si>
    <t>Penerimaan Atas Peralihan...</t>
  </si>
  <si>
    <t>Penerimaan Kompensasi</t>
  </si>
  <si>
    <t>Penerimaan Penjualan Inve...</t>
  </si>
  <si>
    <t>Penerimaan Atas Pengembal...</t>
  </si>
  <si>
    <t>Penambahan Penyertaan Ent...</t>
  </si>
  <si>
    <t>Pencairan Investasi Jangk...</t>
  </si>
  <si>
    <t>Investasi Jangka Panjang ...</t>
  </si>
  <si>
    <t>Penerimaan Utang Obligasi</t>
  </si>
  <si>
    <t>Biaya Emisi Obligasi</t>
  </si>
  <si>
    <t>Biaya Emisi Efek Saham</t>
  </si>
  <si>
    <t>Biaya Emisi Sukuk Mudhara...</t>
  </si>
  <si>
    <t>Penerimaan Penerbitan Suk...</t>
  </si>
  <si>
    <t>Jangka Pendek</t>
  </si>
  <si>
    <t>Jangka Panjang</t>
  </si>
  <si>
    <t>Total Penerimaan Pinjam...</t>
  </si>
  <si>
    <t>Penerimaan Modal Saham Di...</t>
  </si>
  <si>
    <t>Penerimaan Penerbitan Mod...</t>
  </si>
  <si>
    <t>Biaya Emisi Penawaran Umu...</t>
  </si>
  <si>
    <t>Penerimaan Setoran Dari E...</t>
  </si>
  <si>
    <t>Penerimaan Pendapatan Bun...</t>
  </si>
  <si>
    <t>Pembayaran Utang Lain Lai...</t>
  </si>
  <si>
    <t>Pengeluaran Ke Entitas No...</t>
  </si>
  <si>
    <t>Perolehan Saham Treasuri</t>
  </si>
  <si>
    <t>Penerimaan Tambahan Setor...</t>
  </si>
  <si>
    <t>Pembayaran Program Kemitr...</t>
  </si>
  <si>
    <t>Pembayaran Pinjaman Lemba...</t>
  </si>
  <si>
    <t>Penempatan Uang Jaminan P...</t>
  </si>
  <si>
    <t>Penurunan Kas Yang Dibata...</t>
  </si>
  <si>
    <t>Efek Divestasi</t>
  </si>
  <si>
    <t>16 Jun 20</t>
  </si>
  <si>
    <t>WTON</t>
  </si>
  <si>
    <t>XIDX:WTON</t>
  </si>
  <si>
    <t>Beban Penelitian Dan Peng...</t>
  </si>
  <si>
    <t>Pendapatan Bersih Ventura...</t>
  </si>
  <si>
    <t>Laba (Rugi) Atas Perubaha...</t>
  </si>
  <si>
    <t>Penerimaan Restitusi</t>
  </si>
  <si>
    <t>Pembayaran Operasi Lainny...</t>
  </si>
  <si>
    <t>Penyertaan Pada Ventura B...</t>
  </si>
  <si>
    <t>Penyertaan Pada Anak Peru...</t>
  </si>
  <si>
    <t>Pembayaran Pinjaman Pada ...</t>
  </si>
  <si>
    <t>Penerimaan Utang Sewa Pem...</t>
  </si>
  <si>
    <t>Pembayaran Bunga Sewa Pem...</t>
  </si>
  <si>
    <t>Perolehan Saham Kembali</t>
  </si>
  <si>
    <t>Penerimaan (Pelunasan) Pt...</t>
  </si>
  <si>
    <t>Pelunasan Pinjaman Bank J...</t>
  </si>
  <si>
    <t>YPAS</t>
  </si>
  <si>
    <t>XIDX:YPAS</t>
  </si>
  <si>
    <t>Kenaikan (Penurunan) Piut...</t>
  </si>
  <si>
    <t>Pendapatan Klaim Asuransi</t>
  </si>
  <si>
    <t>Penurunan Liabilitas Jang...</t>
  </si>
  <si>
    <t>08 Jun 10</t>
  </si>
  <si>
    <t>YULE</t>
  </si>
  <si>
    <t>XIDX:YULE</t>
  </si>
  <si>
    <t>Beban Komisi</t>
  </si>
  <si>
    <t>Piutang Pada Lembaga Kli...</t>
  </si>
  <si>
    <t>Penerimaan Jasa Penjamin ...</t>
  </si>
  <si>
    <t>Penerimaan Penghasilan Di...</t>
  </si>
  <si>
    <t>Penerimaan (Pembayaran) E...</t>
  </si>
  <si>
    <t>Penerimaan (Pembayaran) N...</t>
  </si>
  <si>
    <t>Pembayaran Piutang Lain-L...</t>
  </si>
  <si>
    <t>Pembayaran Biaya Umum Dan...</t>
  </si>
  <si>
    <t>Tanah Yang Belum Dikemban...</t>
  </si>
  <si>
    <t>Kenaikan (Penurunan) Depo...</t>
  </si>
  <si>
    <t>Penyertaan Saham Pada Ent...</t>
  </si>
  <si>
    <t>Uang Muka Investasi Saham</t>
  </si>
  <si>
    <t>Penyertaan Saham - Pefind...</t>
  </si>
  <si>
    <t>Investasi Pada Anak Perus...</t>
  </si>
  <si>
    <t>Penerimaan Pinjaman Pihak...</t>
  </si>
  <si>
    <t>Pencairan Simpanan Kospin</t>
  </si>
  <si>
    <t>Uang Muka Setoran Modal</t>
  </si>
  <si>
    <t>Penambahan Hutang Sub Ord...</t>
  </si>
  <si>
    <t>Pembayaran Utang Sub Ordi...</t>
  </si>
  <si>
    <t>Pembelian/(Penjualan) Kem...</t>
  </si>
  <si>
    <t>Saldo Kas Dan Bank Awal Entitas...</t>
  </si>
  <si>
    <t>21 Apr 26</t>
  </si>
  <si>
    <t>ZBRA</t>
  </si>
  <si>
    <t>XIDX:ZBRA</t>
  </si>
  <si>
    <t>Q3 2024</t>
  </si>
  <si>
    <t>Q2 2024</t>
  </si>
  <si>
    <t>Q1 2024</t>
  </si>
  <si>
    <t>Q4 2023</t>
  </si>
  <si>
    <t>2024</t>
  </si>
  <si>
    <t>Pembayaran Imbalan Kerja</t>
  </si>
  <si>
    <t>Pelepasan Aset Tetap</t>
  </si>
  <si>
    <t>Penurunan Utang Bank Dan ...</t>
  </si>
  <si>
    <t>Penerimaan Utang Pihak Be...</t>
  </si>
  <si>
    <t>Penerimaan Wesel Bayar</t>
  </si>
  <si>
    <t>Penerimaan Kas Dari Entitas Yan...</t>
  </si>
  <si>
    <t>SHIP</t>
  </si>
  <si>
    <t>XIDX:SHIP</t>
  </si>
  <si>
    <t>Penerimaan (Pembayaran) B...</t>
  </si>
  <si>
    <t>Taksiran Tagihan Pajak</t>
  </si>
  <si>
    <t>Akuisisi Entitas Anak - N...</t>
  </si>
  <si>
    <t>Kas Yang Diperoleh Dari A...</t>
  </si>
  <si>
    <t>Penambahan Setoran Modal</t>
  </si>
  <si>
    <t>Perolehan Utang Bank Jang...</t>
  </si>
  <si>
    <t>Perolehan Dari (Pembayara...</t>
  </si>
  <si>
    <t>Penambahan Investasi Di A...</t>
  </si>
  <si>
    <t>Penambahan Piutang Pihak ...</t>
  </si>
  <si>
    <t>Penambahan Utang Pembiaya...</t>
  </si>
  <si>
    <t>Pembayaran Utang Pihak Ke...</t>
  </si>
  <si>
    <t>Pembayaran Bagian Pokok L...</t>
  </si>
  <si>
    <t>Penerimaan Dari Utang Pem...</t>
  </si>
  <si>
    <t>Perolehan Dari Penawaran ...</t>
  </si>
  <si>
    <t>Tambahan Modal Disetor - ...</t>
  </si>
  <si>
    <t>Beban Emisi Saham</t>
  </si>
  <si>
    <t>Penerimaan Dari Deposito ...</t>
  </si>
  <si>
    <t>Kas Dan Bank Entitas Anak Pada ...</t>
  </si>
  <si>
    <t>19 May 26</t>
  </si>
  <si>
    <t>CASA</t>
  </si>
  <si>
    <t>XIDX:CASA</t>
  </si>
  <si>
    <t>Provisi Dan Komisi Kredit</t>
  </si>
  <si>
    <t>Beban Penyisihan Kerugian...</t>
  </si>
  <si>
    <t>Pinjaman Yang Diberikan</t>
  </si>
  <si>
    <t>Utang Dari Pihak Ketiga</t>
  </si>
  <si>
    <t>Penerimaan Jasa</t>
  </si>
  <si>
    <t>Pembayaran Kredit</t>
  </si>
  <si>
    <t>Efek-Efek</t>
  </si>
  <si>
    <t>Penerimaan Bunga Dan Lain...</t>
  </si>
  <si>
    <t>Pendirian Entitas Anak</t>
  </si>
  <si>
    <t>Pembayaran Akuisisi Saham...</t>
  </si>
  <si>
    <t>Penerimaan (Penempatan) I...</t>
  </si>
  <si>
    <t>Penempatan Investasi Efek</t>
  </si>
  <si>
    <t>Pelepasan Investasi Efek</t>
  </si>
  <si>
    <t>Penerimaan Investasi Pada...</t>
  </si>
  <si>
    <t>Penerimaan (Penempatan) P...</t>
  </si>
  <si>
    <t>Perolehan Properti Invest...</t>
  </si>
  <si>
    <t>Penerimaan Medium Term No...</t>
  </si>
  <si>
    <t>Biaya Penerbitan Mtn</t>
  </si>
  <si>
    <t>Setoran Modal Entitas Ana...</t>
  </si>
  <si>
    <t>DAYA</t>
  </si>
  <si>
    <t>XIDX:DAYA</t>
  </si>
  <si>
    <t>Penerimaan Penghasilan Ke...</t>
  </si>
  <si>
    <t>Penerimaan Tagihan Atas R...</t>
  </si>
  <si>
    <t>Perolehan Aset Hak-Guna M...</t>
  </si>
  <si>
    <t>Penerimaan Dari Pinjaman</t>
  </si>
  <si>
    <t>Pembayaran Pokok Atas Pin...</t>
  </si>
  <si>
    <t>Pembayaran Bunga Pinjaman...</t>
  </si>
  <si>
    <t>Pembayaran Pokok Atas Lia...</t>
  </si>
  <si>
    <t>Pembayaran Biaya Bunga At...</t>
  </si>
  <si>
    <t>Pembayaran Biaya Terkait ...</t>
  </si>
  <si>
    <t>DPUM</t>
  </si>
  <si>
    <t>XIDX:DPUM</t>
  </si>
  <si>
    <t>Penerimaan Kas Lainnya Da...</t>
  </si>
  <si>
    <t>Pembayaran Untuk Beban Us...</t>
  </si>
  <si>
    <t>Pembayaran Provisi Dan Be...</t>
  </si>
  <si>
    <t>Penempatan</t>
  </si>
  <si>
    <t>Total Penerimaan (Penem...</t>
  </si>
  <si>
    <t>Penempatan Pada Investasi...</t>
  </si>
  <si>
    <t>Total Penempatan Pada I...</t>
  </si>
  <si>
    <t>Pengembalian Aset Dalam P...</t>
  </si>
  <si>
    <t>Penerimaan Bank Yang Diba...</t>
  </si>
  <si>
    <t>Penerimaan:</t>
  </si>
  <si>
    <t>Utang Dari Supplier</t>
  </si>
  <si>
    <t>Utang Lembaga Keuangan J...</t>
  </si>
  <si>
    <t>Modal Ditempatkan Dan Di...</t>
  </si>
  <si>
    <t>Liabilitas Sewa</t>
  </si>
  <si>
    <t>Utang Sewa Pembiayaan Ja...</t>
  </si>
  <si>
    <t>Penawaran Umum Perusahaa...</t>
  </si>
  <si>
    <t>Total Penerimaan:</t>
  </si>
  <si>
    <t>Pembayaran:</t>
  </si>
  <si>
    <t>Utang Lembaga Keuangan</t>
  </si>
  <si>
    <t>Penurunan Modal</t>
  </si>
  <si>
    <t>Pembayaran Agio Saham</t>
  </si>
  <si>
    <t>Penerbitan Saham Tresuri</t>
  </si>
  <si>
    <t>Total Pembayaran:</t>
  </si>
  <si>
    <t>IDPR</t>
  </si>
  <si>
    <t>XIDX:IDPR</t>
  </si>
  <si>
    <t>Pembayaran Gaji Dan Tunja...</t>
  </si>
  <si>
    <t>Investasi Pada Entitas An...</t>
  </si>
  <si>
    <t>Uang Muka Properti Invest...</t>
  </si>
  <si>
    <t>Penjualan Properti Invest...</t>
  </si>
  <si>
    <t>Penerimaan Utang Angsuran</t>
  </si>
  <si>
    <t>Pembayaran Utang Angsuran</t>
  </si>
  <si>
    <t>30 Jun 26</t>
  </si>
  <si>
    <t>JGLE</t>
  </si>
  <si>
    <t>XIDX:JGLE</t>
  </si>
  <si>
    <t>Tanah Untuk Dikembangkan</t>
  </si>
  <si>
    <t>Pombayaran Kas Kepada Kar...</t>
  </si>
  <si>
    <t>Pembayaran Kas Untuk Akti...</t>
  </si>
  <si>
    <t>Pencairan Dana Dalam Pemb...</t>
  </si>
  <si>
    <t>Penempatan Dana Dalam Pem...</t>
  </si>
  <si>
    <t>Penerimaan Investasi Jang...</t>
  </si>
  <si>
    <t>Pembayaran Neto Piutang P...</t>
  </si>
  <si>
    <t>Kas Neto Dekonsolidasi En...</t>
  </si>
  <si>
    <t>Peningkatan (Penurunan) P...</t>
  </si>
  <si>
    <t>Peningkatan Piutang Pihak...</t>
  </si>
  <si>
    <t>Peningkatan Tanah Yang Be...</t>
  </si>
  <si>
    <t>Uang Muka Pembelian</t>
  </si>
  <si>
    <t>Perolehan Entitas Anak</t>
  </si>
  <si>
    <t>Perolehan Aset Takberwuju...</t>
  </si>
  <si>
    <t>Peningkatan Piutang Lain-...</t>
  </si>
  <si>
    <t>Pembayaran Utang Pihak Be...</t>
  </si>
  <si>
    <t>Peningkatan Utang Pihak B...</t>
  </si>
  <si>
    <t>Penerimaan Dari Penambaha...</t>
  </si>
  <si>
    <t>Penururan Utang Pihak Ket...</t>
  </si>
  <si>
    <t>Pembiayaan Musyarakah Jan...</t>
  </si>
  <si>
    <t>Utang Pembelian Aset Teta...</t>
  </si>
  <si>
    <t>Penerimaan Dari Penagihan...</t>
  </si>
  <si>
    <t>Peningkatan Utang Lain-La...</t>
  </si>
  <si>
    <t>Penerimaan Dari Utang Lai...</t>
  </si>
  <si>
    <t>Penerimaan Dari Hasil Pen...</t>
  </si>
  <si>
    <t>KINO</t>
  </si>
  <si>
    <t>XIDX:KINO</t>
  </si>
  <si>
    <t>Pembayaran Beban Penjuala...</t>
  </si>
  <si>
    <t>Penerimaan Tagihan Pajak ...</t>
  </si>
  <si>
    <t>Akuisisi Bisnis</t>
  </si>
  <si>
    <t>Penambahan Aset Tidak Lan...</t>
  </si>
  <si>
    <t>Hasil Penjualan Dari Enti...</t>
  </si>
  <si>
    <t>Pencairan Deposito Yang D...</t>
  </si>
  <si>
    <t>Hasil Penjualan Aset Hak ...</t>
  </si>
  <si>
    <t>Likuidasi Entitas Asosias...</t>
  </si>
  <si>
    <t>Agio Saham Dari Penawaran...</t>
  </si>
  <si>
    <t>Pembayaran Kepada Kepenti...</t>
  </si>
  <si>
    <t>Pemberian Pinjaman Ke Pih...</t>
  </si>
  <si>
    <t>Penerimaan Utang Dari Pih...</t>
  </si>
  <si>
    <t>Kas Dan Bank Entitas Anak Saat ...</t>
  </si>
  <si>
    <t>Kas Entitas Anak Didistribusika...</t>
  </si>
  <si>
    <t>04 Jun 26</t>
  </si>
  <si>
    <t>MARI</t>
  </si>
  <si>
    <t>XIDX:MARI</t>
  </si>
  <si>
    <t>Beban Program Dan Penyiar...</t>
  </si>
  <si>
    <t>Total Beban Pokok Penjualan...</t>
  </si>
  <si>
    <t>Penerimaan Pendapatan Keu...</t>
  </si>
  <si>
    <t>Arus Kas Masuk Dari Restr...</t>
  </si>
  <si>
    <t>Penambahan Uang Muka Inve...</t>
  </si>
  <si>
    <t>Akuisisi Entitas Anak Set...</t>
  </si>
  <si>
    <t>Pembayaran Dari Kegiatan ...</t>
  </si>
  <si>
    <t>Pembelian Aset Tak Berwuj...</t>
  </si>
  <si>
    <t>(Perolehan) Pelepasan Ase...</t>
  </si>
  <si>
    <t>Penerimaan (Penambahan) D...</t>
  </si>
  <si>
    <t>Penerimaan Obligasi Konve...</t>
  </si>
  <si>
    <t>Setoran Modal Dari Kepent...</t>
  </si>
  <si>
    <t>Tambahan Modal Melalui Pe...</t>
  </si>
  <si>
    <t>Penerimaan Dan Pengeluara...</t>
  </si>
  <si>
    <t>Kas Dan Setara Kas Pada Awal Ta...</t>
  </si>
  <si>
    <t>Dampak Selisih Kurs Terhadap Ka...</t>
  </si>
  <si>
    <t>Kas Dan Setara Kas Pada Akhir T...</t>
  </si>
  <si>
    <t>28 Jun 19</t>
  </si>
  <si>
    <t>MKNT</t>
  </si>
  <si>
    <t>XIDX:MKNT</t>
  </si>
  <si>
    <t>Q2 2025</t>
  </si>
  <si>
    <t>Penempatan Aset Lain-Lain</t>
  </si>
  <si>
    <t>Uang Muka Penyertaan Saha...</t>
  </si>
  <si>
    <t>Pelepasan Entitas Anak</t>
  </si>
  <si>
    <t>Investasi Saham</t>
  </si>
  <si>
    <t>Arus Kas Bersih Dari Pele...</t>
  </si>
  <si>
    <t>Arus Kas Bersih Untuk Aku...</t>
  </si>
  <si>
    <t>Kenaikan Piutang Lain-Lai...</t>
  </si>
  <si>
    <t>Tambahan Modal Saham</t>
  </si>
  <si>
    <t>Hutang Lain-Lain</t>
  </si>
  <si>
    <t>Kas Dan Bank Pelepasan Entitas ...</t>
  </si>
  <si>
    <t>Salo Kas Dan Bank Awal Entitas ...</t>
  </si>
  <si>
    <t>Pengaruh Perubahan Kurs</t>
  </si>
  <si>
    <t>MTRA</t>
  </si>
  <si>
    <t>XIDX:MTRA</t>
  </si>
  <si>
    <t>Q3 2022</t>
  </si>
  <si>
    <t>Q2 2022</t>
  </si>
  <si>
    <t>Q1 2022</t>
  </si>
  <si>
    <t>Q4 2021</t>
  </si>
  <si>
    <t>2022</t>
  </si>
  <si>
    <t>Penurunan(Kenaikan) Piuta...</t>
  </si>
  <si>
    <t>Penambahan Investasi Kepe...</t>
  </si>
  <si>
    <t>Tambahan Modal Entitas An...</t>
  </si>
  <si>
    <t>Pembagian Dividen Tunai D...</t>
  </si>
  <si>
    <t>Tambahan Modal Disetor La...</t>
  </si>
  <si>
    <t>Pembayaran Utang Perusaha...</t>
  </si>
  <si>
    <t>OASA</t>
  </si>
  <si>
    <t>XIDX:OASA</t>
  </si>
  <si>
    <t>Pembayaran Beban Final Ta...</t>
  </si>
  <si>
    <t>Pembelian Investasi Jangk...</t>
  </si>
  <si>
    <t>Peningkatan Uang Muka Pro...</t>
  </si>
  <si>
    <t>Peningkatan Aset Tak Berw...</t>
  </si>
  <si>
    <t>Peningkatan Uang Jaminan</t>
  </si>
  <si>
    <t>Penerimaan Dari Bunga Dep...</t>
  </si>
  <si>
    <t>Piutang Pihak-Pihak Berel...</t>
  </si>
  <si>
    <t>Penurunan Piutang Lain-La...</t>
  </si>
  <si>
    <t>Pembelian Persediaan</t>
  </si>
  <si>
    <t>Penerimaan Portofolio Efe...</t>
  </si>
  <si>
    <t>Peningkatan Penyertaan Sa...</t>
  </si>
  <si>
    <t>Pembayaran Leasing</t>
  </si>
  <si>
    <t>Tambahan Setoran Modal En...</t>
  </si>
  <si>
    <t>Piutang Lainnya</t>
  </si>
  <si>
    <t>Kas Dan Bank Merging Entities</t>
  </si>
  <si>
    <t>POWR</t>
  </si>
  <si>
    <t>XIDX:POWR</t>
  </si>
  <si>
    <t>Piutang Pembiayaan</t>
  </si>
  <si>
    <t>Wesel Bayar</t>
  </si>
  <si>
    <t>Pembayaran Beban Pendanaa...</t>
  </si>
  <si>
    <t>Pengembalian Pajak Atas K...</t>
  </si>
  <si>
    <t>Akuisisi Peralatan Listri...</t>
  </si>
  <si>
    <t>Pembelian Investasi</t>
  </si>
  <si>
    <t>Penarikan Deposito Berjan...</t>
  </si>
  <si>
    <t>Pembayaran Atas Liabilita...</t>
  </si>
  <si>
    <t>Pembayaran Utang Wesel</t>
  </si>
  <si>
    <t>Pembayaran Biaya Transaks...</t>
  </si>
  <si>
    <t>INCF</t>
  </si>
  <si>
    <t>XIDX:INCF</t>
  </si>
  <si>
    <t>Q1 2025</t>
  </si>
  <si>
    <t>2025</t>
  </si>
  <si>
    <t>Penerimaan Kas Dari Resti...</t>
  </si>
  <si>
    <t>Penerimaan Kas Lainnya</t>
  </si>
  <si>
    <t>Pembayaran Kas Untuk Paja...</t>
  </si>
  <si>
    <t>Pembayaran Pemberian Piut...</t>
  </si>
  <si>
    <t>Penarikan Kas Yang Dibata...</t>
  </si>
  <si>
    <t>Pinjaman Kepada Pihak Ber...</t>
  </si>
  <si>
    <t>Perolehan (Pembayaran) Pi...</t>
  </si>
  <si>
    <t>Pembayaran Pihak Berelasi</t>
  </si>
  <si>
    <t>WSBP</t>
  </si>
  <si>
    <t>XIDX:WSBP</t>
  </si>
  <si>
    <t>Penerimaandari Pelanggan</t>
  </si>
  <si>
    <t>Penerimaan Jasa Giro Dan ...</t>
  </si>
  <si>
    <t>Penerimaan Hasil Restitus...</t>
  </si>
  <si>
    <t>Biaya Dibayar Dimuka Atas...</t>
  </si>
  <si>
    <t>Penerimaan Obligasi</t>
  </si>
  <si>
    <t>26 May 20</t>
  </si>
  <si>
    <t>PBSA</t>
  </si>
  <si>
    <t>XIDX:PBSA</t>
  </si>
  <si>
    <t>Keuntungan (Rugi) Atas Tr...</t>
  </si>
  <si>
    <t>Utang Pembiayaan Kons...</t>
  </si>
  <si>
    <t>Penghasilan Keuangan</t>
  </si>
  <si>
    <t>Perolehan Aset Hak-Guna</t>
  </si>
  <si>
    <t>Pembayaran Terkait Aset H...</t>
  </si>
  <si>
    <t>Pembayaran Pajak Penjuala...</t>
  </si>
  <si>
    <t>Penempatan Penyertaan Sah...</t>
  </si>
  <si>
    <t>Perolehan Aset Lain-Lain</t>
  </si>
  <si>
    <t>Kenaikan/(Penurunan) Utan...</t>
  </si>
  <si>
    <t>Akuisisi Kepentingan Non-...</t>
  </si>
  <si>
    <t>Penambahan Aset Pengampun...</t>
  </si>
  <si>
    <t>Penamabahan Aset</t>
  </si>
  <si>
    <t>Peningkatan Modal Disetor</t>
  </si>
  <si>
    <t>Pembayaran Utang Sewa</t>
  </si>
  <si>
    <t>Kenaikan Neto Kas Dan Setara Ka...</t>
  </si>
  <si>
    <t>Kas Dan Setara Pada Awal Period...</t>
  </si>
  <si>
    <t>Kas Dan Bank Pada Akhir Periode</t>
  </si>
  <si>
    <t>EPS Rating</t>
  </si>
  <si>
    <t>PRDA</t>
  </si>
  <si>
    <t>XIDX:PRDA</t>
  </si>
  <si>
    <t>Penambahan Uang Muka Pemb...</t>
  </si>
  <si>
    <t>Pengurangan Aset Hak Guna</t>
  </si>
  <si>
    <t>Penempatan Investasi Reks...</t>
  </si>
  <si>
    <t>Penempatan Investasi Enti...</t>
  </si>
  <si>
    <t>Penjualan Investasi Saham...</t>
  </si>
  <si>
    <t>Penambahan Sewa Dibayar D...</t>
  </si>
  <si>
    <t>Pengurangan Aset Tidak La...</t>
  </si>
  <si>
    <t>Setoran Modal Oleh Kepent...</t>
  </si>
  <si>
    <t>Pembayaran Utang Sewa Hak...</t>
  </si>
  <si>
    <t>Pengeluaran Kas Lainnya</t>
  </si>
  <si>
    <t>Kas Dan Bank Entitas Anak Yang ...</t>
  </si>
  <si>
    <t>05 May 26</t>
  </si>
  <si>
    <t>BOGA</t>
  </si>
  <si>
    <t>XIDX:BOGA</t>
  </si>
  <si>
    <t>Pembayaran Lain-Lainya</t>
  </si>
  <si>
    <t>Akuisisi Entitas Anak - S...</t>
  </si>
  <si>
    <t>Pencairan Reksa Dana</t>
  </si>
  <si>
    <t>Penempatan Reksa Dana</t>
  </si>
  <si>
    <t>Hasil Pelepasan Aset Teta...</t>
  </si>
  <si>
    <t>Pembayaran Uang Muka Aset...</t>
  </si>
  <si>
    <t>Pengembalian Uang Muka As...</t>
  </si>
  <si>
    <t>Pembayaran Uang Muka</t>
  </si>
  <si>
    <t>Pinjaman Jangka Pendek</t>
  </si>
  <si>
    <t>Total Pinjaman Jangka P...</t>
  </si>
  <si>
    <t>Penerimaan Setoran Dari K...</t>
  </si>
  <si>
    <t>Pembayaran Utang Entitas ...</t>
  </si>
  <si>
    <t>Setoran Modal Saham Oleh ...</t>
  </si>
  <si>
    <t>Penerimaan Waran</t>
  </si>
  <si>
    <t>Penerimaan Pinjaman Lainn...</t>
  </si>
  <si>
    <t>BRIS</t>
  </si>
  <si>
    <t>XIDX:BRIS</t>
  </si>
  <si>
    <t>Total Pendapatan Operas...</t>
  </si>
  <si>
    <t>Beban Operasional Lainnya</t>
  </si>
  <si>
    <t>Beban Penyisihan Kerugia...</t>
  </si>
  <si>
    <t>Total Beban Operasional...</t>
  </si>
  <si>
    <t>Penempatan Pada Bank Indo...</t>
  </si>
  <si>
    <t>Pinjaman Yang Diterima</t>
  </si>
  <si>
    <t>Penerimaan Bagi Hasil, Ma...</t>
  </si>
  <si>
    <t>Pembayaran Bagi Hasil Dan...</t>
  </si>
  <si>
    <t>Penerimaan Dari Pembiayaa...</t>
  </si>
  <si>
    <t>Penerimaan Pendapatan Usa...</t>
  </si>
  <si>
    <t>Pembayaran Tantiem</t>
  </si>
  <si>
    <t>Pendapatan Non-Usaha - Ne...</t>
  </si>
  <si>
    <t>Pembayaran Zakat</t>
  </si>
  <si>
    <t>Penyaluran Dana Kebajikan</t>
  </si>
  <si>
    <t>Perubahan Dalam Aset Dan ...</t>
  </si>
  <si>
    <t>Kenaikan (Penurunan) Ase...</t>
  </si>
  <si>
    <t>Penempatan Pada Bank ...</t>
  </si>
  <si>
    <t>Surat Berharga - Diuk...</t>
  </si>
  <si>
    <t>Piutang</t>
  </si>
  <si>
    <t>Pinjaman Qardh</t>
  </si>
  <si>
    <t>Pembiayaan Syariah</t>
  </si>
  <si>
    <t>Aset Yang Diperoleh U...</t>
  </si>
  <si>
    <t>Total Kenaikan (Penuru...</t>
  </si>
  <si>
    <t>Kenaikan (Penurunan) Lia...</t>
  </si>
  <si>
    <t>Simpanan Dari Nasabah</t>
  </si>
  <si>
    <t>Liabilitas Lain-Lain</t>
  </si>
  <si>
    <t>Kenaikan Dana Syirkah...</t>
  </si>
  <si>
    <t>Total Perubahan Dalam A...</t>
  </si>
  <si>
    <t>Penerimaan Kembali Invest...</t>
  </si>
  <si>
    <t>Perolehan Aset Tidak Berw...</t>
  </si>
  <si>
    <t>Perolehan Surat Berharga</t>
  </si>
  <si>
    <t>Biaya Emisi Surat Berharg...</t>
  </si>
  <si>
    <t>Liabilitas Kepada Bank In...</t>
  </si>
  <si>
    <t>Pembayaran Pinjaman Kepad...</t>
  </si>
  <si>
    <t>Surat Berharga Yang Diter...</t>
  </si>
  <si>
    <t>Pelunasan Surat Berharga ...</t>
  </si>
  <si>
    <t>Penerimaan Pembiayaan Ber...</t>
  </si>
  <si>
    <t>Pembayaran Pembiayaan Ber...</t>
  </si>
  <si>
    <t>Penerimaan Pinjaman Yang ...</t>
  </si>
  <si>
    <t>NPF - Gross</t>
  </si>
  <si>
    <t>NPF - Coverage</t>
  </si>
  <si>
    <t>Capital Adequacy Ratio</t>
  </si>
  <si>
    <t>Financing to Deposit Ratio</t>
  </si>
  <si>
    <t>CASA Ratio</t>
  </si>
  <si>
    <t>Cost of Credit</t>
  </si>
  <si>
    <t>Net Interest Margin (NIM)</t>
  </si>
  <si>
    <t>18 May 26</t>
  </si>
  <si>
    <t>PORT</t>
  </si>
  <si>
    <t>XIDX:PORT</t>
  </si>
  <si>
    <t>Penerimaan Atas Pendapata...</t>
  </si>
  <si>
    <t>Pembayaran Kepada Pihak K...</t>
  </si>
  <si>
    <t>Divestasi Pada Entitas An...</t>
  </si>
  <si>
    <t>Pembayaran Untuk Pengemba...</t>
  </si>
  <si>
    <t>Pembayaran Uang Muka Inve...</t>
  </si>
  <si>
    <t>Penempatan Bank Garansi</t>
  </si>
  <si>
    <t>Penerimaan Fasilitas Seni...</t>
  </si>
  <si>
    <t>Pembayaran Biaya Penawara...</t>
  </si>
  <si>
    <t>Pengaruh Akuisisi Entitas Anak</t>
  </si>
  <si>
    <t>Kas Dan Setara Kas Yang Terkait...</t>
  </si>
  <si>
    <t>CARS</t>
  </si>
  <si>
    <t>XIDX:CARS</t>
  </si>
  <si>
    <t>Pelunasan Pembiayaan Kons...</t>
  </si>
  <si>
    <t>Pembayaran Untuk Pembiaya...</t>
  </si>
  <si>
    <t>Pembayaran Untuk Beban Op...</t>
  </si>
  <si>
    <t>Pendapatan Dividen</t>
  </si>
  <si>
    <t>Pendapatan Dividen Dari E...</t>
  </si>
  <si>
    <t>Pengembalian Investasi Da...</t>
  </si>
  <si>
    <t>Pengembalian Dividen Kepa...</t>
  </si>
  <si>
    <t>Penambahan Investasi Lain...</t>
  </si>
  <si>
    <t>Penambahan Investasi Vent...</t>
  </si>
  <si>
    <t>Penambahan Investasi Di ...</t>
  </si>
  <si>
    <t>Penambahan Investasi Di E...</t>
  </si>
  <si>
    <t>Setoran Saham</t>
  </si>
  <si>
    <t>Dampak Pelepasan Entitas Anak</t>
  </si>
  <si>
    <t>15 May 19</t>
  </si>
  <si>
    <t>MINA</t>
  </si>
  <si>
    <t>XIDX:MINA</t>
  </si>
  <si>
    <t>Beban Usaha Lainnya</t>
  </si>
  <si>
    <t>Uang Muka</t>
  </si>
  <si>
    <t>Aset Hak Guna</t>
  </si>
  <si>
    <t>Penerimaan Piutang Pihak ...</t>
  </si>
  <si>
    <t>Perolehan Aset Keuangan T...</t>
  </si>
  <si>
    <t>Uang Muka Pembelian Tanah</t>
  </si>
  <si>
    <t>Investasi Pada Saham</t>
  </si>
  <si>
    <t>Perolehan Portofolio Efek</t>
  </si>
  <si>
    <t>Hasil Penjualan Portofoli...</t>
  </si>
  <si>
    <t>Hasil Penjualan Aset Keua...</t>
  </si>
  <si>
    <t>Pembayaran Atas Emisi Sah...</t>
  </si>
  <si>
    <t>Uang Jaminan Pelanggan</t>
  </si>
  <si>
    <t>Penerbitan Saham Pmhmetd ...</t>
  </si>
  <si>
    <t>Hutang Leasing Jangka Pen...</t>
  </si>
  <si>
    <t>Liabilitas Keuangan Lanca...</t>
  </si>
  <si>
    <t>Dampak Perubahan Selisih ...</t>
  </si>
  <si>
    <t>Total Adjustment</t>
  </si>
  <si>
    <t>CLEO</t>
  </si>
  <si>
    <t>XIDX:CLEO</t>
  </si>
  <si>
    <t>Penerimaan Atas Pelepasan...</t>
  </si>
  <si>
    <t>Deposito Yang Dibatasi Pe...</t>
  </si>
  <si>
    <t>Pembelian Modal Saham Dip...</t>
  </si>
  <si>
    <t>Bagian Kepentingan Non-Pe...</t>
  </si>
  <si>
    <t>Penjualan Saham Treasuri</t>
  </si>
  <si>
    <t>Dikurangi Saldo Akhir Tahun Kas...</t>
  </si>
  <si>
    <t>TAMU</t>
  </si>
  <si>
    <t>XIDX:TAMU</t>
  </si>
  <si>
    <t>Pembayaran Lain - Lain</t>
  </si>
  <si>
    <t>Penerimaan Lain - Lain</t>
  </si>
  <si>
    <t>Uang Muka Perolehan Aset ...</t>
  </si>
  <si>
    <t>Pinjaman Pihak Berelasi</t>
  </si>
  <si>
    <t>Penurunan Jaminan</t>
  </si>
  <si>
    <t>CSIS</t>
  </si>
  <si>
    <t>XIDX:CSIS</t>
  </si>
  <si>
    <t>Pembayaran Kas Lainnya Un...</t>
  </si>
  <si>
    <t>Pembayaran Kas Kepada Pih...</t>
  </si>
  <si>
    <t>Pembayaran Beban Dan Biay...</t>
  </si>
  <si>
    <t>Pengembalian(Penempatan) ...</t>
  </si>
  <si>
    <t>Pembayaran Atas Pengampun...</t>
  </si>
  <si>
    <t>Pembayaran Uang Muka Subk...</t>
  </si>
  <si>
    <t>Pembayaran Kas Atas Denda...</t>
  </si>
  <si>
    <t>Penerimaan Dari Estimasi ...</t>
  </si>
  <si>
    <t>Uang Muka Pembelian Aset ...</t>
  </si>
  <si>
    <t>Pembayaran Uang Muka Unit...</t>
  </si>
  <si>
    <t>Pembayaran Investasi Pada...</t>
  </si>
  <si>
    <t>Uang Muka Dan Pinjaman Di...</t>
  </si>
  <si>
    <t>Pembayaran Uang Muka Pera...</t>
  </si>
  <si>
    <t>Penerimaan Pinjaman Tanpa...</t>
  </si>
  <si>
    <t>Penerimaan Melalui Pengam...</t>
  </si>
  <si>
    <t>Penerimaan Dari Pihak Ket...</t>
  </si>
  <si>
    <t>Provisi</t>
  </si>
  <si>
    <t>06 Jul 26</t>
  </si>
  <si>
    <t>TGRA</t>
  </si>
  <si>
    <t>XIDX:TGRA</t>
  </si>
  <si>
    <t>Utang Pembelian A...</t>
  </si>
  <si>
    <t>Penambahan Aset Dalam Pem...</t>
  </si>
  <si>
    <t>Penambahan Uang Muka Untu...</t>
  </si>
  <si>
    <t>Uang Muka Dibayar Untuk P...</t>
  </si>
  <si>
    <t>Penambahan Uang Muka Jang...</t>
  </si>
  <si>
    <t>Penambahan Utang Pihak Be...</t>
  </si>
  <si>
    <t>Penambahan (Penurunan) Ut...</t>
  </si>
  <si>
    <t>Klaim Bank Garansi</t>
  </si>
  <si>
    <t>Pembayaran Biaya Emisi</t>
  </si>
  <si>
    <t>Transaksi Dengan Kepentin...</t>
  </si>
  <si>
    <t>Penerimaan Dari Peningkat...</t>
  </si>
  <si>
    <t>Penerimaan Hasil Penerbit...</t>
  </si>
  <si>
    <t>Penambahan Deposito Yang ...</t>
  </si>
  <si>
    <t>Pencairan Pinjaman Yang D...</t>
  </si>
  <si>
    <t>Perubahan Pada Deposito Yang Di...</t>
  </si>
  <si>
    <t>FIRE</t>
  </si>
  <si>
    <t>XIDX:FIRE</t>
  </si>
  <si>
    <t>Beban Eksplorasi</t>
  </si>
  <si>
    <t>Penerimaan Dari Taksiran ...</t>
  </si>
  <si>
    <t>Pembayaran Imbalan Pasca ...</t>
  </si>
  <si>
    <t>Kenaikan Aset Keuangan Ti...</t>
  </si>
  <si>
    <t>Kenaikan Aset Keuangan La...</t>
  </si>
  <si>
    <t>Penurunan Aset Keuangan L...</t>
  </si>
  <si>
    <t>Penurunan Aset Keuangan T...</t>
  </si>
  <si>
    <t>Penambahan Aset Eksploras...</t>
  </si>
  <si>
    <t>Pembayaran Pinjaman Pihak...</t>
  </si>
  <si>
    <t>Penerimaan Kas Dari Pihak...</t>
  </si>
  <si>
    <t>Pembayaran Kpd Pihak Bere...</t>
  </si>
  <si>
    <t>TOPS</t>
  </si>
  <si>
    <t>XIDX:TOPS</t>
  </si>
  <si>
    <t>Investasi Pada Entitas P...</t>
  </si>
  <si>
    <t>Dana Syirkah Temp...</t>
  </si>
  <si>
    <t>Pembayaran Kepada Komisar...</t>
  </si>
  <si>
    <t>Pencairan / Penempatan De...</t>
  </si>
  <si>
    <t>Pengeluaran Kepada Pihak ...</t>
  </si>
  <si>
    <t>Pengembalian Kelebihan In...</t>
  </si>
  <si>
    <t>Penjualan Saham Investasi...</t>
  </si>
  <si>
    <t>Penempatan Uang Muka Inve...</t>
  </si>
  <si>
    <t>Pencairan Pada Investasi ...</t>
  </si>
  <si>
    <t>KMTR</t>
  </si>
  <si>
    <t>XIDX:KMTR</t>
  </si>
  <si>
    <t>Pembibitan</t>
  </si>
  <si>
    <t>(Pembayaran) Penerimaan K...</t>
  </si>
  <si>
    <t>Penerimaan Pajak Penghasi...</t>
  </si>
  <si>
    <t>(Penambahan) Pengurangan ...</t>
  </si>
  <si>
    <t>Akuisisi Entitas Anak Bar...</t>
  </si>
  <si>
    <t>Penerimaan Atas Penjualan...</t>
  </si>
  <si>
    <t>Pembelian Saham Dari Kepe...</t>
  </si>
  <si>
    <t>Deposito Berjangka Yang D...</t>
  </si>
  <si>
    <t>Penerimaan Penerbitan Sah...</t>
  </si>
  <si>
    <t>Penerimaan Pinjaman Afili...</t>
  </si>
  <si>
    <t>Pembayaran Pinjaman Afili...</t>
  </si>
  <si>
    <t>05 Jul 22</t>
  </si>
  <si>
    <t>ARMY</t>
  </si>
  <si>
    <t>XIDX:ARMY</t>
  </si>
  <si>
    <t>Utang Pihak Berel...</t>
  </si>
  <si>
    <t>PenerimaanKasDari:</t>
  </si>
  <si>
    <t>Pelanggan</t>
  </si>
  <si>
    <t>Kontraktor,PemasokDanK...</t>
  </si>
  <si>
    <t>BebanOperasi</t>
  </si>
  <si>
    <t>Pendapatan Keuangan Lainn...</t>
  </si>
  <si>
    <t>Bunga</t>
  </si>
  <si>
    <t>PendapatanOperasiLainny...</t>
  </si>
  <si>
    <t>Pajak</t>
  </si>
  <si>
    <t>Total PenerimaanKasDari:</t>
  </si>
  <si>
    <t>PembayaranKasUntuk:</t>
  </si>
  <si>
    <t>Total PembayaranKasUntuk:</t>
  </si>
  <si>
    <t>Penambahan Tanah Untuk Pe...</t>
  </si>
  <si>
    <t>Penambahan Kas Yang Dibat...</t>
  </si>
  <si>
    <t>Pengurangan Persediaan</t>
  </si>
  <si>
    <t>Biaya Yang Ditangguhkan</t>
  </si>
  <si>
    <t>Penjualan Tanah</t>
  </si>
  <si>
    <t>PenerimaanKasDariIpoS...</t>
  </si>
  <si>
    <t>PembayaranKe PihakBerel...</t>
  </si>
  <si>
    <t>Kenaikan Uang Muka Pelang...</t>
  </si>
  <si>
    <t>Penurunan Utang Pajak</t>
  </si>
  <si>
    <t>Pembayaran Beban Akrual</t>
  </si>
  <si>
    <t>Penambahan Utang Bank Jan...</t>
  </si>
  <si>
    <t>Penurunan Utang Pihak Ket...</t>
  </si>
  <si>
    <t>PembayaranPinjamanBank...</t>
  </si>
  <si>
    <t>MAPB</t>
  </si>
  <si>
    <t>XIDX:MAPB</t>
  </si>
  <si>
    <t>Penempatan Uang Jaminan D...</t>
  </si>
  <si>
    <t>Restitusi Pajak Penghasil...</t>
  </si>
  <si>
    <t>Pembayaran Pajak Pembangu...</t>
  </si>
  <si>
    <t>Penempatan Uang Jaminan</t>
  </si>
  <si>
    <t>Penambahan Biaya Lisensi ...</t>
  </si>
  <si>
    <t>Penerimaan Dana Dari Hasi...</t>
  </si>
  <si>
    <t>Hasil Penerbitan Saham</t>
  </si>
  <si>
    <t>Penurunan Piutang Dan Uta...</t>
  </si>
  <si>
    <t>Pengembalian Modal Diseto...</t>
  </si>
  <si>
    <t>Peningkatan Kas Dan Setara Kas ...</t>
  </si>
  <si>
    <t>WOOD</t>
  </si>
  <si>
    <t>XIDX:WOOD</t>
  </si>
  <si>
    <t>Direksi Dan Karyawan</t>
  </si>
  <si>
    <t>Lain-Lain - Bersih</t>
  </si>
  <si>
    <t>Perolehan Penyertaan Saha...</t>
  </si>
  <si>
    <t>Pelepasan Penyertaan Saha...</t>
  </si>
  <si>
    <t>Penambahan Investasi</t>
  </si>
  <si>
    <t>Pelepasan Investasi</t>
  </si>
  <si>
    <t>Penerimaan Dari Utang Obl...</t>
  </si>
  <si>
    <t>Pembayaran Obligasi Jangk...</t>
  </si>
  <si>
    <t>Biaya Emisi Dari Utang Ob...</t>
  </si>
  <si>
    <t>Penerimaan Dari Utang Suk...</t>
  </si>
  <si>
    <t>Penambahan Obligasi Jangk...</t>
  </si>
  <si>
    <t>Biaya Emisi Dari Utang Su...</t>
  </si>
  <si>
    <t>Setoran Modal Oleh Knp</t>
  </si>
  <si>
    <t>Pembayaran Dividen Pada K...</t>
  </si>
  <si>
    <t>Penempatan Dana Yang Diba...</t>
  </si>
  <si>
    <t>Penerimaan Dari Lease-Bac...</t>
  </si>
  <si>
    <t>Selisih Nilai Transaksi ...</t>
  </si>
  <si>
    <t>Pencairan (Penempatan) Un...</t>
  </si>
  <si>
    <t>Kenaikan (Penurunan) Utan...</t>
  </si>
  <si>
    <t>Setoran Modal (Divestasi)...</t>
  </si>
  <si>
    <t>Penerbitan Saham Melalui ...</t>
  </si>
  <si>
    <t>Pembayaran Hutang Pemegan...</t>
  </si>
  <si>
    <t>Entitas Anak Yang Dikonsolidasi</t>
  </si>
  <si>
    <t>26 Jul 22</t>
  </si>
  <si>
    <t>HRTA</t>
  </si>
  <si>
    <t>XIDX:HRTA</t>
  </si>
  <si>
    <t>Utang Pembiayaan</t>
  </si>
  <si>
    <t>Pinjaman Gadai Yang Diber...</t>
  </si>
  <si>
    <t>Pelunasan</t>
  </si>
  <si>
    <t>Penyaluran</t>
  </si>
  <si>
    <t>Total Pinjaman Gadai Ya...</t>
  </si>
  <si>
    <t>Pembayaran Bagi Hasil Su...</t>
  </si>
  <si>
    <t>Hasil Pelepasan Aset Hak-...</t>
  </si>
  <si>
    <t>Perolehan / Penambahan De...</t>
  </si>
  <si>
    <t>Pembayaran Provisi Utang ...</t>
  </si>
  <si>
    <t>Penambahan (Pembayaran) W...</t>
  </si>
  <si>
    <t>Pembagian Dividen Entitas...</t>
  </si>
  <si>
    <t>Transaksi Lainnya Dengan ...</t>
  </si>
  <si>
    <t>Bagian Kepentingan Nonpen...</t>
  </si>
  <si>
    <t>Agian Kepentingan Nonpeng...</t>
  </si>
  <si>
    <t>Penerimaan Pembiayaan Inv...</t>
  </si>
  <si>
    <t>Pembayaran Pembiayaan Inv...</t>
  </si>
  <si>
    <t>12 Jun 26</t>
  </si>
  <si>
    <t>MABA</t>
  </si>
  <si>
    <t>XIDX:MABA</t>
  </si>
  <si>
    <t>Pembayaran Untuk Beban Ga...</t>
  </si>
  <si>
    <t>Pembayaran Kepada Pemerin...</t>
  </si>
  <si>
    <t>Pencairan (Penempatan) Ba...</t>
  </si>
  <si>
    <t>Penerimaan Dari Mandatory...</t>
  </si>
  <si>
    <t>Penerimaan Dari Hmetd</t>
  </si>
  <si>
    <t>Penambahan Modal Saham En...</t>
  </si>
  <si>
    <t>HOKI</t>
  </si>
  <si>
    <t>XIDX:HOKI</t>
  </si>
  <si>
    <t>Pembayaran Kepada :</t>
  </si>
  <si>
    <t>Uang Muka Perangkat Lunak</t>
  </si>
  <si>
    <t>Penerimaan Denda Scbd</t>
  </si>
  <si>
    <t>Penggantian Asuransi</t>
  </si>
  <si>
    <t>Pembayaran Jaminan Sewa</t>
  </si>
  <si>
    <t>Penjualan Portofolio Efek</t>
  </si>
  <si>
    <t>Penempatan Portofolio Efe...</t>
  </si>
  <si>
    <t>Penerimaan Dekonsolidasi ...</t>
  </si>
  <si>
    <t>Penempatan Aset Lancar La...</t>
  </si>
  <si>
    <t>Pembelian Properti Invest...</t>
  </si>
  <si>
    <t>Penerimaan Dari Agio Wara...</t>
  </si>
  <si>
    <t>Penambahan Modal Saham Ol...</t>
  </si>
  <si>
    <t>Pembayaran Pokok Dari Lia...</t>
  </si>
  <si>
    <t>Penerimaan Piutang</t>
  </si>
  <si>
    <t>Kas Dan Bank, Dan Cerukan Entit...</t>
  </si>
  <si>
    <t>04 Jul 25</t>
  </si>
  <si>
    <t>MPOW</t>
  </si>
  <si>
    <t>XIDX:MPOW</t>
  </si>
  <si>
    <t>Pembayaran Untuk Operasio...</t>
  </si>
  <si>
    <t>Penerimaan Pajak (Restitu...</t>
  </si>
  <si>
    <t>Penerimaan Jasa Giro Dan...</t>
  </si>
  <si>
    <t>Penempatan Bank Garansi D...</t>
  </si>
  <si>
    <t>Penerimaan Dari Kas Yang ...</t>
  </si>
  <si>
    <t>Pembayaran Untuk Kas Yang...</t>
  </si>
  <si>
    <t>Pengembalian Jaminan</t>
  </si>
  <si>
    <t>Pembayaran Lembaga Keuang...</t>
  </si>
  <si>
    <t>Pembayaran Untuk Liabilit...</t>
  </si>
  <si>
    <t>Pembayaran Deposito Berja...</t>
  </si>
  <si>
    <t>MARK</t>
  </si>
  <si>
    <t>XIDX:MARK</t>
  </si>
  <si>
    <t>Pembayaran Kas Atas Opera...</t>
  </si>
  <si>
    <t>Pencairan Deposito Jangka...</t>
  </si>
  <si>
    <t>Akuisisi Entitas Anak Per...</t>
  </si>
  <si>
    <t>Perolehan Penjualan Aset ...</t>
  </si>
  <si>
    <t>Pencairan Utang Bank</t>
  </si>
  <si>
    <t>14 Aug 26</t>
  </si>
  <si>
    <t>NASA</t>
  </si>
  <si>
    <t>XIDX:NASA</t>
  </si>
  <si>
    <t>Pajak Penghasilan Badan</t>
  </si>
  <si>
    <t>Perolehan Tanah Untuk Dik...</t>
  </si>
  <si>
    <t>Setoran Modal Oleh Nonpen...</t>
  </si>
  <si>
    <t>MDKI</t>
  </si>
  <si>
    <t>XIDX:MDKI</t>
  </si>
  <si>
    <t>Pembayaran Kas Kepada Dir...</t>
  </si>
  <si>
    <t>Perolehan Aset Tidak Lanc...</t>
  </si>
  <si>
    <t>Penerimaan Penjualan Aset...</t>
  </si>
  <si>
    <t>Penambahan Investasi Yang...</t>
  </si>
  <si>
    <t>Deposito Berjangka Dibata...</t>
  </si>
  <si>
    <t>Pembayaran Fasilitas Peng...</t>
  </si>
  <si>
    <t>11 Jun 26</t>
  </si>
  <si>
    <t>BELL</t>
  </si>
  <si>
    <t>XIDX:BELL</t>
  </si>
  <si>
    <t>Pembayaran (Penerimaan) P...</t>
  </si>
  <si>
    <t>Pajak Dibayar Di Muka</t>
  </si>
  <si>
    <t>Pembayaran Utang Aset Tet...</t>
  </si>
  <si>
    <t>Penerimaan Dividen Tunai ...</t>
  </si>
  <si>
    <t>Kombinasi Bisnis Entitas...</t>
  </si>
  <si>
    <t>Pembayaran Dividen - Enti...</t>
  </si>
  <si>
    <t>Pembayaran Pembelian Kemb...</t>
  </si>
  <si>
    <t>Penjualan Dan Penurunan I...</t>
  </si>
  <si>
    <t>Pembagian Kas Dividen Kep...</t>
  </si>
  <si>
    <t>Pinjaman Kepada Pihak Afi...</t>
  </si>
  <si>
    <t>Arus Kas Bersih Diperoleh Dari ...</t>
  </si>
  <si>
    <t>KIOS</t>
  </si>
  <si>
    <t>XIDX:KIOS</t>
  </si>
  <si>
    <t>Pengeluaran Kas Operasion...</t>
  </si>
  <si>
    <t>Refundable Deposit</t>
  </si>
  <si>
    <t>Penerimaan Dari Eksekusi ...</t>
  </si>
  <si>
    <t>Kenaikan Modal Saham Mela...</t>
  </si>
  <si>
    <t>Kas Dan Setara Kas Yang Dikonso...</t>
  </si>
  <si>
    <t>GMFI</t>
  </si>
  <si>
    <t>XIDX:GMFI</t>
  </si>
  <si>
    <t>Penempatan Kas Dan Setara...</t>
  </si>
  <si>
    <t>Pencairan Kas Dan Setara ...</t>
  </si>
  <si>
    <t>Penambahan Uang Muka Atas...</t>
  </si>
  <si>
    <t>Kenaikan (Penurunan) Kas ...</t>
  </si>
  <si>
    <t>Penerimaan Aktivitas Inve...</t>
  </si>
  <si>
    <t>Penerimaan Saham Penawara...</t>
  </si>
  <si>
    <t>Penerimaan Atas Penerbita...</t>
  </si>
  <si>
    <t>Pembayaran Kas Atas Biaya...</t>
  </si>
  <si>
    <t>Penerimaan Liabilitas Anj...</t>
  </si>
  <si>
    <t>Pembayaran Liabilitas Anj...</t>
  </si>
  <si>
    <t>Efek Dekonsolidasi Anak Usaha</t>
  </si>
  <si>
    <t>20 Mar 19</t>
  </si>
  <si>
    <t>MTWI</t>
  </si>
  <si>
    <t>XIDX:MTWI</t>
  </si>
  <si>
    <t>Penurunan (Kenaikan) Prem...</t>
  </si>
  <si>
    <t>Total Utang Klaim</t>
  </si>
  <si>
    <t>Pembayaran Beban Umum Dan...</t>
  </si>
  <si>
    <t>Pembayaran Komisi-Bersih</t>
  </si>
  <si>
    <t>Pencairan (Penempatan) De...</t>
  </si>
  <si>
    <t>Penjualan (Pembelian) Ase...</t>
  </si>
  <si>
    <t>Penurunan Modal Saham Ent...</t>
  </si>
  <si>
    <t>Revenue - TTM (Q1)</t>
  </si>
  <si>
    <t>ZINC</t>
  </si>
  <si>
    <t>XIDX:ZINC</t>
  </si>
  <si>
    <t>Penerimaan Dari Royalti F...</t>
  </si>
  <si>
    <t>Penerimaan Dari Pajak</t>
  </si>
  <si>
    <t>Peningkatan Uang Muka Inv...</t>
  </si>
  <si>
    <t>Peningkatan Atau Penuruna...</t>
  </si>
  <si>
    <t>Uang Muka Aset Pertambang...</t>
  </si>
  <si>
    <t>Penambahan Piutang Lain-L...</t>
  </si>
  <si>
    <t>Peningkatan Investasi Pad...</t>
  </si>
  <si>
    <t>Peningkatan Beban Ditangg...</t>
  </si>
  <si>
    <t>Pengembalian (Peningkatan...</t>
  </si>
  <si>
    <t>Pembayaran Untuk Utang Pi...</t>
  </si>
  <si>
    <t>Penambahan (Pembayaran Un...</t>
  </si>
  <si>
    <t>Pembayaran Untuk Utang Ba...</t>
  </si>
  <si>
    <t>Pembayaran Beban Emisi Ef...</t>
  </si>
  <si>
    <t>Pembayaran Untuk Utang Se...</t>
  </si>
  <si>
    <t>Pembayaran Untuk Utang Pe...</t>
  </si>
  <si>
    <t>Penambahan Utang Lain-Lai...</t>
  </si>
  <si>
    <t>Penerimaan Dari Efek Utan...</t>
  </si>
  <si>
    <t>Penerimaan Dari Obligasi ...</t>
  </si>
  <si>
    <t>Penerimaan Dari Konversi ...</t>
  </si>
  <si>
    <t>Penerimaan Dari Sewa Guna...</t>
  </si>
  <si>
    <t>09 Jul 19</t>
  </si>
  <si>
    <t>MCAS</t>
  </si>
  <si>
    <t>XIDX:MCAS</t>
  </si>
  <si>
    <t>Utang Konversi</t>
  </si>
  <si>
    <t>Penerimaan Atas Restitusi...</t>
  </si>
  <si>
    <t>Penjualan Investasi - Net...</t>
  </si>
  <si>
    <t>Penambahan Investasi Proj...</t>
  </si>
  <si>
    <t>Pembelian Investasi Lainn...</t>
  </si>
  <si>
    <t>Penambahan Pada Investasi...</t>
  </si>
  <si>
    <t>Penempatan Investasi Saha...</t>
  </si>
  <si>
    <t>Penjualan Investasi Saham</t>
  </si>
  <si>
    <t>Pengembalian Uang Muka In...</t>
  </si>
  <si>
    <t>Penyertaan Saham Entitas ...</t>
  </si>
  <si>
    <t>Pembelian Investasi Saham...</t>
  </si>
  <si>
    <t>Penambahan Aset Lancar La...</t>
  </si>
  <si>
    <t>Pelepasan Saham Entitas A...</t>
  </si>
  <si>
    <t>Penjualan Investasi Pada ...</t>
  </si>
  <si>
    <t>Penjualan Investasi Lain-...</t>
  </si>
  <si>
    <t>Pembelian Investasi Lain-...</t>
  </si>
  <si>
    <t>Penerimaan Dari Piutang B...</t>
  </si>
  <si>
    <t>Penempatan Investasi Lain...</t>
  </si>
  <si>
    <t>Pencairan (Penempatan) As...</t>
  </si>
  <si>
    <t>Peningkatan Tambahan Moda...</t>
  </si>
  <si>
    <t>Penawaran Umum Perdana Sa...</t>
  </si>
  <si>
    <t>Penambahan (Penurunan) In...</t>
  </si>
  <si>
    <t>Penyertaan (Pelepasan) Ke...</t>
  </si>
  <si>
    <t>Kenaikan Modal Oleh Kepen...</t>
  </si>
  <si>
    <t>Penerbitan Saham Pada Kep...</t>
  </si>
  <si>
    <t>Penambahan Utang Pihak Ke...</t>
  </si>
  <si>
    <t>Penerimaan Dari Utang Kon...</t>
  </si>
  <si>
    <t>Kepentingan Non Pengendal...</t>
  </si>
  <si>
    <t>Akuisisi Kepentingan Pada...</t>
  </si>
  <si>
    <t>Penerbitan (Pembelian) Sa...</t>
  </si>
  <si>
    <t>Pembelian Saham Treasuri ...</t>
  </si>
  <si>
    <t>Penjualan Kembali Saham T...</t>
  </si>
  <si>
    <t>Penambahan Goodwill</t>
  </si>
  <si>
    <t>Kenaikan (Penurunan) Kas Dan Se...</t>
  </si>
  <si>
    <t>PPRE</t>
  </si>
  <si>
    <t>XIDX:PPRE</t>
  </si>
  <si>
    <t>Beban Karyawan</t>
  </si>
  <si>
    <t>Pembayaran Kas Kepada :</t>
  </si>
  <si>
    <t>Pemasok Dan Subkontrakto...</t>
  </si>
  <si>
    <t>Karyawan Dan Pihak Ketig...</t>
  </si>
  <si>
    <t>Direksi</t>
  </si>
  <si>
    <t>Penerimaan Pajak Restitus...</t>
  </si>
  <si>
    <t>Pembelian Software</t>
  </si>
  <si>
    <t>Deposito Dijaminkan</t>
  </si>
  <si>
    <t>Penambahan Bank Yang Diba...</t>
  </si>
  <si>
    <t>Penerimaan Investasi Vent...</t>
  </si>
  <si>
    <t>Cadangan Biaya Ckpn</t>
  </si>
  <si>
    <t>Setoran Modal Dari Penawa...</t>
  </si>
  <si>
    <t>Penerimaan Utang Non Bank</t>
  </si>
  <si>
    <t>Pembayaran Utang Non Bank</t>
  </si>
  <si>
    <t>Penerimaan Penerbitan Obl...</t>
  </si>
  <si>
    <t>09 May 22</t>
  </si>
  <si>
    <t>WEGE</t>
  </si>
  <si>
    <t>XIDX:WEGE</t>
  </si>
  <si>
    <t>Pinjaman Investasi</t>
  </si>
  <si>
    <t>Pembayaran Beban Lain - L...</t>
  </si>
  <si>
    <t>Aset Kerja Sama Operasi</t>
  </si>
  <si>
    <t>Penjualan Saham Entitas A...</t>
  </si>
  <si>
    <t>Aset Keuangan Lainnya</t>
  </si>
  <si>
    <t>Pengeluaran Investasi Lai...</t>
  </si>
  <si>
    <t>Investasi Ventura Bersama</t>
  </si>
  <si>
    <t>Pengurangan Investasi Ven...</t>
  </si>
  <si>
    <t>Penambahan Aset Takberwuj...</t>
  </si>
  <si>
    <t>Pengembalian Uang Muka Se...</t>
  </si>
  <si>
    <t>Penerimaan Dari Emisi Sah...</t>
  </si>
  <si>
    <t>Pembayaran Biayan Emisi S...</t>
  </si>
  <si>
    <t>03 Jun 25</t>
  </si>
  <si>
    <t>PSSI</t>
  </si>
  <si>
    <t>XIDX:PSSI</t>
  </si>
  <si>
    <t>Pembayaran Lainnya</t>
  </si>
  <si>
    <t>Perolehan Aset Keuangan D...</t>
  </si>
  <si>
    <t>Uang Muka Diterima</t>
  </si>
  <si>
    <t>Peningkatan Investasi Jan...</t>
  </si>
  <si>
    <t>Penjualan Aset Keuangan D...</t>
  </si>
  <si>
    <t>Biaya Tambahan Emisi Saha...</t>
  </si>
  <si>
    <t>Penerimaan Modal Disetor</t>
  </si>
  <si>
    <t>Penerimaan Kas Dari Kepen...</t>
  </si>
  <si>
    <t>Transfer Ke Kas Yang Diba...</t>
  </si>
  <si>
    <t>MORA</t>
  </si>
  <si>
    <t>XIDX:MORA</t>
  </si>
  <si>
    <t>Sukuk Ijarah</t>
  </si>
  <si>
    <t>Kewajiban Lembaga...</t>
  </si>
  <si>
    <t>Penerimaan Dari Klaim Asu...</t>
  </si>
  <si>
    <t>Penerimaan Kas Dari Merge...</t>
  </si>
  <si>
    <t>Pencairan Aset Dibatasi P...</t>
  </si>
  <si>
    <t>Penempatan Aset Yang Diba...</t>
  </si>
  <si>
    <t>Arus Kas Masuk Bersih Pad...</t>
  </si>
  <si>
    <t>Pembayaran Bunga Dan Biay...</t>
  </si>
  <si>
    <t>Penerimaan Hasil Penawar...</t>
  </si>
  <si>
    <t>Penerbitan Sukuk Ijarah</t>
  </si>
  <si>
    <t>Utang Non-Bank</t>
  </si>
  <si>
    <t>Dividen</t>
  </si>
  <si>
    <t>Dividen Entitas Anak Kep...</t>
  </si>
  <si>
    <t>Selisih Transaksi Dalam Mata Ua...</t>
  </si>
  <si>
    <t>DWGL</t>
  </si>
  <si>
    <t>XIDX:DWGL</t>
  </si>
  <si>
    <t>Pembayaran Beban Operasio...</t>
  </si>
  <si>
    <t>Taksiran Tagihan Pajak Pe...</t>
  </si>
  <si>
    <t>Restitusi Pajak Pertambah...</t>
  </si>
  <si>
    <t>Pembayaran Jaminan</t>
  </si>
  <si>
    <t>Pembelian Investasi Yang ...</t>
  </si>
  <si>
    <t>Penjualan Investasi Yang ...</t>
  </si>
  <si>
    <t>Imbalan Dari Penjualan En...</t>
  </si>
  <si>
    <t>Penerimaan Dari Reksadana</t>
  </si>
  <si>
    <t>Penerimaan Pengembalian J...</t>
  </si>
  <si>
    <t>Penerimaan Atas Penambaha...</t>
  </si>
  <si>
    <t>Penerimaan Atas Pelaksana...</t>
  </si>
  <si>
    <t>Penambahan Liabilitas Keu...</t>
  </si>
  <si>
    <t>Penerbitan Utang Obligasi</t>
  </si>
  <si>
    <t>Pembayaran Bunga Obligasi</t>
  </si>
  <si>
    <t>Pembayaran Bunga Utang Ba...</t>
  </si>
  <si>
    <t>Pembayaran Bunga Surat Ut...</t>
  </si>
  <si>
    <t>Kas Entitas Anak Yang Didekonso...</t>
  </si>
  <si>
    <t>PBID</t>
  </si>
  <si>
    <t>XIDX:PBID</t>
  </si>
  <si>
    <t>Pembayaran Beban Gaji</t>
  </si>
  <si>
    <t>Penerimaan Kas Dari Bunga</t>
  </si>
  <si>
    <t>Pelepasan Aset Lain-Lain</t>
  </si>
  <si>
    <t>Pelepasan Properti Invest...</t>
  </si>
  <si>
    <t>Perolehan Investasi Di As...</t>
  </si>
  <si>
    <t>Penerimaan Dari Aset Lain...</t>
  </si>
  <si>
    <t>Pengeluaran Untuk Investa...</t>
  </si>
  <si>
    <t>Perolehan Investasi Oblig...</t>
  </si>
  <si>
    <t>Perolehan Utang Pihak Ber...</t>
  </si>
  <si>
    <t>Utang Bank Jangka Panjang</t>
  </si>
  <si>
    <t>Pembayaran Dividen Kas En...</t>
  </si>
  <si>
    <t>Penyetoran Modal Saham En...</t>
  </si>
  <si>
    <t>Penyetoran Dividen Kas En...</t>
  </si>
  <si>
    <t>Perolehan Utang Pembiayaa...</t>
  </si>
  <si>
    <t>JMAS</t>
  </si>
  <si>
    <t>XIDX:JMAS</t>
  </si>
  <si>
    <t>Q4 2024</t>
  </si>
  <si>
    <t>Pendapatan Underwriting</t>
  </si>
  <si>
    <t>Efek Tersedia Untuk Diju...</t>
  </si>
  <si>
    <t>Total Aset Reasuransi</t>
  </si>
  <si>
    <t>Penerimaan Kas Dari Terta...</t>
  </si>
  <si>
    <t>Penerimaan Reasuransi</t>
  </si>
  <si>
    <t>Pembayaran Kas Kepada Ter...</t>
  </si>
  <si>
    <t>Pembayaran Karyawan</t>
  </si>
  <si>
    <t>Pembayaran Beban Lain-Lai...</t>
  </si>
  <si>
    <t>Pencairan Deposlto</t>
  </si>
  <si>
    <t>Hasil Penjualan Saham</t>
  </si>
  <si>
    <t>Penjualan Saham</t>
  </si>
  <si>
    <t>Penjualan Reksa Dana</t>
  </si>
  <si>
    <t>Investasi Diukur Pada Bia...</t>
  </si>
  <si>
    <t>Investasi Diukur Melalui ...</t>
  </si>
  <si>
    <t>Investasi Lain</t>
  </si>
  <si>
    <t>Pembelian Perangkat Lunak</t>
  </si>
  <si>
    <t>Penjualan Obligasi</t>
  </si>
  <si>
    <t>Pembelian Obligasi</t>
  </si>
  <si>
    <t>Pembelian Reksa Dana</t>
  </si>
  <si>
    <t>Pembelian Aset Lain</t>
  </si>
  <si>
    <t>Pembelian Saham</t>
  </si>
  <si>
    <t>CAMP</t>
  </si>
  <si>
    <t>XIDX:CAMP</t>
  </si>
  <si>
    <t>Pengeluaran Kas Kepada</t>
  </si>
  <si>
    <t>Beban Operasi Lainnya</t>
  </si>
  <si>
    <t>Investasi Obligasi</t>
  </si>
  <si>
    <t>Penambahan Auc</t>
  </si>
  <si>
    <t>Penerimaan Atas Tambahan ...</t>
  </si>
  <si>
    <t>Pembayaran Hutang Swiss L...</t>
  </si>
  <si>
    <t>02 Jul 24</t>
  </si>
  <si>
    <t>IPCM</t>
  </si>
  <si>
    <t>XIDX:IPCM</t>
  </si>
  <si>
    <t>Penerimaan Lainnya Dari A...</t>
  </si>
  <si>
    <t>Penerimaan Dari Penawara...</t>
  </si>
  <si>
    <t>Pelaksanaan Pembelian Ke...</t>
  </si>
  <si>
    <t>PCAR</t>
  </si>
  <si>
    <t>XIDX:PCAR</t>
  </si>
  <si>
    <t>Pendapatan Non-Operasiona...</t>
  </si>
  <si>
    <t>Beban Non-Operasional</t>
  </si>
  <si>
    <t>Pembayaran Untuk Beban Pr...</t>
  </si>
  <si>
    <t>Aset Dalam Penyelesaian</t>
  </si>
  <si>
    <t>Penerimaan Bunga Investas...</t>
  </si>
  <si>
    <t>Penurunan Aset Lain-Lain</t>
  </si>
  <si>
    <t>Kenaikan Setoran Modal Sa...</t>
  </si>
  <si>
    <t>LCKM</t>
  </si>
  <si>
    <t>XIDX:LCKM</t>
  </si>
  <si>
    <t>Kegiatan Operasional Lain...</t>
  </si>
  <si>
    <t>17 Jun 22</t>
  </si>
  <si>
    <t>BOSS</t>
  </si>
  <si>
    <t>XIDX:BOSS</t>
  </si>
  <si>
    <t>Q3 2023</t>
  </si>
  <si>
    <t>Q2 2023</t>
  </si>
  <si>
    <t>Q1 2023</t>
  </si>
  <si>
    <t>Q4 2022</t>
  </si>
  <si>
    <t>2023</t>
  </si>
  <si>
    <t>Utang Kontraktor</t>
  </si>
  <si>
    <t>Penjualan Properti Pertam...</t>
  </si>
  <si>
    <t>Penurunan (Kenaikan) Piut...</t>
  </si>
  <si>
    <t>Pembayaran Emisi Saham</t>
  </si>
  <si>
    <t>Selisih Penurunan Modal K...</t>
  </si>
  <si>
    <t>HELI</t>
  </si>
  <si>
    <t>XIDX:HELI</t>
  </si>
  <si>
    <t>2018</t>
  </si>
  <si>
    <t>2017</t>
  </si>
  <si>
    <t>JSKY</t>
  </si>
  <si>
    <t>XIDX:JSKY</t>
  </si>
  <si>
    <t>Pembayaran Kas Untuk Kary...</t>
  </si>
  <si>
    <t>Penambahan Piutang Lain L...</t>
  </si>
  <si>
    <t>Penambahan Utang Lembaga ...</t>
  </si>
  <si>
    <t>Penambahan Dana Syirkah T...</t>
  </si>
  <si>
    <t>Pembayaran Dana Syirkah T...</t>
  </si>
  <si>
    <t>Tambahan Modal Di Setor</t>
  </si>
  <si>
    <t>INPS</t>
  </si>
  <si>
    <t>XIDX:INPS</t>
  </si>
  <si>
    <t>Pembayaran (Penerimaan) L...</t>
  </si>
  <si>
    <t>Uang Muka Sewa</t>
  </si>
  <si>
    <t>Perolehan Aset Lainnya</t>
  </si>
  <si>
    <t>Pencairan Pinjaman Bank</t>
  </si>
  <si>
    <t>Penurunan Modal Disetor E...</t>
  </si>
  <si>
    <t>Tambahan Modal Disetor En...</t>
  </si>
  <si>
    <t>Penerimaan Dari Lembaga K...</t>
  </si>
  <si>
    <t>Pembayaran Bunga Lembaga ...</t>
  </si>
  <si>
    <t>Pembayaran Pinjaman Leasi...</t>
  </si>
  <si>
    <t>Pembayaran Bunga Peminjam...</t>
  </si>
  <si>
    <t>Penerimaan Dana Hasil Ipo</t>
  </si>
  <si>
    <t>Biaya Emisi</t>
  </si>
  <si>
    <t>GHON</t>
  </si>
  <si>
    <t>XIDX:GHON</t>
  </si>
  <si>
    <t>Total Beban Keuangan</t>
  </si>
  <si>
    <t>Pembayaran Atas Bunga</t>
  </si>
  <si>
    <t>Akuisisi Gps Dengan Perol...</t>
  </si>
  <si>
    <t>Penjualan Aset Tersedia U...</t>
  </si>
  <si>
    <t>Pembayaran Sewa Lahan</t>
  </si>
  <si>
    <t>Penerimaan Aset Keuangan</t>
  </si>
  <si>
    <t>Pembelian Aset Keuangan</t>
  </si>
  <si>
    <t>Penjualan Saham Anak Peru...</t>
  </si>
  <si>
    <t>Pembayaran Ke Pihak Berel...</t>
  </si>
  <si>
    <t>Penambahan Modal Dari Pen...</t>
  </si>
  <si>
    <t>Biaya Penawaran Umum Saha...</t>
  </si>
  <si>
    <t>TDPM</t>
  </si>
  <si>
    <t>XIDX:TDPM</t>
  </si>
  <si>
    <t>Penerimaan Kas Dari Pelep...</t>
  </si>
  <si>
    <t>Pencairan (Penempatan) Ja...</t>
  </si>
  <si>
    <t>Pengembalian (Penempatan)...</t>
  </si>
  <si>
    <t>Pembayaran Sewa Pembiayaa...</t>
  </si>
  <si>
    <t>Penerimaan Sewa Pembiayaa...</t>
  </si>
  <si>
    <t>Pembayaran Utang Non Usah...</t>
  </si>
  <si>
    <t>Penerimaan Utang Non Usah...</t>
  </si>
  <si>
    <t>Pembayaran Surat Utang Ob...</t>
  </si>
  <si>
    <t>Penerimaan Dari Surat Uta...</t>
  </si>
  <si>
    <t>DFAM</t>
  </si>
  <si>
    <t>XIDX:DFAM</t>
  </si>
  <si>
    <t>Laba Bersih Dari Operasi ...</t>
  </si>
  <si>
    <t>Perolehan Saham Entitas A...</t>
  </si>
  <si>
    <t>Kenaikan Modal Disetor</t>
  </si>
  <si>
    <t>Kenaikan Tambahan Modal D...</t>
  </si>
  <si>
    <t>Kenaikan (Penurunan) Asse...</t>
  </si>
  <si>
    <t>Dampak Dari Pelepasan Entitas A...</t>
  </si>
  <si>
    <t>NICK</t>
  </si>
  <si>
    <t>XIDX:NICK</t>
  </si>
  <si>
    <t>Penjualan</t>
  </si>
  <si>
    <t>Beban Pokok Penjualan</t>
  </si>
  <si>
    <t>Penjualan/(Pembelian) Por...</t>
  </si>
  <si>
    <t>Penerimaan Kas Dari Bung...</t>
  </si>
  <si>
    <t>Total Penerimaan Pendap...</t>
  </si>
  <si>
    <t>Pendapatan Bunga Bank</t>
  </si>
  <si>
    <t>Pembelian Aset</t>
  </si>
  <si>
    <t>Aktivitas Pendanaan Lainn...</t>
  </si>
  <si>
    <t>BTPS</t>
  </si>
  <si>
    <t>XIDX:BTPS</t>
  </si>
  <si>
    <t>Beban Operasional Lainny...</t>
  </si>
  <si>
    <t>Giro Pada Bank Indonesia</t>
  </si>
  <si>
    <t>Penerimaan Pendapatan Dar...</t>
  </si>
  <si>
    <t>Penerimaan Pendapatan Adm...</t>
  </si>
  <si>
    <t>Penerimaan Dari Piutang Y...</t>
  </si>
  <si>
    <t>Pembayaran Beban Tenaga K...</t>
  </si>
  <si>
    <t>Pembayaran Beban Usaha La...</t>
  </si>
  <si>
    <t>Penerimaan Non-Operasiona...</t>
  </si>
  <si>
    <t>Penurunan (Kenaikan) Aset...</t>
  </si>
  <si>
    <t>Piutang Murabahah</t>
  </si>
  <si>
    <t>Pembiayaan Mudharabah</t>
  </si>
  <si>
    <t>Pembiayaan Musyarakah</t>
  </si>
  <si>
    <t>Total Penurunan (Kenaik...</t>
  </si>
  <si>
    <t>Penurunan (Kenaikan) Liab...</t>
  </si>
  <si>
    <t>Liabilitas Operasi</t>
  </si>
  <si>
    <t>Kenaikan Dana Syirkah Tem...</t>
  </si>
  <si>
    <t>Invetasi Pada Surat Berha...</t>
  </si>
  <si>
    <t>Penawaran Umum Saham Perd...</t>
  </si>
  <si>
    <t>Pembiayaan Yang Diterima</t>
  </si>
  <si>
    <t>Pembayaran Pajak Dividen</t>
  </si>
  <si>
    <t>SPTO</t>
  </si>
  <si>
    <t>XIDX:SPTO</t>
  </si>
  <si>
    <t>Penghapusan Hak Guna Usah...</t>
  </si>
  <si>
    <t>Penghapusan Aset Hak Guna</t>
  </si>
  <si>
    <t>Pembayaran Untuk Investas...</t>
  </si>
  <si>
    <t>Penerimaan Bunga Dari Inv...</t>
  </si>
  <si>
    <t>Investasi Pada Obligasi</t>
  </si>
  <si>
    <t>Pembayaran Kewajiban Terk...</t>
  </si>
  <si>
    <t>Biaya Sewa Dibayar Di Muk...</t>
  </si>
  <si>
    <t>Biaya Pinjaman Yang Dibay...</t>
  </si>
  <si>
    <t>Pembayaran Dividen Untuk ...</t>
  </si>
  <si>
    <t>Pembayaran Atas Utang Ban...</t>
  </si>
  <si>
    <t>Pembayaran Atas Utang Pem...</t>
  </si>
  <si>
    <t>PRIM</t>
  </si>
  <si>
    <t>XIDX:PRIM</t>
  </si>
  <si>
    <t>Pembayaran Pada Dokter, P...</t>
  </si>
  <si>
    <t>Pembayaran Uang Muka Kont...</t>
  </si>
  <si>
    <t>Penerimaan Kas Dari Pinja...</t>
  </si>
  <si>
    <t>Penerimaan Modal Dari Pel...</t>
  </si>
  <si>
    <t>Penambahan Piutang Kepada...</t>
  </si>
  <si>
    <t>Penerimaan Piutang Kepada...</t>
  </si>
  <si>
    <t>Penambahan Utang Kepada P...</t>
  </si>
  <si>
    <t>Pembayaran Utang Kepada P...</t>
  </si>
  <si>
    <t>HEAL</t>
  </si>
  <si>
    <t>XIDX:HEAL</t>
  </si>
  <si>
    <t>Penerimaan Kas Dari Pasie...</t>
  </si>
  <si>
    <t>Penerimaan Kas Lain-Lain</t>
  </si>
  <si>
    <t>Penempatan Investasi Aset...</t>
  </si>
  <si>
    <t>Pelepasan Investasi Aset ...</t>
  </si>
  <si>
    <t>Pembayaran Disagio Atas P...</t>
  </si>
  <si>
    <t>Kontribusi Modal Dari Kep...</t>
  </si>
  <si>
    <t>Pembayaran Utang Sewa Kep...</t>
  </si>
  <si>
    <t>Penerimaan Dari Setoran M...</t>
  </si>
  <si>
    <t>Program Kepemilikan Saham</t>
  </si>
  <si>
    <t>Penerimaan Obligasi Wajib...</t>
  </si>
  <si>
    <t>Pembayaran Wesel Bayar Ja...</t>
  </si>
  <si>
    <t>Pembagian Dividen Tunai K...</t>
  </si>
  <si>
    <t>Pembagian Dividen Tunai M...</t>
  </si>
  <si>
    <t>TRUK</t>
  </si>
  <si>
    <t>XIDX:TRUK</t>
  </si>
  <si>
    <t>Hasil Klaim Asuransi Aset...</t>
  </si>
  <si>
    <t>Perolehan Uang Muka Inves...</t>
  </si>
  <si>
    <t>Investasi Dalam Saham</t>
  </si>
  <si>
    <t>Pembayaran Pinjaman Tanpa...</t>
  </si>
  <si>
    <t>Peningkatan Liabilitas Se...</t>
  </si>
  <si>
    <t>Penempatan Dana Yang Dibatasi P...</t>
  </si>
  <si>
    <t>PZZA</t>
  </si>
  <si>
    <t>XIDX:PZZA</t>
  </si>
  <si>
    <t>11 May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</si>
</sst>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(* #,##0_);_(* \(#,##0\);_(* &quot;-&quot;_);_(@_)"/>
    <numFmt numFmtId="166" formatCode="_(* #,##0.00_);_(* \(#,##0.00\);_(* &quot;-&quot;??_);_(@_)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  <xf numFmtId="10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calcChain" Target="calcChain.xml"/><Relationship Id="rId16" Type="http://schemas.openxmlformats.org/officeDocument/2006/relationships/worksheet" Target="worksheets/sheet16.xml"/><Relationship Id="rId107" Type="http://schemas.microsoft.com/office/2017/06/relationships/rdArray" Target="richData/rdarray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sharedStrings" Target="sharedStrings.xml"/><Relationship Id="rId108" Type="http://schemas.microsoft.com/office/2017/06/relationships/richStyles" Target="richData/richStyles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microsoft.com/office/2017/06/relationships/rdSupportingPropertyBagStructure" Target="richData/rdsupportingpropertybagstructure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heetMetadata" Target="metadata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microsoft.com/office/2017/06/relationships/rdSupportingPropertyBag" Target="richData/rdsupportingpropertybag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microsoft.com/office/2017/06/relationships/rdRichValue" Target="richData/rdrichvalue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656">
  <a r="1">
    <v t="i">0</v>
  </a>
  <a r="1">
    <v>320</v>
  </a>
  <a r="1">
    <v>397</v>
  </a>
  <a r="1">
    <v>452</v>
  </a>
  <a r="1">
    <v>840</v>
  </a>
  <a r="1">
    <v>1075</v>
  </a>
  <a r="1">
    <v>665</v>
  </a>
  <a r="1">
    <v>610</v>
  </a>
  <a r="1">
    <v>1055</v>
  </a>
  <a r="1">
    <v>825</v>
  </a>
  <a r="1">
    <v>960</v>
  </a>
  <a r="1">
    <v>780</v>
  </a>
  <a r="1">
    <v>880</v>
  </a>
  <a r="1">
    <v>1110</v>
  </a>
  <a r="1">
    <v>810</v>
  </a>
  <a r="1">
    <v>680</v>
  </a>
  <a r="1">
    <v>540</v>
  </a>
  <a r="1">
    <v>370</v>
  </a>
  <a r="1">
    <v>113</v>
  </a>
  <a r="1">
    <v>216</v>
  </a>
  <a r="1">
    <v>182</v>
  </a>
  <a r="1">
    <v>194</v>
  </a>
  <a r="1">
    <v>143</v>
  </a>
  <a r="1">
    <v>300</v>
  </a>
  <a r="1">
    <v>270</v>
  </a>
  <a r="1">
    <v>750</v>
  </a>
  <a r="1">
    <v>177</v>
  </a>
  <a r="1">
    <v>248</v>
  </a>
  <a r="1">
    <v>650</v>
  </a>
  <a r="1">
    <v>1220</v>
  </a>
  <a r="1">
    <v>970</v>
  </a>
  <a r="1">
    <v>1180</v>
  </a>
  <a r="1">
    <v>560</v>
  </a>
  <a r="1">
    <v>470</v>
  </a>
  <a r="1">
    <v>12050</v>
  </a>
  <a r="1">
    <v>6900</v>
  </a>
  <a r="1">
    <v>4380</v>
  </a>
  <a r="1">
    <v>121</v>
  </a>
  <a r="1">
    <v>210</v>
  </a>
  <a r="1">
    <v>326</v>
  </a>
  <a r="1">
    <v>280</v>
  </a>
  <a r="1">
    <v>404</v>
  </a>
  <a r="1">
    <v>220</v>
  </a>
  <a r="1">
    <v>174</v>
  </a>
  <a r="1">
    <v>188</v>
  </a>
  <a r="1">
    <v>416</v>
  </a>
  <a r="1">
    <v>318</v>
  </a>
  <a r="1">
    <v>240</v>
  </a>
  <a r="1">
    <v>262</v>
  </a>
  <a r="1">
    <v>124</v>
  </a>
  <a r="1">
    <v>79</v>
  </a>
  <a r="1">
    <v>55</v>
  </a>
  <a r="1">
    <v>173</v>
  </a>
  <a r="1">
    <v>94</v>
  </a>
  <a r="1">
    <v>157</v>
  </a>
  <a r="1">
    <v>1795</v>
  </a>
  <a r="1">
    <v>4250</v>
  </a>
  <a r="1">
    <v>3750</v>
  </a>
  <a r="1">
    <v>3580</v>
  </a>
  <a r="1">
    <v>2790</v>
  </a>
  <a r="1">
    <v>1690</v>
  </a>
  <a r="1">
    <v>925</v>
  </a>
  <a r="1">
    <v>1205</v>
  </a>
  <a r="1">
    <v>980</v>
  </a>
  <a r="1">
    <v>1035</v>
  </a>
  <a r="1">
    <v>102.5</v>
  </a>
  <a r="1">
    <v>130</v>
  </a>
  <a r="1">
    <v>258</v>
  </a>
  <a r="1">
    <v>190</v>
  </a>
  <a r="1">
    <v>90</v>
  </a>
  <a r="1">
    <v>476</v>
  </a>
  <a r="1">
    <v>128</v>
  </a>
  <a r="1">
    <v>50</v>
  </a>
  <a r="1">
    <v>30</v>
  </a>
  <a r="1">
    <v>23</v>
  </a>
  <a r="1">
    <v>29</v>
  </a>
  <a r="1">
    <v>1000</v>
  </a>
  <a r="1">
    <v>585</v>
  </a>
  <a r="1">
    <v>640</v>
  </a>
  <a r="1">
    <v>545</v>
  </a>
  <a r="1">
    <v>645</v>
  </a>
  <a r="1">
    <v>127</v>
  </a>
  <a r="1">
    <v>101</v>
  </a>
  <a r="1">
    <v>171</v>
  </a>
  <a r="1">
    <v>163</v>
  </a>
  <a r="1">
    <v>100</v>
  </a>
  <a r="1">
    <v>86</v>
  </a>
  <a r="1">
    <v>84</v>
  </a>
  <a r="1">
    <v>535</v>
  </a>
  <a r="1">
    <v>386</v>
  </a>
  <a r="1">
    <v>266</v>
  </a>
  <a r="1">
    <v>75.5</v>
  </a>
  <a r="1">
    <v>142</v>
  </a>
  <a r="1">
    <v>252.5</v>
  </a>
  <a r="1">
    <v>250</v>
  </a>
  <a r="1">
    <v>235</v>
  </a>
  <a r="1">
    <v>277.5</v>
  </a>
  <a r="1">
    <v>355</v>
  </a>
  <a r="1">
    <v>787.5</v>
  </a>
  <a r="1">
    <v>466</v>
  </a>
  <a r="1">
    <v>368</v>
  </a>
  <a r="1">
    <v>398</v>
  </a>
  <a r="1">
    <v>38.015799999999999</v>
  </a>
  <a r="1">
    <v>33.030099999999997</v>
  </a>
  <a r="1">
    <v>32.4069</v>
  </a>
  <a r="1">
    <v>61.697800000000001</v>
  </a>
  <a r="1">
    <v>31.7837</v>
  </a>
  <a r="1">
    <v>31.160499999999999</v>
  </a>
  <a r="1">
    <v>336.53339999999997</v>
  </a>
  <a r="1">
    <v>333.41739999999999</v>
  </a>
  <a r="1">
    <v>-99999901</v>
  </a>
  <a r="1">
    <v>258.00889999999998</v>
  </a>
  <a r="1">
    <v>245.54470000000001</v>
  </a>
  <a r="1">
    <v>512</v>
  </a>
  <a r="1">
    <v>716</v>
  </a>
  <a r="1">
    <v>706</v>
  </a>
  <a r="1">
    <v>1070</v>
  </a>
  <a r="1">
    <v>1550</v>
  </a>
  <a r="1">
    <v>1490</v>
  </a>
  <a r="1">
    <v>1630</v>
  </a>
  <a r="1">
    <v>1375</v>
  </a>
  <a r="1">
    <v>815</v>
  </a>
  <a r="1">
    <v>1285</v>
  </a>
  <a r="1">
    <v>272</v>
  </a>
  <a r="1">
    <v>306</v>
  </a>
  <a r="1">
    <v>256</v>
  </a>
  <a r="1">
    <v>149</v>
  </a>
  <a r="1">
    <v>80</v>
  </a>
  <a r="1">
    <v>64</v>
  </a>
  <a r="1">
    <v>70</v>
  </a>
  <a r="1">
    <v>59</v>
  </a>
  <a r="1">
    <v>400</v>
  </a>
  <a r="1">
    <v>206</v>
  </a>
  <a r="1">
    <v>384</v>
  </a>
  <a r="1">
    <v>92</v>
  </a>
  <a r="1">
    <v>53</v>
  </a>
  <a r="1">
    <v>98</v>
  </a>
  <a r="1">
    <v>81</v>
  </a>
  <a r="1">
    <v>605</v>
  </a>
  <a r="1">
    <v>420</v>
  </a>
  <a r="1">
    <v>232</v>
  </a>
  <a r="1">
    <v>88</v>
  </a>
  <a r="1">
    <v>56</v>
  </a>
  <a r="1">
    <v>83</v>
  </a>
  <a r="1">
    <v>89</v>
  </a>
  <a r="1">
    <v>69</v>
  </a>
  <a r="1">
    <v>725</v>
  </a>
  <a r="1">
    <v>61</v>
  </a>
  <a r="1">
    <v>17</v>
  </a>
  <a r="1">
    <v>16</v>
  </a>
  <a r="1">
    <v>39</v>
  </a>
  <a r="1">
    <v>35</v>
  </a>
  <a r="1">
    <v>308</v>
  </a>
  <a r="1">
    <v>254</v>
  </a>
  <a r="1">
    <v>144</v>
  </a>
  <a r="1">
    <v>1320</v>
  </a>
  <a r="1">
    <v>1765</v>
  </a>
  <a r="1">
    <v>2390</v>
  </a>
  <a r="1">
    <v>1920</v>
  </a>
  <a r="1">
    <v>1910</v>
  </a>
  <a r="1">
    <v>1580</v>
  </a>
  <a r="1">
    <v>1675</v>
  </a>
  <a r="1">
    <v>1535</v>
  </a>
  <a r="1">
    <v>1805</v>
  </a>
  <a r="1">
    <v>2040</v>
  </a>
  <a r="1">
    <v>4050</v>
  </a>
  <a r="1">
    <v>3900</v>
  </a>
  <a r="1">
    <v>1790</v>
  </a>
  <a r="1">
    <v>168</v>
  </a>
  <a r="1">
    <v>575</v>
  </a>
  <a r="1">
    <v>625</v>
  </a>
  <a r="1">
    <v>72</v>
  </a>
  <a r="1">
    <v>388</v>
  </a>
  <a r="1">
    <v>164</v>
  </a>
  <a r="1">
    <v>189</v>
  </a>
  <a r="1">
    <v>172</v>
  </a>
  <a r="1">
    <v>116</v>
  </a>
  <a r="1">
    <v>312</v>
  </a>
  <a r="1">
    <v>222</v>
  </a>
  <a r="1">
    <v>252</v>
  </a>
  <a r="1">
    <v>510</v>
  </a>
  <a r="1">
    <v>230</v>
  </a>
  <a r="1">
    <v>105</v>
  </a>
  <a r="1">
    <v>1905</v>
  </a>
  <a r="1">
    <v>1355</v>
  </a>
  <a r="1">
    <v>1610</v>
  </a>
  <a r="1">
    <v>1895</v>
  </a>
  <a r="1">
    <v>1940</v>
  </a>
  <a r="1">
    <v>1200</v>
  </a>
  <a r="1">
    <v>1620</v>
  </a>
  <a r="1">
    <v>2400</v>
  </a>
  <a r="1">
    <v>150</v>
  </a>
  <a r="1">
    <v>71</v>
  </a>
  <a r="1">
    <v>42</v>
  </a>
  <a r="1">
    <v>48</v>
  </a>
  <a r="1">
    <v>104</v>
  </a>
  <a r="1">
    <v>159</v>
  </a>
  <a r="1">
    <v>146</v>
  </a>
  <a r="1">
    <v>148</v>
  </a>
  <a r="1">
    <v>60</v>
  </a>
  <a r="1">
    <v>87</v>
  </a>
  <a r="1">
    <v>167</v>
  </a>
  <a r="1">
    <v>298</v>
  </a>
  <a r="1">
    <v>394</v>
  </a>
  <a r="1">
    <v>32</v>
  </a>
  <a r="1">
    <v>27</v>
  </a>
  <a r="1">
    <v>278</v>
  </a>
  <a r="1">
    <v>294</v>
  </a>
  <a r="1">
    <v>310</v>
  </a>
  <a r="1">
    <v>286</v>
  </a>
  <a r="1">
    <v>268</v>
  </a>
  <a r="1">
    <v>115</v>
  </a>
  <a r="1">
    <v>5350</v>
  </a>
  <a r="1">
    <v>1100</v>
  </a>
  <a r="1">
    <v>555</v>
  </a>
  <a r="1">
    <v>282</v>
  </a>
  <a r="1">
    <v>41</v>
  </a>
  <a r="1">
    <v>37</v>
  </a>
  <a r="1">
    <v>40</v>
  </a>
  <a r="1">
    <v>73.382599999999996</v>
  </a>
  <a r="1">
    <v>51</v>
  </a>
  <a r="1">
    <v>147</v>
  </a>
  <a r="1">
    <v>360</v>
  </a>
  <a r="1">
    <v>600</v>
  </a>
  <a r="1">
    <v>257.26080000000002</v>
  </a>
  <a r="1">
    <v>98.686899999999994</v>
  </a>
  <a r="1">
    <v>147.6086</v>
  </a>
  <a r="1">
    <v>92.782600000000002</v>
  </a>
  <a r="1">
    <v>102.0608</v>
  </a>
  <a r="1">
    <v>68</v>
  </a>
  <a r="1">
    <v>226</v>
  </a>
  <a r="1">
    <v>134.5</v>
  </a>
  <a r="1">
    <v>186</v>
  </a>
  <a r="1">
    <v>122</v>
  </a>
  <a r="1">
    <v>93</v>
  </a>
  <a r="1">
    <v>110</v>
  </a>
  <a r="1">
    <v>154</v>
  </a>
  <a r="1">
    <v>185</v>
  </a>
  <a r="1">
    <v>402</v>
  </a>
  <a r="1">
    <v>595</v>
  </a>
  <a r="1">
    <v>505</v>
  </a>
  <a r="1">
    <v>292</v>
  </a>
  <a r="1">
    <v>350</v>
  </a>
  <a r="1">
    <v>434</v>
  </a>
  <a r="1">
    <v>490</v>
  </a>
  <a r="1">
    <v>175</v>
  </a>
  <a r="1">
    <v>356</v>
  </a>
  <a r="1">
    <v>274</v>
  </a>
  <a r="1">
    <v>358</v>
  </a>
  <a r="1">
    <v>328</v>
  </a>
  <a r="1">
    <v>332</v>
  </a>
  <a r="1">
    <v>218.75</v>
  </a>
  <a r="1">
    <v>287.5</v>
  </a>
  <a r="1">
    <v>245</v>
  </a>
  <a r="1">
    <v>358.75</v>
  </a>
  <a r="1">
    <v>401.25</v>
  </a>
  <a r="1">
    <v>393.75</v>
  </a>
  <a r="1">
    <v>331.25</v>
  </a>
  <a r="1">
    <v>515</v>
  </a>
  <a r="1">
    <v>486</v>
  </a>
  <a r="1">
    <v>500</v>
  </a>
  <a r="1">
    <v>80.561099999999996</v>
  </a>
  <a r="1">
    <v>126.31180000000001</v>
  </a>
  <a r="1">
    <v>128.30090000000001</v>
  </a>
  <a r="1">
    <v>101.4473</v>
  </a>
  <a r="1">
    <v>91.501499999999993</v>
  </a>
  <a r="1">
    <v>79.566500000000005</v>
  </a>
  <a r="1">
    <v>140</v>
  </a>
  <a r="1">
    <v>103</v>
  </a>
  <a r="1">
    <v>74</v>
  </a>
  <a r="1">
    <v>1185</v>
  </a>
  <a r="1">
    <v>346</v>
  </a>
  <a r="1">
    <v>374</v>
  </a>
  <a r="1">
    <v>302</v>
  </a>
  <a r="1">
    <v>290</v>
  </a>
  <a r="1">
    <v>196</v>
  </a>
  <a r="1">
    <v>145</v>
  </a>
  <a r="1">
    <v>204</v>
  </a>
  <a r="1">
    <v>200</v>
  </a>
  <a r="1">
    <v>244</v>
  </a>
  <a r="1">
    <v>212</v>
  </a>
  <a r="1">
    <v>202</v>
  </a>
  <a r="1">
    <v>348</v>
  </a>
  <a r="1">
    <v>354</v>
  </a>
  <a r="1">
    <v>2150</v>
  </a>
  <a r="1">
    <v>1685</v>
  </a>
  <a r="1">
    <v>2200</v>
  </a>
  <a r="1">
    <v>1980</v>
  </a>
  <a r="1">
    <v>3210</v>
  </a>
  <a r="1">
    <v>2880</v>
  </a>
  <a r="1">
    <v>3990</v>
  </a>
  <a r="1">
    <v>9525</v>
  </a>
  <a r="1">
    <v>8025</v>
  </a>
  <a r="1">
    <v>4350</v>
  </a>
  <a r="1">
    <v>1130</v>
  </a>
  <a r="1">
    <v>166</v>
  </a>
  <a r="1">
    <v>600.82960000000003</v>
  </a>
  <a r="1">
    <v>1540.8371999999999</v>
  </a>
  <a r="1">
    <v>48.454000000000001</v>
  </a>
  <a r="1">
    <v>198</v>
  </a>
  <a r="1">
    <v>513.61239999999998</v>
  </a>
  <a r="1">
    <v>959.38919999999996</v>
  </a>
  <a r="1">
    <v>1114.442</v>
  </a>
  <a r="1">
    <v>204.4759</v>
  </a>
  <a r="1">
    <v>136.6403</v>
  </a>
  <a r="1">
    <v>170</v>
  </a>
  <a r="1">
    <v>62</v>
  </a>
  <a r="1">
    <v>120</v>
  </a>
  <a r="1">
    <v>99</v>
  </a>
  <a r="1">
    <v>412</v>
  </a>
  <a r="1">
    <v>820</v>
  </a>
  <a r="1">
    <v>710</v>
  </a>
  <a r="1">
    <v>1240</v>
  </a>
  <a r="1">
    <v>805</v>
  </a>
  <a r="1">
    <v>860</v>
  </a>
  <a r="1">
    <v>615</v>
  </a>
  <a r="1">
    <v>685</v>
  </a>
  <a r="1">
    <v>362</v>
  </a>
  <a r="1">
    <v>288</v>
  </a>
  <a r="1">
    <v>378</v>
  </a>
  <a r="1">
    <v>208</v>
  </a>
  <a r="1">
    <v>32.095999999999997</v>
  </a>
  <a r="1">
    <v>201.9162</v>
  </a>
  <a r="1">
    <v>137.1507</v>
  </a>
  <a r="1">
    <v>97.148399999999995</v>
  </a>
  <a r="1">
    <v>41.9071</v>
  </a>
  <a r="1">
    <v>109.21259999999999</v>
  </a>
  <a r="1">
    <v>46.986800000000002</v>
  </a>
  <a r="1">
    <v>50.796500000000002</v>
  </a>
  <a r="1">
    <v>82</v>
  </a>
  <a r="1">
    <v>77</v>
  </a>
  <a r="1">
    <v>2950</v>
  </a>
  <a r="1">
    <v>2600</v>
  </a>
  <a r="1">
    <v>525</v>
  </a>
  <a r="1">
    <v>390</v>
  </a>
  <a r="1">
    <v>620</v>
  </a>
  <a r="1">
    <v>695</v>
  </a>
  <a r="1">
    <v>1330</v>
  </a>
  <a r="1">
    <v>1380</v>
  </a>
  <a r="1">
    <v>1390</v>
  </a>
  <a r="1">
    <v>1295</v>
  </a>
  <a r="1">
    <v>1115</v>
  </a>
  <a r="1">
    <v>1500</v>
  </a>
  <a r="1">
    <v>1450</v>
  </a>
  <a r="1">
    <v>198.57259999999999</v>
  </a>
  <a r="1">
    <v>199</v>
  </a>
  <a r="1">
    <v>169</v>
  </a>
  <a r="1">
    <v>191</v>
  </a>
  <a r="1">
    <v>119</v>
  </a>
  <a r="1">
    <v>135</v>
  </a>
  <a r="1">
    <v>112</v>
  </a>
  <a r="1">
    <v>234</v>
  </a>
  <a r="1">
    <v>114</v>
  </a>
  <a r="1">
    <v>106</v>
  </a>
  <a r="1">
    <v>85</v>
  </a>
  <a r="1">
    <v>91</v>
  </a>
  <a r="1">
    <v>123</v>
  </a>
  <a r="1">
    <v>95</v>
  </a>
  <a r="1">
    <v>182.5</v>
  </a>
  <a r="1">
    <v>251.25</v>
  </a>
  <a r="1">
    <v>181</v>
  </a>
  <a r="1">
    <v>73</v>
  </a>
  <a r="1">
    <v>52</v>
  </a>
  <a r="1">
    <v>66</v>
  </a>
  <a r="1">
    <v>126</v>
  </a>
  <a r="1">
    <v>178</v>
  </a>
  <a r="1">
    <v>109</v>
  </a>
  <a r="1">
    <v>165</v>
  </a>
  <a r="1">
    <v>133</v>
  </a>
  <a r="1">
    <v>160</v>
  </a>
  <a r="1">
    <v>336</v>
  </a>
  <a r="1">
    <v>236</v>
  </a>
  <a r="1">
    <v>340</v>
  </a>
  <a r="1">
    <v>214</v>
  </a>
  <a r="1">
    <v>192</v>
  </a>
  <a r="1">
    <v>462</v>
  </a>
  <a r="1">
    <v>316</v>
  </a>
  <a r="1">
    <v>334</v>
  </a>
  <a r="1">
    <v>830</v>
  </a>
  <a r="1">
    <v>9</v>
  </a>
  <a r="1">
    <v>7750</v>
  </a>
  <a r="1">
    <v>458</v>
  </a>
  <a r="1">
    <v>129</v>
  </a>
  <a r="1">
    <v>800</v>
  </a>
  <a r="1">
    <v>31</v>
  </a>
  <a r="1">
    <v>1419.42</v>
  </a>
  <a r="1">
    <v>299.02449999999999</v>
  </a>
  <a r="1">
    <v>81.380099999999999</v>
  </a>
  <a r="1">
    <v>61.508200000000002</v>
  </a>
  <a r="1">
    <v>142.88829999999999</v>
  </a>
  <a r="1">
    <v>68.132199999999997</v>
  </a>
  <a r="1">
    <v>48.260300000000001</v>
  </a>
  <a r="1">
    <v>70.024699999999996</v>
  </a>
  <a r="1">
    <v>338</v>
  </a>
  <a r="1">
    <v>15</v>
  </a>
  <a r="1">
    <v>316.70069999999998</v>
  </a>
  <a r="1">
    <v>626.13030000000003</v>
  </a>
  <a r="1">
    <v>403.95499999999998</v>
  </a>
  <a r="1">
    <v>40.395499999999998</v>
  </a>
  <a r="1">
    <v>64.632800000000003</v>
  </a>
  <a r="1">
    <v>47.666699999999999</v>
  </a>
  <a r="1">
    <v>382</v>
  </a>
  <a r="1">
    <v>242</v>
  </a>
  <a r="1">
    <v>330</v>
  </a>
  <a r="1">
    <v>2250</v>
  </a>
  <a r="1">
    <v>1780</v>
  </a>
  <a r="1">
    <v>1290</v>
  </a>
  <a r="1">
    <v>1740</v>
  </a>
  <a r="1">
    <v>2730</v>
  </a>
  <a r="1">
    <v>2230</v>
  </a>
  <a r="1">
    <v>1705</v>
  </a>
  <a r="1">
    <v>2160</v>
  </a>
  <a r="1">
    <v>5800</v>
  </a>
  <a r="1">
    <v>3700</v>
  </a>
  <a r="1">
    <v>2280</v>
  </a>
  <a r="1">
    <v>3620</v>
  </a>
  <a r="1">
    <v>3250</v>
  </a>
  <a r="1">
    <v>9200</v>
  </a>
  <a r="1">
    <v>5600</v>
  </a>
  <a r="1">
    <v>5400</v>
  </a>
  <a r="1">
    <v>2700</v>
  </a>
  <a r="1">
    <v>2300</v>
  </a>
  <a r="1">
    <v>2770</v>
  </a>
  <a r="1">
    <v>322.5</v>
  </a>
  <a r="1">
    <v>437.5</v>
  </a>
  <a r="1">
    <v>148.75</v>
  </a>
  <a r="1">
    <v>152</v>
  </a>
  <a r="1">
    <v>153</v>
  </a>
  <a r="1">
    <v>375</v>
  </a>
  <a r="1">
    <v>552.5</v>
  </a>
  <a r="1">
    <v>408</v>
  </a>
  <a r="1">
    <v>376</v>
  </a>
  <a r="1">
    <v>304</v>
  </a>
  <a r="1">
    <v>14</v>
  </a>
  <a r="1">
    <v>19</v>
  </a>
  <a r="1">
    <v>488</v>
  </a>
  <a r="1">
    <v>276</v>
  </a>
  <a r="1">
    <v>76</v>
  </a>
  <a r="1">
    <v>57</v>
  </a>
  <a r="1">
    <v>65</v>
  </a>
  <a r="1">
    <v>1300</v>
  </a>
  <a r="1">
    <v>890</v>
  </a>
  <a r="1">
    <v>660</v>
  </a>
  <a r="1">
    <v>700</v>
  </a>
  <a r="1">
    <v>705</v>
  </a>
  <a r="1">
    <v>730</v>
  </a>
  <a r="1">
    <v>137</v>
  </a>
  <a r="1">
    <v>141</v>
  </a>
  <a r="1">
    <v>264</v>
  </a>
  <a r="1">
    <v>246</v>
  </a>
  <a r="1">
    <v>2548.4133999999999</v>
  </a>
  <a r="1">
    <v>5782.9381000000003</v>
  </a>
  <a r="1">
    <v>2850</v>
  </a>
  <a r="1">
    <v>930</v>
  </a>
  <a r="1">
    <v>107</v>
  </a>
  <a r="1">
    <v>97</v>
  </a>
  <a r="1">
    <v>1275</v>
  </a>
  <a r="1">
    <v>2000</v>
  </a>
  <a r="1">
    <v>117</v>
  </a>
  <a r="1">
    <v>102</v>
  </a>
  <a r="1">
    <v>108</v>
  </a>
  <a r="1">
    <v>195</v>
  </a>
  <a r="1">
    <v>2</v>
  </a>
  <a r="1">
    <v>3840</v>
  </a>
  <a r="1">
    <v>3030</v>
  </a>
  <a r="1">
    <v>2120</v>
  </a>
  <a r="1">
    <v>2800</v>
  </a>
  <a r="1">
    <v>3430</v>
  </a>
  <a r="1">
    <v>2720</v>
  </a>
  <a r="1">
    <v>2030</v>
  </a>
  <a r="1">
    <v>1265</v>
  </a>
  <a r="1">
    <v>1395</v>
  </a>
  <a r="1">
    <v>1090</v>
  </a>
  <a r="1">
    <v>1140</v>
  </a>
  <a r="1">
    <v>396</v>
  </a>
  <a r="1">
    <v>6</v>
  </a>
  <a r="1">
    <v>63</v>
  </a>
  <a r="1">
    <v>1340</v>
  </a>
  <a r="1">
    <v>1120</v>
  </a>
  <a r="1">
    <v>1050</v>
  </a>
  <a r="1">
    <v>139</v>
  </a>
  <a r="1">
    <v>990</v>
  </a>
  <a r="1">
    <v>655</v>
  </a>
  <a r="1">
    <v>111</v>
  </a>
  <a r="1">
    <v>955</v>
  </a>
  <a r="1">
    <v>192.58609999999999</v>
  </a>
  <a r="1">
    <v>153.73099999999999</v>
  </a>
  <a r="1">
    <v>418</v>
  </a>
  <a r="1">
    <v>530</v>
  </a>
  <a r="1">
    <v>720</v>
  </a>
  <a r="1">
    <v>565</v>
  </a>
  <a r="1">
    <v>1800</v>
  </a>
  <a r="1">
    <v>498</v>
  </a>
  <a r="1">
    <v>790</v>
  </a>
  <a r="1">
    <v>905</v>
  </a>
  <a r="1">
    <v>765</v>
  </a>
  <a r="1">
    <v>1045</v>
  </a>
  <a r="1">
    <v>1010</v>
  </a>
  <a r="1">
    <v>4830</v>
  </a>
  <a r="1">
    <v>550</v>
  </a>
  <a r="1">
    <v>460</v>
  </a>
  <a r="1">
    <v>1510</v>
  </a>
  <a r="1">
    <v>2350</v>
  </a>
  <a r="1">
    <v>3300</v>
  </a>
  <a r="1">
    <v>3370</v>
  </a>
  <a r="1">
    <v>3400</v>
  </a>
  <a r="1">
    <v>430</v>
  </a>
  <a r="1">
    <v>630</v>
  </a>
  <a r="1">
    <v>352</v>
  </a>
  <a r="1">
    <v>580</v>
  </a>
  <a r="1">
    <v>740</v>
  </a>
  <a r="1">
    <v>450</v>
  </a>
  <a r="1">
    <v>438.63979999999998</v>
  </a>
  <a r="1">
    <v>394.7758</v>
  </a>
  <a r="1">
    <v>1432.8898999999999</v>
  </a>
  <a r="1">
    <v>1670</v>
  </a>
  <a r="1">
    <v>2550</v>
  </a>
  <a r="1">
    <v>2210</v>
  </a>
  <a r="1">
    <v>1680</v>
  </a>
  <a r="1">
    <v>1485</v>
  </a>
  <a r="1">
    <v>1440</v>
  </a>
  <a r="1">
    <v>635</v>
  </a>
  <a r="1">
    <v>342.15899999999999</v>
  </a>
  <a r="1">
    <v>147.9606</v>
  </a>
  <a r="1">
    <v>573.34749999999997</v>
  </a>
  <a r="1">
    <v>231.1885</v>
  </a>
  <a r="1">
    <v>171.0795</v>
  </a>
  <a r="1">
    <v>189.5746</v>
  </a>
  <a r="1">
    <v>364</v>
  </a>
  <a r="1">
    <v>324</v>
  </a>
  <a r="1">
    <v>300.7285</v>
  </a>
  <a r="1">
    <v>310.12619999999998</v>
  </a>
  <a r="1">
    <v>451.09269999999998</v>
  </a>
  <a r="1">
    <v>651.10580000000004</v>
  </a>
  <a r="1">
    <v>795.21119999999996</v>
  </a>
  <a r="1">
    <v>160.97</v>
  </a>
  <a r="1">
    <v>212.05629999999999</v>
  </a>
  <a r="1">
    <v>283.38440000000003</v>
  </a>
  <a r="1">
    <v>115.6671</v>
  </a>
  <a r="1">
    <v>103.1365</v>
  </a>
  <a r="1">
    <v>185.06729999999999</v>
  </a>
  <a r="1">
    <v>314.22890000000001</v>
  </a>
  <a r="1">
    <v>385.55700000000002</v>
  </a>
  <a r="1">
    <v>424.11270000000002</v>
  </a>
  <a r="1">
    <v>526.89480000000003</v>
  </a>
  <a r="1">
    <v>507.19779999999997</v>
  </a>
  <a r="1">
    <v>173.10230000000001</v>
  </a>
  <a r="1">
    <v>251.7852</v>
  </a>
  <a r="1">
    <v>535.04349999999999</v>
  </a>
  <a r="1">
    <v>479.96550000000002</v>
  </a>
  <a r="1">
    <v>1164.5064</v>
  </a>
  <a r="1">
    <v>1243.1893</v>
  </a>
  <a r="1">
    <v>2895.5295000000001</v>
  </a>
  <a r="1">
    <v>2077.2276999999999</v>
  </a>
  <a r="1">
    <v>2005.1504</v>
  </a>
  <a r="1">
    <v>1316.942</v>
  </a>
  <a r="1">
    <v>1406.1541999999999</v>
  </a>
  <a r="1">
    <v>1690.7836</v>
  </a>
  <a r="1">
    <v>1686.5354</v>
  </a>
  <a r="1">
    <v>938.85220000000004</v>
  </a>
  <a r="1">
    <v>679.71199999999999</v>
  </a>
  <a r="1">
    <v>760</v>
  </a>
  <a r="1">
    <v>670</v>
  </a>
  <a r="1">
    <v>440</v>
  </a>
  <a r="1">
    <v>428</v>
  </a>
  <a r="1">
    <v>1775</v>
  </a>
  <a r="1">
    <v>1650</v>
  </a>
  <a r="1">
    <v>1915</v>
  </a>
  <a r="1">
    <v>121.55</v>
  </a>
  <a r="1">
    <v>112.2</v>
  </a>
  <a r="1">
    <v>187</v>
  </a>
  <a r="1">
    <v>158.94999999999999</v>
  </a>
  <a r="1">
    <v>255</v>
  </a>
  <a r="1">
    <v>96</v>
  </a>
  <a r="1">
    <v>54</v>
  </a>
  <a r="1">
    <v>67</v>
  </a>
  <a r="1">
    <v>136</v>
  </a>
  <a r="1">
    <v>180</v>
  </a>
  <a r="1">
    <v>735</v>
  </a>
  <a r="1">
    <v>468</v>
  </a>
  <a r="1">
    <v>293</v>
  </a>
  <a r="1">
    <v>520</v>
  </a>
  <a r="1">
    <v>275</v>
  </a>
  <a r="1">
    <v>478</v>
  </a>
  <a r="1">
    <v>131</v>
  </a>
  <a r="1">
    <v>75</v>
  </a>
  <a r="1">
    <v>34</v>
  </a>
  <a r="1">
    <v>1560</v>
  </a>
  <a r="1">
    <v>3760</v>
  </a>
  <a r="1">
    <v>4170</v>
  </a>
  <a r="1">
    <v>5200</v>
  </a>
  <a r="1">
    <v>6460</v>
  </a>
  <a r="1">
    <v>7400</v>
  </a>
  <a r="1">
    <v>7760</v>
  </a>
  <a r="1">
    <v>11180</v>
  </a>
  <a r="1">
    <v>9080</v>
  </a>
  <a r="1">
    <v>8400</v>
  </a>
  <a r="1">
    <v>7350</v>
  </a>
  <a r="1">
    <v>4110</v>
  </a>
  <a r="1">
    <v>4700</v>
  </a>
  <a r="1">
    <v>3530</v>
  </a>
  <a r="1">
    <v>1885</v>
  </a>
  <a r="1">
    <v>1835</v>
  </a>
  <a r="1">
    <v>4230.2611999999999</v>
  </a>
  <a r="1">
    <v>14757.8431</v>
  </a>
  <a r="1">
    <v>22881.867399999999</v>
  </a>
  <a r="1">
    <v>26350</v>
  </a>
  <a r="1">
    <v>19700</v>
  </a>
  <a r="1">
    <v>19000</v>
  </a>
  <a r="1">
    <v>17350</v>
  </a>
  <a r="1">
    <v>16950</v>
  </a>
  <a r="1">
    <v>21250</v>
  </a>
  <a r="1">
    <v>35400</v>
  </a>
  <a r="1">
    <v>27350</v>
  </a>
  <a r="1">
    <v>21525</v>
  </a>
  <a r="1">
    <v>26600</v>
  </a>
  <a r="1">
    <v>22150</v>
  </a>
  <a r="1">
    <v>26075</v>
  </a>
  <a r="1">
    <v>22625</v>
  </a>
  <a r="1">
    <v>26775</v>
  </a>
  <a r="1">
    <v>29500</v>
  </a>
  <a r="1">
    <v>23000</v>
  </a>
  <a r="1">
    <v>31125</v>
  </a>
  <a r="1">
    <v>260</v>
  </a>
  <a r="1">
    <v>228</v>
  </a>
  <a r="1">
    <v>179</v>
  </a>
  <a r="1">
    <v>3850</v>
  </a>
  <a r="1">
    <v>12600</v>
  </a>
  <a r="1">
    <v>9975</v>
  </a>
  <a r="1">
    <v>8200</v>
  </a>
  <a r="1">
    <v>7975</v>
  </a>
  <a r="1">
    <v>9050</v>
  </a>
  <a r="1">
    <v>12250</v>
  </a>
  <a r="1">
    <v>11100</v>
  </a>
  <a r="1">
    <v>302.5</v>
  </a>
  <a r="1">
    <v>332.5</v>
  </a>
  <a r="1">
    <v>1125</v>
  </a>
  <a r="1">
    <v>986.25</v>
  </a>
  <a r="1">
    <v>1142.5</v>
  </a>
  <a r="1">
    <v>1350</v>
  </a>
  <a r="1">
    <v>1600</v>
  </a>
  <a r="1">
    <v>1570</v>
  </a>
  <a r="1">
    <v>1475</v>
  </a>
  <a r="1">
    <v>1315</v>
  </a>
  <a r="1">
    <v>1525</v>
  </a>
  <a r="1">
    <v>1710</v>
  </a>
  <a r="1">
    <v>3725</v>
  </a>
  <a r="1">
    <v>2865</v>
  </a>
  <a r="1">
    <v>1750</v>
  </a>
  <a r="1">
    <v>1970</v>
  </a>
  <a r="1">
    <v>1400</v>
  </a>
  <a r="1">
    <v>1410</v>
  </a>
  <a r="1">
    <v>2500</v>
  </a>
  <a r="1">
    <v>2480</v>
  </a>
  <a r="1">
    <v>2440</v>
  </a>
  <a r="1">
    <v>456</v>
  </a>
</arrayData>
</file>

<file path=xl/richData/rdrichvalue.xml><?xml version="1.0" encoding="utf-8"?>
<rvData xmlns="http://schemas.microsoft.com/office/spreadsheetml/2017/richdata" count="1863">
  <rv s="0">
    <fb>170</fb>
    <v>0</v>
  </rv>
  <rv s="0">
    <fb>198</fb>
    <v>0</v>
  </rv>
  <rv s="0">
    <fb>136.6403</fb>
    <v>0</v>
  </rv>
  <rv s="0">
    <fb>48.454000000000001</fb>
    <v>0</v>
  </rv>
  <rv s="0">
    <fb>204.4759</fb>
    <v>0</v>
  </rv>
  <rv s="0">
    <fb>1540.8371999999999</fb>
    <v>0</v>
  </rv>
  <rv s="0">
    <fb>1114.442</fb>
    <v>0</v>
  </rv>
  <rv s="0">
    <fb>959.38919999999996</fb>
    <v>0</v>
  </rv>
  <rv s="0">
    <fb>600.82960000000003</fb>
    <v>0</v>
  </rv>
  <rv s="0">
    <fb>513.61239999999998</fb>
    <v>0</v>
  </rv>
  <rv s="0">
    <fb>50</fb>
    <v>0</v>
  </rv>
  <rv s="0">
    <fb>56</fb>
    <v>0</v>
  </rv>
  <rv s="0">
    <fb>113</fb>
    <v>0</v>
  </rv>
  <rv s="0">
    <fb>87</fb>
    <v>0</v>
  </rv>
  <rv s="0">
    <fb>62</fb>
    <v>0</v>
  </rv>
  <rv s="0">
    <fb>64</fb>
    <v>0</v>
  </rv>
  <rv s="0">
    <fb>117</fb>
    <v>0</v>
  </rv>
  <rv s="0">
    <fb>510</fb>
    <v>0</v>
  </rv>
  <rv s="0">
    <fb>600</fb>
    <v>0</v>
  </rv>
  <rv s="0">
    <fb>665</fb>
    <v>0</v>
  </rv>
  <rv s="0">
    <fb>370</fb>
    <v>0</v>
  </rv>
  <rv s="0">
    <fb>294</fb>
    <v>0</v>
  </rv>
  <rv s="0">
    <fb>226</fb>
    <v>0</v>
  </rv>
  <rv s="0">
    <fb>360</fb>
    <v>0</v>
  </rv>
  <rv s="0">
    <fb>94</fb>
    <v>0</v>
  </rv>
  <rv s="0">
    <fb>147</fb>
    <v>0</v>
  </rv>
  <rv s="0">
    <fb>124</fb>
    <v>0</v>
  </rv>
  <rv s="0">
    <fb>149</fb>
    <v>0</v>
  </rv>
  <rv s="0">
    <fb>69</fb>
    <v>0</v>
  </rv>
  <rv s="0">
    <fb>51</fb>
    <v>0</v>
  </rv>
  <rv s="0">
    <fb>68</fb>
    <v>0</v>
  </rv>
  <rv s="0">
    <fb>59</fb>
    <v>0</v>
  </rv>
  <rv s="0">
    <fb>102.0608</fb>
    <v>0</v>
  </rv>
  <rv s="0">
    <fb>73.382599999999996</fb>
    <v>0</v>
  </rv>
  <rv s="0">
    <fb>92.782600000000002</fb>
    <v>0</v>
  </rv>
  <rv s="0">
    <fb>147.6086</fb>
    <v>0</v>
  </rv>
  <rv s="0">
    <fb>98.686899999999994</fb>
    <v>0</v>
  </rv>
  <rv s="0">
    <fb>257.26080000000002</fb>
    <v>0</v>
  </rv>
  <rv s="0">
    <fb>236</fb>
    <v>0</v>
  </rv>
  <rv s="0">
    <fb>2000</fb>
    <v>0</v>
  </rv>
  <rv s="0">
    <fb>1275</fb>
    <v>0</v>
  </rv>
  <rv s="0">
    <fb>1290</fb>
    <v>0</v>
  </rv>
  <rv s="0">
    <fb>1000</fb>
    <v>0</v>
  </rv>
  <rv s="0">
    <fb>890</fb>
    <v>0</v>
  </rv>
  <rv s="0">
    <fb>700</fb>
    <v>0</v>
  </rv>
  <rv s="0">
    <fb>210</fb>
    <v>0</v>
  </rv>
  <rv s="0">
    <fb>174</fb>
    <v>0</v>
  </rv>
  <rv s="0">
    <fb>163</fb>
    <v>0</v>
  </rv>
  <rv s="0">
    <fb>192</fb>
    <v>0</v>
  </rv>
  <rv s="0">
    <fb>167</fb>
    <v>0</v>
  </rv>
  <rv s="0">
    <fb>208</fb>
    <v>0</v>
  </rv>
  <rv s="0">
    <fb>214</fb>
    <v>0</v>
  </rv>
  <rv s="0">
    <fb>266</fb>
    <v>0</v>
  </rv>
  <rv s="0">
    <fb>220</fb>
    <v>0</v>
  </rv>
  <rv s="0">
    <fb>308</fb>
    <v>0</v>
  </rv>
  <rv s="0">
    <fb>336</fb>
    <v>0</v>
  </rv>
  <rv s="0">
    <fb>300</fb>
    <v>0</v>
  </rv>
  <rv s="0">
    <fb>356</fb>
    <v>0</v>
  </rv>
  <rv s="0">
    <fb>400</fb>
    <v>0</v>
  </rv>
  <rv s="0">
    <fb>340</fb>
    <v>0</v>
  </rv>
  <rv s="0">
    <fb>460</fb>
    <v>0</v>
  </rv>
  <rv s="0">
    <fb>468</fb>
    <v>0</v>
  </rv>
  <rv s="0">
    <fb>515</fb>
    <v>0</v>
  </rv>
  <rv s="0">
    <fb>735</fb>
    <v>0</v>
  </rv>
  <rv s="0">
    <fb>580</fb>
    <v>0</v>
  </rv>
  <rv s="0">
    <fb>418</fb>
    <v>0</v>
  </rv>
  <rv s="0">
    <fb>374</fb>
    <v>0</v>
  </rv>
  <rv s="0">
    <fb>310</fb>
    <v>0</v>
  </rv>
  <rv s="0">
    <fb>396</fb>
    <v>0</v>
  </rv>
  <rv s="0">
    <fb>390</fb>
    <v>0</v>
  </rv>
  <rv s="0">
    <fb>456</fb>
    <v>0</v>
  </rv>
  <rv s="0">
    <fb>880</fb>
    <v>0</v>
  </rv>
  <rv s="0">
    <fb>350</fb>
    <v>0</v>
  </rv>
  <rv s="0">
    <fb>416</fb>
    <v>0</v>
  </rv>
  <rv s="0">
    <fb>282</fb>
    <v>0</v>
  </rv>
  <rv s="0">
    <fb>272</fb>
    <v>0</v>
  </rv>
  <rv s="0">
    <fb>2440</fb>
    <v>0</v>
  </rv>
  <rv s="0">
    <fb>2480</fb>
    <v>0</v>
  </rv>
  <rv s="0">
    <fb>2850</fb>
    <v>0</v>
  </rv>
  <rv s="0">
    <fb>2500</fb>
    <v>0</v>
  </rv>
  <rv s="0">
    <fb>1835</fb>
    <v>0</v>
  </rv>
  <rv s="0">
    <fb>1410</fb>
    <v>0</v>
  </rv>
  <rv s="0">
    <fb>1500</fb>
    <v>0</v>
  </rv>
  <rv s="0">
    <fb>1400</fb>
    <v>0</v>
  </rv>
  <rv s="0">
    <fb>1395</fb>
    <v>0</v>
  </rv>
  <rv s="0">
    <fb>1390</fb>
    <v>0</v>
  </rv>
  <rv s="0">
    <fb>1800</fb>
    <v>0</v>
  </rv>
  <rv s="0">
    <fb>1970</fb>
    <v>0</v>
  </rv>
  <rv s="0">
    <fb>1750</fb>
    <v>0</v>
  </rv>
  <rv s="0">
    <fb>2865</fb>
    <v>0</v>
  </rv>
  <rv s="0">
    <fb>3250</fb>
    <v>0</v>
  </rv>
  <rv s="0">
    <fb>3725</fb>
    <v>0</v>
  </rv>
  <rv s="0">
    <fb>2550</fb>
    <v>0</v>
  </rv>
  <rv s="0">
    <fb>1710</fb>
    <v>0</v>
  </rv>
  <rv s="0">
    <fb>730</fb>
    <v>0</v>
  </rv>
  <rv s="0">
    <fb>1525</fb>
    <v>0</v>
  </rv>
  <rv s="0">
    <fb>1315</fb>
    <v>0</v>
  </rv>
  <rv s="0">
    <fb>1440</fb>
    <v>0</v>
  </rv>
  <rv s="0">
    <fb>1805</fb>
    <v>0</v>
  </rv>
  <rv s="0">
    <fb>1600</fb>
    <v>0</v>
  </rv>
  <rv s="0">
    <fb>1475</fb>
    <v>0</v>
  </rv>
  <rv s="0">
    <fb>1570</fb>
    <v>0</v>
  </rv>
  <rv s="0">
    <fb>1680</fb>
    <v>0</v>
  </rv>
  <rv s="0">
    <fb>1350</fb>
    <v>0</v>
  </rv>
  <rv s="0">
    <fb>1295</fb>
    <v>0</v>
  </rv>
  <rv s="0">
    <fb>1142.5</fb>
    <v>0</v>
  </rv>
  <rv s="0">
    <fb>986.25</fb>
    <v>0</v>
  </rv>
  <rv s="0">
    <fb>930</fb>
    <v>0</v>
  </rv>
  <rv s="0">
    <fb>1125</fb>
    <v>0</v>
  </rv>
  <rv s="0">
    <fb>332.5</fb>
    <v>0</v>
  </rv>
  <rv s="0">
    <fb>270</fb>
    <v>0</v>
  </rv>
  <rv s="0">
    <fb>302.5</fb>
    <v>0</v>
  </rv>
  <rv s="0">
    <fb>200</fb>
    <v>0</v>
  </rv>
  <rv s="0">
    <fb>11100</fb>
    <v>0</v>
  </rv>
  <rv s="0">
    <fb>12250</fb>
    <v>0</v>
  </rv>
  <rv s="0">
    <fb>9050</fb>
    <v>0</v>
  </rv>
  <rv s="0">
    <fb>7975</fb>
    <v>0</v>
  </rv>
  <rv s="0">
    <fb>8200</fb>
    <v>0</v>
  </rv>
  <rv s="0">
    <fb>9975</fb>
    <v>0</v>
  </rv>
  <rv s="0">
    <fb>12600</fb>
    <v>0</v>
  </rv>
  <rv s="0">
    <fb>4700</fb>
    <v>0</v>
  </rv>
  <rv s="0">
    <fb>3850</fb>
    <v>0</v>
  </rv>
  <rv s="0">
    <fb>3900</fb>
    <v>0</v>
  </rv>
  <rv s="0">
    <fb>1910</fb>
    <v>0</v>
  </rv>
  <rv s="0">
    <fb>179</fb>
    <v>0</v>
  </rv>
  <rv s="0">
    <fb>258</fb>
    <v>0</v>
  </rv>
  <rv s="0">
    <fb>228</fb>
    <v>0</v>
  </rv>
  <rv s="0">
    <fb>260</fb>
    <v>0</v>
  </rv>
  <rv s="0">
    <fb>318</fb>
    <v>0</v>
  </rv>
  <rv s="0">
    <fb>206</fb>
    <v>0</v>
  </rv>
  <rv s="0">
    <fb>97</fb>
    <v>0</v>
  </rv>
  <rv s="0">
    <fb>128</fb>
    <v>0</v>
  </rv>
  <rv s="0">
    <fb>109</fb>
    <v>0</v>
  </rv>
  <rv s="0">
    <fb>114</fb>
    <v>0</v>
  </rv>
  <rv s="0">
    <fb>101</fb>
    <v>0</v>
  </rv>
  <rv s="0">
    <fb>107</fb>
    <v>0</v>
  </rv>
  <rv s="0">
    <fb>500</fb>
    <v>0</v>
  </rv>
  <rv s="0">
    <fb>5782.9381000000003</fb>
    <v>0</v>
  </rv>
  <rv s="0">
    <fb>2548.4133999999999</fb>
    <v>0</v>
  </rv>
  <rv s="0">
    <fb>31125</fb>
    <v>0</v>
  </rv>
  <rv s="0">
    <fb>23000</fb>
    <v>0</v>
  </rv>
  <rv s="0">
    <fb>29500</fb>
    <v>0</v>
  </rv>
  <rv s="0">
    <fb>26775</fb>
    <v>0</v>
  </rv>
  <rv s="0">
    <fb>22625</fb>
    <v>0</v>
  </rv>
  <rv s="0">
    <fb>26075</fb>
    <v>0</v>
  </rv>
  <rv s="0">
    <fb>22150</fb>
    <v>0</v>
  </rv>
  <rv s="0">
    <fb>26600</fb>
    <v>0</v>
  </rv>
  <rv s="0">
    <fb>21525</fb>
    <v>0</v>
  </rv>
  <rv s="0">
    <fb>27350</fb>
    <v>0</v>
  </rv>
  <rv s="0">
    <fb>35400</fb>
    <v>0</v>
  </rv>
  <rv s="0">
    <fb>21250</fb>
    <v>0</v>
  </rv>
  <rv s="0">
    <fb>16950</fb>
    <v>0</v>
  </rv>
  <rv s="0">
    <fb>17350</fb>
    <v>0</v>
  </rv>
  <rv s="0">
    <fb>19000</fb>
    <v>0</v>
  </rv>
  <rv s="0">
    <fb>19700</fb>
    <v>0</v>
  </rv>
  <rv s="0">
    <fb>26350</fb>
    <v>0</v>
  </rv>
  <rv s="0">
    <fb>22881.867399999999</fb>
    <v>0</v>
  </rv>
  <rv s="0">
    <fb>14757.8431</fb>
    <v>0</v>
  </rv>
  <rv s="0">
    <fb>4230.2611999999999</fb>
    <v>0</v>
  </rv>
  <rv s="0">
    <fb>2600</fb>
    <v>0</v>
  </rv>
  <rv s="0">
    <fb>1885</fb>
    <v>0</v>
  </rv>
  <rv s="0">
    <fb>3530</fb>
    <v>0</v>
  </rv>
  <rv s="0">
    <fb>4110</fb>
    <v>0</v>
  </rv>
  <rv s="0">
    <fb>7350</fb>
    <v>0</v>
  </rv>
  <rv s="0">
    <fb>8400</fb>
    <v>0</v>
  </rv>
  <rv s="0">
    <fb>9080</fb>
    <v>0</v>
  </rv>
  <rv s="0">
    <fb>11180</fb>
    <v>0</v>
  </rv>
  <rv s="0">
    <fb>7760</fb>
    <v>0</v>
  </rv>
  <rv s="0">
    <fb>7400</fb>
    <v>0</v>
  </rv>
  <rv s="0">
    <fb>6460</fb>
    <v>0</v>
  </rv>
  <rv s="0">
    <fb>5200</fb>
    <v>0</v>
  </rv>
  <rv s="0">
    <fb>4170</fb>
    <v>0</v>
  </rv>
  <rv s="0">
    <fb>3760</fb>
    <v>0</v>
  </rv>
  <rv s="0">
    <fb>3300</fb>
    <v>0</v>
  </rv>
  <rv s="0">
    <fb>2200</fb>
    <v>0</v>
  </rv>
  <rv s="0">
    <fb>1560</fb>
    <v>0</v>
  </rv>
  <rv s="0">
    <fb>146</fb>
    <v>0</v>
  </rv>
  <rv s="0">
    <fb>135</fb>
    <v>0</v>
  </rv>
  <rv s="0">
    <fb>202</fb>
    <v>0</v>
  </rv>
  <rv s="0">
    <fb>194</fb>
    <v>0</v>
  </rv>
  <rv s="0">
    <fb>119</fb>
    <v>0</v>
  </rv>
  <rv s="0">
    <fb>164</fb>
    <v>0</v>
  </rv>
  <rv s="0">
    <fb>234</fb>
    <v>0</v>
  </rv>
  <rv s="0">
    <fb>80</fb>
    <v>0</v>
  </rv>
  <rv s="0">
    <fb>112</fb>
    <v>0</v>
  </rv>
  <rv s="0">
    <fb>104</fb>
    <v>0</v>
  </rv>
  <rv s="0">
    <fb>204</fb>
    <v>0</v>
  </rv>
  <rv s="0">
    <fb>89</fb>
    <v>0</v>
  </rv>
  <rv s="0">
    <fb>160</fb>
    <v>0</v>
  </rv>
  <rv s="0">
    <fb>133</fb>
    <v>0</v>
  </rv>
  <rv s="0">
    <fb>165</fb>
    <v>0</v>
  </rv>
  <rv s="0">
    <fb>150</fb>
    <v>0</v>
  </rv>
  <rv s="0">
    <fb>178</fb>
    <v>0</v>
  </rv>
  <rv s="0">
    <fb>91</fb>
    <v>0</v>
  </rv>
  <rv s="0">
    <fb>123</fb>
    <v>0</v>
  </rv>
  <rv s="0">
    <fb>126</fb>
    <v>0</v>
  </rv>
  <rv s="0">
    <fb>189</fb>
    <v>0</v>
  </rv>
  <rv s="0">
    <fb>34</fb>
    <v>0</v>
  </rv>
  <rv s="0">
    <fb>30</fb>
    <v>0</v>
  </rv>
  <rv s="0">
    <fb>48</fb>
    <v>0</v>
  </rv>
  <rv s="0">
    <fb>75</fb>
    <v>0</v>
  </rv>
  <rv s="0">
    <fb>131</fb>
    <v>0</v>
  </rv>
  <rv s="0">
    <fb>326</fb>
    <v>0</v>
  </rv>
  <rv s="0">
    <fb>298</fb>
    <v>0</v>
  </rv>
  <rv s="0">
    <fb>250</fb>
    <v>0</v>
  </rv>
  <rv s="0">
    <fb>478</fb>
    <v>0</v>
  </rv>
  <rv s="0">
    <fb>275</fb>
    <v>0</v>
  </rv>
  <rv s="0">
    <fb>560</fb>
    <v>0</v>
  </rv>
  <rv s="0">
    <fb>520</fb>
    <v>0</v>
  </rv>
  <rv s="0">
    <fb>254</fb>
    <v>0</v>
  </rv>
  <rv s="0">
    <fb>230</fb>
    <v>0</v>
  </rv>
  <rv s="0">
    <fb>139</fb>
    <v>0</v>
  </rv>
  <rv s="0">
    <fb>180</fb>
    <v>0</v>
  </rv>
  <rv s="0">
    <fb>402</fb>
    <v>0</v>
  </rv>
  <rv s="0">
    <fb>312</fb>
    <v>0</v>
  </rv>
  <rv s="0">
    <fb>293</fb>
    <v>0</v>
  </rv>
  <rv s="0">
    <fb>159</fb>
    <v>0</v>
  </rv>
  <rv s="0">
    <fb>148</fb>
    <v>0</v>
  </rv>
  <rv s="0">
    <fb>90</fb>
    <v>0</v>
  </rv>
  <rv s="0">
    <fb>60</fb>
    <v>0</v>
  </rv>
  <rv s="0">
    <fb>74</fb>
    <v>0</v>
  </rv>
  <rv s="0">
    <fb>88</fb>
    <v>0</v>
  </rv>
  <rv s="0">
    <fb>86</fb>
    <v>0</v>
  </rv>
  <rv s="0">
    <fb>103</fb>
    <v>0</v>
  </rv>
  <rv s="0">
    <fb>140</fb>
    <v>0</v>
  </rv>
  <rv s="0">
    <fb>116</fb>
    <v>0</v>
  </rv>
  <rv s="0">
    <fb>93</fb>
    <v>0</v>
  </rv>
  <rv s="0">
    <fb>79.566500000000005</fb>
    <v>0</v>
  </rv>
  <rv s="0">
    <fb>91.501499999999993</fb>
    <v>0</v>
  </rv>
  <rv s="0">
    <fb>101.4473</fb>
    <v>0</v>
  </rv>
  <rv s="0">
    <fb>128.30090000000001</fb>
    <v>0</v>
  </rv>
  <rv s="0">
    <fb>126.31180000000001</fb>
    <v>0</v>
  </rv>
  <rv s="0">
    <fb>80.561099999999996</fb>
    <v>0</v>
  </rv>
  <rv s="0">
    <fb>120</fb>
    <v>0</v>
  </rv>
  <rv s="0">
    <fb>102</fb>
    <v>0</v>
  </rv>
  <rv s="0">
    <fb>136</fb>
    <v>0</v>
  </rv>
  <rv s="0">
    <fb>185</fb>
    <v>0</v>
  </rv>
  <rv s="0">
    <fb>67</fb>
    <v>0</v>
  </rv>
  <rv s="0">
    <fb>72</fb>
    <v>0</v>
  </rv>
  <rv s="0">
    <fb>85</fb>
    <v>0</v>
  </rv>
  <rv s="0">
    <fb>79</fb>
    <v>0</v>
  </rv>
  <rv s="0">
    <fb>53</fb>
    <v>0</v>
  </rv>
  <rv s="0">
    <fb>54</fb>
    <v>0</v>
  </rv>
  <rv s="0">
    <fb>61</fb>
    <v>0</v>
  </rv>
  <rv s="0">
    <fb>96</fb>
    <v>0</v>
  </rv>
  <rv s="0">
    <fb>115</fb>
    <v>0</v>
  </rv>
  <rv s="0">
    <fb>95</fb>
    <v>0</v>
  </rv>
  <rv s="0">
    <fb>110</fb>
    <v>0</v>
  </rv>
  <rv s="0">
    <fb>212</fb>
    <v>0</v>
  </rv>
  <rv s="0">
    <fb>63</fb>
    <v>0</v>
  </rv>
  <rv s="0">
    <fb>152</fb>
    <v>0</v>
  </rv>
  <rv s="0">
    <fb>144</fb>
    <v>0</v>
  </rv>
  <rv s="0">
    <fb>255</fb>
    <v>0</v>
  </rv>
  <rv s="0">
    <fb>235</fb>
    <v>0</v>
  </rv>
  <rv s="0">
    <fb>158.94999999999999</fb>
    <v>0</v>
  </rv>
  <rv s="0">
    <fb>187</fb>
    <v>0</v>
  </rv>
  <rv s="0">
    <fb>112.2</fb>
    <v>0</v>
  </rv>
  <rv s="0">
    <fb>121.55</fb>
    <v>0</v>
  </rv>
  <rv s="0">
    <fb>245.54470000000001</fb>
    <v>0</v>
  </rv>
  <rv s="0">
    <fb>258.00889999999998</fb>
    <v>0</v>
  </rv>
  <rv s="0">
    <fb>333.41739999999999</fb>
    <v>0</v>
  </rv>
  <rv s="0">
    <fb>336.53339999999997</fb>
    <v>0</v>
  </rv>
  <rv s="0">
    <fb>31.160499999999999</fb>
    <v>0</v>
  </rv>
  <rv s="0">
    <fb>31.7837</fb>
    <v>0</v>
  </rv>
  <rv s="0">
    <fb>61.697800000000001</fb>
    <v>0</v>
  </rv>
  <rv s="0">
    <fb>32.4069</fb>
    <v>0</v>
  </rv>
  <rv s="0">
    <fb>33.030099999999997</fb>
    <v>0</v>
  </rv>
  <rv s="0">
    <fb>38.015799999999999</fb>
    <v>0</v>
  </rv>
  <rv s="0">
    <fb>1915</fb>
    <v>0</v>
  </rv>
  <rv s="0">
    <fb>1620</fb>
    <v>0</v>
  </rv>
  <rv s="0">
    <fb>1650</fb>
    <v>0</v>
  </rv>
  <rv s="0">
    <fb>1775</fb>
    <v>0</v>
  </rv>
  <rv s="0">
    <fb>630</fb>
    <v>0</v>
  </rv>
  <rv s="0">
    <fb>428</fb>
    <v>0</v>
  </rv>
  <rv s="0">
    <fb>540</fb>
    <v>0</v>
  </rv>
  <rv s="0">
    <fb>168</fb>
    <v>0</v>
  </rv>
  <rv s="0">
    <fb>141</fb>
    <v>0</v>
  </rv>
  <rv s="0">
    <fb>290</fb>
    <v>0</v>
  </rv>
  <rv s="0">
    <fb>440</fb>
    <v>0</v>
  </rv>
  <rv s="0">
    <fb>430</fb>
    <v>0</v>
  </rv>
  <rv s="0">
    <fb>625</fb>
    <v>0</v>
  </rv>
  <rv s="0">
    <fb>670</fb>
    <v>0</v>
  </rv>
  <rv s="0">
    <fb>760</fb>
    <v>0</v>
  </rv>
  <rv s="0">
    <fb>244</fb>
    <v>0</v>
  </rv>
  <rv s="0">
    <fb>679.71199999999999</fb>
    <v>0</v>
  </rv>
  <rv s="0">
    <fb>938.85220000000004</fb>
    <v>0</v>
  </rv>
  <rv s="0">
    <fb>1686.5354</fb>
    <v>0</v>
  </rv>
  <rv s="0">
    <fb>1690.7836</fb>
    <v>0</v>
  </rv>
  <rv s="0">
    <fb>1406.1541999999999</fb>
    <v>0</v>
  </rv>
  <rv s="0">
    <fb>1316.942</fb>
    <v>0</v>
  </rv>
  <rv s="0">
    <fb>2005.1504</fb>
    <v>0</v>
  </rv>
  <rv s="0">
    <fb>2077.2276999999999</fb>
    <v>0</v>
  </rv>
  <rv s="0">
    <fb>2895.5295000000001</fb>
    <v>0</v>
  </rv>
  <rv s="0">
    <fb>1243.1893</fb>
    <v>0</v>
  </rv>
  <rv s="0">
    <fb>1164.5064</fb>
    <v>0</v>
  </rv>
  <rv s="0">
    <fb>479.96550000000002</fb>
    <v>0</v>
  </rv>
  <rv s="0">
    <fb>535.04349999999999</fb>
    <v>0</v>
  </rv>
  <rv s="0">
    <fb>251.7852</fb>
    <v>0</v>
  </rv>
  <rv s="0">
    <fb>173.10230000000001</fb>
    <v>0</v>
  </rv>
  <rv s="0">
    <fb>507.19779999999997</fb>
    <v>0</v>
  </rv>
  <rv s="0">
    <fb>525</fb>
    <v>0</v>
  </rv>
  <rv s="0">
    <fb>526.89480000000003</fb>
    <v>0</v>
  </rv>
  <rv s="0">
    <fb>424.11270000000002</fb>
    <v>0</v>
  </rv>
  <rv s="0">
    <fb>385.55700000000002</fb>
    <v>0</v>
  </rv>
  <rv s="0">
    <fb>314.22890000000001</fb>
    <v>0</v>
  </rv>
  <rv s="0">
    <fb>185.06729999999999</fb>
    <v>0</v>
  </rv>
  <rv s="0">
    <fb>103.1365</fb>
    <v>0</v>
  </rv>
  <rv s="0">
    <fb>115.6671</fb>
    <v>0</v>
  </rv>
  <rv s="0">
    <fb>212.05629999999999</fb>
    <v>0</v>
  </rv>
  <rv s="0">
    <fb>283.38440000000003</fb>
    <v>0</v>
  </rv>
  <rv s="0">
    <fb>160.97</fb>
    <v>0</v>
  </rv>
  <rv s="0">
    <fb>795.21119999999996</fb>
    <v>0</v>
  </rv>
  <rv s="0">
    <fb>651.10580000000004</fb>
    <v>0</v>
  </rv>
  <rv s="0">
    <fb>451.09269999999998</fb>
    <v>0</v>
  </rv>
  <rv s="0">
    <fb>310.12619999999998</fb>
    <v>0</v>
  </rv>
  <rv s="0">
    <fb>300.7285</fb>
    <v>0</v>
  </rv>
  <rv s="0">
    <fb>306</fb>
    <v>0</v>
  </rv>
  <rv s="0">
    <fb>324</fb>
    <v>0</v>
  </rv>
  <rv s="0">
    <fb>352</fb>
    <v>0</v>
  </rv>
  <rv s="0">
    <fb>364</fb>
    <v>0</v>
  </rv>
  <rv s="0">
    <fb>246</fb>
    <v>0</v>
  </rv>
  <rv s="0">
    <fb>276</fb>
    <v>0</v>
  </rv>
  <rv s="0">
    <fb>196</fb>
    <v>0</v>
  </rv>
  <rv s="0">
    <fb>189.5746</fb>
    <v>0</v>
  </rv>
  <rv s="0">
    <fb>171.0795</fb>
    <v>0</v>
  </rv>
  <rv s="0">
    <fb>231.1885</fb>
    <v>0</v>
  </rv>
  <rv s="0">
    <fb>573.34749999999997</fb>
    <v>0</v>
  </rv>
  <rv s="0">
    <fb>147.9606</fb>
    <v>0</v>
  </rv>
  <rv s="0">
    <fb>342.15899999999999</fb>
    <v>0</v>
  </rv>
  <rv s="0">
    <fb>635</fb>
    <v>0</v>
  </rv>
  <rv s="0">
    <fb>1485</fb>
    <v>0</v>
  </rv>
  <rv s="0">
    <fb>2210</fb>
    <v>0</v>
  </rv>
  <rv s="0">
    <fb>1670</fb>
    <v>0</v>
  </rv>
  <rv s="0">
    <fb>1432.8898999999999</fb>
    <v>0</v>
  </rv>
  <rv s="0">
    <fb>394.7758</fb>
    <v>0</v>
  </rv>
  <rv s="0">
    <fb>438.63979999999998</fb>
    <v>0</v>
  </rv>
  <rv s="0">
    <fb>77</fb>
    <v>0</v>
  </rv>
  <rv s="0">
    <fb>108</fb>
    <v>0</v>
  </rv>
  <rv s="0">
    <fb>191</fb>
    <v>0</v>
  </rv>
  <rv s="0">
    <fb>386</fb>
    <v>0</v>
  </rv>
  <rv s="0">
    <fb>450</fb>
    <v>0</v>
  </rv>
  <rv s="0">
    <fb>376</fb>
    <v>0</v>
  </rv>
  <rv s="0">
    <fb>825</fb>
    <v>0</v>
  </rv>
  <rv s="0">
    <fb>1300</fb>
    <v>0</v>
  </rv>
  <rv s="0">
    <fb>740</fb>
    <v>0</v>
  </rv>
  <rv s="0">
    <fb>575</fb>
    <v>0</v>
  </rv>
  <rv s="0">
    <fb>800</fb>
    <v>0</v>
  </rv>
  <rv s="0">
    <fb>780</fb>
    <v>0</v>
  </rv>
  <rv s="0">
    <fb>840</fb>
    <v>0</v>
  </rv>
  <rv s="0">
    <fb>660</fb>
    <v>0</v>
  </rv>
  <rv s="0">
    <fb>3400</fb>
    <v>0</v>
  </rv>
  <rv s="0">
    <fb>3370</fb>
    <v>0</v>
  </rv>
  <rv s="0">
    <fb>2730</fb>
    <v>0</v>
  </rv>
  <rv s="0">
    <fb>2350</fb>
    <v>0</v>
  </rv>
  <rv s="0">
    <fb>2230</fb>
    <v>0</v>
  </rv>
  <rv s="0">
    <fb>1510</fb>
    <v>0</v>
  </rv>
  <rv s="0">
    <fb>256</fb>
    <v>0</v>
  </rv>
  <rv s="0">
    <fb>550</fb>
    <v>0</v>
  </rv>
  <rv s="0">
    <fb>645</fb>
    <v>0</v>
  </rv>
  <rv s="0">
    <fb>84</fb>
    <v>0</v>
  </rv>
  <rv s="0">
    <fb>1580</fb>
    <v>0</v>
  </rv>
  <rv s="0">
    <fb>4830</fb>
    <v>0</v>
  </rv>
  <rv s="0">
    <fb>1010</fb>
    <v>0</v>
  </rv>
  <rv s="0">
    <fb>1045</fb>
    <v>0</v>
  </rv>
  <rv s="0">
    <fb>980</fb>
    <v>0</v>
  </rv>
  <rv s="0">
    <fb>765</fb>
    <v>0</v>
  </rv>
  <rv s="0">
    <fb>905</fb>
    <v>0</v>
  </rv>
  <rv s="0">
    <fb>790</fb>
    <v>0</v>
  </rv>
  <rv s="0">
    <fb>498</fb>
    <v>0</v>
  </rv>
  <rv s="0">
    <fb>1330</fb>
    <v>0</v>
  </rv>
  <rv s="0">
    <fb>1610</fb>
    <v>0</v>
  </rv>
  <rv s="0">
    <fb>565</fb>
    <v>0</v>
  </rv>
  <rv s="0">
    <fb>720</fb>
    <v>0</v>
  </rv>
  <rv s="0">
    <fb>530</fb>
    <v>0</v>
  </rv>
  <rv s="0">
    <fb>153.73099999999999</fb>
    <v>0</v>
  </rv>
  <rv s="0">
    <fb>192.58609999999999</fb>
    <v>0</v>
  </rv>
  <rv s="0">
    <fb>955</fb>
    <v>0</v>
  </rv>
  <rv s="0">
    <fb>750</fb>
    <v>0</v>
  </rv>
  <rv s="0">
    <fb>288</fb>
    <v>0</v>
  </rv>
  <rv s="0">
    <fb>304</fb>
    <v>0</v>
  </rv>
  <rv s="0">
    <fb>37</fb>
    <v>0</v>
  </rv>
  <rv s="0">
    <fb>52</fb>
    <v>0</v>
  </rv>
  <rv s="0">
    <fb>111</fb>
    <v>0</v>
  </rv>
  <rv s="0">
    <fb>278</fb>
    <v>0</v>
  </rv>
  <rv s="0">
    <fb>655</fb>
    <v>0</v>
  </rv>
  <rv s="0">
    <fb>990</fb>
    <v>0</v>
  </rv>
  <rv s="0">
    <fb>268</fb>
    <v>0</v>
  </rv>
  <rv s="0">
    <fb>190</fb>
    <v>0</v>
  </rv>
  <rv s="0">
    <fb>1050</fb>
    <v>0</v>
  </rv>
  <rv s="0">
    <fb>1120</fb>
    <v>0</v>
  </rv>
  <rv s="0">
    <fb>1340</fb>
    <v>0</v>
  </rv>
  <rv s="0">
    <fb>41</fb>
    <v>0</v>
  </rv>
  <rv s="0">
    <fb>6</fb>
    <v>0</v>
  </rv>
  <rv s="0">
    <fb>1140</fb>
    <v>0</v>
  </rv>
  <rv s="0">
    <fb>1090</fb>
    <v>0</v>
  </rv>
  <rv s="0">
    <fb>1200</fb>
    <v>0</v>
  </rv>
  <rv s="0">
    <fb>1265</fb>
    <v>0</v>
  </rv>
  <rv s="0">
    <fb>1535</fb>
    <v>0</v>
  </rv>
  <rv s="0">
    <fb>2030</fb>
    <v>0</v>
  </rv>
  <rv s="0">
    <fb>2720</fb>
    <v>0</v>
  </rv>
  <rv s="0">
    <fb>3430</fb>
    <v>0</v>
  </rv>
  <rv s="0">
    <fb>2800</fb>
    <v>0</v>
  </rv>
  <rv s="0">
    <fb>2120</fb>
    <v>0</v>
  </rv>
  <rv s="0">
    <fb>3030</fb>
    <v>0</v>
  </rv>
  <rv s="0">
    <fb>3840</fb>
    <v>0</v>
  </rv>
  <rv s="0">
    <fb>29</fb>
    <v>0</v>
  </rv>
  <rv s="0">
    <fb>23</fb>
    <v>0</v>
  </rv>
  <rv s="0">
    <fb>476</fb>
    <v>0</v>
  </rv>
  <rv s="0">
    <fb>130</fb>
    <v>0</v>
  </rv>
  <rv s="0">
    <fb>102.5</fb>
    <v>0</v>
  </rv>
  <rv s="0">
    <fb>2</fb>
    <v>0</v>
  </rv>
  <rv s="0">
    <fb>195</fb>
    <v>0</v>
  </rv>
  <rv s="0">
    <fb>262</fb>
    <v>0</v>
  </rv>
  <rv s="0">
    <fb>338</fb>
    <v>0</v>
  </rv>
  <rv s="0">
    <fb>264</fb>
    <v>0</v>
  </rv>
  <rv s="0">
    <fb>137</fb>
    <v>0</v>
  </rv>
  <rv s="0">
    <fb>695</fb>
    <v>0</v>
  </rv>
  <rv s="0">
    <fb>420</fb>
    <v>0</v>
  </rv>
  <rv s="0">
    <fb>368</fb>
    <v>0</v>
  </rv>
  <rv s="0">
    <fb>398</fb>
    <v>0</v>
  </rv>
  <rv s="0">
    <fb>302</fb>
    <v>0</v>
  </rv>
  <rv s="0">
    <fb>705</fb>
    <v>0</v>
  </rv>
  <rv s="0">
    <fb>710</fb>
    <v>0</v>
  </rv>
  <rv s="0">
    <fb>615</fb>
    <v>0</v>
  </rv>
  <rv s="0">
    <fb>1285</fb>
    <v>0</v>
  </rv>
  <rv s="0">
    <fb>55</fb>
    <v>0</v>
  </rv>
  <rv s="0">
    <fb>65</fb>
    <v>0</v>
  </rv>
  <rv s="0">
    <fb>19</fb>
    <v>0</v>
  </rv>
  <rv s="0">
    <fb>57</fb>
    <v>0</v>
  </rv>
  <rv s="0">
    <fb>76</fb>
    <v>0</v>
  </rv>
  <rv s="0">
    <fb>488</fb>
    <v>0</v>
  </rv>
  <rv s="0">
    <fb>14</fb>
    <v>0</v>
  </rv>
  <rv s="0">
    <fb>16</fb>
    <v>0</v>
  </rv>
  <rv s="0">
    <fb>274</fb>
    <v>0</v>
  </rv>
  <rv s="0">
    <fb>408</fb>
    <v>0</v>
  </rv>
  <rv s="0">
    <fb>555</fb>
    <v>0</v>
  </rv>
  <rv s="0">
    <fb>552.5</fb>
    <v>0</v>
  </rv>
  <rv s="0">
    <fb>375</fb>
    <v>0</v>
  </rv>
  <rv s="0">
    <fb>153</fb>
    <v>0</v>
  </rv>
  <rv s="0">
    <fb>148.75</fb>
    <v>0</v>
  </rv>
  <rv s="0">
    <fb>175</fb>
    <v>0</v>
  </rv>
  <rv s="0">
    <fb>437.5</fb>
    <v>0</v>
  </rv>
  <rv s="0">
    <fb>322.5</fb>
    <v>0</v>
  </rv>
  <rv s="0">
    <fb>2770</fb>
    <v>0</v>
  </rv>
  <rv s="0">
    <fb>2400</fb>
    <v>0</v>
  </rv>
  <rv s="0">
    <fb>2300</fb>
    <v>0</v>
  </rv>
  <rv s="0">
    <fb>2700</fb>
    <v>0</v>
  </rv>
  <rv s="0">
    <fb>5400</fb>
    <v>0</v>
  </rv>
  <rv s="0">
    <fb>5600</fb>
    <v>0</v>
  </rv>
  <rv s="0">
    <fb>9200</fb>
    <v>0</v>
  </rv>
  <rv s="0">
    <fb>3620</fb>
    <v>0</v>
  </rv>
  <rv s="0">
    <fb>2280</fb>
    <v>0</v>
  </rv>
  <rv s="0">
    <fb>3700</fb>
    <v>0</v>
  </rv>
  <rv s="0">
    <fb>5800</fb>
    <v>0</v>
  </rv>
  <rv s="0">
    <fb>1450</fb>
    <v>0</v>
  </rv>
  <rv s="0">
    <fb>1115</fb>
    <v>0</v>
  </rv>
  <rv s="0">
    <fb>585</fb>
    <v>0</v>
  </rv>
  <rv s="0">
    <fb>1380</fb>
    <v>0</v>
  </rv>
  <rv s="0">
    <fb>620</fb>
    <v>0</v>
  </rv>
  <rv s="0">
    <fb>2160</fb>
    <v>0</v>
  </rv>
  <rv s="0">
    <fb>1705</fb>
    <v>0</v>
  </rv>
  <rv s="0">
    <fb>1740</fb>
    <v>0</v>
  </rv>
  <rv s="0">
    <fb>1780</fb>
    <v>0</v>
  </rv>
  <rv s="0">
    <fb>2250</fb>
    <v>0</v>
  </rv>
  <rv s="0">
    <fb>330</fb>
    <v>0</v>
  </rv>
  <rv s="0">
    <fb>860</fb>
    <v>0</v>
  </rv>
  <rv s="0">
    <fb>805</fb>
    <v>0</v>
  </rv>
  <rv s="0">
    <fb>1240</fb>
    <v>0</v>
  </rv>
  <rv s="0">
    <fb>810</fb>
    <v>0</v>
  </rv>
  <rv s="0">
    <fb>820</fb>
    <v>0</v>
  </rv>
  <rv s="0">
    <fb>650</fb>
    <v>0</v>
  </rv>
  <rv s="0">
    <fb>412</fb>
    <v>0</v>
  </rv>
  <rv s="0">
    <fb>358</fb>
    <v>0</v>
  </rv>
  <rv s="0">
    <fb>83</fb>
    <v>0</v>
  </rv>
  <rv s="0">
    <fb>122</fb>
    <v>0</v>
  </rv>
  <rv s="0">
    <fb>100</fb>
    <v>0</v>
  </rv>
  <rv s="0">
    <fb>186</fb>
    <v>0</v>
  </rv>
  <rv s="0">
    <fb>280</fb>
    <v>0</v>
  </rv>
  <rv s="0">
    <fb>134.5</fb>
    <v>0</v>
  </rv>
  <rv s="0">
    <fb>242</fb>
    <v>0</v>
  </rv>
  <rv s="0">
    <fb>382</fb>
    <v>0</v>
  </rv>
  <rv s="0">
    <fb>47.666699999999999</fb>
    <v>0</v>
  </rv>
  <rv s="0">
    <fb>40.395499999999998</fb>
    <v>0</v>
  </rv>
  <rv s="0">
    <fb>64.632800000000003</fb>
    <v>0</v>
  </rv>
  <rv s="0">
    <fb>403.95499999999998</fb>
    <v>0</v>
  </rv>
  <rv s="0">
    <fb>626.13030000000003</fb>
    <v>0</v>
  </rv>
  <rv s="0">
    <fb>316.70069999999998</fb>
    <v>0</v>
  </rv>
  <rv s="0">
    <fb>466</fb>
    <v>0</v>
  </rv>
  <rv s="0">
    <fb>787.5</fb>
    <v>0</v>
  </rv>
  <rv s="0">
    <fb>355</fb>
    <v>0</v>
  </rv>
  <rv s="0">
    <fb>277.5</fb>
    <v>0</v>
  </rv>
  <rv s="0">
    <fb>252.5</fb>
    <v>0</v>
  </rv>
  <rv s="0">
    <fb>142</fb>
    <v>0</v>
  </rv>
  <rv s="0">
    <fb>75.5</fb>
    <v>0</v>
  </rv>
  <rv s="0">
    <fb>17</fb>
    <v>0</v>
  </rv>
  <rv s="0">
    <fb>35</fb>
    <v>0</v>
  </rv>
  <rv s="0">
    <fb>15</fb>
    <v>0</v>
  </rv>
  <rv s="0">
    <fb>9</fb>
    <v>0</v>
  </rv>
  <rv s="0">
    <fb>145</fb>
    <v>0</v>
  </rv>
  <rv s="0">
    <fb>70.024699999999996</fb>
    <v>0</v>
  </rv>
  <rv s="0">
    <fb>48.260300000000001</fb>
    <v>0</v>
  </rv>
  <rv s="0">
    <fb>68.132199999999997</fb>
    <v>0</v>
  </rv>
  <rv s="0">
    <fb>142.88829999999999</fb>
    <v>0</v>
  </rv>
  <rv s="0">
    <fb>61.508200000000002</fb>
    <v>0</v>
  </rv>
  <rv s="0">
    <fb>81.380099999999999</fb>
    <v>0</v>
  </rv>
  <rv s="0">
    <fb>299.02449999999999</fb>
    <v>0</v>
  </rv>
  <rv s="0">
    <fb>1419.42</fb>
    <v>0</v>
  </rv>
  <rv s="0">
    <fb>31</fb>
    <v>0</v>
  </rv>
  <rv s="0">
    <fb>545</fb>
    <v>0</v>
  </rv>
  <rv s="0">
    <fb>129</fb>
    <v>0</v>
  </rv>
  <rv s="0">
    <fb>458</fb>
    <v>0</v>
  </rv>
  <rv s="0">
    <fb>7750</fb>
    <v>0</v>
  </rv>
  <rv s="0">
    <fb>1490</fb>
    <v>0</v>
  </rv>
  <rv s="0">
    <fb>830</fb>
    <v>0</v>
  </rv>
  <rv s="0">
    <fb>716</fb>
    <v>0</v>
  </rv>
  <rv s="0">
    <fb>320</fb>
    <v>0</v>
  </rv>
  <rv s="0">
    <fb>334</fb>
    <v>0</v>
  </rv>
  <rv s="0">
    <fb>316</fb>
    <v>0</v>
  </rv>
  <rv s="0">
    <fb>462</fb>
    <v>0</v>
  </rv>
  <rv s="0">
    <fb>960</fb>
    <v>0</v>
  </rv>
  <rv s="0">
    <fb>1940</fb>
    <v>0</v>
  </rv>
  <rv s="0">
    <fb>1895</fb>
    <v>0</v>
  </rv>
  <rv s="0">
    <fb>1355</fb>
    <v>0</v>
  </rv>
  <rv s="0">
    <fb>1690</fb>
    <v>0</v>
  </rv>
  <rv s="0">
    <fb>1790</fb>
    <v>0</v>
  </rv>
  <rv s="0">
    <fb>1905</fb>
    <v>0</v>
  </rv>
  <rv s="0">
    <fb>378</fb>
    <v>0</v>
  </rv>
  <rv s="0">
    <fb>328</fb>
    <v>0</v>
  </rv>
  <rv s="0">
    <fb>362</fb>
    <v>0</v>
  </rv>
  <rv s="0">
    <fb>685</fb>
    <v>0</v>
  </rv>
  <rv s="0">
    <fb>1685</fb>
    <v>0</v>
  </rv>
  <rv s="0">
    <fb>2150</fb>
    <v>0</v>
  </rv>
  <rv s="0">
    <fb>354</fb>
    <v>0</v>
  </rv>
  <rv s="0">
    <fb>348</fb>
    <v>0</v>
  </rv>
  <rv s="0">
    <fb>66</fb>
    <v>0</v>
  </rv>
  <rv s="0">
    <fb>73</fb>
    <v>0</v>
  </rv>
  <rv s="0">
    <fb>173</fb>
    <v>0</v>
  </rv>
  <rv s="0">
    <fb>181</fb>
    <v>0</v>
  </rv>
  <rv s="0">
    <fb>251.25</fb>
    <v>0</v>
  </rv>
  <rv s="0">
    <fb>182.5</fb>
    <v>0</v>
  </rv>
  <rv s="0">
    <fb>106</fb>
    <v>0</v>
  </rv>
  <rv s="0">
    <fb>71</fb>
    <v>0</v>
  </rv>
  <rv s="0">
    <fb>1055</fb>
    <v>0</v>
  </rv>
  <rv s="0">
    <fb>610</fb>
    <v>0</v>
  </rv>
  <rv s="0">
    <fb>1075</fb>
    <v>0</v>
  </rv>
  <rv s="0">
    <fb>452</fb>
    <v>0</v>
  </rv>
  <rv s="0">
    <fb>397</fb>
    <v>0</v>
  </rv>
  <rv s="0">
    <fb>39</fb>
    <v>0</v>
  </rv>
  <rv s="0">
    <fb>725</fb>
    <v>0</v>
  </rv>
  <rv s="0">
    <fb>182</fb>
    <v>0</v>
  </rv>
  <rv s="0">
    <fb>169</fb>
    <v>0</v>
  </rv>
  <rv s="0">
    <fb>232</fb>
    <v>0</v>
  </rv>
  <rv s="0">
    <fb>199</fb>
    <v>0</v>
  </rv>
  <rv s="0">
    <fb>198.57259999999999</fb>
    <v>0</v>
  </rv>
  <rv s="0">
    <fb>42</fb>
    <v>0</v>
  </rv>
  <rv s="0">
    <fb>2950</fb>
    <v>0</v>
  </rv>
  <rv s="0">
    <fb>82</fb>
    <v>0</v>
  </rv>
  <rv s="0">
    <fb>32.095999999999997</fb>
    <v>0</v>
  </rv>
  <rv s="0">
    <fb>50.796500000000002</fb>
    <v>0</v>
  </rv>
  <rv s="0">
    <fb>41.9071</fb>
    <v>0</v>
  </rv>
  <rv s="0">
    <fb>46.986800000000002</fb>
    <v>0</v>
  </rv>
  <rv s="0">
    <fb>97.148399999999995</fb>
    <v>0</v>
  </rv>
  <rv s="0">
    <fb>109.21259999999999</fb>
    <v>0</v>
  </rv>
  <rv s="0">
    <fb>137.1507</fb>
    <v>0</v>
  </rv>
  <rv s="0">
    <fb>201.9162</fb>
    <v>0</v>
  </rv>
  <rv s="0">
    <fb>99</fb>
    <v>0</v>
  </rv>
  <rv s="0">
    <fb>27</fb>
    <v>0</v>
  </rv>
  <rv s="0">
    <fb>32</fb>
    <v>0</v>
  </rv>
  <rv s="0">
    <fb>105</fb>
    <v>0</v>
  </rv>
  <rv s="0">
    <fb>394</fb>
    <v>0</v>
  </rv>
  <rv s="0">
    <fb>166</fb>
    <v>0</v>
  </rv>
  <rv s="0">
    <fb>1130</fb>
    <v>0</v>
  </rv>
  <rv s="0">
    <fb>4350</fb>
    <v>0</v>
  </rv>
  <rv s="0">
    <fb>8025</fb>
    <v>0</v>
  </rv>
  <rv s="0">
    <fb>9525</fb>
    <v>0</v>
  </rv>
  <rv s="0">
    <fb>3990</fb>
    <v>0</v>
  </rv>
  <rv s="0">
    <fb>2880</fb>
    <v>0</v>
  </rv>
  <rv s="0">
    <fb>3210</fb>
    <v>0</v>
  </rv>
  <rv s="0">
    <fb>1980</fb>
    <v>0</v>
  </rv>
  <rv s="0">
    <fb>157</fb>
    <v>0</v>
  </rv>
  <rv s="0">
    <fb>240</fb>
    <v>0</v>
  </rv>
  <rv s="0">
    <fb>70</fb>
    <v>0</v>
  </rv>
  <rv s="0">
    <fb>292</fb>
    <v>0</v>
  </rv>
  <rv s="0">
    <fb>505</fb>
    <v>0</v>
  </rv>
  <rv s="0">
    <fb>595</fb>
    <v>0</v>
  </rv>
  <rv s="0">
    <fb>154</fb>
    <v>0</v>
  </rv>
  <rv s="0">
    <fb>4380</fb>
    <v>0</v>
  </rv>
  <rv s="0">
    <fb>6900</fb>
    <v>0</v>
  </rv>
  <rv s="0">
    <fb>12050</fb>
    <v>0</v>
  </rv>
  <rv s="0">
    <fb>470</fb>
    <v>0</v>
  </rv>
  <rv s="0">
    <fb>252</fb>
    <v>0</v>
  </rv>
  <rv s="0">
    <fb>222</fb>
    <v>0</v>
  </rv>
  <rv s="0">
    <fb>172</fb>
    <v>0</v>
  </rv>
  <rv s="0">
    <fb>388</fb>
    <v>0</v>
  </rv>
  <rv s="0">
    <fb>605</fb>
    <v>0</v>
  </rv>
  <rv s="0">
    <fb>486</fb>
    <v>0</v>
  </rv>
  <rv s="0">
    <fb>331.25</fb>
    <v>0</v>
  </rv>
  <rv s="0">
    <fb>393.75</fb>
    <v>0</v>
  </rv>
  <rv s="0">
    <fb>401.25</fb>
    <v>0</v>
  </rv>
  <rv s="0">
    <fb>358.75</fb>
    <v>0</v>
  </rv>
  <rv s="0">
    <fb>245</fb>
    <v>0</v>
  </rv>
  <rv s="0">
    <fb>287.5</fb>
    <v>0</v>
  </rv>
  <rv s="0">
    <fb>218.75</fb>
    <v>0</v>
  </rv>
  <rv s="0">
    <fb>216</fb>
    <v>0</v>
  </rv>
  <rv s="0">
    <fb>346</fb>
    <v>0</v>
  </rv>
  <rv s="0">
    <fb>1185</fb>
    <v>0</v>
  </rv>
  <rv s="0">
    <fb>332</fb>
    <v>0</v>
  </rv>
  <rv s="0">
    <fb>490</fb>
    <v>0</v>
  </rv>
  <rv s="0">
    <fb>434</fb>
    <v>0</v>
  </rv>
  <rv s="0">
    <fb>40</fb>
    <v>0</v>
  </rv>
  <rv s="0">
    <fb>1100</fb>
    <v>0</v>
  </rv>
  <rv s="0">
    <fb>5350</fb>
    <v>0</v>
  </rv>
  <rv s="0">
    <fb>286</fb>
    <v>0</v>
  </rv>
  <rv s="0">
    <fb>188</fb>
    <v>0</v>
  </rv>
  <rv s="0">
    <fb>404</fb>
    <v>0</v>
  </rv>
  <rv s="0">
    <fb>121</fb>
    <v>0</v>
  </rv>
  <rv s="0">
    <fb>1180</fb>
    <v>0</v>
  </rv>
  <rv s="0">
    <fb>4050</fb>
    <v>0</v>
  </rv>
  <rv s="0">
    <fb>2040</fb>
    <v>0</v>
  </rv>
  <rv s="0">
    <fb>1675</fb>
    <v>0</v>
  </rv>
  <rv s="0">
    <fb>1920</fb>
    <v>0</v>
  </rv>
  <rv s="0">
    <fb>2390</fb>
    <v>0</v>
  </rv>
  <rv s="0">
    <fb>1765</fb>
    <v>0</v>
  </rv>
  <rv s="0">
    <fb>1320</fb>
    <v>0</v>
  </rv>
  <rv s="0">
    <fb>81</fb>
    <v>0</v>
  </rv>
  <rv s="0">
    <fb>98</fb>
    <v>0</v>
  </rv>
  <rv s="0">
    <fb>92</fb>
    <v>0</v>
  </rv>
  <rv s="0">
    <fb>384</fb>
    <v>0</v>
  </rv>
  <rv s="0">
    <fb>970</fb>
    <v>0</v>
  </rv>
  <rv s="0">
    <fb>1220</fb>
    <v>0</v>
  </rv>
  <rv s="0">
    <fb>248</fb>
    <v>0</v>
  </rv>
  <rv s="0">
    <fb>177</fb>
    <v>0</v>
  </rv>
  <rv s="0">
    <fb>143</fb>
    <v>0</v>
  </rv>
  <rv s="0">
    <fb>1035</fb>
    <v>0</v>
  </rv>
  <rv s="0">
    <fb>1205</fb>
    <v>0</v>
  </rv>
  <rv s="0">
    <fb>925</fb>
    <v>0</v>
  </rv>
  <rv s="0">
    <fb>2790</fb>
    <v>0</v>
  </rv>
  <rv s="0">
    <fb>3580</fb>
    <v>0</v>
  </rv>
  <rv s="0">
    <fb>3750</fb>
    <v>0</v>
  </rv>
  <rv s="0">
    <fb>4250</fb>
    <v>0</v>
  </rv>
  <rv s="0">
    <fb>1795</fb>
    <v>0</v>
  </rv>
  <rv s="0">
    <fb>640</fb>
    <v>0</v>
  </rv>
  <rv s="0">
    <fb>815</fb>
    <v>0</v>
  </rv>
  <rv s="0">
    <fb>1375</fb>
    <v>0</v>
  </rv>
  <rv s="0">
    <fb>1630</fb>
    <v>0</v>
  </rv>
  <rv s="0">
    <fb>1550</fb>
    <v>0</v>
  </rv>
  <rv s="0">
    <fb>1070</fb>
    <v>0</v>
  </rv>
  <rv s="0">
    <fb>706</fb>
    <v>0</v>
  </rv>
  <rv s="0">
    <fb>512</fb>
    <v>0</v>
  </rv>
  <rv s="0">
    <fb>535</fb>
    <v>0</v>
  </rv>
  <rv s="0">
    <fb>171</fb>
    <v>0</v>
  </rv>
  <rv s="0">
    <fb>127</fb>
    <v>0</v>
  </rv>
  <rv s="0">
    <fb>680</fb>
    <v>0</v>
  </rv>
  <rv s="0">
    <fb>1110</fb>
    <v>0</v>
  </rv>
  <rv s="1">
    <v>1</v>
    <v>XIDX:MARK</v>
    <v>Daily</v>
    <v>43098</v>
    <v>43098</v>
    <v>0</v>
    <v>1</v>
    <v>636501024000000000,639285203645241332,0</v>
    <v>0</v>
    <v>bkh1lh</v>
    <v>XIDX:MARK</v>
    <v>1</v>
  </rv>
  <rv s="1">
    <v>1</v>
    <v>XIDX:MARK</v>
    <v>Daily</v>
    <v>43462</v>
    <v>43462</v>
    <v>0</v>
    <v>1</v>
    <v>636815520000000000,639285203645722415,0</v>
    <v>0</v>
    <v>bkh1lh</v>
    <v>XIDX:MARK</v>
    <v>2</v>
  </rv>
  <rv s="1">
    <v>1</v>
    <v>XIDX:MARK</v>
    <v>Daily</v>
    <v>43829</v>
    <v>43829</v>
    <v>0</v>
    <v>1</v>
    <v>637132608000000000,639285203646202415,0</v>
    <v>0</v>
    <v>bkh1lh</v>
    <v>XIDX:MARK</v>
    <v>3</v>
  </rv>
  <rv s="1">
    <v>1</v>
    <v>XIDX:MARK</v>
    <v>Daily</v>
    <v>44195</v>
    <v>44195</v>
    <v>0</v>
    <v>1</v>
    <v>637448832000000000,639285203642591334,0</v>
    <v>0</v>
    <v>bkh1lh</v>
    <v>XIDX:MARK</v>
    <v>4</v>
  </rv>
  <rv s="1">
    <v>1</v>
    <v>XIDX:MARK</v>
    <v>Daily</v>
    <v>44560</v>
    <v>44560</v>
    <v>0</v>
    <v>1</v>
    <v>637764192000000000,639285203643071301,0</v>
    <v>0</v>
    <v>bkh1lh</v>
    <v>XIDX:MARK</v>
    <v>5</v>
  </rv>
  <rv s="1">
    <v>1</v>
    <v>XIDX:MARK</v>
    <v>Daily</v>
    <v>44925</v>
    <v>44925</v>
    <v>0</v>
    <v>1</v>
    <v>638079552000000000,639285203643551302,0</v>
    <v>0</v>
    <v>bkh1lh</v>
    <v>XIDX:MARK</v>
    <v>6</v>
  </rv>
  <rv s="1">
    <v>1</v>
    <v>XIDX:MARK</v>
    <v>Daily</v>
    <v>45289</v>
    <v>45289</v>
    <v>0</v>
    <v>1</v>
    <v>638394048000000000,639285203644021301,0</v>
    <v>0</v>
    <v>bkh1lh</v>
    <v>XIDX:MARK</v>
    <v>7</v>
  </rv>
  <rv s="1">
    <v>1</v>
    <v>XIDX:MARK</v>
    <v>Daily</v>
    <v>45656</v>
    <v>45656</v>
    <v>0</v>
    <v>1</v>
    <v>638711136000000000,639285203644491286,0</v>
    <v>0</v>
    <v>bkh1lh</v>
    <v>XIDX:MARK</v>
    <v>8</v>
  </rv>
  <rv s="1">
    <v>1</v>
    <v>XIDX:MARK</v>
    <v>Daily</v>
    <v>46021</v>
    <v>46021</v>
    <v>0</v>
    <v>1</v>
    <v>639026496000000000,639285203644962433,0</v>
    <v>0</v>
    <v>bkh1lh</v>
    <v>XIDX:MARK</v>
    <v>9</v>
  </rv>
  <rv s="1">
    <v>1</v>
    <v>XIDX:MARK</v>
    <v>Daily</v>
    <v>46203</v>
    <v>46203</v>
    <v>0</v>
    <v>1</v>
    <v>639183744000000000,639285203645441316,0</v>
    <v>0</v>
    <v>bkh1lh</v>
    <v>XIDX:MARK</v>
    <v>10</v>
  </rv>
  <rv s="1">
    <v>1</v>
    <v>XIDX:MARK</v>
    <v>Daily</v>
    <v>46111</v>
    <v>46111</v>
    <v>0</v>
    <v>1</v>
    <v>639104256000000000,639285203645922421,0</v>
    <v>0</v>
    <v>bkh1lh</v>
    <v>XIDX:MARK</v>
    <v>11</v>
  </rv>
  <rv s="1">
    <v>1</v>
    <v>XIDX:PZZA</v>
    <v>Daily</v>
    <v>43462</v>
    <v>43462</v>
    <v>0</v>
    <v>1</v>
    <v>636815520000000000,639285203565683223,0</v>
    <v>0</v>
    <v>bh3dar</v>
    <v>XIDX:PZZA</v>
    <v>12</v>
  </rv>
  <rv s="1">
    <v>1</v>
    <v>XIDX:PZZA</v>
    <v>Daily</v>
    <v>43829</v>
    <v>43829</v>
    <v>0</v>
    <v>1</v>
    <v>637132608000000000,639285203566303227,0</v>
    <v>0</v>
    <v>bh3dar</v>
    <v>XIDX:PZZA</v>
    <v>13</v>
  </rv>
  <rv s="1">
    <v>1</v>
    <v>XIDX:PZZA</v>
    <v>Daily</v>
    <v>44195</v>
    <v>44195</v>
    <v>0</v>
    <v>1</v>
    <v>637448832000000000,639285203566773217,0</v>
    <v>0</v>
    <v>bh3dar</v>
    <v>XIDX:PZZA</v>
    <v>14</v>
  </rv>
  <rv s="1">
    <v>1</v>
    <v>XIDX:PZZA</v>
    <v>Daily</v>
    <v>44560</v>
    <v>44560</v>
    <v>0</v>
    <v>1</v>
    <v>637764192000000000,639285203567252270,0</v>
    <v>0</v>
    <v>bh3dar</v>
    <v>XIDX:PZZA</v>
    <v>15</v>
  </rv>
  <rv s="1">
    <v>1</v>
    <v>XIDX:PZZA</v>
    <v>Daily</v>
    <v>44925</v>
    <v>44925</v>
    <v>0</v>
    <v>1</v>
    <v>638079552000000000,639285203567732273,0</v>
    <v>0</v>
    <v>bh3dar</v>
    <v>XIDX:PZZA</v>
    <v>16</v>
  </rv>
  <rv s="1">
    <v>1</v>
    <v>XIDX:PZZA</v>
    <v>Daily</v>
    <v>45289</v>
    <v>45289</v>
    <v>0</v>
    <v>1</v>
    <v>638394048000000000,639285203568203203,0</v>
    <v>0</v>
    <v>bh3dar</v>
    <v>XIDX:PZZA</v>
    <v>17</v>
  </rv>
  <rv s="1">
    <v>1</v>
    <v>XIDX:PZZA</v>
    <v>Daily</v>
    <v>45656</v>
    <v>45656</v>
    <v>0</v>
    <v>1</v>
    <v>638711136000000000,639285203568680877,0</v>
    <v>0</v>
    <v>bh3dar</v>
    <v>XIDX:PZZA</v>
    <v>18</v>
  </rv>
  <rv s="1">
    <v>1</v>
    <v>XIDX:PZZA</v>
    <v>Daily</v>
    <v>46021</v>
    <v>46021</v>
    <v>0</v>
    <v>1</v>
    <v>639026496000000000,639285203569153209,0</v>
    <v>0</v>
    <v>bh3dar</v>
    <v>XIDX:PZZA</v>
    <v>19</v>
  </rv>
  <rv s="1">
    <v>1</v>
    <v>XIDX:PZZA</v>
    <v>Daily</v>
    <v>46203</v>
    <v>46203</v>
    <v>0</v>
    <v>1</v>
    <v>639183744000000000,639285203569623210,0</v>
    <v>0</v>
    <v>bh3dar</v>
    <v>XIDX:PZZA</v>
    <v>20</v>
  </rv>
  <rv s="1">
    <v>1</v>
    <v>XIDX:PZZA</v>
    <v>Daily</v>
    <v>46111</v>
    <v>46111</v>
    <v>0</v>
    <v>1</v>
    <v>639104256000000000,639285203568360868,0</v>
    <v>0</v>
    <v>bh3dar</v>
    <v>XIDX:PZZA</v>
    <v>21</v>
  </rv>
  <rv s="1">
    <v>1</v>
    <v>XIDX:NICK</v>
    <v>Daily</v>
    <v>43462</v>
    <v>43462</v>
    <v>0</v>
    <v>1</v>
    <v>636815520000000000,639285203570372151,0</v>
    <v>0</v>
    <v>bkhdoc</v>
    <v>XIDX:NICK</v>
    <v>22</v>
  </rv>
  <rv s="1">
    <v>1</v>
    <v>XIDX:NICK</v>
    <v>Daily</v>
    <v>43829</v>
    <v>43829</v>
    <v>0</v>
    <v>1</v>
    <v>637132608000000000,639285203570852148,0</v>
    <v>0</v>
    <v>bkhdoc</v>
    <v>XIDX:NICK</v>
    <v>23</v>
  </rv>
  <rv s="1">
    <v>1</v>
    <v>XIDX:NICK</v>
    <v>Daily</v>
    <v>44195</v>
    <v>44195</v>
    <v>0</v>
    <v>1</v>
    <v>637448832000000000,639285203571333327,0</v>
    <v>0</v>
    <v>bkhdoc</v>
    <v>XIDX:NICK</v>
    <v>24</v>
  </rv>
  <rv s="1">
    <v>1</v>
    <v>XIDX:NICK</v>
    <v>Daily</v>
    <v>44560</v>
    <v>44560</v>
    <v>0</v>
    <v>1</v>
    <v>637764192000000000,639285203566742158,0</v>
    <v>0</v>
    <v>bkhdoc</v>
    <v>XIDX:NICK</v>
    <v>25</v>
  </rv>
  <rv s="1">
    <v>1</v>
    <v>XIDX:NICK</v>
    <v>Daily</v>
    <v>44925</v>
    <v>44925</v>
    <v>0</v>
    <v>1</v>
    <v>638079552000000000,639285203567223357,0</v>
    <v>0</v>
    <v>bkhdoc</v>
    <v>XIDX:NICK</v>
    <v>26</v>
  </rv>
  <rv s="1">
    <v>1</v>
    <v>XIDX:NICK</v>
    <v>Daily</v>
    <v>45289</v>
    <v>45289</v>
    <v>0</v>
    <v>1</v>
    <v>638394048000000000,639285203567702157,0</v>
    <v>0</v>
    <v>bkhdoc</v>
    <v>XIDX:NICK</v>
    <v>27</v>
  </rv>
  <rv s="1">
    <v>1</v>
    <v>XIDX:NICK</v>
    <v>Daily</v>
    <v>45656</v>
    <v>45656</v>
    <v>0</v>
    <v>1</v>
    <v>638711136000000000,639285203568182157,0</v>
    <v>0</v>
    <v>bkhdoc</v>
    <v>XIDX:NICK</v>
    <v>28</v>
  </rv>
  <rv s="1">
    <v>1</v>
    <v>XIDX:NICK</v>
    <v>Daily</v>
    <v>46021</v>
    <v>46021</v>
    <v>0</v>
    <v>1</v>
    <v>639026496000000000,639285203568662137,0</v>
    <v>0</v>
    <v>bkhdoc</v>
    <v>XIDX:NICK</v>
    <v>29</v>
  </rv>
  <rv s="1">
    <v>1</v>
    <v>XIDX:NICK</v>
    <v>Daily</v>
    <v>46203</v>
    <v>46203</v>
    <v>0</v>
    <v>1</v>
    <v>639183744000000000,639285203569145027,0</v>
    <v>0</v>
    <v>bkhdoc</v>
    <v>XIDX:NICK</v>
    <v>30</v>
  </rv>
  <rv s="1">
    <v>1</v>
    <v>XIDX:NICK</v>
    <v>Daily</v>
    <v>46111</v>
    <v>46111</v>
    <v>0</v>
    <v>1</v>
    <v>639104256000000000,639285203569622157,0</v>
    <v>0</v>
    <v>bkhdoc</v>
    <v>XIDX:NICK</v>
    <v>31</v>
  </rv>
  <rv s="1">
    <v>1</v>
    <v>XIDX:MORA</v>
    <v>Daily</v>
    <v>44925</v>
    <v>44925</v>
    <v>0</v>
    <v>1</v>
    <v>638079552000000000,639285203623518262,0</v>
    <v>0</v>
    <v>c6zya2</v>
    <v>XIDX:MORA</v>
    <v>32</v>
  </rv>
  <rv s="1">
    <v>1</v>
    <v>XIDX:MORA</v>
    <v>Daily</v>
    <v>45289</v>
    <v>45289</v>
    <v>0</v>
    <v>1</v>
    <v>638394048000000000,639285203624002789,0</v>
    <v>0</v>
    <v>c6zya2</v>
    <v>XIDX:MORA</v>
    <v>3</v>
  </rv>
  <rv s="1">
    <v>1</v>
    <v>XIDX:MORA</v>
    <v>Daily</v>
    <v>45656</v>
    <v>45656</v>
    <v>0</v>
    <v>1</v>
    <v>638711136000000000,639285203624477099,0</v>
    <v>0</v>
    <v>c6zya2</v>
    <v>XIDX:MORA</v>
    <v>33</v>
  </rv>
  <rv s="1">
    <v>1</v>
    <v>XIDX:MORA</v>
    <v>Daily</v>
    <v>46021</v>
    <v>46021</v>
    <v>0</v>
    <v>1</v>
    <v>639026496000000000,639285203624947108,0</v>
    <v>0</v>
    <v>c6zya2</v>
    <v>XIDX:MORA</v>
    <v>34</v>
  </rv>
  <rv s="1">
    <v>1</v>
    <v>XIDX:MORA</v>
    <v>Daily</v>
    <v>46203</v>
    <v>46203</v>
    <v>0</v>
    <v>1</v>
    <v>639183744000000000,639285203623007077,0</v>
    <v>0</v>
    <v>c6zya2</v>
    <v>XIDX:MORA</v>
    <v>35</v>
  </rv>
  <rv s="1">
    <v>1</v>
    <v>XIDX:MORA</v>
    <v>Daily</v>
    <v>46111</v>
    <v>46111</v>
    <v>0</v>
    <v>1</v>
    <v>639104256000000000,639285203623478249,0</v>
    <v>0</v>
    <v>c6zya2</v>
    <v>XIDX:MORA</v>
    <v>36</v>
  </rv>
  <rv s="1">
    <v>1</v>
    <v>XIDX:HELI</v>
    <v>Daily</v>
    <v>43462</v>
    <v>43462</v>
    <v>0</v>
    <v>1</v>
    <v>636815520000000000,639285203586722100,0</v>
    <v>0</v>
    <v>bkgrdm</v>
    <v>XIDX:HELI</v>
    <v>37</v>
  </rv>
  <rv s="1">
    <v>1</v>
    <v>XIDX:HELI</v>
    <v>Daily</v>
    <v>43829</v>
    <v>43829</v>
    <v>0</v>
    <v>1</v>
    <v>637132608000000000,639285203587195189,0</v>
    <v>0</v>
    <v>bkgrdm</v>
    <v>XIDX:HELI</v>
    <v>38</v>
  </rv>
  <rv s="1">
    <v>1</v>
    <v>XIDX:HELI</v>
    <v>Daily</v>
    <v>44195</v>
    <v>44195</v>
    <v>0</v>
    <v>1</v>
    <v>637448832000000000,639285203582983177,0</v>
    <v>0</v>
    <v>bkgrdm</v>
    <v>XIDX:HELI</v>
    <v>19</v>
  </rv>
  <rv s="1">
    <v>1</v>
    <v>XIDX:HELI</v>
    <v>Daily</v>
    <v>44560</v>
    <v>44560</v>
    <v>0</v>
    <v>1</v>
    <v>637764192000000000,639285203583462127,0</v>
    <v>0</v>
    <v>bkgrdm</v>
    <v>XIDX:HELI</v>
    <v>39</v>
  </rv>
  <rv s="1">
    <v>1</v>
    <v>XIDX:HELI</v>
    <v>Daily</v>
    <v>44925</v>
    <v>44925</v>
    <v>0</v>
    <v>1</v>
    <v>638079552000000000,639285203583933170,0</v>
    <v>0</v>
    <v>bkgrdm</v>
    <v>XIDX:HELI</v>
    <v>40</v>
  </rv>
  <rv s="1">
    <v>1</v>
    <v>XIDX:HELI</v>
    <v>Daily</v>
    <v>45289</v>
    <v>45289</v>
    <v>0</v>
    <v>1</v>
    <v>638394048000000000,639285203584413156,0</v>
    <v>0</v>
    <v>bkgrdm</v>
    <v>XIDX:HELI</v>
    <v>41</v>
  </rv>
  <rv s="1">
    <v>1</v>
    <v>XIDX:HELI</v>
    <v>Daily</v>
    <v>45656</v>
    <v>45656</v>
    <v>0</v>
    <v>1</v>
    <v>638711136000000000,639285203584894937,0</v>
    <v>0</v>
    <v>bkgrdm</v>
    <v>XIDX:HELI</v>
    <v>24</v>
  </rv>
  <rv s="1">
    <v>1</v>
    <v>XIDX:HELI</v>
    <v>Daily</v>
    <v>46021</v>
    <v>46021</v>
    <v>0</v>
    <v>1</v>
    <v>639026496000000000,639285203585373162,0</v>
    <v>0</v>
    <v>bkgrdm</v>
    <v>XIDX:HELI</v>
    <v>42</v>
  </rv>
  <rv s="1">
    <v>1</v>
    <v>XIDX:HELI</v>
    <v>Daily</v>
    <v>46203</v>
    <v>46203</v>
    <v>0</v>
    <v>1</v>
    <v>639183744000000000,639285203585862101,0</v>
    <v>0</v>
    <v>bkgrdm</v>
    <v>XIDX:HELI</v>
    <v>43</v>
  </rv>
  <rv s="1">
    <v>1</v>
    <v>XIDX:HELI</v>
    <v>Daily</v>
    <v>46111</v>
    <v>46111</v>
    <v>0</v>
    <v>1</v>
    <v>639104256000000000,639285203586342118,0</v>
    <v>0</v>
    <v>bkgrdm</v>
    <v>XIDX:HELI</v>
    <v>44</v>
  </rv>
  <rv s="1">
    <v>1</v>
    <v>XIDX:PPRE</v>
    <v>Daily</v>
    <v>43098</v>
    <v>43098</v>
    <v>0</v>
    <v>1</v>
    <v>636501024000000000,639285203627271169,0</v>
    <v>0</v>
    <v>bkhgdm</v>
    <v>XIDX:PPRE</v>
    <v>45</v>
  </rv>
  <rv s="1">
    <v>1</v>
    <v>XIDX:PPRE</v>
    <v>Daily</v>
    <v>43462</v>
    <v>43462</v>
    <v>0</v>
    <v>1</v>
    <v>636815520000000000,639285203627741179,0</v>
    <v>0</v>
    <v>bkhgdm</v>
    <v>XIDX:PPRE</v>
    <v>46</v>
  </rv>
  <rv s="1">
    <v>1</v>
    <v>XIDX:PPRE</v>
    <v>Daily</v>
    <v>43829</v>
    <v>43829</v>
    <v>0</v>
    <v>1</v>
    <v>637132608000000000,639285203628211169,0</v>
    <v>0</v>
    <v>bkhgdm</v>
    <v>XIDX:PPRE</v>
    <v>47</v>
  </rv>
  <rv s="1">
    <v>1</v>
    <v>XIDX:PPRE</v>
    <v>Daily</v>
    <v>44195</v>
    <v>44195</v>
    <v>0</v>
    <v>1</v>
    <v>637448832000000000,639285203625995027,0</v>
    <v>0</v>
    <v>bkhgdm</v>
    <v>XIDX:PPRE</v>
    <v>48</v>
  </rv>
  <rv s="1">
    <v>1</v>
    <v>XIDX:PPRE</v>
    <v>Daily</v>
    <v>44560</v>
    <v>44560</v>
    <v>0</v>
    <v>1</v>
    <v>637764192000000000,639285203626465031,0</v>
    <v>0</v>
    <v>bkhgdm</v>
    <v>XIDX:PPRE</v>
    <v>43</v>
  </rv>
  <rv s="1">
    <v>1</v>
    <v>XIDX:PPRE</v>
    <v>Daily</v>
    <v>44925</v>
    <v>44925</v>
    <v>0</v>
    <v>1</v>
    <v>638079552000000000,639285203626951168,0</v>
    <v>0</v>
    <v>bkhgdm</v>
    <v>XIDX:PPRE</v>
    <v>49</v>
  </rv>
  <rv s="1">
    <v>1</v>
    <v>XIDX:PPRE</v>
    <v>Daily</v>
    <v>45289</v>
    <v>45289</v>
    <v>0</v>
    <v>1</v>
    <v>638394048000000000,639285203627421166,0</v>
    <v>0</v>
    <v>bkhgdm</v>
    <v>XIDX:PPRE</v>
    <v>50</v>
  </rv>
  <rv s="1">
    <v>1</v>
    <v>XIDX:PPRE</v>
    <v>Daily</v>
    <v>45656</v>
    <v>45656</v>
    <v>0</v>
    <v>1</v>
    <v>638711136000000000,639285203627897944,0</v>
    <v>0</v>
    <v>bkhgdm</v>
    <v>XIDX:PPRE</v>
    <v>51</v>
  </rv>
  <rv s="1">
    <v>1</v>
    <v>XIDX:PPRE</v>
    <v>Daily</v>
    <v>46021</v>
    <v>46021</v>
    <v>0</v>
    <v>1</v>
    <v>639026496000000000,639285203628367959,0</v>
    <v>0</v>
    <v>bkhgdm</v>
    <v>XIDX:PPRE</v>
    <v>52</v>
  </rv>
  <rv s="1">
    <v>1</v>
    <v>XIDX:PPRE</v>
    <v>Daily</v>
    <v>46203</v>
    <v>46203</v>
    <v>0</v>
    <v>1</v>
    <v>639183744000000000,639285203628891178,0</v>
    <v>0</v>
    <v>bkhgdm</v>
    <v>XIDX:PPRE</v>
    <v>53</v>
  </rv>
  <rv s="1">
    <v>1</v>
    <v>XIDX:PPRE</v>
    <v>Daily</v>
    <v>46111</v>
    <v>46111</v>
    <v>0</v>
    <v>1</v>
    <v>639104256000000000,639285203629361178,0</v>
    <v>0</v>
    <v>bkhgdm</v>
    <v>XIDX:PPRE</v>
    <v>54</v>
  </rv>
  <rv s="1">
    <v>1</v>
    <v>XIDX:BTPS</v>
    <v>Daily</v>
    <v>43462</v>
    <v>43462</v>
    <v>0</v>
    <v>1</v>
    <v>636815520000000000,639285203570790215,0</v>
    <v>0</v>
    <v>bgtwjc</v>
    <v>XIDX:BTPS</v>
    <v>55</v>
  </rv>
  <rv s="1">
    <v>1</v>
    <v>XIDX:BTPS</v>
    <v>Daily</v>
    <v>43829</v>
    <v>43829</v>
    <v>0</v>
    <v>1</v>
    <v>637132608000000000,639285203571270330,0</v>
    <v>0</v>
    <v>bgtwjc</v>
    <v>XIDX:BTPS</v>
    <v>56</v>
  </rv>
  <rv s="1">
    <v>1</v>
    <v>XIDX:BTPS</v>
    <v>Daily</v>
    <v>44195</v>
    <v>44195</v>
    <v>0</v>
    <v>1</v>
    <v>637448832000000000,639285203571740180,0</v>
    <v>0</v>
    <v>bgtwjc</v>
    <v>XIDX:BTPS</v>
    <v>57</v>
  </rv>
  <rv s="1">
    <v>1</v>
    <v>XIDX:BTPS</v>
    <v>Daily</v>
    <v>44560</v>
    <v>44560</v>
    <v>0</v>
    <v>1</v>
    <v>637764192000000000,639285203572210185,0</v>
    <v>0</v>
    <v>bgtwjc</v>
    <v>XIDX:BTPS</v>
    <v>58</v>
  </rv>
  <rv s="1">
    <v>1</v>
    <v>XIDX:BTPS</v>
    <v>Daily</v>
    <v>44925</v>
    <v>44925</v>
    <v>0</v>
    <v>1</v>
    <v>638079552000000000,639285203566860360,0</v>
    <v>0</v>
    <v>bgtwjc</v>
    <v>XIDX:BTPS</v>
    <v>59</v>
  </rv>
  <rv s="1">
    <v>1</v>
    <v>XIDX:BTPS</v>
    <v>Daily</v>
    <v>45289</v>
    <v>45289</v>
    <v>0</v>
    <v>1</v>
    <v>638394048000000000,639285203567330344,0</v>
    <v>0</v>
    <v>bgtwjc</v>
    <v>XIDX:BTPS</v>
    <v>60</v>
  </rv>
  <rv s="1">
    <v>1</v>
    <v>XIDX:BTPS</v>
    <v>Daily</v>
    <v>45656</v>
    <v>45656</v>
    <v>0</v>
    <v>1</v>
    <v>638711136000000000,639285203567810346,0</v>
    <v>0</v>
    <v>bgtwjc</v>
    <v>XIDX:BTPS</v>
    <v>61</v>
  </rv>
  <rv s="1">
    <v>1</v>
    <v>XIDX:BTPS</v>
    <v>Daily</v>
    <v>46021</v>
    <v>46021</v>
    <v>0</v>
    <v>1</v>
    <v>639026496000000000,639285203568300263,0</v>
    <v>0</v>
    <v>bgtwjc</v>
    <v>XIDX:BTPS</v>
    <v>62</v>
  </rv>
  <rv s="1">
    <v>1</v>
    <v>XIDX:BTPS</v>
    <v>Daily</v>
    <v>46203</v>
    <v>46203</v>
    <v>0</v>
    <v>1</v>
    <v>639183744000000000,639285203568960337,0</v>
    <v>0</v>
    <v>bgtwjc</v>
    <v>XIDX:BTPS</v>
    <v>63</v>
  </rv>
  <rv s="1">
    <v>1</v>
    <v>XIDX:BTPS</v>
    <v>Daily</v>
    <v>46111</v>
    <v>46111</v>
    <v>0</v>
    <v>1</v>
    <v>639104256000000000,639285203569430334,0</v>
    <v>0</v>
    <v>bgtwjc</v>
    <v>XIDX:BTPS</v>
    <v>64</v>
  </rv>
  <rv s="1">
    <v>1</v>
    <v>XIDX:MARI</v>
    <v>Daily</v>
    <v>42734</v>
    <v>42734</v>
    <v>0</v>
    <v>1</v>
    <v>636186528000000000,639285203694225324,0</v>
    <v>0</v>
    <v>bkh1im</v>
    <v>XIDX:MARI</v>
    <v>65</v>
  </rv>
  <rv s="1">
    <v>1</v>
    <v>XIDX:MARI</v>
    <v>Daily</v>
    <v>43098</v>
    <v>43098</v>
    <v>0</v>
    <v>1</v>
    <v>636501024000000000,639285203694696641,0</v>
    <v>0</v>
    <v>bkh1im</v>
    <v>XIDX:MARI</v>
    <v>66</v>
  </rv>
  <rv s="1">
    <v>1</v>
    <v>XIDX:MARI</v>
    <v>Daily</v>
    <v>43462</v>
    <v>43462</v>
    <v>0</v>
    <v>1</v>
    <v>636815520000000000,639285203695175321,0</v>
    <v>0</v>
    <v>bkh1im</v>
    <v>XIDX:MARI</v>
    <v>67</v>
  </rv>
  <rv s="1">
    <v>1</v>
    <v>XIDX:MARI</v>
    <v>Daily</v>
    <v>43829</v>
    <v>43829</v>
    <v>0</v>
    <v>1</v>
    <v>637132608000000000,639285203695650827,0</v>
    <v>0</v>
    <v>bkh1im</v>
    <v>XIDX:MARI</v>
    <v>68</v>
  </rv>
  <rv s="1">
    <v>1</v>
    <v>XIDX:MARI</v>
    <v>Daily</v>
    <v>44195</v>
    <v>44195</v>
    <v>0</v>
    <v>1</v>
    <v>637448832000000000,639285203696116616,0</v>
    <v>0</v>
    <v>bkh1im</v>
    <v>XIDX:MARI</v>
    <v>69</v>
  </rv>
  <rv s="1">
    <v>1</v>
    <v>XIDX:MARI</v>
    <v>Daily</v>
    <v>44560</v>
    <v>44560</v>
    <v>0</v>
    <v>1</v>
    <v>637764192000000000,639285203696615279,0</v>
    <v>0</v>
    <v>bkh1im</v>
    <v>XIDX:MARI</v>
    <v>70</v>
  </rv>
  <rv s="1">
    <v>1</v>
    <v>XIDX:MARI</v>
    <v>Daily</v>
    <v>44925</v>
    <v>44925</v>
    <v>0</v>
    <v>1</v>
    <v>638079552000000000,639285203697086593,0</v>
    <v>0</v>
    <v>bkh1im</v>
    <v>XIDX:MARI</v>
    <v>71</v>
  </rv>
  <rv s="1">
    <v>1</v>
    <v>XIDX:MARI</v>
    <v>Daily</v>
    <v>45289</v>
    <v>45289</v>
    <v>0</v>
    <v>1</v>
    <v>638394048000000000,639285203697570821,0</v>
    <v>0</v>
    <v>bkh1im</v>
    <v>XIDX:MARI</v>
    <v>72</v>
  </rv>
  <rv s="1">
    <v>1</v>
    <v>XIDX:MARI</v>
    <v>Daily</v>
    <v>45656</v>
    <v>45656</v>
    <v>0</v>
    <v>1</v>
    <v>638711136000000000,639285203693806659,0</v>
    <v>0</v>
    <v>bkh1im</v>
    <v>XIDX:MARI</v>
    <v>72</v>
  </rv>
  <rv s="1">
    <v>1</v>
    <v>XIDX:MARI</v>
    <v>Daily</v>
    <v>46021</v>
    <v>46021</v>
    <v>0</v>
    <v>1</v>
    <v>639026496000000000,639285203694286657,0</v>
    <v>0</v>
    <v>bkh1im</v>
    <v>XIDX:MARI</v>
    <v>73</v>
  </rv>
  <rv s="1">
    <v>1</v>
    <v>XIDX:MARI</v>
    <v>Daily</v>
    <v>46203</v>
    <v>46203</v>
    <v>0</v>
    <v>1</v>
    <v>639183744000000000,639285203694775288,0</v>
    <v>0</v>
    <v>bkh1im</v>
    <v>XIDX:MARI</v>
    <v>74</v>
  </rv>
  <rv s="1">
    <v>1</v>
    <v>XIDX:MARI</v>
    <v>Daily</v>
    <v>46111</v>
    <v>46111</v>
    <v>0</v>
    <v>1</v>
    <v>639104256000000000,639285203695255292,0</v>
    <v>0</v>
    <v>bkh1im</v>
    <v>XIDX:MARI</v>
    <v>75</v>
  </rv>
  <rv s="1">
    <v>1</v>
    <v>XIDX:SPTO</v>
    <v>Daily</v>
    <v>43462</v>
    <v>43462</v>
    <v>0</v>
    <v>1</v>
    <v>636815520000000000,639285203570770313,0</v>
    <v>0</v>
    <v>bh4tpr</v>
    <v>XIDX:SPTO</v>
    <v>76</v>
  </rv>
  <rv s="1">
    <v>1</v>
    <v>XIDX:SPTO</v>
    <v>Daily</v>
    <v>43829</v>
    <v>43829</v>
    <v>0</v>
    <v>1</v>
    <v>637132608000000000,639285203571239746,0</v>
    <v>0</v>
    <v>bh4tpr</v>
    <v>XIDX:SPTO</v>
    <v>4</v>
  </rv>
  <rv s="1">
    <v>1</v>
    <v>XIDX:SPTO</v>
    <v>Daily</v>
    <v>44195</v>
    <v>44195</v>
    <v>0</v>
    <v>1</v>
    <v>637448832000000000,639285203571719751,0</v>
    <v>0</v>
    <v>bh4tpr</v>
    <v>XIDX:SPTO</v>
    <v>77</v>
  </rv>
  <rv s="1">
    <v>1</v>
    <v>XIDX:SPTO</v>
    <v>Daily</v>
    <v>44560</v>
    <v>44560</v>
    <v>0</v>
    <v>1</v>
    <v>637764192000000000,639285203572190316,0</v>
    <v>0</v>
    <v>bh4tpr</v>
    <v>XIDX:SPTO</v>
    <v>78</v>
  </rv>
  <rv s="1">
    <v>1</v>
    <v>XIDX:SPTO</v>
    <v>Daily</v>
    <v>44925</v>
    <v>44925</v>
    <v>0</v>
    <v>1</v>
    <v>638079552000000000,639285203572659773,0</v>
    <v>0</v>
    <v>bh4tpr</v>
    <v>XIDX:SPTO</v>
    <v>79</v>
  </rv>
  <rv s="1">
    <v>1</v>
    <v>XIDX:SPTO</v>
    <v>Daily</v>
    <v>45289</v>
    <v>45289</v>
    <v>0</v>
    <v>1</v>
    <v>638394048000000000,639285203567930260,0</v>
    <v>0</v>
    <v>bh4tpr</v>
    <v>XIDX:SPTO</v>
    <v>32</v>
  </rv>
  <rv s="1">
    <v>1</v>
    <v>XIDX:SPTO</v>
    <v>Daily</v>
    <v>45656</v>
    <v>45656</v>
    <v>0</v>
    <v>1</v>
    <v>638711136000000000,639285203568410360,0</v>
    <v>0</v>
    <v>bh4tpr</v>
    <v>XIDX:SPTO</v>
    <v>28</v>
  </rv>
  <rv s="1">
    <v>1</v>
    <v>XIDX:SPTO</v>
    <v>Daily</v>
    <v>46021</v>
    <v>46021</v>
    <v>0</v>
    <v>1</v>
    <v>639026496000000000,639285203568880248,0</v>
    <v>0</v>
    <v>bh4tpr</v>
    <v>XIDX:SPTO</v>
    <v>28</v>
  </rv>
  <rv s="1">
    <v>1</v>
    <v>XIDX:SPTO</v>
    <v>Daily</v>
    <v>46203</v>
    <v>46203</v>
    <v>0</v>
    <v>1</v>
    <v>639183744000000000,639285203569359724,0</v>
    <v>0</v>
    <v>bh4tpr</v>
    <v>XIDX:SPTO</v>
    <v>32</v>
  </rv>
  <rv s="1">
    <v>1</v>
    <v>XIDX:SPTO</v>
    <v>Daily</v>
    <v>46111</v>
    <v>46111</v>
    <v>0</v>
    <v>1</v>
    <v>639104256000000000,639285203569830329,0</v>
    <v>0</v>
    <v>bh4tpr</v>
    <v>XIDX:SPTO</v>
    <v>80</v>
  </rv>
  <rv s="1">
    <v>1</v>
    <v>XIDX:TRUK</v>
    <v>Daily</v>
    <v>43462</v>
    <v>43462</v>
    <v>0</v>
    <v>1</v>
    <v>636815520000000000,639285203569307676,0</v>
    <v>0</v>
    <v>bh7r6h</v>
    <v>XIDX:TRUK</v>
    <v>81</v>
  </rv>
  <rv s="1">
    <v>1</v>
    <v>XIDX:TRUK</v>
    <v>Daily</v>
    <v>43829</v>
    <v>43829</v>
    <v>0</v>
    <v>1</v>
    <v>637132608000000000,639285203569784856,0</v>
    <v>0</v>
    <v>bh7r6h</v>
    <v>XIDX:TRUK</v>
    <v>82</v>
  </rv>
  <rv s="1">
    <v>1</v>
    <v>XIDX:TRUK</v>
    <v>Daily</v>
    <v>44195</v>
    <v>44195</v>
    <v>0</v>
    <v>1</v>
    <v>637448832000000000,639285203570254861,0</v>
    <v>0</v>
    <v>bh7r6h</v>
    <v>XIDX:TRUK</v>
    <v>83</v>
  </rv>
  <rv s="1">
    <v>1</v>
    <v>XIDX:TRUK</v>
    <v>Daily</v>
    <v>44560</v>
    <v>44560</v>
    <v>0</v>
    <v>1</v>
    <v>637764192000000000,639285203570734876,0</v>
    <v>0</v>
    <v>bh7r6h</v>
    <v>XIDX:TRUK</v>
    <v>84</v>
  </rv>
  <rv s="1">
    <v>1</v>
    <v>XIDX:TRUK</v>
    <v>Daily</v>
    <v>44925</v>
    <v>44925</v>
    <v>0</v>
    <v>1</v>
    <v>638079552000000000,639285203571210530,0</v>
    <v>0</v>
    <v>bh7r6h</v>
    <v>XIDX:TRUK</v>
    <v>85</v>
  </rv>
  <rv s="1">
    <v>1</v>
    <v>XIDX:TRUK</v>
    <v>Daily</v>
    <v>45289</v>
    <v>45289</v>
    <v>0</v>
    <v>1</v>
    <v>638394048000000000,639285203571694873,0</v>
    <v>0</v>
    <v>bh7r6h</v>
    <v>XIDX:TRUK</v>
    <v>86</v>
  </rv>
  <rv s="1">
    <v>1</v>
    <v>XIDX:TRUK</v>
    <v>Daily</v>
    <v>45656</v>
    <v>45656</v>
    <v>0</v>
    <v>1</v>
    <v>638711136000000000,639285203572164869,0</v>
    <v>0</v>
    <v>bh7r6h</v>
    <v>XIDX:TRUK</v>
    <v>87</v>
  </rv>
  <rv s="1">
    <v>1</v>
    <v>XIDX:TRUK</v>
    <v>Daily</v>
    <v>46021</v>
    <v>46021</v>
    <v>0</v>
    <v>1</v>
    <v>639026496000000000,639285203572644878,0</v>
    <v>0</v>
    <v>bh7r6h</v>
    <v>XIDX:TRUK</v>
    <v>88</v>
  </rv>
  <rv s="1">
    <v>1</v>
    <v>XIDX:TRUK</v>
    <v>Daily</v>
    <v>46203</v>
    <v>46203</v>
    <v>0</v>
    <v>1</v>
    <v>639183744000000000,639285203568397673,0</v>
    <v>0</v>
    <v>bh7r6h</v>
    <v>XIDX:TRUK</v>
    <v>89</v>
  </rv>
  <rv s="1">
    <v>1</v>
    <v>XIDX:TRUK</v>
    <v>Daily</v>
    <v>46111</v>
    <v>46111</v>
    <v>0</v>
    <v>1</v>
    <v>639104256000000000,639285203568884854,0</v>
    <v>0</v>
    <v>bh7r6h</v>
    <v>XIDX:TRUK</v>
    <v>90</v>
  </rv>
  <rv s="1">
    <v>1</v>
    <v>XIDX:CLEO</v>
    <v>Daily</v>
    <v>43098</v>
    <v>43098</v>
    <v>0</v>
    <v>1</v>
    <v>636501024000000000,639285203672085193,0</v>
    <v>0</v>
    <v>bkfnoc</v>
    <v>XIDX:CLEO</v>
    <v>91</v>
  </rv>
  <rv s="1">
    <v>1</v>
    <v>XIDX:CLEO</v>
    <v>Daily</v>
    <v>43462</v>
    <v>43462</v>
    <v>0</v>
    <v>1</v>
    <v>636815520000000000,639285203672555196,0</v>
    <v>0</v>
    <v>bkfnoc</v>
    <v>XIDX:CLEO</v>
    <v>92</v>
  </rv>
  <rv s="1">
    <v>1</v>
    <v>XIDX:CLEO</v>
    <v>Daily</v>
    <v>43829</v>
    <v>43829</v>
    <v>0</v>
    <v>1</v>
    <v>637132608000000000,639285203673035197,0</v>
    <v>0</v>
    <v>bkfnoc</v>
    <v>XIDX:CLEO</v>
    <v>93</v>
  </rv>
  <rv s="1">
    <v>1</v>
    <v>XIDX:CLEO</v>
    <v>Daily</v>
    <v>44195</v>
    <v>44195</v>
    <v>0</v>
    <v>1</v>
    <v>637448832000000000,639285203673501656,0</v>
    <v>0</v>
    <v>bkfnoc</v>
    <v>XIDX:CLEO</v>
    <v>94</v>
  </rv>
  <rv s="1">
    <v>1</v>
    <v>XIDX:CLEO</v>
    <v>Daily</v>
    <v>44560</v>
    <v>44560</v>
    <v>0</v>
    <v>1</v>
    <v>637764192000000000,639285203673975203,0</v>
    <v>0</v>
    <v>bkfnoc</v>
    <v>XIDX:CLEO</v>
    <v>95</v>
  </rv>
  <rv s="1">
    <v>1</v>
    <v>XIDX:CLEO</v>
    <v>Daily</v>
    <v>44925</v>
    <v>44925</v>
    <v>0</v>
    <v>1</v>
    <v>638079552000000000,639285203674448154,0</v>
    <v>0</v>
    <v>bkfnoc</v>
    <v>XIDX:CLEO</v>
    <v>96</v>
  </rv>
  <rv s="1">
    <v>1</v>
    <v>XIDX:CLEO</v>
    <v>Daily</v>
    <v>45289</v>
    <v>45289</v>
    <v>0</v>
    <v>1</v>
    <v>638394048000000000,639285203670515190,0</v>
    <v>0</v>
    <v>bkfnoc</v>
    <v>XIDX:CLEO</v>
    <v>97</v>
  </rv>
  <rv s="1">
    <v>1</v>
    <v>XIDX:CLEO</v>
    <v>Daily</v>
    <v>45656</v>
    <v>45656</v>
    <v>0</v>
    <v>1</v>
    <v>638711136000000000,639285203670991647,0</v>
    <v>0</v>
    <v>bkfnoc</v>
    <v>XIDX:CLEO</v>
    <v>98</v>
  </rv>
  <rv s="1">
    <v>1</v>
    <v>XIDX:CLEO</v>
    <v>Daily</v>
    <v>46021</v>
    <v>46021</v>
    <v>0</v>
    <v>1</v>
    <v>639026496000000000,639285203671475192,0</v>
    <v>0</v>
    <v>bkfnoc</v>
    <v>XIDX:CLEO</v>
    <v>99</v>
  </rv>
  <rv s="1">
    <v>1</v>
    <v>XIDX:CLEO</v>
    <v>Daily</v>
    <v>46203</v>
    <v>46203</v>
    <v>0</v>
    <v>1</v>
    <v>639183744000000000,639285203671948131,0</v>
    <v>0</v>
    <v>bkfnoc</v>
    <v>XIDX:CLEO</v>
    <v>100</v>
  </rv>
  <rv s="1">
    <v>1</v>
    <v>XIDX:CLEO</v>
    <v>Daily</v>
    <v>46111</v>
    <v>46111</v>
    <v>0</v>
    <v>1</v>
    <v>639104256000000000,639285203672428150,0</v>
    <v>0</v>
    <v>bkfnoc</v>
    <v>XIDX:CLEO</v>
    <v>101</v>
  </rv>
  <rv s="1">
    <v>1</v>
    <v>XIDX:WICO</v>
    <v>Daily</v>
    <v>40907</v>
    <v>40907</v>
    <v>0</v>
    <v>1</v>
    <v>634608000000000000,639285203722167657,0</v>
    <v>0</v>
    <v>bki76h</v>
    <v>XIDX:WICO</v>
    <v>102</v>
  </rv>
  <rv s="1">
    <v>1</v>
    <v>XIDX:WICO</v>
    <v>Daily</v>
    <v>41271</v>
    <v>41271</v>
    <v>0</v>
    <v>1</v>
    <v>634922496000000000,639285203722639258,0</v>
    <v>0</v>
    <v>bki76h</v>
    <v>XIDX:WICO</v>
    <v>103</v>
  </rv>
  <rv s="1">
    <v>1</v>
    <v>XIDX:WICO</v>
    <v>Daily</v>
    <v>41638</v>
    <v>41638</v>
    <v>0</v>
    <v>1</v>
    <v>635239584000000000,639285203723109249,0</v>
    <v>0</v>
    <v>bki76h</v>
    <v>XIDX:WICO</v>
    <v>104</v>
  </rv>
  <rv s="1">
    <v>1</v>
    <v>XIDX:WICO</v>
    <v>Daily</v>
    <v>42003</v>
    <v>42003</v>
    <v>0</v>
    <v>1</v>
    <v>635554944000000000,639285203723593231,0</v>
    <v>0</v>
    <v>bki76h</v>
    <v>XIDX:WICO</v>
    <v>105</v>
  </rv>
  <rv s="1">
    <v>1</v>
    <v>XIDX:WICO</v>
    <v>Daily</v>
    <v>42368</v>
    <v>42368</v>
    <v>0</v>
    <v>1</v>
    <v>635870304000000000,639285203724067662,0</v>
    <v>0</v>
    <v>bki76h</v>
    <v>XIDX:WICO</v>
    <v>106</v>
  </rv>
  <rv s="1">
    <v>1</v>
    <v>XIDX:WICO</v>
    <v>Daily</v>
    <v>42734</v>
    <v>42734</v>
    <v>0</v>
    <v>1</v>
    <v>636186528000000000,639285203724543234,0</v>
    <v>0</v>
    <v>bki76h</v>
    <v>XIDX:WICO</v>
    <v>107</v>
  </rv>
  <rv s="1">
    <v>1</v>
    <v>XIDX:WICO</v>
    <v>Daily</v>
    <v>43098</v>
    <v>43098</v>
    <v>0</v>
    <v>1</v>
    <v>636501024000000000,639285203721357641,0</v>
    <v>0</v>
    <v>bki76h</v>
    <v>XIDX:WICO</v>
    <v>108</v>
  </rv>
  <rv s="1">
    <v>1</v>
    <v>XIDX:WICO</v>
    <v>Daily</v>
    <v>43829</v>
    <v>43829</v>
    <v>0</v>
    <v>1</v>
    <v>637132608000000000,639285203722309263,0</v>
    <v>0</v>
    <v>bki76h</v>
    <v>XIDX:WICO</v>
    <v>109</v>
  </rv>
  <rv s="1">
    <v>1</v>
    <v>XIDX:WICO</v>
    <v>Daily</v>
    <v>44195</v>
    <v>44195</v>
    <v>0</v>
    <v>1</v>
    <v>637448832000000000,639285203722787692,0</v>
    <v>0</v>
    <v>bki76h</v>
    <v>XIDX:WICO</v>
    <v>110</v>
  </rv>
  <rv s="1">
    <v>1</v>
    <v>XIDX:WICO</v>
    <v>Daily</v>
    <v>44560</v>
    <v>44560</v>
    <v>0</v>
    <v>1</v>
    <v>637764192000000000,639285203723263233,0</v>
    <v>0</v>
    <v>bki76h</v>
    <v>XIDX:WICO</v>
    <v>111</v>
  </rv>
  <rv s="1">
    <v>1</v>
    <v>XIDX:WICO</v>
    <v>Daily</v>
    <v>44925</v>
    <v>44925</v>
    <v>0</v>
    <v>1</v>
    <v>638079552000000000,639285203723747656,0</v>
    <v>0</v>
    <v>bki76h</v>
    <v>XIDX:WICO</v>
    <v>112</v>
  </rv>
  <rv s="1">
    <v>1</v>
    <v>XIDX:WICO</v>
    <v>Daily</v>
    <v>45289</v>
    <v>45289</v>
    <v>0</v>
    <v>1</v>
    <v>638394048000000000,639285203724217677,0</v>
    <v>0</v>
    <v>bki76h</v>
    <v>XIDX:WICO</v>
    <v>110</v>
  </rv>
  <rv s="1">
    <v>1</v>
    <v>XIDX:WICO</v>
    <v>Daily</v>
    <v>45656</v>
    <v>45656</v>
    <v>0</v>
    <v>1</v>
    <v>638711136000000000,639285203724683241,0</v>
    <v>0</v>
    <v>bki76h</v>
    <v>XIDX:WICO</v>
    <v>110</v>
  </rv>
  <rv s="1">
    <v>1</v>
    <v>XIDX:WICO</v>
    <v>Daily</v>
    <v>46021</v>
    <v>46021</v>
    <v>0</v>
    <v>1</v>
    <v>639026496000000000,639285203725169281,0</v>
    <v>0</v>
    <v>bki76h</v>
    <v>XIDX:WICO</v>
    <v>110</v>
  </rv>
  <rv s="1">
    <v>1</v>
    <v>XIDX:WICO</v>
    <v>Daily</v>
    <v>46203</v>
    <v>46203</v>
    <v>0</v>
    <v>1</v>
    <v>639183744000000000,639285203725643244,0</v>
    <v>0</v>
    <v>bki76h</v>
    <v>XIDX:WICO</v>
    <v>110</v>
  </rv>
  <rv s="1">
    <v>1</v>
    <v>XIDX:WICO</v>
    <v>Daily</v>
    <v>46111</v>
    <v>46111</v>
    <v>0</v>
    <v>1</v>
    <v>639104256000000000,639285203721483230,0</v>
    <v>0</v>
    <v>bki76h</v>
    <v>XIDX:WICO</v>
    <v>110</v>
  </rv>
  <rv s="1">
    <v>1</v>
    <v>XIDX:HEAL</v>
    <v>Daily</v>
    <v>43462</v>
    <v>43462</v>
    <v>0</v>
    <v>1</v>
    <v>636815520000000000,639285203569833234,0</v>
    <v>0</v>
    <v>bgvigh</v>
    <v>XIDX:HEAL</v>
    <v>113</v>
  </rv>
  <rv s="1">
    <v>1</v>
    <v>XIDX:HEAL</v>
    <v>Daily</v>
    <v>43829</v>
    <v>43829</v>
    <v>0</v>
    <v>1</v>
    <v>637132608000000000,639285203570310869,0</v>
    <v>0</v>
    <v>bgvigh</v>
    <v>XIDX:HEAL</v>
    <v>114</v>
  </rv>
  <rv s="1">
    <v>1</v>
    <v>XIDX:HEAL</v>
    <v>Daily</v>
    <v>44195</v>
    <v>44195</v>
    <v>0</v>
    <v>1</v>
    <v>637448832000000000,639285203570782294,0</v>
    <v>0</v>
    <v>bgvigh</v>
    <v>XIDX:HEAL</v>
    <v>115</v>
  </rv>
  <rv s="1">
    <v>1</v>
    <v>XIDX:HEAL</v>
    <v>Daily</v>
    <v>44560</v>
    <v>44560</v>
    <v>0</v>
    <v>1</v>
    <v>637764192000000000,639285203571252291,0</v>
    <v>0</v>
    <v>bgvigh</v>
    <v>XIDX:HEAL</v>
    <v>116</v>
  </rv>
  <rv s="1">
    <v>1</v>
    <v>XIDX:HEAL</v>
    <v>Daily</v>
    <v>44925</v>
    <v>44925</v>
    <v>0</v>
    <v>1</v>
    <v>638079552000000000,639285203571722308,0</v>
    <v>0</v>
    <v>bgvigh</v>
    <v>XIDX:HEAL</v>
    <v>117</v>
  </rv>
  <rv s="1">
    <v>1</v>
    <v>XIDX:HEAL</v>
    <v>Daily</v>
    <v>45289</v>
    <v>45289</v>
    <v>0</v>
    <v>1</v>
    <v>638394048000000000,639285203572200877,0</v>
    <v>0</v>
    <v>bgvigh</v>
    <v>XIDX:HEAL</v>
    <v>118</v>
  </rv>
  <rv s="1">
    <v>1</v>
    <v>XIDX:HEAL</v>
    <v>Daily</v>
    <v>45656</v>
    <v>45656</v>
    <v>0</v>
    <v>1</v>
    <v>638711136000000000,639285203572683210,0</v>
    <v>0</v>
    <v>bgvigh</v>
    <v>XIDX:HEAL</v>
    <v>119</v>
  </rv>
  <rv s="1">
    <v>1</v>
    <v>XIDX:HEAL</v>
    <v>Daily</v>
    <v>46021</v>
    <v>46021</v>
    <v>0</v>
    <v>1</v>
    <v>639026496000000000,639285203567480867,0</v>
    <v>0</v>
    <v>bgvigh</v>
    <v>XIDX:HEAL</v>
    <v>120</v>
  </rv>
  <rv s="1">
    <v>1</v>
    <v>XIDX:HEAL</v>
    <v>Daily</v>
    <v>46203</v>
    <v>46203</v>
    <v>0</v>
    <v>1</v>
    <v>639183744000000000,639285203567972266,0</v>
    <v>0</v>
    <v>bgvigh</v>
    <v>XIDX:HEAL</v>
    <v>121</v>
  </rv>
  <rv s="1">
    <v>1</v>
    <v>XIDX:HEAL</v>
    <v>Daily</v>
    <v>46111</v>
    <v>46111</v>
    <v>0</v>
    <v>1</v>
    <v>639104256000000000,639285203568453321,0</v>
    <v>0</v>
    <v>bgvigh</v>
    <v>XIDX:HEAL</v>
    <v>122</v>
  </rv>
  <rv s="1">
    <v>1</v>
    <v>XIDX:WEGE</v>
    <v>Daily</v>
    <v>43098</v>
    <v>43098</v>
    <v>0</v>
    <v>1</v>
    <v>636501024000000000,639285203624733497,0</v>
    <v>0</v>
    <v>bki4pr</v>
    <v>XIDX:WEGE</v>
    <v>123</v>
  </rv>
  <rv s="1">
    <v>1</v>
    <v>XIDX:WEGE</v>
    <v>Daily</v>
    <v>43462</v>
    <v>43462</v>
    <v>0</v>
    <v>1</v>
    <v>636815520000000000,639285203625217175,0</v>
    <v>0</v>
    <v>bki4pr</v>
    <v>XIDX:WEGE</v>
    <v>47</v>
  </rv>
  <rv s="1">
    <v>1</v>
    <v>XIDX:WEGE</v>
    <v>Daily</v>
    <v>43829</v>
    <v>43829</v>
    <v>0</v>
    <v>1</v>
    <v>637132608000000000,639285203625683502,0</v>
    <v>0</v>
    <v>bki4pr</v>
    <v>XIDX:WEGE</v>
    <v>124</v>
  </rv>
  <rv s="1">
    <v>1</v>
    <v>XIDX:WEGE</v>
    <v>Daily</v>
    <v>44195</v>
    <v>44195</v>
    <v>0</v>
    <v>1</v>
    <v>637448832000000000,639285203626163507,0</v>
    <v>0</v>
    <v>bki4pr</v>
    <v>XIDX:WEGE</v>
    <v>125</v>
  </rv>
  <rv s="1">
    <v>1</v>
    <v>XIDX:WEGE</v>
    <v>Daily</v>
    <v>44560</v>
    <v>44560</v>
    <v>0</v>
    <v>1</v>
    <v>637764192000000000,639285203626637188,0</v>
    <v>0</v>
    <v>bki4pr</v>
    <v>XIDX:WEGE</v>
    <v>68</v>
  </rv>
  <rv s="1">
    <v>1</v>
    <v>XIDX:WEGE</v>
    <v>Daily</v>
    <v>44925</v>
    <v>44925</v>
    <v>0</v>
    <v>1</v>
    <v>638079552000000000,639285203623933506,0</v>
    <v>0</v>
    <v>bki4pr</v>
    <v>XIDX:WEGE</v>
    <v>126</v>
  </rv>
  <rv s="1">
    <v>1</v>
    <v>XIDX:WEGE</v>
    <v>Daily</v>
    <v>45289</v>
    <v>45289</v>
    <v>0</v>
    <v>1</v>
    <v>638394048000000000,639285203624417183,0</v>
    <v>0</v>
    <v>bki4pr</v>
    <v>XIDX:WEGE</v>
    <v>127</v>
  </rv>
  <rv s="1">
    <v>1</v>
    <v>XIDX:WEGE</v>
    <v>Daily</v>
    <v>45656</v>
    <v>45656</v>
    <v>0</v>
    <v>1</v>
    <v>638711136000000000,639285203624897185,0</v>
    <v>0</v>
    <v>bki4pr</v>
    <v>XIDX:WEGE</v>
    <v>128</v>
  </rv>
  <rv s="1">
    <v>1</v>
    <v>XIDX:WEGE</v>
    <v>Daily</v>
    <v>46021</v>
    <v>46021</v>
    <v>0</v>
    <v>1</v>
    <v>639026496000000000,639285203625367166,0</v>
    <v>0</v>
    <v>bki4pr</v>
    <v>XIDX:WEGE</v>
    <v>129</v>
  </rv>
  <rv s="1">
    <v>1</v>
    <v>XIDX:WEGE</v>
    <v>Daily</v>
    <v>46203</v>
    <v>46203</v>
    <v>0</v>
    <v>1</v>
    <v>639183744000000000,639285203625853508,0</v>
    <v>0</v>
    <v>bki4pr</v>
    <v>XIDX:WEGE</v>
    <v>72</v>
  </rv>
  <rv s="1">
    <v>1</v>
    <v>XIDX:WEGE</v>
    <v>Daily</v>
    <v>46111</v>
    <v>46111</v>
    <v>0</v>
    <v>1</v>
    <v>639104256000000000,639285203626317188,0</v>
    <v>0</v>
    <v>bki4pr</v>
    <v>XIDX:WEGE</v>
    <v>130</v>
  </rv>
  <rv s="1">
    <v>1</v>
    <v>XIDX:DFAM</v>
    <v>Daily</v>
    <v>43462</v>
    <v>43462</v>
    <v>0</v>
    <v>1</v>
    <v>636815520000000000,639285203570582513,0</v>
    <v>0</v>
    <v>bkgm2w</v>
    <v>XIDX:DFAM</v>
    <v>12</v>
  </rv>
  <rv s="1">
    <v>1</v>
    <v>XIDX:DFAM</v>
    <v>Daily</v>
    <v>43829</v>
    <v>43829</v>
    <v>0</v>
    <v>1</v>
    <v>637132608000000000,639285203571056811,0</v>
    <v>0</v>
    <v>bkgm2w</v>
    <v>XIDX:DFAM</v>
    <v>131</v>
  </rv>
  <rv s="1">
    <v>1</v>
    <v>XIDX:DFAM</v>
    <v>Daily</v>
    <v>44195</v>
    <v>44195</v>
    <v>0</v>
    <v>1</v>
    <v>637448832000000000,639285203567907700,0</v>
    <v>0</v>
    <v>bkgm2w</v>
    <v>XIDX:DFAM</v>
    <v>132</v>
  </rv>
  <rv s="1">
    <v>1</v>
    <v>XIDX:DFAM</v>
    <v>Daily</v>
    <v>44560</v>
    <v>44560</v>
    <v>0</v>
    <v>1</v>
    <v>637764192000000000,639285203568397695,0</v>
    <v>0</v>
    <v>bkgm2w</v>
    <v>XIDX:DFAM</v>
    <v>133</v>
  </rv>
  <rv s="1">
    <v>1</v>
    <v>XIDX:DFAM</v>
    <v>Daily</v>
    <v>44925</v>
    <v>44925</v>
    <v>0</v>
    <v>1</v>
    <v>638079552000000000,639285203568957717,0</v>
    <v>0</v>
    <v>bkgm2w</v>
    <v>XIDX:DFAM</v>
    <v>134</v>
  </rv>
  <rv s="1">
    <v>1</v>
    <v>XIDX:DFAM</v>
    <v>Daily</v>
    <v>45289</v>
    <v>45289</v>
    <v>0</v>
    <v>1</v>
    <v>638394048000000000,639285203569436795,0</v>
    <v>0</v>
    <v>bkgm2w</v>
    <v>XIDX:DFAM</v>
    <v>135</v>
  </rv>
  <rv s="1">
    <v>1</v>
    <v>XIDX:DFAM</v>
    <v>Daily</v>
    <v>45656</v>
    <v>45656</v>
    <v>0</v>
    <v>1</v>
    <v>638711136000000000,639285203569906804,0</v>
    <v>0</v>
    <v>bkgm2w</v>
    <v>XIDX:DFAM</v>
    <v>72</v>
  </rv>
  <rv s="1">
    <v>1</v>
    <v>XIDX:DFAM</v>
    <v>Daily</v>
    <v>46021</v>
    <v>46021</v>
    <v>0</v>
    <v>1</v>
    <v>639026496000000000,639285203570382505,0</v>
    <v>0</v>
    <v>bkgm2w</v>
    <v>XIDX:DFAM</v>
    <v>136</v>
  </rv>
  <rv s="1">
    <v>1</v>
    <v>XIDX:DFAM</v>
    <v>Daily</v>
    <v>46203</v>
    <v>46203</v>
    <v>0</v>
    <v>1</v>
    <v>639183744000000000,639285203570866805,0</v>
    <v>0</v>
    <v>bkgm2w</v>
    <v>XIDX:DFAM</v>
    <v>50</v>
  </rv>
  <rv s="1">
    <v>1</v>
    <v>XIDX:DFAM</v>
    <v>Daily</v>
    <v>46111</v>
    <v>46111</v>
    <v>0</v>
    <v>1</v>
    <v>639104256000000000,639285203571332512,0</v>
    <v>0</v>
    <v>bkgm2w</v>
    <v>XIDX:DFAM</v>
    <v>137</v>
  </rv>
  <rv s="1">
    <v>1</v>
    <v>XIDX:PRIM</v>
    <v>Daily</v>
    <v>43462</v>
    <v>43462</v>
    <v>0</v>
    <v>1</v>
    <v>636815520000000000,639285203569410890,0</v>
    <v>0</v>
    <v>bh3bnm</v>
    <v>XIDX:PRIM</v>
    <v>138</v>
  </rv>
  <rv s="1">
    <v>1</v>
    <v>XIDX:PRIM</v>
    <v>Daily</v>
    <v>43829</v>
    <v>43829</v>
    <v>0</v>
    <v>1</v>
    <v>637132608000000000,639285203569880891,0</v>
    <v>0</v>
    <v>bh3bnm</v>
    <v>XIDX:PRIM</v>
    <v>139</v>
  </rv>
  <rv s="1">
    <v>1</v>
    <v>XIDX:PRIM</v>
    <v>Daily</v>
    <v>44195</v>
    <v>44195</v>
    <v>0</v>
    <v>1</v>
    <v>637448832000000000,639285203570360898,0</v>
    <v>0</v>
    <v>bh3bnm</v>
    <v>XIDX:PRIM</v>
    <v>140</v>
  </rv>
  <rv s="1">
    <v>1</v>
    <v>XIDX:PRIM</v>
    <v>Daily</v>
    <v>44560</v>
    <v>44560</v>
    <v>0</v>
    <v>1</v>
    <v>637764192000000000,639285203570830896,0</v>
    <v>0</v>
    <v>bh3bnm</v>
    <v>XIDX:PRIM</v>
    <v>131</v>
  </rv>
  <rv s="1">
    <v>1</v>
    <v>XIDX:PRIM</v>
    <v>Daily</v>
    <v>44925</v>
    <v>44925</v>
    <v>0</v>
    <v>1</v>
    <v>638079552000000000,639285203571322896,0</v>
    <v>0</v>
    <v>bh3bnm</v>
    <v>XIDX:PRIM</v>
    <v>52</v>
  </rv>
  <rv s="1">
    <v>1</v>
    <v>XIDX:PRIM</v>
    <v>Daily</v>
    <v>45289</v>
    <v>45289</v>
    <v>0</v>
    <v>1</v>
    <v>638394048000000000,639285203571810908,0</v>
    <v>0</v>
    <v>bh3bnm</v>
    <v>XIDX:PRIM</v>
    <v>141</v>
  </rv>
  <rv s="1">
    <v>1</v>
    <v>XIDX:PRIM</v>
    <v>Daily</v>
    <v>45656</v>
    <v>45656</v>
    <v>0</v>
    <v>1</v>
    <v>638711136000000000,639285203568420895,0</v>
    <v>0</v>
    <v>bh3bnm</v>
    <v>XIDX:PRIM</v>
    <v>142</v>
  </rv>
  <rv s="1">
    <v>1</v>
    <v>XIDX:PRIM</v>
    <v>Daily</v>
    <v>46021</v>
    <v>46021</v>
    <v>0</v>
    <v>1</v>
    <v>639026496000000000,639285203568890886,0</v>
    <v>0</v>
    <v>bh3bnm</v>
    <v>XIDX:PRIM</v>
    <v>143</v>
  </rv>
  <rv s="1">
    <v>1</v>
    <v>XIDX:PRIM</v>
    <v>Daily</v>
    <v>46203</v>
    <v>46203</v>
    <v>0</v>
    <v>1</v>
    <v>639183744000000000,639285203569360871,0</v>
    <v>0</v>
    <v>bh3bnm</v>
    <v>XIDX:PRIM</v>
    <v>144</v>
  </rv>
  <rv s="1">
    <v>1</v>
    <v>XIDX:PRIM</v>
    <v>Daily</v>
    <v>46111</v>
    <v>46111</v>
    <v>0</v>
    <v>1</v>
    <v>639104256000000000,639285203569830873,0</v>
    <v>0</v>
    <v>bh3bnm</v>
    <v>XIDX:PRIM</v>
    <v>145</v>
  </rv>
  <rv s="1">
    <v>1</v>
    <v>XIDX:NASA</v>
    <v>Daily</v>
    <v>43098</v>
    <v>43098</v>
    <v>0</v>
    <v>1</v>
    <v>636501024000000000,639285203635961913,0</v>
    <v>0</v>
    <v>bkhc52</v>
    <v>XIDX:NASA</v>
    <v>139</v>
  </rv>
  <rv s="1">
    <v>1</v>
    <v>XIDX:NASA</v>
    <v>Daily</v>
    <v>43462</v>
    <v>43462</v>
    <v>0</v>
    <v>1</v>
    <v>636815520000000000,639285203636431915,0</v>
    <v>0</v>
    <v>bkhc52</v>
    <v>XIDX:NASA</v>
    <v>7</v>
  </rv>
  <rv s="1">
    <v>1</v>
    <v>XIDX:NASA</v>
    <v>Daily</v>
    <v>43829</v>
    <v>43829</v>
    <v>0</v>
    <v>1</v>
    <v>637132608000000000,639285203636911910,0</v>
    <v>0</v>
    <v>bkhc52</v>
    <v>XIDX:NASA</v>
    <v>146</v>
  </rv>
  <rv s="1">
    <v>1</v>
    <v>XIDX:NASA</v>
    <v>Daily</v>
    <v>44195</v>
    <v>44195</v>
    <v>0</v>
    <v>1</v>
    <v>637448832000000000,639285203637392545,0</v>
    <v>0</v>
    <v>bkhc52</v>
    <v>XIDX:NASA</v>
    <v>110</v>
  </rv>
  <rv s="1">
    <v>1</v>
    <v>XIDX:NASA</v>
    <v>Daily</v>
    <v>44560</v>
    <v>44560</v>
    <v>0</v>
    <v>1</v>
    <v>637764192000000000,639285203637874671,0</v>
    <v>0</v>
    <v>bkhc52</v>
    <v>XIDX:NASA</v>
    <v>147</v>
  </rv>
  <rv s="1">
    <v>1</v>
    <v>XIDX:NASA</v>
    <v>Daily</v>
    <v>44925</v>
    <v>44925</v>
    <v>0</v>
    <v>1</v>
    <v>638079552000000000,639285203641911878,0</v>
    <v>0</v>
    <v>bkhc52</v>
    <v>XIDX:NASA</v>
    <v>72</v>
  </rv>
  <rv s="1">
    <v>1</v>
    <v>XIDX:NASA</v>
    <v>Daily</v>
    <v>45289</v>
    <v>45289</v>
    <v>0</v>
    <v>1</v>
    <v>638394048000000000,639285203642391875,0</v>
    <v>0</v>
    <v>bkhc52</v>
    <v>XIDX:NASA</v>
    <v>148</v>
  </rv>
  <rv s="1">
    <v>1</v>
    <v>XIDX:NASA</v>
    <v>Daily</v>
    <v>45656</v>
    <v>45656</v>
    <v>0</v>
    <v>1</v>
    <v>638711136000000000,639285203642874666,0</v>
    <v>0</v>
    <v>bkhc52</v>
    <v>XIDX:NASA</v>
    <v>149</v>
  </rv>
  <rv s="1">
    <v>1</v>
    <v>XIDX:NASA</v>
    <v>Daily</v>
    <v>46021</v>
    <v>46021</v>
    <v>0</v>
    <v>1</v>
    <v>639026496000000000,639285203643351860,0</v>
    <v>0</v>
    <v>bkhc52</v>
    <v>XIDX:NASA</v>
    <v>150</v>
  </rv>
  <rv s="1">
    <v>1</v>
    <v>XIDX:NASA</v>
    <v>Daily</v>
    <v>46203</v>
    <v>46203</v>
    <v>0</v>
    <v>1</v>
    <v>639183744000000000,639285203643824663,0</v>
    <v>0</v>
    <v>bkhc52</v>
    <v>XIDX:NASA</v>
    <v>75</v>
  </rv>
  <rv s="1">
    <v>1</v>
    <v>XIDX:NASA</v>
    <v>Daily</v>
    <v>46111</v>
    <v>46111</v>
    <v>0</v>
    <v>1</v>
    <v>639104256000000000,639285203644304681,0</v>
    <v>0</v>
    <v>bkhc52</v>
    <v>XIDX:NASA</v>
    <v>151</v>
  </rv>
  <rv s="1">
    <v>1</v>
    <v>XIDX:TDPM</v>
    <v>Daily</v>
    <v>43462</v>
    <v>43462</v>
    <v>0</v>
    <v>1</v>
    <v>636815520000000000,639285203572285945,0</v>
    <v>0</v>
    <v>bkhtoc</v>
    <v>XIDX:TDPM</v>
    <v>152</v>
  </rv>
  <rv s="1">
    <v>1</v>
    <v>XIDX:TDPM</v>
    <v>Daily</v>
    <v>43829</v>
    <v>43829</v>
    <v>0</v>
    <v>1</v>
    <v>637132608000000000,639285203568118666,0</v>
    <v>0</v>
    <v>bkhtoc</v>
    <v>XIDX:TDPM</v>
    <v>153</v>
  </rv>
  <rv s="1">
    <v>1</v>
    <v>XIDX:TDPM</v>
    <v>Daily</v>
    <v>44195</v>
    <v>44195</v>
    <v>0</v>
    <v>1</v>
    <v>637448832000000000,639285203568605973,0</v>
    <v>0</v>
    <v>bkhtoc</v>
    <v>XIDX:TDPM</v>
    <v>154</v>
  </rv>
  <rv s="1">
    <v>1</v>
    <v>XIDX:TDPM</v>
    <v>Daily</v>
    <v>44560</v>
    <v>44560</v>
    <v>0</v>
    <v>1</v>
    <v>637764192000000000,639285203569078655,0</v>
    <v>0</v>
    <v>bkhtoc</v>
    <v>XIDX:TDPM</v>
    <v>110</v>
  </rv>
  <rv s="1">
    <v>1</v>
    <v>XIDX:TDPM</v>
    <v>Daily</v>
    <v>44925</v>
    <v>44925</v>
    <v>0</v>
    <v>1</v>
    <v>638079552000000000,639285203569548649,0</v>
    <v>0</v>
    <v>bkhtoc</v>
    <v>XIDX:TDPM</v>
    <v>110</v>
  </rv>
  <rv s="1">
    <v>1</v>
    <v>XIDX:TDPM</v>
    <v>Daily</v>
    <v>46203</v>
    <v>46203</v>
    <v>0</v>
    <v>1</v>
    <v>639183744000000000,639285203570035961,0</v>
    <v>0</v>
    <v>bkhtoc</v>
    <v>XIDX:TDPM</v>
    <v>110</v>
  </rv>
  <rv s="1">
    <v>1</v>
    <v>XIDX:TDPM</v>
    <v>Daily</v>
    <v>46111</v>
    <v>46111</v>
    <v>0</v>
    <v>1</v>
    <v>639104256000000000,639285203570508631,0</v>
    <v>0</v>
    <v>bkhtoc</v>
    <v>XIDX:TDPM</v>
    <v>110</v>
  </rv>
  <rv s="1">
    <v>1</v>
    <v>XIDX:GHON</v>
    <v>Daily</v>
    <v>43462</v>
    <v>43462</v>
    <v>0</v>
    <v>1</v>
    <v>636815520000000000,639285203571472903,0</v>
    <v>0</v>
    <v>bkgq2w</v>
    <v>XIDX:GHON</v>
    <v>155</v>
  </rv>
  <rv s="1">
    <v>1</v>
    <v>XIDX:GHON</v>
    <v>Daily</v>
    <v>43829</v>
    <v>43829</v>
    <v>0</v>
    <v>1</v>
    <v>637132608000000000,639285203571950905,0</v>
    <v>0</v>
    <v>bkgq2w</v>
    <v>XIDX:GHON</v>
    <v>110</v>
  </rv>
  <rv s="1">
    <v>1</v>
    <v>XIDX:GHON</v>
    <v>Daily</v>
    <v>44195</v>
    <v>44195</v>
    <v>0</v>
    <v>1</v>
    <v>637448832000000000,639285203572430909,0</v>
    <v>0</v>
    <v>bkgq2w</v>
    <v>XIDX:GHON</v>
    <v>156</v>
  </rv>
  <rv s="1">
    <v>1</v>
    <v>XIDX:GHON</v>
    <v>Daily</v>
    <v>44560</v>
    <v>44560</v>
    <v>0</v>
    <v>1</v>
    <v>637764192000000000,639285203575250932,0</v>
    <v>0</v>
    <v>bkgq2w</v>
    <v>XIDX:GHON</v>
    <v>157</v>
  </rv>
  <rv s="1">
    <v>1</v>
    <v>XIDX:GHON</v>
    <v>Daily</v>
    <v>44925</v>
    <v>44925</v>
    <v>0</v>
    <v>1</v>
    <v>638079552000000000,639285203575720916,0</v>
    <v>0</v>
    <v>bkgq2w</v>
    <v>XIDX:GHON</v>
    <v>158</v>
  </rv>
  <rv s="1">
    <v>1</v>
    <v>XIDX:GHON</v>
    <v>Daily</v>
    <v>45289</v>
    <v>45289</v>
    <v>0</v>
    <v>1</v>
    <v>638394048000000000,639285203576200931,0</v>
    <v>0</v>
    <v>bkgq2w</v>
    <v>XIDX:GHON</v>
    <v>159</v>
  </rv>
  <rv s="1">
    <v>1</v>
    <v>XIDX:GHON</v>
    <v>Daily</v>
    <v>45656</v>
    <v>45656</v>
    <v>0</v>
    <v>1</v>
    <v>638711136000000000,639285203576670939,0</v>
    <v>0</v>
    <v>bkgq2w</v>
    <v>XIDX:GHON</v>
    <v>160</v>
  </rv>
  <rv s="1">
    <v>1</v>
    <v>XIDX:GHON</v>
    <v>Daily</v>
    <v>46021</v>
    <v>46021</v>
    <v>0</v>
    <v>1</v>
    <v>639026496000000000,639285203577460945,0</v>
    <v>0</v>
    <v>bkgq2w</v>
    <v>XIDX:GHON</v>
    <v>161</v>
  </rv>
  <rv s="1">
    <v>1</v>
    <v>XIDX:GHON</v>
    <v>Daily</v>
    <v>46203</v>
    <v>46203</v>
    <v>0</v>
    <v>1</v>
    <v>639183744000000000,639285203577942851,0</v>
    <v>0</v>
    <v>bkgq2w</v>
    <v>XIDX:GHON</v>
    <v>162</v>
  </rv>
  <rv s="1">
    <v>1</v>
    <v>XIDX:GHON</v>
    <v>Daily</v>
    <v>46111</v>
    <v>46111</v>
    <v>0</v>
    <v>1</v>
    <v>639104256000000000,639285203578410942,0</v>
    <v>0</v>
    <v>bkgq2w</v>
    <v>XIDX:GHON</v>
    <v>163</v>
  </rv>
  <rv s="1">
    <v>1</v>
    <v>XIDX:INPS</v>
    <v>Daily</v>
    <v>43462</v>
    <v>43462</v>
    <v>0</v>
    <v>1</v>
    <v>636815520000000000,639285203579370609,0</v>
    <v>0</v>
    <v>bkgtz2</v>
    <v>XIDX:INPS</v>
    <v>164</v>
  </rv>
  <rv s="1">
    <v>1</v>
    <v>XIDX:INPS</v>
    <v>Daily</v>
    <v>43829</v>
    <v>43829</v>
    <v>0</v>
    <v>1</v>
    <v>637132608000000000,639285203579847684,0</v>
    <v>0</v>
    <v>bkgtz2</v>
    <v>XIDX:INPS</v>
    <v>165</v>
  </rv>
  <rv s="1">
    <v>1</v>
    <v>XIDX:INPS</v>
    <v>Daily</v>
    <v>44195</v>
    <v>44195</v>
    <v>0</v>
    <v>1</v>
    <v>637448832000000000,639285203584560639,0</v>
    <v>0</v>
    <v>bkgtz2</v>
    <v>XIDX:INPS</v>
    <v>166</v>
  </rv>
  <rv s="1">
    <v>1</v>
    <v>XIDX:INPS</v>
    <v>Daily</v>
    <v>44560</v>
    <v>44560</v>
    <v>0</v>
    <v>1</v>
    <v>637764192000000000,639285203585037712,0</v>
    <v>0</v>
    <v>bkgtz2</v>
    <v>XIDX:INPS</v>
    <v>167</v>
  </rv>
  <rv s="1">
    <v>1</v>
    <v>XIDX:INPS</v>
    <v>Daily</v>
    <v>44925</v>
    <v>44925</v>
    <v>0</v>
    <v>1</v>
    <v>638079552000000000,639285203585517717,0</v>
    <v>0</v>
    <v>bkgtz2</v>
    <v>XIDX:INPS</v>
    <v>31</v>
  </rv>
  <rv s="1">
    <v>1</v>
    <v>XIDX:INPS</v>
    <v>Daily</v>
    <v>45289</v>
    <v>45289</v>
    <v>0</v>
    <v>1</v>
    <v>638394048000000000,639285203585990649,0</v>
    <v>0</v>
    <v>bkgtz2</v>
    <v>XIDX:INPS</v>
    <v>168</v>
  </rv>
  <rv s="1">
    <v>1</v>
    <v>XIDX:INPS</v>
    <v>Daily</v>
    <v>45656</v>
    <v>45656</v>
    <v>0</v>
    <v>1</v>
    <v>638711136000000000,639285203586467723,0</v>
    <v>0</v>
    <v>bkgtz2</v>
    <v>XIDX:INPS</v>
    <v>66</v>
  </rv>
  <rv s="1">
    <v>1</v>
    <v>XIDX:INPS</v>
    <v>Daily</v>
    <v>46021</v>
    <v>46021</v>
    <v>0</v>
    <v>1</v>
    <v>639026496000000000,639285203586944904,0</v>
    <v>0</v>
    <v>bkgtz2</v>
    <v>XIDX:INPS</v>
    <v>110</v>
  </rv>
  <rv s="1">
    <v>1</v>
    <v>XIDX:INPS</v>
    <v>Daily</v>
    <v>46203</v>
    <v>46203</v>
    <v>0</v>
    <v>1</v>
    <v>639183744000000000,639285203587417727,0</v>
    <v>0</v>
    <v>bkgtz2</v>
    <v>XIDX:INPS</v>
    <v>169</v>
  </rv>
  <rv s="1">
    <v>1</v>
    <v>XIDX:INPS</v>
    <v>Daily</v>
    <v>46111</v>
    <v>46111</v>
    <v>0</v>
    <v>1</v>
    <v>639104256000000000,639285203587887719,0</v>
    <v>0</v>
    <v>bkgtz2</v>
    <v>XIDX:INPS</v>
    <v>170</v>
  </rv>
  <rv s="1">
    <v>1</v>
    <v>XIDX:DWGL</v>
    <v>Daily</v>
    <v>43098</v>
    <v>43098</v>
    <v>0</v>
    <v>1</v>
    <v>636501024000000000,639285203617142353,0</v>
    <v>0</v>
    <v>bkgmvh</v>
    <v>XIDX:DWGL</v>
    <v>138</v>
  </rv>
  <rv s="1">
    <v>1</v>
    <v>XIDX:DWGL</v>
    <v>Daily</v>
    <v>43462</v>
    <v>43462</v>
    <v>0</v>
    <v>1</v>
    <v>636815520000000000,639285203617610944,0</v>
    <v>0</v>
    <v>bkgmvh</v>
    <v>XIDX:DWGL</v>
    <v>171</v>
  </rv>
  <rv s="1">
    <v>1</v>
    <v>XIDX:DWGL</v>
    <v>Daily</v>
    <v>43829</v>
    <v>43829</v>
    <v>0</v>
    <v>1</v>
    <v>637132608000000000,639285203618093082,0</v>
    <v>0</v>
    <v>bkgmvh</v>
    <v>XIDX:DWGL</v>
    <v>172</v>
  </rv>
  <rv s="1">
    <v>1</v>
    <v>XIDX:DWGL</v>
    <v>Daily</v>
    <v>44195</v>
    <v>44195</v>
    <v>0</v>
    <v>1</v>
    <v>637448832000000000,639285203618570974,0</v>
    <v>0</v>
    <v>bkgmvh</v>
    <v>XIDX:DWGL</v>
    <v>173</v>
  </rv>
  <rv s="1">
    <v>1</v>
    <v>XIDX:DWGL</v>
    <v>Daily</v>
    <v>44560</v>
    <v>44560</v>
    <v>0</v>
    <v>1</v>
    <v>637764192000000000,639285203619043081,0</v>
    <v>0</v>
    <v>bkgmvh</v>
    <v>XIDX:DWGL</v>
    <v>174</v>
  </rv>
  <rv s="1">
    <v>1</v>
    <v>XIDX:DWGL</v>
    <v>Daily</v>
    <v>44925</v>
    <v>44925</v>
    <v>0</v>
    <v>1</v>
    <v>638079552000000000,639285203619522357,0</v>
    <v>0</v>
    <v>bkgmvh</v>
    <v>XIDX:DWGL</v>
    <v>175</v>
  </rv>
  <rv s="1">
    <v>1</v>
    <v>XIDX:DWGL</v>
    <v>Daily</v>
    <v>45289</v>
    <v>45289</v>
    <v>0</v>
    <v>1</v>
    <v>638394048000000000,639285203620680972,0</v>
    <v>0</v>
    <v>bkgmvh</v>
    <v>XIDX:DWGL</v>
    <v>176</v>
  </rv>
  <rv s="1">
    <v>1</v>
    <v>XIDX:DWGL</v>
    <v>Daily</v>
    <v>45656</v>
    <v>45656</v>
    <v>0</v>
    <v>1</v>
    <v>638711136000000000,639285203621152360,0</v>
    <v>0</v>
    <v>bkgmvh</v>
    <v>XIDX:DWGL</v>
    <v>94</v>
  </rv>
  <rv s="1">
    <v>1</v>
    <v>XIDX:DWGL</v>
    <v>Daily</v>
    <v>46021</v>
    <v>46021</v>
    <v>0</v>
    <v>1</v>
    <v>639026496000000000,639285203621622360,0</v>
    <v>0</v>
    <v>bkgmvh</v>
    <v>XIDX:DWGL</v>
    <v>177</v>
  </rv>
  <rv s="1">
    <v>1</v>
    <v>XIDX:DWGL</v>
    <v>Daily</v>
    <v>46203</v>
    <v>46203</v>
    <v>0</v>
    <v>1</v>
    <v>639183744000000000,639285203622092364,0</v>
    <v>0</v>
    <v>bkgmvh</v>
    <v>XIDX:DWGL</v>
    <v>178</v>
  </rv>
  <rv s="1">
    <v>1</v>
    <v>XIDX:DWGL</v>
    <v>Daily</v>
    <v>46111</v>
    <v>46111</v>
    <v>0</v>
    <v>1</v>
    <v>639104256000000000,639285203622562356,0</v>
    <v>0</v>
    <v>bkgmvh</v>
    <v>XIDX:DWGL</v>
    <v>179</v>
  </rv>
  <rv s="1">
    <v>1</v>
    <v>XIDX:JSKY</v>
    <v>Daily</v>
    <v>43462</v>
    <v>43462</v>
    <v>0</v>
    <v>1</v>
    <v>636815520000000000,639285203582950931,0</v>
    <v>0</v>
    <v>bkgwlh</v>
    <v>XIDX:JSKY</v>
    <v>180</v>
  </rv>
  <rv s="1">
    <v>1</v>
    <v>XIDX:JSKY</v>
    <v>Daily</v>
    <v>43829</v>
    <v>43829</v>
    <v>0</v>
    <v>1</v>
    <v>637132608000000000,639285203583420919,0</v>
    <v>0</v>
    <v>bkgwlh</v>
    <v>XIDX:JSKY</v>
    <v>38</v>
  </rv>
  <rv s="1">
    <v>1</v>
    <v>XIDX:JSKY</v>
    <v>Daily</v>
    <v>44195</v>
    <v>44195</v>
    <v>0</v>
    <v>1</v>
    <v>637448832000000000,639285203583902297,0</v>
    <v>0</v>
    <v>bkgwlh</v>
    <v>XIDX:JSKY</v>
    <v>181</v>
  </rv>
  <rv s="1">
    <v>1</v>
    <v>XIDX:JSKY</v>
    <v>Daily</v>
    <v>44560</v>
    <v>44560</v>
    <v>0</v>
    <v>1</v>
    <v>637764192000000000,639285203584372302,0</v>
    <v>0</v>
    <v>bkgwlh</v>
    <v>XIDX:JSKY</v>
    <v>182</v>
  </rv>
  <rv s="1">
    <v>1</v>
    <v>XIDX:JSKY</v>
    <v>Daily</v>
    <v>44925</v>
    <v>44925</v>
    <v>0</v>
    <v>1</v>
    <v>638079552000000000,639285203584842304,0</v>
    <v>0</v>
    <v>bkgwlh</v>
    <v>XIDX:JSKY</v>
    <v>110</v>
  </rv>
  <rv s="1">
    <v>1</v>
    <v>XIDX:JSKY</v>
    <v>Daily</v>
    <v>46203</v>
    <v>46203</v>
    <v>0</v>
    <v>1</v>
    <v>639183744000000000,639285203585310930,0</v>
    <v>0</v>
    <v>bkgwlh</v>
    <v>XIDX:JSKY</v>
    <v>110</v>
  </rv>
  <rv s="1">
    <v>1</v>
    <v>XIDX:JSKY</v>
    <v>Daily</v>
    <v>46111</v>
    <v>46111</v>
    <v>0</v>
    <v>1</v>
    <v>639104256000000000,639285203585780938,0</v>
    <v>0</v>
    <v>bkgwlh</v>
    <v>XIDX:JSKY</v>
    <v>110</v>
  </rv>
  <rv s="1">
    <v>1</v>
    <v>XIDX:MAPB</v>
    <v>Daily</v>
    <v>43098</v>
    <v>43098</v>
    <v>0</v>
    <v>1</v>
    <v>636501024000000000,639285203645405130,0</v>
    <v>0</v>
    <v>bkh1cw</v>
    <v>XIDX:MAPB</v>
    <v>183</v>
  </rv>
  <rv s="1">
    <v>1</v>
    <v>XIDX:MAPB</v>
    <v>Daily</v>
    <v>43462</v>
    <v>43462</v>
    <v>0</v>
    <v>1</v>
    <v>636815520000000000,639285203645875128,0</v>
    <v>0</v>
    <v>bkh1cw</v>
    <v>XIDX:MAPB</v>
    <v>167</v>
  </rv>
  <rv s="1">
    <v>1</v>
    <v>XIDX:MAPB</v>
    <v>Daily</v>
    <v>43829</v>
    <v>43829</v>
    <v>0</v>
    <v>1</v>
    <v>637132608000000000,639285203646355124,0</v>
    <v>0</v>
    <v>bkh1cw</v>
    <v>XIDX:MAPB</v>
    <v>60</v>
  </rv>
  <rv s="1">
    <v>1</v>
    <v>XIDX:MAPB</v>
    <v>Daily</v>
    <v>44195</v>
    <v>44195</v>
    <v>0</v>
    <v>1</v>
    <v>637448832000000000,639285203646838044,0</v>
    <v>0</v>
    <v>bkh1cw</v>
    <v>XIDX:MAPB</v>
    <v>184</v>
  </rv>
  <rv s="1">
    <v>1</v>
    <v>XIDX:MAPB</v>
    <v>Daily</v>
    <v>44560</v>
    <v>44560</v>
    <v>0</v>
    <v>1</v>
    <v>637764192000000000,639285203647318041,0</v>
    <v>0</v>
    <v>bkh1cw</v>
    <v>XIDX:MAPB</v>
    <v>185</v>
  </rv>
  <rv s="1">
    <v>1</v>
    <v>XIDX:MAPB</v>
    <v>Daily</v>
    <v>44925</v>
    <v>44925</v>
    <v>0</v>
    <v>1</v>
    <v>638079552000000000,639285203647795112,0</v>
    <v>0</v>
    <v>bkh1cw</v>
    <v>XIDX:MAPB</v>
    <v>186</v>
  </rv>
  <rv s="1">
    <v>1</v>
    <v>XIDX:MAPB</v>
    <v>Daily</v>
    <v>45289</v>
    <v>45289</v>
    <v>0</v>
    <v>1</v>
    <v>638394048000000000,639285203648275149,0</v>
    <v>0</v>
    <v>bkh1cw</v>
    <v>XIDX:MAPB</v>
    <v>187</v>
  </rv>
  <rv s="1">
    <v>1</v>
    <v>XIDX:MAPB</v>
    <v>Daily</v>
    <v>45656</v>
    <v>45656</v>
    <v>0</v>
    <v>1</v>
    <v>638711136000000000,639285203644035128,0</v>
    <v>0</v>
    <v>bkh1cw</v>
    <v>XIDX:MAPB</v>
    <v>188</v>
  </rv>
  <rv s="1">
    <v>1</v>
    <v>XIDX:MAPB</v>
    <v>Daily</v>
    <v>46021</v>
    <v>46021</v>
    <v>0</v>
    <v>1</v>
    <v>639026496000000000,639285203644508031,0</v>
    <v>0</v>
    <v>bkh1cw</v>
    <v>XIDX:MAPB</v>
    <v>162</v>
  </rv>
  <rv s="1">
    <v>1</v>
    <v>XIDX:MAPB</v>
    <v>Daily</v>
    <v>46203</v>
    <v>46203</v>
    <v>0</v>
    <v>1</v>
    <v>639183744000000000,639285203644991332,0</v>
    <v>0</v>
    <v>bkh1cw</v>
    <v>XIDX:MAPB</v>
    <v>10</v>
  </rv>
  <rv s="1">
    <v>1</v>
    <v>XIDX:MAPB</v>
    <v>Daily</v>
    <v>46111</v>
    <v>46111</v>
    <v>0</v>
    <v>1</v>
    <v>639104256000000000,639285203645475125,0</v>
    <v>0</v>
    <v>bkh1cw</v>
    <v>XIDX:MAPB</v>
    <v>189</v>
  </rv>
  <rv s="1">
    <v>1</v>
    <v>XIDX:BOSS</v>
    <v>Daily</v>
    <v>43462</v>
    <v>43462</v>
    <v>0</v>
    <v>1</v>
    <v>636815520000000000,639285203598927148,0</v>
    <v>0</v>
    <v>bkfpmw</v>
    <v>XIDX:BOSS</v>
    <v>190</v>
  </rv>
  <rv s="1">
    <v>1</v>
    <v>XIDX:BOSS</v>
    <v>Daily</v>
    <v>43829</v>
    <v>43829</v>
    <v>0</v>
    <v>1</v>
    <v>637132608000000000,639285203599403431,0</v>
    <v>0</v>
    <v>bkfpmw</v>
    <v>XIDX:BOSS</v>
    <v>175</v>
  </rv>
  <rv s="1">
    <v>1</v>
    <v>XIDX:BOSS</v>
    <v>Daily</v>
    <v>44195</v>
    <v>44195</v>
    <v>0</v>
    <v>1</v>
    <v>637448832000000000,639285203599887147,0</v>
    <v>0</v>
    <v>bkfpmw</v>
    <v>XIDX:BOSS</v>
    <v>191</v>
  </rv>
  <rv s="1">
    <v>1</v>
    <v>XIDX:BOSS</v>
    <v>Daily</v>
    <v>44560</v>
    <v>44560</v>
    <v>0</v>
    <v>1</v>
    <v>637764192000000000,639285203600363456,0</v>
    <v>0</v>
    <v>bkfpmw</v>
    <v>XIDX:BOSS</v>
    <v>192</v>
  </rv>
  <rv s="1">
    <v>1</v>
    <v>XIDX:BOSS</v>
    <v>Daily</v>
    <v>44925</v>
    <v>44925</v>
    <v>0</v>
    <v>1</v>
    <v>638079552000000000,639285203600847151,0</v>
    <v>0</v>
    <v>bkfpmw</v>
    <v>XIDX:BOSS</v>
    <v>144</v>
  </rv>
  <rv s="1">
    <v>1</v>
    <v>XIDX:BOSS</v>
    <v>Daily</v>
    <v>46203</v>
    <v>46203</v>
    <v>0</v>
    <v>1</v>
    <v>639183744000000000,639285203601327162,0</v>
    <v>0</v>
    <v>bkfpmw</v>
    <v>XIDX:BOSS</v>
    <v>110</v>
  </rv>
  <rv s="1">
    <v>1</v>
    <v>XIDX:BOSS</v>
    <v>Daily</v>
    <v>46111</v>
    <v>46111</v>
    <v>0</v>
    <v>1</v>
    <v>639104256000000000,639285203601814416,0</v>
    <v>0</v>
    <v>bkfpmw</v>
    <v>XIDX:BOSS</v>
    <v>110</v>
  </rv>
  <rv s="1">
    <v>1</v>
    <v>XIDX:BELL</v>
    <v>Daily</v>
    <v>43098</v>
    <v>43098</v>
    <v>0</v>
    <v>1</v>
    <v>636501024000000000,639285203633942787,0</v>
    <v>0</v>
    <v>bkfncw</v>
    <v>XIDX:BELL</v>
    <v>193</v>
  </rv>
  <rv s="1">
    <v>1</v>
    <v>XIDX:BELL</v>
    <v>Daily</v>
    <v>43462</v>
    <v>43462</v>
    <v>0</v>
    <v>1</v>
    <v>636815520000000000,639285203634418369,0</v>
    <v>0</v>
    <v>bkfncw</v>
    <v>XIDX:BELL</v>
    <v>194</v>
  </rv>
  <rv s="1">
    <v>1</v>
    <v>XIDX:BELL</v>
    <v>Daily</v>
    <v>43829</v>
    <v>43829</v>
    <v>0</v>
    <v>1</v>
    <v>637132608000000000,639285203634907150,0</v>
    <v>0</v>
    <v>bkfncw</v>
    <v>XIDX:BELL</v>
    <v>195</v>
  </rv>
  <rv s="1">
    <v>1</v>
    <v>XIDX:BELL</v>
    <v>Daily</v>
    <v>44195</v>
    <v>44195</v>
    <v>0</v>
    <v>1</v>
    <v>637448832000000000,639285203635382794,0</v>
    <v>0</v>
    <v>bkfncw</v>
    <v>XIDX:BELL</v>
    <v>196</v>
  </rv>
  <rv s="1">
    <v>1</v>
    <v>XIDX:BELL</v>
    <v>Daily</v>
    <v>44560</v>
    <v>44560</v>
    <v>0</v>
    <v>1</v>
    <v>637764192000000000,639285203635858386,0</v>
    <v>0</v>
    <v>bkfncw</v>
    <v>XIDX:BELL</v>
    <v>197</v>
  </rv>
  <rv s="1">
    <v>1</v>
    <v>XIDX:BELL</v>
    <v>Daily</v>
    <v>44925</v>
    <v>44925</v>
    <v>0</v>
    <v>1</v>
    <v>638079552000000000,639285203636337182,0</v>
    <v>0</v>
    <v>bkfncw</v>
    <v>XIDX:BELL</v>
    <v>198</v>
  </rv>
  <rv s="1">
    <v>1</v>
    <v>XIDX:BELL</v>
    <v>Daily</v>
    <v>45289</v>
    <v>45289</v>
    <v>0</v>
    <v>1</v>
    <v>638394048000000000,639285203636807171,0</v>
    <v>0</v>
    <v>bkfncw</v>
    <v>XIDX:BELL</v>
    <v>50</v>
  </rv>
  <rv s="1">
    <v>1</v>
    <v>XIDX:BELL</v>
    <v>Daily</v>
    <v>45656</v>
    <v>45656</v>
    <v>0</v>
    <v>1</v>
    <v>638711136000000000,639285203637278402,0</v>
    <v>0</v>
    <v>bkfncw</v>
    <v>XIDX:BELL</v>
    <v>199</v>
  </rv>
  <rv s="1">
    <v>1</v>
    <v>XIDX:BELL</v>
    <v>Daily</v>
    <v>46021</v>
    <v>46021</v>
    <v>0</v>
    <v>1</v>
    <v>639026496000000000,639285203637758388,0</v>
    <v>0</v>
    <v>bkfncw</v>
    <v>XIDX:BELL</v>
    <v>145</v>
  </rv>
  <rv s="1">
    <v>1</v>
    <v>XIDX:BELL</v>
    <v>Daily</v>
    <v>46203</v>
    <v>46203</v>
    <v>0</v>
    <v>1</v>
    <v>639183744000000000,639285203633582791,0</v>
    <v>0</v>
    <v>bkfncw</v>
    <v>XIDX:BELL</v>
    <v>200</v>
  </rv>
  <rv s="1">
    <v>1</v>
    <v>XIDX:BELL</v>
    <v>Daily</v>
    <v>46111</v>
    <v>46111</v>
    <v>0</v>
    <v>1</v>
    <v>639104256000000000,639285203634058374,0</v>
    <v>0</v>
    <v>bkfncw</v>
    <v>XIDX:BELL</v>
    <v>201</v>
  </rv>
  <rv s="1">
    <v>1</v>
    <v>XIDX:ZINC</v>
    <v>Daily</v>
    <v>43098</v>
    <v>43098</v>
    <v>0</v>
    <v>1</v>
    <v>636501024000000000,639285203629245639,0</v>
    <v>0</v>
    <v>bki7qh</v>
    <v>XIDX:ZINC</v>
    <v>202</v>
  </rv>
  <rv s="1">
    <v>1</v>
    <v>XIDX:ZINC</v>
    <v>Daily</v>
    <v>43462</v>
    <v>43462</v>
    <v>0</v>
    <v>1</v>
    <v>636815520000000000,639285203629727672,0</v>
    <v>0</v>
    <v>bki7qh</v>
    <v>XIDX:ZINC</v>
    <v>1</v>
  </rv>
  <rv s="1">
    <v>1</v>
    <v>XIDX:ZINC</v>
    <v>Daily</v>
    <v>43829</v>
    <v>43829</v>
    <v>0</v>
    <v>1</v>
    <v>637132608000000000,639285203630205643,0</v>
    <v>0</v>
    <v>bki7qh</v>
    <v>XIDX:ZINC</v>
    <v>203</v>
  </rv>
  <rv s="1">
    <v>1</v>
    <v>XIDX:ZINC</v>
    <v>Daily</v>
    <v>44195</v>
    <v>44195</v>
    <v>0</v>
    <v>1</v>
    <v>637448832000000000,639285203630687695,0</v>
    <v>0</v>
    <v>bki7qh</v>
    <v>XIDX:ZINC</v>
    <v>68</v>
  </rv>
  <rv s="1">
    <v>1</v>
    <v>XIDX:ZINC</v>
    <v>Daily</v>
    <v>44560</v>
    <v>44560</v>
    <v>0</v>
    <v>1</v>
    <v>637764192000000000,639285203631157673,0</v>
    <v>0</v>
    <v>bki7qh</v>
    <v>XIDX:ZINC</v>
    <v>182</v>
  </rv>
  <rv s="1">
    <v>1</v>
    <v>XIDX:ZINC</v>
    <v>Daily</v>
    <v>44925</v>
    <v>44925</v>
    <v>0</v>
    <v>1</v>
    <v>638079552000000000,639285203631645640,0</v>
    <v>0</v>
    <v>bki7qh</v>
    <v>XIDX:ZINC</v>
    <v>72</v>
  </rv>
  <rv s="1">
    <v>1</v>
    <v>XIDX:ZINC</v>
    <v>Daily</v>
    <v>45289</v>
    <v>45289</v>
    <v>0</v>
    <v>1</v>
    <v>638394048000000000,639285203632137648,0</v>
    <v>0</v>
    <v>bki7qh</v>
    <v>XIDX:ZINC</v>
    <v>110</v>
  </rv>
  <rv s="1">
    <v>1</v>
    <v>XIDX:ZINC</v>
    <v>Daily</v>
    <v>45656</v>
    <v>45656</v>
    <v>0</v>
    <v>1</v>
    <v>638711136000000000,639285203632631060,0</v>
    <v>0</v>
    <v>bki7qh</v>
    <v>XIDX:ZINC</v>
    <v>149</v>
  </rv>
  <rv s="1">
    <v>1</v>
    <v>XIDX:ZINC</v>
    <v>Daily</v>
    <v>46021</v>
    <v>46021</v>
    <v>0</v>
    <v>1</v>
    <v>639026496000000000,639285203633101051,0</v>
    <v>0</v>
    <v>bki7qh</v>
    <v>XIDX:ZINC</v>
    <v>204</v>
  </rv>
  <rv s="1">
    <v>1</v>
    <v>XIDX:ZINC</v>
    <v>Daily</v>
    <v>46203</v>
    <v>46203</v>
    <v>0</v>
    <v>1</v>
    <v>639183744000000000,639285203630465636,0</v>
    <v>0</v>
    <v>bki7qh</v>
    <v>XIDX:ZINC</v>
    <v>110</v>
  </rv>
  <rv s="1">
    <v>1</v>
    <v>XIDX:ZINC</v>
    <v>Daily</v>
    <v>46111</v>
    <v>46111</v>
    <v>0</v>
    <v>1</v>
    <v>639104256000000000,639285203630945652,0</v>
    <v>0</v>
    <v>bki7qh</v>
    <v>XIDX:ZINC</v>
    <v>205</v>
  </rv>
  <rv s="1">
    <v>1</v>
    <v>XIDX:LCKM</v>
    <v>Daily</v>
    <v>43462</v>
    <v>43462</v>
    <v>0</v>
    <v>1</v>
    <v>636815520000000000,639285203603249653,0</v>
    <v>0</v>
    <v>bkgyh7</v>
    <v>XIDX:LCKM</v>
    <v>206</v>
  </rv>
  <rv s="1">
    <v>1</v>
    <v>XIDX:LCKM</v>
    <v>Daily</v>
    <v>43829</v>
    <v>43829</v>
    <v>0</v>
    <v>1</v>
    <v>637132608000000000,639285203621680272,0</v>
    <v>0</v>
    <v>bkgyh7</v>
    <v>XIDX:LCKM</v>
    <v>48</v>
  </rv>
  <rv s="1">
    <v>1</v>
    <v>XIDX:LCKM</v>
    <v>Daily</v>
    <v>44195</v>
    <v>44195</v>
    <v>0</v>
    <v>1</v>
    <v>637448832000000000,639285203622169350,0</v>
    <v>0</v>
    <v>bkgyh7</v>
    <v>XIDX:LCKM</v>
    <v>110</v>
  </rv>
  <rv s="1">
    <v>1</v>
    <v>XIDX:LCKM</v>
    <v>Daily</v>
    <v>44560</v>
    <v>44560</v>
    <v>0</v>
    <v>1</v>
    <v>637764192000000000,639285203622649349,0</v>
    <v>0</v>
    <v>bkgyh7</v>
    <v>XIDX:LCKM</v>
    <v>207</v>
  </rv>
  <rv s="1">
    <v>1</v>
    <v>XIDX:LCKM</v>
    <v>Daily</v>
    <v>44925</v>
    <v>44925</v>
    <v>0</v>
    <v>1</v>
    <v>638079552000000000,639285203623129339,0</v>
    <v>0</v>
    <v>bkgyh7</v>
    <v>XIDX:LCKM</v>
    <v>208</v>
  </rv>
  <rv s="1">
    <v>1</v>
    <v>XIDX:LCKM</v>
    <v>Daily</v>
    <v>45289</v>
    <v>45289</v>
    <v>0</v>
    <v>1</v>
    <v>638394048000000000,639285203623610011,0</v>
    <v>0</v>
    <v>bkgyh7</v>
    <v>XIDX:LCKM</v>
    <v>209</v>
  </rv>
  <rv s="1">
    <v>1</v>
    <v>XIDX:LCKM</v>
    <v>Daily</v>
    <v>45656</v>
    <v>45656</v>
    <v>0</v>
    <v>1</v>
    <v>638711136000000000,639285203624089315,0</v>
    <v>0</v>
    <v>bkgyh7</v>
    <v>XIDX:LCKM</v>
    <v>40</v>
  </rv>
  <rv s="1">
    <v>1</v>
    <v>XIDX:LCKM</v>
    <v>Daily</v>
    <v>46021</v>
    <v>46021</v>
    <v>0</v>
    <v>1</v>
    <v>639026496000000000,639285203624569312,0</v>
    <v>0</v>
    <v>bkgyh7</v>
    <v>XIDX:LCKM</v>
    <v>210</v>
  </rv>
  <rv s="1">
    <v>1</v>
    <v>XIDX:LCKM</v>
    <v>Daily</v>
    <v>46203</v>
    <v>46203</v>
    <v>0</v>
    <v>1</v>
    <v>639183744000000000,639285203625050300,0</v>
    <v>0</v>
    <v>bkgyh7</v>
    <v>XIDX:LCKM</v>
    <v>110</v>
  </rv>
  <rv s="1">
    <v>1</v>
    <v>XIDX:LCKM</v>
    <v>Daily</v>
    <v>46111</v>
    <v>46111</v>
    <v>0</v>
    <v>1</v>
    <v>639104256000000000,639285203625529310,0</v>
    <v>0</v>
    <v>bkgyh7</v>
    <v>XIDX:LCKM</v>
    <v>211</v>
  </rv>
  <rv s="1">
    <v>1</v>
    <v>XIDX:PCAR</v>
    <v>Daily</v>
    <v>43098</v>
    <v>43098</v>
    <v>0</v>
    <v>1</v>
    <v>636501024000000000,639285203595656918,0</v>
    <v>0</v>
    <v>bkhfec</v>
    <v>XIDX:PCAR</v>
    <v>153</v>
  </rv>
  <rv s="1">
    <v>1</v>
    <v>XIDX:PCAR</v>
    <v>Daily</v>
    <v>43462</v>
    <v>43462</v>
    <v>0</v>
    <v>1</v>
    <v>636815520000000000,639285203596132611,0</v>
    <v>0</v>
    <v>bkhfec</v>
    <v>XIDX:PCAR</v>
    <v>212</v>
  </rv>
  <rv s="1">
    <v>1</v>
    <v>XIDX:PCAR</v>
    <v>Daily</v>
    <v>43829</v>
    <v>43829</v>
    <v>0</v>
    <v>1</v>
    <v>637132608000000000,639285203596612608,0</v>
    <v>0</v>
    <v>bkhfec</v>
    <v>XIDX:PCAR</v>
    <v>213</v>
  </rv>
  <rv s="1">
    <v>1</v>
    <v>XIDX:PCAR</v>
    <v>Daily</v>
    <v>44195</v>
    <v>44195</v>
    <v>0</v>
    <v>1</v>
    <v>637448832000000000,639285203597087960,0</v>
    <v>0</v>
    <v>bkhfec</v>
    <v>XIDX:PCAR</v>
    <v>214</v>
  </rv>
  <rv s="1">
    <v>1</v>
    <v>XIDX:PCAR</v>
    <v>Daily</v>
    <v>44560</v>
    <v>44560</v>
    <v>0</v>
    <v>1</v>
    <v>637764192000000000,639285203597572617,0</v>
    <v>0</v>
    <v>bkhfec</v>
    <v>XIDX:PCAR</v>
    <v>215</v>
  </rv>
  <rv s="1">
    <v>1</v>
    <v>XIDX:PCAR</v>
    <v>Daily</v>
    <v>44925</v>
    <v>44925</v>
    <v>0</v>
    <v>1</v>
    <v>638079552000000000,639285203598047992,0</v>
    <v>0</v>
    <v>bkhfec</v>
    <v>XIDX:PCAR</v>
    <v>200</v>
  </rv>
  <rv s="1">
    <v>1</v>
    <v>XIDX:PCAR</v>
    <v>Daily</v>
    <v>45289</v>
    <v>45289</v>
    <v>0</v>
    <v>1</v>
    <v>638394048000000000,639285203598522636,0</v>
    <v>0</v>
    <v>bkhfec</v>
    <v>XIDX:PCAR</v>
    <v>72</v>
  </rv>
  <rv s="1">
    <v>1</v>
    <v>XIDX:PCAR</v>
    <v>Daily</v>
    <v>45656</v>
    <v>45656</v>
    <v>0</v>
    <v>1</v>
    <v>638711136000000000,639285203598996948,0</v>
    <v>0</v>
    <v>bkhfec</v>
    <v>XIDX:PCAR</v>
    <v>72</v>
  </rv>
  <rv s="1">
    <v>1</v>
    <v>XIDX:PCAR</v>
    <v>Daily</v>
    <v>46021</v>
    <v>46021</v>
    <v>0</v>
    <v>1</v>
    <v>639026496000000000,639285203599468006,0</v>
    <v>0</v>
    <v>bkhfec</v>
    <v>XIDX:PCAR</v>
    <v>216</v>
  </rv>
  <rv s="1">
    <v>1</v>
    <v>XIDX:PCAR</v>
    <v>Daily</v>
    <v>46203</v>
    <v>46203</v>
    <v>0</v>
    <v>1</v>
    <v>639183744000000000,639285203599946942,0</v>
    <v>0</v>
    <v>bkhfec</v>
    <v>XIDX:PCAR</v>
    <v>217</v>
  </rv>
  <rv s="1">
    <v>1</v>
    <v>XIDX:PCAR</v>
    <v>Daily</v>
    <v>46111</v>
    <v>46111</v>
    <v>0</v>
    <v>1</v>
    <v>639104256000000000,639285203598037980,0</v>
    <v>0</v>
    <v>bkhfec</v>
    <v>XIDX:PCAR</v>
    <v>218</v>
  </rv>
  <rv s="1">
    <v>1</v>
    <v>XIDX:ARMY</v>
    <v>Daily</v>
    <v>43098</v>
    <v>43098</v>
    <v>0</v>
    <v>1</v>
    <v>636501024000000000,639285203646448052,0</v>
    <v>0</v>
    <v>bkffcw</v>
    <v>XIDX:ARMY</v>
    <v>23</v>
  </rv>
  <rv s="1">
    <v>1</v>
    <v>XIDX:ARMY</v>
    <v>Daily</v>
    <v>43462</v>
    <v>43462</v>
    <v>0</v>
    <v>1</v>
    <v>636815520000000000,639285203646921352,0</v>
    <v>0</v>
    <v>bkffcw</v>
    <v>XIDX:ARMY</v>
    <v>46</v>
  </rv>
  <rv s="1">
    <v>1</v>
    <v>XIDX:ARMY</v>
    <v>Daily</v>
    <v>43829</v>
    <v>43829</v>
    <v>0</v>
    <v>1</v>
    <v>637132608000000000,639285203647391350,0</v>
    <v>0</v>
    <v>bkffcw</v>
    <v>XIDX:ARMY</v>
    <v>110</v>
  </rv>
  <rv s="1">
    <v>1</v>
    <v>XIDX:ARMY</v>
    <v>Daily</v>
    <v>44195</v>
    <v>44195</v>
    <v>0</v>
    <v>1</v>
    <v>637448832000000000,639285203647875131,0</v>
    <v>0</v>
    <v>bkffcw</v>
    <v>XIDX:ARMY</v>
    <v>110</v>
  </rv>
  <rv s="1">
    <v>1</v>
    <v>XIDX:ARMY</v>
    <v>Daily</v>
    <v>46203</v>
    <v>46203</v>
    <v>0</v>
    <v>1</v>
    <v>639183744000000000,639285203648355133,0</v>
    <v>0</v>
    <v>bkffcw</v>
    <v>XIDX:ARMY</v>
    <v>110</v>
  </rv>
  <rv s="1">
    <v>1</v>
    <v>XIDX:ARMY</v>
    <v>Daily</v>
    <v>46111</v>
    <v>46111</v>
    <v>0</v>
    <v>1</v>
    <v>639104256000000000,639285203645878044,0</v>
    <v>0</v>
    <v>bkffcw</v>
    <v>XIDX:ARMY</v>
    <v>110</v>
  </rv>
  <rv s="1">
    <v>1</v>
    <v>XIDX:TRIM</v>
    <v>Daily</v>
    <v>40907</v>
    <v>40907</v>
    <v>0</v>
    <v>1</v>
    <v>634608000000000000,639285203690857449,0</v>
    <v>0</v>
    <v>bki2lh</v>
    <v>XIDX:TRIM</v>
    <v>219</v>
  </rv>
  <rv s="1">
    <v>1</v>
    <v>XIDX:TRIM</v>
    <v>Daily</v>
    <v>41638</v>
    <v>41638</v>
    <v>0</v>
    <v>1</v>
    <v>635239584000000000,639285203691323096,0</v>
    <v>0</v>
    <v>bki2lh</v>
    <v>XIDX:TRIM</v>
    <v>130</v>
  </rv>
  <rv s="1">
    <v>1</v>
    <v>XIDX:TRIM</v>
    <v>Daily</v>
    <v>42368</v>
    <v>42368</v>
    <v>0</v>
    <v>1</v>
    <v>635870304000000000,639285203691793090,0</v>
    <v>0</v>
    <v>bki2lh</v>
    <v>XIDX:TRIM</v>
    <v>220</v>
  </rv>
  <rv s="1">
    <v>1</v>
    <v>XIDX:TRIM</v>
    <v>Daily</v>
    <v>43098</v>
    <v>43098</v>
    <v>0</v>
    <v>1</v>
    <v>636501024000000000,639285203692277484,0</v>
    <v>0</v>
    <v>bki2lh</v>
    <v>XIDX:TRIM</v>
    <v>126</v>
  </rv>
  <rv s="1">
    <v>1</v>
    <v>XIDX:TRIM</v>
    <v>Daily</v>
    <v>43829</v>
    <v>43829</v>
    <v>0</v>
    <v>1</v>
    <v>637132608000000000,639285203692747463,0</v>
    <v>0</v>
    <v>bki2lh</v>
    <v>XIDX:TRIM</v>
    <v>221</v>
  </rv>
  <rv s="1">
    <v>1</v>
    <v>XIDX:TRIM</v>
    <v>Daily</v>
    <v>44560</v>
    <v>44560</v>
    <v>0</v>
    <v>1</v>
    <v>637764192000000000,639285203693233097,0</v>
    <v>0</v>
    <v>bki2lh</v>
    <v>XIDX:TRIM</v>
    <v>222</v>
  </rv>
  <rv s="1">
    <v>1</v>
    <v>XIDX:TRIM</v>
    <v>Daily</v>
    <v>45289</v>
    <v>45289</v>
    <v>0</v>
    <v>1</v>
    <v>638394048000000000,639285203690353079,0</v>
    <v>0</v>
    <v>bki2lh</v>
    <v>XIDX:TRIM</v>
    <v>207</v>
  </rv>
  <rv s="1">
    <v>1</v>
    <v>XIDX:TRIM</v>
    <v>Daily</v>
    <v>46021</v>
    <v>46021</v>
    <v>0</v>
    <v>1</v>
    <v>639026496000000000,639285203690828934,0</v>
    <v>0</v>
    <v>bki2lh</v>
    <v>XIDX:TRIM</v>
    <v>6</v>
  </rv>
  <rv s="1">
    <v>1</v>
    <v>XIDX:TRIM</v>
    <v>Daily</v>
    <v>46203</v>
    <v>46203</v>
    <v>0</v>
    <v>1</v>
    <v>639183744000000000,639285203691303087,0</v>
    <v>0</v>
    <v>bki2lh</v>
    <v>XIDX:TRIM</v>
    <v>223</v>
  </rv>
  <rv s="1">
    <v>1</v>
    <v>XIDX:TRIM</v>
    <v>Daily</v>
    <v>39444</v>
    <v>39444</v>
    <v>0</v>
    <v>1</v>
    <v>633343968000000000,639285203732937712,0</v>
    <v>0</v>
    <v>bki2lh</v>
    <v>XIDX:TRIM</v>
    <v>224</v>
  </rv>
  <rv s="1">
    <v>1</v>
    <v>XIDX:TRIM</v>
    <v>Daily</v>
    <v>39812</v>
    <v>39812</v>
    <v>0</v>
    <v>1</v>
    <v>633661920000000000,639285203733409419,0</v>
    <v>0</v>
    <v>bki2lh</v>
    <v>XIDX:TRIM</v>
    <v>225</v>
  </rv>
  <rv s="1">
    <v>1</v>
    <v>XIDX:TRIM</v>
    <v>Daily</v>
    <v>40176</v>
    <v>40176</v>
    <v>0</v>
    <v>1</v>
    <v>633976416000000000,639285203733889391,0</v>
    <v>0</v>
    <v>bki2lh</v>
    <v>XIDX:TRIM</v>
    <v>226</v>
  </rv>
  <rv s="1">
    <v>1</v>
    <v>XIDX:TRIM</v>
    <v>Daily</v>
    <v>40542</v>
    <v>40542</v>
    <v>0</v>
    <v>1</v>
    <v>634292640000000000,639285203734349411,0</v>
    <v>0</v>
    <v>bki2lh</v>
    <v>XIDX:TRIM</v>
    <v>227</v>
  </rv>
  <rv s="1">
    <v>1</v>
    <v>XIDX:TRIM</v>
    <v>Daily</v>
    <v>41271</v>
    <v>41271</v>
    <v>0</v>
    <v>1</v>
    <v>634922496000000000,639285203734827767,0</v>
    <v>0</v>
    <v>bki2lh</v>
    <v>XIDX:TRIM</v>
    <v>228</v>
  </rv>
  <rv s="1">
    <v>1</v>
    <v>XIDX:TRIM</v>
    <v>Daily</v>
    <v>42003</v>
    <v>42003</v>
    <v>0</v>
    <v>1</v>
    <v>635554944000000000,639285203730479360,0</v>
    <v>0</v>
    <v>bki2lh</v>
    <v>XIDX:TRIM</v>
    <v>229</v>
  </rv>
  <rv s="1">
    <v>1</v>
    <v>XIDX:TRIM</v>
    <v>Daily</v>
    <v>42734</v>
    <v>42734</v>
    <v>0</v>
    <v>1</v>
    <v>636186528000000000,639285203730963280,0</v>
    <v>0</v>
    <v>bki2lh</v>
    <v>XIDX:TRIM</v>
    <v>145</v>
  </rv>
  <rv s="1">
    <v>1</v>
    <v>XIDX:TRIM</v>
    <v>Daily</v>
    <v>43462</v>
    <v>43462</v>
    <v>0</v>
    <v>1</v>
    <v>636815520000000000,639285203731427728,0</v>
    <v>0</v>
    <v>bki2lh</v>
    <v>XIDX:TRIM</v>
    <v>49</v>
  </rv>
  <rv s="1">
    <v>1</v>
    <v>XIDX:TRIM</v>
    <v>Daily</v>
    <v>44195</v>
    <v>44195</v>
    <v>0</v>
    <v>1</v>
    <v>637448832000000000,639285203731907706,0</v>
    <v>0</v>
    <v>bki2lh</v>
    <v>XIDX:TRIM</v>
    <v>53</v>
  </rv>
  <rv s="1">
    <v>1</v>
    <v>XIDX:TRIM</v>
    <v>Daily</v>
    <v>44925</v>
    <v>44925</v>
    <v>0</v>
    <v>1</v>
    <v>638079552000000000,639285203732383287,0</v>
    <v>0</v>
    <v>bki2lh</v>
    <v>XIDX:TRIM</v>
    <v>230</v>
  </rv>
  <rv s="1">
    <v>1</v>
    <v>XIDX:TRIM</v>
    <v>Daily</v>
    <v>45656</v>
    <v>45656</v>
    <v>0</v>
    <v>1</v>
    <v>638711136000000000,639285203732857720,0</v>
    <v>0</v>
    <v>bki2lh</v>
    <v>XIDX:TRIM</v>
    <v>17</v>
  </rv>
  <rv s="1">
    <v>1</v>
    <v>XIDX:TRIM</v>
    <v>Daily</v>
    <v>46111</v>
    <v>46111</v>
    <v>0</v>
    <v>1</v>
    <v>639104256000000000,639285203733327720,0</v>
    <v>0</v>
    <v>bki2lh</v>
    <v>XIDX:TRIM</v>
    <v>180</v>
  </rv>
  <rv s="1">
    <v>1</v>
    <v>XIDX:CARS</v>
    <v>Daily</v>
    <v>43098</v>
    <v>43098</v>
    <v>0</v>
    <v>1</v>
    <v>636501024000000000,639285203674345400,0</v>
    <v>0</v>
    <v>bkfohw</v>
    <v>XIDX:CARS</v>
    <v>231</v>
  </rv>
  <rv s="1">
    <v>1</v>
    <v>XIDX:CARS</v>
    <v>Daily</v>
    <v>43462</v>
    <v>43462</v>
    <v>0</v>
    <v>1</v>
    <v>636815520000000000,639285203674816963,0</v>
    <v>0</v>
    <v>bkfohw</v>
    <v>XIDX:CARS</v>
    <v>40</v>
  </rv>
  <rv s="1">
    <v>1</v>
    <v>XIDX:CARS</v>
    <v>Daily</v>
    <v>43829</v>
    <v>43829</v>
    <v>0</v>
    <v>1</v>
    <v>637132608000000000,639285203674805396,0</v>
    <v>0</v>
    <v>bkfohw</v>
    <v>XIDX:CARS</v>
    <v>232</v>
  </rv>
  <rv s="1">
    <v>1</v>
    <v>XIDX:CARS</v>
    <v>Daily</v>
    <v>44195</v>
    <v>44195</v>
    <v>0</v>
    <v>1</v>
    <v>637448832000000000,639285203675285415,0</v>
    <v>0</v>
    <v>bkfohw</v>
    <v>XIDX:CARS</v>
    <v>72</v>
  </rv>
  <rv s="1">
    <v>1</v>
    <v>XIDX:CARS</v>
    <v>Daily</v>
    <v>44560</v>
    <v>44560</v>
    <v>0</v>
    <v>1</v>
    <v>637764192000000000,639285203675766945,0</v>
    <v>0</v>
    <v>bkfohw</v>
    <v>XIDX:CARS</v>
    <v>72</v>
  </rv>
  <rv s="1">
    <v>1</v>
    <v>XIDX:CARS</v>
    <v>Daily</v>
    <v>44925</v>
    <v>44925</v>
    <v>0</v>
    <v>1</v>
    <v>638079552000000000,639285203676245399,0</v>
    <v>0</v>
    <v>bkfohw</v>
    <v>XIDX:CARS</v>
    <v>87</v>
  </rv>
  <rv s="1">
    <v>1</v>
    <v>XIDX:CARS</v>
    <v>Daily</v>
    <v>45289</v>
    <v>45289</v>
    <v>0</v>
    <v>1</v>
    <v>638394048000000000,639285203676716908,0</v>
    <v>0</v>
    <v>bkfohw</v>
    <v>XIDX:CARS</v>
    <v>85</v>
  </rv>
  <rv s="1">
    <v>1</v>
    <v>XIDX:CARS</v>
    <v>Daily</v>
    <v>45656</v>
    <v>45656</v>
    <v>0</v>
    <v>1</v>
    <v>638711136000000000,639285203677200897,0</v>
    <v>0</v>
    <v>bkfohw</v>
    <v>XIDX:CARS</v>
    <v>69</v>
  </rv>
  <rv s="1">
    <v>1</v>
    <v>XIDX:CARS</v>
    <v>Daily</v>
    <v>46021</v>
    <v>46021</v>
    <v>0</v>
    <v>1</v>
    <v>639026496000000000,639285203677676909,0</v>
    <v>0</v>
    <v>bkfohw</v>
    <v>XIDX:CARS</v>
    <v>233</v>
  </rv>
  <rv s="1">
    <v>1</v>
    <v>XIDX:CARS</v>
    <v>Daily</v>
    <v>46203</v>
    <v>46203</v>
    <v>0</v>
    <v>1</v>
    <v>639183744000000000,639285203678155397,0</v>
    <v>0</v>
    <v>bkfohw</v>
    <v>XIDX:CARS</v>
    <v>143</v>
  </rv>
  <rv s="1">
    <v>1</v>
    <v>XIDX:CARS</v>
    <v>Daily</v>
    <v>46111</v>
    <v>46111</v>
    <v>0</v>
    <v>1</v>
    <v>639104256000000000,639285203678626887,0</v>
    <v>0</v>
    <v>bkfohw</v>
    <v>XIDX:CARS</v>
    <v>234</v>
  </rv>
  <rv s="1">
    <v>1</v>
    <v>XIDX:PSSI</v>
    <v>Daily</v>
    <v>43098</v>
    <v>43098</v>
    <v>0</v>
    <v>1</v>
    <v>636501024000000000,639285203624427164,0</v>
    <v>0</v>
    <v>bkhgxm</v>
    <v>XIDX:PSSI</v>
    <v>235</v>
  </rv>
  <rv s="1">
    <v>1</v>
    <v>XIDX:PSSI</v>
    <v>Daily</v>
    <v>43462</v>
    <v>43462</v>
    <v>0</v>
    <v>1</v>
    <v>636815520000000000,639285203624893503,0</v>
    <v>0</v>
    <v>bkhgxm</v>
    <v>XIDX:PSSI</v>
    <v>236</v>
  </rv>
  <rv s="1">
    <v>1</v>
    <v>XIDX:PSSI</v>
    <v>Daily</v>
    <v>43829</v>
    <v>43829</v>
    <v>0</v>
    <v>1</v>
    <v>637132608000000000,639285203625377188,0</v>
    <v>0</v>
    <v>bkhgxm</v>
    <v>XIDX:PSSI</v>
    <v>237</v>
  </rv>
  <rv s="1">
    <v>1</v>
    <v>XIDX:PSSI</v>
    <v>Daily</v>
    <v>44195</v>
    <v>44195</v>
    <v>0</v>
    <v>1</v>
    <v>637448832000000000,639285203625847186,0</v>
    <v>0</v>
    <v>bkhgxm</v>
    <v>XIDX:PSSI</v>
    <v>43</v>
  </rv>
  <rv s="1">
    <v>1</v>
    <v>XIDX:PSSI</v>
    <v>Daily</v>
    <v>44560</v>
    <v>44560</v>
    <v>0</v>
    <v>1</v>
    <v>637764192000000000,639285203626327186,0</v>
    <v>0</v>
    <v>bkhgxm</v>
    <v>XIDX:PSSI</v>
    <v>238</v>
  </rv>
  <rv s="1">
    <v>1</v>
    <v>XIDX:PSSI</v>
    <v>Daily</v>
    <v>44925</v>
    <v>44925</v>
    <v>0</v>
    <v>1</v>
    <v>638079552000000000,639285203626803499,0</v>
    <v>0</v>
    <v>bkhgxm</v>
    <v>XIDX:PSSI</v>
    <v>239</v>
  </rv>
  <rv s="1">
    <v>1</v>
    <v>XIDX:PSSI</v>
    <v>Daily</v>
    <v>45289</v>
    <v>45289</v>
    <v>0</v>
    <v>1</v>
    <v>638394048000000000,639285203627284191,0</v>
    <v>0</v>
    <v>bkhgxm</v>
    <v>XIDX:PSSI</v>
    <v>240</v>
  </rv>
  <rv s="1">
    <v>1</v>
    <v>XIDX:PSSI</v>
    <v>Daily</v>
    <v>45656</v>
    <v>45656</v>
    <v>0</v>
    <v>1</v>
    <v>638711136000000000,639285203622357171,0</v>
    <v>0</v>
    <v>bkhgxm</v>
    <v>XIDX:PSSI</v>
    <v>238</v>
  </rv>
  <rv s="1">
    <v>1</v>
    <v>XIDX:PSSI</v>
    <v>Daily</v>
    <v>46021</v>
    <v>46021</v>
    <v>0</v>
    <v>1</v>
    <v>639026496000000000,639285203622847195,0</v>
    <v>0</v>
    <v>bkhgxm</v>
    <v>XIDX:PSSI</v>
    <v>222</v>
  </rv>
  <rv s="1">
    <v>1</v>
    <v>XIDX:PSSI</v>
    <v>Daily</v>
    <v>46203</v>
    <v>46203</v>
    <v>0</v>
    <v>1</v>
    <v>639183744000000000,639285203623317154,0</v>
    <v>0</v>
    <v>bkhgxm</v>
    <v>XIDX:PSSI</v>
    <v>241</v>
  </rv>
  <rv s="1">
    <v>1</v>
    <v>XIDX:PSSI</v>
    <v>Daily</v>
    <v>46111</v>
    <v>46111</v>
    <v>0</v>
    <v>1</v>
    <v>639104256000000000,639285203623803497,0</v>
    <v>0</v>
    <v>bkhgxm</v>
    <v>XIDX:PSSI</v>
    <v>242</v>
  </rv>
  <rv s="1">
    <v>1</v>
    <v>XIDX:IPCM</v>
    <v>Daily</v>
    <v>43098</v>
    <v>43098</v>
    <v>0</v>
    <v>1</v>
    <v>636501024000000000,639285203598980143,0</v>
    <v>0</v>
    <v>bkguec</v>
    <v>XIDX:IPCM</v>
    <v>243</v>
  </rv>
  <rv s="1">
    <v>1</v>
    <v>XIDX:IPCM</v>
    <v>Daily</v>
    <v>43462</v>
    <v>43462</v>
    <v>0</v>
    <v>1</v>
    <v>636815520000000000,639285203599460056,0</v>
    <v>0</v>
    <v>bkguec</v>
    <v>XIDX:IPCM</v>
    <v>244</v>
  </rv>
  <rv s="1">
    <v>1</v>
    <v>XIDX:IPCM</v>
    <v>Daily</v>
    <v>43829</v>
    <v>43829</v>
    <v>0</v>
    <v>1</v>
    <v>637132608000000000,639285203599939714,0</v>
    <v>0</v>
    <v>bkguec</v>
    <v>XIDX:IPCM</v>
    <v>245</v>
  </rv>
  <rv s="1">
    <v>1</v>
    <v>XIDX:IPCM</v>
    <v>Daily</v>
    <v>44195</v>
    <v>44195</v>
    <v>0</v>
    <v>1</v>
    <v>637448832000000000,639285203600429711,0</v>
    <v>0</v>
    <v>bkguec</v>
    <v>XIDX:IPCM</v>
    <v>246</v>
  </rv>
  <rv s="1">
    <v>1</v>
    <v>XIDX:IPCM</v>
    <v>Daily</v>
    <v>44560</v>
    <v>44560</v>
    <v>0</v>
    <v>1</v>
    <v>637764192000000000,639285203600900139,0</v>
    <v>0</v>
    <v>bkguec</v>
    <v>XIDX:IPCM</v>
    <v>207</v>
  </rv>
  <rv s="1">
    <v>1</v>
    <v>XIDX:IPCM</v>
    <v>Daily</v>
    <v>44925</v>
    <v>44925</v>
    <v>0</v>
    <v>1</v>
    <v>638079552000000000,639285203601379693,0</v>
    <v>0</v>
    <v>bkguec</v>
    <v>XIDX:IPCM</v>
    <v>247</v>
  </rv>
  <rv s="1">
    <v>1</v>
    <v>XIDX:IPCM</v>
    <v>Daily</v>
    <v>45289</v>
    <v>45289</v>
    <v>0</v>
    <v>1</v>
    <v>638394048000000000,639285203601860133,0</v>
    <v>0</v>
    <v>bkguec</v>
    <v>XIDX:IPCM</v>
    <v>40</v>
  </rv>
  <rv s="1">
    <v>1</v>
    <v>XIDX:IPCM</v>
    <v>Daily</v>
    <v>45656</v>
    <v>45656</v>
    <v>0</v>
    <v>1</v>
    <v>638711136000000000,639285203602330126,0</v>
    <v>0</v>
    <v>bkguec</v>
    <v>XIDX:IPCM</v>
    <v>90</v>
  </rv>
  <rv s="1">
    <v>1</v>
    <v>XIDX:IPCM</v>
    <v>Daily</v>
    <v>46021</v>
    <v>46021</v>
    <v>0</v>
    <v>1</v>
    <v>639026496000000000,639285203596840159,0</v>
    <v>0</v>
    <v>bkguec</v>
    <v>XIDX:IPCM</v>
    <v>248</v>
  </rv>
  <rv s="1">
    <v>1</v>
    <v>XIDX:IPCM</v>
    <v>Daily</v>
    <v>46203</v>
    <v>46203</v>
    <v>0</v>
    <v>1</v>
    <v>639183744000000000,639285203597319763,0</v>
    <v>0</v>
    <v>bkguec</v>
    <v>XIDX:IPCM</v>
    <v>249</v>
  </rv>
  <rv s="1">
    <v>1</v>
    <v>XIDX:IPCM</v>
    <v>Daily</v>
    <v>46111</v>
    <v>46111</v>
    <v>0</v>
    <v>1</v>
    <v>639104256000000000,639285203597800157,0</v>
    <v>0</v>
    <v>bkguec</v>
    <v>XIDX:IPCM</v>
    <v>250</v>
  </rv>
  <rv s="1">
    <v>1</v>
    <v>XIDX:PBID</v>
    <v>Daily</v>
    <v>43098</v>
    <v>43098</v>
    <v>0</v>
    <v>1</v>
    <v>636501024000000000,639285203622521163,0</v>
    <v>0</v>
    <v>bkhf5r</v>
    <v>XIDX:PBID</v>
    <v>251</v>
  </rv>
  <rv s="1">
    <v>1</v>
    <v>XIDX:PBID</v>
    <v>Daily</v>
    <v>43462</v>
    <v>43462</v>
    <v>0</v>
    <v>1</v>
    <v>636815520000000000,639285203622991172,0</v>
    <v>0</v>
    <v>bkhf5r</v>
    <v>XIDX:PBID</v>
    <v>252</v>
  </rv>
  <rv s="1">
    <v>1</v>
    <v>XIDX:PBID</v>
    <v>Daily</v>
    <v>43829</v>
    <v>43829</v>
    <v>0</v>
    <v>1</v>
    <v>637132608000000000,639285203623461171,0</v>
    <v>0</v>
    <v>bkhf5r</v>
    <v>XIDX:PBID</v>
    <v>253</v>
  </rv>
  <rv s="1">
    <v>1</v>
    <v>XIDX:PBID</v>
    <v>Daily</v>
    <v>44195</v>
    <v>44195</v>
    <v>0</v>
    <v>1</v>
    <v>637448832000000000,639285203623941171,0</v>
    <v>0</v>
    <v>bkhf5r</v>
    <v>XIDX:PBID</v>
    <v>254</v>
  </rv>
  <rv s="1">
    <v>1</v>
    <v>XIDX:PBID</v>
    <v>Daily</v>
    <v>44560</v>
    <v>44560</v>
    <v>0</v>
    <v>1</v>
    <v>637764192000000000,639285203624411181,0</v>
    <v>0</v>
    <v>bkhf5r</v>
    <v>XIDX:PBID</v>
    <v>255</v>
  </rv>
  <rv s="1">
    <v>1</v>
    <v>XIDX:PBID</v>
    <v>Daily</v>
    <v>44925</v>
    <v>44925</v>
    <v>0</v>
    <v>1</v>
    <v>638079552000000000,639285203624891193,0</v>
    <v>0</v>
    <v>bkhf5r</v>
    <v>XIDX:PBID</v>
    <v>256</v>
  </rv>
  <rv s="1">
    <v>1</v>
    <v>XIDX:PBID</v>
    <v>Daily</v>
    <v>45289</v>
    <v>45289</v>
    <v>0</v>
    <v>1</v>
    <v>638394048000000000,639285203625371175,0</v>
    <v>0</v>
    <v>bkhf5r</v>
    <v>XIDX:PBID</v>
    <v>257</v>
  </rv>
  <rv s="1">
    <v>1</v>
    <v>XIDX:PBID</v>
    <v>Daily</v>
    <v>45656</v>
    <v>45656</v>
    <v>0</v>
    <v>1</v>
    <v>638711136000000000,639285203625851178,0</v>
    <v>0</v>
    <v>bkhf5r</v>
    <v>XIDX:PBID</v>
    <v>258</v>
  </rv>
  <rv s="1">
    <v>1</v>
    <v>XIDX:PBID</v>
    <v>Daily</v>
    <v>46021</v>
    <v>46021</v>
    <v>0</v>
    <v>1</v>
    <v>639026496000000000,639285203615232617,0</v>
    <v>0</v>
    <v>bkhf5r</v>
    <v>XIDX:PBID</v>
    <v>259</v>
  </rv>
  <rv s="1">
    <v>1</v>
    <v>XIDX:PBID</v>
    <v>Daily</v>
    <v>46203</v>
    <v>46203</v>
    <v>0</v>
    <v>1</v>
    <v>639183744000000000,639285203615721110,0</v>
    <v>0</v>
    <v>bkhf5r</v>
    <v>XIDX:PBID</v>
    <v>99</v>
  </rv>
  <rv s="1">
    <v>1</v>
    <v>XIDX:PBID</v>
    <v>Daily</v>
    <v>46111</v>
    <v>46111</v>
    <v>0</v>
    <v>1</v>
    <v>639104256000000000,639285203616201140,0</v>
    <v>0</v>
    <v>bkhf5r</v>
    <v>XIDX:PBID</v>
    <v>260</v>
  </rv>
  <rv s="1">
    <v>1</v>
    <v>XIDX:VRNA</v>
    <v>Daily</v>
    <v>40176</v>
    <v>40176</v>
    <v>0</v>
    <v>1</v>
    <v>633976416000000000,639285203731942318,0</v>
    <v>0</v>
    <v>bki4k2</v>
    <v>XIDX:VRNA</v>
    <v>261</v>
  </rv>
  <rv s="1">
    <v>1</v>
    <v>XIDX:VRNA</v>
    <v>Daily</v>
    <v>40542</v>
    <v>40542</v>
    <v>0</v>
    <v>1</v>
    <v>634292640000000000,639285203732422317,0</v>
    <v>0</v>
    <v>bki4k2</v>
    <v>XIDX:VRNA</v>
    <v>262</v>
  </rv>
  <rv s="1">
    <v>1</v>
    <v>XIDX:VRNA</v>
    <v>Daily</v>
    <v>40907</v>
    <v>40907</v>
    <v>0</v>
    <v>1</v>
    <v>634608000000000000,639285203732892268,0</v>
    <v>0</v>
    <v>bki4k2</v>
    <v>XIDX:VRNA</v>
    <v>263</v>
  </rv>
  <rv s="1">
    <v>1</v>
    <v>XIDX:VRNA</v>
    <v>Daily</v>
    <v>41271</v>
    <v>41271</v>
    <v>0</v>
    <v>1</v>
    <v>634922496000000000,639285203733372264,0</v>
    <v>0</v>
    <v>bki4k2</v>
    <v>XIDX:VRNA</v>
    <v>264</v>
  </rv>
  <rv s="1">
    <v>1</v>
    <v>XIDX:VRNA</v>
    <v>Daily</v>
    <v>41638</v>
    <v>41638</v>
    <v>0</v>
    <v>1</v>
    <v>635239584000000000,639285203733852259,0</v>
    <v>0</v>
    <v>bki4k2</v>
    <v>XIDX:VRNA</v>
    <v>265</v>
  </rv>
  <rv s="1">
    <v>1</v>
    <v>XIDX:VRNA</v>
    <v>Daily</v>
    <v>42003</v>
    <v>42003</v>
    <v>0</v>
    <v>1</v>
    <v>635554944000000000,639285203734332262,0</v>
    <v>0</v>
    <v>bki4k2</v>
    <v>XIDX:VRNA</v>
    <v>266</v>
  </rv>
  <rv s="1">
    <v>1</v>
    <v>XIDX:VRNA</v>
    <v>Daily</v>
    <v>43098</v>
    <v>43098</v>
    <v>0</v>
    <v>1</v>
    <v>636501024000000000,639285203731243413,0</v>
    <v>0</v>
    <v>bki4k2</v>
    <v>XIDX:VRNA</v>
    <v>234</v>
  </rv>
  <rv s="1">
    <v>1</v>
    <v>XIDX:VRNA</v>
    <v>Daily</v>
    <v>43462</v>
    <v>43462</v>
    <v>0</v>
    <v>1</v>
    <v>636815520000000000,639285203731723435,0</v>
    <v>0</v>
    <v>bki4k2</v>
    <v>XIDX:VRNA</v>
    <v>176</v>
  </rv>
  <rv s="1">
    <v>1</v>
    <v>XIDX:VRNA</v>
    <v>Daily</v>
    <v>43829</v>
    <v>43829</v>
    <v>0</v>
    <v>1</v>
    <v>637132608000000000,639285203732212268,0</v>
    <v>0</v>
    <v>bki4k2</v>
    <v>XIDX:VRNA</v>
    <v>267</v>
  </rv>
  <rv s="1">
    <v>1</v>
    <v>XIDX:VRNA</v>
    <v>Daily</v>
    <v>44195</v>
    <v>44195</v>
    <v>0</v>
    <v>1</v>
    <v>637448832000000000,639285203732692307,0</v>
    <v>0</v>
    <v>bki4k2</v>
    <v>XIDX:VRNA</v>
    <v>195</v>
  </rv>
  <rv s="1">
    <v>1</v>
    <v>XIDX:VRNA</v>
    <v>Daily</v>
    <v>44560</v>
    <v>44560</v>
    <v>0</v>
    <v>1</v>
    <v>637764192000000000,639285203733162309,0</v>
    <v>0</v>
    <v>bki4k2</v>
    <v>XIDX:VRNA</v>
    <v>191</v>
  </rv>
  <rv s="1">
    <v>1</v>
    <v>XIDX:VRNA</v>
    <v>Daily</v>
    <v>44925</v>
    <v>44925</v>
    <v>0</v>
    <v>1</v>
    <v>638079552000000000,639285203733642262,0</v>
    <v>0</v>
    <v>bki4k2</v>
    <v>XIDX:VRNA</v>
    <v>268</v>
  </rv>
  <rv s="1">
    <v>1</v>
    <v>XIDX:VRNA</v>
    <v>Daily</v>
    <v>45289</v>
    <v>45289</v>
    <v>0</v>
    <v>1</v>
    <v>638394048000000000,639285203734122259,0</v>
    <v>0</v>
    <v>bki4k2</v>
    <v>XIDX:VRNA</v>
    <v>86</v>
  </rv>
  <rv s="1">
    <v>1</v>
    <v>XIDX:VRNA</v>
    <v>Daily</v>
    <v>45656</v>
    <v>45656</v>
    <v>0</v>
    <v>1</v>
    <v>638711136000000000,639285203734602261,0</v>
    <v>0</v>
    <v>bki4k2</v>
    <v>XIDX:VRNA</v>
    <v>141</v>
  </rv>
  <rv s="1">
    <v>1</v>
    <v>XIDX:VRNA</v>
    <v>Daily</v>
    <v>46021</v>
    <v>46021</v>
    <v>0</v>
    <v>1</v>
    <v>639026496000000000,639285203735072254,0</v>
    <v>0</v>
    <v>bki4k2</v>
    <v>XIDX:VRNA</v>
    <v>144</v>
  </rv>
  <rv s="1">
    <v>1</v>
    <v>XIDX:VRNA</v>
    <v>Daily</v>
    <v>46203</v>
    <v>46203</v>
    <v>0</v>
    <v>1</v>
    <v>639183744000000000,639285203735542291,0</v>
    <v>0</v>
    <v>bki4k2</v>
    <v>XIDX:VRNA</v>
    <v>145</v>
  </rv>
  <rv s="1">
    <v>1</v>
    <v>XIDX:VRNA</v>
    <v>Daily</v>
    <v>46111</v>
    <v>46111</v>
    <v>0</v>
    <v>1</v>
    <v>639104256000000000,639285203735032298,0</v>
    <v>0</v>
    <v>bki4k2</v>
    <v>XIDX:VRNA</v>
    <v>269</v>
  </rv>
  <rv s="1">
    <v>1</v>
    <v>XIDX:CAMP</v>
    <v>Daily</v>
    <v>43098</v>
    <v>43098</v>
    <v>0</v>
    <v>1</v>
    <v>636501024000000000,639285203598754939,0</v>
    <v>0</v>
    <v>bkfoc7</v>
    <v>XIDX:CAMP</v>
    <v>270</v>
  </rv>
  <rv s="1">
    <v>1</v>
    <v>XIDX:CAMP</v>
    <v>Daily</v>
    <v>43462</v>
    <v>43462</v>
    <v>0</v>
    <v>1</v>
    <v>636815520000000000,639285203599227806,0</v>
    <v>0</v>
    <v>bkfoc7</v>
    <v>XIDX:CAMP</v>
    <v>271</v>
  </rv>
  <rv s="1">
    <v>1</v>
    <v>XIDX:CAMP</v>
    <v>Daily</v>
    <v>43829</v>
    <v>43829</v>
    <v>0</v>
    <v>1</v>
    <v>637132608000000000,639285203599714942,0</v>
    <v>0</v>
    <v>bkfoc7</v>
    <v>XIDX:CAMP</v>
    <v>272</v>
  </rv>
  <rv s="1">
    <v>1</v>
    <v>XIDX:CAMP</v>
    <v>Daily</v>
    <v>44195</v>
    <v>44195</v>
    <v>0</v>
    <v>1</v>
    <v>637448832000000000,639285203600190822,0</v>
    <v>0</v>
    <v>bkfoc7</v>
    <v>XIDX:CAMP</v>
    <v>273</v>
  </rv>
  <rv s="1">
    <v>1</v>
    <v>XIDX:CAMP</v>
    <v>Daily</v>
    <v>44560</v>
    <v>44560</v>
    <v>0</v>
    <v>1</v>
    <v>637764192000000000,639285203600667818,0</v>
    <v>0</v>
    <v>bkfoc7</v>
    <v>XIDX:CAMP</v>
    <v>274</v>
  </rv>
  <rv s="1">
    <v>1</v>
    <v>XIDX:CAMP</v>
    <v>Daily</v>
    <v>44925</v>
    <v>44925</v>
    <v>0</v>
    <v>1</v>
    <v>638079552000000000,639285203601137821,0</v>
    <v>0</v>
    <v>bkfoc7</v>
    <v>XIDX:CAMP</v>
    <v>124</v>
  </rv>
  <rv s="1">
    <v>1</v>
    <v>XIDX:CAMP</v>
    <v>Daily</v>
    <v>45289</v>
    <v>45289</v>
    <v>0</v>
    <v>1</v>
    <v>638394048000000000,639285203600100828,0</v>
    <v>0</v>
    <v>bkfoc7</v>
    <v>XIDX:CAMP</v>
    <v>238</v>
  </rv>
  <rv s="1">
    <v>1</v>
    <v>XIDX:CAMP</v>
    <v>Daily</v>
    <v>45656</v>
    <v>45656</v>
    <v>0</v>
    <v>1</v>
    <v>638711136000000000,639285203600657813,0</v>
    <v>0</v>
    <v>bkfoc7</v>
    <v>XIDX:CAMP</v>
    <v>125</v>
  </rv>
  <rv s="1">
    <v>1</v>
    <v>XIDX:CAMP</v>
    <v>Daily</v>
    <v>46021</v>
    <v>46021</v>
    <v>0</v>
    <v>1</v>
    <v>639026496000000000,639285203601134989,0</v>
    <v>0</v>
    <v>bkfoc7</v>
    <v>XIDX:CAMP</v>
    <v>19</v>
  </rv>
  <rv s="1">
    <v>1</v>
    <v>XIDX:CAMP</v>
    <v>Daily</v>
    <v>46203</v>
    <v>46203</v>
    <v>0</v>
    <v>1</v>
    <v>639183744000000000,639285203601617806,0</v>
    <v>0</v>
    <v>bkfoc7</v>
    <v>XIDX:CAMP</v>
    <v>201</v>
  </rv>
  <rv s="1">
    <v>1</v>
    <v>XIDX:CAMP</v>
    <v>Daily</v>
    <v>46111</v>
    <v>46111</v>
    <v>0</v>
    <v>1</v>
    <v>639104256000000000,639285203602094946,0</v>
    <v>0</v>
    <v>bkfoc7</v>
    <v>XIDX:CAMP</v>
    <v>275</v>
  </rv>
  <rv s="1">
    <v>1</v>
    <v>XIDX:JMAS</v>
    <v>Daily</v>
    <v>44560</v>
    <v>44560</v>
    <v>0</v>
    <v>1</v>
    <v>637764192000000000,639285203602581041,0</v>
    <v>0</v>
    <v>bkgwcw</v>
    <v>XIDX:JMAS</v>
    <v>43</v>
  </rv>
  <rv s="1">
    <v>1</v>
    <v>XIDX:JMAS</v>
    <v>Daily</v>
    <v>44925</v>
    <v>44925</v>
    <v>0</v>
    <v>1</v>
    <v>638079552000000000,639285203603062689,0</v>
    <v>0</v>
    <v>bkgwcw</v>
    <v>XIDX:JMAS</v>
    <v>182</v>
  </rv>
  <rv s="1">
    <v>1</v>
    <v>XIDX:JMAS</v>
    <v>Daily</v>
    <v>45289</v>
    <v>45289</v>
    <v>0</v>
    <v>1</v>
    <v>638394048000000000,639285203603541021,0</v>
    <v>0</v>
    <v>bkgwcw</v>
    <v>XIDX:JMAS</v>
    <v>147</v>
  </rv>
  <rv s="1">
    <v>1</v>
    <v>XIDX:JMAS</v>
    <v>Daily</v>
    <v>45656</v>
    <v>45656</v>
    <v>0</v>
    <v>1</v>
    <v>638711136000000000,639285203604021061,0</v>
    <v>0</v>
    <v>bkgwcw</v>
    <v>XIDX:JMAS</v>
    <v>276</v>
  </rv>
  <rv s="1">
    <v>1</v>
    <v>XIDX:JMAS</v>
    <v>Daily</v>
    <v>46203</v>
    <v>46203</v>
    <v>0</v>
    <v>1</v>
    <v>639183744000000000,639285203604501032,0</v>
    <v>0</v>
    <v>bkgwcw</v>
    <v>XIDX:JMAS</v>
    <v>110</v>
  </rv>
  <rv s="1">
    <v>1</v>
    <v>XIDX:JMAS</v>
    <v>Daily</v>
    <v>46111</v>
    <v>46111</v>
    <v>0</v>
    <v>1</v>
    <v>639104256000000000,639285203621581160,0</v>
    <v>0</v>
    <v>bkgwcw</v>
    <v>XIDX:JMAS</v>
    <v>277</v>
  </rv>
  <rv s="1">
    <v>1</v>
    <v>XIDX:HRTA</v>
    <v>Daily</v>
    <v>43098</v>
    <v>43098</v>
    <v>0</v>
    <v>1</v>
    <v>636501024000000000,639285203647305529,0</v>
    <v>0</v>
    <v>bkgs4c</v>
    <v>XIDX:HRTA</v>
    <v>202</v>
  </rv>
  <rv s="1">
    <v>1</v>
    <v>XIDX:HRTA</v>
    <v>Daily</v>
    <v>43462</v>
    <v>43462</v>
    <v>0</v>
    <v>1</v>
    <v>636815520000000000,639285203643087455,0</v>
    <v>0</v>
    <v>bkgs4c</v>
    <v>XIDX:HRTA</v>
    <v>124</v>
  </rv>
  <rv s="1">
    <v>1</v>
    <v>XIDX:HRTA</v>
    <v>Daily</v>
    <v>43829</v>
    <v>43829</v>
    <v>0</v>
    <v>1</v>
    <v>637132608000000000,639285203643565558,0</v>
    <v>0</v>
    <v>bkgs4c</v>
    <v>XIDX:HRTA</v>
    <v>278</v>
  </rv>
  <rv s="1">
    <v>1</v>
    <v>XIDX:HRTA</v>
    <v>Daily</v>
    <v>44195</v>
    <v>44195</v>
    <v>0</v>
    <v>1</v>
    <v>637448832000000000,639285203644041019,0</v>
    <v>0</v>
    <v>bkgs4c</v>
    <v>XIDX:HRTA</v>
    <v>279</v>
  </rv>
  <rv s="1">
    <v>1</v>
    <v>XIDX:HRTA</v>
    <v>Daily</v>
    <v>44560</v>
    <v>44560</v>
    <v>0</v>
    <v>1</v>
    <v>637764192000000000,639285203644507430,0</v>
    <v>0</v>
    <v>bkgs4c</v>
    <v>XIDX:HRTA</v>
    <v>280</v>
  </rv>
  <rv s="1">
    <v>1</v>
    <v>XIDX:HRTA</v>
    <v>Daily</v>
    <v>44925</v>
    <v>44925</v>
    <v>0</v>
    <v>1</v>
    <v>638079552000000000,639285203644991021,0</v>
    <v>0</v>
    <v>bkgs4c</v>
    <v>XIDX:HRTA</v>
    <v>281</v>
  </rv>
  <rv s="1">
    <v>1</v>
    <v>XIDX:HRTA</v>
    <v>Daily</v>
    <v>45289</v>
    <v>45289</v>
    <v>0</v>
    <v>1</v>
    <v>638394048000000000,639285203645457426,0</v>
    <v>0</v>
    <v>bkgs4c</v>
    <v>XIDX:HRTA</v>
    <v>282</v>
  </rv>
  <rv s="1">
    <v>1</v>
    <v>XIDX:HRTA</v>
    <v>Daily</v>
    <v>45656</v>
    <v>45656</v>
    <v>0</v>
    <v>1</v>
    <v>638711136000000000,639285203645935540,0</v>
    <v>0</v>
    <v>bkgs4c</v>
    <v>XIDX:HRTA</v>
    <v>283</v>
  </rv>
  <rv s="1">
    <v>1</v>
    <v>XIDX:HRTA</v>
    <v>Daily</v>
    <v>46021</v>
    <v>46021</v>
    <v>0</v>
    <v>1</v>
    <v>639026496000000000,639285203646407408,0</v>
    <v>0</v>
    <v>bkgs4c</v>
    <v>XIDX:HRTA</v>
    <v>284</v>
  </rv>
  <rv s="1">
    <v>1</v>
    <v>XIDX:HRTA</v>
    <v>Daily</v>
    <v>46203</v>
    <v>46203</v>
    <v>0</v>
    <v>1</v>
    <v>639183744000000000,639285203646881020,0</v>
    <v>0</v>
    <v>bkgs4c</v>
    <v>XIDX:HRTA</v>
    <v>285</v>
  </rv>
  <rv s="1">
    <v>1</v>
    <v>XIDX:HRTA</v>
    <v>Daily</v>
    <v>46111</v>
    <v>46111</v>
    <v>0</v>
    <v>1</v>
    <v>639104256000000000,639285203647351017,0</v>
    <v>0</v>
    <v>bkgs4c</v>
    <v>XIDX:HRTA</v>
    <v>286</v>
  </rv>
  <rv s="1">
    <v>1</v>
    <v>XIDX:MCAS</v>
    <v>Daily</v>
    <v>43098</v>
    <v>43098</v>
    <v>0</v>
    <v>1</v>
    <v>636501024000000000,639285203630309196,0</v>
    <v>0</v>
    <v>bkh23m</v>
    <v>XIDX:MCAS</v>
    <v>287</v>
  </rv>
  <rv s="1">
    <v>1</v>
    <v>XIDX:MCAS</v>
    <v>Daily</v>
    <v>43462</v>
    <v>43462</v>
    <v>0</v>
    <v>1</v>
    <v>636815520000000000,639285203625930323,0</v>
    <v>0</v>
    <v>bkh23m</v>
    <v>XIDX:MCAS</v>
    <v>288</v>
  </rv>
  <rv s="1">
    <v>1</v>
    <v>XIDX:MCAS</v>
    <v>Daily</v>
    <v>43829</v>
    <v>43829</v>
    <v>0</v>
    <v>1</v>
    <v>637132608000000000,639285203626390319,0</v>
    <v>0</v>
    <v>bkh23m</v>
    <v>XIDX:MCAS</v>
    <v>289</v>
  </rv>
  <rv s="1">
    <v>1</v>
    <v>XIDX:MCAS</v>
    <v>Daily</v>
    <v>44195</v>
    <v>44195</v>
    <v>0</v>
    <v>1</v>
    <v>637448832000000000,639285203626879970,0</v>
    <v>0</v>
    <v>bkh23m</v>
    <v>XIDX:MCAS</v>
    <v>290</v>
  </rv>
  <rv s="1">
    <v>1</v>
    <v>XIDX:MCAS</v>
    <v>Daily</v>
    <v>44560</v>
    <v>44560</v>
    <v>0</v>
    <v>1</v>
    <v>637764192000000000,639285203627349964,0</v>
    <v>0</v>
    <v>bkh23m</v>
    <v>XIDX:MCAS</v>
    <v>291</v>
  </rv>
  <rv s="1">
    <v>1</v>
    <v>XIDX:MCAS</v>
    <v>Daily</v>
    <v>44925</v>
    <v>44925</v>
    <v>0</v>
    <v>1</v>
    <v>638079552000000000,639285203627829963,0</v>
    <v>0</v>
    <v>bkh23m</v>
    <v>XIDX:MCAS</v>
    <v>292</v>
  </rv>
  <rv s="1">
    <v>1</v>
    <v>XIDX:MCAS</v>
    <v>Daily</v>
    <v>45289</v>
    <v>45289</v>
    <v>0</v>
    <v>1</v>
    <v>638394048000000000,639285203628309236,0</v>
    <v>0</v>
    <v>bkh23m</v>
    <v>XIDX:MCAS</v>
    <v>293</v>
  </rv>
  <rv s="1">
    <v>1</v>
    <v>XIDX:MCAS</v>
    <v>Daily</v>
    <v>45656</v>
    <v>45656</v>
    <v>0</v>
    <v>1</v>
    <v>638711136000000000,639285203628779952,0</v>
    <v>0</v>
    <v>bkh23m</v>
    <v>XIDX:MCAS</v>
    <v>294</v>
  </rv>
  <rv s="1">
    <v>1</v>
    <v>XIDX:MCAS</v>
    <v>Daily</v>
    <v>46021</v>
    <v>46021</v>
    <v>0</v>
    <v>1</v>
    <v>639026496000000000,639285203629249946,0</v>
    <v>0</v>
    <v>bkh23m</v>
    <v>XIDX:MCAS</v>
    <v>77</v>
  </rv>
  <rv s="1">
    <v>1</v>
    <v>XIDX:MCAS</v>
    <v>Daily</v>
    <v>46203</v>
    <v>46203</v>
    <v>0</v>
    <v>1</v>
    <v>639183744000000000,639285203629730361,0</v>
    <v>0</v>
    <v>bkh23m</v>
    <v>XIDX:MCAS</v>
    <v>295</v>
  </rv>
  <rv s="1">
    <v>1</v>
    <v>XIDX:MCAS</v>
    <v>Daily</v>
    <v>46111</v>
    <v>46111</v>
    <v>0</v>
    <v>1</v>
    <v>639104256000000000,639285203630199945,0</v>
    <v>0</v>
    <v>bkh23m</v>
    <v>XIDX:MCAS</v>
    <v>45</v>
  </rv>
  <rv s="1">
    <v>1</v>
    <v>XIDX:TRAM</v>
    <v>Daily</v>
    <v>40542</v>
    <v>40542</v>
    <v>0</v>
    <v>1</v>
    <v>634292640000000000,639285203691305257,0</v>
    <v>0</v>
    <v>bkhw52</v>
    <v>XIDX:TRAM</v>
    <v>296</v>
  </rv>
  <rv s="1">
    <v>1</v>
    <v>XIDX:TRAM</v>
    <v>Daily</v>
    <v>41638</v>
    <v>41638</v>
    <v>0</v>
    <v>1</v>
    <v>635239584000000000,639285203691778271,0</v>
    <v>0</v>
    <v>bkhw52</v>
    <v>XIDX:TRAM</v>
    <v>297</v>
  </rv>
  <rv s="1">
    <v>1</v>
    <v>XIDX:TRAM</v>
    <v>Daily</v>
    <v>42368</v>
    <v>42368</v>
    <v>0</v>
    <v>1</v>
    <v>635870304000000000,639285203692255257,0</v>
    <v>0</v>
    <v>bkhw52</v>
    <v>XIDX:TRAM</v>
    <v>298</v>
  </rv>
  <rv s="1">
    <v>1</v>
    <v>XIDX:TRAM</v>
    <v>Daily</v>
    <v>43098</v>
    <v>43098</v>
    <v>0</v>
    <v>1</v>
    <v>636501024000000000,639285203692735260,0</v>
    <v>0</v>
    <v>bkhw52</v>
    <v>XIDX:TRAM</v>
    <v>299</v>
  </rv>
  <rv s="1">
    <v>1</v>
    <v>XIDX:TRAM</v>
    <v>Daily</v>
    <v>46111</v>
    <v>46111</v>
    <v>0</v>
    <v>1</v>
    <v>639104256000000000,639285203693211885,0</v>
    <v>0</v>
    <v>bkhw52</v>
    <v>XIDX:TRAM</v>
    <v>110</v>
  </rv>
  <rv s="1">
    <v>1</v>
    <v>XIDX:TRAM</v>
    <v>Daily</v>
    <v>43829</v>
    <v>43829</v>
    <v>0</v>
    <v>1</v>
    <v>637132608000000000,639285203731868461,0</v>
    <v>0</v>
    <v>bkhw52</v>
    <v>XIDX:TRAM</v>
    <v>72</v>
  </rv>
  <rv s="1">
    <v>1</v>
    <v>XIDX:TRAM</v>
    <v>Daily</v>
    <v>39812</v>
    <v>39812</v>
    <v>0</v>
    <v>1</v>
    <v>633661920000000000,639285203732345449,0</v>
    <v>0</v>
    <v>bkhw52</v>
    <v>XIDX:TRAM</v>
    <v>298</v>
  </rv>
  <rv s="1">
    <v>1</v>
    <v>XIDX:TRAM</v>
    <v>Daily</v>
    <v>40176</v>
    <v>40176</v>
    <v>0</v>
    <v>1</v>
    <v>633976416000000000,639285203732822327,0</v>
    <v>0</v>
    <v>bkhw52</v>
    <v>XIDX:TRAM</v>
    <v>300</v>
  </rv>
  <rv s="1">
    <v>1</v>
    <v>XIDX:TRAM</v>
    <v>Daily</v>
    <v>40907</v>
    <v>40907</v>
    <v>0</v>
    <v>1</v>
    <v>634608000000000000,639285203733298474,0</v>
    <v>0</v>
    <v>bkhw52</v>
    <v>XIDX:TRAM</v>
    <v>301</v>
  </rv>
  <rv s="1">
    <v>1</v>
    <v>XIDX:TRAM</v>
    <v>Daily</v>
    <v>41271</v>
    <v>41271</v>
    <v>0</v>
    <v>1</v>
    <v>634922496000000000,639285203733782337,0</v>
    <v>0</v>
    <v>bkhw52</v>
    <v>XIDX:TRAM</v>
    <v>302</v>
  </rv>
  <rv s="1">
    <v>1</v>
    <v>XIDX:TRAM</v>
    <v>Daily</v>
    <v>42003</v>
    <v>42003</v>
    <v>0</v>
    <v>1</v>
    <v>635554944000000000,639285203734268468,0</v>
    <v>0</v>
    <v>bkhw52</v>
    <v>XIDX:TRAM</v>
    <v>303</v>
  </rv>
  <rv s="1">
    <v>1</v>
    <v>XIDX:TRAM</v>
    <v>Daily</v>
    <v>42734</v>
    <v>42734</v>
    <v>0</v>
    <v>1</v>
    <v>636186528000000000,639285203734735448,0</v>
    <v>0</v>
    <v>bkhw52</v>
    <v>XIDX:TRAM</v>
    <v>304</v>
  </rv>
  <rv s="1">
    <v>1</v>
    <v>XIDX:TRAM</v>
    <v>Daily</v>
    <v>43462</v>
    <v>43462</v>
    <v>0</v>
    <v>1</v>
    <v>636815520000000000,639285203730858455,0</v>
    <v>0</v>
    <v>bkhw52</v>
    <v>XIDX:TRAM</v>
    <v>305</v>
  </rv>
  <rv s="1">
    <v>1</v>
    <v>XIDX:TRAM</v>
    <v>Daily</v>
    <v>46203</v>
    <v>46203</v>
    <v>0</v>
    <v>1</v>
    <v>639183744000000000,639285203731335449,0</v>
    <v>0</v>
    <v>bkhw52</v>
    <v>XIDX:TRAM</v>
    <v>110</v>
  </rv>
  <rv s="1">
    <v>1</v>
    <v>XIDX:MTWI</v>
    <v>Daily</v>
    <v>43098</v>
    <v>43098</v>
    <v>0</v>
    <v>1</v>
    <v>636501024000000000,639285203631914359,0</v>
    <v>0</v>
    <v>bkhdfr</v>
    <v>XIDX:MTWI</v>
    <v>52</v>
  </rv>
  <rv s="1">
    <v>1</v>
    <v>XIDX:MTWI</v>
    <v>Daily</v>
    <v>43462</v>
    <v>43462</v>
    <v>0</v>
    <v>1</v>
    <v>636815520000000000,639285203632394372,0</v>
    <v>0</v>
    <v>bkhdfr</v>
    <v>XIDX:MTWI</v>
    <v>147</v>
  </rv>
  <rv s="1">
    <v>1</v>
    <v>XIDX:MTWI</v>
    <v>Daily</v>
    <v>43829</v>
    <v>43829</v>
    <v>0</v>
    <v>1</v>
    <v>637132608000000000,639285203632882700,0</v>
    <v>0</v>
    <v>bkhdfr</v>
    <v>XIDX:MTWI</v>
    <v>128</v>
  </rv>
  <rv s="1">
    <v>1</v>
    <v>XIDX:MTWI</v>
    <v>Daily</v>
    <v>44195</v>
    <v>44195</v>
    <v>0</v>
    <v>1</v>
    <v>637448832000000000,639285203633352688,0</v>
    <v>0</v>
    <v>bkhdfr</v>
    <v>XIDX:MTWI</v>
    <v>306</v>
  </rv>
  <rv s="1">
    <v>1</v>
    <v>XIDX:MTWI</v>
    <v>Daily</v>
    <v>44560</v>
    <v>44560</v>
    <v>0</v>
    <v>1</v>
    <v>637764192000000000,639285203633834368,0</v>
    <v>0</v>
    <v>bkhdfr</v>
    <v>XIDX:MTWI</v>
    <v>307</v>
  </rv>
  <rv s="1">
    <v>1</v>
    <v>XIDX:MTWI</v>
    <v>Daily</v>
    <v>44925</v>
    <v>44925</v>
    <v>0</v>
    <v>1</v>
    <v>638079552000000000,639285203634322695,0</v>
    <v>0</v>
    <v>bkhdfr</v>
    <v>XIDX:MTWI</v>
    <v>308</v>
  </rv>
  <rv s="1">
    <v>1</v>
    <v>XIDX:MTWI</v>
    <v>Daily</v>
    <v>45289</v>
    <v>45289</v>
    <v>0</v>
    <v>1</v>
    <v>638394048000000000,639285203634802703,0</v>
    <v>0</v>
    <v>bkhdfr</v>
    <v>XIDX:MTWI</v>
    <v>269</v>
  </rv>
  <rv s="1">
    <v>1</v>
    <v>XIDX:MTWI</v>
    <v>Daily</v>
    <v>45656</v>
    <v>45656</v>
    <v>0</v>
    <v>1</v>
    <v>638711136000000000,639285203633433202,0</v>
    <v>0</v>
    <v>bkhdfr</v>
    <v>XIDX:MTWI</v>
    <v>196</v>
  </rv>
  <rv s="1">
    <v>1</v>
    <v>XIDX:MTWI</v>
    <v>Daily</v>
    <v>46021</v>
    <v>46021</v>
    <v>0</v>
    <v>1</v>
    <v>639026496000000000,639285203633913197,0</v>
    <v>0</v>
    <v>bkhdfr</v>
    <v>XIDX:MTWI</v>
    <v>17</v>
  </rv>
  <rv s="1">
    <v>1</v>
    <v>XIDX:MTWI</v>
    <v>Daily</v>
    <v>46203</v>
    <v>46203</v>
    <v>0</v>
    <v>1</v>
    <v>639183744000000000,639285203634382689,0</v>
    <v>0</v>
    <v>bkhdfr</v>
    <v>XIDX:MTWI</v>
    <v>24</v>
  </rv>
  <rv s="1">
    <v>1</v>
    <v>XIDX:MTWI</v>
    <v>Daily</v>
    <v>46111</v>
    <v>46111</v>
    <v>0</v>
    <v>1</v>
    <v>639104256000000000,639285203634864359,0</v>
    <v>0</v>
    <v>bkhdfr</v>
    <v>XIDX:MTWI</v>
    <v>283</v>
  </rv>
  <rv s="1">
    <v>1</v>
    <v>XIDX:PORT</v>
    <v>Daily</v>
    <v>43098</v>
    <v>43098</v>
    <v>0</v>
    <v>1</v>
    <v>636501024000000000,639285203676403877,0</v>
    <v>0</v>
    <v>bkhg7w</v>
    <v>XIDX:PORT</v>
    <v>248</v>
  </rv>
  <rv s="1">
    <v>1</v>
    <v>XIDX:PORT</v>
    <v>Daily</v>
    <v>43829</v>
    <v>43829</v>
    <v>0</v>
    <v>1</v>
    <v>637132608000000000,639285203677363487,0</v>
    <v>0</v>
    <v>bkhg7w</v>
    <v>XIDX:PORT</v>
    <v>110</v>
  </rv>
  <rv s="1">
    <v>1</v>
    <v>XIDX:PORT</v>
    <v>Daily</v>
    <v>44195</v>
    <v>44195</v>
    <v>0</v>
    <v>1</v>
    <v>637448832000000000,639285203677827297,0</v>
    <v>0</v>
    <v>bkhg7w</v>
    <v>XIDX:PORT</v>
    <v>309</v>
  </rv>
  <rv s="1">
    <v>1</v>
    <v>XIDX:PORT</v>
    <v>Daily</v>
    <v>44560</v>
    <v>44560</v>
    <v>0</v>
    <v>1</v>
    <v>637764192000000000,639285203678313503,0</v>
    <v>0</v>
    <v>bkhg7w</v>
    <v>XIDX:PORT</v>
    <v>28</v>
  </rv>
  <rv s="1">
    <v>1</v>
    <v>XIDX:PORT</v>
    <v>Daily</v>
    <v>44925</v>
    <v>44925</v>
    <v>0</v>
    <v>1</v>
    <v>638079552000000000,639285203678783501,0</v>
    <v>0</v>
    <v>bkhg7w</v>
    <v>XIDX:PORT</v>
    <v>310</v>
  </rv>
  <rv s="1">
    <v>1</v>
    <v>XIDX:PORT</v>
    <v>Daily</v>
    <v>45289</v>
    <v>45289</v>
    <v>0</v>
    <v>1</v>
    <v>638394048000000000,639285203679267285,0</v>
    <v>0</v>
    <v>bkhg7w</v>
    <v>XIDX:PORT</v>
    <v>311</v>
  </rv>
  <rv s="1">
    <v>1</v>
    <v>XIDX:PORT</v>
    <v>Daily</v>
    <v>45656</v>
    <v>45656</v>
    <v>0</v>
    <v>1</v>
    <v>638711136000000000,639285203679733854,0</v>
    <v>0</v>
    <v>bkhg7w</v>
    <v>XIDX:PORT</v>
    <v>14</v>
  </rv>
  <rv s="1">
    <v>1</v>
    <v>XIDX:PORT</v>
    <v>Daily</v>
    <v>46021</v>
    <v>46021</v>
    <v>0</v>
    <v>1</v>
    <v>639026496000000000,639285203680207297,0</v>
    <v>0</v>
    <v>bkhg7w</v>
    <v>XIDX:PORT</v>
    <v>312</v>
  </rv>
  <rv s="1">
    <v>1</v>
    <v>XIDX:PORT</v>
    <v>Daily</v>
    <v>46203</v>
    <v>46203</v>
    <v>0</v>
    <v>1</v>
    <v>639183744000000000,639285203674823887,0</v>
    <v>0</v>
    <v>bkhg7w</v>
    <v>XIDX:PORT</v>
    <v>313</v>
  </rv>
  <rv s="1">
    <v>1</v>
    <v>XIDX:PORT</v>
    <v>Daily</v>
    <v>46111</v>
    <v>46111</v>
    <v>0</v>
    <v>1</v>
    <v>639104256000000000,639285203675307307,0</v>
    <v>0</v>
    <v>bkhg7w</v>
    <v>XIDX:PORT</v>
    <v>314</v>
  </rv>
  <rv s="1">
    <v>1</v>
    <v>XIDX:WOOD</v>
    <v>Daily</v>
    <v>43098</v>
    <v>43098</v>
    <v>0</v>
    <v>1</v>
    <v>636501024000000000,639285203644228029,0</v>
    <v>0</v>
    <v>bki7kr</v>
    <v>XIDX:WOOD</v>
    <v>279</v>
  </rv>
  <rv s="1">
    <v>1</v>
    <v>XIDX:WOOD</v>
    <v>Daily</v>
    <v>43462</v>
    <v>43462</v>
    <v>0</v>
    <v>1</v>
    <v>636815520000000000,639285203644705131,0</v>
    <v>0</v>
    <v>bki7kr</v>
    <v>XIDX:WOOD</v>
    <v>315</v>
  </rv>
  <rv s="1">
    <v>1</v>
    <v>XIDX:WOOD</v>
    <v>Daily</v>
    <v>43829</v>
    <v>43829</v>
    <v>0</v>
    <v>1</v>
    <v>637132608000000000,639285203645188038,0</v>
    <v>0</v>
    <v>bki7kr</v>
    <v>XIDX:WOOD</v>
    <v>316</v>
  </rv>
  <rv s="1">
    <v>1</v>
    <v>XIDX:WOOD</v>
    <v>Daily</v>
    <v>44195</v>
    <v>44195</v>
    <v>0</v>
    <v>1</v>
    <v>637448832000000000,639285203645658035,0</v>
    <v>0</v>
    <v>bki7kr</v>
    <v>XIDX:WOOD</v>
    <v>32</v>
  </rv>
  <rv s="1">
    <v>1</v>
    <v>XIDX:WOOD</v>
    <v>Daily</v>
    <v>44560</v>
    <v>44560</v>
    <v>0</v>
    <v>1</v>
    <v>637764192000000000,639285203646141340,0</v>
    <v>0</v>
    <v>bki7kr</v>
    <v>XIDX:WOOD</v>
    <v>4</v>
  </rv>
  <rv s="1">
    <v>1</v>
    <v>XIDX:WOOD</v>
    <v>Daily</v>
    <v>44925</v>
    <v>44925</v>
    <v>0</v>
    <v>1</v>
    <v>638079552000000000,639285203646611344,0</v>
    <v>0</v>
    <v>bki7kr</v>
    <v>XIDX:WOOD</v>
    <v>317</v>
  </rv>
  <rv s="1">
    <v>1</v>
    <v>XIDX:WOOD</v>
    <v>Daily</v>
    <v>45289</v>
    <v>45289</v>
    <v>0</v>
    <v>1</v>
    <v>638394048000000000,639285203647081359,0</v>
    <v>0</v>
    <v>bki7kr</v>
    <v>XIDX:WOOD</v>
    <v>318</v>
  </rv>
  <rv s="1">
    <v>1</v>
    <v>XIDX:WOOD</v>
    <v>Daily</v>
    <v>45656</v>
    <v>45656</v>
    <v>0</v>
    <v>1</v>
    <v>638711136000000000,639285203647565132,0</v>
    <v>0</v>
    <v>bki7kr</v>
    <v>XIDX:WOOD</v>
    <v>249</v>
  </rv>
  <rv s="1">
    <v>1</v>
    <v>XIDX:WOOD</v>
    <v>Daily</v>
    <v>46021</v>
    <v>46021</v>
    <v>0</v>
    <v>1</v>
    <v>639026496000000000,639285203648045129,0</v>
    <v>0</v>
    <v>bki7kr</v>
    <v>XIDX:WOOD</v>
    <v>319</v>
  </rv>
  <rv s="1">
    <v>1</v>
    <v>XIDX:WOOD</v>
    <v>Daily</v>
    <v>46203</v>
    <v>46203</v>
    <v>0</v>
    <v>1</v>
    <v>639183744000000000,639285203643981313,0</v>
    <v>0</v>
    <v>bki7kr</v>
    <v>XIDX:WOOD</v>
    <v>320</v>
  </rv>
  <rv s="1">
    <v>1</v>
    <v>XIDX:WOOD</v>
    <v>Daily</v>
    <v>46111</v>
    <v>46111</v>
    <v>0</v>
    <v>1</v>
    <v>639104256000000000,639285203644461320,0</v>
    <v>0</v>
    <v>bki7kr</v>
    <v>XIDX:WOOD</v>
    <v>273</v>
  </rv>
  <rv s="1">
    <v>1</v>
    <v>XIDX:GMFI</v>
    <v>Daily</v>
    <v>45656</v>
    <v>45656</v>
    <v>0</v>
    <v>1</v>
    <v>638711136000000000,639285203635338409,0</v>
    <v>0</v>
    <v>bkgqbh</v>
    <v>XIDX:GMFI</v>
    <v>321</v>
  </rv>
  <rv s="1">
    <v>1</v>
    <v>XIDX:GMFI</v>
    <v>Daily</v>
    <v>43098</v>
    <v>43098</v>
    <v>0</v>
    <v>1</v>
    <v>636501024000000000,639285203693678956,0</v>
    <v>0</v>
    <v>bkgqbh</v>
    <v>XIDX:GMFI</v>
    <v>322</v>
  </rv>
  <rv s="1">
    <v>1</v>
    <v>XIDX:GMFI</v>
    <v>Daily</v>
    <v>43462</v>
    <v>43462</v>
    <v>0</v>
    <v>1</v>
    <v>636815520000000000,639285203694148956,0</v>
    <v>0</v>
    <v>bkgqbh</v>
    <v>XIDX:GMFI</v>
    <v>323</v>
  </rv>
  <rv s="1">
    <v>1</v>
    <v>XIDX:GMFI</v>
    <v>Daily</v>
    <v>44195</v>
    <v>44195</v>
    <v>0</v>
    <v>1</v>
    <v>637448832000000000,639285203694620628,0</v>
    <v>0</v>
    <v>bkgqbh</v>
    <v>XIDX:GMFI</v>
    <v>324</v>
  </rv>
  <rv s="1">
    <v>1</v>
    <v>XIDX:GMFI</v>
    <v>Daily</v>
    <v>44925</v>
    <v>44925</v>
    <v>0</v>
    <v>1</v>
    <v>638079552000000000,639285203690893084,0</v>
    <v>0</v>
    <v>bkgqbh</v>
    <v>XIDX:GMFI</v>
    <v>325</v>
  </rv>
  <rv s="1">
    <v>1</v>
    <v>XIDX:GMFI</v>
    <v>Daily</v>
    <v>46203</v>
    <v>46203</v>
    <v>0</v>
    <v>1</v>
    <v>639183744000000000,639285203691363086,0</v>
    <v>0</v>
    <v>bkgqbh</v>
    <v>XIDX:GMFI</v>
    <v>220</v>
  </rv>
  <rv s="1">
    <v>1</v>
    <v>XIDX:GMFI</v>
    <v>Daily</v>
    <v>43829</v>
    <v>43829</v>
    <v>0</v>
    <v>1</v>
    <v>637132608000000000,639285203732283286,0</v>
    <v>0</v>
    <v>bkgqbh</v>
    <v>XIDX:GMFI</v>
    <v>326</v>
  </rv>
  <rv s="1">
    <v>1</v>
    <v>XIDX:GMFI</v>
    <v>Daily</v>
    <v>44560</v>
    <v>44560</v>
    <v>0</v>
    <v>1</v>
    <v>637764192000000000,639285203732757710,0</v>
    <v>0</v>
    <v>bkgqbh</v>
    <v>XIDX:GMFI</v>
    <v>327</v>
  </rv>
  <rv s="1">
    <v>1</v>
    <v>XIDX:GMFI</v>
    <v>Daily</v>
    <v>45289</v>
    <v>45289</v>
    <v>0</v>
    <v>1</v>
    <v>638394048000000000,639285203733233290,0</v>
    <v>0</v>
    <v>bkgqbh</v>
    <v>XIDX:GMFI</v>
    <v>328</v>
  </rv>
  <rv s="1">
    <v>1</v>
    <v>XIDX:GMFI</v>
    <v>Daily</v>
    <v>46021</v>
    <v>46021</v>
    <v>0</v>
    <v>1</v>
    <v>639026496000000000,639285203733707729,0</v>
    <v>0</v>
    <v>bkgqbh</v>
    <v>XIDX:GMFI</v>
    <v>329</v>
  </rv>
  <rv s="1">
    <v>1</v>
    <v>XIDX:GMFI</v>
    <v>Daily</v>
    <v>46111</v>
    <v>46111</v>
    <v>0</v>
    <v>1</v>
    <v>639104256000000000,639285203734187735,0</v>
    <v>0</v>
    <v>bkgqbh</v>
    <v>XIDX:GMFI</v>
    <v>330</v>
  </rv>
  <rv s="1">
    <v>1</v>
    <v>XIDX:KIOS</v>
    <v>Daily</v>
    <v>43829</v>
    <v>43829</v>
    <v>0</v>
    <v>1</v>
    <v>637132608000000000,639285203636290999,0</v>
    <v>0</v>
    <v>bkgx9c</v>
    <v>XIDX:KIOS</v>
    <v>208</v>
  </rv>
  <rv s="1">
    <v>1</v>
    <v>XIDX:KIOS</v>
    <v>Daily</v>
    <v>44925</v>
    <v>44925</v>
    <v>0</v>
    <v>1</v>
    <v>638079552000000000,639285203636773041,0</v>
    <v>0</v>
    <v>bkgx9c</v>
    <v>XIDX:KIOS</v>
    <v>245</v>
  </rv>
  <rv s="1">
    <v>1</v>
    <v>XIDX:KIOS</v>
    <v>Daily</v>
    <v>45656</v>
    <v>45656</v>
    <v>0</v>
    <v>1</v>
    <v>638711136000000000,639285203637241027,0</v>
    <v>0</v>
    <v>bkgx9c</v>
    <v>XIDX:KIOS</v>
    <v>72</v>
  </rv>
  <rv s="1">
    <v>1</v>
    <v>XIDX:KIOS</v>
    <v>Daily</v>
    <v>46111</v>
    <v>46111</v>
    <v>0</v>
    <v>1</v>
    <v>639104256000000000,639285203637713010,0</v>
    <v>0</v>
    <v>bkgx9c</v>
    <v>XIDX:KIOS</v>
    <v>82</v>
  </rv>
  <rv s="1">
    <v>1</v>
    <v>XIDX:KIOS</v>
    <v>Daily</v>
    <v>43098</v>
    <v>43098</v>
    <v>0</v>
    <v>1</v>
    <v>636501024000000000,639285203691842843,0</v>
    <v>0</v>
    <v>bkgx9c</v>
    <v>XIDX:KIOS</v>
    <v>331</v>
  </rv>
  <rv s="1">
    <v>1</v>
    <v>XIDX:KIOS</v>
    <v>Daily</v>
    <v>43462</v>
    <v>43462</v>
    <v>0</v>
    <v>1</v>
    <v>636815520000000000,639285203692322489,0</v>
    <v>0</v>
    <v>bkgx9c</v>
    <v>XIDX:KIOS</v>
    <v>332</v>
  </rv>
  <rv s="1">
    <v>1</v>
    <v>XIDX:KIOS</v>
    <v>Daily</v>
    <v>44560</v>
    <v>44560</v>
    <v>0</v>
    <v>1</v>
    <v>637764192000000000,639285203692792827,0</v>
    <v>0</v>
    <v>bkgx9c</v>
    <v>XIDX:KIOS</v>
    <v>333</v>
  </rv>
  <rv s="1">
    <v>1</v>
    <v>XIDX:KIOS</v>
    <v>Daily</v>
    <v>45289</v>
    <v>45289</v>
    <v>0</v>
    <v>1</v>
    <v>638394048000000000,639285203693272481,0</v>
    <v>0</v>
    <v>bkgx9c</v>
    <v>XIDX:KIOS</v>
    <v>220</v>
  </rv>
  <rv s="1">
    <v>1</v>
    <v>XIDX:KIOS</v>
    <v>Daily</v>
    <v>46021</v>
    <v>46021</v>
    <v>0</v>
    <v>1</v>
    <v>639026496000000000,639285203693752823,0</v>
    <v>0</v>
    <v>bkgx9c</v>
    <v>XIDX:KIOS</v>
    <v>110</v>
  </rv>
  <rv s="1">
    <v>1</v>
    <v>XIDX:KIOS</v>
    <v>Daily</v>
    <v>46203</v>
    <v>46203</v>
    <v>0</v>
    <v>1</v>
    <v>639183744000000000,639285203694222819,0</v>
    <v>0</v>
    <v>bkgx9c</v>
    <v>XIDX:KIOS</v>
    <v>330</v>
  </rv>
  <rv s="1">
    <v>1</v>
    <v>XIDX:KIOS</v>
    <v>Daily</v>
    <v>44195</v>
    <v>44195</v>
    <v>0</v>
    <v>1</v>
    <v>637448832000000000,639285203734661143,0</v>
    <v>0</v>
    <v>bkgx9c</v>
    <v>XIDX:KIOS</v>
    <v>198</v>
  </rv>
  <rv s="1">
    <v>1</v>
    <v>XIDX:BOGA</v>
    <v>Daily</v>
    <v>42734</v>
    <v>42734</v>
    <v>0</v>
    <v>1</v>
    <v>636186528000000000,639285203677932463,0</v>
    <v>0</v>
    <v>bkfph7</v>
    <v>XIDX:BOGA</v>
    <v>334</v>
  </rv>
  <rv s="1">
    <v>1</v>
    <v>XIDX:BOGA</v>
    <v>Daily</v>
    <v>43098</v>
    <v>43098</v>
    <v>0</v>
    <v>1</v>
    <v>636501024000000000,639285203678402474,0</v>
    <v>0</v>
    <v>bkfph7</v>
    <v>XIDX:BOGA</v>
    <v>335</v>
  </rv>
  <rv s="1">
    <v>1</v>
    <v>XIDX:BOGA</v>
    <v>Daily</v>
    <v>43462</v>
    <v>43462</v>
    <v>0</v>
    <v>1</v>
    <v>636815520000000000,639285203678872484,0</v>
    <v>0</v>
    <v>bkfph7</v>
    <v>XIDX:BOGA</v>
    <v>336</v>
  </rv>
  <rv s="1">
    <v>1</v>
    <v>XIDX:BOGA</v>
    <v>Daily</v>
    <v>43829</v>
    <v>43829</v>
    <v>0</v>
    <v>1</v>
    <v>637132608000000000,639285203679352888,0</v>
    <v>0</v>
    <v>bkfph7</v>
    <v>XIDX:BOGA</v>
    <v>337</v>
  </rv>
  <rv s="1">
    <v>1</v>
    <v>XIDX:BOGA</v>
    <v>Daily</v>
    <v>44195</v>
    <v>44195</v>
    <v>0</v>
    <v>1</v>
    <v>637448832000000000,639285203679822879,0</v>
    <v>0</v>
    <v>bkfph7</v>
    <v>XIDX:BOGA</v>
    <v>338</v>
  </rv>
  <rv s="1">
    <v>1</v>
    <v>XIDX:BOGA</v>
    <v>Daily</v>
    <v>44560</v>
    <v>44560</v>
    <v>0</v>
    <v>1</v>
    <v>637764192000000000,639285203680302900,0</v>
    <v>0</v>
    <v>bkfph7</v>
    <v>XIDX:BOGA</v>
    <v>339</v>
  </rv>
  <rv s="1">
    <v>1</v>
    <v>XIDX:BOGA</v>
    <v>Daily</v>
    <v>44925</v>
    <v>44925</v>
    <v>0</v>
    <v>1</v>
    <v>638079552000000000,639285203675392449,0</v>
    <v>0</v>
    <v>bkfph7</v>
    <v>XIDX:BOGA</v>
    <v>340</v>
  </rv>
  <rv s="1">
    <v>1</v>
    <v>XIDX:BOGA</v>
    <v>Daily</v>
    <v>45289</v>
    <v>45289</v>
    <v>0</v>
    <v>1</v>
    <v>638394048000000000,639285203675862452,0</v>
    <v>0</v>
    <v>bkfph7</v>
    <v>XIDX:BOGA</v>
    <v>110</v>
  </rv>
  <rv s="1">
    <v>1</v>
    <v>XIDX:BOGA</v>
    <v>Daily</v>
    <v>45656</v>
    <v>45656</v>
    <v>0</v>
    <v>1</v>
    <v>638711136000000000,639285203676342453,0</v>
    <v>0</v>
    <v>bkfph7</v>
    <v>XIDX:BOGA</v>
    <v>77</v>
  </rv>
  <rv s="1">
    <v>1</v>
    <v>XIDX:BOGA</v>
    <v>Daily</v>
    <v>46021</v>
    <v>46021</v>
    <v>0</v>
    <v>1</v>
    <v>639026496000000000,639285203676821064,0</v>
    <v>0</v>
    <v>bkfph7</v>
    <v>XIDX:BOGA</v>
    <v>341</v>
  </rv>
  <rv s="1">
    <v>1</v>
    <v>XIDX:BOGA</v>
    <v>Daily</v>
    <v>46203</v>
    <v>46203</v>
    <v>0</v>
    <v>1</v>
    <v>639183744000000000,639285203677302908,0</v>
    <v>0</v>
    <v>bkfph7</v>
    <v>XIDX:BOGA</v>
    <v>342</v>
  </rv>
  <rv s="1">
    <v>1</v>
    <v>XIDX:BOGA</v>
    <v>Daily</v>
    <v>46111</v>
    <v>46111</v>
    <v>0</v>
    <v>1</v>
    <v>639104256000000000,639285203677772464,0</v>
    <v>0</v>
    <v>bkfph7</v>
    <v>XIDX:BOGA</v>
    <v>343</v>
  </rv>
  <rv s="1">
    <v>1</v>
    <v>XIDX:MDKI</v>
    <v>Daily</v>
    <v>43098</v>
    <v>43098</v>
    <v>0</v>
    <v>1</v>
    <v>636501024000000000,639285203635023498,0</v>
    <v>0</v>
    <v>bkh2hw</v>
    <v>XIDX:MDKI</v>
    <v>344</v>
  </rv>
  <rv s="1">
    <v>1</v>
    <v>XIDX:MDKI</v>
    <v>Daily</v>
    <v>43462</v>
    <v>43462</v>
    <v>0</v>
    <v>1</v>
    <v>636815520000000000,639285203635504135,0</v>
    <v>0</v>
    <v>bkh2hw</v>
    <v>XIDX:MDKI</v>
    <v>24</v>
  </rv>
  <rv s="1">
    <v>1</v>
    <v>XIDX:MDKI</v>
    <v>Daily</v>
    <v>43829</v>
    <v>43829</v>
    <v>0</v>
    <v>1</v>
    <v>637132608000000000,639285203635983505,0</v>
    <v>0</v>
    <v>bkh2hw</v>
    <v>XIDX:MDKI</v>
    <v>345</v>
  </rv>
  <rv s="1">
    <v>1</v>
    <v>XIDX:MDKI</v>
    <v>Daily</v>
    <v>44195</v>
    <v>44195</v>
    <v>0</v>
    <v>1</v>
    <v>637448832000000000,639285203636463504,0</v>
    <v>0</v>
    <v>bkh2hw</v>
    <v>XIDX:MDKI</v>
    <v>140</v>
  </rv>
  <rv s="1">
    <v>1</v>
    <v>XIDX:MDKI</v>
    <v>Daily</v>
    <v>44560</v>
    <v>44560</v>
    <v>0</v>
    <v>1</v>
    <v>637764192000000000,639285203636943539,0</v>
    <v>0</v>
    <v>bkh2hw</v>
    <v>XIDX:MDKI</v>
    <v>277</v>
  </rv>
  <rv s="1">
    <v>1</v>
    <v>XIDX:MDKI</v>
    <v>Daily</v>
    <v>44925</v>
    <v>44925</v>
    <v>0</v>
    <v>1</v>
    <v>638079552000000000,639285203637434121,0</v>
    <v>0</v>
    <v>bkh2hw</v>
    <v>XIDX:MDKI</v>
    <v>237</v>
  </rv>
  <rv s="1">
    <v>1</v>
    <v>XIDX:MDKI</v>
    <v>Daily</v>
    <v>45289</v>
    <v>45289</v>
    <v>0</v>
    <v>1</v>
    <v>638394048000000000,639285203637903514,0</v>
    <v>0</v>
    <v>bkh2hw</v>
    <v>XIDX:MDKI</v>
    <v>278</v>
  </rv>
  <rv s="1">
    <v>1</v>
    <v>XIDX:MDKI</v>
    <v>Daily</v>
    <v>45656</v>
    <v>45656</v>
    <v>0</v>
    <v>1</v>
    <v>638711136000000000,639285203633593501,0</v>
    <v>0</v>
    <v>bkh2hw</v>
    <v>XIDX:MDKI</v>
    <v>346</v>
  </rv>
  <rv s="1">
    <v>1</v>
    <v>XIDX:MDKI</v>
    <v>Daily</v>
    <v>46021</v>
    <v>46021</v>
    <v>0</v>
    <v>1</v>
    <v>639026496000000000,639285203634067243,0</v>
    <v>0</v>
    <v>bkh2hw</v>
    <v>XIDX:MDKI</v>
    <v>280</v>
  </rv>
  <rv s="1">
    <v>1</v>
    <v>XIDX:MDKI</v>
    <v>Daily</v>
    <v>46203</v>
    <v>46203</v>
    <v>0</v>
    <v>1</v>
    <v>639183744000000000,639285203634537242,0</v>
    <v>0</v>
    <v>bkh2hw</v>
    <v>XIDX:MDKI</v>
    <v>20</v>
  </rv>
  <rv s="1">
    <v>1</v>
    <v>XIDX:MDKI</v>
    <v>Daily</v>
    <v>46111</v>
    <v>46111</v>
    <v>0</v>
    <v>1</v>
    <v>639104256000000000,639285203635013504,0</v>
    <v>0</v>
    <v>bkh2hw</v>
    <v>XIDX:MDKI</v>
    <v>347</v>
  </rv>
  <rv s="1">
    <v>1</v>
    <v>XIDX:VICO</v>
    <v>Daily</v>
    <v>41638</v>
    <v>41638</v>
    <v>0</v>
    <v>1</v>
    <v>635239584000000000,639285203742931389,0</v>
    <v>0</v>
    <v>bki3nm</v>
    <v>XIDX:VICO</v>
    <v>348</v>
  </rv>
  <rv s="1">
    <v>1</v>
    <v>XIDX:VICO</v>
    <v>Daily</v>
    <v>42003</v>
    <v>42003</v>
    <v>0</v>
    <v>1</v>
    <v>635554944000000000,639285203743411481,0</v>
    <v>0</v>
    <v>bki3nm</v>
    <v>XIDX:VICO</v>
    <v>349</v>
  </rv>
  <rv s="1">
    <v>1</v>
    <v>XIDX:VICO</v>
    <v>Daily</v>
    <v>42368</v>
    <v>42368</v>
    <v>0</v>
    <v>1</v>
    <v>635870304000000000,639285203743891369,0</v>
    <v>0</v>
    <v>bki3nm</v>
    <v>XIDX:VICO</v>
    <v>82</v>
  </rv>
  <rv s="1">
    <v>1</v>
    <v>XIDX:VICO</v>
    <v>Daily</v>
    <v>42734</v>
    <v>42734</v>
    <v>0</v>
    <v>1</v>
    <v>636186528000000000,639285203744361373,0</v>
    <v>0</v>
    <v>bki3nm</v>
    <v>XIDX:VICO</v>
    <v>144</v>
  </rv>
  <rv s="1">
    <v>1</v>
    <v>XIDX:VICO</v>
    <v>Daily</v>
    <v>43098</v>
    <v>43098</v>
    <v>0</v>
    <v>1</v>
    <v>636501024000000000,639285203744841473,0</v>
    <v>0</v>
    <v>bki3nm</v>
    <v>XIDX:VICO</v>
    <v>277</v>
  </rv>
  <rv s="1">
    <v>1</v>
    <v>XIDX:VICO</v>
    <v>Daily</v>
    <v>43462</v>
    <v>43462</v>
    <v>0</v>
    <v>1</v>
    <v>636815520000000000,639285203745324223,0</v>
    <v>0</v>
    <v>bki3nm</v>
    <v>XIDX:VICO</v>
    <v>195</v>
  </rv>
  <rv s="1">
    <v>1</v>
    <v>XIDX:VICO</v>
    <v>Daily</v>
    <v>43829</v>
    <v>43829</v>
    <v>0</v>
    <v>1</v>
    <v>637132608000000000,639285203743721484,0</v>
    <v>0</v>
    <v>bki3nm</v>
    <v>XIDX:VICO</v>
    <v>350</v>
  </rv>
  <rv s="1">
    <v>1</v>
    <v>XIDX:VICO</v>
    <v>Daily</v>
    <v>44195</v>
    <v>44195</v>
    <v>0</v>
    <v>1</v>
    <v>637448832000000000,639285203744191480,0</v>
    <v>0</v>
    <v>bki3nm</v>
    <v>XIDX:VICO</v>
    <v>127</v>
  </rv>
  <rv s="1">
    <v>1</v>
    <v>XIDX:VICO</v>
    <v>Daily</v>
    <v>44560</v>
    <v>44560</v>
    <v>0</v>
    <v>1</v>
    <v>637764192000000000,639285203744671363,0</v>
    <v>0</v>
    <v>bki3nm</v>
    <v>XIDX:VICO</v>
    <v>351</v>
  </rv>
  <rv s="1">
    <v>1</v>
    <v>XIDX:VICO</v>
    <v>Daily</v>
    <v>44925</v>
    <v>44925</v>
    <v>0</v>
    <v>1</v>
    <v>638079552000000000,639285203745144229,0</v>
    <v>0</v>
    <v>bki3nm</v>
    <v>XIDX:VICO</v>
    <v>173</v>
  </rv>
  <rv s="1">
    <v>1</v>
    <v>XIDX:VICO</v>
    <v>Daily</v>
    <v>45289</v>
    <v>45289</v>
    <v>0</v>
    <v>1</v>
    <v>638394048000000000,639285203745631357,0</v>
    <v>0</v>
    <v>bki3nm</v>
    <v>XIDX:VICO</v>
    <v>348</v>
  </rv>
  <rv s="1">
    <v>1</v>
    <v>XIDX:VICO</v>
    <v>Daily</v>
    <v>45656</v>
    <v>45656</v>
    <v>0</v>
    <v>1</v>
    <v>638711136000000000,639285203746104218,0</v>
    <v>0</v>
    <v>bki3nm</v>
    <v>XIDX:VICO</v>
    <v>21</v>
  </rv>
  <rv s="1">
    <v>1</v>
    <v>XIDX:VICO</v>
    <v>Daily</v>
    <v>46021</v>
    <v>46021</v>
    <v>0</v>
    <v>1</v>
    <v>639026496000000000,639285203746581471,0</v>
    <v>0</v>
    <v>bki3nm</v>
    <v>XIDX:VICO</v>
    <v>281</v>
  </rv>
  <rv s="1">
    <v>1</v>
    <v>XIDX:VICO</v>
    <v>Daily</v>
    <v>46203</v>
    <v>46203</v>
    <v>0</v>
    <v>1</v>
    <v>639183744000000000,639285203747061336,0</v>
    <v>0</v>
    <v>bki3nm</v>
    <v>XIDX:VICO</v>
    <v>349</v>
  </rv>
  <rv s="1">
    <v>1</v>
    <v>XIDX:VICO</v>
    <v>Daily</v>
    <v>46111</v>
    <v>46111</v>
    <v>0</v>
    <v>1</v>
    <v>639104256000000000,639285203747531457,0</v>
    <v>0</v>
    <v>bki3nm</v>
    <v>XIDX:VICO</v>
    <v>197</v>
  </rv>
  <rv s="1">
    <v>1</v>
    <v>XIDX:MPOW</v>
    <v>Daily</v>
    <v>43098</v>
    <v>43098</v>
    <v>0</v>
    <v>1</v>
    <v>636501024000000000,639285203646872977,0</v>
    <v>0</v>
    <v>bkh3pr</v>
    <v>XIDX:MPOW</v>
    <v>206</v>
  </rv>
  <rv s="1">
    <v>1</v>
    <v>XIDX:MPOW</v>
    <v>Daily</v>
    <v>43462</v>
    <v>43462</v>
    <v>0</v>
    <v>1</v>
    <v>636815520000000000,639285203642771019,0</v>
    <v>0</v>
    <v>bkh3pr</v>
    <v>XIDX:MPOW</v>
    <v>352</v>
  </rv>
  <rv s="1">
    <v>1</v>
    <v>XIDX:MPOW</v>
    <v>Daily</v>
    <v>43829</v>
    <v>43829</v>
    <v>0</v>
    <v>1</v>
    <v>637132608000000000,639285203643252990,0</v>
    <v>0</v>
    <v>bkh3pr</v>
    <v>XIDX:MPOW</v>
    <v>235</v>
  </rv>
  <rv s="1">
    <v>1</v>
    <v>XIDX:MPOW</v>
    <v>Daily</v>
    <v>44195</v>
    <v>44195</v>
    <v>0</v>
    <v>1</v>
    <v>637448832000000000,639285203643721010,0</v>
    <v>0</v>
    <v>bkh3pr</v>
    <v>XIDX:MPOW</v>
    <v>192</v>
  </rv>
  <rv s="1">
    <v>1</v>
    <v>XIDX:MPOW</v>
    <v>Daily</v>
    <v>44560</v>
    <v>44560</v>
    <v>0</v>
    <v>1</v>
    <v>637764192000000000,639285203644192422,0</v>
    <v>0</v>
    <v>bkh3pr</v>
    <v>XIDX:MPOW</v>
    <v>353</v>
  </rv>
  <rv s="1">
    <v>1</v>
    <v>XIDX:MPOW</v>
    <v>Daily</v>
    <v>44925</v>
    <v>44925</v>
    <v>0</v>
    <v>1</v>
    <v>638079552000000000,639285203644671027,0</v>
    <v>0</v>
    <v>bkh3pr</v>
    <v>XIDX:MPOW</v>
    <v>354</v>
  </rv>
  <rv s="1">
    <v>1</v>
    <v>XIDX:MPOW</v>
    <v>Daily</v>
    <v>45289</v>
    <v>45289</v>
    <v>0</v>
    <v>1</v>
    <v>638394048000000000,639285203645142974,0</v>
    <v>0</v>
    <v>bkh3pr</v>
    <v>XIDX:MPOW</v>
    <v>130</v>
  </rv>
  <rv s="1">
    <v>1</v>
    <v>XIDX:MPOW</v>
    <v>Daily</v>
    <v>45656</v>
    <v>45656</v>
    <v>0</v>
    <v>1</v>
    <v>638711136000000000,639285203645621001,0</v>
    <v>0</v>
    <v>bkh3pr</v>
    <v>XIDX:MPOW</v>
    <v>355</v>
  </rv>
  <rv s="1">
    <v>1</v>
    <v>XIDX:MPOW</v>
    <v>Daily</v>
    <v>46021</v>
    <v>46021</v>
    <v>0</v>
    <v>1</v>
    <v>639026496000000000,639285203646240997,0</v>
    <v>0</v>
    <v>bkh3pr</v>
    <v>XIDX:MPOW</v>
    <v>356</v>
  </rv>
  <rv s="1">
    <v>1</v>
    <v>XIDX:MPOW</v>
    <v>Daily</v>
    <v>46203</v>
    <v>46203</v>
    <v>0</v>
    <v>1</v>
    <v>639183744000000000,639285203646712415,0</v>
    <v>0</v>
    <v>bkh3pr</v>
    <v>XIDX:MPOW</v>
    <v>144</v>
  </rv>
  <rv s="1">
    <v>1</v>
    <v>XIDX:MPOW</v>
    <v>Daily</v>
    <v>46111</v>
    <v>46111</v>
    <v>0</v>
    <v>1</v>
    <v>639104256000000000,639285203647180996,0</v>
    <v>0</v>
    <v>bkh3pr</v>
    <v>XIDX:MPOW</v>
    <v>357</v>
  </rv>
  <rv s="1">
    <v>1</v>
    <v>XIDX:HOKI</v>
    <v>Daily</v>
    <v>43098</v>
    <v>43098</v>
    <v>0</v>
    <v>1</v>
    <v>636501024000000000,639285203643523490,0</v>
    <v>0</v>
    <v>bkgrur</v>
    <v>XIDX:HOKI</v>
    <v>86</v>
  </rv>
  <rv s="1">
    <v>1</v>
    <v>XIDX:HOKI</v>
    <v>Daily</v>
    <v>43462</v>
    <v>43462</v>
    <v>0</v>
    <v>1</v>
    <v>636815520000000000,639285203643997242,0</v>
    <v>0</v>
    <v>bkgrur</v>
    <v>XIDX:HOKI</v>
    <v>358</v>
  </rv>
  <rv s="1">
    <v>1</v>
    <v>XIDX:HOKI</v>
    <v>Daily</v>
    <v>43829</v>
    <v>43829</v>
    <v>0</v>
    <v>1</v>
    <v>637132608000000000,639285203644467237,0</v>
    <v>0</v>
    <v>bkgrur</v>
    <v>XIDX:HOKI</v>
    <v>95</v>
  </rv>
  <rv s="1">
    <v>1</v>
    <v>XIDX:HOKI</v>
    <v>Daily</v>
    <v>44195</v>
    <v>44195</v>
    <v>0</v>
    <v>1</v>
    <v>637448832000000000,639285203644954073,0</v>
    <v>0</v>
    <v>bkgrur</v>
    <v>XIDX:HOKI</v>
    <v>359</v>
  </rv>
  <rv s="1">
    <v>1</v>
    <v>XIDX:HOKI</v>
    <v>Daily</v>
    <v>44560</v>
    <v>44560</v>
    <v>0</v>
    <v>1</v>
    <v>637764192000000000,639285203645433675,0</v>
    <v>0</v>
    <v>bkgrur</v>
    <v>XIDX:HOKI</v>
    <v>360</v>
  </rv>
  <rv s="1">
    <v>1</v>
    <v>XIDX:HOKI</v>
    <v>Daily</v>
    <v>44925</v>
    <v>44925</v>
    <v>0</v>
    <v>1</v>
    <v>638079552000000000,639285203645913503,0</v>
    <v>0</v>
    <v>bkgrur</v>
    <v>XIDX:HOKI</v>
    <v>268</v>
  </rv>
  <rv s="1">
    <v>1</v>
    <v>XIDX:HOKI</v>
    <v>Daily</v>
    <v>45289</v>
    <v>45289</v>
    <v>0</v>
    <v>1</v>
    <v>638394048000000000,639285203646387222,0</v>
    <v>0</v>
    <v>bkgrur</v>
    <v>XIDX:HOKI</v>
    <v>52</v>
  </rv>
  <rv s="1">
    <v>1</v>
    <v>XIDX:HOKI</v>
    <v>Daily</v>
    <v>45656</v>
    <v>45656</v>
    <v>0</v>
    <v>1</v>
    <v>638711136000000000,639285203646863498,0</v>
    <v>0</v>
    <v>bkgrur</v>
    <v>XIDX:HOKI</v>
    <v>18</v>
  </rv>
  <rv s="1">
    <v>1</v>
    <v>XIDX:HOKI</v>
    <v>Daily</v>
    <v>46021</v>
    <v>46021</v>
    <v>0</v>
    <v>1</v>
    <v>639026496000000000,639285203647333497,0</v>
    <v>0</v>
    <v>bkgrur</v>
    <v>XIDX:HOKI</v>
    <v>361</v>
  </rv>
  <rv s="1">
    <v>1</v>
    <v>XIDX:HOKI</v>
    <v>Daily</v>
    <v>46203</v>
    <v>46203</v>
    <v>0</v>
    <v>1</v>
    <v>639183744000000000,639285203643013498,0</v>
    <v>0</v>
    <v>bkgrur</v>
    <v>XIDX:HOKI</v>
    <v>362</v>
  </rv>
  <rv s="1">
    <v>1</v>
    <v>XIDX:HOKI</v>
    <v>Daily</v>
    <v>46111</v>
    <v>46111</v>
    <v>0</v>
    <v>1</v>
    <v>639104256000000000,639285203643497245,0</v>
    <v>0</v>
    <v>bkgrur</v>
    <v>XIDX:HOKI</v>
    <v>363</v>
  </rv>
  <rv s="1">
    <v>1</v>
    <v>XIDX:VINS</v>
    <v>Daily</v>
    <v>42368</v>
    <v>42368</v>
    <v>0</v>
    <v>1</v>
    <v>635870304000000000,639285203743125850,0</v>
    <v>0</v>
    <v>bki3qh</v>
    <v>XIDX:VINS</v>
    <v>195</v>
  </rv>
  <rv s="1">
    <v>1</v>
    <v>XIDX:VINS</v>
    <v>Daily</v>
    <v>43098</v>
    <v>43098</v>
    <v>0</v>
    <v>1</v>
    <v>636501024000000000,639285203744095074,0</v>
    <v>0</v>
    <v>bki3qh</v>
    <v>XIDX:VINS</v>
    <v>174</v>
  </rv>
  <rv s="1">
    <v>1</v>
    <v>XIDX:VINS</v>
    <v>Daily</v>
    <v>43462</v>
    <v>43462</v>
    <v>0</v>
    <v>1</v>
    <v>636815520000000000,639285203744565033,0</v>
    <v>0</v>
    <v>bki3qh</v>
    <v>XIDX:VINS</v>
    <v>364</v>
  </rv>
  <rv s="1">
    <v>1</v>
    <v>XIDX:VINS</v>
    <v>Daily</v>
    <v>43829</v>
    <v>43829</v>
    <v>0</v>
    <v>1</v>
    <v>637132608000000000,639285203745045034,0</v>
    <v>0</v>
    <v>bki3qh</v>
    <v>XIDX:VINS</v>
    <v>356</v>
  </rv>
  <rv s="1">
    <v>1</v>
    <v>XIDX:VINS</v>
    <v>Daily</v>
    <v>44195</v>
    <v>44195</v>
    <v>0</v>
    <v>1</v>
    <v>637448832000000000,639285203745515032,0</v>
    <v>0</v>
    <v>bki3qh</v>
    <v>XIDX:VINS</v>
    <v>355</v>
  </rv>
  <rv s="1">
    <v>1</v>
    <v>XIDX:VINS</v>
    <v>Daily</v>
    <v>44560</v>
    <v>44560</v>
    <v>0</v>
    <v>1</v>
    <v>637764192000000000,639285203745995031,0</v>
    <v>0</v>
    <v>bki3qh</v>
    <v>XIDX:VINS</v>
    <v>84</v>
  </rv>
  <rv s="1">
    <v>1</v>
    <v>XIDX:VINS</v>
    <v>Daily</v>
    <v>44925</v>
    <v>44925</v>
    <v>0</v>
    <v>1</v>
    <v>638079552000000000,639285203746525807,0</v>
    <v>0</v>
    <v>bki3qh</v>
    <v>XIDX:VINS</v>
    <v>365</v>
  </rv>
  <rv s="1">
    <v>1</v>
    <v>XIDX:VINS</v>
    <v>Daily</v>
    <v>45289</v>
    <v>45289</v>
    <v>0</v>
    <v>1</v>
    <v>638394048000000000,639285203747005019,0</v>
    <v>0</v>
    <v>bki3qh</v>
    <v>XIDX:VINS</v>
    <v>191</v>
  </rv>
  <rv s="1">
    <v>1</v>
    <v>XIDX:VINS</v>
    <v>Daily</v>
    <v>45656</v>
    <v>45656</v>
    <v>0</v>
    <v>1</v>
    <v>638711136000000000,639285203747480635,0</v>
    <v>0</v>
    <v>bki3qh</v>
    <v>XIDX:VINS</v>
    <v>366</v>
  </rv>
  <rv s="1">
    <v>1</v>
    <v>XIDX:VINS</v>
    <v>Daily</v>
    <v>46021</v>
    <v>46021</v>
    <v>0</v>
    <v>1</v>
    <v>639026496000000000,639285203741015880,0</v>
    <v>0</v>
    <v>bki3qh</v>
    <v>XIDX:VINS</v>
    <v>367</v>
  </rv>
  <rv s="1">
    <v>1</v>
    <v>XIDX:VINS</v>
    <v>Daily</v>
    <v>46203</v>
    <v>46203</v>
    <v>0</v>
    <v>1</v>
    <v>639183744000000000,639285203741500637,0</v>
    <v>0</v>
    <v>bki3qh</v>
    <v>XIDX:VINS</v>
    <v>368</v>
  </rv>
  <rv s="1">
    <v>1</v>
    <v>XIDX:VINS</v>
    <v>Daily</v>
    <v>46111</v>
    <v>46111</v>
    <v>0</v>
    <v>1</v>
    <v>639104256000000000,639285203741970630,0</v>
    <v>0</v>
    <v>bki3qh</v>
    <v>XIDX:VINS</v>
    <v>369</v>
  </rv>
  <rv s="1">
    <v>1</v>
    <v>XIDX:MABA</v>
    <v>Daily</v>
    <v>43098</v>
    <v>43098</v>
    <v>0</v>
    <v>1</v>
    <v>636501024000000000,639285203644447259,0</v>
    <v>0</v>
    <v>bkgzxm</v>
    <v>XIDX:MABA</v>
    <v>188</v>
  </rv>
  <rv s="1">
    <v>1</v>
    <v>XIDX:MABA</v>
    <v>Daily</v>
    <v>43462</v>
    <v>43462</v>
    <v>0</v>
    <v>1</v>
    <v>636815520000000000,639285203644922856,0</v>
    <v>0</v>
    <v>bkgzxm</v>
    <v>XIDX:MABA</v>
    <v>42</v>
  </rv>
  <rv s="1">
    <v>1</v>
    <v>XIDX:MABA</v>
    <v>Daily</v>
    <v>43829</v>
    <v>43829</v>
    <v>0</v>
    <v>1</v>
    <v>637132608000000000,639285203645397218,0</v>
    <v>0</v>
    <v>bkgzxm</v>
    <v>XIDX:MABA</v>
    <v>72</v>
  </rv>
  <rv s="1">
    <v>1</v>
    <v>XIDX:MABA</v>
    <v>Daily</v>
    <v>46203</v>
    <v>46203</v>
    <v>0</v>
    <v>1</v>
    <v>639183744000000000,639285203645872892,0</v>
    <v>0</v>
    <v>bkgzxm</v>
    <v>XIDX:MABA</v>
    <v>110</v>
  </rv>
  <rv s="1">
    <v>1</v>
    <v>XIDX:MABA</v>
    <v>Daily</v>
    <v>46111</v>
    <v>46111</v>
    <v>0</v>
    <v>1</v>
    <v>639104256000000000,639285203646358477,0</v>
    <v>0</v>
    <v>bkgzxm</v>
    <v>XIDX:MABA</v>
    <v>110</v>
  </rv>
  <rv s="1">
    <v>1</v>
    <v>XIDX:TRIS</v>
    <v>Daily</v>
    <v>42734</v>
    <v>42734</v>
    <v>0</v>
    <v>1</v>
    <v>636186528000000000,639285203688651083,0</v>
    <v>0</v>
    <v>bki2oc</v>
    <v>XIDX:TRIS</v>
    <v>370</v>
  </rv>
  <rv s="1">
    <v>1</v>
    <v>XIDX:TRIS</v>
    <v>Daily</v>
    <v>44195</v>
    <v>44195</v>
    <v>0</v>
    <v>1</v>
    <v>637448832000000000,639285203689121063,0</v>
    <v>0</v>
    <v>bki2oc</v>
    <v>XIDX:TRIS</v>
    <v>320</v>
  </rv>
  <rv s="1">
    <v>1</v>
    <v>XIDX:TRIS</v>
    <v>Daily</v>
    <v>44925</v>
    <v>44925</v>
    <v>0</v>
    <v>1</v>
    <v>638079552000000000,639285203688902838,0</v>
    <v>0</v>
    <v>bki2oc</v>
    <v>XIDX:TRIS</v>
    <v>371</v>
  </rv>
  <rv s="1">
    <v>1</v>
    <v>XIDX:TRIS</v>
    <v>Daily</v>
    <v>45656</v>
    <v>45656</v>
    <v>0</v>
    <v>1</v>
    <v>638711136000000000,639285203689382496,0</v>
    <v>0</v>
    <v>bki2oc</v>
    <v>XIDX:TRIS</v>
    <v>201</v>
  </rv>
  <rv s="1">
    <v>1</v>
    <v>XIDX:TRIS</v>
    <v>Daily</v>
    <v>46111</v>
    <v>46111</v>
    <v>0</v>
    <v>1</v>
    <v>639104256000000000,639285203689851070,0</v>
    <v>0</v>
    <v>bki2oc</v>
    <v>XIDX:TRIS</v>
    <v>43</v>
  </rv>
  <rv s="1">
    <v>1</v>
    <v>XIDX:TRIS</v>
    <v>Daily</v>
    <v>41271</v>
    <v>41271</v>
    <v>0</v>
    <v>1</v>
    <v>634922496000000000,639285203731402553,0</v>
    <v>0</v>
    <v>bki2oc</v>
    <v>XIDX:TRIS</v>
    <v>372</v>
  </rv>
  <rv s="1">
    <v>1</v>
    <v>XIDX:TRIS</v>
    <v>Daily</v>
    <v>41638</v>
    <v>41638</v>
    <v>0</v>
    <v>1</v>
    <v>635239584000000000,639285203731871126,0</v>
    <v>0</v>
    <v>bki2oc</v>
    <v>XIDX:TRIS</v>
    <v>131</v>
  </rv>
  <rv s="1">
    <v>1</v>
    <v>XIDX:TRIS</v>
    <v>Daily</v>
    <v>42003</v>
    <v>42003</v>
    <v>0</v>
    <v>1</v>
    <v>635554944000000000,639285203732341125,0</v>
    <v>0</v>
    <v>bki2oc</v>
    <v>XIDX:TRIS</v>
    <v>246</v>
  </rv>
  <rv s="1">
    <v>1</v>
    <v>XIDX:TRIS</v>
    <v>Daily</v>
    <v>42368</v>
    <v>42368</v>
    <v>0</v>
    <v>1</v>
    <v>635870304000000000,639285203732812563,0</v>
    <v>0</v>
    <v>bki2oc</v>
    <v>XIDX:TRIS</v>
    <v>23</v>
  </rv>
  <rv s="1">
    <v>1</v>
    <v>XIDX:TRIS</v>
    <v>Daily</v>
    <v>43098</v>
    <v>43098</v>
    <v>0</v>
    <v>1</v>
    <v>636501024000000000,639285203733282698,0</v>
    <v>0</v>
    <v>bki2oc</v>
    <v>XIDX:TRIS</v>
    <v>152</v>
  </rv>
  <rv s="1">
    <v>1</v>
    <v>XIDX:TRIS</v>
    <v>Daily</v>
    <v>43462</v>
    <v>43462</v>
    <v>0</v>
    <v>1</v>
    <v>636815520000000000,639285203729072554,0</v>
    <v>0</v>
    <v>bki2oc</v>
    <v>XIDX:TRIS</v>
    <v>42</v>
  </rv>
  <rv s="1">
    <v>1</v>
    <v>XIDX:TRIS</v>
    <v>Daily</v>
    <v>43829</v>
    <v>43829</v>
    <v>0</v>
    <v>1</v>
    <v>637132608000000000,639285203729552697,0</v>
    <v>0</v>
    <v>bki2oc</v>
    <v>XIDX:TRIS</v>
    <v>90</v>
  </rv>
  <rv s="1">
    <v>1</v>
    <v>XIDX:TRIS</v>
    <v>Daily</v>
    <v>44560</v>
    <v>44560</v>
    <v>0</v>
    <v>1</v>
    <v>637764192000000000,639285203730022551,0</v>
    <v>0</v>
    <v>bki2oc</v>
    <v>XIDX:TRIS</v>
    <v>373</v>
  </rv>
  <rv s="1">
    <v>1</v>
    <v>XIDX:TRIS</v>
    <v>Daily</v>
    <v>45289</v>
    <v>45289</v>
    <v>0</v>
    <v>1</v>
    <v>638394048000000000,639285203730502704,0</v>
    <v>0</v>
    <v>bki2oc</v>
    <v>XIDX:TRIS</v>
    <v>320</v>
  </rv>
  <rv s="1">
    <v>1</v>
    <v>XIDX:TRIS</v>
    <v>Daily</v>
    <v>46021</v>
    <v>46021</v>
    <v>0</v>
    <v>1</v>
    <v>639026496000000000,639285203730972557,0</v>
    <v>0</v>
    <v>bki2oc</v>
    <v>XIDX:TRIS</v>
    <v>374</v>
  </rv>
  <rv s="1">
    <v>1</v>
    <v>XIDX:TRIS</v>
    <v>Daily</v>
    <v>46203</v>
    <v>46203</v>
    <v>0</v>
    <v>1</v>
    <v>639183744000000000,639285203731452695,0</v>
    <v>0</v>
    <v>bki2oc</v>
    <v>XIDX:TRIS</v>
    <v>84</v>
  </rv>
  <rv s="1">
    <v>1</v>
    <v>XIDX:KMTR</v>
    <v>Daily</v>
    <v>43098</v>
    <v>43098</v>
    <v>0</v>
    <v>1</v>
    <v>636501024000000000,639285203646822966,0</v>
    <v>0</v>
    <v>bkgxw7</v>
    <v>XIDX:KMTR</v>
    <v>375</v>
  </rv>
  <rv s="1">
    <v>1</v>
    <v>XIDX:KMTR</v>
    <v>Daily</v>
    <v>43462</v>
    <v>43462</v>
    <v>0</v>
    <v>1</v>
    <v>636815520000000000,639285203647302428,0</v>
    <v>0</v>
    <v>bkgxw7</v>
    <v>XIDX:KMTR</v>
    <v>24</v>
  </rv>
  <rv s="1">
    <v>1</v>
    <v>XIDX:KMTR</v>
    <v>Daily</v>
    <v>43829</v>
    <v>43829</v>
    <v>0</v>
    <v>1</v>
    <v>637132608000000000,639285203647770997,0</v>
    <v>0</v>
    <v>bkgxw7</v>
    <v>XIDX:KMTR</v>
    <v>376</v>
  </rv>
  <rv s="1">
    <v>1</v>
    <v>XIDX:KMTR</v>
    <v>Daily</v>
    <v>44195</v>
    <v>44195</v>
    <v>0</v>
    <v>1</v>
    <v>637448832000000000,639285203648252428,0</v>
    <v>0</v>
    <v>bkgxw7</v>
    <v>XIDX:KMTR</v>
    <v>377</v>
  </rv>
  <rv s="1">
    <v>1</v>
    <v>XIDX:KMTR</v>
    <v>Daily</v>
    <v>44560</v>
    <v>44560</v>
    <v>0</v>
    <v>1</v>
    <v>637764192000000000,639285203648731001,0</v>
    <v>0</v>
    <v>bkgxw7</v>
    <v>XIDX:KMTR</v>
    <v>377</v>
  </rv>
  <rv s="1">
    <v>1</v>
    <v>XIDX:KMTR</v>
    <v>Daily</v>
    <v>44925</v>
    <v>44925</v>
    <v>0</v>
    <v>1</v>
    <v>638079552000000000,639285203649210995,0</v>
    <v>0</v>
    <v>bkgxw7</v>
    <v>XIDX:KMTR</v>
    <v>67</v>
  </rv>
  <rv s="1">
    <v>1</v>
    <v>XIDX:KMTR</v>
    <v>Daily</v>
    <v>45289</v>
    <v>45289</v>
    <v>0</v>
    <v>1</v>
    <v>638394048000000000,639285203649682947,0</v>
    <v>0</v>
    <v>bkgxw7</v>
    <v>XIDX:KMTR</v>
    <v>206</v>
  </rv>
  <rv s="1">
    <v>1</v>
    <v>XIDX:KMTR</v>
    <v>Daily</v>
    <v>45656</v>
    <v>45656</v>
    <v>0</v>
    <v>1</v>
    <v>638711136000000000,639285203650162960,0</v>
    <v>0</v>
    <v>bkgxw7</v>
    <v>XIDX:KMTR</v>
    <v>1</v>
  </rv>
  <rv s="1">
    <v>1</v>
    <v>XIDX:KMTR</v>
    <v>Daily</v>
    <v>46021</v>
    <v>46021</v>
    <v>0</v>
    <v>1</v>
    <v>639026496000000000,639285203650801007,0</v>
    <v>0</v>
    <v>bkgxw7</v>
    <v>XIDX:KMTR</v>
    <v>206</v>
  </rv>
  <rv s="1">
    <v>1</v>
    <v>XIDX:KMTR</v>
    <v>Daily</v>
    <v>46203</v>
    <v>46203</v>
    <v>0</v>
    <v>1</v>
    <v>639183744000000000,639285203651272426,0</v>
    <v>0</v>
    <v>bkgxw7</v>
    <v>XIDX:KMTR</v>
    <v>42</v>
  </rv>
  <rv s="1">
    <v>1</v>
    <v>XIDX:KMTR</v>
    <v>Daily</v>
    <v>46111</v>
    <v>46111</v>
    <v>0</v>
    <v>1</v>
    <v>639104256000000000,639285203651740991,0</v>
    <v>0</v>
    <v>bkgxw7</v>
    <v>XIDX:KMTR</v>
    <v>67</v>
  </rv>
  <rv s="1">
    <v>1</v>
    <v>XIDX:TOPS</v>
    <v>Daily</v>
    <v>43098</v>
    <v>43098</v>
    <v>0</v>
    <v>1</v>
    <v>636501024000000000,639285203652702412,0</v>
    <v>0</v>
    <v>bkhvmw</v>
    <v>XIDX:TOPS</v>
    <v>114</v>
  </rv>
  <rv s="1">
    <v>1</v>
    <v>XIDX:TOPS</v>
    <v>Daily</v>
    <v>43462</v>
    <v>43462</v>
    <v>0</v>
    <v>1</v>
    <v>636815520000000000,639285203653182407,0</v>
    <v>0</v>
    <v>bkhvmw</v>
    <v>XIDX:TOPS</v>
    <v>378</v>
  </rv>
  <rv s="1">
    <v>1</v>
    <v>XIDX:TOPS</v>
    <v>Daily</v>
    <v>43829</v>
    <v>43829</v>
    <v>0</v>
    <v>1</v>
    <v>637132608000000000,639285203653661843,0</v>
    <v>0</v>
    <v>bkhvmw</v>
    <v>XIDX:TOPS</v>
    <v>24</v>
  </rv>
  <rv s="1">
    <v>1</v>
    <v>XIDX:TOPS</v>
    <v>Daily</v>
    <v>44195</v>
    <v>44195</v>
    <v>0</v>
    <v>1</v>
    <v>637448832000000000,639285203654131834,0</v>
    <v>0</v>
    <v>bkhvmw</v>
    <v>XIDX:TOPS</v>
    <v>72</v>
  </rv>
  <rv s="1">
    <v>1</v>
    <v>XIDX:TOPS</v>
    <v>Daily</v>
    <v>44560</v>
    <v>44560</v>
    <v>0</v>
    <v>1</v>
    <v>637764192000000000,639285203654611813,0</v>
    <v>0</v>
    <v>bkhvmw</v>
    <v>XIDX:TOPS</v>
    <v>72</v>
  </rv>
  <rv s="1">
    <v>1</v>
    <v>XIDX:TOPS</v>
    <v>Daily</v>
    <v>44925</v>
    <v>44925</v>
    <v>0</v>
    <v>1</v>
    <v>638079552000000000,639285203655081838,0</v>
    <v>0</v>
    <v>bkhvmw</v>
    <v>XIDX:TOPS</v>
    <v>110</v>
  </rv>
  <rv s="1">
    <v>1</v>
    <v>XIDX:TOPS</v>
    <v>Daily</v>
    <v>45289</v>
    <v>45289</v>
    <v>0</v>
    <v>1</v>
    <v>638394048000000000,639285203655402373,0</v>
    <v>0</v>
    <v>bkhvmw</v>
    <v>XIDX:TOPS</v>
    <v>379</v>
  </rv>
  <rv s="1">
    <v>1</v>
    <v>XIDX:TOPS</v>
    <v>Daily</v>
    <v>46203</v>
    <v>46203</v>
    <v>0</v>
    <v>1</v>
    <v>639183744000000000,639285203655874593,0</v>
    <v>0</v>
    <v>bkhvmw</v>
    <v>XIDX:TOPS</v>
    <v>110</v>
  </rv>
  <rv s="1">
    <v>1</v>
    <v>XIDX:TOPS</v>
    <v>Daily</v>
    <v>46111</v>
    <v>46111</v>
    <v>0</v>
    <v>1</v>
    <v>639104256000000000,639285203656351822,0</v>
    <v>0</v>
    <v>bkhvmw</v>
    <v>XIDX:TOPS</v>
    <v>110</v>
  </rv>
  <rv s="1">
    <v>1</v>
    <v>XIDX:FIRE</v>
    <v>Daily</v>
    <v>43098</v>
    <v>43098</v>
    <v>0</v>
    <v>1</v>
    <v>636501024000000000,639285203657312964,0</v>
    <v>0</v>
    <v>bkgozr</v>
    <v>XIDX:FIRE</v>
    <v>118</v>
  </rv>
  <rv s="1">
    <v>1</v>
    <v>XIDX:FIRE</v>
    <v>Daily</v>
    <v>43462</v>
    <v>43462</v>
    <v>0</v>
    <v>1</v>
    <v>636815520000000000,639285203657784157,0</v>
    <v>0</v>
    <v>bkgozr</v>
    <v>XIDX:FIRE</v>
    <v>380</v>
  </rv>
  <rv s="1">
    <v>1</v>
    <v>XIDX:FIRE</v>
    <v>Daily</v>
    <v>43829</v>
    <v>43829</v>
    <v>0</v>
    <v>1</v>
    <v>637132608000000000,639285203658262959,0</v>
    <v>0</v>
    <v>bkgozr</v>
    <v>XIDX:FIRE</v>
    <v>39</v>
  </rv>
  <rv s="1">
    <v>1</v>
    <v>XIDX:FIRE</v>
    <v>Daily</v>
    <v>44195</v>
    <v>44195</v>
    <v>0</v>
    <v>1</v>
    <v>637448832000000000,639285203658732951,0</v>
    <v>0</v>
    <v>bkgozr</v>
    <v>XIDX:FIRE</v>
    <v>110</v>
  </rv>
  <rv s="1">
    <v>1</v>
    <v>XIDX:FIRE</v>
    <v>Daily</v>
    <v>44560</v>
    <v>44560</v>
    <v>0</v>
    <v>1</v>
    <v>637764192000000000,639285203659212942,0</v>
    <v>0</v>
    <v>bkgozr</v>
    <v>XIDX:FIRE</v>
    <v>381</v>
  </rv>
  <rv s="1">
    <v>1</v>
    <v>XIDX:FIRE</v>
    <v>Daily</v>
    <v>44925</v>
    <v>44925</v>
    <v>0</v>
    <v>1</v>
    <v>638079552000000000,639285203659682943,0</v>
    <v>0</v>
    <v>bkgozr</v>
    <v>XIDX:FIRE</v>
    <v>84</v>
  </rv>
  <rv s="1">
    <v>1</v>
    <v>XIDX:FIRE</v>
    <v>Daily</v>
    <v>45289</v>
    <v>45289</v>
    <v>0</v>
    <v>1</v>
    <v>638394048000000000,639285203655483046,0</v>
    <v>0</v>
    <v>bkgozr</v>
    <v>XIDX:FIRE</v>
    <v>18</v>
  </rv>
  <rv s="1">
    <v>1</v>
    <v>XIDX:FIRE</v>
    <v>Daily</v>
    <v>45656</v>
    <v>45656</v>
    <v>0</v>
    <v>1</v>
    <v>638711136000000000,639285203655964185,0</v>
    <v>0</v>
    <v>bkgozr</v>
    <v>XIDX:FIRE</v>
    <v>141</v>
  </rv>
  <rv s="1">
    <v>1</v>
    <v>XIDX:FIRE</v>
    <v>Daily</v>
    <v>46021</v>
    <v>46021</v>
    <v>0</v>
    <v>1</v>
    <v>639026496000000000,639285203656444152,0</v>
    <v>0</v>
    <v>bkgozr</v>
    <v>XIDX:FIRE</v>
    <v>201</v>
  </rv>
  <rv s="1">
    <v>1</v>
    <v>XIDX:FIRE</v>
    <v>Daily</v>
    <v>46203</v>
    <v>46203</v>
    <v>0</v>
    <v>1</v>
    <v>639183744000000000,639285203656932623,0</v>
    <v>0</v>
    <v>bkgozr</v>
    <v>XIDX:FIRE</v>
    <v>82</v>
  </rv>
  <rv s="1">
    <v>1</v>
    <v>XIDX:FIRE</v>
    <v>Daily</v>
    <v>46111</v>
    <v>46111</v>
    <v>0</v>
    <v>1</v>
    <v>639104256000000000,639285203657412972,0</v>
    <v>0</v>
    <v>bkgozr</v>
    <v>XIDX:FIRE</v>
    <v>382</v>
  </rv>
  <rv s="1">
    <v>1</v>
    <v>XIDX:TGRA</v>
    <v>Daily</v>
    <v>43098</v>
    <v>43098</v>
    <v>0</v>
    <v>1</v>
    <v>636501024000000000,639285203658372335,0</v>
    <v>0</v>
    <v>bkhu9c</v>
    <v>XIDX:TGRA</v>
    <v>79</v>
  </rv>
  <rv s="1">
    <v>1</v>
    <v>XIDX:TGRA</v>
    <v>Daily</v>
    <v>43462</v>
    <v>43462</v>
    <v>0</v>
    <v>1</v>
    <v>636815520000000000,639285203658844585,0</v>
    <v>0</v>
    <v>bkhu9c</v>
    <v>XIDX:TGRA</v>
    <v>383</v>
  </rv>
  <rv s="1">
    <v>1</v>
    <v>XIDX:TGRA</v>
    <v>Daily</v>
    <v>43829</v>
    <v>43829</v>
    <v>0</v>
    <v>1</v>
    <v>637132608000000000,639285203659332327,0</v>
    <v>0</v>
    <v>bkhu9c</v>
    <v>XIDX:TGRA</v>
    <v>267</v>
  </rv>
  <rv s="1">
    <v>1</v>
    <v>XIDX:TGRA</v>
    <v>Daily</v>
    <v>44195</v>
    <v>44195</v>
    <v>0</v>
    <v>1</v>
    <v>637448832000000000,639285203659814578,0</v>
    <v>0</v>
    <v>bkhu9c</v>
    <v>XIDX:TGRA</v>
    <v>198</v>
  </rv>
  <rv s="1">
    <v>1</v>
    <v>XIDX:TGRA</v>
    <v>Daily</v>
    <v>44560</v>
    <v>44560</v>
    <v>0</v>
    <v>1</v>
    <v>637764192000000000,639285203655712372,0</v>
    <v>0</v>
    <v>bkhu9c</v>
    <v>XIDX:TGRA</v>
    <v>69</v>
  </rv>
  <rv s="1">
    <v>1</v>
    <v>XIDX:TGRA</v>
    <v>Daily</v>
    <v>44925</v>
    <v>44925</v>
    <v>0</v>
    <v>1</v>
    <v>638079552000000000,639285203656194603,0</v>
    <v>0</v>
    <v>bkhu9c</v>
    <v>XIDX:TGRA</v>
    <v>51</v>
  </rv>
  <rv s="1">
    <v>1</v>
    <v>XIDX:TGRA</v>
    <v>Daily</v>
    <v>45289</v>
    <v>45289</v>
    <v>0</v>
    <v>1</v>
    <v>638394048000000000,639285203656672356,0</v>
    <v>0</v>
    <v>bkhu9c</v>
    <v>XIDX:TGRA</v>
    <v>72</v>
  </rv>
  <rv s="1">
    <v>1</v>
    <v>XIDX:TGRA</v>
    <v>Daily</v>
    <v>45656</v>
    <v>45656</v>
    <v>0</v>
    <v>1</v>
    <v>638711136000000000,639285203657154594,0</v>
    <v>0</v>
    <v>bkhu9c</v>
    <v>XIDX:TGRA</v>
    <v>384</v>
  </rv>
  <rv s="1">
    <v>1</v>
    <v>XIDX:TGRA</v>
    <v>Daily</v>
    <v>46021</v>
    <v>46021</v>
    <v>0</v>
    <v>1</v>
    <v>639026496000000000,639285203657622349,0</v>
    <v>0</v>
    <v>bkhu9c</v>
    <v>XIDX:TGRA</v>
    <v>110</v>
  </rv>
  <rv s="1">
    <v>1</v>
    <v>XIDX:TGRA</v>
    <v>Daily</v>
    <v>46203</v>
    <v>46203</v>
    <v>0</v>
    <v>1</v>
    <v>639183744000000000,639285203658104568,0</v>
    <v>0</v>
    <v>bkhu9c</v>
    <v>XIDX:TGRA</v>
    <v>110</v>
  </rv>
  <rv s="1">
    <v>1</v>
    <v>XIDX:TGRA</v>
    <v>Daily</v>
    <v>46111</v>
    <v>46111</v>
    <v>0</v>
    <v>1</v>
    <v>639104256000000000,639285203658581834,0</v>
    <v>0</v>
    <v>bkhu9c</v>
    <v>XIDX:TGRA</v>
    <v>110</v>
  </rv>
  <rv s="1">
    <v>1</v>
    <v>XIDX:CSIS</v>
    <v>Daily</v>
    <v>43098</v>
    <v>43098</v>
    <v>0</v>
    <v>1</v>
    <v>636501024000000000,639285203659517309,0</v>
    <v>0</v>
    <v>bkglf2</v>
    <v>XIDX:CSIS</v>
    <v>385</v>
  </rv>
  <rv s="1">
    <v>1</v>
    <v>XIDX:CSIS</v>
    <v>Daily</v>
    <v>43462</v>
    <v>43462</v>
    <v>0</v>
    <v>1</v>
    <v>636815520000000000,639285203659992966,0</v>
    <v>0</v>
    <v>bkglf2</v>
    <v>XIDX:CSIS</v>
    <v>386</v>
  </rv>
  <rv s="1">
    <v>1</v>
    <v>XIDX:CSIS</v>
    <v>Daily</v>
    <v>43829</v>
    <v>43829</v>
    <v>0</v>
    <v>1</v>
    <v>637132608000000000,639285203655762920,0</v>
    <v>0</v>
    <v>bkglf2</v>
    <v>XIDX:CSIS</v>
    <v>387</v>
  </rv>
  <rv s="1">
    <v>1</v>
    <v>XIDX:CSIS</v>
    <v>Daily</v>
    <v>44195</v>
    <v>44195</v>
    <v>0</v>
    <v>1</v>
    <v>637448832000000000,639285203656242927,0</v>
    <v>0</v>
    <v>bkglf2</v>
    <v>XIDX:CSIS</v>
    <v>388</v>
  </rv>
  <rv s="1">
    <v>1</v>
    <v>XIDX:CSIS</v>
    <v>Daily</v>
    <v>44560</v>
    <v>44560</v>
    <v>0</v>
    <v>1</v>
    <v>637764192000000000,639285203656722934,0</v>
    <v>0</v>
    <v>bkglf2</v>
    <v>XIDX:CSIS</v>
    <v>389</v>
  </rv>
  <rv s="1">
    <v>1</v>
    <v>XIDX:CSIS</v>
    <v>Daily</v>
    <v>44925</v>
    <v>44925</v>
    <v>0</v>
    <v>1</v>
    <v>638079552000000000,639285203657202934,0</v>
    <v>0</v>
    <v>bkglf2</v>
    <v>XIDX:CSIS</v>
    <v>390</v>
  </rv>
  <rv s="1">
    <v>1</v>
    <v>XIDX:CSIS</v>
    <v>Daily</v>
    <v>45289</v>
    <v>45289</v>
    <v>0</v>
    <v>1</v>
    <v>638394048000000000,639285203657687297,0</v>
    <v>0</v>
    <v>bkglf2</v>
    <v>XIDX:CSIS</v>
    <v>391</v>
  </rv>
  <rv s="1">
    <v>1</v>
    <v>XIDX:CSIS</v>
    <v>Daily</v>
    <v>45656</v>
    <v>45656</v>
    <v>0</v>
    <v>1</v>
    <v>638711136000000000,639285203658162942,0</v>
    <v>0</v>
    <v>bkglf2</v>
    <v>XIDX:CSIS</v>
    <v>392</v>
  </rv>
  <rv s="1">
    <v>1</v>
    <v>XIDX:CSIS</v>
    <v>Daily</v>
    <v>46021</v>
    <v>46021</v>
    <v>0</v>
    <v>1</v>
    <v>639026496000000000,639285203658648609,0</v>
    <v>0</v>
    <v>bkglf2</v>
    <v>XIDX:CSIS</v>
    <v>393</v>
  </rv>
  <rv s="1">
    <v>1</v>
    <v>XIDX:CSIS</v>
    <v>Daily</v>
    <v>46203</v>
    <v>46203</v>
    <v>0</v>
    <v>1</v>
    <v>639183744000000000,639285203659127311,0</v>
    <v>0</v>
    <v>bkglf2</v>
    <v>XIDX:CSIS</v>
    <v>276</v>
  </rv>
  <rv s="1">
    <v>1</v>
    <v>XIDX:CSIS</v>
    <v>Daily</v>
    <v>46111</v>
    <v>46111</v>
    <v>0</v>
    <v>1</v>
    <v>639104256000000000,639285203659597322,0</v>
    <v>0</v>
    <v>bkglf2</v>
    <v>XIDX:CSIS</v>
    <v>369</v>
  </rv>
  <rv s="1">
    <v>1</v>
    <v>XIDX:TAMU</v>
    <v>Daily</v>
    <v>43098</v>
    <v>43098</v>
    <v>0</v>
    <v>1</v>
    <v>636501024000000000,639285203656361332,0</v>
    <v>0</v>
    <v>bkht1h</v>
    <v>XIDX:TAMU</v>
    <v>248</v>
  </rv>
  <rv s="1">
    <v>1</v>
    <v>XIDX:TAMU</v>
    <v>Daily</v>
    <v>43462</v>
    <v>43462</v>
    <v>0</v>
    <v>1</v>
    <v>636815520000000000,639285203656841343,0</v>
    <v>0</v>
    <v>bkht1h</v>
    <v>XIDX:TAMU</v>
    <v>139</v>
  </rv>
  <rv s="1">
    <v>1</v>
    <v>XIDX:TAMU</v>
    <v>Daily</v>
    <v>43829</v>
    <v>43829</v>
    <v>0</v>
    <v>1</v>
    <v>637132608000000000,639285203657311330,0</v>
    <v>0</v>
    <v>bkht1h</v>
    <v>XIDX:TAMU</v>
    <v>334</v>
  </rv>
  <rv s="1">
    <v>1</v>
    <v>XIDX:TAMU</v>
    <v>Daily</v>
    <v>44195</v>
    <v>44195</v>
    <v>0</v>
    <v>1</v>
    <v>637448832000000000,639285203657791330,0</v>
    <v>0</v>
    <v>bkht1h</v>
    <v>XIDX:TAMU</v>
    <v>72</v>
  </rv>
  <rv s="1">
    <v>1</v>
    <v>XIDX:TAMU</v>
    <v>Daily</v>
    <v>44560</v>
    <v>44560</v>
    <v>0</v>
    <v>1</v>
    <v>637764192000000000,639285203658271339,0</v>
    <v>0</v>
    <v>bkht1h</v>
    <v>XIDX:TAMU</v>
    <v>72</v>
  </rv>
  <rv s="1">
    <v>1</v>
    <v>XIDX:TAMU</v>
    <v>Daily</v>
    <v>44925</v>
    <v>44925</v>
    <v>0</v>
    <v>1</v>
    <v>638079552000000000,639285203658741345,0</v>
    <v>0</v>
    <v>bkht1h</v>
    <v>XIDX:TAMU</v>
    <v>110</v>
  </rv>
  <rv s="1">
    <v>1</v>
    <v>XIDX:TAMU</v>
    <v>Daily</v>
    <v>45289</v>
    <v>45289</v>
    <v>0</v>
    <v>1</v>
    <v>638394048000000000,639285203659221337,0</v>
    <v>0</v>
    <v>bkht1h</v>
    <v>XIDX:TAMU</v>
    <v>379</v>
  </rv>
  <rv s="1">
    <v>1</v>
    <v>XIDX:TAMU</v>
    <v>Daily</v>
    <v>45656</v>
    <v>45656</v>
    <v>0</v>
    <v>1</v>
    <v>638711136000000000,639285203659731333,0</v>
    <v>0</v>
    <v>bkht1h</v>
    <v>XIDX:TAMU</v>
    <v>394</v>
  </rv>
  <rv s="1">
    <v>1</v>
    <v>XIDX:TAMU</v>
    <v>Daily</v>
    <v>46021</v>
    <v>46021</v>
    <v>0</v>
    <v>1</v>
    <v>639026496000000000,639285203660212326,0</v>
    <v>0</v>
    <v>bkht1h</v>
    <v>XIDX:TAMU</v>
    <v>151</v>
  </rv>
  <rv s="1">
    <v>1</v>
    <v>XIDX:TAMU</v>
    <v>Daily</v>
    <v>46203</v>
    <v>46203</v>
    <v>0</v>
    <v>1</v>
    <v>639183744000000000,639285203670201414,0</v>
    <v>0</v>
    <v>bkht1h</v>
    <v>XIDX:TAMU</v>
    <v>148</v>
  </rv>
  <rv s="1">
    <v>1</v>
    <v>XIDX:TAMU</v>
    <v>Daily</v>
    <v>46111</v>
    <v>46111</v>
    <v>0</v>
    <v>1</v>
    <v>639104256000000000,639285203670671390,0</v>
    <v>0</v>
    <v>bkht1h</v>
    <v>XIDX:TAMU</v>
    <v>75</v>
  </rv>
  <rv s="1">
    <v>1</v>
    <v>XIDX:MINA</v>
    <v>Daily</v>
    <v>43098</v>
    <v>43098</v>
    <v>0</v>
    <v>1</v>
    <v>636501024000000000,639285203673391430,0</v>
    <v>0</v>
    <v>bkh427</v>
    <v>XIDX:MINA</v>
    <v>395</v>
  </rv>
  <rv s="1">
    <v>1</v>
    <v>XIDX:MINA</v>
    <v>Daily</v>
    <v>43462</v>
    <v>43462</v>
    <v>0</v>
    <v>1</v>
    <v>636815520000000000,639285203673871427,0</v>
    <v>0</v>
    <v>bkh427</v>
    <v>XIDX:MINA</v>
    <v>396</v>
  </rv>
  <rv s="1">
    <v>1</v>
    <v>XIDX:MINA</v>
    <v>Daily</v>
    <v>43829</v>
    <v>43829</v>
    <v>0</v>
    <v>1</v>
    <v>637132608000000000,639285203674352241,0</v>
    <v>0</v>
    <v>bkh427</v>
    <v>XIDX:MINA</v>
    <v>397</v>
  </rv>
  <rv s="1">
    <v>1</v>
    <v>XIDX:MINA</v>
    <v>Daily</v>
    <v>44195</v>
    <v>44195</v>
    <v>0</v>
    <v>1</v>
    <v>637448832000000000,639285203674831424,0</v>
    <v>0</v>
    <v>bkh427</v>
    <v>XIDX:MINA</v>
    <v>398</v>
  </rv>
  <rv s="1">
    <v>1</v>
    <v>XIDX:MINA</v>
    <v>Daily</v>
    <v>44560</v>
    <v>44560</v>
    <v>0</v>
    <v>1</v>
    <v>637764192000000000,639285203670531412,0</v>
    <v>0</v>
    <v>bkh427</v>
    <v>XIDX:MINA</v>
    <v>398</v>
  </rv>
  <rv s="1">
    <v>1</v>
    <v>XIDX:MINA</v>
    <v>Daily</v>
    <v>44925</v>
    <v>44925</v>
    <v>0</v>
    <v>1</v>
    <v>638079552000000000,639285203671001410,0</v>
    <v>0</v>
    <v>bkh427</v>
    <v>XIDX:MINA</v>
    <v>399</v>
  </rv>
  <rv s="1">
    <v>1</v>
    <v>XIDX:MINA</v>
    <v>Daily</v>
    <v>45289</v>
    <v>45289</v>
    <v>0</v>
    <v>1</v>
    <v>638394048000000000,639285203671491413,0</v>
    <v>0</v>
    <v>bkh427</v>
    <v>XIDX:MINA</v>
    <v>398</v>
  </rv>
  <rv s="1">
    <v>1</v>
    <v>XIDX:MINA</v>
    <v>Daily</v>
    <v>45656</v>
    <v>45656</v>
    <v>0</v>
    <v>1</v>
    <v>638711136000000000,639285203671972251,0</v>
    <v>0</v>
    <v>bkh427</v>
    <v>XIDX:MINA</v>
    <v>400</v>
  </rv>
  <rv s="1">
    <v>1</v>
    <v>XIDX:MINA</v>
    <v>Daily</v>
    <v>46021</v>
    <v>46021</v>
    <v>0</v>
    <v>1</v>
    <v>639026496000000000,639285203672451415,0</v>
    <v>0</v>
    <v>bkh427</v>
    <v>XIDX:MINA</v>
    <v>401</v>
  </rv>
  <rv s="1">
    <v>1</v>
    <v>XIDX:MINA</v>
    <v>Daily</v>
    <v>46203</v>
    <v>46203</v>
    <v>0</v>
    <v>1</v>
    <v>639183744000000000,639285203672931422,0</v>
    <v>0</v>
    <v>bkh427</v>
    <v>XIDX:MINA</v>
    <v>402</v>
  </rv>
  <rv s="1">
    <v>1</v>
    <v>XIDX:MINA</v>
    <v>Daily</v>
    <v>46111</v>
    <v>46111</v>
    <v>0</v>
    <v>1</v>
    <v>639104256000000000,639285203673401429,0</v>
    <v>0</v>
    <v>bkh427</v>
    <v>XIDX:MINA</v>
    <v>67</v>
  </rv>
  <rv s="1">
    <v>1</v>
    <v>XIDX:BRIS</v>
    <v>Daily</v>
    <v>43462</v>
    <v>43462</v>
    <v>0</v>
    <v>1</v>
    <v>636815520000000000,639285203676308443,0</v>
    <v>0</v>
    <v>bgtha2</v>
    <v>XIDX:BRIS</v>
    <v>333</v>
  </rv>
  <rv s="1">
    <v>1</v>
    <v>XIDX:BRIS</v>
    <v>Daily</v>
    <v>43829</v>
    <v>43829</v>
    <v>0</v>
    <v>1</v>
    <v>637132608000000000,639285203676779648,0</v>
    <v>0</v>
    <v>bgtha2</v>
    <v>XIDX:BRIS</v>
    <v>403</v>
  </rv>
  <rv s="1">
    <v>1</v>
    <v>XIDX:BRIS</v>
    <v>Daily</v>
    <v>44195</v>
    <v>44195</v>
    <v>0</v>
    <v>1</v>
    <v>637448832000000000,639285203677258418,0</v>
    <v>0</v>
    <v>bgtha2</v>
    <v>XIDX:BRIS</v>
    <v>404</v>
  </rv>
  <rv s="1">
    <v>1</v>
    <v>XIDX:BRIS</v>
    <v>Daily</v>
    <v>44560</v>
    <v>44560</v>
    <v>0</v>
    <v>1</v>
    <v>637764192000000000,639285203677728411,0</v>
    <v>0</v>
    <v>bgtha2</v>
    <v>XIDX:BRIS</v>
    <v>405</v>
  </rv>
  <rv s="1">
    <v>1</v>
    <v>XIDX:BRIS</v>
    <v>Daily</v>
    <v>44925</v>
    <v>44925</v>
    <v>0</v>
    <v>1</v>
    <v>638079552000000000,639285203678198402,0</v>
    <v>0</v>
    <v>bgtha2</v>
    <v>XIDX:BRIS</v>
    <v>406</v>
  </rv>
  <rv s="1">
    <v>1</v>
    <v>XIDX:BRIS</v>
    <v>Daily</v>
    <v>45289</v>
    <v>45289</v>
    <v>0</v>
    <v>1</v>
    <v>638394048000000000,639285203678678403,0</v>
    <v>0</v>
    <v>bgtha2</v>
    <v>XIDX:BRIS</v>
    <v>407</v>
  </rv>
  <rv s="1">
    <v>1</v>
    <v>XIDX:BRIS</v>
    <v>Daily</v>
    <v>45656</v>
    <v>45656</v>
    <v>0</v>
    <v>1</v>
    <v>638711136000000000,639285203679148386,0</v>
    <v>0</v>
    <v>bgtha2</v>
    <v>XIDX:BRIS</v>
    <v>408</v>
  </rv>
  <rv s="1">
    <v>1</v>
    <v>XIDX:BRIS</v>
    <v>Daily</v>
    <v>46021</v>
    <v>46021</v>
    <v>0</v>
    <v>1</v>
    <v>639026496000000000,639285203676030803,0</v>
    <v>0</v>
    <v>bgtha2</v>
    <v>XIDX:BRIS</v>
    <v>409</v>
  </rv>
  <rv s="1">
    <v>1</v>
    <v>XIDX:BRIS</v>
    <v>Daily</v>
    <v>46203</v>
    <v>46203</v>
    <v>0</v>
    <v>1</v>
    <v>639183744000000000,639285203676509645,0</v>
    <v>0</v>
    <v>bgtha2</v>
    <v>XIDX:BRIS</v>
    <v>410</v>
  </rv>
  <rv s="1">
    <v>1</v>
    <v>XIDX:BRIS</v>
    <v>Daily</v>
    <v>46111</v>
    <v>46111</v>
    <v>0</v>
    <v>1</v>
    <v>639104256000000000,639285203676998428,0</v>
    <v>0</v>
    <v>bgtha2</v>
    <v>XIDX:BRIS</v>
    <v>411</v>
  </rv>
  <rv s="1">
    <v>1</v>
    <v>XIDX:PRDA</v>
    <v>Daily</v>
    <v>42734</v>
    <v>42734</v>
    <v>0</v>
    <v>1</v>
    <v>636186528000000000,639285203679660855,0</v>
    <v>0</v>
    <v>bkhgm7</v>
    <v>XIDX:PRDA</v>
    <v>412</v>
  </rv>
  <rv s="1">
    <v>1</v>
    <v>XIDX:PRDA</v>
    <v>Daily</v>
    <v>43098</v>
    <v>43098</v>
    <v>0</v>
    <v>1</v>
    <v>636501024000000000,639285203672998512,0</v>
    <v>0</v>
    <v>bkhgm7</v>
    <v>XIDX:PRDA</v>
    <v>413</v>
  </rv>
  <rv s="1">
    <v>1</v>
    <v>XIDX:PRDA</v>
    <v>Daily</v>
    <v>43462</v>
    <v>43462</v>
    <v>0</v>
    <v>1</v>
    <v>636815520000000000,639285203673469668,0</v>
    <v>0</v>
    <v>bkhgm7</v>
    <v>XIDX:PRDA</v>
    <v>414</v>
  </rv>
  <rv s="1">
    <v>1</v>
    <v>XIDX:PRDA</v>
    <v>Daily</v>
    <v>43829</v>
    <v>43829</v>
    <v>0</v>
    <v>1</v>
    <v>637132608000000000,639285203673939666,0</v>
    <v>0</v>
    <v>bkhgm7</v>
    <v>XIDX:PRDA</v>
    <v>415</v>
  </rv>
  <rv s="1">
    <v>1</v>
    <v>XIDX:PRDA</v>
    <v>Daily</v>
    <v>44195</v>
    <v>44195</v>
    <v>0</v>
    <v>1</v>
    <v>637448832000000000,639285203674430777,0</v>
    <v>0</v>
    <v>bkhgm7</v>
    <v>XIDX:PRDA</v>
    <v>416</v>
  </rv>
  <rv s="1">
    <v>1</v>
    <v>XIDX:PRDA</v>
    <v>Daily</v>
    <v>44560</v>
    <v>44560</v>
    <v>0</v>
    <v>1</v>
    <v>637764192000000000,639285203674900801,0</v>
    <v>0</v>
    <v>bkhgm7</v>
    <v>XIDX:PRDA</v>
    <v>417</v>
  </rv>
  <rv s="1">
    <v>1</v>
    <v>XIDX:PRDA</v>
    <v>Daily</v>
    <v>44925</v>
    <v>44925</v>
    <v>0</v>
    <v>1</v>
    <v>638079552000000000,639285203675379668,0</v>
    <v>0</v>
    <v>bkhgm7</v>
    <v>XIDX:PRDA</v>
    <v>418</v>
  </rv>
  <rv s="1">
    <v>1</v>
    <v>XIDX:PRDA</v>
    <v>Daily</v>
    <v>45289</v>
    <v>45289</v>
    <v>0</v>
    <v>1</v>
    <v>638394048000000000,639285203675858451,0</v>
    <v>0</v>
    <v>bkhgm7</v>
    <v>XIDX:PRDA</v>
    <v>419</v>
  </rv>
  <rv s="1">
    <v>1</v>
    <v>XIDX:PRDA</v>
    <v>Daily</v>
    <v>45656</v>
    <v>45656</v>
    <v>0</v>
    <v>1</v>
    <v>638711136000000000,639285203676329649,0</v>
    <v>0</v>
    <v>bkhgm7</v>
    <v>XIDX:PRDA</v>
    <v>420</v>
  </rv>
  <rv s="1">
    <v>1</v>
    <v>XIDX:PRDA</v>
    <v>Daily</v>
    <v>46021</v>
    <v>46021</v>
    <v>0</v>
    <v>1</v>
    <v>639026496000000000,639285203676798432,0</v>
    <v>0</v>
    <v>bkhgm7</v>
    <v>XIDX:PRDA</v>
    <v>421</v>
  </rv>
  <rv s="1">
    <v>1</v>
    <v>XIDX:PRDA</v>
    <v>Daily</v>
    <v>46203</v>
    <v>46203</v>
    <v>0</v>
    <v>1</v>
    <v>639183744000000000,639285203677279645,0</v>
    <v>0</v>
    <v>bkhgm7</v>
    <v>XIDX:PRDA</v>
    <v>190</v>
  </rv>
  <rv s="1">
    <v>1</v>
    <v>XIDX:PRDA</v>
    <v>Daily</v>
    <v>46111</v>
    <v>46111</v>
    <v>0</v>
    <v>1</v>
    <v>639104256000000000,639285203677619657,0</v>
    <v>0</v>
    <v>bkhgm7</v>
    <v>XIDX:PRDA</v>
    <v>422</v>
  </rv>
  <rv s="1">
    <v>1</v>
    <v>XIDX:PBSA</v>
    <v>Daily</v>
    <v>42734</v>
    <v>42734</v>
    <v>0</v>
    <v>1</v>
    <v>636186528000000000,639285203678559631,0</v>
    <v>0</v>
    <v>bkhfbh</v>
    <v>XIDX:PBSA</v>
    <v>423</v>
  </rv>
  <rv s="1">
    <v>1</v>
    <v>XIDX:PBSA</v>
    <v>Daily</v>
    <v>43098</v>
    <v>43098</v>
    <v>0</v>
    <v>1</v>
    <v>636501024000000000,639285203679038388,0</v>
    <v>0</v>
    <v>bkhfbh</v>
    <v>XIDX:PBSA</v>
    <v>424</v>
  </rv>
  <rv s="1">
    <v>1</v>
    <v>XIDX:PBSA</v>
    <v>Daily</v>
    <v>43829</v>
    <v>43829</v>
    <v>0</v>
    <v>1</v>
    <v>637132608000000000,639285203679969623,0</v>
    <v>0</v>
    <v>bkhfbh</v>
    <v>XIDX:PBSA</v>
    <v>245</v>
  </rv>
  <rv s="1">
    <v>1</v>
    <v>XIDX:PBSA</v>
    <v>Daily</v>
    <v>44195</v>
    <v>44195</v>
    <v>0</v>
    <v>1</v>
    <v>637448832000000000,639285203680448369,0</v>
    <v>0</v>
    <v>bkhfbh</v>
    <v>XIDX:PBSA</v>
    <v>425</v>
  </rv>
  <rv s="1">
    <v>1</v>
    <v>XIDX:PBSA</v>
    <v>Daily</v>
    <v>44560</v>
    <v>44560</v>
    <v>0</v>
    <v>1</v>
    <v>637764192000000000,639285203680928354,0</v>
    <v>0</v>
    <v>bkhfbh</v>
    <v>XIDX:PBSA</v>
    <v>110</v>
  </rv>
  <rv s="1">
    <v>1</v>
    <v>XIDX:PBSA</v>
    <v>Daily</v>
    <v>44925</v>
    <v>44925</v>
    <v>0</v>
    <v>1</v>
    <v>638079552000000000,639285203681399617,0</v>
    <v>0</v>
    <v>bkhfbh</v>
    <v>XIDX:PBSA</v>
    <v>426</v>
  </rv>
  <rv s="1">
    <v>1</v>
    <v>XIDX:PBSA</v>
    <v>Daily</v>
    <v>45289</v>
    <v>45289</v>
    <v>0</v>
    <v>1</v>
    <v>638394048000000000,639285203681869596,0</v>
    <v>0</v>
    <v>bkhfbh</v>
    <v>XIDX:PBSA</v>
    <v>427</v>
  </rv>
  <rv s="1">
    <v>1</v>
    <v>XIDX:PBSA</v>
    <v>Daily</v>
    <v>45656</v>
    <v>45656</v>
    <v>0</v>
    <v>1</v>
    <v>638711136000000000,639285203680589609,0</v>
    <v>0</v>
    <v>bkhfbh</v>
    <v>XIDX:PBSA</v>
    <v>237</v>
  </rv>
  <rv s="1">
    <v>1</v>
    <v>XIDX:PBSA</v>
    <v>Daily</v>
    <v>46021</v>
    <v>46021</v>
    <v>0</v>
    <v>1</v>
    <v>639026496000000000,639285203681069625,0</v>
    <v>0</v>
    <v>bkhfbh</v>
    <v>XIDX:PBSA</v>
    <v>25</v>
  </rv>
  <rv s="1">
    <v>1</v>
    <v>XIDX:PBSA</v>
    <v>Daily</v>
    <v>46203</v>
    <v>46203</v>
    <v>0</v>
    <v>1</v>
    <v>639183744000000000,639285203681529624,0</v>
    <v>0</v>
    <v>bkhfbh</v>
    <v>XIDX:PBSA</v>
    <v>428</v>
  </rv>
  <rv s="1">
    <v>1</v>
    <v>XIDX:PBSA</v>
    <v>Daily</v>
    <v>46111</v>
    <v>46111</v>
    <v>0</v>
    <v>1</v>
    <v>639104256000000000,639285203682018334,0</v>
    <v>0</v>
    <v>bkhfbh</v>
    <v>XIDX:PBSA</v>
    <v>429</v>
  </rv>
  <rv s="1">
    <v>1</v>
    <v>XIDX:WSBP</v>
    <v>Daily</v>
    <v>42734</v>
    <v>42734</v>
    <v>0</v>
    <v>1</v>
    <v>636186528000000000,639285203682962756,0</v>
    <v>0</v>
    <v>bki7z2</v>
    <v>XIDX:WSBP</v>
    <v>214</v>
  </rv>
  <rv s="1">
    <v>1</v>
    <v>XIDX:WSBP</v>
    <v>Daily</v>
    <v>43098</v>
    <v>43098</v>
    <v>0</v>
    <v>1</v>
    <v>636501024000000000,639285203683442750,0</v>
    <v>0</v>
    <v>bki7z2</v>
    <v>XIDX:WSBP</v>
    <v>430</v>
  </rv>
  <rv s="1">
    <v>1</v>
    <v>XIDX:WSBP</v>
    <v>Daily</v>
    <v>43462</v>
    <v>43462</v>
    <v>0</v>
    <v>1</v>
    <v>636815520000000000,639285203683922512,0</v>
    <v>0</v>
    <v>bki7z2</v>
    <v>XIDX:WSBP</v>
    <v>431</v>
  </rv>
  <rv s="1">
    <v>1</v>
    <v>XIDX:WSBP</v>
    <v>Daily</v>
    <v>43829</v>
    <v>43829</v>
    <v>0</v>
    <v>1</v>
    <v>637132608000000000,639285203684402520,0</v>
    <v>0</v>
    <v>bki7z2</v>
    <v>XIDX:WSBP</v>
    <v>432</v>
  </rv>
  <rv s="1">
    <v>1</v>
    <v>XIDX:WSBP</v>
    <v>Daily</v>
    <v>44195</v>
    <v>44195</v>
    <v>0</v>
    <v>1</v>
    <v>637448832000000000,639285203684882501,0</v>
    <v>0</v>
    <v>bki7z2</v>
    <v>XIDX:WSBP</v>
    <v>247</v>
  </rv>
  <rv s="1">
    <v>1</v>
    <v>XIDX:WSBP</v>
    <v>Daily</v>
    <v>44560</v>
    <v>44560</v>
    <v>0</v>
    <v>1</v>
    <v>637764192000000000,639285203681492771,0</v>
    <v>0</v>
    <v>bki7z2</v>
    <v>XIDX:WSBP</v>
    <v>352</v>
  </rv>
  <rv s="1">
    <v>1</v>
    <v>XIDX:WSBP</v>
    <v>Daily</v>
    <v>44925</v>
    <v>44925</v>
    <v>0</v>
    <v>1</v>
    <v>638079552000000000,639285203681972502,0</v>
    <v>0</v>
    <v>bki7z2</v>
    <v>XIDX:WSBP</v>
    <v>110</v>
  </rv>
  <rv s="1">
    <v>1</v>
    <v>XIDX:WSBP</v>
    <v>Daily</v>
    <v>45289</v>
    <v>45289</v>
    <v>0</v>
    <v>1</v>
    <v>638394048000000000,639285203682452508,0</v>
    <v>0</v>
    <v>bki7z2</v>
    <v>XIDX:WSBP</v>
    <v>72</v>
  </rv>
  <rv s="1">
    <v>1</v>
    <v>XIDX:WSBP</v>
    <v>Daily</v>
    <v>45656</v>
    <v>45656</v>
    <v>0</v>
    <v>1</v>
    <v>638711136000000000,639285203682932516,0</v>
    <v>0</v>
    <v>bki7z2</v>
    <v>XIDX:WSBP</v>
    <v>149</v>
  </rv>
  <rv s="1">
    <v>1</v>
    <v>XIDX:WSBP</v>
    <v>Daily</v>
    <v>46021</v>
    <v>46021</v>
    <v>0</v>
    <v>1</v>
    <v>639026496000000000,639285203683412754,0</v>
    <v>0</v>
    <v>bki7z2</v>
    <v>XIDX:WSBP</v>
    <v>74</v>
  </rv>
  <rv s="1">
    <v>1</v>
    <v>XIDX:WSBP</v>
    <v>Daily</v>
    <v>46203</v>
    <v>46203</v>
    <v>0</v>
    <v>1</v>
    <v>639183744000000000,639285203683893890,0</v>
    <v>0</v>
    <v>bki7z2</v>
    <v>XIDX:WSBP</v>
    <v>433</v>
  </rv>
  <rv s="1">
    <v>1</v>
    <v>XIDX:WSBP</v>
    <v>Daily</v>
    <v>46111</v>
    <v>46111</v>
    <v>0</v>
    <v>1</v>
    <v>639104256000000000,639285203684372504,0</v>
    <v>0</v>
    <v>bki7z2</v>
    <v>XIDX:WSBP</v>
    <v>434</v>
  </rv>
  <rv s="1">
    <v>1</v>
    <v>XIDX:INCF</v>
    <v>Daily</v>
    <v>42734</v>
    <v>42734</v>
    <v>0</v>
    <v>1</v>
    <v>636186528000000000,639285203685331501,0</v>
    <v>0</v>
    <v>bkguyc</v>
    <v>XIDX:INCF</v>
    <v>435</v>
  </rv>
  <rv s="1">
    <v>1</v>
    <v>XIDX:INCF</v>
    <v>Daily</v>
    <v>43098</v>
    <v>43098</v>
    <v>0</v>
    <v>1</v>
    <v>636501024000000000,639285203685811520,0</v>
    <v>0</v>
    <v>bkguyc</v>
    <v>XIDX:INCF</v>
    <v>374</v>
  </rv>
  <rv s="1">
    <v>1</v>
    <v>XIDX:INCF</v>
    <v>Daily</v>
    <v>43462</v>
    <v>43462</v>
    <v>0</v>
    <v>1</v>
    <v>636815520000000000,639285203681171472,0</v>
    <v>0</v>
    <v>bkguyc</v>
    <v>XIDX:INCF</v>
    <v>436</v>
  </rv>
  <rv s="1">
    <v>1</v>
    <v>XIDX:INCF</v>
    <v>Daily</v>
    <v>43829</v>
    <v>43829</v>
    <v>0</v>
    <v>1</v>
    <v>637132608000000000,639285203681651502,0</v>
    <v>0</v>
    <v>bkguyc</v>
    <v>XIDX:INCF</v>
    <v>72</v>
  </rv>
  <rv s="1">
    <v>1</v>
    <v>XIDX:INCF</v>
    <v>Daily</v>
    <v>44195</v>
    <v>44195</v>
    <v>0</v>
    <v>1</v>
    <v>637448832000000000,639285203682111478,0</v>
    <v>0</v>
    <v>bkguyc</v>
    <v>XIDX:INCF</v>
    <v>437</v>
  </rv>
  <rv s="1">
    <v>1</v>
    <v>XIDX:INCF</v>
    <v>Daily</v>
    <v>44560</v>
    <v>44560</v>
    <v>0</v>
    <v>1</v>
    <v>637764192000000000,639285203682591489,0</v>
    <v>0</v>
    <v>bkguyc</v>
    <v>XIDX:INCF</v>
    <v>436</v>
  </rv>
  <rv s="1">
    <v>1</v>
    <v>XIDX:INCF</v>
    <v>Daily</v>
    <v>44925</v>
    <v>44925</v>
    <v>0</v>
    <v>1</v>
    <v>638079552000000000,639285203683061485,0</v>
    <v>0</v>
    <v>bkguyc</v>
    <v>XIDX:INCF</v>
    <v>438</v>
  </rv>
  <rv s="1">
    <v>1</v>
    <v>XIDX:INCF</v>
    <v>Daily</v>
    <v>45289</v>
    <v>45289</v>
    <v>0</v>
    <v>1</v>
    <v>638394048000000000,639285203683531506,0</v>
    <v>0</v>
    <v>bkguyc</v>
    <v>XIDX:INCF</v>
    <v>72</v>
  </rv>
  <rv s="1">
    <v>1</v>
    <v>XIDX:INCF</v>
    <v>Daily</v>
    <v>45656</v>
    <v>45656</v>
    <v>0</v>
    <v>1</v>
    <v>638711136000000000,639285203684011493,0</v>
    <v>0</v>
    <v>bkguyc</v>
    <v>XIDX:INCF</v>
    <v>434</v>
  </rv>
  <rv s="1">
    <v>1</v>
    <v>XIDX:INCF</v>
    <v>Daily</v>
    <v>46021</v>
    <v>46021</v>
    <v>0</v>
    <v>1</v>
    <v>639026496000000000,639285203684481506,0</v>
    <v>0</v>
    <v>bkguyc</v>
    <v>XIDX:INCF</v>
    <v>439</v>
  </rv>
  <rv s="1">
    <v>1</v>
    <v>XIDX:INCF</v>
    <v>Daily</v>
    <v>46203</v>
    <v>46203</v>
    <v>0</v>
    <v>1</v>
    <v>639183744000000000,639285203684962166,0</v>
    <v>0</v>
    <v>bkguyc</v>
    <v>XIDX:INCF</v>
    <v>110</v>
  </rv>
  <rv s="1">
    <v>1</v>
    <v>XIDX:INCF</v>
    <v>Daily</v>
    <v>46111</v>
    <v>46111</v>
    <v>0</v>
    <v>1</v>
    <v>639104256000000000,639285203685441502,0</v>
    <v>0</v>
    <v>bkguyc</v>
    <v>XIDX:INCF</v>
    <v>51</v>
  </rv>
  <rv s="1">
    <v>1</v>
    <v>XIDX:POWR</v>
    <v>Daily</v>
    <v>42734</v>
    <v>42734</v>
    <v>0</v>
    <v>1</v>
    <v>636186528000000000,639285203686249588,0</v>
    <v>0</v>
    <v>bn9dar</v>
    <v>XIDX:POWR</v>
    <v>122</v>
  </rv>
  <rv s="1">
    <v>1</v>
    <v>XIDX:POWR</v>
    <v>Daily</v>
    <v>43098</v>
    <v>43098</v>
    <v>0</v>
    <v>1</v>
    <v>636501024000000000,639285203686720904,0</v>
    <v>0</v>
    <v>bn9dar</v>
    <v>XIDX:POWR</v>
    <v>440</v>
  </rv>
  <rv s="1">
    <v>1</v>
    <v>XIDX:POWR</v>
    <v>Daily</v>
    <v>43462</v>
    <v>43462</v>
    <v>0</v>
    <v>1</v>
    <v>636815520000000000,639285203687199580,0</v>
    <v>0</v>
    <v>bn9dar</v>
    <v>XIDX:POWR</v>
    <v>441</v>
  </rv>
  <rv s="1">
    <v>1</v>
    <v>XIDX:POWR</v>
    <v>Daily</v>
    <v>43829</v>
    <v>43829</v>
    <v>0</v>
    <v>1</v>
    <v>637132608000000000,639285203687678225,0</v>
    <v>0</v>
    <v>bn9dar</v>
    <v>XIDX:POWR</v>
    <v>76</v>
  </rv>
  <rv s="1">
    <v>1</v>
    <v>XIDX:POWR</v>
    <v>Daily</v>
    <v>44195</v>
    <v>44195</v>
    <v>0</v>
    <v>1</v>
    <v>637448832000000000,639285203688150938,0</v>
    <v>0</v>
    <v>bn9dar</v>
    <v>XIDX:POWR</v>
    <v>311</v>
  </rv>
  <rv s="1">
    <v>1</v>
    <v>XIDX:POWR</v>
    <v>Daily</v>
    <v>44560</v>
    <v>44560</v>
    <v>0</v>
    <v>1</v>
    <v>637764192000000000,639285203688628205,0</v>
    <v>0</v>
    <v>bn9dar</v>
    <v>XIDX:POWR</v>
    <v>315</v>
  </rv>
  <rv s="1">
    <v>1</v>
    <v>XIDX:POWR</v>
    <v>Daily</v>
    <v>44925</v>
    <v>44925</v>
    <v>0</v>
    <v>1</v>
    <v>638079552000000000,639285203689099562,0</v>
    <v>0</v>
    <v>bn9dar</v>
    <v>XIDX:POWR</v>
    <v>442</v>
  </rv>
  <rv s="1">
    <v>1</v>
    <v>XIDX:POWR</v>
    <v>Daily</v>
    <v>45289</v>
    <v>45289</v>
    <v>0</v>
    <v>1</v>
    <v>638394048000000000,639285203684930874,0</v>
    <v>0</v>
    <v>bn9dar</v>
    <v>XIDX:POWR</v>
    <v>311</v>
  </rv>
  <rv s="1">
    <v>1</v>
    <v>XIDX:POWR</v>
    <v>Daily</v>
    <v>45656</v>
    <v>45656</v>
    <v>0</v>
    <v>1</v>
    <v>638711136000000000,639285203685408265,0</v>
    <v>0</v>
    <v>bn9dar</v>
    <v>XIDX:POWR</v>
    <v>336</v>
  </rv>
  <rv s="1">
    <v>1</v>
    <v>XIDX:POWR</v>
    <v>Daily</v>
    <v>46021</v>
    <v>46021</v>
    <v>0</v>
    <v>1</v>
    <v>639026496000000000,639285203685888273,0</v>
    <v>0</v>
    <v>bn9dar</v>
    <v>XIDX:POWR</v>
    <v>443</v>
  </rv>
  <rv s="1">
    <v>1</v>
    <v>XIDX:POWR</v>
    <v>Daily</v>
    <v>46203</v>
    <v>46203</v>
    <v>0</v>
    <v>1</v>
    <v>639183744000000000,639285203686369588,0</v>
    <v>0</v>
    <v>bn9dar</v>
    <v>XIDX:POWR</v>
    <v>444</v>
  </rv>
  <rv s="1">
    <v>1</v>
    <v>XIDX:POWR</v>
    <v>Daily</v>
    <v>46111</v>
    <v>46111</v>
    <v>0</v>
    <v>1</v>
    <v>639104256000000000,639285203686839580,0</v>
    <v>0</v>
    <v>bn9dar</v>
    <v>XIDX:POWR</v>
    <v>445</v>
  </rv>
  <rv s="1">
    <v>1</v>
    <v>XIDX:OASA</v>
    <v>Daily</v>
    <v>42734</v>
    <v>42734</v>
    <v>0</v>
    <v>1</v>
    <v>636186528000000000,639285203687787320,0</v>
    <v>0</v>
    <v>bkhdim</v>
    <v>XIDX:OASA</v>
    <v>273</v>
  </rv>
  <rv s="1">
    <v>1</v>
    <v>XIDX:OASA</v>
    <v>Daily</v>
    <v>43098</v>
    <v>43098</v>
    <v>0</v>
    <v>1</v>
    <v>636501024000000000,639285203688263512,0</v>
    <v>0</v>
    <v>bkhdim</v>
    <v>XIDX:OASA</v>
    <v>101</v>
  </rv>
  <rv s="1">
    <v>1</v>
    <v>XIDX:OASA</v>
    <v>Daily</v>
    <v>43462</v>
    <v>43462</v>
    <v>0</v>
    <v>1</v>
    <v>636815520000000000,639285203688737303,0</v>
    <v>0</v>
    <v>bkhdim</v>
    <v>XIDX:OASA</v>
    <v>100</v>
  </rv>
  <rv s="1">
    <v>1</v>
    <v>XIDX:OASA</v>
    <v>Daily</v>
    <v>43829</v>
    <v>43829</v>
    <v>0</v>
    <v>1</v>
    <v>637132608000000000,639285203689223537,0</v>
    <v>0</v>
    <v>bkhdim</v>
    <v>XIDX:OASA</v>
    <v>139</v>
  </rv>
  <rv s="1">
    <v>1</v>
    <v>XIDX:OASA</v>
    <v>Daily</v>
    <v>44195</v>
    <v>44195</v>
    <v>0</v>
    <v>1</v>
    <v>637448832000000000,639285203684833508,0</v>
    <v>0</v>
    <v>bkhdim</v>
    <v>XIDX:OASA</v>
    <v>110</v>
  </rv>
  <rv s="1">
    <v>1</v>
    <v>XIDX:OASA</v>
    <v>Daily</v>
    <v>44560</v>
    <v>44560</v>
    <v>0</v>
    <v>1</v>
    <v>637764192000000000,639285203685307307,0</v>
    <v>0</v>
    <v>bkhdim</v>
    <v>XIDX:OASA</v>
    <v>110</v>
  </rv>
  <rv s="1">
    <v>1</v>
    <v>XIDX:OASA</v>
    <v>Daily</v>
    <v>44925</v>
    <v>44925</v>
    <v>0</v>
    <v>1</v>
    <v>638079552000000000,639285203685793811,0</v>
    <v>0</v>
    <v>bkhdim</v>
    <v>XIDX:OASA</v>
    <v>336</v>
  </rv>
  <rv s="1">
    <v>1</v>
    <v>XIDX:OASA</v>
    <v>Daily</v>
    <v>45289</v>
    <v>45289</v>
    <v>0</v>
    <v>1</v>
    <v>638394048000000000,639285203686277295,0</v>
    <v>0</v>
    <v>bkhdim</v>
    <v>XIDX:OASA</v>
    <v>446</v>
  </rv>
  <rv s="1">
    <v>1</v>
    <v>XIDX:OASA</v>
    <v>Daily</v>
    <v>45656</v>
    <v>45656</v>
    <v>0</v>
    <v>1</v>
    <v>638711136000000000,639285203686747306,0</v>
    <v>0</v>
    <v>bkhdim</v>
    <v>XIDX:OASA</v>
    <v>447</v>
  </rv>
  <rv s="1">
    <v>1</v>
    <v>XIDX:OASA</v>
    <v>Daily</v>
    <v>46021</v>
    <v>46021</v>
    <v>0</v>
    <v>1</v>
    <v>639026496000000000,639285203687227284,0</v>
    <v>0</v>
    <v>bkhdim</v>
    <v>XIDX:OASA</v>
    <v>448</v>
  </rv>
  <rv s="1">
    <v>1</v>
    <v>XIDX:OASA</v>
    <v>Daily</v>
    <v>46203</v>
    <v>46203</v>
    <v>0</v>
    <v>1</v>
    <v>639183744000000000,639285203687697317,0</v>
    <v>0</v>
    <v>bkhdim</v>
    <v>XIDX:OASA</v>
    <v>449</v>
  </rv>
  <rv s="1">
    <v>1</v>
    <v>XIDX:OASA</v>
    <v>Daily</v>
    <v>46111</v>
    <v>46111</v>
    <v>0</v>
    <v>1</v>
    <v>639104256000000000,639285203688177310,0</v>
    <v>0</v>
    <v>bkhdim</v>
    <v>XIDX:OASA</v>
    <v>67</v>
  </rv>
  <rv s="1">
    <v>1</v>
    <v>XIDX:UNSP</v>
    <v>Daily</v>
    <v>39812</v>
    <v>39812</v>
    <v>0</v>
    <v>1</v>
    <v>633661920000000000,639285203748731451,0</v>
    <v>0</v>
    <v>bn9pjc</v>
    <v>XIDX:UNSP</v>
    <v>450</v>
  </rv>
  <rv s="1">
    <v>1</v>
    <v>XIDX:UNSP</v>
    <v>Daily</v>
    <v>40176</v>
    <v>40176</v>
    <v>0</v>
    <v>1</v>
    <v>633976416000000000,639285203744671363,0</v>
    <v>0</v>
    <v>bn9pjc</v>
    <v>XIDX:UNSP</v>
    <v>451</v>
  </rv>
  <rv s="1">
    <v>1</v>
    <v>XIDX:UNSP</v>
    <v>Daily</v>
    <v>40542</v>
    <v>40542</v>
    <v>0</v>
    <v>1</v>
    <v>634292640000000000,639285203745141365,0</v>
    <v>0</v>
    <v>bn9pjc</v>
    <v>XIDX:UNSP</v>
    <v>166</v>
  </rv>
  <rv s="1">
    <v>1</v>
    <v>XIDX:UNSP</v>
    <v>Daily</v>
    <v>40907</v>
    <v>40907</v>
    <v>0</v>
    <v>1</v>
    <v>634608000000000000,639285203745621349,0</v>
    <v>0</v>
    <v>bn9pjc</v>
    <v>XIDX:UNSP</v>
    <v>452</v>
  </rv>
  <rv s="1">
    <v>1</v>
    <v>XIDX:UNSP</v>
    <v>Daily</v>
    <v>41271</v>
    <v>41271</v>
    <v>0</v>
    <v>1</v>
    <v>634922496000000000,639285203746101470,0</v>
    <v>0</v>
    <v>bn9pjc</v>
    <v>XIDX:UNSP</v>
    <v>453</v>
  </rv>
  <rv s="1">
    <v>1</v>
    <v>XIDX:UNSP</v>
    <v>Daily</v>
    <v>41638</v>
    <v>41638</v>
    <v>0</v>
    <v>1</v>
    <v>635239584000000000,639285203746571468,0</v>
    <v>0</v>
    <v>bn9pjc</v>
    <v>XIDX:UNSP</v>
    <v>260</v>
  </rv>
  <rv s="1">
    <v>1</v>
    <v>XIDX:UNSP</v>
    <v>Daily</v>
    <v>42003</v>
    <v>42003</v>
    <v>0</v>
    <v>1</v>
    <v>635554944000000000,639285203747054212,0</v>
    <v>0</v>
    <v>bn9pjc</v>
    <v>XIDX:UNSP</v>
    <v>260</v>
  </rv>
  <rv s="1">
    <v>1</v>
    <v>XIDX:UNSP</v>
    <v>Daily</v>
    <v>42734</v>
    <v>42734</v>
    <v>0</v>
    <v>1</v>
    <v>636186528000000000,639285203748021466,0</v>
    <v>0</v>
    <v>bn9pjc</v>
    <v>XIDX:UNSP</v>
    <v>260</v>
  </rv>
  <rv s="1">
    <v>1</v>
    <v>XIDX:UNSP</v>
    <v>Daily</v>
    <v>43098</v>
    <v>43098</v>
    <v>0</v>
    <v>1</v>
    <v>636501024000000000,639285203748501314,0</v>
    <v>0</v>
    <v>bn9pjc</v>
    <v>XIDX:UNSP</v>
    <v>84</v>
  </rv>
  <rv s="1">
    <v>1</v>
    <v>XIDX:UNSP</v>
    <v>Daily</v>
    <v>43462</v>
    <v>43462</v>
    <v>0</v>
    <v>1</v>
    <v>636815520000000000,639285203748971457,0</v>
    <v>0</v>
    <v>bn9pjc</v>
    <v>XIDX:UNSP</v>
    <v>454</v>
  </rv>
  <rv s="1">
    <v>1</v>
    <v>XIDX:UNSP</v>
    <v>Daily</v>
    <v>43829</v>
    <v>43829</v>
    <v>0</v>
    <v>1</v>
    <v>637132608000000000,639285203746684211,0</v>
    <v>0</v>
    <v>bn9pjc</v>
    <v>XIDX:UNSP</v>
    <v>82</v>
  </rv>
  <rv s="1">
    <v>1</v>
    <v>XIDX:UNSP</v>
    <v>Daily</v>
    <v>44195</v>
    <v>44195</v>
    <v>0</v>
    <v>1</v>
    <v>637448832000000000,639285203747161333,0</v>
    <v>0</v>
    <v>bn9pjc</v>
    <v>XIDX:UNSP</v>
    <v>352</v>
  </rv>
  <rv s="1">
    <v>1</v>
    <v>XIDX:UNSP</v>
    <v>Daily</v>
    <v>44560</v>
    <v>44560</v>
    <v>0</v>
    <v>1</v>
    <v>637764192000000000,639285203747631465,0</v>
    <v>0</v>
    <v>bn9pjc</v>
    <v>XIDX:UNSP</v>
    <v>366</v>
  </rv>
  <rv s="1">
    <v>1</v>
    <v>XIDX:UNSP</v>
    <v>Daily</v>
    <v>44925</v>
    <v>44925</v>
    <v>0</v>
    <v>1</v>
    <v>638079552000000000,639285203748101452,0</v>
    <v>0</v>
    <v>bn9pjc</v>
    <v>XIDX:UNSP</v>
    <v>71</v>
  </rv>
  <rv s="1">
    <v>1</v>
    <v>XIDX:UNSP</v>
    <v>Daily</v>
    <v>45289</v>
    <v>45289</v>
    <v>0</v>
    <v>1</v>
    <v>638394048000000000,639285203748571469,0</v>
    <v>0</v>
    <v>bn9pjc</v>
    <v>XIDX:UNSP</v>
    <v>18</v>
  </rv>
  <rv s="1">
    <v>1</v>
    <v>XIDX:UNSP</v>
    <v>Daily</v>
    <v>45656</v>
    <v>45656</v>
    <v>0</v>
    <v>1</v>
    <v>638711136000000000,639285203749041306,0</v>
    <v>0</v>
    <v>bn9pjc</v>
    <v>XIDX:UNSP</v>
    <v>455</v>
  </rv>
  <rv s="1">
    <v>1</v>
    <v>XIDX:UNSP</v>
    <v>Daily</v>
    <v>46021</v>
    <v>46021</v>
    <v>0</v>
    <v>1</v>
    <v>639026496000000000,639285203749511461,0</v>
    <v>0</v>
    <v>bn9pjc</v>
    <v>XIDX:UNSP</v>
    <v>110</v>
  </rv>
  <rv s="1">
    <v>1</v>
    <v>XIDX:UNSP</v>
    <v>Daily</v>
    <v>46203</v>
    <v>46203</v>
    <v>0</v>
    <v>1</v>
    <v>639183744000000000,639285203749991463,0</v>
    <v>0</v>
    <v>bn9pjc</v>
    <v>XIDX:UNSP</v>
    <v>132</v>
  </rv>
  <rv s="1">
    <v>1</v>
    <v>XIDX:UNSP</v>
    <v>Daily</v>
    <v>46111</v>
    <v>46111</v>
    <v>0</v>
    <v>1</v>
    <v>639104256000000000,639285203750461309,0</v>
    <v>0</v>
    <v>bn9pjc</v>
    <v>XIDX:UNSP</v>
    <v>46</v>
  </rv>
  <rv s="1">
    <v>1</v>
    <v>XIDX:TRIO</v>
    <v>Daily</v>
    <v>40542</v>
    <v>40542</v>
    <v>0</v>
    <v>1</v>
    <v>634292640000000000,639285203690803081,0</v>
    <v>0</v>
    <v>bh7qww</v>
    <v>XIDX:TRIO</v>
    <v>443</v>
  </rv>
  <rv s="1">
    <v>1</v>
    <v>XIDX:TRIO</v>
    <v>Daily</v>
    <v>41271</v>
    <v>41271</v>
    <v>0</v>
    <v>1</v>
    <v>634922496000000000,639285203691283089,0</v>
    <v>0</v>
    <v>bh7qww</v>
    <v>XIDX:TRIO</v>
    <v>76</v>
  </rv>
  <rv s="1">
    <v>1</v>
    <v>XIDX:TRIO</v>
    <v>Daily</v>
    <v>42003</v>
    <v>42003</v>
    <v>0</v>
    <v>1</v>
    <v>635554944000000000,639285203691758939,0</v>
    <v>0</v>
    <v>bh7qww</v>
    <v>XIDX:TRIO</v>
    <v>456</v>
  </rv>
  <rv s="1">
    <v>1</v>
    <v>XIDX:TRIO</v>
    <v>Daily</v>
    <v>43462</v>
    <v>43462</v>
    <v>0</v>
    <v>1</v>
    <v>636815520000000000,639285203692707460,0</v>
    <v>0</v>
    <v>bh7qww</v>
    <v>XIDX:TRIO</v>
    <v>371</v>
  </rv>
  <rv s="1">
    <v>1</v>
    <v>XIDX:TRIO</v>
    <v>Daily</v>
    <v>44195</v>
    <v>44195</v>
    <v>0</v>
    <v>1</v>
    <v>637448832000000000,639285203693187463,0</v>
    <v>0</v>
    <v>bh7qww</v>
    <v>XIDX:TRIO</v>
    <v>110</v>
  </rv>
  <rv s="1">
    <v>1</v>
    <v>XIDX:TRIO</v>
    <v>Daily</v>
    <v>44925</v>
    <v>44925</v>
    <v>0</v>
    <v>1</v>
    <v>638079552000000000,639285203688938956,0</v>
    <v>0</v>
    <v>bh7qww</v>
    <v>XIDX:TRIO</v>
    <v>110</v>
  </rv>
  <rv s="1">
    <v>1</v>
    <v>XIDX:TRIO</v>
    <v>Daily</v>
    <v>45656</v>
    <v>45656</v>
    <v>0</v>
    <v>1</v>
    <v>638711136000000000,639285203689423072,0</v>
    <v>0</v>
    <v>bh7qww</v>
    <v>XIDX:TRIO</v>
    <v>110</v>
  </rv>
  <rv s="1">
    <v>1</v>
    <v>XIDX:TRIO</v>
    <v>Daily</v>
    <v>46021</v>
    <v>46021</v>
    <v>0</v>
    <v>1</v>
    <v>639026496000000000,639285203689903080,0</v>
    <v>0</v>
    <v>bh7qww</v>
    <v>XIDX:TRIO</v>
    <v>110</v>
  </rv>
  <rv s="1">
    <v>1</v>
    <v>XIDX:TRIO</v>
    <v>Daily</v>
    <v>46111</v>
    <v>46111</v>
    <v>0</v>
    <v>1</v>
    <v>639104256000000000,639285203690383080,0</v>
    <v>0</v>
    <v>bh7qww</v>
    <v>XIDX:TRIO</v>
    <v>110</v>
  </rv>
  <rv s="1">
    <v>1</v>
    <v>XIDX:TRIO</v>
    <v>Daily</v>
    <v>40176</v>
    <v>40176</v>
    <v>0</v>
    <v>1</v>
    <v>633976416000000000,639285203731927715,0</v>
    <v>0</v>
    <v>bh7qww</v>
    <v>XIDX:TRIO</v>
    <v>38</v>
  </rv>
  <rv s="1">
    <v>1</v>
    <v>XIDX:TRIO</v>
    <v>Daily</v>
    <v>40907</v>
    <v>40907</v>
    <v>0</v>
    <v>1</v>
    <v>634608000000000000,639285203732393286,0</v>
    <v>0</v>
    <v>bh7qww</v>
    <v>XIDX:TRIO</v>
    <v>441</v>
  </rv>
  <rv s="1">
    <v>1</v>
    <v>XIDX:TRIO</v>
    <v>Daily</v>
    <v>41638</v>
    <v>41638</v>
    <v>0</v>
    <v>1</v>
    <v>635239584000000000,639285203732867711,0</v>
    <v>0</v>
    <v>bh7qww</v>
    <v>XIDX:TRIO</v>
    <v>406</v>
  </rv>
  <rv s="1">
    <v>1</v>
    <v>XIDX:TRIO</v>
    <v>Daily</v>
    <v>42368</v>
    <v>42368</v>
    <v>0</v>
    <v>1</v>
    <v>635870304000000000,639285203733343291,0</v>
    <v>0</v>
    <v>bh7qww</v>
    <v>XIDX:TRIO</v>
    <v>457</v>
  </rv>
  <rv s="1">
    <v>1</v>
    <v>XIDX:TRIO</v>
    <v>Daily</v>
    <v>43829</v>
    <v>43829</v>
    <v>0</v>
    <v>1</v>
    <v>637132608000000000,639285203731043281,0</v>
    <v>0</v>
    <v>bh7qww</v>
    <v>XIDX:TRIO</v>
    <v>110</v>
  </rv>
  <rv s="1">
    <v>1</v>
    <v>XIDX:TRIO</v>
    <v>Daily</v>
    <v>44560</v>
    <v>44560</v>
    <v>0</v>
    <v>1</v>
    <v>637764192000000000,639285203731513285,0</v>
    <v>0</v>
    <v>bh7qww</v>
    <v>XIDX:TRIO</v>
    <v>110</v>
  </rv>
  <rv s="1">
    <v>1</v>
    <v>XIDX:TRIO</v>
    <v>Daily</v>
    <v>45289</v>
    <v>45289</v>
    <v>0</v>
    <v>1</v>
    <v>638394048000000000,639285203731997711,0</v>
    <v>0</v>
    <v>bh7qww</v>
    <v>XIDX:TRIO</v>
    <v>110</v>
  </rv>
  <rv s="1">
    <v>1</v>
    <v>XIDX:TRIO</v>
    <v>Daily</v>
    <v>46203</v>
    <v>46203</v>
    <v>0</v>
    <v>1</v>
    <v>639183744000000000,639285203732467714,0</v>
    <v>0</v>
    <v>bh7qww</v>
    <v>XIDX:TRIO</v>
    <v>110</v>
  </rv>
  <rv s="1">
    <v>1</v>
    <v>XIDX:TRIL</v>
    <v>Daily</v>
    <v>40176</v>
    <v>40176</v>
    <v>0</v>
    <v>1</v>
    <v>633976416000000000,639285203692258145,0</v>
    <v>0</v>
    <v>bki2im</v>
    <v>XIDX:TRIL</v>
    <v>458</v>
  </rv>
  <rv s="1">
    <v>1</v>
    <v>XIDX:TRIL</v>
    <v>Daily</v>
    <v>40542</v>
    <v>40542</v>
    <v>0</v>
    <v>1</v>
    <v>634292640000000000,639285203692730975,0</v>
    <v>0</v>
    <v>bki2im</v>
    <v>XIDX:TRIL</v>
    <v>128</v>
  </rv>
  <rv s="1">
    <v>1</v>
    <v>XIDX:TRIL</v>
    <v>Daily</v>
    <v>41271</v>
    <v>41271</v>
    <v>0</v>
    <v>1</v>
    <v>634922496000000000,639285203693199543,0</v>
    <v>0</v>
    <v>bki2im</v>
    <v>XIDX:TRIL</v>
    <v>200</v>
  </rv>
  <rv s="1">
    <v>1</v>
    <v>XIDX:TRIL</v>
    <v>Daily</v>
    <v>42003</v>
    <v>42003</v>
    <v>0</v>
    <v>1</v>
    <v>635554944000000000,639285203693679534,0</v>
    <v>0</v>
    <v>bki2im</v>
    <v>XIDX:TRIL</v>
    <v>142</v>
  </rv>
  <rv s="1">
    <v>1</v>
    <v>XIDX:TRIL</v>
    <v>Daily</v>
    <v>42368</v>
    <v>42368</v>
    <v>0</v>
    <v>1</v>
    <v>635870304000000000,639285203694158108,0</v>
    <v>0</v>
    <v>bki2im</v>
    <v>XIDX:TRIL</v>
    <v>72</v>
  </rv>
  <rv s="1">
    <v>1</v>
    <v>XIDX:TRIL</v>
    <v>Daily</v>
    <v>43098</v>
    <v>43098</v>
    <v>0</v>
    <v>1</v>
    <v>636501024000000000,639285203694638086,0</v>
    <v>0</v>
    <v>bki2im</v>
    <v>XIDX:TRIL</v>
    <v>72</v>
  </rv>
  <rv s="1">
    <v>1</v>
    <v>XIDX:TRIL</v>
    <v>Daily</v>
    <v>43829</v>
    <v>43829</v>
    <v>0</v>
    <v>1</v>
    <v>637132608000000000,639285203690340940,0</v>
    <v>0</v>
    <v>bki2im</v>
    <v>XIDX:TRIL</v>
    <v>110</v>
  </rv>
  <rv s="1">
    <v>1</v>
    <v>XIDX:TRIL</v>
    <v>Daily</v>
    <v>46111</v>
    <v>46111</v>
    <v>0</v>
    <v>1</v>
    <v>639104256000000000,639285203690819563,0</v>
    <v>0</v>
    <v>bki2im</v>
    <v>XIDX:TRIL</v>
    <v>110</v>
  </rv>
  <rv s="1">
    <v>1</v>
    <v>XIDX:TRIL</v>
    <v>Daily</v>
    <v>40907</v>
    <v>40907</v>
    <v>0</v>
    <v>1</v>
    <v>634608000000000000,639285203733799279,0</v>
    <v>0</v>
    <v>bki2im</v>
    <v>XIDX:TRIL</v>
    <v>306</v>
  </rv>
  <rv s="1">
    <v>1</v>
    <v>XIDX:TRIL</v>
    <v>Daily</v>
    <v>41638</v>
    <v>41638</v>
    <v>0</v>
    <v>1</v>
    <v>635239584000000000,639285203734269298,0</v>
    <v>0</v>
    <v>bki2im</v>
    <v>XIDX:TRIL</v>
    <v>18</v>
  </rv>
  <rv s="1">
    <v>1</v>
    <v>XIDX:TRIL</v>
    <v>Daily</v>
    <v>42734</v>
    <v>42734</v>
    <v>0</v>
    <v>1</v>
    <v>636186528000000000,639285203734757451,0</v>
    <v>0</v>
    <v>bki2im</v>
    <v>XIDX:TRIL</v>
    <v>72</v>
  </rv>
  <rv s="1">
    <v>1</v>
    <v>XIDX:TRIL</v>
    <v>Daily</v>
    <v>43462</v>
    <v>43462</v>
    <v>0</v>
    <v>1</v>
    <v>636815520000000000,639285203730439303,0</v>
    <v>0</v>
    <v>bki2im</v>
    <v>XIDX:TRIL</v>
    <v>72</v>
  </rv>
  <rv s="1">
    <v>1</v>
    <v>XIDX:TRIL</v>
    <v>Daily</v>
    <v>44195</v>
    <v>44195</v>
    <v>0</v>
    <v>1</v>
    <v>637448832000000000,639285203730921354,0</v>
    <v>0</v>
    <v>bki2im</v>
    <v>XIDX:TRIL</v>
    <v>110</v>
  </rv>
  <rv s="1">
    <v>1</v>
    <v>XIDX:TRIL</v>
    <v>Daily</v>
    <v>46203</v>
    <v>46203</v>
    <v>0</v>
    <v>1</v>
    <v>639183744000000000,639285203731397492,0</v>
    <v>0</v>
    <v>bki2im</v>
    <v>XIDX:TRIL</v>
    <v>110</v>
  </rv>
  <rv s="1">
    <v>1</v>
    <v>XIDX:MTRA</v>
    <v>Daily</v>
    <v>42734</v>
    <v>42734</v>
    <v>0</v>
    <v>1</v>
    <v>636186528000000000,639285203695151058,0</v>
    <v>0</v>
    <v>bkhd77</v>
    <v>XIDX:MTRA</v>
    <v>202</v>
  </rv>
  <rv s="1">
    <v>1</v>
    <v>XIDX:MTRA</v>
    <v>Daily</v>
    <v>43098</v>
    <v>43098</v>
    <v>0</v>
    <v>1</v>
    <v>636501024000000000,639285203691351070,0</v>
    <v>0</v>
    <v>bkhd77</v>
    <v>XIDX:MTRA</v>
    <v>208</v>
  </rv>
  <rv s="1">
    <v>1</v>
    <v>XIDX:MTRA</v>
    <v>Daily</v>
    <v>43462</v>
    <v>43462</v>
    <v>0</v>
    <v>1</v>
    <v>636815520000000000,639285203691821064,0</v>
    <v>0</v>
    <v>bkhd77</v>
    <v>XIDX:MTRA</v>
    <v>222</v>
  </rv>
  <rv s="1">
    <v>1</v>
    <v>XIDX:MTRA</v>
    <v>Daily</v>
    <v>43829</v>
    <v>43829</v>
    <v>0</v>
    <v>1</v>
    <v>637132608000000000,639285203692302826,0</v>
    <v>0</v>
    <v>bkhd77</v>
    <v>XIDX:MTRA</v>
    <v>393</v>
  </rv>
  <rv s="1">
    <v>1</v>
    <v>XIDX:MTRA</v>
    <v>Daily</v>
    <v>44195</v>
    <v>44195</v>
    <v>0</v>
    <v>1</v>
    <v>637448832000000000,639285203692772491,0</v>
    <v>0</v>
    <v>bkhd77</v>
    <v>XIDX:MTRA</v>
    <v>110</v>
  </rv>
  <rv s="1">
    <v>1</v>
    <v>XIDX:MTRA</v>
    <v>Daily</v>
    <v>44560</v>
    <v>44560</v>
    <v>0</v>
    <v>1</v>
    <v>637764192000000000,639285203693242488,0</v>
    <v>0</v>
    <v>bkhd77</v>
    <v>XIDX:MTRA</v>
    <v>110</v>
  </rv>
  <rv s="1">
    <v>1</v>
    <v>XIDX:MTRA</v>
    <v>Daily</v>
    <v>46203</v>
    <v>46203</v>
    <v>0</v>
    <v>1</v>
    <v>639183744000000000,639285203693721066,0</v>
    <v>0</v>
    <v>bkhd77</v>
    <v>XIDX:MTRA</v>
    <v>110</v>
  </rv>
  <rv s="1">
    <v>1</v>
    <v>XIDX:MTRA</v>
    <v>Daily</v>
    <v>46111</v>
    <v>46111</v>
    <v>0</v>
    <v>1</v>
    <v>639104256000000000,639285203694202824,0</v>
    <v>0</v>
    <v>bkhd77</v>
    <v>XIDX:MTRA</v>
    <v>110</v>
  </rv>
  <rv s="1">
    <v>1</v>
    <v>XIDX:MKNT</v>
    <v>Daily</v>
    <v>42368</v>
    <v>42368</v>
    <v>0</v>
    <v>1</v>
    <v>635870304000000000,639285203694669542,0</v>
    <v>0</v>
    <v>bkh4ar</v>
    <v>XIDX:MKNT</v>
    <v>459</v>
  </rv>
  <rv s="1">
    <v>1</v>
    <v>XIDX:MKNT</v>
    <v>Daily</v>
    <v>42734</v>
    <v>42734</v>
    <v>0</v>
    <v>1</v>
    <v>636186528000000000,639285203695141022,0</v>
    <v>0</v>
    <v>bkh4ar</v>
    <v>XIDX:MKNT</v>
    <v>460</v>
  </rv>
  <rv s="1">
    <v>1</v>
    <v>XIDX:MKNT</v>
    <v>Daily</v>
    <v>43098</v>
    <v>43098</v>
    <v>0</v>
    <v>1</v>
    <v>636501024000000000,639285203695618085,0</v>
    <v>0</v>
    <v>bkh4ar</v>
    <v>XIDX:MKNT</v>
    <v>48</v>
  </rv>
  <rv s="1">
    <v>1</v>
    <v>XIDX:MKNT</v>
    <v>Daily</v>
    <v>43462</v>
    <v>43462</v>
    <v>0</v>
    <v>1</v>
    <v>636815520000000000,639285203691140957,0</v>
    <v>0</v>
    <v>bkh4ar</v>
    <v>XIDX:MKNT</v>
    <v>461</v>
  </rv>
  <rv s="1">
    <v>1</v>
    <v>XIDX:MKNT</v>
    <v>Daily</v>
    <v>43829</v>
    <v>43829</v>
    <v>0</v>
    <v>1</v>
    <v>637132608000000000,639285203691610956,0</v>
    <v>0</v>
    <v>bkh4ar</v>
    <v>XIDX:MKNT</v>
    <v>72</v>
  </rv>
  <rv s="1">
    <v>1</v>
    <v>XIDX:MKNT</v>
    <v>Daily</v>
    <v>44195</v>
    <v>44195</v>
    <v>0</v>
    <v>1</v>
    <v>637448832000000000,639285203692089539,0</v>
    <v>0</v>
    <v>bkh4ar</v>
    <v>XIDX:MKNT</v>
    <v>72</v>
  </rv>
  <rv s="1">
    <v>1</v>
    <v>XIDX:MKNT</v>
    <v>Daily</v>
    <v>44560</v>
    <v>44560</v>
    <v>0</v>
    <v>1</v>
    <v>637764192000000000,639285203692570970,0</v>
    <v>0</v>
    <v>bkh4ar</v>
    <v>XIDX:MKNT</v>
    <v>72</v>
  </rv>
  <rv s="1">
    <v>1</v>
    <v>XIDX:MKNT</v>
    <v>Daily</v>
    <v>44925</v>
    <v>44925</v>
    <v>0</v>
    <v>1</v>
    <v>638079552000000000,639285203693040984,0</v>
    <v>0</v>
    <v>bkh4ar</v>
    <v>XIDX:MKNT</v>
    <v>110</v>
  </rv>
  <rv s="1">
    <v>1</v>
    <v>XIDX:MKNT</v>
    <v>Daily</v>
    <v>45289</v>
    <v>45289</v>
    <v>0</v>
    <v>1</v>
    <v>638394048000000000,639285203693510993,0</v>
    <v>0</v>
    <v>bkh4ar</v>
    <v>XIDX:MKNT</v>
    <v>462</v>
  </rv>
  <rv s="1">
    <v>1</v>
    <v>XIDX:MKNT</v>
    <v>Daily</v>
    <v>45656</v>
    <v>45656</v>
    <v>0</v>
    <v>1</v>
    <v>638711136000000000,639285203693988108,0</v>
    <v>0</v>
    <v>bkh4ar</v>
    <v>XIDX:MKNT</v>
    <v>110</v>
  </rv>
  <rv s="1">
    <v>1</v>
    <v>XIDX:MKNT</v>
    <v>Daily</v>
    <v>46021</v>
    <v>46021</v>
    <v>0</v>
    <v>1</v>
    <v>639026496000000000,639285203694461004,0</v>
    <v>0</v>
    <v>bkh4ar</v>
    <v>XIDX:MKNT</v>
    <v>110</v>
  </rv>
  <rv s="1">
    <v>1</v>
    <v>XIDX:MKNT</v>
    <v>Daily</v>
    <v>46203</v>
    <v>46203</v>
    <v>0</v>
    <v>1</v>
    <v>639183744000000000,639285203694949531,0</v>
    <v>0</v>
    <v>bkh4ar</v>
    <v>XIDX:MKNT</v>
    <v>110</v>
  </rv>
  <rv s="1">
    <v>1</v>
    <v>XIDX:MKNT</v>
    <v>Daily</v>
    <v>46111</v>
    <v>46111</v>
    <v>0</v>
    <v>1</v>
    <v>639104256000000000,639285203695419525,0</v>
    <v>0</v>
    <v>bkh4ar</v>
    <v>XIDX:MKNT</v>
    <v>110</v>
  </rv>
  <rv s="1">
    <v>1</v>
    <v>XIDX:KINO</v>
    <v>Daily</v>
    <v>42368</v>
    <v>42368</v>
    <v>0</v>
    <v>1</v>
    <v>635870304000000000,639285203697133138,0</v>
    <v>0</v>
    <v>bkgx6h</v>
    <v>XIDX:KINO</v>
    <v>463</v>
  </rv>
  <rv s="1">
    <v>1</v>
    <v>XIDX:KINO</v>
    <v>Daily</v>
    <v>42734</v>
    <v>42734</v>
    <v>0</v>
    <v>1</v>
    <v>636186528000000000,639285203697603132,0</v>
    <v>0</v>
    <v>bkgx6h</v>
    <v>XIDX:KINO</v>
    <v>464</v>
  </rv>
  <rv s="1">
    <v>1</v>
    <v>XIDX:KINO</v>
    <v>Daily</v>
    <v>43098</v>
    <v>43098</v>
    <v>0</v>
    <v>1</v>
    <v>636501024000000000,639285203698087494,0</v>
    <v>0</v>
    <v>bkgx6h</v>
    <v>XIDX:KINO</v>
    <v>465</v>
  </rv>
  <rv s="1">
    <v>1</v>
    <v>XIDX:KINO</v>
    <v>Daily</v>
    <v>43462</v>
    <v>43462</v>
    <v>0</v>
    <v>1</v>
    <v>636815520000000000,639285203693657463,0</v>
    <v>0</v>
    <v>bkgx6h</v>
    <v>XIDX:KINO</v>
    <v>466</v>
  </rv>
  <rv s="1">
    <v>1</v>
    <v>XIDX:KINO</v>
    <v>Daily</v>
    <v>43829</v>
    <v>43829</v>
    <v>0</v>
    <v>1</v>
    <v>637132608000000000,639285203694138963,0</v>
    <v>0</v>
    <v>bkgx6h</v>
    <v>XIDX:KINO</v>
    <v>467</v>
  </rv>
  <rv s="1">
    <v>1</v>
    <v>XIDX:KINO</v>
    <v>Daily</v>
    <v>44195</v>
    <v>44195</v>
    <v>0</v>
    <v>1</v>
    <v>637448832000000000,639285203694623110,0</v>
    <v>0</v>
    <v>bkgx6h</v>
    <v>XIDX:KINO</v>
    <v>468</v>
  </rv>
  <rv s="1">
    <v>1</v>
    <v>XIDX:KINO</v>
    <v>Daily</v>
    <v>44560</v>
    <v>44560</v>
    <v>0</v>
    <v>1</v>
    <v>637764192000000000,639285203695157491,0</v>
    <v>0</v>
    <v>bkgx6h</v>
    <v>XIDX:KINO</v>
    <v>469</v>
  </rv>
  <rv s="1">
    <v>1</v>
    <v>XIDX:KINO</v>
    <v>Daily</v>
    <v>44925</v>
    <v>44925</v>
    <v>0</v>
    <v>1</v>
    <v>638079552000000000,639285203695633114,0</v>
    <v>0</v>
    <v>bkgx6h</v>
    <v>XIDX:KINO</v>
    <v>162</v>
  </rv>
  <rv s="1">
    <v>1</v>
    <v>XIDX:KINO</v>
    <v>Daily</v>
    <v>45289</v>
    <v>45289</v>
    <v>0</v>
    <v>1</v>
    <v>638394048000000000,639285203696113149,0</v>
    <v>0</v>
    <v>bkgx6h</v>
    <v>XIDX:KINO</v>
    <v>470</v>
  </rv>
  <rv s="1">
    <v>1</v>
    <v>XIDX:KINO</v>
    <v>Daily</v>
    <v>45656</v>
    <v>45656</v>
    <v>0</v>
    <v>1</v>
    <v>638711136000000000,639285203696587486,0</v>
    <v>0</v>
    <v>bkgx6h</v>
    <v>XIDX:KINO</v>
    <v>188</v>
  </rv>
  <rv s="1">
    <v>1</v>
    <v>XIDX:KINO</v>
    <v>Daily</v>
    <v>46021</v>
    <v>46021</v>
    <v>0</v>
    <v>1</v>
    <v>639026496000000000,639285203697058994,0</v>
    <v>0</v>
    <v>bkgx6h</v>
    <v>XIDX:KINO</v>
    <v>471</v>
  </rv>
  <rv s="1">
    <v>1</v>
    <v>XIDX:KINO</v>
    <v>Daily</v>
    <v>46203</v>
    <v>46203</v>
    <v>0</v>
    <v>1</v>
    <v>639183744000000000,639285203697533128,0</v>
    <v>0</v>
    <v>bkgx6h</v>
    <v>XIDX:KINO</v>
    <v>472</v>
  </rv>
  <rv s="1">
    <v>1</v>
    <v>XIDX:KINO</v>
    <v>Daily</v>
    <v>46111</v>
    <v>46111</v>
    <v>0</v>
    <v>1</v>
    <v>639104256000000000,639285203698009010,0</v>
    <v>0</v>
    <v>bkgx6h</v>
    <v>XIDX:KINO</v>
    <v>473</v>
  </rv>
  <rv s="1">
    <v>1</v>
    <v>XIDX:JGLE</v>
    <v>Daily</v>
    <v>42734</v>
    <v>42734</v>
    <v>0</v>
    <v>1</v>
    <v>636186528000000000,639285203698701588,0</v>
    <v>0</v>
    <v>bkgtkr</v>
    <v>XIDX:JGLE</v>
    <v>474</v>
  </rv>
  <rv s="1">
    <v>1</v>
    <v>XIDX:JGLE</v>
    <v>Daily</v>
    <v>43098</v>
    <v>43098</v>
    <v>0</v>
    <v>1</v>
    <v>636501024000000000,639285203699631578,0</v>
    <v>0</v>
    <v>bkgtkr</v>
    <v>XIDX:JGLE</v>
    <v>368</v>
  </rv>
  <rv s="1">
    <v>1</v>
    <v>XIDX:JGLE</v>
    <v>Daily</v>
    <v>43462</v>
    <v>43462</v>
    <v>0</v>
    <v>1</v>
    <v>636815520000000000,639285203700111595,0</v>
    <v>0</v>
    <v>bkgtkr</v>
    <v>XIDX:JGLE</v>
    <v>72</v>
  </rv>
  <rv s="1">
    <v>1</v>
    <v>XIDX:JGLE</v>
    <v>Daily</v>
    <v>43829</v>
    <v>43829</v>
    <v>0</v>
    <v>1</v>
    <v>637132608000000000,639285203700581587,0</v>
    <v>0</v>
    <v>bkgtkr</v>
    <v>XIDX:JGLE</v>
    <v>72</v>
  </rv>
  <rv s="1">
    <v>1</v>
    <v>XIDX:JGLE</v>
    <v>Daily</v>
    <v>44195</v>
    <v>44195</v>
    <v>0</v>
    <v>1</v>
    <v>637448832000000000,639285203701061614,0</v>
    <v>0</v>
    <v>bkgtkr</v>
    <v>XIDX:JGLE</v>
    <v>110</v>
  </rv>
  <rv s="1">
    <v>1</v>
    <v>XIDX:JGLE</v>
    <v>Daily</v>
    <v>44560</v>
    <v>44560</v>
    <v>0</v>
    <v>1</v>
    <v>637764192000000000,639285203701531604,0</v>
    <v>0</v>
    <v>bkgtkr</v>
    <v>XIDX:JGLE</v>
    <v>72</v>
  </rv>
  <rv s="1">
    <v>1</v>
    <v>XIDX:JGLE</v>
    <v>Daily</v>
    <v>44925</v>
    <v>44925</v>
    <v>0</v>
    <v>1</v>
    <v>638079552000000000,639285203702011633,0</v>
    <v>0</v>
    <v>bkgtkr</v>
    <v>XIDX:JGLE</v>
    <v>72</v>
  </rv>
  <rv s="1">
    <v>1</v>
    <v>XIDX:JGLE</v>
    <v>Daily</v>
    <v>45289</v>
    <v>45289</v>
    <v>0</v>
    <v>1</v>
    <v>638394048000000000,639285203702481593,0</v>
    <v>0</v>
    <v>bkgtkr</v>
    <v>XIDX:JGLE</v>
    <v>110</v>
  </rv>
  <rv s="1">
    <v>1</v>
    <v>XIDX:JGLE</v>
    <v>Daily</v>
    <v>45656</v>
    <v>45656</v>
    <v>0</v>
    <v>1</v>
    <v>638711136000000000,639285203702951623,0</v>
    <v>0</v>
    <v>bkgtkr</v>
    <v>XIDX:JGLE</v>
    <v>475</v>
  </rv>
  <rv s="1">
    <v>1</v>
    <v>XIDX:JGLE</v>
    <v>Daily</v>
    <v>46021</v>
    <v>46021</v>
    <v>0</v>
    <v>1</v>
    <v>639026496000000000,639285203698501584,0</v>
    <v>0</v>
    <v>bkgtkr</v>
    <v>XIDX:JGLE</v>
    <v>216</v>
  </rv>
  <rv s="1">
    <v>1</v>
    <v>XIDX:JGLE</v>
    <v>Daily</v>
    <v>46203</v>
    <v>46203</v>
    <v>0</v>
    <v>1</v>
    <v>639183744000000000,639285203698981592,0</v>
    <v>0</v>
    <v>bkgtkr</v>
    <v>XIDX:JGLE</v>
    <v>72</v>
  </rv>
  <rv s="1">
    <v>1</v>
    <v>XIDX:JGLE</v>
    <v>Daily</v>
    <v>46111</v>
    <v>46111</v>
    <v>0</v>
    <v>1</v>
    <v>639104256000000000,639285203699451592,0</v>
    <v>0</v>
    <v>bkgtkr</v>
    <v>XIDX:JGLE</v>
    <v>476</v>
  </rv>
  <rv s="1">
    <v>1</v>
    <v>XIDX:IDPR</v>
    <v>Daily</v>
    <v>42368</v>
    <v>42368</v>
    <v>0</v>
    <v>1</v>
    <v>635870304000000000,639285203700401976,0</v>
    <v>0</v>
    <v>bkgsoc</v>
    <v>XIDX:IDPR</v>
    <v>477</v>
  </rv>
  <rv s="1">
    <v>1</v>
    <v>XIDX:IDPR</v>
    <v>Daily</v>
    <v>42734</v>
    <v>42734</v>
    <v>0</v>
    <v>1</v>
    <v>636186528000000000,639285203700871976,0</v>
    <v>0</v>
    <v>bkgsoc</v>
    <v>XIDX:IDPR</v>
    <v>478</v>
  </rv>
  <rv s="1">
    <v>1</v>
    <v>XIDX:IDPR</v>
    <v>Daily</v>
    <v>43098</v>
    <v>43098</v>
    <v>0</v>
    <v>1</v>
    <v>636501024000000000,639285203701355323,0</v>
    <v>0</v>
    <v>bkgsoc</v>
    <v>XIDX:IDPR</v>
    <v>479</v>
  </rv>
  <rv s="1">
    <v>1</v>
    <v>XIDX:IDPR</v>
    <v>Daily</v>
    <v>43462</v>
    <v>43462</v>
    <v>0</v>
    <v>1</v>
    <v>636815520000000000,639285203701825321,0</v>
    <v>0</v>
    <v>bkgsoc</v>
    <v>XIDX:IDPR</v>
    <v>441</v>
  </rv>
  <rv s="1">
    <v>1</v>
    <v>XIDX:IDPR</v>
    <v>Daily</v>
    <v>43829</v>
    <v>43829</v>
    <v>0</v>
    <v>1</v>
    <v>637132608000000000,639285203702362003,0</v>
    <v>0</v>
    <v>bkgsoc</v>
    <v>XIDX:IDPR</v>
    <v>110</v>
  </rv>
  <rv s="1">
    <v>1</v>
    <v>XIDX:IDPR</v>
    <v>Daily</v>
    <v>44195</v>
    <v>44195</v>
    <v>0</v>
    <v>1</v>
    <v>637448832000000000,639285203702832005,0</v>
    <v>0</v>
    <v>bkgsoc</v>
    <v>XIDX:IDPR</v>
    <v>373</v>
  </rv>
  <rv s="1">
    <v>1</v>
    <v>XIDX:IDPR</v>
    <v>Daily</v>
    <v>44560</v>
    <v>44560</v>
    <v>0</v>
    <v>1</v>
    <v>637764192000000000,639285203700641983,0</v>
    <v>0</v>
    <v>bkgsoc</v>
    <v>XIDX:IDPR</v>
    <v>68</v>
  </rv>
  <rv s="1">
    <v>1</v>
    <v>XIDX:IDPR</v>
    <v>Daily</v>
    <v>44925</v>
    <v>44925</v>
    <v>0</v>
    <v>1</v>
    <v>638079552000000000,639285203701158328,0</v>
    <v>0</v>
    <v>bkgsoc</v>
    <v>XIDX:IDPR</v>
    <v>365</v>
  </rv>
  <rv s="1">
    <v>1</v>
    <v>XIDX:IDPR</v>
    <v>Daily</v>
    <v>45289</v>
    <v>45289</v>
    <v>0</v>
    <v>1</v>
    <v>638394048000000000,639285203701628328,0</v>
    <v>0</v>
    <v>bkgsoc</v>
    <v>XIDX:IDPR</v>
    <v>480</v>
  </rv>
  <rv s="1">
    <v>1</v>
    <v>XIDX:IDPR</v>
    <v>Daily</v>
    <v>45656</v>
    <v>45656</v>
    <v>0</v>
    <v>1</v>
    <v>638711136000000000,639285203702098323,0</v>
    <v>0</v>
    <v>bkgsoc</v>
    <v>XIDX:IDPR</v>
    <v>168</v>
  </rv>
  <rv s="1">
    <v>1</v>
    <v>XIDX:IDPR</v>
    <v>Daily</v>
    <v>46021</v>
    <v>46021</v>
    <v>0</v>
    <v>1</v>
    <v>639026496000000000,639285203702575377,0</v>
    <v>0</v>
    <v>bkgsoc</v>
    <v>XIDX:IDPR</v>
    <v>210</v>
  </rv>
  <rv s="1">
    <v>1</v>
    <v>XIDX:IDPR</v>
    <v>Daily</v>
    <v>46203</v>
    <v>46203</v>
    <v>0</v>
    <v>1</v>
    <v>639183744000000000,639285203703062005,0</v>
    <v>0</v>
    <v>bkgsoc</v>
    <v>XIDX:IDPR</v>
    <v>202</v>
  </rv>
  <rv s="1">
    <v>1</v>
    <v>XIDX:IDPR</v>
    <v>Daily</v>
    <v>46111</v>
    <v>46111</v>
    <v>0</v>
    <v>1</v>
    <v>639104256000000000,639285203703535316,0</v>
    <v>0</v>
    <v>bkgsoc</v>
    <v>XIDX:IDPR</v>
    <v>23</v>
  </rv>
  <rv s="1">
    <v>1</v>
    <v>XIDX:DPUM</v>
    <v>Daily</v>
    <v>42368</v>
    <v>42368</v>
    <v>0</v>
    <v>1</v>
    <v>635870304000000000,639285203704492559,0</v>
    <v>0</v>
    <v>bkgnm7</v>
    <v>XIDX:DPUM</v>
    <v>481</v>
  </rv>
  <rv s="1">
    <v>1</v>
    <v>XIDX:DPUM</v>
    <v>Daily</v>
    <v>42734</v>
    <v>42734</v>
    <v>0</v>
    <v>1</v>
    <v>636186528000000000,639285203704962398,0</v>
    <v>0</v>
    <v>bkgnm7</v>
    <v>XIDX:DPUM</v>
    <v>482</v>
  </rv>
  <rv s="1">
    <v>1</v>
    <v>XIDX:DPUM</v>
    <v>Daily</v>
    <v>43098</v>
    <v>43098</v>
    <v>0</v>
    <v>1</v>
    <v>636501024000000000,639285203700722410,0</v>
    <v>0</v>
    <v>bkgnm7</v>
    <v>XIDX:DPUM</v>
    <v>206</v>
  </rv>
  <rv s="1">
    <v>1</v>
    <v>XIDX:DPUM</v>
    <v>Daily</v>
    <v>43462</v>
    <v>43462</v>
    <v>0</v>
    <v>1</v>
    <v>636815520000000000,639285203701202582,0</v>
    <v>0</v>
    <v>bkgnm7</v>
    <v>XIDX:DPUM</v>
    <v>71</v>
  </rv>
  <rv s="1">
    <v>1</v>
    <v>XIDX:DPUM</v>
    <v>Daily</v>
    <v>43829</v>
    <v>43829</v>
    <v>0</v>
    <v>1</v>
    <v>637132608000000000,639285203701682577,0</v>
    <v>0</v>
    <v>bkgnm7</v>
    <v>XIDX:DPUM</v>
    <v>483</v>
  </rv>
  <rv s="1">
    <v>1</v>
    <v>XIDX:DPUM</v>
    <v>Daily</v>
    <v>44195</v>
    <v>44195</v>
    <v>0</v>
    <v>1</v>
    <v>637448832000000000,639285203702162404,0</v>
    <v>0</v>
    <v>bkgnm7</v>
    <v>XIDX:DPUM</v>
    <v>362</v>
  </rv>
  <rv s="1">
    <v>1</v>
    <v>XIDX:DPUM</v>
    <v>Daily</v>
    <v>44560</v>
    <v>44560</v>
    <v>0</v>
    <v>1</v>
    <v>637764192000000000,639285203702632398,0</v>
    <v>0</v>
    <v>bkgnm7</v>
    <v>XIDX:DPUM</v>
    <v>110</v>
  </rv>
  <rv s="1">
    <v>1</v>
    <v>XIDX:DPUM</v>
    <v>Daily</v>
    <v>44925</v>
    <v>44925</v>
    <v>0</v>
    <v>1</v>
    <v>638079552000000000,639285203703112566,0</v>
    <v>0</v>
    <v>bkgnm7</v>
    <v>XIDX:DPUM</v>
    <v>110</v>
  </rv>
  <rv s="1">
    <v>1</v>
    <v>XIDX:DPUM</v>
    <v>Daily</v>
    <v>45289</v>
    <v>45289</v>
    <v>0</v>
    <v>1</v>
    <v>638394048000000000,639285203703592564,0</v>
    <v>0</v>
    <v>bkgnm7</v>
    <v>XIDX:DPUM</v>
    <v>217</v>
  </rv>
  <rv s="1">
    <v>1</v>
    <v>XIDX:DPUM</v>
    <v>Daily</v>
    <v>45656</v>
    <v>45656</v>
    <v>0</v>
    <v>1</v>
    <v>638711136000000000,639285203704062563,0</v>
    <v>0</v>
    <v>bkgnm7</v>
    <v>XIDX:DPUM</v>
    <v>128</v>
  </rv>
  <rv s="1">
    <v>1</v>
    <v>XIDX:DPUM</v>
    <v>Daily</v>
    <v>46021</v>
    <v>46021</v>
    <v>0</v>
    <v>1</v>
    <v>639026496000000000,639285203704543707,0</v>
    <v>0</v>
    <v>bkgnm7</v>
    <v>XIDX:DPUM</v>
    <v>110</v>
  </rv>
  <rv s="1">
    <v>1</v>
    <v>XIDX:DPUM</v>
    <v>Daily</v>
    <v>46203</v>
    <v>46203</v>
    <v>0</v>
    <v>1</v>
    <v>639183744000000000,639285203705023702,0</v>
    <v>0</v>
    <v>bkgnm7</v>
    <v>XIDX:DPUM</v>
    <v>144</v>
  </rv>
  <rv s="1">
    <v>1</v>
    <v>XIDX:DPUM</v>
    <v>Daily</v>
    <v>46111</v>
    <v>46111</v>
    <v>0</v>
    <v>1</v>
    <v>639104256000000000,639285203701122410,0</v>
    <v>0</v>
    <v>bkgnm7</v>
    <v>XIDX:DPUM</v>
    <v>18</v>
  </rv>
  <rv s="1">
    <v>1</v>
    <v>XIDX:DAYA</v>
    <v>Daily</v>
    <v>43098</v>
    <v>43098</v>
    <v>0</v>
    <v>1</v>
    <v>636501024000000000,639285203702551841,0</v>
    <v>0</v>
    <v>bkgltc</v>
    <v>XIDX:DAYA</v>
    <v>174</v>
  </rv>
  <rv s="1">
    <v>1</v>
    <v>XIDX:DAYA</v>
    <v>Daily</v>
    <v>43829</v>
    <v>43829</v>
    <v>0</v>
    <v>1</v>
    <v>637132608000000000,639285203703501643,0</v>
    <v>0</v>
    <v>bkgltc</v>
    <v>XIDX:DAYA</v>
    <v>23</v>
  </rv>
  <rv s="1">
    <v>1</v>
    <v>XIDX:DAYA</v>
    <v>Daily</v>
    <v>44195</v>
    <v>44195</v>
    <v>0</v>
    <v>1</v>
    <v>637448832000000000,639285203703981633,0</v>
    <v>0</v>
    <v>bkgltc</v>
    <v>XIDX:DAYA</v>
    <v>334</v>
  </rv>
  <rv s="1">
    <v>1</v>
    <v>XIDX:DAYA</v>
    <v>Daily</v>
    <v>44560</v>
    <v>44560</v>
    <v>0</v>
    <v>1</v>
    <v>637764192000000000,639285203704461665,0</v>
    <v>0</v>
    <v>bkgltc</v>
    <v>XIDX:DAYA</v>
    <v>432</v>
  </rv>
  <rv s="1">
    <v>1</v>
    <v>XIDX:DAYA</v>
    <v>Daily</v>
    <v>44925</v>
    <v>44925</v>
    <v>0</v>
    <v>1</v>
    <v>638079552000000000,639285203704931808,0</v>
    <v>0</v>
    <v>bkgltc</v>
    <v>XIDX:DAYA</v>
    <v>280</v>
  </rv>
  <rv s="1">
    <v>1</v>
    <v>XIDX:DAYA</v>
    <v>Daily</v>
    <v>45289</v>
    <v>45289</v>
    <v>0</v>
    <v>1</v>
    <v>638394048000000000,639285203705401648,0</v>
    <v>0</v>
    <v>bkgltc</v>
    <v>XIDX:DAYA</v>
    <v>318</v>
  </rv>
  <rv s="1">
    <v>1</v>
    <v>XIDX:DAYA</v>
    <v>Daily</v>
    <v>45656</v>
    <v>45656</v>
    <v>0</v>
    <v>1</v>
    <v>638711136000000000,639285203701031638,0</v>
    <v>0</v>
    <v>bkgltc</v>
    <v>XIDX:DAYA</v>
    <v>25</v>
  </rv>
  <rv s="1">
    <v>1</v>
    <v>XIDX:DAYA</v>
    <v>Daily</v>
    <v>46021</v>
    <v>46021</v>
    <v>0</v>
    <v>1</v>
    <v>639026496000000000,639285203701504374,0</v>
    <v>0</v>
    <v>bkgltc</v>
    <v>XIDX:DAYA</v>
    <v>440</v>
  </rv>
  <rv s="1">
    <v>1</v>
    <v>XIDX:DAYA</v>
    <v>Daily</v>
    <v>46203</v>
    <v>46203</v>
    <v>0</v>
    <v>1</v>
    <v>639183744000000000,639285203701981838,0</v>
    <v>0</v>
    <v>bkgltc</v>
    <v>XIDX:DAYA</v>
    <v>76</v>
  </rv>
  <rv s="1">
    <v>1</v>
    <v>XIDX:DAYA</v>
    <v>Daily</v>
    <v>46111</v>
    <v>46111</v>
    <v>0</v>
    <v>1</v>
    <v>639104256000000000,639285203702461842,0</v>
    <v>0</v>
    <v>bkgltc</v>
    <v>XIDX:DAYA</v>
    <v>484</v>
  </rv>
  <rv s="1">
    <v>1</v>
    <v>XIDX:CASA</v>
    <v>Daily</v>
    <v>42734</v>
    <v>42734</v>
    <v>0</v>
    <v>1</v>
    <v>636186528000000000,639285203703411632,0</v>
    <v>0</v>
    <v>bkfokr</v>
    <v>XIDX:CASA</v>
    <v>485</v>
  </rv>
  <rv s="1">
    <v>1</v>
    <v>XIDX:CASA</v>
    <v>Daily</v>
    <v>43098</v>
    <v>43098</v>
    <v>0</v>
    <v>1</v>
    <v>636501024000000000,639285203703881635,0</v>
    <v>0</v>
    <v>bkfokr</v>
    <v>XIDX:CASA</v>
    <v>486</v>
  </rv>
  <rv s="1">
    <v>1</v>
    <v>XIDX:CASA</v>
    <v>Daily</v>
    <v>43462</v>
    <v>43462</v>
    <v>0</v>
    <v>1</v>
    <v>636815520000000000,639285203704361629,0</v>
    <v>0</v>
    <v>bkfokr</v>
    <v>XIDX:CASA</v>
    <v>208</v>
  </rv>
  <rv s="1">
    <v>1</v>
    <v>XIDX:CASA</v>
    <v>Daily</v>
    <v>43829</v>
    <v>43829</v>
    <v>0</v>
    <v>1</v>
    <v>637132608000000000,639285203704841629,0</v>
    <v>0</v>
    <v>bkfokr</v>
    <v>XIDX:CASA</v>
    <v>487</v>
  </rv>
  <rv s="1">
    <v>1</v>
    <v>XIDX:CASA</v>
    <v>Daily</v>
    <v>44195</v>
    <v>44195</v>
    <v>0</v>
    <v>1</v>
    <v>637448832000000000,639285203705311622,0</v>
    <v>0</v>
    <v>bkfokr</v>
    <v>XIDX:CASA</v>
    <v>431</v>
  </rv>
  <rv s="1">
    <v>1</v>
    <v>XIDX:CASA</v>
    <v>Daily</v>
    <v>44560</v>
    <v>44560</v>
    <v>0</v>
    <v>1</v>
    <v>637764192000000000,639285203701102000,0</v>
    <v>0</v>
    <v>bkfokr</v>
    <v>XIDX:CASA</v>
    <v>488</v>
  </rv>
  <rv s="1">
    <v>1</v>
    <v>XIDX:CASA</v>
    <v>Daily</v>
    <v>44925</v>
    <v>44925</v>
    <v>0</v>
    <v>1</v>
    <v>638079552000000000,639285203701581624,0</v>
    <v>0</v>
    <v>bkfokr</v>
    <v>XIDX:CASA</v>
    <v>489</v>
  </rv>
  <rv s="1">
    <v>1</v>
    <v>XIDX:CASA</v>
    <v>Daily</v>
    <v>45289</v>
    <v>45289</v>
    <v>0</v>
    <v>1</v>
    <v>638394048000000000,639285203702051619,0</v>
    <v>0</v>
    <v>bkfokr</v>
    <v>XIDX:CASA</v>
    <v>110</v>
  </rv>
  <rv s="1">
    <v>1</v>
    <v>XIDX:CASA</v>
    <v>Daily</v>
    <v>45656</v>
    <v>45656</v>
    <v>0</v>
    <v>1</v>
    <v>638711136000000000,639285203702531606,0</v>
    <v>0</v>
    <v>bkfokr</v>
    <v>XIDX:CASA</v>
    <v>490</v>
  </rv>
  <rv s="1">
    <v>1</v>
    <v>XIDX:CASA</v>
    <v>Daily</v>
    <v>46021</v>
    <v>46021</v>
    <v>0</v>
    <v>1</v>
    <v>639026496000000000,639285203703011992,0</v>
    <v>0</v>
    <v>bkfokr</v>
    <v>XIDX:CASA</v>
    <v>185</v>
  </rv>
  <rv s="1">
    <v>1</v>
    <v>XIDX:CASA</v>
    <v>Daily</v>
    <v>46203</v>
    <v>46203</v>
    <v>0</v>
    <v>1</v>
    <v>639183744000000000,639285203703491604,0</v>
    <v>0</v>
    <v>bkfokr</v>
    <v>XIDX:CASA</v>
    <v>491</v>
  </rv>
  <rv s="1">
    <v>1</v>
    <v>XIDX:CASA</v>
    <v>Daily</v>
    <v>46111</v>
    <v>46111</v>
    <v>0</v>
    <v>1</v>
    <v>639104256000000000,639285203703961624,0</v>
    <v>0</v>
    <v>bkfokr</v>
    <v>XIDX:CASA</v>
    <v>337</v>
  </rv>
  <rv s="1">
    <v>1</v>
    <v>XIDX:SHIP</v>
    <v>Daily</v>
    <v>42734</v>
    <v>42734</v>
    <v>0</v>
    <v>1</v>
    <v>636186528000000000,639285203702140798,0</v>
    <v>0</v>
    <v>bkhlzr</v>
    <v>XIDX:SHIP</v>
    <v>492</v>
  </rv>
  <rv s="1">
    <v>1</v>
    <v>XIDX:SHIP</v>
    <v>Daily</v>
    <v>43098</v>
    <v>43098</v>
    <v>0</v>
    <v>1</v>
    <v>636501024000000000,639285203702615269,0</v>
    <v>0</v>
    <v>bkhlzr</v>
    <v>XIDX:SHIP</v>
    <v>493</v>
  </rv>
  <rv s="1">
    <v>1</v>
    <v>XIDX:SHIP</v>
    <v>Daily</v>
    <v>43462</v>
    <v>43462</v>
    <v>0</v>
    <v>1</v>
    <v>636815520000000000,639285203703095257,0</v>
    <v>0</v>
    <v>bkhlzr</v>
    <v>XIDX:SHIP</v>
    <v>494</v>
  </rv>
  <rv s="1">
    <v>1</v>
    <v>XIDX:SHIP</v>
    <v>Daily</v>
    <v>43829</v>
    <v>43829</v>
    <v>0</v>
    <v>1</v>
    <v>637132608000000000,639285203703566482,0</v>
    <v>0</v>
    <v>bkhlzr</v>
    <v>XIDX:SHIP</v>
    <v>495</v>
  </rv>
  <rv s="1">
    <v>1</v>
    <v>XIDX:SHIP</v>
    <v>Daily</v>
    <v>44195</v>
    <v>44195</v>
    <v>0</v>
    <v>1</v>
    <v>637448832000000000,639285203704055256,0</v>
    <v>0</v>
    <v>bkhlzr</v>
    <v>XIDX:SHIP</v>
    <v>223</v>
  </rv>
  <rv s="1">
    <v>1</v>
    <v>XIDX:SHIP</v>
    <v>Daily</v>
    <v>44560</v>
    <v>44560</v>
    <v>0</v>
    <v>1</v>
    <v>637764192000000000,639285203704526474,0</v>
    <v>0</v>
    <v>bkhlzr</v>
    <v>XIDX:SHIP</v>
    <v>63</v>
  </rv>
  <rv s="1">
    <v>1</v>
    <v>XIDX:SHIP</v>
    <v>Daily</v>
    <v>44925</v>
    <v>44925</v>
    <v>0</v>
    <v>1</v>
    <v>638079552000000000,639285203705010784,0</v>
    <v>0</v>
    <v>bkhlzr</v>
    <v>XIDX:SHIP</v>
    <v>12</v>
  </rv>
  <rv s="1">
    <v>1</v>
    <v>XIDX:SHIP</v>
    <v>Daily</v>
    <v>45289</v>
    <v>45289</v>
    <v>0</v>
    <v>1</v>
    <v>638394048000000000,639285203705486456,0</v>
    <v>0</v>
    <v>bkhlzr</v>
    <v>XIDX:SHIP</v>
    <v>496</v>
  </rv>
  <rv s="1">
    <v>1</v>
    <v>XIDX:SHIP</v>
    <v>Daily</v>
    <v>45656</v>
    <v>45656</v>
    <v>0</v>
    <v>1</v>
    <v>638711136000000000,639285203705975238,0</v>
    <v>0</v>
    <v>bkhlzr</v>
    <v>XIDX:SHIP</v>
    <v>497</v>
  </rv>
  <rv s="1">
    <v>1</v>
    <v>XIDX:SHIP</v>
    <v>Daily</v>
    <v>46021</v>
    <v>46021</v>
    <v>0</v>
    <v>1</v>
    <v>639026496000000000,639285203706446443,0</v>
    <v>0</v>
    <v>bkhlzr</v>
    <v>XIDX:SHIP</v>
    <v>498</v>
  </rv>
  <rv s="1">
    <v>1</v>
    <v>XIDX:SHIP</v>
    <v>Daily</v>
    <v>46203</v>
    <v>46203</v>
    <v>0</v>
    <v>1</v>
    <v>639183744000000000,639285203702895255,0</v>
    <v>0</v>
    <v>bkhlzr</v>
    <v>XIDX:SHIP</v>
    <v>160</v>
  </rv>
  <rv s="1">
    <v>1</v>
    <v>XIDX:SHIP</v>
    <v>Daily</v>
    <v>46111</v>
    <v>46111</v>
    <v>0</v>
    <v>1</v>
    <v>639104256000000000,639285203703375256,0</v>
    <v>0</v>
    <v>bkhlzr</v>
    <v>XIDX:SHIP</v>
    <v>166</v>
  </rv>
  <rv s="1">
    <v>1</v>
    <v>XIDX:ZBRA</v>
    <v>Daily</v>
    <v>42368</v>
    <v>42368</v>
    <v>0</v>
    <v>1</v>
    <v>635870304000000000,639285203703845269,0</v>
    <v>0</v>
    <v>bhacdm</v>
    <v>XIDX:ZBRA</v>
    <v>87</v>
  </rv>
  <rv s="1">
    <v>1</v>
    <v>XIDX:ZBRA</v>
    <v>Daily</v>
    <v>42734</v>
    <v>42734</v>
    <v>0</v>
    <v>1</v>
    <v>636186528000000000,639285203704326462,0</v>
    <v>0</v>
    <v>bhacdm</v>
    <v>XIDX:ZBRA</v>
    <v>72</v>
  </rv>
  <rv s="1">
    <v>1</v>
    <v>XIDX:ZBRA</v>
    <v>Daily</v>
    <v>43829</v>
    <v>43829</v>
    <v>0</v>
    <v>1</v>
    <v>637132608000000000,639285203705756455,0</v>
    <v>0</v>
    <v>bhacdm</v>
    <v>XIDX:ZBRA</v>
    <v>141</v>
  </rv>
  <rv s="1">
    <v>1</v>
    <v>XIDX:ZBRA</v>
    <v>Daily</v>
    <v>44195</v>
    <v>44195</v>
    <v>0</v>
    <v>1</v>
    <v>637448832000000000,639285203706290777,0</v>
    <v>0</v>
    <v>bhacdm</v>
    <v>XIDX:ZBRA</v>
    <v>211</v>
  </rv>
  <rv s="1">
    <v>1</v>
    <v>XIDX:ZBRA</v>
    <v>Daily</v>
    <v>44560</v>
    <v>44560</v>
    <v>0</v>
    <v>1</v>
    <v>637764192000000000,639285203706835251,0</v>
    <v>0</v>
    <v>bhacdm</v>
    <v>XIDX:ZBRA</v>
    <v>80</v>
  </rv>
  <rv s="1">
    <v>1</v>
    <v>XIDX:ZBRA</v>
    <v>Daily</v>
    <v>44925</v>
    <v>44925</v>
    <v>0</v>
    <v>1</v>
    <v>638079552000000000,639285203707305233,0</v>
    <v>0</v>
    <v>bhacdm</v>
    <v>XIDX:ZBRA</v>
    <v>499</v>
  </rv>
  <rv s="1">
    <v>1</v>
    <v>XIDX:ZBRA</v>
    <v>Daily</v>
    <v>45289</v>
    <v>45289</v>
    <v>0</v>
    <v>1</v>
    <v>638394048000000000,639285203702895255,0</v>
    <v>0</v>
    <v>bhacdm</v>
    <v>XIDX:ZBRA</v>
    <v>500</v>
  </rv>
  <rv s="1">
    <v>1</v>
    <v>XIDX:ZBRA</v>
    <v>Daily</v>
    <v>46203</v>
    <v>46203</v>
    <v>0</v>
    <v>1</v>
    <v>639183744000000000,639285203703376490,0</v>
    <v>0</v>
    <v>bhacdm</v>
    <v>XIDX:ZBRA</v>
    <v>110</v>
  </rv>
  <rv s="1">
    <v>1</v>
    <v>XIDX:ZBRA</v>
    <v>Daily</v>
    <v>46111</v>
    <v>46111</v>
    <v>0</v>
    <v>1</v>
    <v>639104256000000000,639285203703846488,0</v>
    <v>0</v>
    <v>bhacdm</v>
    <v>XIDX:ZBRA</v>
    <v>110</v>
  </rv>
  <rv s="1">
    <v>1</v>
    <v>XIDX:YULE</v>
    <v>Daily</v>
    <v>43098</v>
    <v>43098</v>
    <v>0</v>
    <v>1</v>
    <v>636501024000000000,639285203704811809,0</v>
    <v>0</v>
    <v>bki7nm</v>
    <v>XIDX:YULE</v>
    <v>125</v>
  </rv>
  <rv s="1">
    <v>1</v>
    <v>XIDX:YULE</v>
    <v>Daily</v>
    <v>43829</v>
    <v>43829</v>
    <v>0</v>
    <v>1</v>
    <v>637132608000000000,639285203705761648,0</v>
    <v>0</v>
    <v>bki7nm</v>
    <v>XIDX:YULE</v>
    <v>274</v>
  </rv>
  <rv s="1">
    <v>1</v>
    <v>XIDX:YULE</v>
    <v>Daily</v>
    <v>44195</v>
    <v>44195</v>
    <v>0</v>
    <v>1</v>
    <v>637448832000000000,639285203706291638,0</v>
    <v>0</v>
    <v>bki7nm</v>
    <v>XIDX:YULE</v>
    <v>17</v>
  </rv>
  <rv s="1">
    <v>1</v>
    <v>XIDX:YULE</v>
    <v>Daily</v>
    <v>44560</v>
    <v>44560</v>
    <v>0</v>
    <v>1</v>
    <v>637764192000000000,639285203706831647,0</v>
    <v>0</v>
    <v>bki7nm</v>
    <v>XIDX:YULE</v>
    <v>501</v>
  </rv>
  <rv s="1">
    <v>1</v>
    <v>XIDX:YULE</v>
    <v>Daily</v>
    <v>44925</v>
    <v>44925</v>
    <v>0</v>
    <v>1</v>
    <v>638079552000000000,639285203707311782,0</v>
    <v>0</v>
    <v>bki7nm</v>
    <v>XIDX:YULE</v>
    <v>409</v>
  </rv>
  <rv s="1">
    <v>1</v>
    <v>XIDX:YULE</v>
    <v>Daily</v>
    <v>45289</v>
    <v>45289</v>
    <v>0</v>
    <v>1</v>
    <v>638394048000000000,639285203707781774,0</v>
    <v>0</v>
    <v>bki7nm</v>
    <v>XIDX:YULE</v>
    <v>502</v>
  </rv>
  <rv s="1">
    <v>1</v>
    <v>XIDX:YULE</v>
    <v>Daily</v>
    <v>45656</v>
    <v>45656</v>
    <v>0</v>
    <v>1</v>
    <v>638711136000000000,639285203708261769,0</v>
    <v>0</v>
    <v>bki7nm</v>
    <v>XIDX:YULE</v>
    <v>408</v>
  </rv>
  <rv s="1">
    <v>1</v>
    <v>XIDX:YULE</v>
    <v>Daily</v>
    <v>46021</v>
    <v>46021</v>
    <v>0</v>
    <v>1</v>
    <v>639026496000000000,639285203708731651,0</v>
    <v>0</v>
    <v>bki7nm</v>
    <v>XIDX:YULE</v>
    <v>503</v>
  </rv>
  <rv s="1">
    <v>1</v>
    <v>XIDX:YULE</v>
    <v>Daily</v>
    <v>46203</v>
    <v>46203</v>
    <v>0</v>
    <v>1</v>
    <v>639183744000000000,639285203709211634,0</v>
    <v>0</v>
    <v>bki7nm</v>
    <v>XIDX:YULE</v>
    <v>504</v>
  </rv>
  <rv s="1">
    <v>1</v>
    <v>XIDX:YULE</v>
    <v>Daily</v>
    <v>46111</v>
    <v>46111</v>
    <v>0</v>
    <v>1</v>
    <v>639104256000000000,639285203709694395,0</v>
    <v>0</v>
    <v>bki7nm</v>
    <v>XIDX:YULE</v>
    <v>505</v>
  </rv>
  <rv s="1">
    <v>1</v>
    <v>XIDX:YPAS</v>
    <v>Daily</v>
    <v>41638</v>
    <v>41638</v>
    <v>0</v>
    <v>1</v>
    <v>635239584000000000,639285203710175323,0</v>
    <v>0</v>
    <v>bki8bh</v>
    <v>XIDX:YPAS</v>
    <v>442</v>
  </rv>
  <rv s="1">
    <v>1</v>
    <v>XIDX:YPAS</v>
    <v>Daily</v>
    <v>42003</v>
    <v>42003</v>
    <v>0</v>
    <v>1</v>
    <v>635554944000000000,639285203710648324,0</v>
    <v>0</v>
    <v>bki8bh</v>
    <v>XIDX:YPAS</v>
    <v>260</v>
  </rv>
  <rv s="1">
    <v>1</v>
    <v>XIDX:YPAS</v>
    <v>Daily</v>
    <v>42734</v>
    <v>42734</v>
    <v>0</v>
    <v>1</v>
    <v>636186528000000000,639285203711592117,0</v>
    <v>0</v>
    <v>bki8bh</v>
    <v>XIDX:YPAS</v>
    <v>4</v>
  </rv>
  <rv s="1">
    <v>1</v>
    <v>XIDX:YPAS</v>
    <v>Daily</v>
    <v>43462</v>
    <v>43462</v>
    <v>0</v>
    <v>1</v>
    <v>636815520000000000,639285203707798321,0</v>
    <v>0</v>
    <v>bki8bh</v>
    <v>XIDX:YPAS</v>
    <v>11</v>
  </rv>
  <rv s="1">
    <v>1</v>
    <v>XIDX:YPAS</v>
    <v>Daily</v>
    <v>43829</v>
    <v>43829</v>
    <v>0</v>
    <v>1</v>
    <v>637132608000000000,639285203708278308,0</v>
    <v>0</v>
    <v>bki8bh</v>
    <v>XIDX:YPAS</v>
    <v>110</v>
  </rv>
  <rv s="1">
    <v>1</v>
    <v>XIDX:YPAS</v>
    <v>Daily</v>
    <v>44195</v>
    <v>44195</v>
    <v>0</v>
    <v>1</v>
    <v>637448832000000000,639285203708748333,0</v>
    <v>0</v>
    <v>bki8bh</v>
    <v>XIDX:YPAS</v>
    <v>506</v>
  </rv>
  <rv s="1">
    <v>1</v>
    <v>XIDX:YPAS</v>
    <v>Daily</v>
    <v>44560</v>
    <v>44560</v>
    <v>0</v>
    <v>1</v>
    <v>637764192000000000,639285203709235337,0</v>
    <v>0</v>
    <v>bki8bh</v>
    <v>XIDX:YPAS</v>
    <v>383</v>
  </rv>
  <rv s="1">
    <v>1</v>
    <v>XIDX:YPAS</v>
    <v>Daily</v>
    <v>44925</v>
    <v>44925</v>
    <v>0</v>
    <v>1</v>
    <v>638079552000000000,639285203709712100,0</v>
    <v>0</v>
    <v>bki8bh</v>
    <v>XIDX:YPAS</v>
    <v>507</v>
  </rv>
  <rv s="1">
    <v>1</v>
    <v>XIDX:YPAS</v>
    <v>Daily</v>
    <v>45289</v>
    <v>45289</v>
    <v>0</v>
    <v>1</v>
    <v>638394048000000000,639285203710188304,0</v>
    <v>0</v>
    <v>bki8bh</v>
    <v>XIDX:YPAS</v>
    <v>110</v>
  </rv>
  <rv s="1">
    <v>1</v>
    <v>XIDX:YPAS</v>
    <v>Daily</v>
    <v>45656</v>
    <v>45656</v>
    <v>0</v>
    <v>1</v>
    <v>638711136000000000,639285203710662108,0</v>
    <v>0</v>
    <v>bki8bh</v>
    <v>XIDX:YPAS</v>
    <v>508</v>
  </rv>
  <rv s="1">
    <v>1</v>
    <v>XIDX:YPAS</v>
    <v>Daily</v>
    <v>46021</v>
    <v>46021</v>
    <v>0</v>
    <v>1</v>
    <v>639026496000000000,639285203711135322,0</v>
    <v>0</v>
    <v>bki8bh</v>
    <v>XIDX:YPAS</v>
    <v>169</v>
  </rv>
  <rv s="1">
    <v>1</v>
    <v>XIDX:YPAS</v>
    <v>Daily</v>
    <v>46203</v>
    <v>46203</v>
    <v>0</v>
    <v>1</v>
    <v>639183744000000000,639285203711618334,0</v>
    <v>0</v>
    <v>bki8bh</v>
    <v>XIDX:YPAS</v>
    <v>509</v>
  </rv>
  <rv s="1">
    <v>1</v>
    <v>XIDX:YPAS</v>
    <v>Daily</v>
    <v>46111</v>
    <v>46111</v>
    <v>0</v>
    <v>1</v>
    <v>639104256000000000,639285203712092129,0</v>
    <v>0</v>
    <v>bki8bh</v>
    <v>XIDX:YPAS</v>
    <v>510</v>
  </rv>
  <rv s="1">
    <v>1</v>
    <v>XIDX:WTON</v>
    <v>Daily</v>
    <v>42003</v>
    <v>42003</v>
    <v>0</v>
    <v>1</v>
    <v>635554944000000000,639285203711402123,0</v>
    <v>0</v>
    <v>bn9r9c</v>
    <v>XIDX:WTON</v>
    <v>440</v>
  </rv>
  <rv s="1">
    <v>1</v>
    <v>XIDX:WTON</v>
    <v>Daily</v>
    <v>42368</v>
    <v>42368</v>
    <v>0</v>
    <v>1</v>
    <v>635870304000000000,639285203711878347,0</v>
    <v>0</v>
    <v>bn9r9c</v>
    <v>XIDX:WTON</v>
    <v>9</v>
  </rv>
  <rv s="1">
    <v>1</v>
    <v>XIDX:WTON</v>
    <v>Daily</v>
    <v>42734</v>
    <v>42734</v>
    <v>0</v>
    <v>1</v>
    <v>636186528000000000,639285203712358342,0</v>
    <v>0</v>
    <v>bn9r9c</v>
    <v>XIDX:WTON</v>
    <v>9</v>
  </rv>
  <rv s="1">
    <v>1</v>
    <v>XIDX:WTON</v>
    <v>Daily</v>
    <v>43098</v>
    <v>43098</v>
    <v>0</v>
    <v>1</v>
    <v>636501024000000000,639285203712832142,0</v>
    <v>0</v>
    <v>bn9r9c</v>
    <v>XIDX:WTON</v>
    <v>260</v>
  </rv>
  <rv s="1">
    <v>1</v>
    <v>XIDX:WTON</v>
    <v>Daily</v>
    <v>43462</v>
    <v>43462</v>
    <v>0</v>
    <v>1</v>
    <v>636815520000000000,639285203713315335,0</v>
    <v>0</v>
    <v>bn9r9c</v>
    <v>XIDX:WTON</v>
    <v>431</v>
  </rv>
  <rv s="1">
    <v>1</v>
    <v>XIDX:WTON</v>
    <v>Daily</v>
    <v>43829</v>
    <v>43829</v>
    <v>0</v>
    <v>1</v>
    <v>637132608000000000,639285203713792159,0</v>
    <v>0</v>
    <v>bn9r9c</v>
    <v>XIDX:WTON</v>
    <v>511</v>
  </rv>
  <rv s="1">
    <v>1</v>
    <v>XIDX:WTON</v>
    <v>Daily</v>
    <v>44195</v>
    <v>44195</v>
    <v>0</v>
    <v>1</v>
    <v>637448832000000000,639285203714268348,0</v>
    <v>0</v>
    <v>bn9r9c</v>
    <v>XIDX:WTON</v>
    <v>89</v>
  </rv>
  <rv s="1">
    <v>1</v>
    <v>XIDX:WTON</v>
    <v>Daily</v>
    <v>44560</v>
    <v>44560</v>
    <v>0</v>
    <v>1</v>
    <v>637764192000000000,639285203710008315,0</v>
    <v>0</v>
    <v>bn9r9c</v>
    <v>XIDX:WTON</v>
    <v>449</v>
  </rv>
  <rv s="1">
    <v>1</v>
    <v>XIDX:WTON</v>
    <v>Daily</v>
    <v>44925</v>
    <v>44925</v>
    <v>0</v>
    <v>1</v>
    <v>638079552000000000,639285203710488320,0</v>
    <v>0</v>
    <v>bn9r9c</v>
    <v>XIDX:WTON</v>
    <v>347</v>
  </rv>
  <rv s="1">
    <v>1</v>
    <v>XIDX:WTON</v>
    <v>Daily</v>
    <v>45289</v>
    <v>45289</v>
    <v>0</v>
    <v>1</v>
    <v>638394048000000000,639285203710962113,0</v>
    <v>0</v>
    <v>bn9r9c</v>
    <v>XIDX:WTON</v>
    <v>460</v>
  </rv>
  <rv s="1">
    <v>1</v>
    <v>XIDX:WTON</v>
    <v>Daily</v>
    <v>45656</v>
    <v>45656</v>
    <v>0</v>
    <v>1</v>
    <v>638711136000000000,639285203711432113,0</v>
    <v>0</v>
    <v>bn9r9c</v>
    <v>XIDX:WTON</v>
    <v>330</v>
  </rv>
  <rv s="1">
    <v>1</v>
    <v>XIDX:WTON</v>
    <v>Daily</v>
    <v>46021</v>
    <v>46021</v>
    <v>0</v>
    <v>1</v>
    <v>639026496000000000,639285203711908330,0</v>
    <v>0</v>
    <v>bn9r9c</v>
    <v>XIDX:WTON</v>
    <v>82</v>
  </rv>
  <rv s="1">
    <v>1</v>
    <v>XIDX:WTON</v>
    <v>Daily</v>
    <v>46203</v>
    <v>46203</v>
    <v>0</v>
    <v>1</v>
    <v>639183744000000000,639285203712375325,0</v>
    <v>0</v>
    <v>bn9r9c</v>
    <v>XIDX:WTON</v>
    <v>145</v>
  </rv>
  <rv s="1">
    <v>1</v>
    <v>XIDX:WTON</v>
    <v>Daily</v>
    <v>46111</v>
    <v>46111</v>
    <v>0</v>
    <v>1</v>
    <v>639104256000000000,639285203712848336,0</v>
    <v>0</v>
    <v>bn9r9c</v>
    <v>XIDX:WTON</v>
    <v>354</v>
  </rv>
  <rv s="1">
    <v>1</v>
    <v>XIDX:WSKT</v>
    <v>Daily</v>
    <v>41271</v>
    <v>41271</v>
    <v>0</v>
    <v>1</v>
    <v>634922496000000000,639285203713777365,0</v>
    <v>0</v>
    <v>bki82w</v>
    <v>XIDX:WSKT</v>
    <v>512</v>
  </rv>
  <rv s="1">
    <v>1</v>
    <v>XIDX:WSKT</v>
    <v>Daily</v>
    <v>41638</v>
    <v>41638</v>
    <v>0</v>
    <v>1</v>
    <v>635239584000000000,639285203714253515,0</v>
    <v>0</v>
    <v>bki82w</v>
    <v>XIDX:WSKT</v>
    <v>513</v>
  </rv>
  <rv s="1">
    <v>1</v>
    <v>XIDX:WSKT</v>
    <v>Daily</v>
    <v>42003</v>
    <v>42003</v>
    <v>0</v>
    <v>1</v>
    <v>635554944000000000,639285203710087345,0</v>
    <v>0</v>
    <v>bki82w</v>
    <v>XIDX:WSKT</v>
    <v>514</v>
  </rv>
  <rv s="1">
    <v>1</v>
    <v>XIDX:WSKT</v>
    <v>Daily</v>
    <v>42368</v>
    <v>42368</v>
    <v>0</v>
    <v>1</v>
    <v>635870304000000000,639285203710573663,0</v>
    <v>0</v>
    <v>bki82w</v>
    <v>XIDX:WSKT</v>
    <v>515</v>
  </rv>
  <rv s="1">
    <v>1</v>
    <v>XIDX:WSKT</v>
    <v>Daily</v>
    <v>42734</v>
    <v>42734</v>
    <v>0</v>
    <v>1</v>
    <v>636186528000000000,639285203711047356,0</v>
    <v>0</v>
    <v>bki82w</v>
    <v>XIDX:WSKT</v>
    <v>516</v>
  </rv>
  <rv s="1">
    <v>1</v>
    <v>XIDX:WSKT</v>
    <v>Daily</v>
    <v>43098</v>
    <v>43098</v>
    <v>0</v>
    <v>1</v>
    <v>636501024000000000,639285203711517346,0</v>
    <v>0</v>
    <v>bki82w</v>
    <v>XIDX:WSKT</v>
    <v>517</v>
  </rv>
  <rv s="1">
    <v>1</v>
    <v>XIDX:WSKT</v>
    <v>Daily</v>
    <v>43462</v>
    <v>43462</v>
    <v>0</v>
    <v>1</v>
    <v>636815520000000000,639285203712003488,0</v>
    <v>0</v>
    <v>bki82w</v>
    <v>XIDX:WSKT</v>
    <v>518</v>
  </rv>
  <rv s="1">
    <v>1</v>
    <v>XIDX:WSKT</v>
    <v>Daily</v>
    <v>43829</v>
    <v>43829</v>
    <v>0</v>
    <v>1</v>
    <v>637132608000000000,639285203712473658,0</v>
    <v>0</v>
    <v>bki82w</v>
    <v>XIDX:WSKT</v>
    <v>519</v>
  </rv>
  <rv s="1">
    <v>1</v>
    <v>XIDX:WSKT</v>
    <v>Daily</v>
    <v>44195</v>
    <v>44195</v>
    <v>0</v>
    <v>1</v>
    <v>637448832000000000,639285203712953639,0</v>
    <v>0</v>
    <v>bki82w</v>
    <v>XIDX:WSKT</v>
    <v>520</v>
  </rv>
  <rv s="1">
    <v>1</v>
    <v>XIDX:WSKT</v>
    <v>Daily</v>
    <v>44560</v>
    <v>44560</v>
    <v>0</v>
    <v>1</v>
    <v>637764192000000000,639285203713423488,0</v>
    <v>0</v>
    <v>bki82w</v>
    <v>XIDX:WSKT</v>
    <v>521</v>
  </rv>
  <rv s="1">
    <v>1</v>
    <v>XIDX:WSKT</v>
    <v>Daily</v>
    <v>44925</v>
    <v>44925</v>
    <v>0</v>
    <v>1</v>
    <v>638079552000000000,639285203713903499,0</v>
    <v>0</v>
    <v>bki82w</v>
    <v>XIDX:WSKT</v>
    <v>222</v>
  </rv>
  <rv s="1">
    <v>1</v>
    <v>XIDX:WSKT</v>
    <v>Daily</v>
    <v>45289</v>
    <v>45289</v>
    <v>0</v>
    <v>1</v>
    <v>638394048000000000,639285203714373630,0</v>
    <v>0</v>
    <v>bki82w</v>
    <v>XIDX:WSKT</v>
    <v>110</v>
  </rv>
  <rv s="1">
    <v>1</v>
    <v>XIDX:WSKT</v>
    <v>Daily</v>
    <v>45656</v>
    <v>45656</v>
    <v>0</v>
    <v>1</v>
    <v>638711136000000000,639285203710437347,0</v>
    <v>0</v>
    <v>bki82w</v>
    <v>XIDX:WSKT</v>
    <v>110</v>
  </rv>
  <rv s="1">
    <v>1</v>
    <v>XIDX:WSKT</v>
    <v>Daily</v>
    <v>46021</v>
    <v>46021</v>
    <v>0</v>
    <v>1</v>
    <v>639026496000000000,639285203710907344,0</v>
    <v>0</v>
    <v>bki82w</v>
    <v>XIDX:WSKT</v>
    <v>110</v>
  </rv>
  <rv s="1">
    <v>1</v>
    <v>XIDX:WSKT</v>
    <v>Daily</v>
    <v>46203</v>
    <v>46203</v>
    <v>0</v>
    <v>1</v>
    <v>639183744000000000,639285203711377364,0</v>
    <v>0</v>
    <v>bki82w</v>
    <v>XIDX:WSKT</v>
    <v>110</v>
  </rv>
  <rv s="1">
    <v>1</v>
    <v>XIDX:WSKT</v>
    <v>Daily</v>
    <v>46111</v>
    <v>46111</v>
    <v>0</v>
    <v>1</v>
    <v>639104256000000000,639285203711847348,0</v>
    <v>0</v>
    <v>bki82w</v>
    <v>XIDX:WSKT</v>
    <v>110</v>
  </rv>
  <rv s="1">
    <v>1</v>
    <v>XIDX:WOMF</v>
    <v>Daily</v>
    <v>39444</v>
    <v>39444</v>
    <v>0</v>
    <v>1</v>
    <v>633343968000000000,639285203712333638,0</v>
    <v>0</v>
    <v>bki7hw</v>
    <v>XIDX:WOMF</v>
    <v>522</v>
  </rv>
  <rv s="1">
    <v>1</v>
    <v>XIDX:WOMF</v>
    <v>Daily</v>
    <v>40176</v>
    <v>40176</v>
    <v>0</v>
    <v>1</v>
    <v>633976416000000000,639285203713287359,0</v>
    <v>0</v>
    <v>bki7hw</v>
    <v>XIDX:WOMF</v>
    <v>523</v>
  </rv>
  <rv s="1">
    <v>1</v>
    <v>XIDX:WOMF</v>
    <v>Daily</v>
    <v>40542</v>
    <v>40542</v>
    <v>0</v>
    <v>1</v>
    <v>634292640000000000,639285203713767371,0</v>
    <v>0</v>
    <v>bki7hw</v>
    <v>XIDX:WOMF</v>
    <v>524</v>
  </rv>
  <rv s="1">
    <v>1</v>
    <v>XIDX:WOMF</v>
    <v>Daily</v>
    <v>40907</v>
    <v>40907</v>
    <v>0</v>
    <v>1</v>
    <v>634608000000000000,639285203714243496,0</v>
    <v>0</v>
    <v>bki7hw</v>
    <v>XIDX:WOMF</v>
    <v>525</v>
  </rv>
  <rv s="1">
    <v>1</v>
    <v>XIDX:WOMF</v>
    <v>Daily</v>
    <v>41271</v>
    <v>41271</v>
    <v>0</v>
    <v>1</v>
    <v>634922496000000000,639285203714723503,0</v>
    <v>0</v>
    <v>bki7hw</v>
    <v>XIDX:WOMF</v>
    <v>526</v>
  </rv>
  <rv s="1">
    <v>1</v>
    <v>XIDX:WOMF</v>
    <v>Daily</v>
    <v>42003</v>
    <v>42003</v>
    <v>0</v>
    <v>1</v>
    <v>635554944000000000,639285203710703505,0</v>
    <v>0</v>
    <v>bki7hw</v>
    <v>XIDX:WOMF</v>
    <v>527</v>
  </rv>
  <rv s="1">
    <v>1</v>
    <v>XIDX:WOMF</v>
    <v>Daily</v>
    <v>42734</v>
    <v>42734</v>
    <v>0</v>
    <v>1</v>
    <v>636186528000000000,639285203711673504,0</v>
    <v>0</v>
    <v>bki7hw</v>
    <v>XIDX:WOMF</v>
    <v>267</v>
  </rv>
  <rv s="1">
    <v>1</v>
    <v>XIDX:WOMF</v>
    <v>Daily</v>
    <v>43098</v>
    <v>43098</v>
    <v>0</v>
    <v>1</v>
    <v>636501024000000000,639285203712153497,0</v>
    <v>0</v>
    <v>bki7hw</v>
    <v>XIDX:WOMF</v>
    <v>275</v>
  </rv>
  <rv s="1">
    <v>1</v>
    <v>XIDX:WOMF</v>
    <v>Daily</v>
    <v>43462</v>
    <v>43462</v>
    <v>0</v>
    <v>1</v>
    <v>636815520000000000,639285203712633645,0</v>
    <v>0</v>
    <v>bki7hw</v>
    <v>XIDX:WOMF</v>
    <v>177</v>
  </rv>
  <rv s="1">
    <v>1</v>
    <v>XIDX:WOMF</v>
    <v>Daily</v>
    <v>43829</v>
    <v>43829</v>
    <v>0</v>
    <v>1</v>
    <v>637132608000000000,639285203713113503,0</v>
    <v>0</v>
    <v>bki7hw</v>
    <v>XIDX:WOMF</v>
    <v>436</v>
  </rv>
  <rv s="1">
    <v>1</v>
    <v>XIDX:WOMF</v>
    <v>Daily</v>
    <v>44195</v>
    <v>44195</v>
    <v>0</v>
    <v>1</v>
    <v>637448832000000000,639285203713603508,0</v>
    <v>0</v>
    <v>bki7hw</v>
    <v>XIDX:WOMF</v>
    <v>153</v>
  </rv>
  <rv s="1">
    <v>1</v>
    <v>XIDX:WOMF</v>
    <v>Daily</v>
    <v>44560</v>
    <v>44560</v>
    <v>0</v>
    <v>1</v>
    <v>637764192000000000,639285203714077370,0</v>
    <v>0</v>
    <v>bki7hw</v>
    <v>XIDX:WOMF</v>
    <v>449</v>
  </rv>
  <rv s="1">
    <v>1</v>
    <v>XIDX:WOMF</v>
    <v>Daily</v>
    <v>44925</v>
    <v>44925</v>
    <v>0</v>
    <v>1</v>
    <v>638079552000000000,639285203714557360,0</v>
    <v>0</v>
    <v>bki7hw</v>
    <v>XIDX:WOMF</v>
    <v>67</v>
  </rv>
  <rv s="1">
    <v>1</v>
    <v>XIDX:WOMF</v>
    <v>Daily</v>
    <v>45289</v>
    <v>45289</v>
    <v>0</v>
    <v>1</v>
    <v>638394048000000000,639285203711013504,0</v>
    <v>0</v>
    <v>bki7hw</v>
    <v>XIDX:WOMF</v>
    <v>528</v>
  </rv>
  <rv s="1">
    <v>1</v>
    <v>XIDX:WOMF</v>
    <v>Daily</v>
    <v>45656</v>
    <v>45656</v>
    <v>0</v>
    <v>1</v>
    <v>638711136000000000,639285203711487350,0</v>
    <v>0</v>
    <v>bki7hw</v>
    <v>XIDX:WOMF</v>
    <v>508</v>
  </rv>
  <rv s="1">
    <v>1</v>
    <v>XIDX:WOMF</v>
    <v>Daily</v>
    <v>46021</v>
    <v>46021</v>
    <v>0</v>
    <v>1</v>
    <v>639026496000000000,639285203711973646,0</v>
    <v>0</v>
    <v>bki7hw</v>
    <v>XIDX:WOMF</v>
    <v>529</v>
  </rv>
  <rv s="1">
    <v>1</v>
    <v>XIDX:WOMF</v>
    <v>Daily</v>
    <v>46203</v>
    <v>46203</v>
    <v>0</v>
    <v>1</v>
    <v>639183744000000000,639285203712453502,0</v>
    <v>0</v>
    <v>bki7hw</v>
    <v>XIDX:WOMF</v>
    <v>94</v>
  </rv>
  <rv s="1">
    <v>1</v>
    <v>XIDX:WOMF</v>
    <v>Daily</v>
    <v>46111</v>
    <v>46111</v>
    <v>0</v>
    <v>1</v>
    <v>639104256000000000,639285203712947357,0</v>
    <v>0</v>
    <v>bki7hw</v>
    <v>XIDX:WOMF</v>
    <v>124</v>
  </rv>
  <rv s="1">
    <v>1</v>
    <v>XIDX:WINS</v>
    <v>Daily</v>
    <v>40542</v>
    <v>40542</v>
    <v>0</v>
    <v>1</v>
    <v>634292640000000000,639285203713911920,0</v>
    <v>0</v>
    <v>bn9qa2</v>
    <v>XIDX:WINS</v>
    <v>530</v>
  </rv>
  <rv s="1">
    <v>1</v>
    <v>XIDX:WINS</v>
    <v>Daily</v>
    <v>40907</v>
    <v>40907</v>
    <v>0</v>
    <v>1</v>
    <v>634608000000000000,639285203714391654,0</v>
    <v>0</v>
    <v>bn9qa2</v>
    <v>XIDX:WINS</v>
    <v>531</v>
  </rv>
  <rv s="1">
    <v>1</v>
    <v>XIDX:WINS</v>
    <v>Daily</v>
    <v>41271</v>
    <v>41271</v>
    <v>0</v>
    <v>1</v>
    <v>634922496000000000,639285203714871673,0</v>
    <v>0</v>
    <v>bn9qa2</v>
    <v>XIDX:WINS</v>
    <v>532</v>
  </rv>
  <rv s="1">
    <v>1</v>
    <v>XIDX:WINS</v>
    <v>Daily</v>
    <v>41638</v>
    <v>41638</v>
    <v>0</v>
    <v>1</v>
    <v>635239584000000000,639285203715351649,0</v>
    <v>0</v>
    <v>bn9qa2</v>
    <v>XIDX:WINS</v>
    <v>533</v>
  </rv>
  <rv s="1">
    <v>1</v>
    <v>XIDX:WINS</v>
    <v>Daily</v>
    <v>42003</v>
    <v>42003</v>
    <v>0</v>
    <v>1</v>
    <v>635554944000000000,639285203711931660,0</v>
    <v>0</v>
    <v>bn9qa2</v>
    <v>XIDX:WINS</v>
    <v>534</v>
  </rv>
  <rv s="1">
    <v>1</v>
    <v>XIDX:WINS</v>
    <v>Daily</v>
    <v>42368</v>
    <v>42368</v>
    <v>0</v>
    <v>1</v>
    <v>635870304000000000,639285203712411656,0</v>
    <v>0</v>
    <v>bn9qa2</v>
    <v>XIDX:WINS</v>
    <v>535</v>
  </rv>
  <rv s="1">
    <v>1</v>
    <v>XIDX:WINS</v>
    <v>Daily</v>
    <v>42734</v>
    <v>42734</v>
    <v>0</v>
    <v>1</v>
    <v>636186528000000000,639285203712871657,0</v>
    <v>0</v>
    <v>bn9qa2</v>
    <v>XIDX:WINS</v>
    <v>536</v>
  </rv>
  <rv s="1">
    <v>1</v>
    <v>XIDX:WINS</v>
    <v>Daily</v>
    <v>43098</v>
    <v>43098</v>
    <v>0</v>
    <v>1</v>
    <v>636501024000000000,639285203713361637,0</v>
    <v>0</v>
    <v>bn9qa2</v>
    <v>XIDX:WINS</v>
    <v>537</v>
  </rv>
  <rv s="1">
    <v>1</v>
    <v>XIDX:WINS</v>
    <v>Daily</v>
    <v>43462</v>
    <v>43462</v>
    <v>0</v>
    <v>1</v>
    <v>636815520000000000,639285203713831652,0</v>
    <v>0</v>
    <v>bn9qa2</v>
    <v>XIDX:WINS</v>
    <v>536</v>
  </rv>
  <rv s="1">
    <v>1</v>
    <v>XIDX:WINS</v>
    <v>Daily</v>
    <v>43829</v>
    <v>43829</v>
    <v>0</v>
    <v>1</v>
    <v>637132608000000000,639285203714301642,0</v>
    <v>0</v>
    <v>bn9qa2</v>
    <v>XIDX:WINS</v>
    <v>538</v>
  </rv>
  <rv s="1">
    <v>1</v>
    <v>XIDX:WINS</v>
    <v>Daily</v>
    <v>44195</v>
    <v>44195</v>
    <v>0</v>
    <v>1</v>
    <v>637448832000000000,639285203714781649,0</v>
    <v>0</v>
    <v>bn9qa2</v>
    <v>XIDX:WINS</v>
    <v>539</v>
  </rv>
  <rv s="1">
    <v>1</v>
    <v>XIDX:WINS</v>
    <v>Daily</v>
    <v>44560</v>
    <v>44560</v>
    <v>0</v>
    <v>1</v>
    <v>637764192000000000,639285203715261665,0</v>
    <v>0</v>
    <v>bn9qa2</v>
    <v>XIDX:WINS</v>
    <v>540</v>
  </rv>
  <rv s="1">
    <v>1</v>
    <v>XIDX:WINS</v>
    <v>Daily</v>
    <v>44925</v>
    <v>44925</v>
    <v>0</v>
    <v>1</v>
    <v>638079552000000000,639285203715741906,0</v>
    <v>0</v>
    <v>bn9qa2</v>
    <v>XIDX:WINS</v>
    <v>541</v>
  </rv>
  <rv s="1">
    <v>1</v>
    <v>XIDX:WINS</v>
    <v>Daily</v>
    <v>45289</v>
    <v>45289</v>
    <v>0</v>
    <v>1</v>
    <v>638394048000000000,639285203716221657,0</v>
    <v>0</v>
    <v>bn9qa2</v>
    <v>XIDX:WINS</v>
    <v>542</v>
  </rv>
  <rv s="1">
    <v>1</v>
    <v>XIDX:WINS</v>
    <v>Daily</v>
    <v>45656</v>
    <v>45656</v>
    <v>0</v>
    <v>1</v>
    <v>638711136000000000,639285203711861650,0</v>
    <v>0</v>
    <v>bn9qa2</v>
    <v>XIDX:WINS</v>
    <v>543</v>
  </rv>
  <rv s="1">
    <v>1</v>
    <v>XIDX:WINS</v>
    <v>Daily</v>
    <v>46021</v>
    <v>46021</v>
    <v>0</v>
    <v>1</v>
    <v>639026496000000000,639285203712341652,0</v>
    <v>0</v>
    <v>bn9qa2</v>
    <v>XIDX:WINS</v>
    <v>544</v>
  </rv>
  <rv s="1">
    <v>1</v>
    <v>XIDX:WINS</v>
    <v>Daily</v>
    <v>46203</v>
    <v>46203</v>
    <v>0</v>
    <v>1</v>
    <v>639183744000000000,639285203712811651,0</v>
    <v>0</v>
    <v>bn9qa2</v>
    <v>XIDX:WINS</v>
    <v>333</v>
  </rv>
  <rv s="1">
    <v>1</v>
    <v>XIDX:WINS</v>
    <v>Daily</v>
    <v>46111</v>
    <v>46111</v>
    <v>0</v>
    <v>1</v>
    <v>639104256000000000,639285203713281665,0</v>
    <v>0</v>
    <v>bn9qa2</v>
    <v>XIDX:WINS</v>
    <v>545</v>
  </rv>
  <rv s="1">
    <v>1</v>
    <v>XIDX:WIKA</v>
    <v>Daily</v>
    <v>39812</v>
    <v>39812</v>
    <v>0</v>
    <v>1</v>
    <v>633661920000000000,639285203713761671,0</v>
    <v>0</v>
    <v>bn9q77</v>
    <v>XIDX:WIKA</v>
    <v>546</v>
  </rv>
  <rv s="1">
    <v>1</v>
    <v>XIDX:WIKA</v>
    <v>Daily</v>
    <v>40176</v>
    <v>40176</v>
    <v>0</v>
    <v>1</v>
    <v>633976416000000000,639285203714241639,0</v>
    <v>0</v>
    <v>bn9q77</v>
    <v>XIDX:WIKA</v>
    <v>547</v>
  </rv>
  <rv s="1">
    <v>1</v>
    <v>XIDX:WIKA</v>
    <v>Daily</v>
    <v>40542</v>
    <v>40542</v>
    <v>0</v>
    <v>1</v>
    <v>634292640000000000,639285203714721650,0</v>
    <v>0</v>
    <v>bn9q77</v>
    <v>XIDX:WIKA</v>
    <v>548</v>
  </rv>
  <rv s="1">
    <v>1</v>
    <v>XIDX:WIKA</v>
    <v>Daily</v>
    <v>40907</v>
    <v>40907</v>
    <v>0</v>
    <v>1</v>
    <v>634608000000000000,639285203715191658,0</v>
    <v>0</v>
    <v>bn9q77</v>
    <v>XIDX:WIKA</v>
    <v>549</v>
  </rv>
  <rv s="1">
    <v>1</v>
    <v>XIDX:WIKA</v>
    <v>Daily</v>
    <v>41271</v>
    <v>41271</v>
    <v>0</v>
    <v>1</v>
    <v>634922496000000000,639285203715671639,0</v>
    <v>0</v>
    <v>bn9q77</v>
    <v>XIDX:WIKA</v>
    <v>550</v>
  </rv>
  <rv s="1">
    <v>1</v>
    <v>XIDX:WIKA</v>
    <v>Daily</v>
    <v>41638</v>
    <v>41638</v>
    <v>0</v>
    <v>1</v>
    <v>635239584000000000,639285203716141656,0</v>
    <v>0</v>
    <v>bn9q77</v>
    <v>XIDX:WIKA</v>
    <v>551</v>
  </rv>
  <rv s="1">
    <v>1</v>
    <v>XIDX:WIKA</v>
    <v>Daily</v>
    <v>42003</v>
    <v>42003</v>
    <v>0</v>
    <v>1</v>
    <v>635554944000000000,639285203725971690,0</v>
    <v>0</v>
    <v>bn9q77</v>
    <v>XIDX:WIKA</v>
    <v>552</v>
  </rv>
  <rv s="1">
    <v>1</v>
    <v>XIDX:WIKA</v>
    <v>Daily</v>
    <v>42368</v>
    <v>42368</v>
    <v>0</v>
    <v>1</v>
    <v>635870304000000000,639285203726441699,0</v>
    <v>0</v>
    <v>bn9q77</v>
    <v>XIDX:WIKA</v>
    <v>553</v>
  </rv>
  <rv s="1">
    <v>1</v>
    <v>XIDX:WIKA</v>
    <v>Daily</v>
    <v>42734</v>
    <v>42734</v>
    <v>0</v>
    <v>1</v>
    <v>636186528000000000,639285203726921700,0</v>
    <v>0</v>
    <v>bn9q77</v>
    <v>XIDX:WIKA</v>
    <v>554</v>
  </rv>
  <rv s="1">
    <v>1</v>
    <v>XIDX:WIKA</v>
    <v>Daily</v>
    <v>43098</v>
    <v>43098</v>
    <v>0</v>
    <v>1</v>
    <v>636501024000000000,639285203727401701,0</v>
    <v>0</v>
    <v>bn9q77</v>
    <v>XIDX:WIKA</v>
    <v>555</v>
  </rv>
  <rv s="1">
    <v>1</v>
    <v>XIDX:WIKA</v>
    <v>Daily</v>
    <v>43462</v>
    <v>43462</v>
    <v>0</v>
    <v>1</v>
    <v>636815520000000000,639285203727871829,0</v>
    <v>0</v>
    <v>bn9q77</v>
    <v>XIDX:WIKA</v>
    <v>556</v>
  </rv>
  <rv s="1">
    <v>1</v>
    <v>XIDX:WIKA</v>
    <v>Daily</v>
    <v>43829</v>
    <v>43829</v>
    <v>0</v>
    <v>1</v>
    <v>637132608000000000,639285203728351711,0</v>
    <v>0</v>
    <v>bn9q77</v>
    <v>XIDX:WIKA</v>
    <v>557</v>
  </rv>
  <rv s="1">
    <v>1</v>
    <v>XIDX:WIKA</v>
    <v>Daily</v>
    <v>44195</v>
    <v>44195</v>
    <v>0</v>
    <v>1</v>
    <v>637448832000000000,639285203728821707,0</v>
    <v>0</v>
    <v>bn9q77</v>
    <v>XIDX:WIKA</v>
    <v>558</v>
  </rv>
  <rv s="1">
    <v>1</v>
    <v>XIDX:WIKA</v>
    <v>Daily</v>
    <v>44560</v>
    <v>44560</v>
    <v>0</v>
    <v>1</v>
    <v>637764192000000000,639285203729301716,0</v>
    <v>0</v>
    <v>bn9q77</v>
    <v>XIDX:WIKA</v>
    <v>559</v>
  </rv>
  <rv s="1">
    <v>1</v>
    <v>XIDX:WIKA</v>
    <v>Daily</v>
    <v>44925</v>
    <v>44925</v>
    <v>0</v>
    <v>1</v>
    <v>638079552000000000,639285203729771723,0</v>
    <v>0</v>
    <v>bn9q77</v>
    <v>XIDX:WIKA</v>
    <v>560</v>
  </rv>
  <rv s="1">
    <v>1</v>
    <v>XIDX:WIKA</v>
    <v>Daily</v>
    <v>45289</v>
    <v>45289</v>
    <v>0</v>
    <v>1</v>
    <v>638394048000000000,639285203730241731,0</v>
    <v>0</v>
    <v>bn9q77</v>
    <v>XIDX:WIKA</v>
    <v>110</v>
  </rv>
  <rv s="1">
    <v>1</v>
    <v>XIDX:WIKA</v>
    <v>Daily</v>
    <v>45656</v>
    <v>45656</v>
    <v>0</v>
    <v>1</v>
    <v>638711136000000000,639285203726091688,0</v>
    <v>0</v>
    <v>bn9q77</v>
    <v>XIDX:WIKA</v>
    <v>279</v>
  </rv>
  <rv s="1">
    <v>1</v>
    <v>XIDX:WIKA</v>
    <v>Daily</v>
    <v>46021</v>
    <v>46021</v>
    <v>0</v>
    <v>1</v>
    <v>639026496000000000,639285203726571704,0</v>
    <v>0</v>
    <v>bn9q77</v>
    <v>XIDX:WIKA</v>
    <v>110</v>
  </rv>
  <rv s="1">
    <v>1</v>
    <v>XIDX:WIKA</v>
    <v>Daily</v>
    <v>46203</v>
    <v>46203</v>
    <v>0</v>
    <v>1</v>
    <v>639183744000000000,639285203727041686,0</v>
    <v>0</v>
    <v>bn9q77</v>
    <v>XIDX:WIKA</v>
    <v>110</v>
  </rv>
  <rv s="1">
    <v>1</v>
    <v>XIDX:WIKA</v>
    <v>Daily</v>
    <v>46111</v>
    <v>46111</v>
    <v>0</v>
    <v>1</v>
    <v>639104256000000000,639285203727511704,0</v>
    <v>0</v>
    <v>bn9q77</v>
    <v>XIDX:WIKA</v>
    <v>110</v>
  </rv>
  <rv s="1">
    <v>1</v>
    <v>XIDX:WIIM</v>
    <v>Daily</v>
    <v>41271</v>
    <v>41271</v>
    <v>0</v>
    <v>1</v>
    <v>634922496000000000,639285203728461124,0</v>
    <v>0</v>
    <v>bki79c</v>
    <v>XIDX:WIIM</v>
    <v>561</v>
  </rv>
  <rv s="1">
    <v>1</v>
    <v>XIDX:WIIM</v>
    <v>Daily</v>
    <v>41638</v>
    <v>41638</v>
    <v>0</v>
    <v>1</v>
    <v>635239584000000000,639285203728941134,0</v>
    <v>0</v>
    <v>bki79c</v>
    <v>XIDX:WIIM</v>
    <v>562</v>
  </rv>
  <rv s="1">
    <v>1</v>
    <v>XIDX:WIIM</v>
    <v>Daily</v>
    <v>42003</v>
    <v>42003</v>
    <v>0</v>
    <v>1</v>
    <v>635554944000000000,639285203729411124,0</v>
    <v>0</v>
    <v>bki79c</v>
    <v>XIDX:WIIM</v>
    <v>170</v>
  </rv>
  <rv s="1">
    <v>1</v>
    <v>XIDX:WIIM</v>
    <v>Daily</v>
    <v>42368</v>
    <v>42368</v>
    <v>0</v>
    <v>1</v>
    <v>635870304000000000,639285203729892564,0</v>
    <v>0</v>
    <v>bki79c</v>
    <v>XIDX:WIIM</v>
    <v>506</v>
  </rv>
  <rv s="1">
    <v>1</v>
    <v>XIDX:WIIM</v>
    <v>Daily</v>
    <v>42734</v>
    <v>42734</v>
    <v>0</v>
    <v>1</v>
    <v>636186528000000000,639285203730372690,0</v>
    <v>0</v>
    <v>bki79c</v>
    <v>XIDX:WIIM</v>
    <v>563</v>
  </rv>
  <rv s="1">
    <v>1</v>
    <v>XIDX:WIIM</v>
    <v>Daily</v>
    <v>43098</v>
    <v>43098</v>
    <v>0</v>
    <v>1</v>
    <v>636501024000000000,639285203719942544,0</v>
    <v>0</v>
    <v>bki79c</v>
    <v>XIDX:WIIM</v>
    <v>274</v>
  </rv>
  <rv s="1">
    <v>1</v>
    <v>XIDX:WIIM</v>
    <v>Daily</v>
    <v>43462</v>
    <v>43462</v>
    <v>0</v>
    <v>1</v>
    <v>636815520000000000,639285203720421126,0</v>
    <v>0</v>
    <v>bki79c</v>
    <v>XIDX:WIIM</v>
    <v>447</v>
  </rv>
  <rv s="1">
    <v>1</v>
    <v>XIDX:WIIM</v>
    <v>Daily</v>
    <v>43829</v>
    <v>43829</v>
    <v>0</v>
    <v>1</v>
    <v>637132608000000000,639285203720902749,0</v>
    <v>0</v>
    <v>bki79c</v>
    <v>XIDX:WIIM</v>
    <v>168</v>
  </rv>
  <rv s="1">
    <v>1</v>
    <v>XIDX:WIIM</v>
    <v>Daily</v>
    <v>44195</v>
    <v>44195</v>
    <v>0</v>
    <v>1</v>
    <v>637448832000000000,639285203721381126,0</v>
    <v>0</v>
    <v>bki79c</v>
    <v>XIDX:WIIM</v>
    <v>16</v>
  </rv>
  <rv s="1">
    <v>1</v>
    <v>XIDX:WIIM</v>
    <v>Daily</v>
    <v>44560</v>
    <v>44560</v>
    <v>0</v>
    <v>1</v>
    <v>637764192000000000,639285203721852737,0</v>
    <v>0</v>
    <v>bki79c</v>
    <v>XIDX:WIIM</v>
    <v>564</v>
  </rv>
  <rv s="1">
    <v>1</v>
    <v>XIDX:WIIM</v>
    <v>Daily</v>
    <v>44925</v>
    <v>44925</v>
    <v>0</v>
    <v>1</v>
    <v>638079552000000000,639285203722331120,0</v>
    <v>0</v>
    <v>bki79c</v>
    <v>XIDX:WIIM</v>
    <v>507</v>
  </rv>
  <rv s="1">
    <v>1</v>
    <v>XIDX:WIIM</v>
    <v>Daily</v>
    <v>45289</v>
    <v>45289</v>
    <v>0</v>
    <v>1</v>
    <v>638394048000000000,639285203722811138,0</v>
    <v>0</v>
    <v>bki79c</v>
    <v>XIDX:WIIM</v>
    <v>565</v>
  </rv>
  <rv s="1">
    <v>1</v>
    <v>XIDX:WIIM</v>
    <v>Daily</v>
    <v>45656</v>
    <v>45656</v>
    <v>0</v>
    <v>1</v>
    <v>638711136000000000,639285203723281128,0</v>
    <v>0</v>
    <v>bki79c</v>
    <v>XIDX:WIIM</v>
    <v>443</v>
  </rv>
  <rv s="1">
    <v>1</v>
    <v>XIDX:WIIM</v>
    <v>Daily</v>
    <v>46021</v>
    <v>46021</v>
    <v>0</v>
    <v>1</v>
    <v>639026496000000000,639285203723751135,0</v>
    <v>0</v>
    <v>bki79c</v>
    <v>XIDX:WIIM</v>
    <v>566</v>
  </rv>
  <rv s="1">
    <v>1</v>
    <v>XIDX:WIIM</v>
    <v>Daily</v>
    <v>46203</v>
    <v>46203</v>
    <v>0</v>
    <v>1</v>
    <v>639183744000000000,639285203724232554,0</v>
    <v>0</v>
    <v>bki79c</v>
    <v>XIDX:WIIM</v>
    <v>189</v>
  </rv>
  <rv s="1">
    <v>1</v>
    <v>XIDX:WIIM</v>
    <v>Daily</v>
    <v>46111</v>
    <v>46111</v>
    <v>0</v>
    <v>1</v>
    <v>639104256000000000,639285203720231112,0</v>
    <v>0</v>
    <v>bki79c</v>
    <v>XIDX:WIIM</v>
    <v>567</v>
  </rv>
  <rv s="1">
    <v>1</v>
    <v>XIDX:WEHA</v>
    <v>Daily</v>
    <v>39812</v>
    <v>39812</v>
    <v>0</v>
    <v>1</v>
    <v>633661920000000000,639285203721965383,0</v>
    <v>0</v>
    <v>bki4sm</v>
    <v>XIDX:WEHA</v>
    <v>568</v>
  </rv>
  <rv s="1">
    <v>1</v>
    <v>XIDX:WEHA</v>
    <v>Daily</v>
    <v>40176</v>
    <v>40176</v>
    <v>0</v>
    <v>1</v>
    <v>633976416000000000,639285203722442228,0</v>
    <v>0</v>
    <v>bki4sm</v>
    <v>XIDX:WEHA</v>
    <v>569</v>
  </rv>
  <rv s="1">
    <v>1</v>
    <v>XIDX:WEHA</v>
    <v>Daily</v>
    <v>40542</v>
    <v>40542</v>
    <v>0</v>
    <v>1</v>
    <v>634292640000000000,639285203722928406,0</v>
    <v>0</v>
    <v>bki4sm</v>
    <v>XIDX:WEHA</v>
    <v>570</v>
  </rv>
  <rv s="1">
    <v>1</v>
    <v>XIDX:WEHA</v>
    <v>Daily</v>
    <v>40907</v>
    <v>40907</v>
    <v>0</v>
    <v>1</v>
    <v>634608000000000000,639285203723405417,0</v>
    <v>0</v>
    <v>bki4sm</v>
    <v>XIDX:WEHA</v>
    <v>571</v>
  </rv>
  <rv s="1">
    <v>1</v>
    <v>XIDX:WEHA</v>
    <v>Daily</v>
    <v>41271</v>
    <v>41271</v>
    <v>0</v>
    <v>1</v>
    <v>634922496000000000,639285203723892232,0</v>
    <v>0</v>
    <v>bki4sm</v>
    <v>XIDX:WEHA</v>
    <v>571</v>
  </rv>
  <rv s="1">
    <v>1</v>
    <v>XIDX:WEHA</v>
    <v>Daily</v>
    <v>41638</v>
    <v>41638</v>
    <v>0</v>
    <v>1</v>
    <v>635239584000000000,639285203724375416,0</v>
    <v>0</v>
    <v>bki4sm</v>
    <v>XIDX:WEHA</v>
    <v>95</v>
  </rv>
  <rv s="1">
    <v>1</v>
    <v>XIDX:WEHA</v>
    <v>Daily</v>
    <v>42003</v>
    <v>42003</v>
    <v>0</v>
    <v>1</v>
    <v>635554944000000000,639285203724852240,0</v>
    <v>0</v>
    <v>bki4sm</v>
    <v>XIDX:WEHA</v>
    <v>572</v>
  </rv>
  <rv s="1">
    <v>1</v>
    <v>XIDX:WEHA</v>
    <v>Daily</v>
    <v>42368</v>
    <v>42368</v>
    <v>0</v>
    <v>1</v>
    <v>635870304000000000,639285203725322238,0</v>
    <v>0</v>
    <v>bki4sm</v>
    <v>XIDX:WEHA</v>
    <v>154</v>
  </rv>
  <rv s="1">
    <v>1</v>
    <v>XIDX:WEHA</v>
    <v>Daily</v>
    <v>42734</v>
    <v>42734</v>
    <v>0</v>
    <v>1</v>
    <v>636186528000000000,639285203725808423,0</v>
    <v>0</v>
    <v>bki4sm</v>
    <v>XIDX:WEHA</v>
    <v>426</v>
  </rv>
  <rv s="1">
    <v>1</v>
    <v>XIDX:WEHA</v>
    <v>Daily</v>
    <v>43098</v>
    <v>43098</v>
    <v>0</v>
    <v>1</v>
    <v>636501024000000000,639285203721502215,0</v>
    <v>0</v>
    <v>bki4sm</v>
    <v>XIDX:WEHA</v>
    <v>281</v>
  </rv>
  <rv s="1">
    <v>1</v>
    <v>XIDX:WEHA</v>
    <v>Daily</v>
    <v>43462</v>
    <v>43462</v>
    <v>0</v>
    <v>1</v>
    <v>636815520000000000,639285203721982223,0</v>
    <v>0</v>
    <v>bki4sm</v>
    <v>XIDX:WEHA</v>
    <v>426</v>
  </rv>
  <rv s="1">
    <v>1</v>
    <v>XIDX:WEHA</v>
    <v>Daily</v>
    <v>43829</v>
    <v>43829</v>
    <v>0</v>
    <v>1</v>
    <v>637132608000000000,639285203722455391,0</v>
    <v>0</v>
    <v>bki4sm</v>
    <v>XIDX:WEHA</v>
    <v>198</v>
  </rv>
  <rv s="1">
    <v>1</v>
    <v>XIDX:WEHA</v>
    <v>Daily</v>
    <v>44195</v>
    <v>44195</v>
    <v>0</v>
    <v>1</v>
    <v>637448832000000000,639285203722932227,0</v>
    <v>0</v>
    <v>bki4sm</v>
    <v>XIDX:WEHA</v>
    <v>476</v>
  </rv>
  <rv s="1">
    <v>1</v>
    <v>XIDX:WEHA</v>
    <v>Daily</v>
    <v>44560</v>
    <v>44560</v>
    <v>0</v>
    <v>1</v>
    <v>637764192000000000,639285203723415411,0</v>
    <v>0</v>
    <v>bki4sm</v>
    <v>XIDX:WEHA</v>
    <v>280</v>
  </rv>
  <rv s="1">
    <v>1</v>
    <v>XIDX:WEHA</v>
    <v>Daily</v>
    <v>44925</v>
    <v>44925</v>
    <v>0</v>
    <v>1</v>
    <v>638079552000000000,639285203723892232,0</v>
    <v>0</v>
    <v>bki4sm</v>
    <v>XIDX:WEHA</v>
    <v>235</v>
  </rv>
  <rv s="1">
    <v>1</v>
    <v>XIDX:WEHA</v>
    <v>Daily</v>
    <v>45289</v>
    <v>45289</v>
    <v>0</v>
    <v>1</v>
    <v>638394048000000000,639285203724365398,0</v>
    <v>0</v>
    <v>bki4sm</v>
    <v>XIDX:WEHA</v>
    <v>201</v>
  </rv>
  <rv s="1">
    <v>1</v>
    <v>XIDX:WEHA</v>
    <v>Daily</v>
    <v>45656</v>
    <v>45656</v>
    <v>0</v>
    <v>1</v>
    <v>638711136000000000,639285203724835402,0</v>
    <v>0</v>
    <v>bki4sm</v>
    <v>XIDX:WEHA</v>
    <v>454</v>
  </rv>
  <rv s="1">
    <v>1</v>
    <v>XIDX:WEHA</v>
    <v>Daily</v>
    <v>46021</v>
    <v>46021</v>
    <v>0</v>
    <v>1</v>
    <v>639026496000000000,639285203725325406,0</v>
    <v>0</v>
    <v>bki4sm</v>
    <v>XIDX:WEHA</v>
    <v>349</v>
  </rv>
  <rv s="1">
    <v>1</v>
    <v>XIDX:WEHA</v>
    <v>Daily</v>
    <v>46203</v>
    <v>46203</v>
    <v>0</v>
    <v>1</v>
    <v>639183744000000000,639285203725798425,0</v>
    <v>0</v>
    <v>bki4sm</v>
    <v>XIDX:WEHA</v>
    <v>357</v>
  </rv>
  <rv s="1">
    <v>1</v>
    <v>XIDX:WEHA</v>
    <v>Daily</v>
    <v>46111</v>
    <v>46111</v>
    <v>0</v>
    <v>1</v>
    <v>639104256000000000,639285203722028401,0</v>
    <v>0</v>
    <v>bki4sm</v>
    <v>XIDX:WEHA</v>
    <v>211</v>
  </rv>
  <rv s="1">
    <v>1</v>
    <v>XIDX:WAPO</v>
    <v>Daily</v>
    <v>40176</v>
    <v>40176</v>
    <v>0</v>
    <v>1</v>
    <v>633976416000000000,639285203722972376,0</v>
    <v>0</v>
    <v>bki4mw</v>
    <v>XIDX:WAPO</v>
    <v>573</v>
  </rv>
  <rv s="1">
    <v>1</v>
    <v>XIDX:WAPO</v>
    <v>Daily</v>
    <v>41271</v>
    <v>41271</v>
    <v>0</v>
    <v>1</v>
    <v>634922496000000000,639285203724392389,0</v>
    <v>0</v>
    <v>bki4mw</v>
    <v>XIDX:WAPO</v>
    <v>147</v>
  </rv>
  <rv s="1">
    <v>1</v>
    <v>XIDX:WAPO</v>
    <v>Daily</v>
    <v>41638</v>
    <v>41638</v>
    <v>0</v>
    <v>1</v>
    <v>635239584000000000,639285203724872363,0</v>
    <v>0</v>
    <v>bki4mw</v>
    <v>XIDX:WAPO</v>
    <v>130</v>
  </rv>
  <rv s="1">
    <v>1</v>
    <v>XIDX:WAPO</v>
    <v>Daily</v>
    <v>42003</v>
    <v>42003</v>
    <v>0</v>
    <v>1</v>
    <v>635554944000000000,639285203725352317,0</v>
    <v>0</v>
    <v>bki4mw</v>
    <v>XIDX:WAPO</v>
    <v>128</v>
  </rv>
  <rv s="1">
    <v>1</v>
    <v>XIDX:WAPO</v>
    <v>Daily</v>
    <v>42368</v>
    <v>42368</v>
    <v>0</v>
    <v>1</v>
    <v>635870304000000000,639285203725832366,0</v>
    <v>0</v>
    <v>bki4mw</v>
    <v>XIDX:WAPO</v>
    <v>574</v>
  </rv>
  <rv s="1">
    <v>1</v>
    <v>XIDX:WAPO</v>
    <v>Daily</v>
    <v>42734</v>
    <v>42734</v>
    <v>0</v>
    <v>1</v>
    <v>636186528000000000,639285203726313464,0</v>
    <v>0</v>
    <v>bki4mw</v>
    <v>XIDX:WAPO</v>
    <v>135</v>
  </rv>
  <rv s="1">
    <v>1</v>
    <v>XIDX:WAPO</v>
    <v>Daily</v>
    <v>43098</v>
    <v>43098</v>
    <v>0</v>
    <v>1</v>
    <v>636501024000000000,639285203722112381,0</v>
    <v>0</v>
    <v>bki4mw</v>
    <v>XIDX:WAPO</v>
    <v>50</v>
  </rv>
  <rv s="1">
    <v>1</v>
    <v>XIDX:WAPO</v>
    <v>Daily</v>
    <v>43462</v>
    <v>43462</v>
    <v>0</v>
    <v>1</v>
    <v>636815520000000000,639285203722582378,0</v>
    <v>0</v>
    <v>bki4mw</v>
    <v>XIDX:WAPO</v>
    <v>354</v>
  </rv>
  <rv s="1">
    <v>1</v>
    <v>XIDX:WAPO</v>
    <v>Daily</v>
    <v>43829</v>
    <v>43829</v>
    <v>0</v>
    <v>1</v>
    <v>637132608000000000,639285203723063481,0</v>
    <v>0</v>
    <v>bki4mw</v>
    <v>XIDX:WAPO</v>
    <v>171</v>
  </rv>
  <rv s="1">
    <v>1</v>
    <v>XIDX:WAPO</v>
    <v>Daily</v>
    <v>44195</v>
    <v>44195</v>
    <v>0</v>
    <v>1</v>
    <v>637448832000000000,639285203723542373,0</v>
    <v>0</v>
    <v>bki4mw</v>
    <v>XIDX:WAPO</v>
    <v>575</v>
  </rv>
  <rv s="1">
    <v>1</v>
    <v>XIDX:WAPO</v>
    <v>Daily</v>
    <v>44560</v>
    <v>44560</v>
    <v>0</v>
    <v>1</v>
    <v>637764192000000000,639285203724023475,0</v>
    <v>0</v>
    <v>bki4mw</v>
    <v>XIDX:WAPO</v>
    <v>237</v>
  </rv>
  <rv s="1">
    <v>1</v>
    <v>XIDX:WAPO</v>
    <v>Daily</v>
    <v>44925</v>
    <v>44925</v>
    <v>0</v>
    <v>1</v>
    <v>638079552000000000,639285203724883469,0</v>
    <v>0</v>
    <v>bki4mw</v>
    <v>XIDX:WAPO</v>
    <v>94</v>
  </rv>
  <rv s="1">
    <v>1</v>
    <v>XIDX:WAPO</v>
    <v>Daily</v>
    <v>45289</v>
    <v>45289</v>
    <v>0</v>
    <v>1</v>
    <v>638394048000000000,639285203725362319,0</v>
    <v>0</v>
    <v>bki4mw</v>
    <v>XIDX:WAPO</v>
    <v>355</v>
  </rv>
  <rv s="1">
    <v>1</v>
    <v>XIDX:WAPO</v>
    <v>Daily</v>
    <v>45656</v>
    <v>45656</v>
    <v>0</v>
    <v>1</v>
    <v>638711136000000000,639285203725842356,0</v>
    <v>0</v>
    <v>bki4mw</v>
    <v>XIDX:WAPO</v>
    <v>576</v>
  </rv>
  <rv s="1">
    <v>1</v>
    <v>XIDX:WAPO</v>
    <v>Daily</v>
    <v>46021</v>
    <v>46021</v>
    <v>0</v>
    <v>1</v>
    <v>639026496000000000,639285203726312310,0</v>
    <v>0</v>
    <v>bki4mw</v>
    <v>XIDX:WAPO</v>
    <v>577</v>
  </rv>
  <rv s="1">
    <v>1</v>
    <v>XIDX:WAPO</v>
    <v>Daily</v>
    <v>46203</v>
    <v>46203</v>
    <v>0</v>
    <v>1</v>
    <v>639183744000000000,639285203726782356,0</v>
    <v>0</v>
    <v>bki4mw</v>
    <v>XIDX:WAPO</v>
    <v>459</v>
  </rv>
  <rv s="1">
    <v>1</v>
    <v>XIDX:WAPO</v>
    <v>Daily</v>
    <v>46111</v>
    <v>46111</v>
    <v>0</v>
    <v>1</v>
    <v>639104256000000000,639285203722132385,0</v>
    <v>0</v>
    <v>bki4mw</v>
    <v>XIDX:WAPO</v>
    <v>307</v>
  </rv>
  <rv s="1">
    <v>1</v>
    <v>XIDX:TRST</v>
    <v>Daily</v>
    <v>42368</v>
    <v>42368</v>
    <v>0</v>
    <v>1</v>
    <v>635870304000000000,639285203722611575,0</v>
    <v>0</v>
    <v>bki2u2</v>
    <v>XIDX:TRST</v>
    <v>208</v>
  </rv>
  <rv s="1">
    <v>1</v>
    <v>XIDX:TRST</v>
    <v>Daily</v>
    <v>42734</v>
    <v>42734</v>
    <v>0</v>
    <v>1</v>
    <v>636186528000000000,639285203723101575,0</v>
    <v>0</v>
    <v>bki2u2</v>
    <v>XIDX:TRST</v>
    <v>23</v>
  </rv>
  <rv s="1">
    <v>1</v>
    <v>XIDX:TRST</v>
    <v>Daily</v>
    <v>43098</v>
    <v>43098</v>
    <v>0</v>
    <v>1</v>
    <v>636501024000000000,639285203723571567,0</v>
    <v>0</v>
    <v>bki2u2</v>
    <v>XIDX:TRST</v>
    <v>272</v>
  </rv>
  <rv s="1">
    <v>1</v>
    <v>XIDX:TRST</v>
    <v>Daily</v>
    <v>43829</v>
    <v>43829</v>
    <v>0</v>
    <v>1</v>
    <v>637132608000000000,639285203724531598,0</v>
    <v>0</v>
    <v>bki2u2</v>
    <v>XIDX:TRST</v>
    <v>110</v>
  </rv>
  <rv s="1">
    <v>1</v>
    <v>XIDX:TRST</v>
    <v>Daily</v>
    <v>44195</v>
    <v>44195</v>
    <v>0</v>
    <v>1</v>
    <v>637448832000000000,639285203725001571,0</v>
    <v>0</v>
    <v>bki2u2</v>
    <v>XIDX:TRST</v>
    <v>487</v>
  </rv>
  <rv s="1">
    <v>1</v>
    <v>XIDX:TRST</v>
    <v>Daily</v>
    <v>44560</v>
    <v>44560</v>
    <v>0</v>
    <v>1</v>
    <v>637764192000000000,639285203725494285,0</v>
    <v>0</v>
    <v>bki2u2</v>
    <v>XIDX:TRST</v>
    <v>509</v>
  </rv>
  <rv s="1">
    <v>1</v>
    <v>XIDX:TRST</v>
    <v>Daily</v>
    <v>44925</v>
    <v>44925</v>
    <v>0</v>
    <v>1</v>
    <v>638079552000000000,639285203725971583,0</v>
    <v>0</v>
    <v>bki2u2</v>
    <v>XIDX:TRST</v>
    <v>578</v>
  </rv>
  <rv s="1">
    <v>1</v>
    <v>XIDX:TRST</v>
    <v>Daily</v>
    <v>45289</v>
    <v>45289</v>
    <v>0</v>
    <v>1</v>
    <v>638394048000000000,639285203726451544,0</v>
    <v>0</v>
    <v>bki2u2</v>
    <v>XIDX:TRST</v>
    <v>223</v>
  </rv>
  <rv s="1">
    <v>1</v>
    <v>XIDX:TRST</v>
    <v>Daily</v>
    <v>45656</v>
    <v>45656</v>
    <v>0</v>
    <v>1</v>
    <v>638711136000000000,639285203729021501,0</v>
    <v>0</v>
    <v>bki2u2</v>
    <v>XIDX:TRST</v>
    <v>223</v>
  </rv>
  <rv s="1">
    <v>1</v>
    <v>XIDX:TRST</v>
    <v>Daily</v>
    <v>46021</v>
    <v>46021</v>
    <v>0</v>
    <v>1</v>
    <v>639026496000000000,639285203729501586,0</v>
    <v>0</v>
    <v>bki2u2</v>
    <v>XIDX:TRST</v>
    <v>258</v>
  </rv>
  <rv s="1">
    <v>1</v>
    <v>XIDX:TRST</v>
    <v>Daily</v>
    <v>46203</v>
    <v>46203</v>
    <v>0</v>
    <v>1</v>
    <v>639183744000000000,639285203729971578,0</v>
    <v>0</v>
    <v>bki2u2</v>
    <v>XIDX:TRST</v>
    <v>579</v>
  </rv>
  <rv s="1">
    <v>1</v>
    <v>XIDX:TRST</v>
    <v>Daily</v>
    <v>46111</v>
    <v>46111</v>
    <v>0</v>
    <v>1</v>
    <v>639104256000000000,639285203730441569,0</v>
    <v>0</v>
    <v>bki2u2</v>
    <v>XIDX:TRST</v>
    <v>500</v>
  </rv>
  <rv s="1">
    <v>1</v>
    <v>XIDX:VOKS</v>
    <v>Daily</v>
    <v>39812</v>
    <v>39812</v>
    <v>0</v>
    <v>1</v>
    <v>633661920000000000,639285203735505112,0</v>
    <v>0</v>
    <v>bki4bh</v>
    <v>XIDX:VOKS</v>
    <v>199</v>
  </rv>
  <rv s="1">
    <v>1</v>
    <v>XIDX:VOKS</v>
    <v>Daily</v>
    <v>40542</v>
    <v>40542</v>
    <v>0</v>
    <v>1</v>
    <v>634292640000000000,639285203736460632,0</v>
    <v>0</v>
    <v>bki4bh</v>
    <v>XIDX:VOKS</v>
    <v>69</v>
  </rv>
  <rv s="1">
    <v>1</v>
    <v>XIDX:VOKS</v>
    <v>Daily</v>
    <v>40907</v>
    <v>40907</v>
    <v>0</v>
    <v>1</v>
    <v>634608000000000000,639285203736935959,0</v>
    <v>0</v>
    <v>bki4bh</v>
    <v>XIDX:VOKS</v>
    <v>173</v>
  </rv>
  <rv s="1">
    <v>1</v>
    <v>XIDX:VOKS</v>
    <v>Daily</v>
    <v>41638</v>
    <v>41638</v>
    <v>0</v>
    <v>1</v>
    <v>635239584000000000,639285203737895947,0</v>
    <v>0</v>
    <v>bki4bh</v>
    <v>XIDX:VOKS</v>
    <v>198</v>
  </rv>
  <rv s="1">
    <v>1</v>
    <v>XIDX:VOKS</v>
    <v>Daily</v>
    <v>42003</v>
    <v>42003</v>
    <v>0</v>
    <v>1</v>
    <v>635554944000000000,639285203738375078,0</v>
    <v>0</v>
    <v>bki4bh</v>
    <v>XIDX:VOKS</v>
    <v>196</v>
  </rv>
  <rv s="1">
    <v>1</v>
    <v>XIDX:VOKS</v>
    <v>Daily</v>
    <v>42734</v>
    <v>42734</v>
    <v>0</v>
    <v>1</v>
    <v>636186528000000000,639285203739325078,0</v>
    <v>0</v>
    <v>bki4bh</v>
    <v>XIDX:VOKS</v>
    <v>580</v>
  </rv>
  <rv s="1">
    <v>1</v>
    <v>XIDX:VOKS</v>
    <v>Daily</v>
    <v>43098</v>
    <v>43098</v>
    <v>0</v>
    <v>1</v>
    <v>636501024000000000,639285203734956007,0</v>
    <v>0</v>
    <v>bki4bh</v>
    <v>XIDX:VOKS</v>
    <v>177</v>
  </rv>
  <rv s="1">
    <v>1</v>
    <v>XIDX:VOKS</v>
    <v>Daily</v>
    <v>43462</v>
    <v>43462</v>
    <v>0</v>
    <v>1</v>
    <v>636815520000000000,639285203735435992,0</v>
    <v>0</v>
    <v>bki4bh</v>
    <v>XIDX:VOKS</v>
    <v>23</v>
  </rv>
  <rv s="1">
    <v>1</v>
    <v>XIDX:VOKS</v>
    <v>Daily</v>
    <v>43829</v>
    <v>43829</v>
    <v>0</v>
    <v>1</v>
    <v>637132608000000000,639285203735925082,0</v>
    <v>0</v>
    <v>bki4bh</v>
    <v>XIDX:VOKS</v>
    <v>238</v>
  </rv>
  <rv s="1">
    <v>1</v>
    <v>XIDX:VOKS</v>
    <v>Daily</v>
    <v>44195</v>
    <v>44195</v>
    <v>0</v>
    <v>1</v>
    <v>637448832000000000,639285203736395970,0</v>
    <v>0</v>
    <v>bki4bh</v>
    <v>XIDX:VOKS</v>
    <v>371</v>
  </rv>
  <rv s="1">
    <v>1</v>
    <v>XIDX:VOKS</v>
    <v>Daily</v>
    <v>44560</v>
    <v>44560</v>
    <v>0</v>
    <v>1</v>
    <v>637764192000000000,639285203736875084,0</v>
    <v>0</v>
    <v>bki4bh</v>
    <v>XIDX:VOKS</v>
    <v>577</v>
  </rv>
  <rv s="1">
    <v>1</v>
    <v>XIDX:VOKS</v>
    <v>Daily</v>
    <v>44925</v>
    <v>44925</v>
    <v>0</v>
    <v>1</v>
    <v>638079552000000000,639285203737350697,0</v>
    <v>0</v>
    <v>bki4bh</v>
    <v>XIDX:VOKS</v>
    <v>480</v>
  </rv>
  <rv s="1">
    <v>1</v>
    <v>XIDX:VOKS</v>
    <v>Daily</v>
    <v>45289</v>
    <v>45289</v>
    <v>0</v>
    <v>1</v>
    <v>638394048000000000,639285203737825081,0</v>
    <v>0</v>
    <v>bki4bh</v>
    <v>XIDX:VOKS</v>
    <v>42</v>
  </rv>
  <rv s="1">
    <v>1</v>
    <v>XIDX:VOKS</v>
    <v>Daily</v>
    <v>45656</v>
    <v>45656</v>
    <v>0</v>
    <v>1</v>
    <v>638711136000000000,639285203738310635,0</v>
    <v>0</v>
    <v>bki4bh</v>
    <v>XIDX:VOKS</v>
    <v>181</v>
  </rv>
  <rv s="1">
    <v>1</v>
    <v>XIDX:VOKS</v>
    <v>Daily</v>
    <v>46021</v>
    <v>46021</v>
    <v>0</v>
    <v>1</v>
    <v>639026496000000000,639285203738775921,0</v>
    <v>0</v>
    <v>bki4bh</v>
    <v>XIDX:VOKS</v>
    <v>153</v>
  </rv>
  <rv s="1">
    <v>1</v>
    <v>XIDX:VOKS</v>
    <v>Daily</v>
    <v>46203</v>
    <v>46203</v>
    <v>0</v>
    <v>1</v>
    <v>639183744000000000,639285203739255914,0</v>
    <v>0</v>
    <v>bki4bh</v>
    <v>XIDX:VOKS</v>
    <v>299</v>
  </rv>
  <rv s="1">
    <v>1</v>
    <v>XIDX:VOKS</v>
    <v>Daily</v>
    <v>46111</v>
    <v>46111</v>
    <v>0</v>
    <v>1</v>
    <v>639104256000000000,639285203737785937,0</v>
    <v>0</v>
    <v>bki4bh</v>
    <v>XIDX:VOKS</v>
    <v>374</v>
  </rv>
  <rv s="1">
    <v>1</v>
    <v>XIDX:VIVA</v>
    <v>Daily</v>
    <v>40907</v>
    <v>40907</v>
    <v>0</v>
    <v>1</v>
    <v>634608000000000000,639285203738745925,0</v>
    <v>0</v>
    <v>bki45r</v>
    <v>XIDX:VIVA</v>
    <v>581</v>
  </rv>
  <rv s="1">
    <v>1</v>
    <v>XIDX:VIVA</v>
    <v>Daily</v>
    <v>41271</v>
    <v>41271</v>
    <v>0</v>
    <v>1</v>
    <v>634922496000000000,639285203739230630,0</v>
    <v>0</v>
    <v>bki45r</v>
    <v>XIDX:VIVA</v>
    <v>32</v>
  </rv>
  <rv s="1">
    <v>1</v>
    <v>XIDX:VIVA</v>
    <v>Daily</v>
    <v>41638</v>
    <v>41638</v>
    <v>0</v>
    <v>1</v>
    <v>635239584000000000,639285203739695078,0</v>
    <v>0</v>
    <v>bki45r</v>
    <v>XIDX:VIVA</v>
    <v>582</v>
  </rv>
  <rv s="1">
    <v>1</v>
    <v>XIDX:VIVA</v>
    <v>Daily</v>
    <v>42003</v>
    <v>42003</v>
    <v>0</v>
    <v>1</v>
    <v>635554944000000000,639285203740180636,0</v>
    <v>0</v>
    <v>bki45r</v>
    <v>XIDX:VIVA</v>
    <v>583</v>
  </rv>
  <rv s="1">
    <v>1</v>
    <v>XIDX:VIVA</v>
    <v>Daily</v>
    <v>42368</v>
    <v>42368</v>
    <v>0</v>
    <v>1</v>
    <v>635870304000000000,639285203740650645,0</v>
    <v>0</v>
    <v>bki45r</v>
    <v>XIDX:VIVA</v>
    <v>94</v>
  </rv>
  <rv s="1">
    <v>1</v>
    <v>XIDX:VIVA</v>
    <v>Daily</v>
    <v>42734</v>
    <v>42734</v>
    <v>0</v>
    <v>1</v>
    <v>636186528000000000,639285203741125059,0</v>
    <v>0</v>
    <v>bki45r</v>
    <v>XIDX:VIVA</v>
    <v>202</v>
  </rv>
  <rv s="1">
    <v>1</v>
    <v>XIDX:VIVA</v>
    <v>Daily</v>
    <v>43098</v>
    <v>43098</v>
    <v>0</v>
    <v>1</v>
    <v>636501024000000000,639285203741595922,0</v>
    <v>0</v>
    <v>bki45r</v>
    <v>XIDX:VIVA</v>
    <v>39</v>
  </rv>
  <rv s="1">
    <v>1</v>
    <v>XIDX:VIVA</v>
    <v>Daily</v>
    <v>43462</v>
    <v>43462</v>
    <v>0</v>
    <v>1</v>
    <v>636815520000000000,639285203742075860,0</v>
    <v>0</v>
    <v>bki45r</v>
    <v>XIDX:VIVA</v>
    <v>584</v>
  </rv>
  <rv s="1">
    <v>1</v>
    <v>XIDX:VIVA</v>
    <v>Daily</v>
    <v>43829</v>
    <v>43829</v>
    <v>0</v>
    <v>1</v>
    <v>637132608000000000,639285203737880638,0</v>
    <v>0</v>
    <v>bki45r</v>
    <v>XIDX:VIVA</v>
    <v>585</v>
  </rv>
  <rv s="1">
    <v>1</v>
    <v>XIDX:VIVA</v>
    <v>Daily</v>
    <v>44195</v>
    <v>44195</v>
    <v>0</v>
    <v>1</v>
    <v>637448832000000000,639285203738375936,0</v>
    <v>0</v>
    <v>bki45r</v>
    <v>XIDX:VIVA</v>
    <v>72</v>
  </rv>
  <rv s="1">
    <v>1</v>
    <v>XIDX:VIVA</v>
    <v>Daily</v>
    <v>44560</v>
    <v>44560</v>
    <v>0</v>
    <v>1</v>
    <v>637764192000000000,639285203738855915,0</v>
    <v>0</v>
    <v>bki45r</v>
    <v>XIDX:VIVA</v>
    <v>72</v>
  </rv>
  <rv s="1">
    <v>1</v>
    <v>XIDX:VIVA</v>
    <v>Daily</v>
    <v>44925</v>
    <v>44925</v>
    <v>0</v>
    <v>1</v>
    <v>638079552000000000,639285203739345914,0</v>
    <v>0</v>
    <v>bki45r</v>
    <v>XIDX:VIVA</v>
    <v>72</v>
  </rv>
  <rv s="1">
    <v>1</v>
    <v>XIDX:VIVA</v>
    <v>Daily</v>
    <v>45289</v>
    <v>45289</v>
    <v>0</v>
    <v>1</v>
    <v>638394048000000000,639285203739825081,0</v>
    <v>0</v>
    <v>bki45r</v>
    <v>XIDX:VIVA</v>
    <v>110</v>
  </rv>
  <rv s="1">
    <v>1</v>
    <v>XIDX:VIVA</v>
    <v>Daily</v>
    <v>45656</v>
    <v>45656</v>
    <v>0</v>
    <v>1</v>
    <v>638711136000000000,639285203740295065,0</v>
    <v>0</v>
    <v>bki45r</v>
    <v>XIDX:VIVA</v>
    <v>110</v>
  </rv>
  <rv s="1">
    <v>1</v>
    <v>XIDX:VIVA</v>
    <v>Daily</v>
    <v>46021</v>
    <v>46021</v>
    <v>0</v>
    <v>1</v>
    <v>639026496000000000,639285203740775064,0</v>
    <v>0</v>
    <v>bki45r</v>
    <v>XIDX:VIVA</v>
    <v>194</v>
  </rv>
  <rv s="1">
    <v>1</v>
    <v>XIDX:VIVA</v>
    <v>Daily</v>
    <v>46203</v>
    <v>46203</v>
    <v>0</v>
    <v>1</v>
    <v>639183744000000000,639285203741260634,0</v>
    <v>0</v>
    <v>bki45r</v>
    <v>XIDX:VIVA</v>
    <v>73</v>
  </rv>
  <rv s="1">
    <v>1</v>
    <v>XIDX:VIVA</v>
    <v>Daily</v>
    <v>46111</v>
    <v>46111</v>
    <v>0</v>
    <v>1</v>
    <v>639104256000000000,639285203741730631,0</v>
    <v>0</v>
    <v>bki45r</v>
    <v>XIDX:VIVA</v>
    <v>586</v>
  </rv>
  <rv s="1">
    <v>1</v>
    <v>XIDX:UNVR</v>
    <v>Daily</v>
    <v>39812</v>
    <v>39812</v>
    <v>0</v>
    <v>1</v>
    <v>633661920000000000,639285203747999513,0</v>
    <v>0</v>
    <v>bn9pp2</v>
    <v>XIDX:UNVR</v>
    <v>587</v>
  </rv>
  <rv s="1">
    <v>1</v>
    <v>XIDX:UNVR</v>
    <v>Daily</v>
    <v>40176</v>
    <v>40176</v>
    <v>0</v>
    <v>1</v>
    <v>633976416000000000,639285203743499467,0</v>
    <v>0</v>
    <v>bn9pp2</v>
    <v>XIDX:UNVR</v>
    <v>286</v>
  </rv>
  <rv s="1">
    <v>1</v>
    <v>XIDX:UNVR</v>
    <v>Daily</v>
    <v>40542</v>
    <v>40542</v>
    <v>0</v>
    <v>1</v>
    <v>634292640000000000,639285203743987804,0</v>
    <v>0</v>
    <v>bn9pp2</v>
    <v>XIDX:UNVR</v>
    <v>503</v>
  </rv>
  <rv s="1">
    <v>1</v>
    <v>XIDX:UNVR</v>
    <v>Daily</v>
    <v>40907</v>
    <v>40907</v>
    <v>0</v>
    <v>1</v>
    <v>634608000000000000,639285203744457791,0</v>
    <v>0</v>
    <v>bn9pp2</v>
    <v>XIDX:UNVR</v>
    <v>588</v>
  </rv>
  <rv s="1">
    <v>1</v>
    <v>XIDX:UNVR</v>
    <v>Daily</v>
    <v>41271</v>
    <v>41271</v>
    <v>0</v>
    <v>1</v>
    <v>634922496000000000,639285203744927794,0</v>
    <v>0</v>
    <v>bn9pp2</v>
    <v>XIDX:UNVR</v>
    <v>589</v>
  </rv>
  <rv s="1">
    <v>1</v>
    <v>XIDX:UNVR</v>
    <v>Daily</v>
    <v>41638</v>
    <v>41638</v>
    <v>0</v>
    <v>1</v>
    <v>635239584000000000,639285203745407801,0</v>
    <v>0</v>
    <v>bn9pp2</v>
    <v>XIDX:UNVR</v>
    <v>590</v>
  </rv>
  <rv s="1">
    <v>1</v>
    <v>XIDX:UNVR</v>
    <v>Daily</v>
    <v>42003</v>
    <v>42003</v>
    <v>0</v>
    <v>1</v>
    <v>635554944000000000,639285203745883377,0</v>
    <v>0</v>
    <v>bn9pp2</v>
    <v>XIDX:UNVR</v>
    <v>591</v>
  </rv>
  <rv s="1">
    <v>1</v>
    <v>XIDX:UNVR</v>
    <v>Daily</v>
    <v>42368</v>
    <v>42368</v>
    <v>0</v>
    <v>1</v>
    <v>635870304000000000,639285203746363381,0</v>
    <v>0</v>
    <v>bn9pp2</v>
    <v>XIDX:UNVR</v>
    <v>592</v>
  </rv>
  <rv s="1">
    <v>1</v>
    <v>XIDX:UNVR</v>
    <v>Daily</v>
    <v>42734</v>
    <v>42734</v>
    <v>0</v>
    <v>1</v>
    <v>636186528000000000,639285203746839505,0</v>
    <v>0</v>
    <v>bn9pp2</v>
    <v>XIDX:UNVR</v>
    <v>593</v>
  </rv>
  <rv s="1">
    <v>1</v>
    <v>XIDX:UNVR</v>
    <v>Daily</v>
    <v>43098</v>
    <v>43098</v>
    <v>0</v>
    <v>1</v>
    <v>636501024000000000,639285203747317809,0</v>
    <v>0</v>
    <v>bn9pp2</v>
    <v>XIDX:UNVR</v>
    <v>594</v>
  </rv>
  <rv s="1">
    <v>1</v>
    <v>XIDX:UNVR</v>
    <v>Daily</v>
    <v>43462</v>
    <v>43462</v>
    <v>0</v>
    <v>1</v>
    <v>636815520000000000,639285203747803383,0</v>
    <v>0</v>
    <v>bn9pp2</v>
    <v>XIDX:UNVR</v>
    <v>595</v>
  </rv>
  <rv s="1">
    <v>1</v>
    <v>XIDX:UNVR</v>
    <v>Daily</v>
    <v>43829</v>
    <v>43829</v>
    <v>0</v>
    <v>1</v>
    <v>637132608000000000,639285203743683367,0</v>
    <v>0</v>
    <v>bn9pp2</v>
    <v>XIDX:UNVR</v>
    <v>596</v>
  </rv>
  <rv s="1">
    <v>1</v>
    <v>XIDX:UNVR</v>
    <v>Daily</v>
    <v>44195</v>
    <v>44195</v>
    <v>0</v>
    <v>1</v>
    <v>637448832000000000,639285203744167781,0</v>
    <v>0</v>
    <v>bn9pp2</v>
    <v>XIDX:UNVR</v>
    <v>597</v>
  </rv>
  <rv s="1">
    <v>1</v>
    <v>XIDX:UNVR</v>
    <v>Daily</v>
    <v>44560</v>
    <v>44560</v>
    <v>0</v>
    <v>1</v>
    <v>637764192000000000,639285203744643365,0</v>
    <v>0</v>
    <v>bn9pp2</v>
    <v>XIDX:UNVR</v>
    <v>598</v>
  </rv>
  <rv s="1">
    <v>1</v>
    <v>XIDX:UNVR</v>
    <v>Daily</v>
    <v>44925</v>
    <v>44925</v>
    <v>0</v>
    <v>1</v>
    <v>638079552000000000,639285203745117798,0</v>
    <v>0</v>
    <v>bn9pp2</v>
    <v>XIDX:UNVR</v>
    <v>599</v>
  </rv>
  <rv s="1">
    <v>1</v>
    <v>XIDX:UNVR</v>
    <v>Daily</v>
    <v>45289</v>
    <v>45289</v>
    <v>0</v>
    <v>1</v>
    <v>638394048000000000,639285203745589484,0</v>
    <v>0</v>
    <v>bn9pp2</v>
    <v>XIDX:UNVR</v>
    <v>600</v>
  </rv>
  <rv s="1">
    <v>1</v>
    <v>XIDX:UNVR</v>
    <v>Daily</v>
    <v>45656</v>
    <v>45656</v>
    <v>0</v>
    <v>1</v>
    <v>638711136000000000,639285203746067832,0</v>
    <v>0</v>
    <v>bn9pp2</v>
    <v>XIDX:UNVR</v>
    <v>601</v>
  </rv>
  <rv s="1">
    <v>1</v>
    <v>XIDX:UNVR</v>
    <v>Daily</v>
    <v>46021</v>
    <v>46021</v>
    <v>0</v>
    <v>1</v>
    <v>639026496000000000,639285203746537810,0</v>
    <v>0</v>
    <v>bn9pp2</v>
    <v>XIDX:UNVR</v>
    <v>332</v>
  </rv>
  <rv s="1">
    <v>1</v>
    <v>XIDX:UNVR</v>
    <v>Daily</v>
    <v>46203</v>
    <v>46203</v>
    <v>0</v>
    <v>1</v>
    <v>639183744000000000,639285203747013380,0</v>
    <v>0</v>
    <v>bn9pp2</v>
    <v>XIDX:UNVR</v>
    <v>163</v>
  </rv>
  <rv s="1">
    <v>1</v>
    <v>XIDX:UNVR</v>
    <v>Daily</v>
    <v>46111</v>
    <v>46111</v>
    <v>0</v>
    <v>1</v>
    <v>639104256000000000,639285203747477817,0</v>
    <v>0</v>
    <v>bn9pp2</v>
    <v>XIDX:UNVR</v>
    <v>602</v>
  </rv>
  <rv s="1">
    <v>1</v>
    <v>XIDX:UNTR</v>
    <v>Daily</v>
    <v>39812</v>
    <v>39812</v>
    <v>0</v>
    <v>1</v>
    <v>633661920000000000,639285203747949189,0</v>
    <v>0</v>
    <v>bn9pm7</v>
    <v>XIDX:UNTR</v>
    <v>603</v>
  </rv>
  <rv s="1">
    <v>1</v>
    <v>XIDX:UNTR</v>
    <v>Daily</v>
    <v>40176</v>
    <v>40176</v>
    <v>0</v>
    <v>1</v>
    <v>633976416000000000,639285203744109221,0</v>
    <v>0</v>
    <v>bn9pm7</v>
    <v>XIDX:UNTR</v>
    <v>604</v>
  </rv>
  <rv s="1">
    <v>1</v>
    <v>XIDX:UNTR</v>
    <v>Daily</v>
    <v>40542</v>
    <v>40542</v>
    <v>0</v>
    <v>1</v>
    <v>634292640000000000,639285203744577258,0</v>
    <v>0</v>
    <v>bn9pm7</v>
    <v>XIDX:UNTR</v>
    <v>605</v>
  </rv>
  <rv s="1">
    <v>1</v>
    <v>XIDX:UNTR</v>
    <v>Daily</v>
    <v>40907</v>
    <v>40907</v>
    <v>0</v>
    <v>1</v>
    <v>634608000000000000,639285203745047249,0</v>
    <v>0</v>
    <v>bn9pm7</v>
    <v>XIDX:UNTR</v>
    <v>606</v>
  </rv>
  <rv s="1">
    <v>1</v>
    <v>XIDX:UNTR</v>
    <v>Daily</v>
    <v>41271</v>
    <v>41271</v>
    <v>0</v>
    <v>1</v>
    <v>634922496000000000,639285203745541501,0</v>
    <v>0</v>
    <v>bn9pm7</v>
    <v>XIDX:UNTR</v>
    <v>607</v>
  </rv>
  <rv s="1">
    <v>1</v>
    <v>XIDX:UNTR</v>
    <v>Daily</v>
    <v>41638</v>
    <v>41638</v>
    <v>0</v>
    <v>1</v>
    <v>635239584000000000,639285203746017231,0</v>
    <v>0</v>
    <v>bn9pm7</v>
    <v>XIDX:UNTR</v>
    <v>608</v>
  </rv>
  <rv s="1">
    <v>1</v>
    <v>XIDX:UNTR</v>
    <v>Daily</v>
    <v>42003</v>
    <v>42003</v>
    <v>0</v>
    <v>1</v>
    <v>635554944000000000,639285203746509198,0</v>
    <v>0</v>
    <v>bn9pm7</v>
    <v>XIDX:UNTR</v>
    <v>609</v>
  </rv>
  <rv s="1">
    <v>1</v>
    <v>XIDX:UNTR</v>
    <v>Daily</v>
    <v>42368</v>
    <v>42368</v>
    <v>0</v>
    <v>1</v>
    <v>635870304000000000,639285203746981519,0</v>
    <v>0</v>
    <v>bn9pm7</v>
    <v>XIDX:UNTR</v>
    <v>610</v>
  </rv>
  <rv s="1">
    <v>1</v>
    <v>XIDX:UNTR</v>
    <v>Daily</v>
    <v>42734</v>
    <v>42734</v>
    <v>0</v>
    <v>1</v>
    <v>636186528000000000,639285203747469198,0</v>
    <v>0</v>
    <v>bn9pm7</v>
    <v>XIDX:UNTR</v>
    <v>611</v>
  </rv>
  <rv s="1">
    <v>1</v>
    <v>XIDX:UNTR</v>
    <v>Daily</v>
    <v>43098</v>
    <v>43098</v>
    <v>0</v>
    <v>1</v>
    <v>636501024000000000,639285203747939188,0</v>
    <v>0</v>
    <v>bn9pm7</v>
    <v>XIDX:UNTR</v>
    <v>612</v>
  </rv>
  <rv s="1">
    <v>1</v>
    <v>XIDX:UNTR</v>
    <v>Daily</v>
    <v>43462</v>
    <v>43462</v>
    <v>0</v>
    <v>1</v>
    <v>636815520000000000,639285203748427188,0</v>
    <v>0</v>
    <v>bn9pm7</v>
    <v>XIDX:UNTR</v>
    <v>613</v>
  </rv>
  <rv s="1">
    <v>1</v>
    <v>XIDX:UNTR</v>
    <v>Daily</v>
    <v>43829</v>
    <v>43829</v>
    <v>0</v>
    <v>1</v>
    <v>637132608000000000,639285203744457266,0</v>
    <v>0</v>
    <v>bn9pm7</v>
    <v>XIDX:UNTR</v>
    <v>614</v>
  </rv>
  <rv s="1">
    <v>1</v>
    <v>XIDX:UNTR</v>
    <v>Daily</v>
    <v>44195</v>
    <v>44195</v>
    <v>0</v>
    <v>1</v>
    <v>637448832000000000,639285203744929213,0</v>
    <v>0</v>
    <v>bn9pm7</v>
    <v>XIDX:UNTR</v>
    <v>615</v>
  </rv>
  <rv s="1">
    <v>1</v>
    <v>XIDX:UNTR</v>
    <v>Daily</v>
    <v>44560</v>
    <v>44560</v>
    <v>0</v>
    <v>1</v>
    <v>637764192000000000,639285203745407247,0</v>
    <v>0</v>
    <v>bn9pm7</v>
    <v>XIDX:UNTR</v>
    <v>616</v>
  </rv>
  <rv s="1">
    <v>1</v>
    <v>XIDX:UNTR</v>
    <v>Daily</v>
    <v>44925</v>
    <v>44925</v>
    <v>0</v>
    <v>1</v>
    <v>638079552000000000,639285203745879203,0</v>
    <v>0</v>
    <v>bn9pm7</v>
    <v>XIDX:UNTR</v>
    <v>617</v>
  </rv>
  <rv s="1">
    <v>1</v>
    <v>XIDX:UNTR</v>
    <v>Daily</v>
    <v>45289</v>
    <v>45289</v>
    <v>0</v>
    <v>1</v>
    <v>638394048000000000,639285203746369204,0</v>
    <v>0</v>
    <v>bn9pm7</v>
    <v>XIDX:UNTR</v>
    <v>618</v>
  </rv>
  <rv s="1">
    <v>1</v>
    <v>XIDX:UNTR</v>
    <v>Daily</v>
    <v>45656</v>
    <v>45656</v>
    <v>0</v>
    <v>1</v>
    <v>638711136000000000,639285203746839198,0</v>
    <v>0</v>
    <v>bn9pm7</v>
    <v>XIDX:UNTR</v>
    <v>619</v>
  </rv>
  <rv s="1">
    <v>1</v>
    <v>XIDX:UNTR</v>
    <v>Daily</v>
    <v>46021</v>
    <v>46021</v>
    <v>0</v>
    <v>1</v>
    <v>639026496000000000,639285203747317203,0</v>
    <v>0</v>
    <v>bn9pm7</v>
    <v>XIDX:UNTR</v>
    <v>620</v>
  </rv>
  <rv s="1">
    <v>1</v>
    <v>XIDX:UNTR</v>
    <v>Daily</v>
    <v>46203</v>
    <v>46203</v>
    <v>0</v>
    <v>1</v>
    <v>639183744000000000,639285203747789198,0</v>
    <v>0</v>
    <v>bn9pm7</v>
    <v>XIDX:UNTR</v>
    <v>621</v>
  </rv>
  <rv s="1">
    <v>1</v>
    <v>XIDX:UNTR</v>
    <v>Daily</v>
    <v>46111</v>
    <v>46111</v>
    <v>0</v>
    <v>1</v>
    <v>639104256000000000,639285203748267198,0</v>
    <v>0</v>
    <v>bn9pm7</v>
    <v>XIDX:UNTR</v>
    <v>622</v>
  </rv>
  <rv s="1">
    <v>1</v>
    <v>XIDX:UNIT</v>
    <v>Daily</v>
    <v>42368</v>
    <v>42368</v>
    <v>0</v>
    <v>1</v>
    <v>635870304000000000,639285203750942214,0</v>
    <v>0</v>
    <v>bki3c7</v>
    <v>XIDX:UNIT</v>
    <v>623</v>
  </rv>
  <rv s="1">
    <v>1</v>
    <v>XIDX:UNIT</v>
    <v>Daily</v>
    <v>42734</v>
    <v>42734</v>
    <v>0</v>
    <v>1</v>
    <v>636186528000000000,639285203747142162,0</v>
    <v>0</v>
    <v>bki3c7</v>
    <v>XIDX:UNIT</v>
    <v>222</v>
  </rv>
  <rv s="1">
    <v>1</v>
    <v>XIDX:UNIT</v>
    <v>Daily</v>
    <v>43098</v>
    <v>43098</v>
    <v>0</v>
    <v>1</v>
    <v>636501024000000000,639285203747632235,0</v>
    <v>0</v>
    <v>bki3c7</v>
    <v>XIDX:UNIT</v>
    <v>624</v>
  </rv>
  <rv s="1">
    <v>1</v>
    <v>XIDX:UNIT</v>
    <v>Daily</v>
    <v>43462</v>
    <v>43462</v>
    <v>0</v>
    <v>1</v>
    <v>636815520000000000,639285203748112148,0</v>
    <v>0</v>
    <v>bki3c7</v>
    <v>XIDX:UNIT</v>
    <v>67</v>
  </rv>
  <rv s="1">
    <v>1</v>
    <v>XIDX:UNIT</v>
    <v>Daily</v>
    <v>43829</v>
    <v>43829</v>
    <v>0</v>
    <v>1</v>
    <v>637132608000000000,639285203748592232,0</v>
    <v>0</v>
    <v>bki3c7</v>
    <v>XIDX:UNIT</v>
    <v>625</v>
  </rv>
  <rv s="1">
    <v>1</v>
    <v>XIDX:UNIT</v>
    <v>Daily</v>
    <v>46203</v>
    <v>46203</v>
    <v>0</v>
    <v>1</v>
    <v>639183744000000000,639285203749072230,0</v>
    <v>0</v>
    <v>bki3c7</v>
    <v>XIDX:UNIT</v>
    <v>110</v>
  </rv>
  <rv s="1">
    <v>1</v>
    <v>XIDX:UNIT</v>
    <v>Daily</v>
    <v>46111</v>
    <v>46111</v>
    <v>0</v>
    <v>1</v>
    <v>639104256000000000,639285203749542228,0</v>
    <v>0</v>
    <v>bki3c7</v>
    <v>XIDX:UNIT</v>
    <v>110</v>
  </rv>
  <rv s="1">
    <v>1</v>
    <v>XIDX:UNIC</v>
    <v>Daily</v>
    <v>41638</v>
    <v>41638</v>
    <v>0</v>
    <v>1</v>
    <v>635239584000000000,639285203750031183,0</v>
    <v>0</v>
    <v>bki39c</v>
    <v>XIDX:UNIC</v>
    <v>159</v>
  </rv>
  <rv s="1">
    <v>1</v>
    <v>XIDX:UNIC</v>
    <v>Daily</v>
    <v>43462</v>
    <v>43462</v>
    <v>0</v>
    <v>1</v>
    <v>636815520000000000,639285203750112553,0</v>
    <v>0</v>
    <v>bki39c</v>
    <v>XIDX:UNIC</v>
    <v>166</v>
  </rv>
  <rv s="1">
    <v>1</v>
    <v>XIDX:UNIC</v>
    <v>Daily</v>
    <v>43829</v>
    <v>43829</v>
    <v>0</v>
    <v>1</v>
    <v>637132608000000000,639285203750582631,0</v>
    <v>0</v>
    <v>bki39c</v>
    <v>XIDX:UNIC</v>
    <v>626</v>
  </rv>
  <rv s="1">
    <v>1</v>
    <v>XIDX:UNIC</v>
    <v>Daily</v>
    <v>44195</v>
    <v>44195</v>
    <v>0</v>
    <v>1</v>
    <v>637448832000000000,639285203751121184,0</v>
    <v>0</v>
    <v>bki39c</v>
    <v>XIDX:UNIC</v>
    <v>599</v>
  </rv>
  <rv s="1">
    <v>1</v>
    <v>XIDX:UNIC</v>
    <v>Daily</v>
    <v>44560</v>
    <v>44560</v>
    <v>0</v>
    <v>1</v>
    <v>637764192000000000,639285203751592555,0</v>
    <v>0</v>
    <v>bki39c</v>
    <v>XIDX:UNIC</v>
    <v>627</v>
  </rv>
  <rv s="1">
    <v>1</v>
    <v>XIDX:UNIC</v>
    <v>Daily</v>
    <v>44925</v>
    <v>44925</v>
    <v>0</v>
    <v>1</v>
    <v>638079552000000000,639285203752072559,0</v>
    <v>0</v>
    <v>bki39c</v>
    <v>XIDX:UNIC</v>
    <v>628</v>
  </rv>
  <rv s="1">
    <v>1</v>
    <v>XIDX:UNIC</v>
    <v>Daily</v>
    <v>45289</v>
    <v>45289</v>
    <v>0</v>
    <v>1</v>
    <v>638394048000000000,639285203752552565,0</v>
    <v>0</v>
    <v>bki39c</v>
    <v>XIDX:UNIC</v>
    <v>629</v>
  </rv>
  <rv s="1">
    <v>1</v>
    <v>XIDX:UNIC</v>
    <v>Daily</v>
    <v>45656</v>
    <v>45656</v>
    <v>0</v>
    <v>1</v>
    <v>638711136000000000,639285203753031212,0</v>
    <v>0</v>
    <v>bki39c</v>
    <v>XIDX:UNIC</v>
    <v>630</v>
  </rv>
  <rv s="1">
    <v>1</v>
    <v>XIDX:UNIC</v>
    <v>Daily</v>
    <v>46021</v>
    <v>46021</v>
    <v>0</v>
    <v>1</v>
    <v>639026496000000000,639285203753502631,0</v>
    <v>0</v>
    <v>bki39c</v>
    <v>XIDX:UNIC</v>
    <v>631</v>
  </rv>
  <rv s="1">
    <v>1</v>
    <v>XIDX:UNIC</v>
    <v>Daily</v>
    <v>46203</v>
    <v>46203</v>
    <v>0</v>
    <v>1</v>
    <v>639183744000000000,639285203753971186,0</v>
    <v>0</v>
    <v>bki39c</v>
    <v>XIDX:UNIC</v>
    <v>632</v>
  </rv>
  <rv s="1">
    <v>1</v>
    <v>XIDX:UNIC</v>
    <v>Daily</v>
    <v>46111</v>
    <v>46111</v>
    <v>0</v>
    <v>1</v>
    <v>639104256000000000,639285203752911187,0</v>
    <v>0</v>
    <v>bki39c</v>
    <v>XIDX:UNIC</v>
    <v>633</v>
  </rv>
  <rv s="1">
    <v>1</v>
    <v>XIDX:ULTJ</v>
    <v>Daily</v>
    <v>39812</v>
    <v>39812</v>
    <v>0</v>
    <v>1</v>
    <v>633661920000000000,639285203753399598,0</v>
    <v>0</v>
    <v>bki36h</v>
    <v>XIDX:ULTJ</v>
    <v>278</v>
  </rv>
  <rv s="1">
    <v>1</v>
    <v>XIDX:ULTJ</v>
    <v>Daily</v>
    <v>40542</v>
    <v>40542</v>
    <v>0</v>
    <v>1</v>
    <v>634292640000000000,639285203754353427,0</v>
    <v>0</v>
    <v>bki36h</v>
    <v>XIDX:ULTJ</v>
    <v>634</v>
  </rv>
  <rv s="1">
    <v>1</v>
    <v>XIDX:ULTJ</v>
    <v>Daily</v>
    <v>40907</v>
    <v>40907</v>
    <v>0</v>
    <v>1</v>
    <v>634608000000000000,639285203754837809,0</v>
    <v>0</v>
    <v>bki36h</v>
    <v>XIDX:ULTJ</v>
    <v>24</v>
  </rv>
  <rv s="1">
    <v>1</v>
    <v>XIDX:ULTJ</v>
    <v>Daily</v>
    <v>41271</v>
    <v>41271</v>
    <v>0</v>
    <v>1</v>
    <v>634922496000000000,639285203755309612,0</v>
    <v>0</v>
    <v>bki36h</v>
    <v>XIDX:ULTJ</v>
    <v>635</v>
  </rv>
  <rv s="1">
    <v>1</v>
    <v>XIDX:ULTJ</v>
    <v>Daily</v>
    <v>41638</v>
    <v>41638</v>
    <v>0</v>
    <v>1</v>
    <v>635239584000000000,639285203755783435,0</v>
    <v>0</v>
    <v>bki36h</v>
    <v>XIDX:ULTJ</v>
    <v>636</v>
  </rv>
  <rv s="1">
    <v>1</v>
    <v>XIDX:ULTJ</v>
    <v>Daily</v>
    <v>42003</v>
    <v>42003</v>
    <v>0</v>
    <v>1</v>
    <v>635554944000000000,639285203756257818,0</v>
    <v>0</v>
    <v>bki36h</v>
    <v>XIDX:ULTJ</v>
    <v>453</v>
  </rv>
  <rv s="1">
    <v>1</v>
    <v>XIDX:ULTJ</v>
    <v>Daily</v>
    <v>42368</v>
    <v>42368</v>
    <v>0</v>
    <v>1</v>
    <v>635870304000000000,639285203756739630,0</v>
    <v>0</v>
    <v>bki36h</v>
    <v>XIDX:ULTJ</v>
    <v>637</v>
  </rv>
  <rv s="1">
    <v>1</v>
    <v>XIDX:ULTJ</v>
    <v>Daily</v>
    <v>42734</v>
    <v>42734</v>
    <v>0</v>
    <v>1</v>
    <v>636186528000000000,639285203757213447,0</v>
    <v>0</v>
    <v>bki36h</v>
    <v>XIDX:ULTJ</v>
    <v>638</v>
  </rv>
  <rv s="1">
    <v>1</v>
    <v>XIDX:ULTJ</v>
    <v>Daily</v>
    <v>43098</v>
    <v>43098</v>
    <v>0</v>
    <v>1</v>
    <v>636501024000000000,639285203755769609,0</v>
    <v>0</v>
    <v>bki36h</v>
    <v>XIDX:ULTJ</v>
    <v>340</v>
  </rv>
  <rv s="1">
    <v>1</v>
    <v>XIDX:ULTJ</v>
    <v>Daily</v>
    <v>43462</v>
    <v>43462</v>
    <v>0</v>
    <v>1</v>
    <v>636815520000000000,639285203756267816,0</v>
    <v>0</v>
    <v>bki36h</v>
    <v>XIDX:ULTJ</v>
    <v>639</v>
  </rv>
  <rv s="1">
    <v>1</v>
    <v>XIDX:ULTJ</v>
    <v>Daily</v>
    <v>43829</v>
    <v>43829</v>
    <v>0</v>
    <v>1</v>
    <v>637132608000000000,639285203756753445,0</v>
    <v>0</v>
    <v>bki36h</v>
    <v>XIDX:ULTJ</v>
    <v>518</v>
  </rv>
  <rv s="1">
    <v>1</v>
    <v>XIDX:ULTJ</v>
    <v>Daily</v>
    <v>44195</v>
    <v>44195</v>
    <v>0</v>
    <v>1</v>
    <v>637448832000000000,639285203757229616,0</v>
    <v>0</v>
    <v>bki36h</v>
    <v>XIDX:ULTJ</v>
    <v>640</v>
  </rv>
  <rv s="1">
    <v>1</v>
    <v>XIDX:ULTJ</v>
    <v>Daily</v>
    <v>44560</v>
    <v>44560</v>
    <v>0</v>
    <v>1</v>
    <v>637764192000000000,639285203757713448,0</v>
    <v>0</v>
    <v>bki36h</v>
    <v>XIDX:ULTJ</v>
    <v>641</v>
  </rv>
  <rv s="1">
    <v>1</v>
    <v>XIDX:ULTJ</v>
    <v>Daily</v>
    <v>44925</v>
    <v>44925</v>
    <v>0</v>
    <v>1</v>
    <v>638079552000000000,639285203758187822,0</v>
    <v>0</v>
    <v>bki36h</v>
    <v>XIDX:ULTJ</v>
    <v>642</v>
  </rv>
  <rv s="1">
    <v>1</v>
    <v>XIDX:ULTJ</v>
    <v>Daily</v>
    <v>45289</v>
    <v>45289</v>
    <v>0</v>
    <v>1</v>
    <v>638394048000000000,639285203758657818,0</v>
    <v>0</v>
    <v>bki36h</v>
    <v>XIDX:ULTJ</v>
    <v>640</v>
  </rv>
  <rv s="1">
    <v>1</v>
    <v>XIDX:ULTJ</v>
    <v>Daily</v>
    <v>45656</v>
    <v>45656</v>
    <v>0</v>
    <v>1</v>
    <v>638711136000000000,639285203759139636,0</v>
    <v>0</v>
    <v>bki36h</v>
    <v>XIDX:ULTJ</v>
    <v>163</v>
  </rv>
  <rv s="1">
    <v>1</v>
    <v>XIDX:ULTJ</v>
    <v>Daily</v>
    <v>46021</v>
    <v>46021</v>
    <v>0</v>
    <v>1</v>
    <v>639026496000000000,639285203759619633,0</v>
    <v>0</v>
    <v>bki36h</v>
    <v>XIDX:ULTJ</v>
    <v>520</v>
  </rv>
  <rv s="1">
    <v>1</v>
    <v>XIDX:ULTJ</v>
    <v>Daily</v>
    <v>46203</v>
    <v>46203</v>
    <v>0</v>
    <v>1</v>
    <v>639183744000000000,639285203760087833,0</v>
    <v>0</v>
    <v>bki36h</v>
    <v>XIDX:ULTJ</v>
    <v>643</v>
  </rv>
  <rv s="1">
    <v>1</v>
    <v>XIDX:ULTJ</v>
    <v>Daily</v>
    <v>46111</v>
    <v>46111</v>
    <v>0</v>
    <v>1</v>
    <v>639104256000000000,639285203756399624,0</v>
    <v>0</v>
    <v>bki36h</v>
    <v>XIDX:ULTJ</v>
    <v>644</v>
  </rv>
  <rv s="1">
    <v>1</v>
    <v>XIDX:TSPC</v>
    <v>Daily</v>
    <v>39812</v>
    <v>39812</v>
    <v>0</v>
    <v>1</v>
    <v>633661920000000000,639285203756879135,0</v>
    <v>0</v>
    <v>bki33m</v>
    <v>XIDX:TSPC</v>
    <v>131</v>
  </rv>
  <rv s="1">
    <v>1</v>
    <v>XIDX:TSPC</v>
    <v>Daily</v>
    <v>40176</v>
    <v>40176</v>
    <v>0</v>
    <v>1</v>
    <v>633976416000000000,639285203757351611,0</v>
    <v>0</v>
    <v>bki33m</v>
    <v>XIDX:TSPC</v>
    <v>445</v>
  </rv>
  <rv s="1">
    <v>1</v>
    <v>XIDX:TSPC</v>
    <v>Daily</v>
    <v>40542</v>
    <v>40542</v>
    <v>0</v>
    <v>1</v>
    <v>634292640000000000,639285203757837003,0</v>
    <v>0</v>
    <v>bki33m</v>
    <v>XIDX:TSPC</v>
    <v>645</v>
  </rv>
  <rv s="1">
    <v>1</v>
    <v>XIDX:TSPC</v>
    <v>Daily</v>
    <v>40907</v>
    <v>40907</v>
    <v>0</v>
    <v>1</v>
    <v>634608000000000000,639285203758316997,0</v>
    <v>0</v>
    <v>bki33m</v>
    <v>XIDX:TSPC</v>
    <v>516</v>
  </rv>
  <rv s="1">
    <v>1</v>
    <v>XIDX:TSPC</v>
    <v>Daily</v>
    <v>41271</v>
    <v>41271</v>
    <v>0</v>
    <v>1</v>
    <v>634922496000000000,639285203758786975,0</v>
    <v>0</v>
    <v>bki33m</v>
    <v>XIDX:TSPC</v>
    <v>646</v>
  </rv>
  <rv s="1">
    <v>1</v>
    <v>XIDX:TSPC</v>
    <v>Daily</v>
    <v>41638</v>
    <v>41638</v>
    <v>0</v>
    <v>1</v>
    <v>635239584000000000,639285203759269102,0</v>
    <v>0</v>
    <v>bki33m</v>
    <v>XIDX:TSPC</v>
    <v>416</v>
  </rv>
  <rv s="1">
    <v>1</v>
    <v>XIDX:TSPC</v>
    <v>Daily</v>
    <v>42003</v>
    <v>42003</v>
    <v>0</v>
    <v>1</v>
    <v>635554944000000000,639285203759746972,0</v>
    <v>0</v>
    <v>bki33m</v>
    <v>XIDX:TSPC</v>
    <v>647</v>
  </rv>
  <rv s="1">
    <v>1</v>
    <v>XIDX:TSPC</v>
    <v>Daily</v>
    <v>42368</v>
    <v>42368</v>
    <v>0</v>
    <v>1</v>
    <v>635870304000000000,639285203760216962,0</v>
    <v>0</v>
    <v>bki33m</v>
    <v>XIDX:TSPC</v>
    <v>648</v>
  </rv>
  <rv s="1">
    <v>1</v>
    <v>XIDX:TSPC</v>
    <v>Daily</v>
    <v>42734</v>
    <v>42734</v>
    <v>0</v>
    <v>1</v>
    <v>636186528000000000,639285203760696949,0</v>
    <v>0</v>
    <v>bki33m</v>
    <v>XIDX:TSPC</v>
    <v>649</v>
  </rv>
  <rv s="1">
    <v>1</v>
    <v>XIDX:TSPC</v>
    <v>Daily</v>
    <v>43098</v>
    <v>43098</v>
    <v>0</v>
    <v>1</v>
    <v>636501024000000000,639285203756489129,0</v>
    <v>0</v>
    <v>bki33m</v>
    <v>XIDX:TSPC</v>
    <v>491</v>
  </rv>
  <rv s="1">
    <v>1</v>
    <v>XIDX:TSPC</v>
    <v>Daily</v>
    <v>43462</v>
    <v>43462</v>
    <v>0</v>
    <v>1</v>
    <v>636815520000000000,639285203756969159,0</v>
    <v>0</v>
    <v>bki33m</v>
    <v>XIDX:TSPC</v>
    <v>339</v>
  </rv>
  <rv s="1">
    <v>1</v>
    <v>XIDX:TSPC</v>
    <v>Daily</v>
    <v>43829</v>
    <v>43829</v>
    <v>0</v>
    <v>1</v>
    <v>637132608000000000,639285203757449134,0</v>
    <v>0</v>
    <v>bki33m</v>
    <v>XIDX:TSPC</v>
    <v>471</v>
  </rv>
  <rv s="1">
    <v>1</v>
    <v>XIDX:TSPC</v>
    <v>Daily</v>
    <v>44195</v>
    <v>44195</v>
    <v>0</v>
    <v>1</v>
    <v>637448832000000000,639285203757927008,0</v>
    <v>0</v>
    <v>bki33m</v>
    <v>XIDX:TSPC</v>
    <v>650</v>
  </rv>
  <rv s="1">
    <v>1</v>
    <v>XIDX:TSPC</v>
    <v>Daily</v>
    <v>44560</v>
    <v>44560</v>
    <v>0</v>
    <v>1</v>
    <v>637764192000000000,639285203758396994,0</v>
    <v>0</v>
    <v>bki33m</v>
    <v>XIDX:TSPC</v>
    <v>342</v>
  </rv>
  <rv s="1">
    <v>1</v>
    <v>XIDX:TSPC</v>
    <v>Daily</v>
    <v>44925</v>
    <v>44925</v>
    <v>0</v>
    <v>1</v>
    <v>638079552000000000,639285203758871633,0</v>
    <v>0</v>
    <v>bki33m</v>
    <v>XIDX:TSPC</v>
    <v>651</v>
  </rv>
  <rv s="1">
    <v>1</v>
    <v>XIDX:TSPC</v>
    <v>Daily</v>
    <v>45289</v>
    <v>45289</v>
    <v>0</v>
    <v>1</v>
    <v>638394048000000000,639285203759339133,0</v>
    <v>0</v>
    <v>bki33m</v>
    <v>XIDX:TSPC</v>
    <v>602</v>
  </rv>
  <rv s="1">
    <v>1</v>
    <v>XIDX:TSPC</v>
    <v>Daily</v>
    <v>45656</v>
    <v>45656</v>
    <v>0</v>
    <v>1</v>
    <v>638711136000000000,639285203759809113,0</v>
    <v>0</v>
    <v>bki33m</v>
    <v>XIDX:TSPC</v>
    <v>652</v>
  </rv>
  <rv s="1">
    <v>1</v>
    <v>XIDX:TSPC</v>
    <v>Daily</v>
    <v>46021</v>
    <v>46021</v>
    <v>0</v>
    <v>1</v>
    <v>639026496000000000,639285203760279111,0</v>
    <v>0</v>
    <v>bki33m</v>
    <v>XIDX:TSPC</v>
    <v>452</v>
  </rv>
  <rv s="1">
    <v>1</v>
    <v>XIDX:TSPC</v>
    <v>Daily</v>
    <v>46203</v>
    <v>46203</v>
    <v>0</v>
    <v>1</v>
    <v>639183744000000000,639285203760759115,0</v>
    <v>0</v>
    <v>bki33m</v>
    <v>XIDX:TSPC</v>
    <v>653</v>
  </rv>
  <rv s="1">
    <v>1</v>
    <v>XIDX:TSPC</v>
    <v>Daily</v>
    <v>46111</v>
    <v>46111</v>
    <v>0</v>
    <v>1</v>
    <v>639104256000000000,639285203756549138,0</v>
    <v>0</v>
    <v>bki33m</v>
    <v>XIDX:TSPC</v>
    <v>654</v>
  </rv>
  <rv s="1">
    <v>1</v>
    <v>XIDX:TRUS</v>
    <v>Daily</v>
    <v>43462</v>
    <v>43462</v>
    <v>0</v>
    <v>1</v>
    <v>636815520000000000,639285203757965618,0</v>
    <v>0</v>
    <v>bki2zr</v>
    <v>XIDX:TRUS</v>
    <v>123</v>
  </rv>
  <rv s="1">
    <v>1</v>
    <v>XIDX:TRUS</v>
    <v>Daily</v>
    <v>43829</v>
    <v>43829</v>
    <v>0</v>
    <v>1</v>
    <v>637132608000000000,639285203758450570,0</v>
    <v>0</v>
    <v>bki2zr</v>
    <v>XIDX:TRUS</v>
    <v>215</v>
  </rv>
  <rv s="1">
    <v>1</v>
    <v>XIDX:TRUS</v>
    <v>Daily</v>
    <v>44195</v>
    <v>44195</v>
    <v>0</v>
    <v>1</v>
    <v>637448832000000000,639285203758925600,0</v>
    <v>0</v>
    <v>bki2zr</v>
    <v>XIDX:TRUS</v>
    <v>207</v>
  </rv>
  <rv s="1">
    <v>1</v>
    <v>XIDX:TRUS</v>
    <v>Daily</v>
    <v>44560</v>
    <v>44560</v>
    <v>0</v>
    <v>1</v>
    <v>637764192000000000,639285203759405593,0</v>
    <v>0</v>
    <v>bki2zr</v>
    <v>XIDX:TRUS</v>
    <v>45</v>
  </rv>
  <rv s="1">
    <v>1</v>
    <v>XIDX:TRUS</v>
    <v>Daily</v>
    <v>44925</v>
    <v>44925</v>
    <v>0</v>
    <v>1</v>
    <v>638079552000000000,639285203759890561,0</v>
    <v>0</v>
    <v>bki2zr</v>
    <v>XIDX:TRUS</v>
    <v>242</v>
  </rv>
  <rv s="1">
    <v>1</v>
    <v>XIDX:TRUS</v>
    <v>Daily</v>
    <v>45289</v>
    <v>45289</v>
    <v>0</v>
    <v>1</v>
    <v>638394048000000000,639285203760365574,0</v>
    <v>0</v>
    <v>bki2zr</v>
    <v>XIDX:TRUS</v>
    <v>222</v>
  </rv>
  <rv s="1">
    <v>1</v>
    <v>XIDX:TRUS</v>
    <v>Daily</v>
    <v>45656</v>
    <v>45656</v>
    <v>0</v>
    <v>1</v>
    <v>638711136000000000,639285203760844940,0</v>
    <v>0</v>
    <v>bki2zr</v>
    <v>XIDX:TRUS</v>
    <v>12</v>
  </rv>
  <rv s="1">
    <v>1</v>
    <v>XIDX:TRUS</v>
    <v>Daily</v>
    <v>46021</v>
    <v>46021</v>
    <v>0</v>
    <v>1</v>
    <v>639026496000000000,639285203756475650,0</v>
    <v>0</v>
    <v>bki2zr</v>
    <v>XIDX:TRUS</v>
    <v>655</v>
  </rv>
  <rv s="1">
    <v>1</v>
    <v>XIDX:TRUS</v>
    <v>Daily</v>
    <v>46203</v>
    <v>46203</v>
    <v>0</v>
    <v>1</v>
    <v>639183744000000000,639285203756954959,0</v>
    <v>0</v>
    <v>bki2zr</v>
    <v>XIDX:TRUS</v>
    <v>334</v>
  </rv>
  <rv s="1">
    <v>1</v>
    <v>XIDX:TRUS</v>
    <v>Daily</v>
    <v>46111</v>
    <v>46111</v>
    <v>0</v>
    <v>1</v>
    <v>639104256000000000,639285203757455675,0</v>
    <v>0</v>
    <v>bki2zr</v>
    <v>XIDX:TRUS</v>
    <v>474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1">
      <v>2</v>
      <v>1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dd/mm/yyyy"/>
    </x:dxf>
    <x:dxf>
      <x:numFmt numFmtId="0" formatCode="General"/>
    </x:dxf>
  </dxfs>
  <richProperties>
    <rPr n="NumberFormat" t="s"/>
  </richProperties>
  <richStyles>
    <rSty dxfid="1">
      <rpv i="0">_-[$Rp-en-ID]* #,##0.00_-;-[$Rp-en-ID]* #,##0.00_-;_-[$Rp-en-ID]* "-"??_-;_-@_-</rpv>
    </rSty>
    <rSty dxfid="0"/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1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0" width="18.83203125" customWidth="1"/>
  </cols>
  <sheetData>
    <row r="1" spans="1:20" ht="15.5" x14ac:dyDescent="0.35">
      <c r="C1" t="s">
        <v>0</v>
      </c>
      <c r="D1" t="s">
        <v>1</v>
      </c>
      <c r="E1" t="s">
        <v>2</v>
      </c>
      <c r="H1" t="s">
        <v>3</v>
      </c>
      <c r="I1" s="1">
        <v>43462</v>
      </c>
      <c r="J1" s="1">
        <v>43098</v>
      </c>
      <c r="K1" s="1">
        <v>42734</v>
      </c>
      <c r="L1" s="1">
        <v>42368</v>
      </c>
      <c r="M1" s="1">
        <v>42003</v>
      </c>
      <c r="N1" s="1">
        <v>41638</v>
      </c>
      <c r="O1" s="1">
        <v>41271</v>
      </c>
      <c r="P1" s="1">
        <v>40907</v>
      </c>
      <c r="Q1" s="1">
        <v>40542</v>
      </c>
      <c r="R1" s="1">
        <v>40176</v>
      </c>
      <c r="S1" s="1">
        <v>39812</v>
      </c>
      <c r="T1" s="1">
        <v>43829</v>
      </c>
    </row>
    <row r="2" spans="1:20" ht="15.5" x14ac:dyDescent="0.35">
      <c r="C2" t="s">
        <v>4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vm="1">
        <f t="shared" ref="I2:T2" ca="1" si="0">IFERROR(_xlfn.STOCKHISTORY("XIDX:" &amp; $C$1, I1, , 0, 0, 1), "Libur")</f>
        <v>170</v>
      </c>
      <c r="J2" s="2" vm="2">
        <f t="shared" ca="1" si="0"/>
        <v>198</v>
      </c>
      <c r="K2" s="2" vm="3">
        <f t="shared" ca="1" si="0"/>
        <v>136.6403</v>
      </c>
      <c r="L2" s="2" vm="4">
        <f t="shared" ca="1" si="0"/>
        <v>48.454000000000001</v>
      </c>
      <c r="M2" s="2" vm="5">
        <f t="shared" ca="1" si="0"/>
        <v>204.4759</v>
      </c>
      <c r="N2" s="2" vm="6">
        <f t="shared" ca="1" si="0"/>
        <v>1540.8371999999999</v>
      </c>
      <c r="O2" s="2" vm="7">
        <f t="shared" ca="1" si="0"/>
        <v>1114.442</v>
      </c>
      <c r="P2" s="2" vm="8">
        <f t="shared" ca="1" si="0"/>
        <v>959.38919999999996</v>
      </c>
      <c r="Q2" s="2" vm="9">
        <f t="shared" ca="1" si="0"/>
        <v>600.82960000000003</v>
      </c>
      <c r="R2" s="2" vm="10">
        <f t="shared" ca="1" si="0"/>
        <v>513.61239999999998</v>
      </c>
      <c r="S2" s="2" vm="4">
        <f t="shared" ca="1" si="0"/>
        <v>48.454000000000001</v>
      </c>
      <c r="T2" s="2" vm="11">
        <f t="shared" ca="1" si="0"/>
        <v>50</v>
      </c>
    </row>
    <row r="3" spans="1:20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0" ht="15.5" x14ac:dyDescent="0.35">
      <c r="B4" t="s">
        <v>5</v>
      </c>
      <c r="C4" t="s">
        <v>6</v>
      </c>
      <c r="D4" s="2">
        <f>IFERROR(INDEX(D51:D500,MATCH($C$4,$C$51:$C$500,0)),"")</f>
        <v>1117912143000</v>
      </c>
      <c r="E4" s="2">
        <f>IFERROR(INDEX(E51:E500,MATCH($C$4,$C$51:$C$500,0)),"")</f>
        <v>1141332160000</v>
      </c>
      <c r="H4" s="2">
        <f>IFERROR(SUM(D4:G4)*(4/MAX(1,COUNT(D4:G4))),"")</f>
        <v>4518488606000</v>
      </c>
      <c r="I4" s="2">
        <f t="shared" ref="I4:T4" si="1">IFERROR(INDEX(I51:I500,MATCH($C$4,$C$51:$C$500,0)),"")</f>
        <v>3482706786000</v>
      </c>
      <c r="J4" s="2">
        <f t="shared" si="1"/>
        <v>38654735</v>
      </c>
      <c r="K4" s="2">
        <f t="shared" si="1"/>
        <v>26915643</v>
      </c>
      <c r="L4" s="2">
        <f t="shared" si="1"/>
        <v>33748452</v>
      </c>
      <c r="M4" s="2">
        <f t="shared" si="1"/>
        <v>59995861</v>
      </c>
      <c r="N4" s="2">
        <f t="shared" si="1"/>
        <v>63130898</v>
      </c>
      <c r="O4" s="2">
        <f t="shared" si="1"/>
        <v>54413413</v>
      </c>
      <c r="P4" s="2">
        <f t="shared" si="1"/>
        <v>554225397500</v>
      </c>
      <c r="Q4" s="2">
        <f t="shared" si="1"/>
        <v>405931452735</v>
      </c>
      <c r="R4" s="2">
        <f t="shared" si="1"/>
        <v>334273003722</v>
      </c>
      <c r="S4" s="2">
        <f t="shared" si="1"/>
        <v>317111756560</v>
      </c>
      <c r="T4" s="2">
        <f t="shared" si="1"/>
        <v>0</v>
      </c>
    </row>
    <row r="5" spans="1:20" ht="15.5" x14ac:dyDescent="0.35">
      <c r="B5" t="s">
        <v>7</v>
      </c>
      <c r="C5" t="s">
        <v>8</v>
      </c>
      <c r="D5" s="2">
        <f>IFERROR(INDEX(D51:D500,MATCH($C$5,$C$51:$C$500,0)),"")</f>
        <v>-68923088000</v>
      </c>
      <c r="E5" s="2">
        <f>IFERROR(INDEX(E51:E500,MATCH($C$5,$C$51:$C$500,0)),"")</f>
        <v>17278211000</v>
      </c>
      <c r="H5" s="2">
        <f>IFERROR(SUM(D5:G5)*(4/MAX(1,COUNT(D5:G5))),"")</f>
        <v>-103289754000</v>
      </c>
      <c r="I5" s="2">
        <f t="shared" ref="I5:T5" si="2">IFERROR(INDEX(I51:I500,MATCH($C$5,$C$51:$C$500,0)),"")</f>
        <v>322228058000</v>
      </c>
      <c r="J5" s="2">
        <f t="shared" si="2"/>
        <v>-2418500</v>
      </c>
      <c r="K5" s="2">
        <f t="shared" si="2"/>
        <v>-16759065</v>
      </c>
      <c r="L5" s="2">
        <f t="shared" si="2"/>
        <v>-69202443</v>
      </c>
      <c r="M5" s="2">
        <f t="shared" si="2"/>
        <v>-34267209</v>
      </c>
      <c r="N5" s="2">
        <f t="shared" si="2"/>
        <v>1630236</v>
      </c>
      <c r="O5" s="2">
        <f t="shared" si="2"/>
        <v>-32075527</v>
      </c>
      <c r="P5" s="2">
        <f t="shared" si="2"/>
        <v>118582386687</v>
      </c>
      <c r="Q5" s="2">
        <f t="shared" si="2"/>
        <v>0</v>
      </c>
      <c r="R5" s="2">
        <f t="shared" si="2"/>
        <v>0</v>
      </c>
      <c r="S5" s="2">
        <f t="shared" si="2"/>
        <v>0</v>
      </c>
      <c r="T5" s="2">
        <f t="shared" si="2"/>
        <v>0</v>
      </c>
    </row>
    <row r="6" spans="1:20" ht="15.5" x14ac:dyDescent="0.35">
      <c r="B6" t="s">
        <v>9</v>
      </c>
      <c r="C6" t="s">
        <v>10</v>
      </c>
      <c r="D6" s="2">
        <f>IFERROR(INDEX(D51:D500,MATCH($C$6,$C$51:$C$500,0)),"")</f>
        <v>5270529667000</v>
      </c>
      <c r="E6" s="2">
        <f>IFERROR(INDEX(E51:E500,MATCH($C$6,$C$51:$C$500,0)),"")</f>
        <v>5353621809000</v>
      </c>
      <c r="H6" s="2">
        <f>IFERROR(INDEX(D6:G6,COUNT(D6:G6)),"")</f>
        <v>5353621809000</v>
      </c>
      <c r="I6" s="2">
        <f t="shared" ref="I6:T6" si="3">IFERROR(INDEX(I51:I500,MATCH($C$6,$C$51:$C$500,0)),"")</f>
        <v>5307300328000</v>
      </c>
      <c r="J6" s="2">
        <f t="shared" si="3"/>
        <v>392580479</v>
      </c>
      <c r="K6" s="2">
        <f t="shared" si="3"/>
        <v>9114973</v>
      </c>
      <c r="L6" s="2">
        <f t="shared" si="3"/>
        <v>28894349</v>
      </c>
      <c r="M6" s="2">
        <f t="shared" si="3"/>
        <v>105127314</v>
      </c>
      <c r="N6" s="2">
        <f t="shared" si="3"/>
        <v>138967290</v>
      </c>
      <c r="O6" s="2">
        <f t="shared" si="3"/>
        <v>135104528</v>
      </c>
      <c r="P6" s="2">
        <f t="shared" si="3"/>
        <v>1515962767389</v>
      </c>
      <c r="Q6" s="2">
        <f t="shared" si="3"/>
        <v>1277719093974</v>
      </c>
      <c r="R6" s="2">
        <f t="shared" si="3"/>
        <v>1170043108559</v>
      </c>
      <c r="S6" s="2">
        <f t="shared" si="3"/>
        <v>1009266636837</v>
      </c>
      <c r="T6" s="2">
        <f t="shared" si="3"/>
        <v>0</v>
      </c>
    </row>
    <row r="7" spans="1:20" ht="15.5" x14ac:dyDescent="0.35">
      <c r="B7" t="s">
        <v>11</v>
      </c>
      <c r="C7" t="s">
        <v>12</v>
      </c>
      <c r="D7" s="3">
        <f>IFERROR(INDEX(D51:D500,MATCH($C$7,$C$51:$C$500,0))/1000000000,"")</f>
        <v>49.64</v>
      </c>
      <c r="E7" s="3">
        <f>IFERROR(INDEX(E51:E500,MATCH($C$7,$C$51:$C$500,0))/1000000000,"")</f>
        <v>49.64</v>
      </c>
      <c r="H7" s="3">
        <f>IFERROR(INDEX(D7:G7,COUNT(D7:G7)),"")</f>
        <v>49.64</v>
      </c>
      <c r="I7" s="3">
        <f t="shared" ref="I7:T7" si="4">IFERROR(INDEX(I51:I500,MATCH($C$7,$C$51:$C$500,0))/1000000000,"")</f>
        <v>49.63</v>
      </c>
      <c r="J7" s="3">
        <f t="shared" si="4"/>
        <v>49.63</v>
      </c>
      <c r="K7" s="3">
        <f t="shared" si="4"/>
        <v>9.73</v>
      </c>
      <c r="L7" s="3">
        <f t="shared" si="4"/>
        <v>9.73</v>
      </c>
      <c r="M7" s="3">
        <f t="shared" si="4"/>
        <v>9.73</v>
      </c>
      <c r="N7" s="3">
        <f t="shared" si="4"/>
        <v>9.73</v>
      </c>
      <c r="O7" s="3">
        <f t="shared" si="4"/>
        <v>9.73</v>
      </c>
      <c r="P7" s="3">
        <f t="shared" si="4"/>
        <v>9.73</v>
      </c>
      <c r="Q7" s="3">
        <f t="shared" si="4"/>
        <v>8.75</v>
      </c>
      <c r="R7" s="3">
        <f t="shared" si="4"/>
        <v>8.74</v>
      </c>
      <c r="S7" s="3">
        <f t="shared" si="4"/>
        <v>8.73</v>
      </c>
      <c r="T7" s="3">
        <f t="shared" si="4"/>
        <v>0</v>
      </c>
    </row>
    <row r="8" spans="1:20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228000000000</v>
      </c>
      <c r="E8" s="2">
        <f>IFERROR(INDEX(E51:E500,MATCH("Free cash flow (Quarter)",$C$51:$C$500,0)),"")</f>
        <v>273000000000</v>
      </c>
      <c r="H8" s="2">
        <f>IFERROR(INDEX(D8:G8,COUNT(D8:G8)),"")</f>
        <v>273000000000</v>
      </c>
      <c r="I8" s="2">
        <f t="shared" ref="I8:T8" si="5">IFERROR(INDEX(I51:I500,MATCH($C$8,$C$51:$C$500,0)),"")</f>
        <v>672000000000</v>
      </c>
      <c r="J8" s="2">
        <f t="shared" si="5"/>
        <v>-36000000000</v>
      </c>
      <c r="K8" s="2">
        <f t="shared" si="5"/>
        <v>82000000000</v>
      </c>
      <c r="L8" s="2">
        <f t="shared" si="5"/>
        <v>67000000000</v>
      </c>
      <c r="M8" s="2">
        <f t="shared" si="5"/>
        <v>-143000000000</v>
      </c>
      <c r="N8" s="2">
        <f t="shared" si="5"/>
        <v>-23000000000</v>
      </c>
      <c r="O8" s="2">
        <f t="shared" si="5"/>
        <v>-340000000000</v>
      </c>
      <c r="P8" s="2">
        <f t="shared" si="5"/>
        <v>-351000000000</v>
      </c>
      <c r="Q8" s="2">
        <f t="shared" si="5"/>
        <v>-496000000000</v>
      </c>
      <c r="R8" s="2">
        <f t="shared" si="5"/>
        <v>50000000000</v>
      </c>
      <c r="S8" s="2">
        <f t="shared" si="5"/>
        <v>-190000000000</v>
      </c>
      <c r="T8" s="2">
        <f t="shared" si="5"/>
        <v>0</v>
      </c>
    </row>
    <row r="9" spans="1:20" ht="15.5" x14ac:dyDescent="0.35">
      <c r="A9" t="s">
        <v>16</v>
      </c>
      <c r="C9" t="s">
        <v>17</v>
      </c>
      <c r="D9" s="3">
        <f>IFERROR(INDEX(D51:D500,MATCH("Free cash flow per share (Quarter)",$C$51:$C$500,0)),"")</f>
        <v>4.5999999999999996</v>
      </c>
      <c r="E9" s="3">
        <f>IFERROR(INDEX(E51:E500,MATCH("Free cash flow per share (Quarter)",$C$51:$C$500,0)),"")</f>
        <v>5.49</v>
      </c>
      <c r="H9" s="3">
        <f>IFERROR(INDEX(D9:G9,COUNT(D9:G9)),"")</f>
        <v>5.49</v>
      </c>
      <c r="I9" s="3">
        <f t="shared" ref="I9:T9" si="6">IFERROR(INDEX(I51:I500,MATCH($C$9,$C$51:$C$500,0)),"")</f>
        <v>13.54</v>
      </c>
      <c r="J9" s="3">
        <f t="shared" si="6"/>
        <v>-0.72</v>
      </c>
      <c r="K9" s="3">
        <f t="shared" si="6"/>
        <v>8.3800000000000008</v>
      </c>
      <c r="L9" s="3">
        <f t="shared" si="6"/>
        <v>6.92</v>
      </c>
      <c r="M9" s="3">
        <f t="shared" si="6"/>
        <v>-14.71</v>
      </c>
      <c r="N9" s="3">
        <f t="shared" si="6"/>
        <v>-2.31</v>
      </c>
      <c r="O9" s="3">
        <f t="shared" si="6"/>
        <v>-34.979999999999997</v>
      </c>
      <c r="P9" s="3">
        <f t="shared" si="6"/>
        <v>-36.090000000000003</v>
      </c>
      <c r="Q9" s="3">
        <f t="shared" si="6"/>
        <v>-56.65</v>
      </c>
      <c r="R9" s="3">
        <f t="shared" si="6"/>
        <v>5.75</v>
      </c>
      <c r="S9" s="3">
        <f t="shared" si="6"/>
        <v>-21.77</v>
      </c>
      <c r="T9" s="3">
        <f t="shared" si="6"/>
        <v>0</v>
      </c>
    </row>
    <row r="10" spans="1:20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>
        <f t="shared" ref="I10:T10" ca="1" si="7">IFERROR(IF(I9=0,"",I2/I9),"")</f>
        <v>12.55539143279173</v>
      </c>
      <c r="J10" s="3">
        <f t="shared" ca="1" si="7"/>
        <v>-275</v>
      </c>
      <c r="K10" s="3">
        <f t="shared" ca="1" si="7"/>
        <v>16.305525059665868</v>
      </c>
      <c r="L10" s="3">
        <f t="shared" ca="1" si="7"/>
        <v>7.0020231213872837</v>
      </c>
      <c r="M10" s="3">
        <f t="shared" ca="1" si="7"/>
        <v>-13.900469068660774</v>
      </c>
      <c r="N10" s="3">
        <f t="shared" ca="1" si="7"/>
        <v>-667.02909090909088</v>
      </c>
      <c r="O10" s="3">
        <f t="shared" ca="1" si="7"/>
        <v>-31.859405374499715</v>
      </c>
      <c r="P10" s="3">
        <f t="shared" ca="1" si="7"/>
        <v>-26.583241895261843</v>
      </c>
      <c r="Q10" s="3">
        <f t="shared" ca="1" si="7"/>
        <v>-10.605994704324802</v>
      </c>
      <c r="R10" s="3">
        <f t="shared" ca="1" si="7"/>
        <v>89.323895652173903</v>
      </c>
      <c r="S10" s="3">
        <f t="shared" ca="1" si="7"/>
        <v>-2.2257234726688102</v>
      </c>
      <c r="T10" s="3" t="str">
        <f t="shared" si="7"/>
        <v/>
      </c>
    </row>
    <row r="11" spans="1:20" ht="15.5" x14ac:dyDescent="0.35">
      <c r="B11" t="s">
        <v>19</v>
      </c>
      <c r="C11" t="s">
        <v>20</v>
      </c>
      <c r="D11" s="2">
        <f>IFERROR(INDEX(D51:D500,MATCH($C$11,$C$51:$C$500,0)),"")</f>
        <v>153868922000</v>
      </c>
      <c r="E11" s="2">
        <f>IFERROR(INDEX(E51:E500,MATCH($C$11,$C$51:$C$500,0)),"")</f>
        <v>112058907000</v>
      </c>
      <c r="H11" s="2">
        <f>IFERROR(INDEX(D11:G11,COUNT(D11:G11)),"")</f>
        <v>112058907000</v>
      </c>
      <c r="I11" s="2">
        <f t="shared" ref="I11:T11" si="8">IFERROR(INDEX(I51:I500,MATCH($C$11,$C$51:$C$500,0)),"")</f>
        <v>195790015000</v>
      </c>
      <c r="J11" s="2">
        <f t="shared" si="8"/>
        <v>256316965</v>
      </c>
      <c r="K11" s="2">
        <f t="shared" si="8"/>
        <v>8546862</v>
      </c>
      <c r="L11" s="2">
        <f t="shared" si="8"/>
        <v>13113262</v>
      </c>
      <c r="M11" s="2">
        <f t="shared" si="8"/>
        <v>7874985</v>
      </c>
      <c r="N11" s="2">
        <f t="shared" si="8"/>
        <v>16203978</v>
      </c>
      <c r="O11" s="2">
        <f t="shared" si="8"/>
        <v>12888374</v>
      </c>
      <c r="P11" s="2">
        <f t="shared" si="8"/>
        <v>64164069574</v>
      </c>
      <c r="Q11" s="2">
        <f t="shared" si="8"/>
        <v>426120033002</v>
      </c>
      <c r="R11" s="2">
        <f t="shared" si="8"/>
        <v>80511861266</v>
      </c>
      <c r="S11" s="2">
        <f t="shared" si="8"/>
        <v>33369815737</v>
      </c>
      <c r="T11" s="2">
        <f t="shared" si="8"/>
        <v>0</v>
      </c>
    </row>
    <row r="12" spans="1:20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3034000000000</v>
      </c>
      <c r="E12" s="2">
        <f>IFERROR(INDEX(E51:E500,MATCH("Net Debt (Quarter)",$C$51:$C$500,0)),"")</f>
        <v>1889000000000</v>
      </c>
      <c r="H12" s="2">
        <f>IFERROR(INDEX(D12:G12,COUNT(D12:G12)),"")</f>
        <v>1889000000000</v>
      </c>
      <c r="I12" s="2">
        <f t="shared" ref="I12:T12" si="9">IFERROR(INDEX(I51:I500,MATCH($C$12,$C$51:$C$500,0)),"")</f>
        <v>1903000000000</v>
      </c>
      <c r="J12" s="2">
        <f t="shared" si="9"/>
        <v>1843000000000</v>
      </c>
      <c r="K12" s="2">
        <f t="shared" si="9"/>
        <v>1647000000000</v>
      </c>
      <c r="L12" s="2">
        <f t="shared" si="9"/>
        <v>1989000000000</v>
      </c>
      <c r="M12" s="2">
        <f t="shared" si="9"/>
        <v>1858000000000</v>
      </c>
      <c r="N12" s="2">
        <f t="shared" si="9"/>
        <v>1685000000000</v>
      </c>
      <c r="O12" s="2">
        <f t="shared" si="9"/>
        <v>1664000000000</v>
      </c>
      <c r="P12" s="2">
        <f t="shared" si="9"/>
        <v>916000000000</v>
      </c>
      <c r="Q12" s="2">
        <f t="shared" si="9"/>
        <v>390000000000</v>
      </c>
      <c r="R12" s="2">
        <f t="shared" si="9"/>
        <v>317000000000</v>
      </c>
      <c r="S12" s="2">
        <f t="shared" si="9"/>
        <v>299000000000</v>
      </c>
      <c r="T12" s="2">
        <f t="shared" si="9"/>
        <v>0</v>
      </c>
    </row>
    <row r="13" spans="1:20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3187000000000</v>
      </c>
      <c r="E13" s="2">
        <f>IFERROR(INDEX(E51:E500,MATCH("Total Debt (Quarter)",$C$51:$C$500,0)),"")</f>
        <v>2001000000000</v>
      </c>
      <c r="H13" s="2">
        <f>IFERROR(INDEX(D13:G13,COUNT(D13:G13)),"")</f>
        <v>2001000000000</v>
      </c>
      <c r="I13" s="2">
        <f t="shared" ref="I13:T13" si="10">IFERROR(INDEX(I51:I500,MATCH($C$13,$C$51:$C$500,0)),"")</f>
        <v>2099000000000</v>
      </c>
      <c r="J13" s="2">
        <f t="shared" si="10"/>
        <v>5316000000000</v>
      </c>
      <c r="K13" s="2">
        <f t="shared" si="10"/>
        <v>1762000000000</v>
      </c>
      <c r="L13" s="2">
        <f t="shared" si="10"/>
        <v>2170000000000</v>
      </c>
      <c r="M13" s="2">
        <f t="shared" si="10"/>
        <v>1956000000000</v>
      </c>
      <c r="N13" s="2">
        <f t="shared" si="10"/>
        <v>1882000000000</v>
      </c>
      <c r="O13" s="2">
        <f t="shared" si="10"/>
        <v>1789000000000</v>
      </c>
      <c r="P13" s="2">
        <f t="shared" si="10"/>
        <v>980000000000</v>
      </c>
      <c r="Q13" s="2">
        <f t="shared" si="10"/>
        <v>816000000000</v>
      </c>
      <c r="R13" s="2">
        <f t="shared" si="10"/>
        <v>397000000000</v>
      </c>
      <c r="S13" s="2">
        <f t="shared" si="10"/>
        <v>332000000000</v>
      </c>
      <c r="T13" s="2">
        <f t="shared" si="10"/>
        <v>0</v>
      </c>
    </row>
    <row r="14" spans="1:20" ht="15.5" x14ac:dyDescent="0.35">
      <c r="C14" t="s">
        <v>27</v>
      </c>
      <c r="D14" s="2">
        <f>IFERROR(INDEX(D51:D500,MATCH($C$14,$C$51:$C$500,0)),"")</f>
        <v>-88144447000</v>
      </c>
      <c r="E14" s="2">
        <f>IFERROR(INDEX(E51:E500,MATCH($C$14,$C$51:$C$500,0)),"")</f>
        <v>-50698762000</v>
      </c>
      <c r="H14" s="2">
        <f>IFERROR(SUM(D14:G14)*(4/MAX(1,COUNT(D14:G14))),"")</f>
        <v>-277686418000</v>
      </c>
      <c r="I14" s="2">
        <f t="shared" ref="I14:T14" si="11">IFERROR(INDEX(I51:I500,MATCH($C$14,$C$51:$C$500,0)),"")</f>
        <v>-205986969000</v>
      </c>
      <c r="J14" s="2">
        <f t="shared" si="11"/>
        <v>-6289510</v>
      </c>
      <c r="K14" s="2">
        <f t="shared" si="11"/>
        <v>-10829870</v>
      </c>
      <c r="L14" s="2">
        <f t="shared" si="11"/>
        <v>-8951440</v>
      </c>
      <c r="M14" s="2">
        <f t="shared" si="11"/>
        <v>-12260098</v>
      </c>
      <c r="N14" s="2">
        <f t="shared" si="11"/>
        <v>-11374403</v>
      </c>
      <c r="O14" s="2">
        <f t="shared" si="11"/>
        <v>-9282632</v>
      </c>
      <c r="P14" s="2">
        <f t="shared" si="11"/>
        <v>-52191795554</v>
      </c>
      <c r="Q14" s="2">
        <f t="shared" si="11"/>
        <v>-24596608104</v>
      </c>
      <c r="R14" s="2">
        <f t="shared" si="11"/>
        <v>-23994609434</v>
      </c>
      <c r="S14" s="2">
        <f t="shared" si="11"/>
        <v>-22239147697</v>
      </c>
      <c r="T14" s="2">
        <f t="shared" si="11"/>
        <v>0</v>
      </c>
    </row>
    <row r="15" spans="1:20" ht="15.5" x14ac:dyDescent="0.35">
      <c r="C15" t="s">
        <v>28</v>
      </c>
      <c r="D15" s="2">
        <f>IFERROR(INDEX(D51:D500,MATCH($C$15,$C$51:$C$500,0)),"")</f>
        <v>-364267000</v>
      </c>
      <c r="E15" s="2">
        <f>IFERROR(INDEX(E51:E500,MATCH($C$15,$C$51:$C$500,0)),"")</f>
        <v>-41900042000</v>
      </c>
      <c r="H15" s="2">
        <f>IFERROR(SUM(D15:G15)*(4/MAX(1,COUNT(D15:G15))),"")</f>
        <v>-84528618000</v>
      </c>
      <c r="I15" s="2">
        <f t="shared" ref="I15:T15" si="12">IFERROR(INDEX(I51:I500,MATCH($C$15,$C$51:$C$500,0)),"")</f>
        <v>-66264687000</v>
      </c>
      <c r="J15" s="2">
        <f t="shared" si="12"/>
        <v>2042364</v>
      </c>
      <c r="K15" s="2">
        <f t="shared" si="12"/>
        <v>-554603</v>
      </c>
      <c r="L15" s="2">
        <f t="shared" si="12"/>
        <v>-536163</v>
      </c>
      <c r="M15" s="2">
        <f t="shared" si="12"/>
        <v>-1036608</v>
      </c>
      <c r="N15" s="2">
        <f t="shared" si="12"/>
        <v>-1212493</v>
      </c>
      <c r="O15" s="2">
        <f t="shared" si="12"/>
        <v>-1115336</v>
      </c>
      <c r="P15" s="2">
        <f t="shared" si="12"/>
        <v>-8938164793</v>
      </c>
      <c r="Q15" s="2">
        <f t="shared" si="12"/>
        <v>-440816254</v>
      </c>
      <c r="R15" s="2">
        <f t="shared" si="12"/>
        <v>-12460555323</v>
      </c>
      <c r="S15" s="2">
        <f t="shared" si="12"/>
        <v>-6583881005</v>
      </c>
      <c r="T15" s="2">
        <f t="shared" si="12"/>
        <v>0</v>
      </c>
    </row>
    <row r="16" spans="1:20" ht="15.5" x14ac:dyDescent="0.35">
      <c r="C16" t="s">
        <v>29</v>
      </c>
      <c r="D16" s="2">
        <f>IFERROR(INDEX(D51:D500,MATCH($C$16,$C$51:$C$500,0)),"")</f>
        <v>-70726432000</v>
      </c>
      <c r="E16" s="2">
        <f>IFERROR(INDEX(E51:E500,MATCH($C$16,$C$51:$C$500,0)),"")</f>
        <v>42509044000</v>
      </c>
      <c r="H16" s="2">
        <f>IFERROR(SUM(D16:G16)*(4/MAX(1,COUNT(D16:G16))),"")</f>
        <v>-56434776000</v>
      </c>
      <c r="I16" s="2">
        <f t="shared" ref="I16:T16" si="13">IFERROR(INDEX(I51:I500,MATCH($C$16,$C$51:$C$500,0)),"")</f>
        <v>294524885000</v>
      </c>
      <c r="J16" s="2">
        <f t="shared" si="13"/>
        <v>-1222239</v>
      </c>
      <c r="K16" s="2">
        <f t="shared" si="13"/>
        <v>-19254529</v>
      </c>
      <c r="L16" s="2">
        <f t="shared" si="13"/>
        <v>-75818857</v>
      </c>
      <c r="M16" s="2">
        <f t="shared" si="13"/>
        <v>-32803368</v>
      </c>
      <c r="N16" s="2">
        <f t="shared" si="13"/>
        <v>5075255</v>
      </c>
      <c r="O16" s="2">
        <f t="shared" si="13"/>
        <v>-29568899</v>
      </c>
      <c r="P16" s="2">
        <f t="shared" si="13"/>
        <v>153839215357</v>
      </c>
      <c r="Q16" s="2">
        <f t="shared" si="13"/>
        <v>143115405780</v>
      </c>
      <c r="R16" s="2">
        <f t="shared" si="13"/>
        <v>134696278920</v>
      </c>
      <c r="S16" s="2">
        <f t="shared" si="13"/>
        <v>41584810616</v>
      </c>
      <c r="T16" s="2">
        <f t="shared" si="13"/>
        <v>0</v>
      </c>
    </row>
    <row r="17" spans="1:20" ht="15.5" x14ac:dyDescent="0.35">
      <c r="A17" t="s">
        <v>30</v>
      </c>
    </row>
    <row r="18" spans="1:20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</row>
    <row r="19" spans="1:20" ht="15.5" x14ac:dyDescent="0.35">
      <c r="A19" t="s">
        <v>44</v>
      </c>
      <c r="C19" t="s">
        <v>45</v>
      </c>
    </row>
    <row r="20" spans="1:20" ht="15.5" x14ac:dyDescent="0.35">
      <c r="A20" t="s">
        <v>46</v>
      </c>
      <c r="C20" t="s">
        <v>47</v>
      </c>
      <c r="D20" s="2" t="str">
        <f ca="1">IFERROR(D21*D2,"")</f>
        <v/>
      </c>
      <c r="E20" s="2" t="str">
        <f ca="1">IFERROR(E21*E2,"")</f>
        <v/>
      </c>
      <c r="H20" s="2" t="str">
        <f t="shared" ref="H20:T20" ca="1" si="14">IFERROR(H21*H2,"")</f>
        <v/>
      </c>
      <c r="I20" s="2">
        <f t="shared" ca="1" si="14"/>
        <v>8437100000000</v>
      </c>
      <c r="J20" s="2">
        <f t="shared" ca="1" si="14"/>
        <v>9826740000000</v>
      </c>
      <c r="K20" s="2">
        <f t="shared" ca="1" si="14"/>
        <v>1329510119000</v>
      </c>
      <c r="L20" s="2">
        <f t="shared" ca="1" si="14"/>
        <v>471457420000</v>
      </c>
      <c r="M20" s="2">
        <f t="shared" ca="1" si="14"/>
        <v>1989550507000</v>
      </c>
      <c r="N20" s="2">
        <f t="shared" ca="1" si="14"/>
        <v>14992345956000</v>
      </c>
      <c r="O20" s="2">
        <f t="shared" ca="1" si="14"/>
        <v>10843520660000</v>
      </c>
      <c r="P20" s="2">
        <f t="shared" ca="1" si="14"/>
        <v>9334856916000</v>
      </c>
      <c r="Q20" s="2">
        <f t="shared" ca="1" si="14"/>
        <v>5257259000000</v>
      </c>
      <c r="R20" s="2">
        <f t="shared" ca="1" si="14"/>
        <v>4488972376000</v>
      </c>
      <c r="S20" s="2">
        <f t="shared" ca="1" si="14"/>
        <v>423003420000</v>
      </c>
      <c r="T20" s="2">
        <f t="shared" ca="1" si="14"/>
        <v>0</v>
      </c>
    </row>
    <row r="21" spans="1:20" ht="15.5" x14ac:dyDescent="0.35">
      <c r="C21" t="s">
        <v>12</v>
      </c>
      <c r="D21" s="2">
        <f>IFERROR(INDEX(D51:D500,MATCH($C$7,$C$51:$C$500,0)),"")</f>
        <v>49640000000</v>
      </c>
      <c r="E21" s="2">
        <f>IFERROR(INDEX(E51:E500,MATCH($C$7,$C$51:$C$500,0)),"")</f>
        <v>49640000000</v>
      </c>
      <c r="H21" s="2">
        <f>IFERROR(INDEX(D21:G21,COUNT(D21:G21)),"")</f>
        <v>49640000000</v>
      </c>
      <c r="I21" s="2">
        <f t="shared" ref="I21:T21" si="15">IFERROR(INDEX(I51:I500,MATCH($C$7,$C$51:$C$500,0)),"")</f>
        <v>49630000000</v>
      </c>
      <c r="J21" s="2">
        <f t="shared" si="15"/>
        <v>49630000000</v>
      </c>
      <c r="K21" s="2">
        <f t="shared" si="15"/>
        <v>9730000000</v>
      </c>
      <c r="L21" s="2">
        <f t="shared" si="15"/>
        <v>9730000000</v>
      </c>
      <c r="M21" s="2">
        <f t="shared" si="15"/>
        <v>9730000000</v>
      </c>
      <c r="N21" s="2">
        <f t="shared" si="15"/>
        <v>9730000000</v>
      </c>
      <c r="O21" s="2">
        <f t="shared" si="15"/>
        <v>9730000000</v>
      </c>
      <c r="P21" s="2">
        <f t="shared" si="15"/>
        <v>9730000000</v>
      </c>
      <c r="Q21" s="2">
        <f t="shared" si="15"/>
        <v>8750000000</v>
      </c>
      <c r="R21" s="2">
        <f t="shared" si="15"/>
        <v>8740000000</v>
      </c>
      <c r="S21" s="2">
        <f t="shared" si="15"/>
        <v>8730000000</v>
      </c>
      <c r="T21" s="2">
        <f t="shared" si="15"/>
        <v>0</v>
      </c>
    </row>
    <row r="23" spans="1:20" ht="15.5" x14ac:dyDescent="0.35">
      <c r="B23" t="s">
        <v>48</v>
      </c>
      <c r="C23" t="s">
        <v>49</v>
      </c>
      <c r="D23" s="3">
        <f>IFERROR(D5/D6*100,"")</f>
        <v>-1.3077070494744263</v>
      </c>
      <c r="E23" s="3">
        <f>IFERROR(E5/E6*100,"")</f>
        <v>0.32273872933933273</v>
      </c>
      <c r="H23" s="3">
        <f t="shared" ref="H23:T23" si="16">IFERROR(H5/H6*100,"")</f>
        <v>-1.9293434927801418</v>
      </c>
      <c r="I23" s="3">
        <f t="shared" si="16"/>
        <v>6.071411792922377</v>
      </c>
      <c r="J23" s="3">
        <f t="shared" si="16"/>
        <v>-0.61605202738570197</v>
      </c>
      <c r="K23" s="3">
        <f t="shared" si="16"/>
        <v>-183.86302405942399</v>
      </c>
      <c r="L23" s="3">
        <f t="shared" si="16"/>
        <v>-239.50165134365892</v>
      </c>
      <c r="M23" s="3">
        <f t="shared" si="16"/>
        <v>-32.595914131317002</v>
      </c>
      <c r="N23" s="3">
        <f t="shared" si="16"/>
        <v>1.1731077147723037</v>
      </c>
      <c r="O23" s="3">
        <f t="shared" si="16"/>
        <v>-23.741267206085055</v>
      </c>
      <c r="P23" s="3">
        <f t="shared" si="16"/>
        <v>7.8222492819687739</v>
      </c>
      <c r="Q23" s="3">
        <f t="shared" si="16"/>
        <v>0</v>
      </c>
      <c r="R23" s="3">
        <f t="shared" si="16"/>
        <v>0</v>
      </c>
      <c r="S23" s="3">
        <f t="shared" si="16"/>
        <v>0</v>
      </c>
      <c r="T23" s="3" t="str">
        <f t="shared" si="16"/>
        <v/>
      </c>
    </row>
    <row r="24" spans="1:20" ht="15.5" x14ac:dyDescent="0.35">
      <c r="C24" t="s">
        <v>50</v>
      </c>
      <c r="D24" s="4" t="str">
        <f>IFERROR(_xlfn.RRI(5,I23,D23),"")</f>
        <v/>
      </c>
      <c r="E24" s="4" t="str">
        <f>IFERROR(_xlfn.RRI(5,J23,E23),"")</f>
        <v/>
      </c>
      <c r="H24" s="4">
        <f t="shared" ref="H24:T24" si="17">IFERROR(_xlfn.RRI(5,M23,H23),"")</f>
        <v>-0.43186796554659357</v>
      </c>
      <c r="I24" s="4">
        <f t="shared" si="17"/>
        <v>0.3892818429633409</v>
      </c>
      <c r="J24" s="4">
        <f t="shared" si="17"/>
        <v>-0.51824891768120984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>
        <f t="shared" si="17"/>
        <v>0</v>
      </c>
      <c r="R24" s="4">
        <f t="shared" si="17"/>
        <v>0</v>
      </c>
      <c r="S24" s="4">
        <f t="shared" si="17"/>
        <v>0</v>
      </c>
      <c r="T24" s="4" t="str">
        <f t="shared" si="17"/>
        <v/>
      </c>
    </row>
    <row r="25" spans="1:20" ht="15.5" x14ac:dyDescent="0.35">
      <c r="A25" t="s">
        <v>51</v>
      </c>
      <c r="C25" t="s">
        <v>52</v>
      </c>
      <c r="D25" s="3">
        <f>IFERROR(INDEX(D51:D500,MATCH($A$25,$C$51:$C$500,0)),"")</f>
        <v>-1.1499999999999999</v>
      </c>
      <c r="E25" s="3">
        <f>IFERROR(INDEX(E51:E500,MATCH($A$25,$C$51:$C$500,0)),"")</f>
        <v>0.08</v>
      </c>
      <c r="H25" s="3">
        <f>IFERROR(INDEX(D25:G25,COUNT(D25:G25)),"")</f>
        <v>0.08</v>
      </c>
      <c r="I25" s="3">
        <f t="shared" ref="I25:T25" si="18">IFERROR(INDEX(I51:I500,MATCH($C$25,$C$51:$C$500,0)),"")</f>
        <v>5.95</v>
      </c>
      <c r="J25" s="3">
        <f t="shared" si="18"/>
        <v>-0.67</v>
      </c>
      <c r="K25" s="3">
        <f t="shared" si="18"/>
        <v>-22.92</v>
      </c>
      <c r="L25" s="3">
        <f t="shared" si="18"/>
        <v>-95.24</v>
      </c>
      <c r="M25" s="3">
        <f t="shared" si="18"/>
        <v>-43.81</v>
      </c>
      <c r="N25" s="3">
        <f t="shared" si="18"/>
        <v>2.04</v>
      </c>
      <c r="O25" s="3">
        <f t="shared" si="18"/>
        <v>-31.87</v>
      </c>
      <c r="P25" s="3">
        <f t="shared" si="18"/>
        <v>12.2</v>
      </c>
      <c r="Q25" s="3">
        <f t="shared" si="18"/>
        <v>16.309999999999999</v>
      </c>
      <c r="R25" s="3">
        <f t="shared" si="18"/>
        <v>13.99</v>
      </c>
      <c r="S25" s="3">
        <f t="shared" si="18"/>
        <v>4.01</v>
      </c>
      <c r="T25" s="3">
        <f t="shared" si="18"/>
        <v>0</v>
      </c>
    </row>
    <row r="26" spans="1:20" ht="15.5" x14ac:dyDescent="0.35">
      <c r="C26" t="s">
        <v>53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T26" si="19">IFERROR(_xlfn.RRI(5,M25,H25),"")</f>
        <v/>
      </c>
      <c r="I26" s="4">
        <f t="shared" si="19"/>
        <v>0.23873200812705764</v>
      </c>
      <c r="J26" s="4">
        <f t="shared" si="19"/>
        <v>-0.53811001271010839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>
        <f t="shared" si="19"/>
        <v>-0.12643111070159962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>
        <f t="shared" si="19"/>
        <v>0</v>
      </c>
    </row>
    <row r="27" spans="1:20" ht="15.5" x14ac:dyDescent="0.35">
      <c r="C27" t="s">
        <v>54</v>
      </c>
      <c r="D27" s="3">
        <f>IFERROR(D4/D21,"")</f>
        <v>22.520389665592266</v>
      </c>
      <c r="E27" s="3">
        <f>IFERROR(E4/E21,"")</f>
        <v>22.99218694601128</v>
      </c>
      <c r="H27" s="3">
        <f t="shared" ref="H27:T27" si="20">IFERROR(H4/H21,"")</f>
        <v>91.025153223207084</v>
      </c>
      <c r="I27" s="3">
        <f t="shared" si="20"/>
        <v>70.17341902075357</v>
      </c>
      <c r="J27" s="3">
        <f t="shared" si="20"/>
        <v>7.7885825105782796E-4</v>
      </c>
      <c r="K27" s="3">
        <f t="shared" si="20"/>
        <v>2.7662531346351492E-3</v>
      </c>
      <c r="L27" s="3">
        <f t="shared" si="20"/>
        <v>3.4684945529290852E-3</v>
      </c>
      <c r="M27" s="3">
        <f t="shared" si="20"/>
        <v>6.1660699897225077E-3</v>
      </c>
      <c r="N27" s="3">
        <f t="shared" si="20"/>
        <v>6.4882731757451182E-3</v>
      </c>
      <c r="O27" s="3">
        <f t="shared" si="20"/>
        <v>5.5923343268242552E-3</v>
      </c>
      <c r="P27" s="3">
        <f t="shared" si="20"/>
        <v>56.960472507708118</v>
      </c>
      <c r="Q27" s="3">
        <f t="shared" si="20"/>
        <v>46.39216602685714</v>
      </c>
      <c r="R27" s="3">
        <f t="shared" si="20"/>
        <v>38.246339098627004</v>
      </c>
      <c r="S27" s="3">
        <f t="shared" si="20"/>
        <v>36.324370739977091</v>
      </c>
      <c r="T27" s="3" t="str">
        <f t="shared" si="20"/>
        <v/>
      </c>
    </row>
    <row r="28" spans="1:20" ht="15.5" x14ac:dyDescent="0.35">
      <c r="C28" t="s">
        <v>55</v>
      </c>
      <c r="D28" s="4">
        <f>IFERROR(_xlfn.RRI(5,I27,D27),"")</f>
        <v>-0.20332598374089994</v>
      </c>
      <c r="E28" s="4">
        <f>IFERROR(_xlfn.RRI(5,J27,E27),"")</f>
        <v>6.8347360785974729</v>
      </c>
      <c r="H28" s="4">
        <f t="shared" ref="H28:T28" si="21">IFERROR(_xlfn.RRI(5,M27,H27),"")</f>
        <v>5.820725845887563</v>
      </c>
      <c r="I28" s="4">
        <f t="shared" si="21"/>
        <v>5.4092719890859984</v>
      </c>
      <c r="J28" s="4">
        <f t="shared" si="21"/>
        <v>-0.32582435452658398</v>
      </c>
      <c r="K28" s="4">
        <f t="shared" si="21"/>
        <v>-0.86282856967894639</v>
      </c>
      <c r="L28" s="4">
        <f t="shared" si="21"/>
        <v>-0.85046623323198389</v>
      </c>
      <c r="M28" s="4">
        <f t="shared" si="21"/>
        <v>-0.82562520271048689</v>
      </c>
      <c r="N28" s="4">
        <f t="shared" si="21"/>
        <v>-0.82201385145967421</v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</row>
    <row r="29" spans="1:20" ht="15.5" x14ac:dyDescent="0.35">
      <c r="C29" t="s">
        <v>56</v>
      </c>
      <c r="H29" s="4">
        <f t="shared" ref="H29:T29" si="22">IFERROR(((H25-I25)/I25)*100%,"")</f>
        <v>-0.98655462184873943</v>
      </c>
      <c r="I29" s="4">
        <f t="shared" si="22"/>
        <v>-9.8805970149253728</v>
      </c>
      <c r="J29" s="4">
        <f t="shared" si="22"/>
        <v>-0.97076788830715521</v>
      </c>
      <c r="K29" s="4">
        <f t="shared" si="22"/>
        <v>-0.75934481310373791</v>
      </c>
      <c r="L29" s="4">
        <f t="shared" si="22"/>
        <v>1.1739328920337819</v>
      </c>
      <c r="M29" s="4">
        <f t="shared" si="22"/>
        <v>-22.475490196078432</v>
      </c>
      <c r="N29" s="4">
        <f t="shared" si="22"/>
        <v>-1.0640100407907123</v>
      </c>
      <c r="O29" s="4">
        <f t="shared" si="22"/>
        <v>-3.6122950819672135</v>
      </c>
      <c r="P29" s="4">
        <f t="shared" si="22"/>
        <v>-0.25199264255058246</v>
      </c>
      <c r="Q29" s="4">
        <f t="shared" si="22"/>
        <v>0.165832737669764</v>
      </c>
      <c r="R29" s="4">
        <f t="shared" si="22"/>
        <v>2.4887780548628431</v>
      </c>
      <c r="S29" s="4" t="str">
        <f t="shared" si="22"/>
        <v/>
      </c>
      <c r="T29" s="4" t="str">
        <f t="shared" si="22"/>
        <v/>
      </c>
    </row>
    <row r="30" spans="1:20" ht="15.5" x14ac:dyDescent="0.35">
      <c r="C30" t="s">
        <v>57</v>
      </c>
      <c r="H30" s="4">
        <f t="shared" ref="H30:T30" si="23">IFERROR(((H27-I27)/I27)*100%,"")</f>
        <v>0.29714576392931175</v>
      </c>
      <c r="I30" s="4">
        <f t="shared" si="23"/>
        <v>90096.805249473313</v>
      </c>
      <c r="J30" s="4">
        <f t="shared" si="23"/>
        <v>-0.71844288532164491</v>
      </c>
      <c r="K30" s="4">
        <f t="shared" si="23"/>
        <v>-0.20246288629771814</v>
      </c>
      <c r="L30" s="4">
        <f t="shared" si="23"/>
        <v>-0.43748699597793922</v>
      </c>
      <c r="M30" s="4">
        <f t="shared" si="23"/>
        <v>-4.9659312623748848E-2</v>
      </c>
      <c r="N30" s="4">
        <f t="shared" si="23"/>
        <v>0.16020838464957154</v>
      </c>
      <c r="O30" s="4">
        <f t="shared" si="23"/>
        <v>-0.99990182078763357</v>
      </c>
      <c r="P30" s="4">
        <f t="shared" si="23"/>
        <v>0.22780368725902608</v>
      </c>
      <c r="Q30" s="4">
        <f t="shared" si="23"/>
        <v>0.21298318009533521</v>
      </c>
      <c r="R30" s="4">
        <f t="shared" si="23"/>
        <v>5.2911263691477375E-2</v>
      </c>
      <c r="S30" s="4" t="str">
        <f t="shared" si="23"/>
        <v/>
      </c>
      <c r="T30" s="4" t="str">
        <f t="shared" si="23"/>
        <v/>
      </c>
    </row>
    <row r="32" spans="1:20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100.25</v>
      </c>
      <c r="E32" s="3">
        <f>IFERROR(INDEX(E51:E500,MATCH($A$32,$C$51:$C$500,0)),"")</f>
        <v>101.89</v>
      </c>
      <c r="H32" s="3">
        <f>IFERROR(INDEX(D32:G32,COUNT(D32:G32)),"")</f>
        <v>101.89</v>
      </c>
      <c r="I32" s="3">
        <f t="shared" ref="I32:T32" si="24">IFERROR(INDEX(I51:I500,MATCH($C$32,$C$51:$C$500,0)),"")</f>
        <v>100.01</v>
      </c>
      <c r="J32" s="3">
        <f t="shared" si="24"/>
        <v>96.84</v>
      </c>
      <c r="K32" s="3">
        <f t="shared" si="24"/>
        <v>-0.68</v>
      </c>
      <c r="L32" s="3">
        <f t="shared" si="24"/>
        <v>23.02</v>
      </c>
      <c r="M32" s="3">
        <f t="shared" si="24"/>
        <v>109.08</v>
      </c>
      <c r="N32" s="3">
        <f t="shared" si="24"/>
        <v>149.9</v>
      </c>
      <c r="O32" s="3">
        <f t="shared" si="24"/>
        <v>117.22</v>
      </c>
      <c r="P32" s="3">
        <f t="shared" si="24"/>
        <v>141.6</v>
      </c>
      <c r="Q32" s="3">
        <f t="shared" si="24"/>
        <v>133.28</v>
      </c>
      <c r="R32" s="3">
        <f t="shared" si="24"/>
        <v>125.72</v>
      </c>
      <c r="S32" s="3">
        <f t="shared" si="24"/>
        <v>116.27</v>
      </c>
      <c r="T32" s="3">
        <f t="shared" si="24"/>
        <v>0</v>
      </c>
    </row>
    <row r="33" spans="1:20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1.02</v>
      </c>
      <c r="E33" s="3">
        <f>IFERROR(INDEX(E51:E500,MATCH($A$33,$C$51:$C$500,0)),"")</f>
        <v>1.23</v>
      </c>
      <c r="H33" s="3">
        <f>IFERROR(INDEX(D33:G33,COUNT(D33:G33)),"")</f>
        <v>1.23</v>
      </c>
      <c r="I33" s="3">
        <f t="shared" ref="I33:T33" si="25">IFERROR(INDEX(I51:I500,MATCH($C$33,$C$51:$C$500,0)),"")</f>
        <v>1.7</v>
      </c>
      <c r="J33" s="3">
        <f t="shared" si="25"/>
        <v>2.04</v>
      </c>
      <c r="K33" s="3">
        <f t="shared" si="25"/>
        <v>-202.94</v>
      </c>
      <c r="L33" s="3">
        <f t="shared" si="25"/>
        <v>2.09</v>
      </c>
      <c r="M33" s="3">
        <f t="shared" si="25"/>
        <v>1.88</v>
      </c>
      <c r="N33" s="3">
        <f t="shared" si="25"/>
        <v>10.33</v>
      </c>
      <c r="O33" s="3">
        <f t="shared" si="25"/>
        <v>9.5500000000000007</v>
      </c>
      <c r="P33" s="3">
        <f t="shared" si="25"/>
        <v>6.81</v>
      </c>
      <c r="Q33" s="3">
        <f t="shared" si="25"/>
        <v>4.53</v>
      </c>
      <c r="R33" s="3">
        <f t="shared" si="25"/>
        <v>4.1100000000000003</v>
      </c>
      <c r="S33" s="3">
        <f t="shared" si="25"/>
        <v>0.41</v>
      </c>
      <c r="T33" s="3">
        <f t="shared" si="25"/>
        <v>0</v>
      </c>
    </row>
    <row r="34" spans="1:20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-88.7</v>
      </c>
      <c r="E34" s="3">
        <f>IFERROR(INDEX(E51:E500,MATCH($A$34,$C$51:$C$500,0)),"")</f>
        <v>1562.5</v>
      </c>
      <c r="H34" s="3">
        <f>IFERROR(INDEX(D34:G34,COUNT(D34:G34)),"")</f>
        <v>1562.5</v>
      </c>
      <c r="I34" s="3">
        <f t="shared" ref="I34:T34" si="26">IFERROR(INDEX(I51:I500,MATCH($C$34,$C$51:$C$500,0)),"")</f>
        <v>28.57</v>
      </c>
      <c r="J34" s="3">
        <f t="shared" si="26"/>
        <v>-295.52</v>
      </c>
      <c r="K34" s="3">
        <f t="shared" si="26"/>
        <v>-6.02</v>
      </c>
      <c r="L34" s="3">
        <f t="shared" si="26"/>
        <v>-0.5</v>
      </c>
      <c r="M34" s="3">
        <f t="shared" si="26"/>
        <v>-4.68</v>
      </c>
      <c r="N34" s="3">
        <f t="shared" si="26"/>
        <v>759.31</v>
      </c>
      <c r="O34" s="3">
        <f t="shared" si="26"/>
        <v>-35.14</v>
      </c>
      <c r="P34" s="3">
        <f t="shared" si="26"/>
        <v>79.02</v>
      </c>
      <c r="Q34" s="3">
        <f t="shared" si="26"/>
        <v>37.03</v>
      </c>
      <c r="R34" s="3">
        <f t="shared" si="26"/>
        <v>36.950000000000003</v>
      </c>
      <c r="S34" s="3">
        <f t="shared" si="26"/>
        <v>11.97</v>
      </c>
      <c r="T34" s="3">
        <f t="shared" si="26"/>
        <v>0</v>
      </c>
    </row>
    <row r="35" spans="1:20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4.53</v>
      </c>
      <c r="E35" s="3">
        <f>IFERROR(INDEX(E51:E500,MATCH($A$35,$C$51:$C$500,0)),"")</f>
        <v>5.44</v>
      </c>
      <c r="H35" s="3">
        <f>IFERROR(INDEX(D35:G35,COUNT(D35:G35)),"")</f>
        <v>5.44</v>
      </c>
      <c r="I35" s="3">
        <f t="shared" ref="I35:T35" si="27">IFERROR(INDEX(I51:I500,MATCH($C$35,$C$51:$C$500,0)),"")</f>
        <v>2.42</v>
      </c>
      <c r="J35" s="3">
        <f t="shared" si="27"/>
        <v>18.989999999999998</v>
      </c>
      <c r="K35" s="3">
        <f t="shared" si="27"/>
        <v>3.75</v>
      </c>
      <c r="L35" s="3">
        <f t="shared" si="27"/>
        <v>1.03</v>
      </c>
      <c r="M35" s="3">
        <f t="shared" si="27"/>
        <v>2.67</v>
      </c>
      <c r="N35" s="3">
        <f t="shared" si="27"/>
        <v>19.579999999999998</v>
      </c>
      <c r="O35" s="3">
        <f t="shared" si="27"/>
        <v>20.71</v>
      </c>
      <c r="P35" s="3">
        <f t="shared" si="27"/>
        <v>16.93</v>
      </c>
      <c r="Q35" s="3">
        <f t="shared" si="27"/>
        <v>13.02</v>
      </c>
      <c r="R35" s="3">
        <f t="shared" si="27"/>
        <v>13.51</v>
      </c>
      <c r="S35" s="3">
        <f t="shared" si="27"/>
        <v>1.32</v>
      </c>
      <c r="T35" s="3">
        <f t="shared" si="27"/>
        <v>0</v>
      </c>
    </row>
    <row r="36" spans="1:20" ht="15.5" x14ac:dyDescent="0.35">
      <c r="B36" t="s">
        <v>70</v>
      </c>
      <c r="C36" t="s">
        <v>71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T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</row>
    <row r="37" spans="1:20" ht="15.5" x14ac:dyDescent="0.35">
      <c r="B37" t="s">
        <v>72</v>
      </c>
      <c r="C37" t="s">
        <v>73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T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</row>
    <row r="50" spans="2:20" ht="15.5" x14ac:dyDescent="0.35">
      <c r="D50" t="s">
        <v>74</v>
      </c>
      <c r="E50" t="s">
        <v>75</v>
      </c>
      <c r="F50" t="s">
        <v>76</v>
      </c>
      <c r="G50" t="s">
        <v>77</v>
      </c>
      <c r="H50" t="s">
        <v>78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</row>
    <row r="51" spans="2:20" ht="15.5" x14ac:dyDescent="0.35">
      <c r="B51" t="s">
        <v>79</v>
      </c>
      <c r="C51" t="s">
        <v>6</v>
      </c>
      <c r="D51" s="5">
        <v>1117912143000</v>
      </c>
      <c r="E51" s="5">
        <v>1141332160000</v>
      </c>
      <c r="F51" s="5">
        <v>971214787000</v>
      </c>
      <c r="G51" s="5">
        <v>3482533511362</v>
      </c>
      <c r="I51" s="5">
        <v>3482706786000</v>
      </c>
      <c r="J51" s="5">
        <v>38654735</v>
      </c>
      <c r="K51" s="5">
        <v>26915643</v>
      </c>
      <c r="L51" s="5">
        <v>33748452</v>
      </c>
      <c r="M51" s="5">
        <v>59995861</v>
      </c>
      <c r="N51" s="5">
        <v>63130898</v>
      </c>
      <c r="O51" s="5">
        <v>54413413</v>
      </c>
      <c r="P51" s="5">
        <v>554225397500</v>
      </c>
      <c r="Q51" s="5">
        <v>405931452735</v>
      </c>
      <c r="R51" s="5">
        <v>334273003722</v>
      </c>
      <c r="S51" s="5">
        <v>317111756560</v>
      </c>
    </row>
    <row r="52" spans="2:20" ht="15.5" x14ac:dyDescent="0.35">
      <c r="C52" t="s">
        <v>80</v>
      </c>
      <c r="D52" s="5">
        <v>-1065438492000</v>
      </c>
      <c r="E52" s="5">
        <v>-992737149000</v>
      </c>
      <c r="F52" s="5">
        <v>-752734318000</v>
      </c>
      <c r="G52" s="5">
        <v>-2906599962693</v>
      </c>
      <c r="I52" s="5">
        <v>-2906742330000</v>
      </c>
      <c r="J52" s="5">
        <v>-32264302</v>
      </c>
      <c r="K52" s="5">
        <v>-21496085</v>
      </c>
      <c r="L52" s="5">
        <v>-31554926</v>
      </c>
      <c r="M52" s="5">
        <v>-49796198</v>
      </c>
      <c r="N52" s="5">
        <v>-47974596</v>
      </c>
      <c r="O52" s="5">
        <v>-43356784</v>
      </c>
      <c r="P52" s="5">
        <v>302459476927</v>
      </c>
      <c r="Q52" s="5">
        <v>199965580886</v>
      </c>
      <c r="R52" s="5">
        <v>189293345846</v>
      </c>
      <c r="S52" s="5">
        <v>220251080684</v>
      </c>
    </row>
    <row r="53" spans="2:20" ht="15.5" x14ac:dyDescent="0.35">
      <c r="C53" t="s">
        <v>81</v>
      </c>
      <c r="D53" s="5">
        <v>52473651000</v>
      </c>
      <c r="E53" s="5">
        <v>148595011000</v>
      </c>
      <c r="F53" s="5">
        <v>218480469000</v>
      </c>
      <c r="G53" s="5">
        <v>575933548669</v>
      </c>
      <c r="I53" s="5">
        <v>575964456000</v>
      </c>
      <c r="J53" s="5">
        <v>6390433</v>
      </c>
      <c r="K53" s="5">
        <v>5419558</v>
      </c>
      <c r="L53" s="5">
        <v>2193526</v>
      </c>
      <c r="M53" s="5">
        <v>10199663</v>
      </c>
      <c r="N53" s="5">
        <v>15156302</v>
      </c>
      <c r="O53" s="5">
        <v>11056629</v>
      </c>
      <c r="P53" s="5">
        <v>251765920573</v>
      </c>
      <c r="Q53" s="5">
        <v>205965871849</v>
      </c>
      <c r="R53" s="5">
        <v>144979657876</v>
      </c>
      <c r="S53" s="5">
        <v>96860675876</v>
      </c>
    </row>
    <row r="54" spans="2:20" ht="15.5" x14ac:dyDescent="0.35">
      <c r="C54" t="s">
        <v>82</v>
      </c>
      <c r="D54" s="5">
        <v>-84000807000</v>
      </c>
      <c r="E54" s="5">
        <v>-56347274000</v>
      </c>
      <c r="F54" s="5">
        <v>-145118582000</v>
      </c>
      <c r="G54" s="5">
        <v>-138169861586</v>
      </c>
      <c r="I54" s="5">
        <v>-138176886000</v>
      </c>
      <c r="J54" s="5">
        <v>2908799</v>
      </c>
      <c r="K54" s="5">
        <v>-13596175</v>
      </c>
      <c r="L54" s="5">
        <v>-69984231</v>
      </c>
      <c r="M54" s="5">
        <v>-31086375</v>
      </c>
      <c r="N54" s="5">
        <v>143870</v>
      </c>
      <c r="O54" s="5">
        <v>-31790017</v>
      </c>
      <c r="P54" s="5">
        <v>-57494428599</v>
      </c>
      <c r="Q54" s="5">
        <v>-46345515758</v>
      </c>
      <c r="R54" s="5">
        <v>-37105403141</v>
      </c>
      <c r="S54" s="5">
        <v>-30389774193</v>
      </c>
    </row>
    <row r="55" spans="2:20" ht="15.5" x14ac:dyDescent="0.35">
      <c r="C55" t="s">
        <v>83</v>
      </c>
      <c r="D55" s="5">
        <v>-56116461000</v>
      </c>
      <c r="E55" s="5">
        <v>-58738018000</v>
      </c>
      <c r="F55" s="5">
        <v>-53297884000</v>
      </c>
      <c r="G55" s="5">
        <v>-225001563491</v>
      </c>
      <c r="I55" s="5">
        <v>-225013100000</v>
      </c>
      <c r="J55" s="5">
        <v>-4261742</v>
      </c>
      <c r="K55" s="5">
        <v>-2006381</v>
      </c>
      <c r="L55" s="5">
        <v>-6628108</v>
      </c>
      <c r="M55" s="5">
        <v>-7562514</v>
      </c>
      <c r="N55" s="5">
        <v>-3709220</v>
      </c>
      <c r="O55" s="5">
        <v>-8775005</v>
      </c>
      <c r="P55" s="5">
        <v>-57494428599</v>
      </c>
      <c r="Q55" s="5">
        <v>-46345515758</v>
      </c>
      <c r="R55" s="5">
        <v>-37105403141</v>
      </c>
      <c r="S55" s="5">
        <v>-30389774193</v>
      </c>
    </row>
    <row r="56" spans="2:20" ht="15.5" x14ac:dyDescent="0.35">
      <c r="C56" t="s">
        <v>84</v>
      </c>
      <c r="G56" s="5">
        <v>-2636843000</v>
      </c>
      <c r="I56" s="5">
        <v>-2636843000</v>
      </c>
    </row>
    <row r="57" spans="2:20" ht="15.5" x14ac:dyDescent="0.35">
      <c r="C57" t="s">
        <v>85</v>
      </c>
      <c r="G57" s="5">
        <v>88216326098</v>
      </c>
      <c r="I57" s="5">
        <v>88215571000</v>
      </c>
      <c r="P57" s="5">
        <v>-146236161</v>
      </c>
      <c r="Q57" s="5">
        <v>-2025873529</v>
      </c>
      <c r="R57" s="5">
        <v>27574656004</v>
      </c>
      <c r="S57" s="5">
        <v>14869767794</v>
      </c>
    </row>
    <row r="58" spans="2:20" ht="15.5" x14ac:dyDescent="0.35">
      <c r="C58" t="s">
        <v>86</v>
      </c>
      <c r="D58" s="5">
        <v>-31527156000</v>
      </c>
      <c r="E58" s="5">
        <v>92247737000</v>
      </c>
      <c r="F58" s="5">
        <v>73361887000</v>
      </c>
      <c r="G58" s="5">
        <v>437763687083</v>
      </c>
      <c r="I58" s="5">
        <v>437787570000</v>
      </c>
      <c r="J58" s="5">
        <v>9299232</v>
      </c>
      <c r="K58" s="5">
        <v>-8176617</v>
      </c>
      <c r="L58" s="5">
        <v>-67790705</v>
      </c>
      <c r="M58" s="5">
        <v>-20886712</v>
      </c>
      <c r="N58" s="5">
        <v>15300172</v>
      </c>
      <c r="O58" s="5">
        <v>-20733388</v>
      </c>
      <c r="P58" s="5">
        <v>194271491974</v>
      </c>
      <c r="Q58" s="5">
        <v>159620356091</v>
      </c>
      <c r="R58" s="5">
        <v>107874254735</v>
      </c>
      <c r="S58" s="5">
        <v>66470901683</v>
      </c>
    </row>
    <row r="59" spans="2:20" ht="15.5" x14ac:dyDescent="0.35">
      <c r="C59" t="s">
        <v>87</v>
      </c>
      <c r="D59" s="5">
        <v>-39199276000</v>
      </c>
      <c r="E59" s="5">
        <v>-49738693000</v>
      </c>
      <c r="F59" s="5">
        <v>-24858449000</v>
      </c>
      <c r="G59" s="5">
        <v>-143247719459</v>
      </c>
      <c r="I59" s="5">
        <v>-143262685000</v>
      </c>
      <c r="J59" s="5">
        <v>-10521471</v>
      </c>
      <c r="K59" s="5">
        <v>-11077912</v>
      </c>
      <c r="L59" s="5">
        <v>-8028152</v>
      </c>
      <c r="M59" s="5">
        <v>-11916656</v>
      </c>
      <c r="N59" s="5">
        <v>-10224917</v>
      </c>
      <c r="O59" s="5">
        <v>-8835511</v>
      </c>
      <c r="P59" s="5">
        <v>-40432276617</v>
      </c>
      <c r="Q59" s="5">
        <v>-16504950311</v>
      </c>
      <c r="R59" s="5">
        <v>26822024185</v>
      </c>
      <c r="S59" s="5">
        <v>-24886091067</v>
      </c>
    </row>
    <row r="60" spans="2:20" ht="15.5" x14ac:dyDescent="0.35">
      <c r="C60" t="s">
        <v>88</v>
      </c>
      <c r="D60" s="5">
        <v>-37037000</v>
      </c>
      <c r="E60" s="5">
        <v>-2748716000</v>
      </c>
      <c r="F60" s="5">
        <v>15909000</v>
      </c>
      <c r="G60" s="5">
        <v>-5754567818</v>
      </c>
      <c r="I60" s="5">
        <v>-5755265000</v>
      </c>
      <c r="J60" s="5">
        <v>-8153765</v>
      </c>
      <c r="P60" s="5">
        <v>17889606560</v>
      </c>
      <c r="Q60" s="5">
        <v>169000000</v>
      </c>
      <c r="R60" s="5">
        <v>2619722022</v>
      </c>
    </row>
    <row r="61" spans="2:20" ht="15.5" x14ac:dyDescent="0.35">
      <c r="C61" t="s">
        <v>89</v>
      </c>
      <c r="D61" s="5">
        <v>31013610000</v>
      </c>
      <c r="E61" s="5">
        <v>395499000</v>
      </c>
      <c r="F61" s="5">
        <v>398580000</v>
      </c>
      <c r="G61" s="5">
        <v>2889932387</v>
      </c>
      <c r="I61" s="5">
        <v>2890056000</v>
      </c>
      <c r="J61" s="5">
        <v>209563</v>
      </c>
      <c r="K61" s="5">
        <v>62314</v>
      </c>
      <c r="L61" s="5">
        <v>7848</v>
      </c>
      <c r="M61" s="5">
        <v>9378</v>
      </c>
      <c r="N61" s="5">
        <v>212844</v>
      </c>
      <c r="O61" s="5">
        <v>41730</v>
      </c>
      <c r="P61" s="5">
        <v>1981313116</v>
      </c>
      <c r="Q61" s="5">
        <v>9831568390</v>
      </c>
      <c r="R61" s="5">
        <v>1416631545</v>
      </c>
      <c r="S61" s="5">
        <v>2116264082</v>
      </c>
    </row>
    <row r="62" spans="2:20" ht="15.5" x14ac:dyDescent="0.35">
      <c r="C62" t="s">
        <v>90</v>
      </c>
      <c r="D62" s="5">
        <v>10184468000</v>
      </c>
      <c r="E62" s="5">
        <v>1100427000</v>
      </c>
      <c r="F62" s="5">
        <v>7178370000</v>
      </c>
      <c r="G62" s="5">
        <v>-32677623463</v>
      </c>
      <c r="I62" s="5">
        <v>-32681170000</v>
      </c>
      <c r="J62" s="5">
        <v>2591502</v>
      </c>
      <c r="K62" s="5">
        <v>-949932</v>
      </c>
      <c r="P62" s="5">
        <v>-11247104389</v>
      </c>
      <c r="Q62" s="5">
        <v>-3699213653</v>
      </c>
      <c r="R62" s="5">
        <v>14502142020</v>
      </c>
      <c r="S62" s="5">
        <v>-21642739395</v>
      </c>
    </row>
    <row r="63" spans="2:20" ht="15.5" x14ac:dyDescent="0.35">
      <c r="C63" t="s">
        <v>91</v>
      </c>
      <c r="J63" s="5">
        <v>709715</v>
      </c>
    </row>
    <row r="64" spans="2:20" ht="15.5" x14ac:dyDescent="0.35">
      <c r="C64" t="s">
        <v>27</v>
      </c>
      <c r="D64" s="5">
        <v>-88144447000</v>
      </c>
      <c r="E64" s="5">
        <v>-50698762000</v>
      </c>
      <c r="F64" s="5">
        <v>-32991689000</v>
      </c>
      <c r="G64" s="5">
        <v>-205975534755</v>
      </c>
      <c r="I64" s="5">
        <v>-205986969000</v>
      </c>
      <c r="J64" s="5">
        <v>-6289510</v>
      </c>
      <c r="K64" s="5">
        <v>-10829870</v>
      </c>
      <c r="L64" s="5">
        <v>-8951440</v>
      </c>
      <c r="M64" s="5">
        <v>-12260098</v>
      </c>
      <c r="N64" s="5">
        <v>-11374403</v>
      </c>
      <c r="O64" s="5">
        <v>-9282632</v>
      </c>
      <c r="P64" s="5">
        <v>-52191795554</v>
      </c>
      <c r="Q64" s="5">
        <v>-24596608104</v>
      </c>
      <c r="R64" s="5">
        <v>-23994609434</v>
      </c>
      <c r="S64" s="5">
        <v>-22239147697</v>
      </c>
    </row>
    <row r="65" spans="3:19" ht="15.5" x14ac:dyDescent="0.35">
      <c r="C65" t="s">
        <v>92</v>
      </c>
      <c r="D65" s="5">
        <v>8819712000</v>
      </c>
      <c r="E65" s="5">
        <v>3265871000</v>
      </c>
      <c r="F65" s="5">
        <v>1488713000</v>
      </c>
      <c r="G65" s="5">
        <v>13556626092</v>
      </c>
      <c r="I65" s="5">
        <v>13557970000</v>
      </c>
      <c r="J65" s="5">
        <v>686091</v>
      </c>
      <c r="K65" s="5">
        <v>639576</v>
      </c>
      <c r="L65" s="5">
        <v>915440</v>
      </c>
      <c r="M65" s="5">
        <v>334064</v>
      </c>
      <c r="N65" s="5">
        <v>936642</v>
      </c>
      <c r="O65" s="5">
        <v>405391</v>
      </c>
      <c r="P65" s="5">
        <v>3281939811</v>
      </c>
      <c r="Q65" s="5">
        <v>3816176585</v>
      </c>
      <c r="R65" s="5">
        <v>4703482028</v>
      </c>
      <c r="S65" s="5">
        <v>2009764149</v>
      </c>
    </row>
    <row r="66" spans="3:19" ht="15.5" x14ac:dyDescent="0.35">
      <c r="C66" t="s">
        <v>93</v>
      </c>
      <c r="D66" s="5">
        <v>-1035582000</v>
      </c>
      <c r="E66" s="5">
        <v>-1053012000</v>
      </c>
      <c r="F66" s="5">
        <v>-948332000</v>
      </c>
      <c r="G66" s="5">
        <v>-3502878000</v>
      </c>
      <c r="I66" s="5">
        <v>-3502878000</v>
      </c>
      <c r="J66" s="5">
        <v>-275067</v>
      </c>
    </row>
    <row r="67" spans="3:19" ht="15.5" x14ac:dyDescent="0.35">
      <c r="C67" t="s">
        <v>94</v>
      </c>
      <c r="D67" s="5">
        <v>-39199276000</v>
      </c>
      <c r="E67" s="5">
        <v>-49738693000</v>
      </c>
      <c r="F67" s="5">
        <v>-24858449000</v>
      </c>
      <c r="G67" s="5">
        <v>-143247719459</v>
      </c>
      <c r="I67" s="5">
        <v>-143262685000</v>
      </c>
      <c r="J67" s="5">
        <v>-10521471</v>
      </c>
      <c r="K67" s="5">
        <v>-11077912</v>
      </c>
      <c r="L67" s="5">
        <v>-8028152</v>
      </c>
      <c r="M67" s="5">
        <v>-11916656</v>
      </c>
      <c r="N67" s="5">
        <v>-10224917</v>
      </c>
      <c r="O67" s="5">
        <v>-8835511</v>
      </c>
      <c r="P67" s="5">
        <v>-40432276617</v>
      </c>
      <c r="Q67" s="5">
        <v>-16504950311</v>
      </c>
      <c r="R67" s="5">
        <v>26822024185</v>
      </c>
      <c r="S67" s="5">
        <v>-24886091067</v>
      </c>
    </row>
    <row r="68" spans="3:19" ht="15.5" x14ac:dyDescent="0.35">
      <c r="C68" t="s">
        <v>29</v>
      </c>
      <c r="D68" s="5">
        <v>-70726432000</v>
      </c>
      <c r="E68" s="5">
        <v>42509044000</v>
      </c>
      <c r="F68" s="5">
        <v>48503438000</v>
      </c>
      <c r="G68" s="5">
        <v>294515967624</v>
      </c>
      <c r="I68" s="5">
        <v>294524885000</v>
      </c>
      <c r="J68" s="5">
        <v>-1222239</v>
      </c>
      <c r="K68" s="5">
        <v>-19254529</v>
      </c>
      <c r="L68" s="5">
        <v>-75818857</v>
      </c>
      <c r="M68" s="5">
        <v>-32803368</v>
      </c>
      <c r="N68" s="5">
        <v>5075255</v>
      </c>
      <c r="O68" s="5">
        <v>-29568899</v>
      </c>
      <c r="P68" s="5">
        <v>153839215357</v>
      </c>
      <c r="Q68" s="5">
        <v>143115405780</v>
      </c>
      <c r="R68" s="5">
        <v>134696278920</v>
      </c>
      <c r="S68" s="5">
        <v>41584810616</v>
      </c>
    </row>
    <row r="69" spans="3:19" ht="15.5" x14ac:dyDescent="0.35">
      <c r="C69" t="s">
        <v>28</v>
      </c>
      <c r="D69" s="5">
        <v>-364267000</v>
      </c>
      <c r="E69" s="5">
        <v>-41900042000</v>
      </c>
      <c r="F69" s="5">
        <v>-17589696000</v>
      </c>
      <c r="G69" s="5">
        <v>-66262106960</v>
      </c>
      <c r="I69" s="5">
        <v>-66264687000</v>
      </c>
      <c r="J69" s="5">
        <v>2042364</v>
      </c>
      <c r="K69" s="5">
        <v>-554603</v>
      </c>
      <c r="L69" s="5">
        <v>-536163</v>
      </c>
      <c r="M69" s="5">
        <v>-1036608</v>
      </c>
      <c r="N69" s="5">
        <v>-1212493</v>
      </c>
      <c r="O69" s="5">
        <v>-1115336</v>
      </c>
      <c r="P69" s="5">
        <v>-8938164793</v>
      </c>
      <c r="Q69" s="5">
        <v>-440816254</v>
      </c>
      <c r="R69" s="5">
        <v>-12460555323</v>
      </c>
      <c r="S69" s="5">
        <v>-6583881005</v>
      </c>
    </row>
    <row r="70" spans="3:19" ht="15.5" x14ac:dyDescent="0.35">
      <c r="C70" t="s">
        <v>95</v>
      </c>
      <c r="D70" s="5">
        <v>-71090699000</v>
      </c>
      <c r="E70" s="5">
        <v>609002000</v>
      </c>
      <c r="F70" s="5">
        <v>30913742000</v>
      </c>
      <c r="G70" s="5">
        <v>228253860664</v>
      </c>
      <c r="I70" s="5">
        <v>228260198000</v>
      </c>
      <c r="J70" s="5">
        <v>820125</v>
      </c>
      <c r="K70" s="5">
        <v>-19809132</v>
      </c>
      <c r="L70" s="5">
        <v>-76355020</v>
      </c>
      <c r="M70" s="5">
        <v>-33839976</v>
      </c>
      <c r="N70" s="5">
        <v>3862762</v>
      </c>
      <c r="O70" s="5">
        <v>-30684235</v>
      </c>
      <c r="P70" s="5">
        <v>144901050564</v>
      </c>
      <c r="Q70" s="5">
        <v>142674589526</v>
      </c>
      <c r="R70" s="5">
        <v>122235723597</v>
      </c>
      <c r="S70" s="5">
        <v>35000929611</v>
      </c>
    </row>
    <row r="71" spans="3:19" ht="15.5" x14ac:dyDescent="0.35">
      <c r="C71" t="s">
        <v>96</v>
      </c>
      <c r="Q71" s="5">
        <v>-36749787944</v>
      </c>
      <c r="R71" s="5">
        <v>-22288501903</v>
      </c>
      <c r="S71" s="5">
        <v>8700971299</v>
      </c>
    </row>
    <row r="72" spans="3:19" ht="15.5" x14ac:dyDescent="0.35">
      <c r="C72" t="s">
        <v>97</v>
      </c>
      <c r="D72" s="5">
        <v>-71090699000</v>
      </c>
      <c r="E72" s="5">
        <v>609002000</v>
      </c>
      <c r="F72" s="5">
        <v>30913742000</v>
      </c>
      <c r="G72" s="5">
        <v>228253860664</v>
      </c>
      <c r="I72" s="5">
        <v>228260198000</v>
      </c>
      <c r="J72" s="5">
        <v>294480</v>
      </c>
      <c r="K72" s="5">
        <v>-19809132</v>
      </c>
      <c r="L72" s="5">
        <v>-76355020</v>
      </c>
      <c r="M72" s="5">
        <v>-33839976</v>
      </c>
      <c r="N72" s="5">
        <v>3862762</v>
      </c>
      <c r="O72" s="5">
        <v>-30684235</v>
      </c>
      <c r="P72" s="5">
        <v>144901050564</v>
      </c>
      <c r="Q72" s="5">
        <v>105924801582</v>
      </c>
      <c r="R72" s="5">
        <v>99947221694</v>
      </c>
      <c r="S72" s="5">
        <v>43701900910</v>
      </c>
    </row>
    <row r="73" spans="3:19" ht="15.5" x14ac:dyDescent="0.35">
      <c r="C73" t="s">
        <v>98</v>
      </c>
      <c r="D73" s="5">
        <v>-12001946000</v>
      </c>
      <c r="E73" s="5">
        <v>13228360000</v>
      </c>
      <c r="G73" s="5">
        <v>26765190991</v>
      </c>
      <c r="I73" s="5">
        <v>26745113000</v>
      </c>
      <c r="J73" s="5">
        <v>58929</v>
      </c>
      <c r="L73" s="5">
        <v>7045</v>
      </c>
      <c r="P73" s="5">
        <v>-184948710</v>
      </c>
    </row>
    <row r="74" spans="3:19" ht="15.5" x14ac:dyDescent="0.35">
      <c r="C74" t="s">
        <v>99</v>
      </c>
      <c r="D74" s="5">
        <v>-83092645000</v>
      </c>
      <c r="E74" s="5">
        <v>13837362000</v>
      </c>
      <c r="F74" s="5">
        <v>30913742000</v>
      </c>
      <c r="G74" s="5">
        <v>255019051655</v>
      </c>
      <c r="I74" s="5">
        <v>255005311000</v>
      </c>
      <c r="J74" s="5">
        <v>353409</v>
      </c>
      <c r="K74" s="5">
        <v>-19809132</v>
      </c>
      <c r="L74" s="5">
        <v>-76347975</v>
      </c>
      <c r="M74" s="5">
        <v>-33839976</v>
      </c>
      <c r="N74" s="5">
        <v>3862762</v>
      </c>
      <c r="O74" s="5">
        <v>-30684235</v>
      </c>
      <c r="P74" s="5">
        <v>144716101854</v>
      </c>
    </row>
    <row r="75" spans="3:19" ht="15.5" x14ac:dyDescent="0.35">
      <c r="C75" t="s">
        <v>100</v>
      </c>
      <c r="D75" s="5">
        <v>-71090699000</v>
      </c>
      <c r="E75" s="5">
        <v>609002000</v>
      </c>
      <c r="F75" s="5">
        <v>30913742000</v>
      </c>
      <c r="G75" s="5">
        <v>228253860664</v>
      </c>
      <c r="I75" s="5">
        <v>228260198000</v>
      </c>
      <c r="J75" s="5">
        <v>294480</v>
      </c>
      <c r="K75" s="5">
        <v>-19809132</v>
      </c>
      <c r="L75" s="5">
        <v>-76355020</v>
      </c>
      <c r="M75" s="5">
        <v>-33839976</v>
      </c>
      <c r="N75" s="5">
        <v>3862762</v>
      </c>
      <c r="O75" s="5">
        <v>-30684235</v>
      </c>
      <c r="P75" s="5">
        <v>144901050564</v>
      </c>
      <c r="Q75" s="5">
        <v>105924801582</v>
      </c>
      <c r="R75" s="5">
        <v>99947221694</v>
      </c>
      <c r="S75" s="5">
        <v>43701900910</v>
      </c>
    </row>
    <row r="76" spans="3:19" ht="15.5" x14ac:dyDescent="0.35">
      <c r="C76" t="s">
        <v>8</v>
      </c>
      <c r="D76" s="5">
        <v>-68923088000</v>
      </c>
      <c r="E76" s="5">
        <v>17278211000</v>
      </c>
      <c r="F76" s="5">
        <v>23429645000</v>
      </c>
      <c r="G76" s="5">
        <v>322241482989</v>
      </c>
      <c r="I76" s="5">
        <v>322228058000</v>
      </c>
      <c r="J76" s="5">
        <v>-2418500</v>
      </c>
      <c r="K76" s="5">
        <v>-16759065</v>
      </c>
      <c r="L76" s="5">
        <v>-69202443</v>
      </c>
      <c r="M76" s="5">
        <v>-34267209</v>
      </c>
      <c r="N76" s="5">
        <v>1630236</v>
      </c>
      <c r="O76" s="5">
        <v>-32075527</v>
      </c>
      <c r="P76" s="5">
        <v>118582386687</v>
      </c>
    </row>
    <row r="77" spans="3:19" ht="15.5" x14ac:dyDescent="0.35">
      <c r="C77" t="s">
        <v>101</v>
      </c>
      <c r="D77" s="5">
        <v>-14169557000</v>
      </c>
      <c r="E77" s="5">
        <v>-3440849000</v>
      </c>
      <c r="F77" s="5">
        <v>7484097000</v>
      </c>
      <c r="G77" s="5">
        <v>-67222431334</v>
      </c>
      <c r="I77" s="5">
        <v>-67222747000</v>
      </c>
      <c r="J77" s="5">
        <v>2771909</v>
      </c>
      <c r="K77" s="5">
        <v>-3050067</v>
      </c>
      <c r="L77" s="5">
        <v>-7145532</v>
      </c>
      <c r="M77" s="5">
        <v>427233</v>
      </c>
      <c r="N77" s="5">
        <v>2232526</v>
      </c>
      <c r="O77" s="5">
        <v>1391292</v>
      </c>
      <c r="P77" s="5">
        <v>26133715167</v>
      </c>
    </row>
    <row r="78" spans="3:19" ht="15.5" x14ac:dyDescent="0.35">
      <c r="C78" t="s">
        <v>102</v>
      </c>
      <c r="D78" s="5">
        <v>-71090699000</v>
      </c>
      <c r="E78" s="5">
        <v>609002000</v>
      </c>
      <c r="F78" s="5">
        <v>30913742000</v>
      </c>
      <c r="G78" s="5">
        <v>228253860664</v>
      </c>
      <c r="I78" s="5">
        <v>228260198000</v>
      </c>
      <c r="J78" s="5">
        <v>294480</v>
      </c>
      <c r="K78" s="5">
        <v>-19809132</v>
      </c>
      <c r="L78" s="5">
        <v>-76355020</v>
      </c>
      <c r="M78" s="5">
        <v>-33839976</v>
      </c>
      <c r="N78" s="5">
        <v>3862762</v>
      </c>
      <c r="O78" s="5">
        <v>-30684235</v>
      </c>
      <c r="P78" s="5">
        <v>144901050564</v>
      </c>
      <c r="Q78" s="5">
        <v>105924801582</v>
      </c>
      <c r="R78" s="5">
        <v>99947221694</v>
      </c>
      <c r="S78" s="5">
        <v>43701900910</v>
      </c>
    </row>
    <row r="79" spans="3:19" ht="15.5" x14ac:dyDescent="0.35">
      <c r="C79" t="s">
        <v>103</v>
      </c>
      <c r="D79" s="5">
        <v>-83092645000</v>
      </c>
      <c r="E79" s="5">
        <v>13837362000</v>
      </c>
      <c r="F79" s="5">
        <v>30913742000</v>
      </c>
      <c r="G79" s="5">
        <v>255019051655</v>
      </c>
      <c r="I79" s="5">
        <v>255005311000</v>
      </c>
      <c r="J79" s="5">
        <v>353409</v>
      </c>
      <c r="K79" s="5">
        <v>-19809132</v>
      </c>
      <c r="L79" s="5">
        <v>-76347975</v>
      </c>
      <c r="M79" s="5">
        <v>-33839976</v>
      </c>
      <c r="N79" s="5">
        <v>3862762</v>
      </c>
      <c r="O79" s="5">
        <v>-30684235</v>
      </c>
      <c r="P79" s="5">
        <v>144716101854</v>
      </c>
    </row>
    <row r="80" spans="3:19" ht="15.5" x14ac:dyDescent="0.35">
      <c r="C80" t="s">
        <v>104</v>
      </c>
      <c r="D80" s="5">
        <v>-83092645000</v>
      </c>
      <c r="E80" s="5">
        <v>13837362000</v>
      </c>
      <c r="F80" s="5">
        <v>30913742000</v>
      </c>
      <c r="G80" s="5">
        <v>255019051655</v>
      </c>
      <c r="I80" s="5">
        <v>255005311000</v>
      </c>
      <c r="J80" s="5">
        <v>353409</v>
      </c>
      <c r="K80" s="5">
        <v>-19809132</v>
      </c>
      <c r="L80" s="5">
        <v>-76347975</v>
      </c>
      <c r="M80" s="5">
        <v>-33839976</v>
      </c>
      <c r="N80" s="5">
        <v>3862762</v>
      </c>
      <c r="O80" s="5">
        <v>-30684235</v>
      </c>
      <c r="P80" s="5">
        <v>144716101854</v>
      </c>
    </row>
    <row r="82" spans="2:19" ht="15.5" x14ac:dyDescent="0.35">
      <c r="B82" t="s">
        <v>105</v>
      </c>
      <c r="C82" t="s">
        <v>106</v>
      </c>
    </row>
    <row r="83" spans="2:19" ht="15.5" x14ac:dyDescent="0.35">
      <c r="C83" t="s">
        <v>107</v>
      </c>
    </row>
    <row r="84" spans="2:19" ht="15.5" x14ac:dyDescent="0.35">
      <c r="C84" t="s">
        <v>20</v>
      </c>
      <c r="D84" s="5">
        <v>153868922000</v>
      </c>
      <c r="E84" s="5">
        <v>112058907000</v>
      </c>
      <c r="F84" s="5">
        <v>122651122000</v>
      </c>
      <c r="G84" s="5">
        <v>195790015000</v>
      </c>
      <c r="I84" s="5">
        <v>195790015000</v>
      </c>
      <c r="J84" s="5">
        <v>256316965</v>
      </c>
      <c r="K84" s="5">
        <v>8546862</v>
      </c>
      <c r="L84" s="5">
        <v>13113262</v>
      </c>
      <c r="M84" s="5">
        <v>7874985</v>
      </c>
      <c r="N84" s="5">
        <v>16203978</v>
      </c>
      <c r="O84" s="5">
        <v>12888374</v>
      </c>
      <c r="P84" s="5">
        <v>64164069574</v>
      </c>
      <c r="Q84" s="5">
        <v>426120033002</v>
      </c>
      <c r="R84" s="5">
        <v>80511861266</v>
      </c>
      <c r="S84" s="5">
        <v>33369815737</v>
      </c>
    </row>
    <row r="85" spans="2:19" ht="15.5" x14ac:dyDescent="0.35">
      <c r="C85" t="s">
        <v>108</v>
      </c>
      <c r="D85" s="5">
        <v>178985276000</v>
      </c>
      <c r="E85" s="5">
        <v>349453482000</v>
      </c>
      <c r="F85" s="5">
        <v>349453482000</v>
      </c>
      <c r="G85" s="5">
        <v>442246313000</v>
      </c>
      <c r="I85" s="5">
        <v>442246313000</v>
      </c>
      <c r="J85" s="5">
        <v>1497727</v>
      </c>
      <c r="P85" s="5">
        <v>1803635265</v>
      </c>
      <c r="Q85" s="5">
        <v>3731967107</v>
      </c>
      <c r="R85" s="5">
        <v>432160277690</v>
      </c>
      <c r="S85" s="5">
        <v>439735038610</v>
      </c>
    </row>
    <row r="86" spans="2:19" ht="15.5" x14ac:dyDescent="0.35">
      <c r="C86" t="s">
        <v>109</v>
      </c>
      <c r="D86" s="5">
        <v>256153008000</v>
      </c>
      <c r="E86" s="5">
        <v>426868475000</v>
      </c>
      <c r="F86" s="5">
        <v>266275475000</v>
      </c>
      <c r="G86" s="5">
        <v>306982233000</v>
      </c>
      <c r="I86" s="5">
        <v>306982233000</v>
      </c>
      <c r="J86" s="5">
        <v>21106040</v>
      </c>
      <c r="K86" s="5">
        <v>5553975</v>
      </c>
      <c r="L86" s="5">
        <v>5480990</v>
      </c>
      <c r="M86" s="5">
        <v>8249068</v>
      </c>
      <c r="N86" s="5">
        <v>7474840</v>
      </c>
      <c r="O86" s="5">
        <v>8794671</v>
      </c>
      <c r="P86" s="5">
        <v>110053228680</v>
      </c>
      <c r="Q86" s="5">
        <v>87213010188</v>
      </c>
      <c r="R86" s="5">
        <v>45605621697</v>
      </c>
      <c r="S86" s="5">
        <v>85560130281</v>
      </c>
    </row>
    <row r="87" spans="2:19" ht="15.5" x14ac:dyDescent="0.35">
      <c r="C87" t="s">
        <v>110</v>
      </c>
      <c r="D87" s="5">
        <v>22853802000</v>
      </c>
      <c r="E87" s="5">
        <v>26462297000</v>
      </c>
    </row>
    <row r="88" spans="2:19" ht="15.5" x14ac:dyDescent="0.35">
      <c r="C88" t="s">
        <v>111</v>
      </c>
    </row>
    <row r="89" spans="2:19" ht="15.5" x14ac:dyDescent="0.35">
      <c r="C89" t="s">
        <v>112</v>
      </c>
      <c r="D89" s="5">
        <v>256153008000</v>
      </c>
      <c r="E89" s="5">
        <v>426868475000</v>
      </c>
      <c r="F89" s="5">
        <v>266275475000</v>
      </c>
      <c r="G89" s="5">
        <v>306982233000</v>
      </c>
      <c r="I89" s="5">
        <v>306982233000</v>
      </c>
      <c r="J89" s="5">
        <v>21106040</v>
      </c>
      <c r="K89" s="5">
        <v>5553975</v>
      </c>
      <c r="L89" s="5">
        <v>5480990</v>
      </c>
      <c r="M89" s="5">
        <v>8249068</v>
      </c>
      <c r="N89" s="5">
        <v>7474840</v>
      </c>
      <c r="O89" s="5">
        <v>8794671</v>
      </c>
      <c r="P89" s="5">
        <v>110053228680</v>
      </c>
      <c r="Q89" s="5">
        <v>87213010188</v>
      </c>
      <c r="R89" s="5">
        <v>45605621697</v>
      </c>
      <c r="S89" s="5">
        <v>85560130281</v>
      </c>
    </row>
    <row r="90" spans="2:19" ht="15.5" x14ac:dyDescent="0.35">
      <c r="C90" t="s">
        <v>113</v>
      </c>
      <c r="D90" s="5">
        <v>1342251112000</v>
      </c>
      <c r="J90" s="5">
        <v>12090419</v>
      </c>
    </row>
    <row r="91" spans="2:19" ht="15.5" x14ac:dyDescent="0.35">
      <c r="C91" t="s">
        <v>114</v>
      </c>
      <c r="D91" s="5">
        <v>204842674000</v>
      </c>
      <c r="E91" s="5">
        <v>212091353000</v>
      </c>
      <c r="F91" s="5">
        <v>208690209000</v>
      </c>
      <c r="G91" s="5">
        <v>219324355000</v>
      </c>
      <c r="I91" s="5">
        <v>219324355000</v>
      </c>
      <c r="J91" s="5">
        <v>6431119</v>
      </c>
      <c r="K91" s="5">
        <v>2947066</v>
      </c>
      <c r="L91" s="5">
        <v>2623046</v>
      </c>
      <c r="M91" s="5">
        <v>5917474</v>
      </c>
      <c r="N91" s="5">
        <v>4369819</v>
      </c>
      <c r="O91" s="5">
        <v>2124352</v>
      </c>
      <c r="P91" s="5">
        <v>62154550902</v>
      </c>
      <c r="Q91" s="5">
        <v>24691357887</v>
      </c>
      <c r="R91" s="5">
        <v>30361770735</v>
      </c>
      <c r="S91" s="5">
        <v>554062371</v>
      </c>
    </row>
    <row r="92" spans="2:19" ht="15.5" x14ac:dyDescent="0.35">
      <c r="C92" t="s">
        <v>115</v>
      </c>
      <c r="D92" s="5">
        <v>129884000000</v>
      </c>
      <c r="E92" s="5">
        <v>67806414000</v>
      </c>
      <c r="F92" s="5">
        <v>112732157000</v>
      </c>
      <c r="G92" s="5">
        <v>60131039000</v>
      </c>
      <c r="I92" s="5">
        <v>60131039000</v>
      </c>
      <c r="J92" s="5">
        <v>4876650</v>
      </c>
    </row>
    <row r="93" spans="2:19" ht="15.5" x14ac:dyDescent="0.35">
      <c r="C93" t="s">
        <v>85</v>
      </c>
      <c r="D93" s="5">
        <v>-18499418000</v>
      </c>
      <c r="E93" s="5">
        <v>-6497472000</v>
      </c>
      <c r="F93" s="5">
        <v>-26040174000</v>
      </c>
      <c r="G93" s="5">
        <v>-19725832000</v>
      </c>
      <c r="I93" s="5">
        <v>-19725832000</v>
      </c>
      <c r="J93" s="5">
        <v>-269851</v>
      </c>
      <c r="P93" s="5">
        <v>-184948710</v>
      </c>
      <c r="R93" s="5">
        <v>83213689638</v>
      </c>
      <c r="S93" s="5">
        <v>83098264013</v>
      </c>
    </row>
    <row r="94" spans="2:19" ht="15.5" x14ac:dyDescent="0.35">
      <c r="C94" t="s">
        <v>116</v>
      </c>
      <c r="D94" s="5">
        <v>1166192751000</v>
      </c>
      <c r="E94" s="5">
        <v>1403684817000</v>
      </c>
      <c r="F94" s="5">
        <v>1305144860000</v>
      </c>
      <c r="G94" s="5">
        <v>1378552921000</v>
      </c>
      <c r="I94" s="5">
        <v>1378552921000</v>
      </c>
      <c r="J94" s="5">
        <v>302502382</v>
      </c>
      <c r="K94" s="5">
        <v>26811364</v>
      </c>
      <c r="L94" s="5">
        <v>32318802</v>
      </c>
      <c r="M94" s="5">
        <v>63878157</v>
      </c>
      <c r="N94" s="5">
        <v>67370632</v>
      </c>
      <c r="O94" s="5">
        <v>68593121</v>
      </c>
      <c r="P94" s="5">
        <v>555234930096</v>
      </c>
      <c r="Q94" s="5">
        <v>620410207812</v>
      </c>
      <c r="R94" s="5">
        <v>668435505508</v>
      </c>
      <c r="S94" s="5">
        <v>569180525311</v>
      </c>
    </row>
    <row r="95" spans="2:19" ht="15.5" x14ac:dyDescent="0.35">
      <c r="C95" t="s">
        <v>117</v>
      </c>
    </row>
    <row r="96" spans="2:19" ht="15.5" x14ac:dyDescent="0.35">
      <c r="C96" t="s">
        <v>118</v>
      </c>
      <c r="Q96" s="5">
        <v>1513041444</v>
      </c>
      <c r="R96" s="5">
        <v>1880000000</v>
      </c>
      <c r="S96" s="5">
        <v>42340618560</v>
      </c>
    </row>
    <row r="97" spans="3:19" ht="15.5" x14ac:dyDescent="0.35">
      <c r="C97" t="s">
        <v>119</v>
      </c>
      <c r="D97" s="5">
        <v>2598264000</v>
      </c>
      <c r="E97" s="5">
        <v>2598264000</v>
      </c>
      <c r="F97" s="5">
        <v>2598264000</v>
      </c>
      <c r="G97" s="5">
        <v>2598264000</v>
      </c>
      <c r="I97" s="5">
        <v>2598264000</v>
      </c>
      <c r="J97" s="5">
        <v>620460</v>
      </c>
      <c r="K97" s="5">
        <v>7661</v>
      </c>
      <c r="L97" s="5">
        <v>71983</v>
      </c>
      <c r="M97" s="5">
        <v>53671</v>
      </c>
      <c r="N97" s="5">
        <v>62854</v>
      </c>
      <c r="O97" s="5">
        <v>196444</v>
      </c>
      <c r="P97" s="5">
        <v>2950088250</v>
      </c>
      <c r="Q97" s="5">
        <v>3000659500</v>
      </c>
      <c r="S97" s="5">
        <v>1006763688</v>
      </c>
    </row>
    <row r="98" spans="3:19" ht="15.5" x14ac:dyDescent="0.35">
      <c r="C98" t="s">
        <v>120</v>
      </c>
      <c r="D98" s="5">
        <v>124943766000</v>
      </c>
      <c r="E98" s="5">
        <v>115864096000</v>
      </c>
      <c r="F98" s="5">
        <v>112598225000</v>
      </c>
      <c r="G98" s="5">
        <v>111109512000</v>
      </c>
      <c r="I98" s="5">
        <v>111109512000</v>
      </c>
      <c r="J98" s="5">
        <v>5563246</v>
      </c>
      <c r="K98" s="5">
        <v>4877154</v>
      </c>
      <c r="L98" s="5">
        <v>4237584</v>
      </c>
      <c r="M98" s="5">
        <v>3322140</v>
      </c>
      <c r="N98" s="5">
        <v>2988076</v>
      </c>
      <c r="O98" s="5">
        <v>2051434</v>
      </c>
      <c r="P98" s="5">
        <v>15631806961</v>
      </c>
      <c r="Q98" s="5">
        <v>16231987150</v>
      </c>
      <c r="R98" s="5">
        <v>12415810565</v>
      </c>
      <c r="S98" s="5">
        <v>7712328537</v>
      </c>
    </row>
    <row r="99" spans="3:19" ht="15.5" x14ac:dyDescent="0.35">
      <c r="C99" t="s">
        <v>121</v>
      </c>
      <c r="D99" s="5">
        <v>2786476084000</v>
      </c>
      <c r="E99" s="5">
        <v>2852163770000</v>
      </c>
      <c r="F99" s="5">
        <v>2879387748000</v>
      </c>
      <c r="G99" s="5">
        <v>2852738310000</v>
      </c>
      <c r="I99" s="5">
        <v>2852738310000</v>
      </c>
      <c r="J99" s="5">
        <v>223867990</v>
      </c>
      <c r="K99" s="5">
        <v>96037069</v>
      </c>
      <c r="L99" s="5">
        <v>116099692</v>
      </c>
      <c r="M99" s="5">
        <v>165184009</v>
      </c>
      <c r="N99" s="5">
        <v>172418992</v>
      </c>
      <c r="O99" s="5">
        <v>188458546</v>
      </c>
      <c r="P99" s="5">
        <v>1136024308462</v>
      </c>
      <c r="Q99" s="5">
        <v>1491657833172</v>
      </c>
      <c r="R99" s="5">
        <v>920217963440</v>
      </c>
      <c r="S99" s="5">
        <v>749952281784</v>
      </c>
    </row>
    <row r="100" spans="3:19" ht="15.5" x14ac:dyDescent="0.35">
      <c r="C100" t="s">
        <v>122</v>
      </c>
      <c r="O100" s="5">
        <v>90656</v>
      </c>
    </row>
    <row r="101" spans="3:19" ht="15.5" x14ac:dyDescent="0.35">
      <c r="C101" t="s">
        <v>123</v>
      </c>
      <c r="D101" s="5">
        <v>2795216799000</v>
      </c>
      <c r="E101" s="5">
        <v>2798409490000</v>
      </c>
      <c r="F101" s="5">
        <v>2809522121000</v>
      </c>
      <c r="G101" s="5">
        <v>2823046096000</v>
      </c>
      <c r="I101" s="5">
        <v>2823046096000</v>
      </c>
      <c r="J101" s="5">
        <v>211858223</v>
      </c>
    </row>
    <row r="102" spans="3:19" ht="15.5" x14ac:dyDescent="0.35">
      <c r="C102" t="s">
        <v>124</v>
      </c>
      <c r="D102" s="5">
        <v>401648680000</v>
      </c>
      <c r="E102" s="5">
        <v>401648680000</v>
      </c>
      <c r="F102" s="5">
        <v>401648680000</v>
      </c>
      <c r="G102" s="5">
        <v>401648680000</v>
      </c>
      <c r="I102" s="5">
        <v>401648680000</v>
      </c>
      <c r="J102" s="5">
        <v>29637786</v>
      </c>
    </row>
    <row r="103" spans="3:19" ht="15.5" x14ac:dyDescent="0.35">
      <c r="C103" t="s">
        <v>125</v>
      </c>
      <c r="D103" s="5">
        <v>520330244000</v>
      </c>
      <c r="E103" s="5">
        <v>530217895000</v>
      </c>
      <c r="F103" s="5">
        <v>538096443000</v>
      </c>
      <c r="G103" s="5">
        <v>545197343000</v>
      </c>
      <c r="I103" s="5">
        <v>545197343000</v>
      </c>
      <c r="J103" s="5">
        <v>41585632</v>
      </c>
    </row>
    <row r="104" spans="3:19" ht="15.5" x14ac:dyDescent="0.35">
      <c r="C104" t="s">
        <v>126</v>
      </c>
      <c r="D104" s="5">
        <v>8009558141000</v>
      </c>
      <c r="E104" s="5">
        <v>6747316615000</v>
      </c>
      <c r="F104" s="5">
        <v>6823296267000</v>
      </c>
      <c r="G104" s="5">
        <v>6856607579000</v>
      </c>
      <c r="I104" s="5">
        <v>6856607579000</v>
      </c>
      <c r="J104" s="5">
        <v>533160369</v>
      </c>
      <c r="K104" s="5">
        <v>134968901</v>
      </c>
      <c r="L104" s="5">
        <v>173122900</v>
      </c>
      <c r="M104" s="5">
        <v>221733229</v>
      </c>
      <c r="N104" s="5">
        <v>251876344</v>
      </c>
      <c r="O104" s="5">
        <v>267198347</v>
      </c>
      <c r="P104" s="5">
        <v>2040204915154</v>
      </c>
      <c r="Q104" s="5">
        <v>1564127449141</v>
      </c>
      <c r="R104" s="5">
        <v>946449038885</v>
      </c>
      <c r="S104" s="5">
        <v>808349980425</v>
      </c>
    </row>
    <row r="105" spans="3:19" ht="15.5" x14ac:dyDescent="0.35">
      <c r="C105" t="s">
        <v>127</v>
      </c>
      <c r="D105" s="5">
        <v>9175750892000</v>
      </c>
      <c r="E105" s="5">
        <v>8151001432000</v>
      </c>
      <c r="F105" s="5">
        <v>8128441127000</v>
      </c>
      <c r="G105" s="5">
        <v>8235160500000</v>
      </c>
      <c r="I105" s="5">
        <v>8235160500000</v>
      </c>
      <c r="J105" s="5">
        <v>835662751</v>
      </c>
      <c r="K105" s="5">
        <v>161780265</v>
      </c>
      <c r="L105" s="5">
        <v>205441702</v>
      </c>
      <c r="M105" s="5">
        <v>285611386</v>
      </c>
      <c r="N105" s="5">
        <v>319246976</v>
      </c>
      <c r="O105" s="5">
        <v>335791468</v>
      </c>
      <c r="P105" s="5">
        <v>2595439845250</v>
      </c>
      <c r="Q105" s="5">
        <v>2184537656953</v>
      </c>
      <c r="R105" s="5">
        <v>1614884544393</v>
      </c>
      <c r="S105" s="5">
        <v>1377530505736</v>
      </c>
    </row>
    <row r="106" spans="3:19" ht="15.5" x14ac:dyDescent="0.35">
      <c r="C106" t="s">
        <v>128</v>
      </c>
    </row>
    <row r="107" spans="3:19" ht="15.5" x14ac:dyDescent="0.35">
      <c r="C107" t="s">
        <v>129</v>
      </c>
    </row>
    <row r="108" spans="3:19" ht="15.5" x14ac:dyDescent="0.35">
      <c r="C108" t="s">
        <v>130</v>
      </c>
      <c r="D108" s="5">
        <v>1473897573000</v>
      </c>
      <c r="E108" s="5">
        <v>1726961671000</v>
      </c>
      <c r="F108" s="5">
        <v>1666013633000</v>
      </c>
      <c r="G108" s="5">
        <v>1784719097000</v>
      </c>
      <c r="I108" s="5">
        <v>1784719097000</v>
      </c>
      <c r="J108" s="5">
        <v>128505169</v>
      </c>
      <c r="K108" s="5">
        <v>124045715</v>
      </c>
      <c r="L108" s="5">
        <v>138744431</v>
      </c>
      <c r="M108" s="5">
        <v>118639025</v>
      </c>
      <c r="N108" s="5">
        <v>149656458</v>
      </c>
      <c r="O108" s="5">
        <v>181361253</v>
      </c>
      <c r="P108" s="5">
        <v>314894794731</v>
      </c>
      <c r="Q108" s="5">
        <v>197476366252</v>
      </c>
      <c r="R108" s="5">
        <v>123575298002</v>
      </c>
      <c r="S108" s="5">
        <v>160210526312</v>
      </c>
    </row>
    <row r="109" spans="3:19" ht="15.5" x14ac:dyDescent="0.35">
      <c r="C109" t="s">
        <v>131</v>
      </c>
    </row>
    <row r="110" spans="3:19" ht="15.5" x14ac:dyDescent="0.35">
      <c r="C110" t="s">
        <v>132</v>
      </c>
      <c r="D110" s="5">
        <v>22853802000</v>
      </c>
      <c r="E110" s="5">
        <v>26462297000</v>
      </c>
    </row>
    <row r="111" spans="3:19" ht="15.5" x14ac:dyDescent="0.35">
      <c r="C111" t="s">
        <v>133</v>
      </c>
      <c r="D111" s="5">
        <v>704977000</v>
      </c>
      <c r="E111" s="5">
        <v>704987000</v>
      </c>
      <c r="F111" s="5">
        <v>704987000</v>
      </c>
      <c r="G111" s="5">
        <v>705987000</v>
      </c>
      <c r="I111" s="5">
        <v>705987000</v>
      </c>
      <c r="J111" s="5">
        <v>52037</v>
      </c>
    </row>
    <row r="112" spans="3:19" ht="15.5" x14ac:dyDescent="0.35">
      <c r="C112" t="s">
        <v>134</v>
      </c>
      <c r="D112" s="5">
        <v>368262518000</v>
      </c>
      <c r="E112" s="5">
        <v>368262518000</v>
      </c>
      <c r="F112" s="5">
        <v>368262518000</v>
      </c>
      <c r="G112" s="5">
        <v>370434668000</v>
      </c>
      <c r="I112" s="5">
        <v>370434668000</v>
      </c>
      <c r="J112" s="5">
        <v>27732057</v>
      </c>
      <c r="K112" s="5">
        <v>30073283</v>
      </c>
      <c r="L112" s="5">
        <v>29393952</v>
      </c>
      <c r="M112" s="5">
        <v>32359152</v>
      </c>
      <c r="N112" s="5">
        <v>8493828</v>
      </c>
      <c r="O112" s="5">
        <v>20236099</v>
      </c>
    </row>
    <row r="113" spans="3:19" ht="15.5" x14ac:dyDescent="0.35">
      <c r="C113" t="s">
        <v>135</v>
      </c>
      <c r="L113" s="5">
        <v>239217</v>
      </c>
      <c r="M113" s="5">
        <v>265274</v>
      </c>
      <c r="N113" s="5">
        <v>270736</v>
      </c>
      <c r="O113" s="5">
        <v>9497778</v>
      </c>
    </row>
    <row r="114" spans="3:19" ht="15.5" x14ac:dyDescent="0.35">
      <c r="C114" t="s">
        <v>136</v>
      </c>
      <c r="D114" s="5">
        <v>46998494000</v>
      </c>
      <c r="E114" s="5">
        <v>54744940000</v>
      </c>
      <c r="F114" s="5">
        <v>56106774000</v>
      </c>
      <c r="G114" s="5">
        <v>50842059000</v>
      </c>
      <c r="I114" s="5">
        <v>50842059000</v>
      </c>
      <c r="J114" s="5">
        <v>311530</v>
      </c>
      <c r="K114" s="5">
        <v>1479412</v>
      </c>
      <c r="L114" s="5">
        <v>1293111</v>
      </c>
      <c r="M114" s="5">
        <v>814899</v>
      </c>
      <c r="N114" s="5">
        <v>732596</v>
      </c>
      <c r="O114" s="5">
        <v>617135</v>
      </c>
      <c r="P114" s="5">
        <v>3912982182</v>
      </c>
      <c r="Q114" s="5">
        <v>2857843953</v>
      </c>
      <c r="R114" s="5">
        <v>2866975836</v>
      </c>
      <c r="S114" s="5">
        <v>7996362540</v>
      </c>
    </row>
    <row r="115" spans="3:19" ht="15.5" x14ac:dyDescent="0.35">
      <c r="C115" t="s">
        <v>137</v>
      </c>
      <c r="D115" s="5">
        <v>111469241000</v>
      </c>
      <c r="E115" s="5">
        <v>104405005000</v>
      </c>
      <c r="F115" s="5">
        <v>207935596000</v>
      </c>
      <c r="G115" s="5">
        <v>143847335000</v>
      </c>
      <c r="I115" s="5">
        <v>143847335000</v>
      </c>
      <c r="J115" s="5">
        <v>2946238</v>
      </c>
      <c r="K115" s="5">
        <v>9111065</v>
      </c>
      <c r="L115" s="5">
        <v>5461245</v>
      </c>
      <c r="M115" s="5">
        <v>3849783</v>
      </c>
      <c r="N115" s="5">
        <v>4374888</v>
      </c>
      <c r="O115" s="5">
        <v>1527913</v>
      </c>
      <c r="P115" s="5">
        <v>3941834126</v>
      </c>
      <c r="Q115" s="5">
        <v>4888634533</v>
      </c>
      <c r="R115" s="5">
        <v>3795299559</v>
      </c>
      <c r="S115" s="5">
        <v>941456632</v>
      </c>
    </row>
    <row r="116" spans="3:19" ht="15.5" x14ac:dyDescent="0.35">
      <c r="C116" t="s">
        <v>138</v>
      </c>
      <c r="E116" s="5">
        <v>10000000000</v>
      </c>
      <c r="F116" s="5">
        <v>10000000000</v>
      </c>
      <c r="G116" s="5">
        <v>10000000000</v>
      </c>
      <c r="I116" s="5">
        <v>10000000000</v>
      </c>
      <c r="J116" s="5">
        <v>8370254</v>
      </c>
      <c r="K116" s="5">
        <v>10630507</v>
      </c>
      <c r="L116" s="5">
        <v>11269237</v>
      </c>
      <c r="M116" s="5">
        <v>3820417</v>
      </c>
      <c r="N116" s="5">
        <v>4106584</v>
      </c>
      <c r="O116" s="5">
        <v>9027309</v>
      </c>
    </row>
    <row r="117" spans="3:19" ht="15.5" x14ac:dyDescent="0.35">
      <c r="C117" t="s">
        <v>139</v>
      </c>
    </row>
    <row r="118" spans="3:19" ht="15.5" x14ac:dyDescent="0.35">
      <c r="C118" t="s">
        <v>140</v>
      </c>
      <c r="D118" s="5">
        <v>251841451000</v>
      </c>
      <c r="E118" s="5">
        <v>264590344000</v>
      </c>
      <c r="F118" s="5">
        <v>281127868000</v>
      </c>
      <c r="G118" s="5">
        <v>295013649000</v>
      </c>
      <c r="I118" s="5">
        <v>295013649000</v>
      </c>
      <c r="J118" s="5">
        <v>247200878</v>
      </c>
      <c r="M118" s="5">
        <v>14026425</v>
      </c>
      <c r="N118" s="5">
        <v>23173935</v>
      </c>
      <c r="O118" s="5">
        <v>9869320</v>
      </c>
      <c r="P118" s="5">
        <v>717104349077</v>
      </c>
      <c r="Q118" s="5">
        <v>642051964077</v>
      </c>
      <c r="R118" s="5">
        <v>238525000000</v>
      </c>
      <c r="S118" s="5">
        <v>184643790270</v>
      </c>
    </row>
    <row r="119" spans="3:19" ht="15.5" x14ac:dyDescent="0.35">
      <c r="C119" t="s">
        <v>141</v>
      </c>
      <c r="D119" s="5">
        <v>48811594000</v>
      </c>
      <c r="E119" s="5">
        <v>60746174000</v>
      </c>
      <c r="F119" s="5">
        <v>63509244000</v>
      </c>
      <c r="G119" s="5">
        <v>70569811000</v>
      </c>
      <c r="I119" s="5">
        <v>70569811000</v>
      </c>
      <c r="J119" s="5">
        <v>1218848</v>
      </c>
      <c r="L119" s="5">
        <v>636584</v>
      </c>
      <c r="M119" s="5">
        <v>1267866</v>
      </c>
      <c r="N119" s="5">
        <v>1082558</v>
      </c>
    </row>
    <row r="120" spans="3:19" ht="15.5" x14ac:dyDescent="0.35">
      <c r="C120" t="s">
        <v>142</v>
      </c>
      <c r="D120" s="5">
        <v>1481137282000</v>
      </c>
      <c r="E120" s="5">
        <v>99106576000</v>
      </c>
      <c r="F120" s="5">
        <v>153823292000</v>
      </c>
      <c r="G120" s="5">
        <v>158569730000</v>
      </c>
      <c r="I120" s="5">
        <v>158569730000</v>
      </c>
      <c r="J120" s="5">
        <v>19916725</v>
      </c>
      <c r="K120" s="5">
        <v>28354420</v>
      </c>
      <c r="L120" s="5">
        <v>36294611</v>
      </c>
      <c r="M120" s="5">
        <v>45854544</v>
      </c>
      <c r="N120" s="5">
        <v>4245423</v>
      </c>
      <c r="O120" s="5">
        <v>6314000</v>
      </c>
      <c r="P120" s="5">
        <v>35677581053</v>
      </c>
      <c r="Q120" s="5">
        <v>52695753687</v>
      </c>
      <c r="R120" s="5">
        <v>69364334030</v>
      </c>
      <c r="S120" s="5">
        <v>15491132669</v>
      </c>
    </row>
    <row r="121" spans="3:19" ht="15.5" x14ac:dyDescent="0.35">
      <c r="C121" t="s">
        <v>143</v>
      </c>
      <c r="K121" s="5">
        <v>265157</v>
      </c>
      <c r="L121" s="5">
        <v>555354</v>
      </c>
      <c r="M121" s="5">
        <v>338712</v>
      </c>
      <c r="N121" s="5">
        <v>1839311</v>
      </c>
      <c r="O121" s="5">
        <v>2356591</v>
      </c>
    </row>
    <row r="122" spans="3:19" ht="15.5" x14ac:dyDescent="0.35">
      <c r="C122" t="s">
        <v>144</v>
      </c>
      <c r="D122" s="5">
        <v>304281000</v>
      </c>
      <c r="E122" s="5">
        <v>304281000</v>
      </c>
      <c r="F122" s="5">
        <v>3735297000</v>
      </c>
      <c r="G122" s="5">
        <v>248019000</v>
      </c>
      <c r="I122" s="5">
        <v>248019000</v>
      </c>
      <c r="J122" s="5">
        <v>28956</v>
      </c>
      <c r="L122" s="5">
        <v>8892</v>
      </c>
      <c r="M122" s="5">
        <v>12647</v>
      </c>
      <c r="S122" s="5">
        <v>786655270</v>
      </c>
    </row>
    <row r="123" spans="3:19" ht="15.5" x14ac:dyDescent="0.35">
      <c r="C123" t="s">
        <v>145</v>
      </c>
      <c r="D123" s="5">
        <v>637381641000</v>
      </c>
      <c r="E123" s="5">
        <v>798096598000</v>
      </c>
      <c r="F123" s="5">
        <v>754297377000</v>
      </c>
      <c r="G123" s="5">
        <v>794630206000</v>
      </c>
      <c r="I123" s="5">
        <v>794630206000</v>
      </c>
      <c r="J123" s="5">
        <v>58419697</v>
      </c>
      <c r="K123" s="5">
        <v>61790370</v>
      </c>
      <c r="L123" s="5">
        <v>78913537</v>
      </c>
      <c r="M123" s="5">
        <v>59313340</v>
      </c>
      <c r="N123" s="5">
        <v>111099182</v>
      </c>
      <c r="O123" s="5">
        <v>127674673</v>
      </c>
      <c r="P123" s="5">
        <v>227613397878</v>
      </c>
      <c r="Q123" s="5">
        <v>119483297918</v>
      </c>
      <c r="R123" s="5">
        <v>88872929307</v>
      </c>
      <c r="S123" s="5">
        <v>130578205054</v>
      </c>
    </row>
    <row r="124" spans="3:19" ht="15.5" x14ac:dyDescent="0.35">
      <c r="C124" t="s">
        <v>146</v>
      </c>
      <c r="D124" s="5">
        <v>2431323652000</v>
      </c>
      <c r="E124" s="5">
        <v>1070417952000</v>
      </c>
      <c r="F124" s="5">
        <v>1121585363000</v>
      </c>
      <c r="G124" s="5">
        <v>1143141075000</v>
      </c>
      <c r="I124" s="5">
        <v>1143141075000</v>
      </c>
      <c r="J124" s="5">
        <v>314577103</v>
      </c>
      <c r="K124" s="5">
        <v>28619577</v>
      </c>
      <c r="L124" s="5">
        <v>37802922</v>
      </c>
      <c r="M124" s="5">
        <v>61845047</v>
      </c>
      <c r="N124" s="5">
        <v>30623228</v>
      </c>
      <c r="O124" s="5">
        <v>19325688</v>
      </c>
      <c r="P124" s="5">
        <v>764582283130</v>
      </c>
      <c r="Q124" s="5">
        <v>709342196727</v>
      </c>
      <c r="R124" s="5">
        <v>321266137832</v>
      </c>
      <c r="S124" s="5">
        <v>208053342587</v>
      </c>
    </row>
    <row r="125" spans="3:19" ht="15.5" x14ac:dyDescent="0.35">
      <c r="C125" t="s">
        <v>147</v>
      </c>
      <c r="D125" s="5">
        <v>2431323652000</v>
      </c>
      <c r="E125" s="5">
        <v>1070417952000</v>
      </c>
      <c r="F125" s="5">
        <v>1121585363000</v>
      </c>
      <c r="G125" s="5">
        <v>1143141075000</v>
      </c>
      <c r="I125" s="5">
        <v>1143141075000</v>
      </c>
      <c r="J125" s="5">
        <v>314577103</v>
      </c>
      <c r="K125" s="5">
        <v>28619577</v>
      </c>
      <c r="L125" s="5">
        <v>37802922</v>
      </c>
      <c r="M125" s="5">
        <v>61845047</v>
      </c>
      <c r="N125" s="5">
        <v>30623228</v>
      </c>
      <c r="O125" s="5">
        <v>19325688</v>
      </c>
      <c r="P125" s="5">
        <v>764582283130</v>
      </c>
      <c r="Q125" s="5">
        <v>709342196727</v>
      </c>
      <c r="R125" s="5">
        <v>321266137832</v>
      </c>
      <c r="S125" s="5">
        <v>208053342587</v>
      </c>
    </row>
    <row r="126" spans="3:19" ht="15.5" x14ac:dyDescent="0.35">
      <c r="C126" t="s">
        <v>148</v>
      </c>
      <c r="Q126" s="5">
        <v>1525573043</v>
      </c>
      <c r="R126" s="5">
        <v>272981500</v>
      </c>
      <c r="S126" s="5">
        <v>527175378</v>
      </c>
    </row>
    <row r="127" spans="3:19" ht="15.5" x14ac:dyDescent="0.35">
      <c r="C127" t="s">
        <v>149</v>
      </c>
      <c r="D127" s="5">
        <v>399673792000</v>
      </c>
      <c r="E127" s="5">
        <v>399648699000</v>
      </c>
      <c r="F127" s="5">
        <v>399623606000</v>
      </c>
      <c r="G127" s="5">
        <v>399598513000</v>
      </c>
      <c r="I127" s="5">
        <v>399598513000</v>
      </c>
      <c r="J127" s="5">
        <v>29487610</v>
      </c>
    </row>
    <row r="128" spans="3:19" ht="15.5" x14ac:dyDescent="0.35">
      <c r="C128" t="s">
        <v>150</v>
      </c>
      <c r="D128" s="5">
        <v>113329856000</v>
      </c>
      <c r="E128" s="5">
        <v>107684248000</v>
      </c>
      <c r="F128" s="5">
        <v>106376998000</v>
      </c>
      <c r="G128" s="5">
        <v>107194353000</v>
      </c>
      <c r="I128" s="5">
        <v>107194353000</v>
      </c>
      <c r="J128" s="5">
        <v>8914536</v>
      </c>
      <c r="R128" s="5">
        <v>3812027302</v>
      </c>
    </row>
    <row r="129" spans="3:19" ht="15.5" x14ac:dyDescent="0.35">
      <c r="C129" t="s">
        <v>151</v>
      </c>
    </row>
    <row r="130" spans="3:19" ht="15.5" x14ac:dyDescent="0.35">
      <c r="C130" t="s">
        <v>152</v>
      </c>
    </row>
    <row r="131" spans="3:19" ht="15.5" x14ac:dyDescent="0.35">
      <c r="C131" t="s">
        <v>153</v>
      </c>
      <c r="D131" s="5">
        <v>1782094608000</v>
      </c>
      <c r="E131" s="5">
        <v>424747375000</v>
      </c>
      <c r="F131" s="5">
        <v>502195701000</v>
      </c>
      <c r="G131" s="5">
        <v>524401209000</v>
      </c>
      <c r="I131" s="5">
        <v>524401209000</v>
      </c>
      <c r="J131" s="5">
        <v>268365407</v>
      </c>
      <c r="K131" s="5">
        <v>28619577</v>
      </c>
      <c r="L131" s="5">
        <v>37495441</v>
      </c>
      <c r="M131" s="5">
        <v>61500194</v>
      </c>
      <c r="N131" s="5">
        <v>30341227</v>
      </c>
      <c r="O131" s="5">
        <v>18539911</v>
      </c>
      <c r="P131" s="5">
        <v>752781930130</v>
      </c>
      <c r="Q131" s="5">
        <v>694747717764</v>
      </c>
      <c r="R131" s="5">
        <v>307889334030</v>
      </c>
      <c r="S131" s="5">
        <v>200921578209</v>
      </c>
    </row>
    <row r="132" spans="3:19" ht="15.5" x14ac:dyDescent="0.35">
      <c r="C132" t="s">
        <v>154</v>
      </c>
      <c r="D132" s="5">
        <v>3905221225000</v>
      </c>
      <c r="E132" s="5">
        <v>2797379623000</v>
      </c>
      <c r="F132" s="5">
        <v>2787598996000</v>
      </c>
      <c r="G132" s="5">
        <v>2927860172000</v>
      </c>
      <c r="I132" s="5">
        <v>2927860172000</v>
      </c>
      <c r="J132" s="5">
        <v>443082272</v>
      </c>
      <c r="K132" s="5">
        <v>152665292</v>
      </c>
      <c r="L132" s="5">
        <v>176547353</v>
      </c>
      <c r="M132" s="5">
        <v>180484072</v>
      </c>
      <c r="N132" s="5">
        <v>180279686</v>
      </c>
      <c r="O132" s="5">
        <v>200686941</v>
      </c>
      <c r="P132" s="5">
        <v>1079477077861</v>
      </c>
      <c r="Q132" s="5">
        <v>906818562979</v>
      </c>
      <c r="R132" s="5">
        <v>444841435834</v>
      </c>
      <c r="S132" s="5">
        <v>368263868899</v>
      </c>
    </row>
    <row r="133" spans="3:19" ht="15.5" x14ac:dyDescent="0.35">
      <c r="C133" t="s">
        <v>155</v>
      </c>
    </row>
    <row r="134" spans="3:19" ht="15.5" x14ac:dyDescent="0.35">
      <c r="C134" t="s">
        <v>156</v>
      </c>
      <c r="D134" s="5">
        <v>4964362562000</v>
      </c>
      <c r="E134" s="5">
        <v>4964362554000</v>
      </c>
      <c r="F134" s="5">
        <v>4964362354000</v>
      </c>
      <c r="G134" s="5">
        <v>4963369247000</v>
      </c>
      <c r="I134" s="5">
        <v>4963369247000</v>
      </c>
      <c r="J134" s="5">
        <v>399279048</v>
      </c>
      <c r="K134" s="5">
        <v>105147893</v>
      </c>
      <c r="L134" s="5">
        <v>105147893</v>
      </c>
      <c r="M134" s="5">
        <v>105147893</v>
      </c>
      <c r="N134" s="5">
        <v>105147893</v>
      </c>
      <c r="O134" s="5">
        <v>105147893</v>
      </c>
      <c r="P134" s="5">
        <v>973164174600</v>
      </c>
      <c r="Q134" s="5">
        <v>874904375000</v>
      </c>
      <c r="R134" s="5">
        <v>873509787500</v>
      </c>
      <c r="S134" s="5">
        <v>873180000000</v>
      </c>
    </row>
    <row r="135" spans="3:19" ht="15.5" x14ac:dyDescent="0.35">
      <c r="C135" t="s">
        <v>157</v>
      </c>
      <c r="D135" s="5">
        <v>980805007000</v>
      </c>
      <c r="E135" s="5">
        <v>980805002000</v>
      </c>
      <c r="F135" s="5">
        <v>980723882000</v>
      </c>
      <c r="G135" s="5">
        <v>980258683000</v>
      </c>
      <c r="I135" s="5">
        <v>980258683000</v>
      </c>
      <c r="J135" s="5">
        <v>76987121</v>
      </c>
      <c r="K135" s="5">
        <v>12991311</v>
      </c>
      <c r="L135" s="5">
        <v>12961557</v>
      </c>
      <c r="M135" s="5">
        <v>12961557</v>
      </c>
      <c r="N135" s="5">
        <v>12961557</v>
      </c>
      <c r="O135" s="5">
        <v>12961557</v>
      </c>
      <c r="P135" s="5">
        <v>118092725123</v>
      </c>
      <c r="Q135" s="5">
        <v>83701795263</v>
      </c>
    </row>
    <row r="136" spans="3:19" ht="15.5" x14ac:dyDescent="0.35">
      <c r="C136" t="s">
        <v>158</v>
      </c>
      <c r="D136" s="5">
        <v>-950128763000</v>
      </c>
      <c r="E136" s="5">
        <v>-880729163000</v>
      </c>
      <c r="F136" s="5">
        <v>-929037066000</v>
      </c>
      <c r="G136" s="5">
        <v>-959950808000</v>
      </c>
      <c r="I136" s="5">
        <v>-959950808000</v>
      </c>
      <c r="J136" s="5">
        <v>-121218333</v>
      </c>
      <c r="K136" s="5">
        <v>-118629803</v>
      </c>
      <c r="L136" s="5">
        <v>-101870739</v>
      </c>
      <c r="M136" s="5">
        <v>-32783300</v>
      </c>
      <c r="N136" s="5">
        <v>1483909</v>
      </c>
      <c r="O136" s="5">
        <v>-146327</v>
      </c>
      <c r="P136" s="5">
        <v>286890051208</v>
      </c>
      <c r="Q136" s="5">
        <v>207426368524</v>
      </c>
      <c r="R136" s="5">
        <v>141453934499</v>
      </c>
      <c r="S136" s="5">
        <v>58970317805</v>
      </c>
    </row>
    <row r="137" spans="3:19" ht="15.5" x14ac:dyDescent="0.35">
      <c r="C137" t="s">
        <v>159</v>
      </c>
      <c r="D137" s="5">
        <v>21184960000</v>
      </c>
      <c r="E137" s="5">
        <v>21184960000</v>
      </c>
      <c r="F137" s="5">
        <v>21184960000</v>
      </c>
      <c r="G137" s="5">
        <v>21184960000</v>
      </c>
      <c r="I137" s="5">
        <v>21184960000</v>
      </c>
      <c r="J137" s="5">
        <v>2476325</v>
      </c>
      <c r="K137" s="5">
        <v>2476325</v>
      </c>
      <c r="L137" s="5">
        <v>2476325</v>
      </c>
      <c r="M137" s="5">
        <v>2476325</v>
      </c>
      <c r="N137" s="5">
        <v>2476325</v>
      </c>
      <c r="P137" s="5">
        <v>21184960316</v>
      </c>
    </row>
    <row r="138" spans="3:19" ht="15.5" x14ac:dyDescent="0.35">
      <c r="C138" t="s">
        <v>160</v>
      </c>
      <c r="D138" s="5">
        <v>-971313723000</v>
      </c>
      <c r="E138" s="5">
        <v>-901914123000</v>
      </c>
      <c r="F138" s="5">
        <v>-950222026000</v>
      </c>
      <c r="G138" s="5">
        <v>-981135768000</v>
      </c>
      <c r="I138" s="5">
        <v>-981135768000</v>
      </c>
      <c r="J138" s="5">
        <v>-123694658</v>
      </c>
      <c r="K138" s="5">
        <v>-121106128</v>
      </c>
      <c r="L138" s="5">
        <v>-104347064</v>
      </c>
      <c r="M138" s="5">
        <v>-35259625</v>
      </c>
      <c r="N138" s="5">
        <v>-992416</v>
      </c>
      <c r="O138" s="5">
        <v>-146327</v>
      </c>
      <c r="P138" s="5">
        <v>265705090892</v>
      </c>
      <c r="Q138" s="5">
        <v>207426368524</v>
      </c>
      <c r="R138" s="5">
        <v>141453934499</v>
      </c>
      <c r="S138" s="5">
        <v>58970317805</v>
      </c>
    </row>
    <row r="139" spans="3:19" ht="15.5" x14ac:dyDescent="0.35">
      <c r="C139" t="s">
        <v>161</v>
      </c>
      <c r="D139" s="5">
        <v>-950128763000</v>
      </c>
      <c r="E139" s="5">
        <v>-880729163000</v>
      </c>
      <c r="F139" s="5">
        <v>-929037066000</v>
      </c>
      <c r="G139" s="5">
        <v>-959950808000</v>
      </c>
      <c r="I139" s="5">
        <v>-959950808000</v>
      </c>
      <c r="J139" s="5">
        <v>-121218333</v>
      </c>
      <c r="K139" s="5">
        <v>-118629803</v>
      </c>
      <c r="L139" s="5">
        <v>-101870739</v>
      </c>
      <c r="M139" s="5">
        <v>-32783300</v>
      </c>
      <c r="N139" s="5">
        <v>1483909</v>
      </c>
      <c r="O139" s="5">
        <v>-146327</v>
      </c>
      <c r="P139" s="5">
        <v>286890051208</v>
      </c>
      <c r="Q139" s="5">
        <v>207426368524</v>
      </c>
      <c r="R139" s="5">
        <v>141453934499</v>
      </c>
      <c r="S139" s="5">
        <v>58970317805</v>
      </c>
    </row>
    <row r="140" spans="3:19" ht="15.5" x14ac:dyDescent="0.35">
      <c r="C140" t="s">
        <v>162</v>
      </c>
      <c r="D140" s="5">
        <v>293990279000</v>
      </c>
      <c r="E140" s="5">
        <v>295680888000</v>
      </c>
      <c r="F140" s="5">
        <v>350833135000</v>
      </c>
      <c r="G140" s="5">
        <v>343349038000</v>
      </c>
      <c r="I140" s="5">
        <v>343349038000</v>
      </c>
      <c r="J140" s="5">
        <v>37802494</v>
      </c>
      <c r="K140" s="5">
        <v>9605572</v>
      </c>
      <c r="L140" s="5">
        <v>12655638</v>
      </c>
      <c r="M140" s="5">
        <v>19801164</v>
      </c>
      <c r="N140" s="5">
        <v>19373931</v>
      </c>
      <c r="O140" s="5">
        <v>17141405</v>
      </c>
      <c r="P140" s="5">
        <v>138000765168</v>
      </c>
      <c r="Q140" s="5">
        <v>111686555187</v>
      </c>
      <c r="R140" s="5">
        <v>71865696922</v>
      </c>
      <c r="S140" s="5">
        <v>-5981944981</v>
      </c>
    </row>
    <row r="141" spans="3:19" ht="15.5" x14ac:dyDescent="0.35">
      <c r="C141" t="s">
        <v>10</v>
      </c>
      <c r="D141" s="5">
        <v>5270529667000</v>
      </c>
      <c r="E141" s="5">
        <v>5353621809000</v>
      </c>
      <c r="F141" s="5">
        <v>5340842131000</v>
      </c>
      <c r="G141" s="5">
        <v>5307300328000</v>
      </c>
      <c r="I141" s="5">
        <v>5307300328000</v>
      </c>
      <c r="J141" s="5">
        <v>392580479</v>
      </c>
      <c r="K141" s="5">
        <v>9114973</v>
      </c>
      <c r="L141" s="5">
        <v>28894349</v>
      </c>
      <c r="M141" s="5">
        <v>105127314</v>
      </c>
      <c r="N141" s="5">
        <v>138967290</v>
      </c>
      <c r="O141" s="5">
        <v>135104528</v>
      </c>
      <c r="P141" s="5">
        <v>1515962767389</v>
      </c>
      <c r="Q141" s="5">
        <v>1277719093974</v>
      </c>
      <c r="R141" s="5">
        <v>1170043108559</v>
      </c>
      <c r="S141" s="5">
        <v>1009266636837</v>
      </c>
    </row>
    <row r="142" spans="3:19" ht="15.5" x14ac:dyDescent="0.35">
      <c r="C142" t="s">
        <v>163</v>
      </c>
      <c r="D142" s="5">
        <v>9175750892000</v>
      </c>
      <c r="E142" s="5">
        <v>8151001432000</v>
      </c>
      <c r="F142" s="5">
        <v>8128441127000</v>
      </c>
      <c r="G142" s="5">
        <v>8235160500000</v>
      </c>
      <c r="I142" s="5">
        <v>8235160500000</v>
      </c>
      <c r="J142" s="5">
        <v>835662751</v>
      </c>
      <c r="K142" s="5">
        <v>161780265</v>
      </c>
      <c r="L142" s="5">
        <v>205441702</v>
      </c>
      <c r="M142" s="5">
        <v>285611386</v>
      </c>
      <c r="N142" s="5">
        <v>319246976</v>
      </c>
      <c r="O142" s="5">
        <v>335791469</v>
      </c>
      <c r="P142" s="5">
        <v>2595439845250</v>
      </c>
      <c r="Q142" s="5">
        <v>2184537656953</v>
      </c>
      <c r="R142" s="5">
        <v>1614884544393</v>
      </c>
      <c r="S142" s="5">
        <v>1377530505736</v>
      </c>
    </row>
    <row r="143" spans="3:19" ht="15.5" x14ac:dyDescent="0.35">
      <c r="C143" t="s">
        <v>164</v>
      </c>
      <c r="D143" s="5">
        <v>49643625618</v>
      </c>
      <c r="E143" s="5">
        <v>49643625536</v>
      </c>
      <c r="F143" s="5">
        <v>49633692470</v>
      </c>
      <c r="G143" s="5">
        <v>49633692470</v>
      </c>
      <c r="I143" s="5">
        <v>49633692470</v>
      </c>
      <c r="J143" s="5">
        <v>49631372904</v>
      </c>
      <c r="K143" s="5">
        <v>9731641746</v>
      </c>
      <c r="L143" s="5">
        <v>9731641746</v>
      </c>
      <c r="M143" s="5">
        <v>9731641746</v>
      </c>
      <c r="N143" s="5">
        <v>9731641746</v>
      </c>
      <c r="O143" s="5">
        <v>9731641746</v>
      </c>
      <c r="P143" s="5">
        <v>9731641746</v>
      </c>
      <c r="Q143" s="5">
        <v>8749043750</v>
      </c>
      <c r="R143" s="5">
        <v>8735097875</v>
      </c>
      <c r="S143" s="5">
        <v>8731800000</v>
      </c>
    </row>
    <row r="145" spans="2:19" ht="15.5" x14ac:dyDescent="0.35">
      <c r="B145" t="s">
        <v>165</v>
      </c>
      <c r="C145" t="s">
        <v>166</v>
      </c>
      <c r="D145" s="5">
        <v>286164570000</v>
      </c>
      <c r="E145" s="5">
        <v>284678611000</v>
      </c>
      <c r="F145" s="5">
        <v>-52889156000</v>
      </c>
      <c r="G145" s="5">
        <v>672252889737</v>
      </c>
      <c r="I145" s="5">
        <v>672276214000</v>
      </c>
      <c r="J145" s="5">
        <v>325904</v>
      </c>
      <c r="K145" s="5">
        <v>10617199</v>
      </c>
      <c r="L145" s="5">
        <v>6126261</v>
      </c>
      <c r="M145" s="5">
        <v>16377588</v>
      </c>
      <c r="N145" s="5">
        <v>15793611</v>
      </c>
      <c r="O145" s="5">
        <v>18177468</v>
      </c>
      <c r="P145" s="5">
        <v>203397819330</v>
      </c>
      <c r="Q145" s="5">
        <v>126783594143</v>
      </c>
      <c r="R145" s="5">
        <v>54171982975</v>
      </c>
      <c r="S145" s="5">
        <v>6680809746</v>
      </c>
    </row>
    <row r="146" spans="2:19" ht="15.5" x14ac:dyDescent="0.35">
      <c r="C146" t="s">
        <v>167</v>
      </c>
      <c r="D146" s="5">
        <v>1363774245000</v>
      </c>
      <c r="E146" s="5">
        <v>1162537856000</v>
      </c>
      <c r="F146" s="5">
        <v>919096208000</v>
      </c>
      <c r="G146" s="5">
        <v>3569529009302</v>
      </c>
      <c r="I146" s="5">
        <v>3569686296000</v>
      </c>
      <c r="J146" s="5">
        <v>44382599</v>
      </c>
      <c r="K146" s="5">
        <v>28180699</v>
      </c>
      <c r="L146" s="5">
        <v>35536738</v>
      </c>
      <c r="M146" s="5">
        <v>58947071</v>
      </c>
      <c r="N146" s="5">
        <v>63477167</v>
      </c>
      <c r="O146" s="5">
        <v>57456817</v>
      </c>
      <c r="P146" s="5">
        <v>532284895841</v>
      </c>
      <c r="Q146" s="5">
        <v>369914984980</v>
      </c>
      <c r="R146" s="5">
        <v>340221335260</v>
      </c>
      <c r="S146" s="5">
        <v>237351030969</v>
      </c>
    </row>
    <row r="147" spans="2:19" ht="15.5" x14ac:dyDescent="0.35">
      <c r="C147" t="s">
        <v>168</v>
      </c>
      <c r="D147" s="5">
        <v>-1076084198000</v>
      </c>
      <c r="E147" s="5">
        <v>-878113483000</v>
      </c>
      <c r="F147" s="5">
        <v>-970219677000</v>
      </c>
      <c r="G147" s="5">
        <v>-2893773441949</v>
      </c>
      <c r="I147" s="5">
        <v>-2893907204000</v>
      </c>
      <c r="J147" s="5">
        <v>-37251892</v>
      </c>
      <c r="K147" s="5">
        <v>-9815340</v>
      </c>
      <c r="L147" s="5">
        <v>-18122763</v>
      </c>
      <c r="M147" s="5">
        <v>-32085245</v>
      </c>
      <c r="N147" s="5">
        <v>-35730567</v>
      </c>
      <c r="O147" s="5">
        <v>-31417915</v>
      </c>
      <c r="P147" s="5">
        <v>-268256899943</v>
      </c>
      <c r="Q147" s="5">
        <v>-212947734091</v>
      </c>
      <c r="R147" s="5">
        <v>-253571176278</v>
      </c>
      <c r="S147" s="5">
        <v>-199484025350</v>
      </c>
    </row>
    <row r="148" spans="2:19" ht="15.5" x14ac:dyDescent="0.35">
      <c r="C148" t="s">
        <v>169</v>
      </c>
      <c r="J148" s="5">
        <v>209563</v>
      </c>
      <c r="K148" s="5">
        <v>16291</v>
      </c>
      <c r="L148" s="5">
        <v>7848</v>
      </c>
      <c r="M148" s="5">
        <v>9378</v>
      </c>
      <c r="N148" s="5">
        <v>29127</v>
      </c>
      <c r="O148" s="5">
        <v>41730</v>
      </c>
    </row>
    <row r="149" spans="2:19" ht="15.5" x14ac:dyDescent="0.35">
      <c r="C149" t="s">
        <v>170</v>
      </c>
      <c r="D149" s="5">
        <v>-88144447000</v>
      </c>
      <c r="E149" s="5">
        <v>-50698762000</v>
      </c>
      <c r="F149" s="5">
        <v>-32991689000</v>
      </c>
      <c r="G149" s="5">
        <v>-205875161755</v>
      </c>
      <c r="I149" s="5">
        <v>-205886596000</v>
      </c>
    </row>
    <row r="150" spans="2:19" ht="15.5" x14ac:dyDescent="0.35">
      <c r="C150" t="s">
        <v>171</v>
      </c>
      <c r="D150" s="5">
        <v>-1525477000</v>
      </c>
      <c r="E150" s="5">
        <v>254238000</v>
      </c>
      <c r="F150" s="5">
        <v>-1765687000</v>
      </c>
      <c r="G150" s="5">
        <v>-3502677616</v>
      </c>
      <c r="I150" s="5">
        <v>-3502878000</v>
      </c>
      <c r="J150" s="5">
        <v>-234952</v>
      </c>
      <c r="K150" s="5">
        <v>-482500</v>
      </c>
      <c r="L150" s="5">
        <v>-10565338</v>
      </c>
      <c r="M150" s="5">
        <v>-1152823</v>
      </c>
      <c r="N150" s="5">
        <v>-979071</v>
      </c>
      <c r="O150" s="5">
        <v>-909642</v>
      </c>
      <c r="P150" s="5">
        <v>-8880856446</v>
      </c>
      <c r="Q150" s="5">
        <v>-7592870404</v>
      </c>
      <c r="R150" s="5">
        <v>-8396024981</v>
      </c>
      <c r="S150" s="5">
        <v>-8824517552</v>
      </c>
    </row>
    <row r="151" spans="2:19" ht="15.5" x14ac:dyDescent="0.35">
      <c r="C151" t="s">
        <v>172</v>
      </c>
      <c r="D151" s="5">
        <v>-173374886000</v>
      </c>
      <c r="E151" s="5">
        <v>-170883824000</v>
      </c>
      <c r="F151" s="5">
        <v>-56560018000</v>
      </c>
      <c r="G151" s="5">
        <v>-3689702341932</v>
      </c>
      <c r="I151" s="5">
        <v>-3689941422000</v>
      </c>
      <c r="J151" s="5">
        <v>514966035</v>
      </c>
      <c r="K151" s="5">
        <v>-13085568</v>
      </c>
      <c r="L151" s="5">
        <v>-4049261</v>
      </c>
      <c r="M151" s="5">
        <v>2920981</v>
      </c>
      <c r="N151" s="5">
        <v>5088357</v>
      </c>
      <c r="O151" s="5">
        <v>31375989</v>
      </c>
      <c r="P151" s="5">
        <v>253401875473</v>
      </c>
      <c r="Q151" s="5">
        <v>411368271986</v>
      </c>
      <c r="R151" s="5">
        <v>-67282503621</v>
      </c>
      <c r="S151" s="5">
        <v>612225183886</v>
      </c>
    </row>
    <row r="152" spans="2:19" ht="15.5" x14ac:dyDescent="0.35">
      <c r="C152" t="s">
        <v>173</v>
      </c>
      <c r="D152" s="5">
        <v>-51582559000</v>
      </c>
      <c r="E152" s="5">
        <v>-18987386000</v>
      </c>
      <c r="F152" s="5">
        <v>-65154129000</v>
      </c>
      <c r="G152" s="5">
        <v>-274796902703</v>
      </c>
      <c r="I152" s="5">
        <v>-274823352000</v>
      </c>
      <c r="J152" s="5">
        <v>-269541358</v>
      </c>
      <c r="K152" s="5">
        <v>-1880878</v>
      </c>
      <c r="L152" s="5">
        <v>2392852</v>
      </c>
      <c r="M152" s="5">
        <v>-29082905</v>
      </c>
      <c r="N152" s="5">
        <v>-17616222</v>
      </c>
      <c r="O152" s="5">
        <v>-45528623</v>
      </c>
      <c r="P152" s="5">
        <v>-819271690272</v>
      </c>
      <c r="Q152" s="5">
        <v>-191764892544</v>
      </c>
      <c r="R152" s="5">
        <v>63204015725</v>
      </c>
      <c r="S152" s="5">
        <v>-628001292369</v>
      </c>
    </row>
    <row r="153" spans="2:19" ht="15.5" x14ac:dyDescent="0.35">
      <c r="C153" t="s">
        <v>174</v>
      </c>
      <c r="D153" s="5">
        <v>6451011000</v>
      </c>
      <c r="E153" s="5">
        <v>672528000</v>
      </c>
      <c r="F153" s="5">
        <v>15909000</v>
      </c>
      <c r="G153" s="5">
        <v>5359592818</v>
      </c>
      <c r="I153" s="5">
        <v>5360290000</v>
      </c>
      <c r="J153" s="5">
        <v>3150000</v>
      </c>
      <c r="K153" s="5">
        <v>2665091</v>
      </c>
      <c r="L153" s="5">
        <v>3637625</v>
      </c>
      <c r="M153" s="5">
        <v>32288</v>
      </c>
      <c r="N153" s="5">
        <v>22439</v>
      </c>
      <c r="O153" s="5">
        <v>1110724</v>
      </c>
      <c r="P153" s="5">
        <v>28361350862</v>
      </c>
      <c r="Q153" s="5">
        <v>169000000</v>
      </c>
      <c r="R153" s="5">
        <v>26000000000</v>
      </c>
    </row>
    <row r="154" spans="2:19" ht="15.5" x14ac:dyDescent="0.35">
      <c r="C154" t="s">
        <v>175</v>
      </c>
      <c r="D154" s="5">
        <v>-58033570000</v>
      </c>
      <c r="E154" s="5">
        <v>-12175817000</v>
      </c>
      <c r="F154" s="5">
        <v>-72654135000</v>
      </c>
      <c r="G154" s="5">
        <v>16956085</v>
      </c>
      <c r="J154" s="5">
        <v>-2969033</v>
      </c>
      <c r="K154" s="5">
        <v>-4545969</v>
      </c>
      <c r="L154" s="5">
        <v>-1244773</v>
      </c>
      <c r="M154" s="5">
        <v>-27885193</v>
      </c>
      <c r="N154" s="5">
        <v>-17638661</v>
      </c>
      <c r="O154" s="5">
        <v>-53376245</v>
      </c>
      <c r="P154" s="5">
        <v>-554606295000</v>
      </c>
      <c r="Q154" s="5">
        <v>-622408720860</v>
      </c>
      <c r="R154" s="5">
        <v>-3904726931</v>
      </c>
      <c r="S154" s="5">
        <v>-196767621075</v>
      </c>
    </row>
    <row r="155" spans="2:19" ht="15.5" x14ac:dyDescent="0.35">
      <c r="C155" t="s">
        <v>176</v>
      </c>
      <c r="M155" s="5">
        <v>-1230000</v>
      </c>
    </row>
    <row r="156" spans="2:19" ht="15.5" x14ac:dyDescent="0.35">
      <c r="C156" t="s">
        <v>177</v>
      </c>
    </row>
    <row r="157" spans="2:19" ht="15.5" x14ac:dyDescent="0.35">
      <c r="C157" t="s">
        <v>178</v>
      </c>
      <c r="P157" s="5">
        <v>1981313116</v>
      </c>
      <c r="Q157" s="5">
        <v>8318526946</v>
      </c>
      <c r="R157" s="5">
        <v>1611742656</v>
      </c>
      <c r="S157" s="5">
        <v>1921152971</v>
      </c>
    </row>
    <row r="158" spans="2:19" ht="15.5" x14ac:dyDescent="0.35">
      <c r="C158" t="s">
        <v>179</v>
      </c>
      <c r="G158" s="5">
        <v>10190394</v>
      </c>
    </row>
    <row r="159" spans="2:19" ht="15.5" x14ac:dyDescent="0.35">
      <c r="C159" t="s">
        <v>108</v>
      </c>
    </row>
    <row r="160" spans="2:19" ht="15.5" x14ac:dyDescent="0.35">
      <c r="C160" t="s">
        <v>180</v>
      </c>
    </row>
    <row r="161" spans="3:19" ht="15.5" x14ac:dyDescent="0.35">
      <c r="C161" t="s">
        <v>181</v>
      </c>
      <c r="J161" s="5">
        <v>-271958311</v>
      </c>
    </row>
    <row r="162" spans="3:19" ht="15.5" x14ac:dyDescent="0.35">
      <c r="C162" t="s">
        <v>182</v>
      </c>
      <c r="O162" s="5">
        <v>4064483</v>
      </c>
    </row>
    <row r="163" spans="3:19" ht="15.5" x14ac:dyDescent="0.35">
      <c r="C163" t="s">
        <v>183</v>
      </c>
      <c r="O163" s="5">
        <v>3673316</v>
      </c>
      <c r="Q163" s="5">
        <v>422156301370</v>
      </c>
      <c r="R163" s="5">
        <v>39497000000</v>
      </c>
      <c r="S163" s="5">
        <v>-433154824265</v>
      </c>
    </row>
    <row r="164" spans="3:19" ht="15.5" x14ac:dyDescent="0.35">
      <c r="C164" t="s">
        <v>184</v>
      </c>
      <c r="O164" s="5">
        <v>-1000901</v>
      </c>
    </row>
    <row r="165" spans="3:19" ht="15.5" x14ac:dyDescent="0.35">
      <c r="C165" t="s">
        <v>185</v>
      </c>
      <c r="G165" s="5">
        <v>-280183642000</v>
      </c>
      <c r="I165" s="5">
        <v>-280183642000</v>
      </c>
      <c r="J165" s="5">
        <v>2235986</v>
      </c>
    </row>
    <row r="166" spans="3:19" ht="15.5" x14ac:dyDescent="0.35">
      <c r="C166" t="s">
        <v>186</v>
      </c>
      <c r="E166" s="5">
        <v>-7484097000</v>
      </c>
      <c r="F166" s="5">
        <v>7484097000</v>
      </c>
    </row>
    <row r="167" spans="3:19" ht="15.5" x14ac:dyDescent="0.35">
      <c r="C167" t="s">
        <v>187</v>
      </c>
      <c r="P167" s="5">
        <v>3882120000</v>
      </c>
    </row>
    <row r="168" spans="3:19" ht="15.5" x14ac:dyDescent="0.35">
      <c r="C168" t="s">
        <v>188</v>
      </c>
      <c r="P168" s="5">
        <v>-298890179250</v>
      </c>
    </row>
    <row r="169" spans="3:19" ht="15.5" x14ac:dyDescent="0.35">
      <c r="C169" t="s">
        <v>189</v>
      </c>
      <c r="D169" s="5">
        <v>-173374886000</v>
      </c>
      <c r="E169" s="5">
        <v>-170883824000</v>
      </c>
      <c r="F169" s="5">
        <v>-56560018000</v>
      </c>
      <c r="G169" s="5">
        <v>-3689702341932</v>
      </c>
      <c r="I169" s="5">
        <v>-3689941422000</v>
      </c>
      <c r="J169" s="5">
        <v>514966035</v>
      </c>
      <c r="K169" s="5">
        <v>-13085568</v>
      </c>
      <c r="L169" s="5">
        <v>-4049261</v>
      </c>
      <c r="M169" s="5">
        <v>2920981</v>
      </c>
      <c r="N169" s="5">
        <v>5088357</v>
      </c>
      <c r="O169" s="5">
        <v>31375989</v>
      </c>
      <c r="P169" s="5">
        <v>253401875473</v>
      </c>
      <c r="Q169" s="5">
        <v>411368271986</v>
      </c>
      <c r="R169" s="5">
        <v>-67282503621</v>
      </c>
      <c r="S169" s="5">
        <v>612225183886</v>
      </c>
    </row>
    <row r="170" spans="3:19" ht="15.5" x14ac:dyDescent="0.35">
      <c r="C170" t="s">
        <v>190</v>
      </c>
      <c r="J170" s="5">
        <v>-51650974</v>
      </c>
      <c r="P170" s="5">
        <v>-12531599</v>
      </c>
      <c r="Q170" s="5">
        <v>3132591543</v>
      </c>
      <c r="R170" s="5">
        <v>40206424682</v>
      </c>
      <c r="S170" s="5">
        <v>-53957961929</v>
      </c>
    </row>
    <row r="171" spans="3:19" ht="15.5" x14ac:dyDescent="0.35">
      <c r="C171" t="s">
        <v>191</v>
      </c>
    </row>
    <row r="172" spans="3:19" ht="15.5" x14ac:dyDescent="0.35">
      <c r="C172" t="s">
        <v>192</v>
      </c>
      <c r="D172" s="5">
        <v>2172150000</v>
      </c>
      <c r="E172" s="5">
        <v>9698559000</v>
      </c>
      <c r="F172" s="5">
        <v>-11870709000</v>
      </c>
      <c r="G172" s="5">
        <v>-3156549397224</v>
      </c>
      <c r="I172" s="5">
        <v>-3156782792000</v>
      </c>
      <c r="J172" s="5">
        <v>-6389633</v>
      </c>
      <c r="M172" s="5">
        <v>-16059031</v>
      </c>
      <c r="N172" s="5">
        <v>-20544041</v>
      </c>
      <c r="O172" s="5">
        <v>-30142377</v>
      </c>
      <c r="P172" s="5">
        <v>-317062335589</v>
      </c>
      <c r="Q172" s="5">
        <v>-104870215255</v>
      </c>
      <c r="R172" s="5">
        <v>-84452931223</v>
      </c>
      <c r="S172" s="5">
        <v>-83090107904</v>
      </c>
    </row>
    <row r="173" spans="3:19" ht="15.5" x14ac:dyDescent="0.35">
      <c r="C173" t="s">
        <v>133</v>
      </c>
      <c r="E173" s="5">
        <v>45405847000</v>
      </c>
      <c r="F173" s="5">
        <v>-45405847000</v>
      </c>
      <c r="G173" s="5">
        <v>-58405307049</v>
      </c>
      <c r="I173" s="5">
        <v>-58411587000</v>
      </c>
      <c r="J173" s="5">
        <v>-96309880</v>
      </c>
      <c r="K173" s="5">
        <v>-9472157</v>
      </c>
      <c r="L173" s="5">
        <v>-2738204</v>
      </c>
      <c r="M173" s="5">
        <v>-6296763</v>
      </c>
      <c r="N173" s="5">
        <v>-4776195</v>
      </c>
      <c r="O173" s="5">
        <v>-4984329</v>
      </c>
      <c r="P173" s="5">
        <v>-16923066166</v>
      </c>
      <c r="Q173" s="5">
        <v>-17292434293</v>
      </c>
      <c r="R173" s="5">
        <v>-55520473696</v>
      </c>
    </row>
    <row r="174" spans="3:19" ht="15.5" x14ac:dyDescent="0.35">
      <c r="C174" t="s">
        <v>193</v>
      </c>
      <c r="D174" s="5">
        <v>16224466000</v>
      </c>
      <c r="E174" s="5">
        <v>-69586153000</v>
      </c>
      <c r="F174" s="5">
        <v>-10365576000</v>
      </c>
      <c r="G174" s="5">
        <v>-4861191</v>
      </c>
      <c r="J174" s="5">
        <v>-253242</v>
      </c>
      <c r="K174" s="5">
        <v>-87560</v>
      </c>
      <c r="L174" s="5">
        <v>-338238</v>
      </c>
      <c r="M174" s="5">
        <v>-609855</v>
      </c>
      <c r="N174" s="5">
        <v>-391977</v>
      </c>
    </row>
    <row r="175" spans="3:19" ht="15.5" x14ac:dyDescent="0.35">
      <c r="C175" t="s">
        <v>194</v>
      </c>
      <c r="M175" s="5">
        <v>10463709</v>
      </c>
      <c r="N175" s="5">
        <v>10504385</v>
      </c>
      <c r="O175" s="5">
        <v>19744793</v>
      </c>
    </row>
    <row r="176" spans="3:19" ht="15.5" x14ac:dyDescent="0.35">
      <c r="C176" t="s">
        <v>195</v>
      </c>
      <c r="D176" s="5">
        <v>-187139000</v>
      </c>
      <c r="E176" s="5">
        <v>-57698000</v>
      </c>
      <c r="G176" s="5">
        <v>-440777556</v>
      </c>
      <c r="I176" s="5">
        <v>-440350000</v>
      </c>
      <c r="J176" s="5">
        <v>-15920</v>
      </c>
      <c r="K176" s="5">
        <v>-9824</v>
      </c>
      <c r="L176" s="5">
        <v>-1375</v>
      </c>
      <c r="M176" s="5">
        <v>-20126</v>
      </c>
      <c r="N176" s="5">
        <v>-43572</v>
      </c>
      <c r="O176" s="5">
        <v>-140738</v>
      </c>
      <c r="R176" s="5">
        <v>-6056271509</v>
      </c>
      <c r="S176" s="5">
        <v>-58255796919</v>
      </c>
    </row>
    <row r="177" spans="3:19" ht="15.5" x14ac:dyDescent="0.35">
      <c r="C177" t="s">
        <v>196</v>
      </c>
      <c r="E177" s="5">
        <v>-2931645000</v>
      </c>
      <c r="F177" s="5">
        <v>2931645000</v>
      </c>
      <c r="G177" s="5">
        <v>9328351655</v>
      </c>
      <c r="I177" s="5">
        <v>9330000000</v>
      </c>
      <c r="J177" s="5">
        <v>231679177</v>
      </c>
      <c r="M177" s="5">
        <v>32363709</v>
      </c>
      <c r="N177" s="5">
        <v>32829838</v>
      </c>
      <c r="O177" s="5">
        <v>55938740</v>
      </c>
      <c r="P177" s="5">
        <v>496917000000</v>
      </c>
      <c r="Q177" s="5">
        <v>565851004423</v>
      </c>
    </row>
    <row r="178" spans="3:19" ht="15.5" x14ac:dyDescent="0.35">
      <c r="C178" t="s">
        <v>197</v>
      </c>
    </row>
    <row r="179" spans="3:19" ht="15.5" x14ac:dyDescent="0.35">
      <c r="C179" t="s">
        <v>198</v>
      </c>
      <c r="D179" s="5">
        <v>82806011000</v>
      </c>
      <c r="E179" s="5">
        <v>-82806011000</v>
      </c>
    </row>
    <row r="180" spans="3:19" ht="15.5" x14ac:dyDescent="0.35">
      <c r="C180" t="s">
        <v>199</v>
      </c>
      <c r="J180" s="5">
        <v>-29456000</v>
      </c>
    </row>
    <row r="181" spans="3:19" ht="15.5" x14ac:dyDescent="0.35">
      <c r="C181" t="s">
        <v>200</v>
      </c>
      <c r="K181" s="5">
        <v>-434894</v>
      </c>
      <c r="L181" s="5">
        <v>-571445</v>
      </c>
      <c r="M181" s="5">
        <v>-517279</v>
      </c>
      <c r="N181" s="5">
        <v>-393409</v>
      </c>
      <c r="O181" s="5">
        <v>2750000</v>
      </c>
    </row>
    <row r="182" spans="3:19" ht="15.5" x14ac:dyDescent="0.35">
      <c r="C182" t="s">
        <v>201</v>
      </c>
      <c r="D182" s="5">
        <v>101015488000</v>
      </c>
      <c r="E182" s="5">
        <v>-97345456000</v>
      </c>
      <c r="F182" s="5">
        <v>-67642132000</v>
      </c>
      <c r="G182" s="5">
        <v>-3215400343020</v>
      </c>
      <c r="I182" s="5">
        <v>-3215634729000</v>
      </c>
      <c r="J182" s="5">
        <v>-132424675</v>
      </c>
      <c r="K182" s="5">
        <v>-10004435</v>
      </c>
      <c r="L182" s="5">
        <v>-3649262</v>
      </c>
      <c r="M182" s="5">
        <v>-23503054</v>
      </c>
      <c r="N182" s="5">
        <v>-26149194</v>
      </c>
      <c r="O182" s="5">
        <v>-32517444</v>
      </c>
      <c r="P182" s="5">
        <v>-333985401755</v>
      </c>
      <c r="Q182" s="5">
        <v>-122162649548</v>
      </c>
      <c r="R182" s="5">
        <v>-146029676428</v>
      </c>
      <c r="S182" s="5">
        <v>-141345904823</v>
      </c>
    </row>
    <row r="183" spans="3:19" ht="15.5" x14ac:dyDescent="0.35">
      <c r="C183" t="s">
        <v>202</v>
      </c>
      <c r="D183" s="5">
        <v>-6044674000</v>
      </c>
      <c r="E183" s="5">
        <v>-21414836000</v>
      </c>
    </row>
    <row r="184" spans="3:19" ht="15.5" x14ac:dyDescent="0.35">
      <c r="C184" t="s">
        <v>203</v>
      </c>
      <c r="D184" s="5">
        <v>10321228000</v>
      </c>
      <c r="E184" s="5">
        <v>1030366000</v>
      </c>
      <c r="F184" s="5">
        <v>40824588000</v>
      </c>
      <c r="G184" s="5">
        <v>19250729351</v>
      </c>
      <c r="I184" s="5">
        <v>19255859000</v>
      </c>
    </row>
    <row r="185" spans="3:19" ht="15.5" x14ac:dyDescent="0.35">
      <c r="C185" t="s">
        <v>204</v>
      </c>
      <c r="D185" s="5">
        <v>-2172150000</v>
      </c>
      <c r="G185" s="5">
        <v>-5279250000</v>
      </c>
      <c r="I185" s="5">
        <v>-5279250000</v>
      </c>
      <c r="J185" s="5">
        <v>-2664641</v>
      </c>
      <c r="K185" s="5">
        <v>-3081133</v>
      </c>
      <c r="L185" s="5">
        <v>-399999</v>
      </c>
      <c r="M185" s="5">
        <v>-5939674</v>
      </c>
      <c r="N185" s="5">
        <v>-17759973</v>
      </c>
      <c r="O185" s="5">
        <v>-1719138</v>
      </c>
    </row>
    <row r="186" spans="3:19" ht="15.5" x14ac:dyDescent="0.35">
      <c r="C186" t="s">
        <v>205</v>
      </c>
      <c r="G186" s="5">
        <v>-331708795000</v>
      </c>
      <c r="I186" s="5">
        <v>-331708795000</v>
      </c>
    </row>
    <row r="187" spans="3:19" ht="15.5" x14ac:dyDescent="0.35">
      <c r="C187" t="s">
        <v>206</v>
      </c>
    </row>
    <row r="188" spans="3:19" ht="15.5" x14ac:dyDescent="0.35">
      <c r="C188" t="s">
        <v>207</v>
      </c>
      <c r="D188" s="5">
        <v>-1311717840000</v>
      </c>
    </row>
    <row r="189" spans="3:19" ht="15.5" x14ac:dyDescent="0.35">
      <c r="C189" t="s">
        <v>208</v>
      </c>
      <c r="G189" s="5">
        <v>39279613000</v>
      </c>
      <c r="I189" s="5">
        <v>39279613000</v>
      </c>
    </row>
    <row r="190" spans="3:19" ht="15.5" x14ac:dyDescent="0.35">
      <c r="C190" t="s">
        <v>209</v>
      </c>
    </row>
    <row r="191" spans="3:19" ht="15.5" x14ac:dyDescent="0.35">
      <c r="C191" t="s">
        <v>210</v>
      </c>
      <c r="O191" s="5">
        <v>-108</v>
      </c>
      <c r="P191" s="5">
        <v>-42369920633</v>
      </c>
      <c r="Q191" s="5">
        <v>-39952367557</v>
      </c>
      <c r="R191" s="5">
        <v>-17463605000</v>
      </c>
      <c r="S191" s="5">
        <v>-82500000000</v>
      </c>
    </row>
    <row r="192" spans="3:19" ht="15.5" x14ac:dyDescent="0.35">
      <c r="C192" t="s">
        <v>211</v>
      </c>
      <c r="E192" s="5">
        <v>81010000</v>
      </c>
      <c r="F192" s="5">
        <v>-81010000</v>
      </c>
      <c r="G192" s="5">
        <v>-2314994550</v>
      </c>
      <c r="I192" s="5">
        <v>-2315156000</v>
      </c>
    </row>
    <row r="193" spans="3:19" ht="15.5" x14ac:dyDescent="0.35">
      <c r="C193" t="s">
        <v>212</v>
      </c>
      <c r="J193" s="5">
        <v>440539538</v>
      </c>
    </row>
    <row r="194" spans="3:19" ht="15.5" x14ac:dyDescent="0.35">
      <c r="C194" t="s">
        <v>213</v>
      </c>
    </row>
    <row r="195" spans="3:19" ht="15.5" x14ac:dyDescent="0.35">
      <c r="C195" t="s">
        <v>214</v>
      </c>
      <c r="G195" s="5">
        <v>127576000</v>
      </c>
      <c r="I195" s="5">
        <v>127576000</v>
      </c>
    </row>
    <row r="196" spans="3:19" ht="15.5" x14ac:dyDescent="0.35">
      <c r="C196" t="s">
        <v>215</v>
      </c>
      <c r="J196" s="5">
        <v>29487610</v>
      </c>
    </row>
    <row r="197" spans="3:19" ht="15.5" x14ac:dyDescent="0.35">
      <c r="C197" t="s">
        <v>216</v>
      </c>
      <c r="O197" s="5">
        <v>8629163</v>
      </c>
    </row>
    <row r="198" spans="3:19" ht="15.5" x14ac:dyDescent="0.35">
      <c r="C198" t="s">
        <v>217</v>
      </c>
      <c r="S198" s="5">
        <v>500000000000</v>
      </c>
    </row>
    <row r="199" spans="3:19" ht="15.5" x14ac:dyDescent="0.35">
      <c r="C199" t="s">
        <v>218</v>
      </c>
      <c r="P199" s="5">
        <v>202000000</v>
      </c>
      <c r="Q199" s="5">
        <v>2617000000</v>
      </c>
      <c r="R199" s="5">
        <v>55559140000</v>
      </c>
      <c r="S199" s="5">
        <v>-7470949362</v>
      </c>
    </row>
    <row r="200" spans="3:19" ht="15.5" x14ac:dyDescent="0.35">
      <c r="C200" t="s">
        <v>219</v>
      </c>
      <c r="O200" s="5">
        <v>911768</v>
      </c>
    </row>
    <row r="201" spans="3:19" ht="15.5" x14ac:dyDescent="0.35">
      <c r="C201" t="s">
        <v>220</v>
      </c>
      <c r="D201" s="5">
        <v>1122886444000</v>
      </c>
    </row>
    <row r="202" spans="3:19" ht="15.5" x14ac:dyDescent="0.35">
      <c r="C202" t="s">
        <v>221</v>
      </c>
      <c r="O202" s="5">
        <v>133008</v>
      </c>
    </row>
    <row r="203" spans="3:19" ht="15.5" x14ac:dyDescent="0.35">
      <c r="C203" t="s">
        <v>222</v>
      </c>
      <c r="N203" s="5">
        <v>16167686</v>
      </c>
    </row>
    <row r="204" spans="3:19" ht="15.5" x14ac:dyDescent="0.35">
      <c r="C204" t="s">
        <v>223</v>
      </c>
      <c r="D204" s="5">
        <v>481065000</v>
      </c>
      <c r="E204" s="5">
        <v>395499000</v>
      </c>
      <c r="F204" s="5">
        <v>398580000</v>
      </c>
      <c r="G204" s="5">
        <v>2889932387</v>
      </c>
      <c r="I204" s="5">
        <v>2890056000</v>
      </c>
    </row>
    <row r="205" spans="3:19" ht="15.5" x14ac:dyDescent="0.35">
      <c r="C205" t="s">
        <v>224</v>
      </c>
    </row>
    <row r="206" spans="3:19" ht="15.5" x14ac:dyDescent="0.35">
      <c r="C206" t="s">
        <v>225</v>
      </c>
      <c r="D206" s="5">
        <v>-19397110000</v>
      </c>
      <c r="E206" s="5">
        <v>-105399616000</v>
      </c>
      <c r="F206" s="5">
        <v>101464410000</v>
      </c>
      <c r="G206" s="5">
        <v>18765561924</v>
      </c>
      <c r="I206" s="5">
        <v>18764373000</v>
      </c>
      <c r="J206" s="5">
        <v>2364952</v>
      </c>
      <c r="K206" s="5">
        <v>-217154</v>
      </c>
      <c r="L206" s="5">
        <v>768425</v>
      </c>
      <c r="M206" s="5">
        <v>1466399</v>
      </c>
      <c r="N206" s="5">
        <v>858680</v>
      </c>
      <c r="O206" s="5">
        <v>980822</v>
      </c>
      <c r="P206" s="5">
        <v>516032041</v>
      </c>
      <c r="Q206" s="5">
        <v>-778801849</v>
      </c>
      <c r="R206" s="5">
        <v>-2951449550</v>
      </c>
      <c r="S206" s="5">
        <v>4234262204</v>
      </c>
    </row>
    <row r="207" spans="3:19" ht="15.5" x14ac:dyDescent="0.35">
      <c r="C207" t="s">
        <v>226</v>
      </c>
      <c r="D207" s="5">
        <v>41810015000</v>
      </c>
      <c r="E207" s="5">
        <v>-10592215000</v>
      </c>
      <c r="F207" s="5">
        <v>-73138893000</v>
      </c>
      <c r="G207" s="5">
        <v>-3273480792974</v>
      </c>
      <c r="I207" s="5">
        <v>-3273724187000</v>
      </c>
      <c r="J207" s="5">
        <v>248115533</v>
      </c>
      <c r="K207" s="5">
        <v>-4566401</v>
      </c>
      <c r="L207" s="5">
        <v>5238277</v>
      </c>
      <c r="M207" s="5">
        <v>-8317937</v>
      </c>
      <c r="N207" s="5">
        <v>4124426</v>
      </c>
      <c r="O207" s="5">
        <v>5005656</v>
      </c>
      <c r="P207" s="5">
        <v>-361955963428</v>
      </c>
      <c r="Q207" s="5">
        <v>345608171736</v>
      </c>
      <c r="R207" s="5">
        <v>47142045529</v>
      </c>
      <c r="S207" s="5">
        <v>-4861036533</v>
      </c>
    </row>
    <row r="208" spans="3:19" ht="15.5" x14ac:dyDescent="0.35">
      <c r="C208" t="s">
        <v>227</v>
      </c>
      <c r="F208" s="5">
        <v>195790015000</v>
      </c>
      <c r="G208" s="5">
        <v>3472325925035</v>
      </c>
      <c r="I208" s="5">
        <v>3472582242000</v>
      </c>
      <c r="J208" s="5">
        <v>9238103</v>
      </c>
      <c r="K208" s="5">
        <v>13113262</v>
      </c>
      <c r="L208" s="5">
        <v>7874985</v>
      </c>
      <c r="M208" s="5">
        <v>16203978</v>
      </c>
      <c r="N208" s="5">
        <v>12081534</v>
      </c>
      <c r="O208" s="5">
        <v>7075878</v>
      </c>
      <c r="P208" s="5">
        <v>426120033002</v>
      </c>
      <c r="Q208" s="5">
        <v>80511861266</v>
      </c>
      <c r="R208" s="5">
        <v>33369815737</v>
      </c>
      <c r="S208" s="5">
        <v>38230852270</v>
      </c>
    </row>
    <row r="209" spans="2:19" ht="15.5" x14ac:dyDescent="0.35">
      <c r="C209" t="s">
        <v>228</v>
      </c>
      <c r="G209" s="5">
        <v>-3068038000</v>
      </c>
      <c r="I209" s="5">
        <v>-3068038000</v>
      </c>
      <c r="J209" s="5">
        <v>-1036670</v>
      </c>
      <c r="M209" s="5">
        <v>-11056</v>
      </c>
      <c r="N209" s="5">
        <v>-1982</v>
      </c>
    </row>
    <row r="210" spans="2:19" ht="15.5" x14ac:dyDescent="0.35">
      <c r="C210" t="s">
        <v>229</v>
      </c>
      <c r="D210" s="5">
        <v>41810015000</v>
      </c>
      <c r="E210" s="5">
        <v>-10592215000</v>
      </c>
      <c r="F210" s="5">
        <v>122651122000</v>
      </c>
      <c r="G210" s="5">
        <v>195777094061</v>
      </c>
      <c r="I210" s="5">
        <v>195790017000</v>
      </c>
      <c r="J210" s="5">
        <v>256316966</v>
      </c>
      <c r="K210" s="5">
        <v>8546861</v>
      </c>
      <c r="L210" s="5">
        <v>13113262</v>
      </c>
      <c r="M210" s="5">
        <v>7874985</v>
      </c>
      <c r="N210" s="5">
        <v>16203978</v>
      </c>
      <c r="O210" s="5">
        <v>12081534</v>
      </c>
      <c r="P210" s="5">
        <v>64164069574</v>
      </c>
      <c r="Q210" s="5">
        <v>426120033002</v>
      </c>
      <c r="R210" s="5">
        <v>80511861266</v>
      </c>
      <c r="S210" s="5">
        <v>33369815737</v>
      </c>
    </row>
    <row r="212" spans="2:19" ht="15.5" x14ac:dyDescent="0.35">
      <c r="B212" t="s">
        <v>230</v>
      </c>
      <c r="C212" t="s">
        <v>12</v>
      </c>
      <c r="D212" s="5">
        <v>49640000000</v>
      </c>
      <c r="E212" s="5">
        <v>49640000000</v>
      </c>
      <c r="F212" s="5">
        <v>49630000000</v>
      </c>
      <c r="G212" s="5">
        <v>49630000000</v>
      </c>
      <c r="I212" s="5">
        <v>49630000000</v>
      </c>
      <c r="J212" s="5">
        <v>49630000000</v>
      </c>
      <c r="K212" s="5">
        <v>9730000000</v>
      </c>
      <c r="L212" s="5">
        <v>9730000000</v>
      </c>
      <c r="M212" s="5">
        <v>9730000000</v>
      </c>
      <c r="N212" s="5">
        <v>9730000000</v>
      </c>
      <c r="O212" s="5">
        <v>9730000000</v>
      </c>
      <c r="P212" s="5">
        <v>9730000000</v>
      </c>
      <c r="Q212" s="5">
        <v>8750000000</v>
      </c>
      <c r="R212" s="5">
        <v>8740000000</v>
      </c>
      <c r="S212" s="5">
        <v>8730000000</v>
      </c>
    </row>
    <row r="213" spans="2:19" ht="15.5" x14ac:dyDescent="0.35">
      <c r="C213" t="s">
        <v>231</v>
      </c>
      <c r="D213" s="6">
        <v>-1.1499999999999999</v>
      </c>
      <c r="E213" s="6">
        <v>0.08</v>
      </c>
      <c r="F213" s="6">
        <v>0.47</v>
      </c>
      <c r="G213" s="6">
        <v>4.07</v>
      </c>
    </row>
    <row r="214" spans="2:19" ht="15.5" x14ac:dyDescent="0.35">
      <c r="C214" t="s">
        <v>232</v>
      </c>
      <c r="D214" s="6">
        <v>-88.7</v>
      </c>
      <c r="E214" s="6">
        <v>1562.5</v>
      </c>
      <c r="F214" s="6">
        <v>265.95999999999998</v>
      </c>
      <c r="G214" s="6">
        <v>41.77</v>
      </c>
    </row>
    <row r="215" spans="2:19" ht="15.5" x14ac:dyDescent="0.35">
      <c r="C215" t="s">
        <v>67</v>
      </c>
      <c r="D215" s="6">
        <v>4.53</v>
      </c>
      <c r="E215" s="6">
        <v>5.44</v>
      </c>
      <c r="F215" s="6">
        <v>6.39</v>
      </c>
      <c r="G215" s="6">
        <v>8.0500000000000007</v>
      </c>
    </row>
    <row r="216" spans="2:19" ht="15.5" x14ac:dyDescent="0.35">
      <c r="C216" t="s">
        <v>233</v>
      </c>
      <c r="D216" s="5">
        <v>82010000000</v>
      </c>
      <c r="E216" s="5">
        <v>227590000000</v>
      </c>
      <c r="F216" s="5">
        <v>181380000000</v>
      </c>
      <c r="G216" s="5">
        <v>228050000000</v>
      </c>
    </row>
    <row r="217" spans="2:19" ht="15.5" x14ac:dyDescent="0.35">
      <c r="C217" t="s">
        <v>234</v>
      </c>
      <c r="D217" s="6">
        <v>-6.1999999999999998E-3</v>
      </c>
      <c r="E217" s="6">
        <v>5.0000000000000001E-4</v>
      </c>
      <c r="F217" s="6">
        <v>2.8999999999999998E-3</v>
      </c>
      <c r="G217" s="6">
        <v>2.4500000000000001E-2</v>
      </c>
    </row>
    <row r="218" spans="2:19" ht="15.5" x14ac:dyDescent="0.35">
      <c r="C218" t="s">
        <v>235</v>
      </c>
      <c r="D218" s="6">
        <v>-1.1399999999999999E-2</v>
      </c>
      <c r="E218" s="6">
        <v>8.0000000000000004E-4</v>
      </c>
      <c r="F218" s="6">
        <v>4.6999999999999993E-3</v>
      </c>
      <c r="G218" s="6">
        <v>4.07E-2</v>
      </c>
    </row>
    <row r="219" spans="2:19" ht="15.5" x14ac:dyDescent="0.35">
      <c r="C219" t="s">
        <v>236</v>
      </c>
      <c r="D219" s="6">
        <v>-4.5000000000000005E-3</v>
      </c>
      <c r="E219" s="6">
        <v>1.43E-2</v>
      </c>
      <c r="F219" s="6">
        <v>1.1399999999999999E-2</v>
      </c>
      <c r="G219" s="6">
        <v>1.54E-2</v>
      </c>
    </row>
    <row r="220" spans="2:19" ht="15.5" x14ac:dyDescent="0.35">
      <c r="C220" t="s">
        <v>237</v>
      </c>
      <c r="D220" s="6">
        <v>-0.36</v>
      </c>
      <c r="E220" s="6">
        <v>1.82</v>
      </c>
      <c r="F220" s="6">
        <v>2.2200000000000002</v>
      </c>
      <c r="G220" s="6">
        <v>2.25</v>
      </c>
    </row>
    <row r="221" spans="2:19" ht="15.5" x14ac:dyDescent="0.35">
      <c r="C221" t="s">
        <v>238</v>
      </c>
      <c r="D221" s="6">
        <v>1.02</v>
      </c>
      <c r="E221" s="6">
        <v>1.23</v>
      </c>
      <c r="F221" s="6">
        <v>1.24</v>
      </c>
      <c r="G221" s="6">
        <v>1.7</v>
      </c>
    </row>
    <row r="222" spans="2:19" ht="15.5" x14ac:dyDescent="0.35">
      <c r="C222" t="s">
        <v>239</v>
      </c>
      <c r="D222" s="6">
        <v>100.25</v>
      </c>
      <c r="E222" s="6">
        <v>101.89</v>
      </c>
      <c r="F222" s="6">
        <v>100.54</v>
      </c>
      <c r="G222" s="6">
        <v>100.01</v>
      </c>
    </row>
    <row r="223" spans="2:19" ht="15.5" x14ac:dyDescent="0.35">
      <c r="C223" t="s">
        <v>240</v>
      </c>
      <c r="D223" s="6">
        <v>2.3199999999999998</v>
      </c>
      <c r="E223" s="6">
        <v>2.75</v>
      </c>
      <c r="F223" s="6">
        <v>2.85</v>
      </c>
      <c r="G223" s="6">
        <v>3.94</v>
      </c>
    </row>
    <row r="224" spans="2:19" ht="15.5" x14ac:dyDescent="0.35">
      <c r="C224" t="s">
        <v>241</v>
      </c>
      <c r="D224" s="6">
        <v>43.94</v>
      </c>
      <c r="E224" s="6">
        <v>45.52</v>
      </c>
      <c r="F224" s="6">
        <v>43.93</v>
      </c>
      <c r="G224" s="6">
        <v>43.13</v>
      </c>
    </row>
    <row r="225" spans="3:19" ht="15.5" x14ac:dyDescent="0.35">
      <c r="C225" t="s">
        <v>242</v>
      </c>
      <c r="D225" s="5">
        <v>1006000000000</v>
      </c>
      <c r="E225" s="5">
        <v>1176000000000</v>
      </c>
      <c r="F225" s="5">
        <v>1133000000000</v>
      </c>
      <c r="G225" s="5">
        <v>1175000000000</v>
      </c>
    </row>
    <row r="226" spans="3:19" ht="15.5" x14ac:dyDescent="0.35">
      <c r="C226" t="s">
        <v>243</v>
      </c>
      <c r="D226" s="5">
        <v>2182000000000</v>
      </c>
      <c r="E226" s="5">
        <v>824000000000</v>
      </c>
      <c r="F226" s="5">
        <v>902000000000</v>
      </c>
      <c r="G226" s="5">
        <v>924000000000</v>
      </c>
    </row>
    <row r="227" spans="3:19" ht="15.5" x14ac:dyDescent="0.35">
      <c r="C227" t="s">
        <v>244</v>
      </c>
      <c r="D227" s="5">
        <v>4977000000000</v>
      </c>
      <c r="E227" s="5">
        <v>5058000000000</v>
      </c>
      <c r="F227" s="5">
        <v>4990000000000</v>
      </c>
      <c r="G227" s="5">
        <v>4964000000000</v>
      </c>
    </row>
    <row r="228" spans="3:19" ht="15.5" x14ac:dyDescent="0.35">
      <c r="C228" t="s">
        <v>24</v>
      </c>
      <c r="D228" s="5">
        <v>3187000000000</v>
      </c>
      <c r="E228" s="5">
        <v>2001000000000</v>
      </c>
      <c r="F228" s="5">
        <v>2034000000000</v>
      </c>
      <c r="G228" s="5">
        <v>2099000000000</v>
      </c>
    </row>
    <row r="229" spans="3:19" ht="15.5" x14ac:dyDescent="0.35">
      <c r="C229" t="s">
        <v>21</v>
      </c>
      <c r="D229" s="5">
        <v>3034000000000</v>
      </c>
      <c r="E229" s="5">
        <v>1889000000000</v>
      </c>
      <c r="F229" s="5">
        <v>1912000000000</v>
      </c>
      <c r="G229" s="5">
        <v>1903000000000</v>
      </c>
    </row>
    <row r="230" spans="3:19" ht="15.5" x14ac:dyDescent="0.35">
      <c r="C230" t="s">
        <v>245</v>
      </c>
      <c r="D230" s="5">
        <v>-308000000000</v>
      </c>
      <c r="E230" s="5">
        <v>-323000000000</v>
      </c>
      <c r="F230" s="5">
        <v>-361000000000</v>
      </c>
      <c r="G230" s="5">
        <v>-406000000000</v>
      </c>
    </row>
    <row r="231" spans="3:19" ht="15.5" x14ac:dyDescent="0.35">
      <c r="C231" t="s">
        <v>246</v>
      </c>
      <c r="D231" s="5">
        <v>286000000000</v>
      </c>
      <c r="E231" s="5">
        <v>285000000000</v>
      </c>
      <c r="F231" s="5">
        <v>-53000000000</v>
      </c>
      <c r="G231" s="5">
        <v>324000000000</v>
      </c>
    </row>
    <row r="232" spans="3:19" ht="15.5" x14ac:dyDescent="0.35">
      <c r="C232" t="s">
        <v>247</v>
      </c>
      <c r="D232" s="5">
        <v>-58000000000</v>
      </c>
      <c r="E232" s="5">
        <v>-12000000000</v>
      </c>
      <c r="F232" s="5">
        <v>-73000000000</v>
      </c>
      <c r="G232" s="5">
        <v>253000000000</v>
      </c>
    </row>
    <row r="233" spans="3:19" ht="15.5" x14ac:dyDescent="0.35">
      <c r="C233" t="s">
        <v>13</v>
      </c>
      <c r="D233" s="5">
        <v>228000000000</v>
      </c>
      <c r="E233" s="5">
        <v>273000000000</v>
      </c>
      <c r="F233" s="5">
        <v>-126000000000</v>
      </c>
      <c r="G233" s="5">
        <v>577000000000</v>
      </c>
    </row>
    <row r="234" spans="3:19" ht="15.5" x14ac:dyDescent="0.35">
      <c r="C234" t="s">
        <v>16</v>
      </c>
      <c r="D234" s="6">
        <v>4.5999999999999996</v>
      </c>
      <c r="E234" s="6">
        <v>5.49</v>
      </c>
      <c r="F234" s="6">
        <v>-2.5299999999999998</v>
      </c>
      <c r="G234" s="6">
        <v>11.63</v>
      </c>
    </row>
    <row r="235" spans="3:19" ht="15.5" x14ac:dyDescent="0.35">
      <c r="C235" t="s">
        <v>52</v>
      </c>
      <c r="I235" s="6">
        <v>5.95</v>
      </c>
      <c r="J235" s="6">
        <v>-0.67</v>
      </c>
      <c r="K235" s="6">
        <v>-22.92</v>
      </c>
      <c r="L235" s="6">
        <v>-95.24</v>
      </c>
      <c r="M235" s="6">
        <v>-43.81</v>
      </c>
      <c r="N235" s="6">
        <v>2.04</v>
      </c>
      <c r="O235" s="6">
        <v>-31.87</v>
      </c>
      <c r="P235" s="6">
        <v>12.2</v>
      </c>
      <c r="Q235" s="6">
        <v>16.309999999999999</v>
      </c>
      <c r="R235" s="6">
        <v>13.99</v>
      </c>
      <c r="S235" s="6">
        <v>4.01</v>
      </c>
    </row>
    <row r="236" spans="3:19" ht="15.5" x14ac:dyDescent="0.35">
      <c r="C236" t="s">
        <v>66</v>
      </c>
      <c r="I236" s="6">
        <v>28.57</v>
      </c>
      <c r="J236" s="6">
        <v>-295.52</v>
      </c>
      <c r="K236" s="6">
        <v>-6.02</v>
      </c>
      <c r="L236" s="6">
        <v>-0.5</v>
      </c>
      <c r="M236" s="6">
        <v>-4.68</v>
      </c>
      <c r="N236" s="6">
        <v>759.31</v>
      </c>
      <c r="O236" s="6">
        <v>-35.14</v>
      </c>
      <c r="P236" s="6">
        <v>79.02</v>
      </c>
      <c r="Q236" s="6">
        <v>37.03</v>
      </c>
      <c r="R236" s="6">
        <v>36.950000000000003</v>
      </c>
      <c r="S236" s="6">
        <v>11.97</v>
      </c>
    </row>
    <row r="237" spans="3:19" ht="15.5" x14ac:dyDescent="0.35">
      <c r="C237" t="s">
        <v>69</v>
      </c>
      <c r="I237" s="6">
        <v>2.42</v>
      </c>
      <c r="J237" s="6">
        <v>18.989999999999998</v>
      </c>
      <c r="K237" s="6">
        <v>3.75</v>
      </c>
      <c r="L237" s="6">
        <v>1.03</v>
      </c>
      <c r="M237" s="6">
        <v>2.67</v>
      </c>
      <c r="N237" s="6">
        <v>19.579999999999998</v>
      </c>
      <c r="O237" s="6">
        <v>20.71</v>
      </c>
      <c r="P237" s="6">
        <v>16.93</v>
      </c>
      <c r="Q237" s="6">
        <v>13.02</v>
      </c>
      <c r="R237" s="6">
        <v>13.51</v>
      </c>
      <c r="S237" s="6">
        <v>1.32</v>
      </c>
    </row>
    <row r="238" spans="3:19" ht="15.5" x14ac:dyDescent="0.35">
      <c r="C238" t="s">
        <v>248</v>
      </c>
      <c r="I238" s="5">
        <v>886270000000</v>
      </c>
    </row>
    <row r="239" spans="3:19" ht="15.5" x14ac:dyDescent="0.35">
      <c r="C239" t="s">
        <v>249</v>
      </c>
      <c r="I239" s="6">
        <v>3.5900000000000001E-2</v>
      </c>
      <c r="J239" s="6">
        <v>-2.8999999999999998E-3</v>
      </c>
      <c r="K239" s="6">
        <v>-0.1026</v>
      </c>
      <c r="L239" s="6">
        <v>-0.32700000000000001</v>
      </c>
      <c r="M239" s="6">
        <v>-0.12</v>
      </c>
      <c r="N239" s="6">
        <v>5.1000000000000004E-3</v>
      </c>
      <c r="O239" s="6">
        <v>-9.5500000000000002E-2</v>
      </c>
      <c r="P239" s="6">
        <v>4.58E-2</v>
      </c>
      <c r="Q239" s="6">
        <v>6.5299999999999997E-2</v>
      </c>
      <c r="R239" s="6">
        <v>7.5700000000000003E-2</v>
      </c>
      <c r="S239" s="6">
        <v>2.5399999999999999E-2</v>
      </c>
    </row>
    <row r="240" spans="3:19" ht="15.5" x14ac:dyDescent="0.35">
      <c r="C240" t="s">
        <v>250</v>
      </c>
      <c r="I240" s="6">
        <v>5.9500000000000004E-2</v>
      </c>
      <c r="J240" s="6">
        <v>-6.8999999999999999E-3</v>
      </c>
      <c r="K240" s="6">
        <v>33.833500000000001</v>
      </c>
      <c r="L240" s="6">
        <v>-4.1375000000000002</v>
      </c>
      <c r="M240" s="6">
        <v>-0.40159999999999996</v>
      </c>
      <c r="N240" s="6">
        <v>1.3600000000000001E-2</v>
      </c>
      <c r="O240" s="6">
        <v>-0.27190000000000003</v>
      </c>
      <c r="P240" s="6">
        <v>8.6199999999999999E-2</v>
      </c>
      <c r="Q240" s="6">
        <v>0.12240000000000001</v>
      </c>
      <c r="R240" s="6">
        <v>0.11130000000000001</v>
      </c>
      <c r="S240" s="6">
        <v>3.4500000000000003E-2</v>
      </c>
    </row>
    <row r="241" spans="3:19" ht="15.5" x14ac:dyDescent="0.35">
      <c r="C241" t="s">
        <v>251</v>
      </c>
      <c r="I241" s="6">
        <v>5.4600000000000003E-2</v>
      </c>
      <c r="J241" s="6">
        <v>2.4700000000000003E-2</v>
      </c>
      <c r="K241" s="6">
        <v>-0.1525</v>
      </c>
      <c r="L241" s="6">
        <v>-0.60580000000000001</v>
      </c>
      <c r="M241" s="6">
        <v>-0.12539999999999998</v>
      </c>
      <c r="N241" s="6">
        <v>0.1048</v>
      </c>
      <c r="O241" s="6">
        <v>-0.10630000000000001</v>
      </c>
      <c r="P241" s="6">
        <v>9.0999999999999998E-2</v>
      </c>
      <c r="Q241" s="6">
        <v>9.1799999999999993E-2</v>
      </c>
      <c r="R241" s="6">
        <v>7.9699999999999993E-2</v>
      </c>
      <c r="S241" s="6">
        <v>0.10920000000000001</v>
      </c>
    </row>
    <row r="242" spans="3:19" ht="15.5" x14ac:dyDescent="0.35">
      <c r="C242" t="s">
        <v>252</v>
      </c>
      <c r="I242" s="6">
        <v>2.13</v>
      </c>
      <c r="J242" s="6">
        <v>1.48</v>
      </c>
      <c r="K242" s="6">
        <v>-0.76</v>
      </c>
      <c r="L242" s="6">
        <v>-7.57</v>
      </c>
      <c r="M242" s="6">
        <v>-1.7</v>
      </c>
      <c r="N242" s="6">
        <v>1.35</v>
      </c>
      <c r="O242" s="6">
        <v>-2.23</v>
      </c>
      <c r="P242" s="6">
        <v>3.72</v>
      </c>
      <c r="Q242" s="6">
        <v>6.49</v>
      </c>
      <c r="R242" s="6">
        <v>4.5</v>
      </c>
      <c r="S242" s="6">
        <v>2.99</v>
      </c>
    </row>
    <row r="243" spans="3:19" ht="15.5" x14ac:dyDescent="0.35">
      <c r="C243" t="s">
        <v>63</v>
      </c>
      <c r="I243" s="6">
        <v>1.7</v>
      </c>
      <c r="J243" s="6">
        <v>2.04</v>
      </c>
      <c r="K243" s="6">
        <v>-202.94</v>
      </c>
      <c r="L243" s="6">
        <v>2.09</v>
      </c>
      <c r="M243" s="6">
        <v>1.88</v>
      </c>
      <c r="N243" s="6">
        <v>10.33</v>
      </c>
      <c r="O243" s="6">
        <v>9.5500000000000007</v>
      </c>
      <c r="P243" s="6">
        <v>6.81</v>
      </c>
      <c r="Q243" s="6">
        <v>4.53</v>
      </c>
      <c r="R243" s="6">
        <v>4.1100000000000003</v>
      </c>
      <c r="S243" s="6">
        <v>0.41</v>
      </c>
    </row>
    <row r="244" spans="3:19" ht="15.5" x14ac:dyDescent="0.35">
      <c r="C244" t="s">
        <v>60</v>
      </c>
      <c r="I244" s="6">
        <v>100.01</v>
      </c>
      <c r="J244" s="6">
        <v>96.84</v>
      </c>
      <c r="K244" s="6">
        <v>-0.68</v>
      </c>
      <c r="L244" s="6">
        <v>23.02</v>
      </c>
      <c r="M244" s="6">
        <v>109.08</v>
      </c>
      <c r="N244" s="6">
        <v>149.9</v>
      </c>
      <c r="O244" s="6">
        <v>117.22</v>
      </c>
      <c r="P244" s="6">
        <v>141.6</v>
      </c>
      <c r="Q244" s="6">
        <v>133.28</v>
      </c>
      <c r="R244" s="6">
        <v>125.72</v>
      </c>
      <c r="S244" s="6">
        <v>116.27</v>
      </c>
    </row>
    <row r="245" spans="3:19" ht="15.5" x14ac:dyDescent="0.35">
      <c r="C245" t="s">
        <v>253</v>
      </c>
      <c r="I245" s="6">
        <v>3.94</v>
      </c>
      <c r="J245" s="6">
        <v>5.08</v>
      </c>
      <c r="K245" s="6">
        <v>-202.94</v>
      </c>
      <c r="L245" s="6">
        <v>2.09</v>
      </c>
      <c r="M245" s="6">
        <v>1.88</v>
      </c>
      <c r="N245" s="6">
        <v>10.33</v>
      </c>
      <c r="O245" s="6">
        <v>9.56</v>
      </c>
      <c r="P245" s="6">
        <v>6.81</v>
      </c>
      <c r="Q245" s="6">
        <v>4.53</v>
      </c>
      <c r="R245" s="6">
        <v>4.1100000000000003</v>
      </c>
      <c r="S245" s="6">
        <v>0.41</v>
      </c>
    </row>
    <row r="246" spans="3:19" ht="15.5" x14ac:dyDescent="0.35">
      <c r="C246" t="s">
        <v>254</v>
      </c>
      <c r="I246" s="6">
        <v>43.13</v>
      </c>
      <c r="J246" s="6">
        <v>39.01</v>
      </c>
      <c r="K246" s="6">
        <v>-0.68</v>
      </c>
      <c r="L246" s="6">
        <v>23.02</v>
      </c>
      <c r="M246" s="6">
        <v>109.08</v>
      </c>
      <c r="N246" s="6">
        <v>149.9</v>
      </c>
      <c r="O246" s="6">
        <v>117.13</v>
      </c>
      <c r="P246" s="6">
        <v>141.6</v>
      </c>
      <c r="Q246" s="6">
        <v>133.28</v>
      </c>
      <c r="R246" s="6">
        <v>125.72</v>
      </c>
      <c r="S246" s="6">
        <v>116.27</v>
      </c>
    </row>
    <row r="247" spans="3:19" ht="15.5" x14ac:dyDescent="0.35">
      <c r="C247" t="s">
        <v>255</v>
      </c>
      <c r="I247" s="5">
        <v>1175000000000</v>
      </c>
      <c r="J247" s="5">
        <v>1281000000000</v>
      </c>
      <c r="K247" s="5">
        <v>1377000000000</v>
      </c>
      <c r="L247" s="5">
        <v>1653000000000</v>
      </c>
      <c r="M247" s="5">
        <v>1191000000000</v>
      </c>
      <c r="N247" s="5">
        <v>1512000000000</v>
      </c>
      <c r="O247" s="5">
        <v>1609000000000</v>
      </c>
      <c r="P247" s="5">
        <v>228000000000</v>
      </c>
      <c r="Q247" s="5">
        <v>119000000000</v>
      </c>
      <c r="R247" s="5">
        <v>89000000000</v>
      </c>
      <c r="S247" s="5">
        <v>131000000000</v>
      </c>
    </row>
    <row r="248" spans="3:19" ht="15.5" x14ac:dyDescent="0.35">
      <c r="C248" t="s">
        <v>256</v>
      </c>
      <c r="I248" s="5">
        <v>924000000000</v>
      </c>
      <c r="J248" s="5">
        <v>4035000000000</v>
      </c>
      <c r="K248" s="5">
        <v>385000000000</v>
      </c>
      <c r="L248" s="5">
        <v>517000000000</v>
      </c>
      <c r="M248" s="5">
        <v>765000000000</v>
      </c>
      <c r="N248" s="5">
        <v>370000000000</v>
      </c>
      <c r="O248" s="5">
        <v>179000000000</v>
      </c>
      <c r="P248" s="5">
        <v>753000000000</v>
      </c>
      <c r="Q248" s="5">
        <v>696000000000</v>
      </c>
      <c r="R248" s="5">
        <v>308000000000</v>
      </c>
      <c r="S248" s="5">
        <v>201000000000</v>
      </c>
    </row>
    <row r="249" spans="3:19" ht="15.5" x14ac:dyDescent="0.35">
      <c r="C249" t="s">
        <v>26</v>
      </c>
      <c r="I249" s="5">
        <v>2099000000000</v>
      </c>
      <c r="J249" s="5">
        <v>5316000000000</v>
      </c>
      <c r="K249" s="5">
        <v>1762000000000</v>
      </c>
      <c r="L249" s="5">
        <v>2170000000000</v>
      </c>
      <c r="M249" s="5">
        <v>1956000000000</v>
      </c>
      <c r="N249" s="5">
        <v>1882000000000</v>
      </c>
      <c r="O249" s="5">
        <v>1789000000000</v>
      </c>
      <c r="P249" s="5">
        <v>980000000000</v>
      </c>
      <c r="Q249" s="5">
        <v>816000000000</v>
      </c>
      <c r="R249" s="5">
        <v>397000000000</v>
      </c>
      <c r="S249" s="5">
        <v>332000000000</v>
      </c>
    </row>
    <row r="250" spans="3:19" ht="15.5" x14ac:dyDescent="0.35">
      <c r="C250" t="s">
        <v>23</v>
      </c>
      <c r="I250" s="5">
        <v>1903000000000</v>
      </c>
      <c r="J250" s="5">
        <v>1843000000000</v>
      </c>
      <c r="K250" s="5">
        <v>1647000000000</v>
      </c>
      <c r="L250" s="5">
        <v>1989000000000</v>
      </c>
      <c r="M250" s="5">
        <v>1858000000000</v>
      </c>
      <c r="N250" s="5">
        <v>1685000000000</v>
      </c>
      <c r="O250" s="5">
        <v>1664000000000</v>
      </c>
      <c r="P250" s="5">
        <v>916000000000</v>
      </c>
      <c r="Q250" s="5">
        <v>390000000000</v>
      </c>
      <c r="R250" s="5">
        <v>317000000000</v>
      </c>
      <c r="S250" s="5">
        <v>299000000000</v>
      </c>
    </row>
    <row r="251" spans="3:19" ht="15.5" x14ac:dyDescent="0.35">
      <c r="C251" t="s">
        <v>257</v>
      </c>
      <c r="I251" s="5">
        <v>-406000000000</v>
      </c>
      <c r="J251" s="5">
        <v>2357000000000</v>
      </c>
      <c r="K251" s="5">
        <v>-1306000000000</v>
      </c>
      <c r="L251" s="5">
        <v>-1468000000000</v>
      </c>
      <c r="M251" s="5">
        <v>-681000000000</v>
      </c>
      <c r="N251" s="5">
        <v>-1004000000000</v>
      </c>
      <c r="O251" s="5">
        <v>-1090000000000</v>
      </c>
      <c r="P251" s="5">
        <v>240000000000</v>
      </c>
      <c r="Q251" s="5">
        <v>423000000000</v>
      </c>
      <c r="R251" s="5">
        <v>545000000000</v>
      </c>
      <c r="S251" s="5">
        <v>409000000000</v>
      </c>
    </row>
    <row r="252" spans="3:19" ht="15.5" x14ac:dyDescent="0.35">
      <c r="C252" t="s">
        <v>258</v>
      </c>
      <c r="I252" s="5">
        <v>672000000000</v>
      </c>
      <c r="J252" s="5">
        <v>4000000000</v>
      </c>
      <c r="K252" s="5">
        <v>143000000000</v>
      </c>
      <c r="L252" s="5">
        <v>85000000000</v>
      </c>
      <c r="M252" s="5">
        <v>204000000000</v>
      </c>
      <c r="N252" s="5">
        <v>193000000000</v>
      </c>
      <c r="O252" s="5">
        <v>176000000000</v>
      </c>
      <c r="P252" s="5">
        <v>203000000000</v>
      </c>
      <c r="Q252" s="5">
        <v>127000000000</v>
      </c>
      <c r="R252" s="5">
        <v>54000000000</v>
      </c>
      <c r="S252" s="5">
        <v>7000000000</v>
      </c>
    </row>
    <row r="253" spans="3:19" ht="15.5" x14ac:dyDescent="0.35">
      <c r="C253" t="s">
        <v>259</v>
      </c>
      <c r="J253" s="5">
        <v>-40000000000</v>
      </c>
      <c r="K253" s="5">
        <v>-61000000000</v>
      </c>
      <c r="L253" s="5">
        <v>-17000000000</v>
      </c>
      <c r="M253" s="5">
        <v>-347000000000</v>
      </c>
      <c r="N253" s="5">
        <v>-215000000000</v>
      </c>
      <c r="O253" s="5">
        <v>-516000000000</v>
      </c>
      <c r="P253" s="5">
        <v>-555000000000</v>
      </c>
      <c r="Q253" s="5">
        <v>-622000000000</v>
      </c>
      <c r="R253" s="5">
        <v>-4000000000</v>
      </c>
      <c r="S253" s="5">
        <v>-197000000000</v>
      </c>
    </row>
    <row r="254" spans="3:19" ht="15.5" x14ac:dyDescent="0.35">
      <c r="C254" t="s">
        <v>15</v>
      </c>
      <c r="I254" s="5">
        <v>672000000000</v>
      </c>
      <c r="J254" s="5">
        <v>-36000000000</v>
      </c>
      <c r="K254" s="5">
        <v>82000000000</v>
      </c>
      <c r="L254" s="5">
        <v>67000000000</v>
      </c>
      <c r="M254" s="5">
        <v>-143000000000</v>
      </c>
      <c r="N254" s="5">
        <v>-23000000000</v>
      </c>
      <c r="O254" s="5">
        <v>-340000000000</v>
      </c>
      <c r="P254" s="5">
        <v>-351000000000</v>
      </c>
      <c r="Q254" s="5">
        <v>-496000000000</v>
      </c>
      <c r="R254" s="5">
        <v>50000000000</v>
      </c>
      <c r="S254" s="5">
        <v>-190000000000</v>
      </c>
    </row>
    <row r="255" spans="3:19" ht="15.5" x14ac:dyDescent="0.35">
      <c r="C255" t="s">
        <v>17</v>
      </c>
      <c r="I255" s="6">
        <v>13.54</v>
      </c>
      <c r="J255" s="6">
        <v>-0.72</v>
      </c>
      <c r="K255" s="6">
        <v>8.3800000000000008</v>
      </c>
      <c r="L255" s="6">
        <v>6.92</v>
      </c>
      <c r="M255" s="6">
        <v>-14.71</v>
      </c>
      <c r="N255" s="6">
        <v>-2.31</v>
      </c>
      <c r="O255" s="6">
        <v>-34.979999999999997</v>
      </c>
      <c r="P255" s="6">
        <v>-36.090000000000003</v>
      </c>
      <c r="Q255" s="6">
        <v>-56.65</v>
      </c>
      <c r="R255" s="6">
        <v>5.75</v>
      </c>
      <c r="S255" s="6">
        <v>-21.77</v>
      </c>
    </row>
    <row r="257" spans="2:20" ht="15.5" x14ac:dyDescent="0.35">
      <c r="B257" t="s">
        <v>260</v>
      </c>
      <c r="C257" t="s">
        <v>261</v>
      </c>
      <c r="D257" s="5">
        <v>-819000000000</v>
      </c>
      <c r="E257" s="5">
        <v>-57000000000</v>
      </c>
      <c r="F257" s="5">
        <v>4000000000</v>
      </c>
      <c r="G257" s="5">
        <v>23000000000</v>
      </c>
      <c r="H257" s="5">
        <v>-819000000000</v>
      </c>
      <c r="I257" s="5">
        <v>295000000000</v>
      </c>
      <c r="J257" s="5">
        <v>-33000000000</v>
      </c>
      <c r="K257" s="5">
        <v>-223000000000</v>
      </c>
      <c r="L257" s="5">
        <v>-927000000000</v>
      </c>
      <c r="M257" s="5">
        <v>-426000000000</v>
      </c>
      <c r="N257" s="5">
        <v>20000000000</v>
      </c>
      <c r="O257" s="5">
        <v>-310000000000</v>
      </c>
      <c r="P257" s="5">
        <v>119000000000</v>
      </c>
      <c r="T257" s="5">
        <v>-29000000000</v>
      </c>
    </row>
    <row r="258" spans="2:20" ht="15.5" x14ac:dyDescent="0.35">
      <c r="C258" t="s">
        <v>51</v>
      </c>
      <c r="D258" s="6">
        <v>-1.1499999999999999</v>
      </c>
      <c r="E258" s="6">
        <v>0.08</v>
      </c>
      <c r="F258" s="6">
        <v>0.47</v>
      </c>
      <c r="G258" s="6">
        <v>4.07</v>
      </c>
      <c r="I258" s="6">
        <v>5.95</v>
      </c>
      <c r="J258" s="6">
        <v>-0.67</v>
      </c>
      <c r="K258" s="6">
        <v>-4.49</v>
      </c>
      <c r="L258" s="6">
        <v>-18.670000000000002</v>
      </c>
      <c r="M258" s="6">
        <v>-8.59</v>
      </c>
      <c r="N258" s="6">
        <v>0.4</v>
      </c>
      <c r="O258" s="6">
        <v>-6.25</v>
      </c>
      <c r="P258" s="6">
        <v>2.39</v>
      </c>
      <c r="T258" s="6">
        <v>-0.59</v>
      </c>
    </row>
    <row r="259" spans="2:20" ht="15.5" x14ac:dyDescent="0.35">
      <c r="C259" t="s">
        <v>262</v>
      </c>
      <c r="D259" s="5">
        <v>3554000000000</v>
      </c>
      <c r="E259" s="5">
        <v>1118000000000</v>
      </c>
      <c r="F259" s="5">
        <v>1141000000000</v>
      </c>
      <c r="G259" s="5">
        <v>971000000000</v>
      </c>
      <c r="H259" s="5">
        <v>3554000000000</v>
      </c>
      <c r="I259" s="5">
        <v>3483000000000</v>
      </c>
      <c r="J259" s="5">
        <v>517000000000</v>
      </c>
      <c r="K259" s="5">
        <v>358000000000</v>
      </c>
      <c r="L259" s="5">
        <v>452000000000</v>
      </c>
      <c r="M259" s="5">
        <v>746000000000</v>
      </c>
      <c r="N259" s="5">
        <v>770000000000</v>
      </c>
      <c r="O259" s="5">
        <v>526000000000</v>
      </c>
      <c r="P259" s="5">
        <v>554000000000</v>
      </c>
      <c r="T259" s="5">
        <v>3230000000000</v>
      </c>
    </row>
    <row r="260" spans="2:20" ht="15.5" x14ac:dyDescent="0.35">
      <c r="C260" t="s">
        <v>263</v>
      </c>
      <c r="I260" s="6">
        <v>6.95</v>
      </c>
    </row>
    <row r="261" spans="2:20" ht="15.5" x14ac:dyDescent="0.35">
      <c r="C261" t="s">
        <v>264</v>
      </c>
      <c r="I261" s="6">
        <v>3.45</v>
      </c>
    </row>
    <row r="262" spans="2:20" ht="15.5" x14ac:dyDescent="0.35">
      <c r="C262" t="s">
        <v>265</v>
      </c>
      <c r="D262" s="6">
        <v>0.79</v>
      </c>
    </row>
    <row r="263" spans="2:20" ht="15.5" x14ac:dyDescent="0.35">
      <c r="C263" t="s">
        <v>266</v>
      </c>
      <c r="D263" s="6">
        <v>0.7</v>
      </c>
    </row>
    <row r="264" spans="2:20" ht="15.5" x14ac:dyDescent="0.35">
      <c r="C264" t="s">
        <v>267</v>
      </c>
      <c r="D264" s="6">
        <v>0.64</v>
      </c>
    </row>
    <row r="265" spans="2:20" ht="15.5" x14ac:dyDescent="0.35">
      <c r="C265" t="s">
        <v>268</v>
      </c>
      <c r="D265" s="6">
        <v>0.44</v>
      </c>
    </row>
    <row r="266" spans="2:20" ht="15.5" x14ac:dyDescent="0.35">
      <c r="C266" t="s">
        <v>269</v>
      </c>
      <c r="D266" s="6">
        <v>3.33</v>
      </c>
    </row>
    <row r="267" spans="2:20" ht="15.5" x14ac:dyDescent="0.35">
      <c r="C267" t="s">
        <v>270</v>
      </c>
      <c r="D267" s="6">
        <v>0.35</v>
      </c>
    </row>
    <row r="268" spans="2:20" ht="15.5" x14ac:dyDescent="0.35">
      <c r="C268" t="s">
        <v>271</v>
      </c>
      <c r="D268" s="6">
        <v>1.84</v>
      </c>
    </row>
    <row r="269" spans="2:20" ht="15.5" x14ac:dyDescent="0.35">
      <c r="C269" t="s">
        <v>272</v>
      </c>
      <c r="I269" s="6">
        <v>1.0900000000000001</v>
      </c>
    </row>
    <row r="270" spans="2:20" ht="15.5" x14ac:dyDescent="0.35">
      <c r="C270" t="s">
        <v>13</v>
      </c>
      <c r="D270" s="5">
        <v>228000000000</v>
      </c>
    </row>
    <row r="271" spans="2:20" ht="15.5" x14ac:dyDescent="0.35">
      <c r="C271" t="s">
        <v>273</v>
      </c>
      <c r="I271" s="6">
        <v>-0.1515</v>
      </c>
    </row>
    <row r="272" spans="2:20" ht="15.5" x14ac:dyDescent="0.35">
      <c r="C272" t="s">
        <v>274</v>
      </c>
      <c r="I272" s="6">
        <v>-0.66839999999999999</v>
      </c>
    </row>
    <row r="273" spans="3:9" ht="15.5" x14ac:dyDescent="0.35">
      <c r="C273" t="s">
        <v>275</v>
      </c>
      <c r="I273" s="6">
        <v>3.3500000000000002E-2</v>
      </c>
    </row>
    <row r="274" spans="3:9" ht="15.5" x14ac:dyDescent="0.35">
      <c r="C274" t="s">
        <v>276</v>
      </c>
      <c r="D274" s="6">
        <v>27.8</v>
      </c>
    </row>
    <row r="275" spans="3:9" ht="15.5" x14ac:dyDescent="0.35">
      <c r="C275" t="s">
        <v>277</v>
      </c>
      <c r="D275" s="6">
        <v>8.44</v>
      </c>
    </row>
    <row r="276" spans="3:9" ht="15.5" x14ac:dyDescent="0.35">
      <c r="C276" t="s">
        <v>278</v>
      </c>
      <c r="D276" s="6">
        <v>22.21</v>
      </c>
    </row>
    <row r="277" spans="3:9" ht="15.5" x14ac:dyDescent="0.35">
      <c r="C277" t="s">
        <v>279</v>
      </c>
      <c r="D277" s="6">
        <v>14.03</v>
      </c>
    </row>
    <row r="278" spans="3:9" ht="15.5" x14ac:dyDescent="0.35">
      <c r="C278" t="s">
        <v>280</v>
      </c>
      <c r="D278" s="6">
        <v>3.27</v>
      </c>
    </row>
    <row r="279" spans="3:9" ht="15.5" x14ac:dyDescent="0.35">
      <c r="C279" t="s">
        <v>281</v>
      </c>
      <c r="I279" s="6">
        <v>0.49</v>
      </c>
    </row>
    <row r="280" spans="3:9" ht="15.5" x14ac:dyDescent="0.35">
      <c r="C280" t="s">
        <v>282</v>
      </c>
      <c r="I280" s="6">
        <v>37.61</v>
      </c>
    </row>
    <row r="281" spans="3:9" ht="15.5" x14ac:dyDescent="0.35">
      <c r="C281" t="s">
        <v>47</v>
      </c>
      <c r="I281" s="5">
        <v>2482000000000</v>
      </c>
    </row>
    <row r="282" spans="3:9" ht="15.5" x14ac:dyDescent="0.35">
      <c r="C282" t="s">
        <v>283</v>
      </c>
      <c r="I282" s="5">
        <v>2482000000000</v>
      </c>
    </row>
    <row r="283" spans="3:9" ht="15.5" x14ac:dyDescent="0.35">
      <c r="C283" t="s">
        <v>284</v>
      </c>
      <c r="I283" s="5">
        <v>49640000000</v>
      </c>
    </row>
    <row r="284" spans="3:9" ht="15.5" x14ac:dyDescent="0.35">
      <c r="C284" t="s">
        <v>285</v>
      </c>
      <c r="I284" s="6">
        <v>0.52859999999999996</v>
      </c>
    </row>
    <row r="285" spans="3:9" ht="15.5" x14ac:dyDescent="0.35">
      <c r="C285" t="s">
        <v>286</v>
      </c>
      <c r="D285" s="6">
        <v>4.6900000000000004E-2</v>
      </c>
    </row>
    <row r="286" spans="3:9" ht="15.5" x14ac:dyDescent="0.35">
      <c r="C286" t="s">
        <v>287</v>
      </c>
      <c r="D286" s="6">
        <v>-2.8199999999999999E-2</v>
      </c>
    </row>
    <row r="287" spans="3:9" ht="15.5" x14ac:dyDescent="0.35">
      <c r="C287" t="s">
        <v>288</v>
      </c>
      <c r="D287" s="6">
        <v>-5.0900000000000001E-2</v>
      </c>
    </row>
    <row r="288" spans="3:9" ht="15.5" x14ac:dyDescent="0.35">
      <c r="C288" t="s">
        <v>289</v>
      </c>
      <c r="D288" s="6">
        <v>-0.80519999999999992</v>
      </c>
    </row>
    <row r="289" spans="3:9" ht="15.5" x14ac:dyDescent="0.35">
      <c r="C289" t="s">
        <v>290</v>
      </c>
      <c r="I289" s="6">
        <v>4.84</v>
      </c>
    </row>
    <row r="290" spans="3:9" ht="15.5" x14ac:dyDescent="0.35">
      <c r="C290" t="s">
        <v>291</v>
      </c>
      <c r="I290" t="s">
        <v>292</v>
      </c>
    </row>
    <row r="291" spans="3:9" ht="15.5" x14ac:dyDescent="0.35">
      <c r="C291" t="s">
        <v>293</v>
      </c>
      <c r="I291" s="5">
        <v>2</v>
      </c>
    </row>
    <row r="292" spans="3:9" ht="15.5" x14ac:dyDescent="0.35">
      <c r="C292" t="s">
        <v>294</v>
      </c>
      <c r="I292" s="6">
        <v>0.71</v>
      </c>
    </row>
    <row r="293" spans="3:9" ht="15.5" x14ac:dyDescent="0.35">
      <c r="C293" t="s">
        <v>295</v>
      </c>
      <c r="I293" s="6">
        <v>0.66</v>
      </c>
    </row>
    <row r="294" spans="3:9" ht="15.5" x14ac:dyDescent="0.35">
      <c r="C294" t="s">
        <v>296</v>
      </c>
      <c r="I294" s="6">
        <v>0.12</v>
      </c>
    </row>
    <row r="295" spans="3:9" ht="15.5" x14ac:dyDescent="0.35">
      <c r="C295" t="s">
        <v>297</v>
      </c>
      <c r="I295" s="5">
        <v>0</v>
      </c>
    </row>
    <row r="296" spans="3:9" ht="15.5" x14ac:dyDescent="0.35">
      <c r="C296" t="s">
        <v>298</v>
      </c>
      <c r="I296" s="6">
        <v>0.95</v>
      </c>
    </row>
    <row r="297" spans="3:9" ht="15.5" x14ac:dyDescent="0.35">
      <c r="C297" t="s">
        <v>299</v>
      </c>
      <c r="I297" s="5">
        <v>3554000000000</v>
      </c>
    </row>
    <row r="298" spans="3:9" ht="15.5" x14ac:dyDescent="0.35">
      <c r="C298" t="s">
        <v>300</v>
      </c>
      <c r="I298" s="5">
        <v>561000000000</v>
      </c>
    </row>
    <row r="299" spans="3:9" ht="15.5" x14ac:dyDescent="0.35">
      <c r="C299" t="s">
        <v>301</v>
      </c>
      <c r="I299" s="5">
        <v>719000000000</v>
      </c>
    </row>
    <row r="300" spans="3:9" ht="15.5" x14ac:dyDescent="0.35">
      <c r="C300" t="s">
        <v>302</v>
      </c>
      <c r="I300" s="5">
        <v>-819000000000</v>
      </c>
    </row>
    <row r="301" spans="3:9" ht="15.5" x14ac:dyDescent="0.35">
      <c r="C301" t="s">
        <v>303</v>
      </c>
      <c r="D301" s="5">
        <v>207000000000</v>
      </c>
    </row>
    <row r="302" spans="3:9" ht="15.5" x14ac:dyDescent="0.35">
      <c r="C302" t="s">
        <v>304</v>
      </c>
      <c r="D302" s="5">
        <v>5404000000000</v>
      </c>
    </row>
    <row r="303" spans="3:9" ht="15.5" x14ac:dyDescent="0.35">
      <c r="C303" t="s">
        <v>305</v>
      </c>
      <c r="D303" s="5">
        <v>4083000000000</v>
      </c>
    </row>
    <row r="304" spans="3:9" ht="15.5" x14ac:dyDescent="0.35">
      <c r="C304" t="s">
        <v>245</v>
      </c>
      <c r="D304" s="5">
        <v>-308000000000</v>
      </c>
    </row>
    <row r="305" spans="3:9" ht="15.5" x14ac:dyDescent="0.35">
      <c r="C305" t="s">
        <v>306</v>
      </c>
      <c r="I305" s="5">
        <v>4977000000000</v>
      </c>
    </row>
    <row r="306" spans="3:9" ht="15.5" x14ac:dyDescent="0.35">
      <c r="C306" t="s">
        <v>243</v>
      </c>
      <c r="D306" s="5">
        <v>2182000000000</v>
      </c>
    </row>
    <row r="307" spans="3:9" ht="15.5" x14ac:dyDescent="0.35">
      <c r="C307" t="s">
        <v>242</v>
      </c>
      <c r="D307" s="5">
        <v>1006000000000</v>
      </c>
    </row>
    <row r="308" spans="3:9" ht="15.5" x14ac:dyDescent="0.35">
      <c r="C308" t="s">
        <v>24</v>
      </c>
      <c r="D308" s="5">
        <v>3187000000000</v>
      </c>
    </row>
    <row r="309" spans="3:9" ht="15.5" x14ac:dyDescent="0.35">
      <c r="C309" t="s">
        <v>21</v>
      </c>
      <c r="D309" s="5">
        <v>3034000000000</v>
      </c>
    </row>
    <row r="310" spans="3:9" ht="15.5" x14ac:dyDescent="0.35">
      <c r="C310" t="s">
        <v>244</v>
      </c>
      <c r="I310" s="5">
        <v>5271000000000</v>
      </c>
    </row>
    <row r="311" spans="3:9" ht="15.5" x14ac:dyDescent="0.35">
      <c r="C311" t="s">
        <v>307</v>
      </c>
      <c r="I311" s="5">
        <v>407000000000</v>
      </c>
    </row>
    <row r="312" spans="3:9" ht="15.5" x14ac:dyDescent="0.35">
      <c r="C312" t="s">
        <v>308</v>
      </c>
      <c r="I312" s="5">
        <v>-79000000000</v>
      </c>
    </row>
    <row r="313" spans="3:9" ht="15.5" x14ac:dyDescent="0.35">
      <c r="C313" t="s">
        <v>309</v>
      </c>
      <c r="I313" s="5">
        <v>-186000000000</v>
      </c>
    </row>
    <row r="314" spans="3:9" ht="15.5" x14ac:dyDescent="0.35">
      <c r="C314" t="s">
        <v>310</v>
      </c>
      <c r="I314" s="5">
        <v>110000000000</v>
      </c>
    </row>
    <row r="315" spans="3:9" ht="15.5" x14ac:dyDescent="0.35">
      <c r="C315" t="s">
        <v>311</v>
      </c>
      <c r="I315" s="5">
        <v>952000000000</v>
      </c>
    </row>
  </sheetData>
  <pageMargins left="0.7" right="0.7" top="0.75" bottom="0.75" header="0.3" footer="0.3"/>
  <ignoredErrors>
    <ignoredError sqref="A1:T3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7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312</v>
      </c>
      <c r="D1" t="s">
        <v>1</v>
      </c>
      <c r="E1" t="s">
        <v>2</v>
      </c>
      <c r="H1" t="s">
        <v>3</v>
      </c>
      <c r="I1" s="1">
        <v>44195</v>
      </c>
      <c r="J1" s="1">
        <v>43829</v>
      </c>
      <c r="K1" s="1">
        <v>43462</v>
      </c>
      <c r="L1" s="1">
        <v>43098</v>
      </c>
      <c r="M1" s="1">
        <v>42734</v>
      </c>
      <c r="N1" s="1">
        <v>42368</v>
      </c>
      <c r="O1" s="1">
        <v>42003</v>
      </c>
      <c r="P1" s="1">
        <v>41638</v>
      </c>
      <c r="Q1" s="1">
        <v>41271</v>
      </c>
      <c r="R1" s="1">
        <v>40907</v>
      </c>
      <c r="S1" s="1">
        <v>40542</v>
      </c>
      <c r="T1" s="1">
        <v>40176</v>
      </c>
      <c r="U1" s="1">
        <v>39812</v>
      </c>
    </row>
    <row r="2" spans="1:21" ht="15.5" x14ac:dyDescent="0.35">
      <c r="C2" t="s">
        <v>313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t="str">
        <f t="shared" ref="I2:U2" ca="1" si="0">IFERROR(_xlfn.STOCKHISTORY("XIDX:" &amp; $C$1, I1, , 0, 0, 1), "Libur")</f>
        <v>Libur</v>
      </c>
      <c r="J2" s="2" t="str">
        <f t="shared" ca="1" si="0"/>
        <v>Libur</v>
      </c>
      <c r="K2" s="2" vm="11">
        <f t="shared" ca="1" si="0"/>
        <v>50</v>
      </c>
      <c r="L2" s="2" vm="11">
        <f t="shared" ca="1" si="0"/>
        <v>50</v>
      </c>
      <c r="M2" s="2" vm="11">
        <f t="shared" ca="1" si="0"/>
        <v>50</v>
      </c>
      <c r="N2" s="2" vm="11">
        <f t="shared" ca="1" si="0"/>
        <v>50</v>
      </c>
      <c r="O2" s="2" vm="12">
        <f t="shared" ca="1" si="0"/>
        <v>56</v>
      </c>
      <c r="P2" s="2" vm="13">
        <f t="shared" ca="1" si="0"/>
        <v>113</v>
      </c>
      <c r="Q2" s="2" vm="14">
        <f t="shared" ca="1" si="0"/>
        <v>87</v>
      </c>
      <c r="R2" s="2" vm="15">
        <f t="shared" ca="1" si="0"/>
        <v>62</v>
      </c>
      <c r="S2" s="2" vm="16">
        <f t="shared" ca="1" si="0"/>
        <v>64</v>
      </c>
      <c r="T2" s="2" vm="17">
        <f t="shared" ca="1" si="0"/>
        <v>117</v>
      </c>
      <c r="U2" s="2" t="str">
        <f t="shared" ca="1" si="0"/>
        <v>Libur</v>
      </c>
    </row>
    <row r="3" spans="1:21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1" ht="15.5" x14ac:dyDescent="0.35">
      <c r="B4" t="s">
        <v>5</v>
      </c>
      <c r="C4" t="s">
        <v>6</v>
      </c>
      <c r="D4" s="2">
        <f>IFERROR(INDEX(D51:D500,MATCH($C$4,$C$51:$C$500,0)),"")</f>
        <v>5628664492</v>
      </c>
      <c r="E4" s="2">
        <f>IFERROR(INDEX(E51:E500,MATCH($C$4,$C$51:$C$500,0)),"")</f>
        <v>8871124324</v>
      </c>
      <c r="H4" s="2">
        <f>IFERROR(SUM(D4:G4)*(4/MAX(1,COUNT(D4:G4))),"")</f>
        <v>28999577632</v>
      </c>
      <c r="I4" s="2">
        <f t="shared" ref="I4:U4" si="1">IFERROR(INDEX(I51:I500,MATCH($C$4,$C$51:$C$500,0)),"")</f>
        <v>6175945533</v>
      </c>
      <c r="J4" s="2">
        <f t="shared" si="1"/>
        <v>261990000</v>
      </c>
      <c r="K4" s="2">
        <f t="shared" si="1"/>
        <v>3934382336</v>
      </c>
      <c r="L4" s="2">
        <f t="shared" si="1"/>
        <v>13855133512</v>
      </c>
      <c r="M4" s="2">
        <f t="shared" si="1"/>
        <v>478905970</v>
      </c>
      <c r="N4" s="2">
        <f t="shared" si="1"/>
        <v>7154576929</v>
      </c>
      <c r="O4" s="2">
        <f t="shared" si="1"/>
        <v>7367640365</v>
      </c>
      <c r="P4" s="2">
        <f t="shared" si="1"/>
        <v>11803937466</v>
      </c>
      <c r="Q4" s="2">
        <f t="shared" si="1"/>
        <v>31871477604</v>
      </c>
      <c r="R4" s="2">
        <f t="shared" si="1"/>
        <v>102458374249</v>
      </c>
      <c r="S4" s="2">
        <f t="shared" si="1"/>
        <v>144361452874</v>
      </c>
      <c r="T4" s="2">
        <f t="shared" si="1"/>
        <v>143609421801</v>
      </c>
      <c r="U4" s="2">
        <f t="shared" si="1"/>
        <v>110911001227</v>
      </c>
    </row>
    <row r="5" spans="1:21" ht="15.5" x14ac:dyDescent="0.35">
      <c r="B5" t="s">
        <v>7</v>
      </c>
      <c r="C5" t="s">
        <v>8</v>
      </c>
      <c r="D5" s="2">
        <f>IFERROR(INDEX(D51:D500,MATCH($C$5,$C$51:$C$500,0)),"")</f>
        <v>-625717446</v>
      </c>
      <c r="E5" s="2">
        <f>IFERROR(INDEX(E51:E500,MATCH($C$5,$C$51:$C$500,0)),"")</f>
        <v>-637572240</v>
      </c>
      <c r="H5" s="2">
        <f>IFERROR(SUM(D5:G5)*(4/MAX(1,COUNT(D5:G5))),"")</f>
        <v>-2526579372</v>
      </c>
      <c r="I5" s="2">
        <f t="shared" ref="I5:U5" si="2">IFERROR(INDEX(I51:I500,MATCH($C$5,$C$51:$C$500,0)),"")</f>
        <v>-5491628716</v>
      </c>
      <c r="J5" s="2">
        <f t="shared" si="2"/>
        <v>-2532446830</v>
      </c>
      <c r="K5" s="2">
        <f t="shared" si="2"/>
        <v>-2996494792</v>
      </c>
      <c r="L5" s="2">
        <f t="shared" si="2"/>
        <v>-10018103499</v>
      </c>
      <c r="M5" s="2">
        <f t="shared" si="2"/>
        <v>-6217568229</v>
      </c>
      <c r="N5" s="2">
        <f t="shared" si="2"/>
        <v>-8261417334</v>
      </c>
      <c r="O5" s="2">
        <f t="shared" si="2"/>
        <v>-23113089515</v>
      </c>
      <c r="P5" s="2">
        <f t="shared" si="2"/>
        <v>-36532182656</v>
      </c>
      <c r="Q5" s="2">
        <f t="shared" si="2"/>
        <v>-20578555007</v>
      </c>
      <c r="R5" s="2">
        <f t="shared" si="2"/>
        <v>-7392419632</v>
      </c>
      <c r="S5" s="2">
        <f t="shared" si="2"/>
        <v>0</v>
      </c>
      <c r="T5" s="2">
        <f t="shared" si="2"/>
        <v>0</v>
      </c>
      <c r="U5" s="2">
        <f t="shared" si="2"/>
        <v>0</v>
      </c>
    </row>
    <row r="6" spans="1:21" ht="15.5" x14ac:dyDescent="0.35">
      <c r="B6" t="s">
        <v>9</v>
      </c>
      <c r="C6" t="s">
        <v>10</v>
      </c>
      <c r="D6" s="2">
        <f>IFERROR(INDEX(D51:D500,MATCH($C$6,$C$51:$C$500,0)),"")</f>
        <v>107113038283</v>
      </c>
      <c r="E6" s="2">
        <f>IFERROR(INDEX(E51:E500,MATCH($C$6,$C$51:$C$500,0)),"")</f>
        <v>107498110543</v>
      </c>
      <c r="H6" s="2">
        <f>IFERROR(INDEX(D6:G6,COUNT(D6:G6)),"")</f>
        <v>107498110543</v>
      </c>
      <c r="I6" s="2">
        <f t="shared" ref="I6:U6" si="3">IFERROR(INDEX(I51:I500,MATCH($C$6,$C$51:$C$500,0)),"")</f>
        <v>107930915889</v>
      </c>
      <c r="J6" s="2">
        <f t="shared" si="3"/>
        <v>122737345702</v>
      </c>
      <c r="K6" s="2">
        <f t="shared" si="3"/>
        <v>125269792532</v>
      </c>
      <c r="L6" s="2">
        <f t="shared" si="3"/>
        <v>127943998956</v>
      </c>
      <c r="M6" s="2">
        <f t="shared" si="3"/>
        <v>137964725007</v>
      </c>
      <c r="N6" s="2">
        <f t="shared" si="3"/>
        <v>144184348395</v>
      </c>
      <c r="O6" s="2">
        <f t="shared" si="3"/>
        <v>152603081704</v>
      </c>
      <c r="P6" s="2">
        <f t="shared" si="3"/>
        <v>175719602723</v>
      </c>
      <c r="Q6" s="2">
        <f t="shared" si="3"/>
        <v>212270055518</v>
      </c>
      <c r="R6" s="2">
        <f t="shared" si="3"/>
        <v>232841451795</v>
      </c>
      <c r="S6" s="2">
        <f t="shared" si="3"/>
        <v>240233296410</v>
      </c>
      <c r="T6" s="2">
        <f t="shared" si="3"/>
        <v>240585571074</v>
      </c>
      <c r="U6" s="2">
        <f t="shared" si="3"/>
        <v>239016524815</v>
      </c>
    </row>
    <row r="7" spans="1:21" ht="15.5" x14ac:dyDescent="0.35">
      <c r="B7" t="s">
        <v>11</v>
      </c>
      <c r="C7" t="s">
        <v>12</v>
      </c>
      <c r="D7" s="3">
        <f>IFERROR(INDEX(D51:D500,MATCH($C$7,$C$51:$C$500,0))/1000000000,"")</f>
        <v>1.2</v>
      </c>
      <c r="E7" s="3">
        <f>IFERROR(INDEX(E51:E500,MATCH($C$7,$C$51:$C$500,0))/1000000000,"")</f>
        <v>1.2</v>
      </c>
      <c r="H7" s="3">
        <f>IFERROR(INDEX(D7:G7,COUNT(D7:G7)),"")</f>
        <v>1.2</v>
      </c>
      <c r="I7" s="3">
        <f t="shared" ref="I7:U7" si="4">IFERROR(INDEX(I51:I500,MATCH($C$7,$C$51:$C$500,0))/1000000000,"")</f>
        <v>1.2</v>
      </c>
      <c r="J7" s="3">
        <f t="shared" si="4"/>
        <v>1.2</v>
      </c>
      <c r="K7" s="3">
        <f t="shared" si="4"/>
        <v>1.2</v>
      </c>
      <c r="L7" s="3">
        <f t="shared" si="4"/>
        <v>1.2</v>
      </c>
      <c r="M7" s="3">
        <f t="shared" si="4"/>
        <v>1.2</v>
      </c>
      <c r="N7" s="3">
        <f t="shared" si="4"/>
        <v>1.2</v>
      </c>
      <c r="O7" s="3">
        <f t="shared" si="4"/>
        <v>1.2</v>
      </c>
      <c r="P7" s="3">
        <f t="shared" si="4"/>
        <v>1.2</v>
      </c>
      <c r="Q7" s="3">
        <f t="shared" si="4"/>
        <v>1.2</v>
      </c>
      <c r="R7" s="3">
        <f t="shared" si="4"/>
        <v>1.2</v>
      </c>
      <c r="S7" s="3">
        <f t="shared" si="4"/>
        <v>1.2</v>
      </c>
      <c r="T7" s="3">
        <f t="shared" si="4"/>
        <v>1.2</v>
      </c>
      <c r="U7" s="3">
        <f t="shared" si="4"/>
        <v>1.2</v>
      </c>
    </row>
    <row r="8" spans="1:21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-2000000000</v>
      </c>
      <c r="E8" s="2">
        <f>IFERROR(INDEX(E51:E500,MATCH("Free cash flow (Quarter)",$C$51:$C$500,0)),"")</f>
        <v>1000000000</v>
      </c>
      <c r="H8" s="2">
        <f>IFERROR(INDEX(D8:G8,COUNT(D8:G8)),"")</f>
        <v>1000000000</v>
      </c>
      <c r="I8" s="2">
        <f t="shared" ref="I8:U8" si="5">IFERROR(INDEX(I51:I500,MATCH($C$8,$C$51:$C$500,0)),"")</f>
        <v>-7000000000</v>
      </c>
      <c r="J8" s="2">
        <f t="shared" si="5"/>
        <v>1000000000</v>
      </c>
      <c r="K8" s="2">
        <f t="shared" si="5"/>
        <v>2000000000</v>
      </c>
      <c r="L8" s="2">
        <f t="shared" si="5"/>
        <v>2000000000</v>
      </c>
      <c r="M8" s="2">
        <f t="shared" si="5"/>
        <v>-2000000000</v>
      </c>
      <c r="N8" s="2">
        <f t="shared" si="5"/>
        <v>0</v>
      </c>
      <c r="O8" s="2">
        <f t="shared" si="5"/>
        <v>-6000000000</v>
      </c>
      <c r="P8" s="2">
        <f t="shared" si="5"/>
        <v>4000000000</v>
      </c>
      <c r="Q8" s="2">
        <f t="shared" si="5"/>
        <v>7000000000</v>
      </c>
      <c r="R8" s="2">
        <f t="shared" si="5"/>
        <v>12000000000</v>
      </c>
      <c r="S8" s="2">
        <f t="shared" si="5"/>
        <v>0</v>
      </c>
      <c r="T8" s="2">
        <f t="shared" si="5"/>
        <v>8000000000</v>
      </c>
      <c r="U8" s="2">
        <f t="shared" si="5"/>
        <v>-122000000000</v>
      </c>
    </row>
    <row r="9" spans="1:21" ht="15.5" x14ac:dyDescent="0.35">
      <c r="A9" t="s">
        <v>16</v>
      </c>
      <c r="C9" t="s">
        <v>17</v>
      </c>
      <c r="D9" s="3">
        <f>IFERROR(INDEX(D51:D500,MATCH("Free cash flow per share (Quarter)",$C$51:$C$500,0)),"")</f>
        <v>-1.26</v>
      </c>
      <c r="E9" s="3">
        <f>IFERROR(INDEX(E51:E500,MATCH("Free cash flow per share (Quarter)",$C$51:$C$500,0)),"")</f>
        <v>0.66</v>
      </c>
      <c r="H9" s="3">
        <f>IFERROR(INDEX(D9:G9,COUNT(D9:G9)),"")</f>
        <v>0.66</v>
      </c>
      <c r="I9" s="3">
        <f t="shared" ref="I9:U9" si="6">IFERROR(INDEX(I51:I500,MATCH($C$9,$C$51:$C$500,0)),"")</f>
        <v>-5.92</v>
      </c>
      <c r="J9" s="3">
        <f t="shared" si="6"/>
        <v>0.93</v>
      </c>
      <c r="K9" s="3">
        <f t="shared" si="6"/>
        <v>1.84</v>
      </c>
      <c r="L9" s="3">
        <f t="shared" si="6"/>
        <v>1.81</v>
      </c>
      <c r="M9" s="3">
        <f t="shared" si="6"/>
        <v>-1.47</v>
      </c>
      <c r="N9" s="3">
        <f t="shared" si="6"/>
        <v>0.27</v>
      </c>
      <c r="O9" s="3">
        <f t="shared" si="6"/>
        <v>-4.83</v>
      </c>
      <c r="P9" s="3">
        <f t="shared" si="6"/>
        <v>3.44</v>
      </c>
      <c r="Q9" s="3">
        <f t="shared" si="6"/>
        <v>5.57</v>
      </c>
      <c r="R9" s="3">
        <f t="shared" si="6"/>
        <v>10</v>
      </c>
      <c r="S9" s="3">
        <f t="shared" si="6"/>
        <v>-0.2</v>
      </c>
      <c r="T9" s="3">
        <f t="shared" si="6"/>
        <v>6.84</v>
      </c>
      <c r="U9" s="3">
        <f t="shared" si="6"/>
        <v>-101.42</v>
      </c>
    </row>
    <row r="10" spans="1:21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 t="str">
        <f t="shared" ref="I10:U10" ca="1" si="7">IFERROR(IF(I9=0,"",I2/I9),"")</f>
        <v/>
      </c>
      <c r="J10" s="3" t="str">
        <f t="shared" ca="1" si="7"/>
        <v/>
      </c>
      <c r="K10" s="3">
        <f t="shared" ca="1" si="7"/>
        <v>27.173913043478258</v>
      </c>
      <c r="L10" s="3">
        <f t="shared" ca="1" si="7"/>
        <v>27.624309392265193</v>
      </c>
      <c r="M10" s="3">
        <f t="shared" ca="1" si="7"/>
        <v>-34.013605442176875</v>
      </c>
      <c r="N10" s="3">
        <f t="shared" ca="1" si="7"/>
        <v>185.18518518518516</v>
      </c>
      <c r="O10" s="3">
        <f t="shared" ca="1" si="7"/>
        <v>-11.594202898550725</v>
      </c>
      <c r="P10" s="3">
        <f t="shared" ca="1" si="7"/>
        <v>32.848837209302324</v>
      </c>
      <c r="Q10" s="3">
        <f t="shared" ca="1" si="7"/>
        <v>15.619389587073607</v>
      </c>
      <c r="R10" s="3">
        <f t="shared" ca="1" si="7"/>
        <v>6.2</v>
      </c>
      <c r="S10" s="3">
        <f t="shared" ca="1" si="7"/>
        <v>-320</v>
      </c>
      <c r="T10" s="3">
        <f t="shared" ca="1" si="7"/>
        <v>17.105263157894736</v>
      </c>
      <c r="U10" s="3" t="str">
        <f t="shared" ca="1" si="7"/>
        <v/>
      </c>
    </row>
    <row r="11" spans="1:21" ht="15.5" x14ac:dyDescent="0.35">
      <c r="B11" t="s">
        <v>19</v>
      </c>
      <c r="C11" t="s">
        <v>20</v>
      </c>
      <c r="D11" s="2">
        <f>IFERROR(INDEX(D51:D500,MATCH($C$11,$C$51:$C$500,0)),"")</f>
        <v>4335123983</v>
      </c>
      <c r="E11" s="2">
        <f>IFERROR(INDEX(E51:E500,MATCH($C$11,$C$51:$C$500,0)),"")</f>
        <v>5977740827</v>
      </c>
      <c r="H11" s="2">
        <f>IFERROR(INDEX(D11:G11,COUNT(D11:G11)),"")</f>
        <v>5977740827</v>
      </c>
      <c r="I11" s="2">
        <f t="shared" ref="I11:U11" si="8">IFERROR(INDEX(I51:I500,MATCH($C$11,$C$51:$C$500,0)),"")</f>
        <v>4937686066</v>
      </c>
      <c r="J11" s="2">
        <f t="shared" si="8"/>
        <v>13138052913</v>
      </c>
      <c r="K11" s="2">
        <f t="shared" si="8"/>
        <v>12019012396</v>
      </c>
      <c r="L11" s="2">
        <f t="shared" si="8"/>
        <v>9806165844</v>
      </c>
      <c r="M11" s="2">
        <f t="shared" si="8"/>
        <v>7629273703</v>
      </c>
      <c r="N11" s="2">
        <f t="shared" si="8"/>
        <v>9387795541</v>
      </c>
      <c r="O11" s="2">
        <f t="shared" si="8"/>
        <v>9059702965</v>
      </c>
      <c r="P11" s="2">
        <f t="shared" si="8"/>
        <v>14856861296</v>
      </c>
      <c r="Q11" s="2">
        <f t="shared" si="8"/>
        <v>10727223103</v>
      </c>
      <c r="R11" s="2">
        <f t="shared" si="8"/>
        <v>88517880</v>
      </c>
      <c r="S11" s="2">
        <f t="shared" si="8"/>
        <v>2275362478</v>
      </c>
      <c r="T11" s="2">
        <f t="shared" si="8"/>
        <v>972453400</v>
      </c>
      <c r="U11" s="2">
        <f t="shared" si="8"/>
        <v>11099942797</v>
      </c>
    </row>
    <row r="12" spans="1:21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-3000000000</v>
      </c>
      <c r="E12" s="2">
        <f>IFERROR(INDEX(E51:E500,MATCH("Net Debt (Quarter)",$C$51:$C$500,0)),"")</f>
        <v>-4000000000</v>
      </c>
      <c r="H12" s="2">
        <f>IFERROR(INDEX(D12:G12,COUNT(D12:G12)),"")</f>
        <v>-4000000000</v>
      </c>
      <c r="I12" s="2">
        <f t="shared" ref="I12:U12" si="9">IFERROR(INDEX(I51:I500,MATCH($C$12,$C$51:$C$500,0)),"")</f>
        <v>-3000000000</v>
      </c>
      <c r="J12" s="2">
        <f t="shared" si="9"/>
        <v>-10000000000</v>
      </c>
      <c r="K12" s="2">
        <f t="shared" si="9"/>
        <v>-8000000000</v>
      </c>
      <c r="L12" s="2">
        <f t="shared" si="9"/>
        <v>-6000000000</v>
      </c>
      <c r="M12" s="2">
        <f t="shared" si="9"/>
        <v>0</v>
      </c>
      <c r="N12" s="2">
        <f t="shared" si="9"/>
        <v>-2000000000</v>
      </c>
      <c r="O12" s="2">
        <f t="shared" si="9"/>
        <v>-2000000000</v>
      </c>
      <c r="P12" s="2">
        <f t="shared" si="9"/>
        <v>-7000000000</v>
      </c>
      <c r="Q12" s="2">
        <f t="shared" si="9"/>
        <v>-3000000000</v>
      </c>
      <c r="R12" s="2">
        <f t="shared" si="9"/>
        <v>8000000000</v>
      </c>
      <c r="S12" s="2">
        <f t="shared" si="9"/>
        <v>19000000000</v>
      </c>
      <c r="T12" s="2">
        <f t="shared" si="9"/>
        <v>19000000000</v>
      </c>
      <c r="U12" s="2">
        <f t="shared" si="9"/>
        <v>27000000000</v>
      </c>
    </row>
    <row r="13" spans="1:21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2000000000</v>
      </c>
      <c r="E13" s="2">
        <f>IFERROR(INDEX(E51:E500,MATCH("Total Debt (Quarter)",$C$51:$C$500,0)),"")</f>
        <v>2000000000</v>
      </c>
      <c r="H13" s="2">
        <f>IFERROR(INDEX(D13:G13,COUNT(D13:G13)),"")</f>
        <v>2000000000</v>
      </c>
      <c r="I13" s="2">
        <f t="shared" ref="I13:U13" si="10">IFERROR(INDEX(I51:I500,MATCH($C$13,$C$51:$C$500,0)),"")</f>
        <v>2000000000</v>
      </c>
      <c r="J13" s="2">
        <f t="shared" si="10"/>
        <v>3000000000</v>
      </c>
      <c r="K13" s="2">
        <f t="shared" si="10"/>
        <v>4000000000</v>
      </c>
      <c r="L13" s="2">
        <f t="shared" si="10"/>
        <v>4000000000</v>
      </c>
      <c r="M13" s="2">
        <f t="shared" si="10"/>
        <v>7000000000</v>
      </c>
      <c r="N13" s="2">
        <f t="shared" si="10"/>
        <v>7000000000</v>
      </c>
      <c r="O13" s="2">
        <f t="shared" si="10"/>
        <v>7000000000</v>
      </c>
      <c r="P13" s="2">
        <f t="shared" si="10"/>
        <v>7000000000</v>
      </c>
      <c r="Q13" s="2">
        <f t="shared" si="10"/>
        <v>8000000000</v>
      </c>
      <c r="R13" s="2">
        <f t="shared" si="10"/>
        <v>8000000000</v>
      </c>
      <c r="S13" s="2">
        <f t="shared" si="10"/>
        <v>22000000000</v>
      </c>
      <c r="T13" s="2">
        <f t="shared" si="10"/>
        <v>20000000000</v>
      </c>
      <c r="U13" s="2">
        <f t="shared" si="10"/>
        <v>38000000000</v>
      </c>
    </row>
    <row r="14" spans="1:21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U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-91513515</v>
      </c>
      <c r="O14" s="2">
        <f t="shared" si="11"/>
        <v>-37068221</v>
      </c>
      <c r="P14" s="2">
        <f t="shared" si="11"/>
        <v>-855370</v>
      </c>
      <c r="Q14" s="2">
        <f t="shared" si="11"/>
        <v>-155201576</v>
      </c>
      <c r="R14" s="2">
        <f t="shared" si="11"/>
        <v>-2697899364</v>
      </c>
      <c r="S14" s="2">
        <f t="shared" si="11"/>
        <v>-1607767959</v>
      </c>
      <c r="T14" s="2">
        <f t="shared" si="11"/>
        <v>-3612309163</v>
      </c>
      <c r="U14" s="2">
        <f t="shared" si="11"/>
        <v>-3259890361</v>
      </c>
    </row>
    <row r="15" spans="1:21" ht="15.5" x14ac:dyDescent="0.35">
      <c r="C15" t="s">
        <v>28</v>
      </c>
      <c r="D15" s="2">
        <f>IFERROR(INDEX(D51:D500,MATCH($C$15,$C$51:$C$500,0)),"")</f>
        <v>-142975972</v>
      </c>
      <c r="E15" s="2">
        <f>IFERROR(INDEX(E51:E500,MATCH($C$15,$C$51:$C$500,0)),"")</f>
        <v>-206978412</v>
      </c>
      <c r="H15" s="2">
        <f>IFERROR(SUM(D15:G15)*(4/MAX(1,COUNT(D15:G15))),"")</f>
        <v>-699908768</v>
      </c>
      <c r="I15" s="2">
        <f t="shared" ref="I15:U15" si="12">IFERROR(INDEX(I51:I500,MATCH($C$15,$C$51:$C$500,0)),"")</f>
        <v>146511227</v>
      </c>
      <c r="J15" s="2">
        <f t="shared" si="12"/>
        <v>0</v>
      </c>
      <c r="K15" s="2">
        <f t="shared" si="12"/>
        <v>867257693</v>
      </c>
      <c r="L15" s="2">
        <f t="shared" si="12"/>
        <v>-181137704</v>
      </c>
      <c r="M15" s="2">
        <f t="shared" si="12"/>
        <v>-76069146</v>
      </c>
      <c r="N15" s="2">
        <f t="shared" si="12"/>
        <v>131117485</v>
      </c>
      <c r="O15" s="2">
        <f t="shared" si="12"/>
        <v>-15946481552</v>
      </c>
      <c r="P15" s="2">
        <f t="shared" si="12"/>
        <v>9740366117</v>
      </c>
      <c r="Q15" s="2">
        <f t="shared" si="12"/>
        <v>4184934758</v>
      </c>
      <c r="R15" s="2">
        <f t="shared" si="12"/>
        <v>2006852899</v>
      </c>
      <c r="S15" s="2">
        <f t="shared" si="12"/>
        <v>-1231133295</v>
      </c>
      <c r="T15" s="2">
        <f t="shared" si="12"/>
        <v>-523724211</v>
      </c>
      <c r="U15" s="2">
        <f t="shared" si="12"/>
        <v>-3568825128</v>
      </c>
    </row>
    <row r="16" spans="1:21" ht="15.5" x14ac:dyDescent="0.35">
      <c r="C16" t="s">
        <v>29</v>
      </c>
      <c r="D16" s="2">
        <f>IFERROR(INDEX(D51:D500,MATCH($C$16,$C$51:$C$500,0)),"")</f>
        <v>-242096288</v>
      </c>
      <c r="E16" s="2">
        <f>IFERROR(INDEX(E51:E500,MATCH($C$16,$C$51:$C$500,0)),"")</f>
        <v>-156251491</v>
      </c>
      <c r="H16" s="2">
        <f>IFERROR(SUM(D16:G16)*(4/MAX(1,COUNT(D16:G16))),"")</f>
        <v>-796695558</v>
      </c>
      <c r="I16" s="2">
        <f t="shared" ref="I16:U16" si="13">IFERROR(INDEX(I51:I500,MATCH($C$16,$C$51:$C$500,0)),"")</f>
        <v>-5729743908</v>
      </c>
      <c r="J16" s="2">
        <f t="shared" si="13"/>
        <v>-2532446830</v>
      </c>
      <c r="K16" s="2">
        <f t="shared" si="13"/>
        <v>-3703622286</v>
      </c>
      <c r="L16" s="2">
        <f t="shared" si="13"/>
        <v>-9828956930</v>
      </c>
      <c r="M16" s="2">
        <f t="shared" si="13"/>
        <v>-7065335388</v>
      </c>
      <c r="N16" s="2">
        <f t="shared" si="13"/>
        <v>-8305848585</v>
      </c>
      <c r="O16" s="2">
        <f t="shared" si="13"/>
        <v>-7152610077</v>
      </c>
      <c r="P16" s="2">
        <f t="shared" si="13"/>
        <v>-46308248302</v>
      </c>
      <c r="Q16" s="2">
        <f t="shared" si="13"/>
        <v>-24756331035</v>
      </c>
      <c r="R16" s="2">
        <f t="shared" si="13"/>
        <v>-9398697514</v>
      </c>
      <c r="S16" s="2">
        <f t="shared" si="13"/>
        <v>2938858631</v>
      </c>
      <c r="T16" s="2">
        <f t="shared" si="13"/>
        <v>2087270470</v>
      </c>
      <c r="U16" s="2">
        <f t="shared" si="13"/>
        <v>14290581130</v>
      </c>
    </row>
    <row r="17" spans="1:21" ht="15.5" x14ac:dyDescent="0.35">
      <c r="A17" t="s">
        <v>30</v>
      </c>
    </row>
    <row r="18" spans="1:21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314</v>
      </c>
      <c r="J18" t="s">
        <v>315</v>
      </c>
      <c r="K18" t="s">
        <v>32</v>
      </c>
      <c r="L18" t="s">
        <v>33</v>
      </c>
      <c r="M18" t="s">
        <v>34</v>
      </c>
      <c r="N18" t="s">
        <v>35</v>
      </c>
      <c r="O18" t="s">
        <v>36</v>
      </c>
      <c r="P18" t="s">
        <v>37</v>
      </c>
      <c r="Q18" t="s">
        <v>38</v>
      </c>
      <c r="R18" t="s">
        <v>39</v>
      </c>
      <c r="S18" t="s">
        <v>40</v>
      </c>
      <c r="T18" t="s">
        <v>41</v>
      </c>
      <c r="U18" t="s">
        <v>42</v>
      </c>
    </row>
    <row r="19" spans="1:21" ht="15.5" x14ac:dyDescent="0.35">
      <c r="A19" t="s">
        <v>44</v>
      </c>
      <c r="C19" t="s">
        <v>45</v>
      </c>
    </row>
    <row r="20" spans="1:21" ht="15.5" x14ac:dyDescent="0.35">
      <c r="A20" t="s">
        <v>46</v>
      </c>
      <c r="C20" t="s">
        <v>47</v>
      </c>
      <c r="D20" s="2" t="str">
        <f ca="1">IFERROR(D21*D2,"")</f>
        <v/>
      </c>
      <c r="E20" s="2" t="str">
        <f ca="1">IFERROR(E21*E2,"")</f>
        <v/>
      </c>
      <c r="H20" s="2" t="str">
        <f t="shared" ref="H20:U20" ca="1" si="14">IFERROR(H21*H2,"")</f>
        <v/>
      </c>
      <c r="I20" s="2" t="str">
        <f t="shared" ca="1" si="14"/>
        <v/>
      </c>
      <c r="J20" s="2" t="str">
        <f t="shared" ca="1" si="14"/>
        <v/>
      </c>
      <c r="K20" s="2">
        <f t="shared" ca="1" si="14"/>
        <v>60000000000</v>
      </c>
      <c r="L20" s="2">
        <f t="shared" ca="1" si="14"/>
        <v>60000000000</v>
      </c>
      <c r="M20" s="2">
        <f t="shared" ca="1" si="14"/>
        <v>60000000000</v>
      </c>
      <c r="N20" s="2">
        <f t="shared" ca="1" si="14"/>
        <v>60000000000</v>
      </c>
      <c r="O20" s="2">
        <f t="shared" ca="1" si="14"/>
        <v>67200000000</v>
      </c>
      <c r="P20" s="2">
        <f t="shared" ca="1" si="14"/>
        <v>135600000000</v>
      </c>
      <c r="Q20" s="2">
        <f t="shared" ca="1" si="14"/>
        <v>104400000000</v>
      </c>
      <c r="R20" s="2">
        <f t="shared" ca="1" si="14"/>
        <v>74400000000</v>
      </c>
      <c r="S20" s="2">
        <f t="shared" ca="1" si="14"/>
        <v>76800000000</v>
      </c>
      <c r="T20" s="2">
        <f t="shared" ca="1" si="14"/>
        <v>140400000000</v>
      </c>
      <c r="U20" s="2" t="str">
        <f t="shared" ca="1" si="14"/>
        <v/>
      </c>
    </row>
    <row r="21" spans="1:21" ht="15.5" x14ac:dyDescent="0.35">
      <c r="C21" t="s">
        <v>12</v>
      </c>
      <c r="D21" s="2">
        <f>IFERROR(INDEX(D51:D500,MATCH($C$7,$C$51:$C$500,0)),"")</f>
        <v>1200000000</v>
      </c>
      <c r="E21" s="2">
        <f>IFERROR(INDEX(E51:E500,MATCH($C$7,$C$51:$C$500,0)),"")</f>
        <v>1200000000</v>
      </c>
      <c r="H21" s="2">
        <f>IFERROR(INDEX(D21:G21,COUNT(D21:G21)),"")</f>
        <v>1200000000</v>
      </c>
      <c r="I21" s="2">
        <f t="shared" ref="I21:U21" si="15">IFERROR(INDEX(I51:I500,MATCH($C$7,$C$51:$C$500,0)),"")</f>
        <v>1200000000</v>
      </c>
      <c r="J21" s="2">
        <f t="shared" si="15"/>
        <v>1200000000</v>
      </c>
      <c r="K21" s="2">
        <f t="shared" si="15"/>
        <v>1200000000</v>
      </c>
      <c r="L21" s="2">
        <f t="shared" si="15"/>
        <v>1200000000</v>
      </c>
      <c r="M21" s="2">
        <f t="shared" si="15"/>
        <v>1200000000</v>
      </c>
      <c r="N21" s="2">
        <f t="shared" si="15"/>
        <v>1200000000</v>
      </c>
      <c r="O21" s="2">
        <f t="shared" si="15"/>
        <v>1200000000</v>
      </c>
      <c r="P21" s="2">
        <f t="shared" si="15"/>
        <v>1200000000</v>
      </c>
      <c r="Q21" s="2">
        <f t="shared" si="15"/>
        <v>1200000000</v>
      </c>
      <c r="R21" s="2">
        <f t="shared" si="15"/>
        <v>1200000000</v>
      </c>
      <c r="S21" s="2">
        <f t="shared" si="15"/>
        <v>1200000000</v>
      </c>
      <c r="T21" s="2">
        <f t="shared" si="15"/>
        <v>1200000000</v>
      </c>
      <c r="U21" s="2">
        <f t="shared" si="15"/>
        <v>1200000000</v>
      </c>
    </row>
    <row r="23" spans="1:21" ht="15.5" x14ac:dyDescent="0.35">
      <c r="B23" t="s">
        <v>48</v>
      </c>
      <c r="C23" t="s">
        <v>49</v>
      </c>
      <c r="D23" s="3">
        <f>IFERROR(D5/D6*100,"")</f>
        <v>-0.58416552833354574</v>
      </c>
      <c r="E23" s="3">
        <f>IFERROR(E5/E6*100,"")</f>
        <v>-0.59310088035916375</v>
      </c>
      <c r="H23" s="3">
        <f t="shared" ref="H23:U23" si="16">IFERROR(H5/H6*100,"")</f>
        <v>-2.3503477030783255</v>
      </c>
      <c r="I23" s="3">
        <f t="shared" si="16"/>
        <v>-5.0880960944015214</v>
      </c>
      <c r="J23" s="3">
        <f t="shared" si="16"/>
        <v>-2.0633058467376761</v>
      </c>
      <c r="K23" s="3">
        <f t="shared" si="16"/>
        <v>-2.3920330124555362</v>
      </c>
      <c r="L23" s="3">
        <f t="shared" si="16"/>
        <v>-7.8300690776792354</v>
      </c>
      <c r="M23" s="3">
        <f t="shared" si="16"/>
        <v>-4.5066361917399798</v>
      </c>
      <c r="N23" s="3">
        <f t="shared" si="16"/>
        <v>-5.7297601480068048</v>
      </c>
      <c r="O23" s="3">
        <f t="shared" si="16"/>
        <v>-15.145886476809048</v>
      </c>
      <c r="P23" s="3">
        <f t="shared" si="16"/>
        <v>-20.790043962020803</v>
      </c>
      <c r="Q23" s="3">
        <f t="shared" si="16"/>
        <v>-9.6945162410130834</v>
      </c>
      <c r="R23" s="3">
        <f t="shared" si="16"/>
        <v>-3.1748726762400059</v>
      </c>
      <c r="S23" s="3">
        <f t="shared" si="16"/>
        <v>0</v>
      </c>
      <c r="T23" s="3">
        <f t="shared" si="16"/>
        <v>0</v>
      </c>
      <c r="U23" s="3">
        <f t="shared" si="16"/>
        <v>0</v>
      </c>
    </row>
    <row r="24" spans="1:21" ht="15.5" x14ac:dyDescent="0.35">
      <c r="C24" t="s">
        <v>50</v>
      </c>
      <c r="D24" s="4">
        <f>IFERROR(_xlfn.RRI(5,I23,D23),"")</f>
        <v>-0.35137135513943918</v>
      </c>
      <c r="E24" s="4">
        <f>IFERROR(_xlfn.RRI(5,J23,E23),"")</f>
        <v>-0.22068507807450111</v>
      </c>
      <c r="H24" s="4">
        <f t="shared" ref="H24:U24" si="17">IFERROR(_xlfn.RRI(5,M23,H23),"")</f>
        <v>-0.12207801860442358</v>
      </c>
      <c r="I24" s="4">
        <f t="shared" si="17"/>
        <v>-2.3474086314562825E-2</v>
      </c>
      <c r="J24" s="4">
        <f t="shared" si="17"/>
        <v>-0.32879716481449128</v>
      </c>
      <c r="K24" s="4">
        <f t="shared" si="17"/>
        <v>-0.35109315958212928</v>
      </c>
      <c r="L24" s="4">
        <f t="shared" si="17"/>
        <v>-4.1818260216201608E-2</v>
      </c>
      <c r="M24" s="4">
        <f t="shared" si="17"/>
        <v>7.2568992082825412E-2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>
        <f t="shared" si="17"/>
        <v>0</v>
      </c>
      <c r="T24" s="4">
        <f t="shared" si="17"/>
        <v>0</v>
      </c>
      <c r="U24" s="4">
        <f t="shared" si="17"/>
        <v>0</v>
      </c>
    </row>
    <row r="25" spans="1:21" ht="15.5" x14ac:dyDescent="0.35">
      <c r="A25" t="s">
        <v>51</v>
      </c>
      <c r="C25" t="s">
        <v>52</v>
      </c>
      <c r="D25" s="3">
        <f>IFERROR(INDEX(D51:D500,MATCH($A$25,$C$51:$C$500,0)),"")</f>
        <v>-0.52</v>
      </c>
      <c r="E25" s="3">
        <f>IFERROR(INDEX(E51:E500,MATCH($A$25,$C$51:$C$500,0)),"")</f>
        <v>-0.53</v>
      </c>
      <c r="H25" s="3">
        <f>IFERROR(INDEX(D25:G25,COUNT(D25:G25)),"")</f>
        <v>-0.53</v>
      </c>
      <c r="I25" s="3">
        <f t="shared" ref="I25:U25" si="18">IFERROR(INDEX(I51:I500,MATCH($C$25,$C$51:$C$500,0)),"")</f>
        <v>-4.58</v>
      </c>
      <c r="J25" s="3">
        <f t="shared" si="18"/>
        <v>-2.11</v>
      </c>
      <c r="K25" s="3">
        <f t="shared" si="18"/>
        <v>-2.36</v>
      </c>
      <c r="L25" s="3">
        <f t="shared" si="18"/>
        <v>-8.34</v>
      </c>
      <c r="M25" s="3">
        <f t="shared" si="18"/>
        <v>-5.95</v>
      </c>
      <c r="N25" s="3">
        <f t="shared" si="18"/>
        <v>-6.81</v>
      </c>
      <c r="O25" s="3">
        <f t="shared" si="18"/>
        <v>-19.25</v>
      </c>
      <c r="P25" s="3">
        <f t="shared" si="18"/>
        <v>-30.47</v>
      </c>
      <c r="Q25" s="3">
        <f t="shared" si="18"/>
        <v>-17.149999999999999</v>
      </c>
      <c r="R25" s="3">
        <f t="shared" si="18"/>
        <v>-6.16</v>
      </c>
      <c r="S25" s="3">
        <f t="shared" si="18"/>
        <v>1.42</v>
      </c>
      <c r="T25" s="3">
        <f t="shared" si="18"/>
        <v>1.3</v>
      </c>
      <c r="U25" s="3">
        <f t="shared" si="18"/>
        <v>8.93</v>
      </c>
    </row>
    <row r="26" spans="1:21" ht="15.5" x14ac:dyDescent="0.35">
      <c r="C26" t="s">
        <v>53</v>
      </c>
      <c r="D26" s="4">
        <f>IFERROR(_xlfn.RRI(5,I25,D25),"")</f>
        <v>-0.35281629620585131</v>
      </c>
      <c r="E26" s="4">
        <f>IFERROR(_xlfn.RRI(5,J25,E25),"")</f>
        <v>-0.24142472560074335</v>
      </c>
      <c r="H26" s="4">
        <f t="shared" ref="H26:U26" si="19">IFERROR(_xlfn.RRI(5,M25,H25),"")</f>
        <v>-0.38347345418442347</v>
      </c>
      <c r="I26" s="4">
        <f t="shared" si="19"/>
        <v>-7.6272925054205687E-2</v>
      </c>
      <c r="J26" s="4">
        <f t="shared" si="19"/>
        <v>-0.35735616698322858</v>
      </c>
      <c r="K26" s="4">
        <f t="shared" si="19"/>
        <v>-0.40047415516425444</v>
      </c>
      <c r="L26" s="4">
        <f t="shared" si="19"/>
        <v>-0.13427415040754798</v>
      </c>
      <c r="M26" s="4">
        <f t="shared" si="19"/>
        <v>-6.9131053822600874E-3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54</v>
      </c>
      <c r="D27" s="3">
        <f>IFERROR(D4/D21,"")</f>
        <v>4.6905537433333331</v>
      </c>
      <c r="E27" s="3">
        <f>IFERROR(E4/E21,"")</f>
        <v>7.3926036033333338</v>
      </c>
      <c r="H27" s="3">
        <f t="shared" ref="H27:U27" si="20">IFERROR(H4/H21,"")</f>
        <v>24.166314693333334</v>
      </c>
      <c r="I27" s="3">
        <f t="shared" si="20"/>
        <v>5.1466212775000004</v>
      </c>
      <c r="J27" s="3">
        <f t="shared" si="20"/>
        <v>0.21832499999999999</v>
      </c>
      <c r="K27" s="3">
        <f t="shared" si="20"/>
        <v>3.2786519466666668</v>
      </c>
      <c r="L27" s="3">
        <f t="shared" si="20"/>
        <v>11.545944593333333</v>
      </c>
      <c r="M27" s="3">
        <f t="shared" si="20"/>
        <v>0.39908830833333331</v>
      </c>
      <c r="N27" s="3">
        <f t="shared" si="20"/>
        <v>5.9621474408333333</v>
      </c>
      <c r="O27" s="3">
        <f t="shared" si="20"/>
        <v>6.1397003041666665</v>
      </c>
      <c r="P27" s="3">
        <f t="shared" si="20"/>
        <v>9.8366145550000006</v>
      </c>
      <c r="Q27" s="3">
        <f t="shared" si="20"/>
        <v>26.55956467</v>
      </c>
      <c r="R27" s="3">
        <f t="shared" si="20"/>
        <v>85.38197854083333</v>
      </c>
      <c r="S27" s="3">
        <f t="shared" si="20"/>
        <v>120.30121072833333</v>
      </c>
      <c r="T27" s="3">
        <f t="shared" si="20"/>
        <v>119.6745181675</v>
      </c>
      <c r="U27" s="3">
        <f t="shared" si="20"/>
        <v>92.425834355833331</v>
      </c>
    </row>
    <row r="28" spans="1:21" ht="15.5" x14ac:dyDescent="0.35">
      <c r="C28" t="s">
        <v>55</v>
      </c>
      <c r="D28" s="4">
        <f>IFERROR(_xlfn.RRI(5,I27,D27),"")</f>
        <v>-1.8386819849392722E-2</v>
      </c>
      <c r="E28" s="4">
        <f>IFERROR(_xlfn.RRI(5,J27,E27),"")</f>
        <v>1.022734072708348</v>
      </c>
      <c r="H28" s="4">
        <f t="shared" ref="H28:U28" si="21">IFERROR(_xlfn.RRI(5,M27,H27),"")</f>
        <v>1.2721044084398114</v>
      </c>
      <c r="I28" s="4">
        <f t="shared" si="21"/>
        <v>-2.898955875001763E-2</v>
      </c>
      <c r="J28" s="4">
        <f t="shared" si="21"/>
        <v>-0.48691270687526456</v>
      </c>
      <c r="K28" s="4">
        <f t="shared" si="21"/>
        <v>-0.19726918974516672</v>
      </c>
      <c r="L28" s="4">
        <f t="shared" si="21"/>
        <v>-0.15347126746397022</v>
      </c>
      <c r="M28" s="4">
        <f t="shared" si="21"/>
        <v>-0.65806736102147056</v>
      </c>
      <c r="N28" s="4">
        <f t="shared" si="21"/>
        <v>-0.45168952509616844</v>
      </c>
      <c r="O28" s="4">
        <f t="shared" si="21"/>
        <v>-0.44788557123704364</v>
      </c>
      <c r="P28" s="4">
        <f t="shared" si="21"/>
        <v>-0.36113300123560577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56</v>
      </c>
      <c r="H29" s="4">
        <f t="shared" ref="H29:U29" si="22">IFERROR(((H25-I25)/I25)*100%,"")</f>
        <v>-0.88427947598253265</v>
      </c>
      <c r="I29" s="4">
        <f t="shared" si="22"/>
        <v>1.170616113744076</v>
      </c>
      <c r="J29" s="4">
        <f t="shared" si="22"/>
        <v>-0.10593220338983052</v>
      </c>
      <c r="K29" s="4">
        <f t="shared" si="22"/>
        <v>-0.71702637889688259</v>
      </c>
      <c r="L29" s="4">
        <f t="shared" si="22"/>
        <v>0.40168067226890752</v>
      </c>
      <c r="M29" s="4">
        <f t="shared" si="22"/>
        <v>-0.12628487518355352</v>
      </c>
      <c r="N29" s="4">
        <f t="shared" si="22"/>
        <v>-0.64623376623376627</v>
      </c>
      <c r="O29" s="4">
        <f t="shared" si="22"/>
        <v>-0.3682310469314079</v>
      </c>
      <c r="P29" s="4">
        <f t="shared" si="22"/>
        <v>0.77667638483965018</v>
      </c>
      <c r="Q29" s="4">
        <f t="shared" si="22"/>
        <v>1.7840909090909087</v>
      </c>
      <c r="R29" s="4">
        <f t="shared" si="22"/>
        <v>-5.3380281690140849</v>
      </c>
      <c r="S29" s="4">
        <f t="shared" si="22"/>
        <v>9.2307692307692216E-2</v>
      </c>
      <c r="T29" s="4">
        <f t="shared" si="22"/>
        <v>-0.85442329227323632</v>
      </c>
      <c r="U29" s="4" t="str">
        <f t="shared" si="22"/>
        <v/>
      </c>
    </row>
    <row r="30" spans="1:21" ht="15.5" x14ac:dyDescent="0.35">
      <c r="C30" t="s">
        <v>57</v>
      </c>
      <c r="H30" s="4">
        <f t="shared" ref="H30:U30" si="23">IFERROR(((H27-I27)/I27)*100%,"")</f>
        <v>3.6955688771939821</v>
      </c>
      <c r="I30" s="4">
        <f t="shared" si="23"/>
        <v>22.573210935531893</v>
      </c>
      <c r="J30" s="4">
        <f t="shared" si="23"/>
        <v>-0.93341013210567647</v>
      </c>
      <c r="K30" s="4">
        <f t="shared" si="23"/>
        <v>-0.71603432528510735</v>
      </c>
      <c r="L30" s="4">
        <f t="shared" si="23"/>
        <v>27.930801409721415</v>
      </c>
      <c r="M30" s="4">
        <f t="shared" si="23"/>
        <v>-0.93306299243791391</v>
      </c>
      <c r="N30" s="4">
        <f t="shared" si="23"/>
        <v>-2.89188159905522E-2</v>
      </c>
      <c r="O30" s="4">
        <f t="shared" si="23"/>
        <v>-0.37583197249039041</v>
      </c>
      <c r="P30" s="4">
        <f t="shared" si="23"/>
        <v>-0.62963946596192455</v>
      </c>
      <c r="Q30" s="4">
        <f t="shared" si="23"/>
        <v>-0.68893242902191498</v>
      </c>
      <c r="R30" s="4">
        <f t="shared" si="23"/>
        <v>-0.29026501043580794</v>
      </c>
      <c r="S30" s="4">
        <f t="shared" si="23"/>
        <v>5.2366416044909107E-3</v>
      </c>
      <c r="T30" s="4">
        <f t="shared" si="23"/>
        <v>0.29481674687145415</v>
      </c>
      <c r="U30" s="4" t="str">
        <f t="shared" si="23"/>
        <v/>
      </c>
    </row>
    <row r="32" spans="1:21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88.09</v>
      </c>
      <c r="E32" s="3">
        <f>IFERROR(INDEX(E51:E500,MATCH($A$32,$C$51:$C$500,0)),"")</f>
        <v>88.62</v>
      </c>
      <c r="H32" s="3">
        <f>IFERROR(INDEX(D32:G32,COUNT(D32:G32)),"")</f>
        <v>88.62</v>
      </c>
      <c r="I32" s="3">
        <f t="shared" ref="I32:U32" si="24">IFERROR(INDEX(I51:I500,MATCH($C$32,$C$51:$C$500,0)),"")</f>
        <v>89.55</v>
      </c>
      <c r="J32" s="3">
        <f t="shared" si="24"/>
        <v>102.28</v>
      </c>
      <c r="K32" s="3">
        <f t="shared" si="24"/>
        <v>104.37</v>
      </c>
      <c r="L32" s="3">
        <f t="shared" si="24"/>
        <v>106.6</v>
      </c>
      <c r="M32" s="3">
        <f t="shared" si="24"/>
        <v>114.95</v>
      </c>
      <c r="N32" s="3">
        <f t="shared" si="24"/>
        <v>120.13</v>
      </c>
      <c r="O32" s="3">
        <f t="shared" si="24"/>
        <v>127.14</v>
      </c>
      <c r="P32" s="3">
        <f t="shared" si="24"/>
        <v>146.4</v>
      </c>
      <c r="Q32" s="3">
        <f t="shared" si="24"/>
        <v>176.86</v>
      </c>
      <c r="R32" s="3">
        <f t="shared" si="24"/>
        <v>194.01</v>
      </c>
      <c r="S32" s="3">
        <f t="shared" si="24"/>
        <v>200.17</v>
      </c>
      <c r="T32" s="3">
        <f t="shared" si="24"/>
        <v>200.48</v>
      </c>
      <c r="U32" s="3">
        <f t="shared" si="24"/>
        <v>199.18</v>
      </c>
    </row>
    <row r="33" spans="1:21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0.56999999999999995</v>
      </c>
      <c r="E33" s="3">
        <f>IFERROR(INDEX(E51:E500,MATCH($A$33,$C$51:$C$500,0)),"")</f>
        <v>0.56000000000000005</v>
      </c>
      <c r="H33" s="3">
        <f>IFERROR(INDEX(D33:G33,COUNT(D33:G33)),"")</f>
        <v>0.56000000000000005</v>
      </c>
      <c r="I33" s="3">
        <f t="shared" ref="I33:U33" si="25">IFERROR(INDEX(I51:I500,MATCH($C$33,$C$51:$C$500,0)),"")</f>
        <v>0.56000000000000005</v>
      </c>
      <c r="J33" s="3">
        <f t="shared" si="25"/>
        <v>0.49</v>
      </c>
      <c r="K33" s="3">
        <f t="shared" si="25"/>
        <v>0.48</v>
      </c>
      <c r="L33" s="3">
        <f t="shared" si="25"/>
        <v>0.47</v>
      </c>
      <c r="M33" s="3">
        <f t="shared" si="25"/>
        <v>0.43</v>
      </c>
      <c r="N33" s="3">
        <f t="shared" si="25"/>
        <v>0.42</v>
      </c>
      <c r="O33" s="3">
        <f t="shared" si="25"/>
        <v>0.44</v>
      </c>
      <c r="P33" s="3">
        <f t="shared" si="25"/>
        <v>0.77</v>
      </c>
      <c r="Q33" s="3">
        <f t="shared" si="25"/>
        <v>0.49</v>
      </c>
      <c r="R33" s="3">
        <f t="shared" si="25"/>
        <v>0.32</v>
      </c>
      <c r="S33" s="3">
        <f t="shared" si="25"/>
        <v>0.32</v>
      </c>
      <c r="T33" s="3">
        <f t="shared" si="25"/>
        <v>0.56999999999999995</v>
      </c>
      <c r="U33" s="3">
        <f t="shared" si="25"/>
        <v>3.01</v>
      </c>
    </row>
    <row r="34" spans="1:21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-96.15</v>
      </c>
      <c r="E34" s="3">
        <f>IFERROR(INDEX(E51:E500,MATCH($A$34,$C$51:$C$500,0)),"")</f>
        <v>-94.34</v>
      </c>
      <c r="H34" s="3">
        <f>IFERROR(INDEX(D34:G34,COUNT(D34:G34)),"")</f>
        <v>-94.34</v>
      </c>
      <c r="I34" s="3">
        <f t="shared" ref="I34:U34" si="26">IFERROR(INDEX(I51:I500,MATCH($C$34,$C$51:$C$500,0)),"")</f>
        <v>-10.92</v>
      </c>
      <c r="J34" s="3">
        <f t="shared" si="26"/>
        <v>-23.7</v>
      </c>
      <c r="K34" s="3">
        <f t="shared" si="26"/>
        <v>-21.19</v>
      </c>
      <c r="L34" s="3">
        <f t="shared" si="26"/>
        <v>-6</v>
      </c>
      <c r="M34" s="3">
        <f t="shared" si="26"/>
        <v>-8.4</v>
      </c>
      <c r="N34" s="3">
        <f t="shared" si="26"/>
        <v>-7.34</v>
      </c>
      <c r="O34" s="3">
        <f t="shared" si="26"/>
        <v>-2.91</v>
      </c>
      <c r="P34" s="3">
        <f t="shared" si="26"/>
        <v>-3.71</v>
      </c>
      <c r="Q34" s="3">
        <f t="shared" si="26"/>
        <v>-5.07</v>
      </c>
      <c r="R34" s="3">
        <f t="shared" si="26"/>
        <v>-10.06</v>
      </c>
      <c r="S34" s="3">
        <f t="shared" si="26"/>
        <v>45.07</v>
      </c>
      <c r="T34" s="3">
        <f t="shared" si="26"/>
        <v>88.46</v>
      </c>
      <c r="U34" s="3">
        <f t="shared" si="26"/>
        <v>67.19</v>
      </c>
    </row>
    <row r="35" spans="1:21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10.66</v>
      </c>
      <c r="E35" s="3">
        <f>IFERROR(INDEX(E51:E500,MATCH($A$35,$C$51:$C$500,0)),"")</f>
        <v>6.76</v>
      </c>
      <c r="H35" s="3">
        <f>IFERROR(INDEX(D35:G35,COUNT(D35:G35)),"")</f>
        <v>6.76</v>
      </c>
      <c r="I35" s="3">
        <f t="shared" ref="I35:U35" si="27">IFERROR(INDEX(I51:I500,MATCH($C$35,$C$51:$C$500,0)),"")</f>
        <v>9.7200000000000006</v>
      </c>
      <c r="J35" s="3">
        <f t="shared" si="27"/>
        <v>229.02</v>
      </c>
      <c r="K35" s="3">
        <f t="shared" si="27"/>
        <v>15.25</v>
      </c>
      <c r="L35" s="3">
        <f t="shared" si="27"/>
        <v>4.33</v>
      </c>
      <c r="M35" s="3">
        <f t="shared" si="27"/>
        <v>125.29</v>
      </c>
      <c r="N35" s="3">
        <f t="shared" si="27"/>
        <v>8.39</v>
      </c>
      <c r="O35" s="3">
        <f t="shared" si="27"/>
        <v>9.1199999999999992</v>
      </c>
      <c r="P35" s="3">
        <f t="shared" si="27"/>
        <v>11.49</v>
      </c>
      <c r="Q35" s="3">
        <f t="shared" si="27"/>
        <v>3.28</v>
      </c>
      <c r="R35" s="3">
        <f t="shared" si="27"/>
        <v>0.73</v>
      </c>
      <c r="S35" s="3">
        <f t="shared" si="27"/>
        <v>0.53</v>
      </c>
      <c r="T35" s="3">
        <f t="shared" si="27"/>
        <v>0.96</v>
      </c>
      <c r="U35" s="3">
        <f t="shared" si="27"/>
        <v>6.49</v>
      </c>
    </row>
    <row r="36" spans="1:21" ht="15.5" x14ac:dyDescent="0.35">
      <c r="B36" t="s">
        <v>70</v>
      </c>
      <c r="C36" t="s">
        <v>71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U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</row>
    <row r="37" spans="1:21" ht="15.5" x14ac:dyDescent="0.35">
      <c r="B37" t="s">
        <v>72</v>
      </c>
      <c r="C37" t="s">
        <v>73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U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</row>
    <row r="50" spans="2:21" ht="15.5" x14ac:dyDescent="0.35">
      <c r="D50" t="s">
        <v>316</v>
      </c>
      <c r="E50" t="s">
        <v>317</v>
      </c>
      <c r="F50" t="s">
        <v>318</v>
      </c>
      <c r="G50" t="s">
        <v>319</v>
      </c>
      <c r="H50" t="s">
        <v>320</v>
      </c>
      <c r="I50" t="s">
        <v>314</v>
      </c>
      <c r="J50" t="s">
        <v>315</v>
      </c>
      <c r="K50" t="s">
        <v>32</v>
      </c>
      <c r="L50" t="s">
        <v>33</v>
      </c>
      <c r="M50" t="s">
        <v>34</v>
      </c>
      <c r="N50" t="s">
        <v>35</v>
      </c>
      <c r="O50" t="s">
        <v>36</v>
      </c>
      <c r="P50" t="s">
        <v>37</v>
      </c>
      <c r="Q50" t="s">
        <v>38</v>
      </c>
      <c r="R50" t="s">
        <v>39</v>
      </c>
      <c r="S50" t="s">
        <v>40</v>
      </c>
      <c r="T50" t="s">
        <v>41</v>
      </c>
      <c r="U50" t="s">
        <v>42</v>
      </c>
    </row>
    <row r="51" spans="2:21" ht="15.5" x14ac:dyDescent="0.35">
      <c r="B51" t="s">
        <v>79</v>
      </c>
      <c r="C51" t="s">
        <v>6</v>
      </c>
      <c r="D51" s="5">
        <v>5628664492</v>
      </c>
      <c r="E51" s="5">
        <v>8871124324</v>
      </c>
      <c r="F51" s="5">
        <v>5002523160</v>
      </c>
      <c r="G51" s="5">
        <v>6175945533</v>
      </c>
      <c r="I51" s="5">
        <v>6175945533</v>
      </c>
      <c r="J51" s="5">
        <v>261990000</v>
      </c>
      <c r="K51" s="5">
        <v>3934382336</v>
      </c>
      <c r="L51" s="5">
        <v>13855133512</v>
      </c>
      <c r="M51" s="5">
        <v>478905970</v>
      </c>
      <c r="N51" s="5">
        <v>7154576929</v>
      </c>
      <c r="O51" s="5">
        <v>7367640365</v>
      </c>
      <c r="P51" s="5">
        <v>11803937466</v>
      </c>
      <c r="Q51" s="5">
        <v>31871477604</v>
      </c>
      <c r="R51" s="5">
        <v>102458374249</v>
      </c>
      <c r="S51" s="5">
        <v>144361452874</v>
      </c>
      <c r="T51" s="5">
        <v>143609421801</v>
      </c>
      <c r="U51" s="5">
        <v>110911001227</v>
      </c>
    </row>
    <row r="52" spans="2:21" ht="15.5" x14ac:dyDescent="0.35">
      <c r="C52" t="s">
        <v>80</v>
      </c>
      <c r="D52" s="5">
        <v>-4298632778</v>
      </c>
      <c r="E52" s="5">
        <v>-7557354236</v>
      </c>
      <c r="F52" s="5">
        <v>-3609394590</v>
      </c>
      <c r="G52" s="5">
        <v>-4928878979</v>
      </c>
      <c r="I52" s="5">
        <v>-4928878979</v>
      </c>
      <c r="J52" s="5">
        <v>-146567933</v>
      </c>
      <c r="K52" s="5">
        <v>-2557348518</v>
      </c>
      <c r="L52" s="5">
        <v>-9014690176</v>
      </c>
      <c r="M52" s="5">
        <v>-95796120</v>
      </c>
      <c r="N52" s="5">
        <v>-4766358242</v>
      </c>
      <c r="O52" s="5">
        <v>-4250664145</v>
      </c>
      <c r="P52" s="5">
        <v>-46155072931</v>
      </c>
      <c r="Q52" s="5">
        <v>-45835727360</v>
      </c>
      <c r="R52" s="5">
        <v>-78247969789</v>
      </c>
      <c r="S52" s="5">
        <v>-113905948658</v>
      </c>
      <c r="T52" s="5">
        <v>-118216202109</v>
      </c>
      <c r="U52" s="5">
        <v>-78533801082</v>
      </c>
    </row>
    <row r="53" spans="2:21" ht="15.5" x14ac:dyDescent="0.35">
      <c r="C53" t="s">
        <v>81</v>
      </c>
      <c r="D53" s="5">
        <v>1330031714</v>
      </c>
      <c r="E53" s="5">
        <v>1313770088</v>
      </c>
      <c r="F53" s="5">
        <v>1393128570</v>
      </c>
      <c r="G53" s="5">
        <v>1247066554</v>
      </c>
      <c r="I53" s="5">
        <v>1247066554</v>
      </c>
      <c r="J53" s="5">
        <v>115422067</v>
      </c>
      <c r="K53" s="5">
        <v>1377033818</v>
      </c>
      <c r="L53" s="5">
        <v>4840443336</v>
      </c>
      <c r="M53" s="5">
        <v>383109850</v>
      </c>
      <c r="N53" s="5">
        <v>2388218687</v>
      </c>
      <c r="O53" s="5">
        <v>3116976220</v>
      </c>
      <c r="P53" s="5">
        <v>-34351135465</v>
      </c>
      <c r="Q53" s="5">
        <v>-13964249756</v>
      </c>
      <c r="R53" s="5">
        <v>24210404460</v>
      </c>
      <c r="S53" s="5">
        <v>30455504216</v>
      </c>
      <c r="T53" s="5">
        <v>25393219692</v>
      </c>
      <c r="U53" s="5">
        <v>32377200145</v>
      </c>
    </row>
    <row r="54" spans="2:21" ht="15.5" x14ac:dyDescent="0.35">
      <c r="C54" t="s">
        <v>82</v>
      </c>
      <c r="D54" s="5">
        <v>-1572128002</v>
      </c>
      <c r="E54" s="5">
        <v>-1470021579</v>
      </c>
      <c r="F54" s="5">
        <v>-1351699163</v>
      </c>
      <c r="G54" s="5">
        <v>-3044974556</v>
      </c>
      <c r="I54" s="5">
        <v>-6976810462</v>
      </c>
      <c r="J54" s="5">
        <v>-2647868897</v>
      </c>
      <c r="K54" s="5">
        <v>-5080656104</v>
      </c>
      <c r="L54" s="5">
        <v>-14669400266</v>
      </c>
      <c r="M54" s="5">
        <v>-7448445238</v>
      </c>
      <c r="N54" s="5">
        <v>-10602553757</v>
      </c>
      <c r="O54" s="5">
        <v>-10232518076</v>
      </c>
      <c r="P54" s="5">
        <v>-11812793826</v>
      </c>
      <c r="Q54" s="5">
        <v>-10669987776</v>
      </c>
      <c r="R54" s="5">
        <v>-31034787422</v>
      </c>
      <c r="S54" s="5">
        <v>-26205713816</v>
      </c>
      <c r="T54" s="5">
        <v>-20082298731</v>
      </c>
      <c r="U54" s="5">
        <v>-15337477895</v>
      </c>
    </row>
    <row r="55" spans="2:21" ht="15.5" x14ac:dyDescent="0.35">
      <c r="C55" t="s">
        <v>84</v>
      </c>
      <c r="K55" s="5">
        <v>-118458475</v>
      </c>
      <c r="L55" s="5">
        <v>-1217468800</v>
      </c>
      <c r="M55" s="5">
        <v>-45950400</v>
      </c>
      <c r="N55" s="5">
        <v>-2307937148</v>
      </c>
      <c r="O55" s="5">
        <v>-2633356300</v>
      </c>
      <c r="P55" s="5">
        <v>-2549875891</v>
      </c>
      <c r="Q55" s="5">
        <v>-1482252900</v>
      </c>
      <c r="R55" s="5">
        <v>-11110466837</v>
      </c>
      <c r="S55" s="5">
        <v>-14674646210</v>
      </c>
      <c r="T55" s="5">
        <v>-8806954883</v>
      </c>
      <c r="U55" s="5">
        <v>-1879452250</v>
      </c>
    </row>
    <row r="56" spans="2:21" ht="15.5" x14ac:dyDescent="0.35">
      <c r="C56" t="s">
        <v>83</v>
      </c>
      <c r="D56" s="5">
        <v>-1505035945</v>
      </c>
      <c r="E56" s="5">
        <v>-1403431233</v>
      </c>
      <c r="F56" s="5">
        <v>-1284511420</v>
      </c>
      <c r="G56" s="5">
        <v>-2379671845</v>
      </c>
      <c r="I56" s="5">
        <v>-6311507751</v>
      </c>
      <c r="J56" s="5">
        <v>-2647868897</v>
      </c>
      <c r="K56" s="5">
        <v>-4936276271</v>
      </c>
      <c r="L56" s="5">
        <v>-13095799443</v>
      </c>
      <c r="M56" s="5">
        <v>-7399115224</v>
      </c>
      <c r="N56" s="5">
        <v>-8296036878</v>
      </c>
      <c r="O56" s="5">
        <v>-7601846076</v>
      </c>
      <c r="P56" s="5">
        <v>-9262917935</v>
      </c>
      <c r="Q56" s="5">
        <v>-9187734876</v>
      </c>
      <c r="R56" s="5">
        <v>-20153515259</v>
      </c>
      <c r="S56" s="5">
        <v>-11531067606</v>
      </c>
      <c r="T56" s="5">
        <v>-11275343848</v>
      </c>
      <c r="U56" s="5">
        <v>-13458025645</v>
      </c>
    </row>
    <row r="57" spans="2:21" ht="15.5" x14ac:dyDescent="0.35">
      <c r="C57" t="s">
        <v>85</v>
      </c>
      <c r="L57" s="5">
        <v>-10631416</v>
      </c>
      <c r="M57" s="5">
        <v>921781146</v>
      </c>
      <c r="N57" s="5">
        <v>-89745821</v>
      </c>
      <c r="O57" s="5">
        <v>-17429389</v>
      </c>
      <c r="P57" s="5">
        <v>-17429389</v>
      </c>
    </row>
    <row r="58" spans="2:21" ht="15.5" x14ac:dyDescent="0.35">
      <c r="C58" t="s">
        <v>86</v>
      </c>
      <c r="D58" s="5">
        <v>-242096288</v>
      </c>
      <c r="E58" s="5">
        <v>-156251491</v>
      </c>
      <c r="F58" s="5">
        <v>41429407</v>
      </c>
      <c r="G58" s="5">
        <v>-1797908002</v>
      </c>
      <c r="I58" s="5">
        <v>-5729743908</v>
      </c>
      <c r="J58" s="5">
        <v>-2532446830</v>
      </c>
      <c r="K58" s="5">
        <v>-3703622286</v>
      </c>
      <c r="L58" s="5">
        <v>-9828956930</v>
      </c>
      <c r="M58" s="5">
        <v>-7065335388</v>
      </c>
      <c r="N58" s="5">
        <v>-8214335070</v>
      </c>
      <c r="O58" s="5">
        <v>-7115541856</v>
      </c>
      <c r="P58" s="5">
        <v>-46163929291</v>
      </c>
      <c r="Q58" s="5">
        <v>-24634237532</v>
      </c>
      <c r="R58" s="5">
        <v>-6824382962</v>
      </c>
      <c r="S58" s="5">
        <v>4249790400</v>
      </c>
      <c r="T58" s="5">
        <v>5310920961</v>
      </c>
      <c r="U58" s="5">
        <v>17039722250</v>
      </c>
    </row>
    <row r="59" spans="2:21" ht="15.5" x14ac:dyDescent="0.35">
      <c r="C59" t="s">
        <v>87</v>
      </c>
      <c r="N59" s="5">
        <v>-91513515</v>
      </c>
      <c r="O59" s="5">
        <v>-37068221</v>
      </c>
      <c r="P59" s="5">
        <v>-144319011</v>
      </c>
      <c r="Q59" s="5">
        <v>-122093503</v>
      </c>
      <c r="R59" s="5">
        <v>-2574314552</v>
      </c>
      <c r="S59" s="5">
        <v>-1310931769</v>
      </c>
      <c r="T59" s="5">
        <v>-3223650491</v>
      </c>
      <c r="U59" s="5">
        <v>-2749141120</v>
      </c>
    </row>
    <row r="60" spans="2:21" ht="15.5" x14ac:dyDescent="0.35">
      <c r="C60" t="s">
        <v>27</v>
      </c>
      <c r="N60" s="5">
        <v>-91513515</v>
      </c>
      <c r="O60" s="5">
        <v>-37068221</v>
      </c>
      <c r="P60" s="5">
        <v>-855370</v>
      </c>
      <c r="Q60" s="5">
        <v>-155201576</v>
      </c>
      <c r="R60" s="5">
        <v>-2697899364</v>
      </c>
      <c r="S60" s="5">
        <v>-1607767959</v>
      </c>
      <c r="T60" s="5">
        <v>-3612309163</v>
      </c>
      <c r="U60" s="5">
        <v>-3259890361</v>
      </c>
    </row>
    <row r="61" spans="2:21" ht="15.5" x14ac:dyDescent="0.35">
      <c r="C61" t="s">
        <v>89</v>
      </c>
      <c r="P61" s="5">
        <v>28973816</v>
      </c>
      <c r="Q61" s="5">
        <v>2192555</v>
      </c>
      <c r="R61" s="5">
        <v>8458706</v>
      </c>
      <c r="S61" s="5">
        <v>13496047</v>
      </c>
      <c r="T61" s="5">
        <v>296906318</v>
      </c>
      <c r="U61" s="5">
        <v>1451188475</v>
      </c>
    </row>
    <row r="62" spans="2:21" ht="15.5" x14ac:dyDescent="0.35">
      <c r="C62" t="s">
        <v>90</v>
      </c>
      <c r="P62" s="5">
        <v>5218609</v>
      </c>
      <c r="Q62" s="5">
        <v>843976</v>
      </c>
      <c r="R62" s="5">
        <v>115126106</v>
      </c>
      <c r="S62" s="5">
        <v>15287661</v>
      </c>
      <c r="T62" s="5">
        <v>1484000</v>
      </c>
      <c r="U62" s="5">
        <v>-294855161</v>
      </c>
    </row>
    <row r="63" spans="2:21" ht="15.5" x14ac:dyDescent="0.35">
      <c r="C63" t="s">
        <v>224</v>
      </c>
      <c r="P63" s="5">
        <v>-17429390</v>
      </c>
    </row>
    <row r="64" spans="2:21" ht="15.5" x14ac:dyDescent="0.35">
      <c r="C64" t="s">
        <v>94</v>
      </c>
      <c r="N64" s="5">
        <v>-91513515</v>
      </c>
      <c r="O64" s="5">
        <v>-37068221</v>
      </c>
      <c r="P64" s="5">
        <v>-144319011</v>
      </c>
      <c r="Q64" s="5">
        <v>-122093503</v>
      </c>
      <c r="R64" s="5">
        <v>-2574314552</v>
      </c>
      <c r="S64" s="5">
        <v>-1310931769</v>
      </c>
      <c r="T64" s="5">
        <v>-3223650491</v>
      </c>
      <c r="U64" s="5">
        <v>-2749141120</v>
      </c>
    </row>
    <row r="65" spans="3:21" ht="15.5" x14ac:dyDescent="0.35">
      <c r="C65" t="s">
        <v>29</v>
      </c>
      <c r="D65" s="5">
        <v>-242096288</v>
      </c>
      <c r="E65" s="5">
        <v>-156251491</v>
      </c>
      <c r="F65" s="5">
        <v>41429407</v>
      </c>
      <c r="G65" s="5">
        <v>-1797908002</v>
      </c>
      <c r="I65" s="5">
        <v>-5729743908</v>
      </c>
      <c r="J65" s="5">
        <v>-2532446830</v>
      </c>
      <c r="K65" s="5">
        <v>-3703622286</v>
      </c>
      <c r="L65" s="5">
        <v>-9828956930</v>
      </c>
      <c r="M65" s="5">
        <v>-7065335388</v>
      </c>
      <c r="N65" s="5">
        <v>-8305848585</v>
      </c>
      <c r="O65" s="5">
        <v>-7152610077</v>
      </c>
      <c r="P65" s="5">
        <v>-46308248302</v>
      </c>
      <c r="Q65" s="5">
        <v>-24756331035</v>
      </c>
      <c r="R65" s="5">
        <v>-9398697514</v>
      </c>
      <c r="S65" s="5">
        <v>2938858631</v>
      </c>
      <c r="T65" s="5">
        <v>2087270470</v>
      </c>
      <c r="U65" s="5">
        <v>14290581130</v>
      </c>
    </row>
    <row r="66" spans="3:21" ht="15.5" x14ac:dyDescent="0.35">
      <c r="C66" t="s">
        <v>28</v>
      </c>
      <c r="D66" s="5">
        <v>-142975972</v>
      </c>
      <c r="E66" s="5">
        <v>-206978412</v>
      </c>
      <c r="F66" s="5">
        <v>-111004850</v>
      </c>
      <c r="G66" s="5">
        <v>146511227</v>
      </c>
      <c r="I66" s="5">
        <v>146511227</v>
      </c>
      <c r="K66" s="5">
        <v>867257693</v>
      </c>
      <c r="L66" s="5">
        <v>-181137704</v>
      </c>
      <c r="M66" s="5">
        <v>-76069146</v>
      </c>
      <c r="N66" s="5">
        <v>131117485</v>
      </c>
      <c r="O66" s="5">
        <v>-15946481552</v>
      </c>
      <c r="P66" s="5">
        <v>9740366117</v>
      </c>
      <c r="Q66" s="5">
        <v>4184934758</v>
      </c>
      <c r="R66" s="5">
        <v>2006852899</v>
      </c>
      <c r="S66" s="5">
        <v>-1231133295</v>
      </c>
      <c r="T66" s="5">
        <v>-523724211</v>
      </c>
      <c r="U66" s="5">
        <v>-3568825128</v>
      </c>
    </row>
    <row r="67" spans="3:21" ht="15.5" x14ac:dyDescent="0.35">
      <c r="C67" t="s">
        <v>321</v>
      </c>
      <c r="D67" s="5">
        <v>-142975972</v>
      </c>
      <c r="E67" s="5">
        <v>-206978412</v>
      </c>
      <c r="F67" s="5">
        <v>-111004850</v>
      </c>
      <c r="Q67" s="5">
        <v>-285208250</v>
      </c>
      <c r="R67" s="5">
        <v>-148299000</v>
      </c>
      <c r="S67" s="5">
        <v>-915512500</v>
      </c>
      <c r="T67" s="5">
        <v>-404409237</v>
      </c>
      <c r="U67" s="5">
        <v>-4637657600</v>
      </c>
    </row>
    <row r="68" spans="3:21" ht="15.5" x14ac:dyDescent="0.35">
      <c r="C68" t="s">
        <v>322</v>
      </c>
      <c r="G68" s="5">
        <v>146511227</v>
      </c>
      <c r="I68" s="5">
        <v>146511227</v>
      </c>
      <c r="P68" s="5">
        <v>9740366117</v>
      </c>
      <c r="Q68" s="5">
        <v>4470143008</v>
      </c>
      <c r="R68" s="5">
        <v>2155151899</v>
      </c>
      <c r="S68" s="5">
        <v>-315620795</v>
      </c>
      <c r="T68" s="5">
        <v>-119314974</v>
      </c>
      <c r="U68" s="5">
        <v>1068832472</v>
      </c>
    </row>
    <row r="69" spans="3:21" ht="15.5" x14ac:dyDescent="0.35">
      <c r="C69" t="s">
        <v>323</v>
      </c>
      <c r="D69" s="5">
        <v>-142975972</v>
      </c>
      <c r="E69" s="5">
        <v>-206978412</v>
      </c>
      <c r="F69" s="5">
        <v>-111004850</v>
      </c>
      <c r="G69" s="5">
        <v>146511227</v>
      </c>
      <c r="I69" s="5">
        <v>146511227</v>
      </c>
      <c r="K69" s="5">
        <v>867257693</v>
      </c>
      <c r="L69" s="5">
        <v>-181137704</v>
      </c>
      <c r="M69" s="5">
        <v>-76069146</v>
      </c>
      <c r="N69" s="5">
        <v>131117485</v>
      </c>
      <c r="O69" s="5">
        <v>-15946481552</v>
      </c>
      <c r="P69" s="5">
        <v>9740366117</v>
      </c>
      <c r="Q69" s="5">
        <v>4184934758</v>
      </c>
      <c r="R69" s="5">
        <v>2006852899</v>
      </c>
      <c r="S69" s="5">
        <v>-1231133295</v>
      </c>
      <c r="T69" s="5">
        <v>-523724211</v>
      </c>
      <c r="U69" s="5">
        <v>-3568825128</v>
      </c>
    </row>
    <row r="70" spans="3:21" ht="15.5" x14ac:dyDescent="0.35">
      <c r="C70" t="s">
        <v>95</v>
      </c>
      <c r="D70" s="5">
        <v>-385072260</v>
      </c>
      <c r="E70" s="5">
        <v>-363229903</v>
      </c>
      <c r="F70" s="5">
        <v>-69575443</v>
      </c>
      <c r="G70" s="5">
        <v>-1651396775</v>
      </c>
      <c r="I70" s="5">
        <v>-5583232681</v>
      </c>
      <c r="J70" s="5">
        <v>-2532446830</v>
      </c>
      <c r="K70" s="5">
        <v>-2836364593</v>
      </c>
      <c r="L70" s="5">
        <v>-10010094634</v>
      </c>
      <c r="M70" s="5">
        <v>-7141404534</v>
      </c>
      <c r="N70" s="5">
        <v>-8174731100</v>
      </c>
      <c r="O70" s="5">
        <v>-23099091629</v>
      </c>
      <c r="P70" s="5">
        <v>-36567882185</v>
      </c>
      <c r="Q70" s="5">
        <v>-20571396277</v>
      </c>
      <c r="R70" s="5">
        <v>-7391844615</v>
      </c>
      <c r="S70" s="5">
        <v>1707725336</v>
      </c>
      <c r="T70" s="5">
        <v>1563546259</v>
      </c>
      <c r="U70" s="5">
        <v>10721756002</v>
      </c>
    </row>
    <row r="71" spans="3:21" ht="15.5" x14ac:dyDescent="0.35">
      <c r="C71" t="s">
        <v>96</v>
      </c>
      <c r="S71" s="5">
        <v>-18906837</v>
      </c>
      <c r="T71" s="5">
        <v>-4185595</v>
      </c>
    </row>
    <row r="72" spans="3:21" ht="15.5" x14ac:dyDescent="0.35">
      <c r="C72" t="s">
        <v>97</v>
      </c>
      <c r="D72" s="5">
        <v>-385072260</v>
      </c>
      <c r="E72" s="5">
        <v>-363229903</v>
      </c>
      <c r="F72" s="5">
        <v>-69575443</v>
      </c>
      <c r="G72" s="5">
        <v>-1651396775</v>
      </c>
      <c r="I72" s="5">
        <v>-5583232681</v>
      </c>
      <c r="J72" s="5">
        <v>-2532446830</v>
      </c>
      <c r="K72" s="5">
        <v>-2836364593</v>
      </c>
      <c r="L72" s="5">
        <v>-10010094634</v>
      </c>
      <c r="M72" s="5">
        <v>-7141404534</v>
      </c>
      <c r="N72" s="5">
        <v>-8174731100</v>
      </c>
      <c r="O72" s="5">
        <v>-23099091629</v>
      </c>
      <c r="P72" s="5">
        <v>-36567882185</v>
      </c>
      <c r="Q72" s="5">
        <v>-20571396277</v>
      </c>
      <c r="R72" s="5">
        <v>-7391844615</v>
      </c>
      <c r="S72" s="5">
        <v>1688818499</v>
      </c>
      <c r="T72" s="5">
        <v>1559360664</v>
      </c>
      <c r="U72" s="5">
        <v>10721756002</v>
      </c>
    </row>
    <row r="73" spans="3:21" ht="15.5" x14ac:dyDescent="0.35">
      <c r="C73" t="s">
        <v>98</v>
      </c>
      <c r="K73" s="5">
        <v>-162158169</v>
      </c>
      <c r="L73" s="5">
        <v>-10631416</v>
      </c>
      <c r="M73" s="5">
        <v>921781146</v>
      </c>
      <c r="N73" s="5">
        <v>-89745821</v>
      </c>
      <c r="O73" s="5">
        <v>-17429389</v>
      </c>
      <c r="P73" s="5">
        <v>17429390</v>
      </c>
    </row>
    <row r="74" spans="3:21" ht="15.5" x14ac:dyDescent="0.35">
      <c r="C74" t="s">
        <v>324</v>
      </c>
      <c r="K74" s="5">
        <v>-162158169</v>
      </c>
      <c r="L74" s="5">
        <v>-10631416</v>
      </c>
      <c r="M74" s="5">
        <v>921781146</v>
      </c>
      <c r="N74" s="5">
        <v>-89745821</v>
      </c>
      <c r="O74" s="5">
        <v>-17429389</v>
      </c>
      <c r="P74" s="5">
        <v>17429390</v>
      </c>
    </row>
    <row r="75" spans="3:21" ht="15.5" x14ac:dyDescent="0.35">
      <c r="C75" t="s">
        <v>99</v>
      </c>
      <c r="D75" s="5">
        <v>-385072260</v>
      </c>
      <c r="E75" s="5">
        <v>-363229903</v>
      </c>
      <c r="F75" s="5">
        <v>-69575443</v>
      </c>
      <c r="G75" s="5">
        <v>-1651396775</v>
      </c>
      <c r="I75" s="5">
        <v>-5583232681</v>
      </c>
      <c r="J75" s="5">
        <v>-2532446830</v>
      </c>
      <c r="K75" s="5">
        <v>-2998522762</v>
      </c>
      <c r="L75" s="5">
        <v>-10020726050</v>
      </c>
      <c r="M75" s="5">
        <v>-6219623388</v>
      </c>
      <c r="N75" s="5">
        <v>-8264476921</v>
      </c>
      <c r="O75" s="5">
        <v>-23116521018</v>
      </c>
      <c r="P75" s="5">
        <v>-36550452795</v>
      </c>
      <c r="Q75" s="5">
        <v>-20571396277</v>
      </c>
      <c r="R75" s="5">
        <v>-7391844615</v>
      </c>
    </row>
    <row r="76" spans="3:21" ht="15.5" x14ac:dyDescent="0.35">
      <c r="C76" t="s">
        <v>100</v>
      </c>
      <c r="D76" s="5">
        <v>-385072260</v>
      </c>
      <c r="E76" s="5">
        <v>-363229903</v>
      </c>
      <c r="F76" s="5">
        <v>-69575443</v>
      </c>
      <c r="G76" s="5">
        <v>-1651396775</v>
      </c>
      <c r="I76" s="5">
        <v>-5583232681</v>
      </c>
      <c r="J76" s="5">
        <v>-2532446830</v>
      </c>
      <c r="K76" s="5">
        <v>-2836364593</v>
      </c>
      <c r="L76" s="5">
        <v>-10010094634</v>
      </c>
      <c r="M76" s="5">
        <v>-7141404534</v>
      </c>
      <c r="N76" s="5">
        <v>-8174731100</v>
      </c>
      <c r="O76" s="5">
        <v>-23099091629</v>
      </c>
      <c r="P76" s="5">
        <v>-36567882185</v>
      </c>
      <c r="Q76" s="5">
        <v>-20571396277</v>
      </c>
      <c r="R76" s="5">
        <v>-7391844615</v>
      </c>
      <c r="S76" s="5">
        <v>1688818499</v>
      </c>
      <c r="T76" s="5">
        <v>1559360664</v>
      </c>
      <c r="U76" s="5">
        <v>10721756002</v>
      </c>
    </row>
    <row r="77" spans="3:21" ht="15.5" x14ac:dyDescent="0.35">
      <c r="C77" t="s">
        <v>8</v>
      </c>
      <c r="D77" s="5">
        <v>-625717446</v>
      </c>
      <c r="E77" s="5">
        <v>-637572240</v>
      </c>
      <c r="F77" s="5">
        <v>-481504569</v>
      </c>
      <c r="G77" s="5">
        <v>-1559792810</v>
      </c>
      <c r="I77" s="5">
        <v>-5491628716</v>
      </c>
      <c r="J77" s="5">
        <v>-2532446830</v>
      </c>
      <c r="K77" s="5">
        <v>-2996494792</v>
      </c>
      <c r="L77" s="5">
        <v>-10018103499</v>
      </c>
      <c r="M77" s="5">
        <v>-6217568229</v>
      </c>
      <c r="N77" s="5">
        <v>-8261417334</v>
      </c>
      <c r="O77" s="5">
        <v>-23113089515</v>
      </c>
      <c r="P77" s="5">
        <v>-36532182656</v>
      </c>
      <c r="Q77" s="5">
        <v>-20578555007</v>
      </c>
      <c r="R77" s="5">
        <v>-7392419632</v>
      </c>
    </row>
    <row r="78" spans="3:21" ht="15.5" x14ac:dyDescent="0.35">
      <c r="C78" t="s">
        <v>101</v>
      </c>
      <c r="D78" s="5">
        <v>240645186</v>
      </c>
      <c r="E78" s="5">
        <v>274342337</v>
      </c>
      <c r="F78" s="5">
        <v>411929126</v>
      </c>
      <c r="G78" s="5">
        <v>-91603965</v>
      </c>
      <c r="I78" s="5">
        <v>-91603965</v>
      </c>
      <c r="K78" s="5">
        <v>-2027970</v>
      </c>
      <c r="L78" s="5">
        <v>-2622551</v>
      </c>
      <c r="M78" s="5">
        <v>-2055159</v>
      </c>
      <c r="N78" s="5">
        <v>-3059587</v>
      </c>
      <c r="O78" s="5">
        <v>-3431504</v>
      </c>
      <c r="P78" s="5">
        <v>-840749</v>
      </c>
      <c r="Q78" s="5">
        <v>7158730</v>
      </c>
      <c r="R78" s="5">
        <v>575017</v>
      </c>
    </row>
    <row r="79" spans="3:21" ht="15.5" x14ac:dyDescent="0.35">
      <c r="C79" t="s">
        <v>102</v>
      </c>
      <c r="D79" s="5">
        <v>-385072260</v>
      </c>
      <c r="E79" s="5">
        <v>-363229903</v>
      </c>
      <c r="F79" s="5">
        <v>-69575443</v>
      </c>
      <c r="G79" s="5">
        <v>-1651396775</v>
      </c>
      <c r="I79" s="5">
        <v>-5583232681</v>
      </c>
      <c r="J79" s="5">
        <v>-2532446830</v>
      </c>
      <c r="K79" s="5">
        <v>-2836364593</v>
      </c>
      <c r="L79" s="5">
        <v>-10010094634</v>
      </c>
      <c r="M79" s="5">
        <v>-7141404534</v>
      </c>
      <c r="N79" s="5">
        <v>-8174731100</v>
      </c>
      <c r="O79" s="5">
        <v>-23099091629</v>
      </c>
      <c r="P79" s="5">
        <v>-36567882185</v>
      </c>
      <c r="Q79" s="5">
        <v>-20571396277</v>
      </c>
      <c r="R79" s="5">
        <v>-7391844615</v>
      </c>
      <c r="S79" s="5">
        <v>1688818499</v>
      </c>
      <c r="T79" s="5">
        <v>1559360664</v>
      </c>
      <c r="U79" s="5">
        <v>10721756002</v>
      </c>
    </row>
    <row r="80" spans="3:21" ht="15.5" x14ac:dyDescent="0.35">
      <c r="C80" t="s">
        <v>103</v>
      </c>
      <c r="D80" s="5">
        <v>-385072260</v>
      </c>
      <c r="E80" s="5">
        <v>-363229903</v>
      </c>
      <c r="F80" s="5">
        <v>-69575443</v>
      </c>
      <c r="G80" s="5">
        <v>-1651396775</v>
      </c>
      <c r="I80" s="5">
        <v>-5583232681</v>
      </c>
      <c r="J80" s="5">
        <v>-2532446830</v>
      </c>
      <c r="K80" s="5">
        <v>-2998522762</v>
      </c>
      <c r="L80" s="5">
        <v>-10020726050</v>
      </c>
      <c r="M80" s="5">
        <v>-6219623388</v>
      </c>
      <c r="N80" s="5">
        <v>-8264476921</v>
      </c>
      <c r="O80" s="5">
        <v>-23116521019</v>
      </c>
      <c r="P80" s="5">
        <v>-36550452795</v>
      </c>
      <c r="Q80" s="5">
        <v>-20571396277</v>
      </c>
      <c r="R80" s="5">
        <v>-7391844615</v>
      </c>
    </row>
    <row r="81" spans="2:21" ht="15.5" x14ac:dyDescent="0.35">
      <c r="C81" t="s">
        <v>104</v>
      </c>
      <c r="D81" s="5">
        <v>-385072260</v>
      </c>
      <c r="E81" s="5">
        <v>-363229903</v>
      </c>
      <c r="F81" s="5">
        <v>-69575443</v>
      </c>
      <c r="G81" s="5">
        <v>-1651396775</v>
      </c>
      <c r="I81" s="5">
        <v>-5583232681</v>
      </c>
      <c r="J81" s="5">
        <v>-2532446830</v>
      </c>
      <c r="K81" s="5">
        <v>-2998522762</v>
      </c>
      <c r="L81" s="5">
        <v>-10020726050</v>
      </c>
      <c r="M81" s="5">
        <v>-6219623388</v>
      </c>
      <c r="N81" s="5">
        <v>-8264476921</v>
      </c>
      <c r="O81" s="5">
        <v>-23116521019</v>
      </c>
      <c r="P81" s="5">
        <v>-36550452795</v>
      </c>
      <c r="Q81" s="5">
        <v>-20571396277</v>
      </c>
      <c r="R81" s="5">
        <v>-7391844615</v>
      </c>
    </row>
    <row r="83" spans="2:21" ht="15.5" x14ac:dyDescent="0.35">
      <c r="B83" t="s">
        <v>105</v>
      </c>
      <c r="C83" t="s">
        <v>106</v>
      </c>
    </row>
    <row r="84" spans="2:21" ht="15.5" x14ac:dyDescent="0.35">
      <c r="C84" t="s">
        <v>107</v>
      </c>
    </row>
    <row r="85" spans="2:21" ht="15.5" x14ac:dyDescent="0.35">
      <c r="C85" t="s">
        <v>20</v>
      </c>
      <c r="D85" s="5">
        <v>4335123983</v>
      </c>
      <c r="E85" s="5">
        <v>5977740827</v>
      </c>
      <c r="F85" s="5">
        <v>5313597968</v>
      </c>
      <c r="G85" s="5">
        <v>4937686066</v>
      </c>
      <c r="I85" s="5">
        <v>4937686066</v>
      </c>
      <c r="J85" s="5">
        <v>13138052913</v>
      </c>
      <c r="K85" s="5">
        <v>12019012396</v>
      </c>
      <c r="L85" s="5">
        <v>9806165844</v>
      </c>
      <c r="M85" s="5">
        <v>7629273703</v>
      </c>
      <c r="N85" s="5">
        <v>9387795541</v>
      </c>
      <c r="O85" s="5">
        <v>9059702965</v>
      </c>
      <c r="P85" s="5">
        <v>14856861296</v>
      </c>
      <c r="Q85" s="5">
        <v>10727223103</v>
      </c>
      <c r="R85" s="5">
        <v>88517880</v>
      </c>
      <c r="S85" s="5">
        <v>2275362478</v>
      </c>
      <c r="T85" s="5">
        <v>972453400</v>
      </c>
      <c r="U85" s="5">
        <v>11099942797</v>
      </c>
    </row>
    <row r="86" spans="2:21" ht="15.5" x14ac:dyDescent="0.35">
      <c r="C86" t="s">
        <v>109</v>
      </c>
      <c r="D86" s="5">
        <v>5019732700</v>
      </c>
      <c r="E86" s="5">
        <v>5117604448</v>
      </c>
      <c r="F86" s="5">
        <v>5062617118</v>
      </c>
      <c r="G86" s="5">
        <v>7756585574</v>
      </c>
      <c r="I86" s="5">
        <v>7756585574</v>
      </c>
      <c r="J86" s="5">
        <v>7794359294</v>
      </c>
      <c r="K86" s="5">
        <v>9294359294</v>
      </c>
      <c r="L86" s="5">
        <v>8602280510</v>
      </c>
      <c r="M86" s="5">
        <v>15068125591</v>
      </c>
      <c r="N86" s="5">
        <v>17131530516</v>
      </c>
      <c r="O86" s="5">
        <v>20023738524</v>
      </c>
      <c r="P86" s="5">
        <v>29375052173</v>
      </c>
      <c r="Q86" s="5">
        <v>29132791837</v>
      </c>
      <c r="R86" s="5">
        <v>40139558478</v>
      </c>
      <c r="S86" s="5">
        <v>101017809993</v>
      </c>
      <c r="T86" s="5">
        <v>71792346091</v>
      </c>
      <c r="U86" s="5">
        <v>69155864424</v>
      </c>
    </row>
    <row r="87" spans="2:21" ht="15.5" x14ac:dyDescent="0.35">
      <c r="C87" t="s">
        <v>110</v>
      </c>
      <c r="D87" s="5">
        <v>2242413553</v>
      </c>
      <c r="E87" s="5">
        <v>2242413553</v>
      </c>
    </row>
    <row r="88" spans="2:21" ht="15.5" x14ac:dyDescent="0.35">
      <c r="C88" t="s">
        <v>111</v>
      </c>
      <c r="D88" s="5">
        <v>10394482172</v>
      </c>
      <c r="E88" s="5">
        <v>10394482172</v>
      </c>
    </row>
    <row r="89" spans="2:21" ht="15.5" x14ac:dyDescent="0.35">
      <c r="C89" t="s">
        <v>112</v>
      </c>
      <c r="D89" s="5">
        <v>5019732700</v>
      </c>
      <c r="E89" s="5">
        <v>5117604448</v>
      </c>
      <c r="F89" s="5">
        <v>5062617118</v>
      </c>
      <c r="G89" s="5">
        <v>7756585574</v>
      </c>
      <c r="I89" s="5">
        <v>7756585574</v>
      </c>
      <c r="J89" s="5">
        <v>7794359294</v>
      </c>
      <c r="K89" s="5">
        <v>9294359294</v>
      </c>
      <c r="L89" s="5">
        <v>8602280510</v>
      </c>
      <c r="M89" s="5">
        <v>15068125591</v>
      </c>
      <c r="N89" s="5">
        <v>17131530516</v>
      </c>
      <c r="O89" s="5">
        <v>20023738524</v>
      </c>
      <c r="P89" s="5">
        <v>29375052173</v>
      </c>
      <c r="Q89" s="5">
        <v>29132791837</v>
      </c>
      <c r="R89" s="5">
        <v>40139558478</v>
      </c>
      <c r="S89" s="5">
        <v>101017809993</v>
      </c>
      <c r="T89" s="5">
        <v>71792346091</v>
      </c>
      <c r="U89" s="5">
        <v>69155864424</v>
      </c>
    </row>
    <row r="90" spans="2:21" ht="15.5" x14ac:dyDescent="0.35">
      <c r="C90" t="s">
        <v>113</v>
      </c>
      <c r="D90" s="5">
        <v>12636895725</v>
      </c>
      <c r="E90" s="5">
        <v>12636895725</v>
      </c>
      <c r="F90" s="5">
        <v>12636895725</v>
      </c>
      <c r="G90" s="5">
        <v>12636895725</v>
      </c>
      <c r="I90" s="5">
        <v>12636895725</v>
      </c>
      <c r="J90" s="5">
        <v>7866232462</v>
      </c>
      <c r="K90" s="5">
        <v>8261952501</v>
      </c>
      <c r="L90" s="5">
        <v>10801295438</v>
      </c>
      <c r="M90" s="5">
        <v>5234343917</v>
      </c>
      <c r="N90" s="5">
        <v>5519725373</v>
      </c>
      <c r="O90" s="5">
        <v>5099338386</v>
      </c>
      <c r="P90" s="5">
        <v>4329278453</v>
      </c>
      <c r="Q90" s="5">
        <v>13797452102</v>
      </c>
      <c r="R90" s="5">
        <v>60000000</v>
      </c>
      <c r="S90" s="5">
        <v>4770360953</v>
      </c>
      <c r="T90" s="5">
        <v>120000000</v>
      </c>
      <c r="U90" s="5">
        <v>45165000</v>
      </c>
    </row>
    <row r="91" spans="2:21" ht="15.5" x14ac:dyDescent="0.35">
      <c r="C91" t="s">
        <v>114</v>
      </c>
      <c r="D91" s="5">
        <v>12636895725</v>
      </c>
      <c r="E91" s="5">
        <v>12636895725</v>
      </c>
      <c r="F91" s="5">
        <v>12636895725</v>
      </c>
      <c r="G91" s="5">
        <v>12636895725</v>
      </c>
      <c r="I91" s="5">
        <v>12636895725</v>
      </c>
      <c r="J91" s="5">
        <v>7866232462</v>
      </c>
      <c r="K91" s="5">
        <v>8261952501</v>
      </c>
      <c r="L91" s="5">
        <v>10801295438</v>
      </c>
      <c r="M91" s="5">
        <v>5234343917</v>
      </c>
      <c r="N91" s="5">
        <v>5519725373</v>
      </c>
      <c r="O91" s="5">
        <v>5099338386</v>
      </c>
      <c r="P91" s="5">
        <v>4329278453</v>
      </c>
      <c r="Q91" s="5">
        <v>13797452102</v>
      </c>
      <c r="R91" s="5">
        <v>60000000</v>
      </c>
      <c r="S91" s="5">
        <v>4770360953</v>
      </c>
      <c r="T91" s="5">
        <v>120000000</v>
      </c>
      <c r="U91" s="5">
        <v>45165000</v>
      </c>
    </row>
    <row r="92" spans="2:21" ht="15.5" x14ac:dyDescent="0.35">
      <c r="C92" t="s">
        <v>115</v>
      </c>
      <c r="D92" s="5">
        <v>61765328956</v>
      </c>
      <c r="E92" s="5">
        <v>61765328956</v>
      </c>
      <c r="F92" s="5">
        <v>61765328956</v>
      </c>
      <c r="G92" s="5">
        <v>61765328956</v>
      </c>
      <c r="I92" s="5">
        <v>61765328956</v>
      </c>
      <c r="J92" s="5">
        <v>61765328956</v>
      </c>
      <c r="K92" s="5">
        <v>61911896889</v>
      </c>
      <c r="L92" s="5">
        <v>64469245407</v>
      </c>
      <c r="M92" s="5">
        <v>76732725583</v>
      </c>
      <c r="N92" s="5">
        <v>76805821703</v>
      </c>
      <c r="O92" s="5">
        <v>79613419045</v>
      </c>
      <c r="P92" s="5">
        <v>67617917000</v>
      </c>
      <c r="Q92" s="5">
        <v>108898461511</v>
      </c>
      <c r="R92" s="5">
        <v>133011030348</v>
      </c>
      <c r="S92" s="5">
        <v>138591797214</v>
      </c>
      <c r="T92" s="5">
        <v>120107985042</v>
      </c>
      <c r="U92" s="5">
        <v>141324826765</v>
      </c>
    </row>
    <row r="93" spans="2:21" ht="15.5" x14ac:dyDescent="0.35">
      <c r="C93" t="s">
        <v>224</v>
      </c>
    </row>
    <row r="94" spans="2:21" ht="15.5" x14ac:dyDescent="0.35">
      <c r="C94" t="s">
        <v>85</v>
      </c>
      <c r="D94" s="5">
        <v>1181569467</v>
      </c>
      <c r="E94" s="5">
        <v>1181569467</v>
      </c>
      <c r="F94" s="5">
        <v>1181569467</v>
      </c>
      <c r="G94" s="5">
        <v>1181569467</v>
      </c>
      <c r="I94" s="5">
        <v>1181569467</v>
      </c>
      <c r="J94" s="5">
        <v>1181569467</v>
      </c>
      <c r="K94" s="5">
        <v>1181569467</v>
      </c>
      <c r="L94" s="5">
        <v>1019411298</v>
      </c>
      <c r="M94" s="5">
        <v>1030042715</v>
      </c>
      <c r="N94" s="5">
        <v>108261569</v>
      </c>
    </row>
    <row r="95" spans="2:21" ht="15.5" x14ac:dyDescent="0.35">
      <c r="C95" t="s">
        <v>116</v>
      </c>
      <c r="D95" s="5">
        <v>83971977583</v>
      </c>
      <c r="E95" s="5">
        <v>86044640862</v>
      </c>
      <c r="F95" s="5">
        <v>85147265819</v>
      </c>
      <c r="G95" s="5">
        <v>87330392540</v>
      </c>
      <c r="I95" s="5">
        <v>87330392540</v>
      </c>
      <c r="J95" s="5">
        <v>90655369844</v>
      </c>
      <c r="K95" s="5">
        <v>91670013515</v>
      </c>
      <c r="L95" s="5">
        <v>93822546437</v>
      </c>
      <c r="M95" s="5">
        <v>104851997760</v>
      </c>
      <c r="N95" s="5">
        <v>109025176085</v>
      </c>
      <c r="O95" s="5">
        <v>113978311913</v>
      </c>
      <c r="P95" s="5">
        <v>118288246175</v>
      </c>
      <c r="Q95" s="5">
        <v>163241978617</v>
      </c>
      <c r="R95" s="5">
        <v>187076259613</v>
      </c>
      <c r="S95" s="5">
        <v>263168664757</v>
      </c>
      <c r="T95" s="5">
        <v>205377436992</v>
      </c>
      <c r="U95" s="5">
        <v>232154052439</v>
      </c>
    </row>
    <row r="96" spans="2:21" ht="15.5" x14ac:dyDescent="0.35">
      <c r="C96" t="s">
        <v>117</v>
      </c>
    </row>
    <row r="97" spans="3:21" ht="15.5" x14ac:dyDescent="0.35">
      <c r="C97" t="s">
        <v>119</v>
      </c>
      <c r="D97" s="5">
        <v>2051130249</v>
      </c>
      <c r="E97" s="5">
        <v>2051130249</v>
      </c>
      <c r="F97" s="5">
        <v>2051130249</v>
      </c>
      <c r="G97" s="5">
        <v>2051130249</v>
      </c>
      <c r="I97" s="5">
        <v>2051130249</v>
      </c>
      <c r="J97" s="5">
        <v>1577045966</v>
      </c>
      <c r="K97" s="5">
        <v>1577045967</v>
      </c>
      <c r="L97" s="5">
        <v>763840997</v>
      </c>
      <c r="M97" s="5">
        <v>948522507</v>
      </c>
      <c r="N97" s="5">
        <v>1331852035</v>
      </c>
      <c r="O97" s="5">
        <v>1289925697</v>
      </c>
      <c r="P97" s="5">
        <v>17242217046</v>
      </c>
      <c r="Q97" s="5">
        <v>7496041132</v>
      </c>
      <c r="R97" s="5">
        <v>3025898123</v>
      </c>
      <c r="S97" s="5">
        <v>870746224</v>
      </c>
      <c r="T97" s="5">
        <v>1186367019</v>
      </c>
      <c r="U97" s="5">
        <v>1305681993</v>
      </c>
    </row>
    <row r="98" spans="3:21" ht="15.5" x14ac:dyDescent="0.35">
      <c r="C98" t="s">
        <v>121</v>
      </c>
      <c r="D98" s="5">
        <v>33986283883</v>
      </c>
      <c r="E98" s="5">
        <v>34611511652</v>
      </c>
      <c r="F98" s="5">
        <v>35236739421</v>
      </c>
      <c r="G98" s="5">
        <v>35861967190</v>
      </c>
      <c r="I98" s="5">
        <v>35861967190</v>
      </c>
      <c r="J98" s="5">
        <v>35176102266</v>
      </c>
      <c r="K98" s="5">
        <v>37675944342</v>
      </c>
      <c r="L98" s="5">
        <v>40175786418</v>
      </c>
      <c r="M98" s="5">
        <v>42677815993</v>
      </c>
      <c r="N98" s="5">
        <v>45186408068</v>
      </c>
      <c r="O98" s="5">
        <v>47781463019</v>
      </c>
      <c r="P98" s="5">
        <v>50402927594</v>
      </c>
      <c r="Q98" s="5">
        <v>53150178831</v>
      </c>
      <c r="R98" s="5">
        <v>56563126651</v>
      </c>
      <c r="S98" s="5">
        <v>60631802660</v>
      </c>
      <c r="T98" s="5">
        <v>64012968688</v>
      </c>
      <c r="U98" s="5">
        <v>54925328352</v>
      </c>
    </row>
    <row r="99" spans="3:21" ht="15.5" x14ac:dyDescent="0.35">
      <c r="C99" t="s">
        <v>126</v>
      </c>
      <c r="D99" s="5">
        <v>40922452432</v>
      </c>
      <c r="E99" s="5">
        <v>41547680201</v>
      </c>
      <c r="F99" s="5">
        <v>42172907970</v>
      </c>
      <c r="G99" s="5">
        <v>42798135739</v>
      </c>
      <c r="I99" s="5">
        <v>42798135739</v>
      </c>
      <c r="J99" s="5">
        <v>36753148232</v>
      </c>
      <c r="K99" s="5">
        <v>39252990309</v>
      </c>
      <c r="L99" s="5">
        <v>40939627415</v>
      </c>
      <c r="M99" s="5">
        <v>43626338500</v>
      </c>
      <c r="N99" s="5">
        <v>46518260103</v>
      </c>
      <c r="O99" s="5">
        <v>49071388716</v>
      </c>
      <c r="P99" s="5">
        <v>67645144640</v>
      </c>
      <c r="Q99" s="5">
        <v>60646219963</v>
      </c>
      <c r="R99" s="5">
        <v>59589024774</v>
      </c>
      <c r="S99" s="5">
        <v>61502548884</v>
      </c>
      <c r="T99" s="5">
        <v>65199335707</v>
      </c>
      <c r="U99" s="5">
        <v>56881010345</v>
      </c>
    </row>
    <row r="100" spans="3:21" ht="15.5" x14ac:dyDescent="0.35">
      <c r="C100" t="s">
        <v>127</v>
      </c>
      <c r="D100" s="5">
        <v>124894430015</v>
      </c>
      <c r="E100" s="5">
        <v>127592321063</v>
      </c>
      <c r="F100" s="5">
        <v>127320173789</v>
      </c>
      <c r="G100" s="5">
        <v>130128528279</v>
      </c>
      <c r="I100" s="5">
        <v>130128528279</v>
      </c>
      <c r="J100" s="5">
        <v>127408518076</v>
      </c>
      <c r="K100" s="5">
        <v>130923003824</v>
      </c>
      <c r="L100" s="5">
        <v>134762173852</v>
      </c>
      <c r="M100" s="5">
        <v>148478336260</v>
      </c>
      <c r="N100" s="5">
        <v>155543436188</v>
      </c>
      <c r="O100" s="5">
        <v>163049700629</v>
      </c>
      <c r="P100" s="5">
        <v>185933390815</v>
      </c>
      <c r="Q100" s="5">
        <v>223888198580</v>
      </c>
      <c r="R100" s="5">
        <v>246665284387</v>
      </c>
      <c r="S100" s="5">
        <v>324671213641</v>
      </c>
      <c r="T100" s="5">
        <v>270576772699</v>
      </c>
      <c r="U100" s="5">
        <v>289035062784</v>
      </c>
    </row>
    <row r="101" spans="3:21" ht="15.5" x14ac:dyDescent="0.35">
      <c r="C101" t="s">
        <v>128</v>
      </c>
    </row>
    <row r="102" spans="3:21" ht="15.5" x14ac:dyDescent="0.35">
      <c r="C102" t="s">
        <v>129</v>
      </c>
    </row>
    <row r="103" spans="3:21" ht="15.5" x14ac:dyDescent="0.35">
      <c r="C103" t="s">
        <v>130</v>
      </c>
      <c r="D103" s="5">
        <v>14736215473</v>
      </c>
      <c r="E103" s="5">
        <v>16921858920</v>
      </c>
      <c r="F103" s="5">
        <v>16159306403</v>
      </c>
      <c r="G103" s="5">
        <v>18770910109</v>
      </c>
      <c r="I103" s="5">
        <v>18770910109</v>
      </c>
      <c r="J103" s="5">
        <v>148026821</v>
      </c>
      <c r="K103" s="5">
        <v>33622467</v>
      </c>
      <c r="L103" s="5">
        <v>482515135</v>
      </c>
      <c r="M103" s="5">
        <v>503063915</v>
      </c>
      <c r="N103" s="5">
        <v>677057859</v>
      </c>
      <c r="O103" s="5">
        <v>478280410</v>
      </c>
      <c r="P103" s="5">
        <v>748074307</v>
      </c>
      <c r="Q103" s="5">
        <v>2396604090</v>
      </c>
      <c r="R103" s="5">
        <v>3893117784</v>
      </c>
      <c r="S103" s="5">
        <v>76552827178</v>
      </c>
      <c r="T103" s="5">
        <v>20132839051</v>
      </c>
      <c r="U103" s="5">
        <v>39774913529</v>
      </c>
    </row>
    <row r="104" spans="3:21" ht="15.5" x14ac:dyDescent="0.35">
      <c r="C104" t="s">
        <v>134</v>
      </c>
      <c r="S104" s="5">
        <v>14402341051</v>
      </c>
      <c r="T104" s="5">
        <v>11041620760</v>
      </c>
      <c r="U104" s="5">
        <v>28573917386</v>
      </c>
    </row>
    <row r="105" spans="3:21" ht="15.5" x14ac:dyDescent="0.35">
      <c r="C105" t="s">
        <v>131</v>
      </c>
      <c r="F105" s="5">
        <v>19727017</v>
      </c>
      <c r="G105" s="5">
        <v>2077580995</v>
      </c>
      <c r="I105" s="5">
        <v>2077580995</v>
      </c>
      <c r="M105" s="5">
        <v>76369450</v>
      </c>
      <c r="O105" s="5">
        <v>176369036</v>
      </c>
      <c r="P105" s="5">
        <v>315393273</v>
      </c>
      <c r="Q105" s="5">
        <v>1061154217</v>
      </c>
      <c r="R105" s="5">
        <v>3362473836</v>
      </c>
      <c r="S105" s="5">
        <v>6764762534</v>
      </c>
      <c r="T105" s="5">
        <v>670057723</v>
      </c>
      <c r="U105" s="5">
        <v>891563918</v>
      </c>
    </row>
    <row r="106" spans="3:21" ht="15.5" x14ac:dyDescent="0.35">
      <c r="C106" t="s">
        <v>133</v>
      </c>
      <c r="D106" s="5">
        <v>12636787691</v>
      </c>
      <c r="E106" s="5">
        <v>14839293253</v>
      </c>
      <c r="F106" s="5">
        <v>14593889249</v>
      </c>
      <c r="G106" s="5">
        <v>15297380330</v>
      </c>
      <c r="I106" s="5">
        <v>15297380330</v>
      </c>
    </row>
    <row r="107" spans="3:21" ht="15.5" x14ac:dyDescent="0.35">
      <c r="C107" t="s">
        <v>136</v>
      </c>
      <c r="D107" s="5">
        <v>659077854</v>
      </c>
      <c r="E107" s="5">
        <v>785215739</v>
      </c>
      <c r="F107" s="5">
        <v>541844515</v>
      </c>
      <c r="G107" s="5">
        <v>261635484</v>
      </c>
      <c r="I107" s="5">
        <v>261635484</v>
      </c>
      <c r="K107" s="5">
        <v>33622467</v>
      </c>
      <c r="L107" s="5">
        <v>182047062</v>
      </c>
      <c r="M107" s="5">
        <v>15955530</v>
      </c>
      <c r="N107" s="5">
        <v>12348500</v>
      </c>
      <c r="O107" s="5">
        <v>73560876</v>
      </c>
      <c r="P107" s="5">
        <v>13921380</v>
      </c>
      <c r="Q107" s="5">
        <v>61336004</v>
      </c>
      <c r="R107" s="5">
        <v>81786253</v>
      </c>
      <c r="S107" s="5">
        <v>814690300</v>
      </c>
      <c r="T107" s="5">
        <v>4753125335</v>
      </c>
      <c r="U107" s="5">
        <v>8821186948</v>
      </c>
    </row>
    <row r="108" spans="3:21" ht="15.5" x14ac:dyDescent="0.35">
      <c r="C108" t="s">
        <v>137</v>
      </c>
      <c r="D108" s="5">
        <v>1440349928</v>
      </c>
      <c r="E108" s="5">
        <v>1297349928</v>
      </c>
      <c r="F108" s="5">
        <v>1003845622</v>
      </c>
      <c r="G108" s="5">
        <v>1134313300</v>
      </c>
      <c r="I108" s="5">
        <v>1134313300</v>
      </c>
      <c r="J108" s="5">
        <v>148026821</v>
      </c>
      <c r="L108" s="5">
        <v>300468073</v>
      </c>
      <c r="M108" s="5">
        <v>145000000</v>
      </c>
      <c r="N108" s="5">
        <v>301118074</v>
      </c>
      <c r="O108" s="5">
        <v>4489600</v>
      </c>
      <c r="Q108" s="5">
        <v>518452988</v>
      </c>
      <c r="S108" s="5">
        <v>1684304333</v>
      </c>
      <c r="T108" s="5">
        <v>3024883056</v>
      </c>
      <c r="U108" s="5">
        <v>896928452</v>
      </c>
    </row>
    <row r="109" spans="3:21" ht="15.5" x14ac:dyDescent="0.35">
      <c r="C109" t="s">
        <v>139</v>
      </c>
    </row>
    <row r="110" spans="3:21" ht="15.5" x14ac:dyDescent="0.35">
      <c r="C110" t="s">
        <v>141</v>
      </c>
      <c r="D110" s="5">
        <v>1653279428</v>
      </c>
      <c r="E110" s="5">
        <v>1780454769</v>
      </c>
      <c r="F110" s="5">
        <v>1907630109</v>
      </c>
      <c r="G110" s="5">
        <v>2034805450</v>
      </c>
      <c r="I110" s="5">
        <v>2034805450</v>
      </c>
      <c r="J110" s="5">
        <v>3131248722</v>
      </c>
      <c r="K110" s="5">
        <v>4227691994</v>
      </c>
      <c r="L110" s="5">
        <v>4227691994</v>
      </c>
      <c r="M110" s="5">
        <v>7389271915</v>
      </c>
      <c r="N110" s="5">
        <v>7389271915</v>
      </c>
      <c r="O110" s="5">
        <v>7389271915</v>
      </c>
      <c r="P110" s="5">
        <v>7389271915</v>
      </c>
      <c r="Q110" s="5">
        <v>7389271915</v>
      </c>
      <c r="R110" s="5">
        <v>7731817908</v>
      </c>
      <c r="S110" s="5">
        <v>6019848694</v>
      </c>
      <c r="T110" s="5">
        <v>8396892657</v>
      </c>
      <c r="U110" s="5">
        <v>8826747056</v>
      </c>
    </row>
    <row r="111" spans="3:21" ht="15.5" x14ac:dyDescent="0.35">
      <c r="C111" t="s">
        <v>325</v>
      </c>
      <c r="T111" s="5">
        <v>60177699</v>
      </c>
      <c r="U111" s="5">
        <v>489249929</v>
      </c>
    </row>
    <row r="112" spans="3:21" ht="15.5" x14ac:dyDescent="0.35">
      <c r="C112" t="s">
        <v>145</v>
      </c>
      <c r="Q112" s="5">
        <v>307886330</v>
      </c>
      <c r="R112" s="5">
        <v>286055224</v>
      </c>
      <c r="S112" s="5">
        <v>1268040048</v>
      </c>
      <c r="T112" s="5">
        <v>643152177</v>
      </c>
      <c r="U112" s="5">
        <v>591316825</v>
      </c>
    </row>
    <row r="113" spans="3:21" ht="15.5" x14ac:dyDescent="0.35">
      <c r="C113" t="s">
        <v>146</v>
      </c>
      <c r="D113" s="5">
        <v>3045176259</v>
      </c>
      <c r="E113" s="5">
        <v>3172351600</v>
      </c>
      <c r="F113" s="5">
        <v>3299526940</v>
      </c>
      <c r="G113" s="5">
        <v>3426702281</v>
      </c>
      <c r="I113" s="5">
        <v>3426702281</v>
      </c>
      <c r="J113" s="5">
        <v>4523145553</v>
      </c>
      <c r="K113" s="5">
        <v>5619588825</v>
      </c>
      <c r="L113" s="5">
        <v>6335659761</v>
      </c>
      <c r="M113" s="5">
        <v>10010547338</v>
      </c>
      <c r="N113" s="5">
        <v>10682029934</v>
      </c>
      <c r="O113" s="5">
        <v>9968338515</v>
      </c>
      <c r="P113" s="5">
        <v>9465713785</v>
      </c>
      <c r="Q113" s="5">
        <v>9221538970</v>
      </c>
      <c r="R113" s="5">
        <v>9930714808</v>
      </c>
      <c r="S113" s="5">
        <v>7885090053</v>
      </c>
      <c r="T113" s="5">
        <v>9858362574</v>
      </c>
      <c r="U113" s="5">
        <v>10243624440</v>
      </c>
    </row>
    <row r="114" spans="3:21" ht="15.5" x14ac:dyDescent="0.35">
      <c r="C114" t="s">
        <v>147</v>
      </c>
      <c r="D114" s="5">
        <v>3045176259</v>
      </c>
      <c r="E114" s="5">
        <v>3172351600</v>
      </c>
      <c r="F114" s="5">
        <v>3299526940</v>
      </c>
      <c r="G114" s="5">
        <v>3426702281</v>
      </c>
      <c r="I114" s="5">
        <v>3426702281</v>
      </c>
      <c r="J114" s="5">
        <v>4523145553</v>
      </c>
      <c r="K114" s="5">
        <v>5619588825</v>
      </c>
      <c r="L114" s="5">
        <v>6335659761</v>
      </c>
      <c r="M114" s="5">
        <v>10010547338</v>
      </c>
      <c r="N114" s="5">
        <v>10682029934</v>
      </c>
      <c r="O114" s="5">
        <v>9968338515</v>
      </c>
      <c r="P114" s="5">
        <v>9465713785</v>
      </c>
      <c r="Q114" s="5">
        <v>9221538970</v>
      </c>
      <c r="R114" s="5">
        <v>9930714808</v>
      </c>
      <c r="S114" s="5">
        <v>7885090053</v>
      </c>
      <c r="T114" s="5">
        <v>9858362574</v>
      </c>
      <c r="U114" s="5">
        <v>10243624440</v>
      </c>
    </row>
    <row r="115" spans="3:21" ht="15.5" x14ac:dyDescent="0.35">
      <c r="C115" t="s">
        <v>152</v>
      </c>
    </row>
    <row r="116" spans="3:21" ht="15.5" x14ac:dyDescent="0.35">
      <c r="C116" t="s">
        <v>153</v>
      </c>
      <c r="D116" s="5">
        <v>1653279428</v>
      </c>
      <c r="E116" s="5">
        <v>1780454769</v>
      </c>
      <c r="F116" s="5">
        <v>1907630109</v>
      </c>
      <c r="G116" s="5">
        <v>2034805450</v>
      </c>
      <c r="I116" s="5">
        <v>2034805450</v>
      </c>
      <c r="J116" s="5">
        <v>3131248722</v>
      </c>
      <c r="K116" s="5">
        <v>4227691994</v>
      </c>
      <c r="L116" s="5">
        <v>4227691994</v>
      </c>
      <c r="M116" s="5">
        <v>7389271915</v>
      </c>
      <c r="N116" s="5">
        <v>7389271915</v>
      </c>
      <c r="O116" s="5">
        <v>7389271915</v>
      </c>
      <c r="P116" s="5">
        <v>7389271915</v>
      </c>
      <c r="Q116" s="5">
        <v>7389271915</v>
      </c>
      <c r="R116" s="5">
        <v>7731817908</v>
      </c>
      <c r="S116" s="5">
        <v>6019848694</v>
      </c>
      <c r="T116" s="5">
        <v>8457070356</v>
      </c>
      <c r="U116" s="5">
        <v>9315996985</v>
      </c>
    </row>
    <row r="117" spans="3:21" ht="15.5" x14ac:dyDescent="0.35">
      <c r="C117" t="s">
        <v>154</v>
      </c>
      <c r="D117" s="5">
        <v>17781391732</v>
      </c>
      <c r="E117" s="5">
        <v>20094210520</v>
      </c>
      <c r="F117" s="5">
        <v>19458833343</v>
      </c>
      <c r="G117" s="5">
        <v>22197612390</v>
      </c>
      <c r="I117" s="5">
        <v>22197612390</v>
      </c>
      <c r="J117" s="5">
        <v>4671172374</v>
      </c>
      <c r="K117" s="5">
        <v>5653211292</v>
      </c>
      <c r="L117" s="5">
        <v>6818174896</v>
      </c>
      <c r="M117" s="5">
        <v>10513611253</v>
      </c>
      <c r="N117" s="5">
        <v>11359087793</v>
      </c>
      <c r="O117" s="5">
        <v>10446618925</v>
      </c>
      <c r="P117" s="5">
        <v>10213788092</v>
      </c>
      <c r="Q117" s="5">
        <v>11618143060</v>
      </c>
      <c r="R117" s="5">
        <v>13823832592</v>
      </c>
      <c r="S117" s="5">
        <v>84437917231</v>
      </c>
      <c r="T117" s="5">
        <v>29991201625</v>
      </c>
      <c r="U117" s="5">
        <v>50018537969</v>
      </c>
    </row>
    <row r="118" spans="3:21" ht="15.5" x14ac:dyDescent="0.35">
      <c r="C118" t="s">
        <v>155</v>
      </c>
    </row>
    <row r="119" spans="3:21" ht="15.5" x14ac:dyDescent="0.35">
      <c r="C119" t="s">
        <v>156</v>
      </c>
      <c r="D119" s="5">
        <v>120000000000</v>
      </c>
      <c r="E119" s="5">
        <v>120000000000</v>
      </c>
      <c r="F119" s="5">
        <v>120000000000</v>
      </c>
      <c r="G119" s="5">
        <v>120000000000</v>
      </c>
      <c r="I119" s="5">
        <v>120000000000</v>
      </c>
      <c r="J119" s="5">
        <v>120000000000</v>
      </c>
      <c r="K119" s="5">
        <v>120000000000</v>
      </c>
      <c r="L119" s="5">
        <v>120000000000</v>
      </c>
      <c r="M119" s="5">
        <v>120000000000</v>
      </c>
      <c r="N119" s="5">
        <v>120000000000</v>
      </c>
      <c r="O119" s="5">
        <v>120000000000</v>
      </c>
      <c r="P119" s="5">
        <v>120000000000</v>
      </c>
      <c r="Q119" s="5">
        <v>120000000000</v>
      </c>
      <c r="R119" s="5">
        <v>120000000000</v>
      </c>
      <c r="S119" s="5">
        <v>120000000000</v>
      </c>
      <c r="T119" s="5">
        <v>120000000000</v>
      </c>
      <c r="U119" s="5">
        <v>120000000000</v>
      </c>
    </row>
    <row r="120" spans="3:21" ht="15.5" x14ac:dyDescent="0.35">
      <c r="C120" t="s">
        <v>157</v>
      </c>
      <c r="D120" s="5">
        <v>74302996615</v>
      </c>
      <c r="E120" s="5">
        <v>74302996615</v>
      </c>
      <c r="F120" s="5">
        <v>74302996615</v>
      </c>
      <c r="G120" s="5">
        <v>74302996615</v>
      </c>
      <c r="I120" s="5">
        <v>74302996615</v>
      </c>
      <c r="J120" s="5">
        <v>82628400000</v>
      </c>
      <c r="K120" s="5">
        <v>82628400000</v>
      </c>
      <c r="L120" s="5">
        <v>82628400000</v>
      </c>
      <c r="M120" s="5">
        <v>82628400000</v>
      </c>
      <c r="N120" s="5">
        <v>82628400000</v>
      </c>
      <c r="O120" s="5">
        <v>82628400000</v>
      </c>
      <c r="P120" s="5">
        <v>82628400000</v>
      </c>
      <c r="Q120" s="5">
        <v>82628400000</v>
      </c>
      <c r="R120" s="5">
        <v>82628400000</v>
      </c>
      <c r="S120" s="5">
        <v>82628400000</v>
      </c>
      <c r="T120" s="5">
        <v>82628400000</v>
      </c>
      <c r="U120" s="5">
        <v>82628400000</v>
      </c>
    </row>
    <row r="121" spans="3:21" ht="15.5" x14ac:dyDescent="0.35">
      <c r="C121" t="s">
        <v>158</v>
      </c>
      <c r="D121" s="5">
        <v>-89771378938</v>
      </c>
      <c r="E121" s="5">
        <v>-89145661492</v>
      </c>
      <c r="F121" s="5">
        <v>-88508089252</v>
      </c>
      <c r="G121" s="5">
        <v>-88026584683</v>
      </c>
      <c r="I121" s="5">
        <v>-88026584683</v>
      </c>
      <c r="J121" s="5">
        <v>-81072623765</v>
      </c>
      <c r="K121" s="5">
        <v>-78562465594</v>
      </c>
      <c r="L121" s="5">
        <v>-75728128971</v>
      </c>
      <c r="M121" s="5">
        <v>-65720656888</v>
      </c>
      <c r="N121" s="5">
        <v>-58581307513</v>
      </c>
      <c r="O121" s="5">
        <v>-50057372222</v>
      </c>
      <c r="P121" s="5">
        <v>-26944282707</v>
      </c>
      <c r="Q121" s="5">
        <v>9605329339</v>
      </c>
      <c r="R121" s="5">
        <v>30183884346</v>
      </c>
      <c r="S121" s="5">
        <v>37576303978</v>
      </c>
      <c r="T121" s="5">
        <v>37947485479</v>
      </c>
      <c r="U121" s="5">
        <v>36388124815</v>
      </c>
    </row>
    <row r="122" spans="3:21" ht="15.5" x14ac:dyDescent="0.35">
      <c r="C122" t="s">
        <v>160</v>
      </c>
      <c r="D122" s="5">
        <v>-89771378938</v>
      </c>
      <c r="E122" s="5">
        <v>-89145661492</v>
      </c>
      <c r="F122" s="5">
        <v>-88508089252</v>
      </c>
      <c r="G122" s="5">
        <v>-88026584683</v>
      </c>
      <c r="I122" s="5">
        <v>-88026584683</v>
      </c>
      <c r="J122" s="5">
        <v>-81072623765</v>
      </c>
      <c r="K122" s="5">
        <v>-78562465594</v>
      </c>
      <c r="L122" s="5">
        <v>-75728128971</v>
      </c>
      <c r="M122" s="5">
        <v>-65720656888</v>
      </c>
      <c r="N122" s="5">
        <v>-58581307513</v>
      </c>
      <c r="O122" s="5">
        <v>-50057372222</v>
      </c>
      <c r="P122" s="5">
        <v>-26944282707</v>
      </c>
      <c r="Q122" s="5">
        <v>9605329339</v>
      </c>
      <c r="R122" s="5">
        <v>30183884346</v>
      </c>
      <c r="S122" s="5">
        <v>37576303978</v>
      </c>
      <c r="T122" s="5">
        <v>37947485479</v>
      </c>
      <c r="U122" s="5">
        <v>36388124815</v>
      </c>
    </row>
    <row r="123" spans="3:21" ht="15.5" x14ac:dyDescent="0.35">
      <c r="C123" t="s">
        <v>161</v>
      </c>
      <c r="D123" s="5">
        <v>-89771378938</v>
      </c>
      <c r="E123" s="5">
        <v>-89145661492</v>
      </c>
      <c r="F123" s="5">
        <v>-88508089252</v>
      </c>
      <c r="G123" s="5">
        <v>-88026584683</v>
      </c>
      <c r="I123" s="5">
        <v>-88026584683</v>
      </c>
      <c r="J123" s="5">
        <v>-81072623765</v>
      </c>
      <c r="K123" s="5">
        <v>-78562465594</v>
      </c>
      <c r="L123" s="5">
        <v>-75728128971</v>
      </c>
      <c r="M123" s="5">
        <v>-65720656888</v>
      </c>
      <c r="N123" s="5">
        <v>-58581307513</v>
      </c>
      <c r="O123" s="5">
        <v>-50057372222</v>
      </c>
      <c r="P123" s="5">
        <v>-26944282707</v>
      </c>
      <c r="Q123" s="5">
        <v>9605329339</v>
      </c>
      <c r="R123" s="5">
        <v>30183884346</v>
      </c>
      <c r="S123" s="5">
        <v>37576303978</v>
      </c>
      <c r="T123" s="5">
        <v>37947485479</v>
      </c>
      <c r="U123" s="5">
        <v>36388124815</v>
      </c>
    </row>
    <row r="124" spans="3:21" ht="15.5" x14ac:dyDescent="0.35">
      <c r="C124" t="s">
        <v>162</v>
      </c>
      <c r="D124" s="5">
        <v>1399851139</v>
      </c>
      <c r="E124" s="5">
        <v>1159205953</v>
      </c>
      <c r="F124" s="5">
        <v>884863616</v>
      </c>
      <c r="G124" s="5">
        <v>472934490</v>
      </c>
      <c r="I124" s="5">
        <v>472934490</v>
      </c>
      <c r="K124" s="5">
        <v>22288659</v>
      </c>
      <c r="L124" s="5">
        <v>24316629</v>
      </c>
      <c r="M124" s="5">
        <v>26939180</v>
      </c>
      <c r="N124" s="5">
        <v>28994339</v>
      </c>
      <c r="O124" s="5">
        <v>32053926</v>
      </c>
      <c r="P124" s="5">
        <v>35485430</v>
      </c>
      <c r="Q124" s="5">
        <v>36326179</v>
      </c>
      <c r="R124" s="5">
        <v>29167449</v>
      </c>
      <c r="S124" s="5">
        <v>28592432</v>
      </c>
      <c r="T124" s="5">
        <v>9685595</v>
      </c>
    </row>
    <row r="125" spans="3:21" ht="15.5" x14ac:dyDescent="0.35">
      <c r="C125" t="s">
        <v>10</v>
      </c>
      <c r="D125" s="5">
        <v>107113038283</v>
      </c>
      <c r="E125" s="5">
        <v>107498110543</v>
      </c>
      <c r="F125" s="5">
        <v>107861340446</v>
      </c>
      <c r="G125" s="5">
        <v>107930915889</v>
      </c>
      <c r="I125" s="5">
        <v>107930915889</v>
      </c>
      <c r="J125" s="5">
        <v>122737345702</v>
      </c>
      <c r="K125" s="5">
        <v>125269792532</v>
      </c>
      <c r="L125" s="5">
        <v>127943998956</v>
      </c>
      <c r="M125" s="5">
        <v>137964725007</v>
      </c>
      <c r="N125" s="5">
        <v>144184348395</v>
      </c>
      <c r="O125" s="5">
        <v>152603081704</v>
      </c>
      <c r="P125" s="5">
        <v>175719602723</v>
      </c>
      <c r="Q125" s="5">
        <v>212270055518</v>
      </c>
      <c r="R125" s="5">
        <v>232841451795</v>
      </c>
      <c r="S125" s="5">
        <v>240233296410</v>
      </c>
      <c r="T125" s="5">
        <v>240585571074</v>
      </c>
      <c r="U125" s="5">
        <v>239016524815</v>
      </c>
    </row>
    <row r="126" spans="3:21" ht="15.5" x14ac:dyDescent="0.35">
      <c r="C126" t="s">
        <v>163</v>
      </c>
      <c r="D126" s="5">
        <v>124894430015</v>
      </c>
      <c r="E126" s="5">
        <v>127592321063</v>
      </c>
      <c r="F126" s="5">
        <v>127320173789</v>
      </c>
      <c r="G126" s="5">
        <v>130128528279</v>
      </c>
      <c r="I126" s="5">
        <v>130128528279</v>
      </c>
      <c r="J126" s="5">
        <v>127408518076</v>
      </c>
      <c r="K126" s="5">
        <v>130923003824</v>
      </c>
      <c r="L126" s="5">
        <v>134762173852</v>
      </c>
      <c r="M126" s="5">
        <v>148478336260</v>
      </c>
      <c r="N126" s="5">
        <v>155543436188</v>
      </c>
      <c r="O126" s="5">
        <v>163049700629</v>
      </c>
      <c r="P126" s="5">
        <v>185933390815</v>
      </c>
      <c r="Q126" s="5">
        <v>223888198578</v>
      </c>
      <c r="R126" s="5">
        <v>246665284387</v>
      </c>
      <c r="S126" s="5">
        <v>324671213641</v>
      </c>
      <c r="T126" s="5">
        <v>270576772699</v>
      </c>
      <c r="U126" s="5">
        <v>289035062784</v>
      </c>
    </row>
    <row r="127" spans="3:21" ht="15.5" x14ac:dyDescent="0.35">
      <c r="C127" t="s">
        <v>164</v>
      </c>
      <c r="D127" s="5">
        <v>1200000000</v>
      </c>
      <c r="E127" s="5">
        <v>1200000000</v>
      </c>
      <c r="F127" s="5">
        <v>1200000000</v>
      </c>
      <c r="G127" s="5">
        <v>1200000000</v>
      </c>
      <c r="I127" s="5">
        <v>1200000000</v>
      </c>
      <c r="J127" s="5">
        <v>1200000000</v>
      </c>
      <c r="K127" s="5">
        <v>1200000000</v>
      </c>
      <c r="L127" s="5">
        <v>1200000000</v>
      </c>
      <c r="M127" s="5">
        <v>1200000000</v>
      </c>
      <c r="N127" s="5">
        <v>1200000000</v>
      </c>
      <c r="O127" s="5">
        <v>1200000000</v>
      </c>
      <c r="P127" s="5">
        <v>1200000000</v>
      </c>
      <c r="Q127" s="5">
        <v>1200000000</v>
      </c>
      <c r="R127" s="5">
        <v>1200000000</v>
      </c>
      <c r="S127" s="5">
        <v>1200000000</v>
      </c>
      <c r="T127" s="5">
        <v>1200000000</v>
      </c>
      <c r="U127" s="5">
        <v>1200000000</v>
      </c>
    </row>
    <row r="129" spans="2:21" ht="15.5" x14ac:dyDescent="0.35">
      <c r="B129" t="s">
        <v>165</v>
      </c>
      <c r="C129" t="s">
        <v>166</v>
      </c>
      <c r="D129" s="5">
        <v>-1515441503</v>
      </c>
      <c r="E129" s="5">
        <v>791318199</v>
      </c>
      <c r="F129" s="5">
        <v>503087243</v>
      </c>
      <c r="G129" s="5">
        <v>2067476236</v>
      </c>
      <c r="I129" s="5">
        <v>-3917147575</v>
      </c>
      <c r="J129" s="5">
        <v>1119040517</v>
      </c>
      <c r="K129" s="5">
        <v>2212846552</v>
      </c>
      <c r="L129" s="5">
        <v>2176892141</v>
      </c>
      <c r="M129" s="5">
        <v>-1758521838</v>
      </c>
      <c r="N129" s="5">
        <v>328092576</v>
      </c>
      <c r="O129" s="5">
        <v>-5797158331</v>
      </c>
      <c r="P129" s="5">
        <v>4129638193</v>
      </c>
      <c r="Q129" s="5">
        <v>6681592093</v>
      </c>
      <c r="R129" s="5">
        <v>12061606770</v>
      </c>
      <c r="S129" s="5">
        <v>415684578</v>
      </c>
      <c r="T129" s="5">
        <v>21044979444</v>
      </c>
      <c r="U129" s="5">
        <v>-94088995329</v>
      </c>
    </row>
    <row r="130" spans="2:21" ht="15.5" x14ac:dyDescent="0.35">
      <c r="C130" t="s">
        <v>167</v>
      </c>
      <c r="D130" s="5">
        <v>5628664492</v>
      </c>
      <c r="E130" s="5">
        <v>8871124324</v>
      </c>
      <c r="F130" s="5">
        <v>5002523160</v>
      </c>
      <c r="G130" s="5">
        <v>6175945533</v>
      </c>
      <c r="I130" s="5">
        <v>6175945533</v>
      </c>
      <c r="J130" s="5">
        <v>1761990000</v>
      </c>
      <c r="K130" s="5">
        <v>3242303552</v>
      </c>
      <c r="L130" s="5">
        <v>11698586765</v>
      </c>
      <c r="M130" s="5">
        <v>4932428879</v>
      </c>
      <c r="N130" s="5">
        <v>17214858756</v>
      </c>
      <c r="O130" s="5">
        <v>22692022820</v>
      </c>
      <c r="P130" s="5">
        <v>13520831321</v>
      </c>
      <c r="Q130" s="5">
        <v>47121412599</v>
      </c>
      <c r="R130" s="5">
        <v>109980987275</v>
      </c>
      <c r="S130" s="5">
        <v>166754677884</v>
      </c>
      <c r="T130" s="5">
        <v>143387915605</v>
      </c>
      <c r="U130" s="5">
        <v>95528765449</v>
      </c>
    </row>
    <row r="131" spans="2:21" ht="15.5" x14ac:dyDescent="0.35">
      <c r="C131" t="s">
        <v>326</v>
      </c>
      <c r="D131" s="5">
        <v>-4298632778</v>
      </c>
      <c r="E131" s="5">
        <v>-7577081253</v>
      </c>
      <c r="F131" s="5">
        <v>-5667248568</v>
      </c>
      <c r="G131" s="5">
        <v>-2851297984</v>
      </c>
      <c r="I131" s="5">
        <v>-2851297984</v>
      </c>
      <c r="J131" s="5">
        <v>-146567933</v>
      </c>
      <c r="K131" s="5">
        <v>-2557348518</v>
      </c>
      <c r="L131" s="5">
        <v>-76369450</v>
      </c>
      <c r="M131" s="5">
        <v>53417460</v>
      </c>
      <c r="N131" s="5">
        <v>-2135129936</v>
      </c>
      <c r="O131" s="5">
        <v>-16385190427</v>
      </c>
      <c r="P131" s="5">
        <v>-9454355815</v>
      </c>
      <c r="Q131" s="5">
        <v>-10524478141</v>
      </c>
      <c r="R131" s="5">
        <v>-79628119789</v>
      </c>
      <c r="S131" s="5">
        <v>-131873907829</v>
      </c>
      <c r="T131" s="5">
        <v>-97412459286</v>
      </c>
      <c r="U131" s="5">
        <v>-170417867876</v>
      </c>
    </row>
    <row r="132" spans="2:21" ht="15.5" x14ac:dyDescent="0.35">
      <c r="C132" t="s">
        <v>327</v>
      </c>
      <c r="G132" s="5">
        <v>-1582995260</v>
      </c>
      <c r="I132" s="5">
        <v>-1582995260</v>
      </c>
      <c r="J132" s="5">
        <v>-21000000</v>
      </c>
      <c r="K132" s="5">
        <v>-2335634300</v>
      </c>
      <c r="L132" s="5">
        <v>-3372377500</v>
      </c>
      <c r="M132" s="5">
        <v>-3232536040</v>
      </c>
      <c r="N132" s="5">
        <v>-3854234330</v>
      </c>
      <c r="O132" s="5">
        <v>-3106903000</v>
      </c>
      <c r="P132" s="5">
        <v>2921138640</v>
      </c>
      <c r="Q132" s="5">
        <v>-3418738493</v>
      </c>
      <c r="R132" s="5">
        <v>-3208185983</v>
      </c>
      <c r="S132" s="5">
        <v>-3038882200</v>
      </c>
      <c r="T132" s="5">
        <v>-3618946070</v>
      </c>
      <c r="U132" s="5">
        <v>-3200253332</v>
      </c>
    </row>
    <row r="133" spans="2:21" ht="15.5" x14ac:dyDescent="0.35">
      <c r="C133" t="s">
        <v>224</v>
      </c>
      <c r="Q133" s="5">
        <v>100036779</v>
      </c>
    </row>
    <row r="134" spans="2:21" ht="15.5" x14ac:dyDescent="0.35">
      <c r="C134" t="s">
        <v>328</v>
      </c>
      <c r="D134" s="5">
        <v>-879808176</v>
      </c>
      <c r="E134" s="5">
        <v>-778203464</v>
      </c>
      <c r="F134" s="5">
        <v>-659283651</v>
      </c>
      <c r="G134" s="5">
        <v>-2671558142</v>
      </c>
      <c r="I134" s="5">
        <v>-4728512491</v>
      </c>
      <c r="J134" s="5">
        <v>-127026822</v>
      </c>
      <c r="K134" s="5">
        <v>-2502889553</v>
      </c>
      <c r="L134" s="5">
        <v>-4851164334</v>
      </c>
      <c r="M134" s="5">
        <v>-5049756492</v>
      </c>
      <c r="N134" s="5">
        <v>-11596243027</v>
      </c>
      <c r="O134" s="5">
        <v>-8165510942</v>
      </c>
      <c r="P134" s="5">
        <v>-12254126703</v>
      </c>
      <c r="Q134" s="5">
        <v>-12431436547</v>
      </c>
      <c r="R134" s="5">
        <v>-13582041873</v>
      </c>
      <c r="S134" s="5">
        <v>-18550963020</v>
      </c>
      <c r="T134" s="5">
        <v>-18496827773</v>
      </c>
      <c r="U134" s="5">
        <v>-15093258032</v>
      </c>
    </row>
    <row r="135" spans="2:21" ht="15.5" x14ac:dyDescent="0.35">
      <c r="C135" t="s">
        <v>329</v>
      </c>
      <c r="Q135" s="5">
        <v>-155201576</v>
      </c>
      <c r="R135" s="5">
        <v>-2697899364</v>
      </c>
      <c r="S135" s="5">
        <v>-1607767959</v>
      </c>
      <c r="T135" s="5">
        <v>-3612309163</v>
      </c>
      <c r="U135" s="5">
        <v>-3030753345</v>
      </c>
    </row>
    <row r="136" spans="2:21" ht="15.5" x14ac:dyDescent="0.35">
      <c r="C136" t="s">
        <v>171</v>
      </c>
      <c r="G136" s="5">
        <v>-30875000</v>
      </c>
      <c r="L136" s="5">
        <v>-26110397</v>
      </c>
      <c r="M136" s="5">
        <v>-3607030</v>
      </c>
      <c r="N136" s="5">
        <v>61212376</v>
      </c>
      <c r="O136" s="5">
        <v>-64129096</v>
      </c>
      <c r="P136" s="5">
        <v>-47414627</v>
      </c>
      <c r="Q136" s="5">
        <v>-305658499</v>
      </c>
      <c r="R136" s="5">
        <v>-3506647829</v>
      </c>
      <c r="S136" s="5">
        <v>-6913947535</v>
      </c>
      <c r="T136" s="5">
        <v>-4258301912</v>
      </c>
      <c r="U136" s="5">
        <v>-4173679336</v>
      </c>
    </row>
    <row r="137" spans="2:21" ht="15.5" x14ac:dyDescent="0.35">
      <c r="C137" t="s">
        <v>220</v>
      </c>
      <c r="I137" s="5">
        <v>-4770663263</v>
      </c>
      <c r="J137" s="5">
        <v>395720039</v>
      </c>
      <c r="K137" s="5">
        <v>2572965403</v>
      </c>
      <c r="L137" s="5">
        <v>-1223762262</v>
      </c>
      <c r="M137" s="5">
        <v>1544659009</v>
      </c>
      <c r="N137" s="5">
        <v>1059798140</v>
      </c>
      <c r="O137" s="5">
        <v>-770059933</v>
      </c>
      <c r="P137" s="5">
        <v>9468173648</v>
      </c>
      <c r="Q137" s="5">
        <v>-13737452102</v>
      </c>
      <c r="R137" s="5">
        <v>4710360953</v>
      </c>
      <c r="S137" s="5">
        <v>-4650360953</v>
      </c>
      <c r="T137" s="5">
        <v>-74835000</v>
      </c>
      <c r="U137" s="5">
        <v>-6190700</v>
      </c>
    </row>
    <row r="138" spans="2:21" ht="15.5" x14ac:dyDescent="0.35">
      <c r="C138" t="s">
        <v>330</v>
      </c>
      <c r="T138" s="5">
        <v>650000000</v>
      </c>
      <c r="U138" s="5">
        <v>2823390200</v>
      </c>
    </row>
    <row r="139" spans="2:21" ht="15.5" x14ac:dyDescent="0.35">
      <c r="C139" t="s">
        <v>331</v>
      </c>
      <c r="K139" s="5">
        <v>3819371326</v>
      </c>
      <c r="N139" s="5">
        <v>-335580717</v>
      </c>
    </row>
    <row r="140" spans="2:21" ht="15.5" x14ac:dyDescent="0.35">
      <c r="C140" t="s">
        <v>332</v>
      </c>
      <c r="L140" s="5">
        <v>2117308</v>
      </c>
      <c r="N140" s="5">
        <v>1420269</v>
      </c>
      <c r="O140" s="5">
        <v>2684300</v>
      </c>
      <c r="P140" s="5">
        <v>855370</v>
      </c>
      <c r="Q140" s="5">
        <v>2192555</v>
      </c>
      <c r="R140" s="5">
        <v>8458706</v>
      </c>
      <c r="S140" s="5">
        <v>13496047</v>
      </c>
      <c r="T140" s="5">
        <v>296906318</v>
      </c>
      <c r="U140" s="5">
        <v>1451188475</v>
      </c>
    </row>
    <row r="141" spans="2:21" ht="15.5" x14ac:dyDescent="0.35">
      <c r="C141" t="s">
        <v>333</v>
      </c>
      <c r="D141" s="5">
        <v>-2063536789</v>
      </c>
      <c r="E141" s="5">
        <v>330465922</v>
      </c>
      <c r="F141" s="5">
        <v>-866872154</v>
      </c>
      <c r="G141" s="5">
        <v>3028257089</v>
      </c>
      <c r="I141" s="5">
        <v>3840375890</v>
      </c>
      <c r="J141" s="5">
        <v>-744074767</v>
      </c>
      <c r="K141" s="5">
        <v>-25921358</v>
      </c>
      <c r="L141" s="5">
        <v>25972011</v>
      </c>
      <c r="M141" s="5">
        <v>-3127624</v>
      </c>
      <c r="N141" s="5">
        <v>-88008955</v>
      </c>
      <c r="O141" s="5">
        <v>-72053</v>
      </c>
      <c r="P141" s="5">
        <v>-25463641</v>
      </c>
      <c r="Q141" s="5">
        <v>30915518</v>
      </c>
      <c r="R141" s="5">
        <v>-15305326</v>
      </c>
      <c r="S141" s="5">
        <v>283340143</v>
      </c>
      <c r="T141" s="5">
        <v>4183836725</v>
      </c>
      <c r="U141" s="5">
        <v>2029663168</v>
      </c>
    </row>
    <row r="142" spans="2:21" ht="15.5" x14ac:dyDescent="0.35">
      <c r="C142" t="s">
        <v>334</v>
      </c>
    </row>
    <row r="143" spans="2:21" ht="15.5" x14ac:dyDescent="0.35">
      <c r="C143" t="s">
        <v>172</v>
      </c>
      <c r="D143" s="5">
        <v>254350681</v>
      </c>
      <c r="E143" s="5">
        <v>-127175340</v>
      </c>
      <c r="F143" s="5">
        <v>-127175341</v>
      </c>
      <c r="G143" s="5">
        <v>-1096443272</v>
      </c>
      <c r="I143" s="5">
        <v>-1096443272</v>
      </c>
      <c r="Q143" s="5">
        <v>3957113130</v>
      </c>
      <c r="R143" s="5">
        <v>-14685051368</v>
      </c>
      <c r="S143" s="5">
        <v>1548386500</v>
      </c>
      <c r="T143" s="5">
        <v>-18339387903</v>
      </c>
      <c r="U143" s="5">
        <v>132097807661</v>
      </c>
    </row>
    <row r="144" spans="2:21" ht="15.5" x14ac:dyDescent="0.35">
      <c r="C144" t="s">
        <v>173</v>
      </c>
      <c r="D144" s="5">
        <v>-381526022</v>
      </c>
      <c r="G144" s="5">
        <v>-3186776000</v>
      </c>
      <c r="I144" s="5">
        <v>-3186776000</v>
      </c>
      <c r="R144" s="5">
        <v>436600000</v>
      </c>
      <c r="S144" s="5">
        <v>-661162000</v>
      </c>
      <c r="T144" s="5">
        <v>-12833080938</v>
      </c>
      <c r="U144" s="5">
        <v>-27558177750</v>
      </c>
    </row>
    <row r="145" spans="3:21" ht="15.5" x14ac:dyDescent="0.35">
      <c r="C145" t="s">
        <v>335</v>
      </c>
      <c r="R145" s="5">
        <v>500000000</v>
      </c>
      <c r="U145" s="5">
        <v>61372800</v>
      </c>
    </row>
    <row r="146" spans="3:21" ht="15.5" x14ac:dyDescent="0.35">
      <c r="C146" t="s">
        <v>175</v>
      </c>
      <c r="G146" s="5">
        <v>-3186776000</v>
      </c>
      <c r="I146" s="5">
        <v>-3186776000</v>
      </c>
      <c r="R146" s="5">
        <v>-63400000</v>
      </c>
      <c r="S146" s="5">
        <v>-661162000</v>
      </c>
      <c r="T146" s="5">
        <v>-12833080938</v>
      </c>
      <c r="U146" s="5">
        <v>-27619550550</v>
      </c>
    </row>
    <row r="147" spans="3:21" ht="15.5" x14ac:dyDescent="0.35">
      <c r="C147" t="s">
        <v>336</v>
      </c>
      <c r="D147" s="5">
        <v>254350681</v>
      </c>
      <c r="E147" s="5">
        <v>-127175340</v>
      </c>
      <c r="F147" s="5">
        <v>-127175341</v>
      </c>
      <c r="G147" s="5">
        <v>-1096443272</v>
      </c>
      <c r="I147" s="5">
        <v>-1096443272</v>
      </c>
    </row>
    <row r="148" spans="3:21" ht="15.5" x14ac:dyDescent="0.35">
      <c r="C148" t="s">
        <v>337</v>
      </c>
    </row>
    <row r="149" spans="3:21" ht="15.5" x14ac:dyDescent="0.35">
      <c r="C149" t="s">
        <v>189</v>
      </c>
      <c r="D149" s="5">
        <v>254350681</v>
      </c>
      <c r="E149" s="5">
        <v>-127175340</v>
      </c>
      <c r="F149" s="5">
        <v>-127175341</v>
      </c>
      <c r="G149" s="5">
        <v>-1096443272</v>
      </c>
      <c r="I149" s="5">
        <v>-1096443272</v>
      </c>
      <c r="Q149" s="5">
        <v>3957113130</v>
      </c>
      <c r="R149" s="5">
        <v>-14685051368</v>
      </c>
      <c r="S149" s="5">
        <v>1548386500</v>
      </c>
      <c r="T149" s="5">
        <v>-18339387903</v>
      </c>
      <c r="U149" s="5">
        <v>132097807661</v>
      </c>
    </row>
    <row r="150" spans="3:21" ht="15.5" x14ac:dyDescent="0.35">
      <c r="C150" t="s">
        <v>338</v>
      </c>
      <c r="R150" s="5">
        <v>-14402341051</v>
      </c>
      <c r="S150" s="5">
        <v>3360720291</v>
      </c>
      <c r="T150" s="5">
        <v>-17532296626</v>
      </c>
      <c r="U150" s="5">
        <v>19699522318</v>
      </c>
    </row>
    <row r="151" spans="3:21" ht="15.5" x14ac:dyDescent="0.35">
      <c r="C151" t="s">
        <v>339</v>
      </c>
      <c r="Q151" s="5">
        <v>4243168354</v>
      </c>
    </row>
    <row r="152" spans="3:21" ht="15.5" x14ac:dyDescent="0.35">
      <c r="C152" t="s">
        <v>340</v>
      </c>
      <c r="Q152" s="5">
        <v>-286055224</v>
      </c>
      <c r="R152" s="5">
        <v>-255406450</v>
      </c>
      <c r="S152" s="5">
        <v>-1566162181</v>
      </c>
      <c r="T152" s="5">
        <v>-564012958</v>
      </c>
      <c r="U152" s="5">
        <v>-675351885</v>
      </c>
    </row>
    <row r="153" spans="3:21" ht="15.5" x14ac:dyDescent="0.35">
      <c r="C153" t="s">
        <v>341</v>
      </c>
      <c r="R153" s="5">
        <v>-27303867</v>
      </c>
      <c r="S153" s="5">
        <v>-246171610</v>
      </c>
      <c r="T153" s="5">
        <v>-243078319</v>
      </c>
      <c r="U153" s="5">
        <v>445237228</v>
      </c>
    </row>
    <row r="154" spans="3:21" ht="15.5" x14ac:dyDescent="0.35">
      <c r="C154" t="s">
        <v>342</v>
      </c>
    </row>
    <row r="155" spans="3:21" ht="15.5" x14ac:dyDescent="0.35">
      <c r="C155" t="s">
        <v>217</v>
      </c>
      <c r="U155" s="5">
        <v>120000000000</v>
      </c>
    </row>
    <row r="156" spans="3:21" ht="15.5" x14ac:dyDescent="0.35">
      <c r="C156" t="s">
        <v>343</v>
      </c>
      <c r="U156" s="5">
        <v>-7371600000</v>
      </c>
    </row>
    <row r="157" spans="3:21" ht="15.5" x14ac:dyDescent="0.35">
      <c r="C157" t="s">
        <v>209</v>
      </c>
    </row>
    <row r="158" spans="3:21" ht="15.5" x14ac:dyDescent="0.35">
      <c r="C158" t="s">
        <v>226</v>
      </c>
      <c r="D158" s="5">
        <v>-1642616844</v>
      </c>
      <c r="E158" s="5">
        <v>664142859</v>
      </c>
      <c r="F158" s="5">
        <v>375911902</v>
      </c>
      <c r="G158" s="5">
        <v>-2215743036</v>
      </c>
      <c r="I158" s="5">
        <v>-8200366847</v>
      </c>
      <c r="J158" s="5">
        <v>1119040517</v>
      </c>
      <c r="K158" s="5">
        <v>2212846552</v>
      </c>
      <c r="L158" s="5">
        <v>2176892141</v>
      </c>
      <c r="M158" s="5">
        <v>-1758521838</v>
      </c>
      <c r="N158" s="5">
        <v>328092576</v>
      </c>
      <c r="O158" s="5">
        <v>-5797158331</v>
      </c>
      <c r="P158" s="5">
        <v>4129638193</v>
      </c>
      <c r="Q158" s="5">
        <v>10638705223</v>
      </c>
      <c r="R158" s="5">
        <v>-2186844598</v>
      </c>
      <c r="S158" s="5">
        <v>1302909078</v>
      </c>
      <c r="T158" s="5">
        <v>-10127489397</v>
      </c>
      <c r="U158" s="5">
        <v>10450634582</v>
      </c>
    </row>
    <row r="159" spans="3:21" ht="15.5" x14ac:dyDescent="0.35">
      <c r="C159" t="s">
        <v>227</v>
      </c>
      <c r="F159" s="5">
        <v>4937686066</v>
      </c>
      <c r="I159" s="5">
        <v>13138052913</v>
      </c>
      <c r="J159" s="5">
        <v>12019012396</v>
      </c>
      <c r="K159" s="5">
        <v>9806165844</v>
      </c>
      <c r="L159" s="5">
        <v>7629273703</v>
      </c>
      <c r="M159" s="5">
        <v>9387795541</v>
      </c>
      <c r="N159" s="5">
        <v>9059702965</v>
      </c>
      <c r="O159" s="5">
        <v>14856861296</v>
      </c>
      <c r="P159" s="5">
        <v>10727223103</v>
      </c>
      <c r="Q159" s="5">
        <v>88517880</v>
      </c>
      <c r="R159" s="5">
        <v>2275362478</v>
      </c>
      <c r="S159" s="5">
        <v>972453400</v>
      </c>
      <c r="T159" s="5">
        <v>11099942797</v>
      </c>
      <c r="U159" s="5">
        <v>649308215</v>
      </c>
    </row>
    <row r="160" spans="3:21" ht="15.5" x14ac:dyDescent="0.35">
      <c r="C160" t="s">
        <v>229</v>
      </c>
      <c r="D160" s="5">
        <v>-1642616844</v>
      </c>
      <c r="E160" s="5">
        <v>664142859</v>
      </c>
      <c r="F160" s="5">
        <v>5313597968</v>
      </c>
      <c r="G160" s="5">
        <v>-2215743036</v>
      </c>
      <c r="I160" s="5">
        <v>4937686066</v>
      </c>
      <c r="J160" s="5">
        <v>13138052913</v>
      </c>
      <c r="K160" s="5">
        <v>12019012396</v>
      </c>
      <c r="L160" s="5">
        <v>9806165844</v>
      </c>
      <c r="M160" s="5">
        <v>7629273703</v>
      </c>
      <c r="N160" s="5">
        <v>9387795541</v>
      </c>
      <c r="O160" s="5">
        <v>9059702965</v>
      </c>
      <c r="P160" s="5">
        <v>14856861296</v>
      </c>
      <c r="Q160" s="5">
        <v>10727223103</v>
      </c>
      <c r="R160" s="5">
        <v>88517880</v>
      </c>
      <c r="S160" s="5">
        <v>2275362478</v>
      </c>
      <c r="T160" s="5">
        <v>972453400</v>
      </c>
      <c r="U160" s="5">
        <v>11099942797</v>
      </c>
    </row>
    <row r="162" spans="2:21" ht="15.5" x14ac:dyDescent="0.35">
      <c r="B162" t="s">
        <v>230</v>
      </c>
      <c r="C162" t="s">
        <v>12</v>
      </c>
      <c r="D162" s="5">
        <v>1200000000</v>
      </c>
      <c r="E162" s="5">
        <v>1200000000</v>
      </c>
      <c r="F162" s="5">
        <v>1200000000</v>
      </c>
      <c r="G162" s="5">
        <v>1200000000</v>
      </c>
      <c r="I162" s="5">
        <v>1200000000</v>
      </c>
      <c r="J162" s="5">
        <v>1200000000</v>
      </c>
      <c r="K162" s="5">
        <v>1200000000</v>
      </c>
      <c r="L162" s="5">
        <v>1200000000</v>
      </c>
      <c r="M162" s="5">
        <v>1200000000</v>
      </c>
      <c r="N162" s="5">
        <v>1200000000</v>
      </c>
      <c r="O162" s="5">
        <v>1200000000</v>
      </c>
      <c r="P162" s="5">
        <v>1200000000</v>
      </c>
      <c r="Q162" s="5">
        <v>1200000000</v>
      </c>
      <c r="R162" s="5">
        <v>1200000000</v>
      </c>
      <c r="S162" s="5">
        <v>1200000000</v>
      </c>
      <c r="T162" s="5">
        <v>1200000000</v>
      </c>
      <c r="U162" s="5">
        <v>1200000000</v>
      </c>
    </row>
    <row r="163" spans="2:21" ht="15.5" x14ac:dyDescent="0.35">
      <c r="C163" t="s">
        <v>231</v>
      </c>
      <c r="D163" s="6">
        <v>-0.52</v>
      </c>
      <c r="E163" s="6">
        <v>-0.53</v>
      </c>
      <c r="F163" s="6">
        <v>-0.4</v>
      </c>
      <c r="G163" s="6">
        <v>-1.3</v>
      </c>
    </row>
    <row r="164" spans="2:21" ht="15.5" x14ac:dyDescent="0.35">
      <c r="C164" t="s">
        <v>232</v>
      </c>
      <c r="D164" s="6">
        <v>-96.15</v>
      </c>
      <c r="E164" s="6">
        <v>-94.34</v>
      </c>
      <c r="F164" s="5">
        <v>-125</v>
      </c>
      <c r="G164" s="6">
        <v>-38.46</v>
      </c>
    </row>
    <row r="165" spans="2:21" ht="15.5" x14ac:dyDescent="0.35">
      <c r="C165" t="s">
        <v>67</v>
      </c>
      <c r="D165" s="6">
        <v>10.66</v>
      </c>
      <c r="E165" s="6">
        <v>6.76</v>
      </c>
      <c r="F165" s="6">
        <v>11.99</v>
      </c>
      <c r="G165" s="6">
        <v>9.7200000000000006</v>
      </c>
    </row>
    <row r="166" spans="2:21" ht="15.5" x14ac:dyDescent="0.35">
      <c r="C166" t="s">
        <v>233</v>
      </c>
      <c r="D166" s="5">
        <v>380000000</v>
      </c>
      <c r="E166" s="5">
        <v>470000000</v>
      </c>
      <c r="F166" s="5">
        <v>670000000</v>
      </c>
      <c r="G166" s="5">
        <v>-1380000000</v>
      </c>
    </row>
    <row r="167" spans="2:21" ht="15.5" x14ac:dyDescent="0.35">
      <c r="C167" t="s">
        <v>234</v>
      </c>
      <c r="D167" s="6">
        <v>-5.0000000000000001E-3</v>
      </c>
      <c r="E167" s="6">
        <v>-5.0000000000000001E-3</v>
      </c>
      <c r="F167" s="6">
        <v>-3.8E-3</v>
      </c>
      <c r="G167" s="6">
        <v>-1.2E-2</v>
      </c>
    </row>
    <row r="168" spans="2:21" ht="15.5" x14ac:dyDescent="0.35">
      <c r="C168" t="s">
        <v>235</v>
      </c>
      <c r="D168" s="6">
        <v>-5.8999999999999999E-3</v>
      </c>
      <c r="E168" s="6">
        <v>-6.0000000000000001E-3</v>
      </c>
      <c r="F168" s="6">
        <v>-4.5000000000000005E-3</v>
      </c>
      <c r="G168" s="6">
        <v>-1.4499999999999999E-2</v>
      </c>
    </row>
    <row r="169" spans="2:21" ht="15.5" x14ac:dyDescent="0.35">
      <c r="C169" t="s">
        <v>236</v>
      </c>
      <c r="D169" s="6">
        <v>-2.2000000000000001E-3</v>
      </c>
      <c r="E169" s="6">
        <v>-1.4000000000000002E-3</v>
      </c>
      <c r="F169" s="6">
        <v>4.0000000000000002E-4</v>
      </c>
      <c r="G169" s="6">
        <v>-1.5300000000000001E-2</v>
      </c>
    </row>
    <row r="170" spans="2:21" ht="15.5" x14ac:dyDescent="0.35">
      <c r="C170" t="s">
        <v>237</v>
      </c>
    </row>
    <row r="171" spans="2:21" ht="15.5" x14ac:dyDescent="0.35">
      <c r="C171" t="s">
        <v>238</v>
      </c>
      <c r="D171" s="6">
        <v>0.56999999999999995</v>
      </c>
      <c r="E171" s="6">
        <v>0.56000000000000005</v>
      </c>
      <c r="F171" s="6">
        <v>0.56000000000000005</v>
      </c>
      <c r="G171" s="6">
        <v>0.56000000000000005</v>
      </c>
    </row>
    <row r="172" spans="2:21" ht="15.5" x14ac:dyDescent="0.35">
      <c r="C172" t="s">
        <v>239</v>
      </c>
      <c r="D172" s="6">
        <v>88.09</v>
      </c>
      <c r="E172" s="6">
        <v>88.62</v>
      </c>
      <c r="F172" s="6">
        <v>89.15</v>
      </c>
      <c r="G172" s="6">
        <v>89.55</v>
      </c>
    </row>
    <row r="173" spans="2:21" ht="15.5" x14ac:dyDescent="0.35">
      <c r="C173" t="s">
        <v>240</v>
      </c>
      <c r="D173" s="6">
        <v>0.56999999999999995</v>
      </c>
      <c r="E173" s="6">
        <v>0.56000000000000005</v>
      </c>
      <c r="F173" s="6">
        <v>0.56000000000000005</v>
      </c>
      <c r="G173" s="6">
        <v>0.56000000000000005</v>
      </c>
    </row>
    <row r="174" spans="2:21" ht="15.5" x14ac:dyDescent="0.35">
      <c r="C174" t="s">
        <v>241</v>
      </c>
      <c r="D174" s="6">
        <v>88.09</v>
      </c>
      <c r="E174" s="6">
        <v>88.62</v>
      </c>
      <c r="F174" s="6">
        <v>89.15</v>
      </c>
      <c r="G174" s="6">
        <v>89.55</v>
      </c>
    </row>
    <row r="175" spans="2:21" ht="15.5" x14ac:dyDescent="0.35">
      <c r="C175" t="s">
        <v>242</v>
      </c>
    </row>
    <row r="176" spans="2:21" ht="15.5" x14ac:dyDescent="0.35">
      <c r="C176" t="s">
        <v>243</v>
      </c>
      <c r="D176" s="5">
        <v>2000000000</v>
      </c>
      <c r="E176" s="5">
        <v>2000000000</v>
      </c>
      <c r="F176" s="5">
        <v>2000000000</v>
      </c>
      <c r="G176" s="5">
        <v>2000000000</v>
      </c>
    </row>
    <row r="177" spans="3:21" ht="15.5" x14ac:dyDescent="0.35">
      <c r="C177" t="s">
        <v>244</v>
      </c>
      <c r="D177" s="5">
        <v>106000000000</v>
      </c>
      <c r="E177" s="5">
        <v>106000000000</v>
      </c>
      <c r="F177" s="5">
        <v>107000000000</v>
      </c>
      <c r="G177" s="5">
        <v>107000000000</v>
      </c>
    </row>
    <row r="178" spans="3:21" ht="15.5" x14ac:dyDescent="0.35">
      <c r="C178" t="s">
        <v>24</v>
      </c>
      <c r="D178" s="5">
        <v>2000000000</v>
      </c>
      <c r="E178" s="5">
        <v>2000000000</v>
      </c>
      <c r="F178" s="5">
        <v>2000000000</v>
      </c>
      <c r="G178" s="5">
        <v>2000000000</v>
      </c>
    </row>
    <row r="179" spans="3:21" ht="15.5" x14ac:dyDescent="0.35">
      <c r="C179" t="s">
        <v>21</v>
      </c>
      <c r="D179" s="5">
        <v>-3000000000</v>
      </c>
      <c r="E179" s="5">
        <v>-4000000000</v>
      </c>
      <c r="F179" s="5">
        <v>-3000000000</v>
      </c>
      <c r="G179" s="5">
        <v>-3000000000</v>
      </c>
    </row>
    <row r="180" spans="3:21" ht="15.5" x14ac:dyDescent="0.35">
      <c r="C180" t="s">
        <v>245</v>
      </c>
      <c r="D180" s="5">
        <v>69000000000</v>
      </c>
      <c r="E180" s="5">
        <v>69000000000</v>
      </c>
      <c r="F180" s="5">
        <v>69000000000</v>
      </c>
      <c r="G180" s="5">
        <v>69000000000</v>
      </c>
    </row>
    <row r="181" spans="3:21" ht="15.5" x14ac:dyDescent="0.35">
      <c r="C181" t="s">
        <v>246</v>
      </c>
      <c r="D181" s="5">
        <v>-2000000000</v>
      </c>
      <c r="E181" s="5">
        <v>1000000000</v>
      </c>
      <c r="F181" s="5">
        <v>1000000000</v>
      </c>
      <c r="G181" s="5">
        <v>2000000000</v>
      </c>
    </row>
    <row r="182" spans="3:21" ht="15.5" x14ac:dyDescent="0.35">
      <c r="C182" t="s">
        <v>247</v>
      </c>
      <c r="G182" s="5">
        <v>-3000000000</v>
      </c>
    </row>
    <row r="183" spans="3:21" ht="15.5" x14ac:dyDescent="0.35">
      <c r="C183" t="s">
        <v>13</v>
      </c>
      <c r="D183" s="5">
        <v>-2000000000</v>
      </c>
      <c r="E183" s="5">
        <v>1000000000</v>
      </c>
      <c r="F183" s="5">
        <v>1000000000</v>
      </c>
      <c r="G183" s="5">
        <v>-1000000000</v>
      </c>
    </row>
    <row r="184" spans="3:21" ht="15.5" x14ac:dyDescent="0.35">
      <c r="C184" t="s">
        <v>16</v>
      </c>
      <c r="D184" s="6">
        <v>-1.26</v>
      </c>
      <c r="E184" s="6">
        <v>0.66</v>
      </c>
      <c r="F184" s="6">
        <v>0.42</v>
      </c>
      <c r="G184" s="6">
        <v>-0.93</v>
      </c>
    </row>
    <row r="185" spans="3:21" ht="15.5" x14ac:dyDescent="0.35">
      <c r="C185" t="s">
        <v>52</v>
      </c>
      <c r="I185" s="6">
        <v>-4.58</v>
      </c>
      <c r="J185" s="6">
        <v>-2.11</v>
      </c>
      <c r="K185" s="6">
        <v>-2.36</v>
      </c>
      <c r="L185" s="6">
        <v>-8.34</v>
      </c>
      <c r="M185" s="6">
        <v>-5.95</v>
      </c>
      <c r="N185" s="6">
        <v>-6.81</v>
      </c>
      <c r="O185" s="6">
        <v>-19.25</v>
      </c>
      <c r="P185" s="6">
        <v>-30.47</v>
      </c>
      <c r="Q185" s="6">
        <v>-17.149999999999999</v>
      </c>
      <c r="R185" s="6">
        <v>-6.16</v>
      </c>
      <c r="S185" s="6">
        <v>1.42</v>
      </c>
      <c r="T185" s="6">
        <v>1.3</v>
      </c>
      <c r="U185" s="6">
        <v>8.93</v>
      </c>
    </row>
    <row r="186" spans="3:21" ht="15.5" x14ac:dyDescent="0.35">
      <c r="C186" t="s">
        <v>66</v>
      </c>
      <c r="I186" s="6">
        <v>-10.92</v>
      </c>
      <c r="J186" s="6">
        <v>-23.7</v>
      </c>
      <c r="K186" s="6">
        <v>-21.19</v>
      </c>
      <c r="L186" s="5">
        <v>-6</v>
      </c>
      <c r="M186" s="6">
        <v>-8.4</v>
      </c>
      <c r="N186" s="6">
        <v>-7.34</v>
      </c>
      <c r="O186" s="6">
        <v>-2.91</v>
      </c>
      <c r="P186" s="6">
        <v>-3.71</v>
      </c>
      <c r="Q186" s="6">
        <v>-5.07</v>
      </c>
      <c r="R186" s="6">
        <v>-10.06</v>
      </c>
      <c r="S186" s="6">
        <v>45.07</v>
      </c>
      <c r="T186" s="6">
        <v>88.46</v>
      </c>
      <c r="U186" s="6">
        <v>67.19</v>
      </c>
    </row>
    <row r="187" spans="3:21" ht="15.5" x14ac:dyDescent="0.35">
      <c r="C187" t="s">
        <v>69</v>
      </c>
      <c r="I187" s="6">
        <v>9.7200000000000006</v>
      </c>
      <c r="J187" s="6">
        <v>229.02</v>
      </c>
      <c r="K187" s="6">
        <v>15.25</v>
      </c>
      <c r="L187" s="6">
        <v>4.33</v>
      </c>
      <c r="M187" s="6">
        <v>125.29</v>
      </c>
      <c r="N187" s="6">
        <v>8.39</v>
      </c>
      <c r="O187" s="6">
        <v>9.1199999999999992</v>
      </c>
      <c r="P187" s="6">
        <v>11.49</v>
      </c>
      <c r="Q187" s="6">
        <v>3.28</v>
      </c>
      <c r="R187" s="6">
        <v>0.73</v>
      </c>
      <c r="S187" s="6">
        <v>0.53</v>
      </c>
      <c r="T187" s="6">
        <v>0.96</v>
      </c>
      <c r="U187" s="6">
        <v>6.49</v>
      </c>
    </row>
    <row r="188" spans="3:21" ht="15.5" x14ac:dyDescent="0.35">
      <c r="C188" t="s">
        <v>248</v>
      </c>
      <c r="I188" s="5">
        <v>-3440000000</v>
      </c>
      <c r="J188" s="5">
        <v>-30000000</v>
      </c>
      <c r="K188" s="5">
        <v>-1200000000</v>
      </c>
    </row>
    <row r="189" spans="3:21" ht="15.5" x14ac:dyDescent="0.35">
      <c r="C189" t="s">
        <v>249</v>
      </c>
      <c r="I189" s="6">
        <v>-4.2199999999999994E-2</v>
      </c>
      <c r="J189" s="6">
        <v>-1.9900000000000001E-2</v>
      </c>
      <c r="K189" s="6">
        <v>-2.1600000000000001E-2</v>
      </c>
      <c r="L189" s="6">
        <v>-7.4299999999999991E-2</v>
      </c>
      <c r="M189" s="6">
        <v>-4.8099999999999997E-2</v>
      </c>
      <c r="N189" s="6">
        <v>-5.2499999999999998E-2</v>
      </c>
      <c r="O189" s="6">
        <v>-0.14169999999999999</v>
      </c>
      <c r="P189" s="6">
        <v>-0.19670000000000001</v>
      </c>
      <c r="Q189" s="6">
        <v>-9.1899999999999996E-2</v>
      </c>
      <c r="R189" s="6">
        <v>-0.03</v>
      </c>
      <c r="S189" s="6">
        <v>5.3E-3</v>
      </c>
      <c r="T189" s="6">
        <v>5.7999999999999996E-3</v>
      </c>
      <c r="U189" s="6">
        <v>3.7100000000000001E-2</v>
      </c>
    </row>
    <row r="190" spans="3:21" ht="15.5" x14ac:dyDescent="0.35">
      <c r="C190" t="s">
        <v>250</v>
      </c>
      <c r="I190" s="6">
        <v>-5.1100000000000007E-2</v>
      </c>
      <c r="J190" s="6">
        <v>-2.06E-2</v>
      </c>
      <c r="K190" s="6">
        <v>-2.2599999999999999E-2</v>
      </c>
      <c r="L190" s="6">
        <v>-7.8200000000000006E-2</v>
      </c>
      <c r="M190" s="6">
        <v>-5.1799999999999999E-2</v>
      </c>
      <c r="N190" s="6">
        <v>-5.67E-2</v>
      </c>
      <c r="O190" s="6">
        <v>-0.15140000000000001</v>
      </c>
      <c r="P190" s="6">
        <v>-0.20809999999999998</v>
      </c>
      <c r="Q190" s="6">
        <v>-9.6999999999999989E-2</v>
      </c>
      <c r="R190" s="6">
        <v>-3.1800000000000002E-2</v>
      </c>
      <c r="S190" s="6">
        <v>7.0999999999999995E-3</v>
      </c>
      <c r="T190" s="6">
        <v>6.5000000000000006E-3</v>
      </c>
      <c r="U190" s="6">
        <v>4.4900000000000002E-2</v>
      </c>
    </row>
    <row r="191" spans="3:21" ht="15.5" x14ac:dyDescent="0.35">
      <c r="C191" t="s">
        <v>251</v>
      </c>
      <c r="I191" s="6">
        <v>-4.8000000000000001E-2</v>
      </c>
      <c r="J191" s="6">
        <v>-1.9599999999999999E-2</v>
      </c>
      <c r="K191" s="6">
        <v>-2.7900000000000001E-2</v>
      </c>
      <c r="L191" s="6">
        <v>-6.9599999999999995E-2</v>
      </c>
      <c r="M191" s="6">
        <v>-4.6699999999999998E-2</v>
      </c>
      <c r="N191" s="6">
        <v>-5.1799999999999999E-2</v>
      </c>
      <c r="O191" s="6">
        <v>-4.0899999999999999E-2</v>
      </c>
      <c r="P191" s="6">
        <v>-0.22699999999999998</v>
      </c>
      <c r="Q191" s="6">
        <v>-0.1061</v>
      </c>
      <c r="R191" s="6">
        <v>-2.7799999999999998E-2</v>
      </c>
      <c r="S191" s="6">
        <v>1.7000000000000001E-2</v>
      </c>
      <c r="T191" s="6">
        <v>2.1299999999999999E-2</v>
      </c>
      <c r="U191" s="6">
        <v>0.13669999999999999</v>
      </c>
    </row>
    <row r="192" spans="3:21" ht="15.5" x14ac:dyDescent="0.35">
      <c r="C192" t="s">
        <v>252</v>
      </c>
      <c r="N192" s="6">
        <v>-89.76</v>
      </c>
      <c r="O192" s="6">
        <v>-191.96</v>
      </c>
      <c r="P192" s="6">
        <v>-53969.54</v>
      </c>
      <c r="Q192" s="6">
        <v>-158.72</v>
      </c>
      <c r="R192" s="6">
        <v>-2.5299999999999998</v>
      </c>
      <c r="S192" s="6">
        <v>2.64</v>
      </c>
      <c r="T192" s="6">
        <v>1.47</v>
      </c>
      <c r="U192" s="6">
        <v>5.23</v>
      </c>
    </row>
    <row r="193" spans="2:21" ht="15.5" x14ac:dyDescent="0.35">
      <c r="C193" t="s">
        <v>63</v>
      </c>
      <c r="I193" s="6">
        <v>0.56000000000000005</v>
      </c>
      <c r="J193" s="6">
        <v>0.49</v>
      </c>
      <c r="K193" s="6">
        <v>0.48</v>
      </c>
      <c r="L193" s="6">
        <v>0.47</v>
      </c>
      <c r="M193" s="6">
        <v>0.43</v>
      </c>
      <c r="N193" s="6">
        <v>0.42</v>
      </c>
      <c r="O193" s="6">
        <v>0.44</v>
      </c>
      <c r="P193" s="6">
        <v>0.77</v>
      </c>
      <c r="Q193" s="6">
        <v>0.49</v>
      </c>
      <c r="R193" s="6">
        <v>0.32</v>
      </c>
      <c r="S193" s="6">
        <v>0.32</v>
      </c>
      <c r="T193" s="6">
        <v>0.56999999999999995</v>
      </c>
      <c r="U193" s="6">
        <v>3.01</v>
      </c>
    </row>
    <row r="194" spans="2:21" ht="15.5" x14ac:dyDescent="0.35">
      <c r="C194" t="s">
        <v>60</v>
      </c>
      <c r="I194" s="6">
        <v>89.55</v>
      </c>
      <c r="J194" s="6">
        <v>102.28</v>
      </c>
      <c r="K194" s="6">
        <v>104.37</v>
      </c>
      <c r="L194" s="6">
        <v>106.6</v>
      </c>
      <c r="M194" s="6">
        <v>114.95</v>
      </c>
      <c r="N194" s="6">
        <v>120.13</v>
      </c>
      <c r="O194" s="6">
        <v>127.14</v>
      </c>
      <c r="P194" s="6">
        <v>146.4</v>
      </c>
      <c r="Q194" s="6">
        <v>176.86</v>
      </c>
      <c r="R194" s="6">
        <v>194.01</v>
      </c>
      <c r="S194" s="6">
        <v>200.17</v>
      </c>
      <c r="T194" s="6">
        <v>200.48</v>
      </c>
      <c r="U194" s="6">
        <v>199.18</v>
      </c>
    </row>
    <row r="195" spans="2:21" ht="15.5" x14ac:dyDescent="0.35">
      <c r="C195" t="s">
        <v>253</v>
      </c>
      <c r="I195" s="6">
        <v>0.56000000000000005</v>
      </c>
      <c r="J195" s="6">
        <v>0.49</v>
      </c>
      <c r="K195" s="6">
        <v>0.48</v>
      </c>
      <c r="L195" s="6">
        <v>0.47</v>
      </c>
      <c r="M195" s="6">
        <v>0.43</v>
      </c>
      <c r="N195" s="6">
        <v>0.42</v>
      </c>
      <c r="O195" s="6">
        <v>0.44</v>
      </c>
      <c r="P195" s="6">
        <v>0.77</v>
      </c>
      <c r="Q195" s="6">
        <v>0.49</v>
      </c>
      <c r="R195" s="6">
        <v>0.32</v>
      </c>
      <c r="S195" s="6">
        <v>0.32</v>
      </c>
      <c r="T195" s="6">
        <v>0.56999999999999995</v>
      </c>
      <c r="U195" s="6">
        <v>3.01</v>
      </c>
    </row>
    <row r="196" spans="2:21" ht="15.5" x14ac:dyDescent="0.35">
      <c r="C196" t="s">
        <v>254</v>
      </c>
      <c r="I196" s="6">
        <v>89.55</v>
      </c>
      <c r="J196" s="6">
        <v>102.28</v>
      </c>
      <c r="K196" s="6">
        <v>104.37</v>
      </c>
      <c r="L196" s="6">
        <v>106.6</v>
      </c>
      <c r="M196" s="6">
        <v>114.95</v>
      </c>
      <c r="N196" s="6">
        <v>120.13</v>
      </c>
      <c r="O196" s="6">
        <v>127.14</v>
      </c>
      <c r="P196" s="6">
        <v>146.4</v>
      </c>
      <c r="Q196" s="6">
        <v>176.86</v>
      </c>
      <c r="R196" s="6">
        <v>194.01</v>
      </c>
      <c r="S196" s="6">
        <v>200.17</v>
      </c>
      <c r="T196" s="6">
        <v>200.48</v>
      </c>
      <c r="U196" s="6">
        <v>199.18</v>
      </c>
    </row>
    <row r="197" spans="2:21" ht="15.5" x14ac:dyDescent="0.35">
      <c r="C197" t="s">
        <v>255</v>
      </c>
      <c r="Q197" s="5">
        <v>0</v>
      </c>
      <c r="R197" s="5">
        <v>0</v>
      </c>
      <c r="S197" s="5">
        <v>16000000000</v>
      </c>
      <c r="T197" s="5">
        <v>12000000000</v>
      </c>
      <c r="U197" s="5">
        <v>29000000000</v>
      </c>
    </row>
    <row r="198" spans="2:21" ht="15.5" x14ac:dyDescent="0.35">
      <c r="C198" t="s">
        <v>256</v>
      </c>
      <c r="I198" s="5">
        <v>2000000000</v>
      </c>
      <c r="J198" s="5">
        <v>3000000000</v>
      </c>
      <c r="K198" s="5">
        <v>4000000000</v>
      </c>
      <c r="L198" s="5">
        <v>4000000000</v>
      </c>
      <c r="M198" s="5">
        <v>7000000000</v>
      </c>
      <c r="N198" s="5">
        <v>7000000000</v>
      </c>
      <c r="O198" s="5">
        <v>7000000000</v>
      </c>
      <c r="P198" s="5">
        <v>7000000000</v>
      </c>
      <c r="Q198" s="5">
        <v>7000000000</v>
      </c>
      <c r="R198" s="5">
        <v>8000000000</v>
      </c>
      <c r="S198" s="5">
        <v>6000000000</v>
      </c>
      <c r="T198" s="5">
        <v>8000000000</v>
      </c>
      <c r="U198" s="5">
        <v>9000000000</v>
      </c>
    </row>
    <row r="199" spans="2:21" ht="15.5" x14ac:dyDescent="0.35">
      <c r="C199" t="s">
        <v>26</v>
      </c>
      <c r="I199" s="5">
        <v>2000000000</v>
      </c>
      <c r="J199" s="5">
        <v>3000000000</v>
      </c>
      <c r="K199" s="5">
        <v>4000000000</v>
      </c>
      <c r="L199" s="5">
        <v>4000000000</v>
      </c>
      <c r="M199" s="5">
        <v>7000000000</v>
      </c>
      <c r="N199" s="5">
        <v>7000000000</v>
      </c>
      <c r="O199" s="5">
        <v>7000000000</v>
      </c>
      <c r="P199" s="5">
        <v>7000000000</v>
      </c>
      <c r="Q199" s="5">
        <v>8000000000</v>
      </c>
      <c r="R199" s="5">
        <v>8000000000</v>
      </c>
      <c r="S199" s="5">
        <v>22000000000</v>
      </c>
      <c r="T199" s="5">
        <v>20000000000</v>
      </c>
      <c r="U199" s="5">
        <v>38000000000</v>
      </c>
    </row>
    <row r="200" spans="2:21" ht="15.5" x14ac:dyDescent="0.35">
      <c r="C200" t="s">
        <v>23</v>
      </c>
      <c r="I200" s="5">
        <v>-3000000000</v>
      </c>
      <c r="J200" s="5">
        <v>-10000000000</v>
      </c>
      <c r="K200" s="5">
        <v>-8000000000</v>
      </c>
      <c r="L200" s="5">
        <v>-6000000000</v>
      </c>
      <c r="M200" s="5">
        <v>0</v>
      </c>
      <c r="N200" s="5">
        <v>-2000000000</v>
      </c>
      <c r="O200" s="5">
        <v>-2000000000</v>
      </c>
      <c r="P200" s="5">
        <v>-7000000000</v>
      </c>
      <c r="Q200" s="5">
        <v>-3000000000</v>
      </c>
      <c r="R200" s="5">
        <v>8000000000</v>
      </c>
      <c r="S200" s="5">
        <v>19000000000</v>
      </c>
      <c r="T200" s="5">
        <v>19000000000</v>
      </c>
      <c r="U200" s="5">
        <v>27000000000</v>
      </c>
    </row>
    <row r="201" spans="2:21" ht="15.5" x14ac:dyDescent="0.35">
      <c r="C201" t="s">
        <v>257</v>
      </c>
      <c r="I201" s="5">
        <v>69000000000</v>
      </c>
      <c r="J201" s="5">
        <v>91000000000</v>
      </c>
      <c r="K201" s="5">
        <v>92000000000</v>
      </c>
      <c r="L201" s="5">
        <v>93000000000</v>
      </c>
      <c r="M201" s="5">
        <v>104000000000</v>
      </c>
      <c r="N201" s="5">
        <v>108000000000</v>
      </c>
      <c r="O201" s="5">
        <v>114000000000</v>
      </c>
      <c r="P201" s="5">
        <v>118000000000</v>
      </c>
      <c r="Q201" s="5">
        <v>161000000000</v>
      </c>
      <c r="R201" s="5">
        <v>183000000000</v>
      </c>
      <c r="S201" s="5">
        <v>187000000000</v>
      </c>
      <c r="T201" s="5">
        <v>185000000000</v>
      </c>
      <c r="U201" s="5">
        <v>192000000000</v>
      </c>
    </row>
    <row r="202" spans="2:21" ht="15.5" x14ac:dyDescent="0.35">
      <c r="C202" t="s">
        <v>258</v>
      </c>
      <c r="I202" s="5">
        <v>-4000000000</v>
      </c>
      <c r="J202" s="5">
        <v>1000000000</v>
      </c>
      <c r="K202" s="5">
        <v>2000000000</v>
      </c>
      <c r="L202" s="5">
        <v>2000000000</v>
      </c>
      <c r="M202" s="5">
        <v>-2000000000</v>
      </c>
      <c r="N202" s="5">
        <v>0</v>
      </c>
      <c r="O202" s="5">
        <v>-6000000000</v>
      </c>
      <c r="P202" s="5">
        <v>4000000000</v>
      </c>
      <c r="Q202" s="5">
        <v>7000000000</v>
      </c>
      <c r="R202" s="5">
        <v>12000000000</v>
      </c>
      <c r="S202" s="5">
        <v>0</v>
      </c>
      <c r="T202" s="5">
        <v>21000000000</v>
      </c>
      <c r="U202" s="5">
        <v>-94000000000</v>
      </c>
    </row>
    <row r="203" spans="2:21" ht="15.5" x14ac:dyDescent="0.35">
      <c r="C203" t="s">
        <v>259</v>
      </c>
      <c r="I203" s="5">
        <v>-3000000000</v>
      </c>
      <c r="R203" s="5">
        <v>0</v>
      </c>
      <c r="S203" s="5">
        <v>-1000000000</v>
      </c>
      <c r="T203" s="5">
        <v>-13000000000</v>
      </c>
      <c r="U203" s="5">
        <v>-28000000000</v>
      </c>
    </row>
    <row r="204" spans="2:21" ht="15.5" x14ac:dyDescent="0.35">
      <c r="C204" t="s">
        <v>15</v>
      </c>
      <c r="I204" s="5">
        <v>-7000000000</v>
      </c>
      <c r="J204" s="5">
        <v>1000000000</v>
      </c>
      <c r="K204" s="5">
        <v>2000000000</v>
      </c>
      <c r="L204" s="5">
        <v>2000000000</v>
      </c>
      <c r="M204" s="5">
        <v>-2000000000</v>
      </c>
      <c r="N204" s="5">
        <v>0</v>
      </c>
      <c r="O204" s="5">
        <v>-6000000000</v>
      </c>
      <c r="P204" s="5">
        <v>4000000000</v>
      </c>
      <c r="Q204" s="5">
        <v>7000000000</v>
      </c>
      <c r="R204" s="5">
        <v>12000000000</v>
      </c>
      <c r="S204" s="5">
        <v>0</v>
      </c>
      <c r="T204" s="5">
        <v>8000000000</v>
      </c>
      <c r="U204" s="5">
        <v>-122000000000</v>
      </c>
    </row>
    <row r="205" spans="2:21" ht="15.5" x14ac:dyDescent="0.35">
      <c r="C205" t="s">
        <v>17</v>
      </c>
      <c r="I205" s="6">
        <v>-5.92</v>
      </c>
      <c r="J205" s="6">
        <v>0.93</v>
      </c>
      <c r="K205" s="6">
        <v>1.84</v>
      </c>
      <c r="L205" s="6">
        <v>1.81</v>
      </c>
      <c r="M205" s="6">
        <v>-1.47</v>
      </c>
      <c r="N205" s="6">
        <v>0.27</v>
      </c>
      <c r="O205" s="6">
        <v>-4.83</v>
      </c>
      <c r="P205" s="6">
        <v>3.44</v>
      </c>
      <c r="Q205" s="6">
        <v>5.57</v>
      </c>
      <c r="R205" s="5">
        <v>10</v>
      </c>
      <c r="S205" s="6">
        <v>-0.2</v>
      </c>
      <c r="T205" s="6">
        <v>6.84</v>
      </c>
      <c r="U205" s="6">
        <v>-101.42</v>
      </c>
    </row>
    <row r="207" spans="2:21" ht="15.5" x14ac:dyDescent="0.35">
      <c r="B207" t="s">
        <v>260</v>
      </c>
      <c r="C207" t="s">
        <v>261</v>
      </c>
      <c r="D207" s="5">
        <v>-626000000</v>
      </c>
      <c r="E207" s="5">
        <v>-638000000</v>
      </c>
      <c r="F207" s="5">
        <v>-482000000</v>
      </c>
      <c r="G207" s="5">
        <v>-2000000000</v>
      </c>
      <c r="H207" s="5">
        <v>-2000000000</v>
      </c>
      <c r="I207" s="5">
        <v>-5000000000</v>
      </c>
      <c r="J207" s="5">
        <v>-3000000000</v>
      </c>
      <c r="K207" s="5">
        <v>-3000000000</v>
      </c>
      <c r="L207" s="5">
        <v>-10000000000</v>
      </c>
      <c r="M207" s="5">
        <v>-7000000000</v>
      </c>
      <c r="N207" s="5">
        <v>-8000000000</v>
      </c>
      <c r="O207" s="5">
        <v>-23000000000</v>
      </c>
      <c r="P207" s="5">
        <v>-37000000000</v>
      </c>
      <c r="Q207" s="5">
        <v>-21000000000</v>
      </c>
    </row>
    <row r="208" spans="2:21" ht="15.5" x14ac:dyDescent="0.35">
      <c r="C208" t="s">
        <v>51</v>
      </c>
      <c r="D208" s="6">
        <v>-0.52</v>
      </c>
      <c r="E208" s="6">
        <v>-0.53</v>
      </c>
      <c r="F208" s="6">
        <v>-0.4</v>
      </c>
      <c r="G208" s="6">
        <v>-1.3</v>
      </c>
      <c r="H208" s="6">
        <v>-1.94</v>
      </c>
      <c r="I208" s="6">
        <v>-4.58</v>
      </c>
      <c r="J208" s="6">
        <v>-2.11</v>
      </c>
      <c r="K208" s="6">
        <v>-2.36</v>
      </c>
      <c r="L208" s="6">
        <v>-8.34</v>
      </c>
      <c r="M208" s="6">
        <v>-5.95</v>
      </c>
      <c r="N208" s="6">
        <v>-6.81</v>
      </c>
      <c r="O208" s="6">
        <v>-19.25</v>
      </c>
      <c r="P208" s="6">
        <v>-30.47</v>
      </c>
      <c r="Q208" s="6">
        <v>-17.149999999999999</v>
      </c>
    </row>
    <row r="209" spans="3:17" ht="15.5" x14ac:dyDescent="0.35">
      <c r="C209" t="s">
        <v>262</v>
      </c>
      <c r="D209" s="5">
        <v>6000000000</v>
      </c>
      <c r="E209" s="5">
        <v>9000000000</v>
      </c>
      <c r="F209" s="5">
        <v>5000000000</v>
      </c>
      <c r="G209" s="5">
        <v>6000000000</v>
      </c>
      <c r="H209" s="5">
        <v>26000000000</v>
      </c>
      <c r="I209" s="5">
        <v>6000000000</v>
      </c>
      <c r="J209" s="5">
        <v>262000000</v>
      </c>
      <c r="K209" s="5">
        <v>4000000000</v>
      </c>
      <c r="L209" s="5">
        <v>14000000000</v>
      </c>
      <c r="M209" s="5">
        <v>479000000</v>
      </c>
      <c r="N209" s="5">
        <v>7000000000</v>
      </c>
      <c r="O209" s="5">
        <v>7000000000</v>
      </c>
      <c r="P209" s="5">
        <v>12000000000</v>
      </c>
      <c r="Q209" s="5">
        <v>32000000000</v>
      </c>
    </row>
    <row r="210" spans="3:17" ht="15.5" x14ac:dyDescent="0.35">
      <c r="C210" t="s">
        <v>344</v>
      </c>
      <c r="I210" s="6">
        <v>-25.79</v>
      </c>
    </row>
    <row r="211" spans="3:17" ht="15.5" x14ac:dyDescent="0.35">
      <c r="C211" t="s">
        <v>345</v>
      </c>
      <c r="I211" s="6">
        <v>-18.16</v>
      </c>
    </row>
    <row r="212" spans="3:17" ht="15.5" x14ac:dyDescent="0.35">
      <c r="C212" t="s">
        <v>263</v>
      </c>
      <c r="I212" s="6">
        <v>6.95</v>
      </c>
    </row>
    <row r="213" spans="3:17" ht="15.5" x14ac:dyDescent="0.35">
      <c r="C213" t="s">
        <v>346</v>
      </c>
      <c r="I213" s="6">
        <v>-5.5099999999999996E-2</v>
      </c>
    </row>
    <row r="214" spans="3:17" ht="15.5" x14ac:dyDescent="0.35">
      <c r="C214" t="s">
        <v>347</v>
      </c>
      <c r="I214" s="6">
        <v>2.34</v>
      </c>
    </row>
    <row r="215" spans="3:17" ht="15.5" x14ac:dyDescent="0.35">
      <c r="C215" t="s">
        <v>348</v>
      </c>
      <c r="I215" s="6">
        <v>0.56999999999999995</v>
      </c>
    </row>
    <row r="216" spans="3:17" ht="15.5" x14ac:dyDescent="0.35">
      <c r="C216" t="s">
        <v>349</v>
      </c>
      <c r="I216" s="6">
        <v>32.49</v>
      </c>
    </row>
    <row r="217" spans="3:17" ht="15.5" x14ac:dyDescent="0.35">
      <c r="C217" t="s">
        <v>350</v>
      </c>
      <c r="I217" s="6">
        <v>-44.76</v>
      </c>
    </row>
    <row r="218" spans="3:17" ht="15.5" x14ac:dyDescent="0.35">
      <c r="C218" t="s">
        <v>351</v>
      </c>
      <c r="I218" s="6">
        <v>-27.25</v>
      </c>
    </row>
    <row r="219" spans="3:17" ht="15.5" x14ac:dyDescent="0.35">
      <c r="C219" t="s">
        <v>264</v>
      </c>
      <c r="I219" s="6">
        <v>423.75</v>
      </c>
    </row>
    <row r="220" spans="3:17" ht="15.5" x14ac:dyDescent="0.35">
      <c r="C220" t="s">
        <v>352</v>
      </c>
      <c r="I220" s="6">
        <v>-2.75</v>
      </c>
    </row>
    <row r="221" spans="3:17" ht="15.5" x14ac:dyDescent="0.35">
      <c r="C221" t="s">
        <v>353</v>
      </c>
      <c r="I221" s="6">
        <v>-1.94</v>
      </c>
    </row>
    <row r="222" spans="3:17" ht="15.5" x14ac:dyDescent="0.35">
      <c r="C222" t="s">
        <v>354</v>
      </c>
      <c r="I222" s="6">
        <v>21.4</v>
      </c>
    </row>
    <row r="223" spans="3:17" ht="15.5" x14ac:dyDescent="0.35">
      <c r="C223" t="s">
        <v>355</v>
      </c>
      <c r="D223" s="6">
        <v>3.61</v>
      </c>
    </row>
    <row r="224" spans="3:17" ht="15.5" x14ac:dyDescent="0.35">
      <c r="C224" t="s">
        <v>356</v>
      </c>
      <c r="I224" s="6">
        <v>88.09</v>
      </c>
    </row>
    <row r="225" spans="3:9" ht="15.5" x14ac:dyDescent="0.35">
      <c r="C225" t="s">
        <v>357</v>
      </c>
      <c r="I225" s="6">
        <v>-1.1200000000000001</v>
      </c>
    </row>
    <row r="226" spans="3:9" ht="15.5" x14ac:dyDescent="0.35">
      <c r="C226" t="s">
        <v>265</v>
      </c>
      <c r="D226" s="6">
        <v>5.7</v>
      </c>
    </row>
    <row r="227" spans="3:9" ht="15.5" x14ac:dyDescent="0.35">
      <c r="C227" t="s">
        <v>266</v>
      </c>
      <c r="D227" s="6">
        <v>1.51</v>
      </c>
    </row>
    <row r="228" spans="3:9" ht="15.5" x14ac:dyDescent="0.35">
      <c r="C228" t="s">
        <v>267</v>
      </c>
      <c r="D228" s="6">
        <v>0.02</v>
      </c>
    </row>
    <row r="229" spans="3:9" ht="15.5" x14ac:dyDescent="0.35">
      <c r="C229" t="s">
        <v>268</v>
      </c>
      <c r="D229" s="6">
        <v>0.02</v>
      </c>
    </row>
    <row r="230" spans="3:9" ht="15.5" x14ac:dyDescent="0.35">
      <c r="C230" t="s">
        <v>269</v>
      </c>
      <c r="D230" s="6">
        <v>0.17</v>
      </c>
    </row>
    <row r="231" spans="3:9" ht="15.5" x14ac:dyDescent="0.35">
      <c r="C231" t="s">
        <v>270</v>
      </c>
      <c r="D231" s="6">
        <v>0.01</v>
      </c>
    </row>
    <row r="232" spans="3:9" ht="15.5" x14ac:dyDescent="0.35">
      <c r="C232" t="s">
        <v>271</v>
      </c>
      <c r="D232" s="6">
        <v>1.18</v>
      </c>
    </row>
    <row r="233" spans="3:9" ht="15.5" x14ac:dyDescent="0.35">
      <c r="C233" t="s">
        <v>13</v>
      </c>
      <c r="D233" s="5">
        <v>-2000000000</v>
      </c>
    </row>
    <row r="234" spans="3:9" ht="15.5" x14ac:dyDescent="0.35">
      <c r="C234" t="s">
        <v>358</v>
      </c>
      <c r="I234" s="6">
        <v>7.42</v>
      </c>
    </row>
    <row r="235" spans="3:9" ht="15.5" x14ac:dyDescent="0.35">
      <c r="C235" t="s">
        <v>273</v>
      </c>
      <c r="I235" s="6">
        <v>-2.6499999999999999E-2</v>
      </c>
    </row>
    <row r="236" spans="3:9" ht="15.5" x14ac:dyDescent="0.35">
      <c r="C236" t="s">
        <v>274</v>
      </c>
      <c r="I236" s="6">
        <v>-3.1300000000000001E-2</v>
      </c>
    </row>
    <row r="237" spans="3:9" ht="15.5" x14ac:dyDescent="0.35">
      <c r="C237" t="s">
        <v>275</v>
      </c>
      <c r="I237" s="6">
        <v>-1.95E-2</v>
      </c>
    </row>
    <row r="238" spans="3:9" ht="15.5" x14ac:dyDescent="0.35">
      <c r="C238" t="s">
        <v>359</v>
      </c>
      <c r="I238" s="6">
        <v>-1.6899999999999998E-2</v>
      </c>
    </row>
    <row r="239" spans="3:9" ht="15.5" x14ac:dyDescent="0.35">
      <c r="C239" t="s">
        <v>276</v>
      </c>
      <c r="D239" s="6">
        <v>81.95</v>
      </c>
    </row>
    <row r="240" spans="3:9" ht="15.5" x14ac:dyDescent="0.35">
      <c r="C240" t="s">
        <v>277</v>
      </c>
      <c r="D240" s="6">
        <v>1307.54</v>
      </c>
    </row>
    <row r="241" spans="3:9" ht="15.5" x14ac:dyDescent="0.35">
      <c r="C241" t="s">
        <v>279</v>
      </c>
      <c r="D241" s="6">
        <v>1389.49</v>
      </c>
    </row>
    <row r="242" spans="3:9" ht="15.5" x14ac:dyDescent="0.35">
      <c r="C242" t="s">
        <v>280</v>
      </c>
      <c r="D242" s="6">
        <v>1.1100000000000001</v>
      </c>
    </row>
    <row r="243" spans="3:9" ht="15.5" x14ac:dyDescent="0.35">
      <c r="C243" t="s">
        <v>281</v>
      </c>
      <c r="I243" s="6">
        <v>0.2</v>
      </c>
    </row>
    <row r="244" spans="3:9" ht="15.5" x14ac:dyDescent="0.35">
      <c r="C244" t="s">
        <v>282</v>
      </c>
      <c r="I244" s="6">
        <v>0.33</v>
      </c>
    </row>
    <row r="245" spans="3:9" ht="15.5" x14ac:dyDescent="0.35">
      <c r="C245" t="s">
        <v>47</v>
      </c>
      <c r="I245" s="5">
        <v>60000000000</v>
      </c>
    </row>
    <row r="246" spans="3:9" ht="15.5" x14ac:dyDescent="0.35">
      <c r="C246" t="s">
        <v>283</v>
      </c>
      <c r="I246" s="5">
        <v>59000000000</v>
      </c>
    </row>
    <row r="247" spans="3:9" ht="15.5" x14ac:dyDescent="0.35">
      <c r="C247" t="s">
        <v>284</v>
      </c>
      <c r="I247" s="5">
        <v>1200000000</v>
      </c>
    </row>
    <row r="248" spans="3:9" ht="15.5" x14ac:dyDescent="0.35">
      <c r="C248" t="s">
        <v>285</v>
      </c>
      <c r="I248" s="6">
        <v>0.28029999999999999</v>
      </c>
    </row>
    <row r="249" spans="3:9" ht="15.5" x14ac:dyDescent="0.35">
      <c r="C249" t="s">
        <v>286</v>
      </c>
      <c r="D249" s="6">
        <v>0.23629999999999998</v>
      </c>
    </row>
    <row r="250" spans="3:9" ht="15.5" x14ac:dyDescent="0.35">
      <c r="C250" t="s">
        <v>287</v>
      </c>
      <c r="D250" s="6">
        <v>-4.2999999999999997E-2</v>
      </c>
    </row>
    <row r="251" spans="3:9" ht="15.5" x14ac:dyDescent="0.35">
      <c r="C251" t="s">
        <v>288</v>
      </c>
      <c r="D251" s="6">
        <v>-0.11119999999999999</v>
      </c>
    </row>
    <row r="252" spans="3:9" ht="15.5" x14ac:dyDescent="0.35">
      <c r="C252" t="s">
        <v>360</v>
      </c>
      <c r="D252" s="6">
        <v>0.4</v>
      </c>
    </row>
    <row r="253" spans="3:9" ht="15.5" x14ac:dyDescent="0.35">
      <c r="C253" t="s">
        <v>293</v>
      </c>
      <c r="I253" s="5">
        <v>7</v>
      </c>
    </row>
    <row r="254" spans="3:9" ht="15.5" x14ac:dyDescent="0.35">
      <c r="C254" t="s">
        <v>294</v>
      </c>
      <c r="I254" s="6">
        <v>0.71</v>
      </c>
    </row>
    <row r="255" spans="3:9" ht="15.5" x14ac:dyDescent="0.35">
      <c r="C255" t="s">
        <v>295</v>
      </c>
      <c r="I255" s="6">
        <v>0.04</v>
      </c>
    </row>
    <row r="256" spans="3:9" ht="15.5" x14ac:dyDescent="0.35">
      <c r="C256" t="s">
        <v>296</v>
      </c>
      <c r="I256" s="6">
        <v>0.2</v>
      </c>
    </row>
    <row r="257" spans="3:9" ht="15.5" x14ac:dyDescent="0.35">
      <c r="C257" t="s">
        <v>361</v>
      </c>
      <c r="I257" s="6">
        <v>0.36</v>
      </c>
    </row>
    <row r="258" spans="3:9" ht="15.5" x14ac:dyDescent="0.35">
      <c r="C258" t="s">
        <v>297</v>
      </c>
      <c r="I258" s="6">
        <v>0.76</v>
      </c>
    </row>
    <row r="259" spans="3:9" ht="15.5" x14ac:dyDescent="0.35">
      <c r="C259" t="s">
        <v>298</v>
      </c>
      <c r="I259" s="6">
        <v>0.95</v>
      </c>
    </row>
    <row r="260" spans="3:9" ht="15.5" x14ac:dyDescent="0.35">
      <c r="C260" t="s">
        <v>299</v>
      </c>
      <c r="I260" s="5">
        <v>26000000000</v>
      </c>
    </row>
    <row r="261" spans="3:9" ht="15.5" x14ac:dyDescent="0.35">
      <c r="C261" t="s">
        <v>300</v>
      </c>
      <c r="I261" s="5">
        <v>5000000000</v>
      </c>
    </row>
    <row r="262" spans="3:9" ht="15.5" x14ac:dyDescent="0.35">
      <c r="C262" t="s">
        <v>301</v>
      </c>
      <c r="I262" s="5">
        <v>0</v>
      </c>
    </row>
    <row r="263" spans="3:9" ht="15.5" x14ac:dyDescent="0.35">
      <c r="C263" t="s">
        <v>302</v>
      </c>
      <c r="I263" s="5">
        <v>-3000000000</v>
      </c>
    </row>
    <row r="264" spans="3:9" ht="15.5" x14ac:dyDescent="0.35">
      <c r="C264" t="s">
        <v>303</v>
      </c>
      <c r="D264" s="5">
        <v>4000000000</v>
      </c>
    </row>
    <row r="265" spans="3:9" ht="15.5" x14ac:dyDescent="0.35">
      <c r="C265" t="s">
        <v>304</v>
      </c>
      <c r="D265" s="5">
        <v>125000000000</v>
      </c>
    </row>
    <row r="266" spans="3:9" ht="15.5" x14ac:dyDescent="0.35">
      <c r="C266" t="s">
        <v>305</v>
      </c>
      <c r="D266" s="5">
        <v>18000000000</v>
      </c>
    </row>
    <row r="267" spans="3:9" ht="15.5" x14ac:dyDescent="0.35">
      <c r="C267" t="s">
        <v>245</v>
      </c>
      <c r="D267" s="5">
        <v>69000000000</v>
      </c>
    </row>
    <row r="268" spans="3:9" ht="15.5" x14ac:dyDescent="0.35">
      <c r="C268" t="s">
        <v>306</v>
      </c>
      <c r="I268" s="5">
        <v>106000000000</v>
      </c>
    </row>
    <row r="269" spans="3:9" ht="15.5" x14ac:dyDescent="0.35">
      <c r="C269" t="s">
        <v>243</v>
      </c>
      <c r="D269" s="5">
        <v>2000000000</v>
      </c>
    </row>
    <row r="270" spans="3:9" ht="15.5" x14ac:dyDescent="0.35">
      <c r="C270" t="s">
        <v>24</v>
      </c>
      <c r="D270" s="5">
        <v>2000000000</v>
      </c>
    </row>
    <row r="271" spans="3:9" ht="15.5" x14ac:dyDescent="0.35">
      <c r="C271" t="s">
        <v>21</v>
      </c>
      <c r="D271" s="5">
        <v>-3000000000</v>
      </c>
    </row>
    <row r="272" spans="3:9" ht="15.5" x14ac:dyDescent="0.35">
      <c r="C272" t="s">
        <v>244</v>
      </c>
      <c r="I272" s="5">
        <v>107000000000</v>
      </c>
    </row>
    <row r="273" spans="3:9" ht="15.5" x14ac:dyDescent="0.35">
      <c r="C273" t="s">
        <v>307</v>
      </c>
      <c r="I273" s="5">
        <v>2000000000</v>
      </c>
    </row>
    <row r="274" spans="3:9" ht="15.5" x14ac:dyDescent="0.35">
      <c r="C274" t="s">
        <v>308</v>
      </c>
      <c r="I274" s="5">
        <v>-4000000000</v>
      </c>
    </row>
    <row r="275" spans="3:9" ht="15.5" x14ac:dyDescent="0.35">
      <c r="C275" t="s">
        <v>309</v>
      </c>
      <c r="I275" s="5">
        <v>-1000000000</v>
      </c>
    </row>
    <row r="276" spans="3:9" ht="15.5" x14ac:dyDescent="0.35">
      <c r="C276" t="s">
        <v>310</v>
      </c>
      <c r="I276" s="5">
        <v>-3000000000</v>
      </c>
    </row>
    <row r="277" spans="3:9" ht="15.5" x14ac:dyDescent="0.35">
      <c r="C277" t="s">
        <v>311</v>
      </c>
      <c r="I277" s="5">
        <v>-1000000000</v>
      </c>
    </row>
  </sheetData>
  <pageMargins left="0.7" right="0.7" top="0.75" bottom="0.75" header="0.3" footer="0.3"/>
  <ignoredErrors>
    <ignoredError sqref="A1:U27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1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7" width="18.83203125" customWidth="1"/>
  </cols>
  <sheetData>
    <row r="1" spans="1:27" ht="15.5" x14ac:dyDescent="0.35">
      <c r="C1" t="s">
        <v>362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  <c r="AA1" s="1">
        <v>39444</v>
      </c>
    </row>
    <row r="2" spans="1:27" ht="15.5" x14ac:dyDescent="0.35">
      <c r="C2" t="s">
        <v>363</v>
      </c>
      <c r="D2" s="2" vm="18">
        <f ca="1">IFERROR(_xlfn.STOCKHISTORY("XIDX:" &amp; $C$1, D3, , 0, 0, 1), "Libur")</f>
        <v>510</v>
      </c>
      <c r="E2" s="2" vm="19">
        <f ca="1">IFERROR(_xlfn.STOCKHISTORY("XIDX:" &amp; $C$1, E3, , 0, 0, 1), "Libur")</f>
        <v>600</v>
      </c>
      <c r="H2" s="2" vm="19">
        <f ca="1">IFERROR(INDEX(D2:G2,COUNT(D2:G2)),"")</f>
        <v>600</v>
      </c>
      <c r="I2" s="2" vm="20">
        <f t="shared" ref="I2:AA2" ca="1" si="0">IFERROR(_xlfn.STOCKHISTORY("XIDX:" &amp; $C$1, I1, , 0, 0, 1), "Libur")</f>
        <v>665</v>
      </c>
      <c r="J2" s="2" vm="21">
        <f t="shared" ca="1" si="0"/>
        <v>370</v>
      </c>
      <c r="K2" s="2" vm="22">
        <f t="shared" ca="1" si="0"/>
        <v>294</v>
      </c>
      <c r="L2" s="2" vm="23">
        <f t="shared" ca="1" si="0"/>
        <v>226</v>
      </c>
      <c r="M2" s="2" vm="24">
        <f t="shared" ca="1" si="0"/>
        <v>360</v>
      </c>
      <c r="N2" s="2" vm="25">
        <f t="shared" ca="1" si="0"/>
        <v>94</v>
      </c>
      <c r="O2" s="2" vm="26">
        <f t="shared" ca="1" si="0"/>
        <v>147</v>
      </c>
      <c r="P2" s="2" vm="27">
        <f t="shared" ca="1" si="0"/>
        <v>124</v>
      </c>
      <c r="Q2" s="2" vm="28">
        <f t="shared" ca="1" si="0"/>
        <v>149</v>
      </c>
      <c r="R2" s="2" vm="29">
        <f t="shared" ca="1" si="0"/>
        <v>69</v>
      </c>
      <c r="S2" s="2" vm="30">
        <f t="shared" ca="1" si="0"/>
        <v>51</v>
      </c>
      <c r="T2" s="2" vm="31">
        <f t="shared" ca="1" si="0"/>
        <v>68</v>
      </c>
      <c r="U2" s="2" vm="32">
        <f t="shared" ca="1" si="0"/>
        <v>59</v>
      </c>
      <c r="V2" s="2" vm="33">
        <f t="shared" ca="1" si="0"/>
        <v>102.0608</v>
      </c>
      <c r="W2" s="2" vm="34">
        <f t="shared" ca="1" si="0"/>
        <v>73.382599999999996</v>
      </c>
      <c r="X2" s="2" vm="35">
        <f t="shared" ca="1" si="0"/>
        <v>92.782600000000002</v>
      </c>
      <c r="Y2" s="2" vm="36">
        <f t="shared" ca="1" si="0"/>
        <v>147.6086</v>
      </c>
      <c r="Z2" s="2" vm="37">
        <f t="shared" ca="1" si="0"/>
        <v>98.686899999999994</v>
      </c>
      <c r="AA2" s="2" vm="38">
        <f t="shared" ca="1" si="0"/>
        <v>257.26080000000002</v>
      </c>
    </row>
    <row r="3" spans="1:2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7" ht="15.5" x14ac:dyDescent="0.35">
      <c r="B4" t="s">
        <v>5</v>
      </c>
      <c r="C4" t="s">
        <v>6</v>
      </c>
      <c r="D4" s="2">
        <f>IFERROR(INDEX(D51:D500,MATCH($C$4,$C$51:$C$500,0)),"")</f>
        <v>471690293000</v>
      </c>
      <c r="E4" s="2">
        <f>IFERROR(INDEX(E51:E500,MATCH($C$4,$C$51:$C$500,0)),"")</f>
        <v>477102084000</v>
      </c>
      <c r="H4" s="2">
        <f>IFERROR(SUM(D4:G4)*(4/MAX(1,COUNT(D4:G4))),"")</f>
        <v>1897584754000</v>
      </c>
      <c r="I4" s="2">
        <f t="shared" ref="I4:AA4" si="1">IFERROR(INDEX(I51:I500,MATCH($C$4,$C$51:$C$500,0)),"")</f>
        <v>1679946664000</v>
      </c>
      <c r="J4" s="2">
        <f t="shared" si="1"/>
        <v>907150555000</v>
      </c>
      <c r="K4" s="2">
        <f t="shared" si="1"/>
        <v>712956079000</v>
      </c>
      <c r="L4" s="2">
        <f t="shared" si="1"/>
        <v>704772993000</v>
      </c>
      <c r="M4" s="2">
        <f t="shared" si="1"/>
        <v>461176090000</v>
      </c>
      <c r="N4" s="2">
        <f t="shared" si="1"/>
        <v>424019104000</v>
      </c>
      <c r="O4" s="2">
        <f t="shared" si="1"/>
        <v>443009177000</v>
      </c>
      <c r="P4" s="2">
        <f t="shared" si="1"/>
        <v>448528942000</v>
      </c>
      <c r="Q4" s="2">
        <f t="shared" si="1"/>
        <v>402679334000</v>
      </c>
      <c r="R4" s="2">
        <f t="shared" si="1"/>
        <v>394833941000</v>
      </c>
      <c r="S4" s="2">
        <f t="shared" si="1"/>
        <v>323112444000</v>
      </c>
      <c r="T4" s="2">
        <f t="shared" si="1"/>
        <v>260720871000</v>
      </c>
      <c r="U4" s="2">
        <f t="shared" si="1"/>
        <v>188468389000</v>
      </c>
      <c r="V4" s="2">
        <f t="shared" si="1"/>
        <v>146393899000</v>
      </c>
      <c r="W4" s="2">
        <f t="shared" si="1"/>
        <v>162009039000</v>
      </c>
      <c r="X4" s="2">
        <f t="shared" si="1"/>
        <v>171652603000</v>
      </c>
      <c r="Y4" s="2">
        <f t="shared" si="1"/>
        <v>188511220000</v>
      </c>
      <c r="Z4" s="2">
        <f t="shared" si="1"/>
        <v>288878328000</v>
      </c>
      <c r="AA4" s="2">
        <f t="shared" si="1"/>
        <v>342279790000</v>
      </c>
    </row>
    <row r="5" spans="1:27" ht="15.5" x14ac:dyDescent="0.35">
      <c r="B5" t="s">
        <v>7</v>
      </c>
      <c r="C5" t="s">
        <v>8</v>
      </c>
      <c r="D5" s="2">
        <f>IFERROR(INDEX(D51:D500,MATCH($C$5,$C$51:$C$500,0)),"")</f>
        <v>143557139000</v>
      </c>
      <c r="E5" s="2">
        <f>IFERROR(INDEX(E51:E500,MATCH($C$5,$C$51:$C$500,0)),"")</f>
        <v>136977034000</v>
      </c>
      <c r="H5" s="2">
        <f>IFERROR(SUM(D5:G5)*(4/MAX(1,COUNT(D5:G5))),"")</f>
        <v>561068346000</v>
      </c>
      <c r="I5" s="2">
        <f t="shared" ref="I5:AA5" si="2">IFERROR(INDEX(I51:I500,MATCH($C$5,$C$51:$C$500,0)),"")</f>
        <v>594781237000</v>
      </c>
      <c r="J5" s="2">
        <f t="shared" si="2"/>
        <v>262151328000</v>
      </c>
      <c r="K5" s="2">
        <f t="shared" si="2"/>
        <v>162090622000</v>
      </c>
      <c r="L5" s="2">
        <f t="shared" si="2"/>
        <v>178608922000</v>
      </c>
      <c r="M5" s="2">
        <f t="shared" si="2"/>
        <v>54826971000</v>
      </c>
      <c r="N5" s="2">
        <f t="shared" si="2"/>
        <v>26528494000</v>
      </c>
      <c r="O5" s="2">
        <f t="shared" si="2"/>
        <v>65108161000</v>
      </c>
      <c r="P5" s="2">
        <f t="shared" si="2"/>
        <v>65621743000</v>
      </c>
      <c r="Q5" s="2">
        <f t="shared" si="2"/>
        <v>53708634000</v>
      </c>
      <c r="R5" s="2">
        <f t="shared" si="2"/>
        <v>46403002000</v>
      </c>
      <c r="S5" s="2">
        <f t="shared" si="2"/>
        <v>42352443000</v>
      </c>
      <c r="T5" s="2">
        <f t="shared" si="2"/>
        <v>27039103000</v>
      </c>
      <c r="U5" s="2">
        <f t="shared" si="2"/>
        <v>3248056000</v>
      </c>
      <c r="V5" s="2">
        <f t="shared" si="2"/>
        <v>-128234325000</v>
      </c>
      <c r="W5" s="2">
        <f t="shared" si="2"/>
        <v>5127502000</v>
      </c>
      <c r="X5" s="2">
        <f t="shared" si="2"/>
        <v>0</v>
      </c>
      <c r="Y5" s="2">
        <f t="shared" si="2"/>
        <v>0</v>
      </c>
      <c r="Z5" s="2">
        <f t="shared" si="2"/>
        <v>0</v>
      </c>
      <c r="AA5" s="2">
        <f t="shared" si="2"/>
        <v>0</v>
      </c>
    </row>
    <row r="6" spans="1:27" ht="15.5" x14ac:dyDescent="0.35">
      <c r="B6" t="s">
        <v>9</v>
      </c>
      <c r="C6" t="s">
        <v>10</v>
      </c>
      <c r="D6" s="2">
        <f>IFERROR(INDEX(D51:D500,MATCH($C$6,$C$51:$C$500,0)),"")</f>
        <v>2367565033000</v>
      </c>
      <c r="E6" s="2">
        <f>IFERROR(INDEX(E51:E500,MATCH($C$6,$C$51:$C$500,0)),"")</f>
        <v>2231842237000</v>
      </c>
      <c r="H6" s="2">
        <f>IFERROR(INDEX(D6:G6,COUNT(D6:G6)),"")</f>
        <v>2231842237000</v>
      </c>
      <c r="I6" s="2">
        <f t="shared" ref="I6:AA6" si="3">IFERROR(INDEX(I51:I500,MATCH($C$6,$C$51:$C$500,0)),"")</f>
        <v>2074825841000</v>
      </c>
      <c r="J6" s="2">
        <f t="shared" si="3"/>
        <v>1480002473000</v>
      </c>
      <c r="K6" s="2">
        <f t="shared" si="3"/>
        <v>1217837070000</v>
      </c>
      <c r="L6" s="2">
        <f t="shared" si="3"/>
        <v>1055773919000</v>
      </c>
      <c r="M6" s="2">
        <f t="shared" si="3"/>
        <v>877171471000</v>
      </c>
      <c r="N6" s="2">
        <f t="shared" si="3"/>
        <v>822343483000</v>
      </c>
      <c r="O6" s="2">
        <f t="shared" si="3"/>
        <v>857420533000</v>
      </c>
      <c r="P6" s="2">
        <f t="shared" si="3"/>
        <v>792271321000</v>
      </c>
      <c r="Q6" s="2">
        <f t="shared" si="3"/>
        <v>696679565000</v>
      </c>
      <c r="R6" s="2">
        <f t="shared" si="3"/>
        <v>639784721000</v>
      </c>
      <c r="S6" s="2">
        <f t="shared" si="3"/>
        <v>593371558000</v>
      </c>
      <c r="T6" s="2">
        <f t="shared" si="3"/>
        <v>541079327000</v>
      </c>
      <c r="U6" s="2">
        <f t="shared" si="3"/>
        <v>532679335000</v>
      </c>
      <c r="V6" s="2">
        <f t="shared" si="3"/>
        <v>240867485000</v>
      </c>
      <c r="W6" s="2">
        <f t="shared" si="3"/>
        <v>369089338000</v>
      </c>
      <c r="X6" s="2">
        <f t="shared" si="3"/>
        <v>367379323000</v>
      </c>
      <c r="Y6" s="2">
        <f t="shared" si="3"/>
        <v>362067880000</v>
      </c>
      <c r="Z6" s="2">
        <f t="shared" si="3"/>
        <v>381796541000</v>
      </c>
      <c r="AA6" s="2">
        <f t="shared" si="3"/>
        <v>442417257000</v>
      </c>
    </row>
    <row r="7" spans="1:27" ht="15.5" x14ac:dyDescent="0.35">
      <c r="B7" t="s">
        <v>11</v>
      </c>
      <c r="C7" t="s">
        <v>12</v>
      </c>
      <c r="D7" s="3">
        <f>IFERROR(INDEX(D51:D500,MATCH($C$7,$C$51:$C$500,0))/1000000000,"")</f>
        <v>7.11</v>
      </c>
      <c r="E7" s="3">
        <f>IFERROR(INDEX(E51:E500,MATCH($C$7,$C$51:$C$500,0))/1000000000,"")</f>
        <v>7.11</v>
      </c>
      <c r="H7" s="3">
        <f>IFERROR(INDEX(D7:G7,COUNT(D7:G7)),"")</f>
        <v>7.11</v>
      </c>
      <c r="I7" s="3">
        <f t="shared" ref="I7:AA7" si="4">IFERROR(INDEX(I51:I500,MATCH($C$7,$C$51:$C$500,0))/1000000000,"")</f>
        <v>7.11</v>
      </c>
      <c r="J7" s="3">
        <f t="shared" si="4"/>
        <v>7.11</v>
      </c>
      <c r="K7" s="3">
        <f t="shared" si="4"/>
        <v>7.11</v>
      </c>
      <c r="L7" s="3">
        <f t="shared" si="4"/>
        <v>7.11</v>
      </c>
      <c r="M7" s="3">
        <f t="shared" si="4"/>
        <v>7.11</v>
      </c>
      <c r="N7" s="3">
        <f t="shared" si="4"/>
        <v>7.11</v>
      </c>
      <c r="O7" s="3">
        <f t="shared" si="4"/>
        <v>7.11</v>
      </c>
      <c r="P7" s="3">
        <f t="shared" si="4"/>
        <v>7.11</v>
      </c>
      <c r="Q7" s="3">
        <f t="shared" si="4"/>
        <v>7.11</v>
      </c>
      <c r="R7" s="3">
        <f t="shared" si="4"/>
        <v>7.11</v>
      </c>
      <c r="S7" s="3">
        <f t="shared" si="4"/>
        <v>7.11</v>
      </c>
      <c r="T7" s="3">
        <f t="shared" si="4"/>
        <v>7.11</v>
      </c>
      <c r="U7" s="3">
        <f t="shared" si="4"/>
        <v>7.11</v>
      </c>
      <c r="V7" s="3">
        <f t="shared" si="4"/>
        <v>3.65</v>
      </c>
      <c r="W7" s="3">
        <f t="shared" si="4"/>
        <v>3.65</v>
      </c>
      <c r="X7" s="3">
        <f t="shared" si="4"/>
        <v>3.65</v>
      </c>
      <c r="Y7" s="3">
        <f t="shared" si="4"/>
        <v>3.65</v>
      </c>
      <c r="Z7" s="3">
        <f t="shared" si="4"/>
        <v>3.65</v>
      </c>
      <c r="AA7" s="3">
        <f t="shared" si="4"/>
        <v>3.65</v>
      </c>
    </row>
    <row r="8" spans="1:2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-160000000000</v>
      </c>
      <c r="E8" s="2">
        <f>IFERROR(INDEX(E51:E500,MATCH("Free cash flow (Quarter)",$C$51:$C$500,0)),"")</f>
        <v>255000000000</v>
      </c>
      <c r="H8" s="2">
        <f>IFERROR(INDEX(D8:G8,COUNT(D8:G8)),"")</f>
        <v>255000000000</v>
      </c>
      <c r="I8" s="2">
        <f t="shared" ref="I8:AA8" si="5">IFERROR(INDEX(I51:I500,MATCH($C$8,$C$51:$C$500,0)),"")</f>
        <v>-1626000000000</v>
      </c>
      <c r="J8" s="2">
        <f t="shared" si="5"/>
        <v>-366000000000</v>
      </c>
      <c r="K8" s="2">
        <f t="shared" si="5"/>
        <v>-426000000000</v>
      </c>
      <c r="L8" s="2">
        <f t="shared" si="5"/>
        <v>-43000000000</v>
      </c>
      <c r="M8" s="2">
        <f t="shared" si="5"/>
        <v>143000000000</v>
      </c>
      <c r="N8" s="2">
        <f t="shared" si="5"/>
        <v>160000000000</v>
      </c>
      <c r="O8" s="2">
        <f t="shared" si="5"/>
        <v>181000000000</v>
      </c>
      <c r="P8" s="2">
        <f t="shared" si="5"/>
        <v>-241000000000</v>
      </c>
      <c r="Q8" s="2">
        <f t="shared" si="5"/>
        <v>-45000000000</v>
      </c>
      <c r="R8" s="2">
        <f t="shared" si="5"/>
        <v>193000000000</v>
      </c>
      <c r="S8" s="2">
        <f t="shared" si="5"/>
        <v>-158000000000</v>
      </c>
      <c r="T8" s="2">
        <f t="shared" si="5"/>
        <v>-147000000000</v>
      </c>
      <c r="U8" s="2">
        <f t="shared" si="5"/>
        <v>-245000000000</v>
      </c>
      <c r="V8" s="2">
        <f t="shared" si="5"/>
        <v>-182000000000</v>
      </c>
      <c r="W8" s="2">
        <f t="shared" si="5"/>
        <v>162000000000</v>
      </c>
      <c r="X8" s="2">
        <f t="shared" si="5"/>
        <v>203000000000</v>
      </c>
      <c r="Y8" s="2">
        <f t="shared" si="5"/>
        <v>-122000000000</v>
      </c>
      <c r="Z8" s="2">
        <f t="shared" si="5"/>
        <v>505000000000</v>
      </c>
      <c r="AA8" s="2">
        <f t="shared" si="5"/>
        <v>-272000000000</v>
      </c>
    </row>
    <row r="9" spans="1:27" ht="15.5" x14ac:dyDescent="0.35">
      <c r="A9" t="s">
        <v>16</v>
      </c>
      <c r="C9" t="s">
        <v>17</v>
      </c>
      <c r="D9" s="3">
        <f>IFERROR(INDEX(D51:D500,MATCH("Free cash flow per share (Quarter)",$C$51:$C$500,0)),"")</f>
        <v>-22.56</v>
      </c>
      <c r="E9" s="3">
        <f>IFERROR(INDEX(E51:E500,MATCH("Free cash flow per share (Quarter)",$C$51:$C$500,0)),"")</f>
        <v>35.9</v>
      </c>
      <c r="H9" s="3">
        <f>IFERROR(INDEX(D9:G9,COUNT(D9:G9)),"")</f>
        <v>35.9</v>
      </c>
      <c r="I9" s="3">
        <f t="shared" ref="I9:AA9" si="6">IFERROR(INDEX(I51:I500,MATCH($C$9,$C$51:$C$500,0)),"")</f>
        <v>-228.72</v>
      </c>
      <c r="J9" s="3">
        <f t="shared" si="6"/>
        <v>-51.46</v>
      </c>
      <c r="K9" s="3">
        <f t="shared" si="6"/>
        <v>-59.94</v>
      </c>
      <c r="L9" s="3">
        <f t="shared" si="6"/>
        <v>-6.05</v>
      </c>
      <c r="M9" s="3">
        <f t="shared" si="6"/>
        <v>20.14</v>
      </c>
      <c r="N9" s="3">
        <f t="shared" si="6"/>
        <v>22.56</v>
      </c>
      <c r="O9" s="3">
        <f t="shared" si="6"/>
        <v>25.42</v>
      </c>
      <c r="P9" s="3">
        <f t="shared" si="6"/>
        <v>-33.86</v>
      </c>
      <c r="Q9" s="3">
        <f t="shared" si="6"/>
        <v>-6.29</v>
      </c>
      <c r="R9" s="3">
        <f t="shared" si="6"/>
        <v>27.1</v>
      </c>
      <c r="S9" s="3">
        <f t="shared" si="6"/>
        <v>-22.19</v>
      </c>
      <c r="T9" s="3">
        <f t="shared" si="6"/>
        <v>-20.74</v>
      </c>
      <c r="U9" s="3">
        <f t="shared" si="6"/>
        <v>-34.46</v>
      </c>
      <c r="V9" s="3">
        <f t="shared" si="6"/>
        <v>-49.76</v>
      </c>
      <c r="W9" s="3">
        <f t="shared" si="6"/>
        <v>44.2</v>
      </c>
      <c r="X9" s="3">
        <f t="shared" si="6"/>
        <v>55.53</v>
      </c>
      <c r="Y9" s="3">
        <f t="shared" si="6"/>
        <v>-33.25</v>
      </c>
      <c r="Z9" s="3">
        <f t="shared" si="6"/>
        <v>138.19</v>
      </c>
      <c r="AA9" s="3">
        <f t="shared" si="6"/>
        <v>-74.459999999999994</v>
      </c>
    </row>
    <row r="10" spans="1:27" ht="15.5" x14ac:dyDescent="0.35">
      <c r="C10" t="s">
        <v>18</v>
      </c>
      <c r="D10" s="3">
        <f ca="1">IFERROR(IF(D9=0,"",D2/D9),"")</f>
        <v>-22.606382978723406</v>
      </c>
      <c r="E10" s="3">
        <f ca="1">IFERROR(IF(E9=0,"",E2/E9),"")</f>
        <v>16.713091922005571</v>
      </c>
      <c r="I10" s="3">
        <f t="shared" ref="I10:AA10" ca="1" si="7">IFERROR(IF(I9=0,"",I2/I9),"")</f>
        <v>-2.9074851346624695</v>
      </c>
      <c r="J10" s="3">
        <f t="shared" ca="1" si="7"/>
        <v>-7.1900505246793625</v>
      </c>
      <c r="K10" s="3">
        <f t="shared" ca="1" si="7"/>
        <v>-4.9049049049049049</v>
      </c>
      <c r="L10" s="3">
        <f t="shared" ca="1" si="7"/>
        <v>-37.355371900826448</v>
      </c>
      <c r="M10" s="3">
        <f t="shared" ca="1" si="7"/>
        <v>17.874875868917577</v>
      </c>
      <c r="N10" s="3">
        <f t="shared" ca="1" si="7"/>
        <v>4.166666666666667</v>
      </c>
      <c r="O10" s="3">
        <f t="shared" ca="1" si="7"/>
        <v>5.7828481510621552</v>
      </c>
      <c r="P10" s="3">
        <f t="shared" ca="1" si="7"/>
        <v>-3.6621382161842884</v>
      </c>
      <c r="Q10" s="3">
        <f t="shared" ca="1" si="7"/>
        <v>-23.68839427662957</v>
      </c>
      <c r="R10" s="3">
        <f t="shared" ca="1" si="7"/>
        <v>2.5461254612546123</v>
      </c>
      <c r="S10" s="3">
        <f t="shared" ca="1" si="7"/>
        <v>-2.298332582244254</v>
      </c>
      <c r="T10" s="3">
        <f t="shared" ca="1" si="7"/>
        <v>-3.278688524590164</v>
      </c>
      <c r="U10" s="3">
        <f t="shared" ca="1" si="7"/>
        <v>-1.7121300058038305</v>
      </c>
      <c r="V10" s="3">
        <f t="shared" ca="1" si="7"/>
        <v>-2.0510610932475886</v>
      </c>
      <c r="W10" s="3">
        <f t="shared" ca="1" si="7"/>
        <v>1.6602398190045247</v>
      </c>
      <c r="X10" s="3">
        <f t="shared" ca="1" si="7"/>
        <v>1.6708553934810013</v>
      </c>
      <c r="Y10" s="3">
        <f t="shared" ca="1" si="7"/>
        <v>-4.4393563909774434</v>
      </c>
      <c r="Z10" s="3">
        <f t="shared" ca="1" si="7"/>
        <v>0.7141392285983067</v>
      </c>
      <c r="AA10" s="3">
        <f t="shared" ca="1" si="7"/>
        <v>-3.4550201450443194</v>
      </c>
    </row>
    <row r="11" spans="1:27" ht="15.5" x14ac:dyDescent="0.35">
      <c r="B11" t="s">
        <v>19</v>
      </c>
      <c r="C11" t="s">
        <v>20</v>
      </c>
      <c r="D11" s="2">
        <f>IFERROR(INDEX(D51:D500,MATCH($C$11,$C$51:$C$500,0)),"")</f>
        <v>577341557000</v>
      </c>
      <c r="E11" s="2">
        <f>IFERROR(INDEX(E51:E500,MATCH($C$11,$C$51:$C$500,0)),"")</f>
        <v>823312820000</v>
      </c>
      <c r="H11" s="2">
        <f>IFERROR(INDEX(D11:G11,COUNT(D11:G11)),"")</f>
        <v>823312820000</v>
      </c>
      <c r="I11" s="2">
        <f t="shared" ref="I11:AA11" si="8">IFERROR(INDEX(I51:I500,MATCH($C$11,$C$51:$C$500,0)),"")</f>
        <v>779927087000</v>
      </c>
      <c r="J11" s="2">
        <f t="shared" si="8"/>
        <v>396045083000</v>
      </c>
      <c r="K11" s="2">
        <f t="shared" si="8"/>
        <v>200021445000</v>
      </c>
      <c r="L11" s="2">
        <f t="shared" si="8"/>
        <v>604343048000</v>
      </c>
      <c r="M11" s="2">
        <f t="shared" si="8"/>
        <v>444235404000</v>
      </c>
      <c r="N11" s="2">
        <f t="shared" si="8"/>
        <v>421047949000</v>
      </c>
      <c r="O11" s="2">
        <f t="shared" si="8"/>
        <v>347859945000</v>
      </c>
      <c r="P11" s="2">
        <f t="shared" si="8"/>
        <v>247794848000</v>
      </c>
      <c r="Q11" s="2">
        <f t="shared" si="8"/>
        <v>399406623000</v>
      </c>
      <c r="R11" s="2">
        <f t="shared" si="8"/>
        <v>270774822000</v>
      </c>
      <c r="S11" s="2">
        <f t="shared" si="8"/>
        <v>151150129000</v>
      </c>
      <c r="T11" s="2">
        <f t="shared" si="8"/>
        <v>149175604000</v>
      </c>
      <c r="U11" s="2">
        <f t="shared" si="8"/>
        <v>114085035000</v>
      </c>
      <c r="V11" s="2">
        <f t="shared" si="8"/>
        <v>179202907000</v>
      </c>
      <c r="W11" s="2">
        <f t="shared" si="8"/>
        <v>235999221000</v>
      </c>
      <c r="X11" s="2">
        <f t="shared" si="8"/>
        <v>166462285000</v>
      </c>
      <c r="Y11" s="2">
        <f t="shared" si="8"/>
        <v>146042020000</v>
      </c>
      <c r="Z11" s="2">
        <f t="shared" si="8"/>
        <v>377882942000</v>
      </c>
      <c r="AA11" s="2">
        <f t="shared" si="8"/>
        <v>148281934000</v>
      </c>
    </row>
    <row r="12" spans="1:2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AA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  <c r="AA12" s="2">
        <f t="shared" si="9"/>
        <v>0</v>
      </c>
    </row>
    <row r="13" spans="1:2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AA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  <c r="AA13" s="2">
        <f t="shared" si="10"/>
        <v>0</v>
      </c>
    </row>
    <row r="14" spans="1:27" ht="15.5" x14ac:dyDescent="0.35">
      <c r="C14" t="s">
        <v>27</v>
      </c>
      <c r="D14" s="2">
        <f>IFERROR(INDEX(D51:D500,MATCH($C$14,$C$51:$C$500,0)),"")</f>
        <v>-64231785000</v>
      </c>
      <c r="E14" s="2">
        <f>IFERROR(INDEX(E51:E500,MATCH($C$14,$C$51:$C$500,0)),"")</f>
        <v>-65384302000</v>
      </c>
      <c r="H14" s="2">
        <f>IFERROR(SUM(D14:G14)*(4/MAX(1,COUNT(D14:G14))),"")</f>
        <v>-259232174000</v>
      </c>
      <c r="I14" s="2">
        <f t="shared" ref="I14:AA14" si="11">IFERROR(INDEX(I51:I500,MATCH($C$14,$C$51:$C$500,0)),"")</f>
        <v>-179768980000</v>
      </c>
      <c r="J14" s="2">
        <f t="shared" si="11"/>
        <v>-89039011000</v>
      </c>
      <c r="K14" s="2">
        <f t="shared" si="11"/>
        <v>-73540913000</v>
      </c>
      <c r="L14" s="2">
        <f t="shared" si="11"/>
        <v>-54390316000</v>
      </c>
      <c r="M14" s="2">
        <f t="shared" si="11"/>
        <v>-61183482000</v>
      </c>
      <c r="N14" s="2">
        <f t="shared" si="11"/>
        <v>-65055838000</v>
      </c>
      <c r="O14" s="2">
        <f t="shared" si="11"/>
        <v>-61550009000</v>
      </c>
      <c r="P14" s="2">
        <f t="shared" si="11"/>
        <v>-59507000000</v>
      </c>
      <c r="Q14" s="2">
        <f t="shared" si="11"/>
        <v>-44063966000</v>
      </c>
      <c r="R14" s="2">
        <f t="shared" si="11"/>
        <v>-43865484000</v>
      </c>
      <c r="S14" s="2">
        <f t="shared" si="11"/>
        <v>-33143820000</v>
      </c>
      <c r="T14" s="2">
        <f t="shared" si="11"/>
        <v>-16900033000</v>
      </c>
      <c r="U14" s="2">
        <f t="shared" si="11"/>
        <v>-8468935000</v>
      </c>
      <c r="V14" s="2">
        <f t="shared" si="11"/>
        <v>-5027872000</v>
      </c>
      <c r="W14" s="2">
        <f t="shared" si="11"/>
        <v>-7603778000</v>
      </c>
      <c r="X14" s="2">
        <f t="shared" si="11"/>
        <v>-16179377000</v>
      </c>
      <c r="Y14" s="2">
        <f t="shared" si="11"/>
        <v>-28971391000</v>
      </c>
      <c r="Z14" s="2">
        <f t="shared" si="11"/>
        <v>-71419328000</v>
      </c>
      <c r="AA14" s="2">
        <f t="shared" si="11"/>
        <v>-37789161000</v>
      </c>
    </row>
    <row r="15" spans="1:27" ht="15.5" x14ac:dyDescent="0.35">
      <c r="C15" t="s">
        <v>28</v>
      </c>
      <c r="D15" s="2">
        <f>IFERROR(INDEX(D51:D500,MATCH($C$15,$C$51:$C$500,0)),"")</f>
        <v>-36168438000</v>
      </c>
      <c r="E15" s="2">
        <f>IFERROR(INDEX(E51:E500,MATCH($C$15,$C$51:$C$500,0)),"")</f>
        <v>-37744323000</v>
      </c>
      <c r="H15" s="2">
        <f>IFERROR(SUM(D15:G15)*(4/MAX(1,COUNT(D15:G15))),"")</f>
        <v>-147825522000</v>
      </c>
      <c r="I15" s="2">
        <f t="shared" ref="I15:AA15" si="12">IFERROR(INDEX(I51:I500,MATCH($C$15,$C$51:$C$500,0)),"")</f>
        <v>-100021932000</v>
      </c>
      <c r="J15" s="2">
        <f t="shared" si="12"/>
        <v>-65795208000</v>
      </c>
      <c r="K15" s="2">
        <f t="shared" si="12"/>
        <v>-45451027000</v>
      </c>
      <c r="L15" s="2">
        <f t="shared" si="12"/>
        <v>-28226392000</v>
      </c>
      <c r="M15" s="2">
        <f t="shared" si="12"/>
        <v>-22863613000</v>
      </c>
      <c r="N15" s="2">
        <f t="shared" si="12"/>
        <v>-34409271000</v>
      </c>
      <c r="O15" s="2">
        <f t="shared" si="12"/>
        <v>-32328130000</v>
      </c>
      <c r="P15" s="2">
        <f t="shared" si="12"/>
        <v>-29974842000</v>
      </c>
      <c r="Q15" s="2">
        <f t="shared" si="12"/>
        <v>-24019780000</v>
      </c>
      <c r="R15" s="2">
        <f t="shared" si="12"/>
        <v>-20212951000</v>
      </c>
      <c r="S15" s="2">
        <f t="shared" si="12"/>
        <v>-17159367000</v>
      </c>
      <c r="T15" s="2">
        <f t="shared" si="12"/>
        <v>-11780457000</v>
      </c>
      <c r="U15" s="2">
        <f t="shared" si="12"/>
        <v>-3126806000</v>
      </c>
      <c r="V15" s="2">
        <f t="shared" si="12"/>
        <v>2740889000</v>
      </c>
      <c r="W15" s="2">
        <f t="shared" si="12"/>
        <v>-3102304000</v>
      </c>
      <c r="X15" s="2">
        <f t="shared" si="12"/>
        <v>-4577040000</v>
      </c>
      <c r="Y15" s="2">
        <f t="shared" si="12"/>
        <v>-5063398000</v>
      </c>
      <c r="Z15" s="2">
        <f t="shared" si="12"/>
        <v>-14223192000</v>
      </c>
      <c r="AA15" s="2">
        <f t="shared" si="12"/>
        <v>-27615478000</v>
      </c>
    </row>
    <row r="16" spans="1:27" ht="15.5" x14ac:dyDescent="0.35">
      <c r="C16" t="s">
        <v>29</v>
      </c>
      <c r="D16" s="2">
        <f>IFERROR(INDEX(D51:D500,MATCH($C$16,$C$51:$C$500,0)),"")</f>
        <v>185516452000</v>
      </c>
      <c r="E16" s="2">
        <f>IFERROR(INDEX(E51:E500,MATCH($C$16,$C$51:$C$500,0)),"")</f>
        <v>174760719000</v>
      </c>
      <c r="H16" s="2">
        <f>IFERROR(SUM(D16:G16)*(4/MAX(1,COUNT(D16:G16))),"")</f>
        <v>720554342000</v>
      </c>
      <c r="I16" s="2">
        <f t="shared" ref="I16:AA16" si="13">IFERROR(INDEX(I51:I500,MATCH($C$16,$C$51:$C$500,0)),"")</f>
        <v>693561426000</v>
      </c>
      <c r="J16" s="2">
        <f t="shared" si="13"/>
        <v>325693400000</v>
      </c>
      <c r="K16" s="2">
        <f t="shared" si="13"/>
        <v>207965195000</v>
      </c>
      <c r="L16" s="2">
        <f t="shared" si="13"/>
        <v>205760553000</v>
      </c>
      <c r="M16" s="2">
        <f t="shared" si="13"/>
        <v>74796567000</v>
      </c>
      <c r="N16" s="2">
        <f t="shared" si="13"/>
        <v>62694169000</v>
      </c>
      <c r="O16" s="2">
        <f t="shared" si="13"/>
        <v>97199578000</v>
      </c>
      <c r="P16" s="2">
        <f t="shared" si="13"/>
        <v>89719976000</v>
      </c>
      <c r="Q16" s="2">
        <f t="shared" si="13"/>
        <v>78219784000</v>
      </c>
      <c r="R16" s="2">
        <f t="shared" si="13"/>
        <v>66734935000</v>
      </c>
      <c r="S16" s="2">
        <f t="shared" si="13"/>
        <v>50389620000</v>
      </c>
      <c r="T16" s="2">
        <f t="shared" si="13"/>
        <v>38842551000</v>
      </c>
      <c r="U16" s="2">
        <f t="shared" si="13"/>
        <v>6835000000</v>
      </c>
      <c r="V16" s="2">
        <f t="shared" si="13"/>
        <v>-129343907000</v>
      </c>
      <c r="W16" s="2">
        <f t="shared" si="13"/>
        <v>9133930000</v>
      </c>
      <c r="X16" s="2">
        <f t="shared" si="13"/>
        <v>20584072000</v>
      </c>
      <c r="Y16" s="2">
        <f t="shared" si="13"/>
        <v>26250391000</v>
      </c>
      <c r="Z16" s="2">
        <f t="shared" si="13"/>
        <v>45506156000</v>
      </c>
      <c r="AA16" s="2">
        <f t="shared" si="13"/>
        <v>123334451000</v>
      </c>
    </row>
    <row r="17" spans="1:27" ht="15.5" x14ac:dyDescent="0.35">
      <c r="A17" t="s">
        <v>30</v>
      </c>
    </row>
    <row r="18" spans="1:2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  <c r="S18" t="s">
        <v>35</v>
      </c>
      <c r="T18" t="s">
        <v>36</v>
      </c>
      <c r="U18" t="s">
        <v>37</v>
      </c>
      <c r="V18" t="s">
        <v>38</v>
      </c>
      <c r="W18" t="s">
        <v>39</v>
      </c>
      <c r="X18" t="s">
        <v>40</v>
      </c>
      <c r="Y18" t="s">
        <v>41</v>
      </c>
      <c r="Z18" t="s">
        <v>42</v>
      </c>
      <c r="AA18" t="s">
        <v>369</v>
      </c>
    </row>
    <row r="19" spans="1:27" ht="15.5" x14ac:dyDescent="0.35">
      <c r="A19" t="s">
        <v>44</v>
      </c>
      <c r="C19" t="s">
        <v>45</v>
      </c>
    </row>
    <row r="20" spans="1:27" ht="15.5" x14ac:dyDescent="0.35">
      <c r="A20" t="s">
        <v>46</v>
      </c>
      <c r="C20" t="s">
        <v>47</v>
      </c>
      <c r="D20" s="2">
        <f ca="1">IFERROR(D21*D2,"")</f>
        <v>3626100000000</v>
      </c>
      <c r="E20" s="2">
        <f ca="1">IFERROR(E21*E2,"")</f>
        <v>4266000000000</v>
      </c>
      <c r="H20" s="2">
        <f t="shared" ref="H20:AA20" ca="1" si="14">IFERROR(H21*H2,"")</f>
        <v>4266000000000</v>
      </c>
      <c r="I20" s="2">
        <f t="shared" ca="1" si="14"/>
        <v>4728150000000</v>
      </c>
      <c r="J20" s="2">
        <f t="shared" ca="1" si="14"/>
        <v>2630700000000</v>
      </c>
      <c r="K20" s="2">
        <f t="shared" ca="1" si="14"/>
        <v>2090340000000</v>
      </c>
      <c r="L20" s="2">
        <f t="shared" ca="1" si="14"/>
        <v>1606860000000</v>
      </c>
      <c r="M20" s="2">
        <f t="shared" ca="1" si="14"/>
        <v>2559600000000</v>
      </c>
      <c r="N20" s="2">
        <f t="shared" ca="1" si="14"/>
        <v>668340000000</v>
      </c>
      <c r="O20" s="2">
        <f t="shared" ca="1" si="14"/>
        <v>1045170000000</v>
      </c>
      <c r="P20" s="2">
        <f t="shared" ca="1" si="14"/>
        <v>881640000000</v>
      </c>
      <c r="Q20" s="2">
        <f t="shared" ca="1" si="14"/>
        <v>1059390000000</v>
      </c>
      <c r="R20" s="2">
        <f t="shared" ca="1" si="14"/>
        <v>490590000000</v>
      </c>
      <c r="S20" s="2">
        <f t="shared" ca="1" si="14"/>
        <v>362610000000</v>
      </c>
      <c r="T20" s="2">
        <f t="shared" ca="1" si="14"/>
        <v>483480000000</v>
      </c>
      <c r="U20" s="2">
        <f t="shared" ca="1" si="14"/>
        <v>419490000000</v>
      </c>
      <c r="V20" s="2">
        <f t="shared" ca="1" si="14"/>
        <v>372521920000</v>
      </c>
      <c r="W20" s="2">
        <f t="shared" ca="1" si="14"/>
        <v>267846490000</v>
      </c>
      <c r="X20" s="2">
        <f t="shared" ca="1" si="14"/>
        <v>338656490000</v>
      </c>
      <c r="Y20" s="2">
        <f t="shared" ca="1" si="14"/>
        <v>538771390000</v>
      </c>
      <c r="Z20" s="2">
        <f t="shared" ca="1" si="14"/>
        <v>360207185000</v>
      </c>
      <c r="AA20" s="2">
        <f t="shared" ca="1" si="14"/>
        <v>939001920000.00012</v>
      </c>
    </row>
    <row r="21" spans="1:27" ht="15.5" x14ac:dyDescent="0.35">
      <c r="C21" t="s">
        <v>12</v>
      </c>
      <c r="D21" s="2">
        <f>IFERROR(INDEX(D51:D500,MATCH($C$7,$C$51:$C$500,0)),"")</f>
        <v>7110000000</v>
      </c>
      <c r="E21" s="2">
        <f>IFERROR(INDEX(E51:E500,MATCH($C$7,$C$51:$C$500,0)),"")</f>
        <v>7110000000</v>
      </c>
      <c r="H21" s="2">
        <f>IFERROR(INDEX(D21:G21,COUNT(D21:G21)),"")</f>
        <v>7110000000</v>
      </c>
      <c r="I21" s="2">
        <f t="shared" ref="I21:AA21" si="15">IFERROR(INDEX(I51:I500,MATCH($C$7,$C$51:$C$500,0)),"")</f>
        <v>7110000000</v>
      </c>
      <c r="J21" s="2">
        <f t="shared" si="15"/>
        <v>7110000000</v>
      </c>
      <c r="K21" s="2">
        <f t="shared" si="15"/>
        <v>7110000000</v>
      </c>
      <c r="L21" s="2">
        <f t="shared" si="15"/>
        <v>7110000000</v>
      </c>
      <c r="M21" s="2">
        <f t="shared" si="15"/>
        <v>7110000000</v>
      </c>
      <c r="N21" s="2">
        <f t="shared" si="15"/>
        <v>7110000000</v>
      </c>
      <c r="O21" s="2">
        <f t="shared" si="15"/>
        <v>7110000000</v>
      </c>
      <c r="P21" s="2">
        <f t="shared" si="15"/>
        <v>7110000000</v>
      </c>
      <c r="Q21" s="2">
        <f t="shared" si="15"/>
        <v>7110000000</v>
      </c>
      <c r="R21" s="2">
        <f t="shared" si="15"/>
        <v>7110000000</v>
      </c>
      <c r="S21" s="2">
        <f t="shared" si="15"/>
        <v>7110000000</v>
      </c>
      <c r="T21" s="2">
        <f t="shared" si="15"/>
        <v>7110000000</v>
      </c>
      <c r="U21" s="2">
        <f t="shared" si="15"/>
        <v>7110000000</v>
      </c>
      <c r="V21" s="2">
        <f t="shared" si="15"/>
        <v>3650000000</v>
      </c>
      <c r="W21" s="2">
        <f t="shared" si="15"/>
        <v>3650000000</v>
      </c>
      <c r="X21" s="2">
        <f t="shared" si="15"/>
        <v>3650000000</v>
      </c>
      <c r="Y21" s="2">
        <f t="shared" si="15"/>
        <v>3650000000</v>
      </c>
      <c r="Z21" s="2">
        <f t="shared" si="15"/>
        <v>3650000000</v>
      </c>
      <c r="AA21" s="2">
        <f t="shared" si="15"/>
        <v>3650000000</v>
      </c>
    </row>
    <row r="23" spans="1:27" ht="15.5" x14ac:dyDescent="0.35">
      <c r="B23" t="s">
        <v>48</v>
      </c>
      <c r="C23" t="s">
        <v>49</v>
      </c>
      <c r="D23" s="3">
        <f>IFERROR(D5/D6*100,"")</f>
        <v>6.0634929558025785</v>
      </c>
      <c r="E23" s="3">
        <f>IFERROR(E5/E6*100,"")</f>
        <v>6.137397694566527</v>
      </c>
      <c r="H23" s="3">
        <f t="shared" ref="H23:AA23" si="16">IFERROR(H5/H6*100,"")</f>
        <v>25.13924759996376</v>
      </c>
      <c r="I23" s="3">
        <f t="shared" si="16"/>
        <v>28.666562043266936</v>
      </c>
      <c r="J23" s="3">
        <f t="shared" si="16"/>
        <v>17.712897970272511</v>
      </c>
      <c r="K23" s="3">
        <f t="shared" si="16"/>
        <v>13.309713260740208</v>
      </c>
      <c r="L23" s="3">
        <f t="shared" si="16"/>
        <v>16.917345540148734</v>
      </c>
      <c r="M23" s="3">
        <f t="shared" si="16"/>
        <v>6.2504279736202237</v>
      </c>
      <c r="N23" s="3">
        <f t="shared" si="16"/>
        <v>3.2259626966606607</v>
      </c>
      <c r="O23" s="3">
        <f t="shared" si="16"/>
        <v>7.5934921656465617</v>
      </c>
      <c r="P23" s="3">
        <f t="shared" si="16"/>
        <v>8.2827361360465055</v>
      </c>
      <c r="Q23" s="3">
        <f t="shared" si="16"/>
        <v>7.7092305700110497</v>
      </c>
      <c r="R23" s="3">
        <f t="shared" si="16"/>
        <v>7.2529087483475561</v>
      </c>
      <c r="S23" s="3">
        <f t="shared" si="16"/>
        <v>7.1375923616480454</v>
      </c>
      <c r="T23" s="3">
        <f t="shared" si="16"/>
        <v>4.9972530183175889</v>
      </c>
      <c r="U23" s="3">
        <f t="shared" si="16"/>
        <v>0.60975821410455122</v>
      </c>
      <c r="V23" s="3">
        <f t="shared" si="16"/>
        <v>-53.238536949061434</v>
      </c>
      <c r="W23" s="3">
        <f t="shared" si="16"/>
        <v>1.3892305932717028</v>
      </c>
      <c r="X23" s="3">
        <f t="shared" si="16"/>
        <v>0</v>
      </c>
      <c r="Y23" s="3">
        <f t="shared" si="16"/>
        <v>0</v>
      </c>
      <c r="Z23" s="3">
        <f t="shared" si="16"/>
        <v>0</v>
      </c>
      <c r="AA23" s="3">
        <f t="shared" si="16"/>
        <v>0</v>
      </c>
    </row>
    <row r="24" spans="1:27" ht="15.5" x14ac:dyDescent="0.35">
      <c r="C24" t="s">
        <v>50</v>
      </c>
      <c r="D24" s="4">
        <f>IFERROR(_xlfn.RRI(5,I23,D23),"")</f>
        <v>-0.26705826283865586</v>
      </c>
      <c r="E24" s="4">
        <f>IFERROR(_xlfn.RRI(5,J23,E23),"")</f>
        <v>-0.19101786889804639</v>
      </c>
      <c r="H24" s="4">
        <f t="shared" ref="H24:AA24" si="17">IFERROR(_xlfn.RRI(5,M23,H23),"")</f>
        <v>0.32095646304825376</v>
      </c>
      <c r="I24" s="4">
        <f t="shared" si="17"/>
        <v>0.54790126111860982</v>
      </c>
      <c r="J24" s="4">
        <f t="shared" si="17"/>
        <v>0.18459423393093233</v>
      </c>
      <c r="K24" s="4">
        <f t="shared" si="17"/>
        <v>9.9509470901365527E-2</v>
      </c>
      <c r="L24" s="4">
        <f t="shared" si="17"/>
        <v>0.17021116395138725</v>
      </c>
      <c r="M24" s="4">
        <f t="shared" si="17"/>
        <v>-2.9312340735525244E-2</v>
      </c>
      <c r="N24" s="4">
        <f t="shared" si="17"/>
        <v>-0.14685761243499285</v>
      </c>
      <c r="O24" s="4">
        <f t="shared" si="17"/>
        <v>8.7281608745105599E-2</v>
      </c>
      <c r="P24" s="4">
        <f t="shared" si="17"/>
        <v>0.68501291278161669</v>
      </c>
      <c r="Q24" s="4" t="str">
        <f t="shared" si="17"/>
        <v/>
      </c>
      <c r="R24" s="4">
        <f t="shared" si="17"/>
        <v>0.39170624150654842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  <c r="AA24" s="4">
        <f t="shared" si="17"/>
        <v>0</v>
      </c>
    </row>
    <row r="25" spans="1:27" ht="15.5" x14ac:dyDescent="0.35">
      <c r="A25" t="s">
        <v>51</v>
      </c>
      <c r="C25" t="s">
        <v>52</v>
      </c>
      <c r="D25" s="3">
        <f>IFERROR(INDEX(D51:D500,MATCH($A$25,$C$51:$C$500,0)),"")</f>
        <v>20.21</v>
      </c>
      <c r="E25" s="3">
        <f>IFERROR(INDEX(E51:E500,MATCH($A$25,$C$51:$C$500,0)),"")</f>
        <v>19.27</v>
      </c>
      <c r="H25" s="3">
        <f>IFERROR(INDEX(D25:G25,COUNT(D25:G25)),"")</f>
        <v>19.27</v>
      </c>
      <c r="I25" s="3">
        <f t="shared" ref="I25:AA25" si="18">IFERROR(INDEX(I51:I500,MATCH($C$25,$C$51:$C$500,0)),"")</f>
        <v>83.48</v>
      </c>
      <c r="J25" s="3">
        <f t="shared" si="18"/>
        <v>36.549999999999997</v>
      </c>
      <c r="K25" s="3">
        <f t="shared" si="18"/>
        <v>22.85</v>
      </c>
      <c r="L25" s="3">
        <f t="shared" si="18"/>
        <v>24.97</v>
      </c>
      <c r="M25" s="3">
        <f t="shared" si="18"/>
        <v>7.3</v>
      </c>
      <c r="N25" s="3">
        <f t="shared" si="18"/>
        <v>3.98</v>
      </c>
      <c r="O25" s="3">
        <f t="shared" si="18"/>
        <v>9.1199999999999992</v>
      </c>
      <c r="P25" s="3">
        <f t="shared" si="18"/>
        <v>8.4</v>
      </c>
      <c r="Q25" s="3">
        <f t="shared" si="18"/>
        <v>7.62</v>
      </c>
      <c r="R25" s="3">
        <f t="shared" si="18"/>
        <v>6.54</v>
      </c>
      <c r="S25" s="3">
        <f t="shared" si="18"/>
        <v>4.67</v>
      </c>
      <c r="T25" s="3">
        <f t="shared" si="18"/>
        <v>3.8</v>
      </c>
      <c r="U25" s="3">
        <f t="shared" si="18"/>
        <v>0.52</v>
      </c>
      <c r="V25" s="3">
        <f t="shared" si="18"/>
        <v>-34.64</v>
      </c>
      <c r="W25" s="3">
        <f t="shared" si="18"/>
        <v>1.65</v>
      </c>
      <c r="X25" s="3">
        <f t="shared" si="18"/>
        <v>4.38</v>
      </c>
      <c r="Y25" s="3">
        <f t="shared" si="18"/>
        <v>5.8</v>
      </c>
      <c r="Z25" s="3">
        <f t="shared" si="18"/>
        <v>8.56</v>
      </c>
      <c r="AA25" s="3">
        <f t="shared" si="18"/>
        <v>26.19</v>
      </c>
    </row>
    <row r="26" spans="1:27" ht="15.5" x14ac:dyDescent="0.35">
      <c r="C26" t="s">
        <v>53</v>
      </c>
      <c r="D26" s="4">
        <f>IFERROR(_xlfn.RRI(5,I25,D25),"")</f>
        <v>-0.2469968818028111</v>
      </c>
      <c r="E26" s="4">
        <f>IFERROR(_xlfn.RRI(5,J25,E25),"")</f>
        <v>-0.12016979655145255</v>
      </c>
      <c r="H26" s="4">
        <f t="shared" ref="H26:AA26" si="19">IFERROR(_xlfn.RRI(5,M25,H25),"")</f>
        <v>0.21426022962659474</v>
      </c>
      <c r="I26" s="4">
        <f t="shared" si="19"/>
        <v>0.83797615881155374</v>
      </c>
      <c r="J26" s="4">
        <f t="shared" si="19"/>
        <v>0.32001391264050993</v>
      </c>
      <c r="K26" s="4">
        <f t="shared" si="19"/>
        <v>0.22157850903944554</v>
      </c>
      <c r="L26" s="4">
        <f t="shared" si="19"/>
        <v>0.26792251603326545</v>
      </c>
      <c r="M26" s="4">
        <f t="shared" si="19"/>
        <v>2.2230941629199252E-2</v>
      </c>
      <c r="N26" s="4">
        <f t="shared" si="19"/>
        <v>-3.1469641254233571E-2</v>
      </c>
      <c r="O26" s="4">
        <f t="shared" si="19"/>
        <v>0.19135789816709159</v>
      </c>
      <c r="P26" s="4">
        <f t="shared" si="19"/>
        <v>0.74443659382214888</v>
      </c>
      <c r="Q26" s="4" t="str">
        <f t="shared" si="19"/>
        <v/>
      </c>
      <c r="R26" s="4">
        <f t="shared" si="19"/>
        <v>0.31710003357085093</v>
      </c>
      <c r="S26" s="4">
        <f t="shared" si="19"/>
        <v>1.2904624656580932E-2</v>
      </c>
      <c r="T26" s="4">
        <f t="shared" si="19"/>
        <v>-8.1093929440502643E-2</v>
      </c>
      <c r="U26" s="4">
        <f t="shared" si="19"/>
        <v>-0.42890821133141221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  <c r="AA26" s="4" t="str">
        <f t="shared" si="19"/>
        <v/>
      </c>
    </row>
    <row r="27" spans="1:27" ht="15.5" x14ac:dyDescent="0.35">
      <c r="C27" t="s">
        <v>54</v>
      </c>
      <c r="D27" s="3">
        <f>IFERROR(D4/D21,"")</f>
        <v>66.341813361462727</v>
      </c>
      <c r="E27" s="3">
        <f>IFERROR(E4/E21,"")</f>
        <v>67.102965400843885</v>
      </c>
      <c r="H27" s="3">
        <f t="shared" ref="H27:AA27" si="20">IFERROR(H4/H21,"")</f>
        <v>266.88955752461322</v>
      </c>
      <c r="I27" s="3">
        <f t="shared" si="20"/>
        <v>236.2794182841069</v>
      </c>
      <c r="J27" s="3">
        <f t="shared" si="20"/>
        <v>127.58798241912798</v>
      </c>
      <c r="K27" s="3">
        <f t="shared" si="20"/>
        <v>100.27511659634318</v>
      </c>
      <c r="L27" s="3">
        <f t="shared" si="20"/>
        <v>99.124190295358645</v>
      </c>
      <c r="M27" s="3">
        <f t="shared" si="20"/>
        <v>64.863022503516177</v>
      </c>
      <c r="N27" s="3">
        <f t="shared" si="20"/>
        <v>59.637004781997184</v>
      </c>
      <c r="O27" s="3">
        <f t="shared" si="20"/>
        <v>62.30790112517581</v>
      </c>
      <c r="P27" s="3">
        <f t="shared" si="20"/>
        <v>63.084239381153303</v>
      </c>
      <c r="Q27" s="3">
        <f t="shared" si="20"/>
        <v>56.635630661040786</v>
      </c>
      <c r="R27" s="3">
        <f t="shared" si="20"/>
        <v>55.532199859353021</v>
      </c>
      <c r="S27" s="3">
        <f t="shared" si="20"/>
        <v>45.444788185654005</v>
      </c>
      <c r="T27" s="3">
        <f t="shared" si="20"/>
        <v>36.669602109704641</v>
      </c>
      <c r="U27" s="3">
        <f t="shared" si="20"/>
        <v>26.507509001406468</v>
      </c>
      <c r="V27" s="3">
        <f t="shared" si="20"/>
        <v>40.107917534246575</v>
      </c>
      <c r="W27" s="3">
        <f t="shared" si="20"/>
        <v>44.386038082191781</v>
      </c>
      <c r="X27" s="3">
        <f t="shared" si="20"/>
        <v>47.028110410958902</v>
      </c>
      <c r="Y27" s="3">
        <f t="shared" si="20"/>
        <v>51.646909589041094</v>
      </c>
      <c r="Z27" s="3">
        <f t="shared" si="20"/>
        <v>79.144747397260275</v>
      </c>
      <c r="AA27" s="3">
        <f t="shared" si="20"/>
        <v>93.775284931506846</v>
      </c>
    </row>
    <row r="28" spans="1:27" ht="15.5" x14ac:dyDescent="0.35">
      <c r="C28" t="s">
        <v>55</v>
      </c>
      <c r="D28" s="4">
        <f>IFERROR(_xlfn.RRI(5,I27,D27),"")</f>
        <v>-0.2243384048137107</v>
      </c>
      <c r="E28" s="4">
        <f>IFERROR(_xlfn.RRI(5,J27,E27),"")</f>
        <v>-0.12060014718965451</v>
      </c>
      <c r="H28" s="4">
        <f t="shared" ref="H28:AA28" si="21">IFERROR(_xlfn.RRI(5,M27,H27),"")</f>
        <v>0.32698764665058211</v>
      </c>
      <c r="I28" s="4">
        <f t="shared" si="21"/>
        <v>0.31698859473663088</v>
      </c>
      <c r="J28" s="4">
        <f t="shared" si="21"/>
        <v>0.15412627823170633</v>
      </c>
      <c r="K28" s="4">
        <f t="shared" si="21"/>
        <v>9.7120830606222119E-2</v>
      </c>
      <c r="L28" s="4">
        <f t="shared" si="21"/>
        <v>0.11845362739978538</v>
      </c>
      <c r="M28" s="4">
        <f t="shared" si="21"/>
        <v>3.1550421449772159E-2</v>
      </c>
      <c r="N28" s="4">
        <f t="shared" si="21"/>
        <v>5.586002547839497E-2</v>
      </c>
      <c r="O28" s="4">
        <f t="shared" si="21"/>
        <v>0.11185303244542433</v>
      </c>
      <c r="P28" s="4">
        <f t="shared" si="21"/>
        <v>0.18935195477924682</v>
      </c>
      <c r="Q28" s="4">
        <f t="shared" si="21"/>
        <v>7.1450040313095098E-2</v>
      </c>
      <c r="R28" s="4">
        <f t="shared" si="21"/>
        <v>4.5826637685820071E-2</v>
      </c>
      <c r="S28" s="4">
        <f t="shared" si="21"/>
        <v>-6.8260706348698408E-3</v>
      </c>
      <c r="T28" s="4">
        <f t="shared" si="21"/>
        <v>-6.620322092929154E-2</v>
      </c>
      <c r="U28" s="4">
        <f t="shared" si="21"/>
        <v>-0.19649355607569829</v>
      </c>
      <c r="V28" s="4">
        <f t="shared" si="21"/>
        <v>-0.15622171548664476</v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  <c r="AA28" s="4" t="str">
        <f t="shared" si="21"/>
        <v/>
      </c>
    </row>
    <row r="29" spans="1:27" ht="15.5" x14ac:dyDescent="0.35">
      <c r="C29" t="s">
        <v>56</v>
      </c>
      <c r="H29" s="4">
        <f t="shared" ref="H29:AA29" si="22">IFERROR(((H25-I25)/I25)*100%,"")</f>
        <v>-0.76916626736942983</v>
      </c>
      <c r="I29" s="4">
        <f t="shared" si="22"/>
        <v>1.2839945280437759</v>
      </c>
      <c r="J29" s="4">
        <f t="shared" si="22"/>
        <v>0.59956236323851186</v>
      </c>
      <c r="K29" s="4">
        <f t="shared" si="22"/>
        <v>-8.4901882258710357E-2</v>
      </c>
      <c r="L29" s="4">
        <f t="shared" si="22"/>
        <v>2.4205479452054792</v>
      </c>
      <c r="M29" s="4">
        <f t="shared" si="22"/>
        <v>0.83417085427135673</v>
      </c>
      <c r="N29" s="4">
        <f t="shared" si="22"/>
        <v>-0.5635964912280701</v>
      </c>
      <c r="O29" s="4">
        <f t="shared" si="22"/>
        <v>8.5714285714285576E-2</v>
      </c>
      <c r="P29" s="4">
        <f t="shared" si="22"/>
        <v>0.10236220472440948</v>
      </c>
      <c r="Q29" s="4">
        <f t="shared" si="22"/>
        <v>0.16513761467889909</v>
      </c>
      <c r="R29" s="4">
        <f t="shared" si="22"/>
        <v>0.40042826552462529</v>
      </c>
      <c r="S29" s="4">
        <f t="shared" si="22"/>
        <v>0.22894736842105268</v>
      </c>
      <c r="T29" s="4">
        <f t="shared" si="22"/>
        <v>6.3076923076923075</v>
      </c>
      <c r="U29" s="4">
        <f t="shared" si="22"/>
        <v>-1.015011547344111</v>
      </c>
      <c r="V29" s="4">
        <f t="shared" si="22"/>
        <v>-21.993939393939396</v>
      </c>
      <c r="W29" s="4">
        <f t="shared" si="22"/>
        <v>-0.62328767123287676</v>
      </c>
      <c r="X29" s="4">
        <f t="shared" si="22"/>
        <v>-0.24482758620689654</v>
      </c>
      <c r="Y29" s="4">
        <f t="shared" si="22"/>
        <v>-0.32242990654205611</v>
      </c>
      <c r="Z29" s="4">
        <f t="shared" si="22"/>
        <v>-0.67315769377625057</v>
      </c>
      <c r="AA29" s="4" t="str">
        <f t="shared" si="22"/>
        <v/>
      </c>
    </row>
    <row r="30" spans="1:27" ht="15.5" x14ac:dyDescent="0.35">
      <c r="C30" t="s">
        <v>57</v>
      </c>
      <c r="H30" s="4">
        <f t="shared" ref="H30:AA30" si="23">IFERROR(((H27-I27)/I27)*100%,"")</f>
        <v>0.12955059506579666</v>
      </c>
      <c r="I30" s="4">
        <f t="shared" si="23"/>
        <v>0.85189399349482853</v>
      </c>
      <c r="J30" s="4">
        <f t="shared" si="23"/>
        <v>0.27237929757521562</v>
      </c>
      <c r="K30" s="4">
        <f t="shared" si="23"/>
        <v>1.1610952861810438E-2</v>
      </c>
      <c r="L30" s="4">
        <f t="shared" si="23"/>
        <v>0.52820800618696417</v>
      </c>
      <c r="M30" s="4">
        <f t="shared" si="23"/>
        <v>8.763045261281445E-2</v>
      </c>
      <c r="N30" s="4">
        <f t="shared" si="23"/>
        <v>-4.2866093945498625E-2</v>
      </c>
      <c r="O30" s="4">
        <f t="shared" si="23"/>
        <v>-1.2306374200485757E-2</v>
      </c>
      <c r="P30" s="4">
        <f t="shared" si="23"/>
        <v>0.11386133861043884</v>
      </c>
      <c r="Q30" s="4">
        <f t="shared" si="23"/>
        <v>1.9870107874034076E-2</v>
      </c>
      <c r="R30" s="4">
        <f t="shared" si="23"/>
        <v>0.22197070503418931</v>
      </c>
      <c r="S30" s="4">
        <f t="shared" si="23"/>
        <v>0.23930409851998377</v>
      </c>
      <c r="T30" s="4">
        <f t="shared" si="23"/>
        <v>0.38336658143769675</v>
      </c>
      <c r="U30" s="4">
        <f t="shared" si="23"/>
        <v>-0.33909535495646842</v>
      </c>
      <c r="V30" s="4">
        <f t="shared" si="23"/>
        <v>-9.638437519526305E-2</v>
      </c>
      <c r="W30" s="4">
        <f t="shared" si="23"/>
        <v>-5.618070353410249E-2</v>
      </c>
      <c r="X30" s="4">
        <f t="shared" si="23"/>
        <v>-8.9430310832426849E-2</v>
      </c>
      <c r="Y30" s="4">
        <f t="shared" si="23"/>
        <v>-0.34743730585424881</v>
      </c>
      <c r="Z30" s="4">
        <f t="shared" si="23"/>
        <v>-0.15601698832408417</v>
      </c>
      <c r="AA30" s="4" t="str">
        <f t="shared" si="23"/>
        <v/>
      </c>
    </row>
    <row r="32" spans="1:27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329.07</v>
      </c>
      <c r="E32" s="3">
        <f>IFERROR(INDEX(E51:E500,MATCH($A$32,$C$51:$C$500,0)),"")</f>
        <v>311.08</v>
      </c>
      <c r="H32" s="3">
        <f>IFERROR(INDEX(D32:G32,COUNT(D32:G32)),"")</f>
        <v>311.08</v>
      </c>
      <c r="I32" s="3">
        <f t="shared" ref="I32:AA32" si="24">IFERROR(INDEX(I51:I500,MATCH($C$32,$C$51:$C$500,0)),"")</f>
        <v>291.81</v>
      </c>
      <c r="J32" s="3">
        <f t="shared" si="24"/>
        <v>208.15</v>
      </c>
      <c r="K32" s="3">
        <f t="shared" si="24"/>
        <v>171.27</v>
      </c>
      <c r="L32" s="3">
        <f t="shared" si="24"/>
        <v>148.47</v>
      </c>
      <c r="M32" s="3">
        <f t="shared" si="24"/>
        <v>123.35</v>
      </c>
      <c r="N32" s="3">
        <f t="shared" si="24"/>
        <v>115.64</v>
      </c>
      <c r="O32" s="3">
        <f t="shared" si="24"/>
        <v>120.57</v>
      </c>
      <c r="P32" s="3">
        <f t="shared" si="24"/>
        <v>111.41</v>
      </c>
      <c r="Q32" s="3">
        <f t="shared" si="24"/>
        <v>97.97</v>
      </c>
      <c r="R32" s="3">
        <f t="shared" si="24"/>
        <v>89.98</v>
      </c>
      <c r="S32" s="3">
        <f t="shared" si="24"/>
        <v>83.45</v>
      </c>
      <c r="T32" s="3">
        <f t="shared" si="24"/>
        <v>76.099999999999994</v>
      </c>
      <c r="U32" s="3">
        <f t="shared" si="24"/>
        <v>74.92</v>
      </c>
      <c r="V32" s="3">
        <f t="shared" si="24"/>
        <v>65.89</v>
      </c>
      <c r="W32" s="3">
        <f t="shared" si="24"/>
        <v>100.97</v>
      </c>
      <c r="X32" s="3">
        <f t="shared" si="24"/>
        <v>100.51</v>
      </c>
      <c r="Y32" s="3">
        <f t="shared" si="24"/>
        <v>99.06</v>
      </c>
      <c r="Z32" s="3">
        <f t="shared" si="24"/>
        <v>104.46</v>
      </c>
      <c r="AA32" s="3">
        <f t="shared" si="24"/>
        <v>121.04</v>
      </c>
    </row>
    <row r="33" spans="1:27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1.82</v>
      </c>
      <c r="E33" s="3">
        <f>IFERROR(INDEX(E51:E500,MATCH($A$33,$C$51:$C$500,0)),"")</f>
        <v>1.61</v>
      </c>
      <c r="H33" s="3">
        <f>IFERROR(INDEX(D33:G33,COUNT(D33:G33)),"")</f>
        <v>1.61</v>
      </c>
      <c r="I33" s="3">
        <f t="shared" ref="I33:AA33" si="25">IFERROR(INDEX(I51:I500,MATCH($C$33,$C$51:$C$500,0)),"")</f>
        <v>2.2799999999999998</v>
      </c>
      <c r="J33" s="3">
        <f t="shared" si="25"/>
        <v>1.78</v>
      </c>
      <c r="K33" s="3">
        <f t="shared" si="25"/>
        <v>1.72</v>
      </c>
      <c r="L33" s="3">
        <f t="shared" si="25"/>
        <v>1.52</v>
      </c>
      <c r="M33" s="3">
        <f t="shared" si="25"/>
        <v>2.92</v>
      </c>
      <c r="N33" s="3">
        <f t="shared" si="25"/>
        <v>0.81</v>
      </c>
      <c r="O33" s="3">
        <f t="shared" si="25"/>
        <v>1.22</v>
      </c>
      <c r="P33" s="3">
        <f t="shared" si="25"/>
        <v>1.1100000000000001</v>
      </c>
      <c r="Q33" s="3">
        <f t="shared" si="25"/>
        <v>1.52</v>
      </c>
      <c r="R33" s="3">
        <f t="shared" si="25"/>
        <v>0.77</v>
      </c>
      <c r="S33" s="3">
        <f t="shared" si="25"/>
        <v>0.61</v>
      </c>
      <c r="T33" s="3">
        <f t="shared" si="25"/>
        <v>0.89</v>
      </c>
      <c r="U33" s="3">
        <f t="shared" si="25"/>
        <v>0.79</v>
      </c>
      <c r="V33" s="3">
        <f t="shared" si="25"/>
        <v>1.56</v>
      </c>
      <c r="W33" s="3">
        <f t="shared" si="25"/>
        <v>0.73</v>
      </c>
      <c r="X33" s="3">
        <f t="shared" si="25"/>
        <v>0.93</v>
      </c>
      <c r="Y33" s="3">
        <f t="shared" si="25"/>
        <v>1.49</v>
      </c>
      <c r="Z33" s="3">
        <f t="shared" si="25"/>
        <v>0.95</v>
      </c>
      <c r="AA33" s="3">
        <f t="shared" si="25"/>
        <v>2.14</v>
      </c>
    </row>
    <row r="34" spans="1:27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29.69</v>
      </c>
      <c r="E34" s="3">
        <f>IFERROR(INDEX(E51:E500,MATCH($A$34,$C$51:$C$500,0)),"")</f>
        <v>25.95</v>
      </c>
      <c r="H34" s="3">
        <f>IFERROR(INDEX(D34:G34,COUNT(D34:G34)),"")</f>
        <v>25.95</v>
      </c>
      <c r="I34" s="3">
        <f t="shared" ref="I34:AA34" si="26">IFERROR(INDEX(I51:I500,MATCH($C$34,$C$51:$C$500,0)),"")</f>
        <v>7.97</v>
      </c>
      <c r="J34" s="3">
        <f t="shared" si="26"/>
        <v>10.119999999999999</v>
      </c>
      <c r="K34" s="3">
        <f t="shared" si="26"/>
        <v>12.87</v>
      </c>
      <c r="L34" s="3">
        <f t="shared" si="26"/>
        <v>9.0500000000000007</v>
      </c>
      <c r="M34" s="3">
        <f t="shared" si="26"/>
        <v>49.32</v>
      </c>
      <c r="N34" s="3">
        <f t="shared" si="26"/>
        <v>23.62</v>
      </c>
      <c r="O34" s="3">
        <f t="shared" si="26"/>
        <v>16.12</v>
      </c>
      <c r="P34" s="3">
        <f t="shared" si="26"/>
        <v>14.76</v>
      </c>
      <c r="Q34" s="3">
        <f t="shared" si="26"/>
        <v>19.55</v>
      </c>
      <c r="R34" s="3">
        <f t="shared" si="26"/>
        <v>10.55</v>
      </c>
      <c r="S34" s="3">
        <f t="shared" si="26"/>
        <v>10.92</v>
      </c>
      <c r="T34" s="3">
        <f t="shared" si="26"/>
        <v>17.89</v>
      </c>
      <c r="U34" s="3">
        <f t="shared" si="26"/>
        <v>113.46</v>
      </c>
      <c r="V34" s="3">
        <f t="shared" si="26"/>
        <v>-2.97</v>
      </c>
      <c r="W34" s="3">
        <f t="shared" si="26"/>
        <v>44.85</v>
      </c>
      <c r="X34" s="3">
        <f t="shared" si="26"/>
        <v>21.23</v>
      </c>
      <c r="Y34" s="3">
        <f t="shared" si="26"/>
        <v>25.52</v>
      </c>
      <c r="Z34" s="3">
        <f t="shared" si="26"/>
        <v>11.57</v>
      </c>
      <c r="AA34" s="3">
        <f t="shared" si="26"/>
        <v>9.89</v>
      </c>
    </row>
    <row r="35" spans="1:27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9.0399999999999991</v>
      </c>
      <c r="E35" s="3">
        <f>IFERROR(INDEX(E51:E500,MATCH($A$35,$C$51:$C$500,0)),"")</f>
        <v>7.45</v>
      </c>
      <c r="H35" s="3">
        <f>IFERROR(INDEX(D35:G35,COUNT(D35:G35)),"")</f>
        <v>7.45</v>
      </c>
      <c r="I35" s="3">
        <f t="shared" ref="I35:AA35" si="27">IFERROR(INDEX(I51:I500,MATCH($C$35,$C$51:$C$500,0)),"")</f>
        <v>2.81</v>
      </c>
      <c r="J35" s="3">
        <f t="shared" si="27"/>
        <v>2.9</v>
      </c>
      <c r="K35" s="3">
        <f t="shared" si="27"/>
        <v>2.93</v>
      </c>
      <c r="L35" s="3">
        <f t="shared" si="27"/>
        <v>2.2799999999999998</v>
      </c>
      <c r="M35" s="3">
        <f t="shared" si="27"/>
        <v>5.55</v>
      </c>
      <c r="N35" s="3">
        <f t="shared" si="27"/>
        <v>1.58</v>
      </c>
      <c r="O35" s="3">
        <f t="shared" si="27"/>
        <v>2.36</v>
      </c>
      <c r="P35" s="3">
        <f t="shared" si="27"/>
        <v>1.97</v>
      </c>
      <c r="Q35" s="3">
        <f t="shared" si="27"/>
        <v>2.63</v>
      </c>
      <c r="R35" s="3">
        <f t="shared" si="27"/>
        <v>1.24</v>
      </c>
      <c r="S35" s="3">
        <f t="shared" si="27"/>
        <v>1.1200000000000001</v>
      </c>
      <c r="T35" s="3">
        <f t="shared" si="27"/>
        <v>1.85</v>
      </c>
      <c r="U35" s="3">
        <f t="shared" si="27"/>
        <v>2.23</v>
      </c>
      <c r="V35" s="3">
        <f t="shared" si="27"/>
        <v>2.57</v>
      </c>
      <c r="W35" s="3">
        <f t="shared" si="27"/>
        <v>1.67</v>
      </c>
      <c r="X35" s="3">
        <f t="shared" si="27"/>
        <v>1.98</v>
      </c>
      <c r="Y35" s="3">
        <f t="shared" si="27"/>
        <v>2.87</v>
      </c>
      <c r="Z35" s="3">
        <f t="shared" si="27"/>
        <v>1.25</v>
      </c>
      <c r="AA35" s="3">
        <f t="shared" si="27"/>
        <v>2.77</v>
      </c>
    </row>
    <row r="36" spans="1:27" ht="15.5" x14ac:dyDescent="0.35">
      <c r="B36" t="s">
        <v>70</v>
      </c>
      <c r="C36" t="s">
        <v>71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AA36" si="28">IFERROR(INDEX(H51:H500,MATCH($C$36,$C$51:$C$500,0)),"")</f>
        <v>1.2699999999999999E-2</v>
      </c>
      <c r="I36" s="4">
        <f t="shared" si="28"/>
        <v>1.2E-2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  <c r="AA36" s="4">
        <f t="shared" si="28"/>
        <v>0</v>
      </c>
    </row>
    <row r="37" spans="1:27" ht="15.5" x14ac:dyDescent="0.35">
      <c r="B37" t="s">
        <v>72</v>
      </c>
      <c r="C37" t="s">
        <v>73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AA37" si="29">IFERROR(INDEX(H51:H500,MATCH($C$37,$C$51:$C$500,0)),"")</f>
        <v>1</v>
      </c>
      <c r="I37" s="3">
        <f t="shared" si="29"/>
        <v>1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  <c r="AA37" s="3">
        <f t="shared" si="29"/>
        <v>0</v>
      </c>
    </row>
    <row r="50" spans="2:27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  <c r="S50" t="s">
        <v>35</v>
      </c>
      <c r="T50" t="s">
        <v>36</v>
      </c>
      <c r="U50" t="s">
        <v>37</v>
      </c>
      <c r="V50" t="s">
        <v>38</v>
      </c>
      <c r="W50" t="s">
        <v>39</v>
      </c>
      <c r="X50" t="s">
        <v>40</v>
      </c>
      <c r="Y50" t="s">
        <v>41</v>
      </c>
      <c r="Z50" t="s">
        <v>42</v>
      </c>
      <c r="AA50" t="s">
        <v>369</v>
      </c>
    </row>
    <row r="51" spans="2:27" ht="15.5" x14ac:dyDescent="0.35">
      <c r="B51" t="s">
        <v>79</v>
      </c>
      <c r="C51" t="s">
        <v>6</v>
      </c>
      <c r="D51" s="5">
        <v>471690293000</v>
      </c>
      <c r="E51" s="5">
        <v>477102084000</v>
      </c>
      <c r="F51" s="5">
        <v>530303318000</v>
      </c>
      <c r="G51" s="5">
        <v>533653771000</v>
      </c>
      <c r="I51" s="5">
        <v>1679946664000</v>
      </c>
      <c r="J51" s="5">
        <v>907150555000</v>
      </c>
      <c r="K51" s="5">
        <v>712956079000</v>
      </c>
      <c r="L51" s="5">
        <v>704772993000</v>
      </c>
      <c r="M51" s="5">
        <v>461176090000</v>
      </c>
      <c r="N51" s="5">
        <v>424019104000</v>
      </c>
      <c r="O51" s="5">
        <v>443009177000</v>
      </c>
      <c r="P51" s="5">
        <v>448528942000</v>
      </c>
      <c r="Q51" s="5">
        <v>402679334000</v>
      </c>
      <c r="R51" s="5">
        <v>394833941000</v>
      </c>
      <c r="S51" s="5">
        <v>323112444000</v>
      </c>
      <c r="T51" s="5">
        <v>260720871000</v>
      </c>
      <c r="U51" s="5">
        <v>188468389000</v>
      </c>
      <c r="V51" s="5">
        <v>146393899000</v>
      </c>
      <c r="W51" s="5">
        <v>162009039000</v>
      </c>
      <c r="X51" s="5">
        <v>171652603000</v>
      </c>
      <c r="Y51" s="5">
        <v>188511220000</v>
      </c>
      <c r="Z51" s="5">
        <v>288878328000</v>
      </c>
      <c r="AA51" s="2">
        <v>342279790000</v>
      </c>
    </row>
    <row r="52" spans="2:27" ht="15.5" x14ac:dyDescent="0.35">
      <c r="C52" t="s">
        <v>375</v>
      </c>
      <c r="D52" s="5">
        <v>56391996000</v>
      </c>
      <c r="E52" s="5">
        <v>76320765000</v>
      </c>
      <c r="F52" s="5">
        <v>81205802000</v>
      </c>
      <c r="G52" s="5">
        <v>69620209000</v>
      </c>
      <c r="I52" s="5">
        <v>223435115000</v>
      </c>
      <c r="J52" s="5">
        <v>176466437000</v>
      </c>
      <c r="K52" s="5">
        <v>98163111000</v>
      </c>
      <c r="L52" s="5">
        <v>143345126000</v>
      </c>
      <c r="M52" s="5">
        <v>130142312000</v>
      </c>
      <c r="N52" s="5">
        <v>85600747000</v>
      </c>
      <c r="O52" s="5">
        <v>103059755000</v>
      </c>
      <c r="P52" s="5">
        <v>102153106000</v>
      </c>
      <c r="Q52" s="5">
        <v>104314148000</v>
      </c>
      <c r="R52" s="5">
        <v>104253214000</v>
      </c>
      <c r="S52" s="5">
        <v>60057154000</v>
      </c>
      <c r="T52" s="5">
        <v>55354174000</v>
      </c>
      <c r="U52" s="5">
        <v>42183204000</v>
      </c>
      <c r="V52" s="5">
        <v>32862617000</v>
      </c>
      <c r="W52" s="5">
        <v>51977908000</v>
      </c>
      <c r="X52" s="5">
        <v>73720362000</v>
      </c>
      <c r="Y52" s="5">
        <v>87098656000</v>
      </c>
      <c r="Z52" s="5">
        <v>101846395000</v>
      </c>
      <c r="AA52" s="2">
        <v>128784538000</v>
      </c>
    </row>
    <row r="53" spans="2:27" ht="15.5" x14ac:dyDescent="0.35">
      <c r="C53" t="s">
        <v>376</v>
      </c>
      <c r="D53" s="5">
        <v>166526334000</v>
      </c>
      <c r="E53" s="5">
        <v>183376041000</v>
      </c>
      <c r="F53" s="5">
        <v>165434618000</v>
      </c>
      <c r="G53" s="5">
        <v>119444616000</v>
      </c>
      <c r="I53" s="5">
        <v>445314597000</v>
      </c>
      <c r="J53" s="5">
        <v>283007884000</v>
      </c>
      <c r="K53" s="5">
        <v>272562168000</v>
      </c>
      <c r="L53" s="5">
        <v>182900015000</v>
      </c>
      <c r="M53" s="5">
        <v>146608821000</v>
      </c>
      <c r="N53" s="5">
        <v>119241482000</v>
      </c>
      <c r="O53" s="5">
        <v>147751424000</v>
      </c>
      <c r="P53" s="5">
        <v>153449678000</v>
      </c>
      <c r="Q53" s="5">
        <v>132547638000</v>
      </c>
      <c r="R53" s="5">
        <v>129006391000</v>
      </c>
      <c r="S53" s="5">
        <v>137406370000</v>
      </c>
      <c r="T53" s="5">
        <v>102180896000</v>
      </c>
      <c r="U53" s="5">
        <v>93503187000</v>
      </c>
      <c r="V53" s="5">
        <v>86153088000</v>
      </c>
      <c r="W53" s="5">
        <v>60638584000</v>
      </c>
      <c r="X53" s="5">
        <v>52450264000</v>
      </c>
      <c r="Y53" s="5">
        <v>45995722000</v>
      </c>
      <c r="Z53" s="5">
        <v>62172944000</v>
      </c>
      <c r="AA53" s="2">
        <v>63490053000</v>
      </c>
    </row>
    <row r="54" spans="2:27" ht="15.5" x14ac:dyDescent="0.35">
      <c r="C54" t="s">
        <v>377</v>
      </c>
      <c r="D54" s="5">
        <v>180848319000</v>
      </c>
      <c r="E54" s="5">
        <v>176107096000</v>
      </c>
      <c r="F54" s="5">
        <v>174920612000</v>
      </c>
      <c r="G54" s="5">
        <v>144668518000</v>
      </c>
      <c r="I54" s="5">
        <v>549470311000</v>
      </c>
      <c r="J54" s="5">
        <v>328046589000</v>
      </c>
      <c r="K54" s="5">
        <v>215891802000</v>
      </c>
      <c r="L54" s="5">
        <v>84396509000</v>
      </c>
      <c r="M54" s="5">
        <v>83295014000</v>
      </c>
      <c r="N54" s="5">
        <v>120702561000</v>
      </c>
      <c r="O54" s="5">
        <v>125762136000</v>
      </c>
      <c r="P54" s="5">
        <v>125375290000</v>
      </c>
      <c r="Q54" s="5">
        <v>99826842000</v>
      </c>
      <c r="R54" s="5">
        <v>101117267000</v>
      </c>
      <c r="S54" s="5">
        <v>90081911000</v>
      </c>
      <c r="T54" s="5">
        <v>65622003000</v>
      </c>
      <c r="U54" s="5">
        <v>25129055000</v>
      </c>
      <c r="V54" s="5">
        <v>16367732000</v>
      </c>
      <c r="W54" s="5">
        <v>28939542000</v>
      </c>
      <c r="X54" s="5">
        <v>28979801000</v>
      </c>
      <c r="Y54" s="5">
        <v>33389722000</v>
      </c>
      <c r="Z54" s="5">
        <v>101938887000</v>
      </c>
      <c r="AA54" s="2">
        <v>91206589000</v>
      </c>
    </row>
    <row r="55" spans="2:27" ht="15.5" x14ac:dyDescent="0.35">
      <c r="C55" t="s">
        <v>378</v>
      </c>
      <c r="D55" s="5">
        <v>27698563000</v>
      </c>
      <c r="E55" s="5">
        <v>-8503466000</v>
      </c>
      <c r="F55" s="5">
        <v>76279086000</v>
      </c>
      <c r="G55" s="5">
        <v>151429817000</v>
      </c>
      <c r="I55" s="5">
        <v>260900041000</v>
      </c>
      <c r="J55" s="5">
        <v>22357818000</v>
      </c>
      <c r="K55" s="5">
        <v>28361699000</v>
      </c>
      <c r="L55" s="5">
        <v>153367147000</v>
      </c>
      <c r="M55" s="5">
        <v>58601690000</v>
      </c>
      <c r="N55" s="5">
        <v>58396303000</v>
      </c>
      <c r="O55" s="5">
        <v>34769471000</v>
      </c>
      <c r="P55" s="5">
        <v>27543651000</v>
      </c>
      <c r="Q55" s="5">
        <v>27998147000</v>
      </c>
      <c r="R55" s="5">
        <v>30581296000</v>
      </c>
      <c r="S55" s="5">
        <v>12482764000</v>
      </c>
      <c r="T55" s="5">
        <v>22443232000</v>
      </c>
      <c r="U55" s="5">
        <v>18711512000</v>
      </c>
      <c r="V55" s="5">
        <v>4117700000</v>
      </c>
      <c r="W55" s="5">
        <v>4328573000</v>
      </c>
      <c r="X55" s="5">
        <v>8446058000</v>
      </c>
      <c r="Y55" s="5">
        <v>5721699000</v>
      </c>
      <c r="Z55" s="5">
        <v>-11772601000</v>
      </c>
      <c r="AA55" s="2">
        <v>42394883000</v>
      </c>
    </row>
    <row r="56" spans="2:27" ht="15.5" x14ac:dyDescent="0.35">
      <c r="C56" t="s">
        <v>379</v>
      </c>
      <c r="D56" s="5">
        <v>14890370000</v>
      </c>
      <c r="E56" s="5">
        <v>22164440000</v>
      </c>
      <c r="F56" s="5">
        <v>27467271000</v>
      </c>
      <c r="G56" s="5">
        <v>44992978000</v>
      </c>
      <c r="I56" s="5">
        <v>139273417000</v>
      </c>
      <c r="J56" s="5">
        <v>63277420000</v>
      </c>
      <c r="K56" s="5">
        <v>85394231000</v>
      </c>
      <c r="L56" s="5">
        <v>108432300000</v>
      </c>
      <c r="M56" s="5">
        <v>31398854000</v>
      </c>
      <c r="N56" s="5">
        <v>31255356000</v>
      </c>
      <c r="O56" s="5">
        <v>23802461000</v>
      </c>
      <c r="P56" s="5">
        <v>27253381000</v>
      </c>
      <c r="Q56" s="5">
        <v>29870153000</v>
      </c>
      <c r="R56" s="5">
        <v>23170174000</v>
      </c>
      <c r="S56" s="5">
        <v>13931786000</v>
      </c>
      <c r="T56" s="5">
        <v>9503571000</v>
      </c>
      <c r="U56" s="5">
        <v>5967333000</v>
      </c>
      <c r="V56" s="5">
        <v>5860090000</v>
      </c>
      <c r="W56" s="5">
        <v>11022199000</v>
      </c>
      <c r="X56" s="5">
        <v>5664233000</v>
      </c>
      <c r="Y56" s="5">
        <v>14082332000</v>
      </c>
      <c r="Z56" s="5">
        <v>32767709000</v>
      </c>
      <c r="AA56" s="2">
        <v>15072235000</v>
      </c>
    </row>
    <row r="57" spans="2:27" ht="15.5" x14ac:dyDescent="0.35">
      <c r="C57" t="s">
        <v>85</v>
      </c>
      <c r="D57" s="5">
        <v>3463245000</v>
      </c>
      <c r="E57" s="5">
        <v>5731027000</v>
      </c>
      <c r="F57" s="5">
        <v>1174992000</v>
      </c>
      <c r="G57" s="5">
        <v>4267320000</v>
      </c>
      <c r="I57" s="5">
        <v>14395481000</v>
      </c>
      <c r="J57" s="5">
        <v>6105467000</v>
      </c>
      <c r="K57" s="5">
        <v>15442773000</v>
      </c>
      <c r="L57" s="5">
        <v>3449532000</v>
      </c>
      <c r="M57" s="5">
        <v>-2536924000</v>
      </c>
      <c r="N57" s="5">
        <v>-6744800000</v>
      </c>
      <c r="O57" s="5">
        <v>-4485658000</v>
      </c>
      <c r="P57" s="5">
        <v>-3461907000</v>
      </c>
      <c r="Q57" s="5">
        <v>-1064596000</v>
      </c>
      <c r="R57" s="5">
        <v>-710474000</v>
      </c>
      <c r="S57" s="5">
        <v>-1668098000</v>
      </c>
      <c r="T57" s="5">
        <v>-1658094000</v>
      </c>
      <c r="U57" s="5">
        <v>-924587000</v>
      </c>
      <c r="V57" s="5">
        <v>-120920000</v>
      </c>
      <c r="W57" s="5">
        <v>319529000</v>
      </c>
      <c r="X57" s="5">
        <v>358660000</v>
      </c>
      <c r="Y57" s="5">
        <v>-630659000</v>
      </c>
      <c r="Z57" s="5">
        <v>-616575000</v>
      </c>
      <c r="AA57" s="2">
        <v>-5997188000</v>
      </c>
    </row>
    <row r="58" spans="2:27" ht="15.5" x14ac:dyDescent="0.35">
      <c r="C58" t="s">
        <v>82</v>
      </c>
      <c r="D58" s="5">
        <v>-225405301000</v>
      </c>
      <c r="E58" s="5">
        <v>-242688090000</v>
      </c>
      <c r="F58" s="5">
        <v>-208245325000</v>
      </c>
      <c r="G58" s="5">
        <v>-249551066000</v>
      </c>
      <c r="I58" s="5">
        <v>-821011739000</v>
      </c>
      <c r="J58" s="5">
        <v>-498523611000</v>
      </c>
      <c r="K58" s="5">
        <v>-446892744000</v>
      </c>
      <c r="L58" s="5">
        <v>-448071656000</v>
      </c>
      <c r="M58" s="5">
        <v>-339948300000</v>
      </c>
      <c r="N58" s="5">
        <v>-309524073000</v>
      </c>
      <c r="O58" s="5">
        <v>-299322290000</v>
      </c>
      <c r="P58" s="5">
        <v>-313657709000</v>
      </c>
      <c r="Q58" s="5">
        <v>-299222037000</v>
      </c>
      <c r="R58" s="5">
        <v>-295692244000</v>
      </c>
      <c r="S58" s="5">
        <v>-260402537000</v>
      </c>
      <c r="T58" s="5">
        <v>-218152389000</v>
      </c>
      <c r="U58" s="5">
        <v>-185739809000</v>
      </c>
      <c r="V58" s="5">
        <v>-173593294000</v>
      </c>
      <c r="W58" s="5">
        <v>-160256738000</v>
      </c>
      <c r="X58" s="5">
        <v>-152669296000</v>
      </c>
      <c r="Y58" s="5">
        <v>-150609369000</v>
      </c>
      <c r="Z58" s="5">
        <v>-193351656000</v>
      </c>
      <c r="AA58" s="2">
        <v>-188195765000</v>
      </c>
    </row>
    <row r="59" spans="2:27" ht="15.5" x14ac:dyDescent="0.35">
      <c r="C59" t="s">
        <v>380</v>
      </c>
      <c r="D59" s="5">
        <v>-109347342000</v>
      </c>
      <c r="E59" s="5">
        <v>-92290656000</v>
      </c>
      <c r="F59" s="5">
        <v>-91104209000</v>
      </c>
      <c r="G59" s="5">
        <v>-63241374000</v>
      </c>
      <c r="I59" s="5">
        <v>-295626757000</v>
      </c>
      <c r="J59" s="5">
        <v>-227901186000</v>
      </c>
      <c r="K59" s="5">
        <v>-192747286000</v>
      </c>
      <c r="L59" s="5">
        <v>-208562273000</v>
      </c>
      <c r="M59" s="5">
        <v>-189441934000</v>
      </c>
      <c r="N59" s="5">
        <v>-167953874000</v>
      </c>
      <c r="O59" s="5">
        <v>-174935286000</v>
      </c>
      <c r="P59" s="5">
        <v>-195442797000</v>
      </c>
      <c r="Q59" s="5">
        <v>-186729331000</v>
      </c>
      <c r="R59" s="5">
        <v>-181736988000</v>
      </c>
      <c r="S59" s="5">
        <v>-150491436000</v>
      </c>
      <c r="T59" s="5">
        <v>-130951066000</v>
      </c>
      <c r="U59" s="5">
        <v>-110237430000</v>
      </c>
      <c r="V59" s="5">
        <v>-102545655000</v>
      </c>
      <c r="W59" s="5">
        <v>-91991028000</v>
      </c>
      <c r="X59" s="5">
        <v>-89330453000</v>
      </c>
      <c r="Y59" s="5">
        <v>-82040547000</v>
      </c>
      <c r="Z59" s="5">
        <v>-104672050000</v>
      </c>
      <c r="AA59" s="2">
        <v>-130652947000</v>
      </c>
    </row>
    <row r="60" spans="2:27" ht="15.5" x14ac:dyDescent="0.35">
      <c r="C60" t="s">
        <v>84</v>
      </c>
      <c r="R60" s="5">
        <v>-33293788000</v>
      </c>
      <c r="S60" s="5">
        <v>-37030441000</v>
      </c>
      <c r="T60" s="5">
        <v>-24484052000</v>
      </c>
      <c r="U60" s="5">
        <v>-17122179000</v>
      </c>
      <c r="V60" s="5">
        <v>-19169086000</v>
      </c>
      <c r="W60" s="5">
        <v>-14628178000</v>
      </c>
      <c r="X60" s="5">
        <v>-9818478000</v>
      </c>
      <c r="Y60" s="5">
        <v>-7778510000</v>
      </c>
      <c r="Z60" s="5">
        <v>-18105793000</v>
      </c>
      <c r="AA60" s="2">
        <v>-14555515000</v>
      </c>
    </row>
    <row r="61" spans="2:27" ht="15.5" x14ac:dyDescent="0.35">
      <c r="C61" t="s">
        <v>381</v>
      </c>
      <c r="D61" s="5">
        <v>-54908657000</v>
      </c>
      <c r="E61" s="5">
        <v>-94017603000</v>
      </c>
      <c r="F61" s="5">
        <v>-106490726000</v>
      </c>
      <c r="G61" s="5">
        <v>-79450689000</v>
      </c>
      <c r="I61" s="5">
        <v>-266248926000</v>
      </c>
      <c r="J61" s="5">
        <v>-124881979000</v>
      </c>
      <c r="K61" s="5">
        <v>-98848357000</v>
      </c>
      <c r="L61" s="5">
        <v>-55303732000</v>
      </c>
      <c r="M61" s="5">
        <v>-40111812000</v>
      </c>
      <c r="N61" s="5">
        <v>-29672125000</v>
      </c>
      <c r="O61" s="5">
        <v>-24293428000</v>
      </c>
      <c r="P61" s="5">
        <v>-24488198000</v>
      </c>
      <c r="Q61" s="5">
        <v>-19132835000</v>
      </c>
    </row>
    <row r="62" spans="2:27" ht="15.5" x14ac:dyDescent="0.35">
      <c r="C62" t="s">
        <v>382</v>
      </c>
      <c r="D62" s="5">
        <v>-54561828000</v>
      </c>
      <c r="E62" s="5">
        <v>-49799079000</v>
      </c>
      <c r="F62" s="5">
        <v>-4407479000</v>
      </c>
      <c r="G62" s="5">
        <v>-99991069000</v>
      </c>
      <c r="I62" s="5">
        <v>-233769252000</v>
      </c>
      <c r="J62" s="5">
        <v>-121263069000</v>
      </c>
      <c r="K62" s="5">
        <v>-12960187000</v>
      </c>
      <c r="L62" s="5">
        <v>-10077548000</v>
      </c>
      <c r="M62" s="5">
        <v>-11569867000</v>
      </c>
      <c r="N62" s="5">
        <v>-12402190000</v>
      </c>
      <c r="O62" s="5">
        <v>-15290261000</v>
      </c>
      <c r="P62" s="5">
        <v>-10690946000</v>
      </c>
      <c r="Q62" s="5">
        <v>-12709492000</v>
      </c>
      <c r="R62" s="5">
        <v>-22663902000</v>
      </c>
      <c r="S62" s="5">
        <v>-19626274000</v>
      </c>
      <c r="T62" s="5">
        <v>-14300963000</v>
      </c>
      <c r="U62" s="5">
        <v>-12966896000</v>
      </c>
      <c r="V62" s="5">
        <v>-13497688000</v>
      </c>
      <c r="W62" s="5">
        <v>-13314084000</v>
      </c>
      <c r="X62" s="5">
        <v>-9828845000</v>
      </c>
      <c r="Y62" s="5">
        <v>-7422805000</v>
      </c>
      <c r="Z62" s="5">
        <v>-7885506000</v>
      </c>
      <c r="AA62" s="2">
        <v>-6453597000</v>
      </c>
    </row>
    <row r="63" spans="2:27" ht="15.5" x14ac:dyDescent="0.35">
      <c r="C63" t="s">
        <v>86</v>
      </c>
      <c r="D63" s="5">
        <v>246284992000</v>
      </c>
      <c r="E63" s="5">
        <v>234413994000</v>
      </c>
      <c r="F63" s="5">
        <v>322057993000</v>
      </c>
      <c r="G63" s="5">
        <v>284102705000</v>
      </c>
      <c r="I63" s="5">
        <v>858934925000</v>
      </c>
      <c r="J63" s="5">
        <v>408626944000</v>
      </c>
      <c r="K63" s="5">
        <v>266063335000</v>
      </c>
      <c r="L63" s="5">
        <v>256701337000</v>
      </c>
      <c r="M63" s="5">
        <v>121227790000</v>
      </c>
      <c r="N63" s="5">
        <v>114495031000</v>
      </c>
      <c r="O63" s="5">
        <v>143686887000</v>
      </c>
      <c r="P63" s="5">
        <v>134871233000</v>
      </c>
      <c r="Q63" s="5">
        <v>103457297000</v>
      </c>
      <c r="R63" s="5">
        <v>99141697000</v>
      </c>
      <c r="S63" s="5">
        <v>62709907000</v>
      </c>
      <c r="T63" s="5">
        <v>42568482000</v>
      </c>
      <c r="U63" s="5">
        <v>2728580000</v>
      </c>
      <c r="V63" s="5">
        <v>-27199395000</v>
      </c>
      <c r="W63" s="5">
        <v>1752301000</v>
      </c>
      <c r="X63" s="5">
        <v>18983307000</v>
      </c>
      <c r="Y63" s="5">
        <v>37901851000</v>
      </c>
      <c r="Z63" s="5">
        <v>95526672000</v>
      </c>
      <c r="AA63" s="2">
        <v>154084025000</v>
      </c>
    </row>
    <row r="64" spans="2:27" ht="15.5" x14ac:dyDescent="0.35">
      <c r="C64" t="s">
        <v>87</v>
      </c>
      <c r="D64" s="5">
        <v>-60768540000</v>
      </c>
      <c r="E64" s="5">
        <v>-59653275000</v>
      </c>
      <c r="F64" s="5">
        <v>-62159753000</v>
      </c>
      <c r="G64" s="5">
        <v>-45597953000</v>
      </c>
      <c r="I64" s="5">
        <v>-165373499000</v>
      </c>
      <c r="J64" s="5">
        <v>-82933544000</v>
      </c>
      <c r="K64" s="5">
        <v>-58098140000</v>
      </c>
      <c r="L64" s="5">
        <v>-50940784000</v>
      </c>
      <c r="M64" s="5">
        <v>-46431223000</v>
      </c>
      <c r="N64" s="5">
        <v>-51800862000</v>
      </c>
      <c r="O64" s="5">
        <v>-46487309000</v>
      </c>
      <c r="P64" s="5">
        <v>-45151257000</v>
      </c>
      <c r="Q64" s="5">
        <v>-25237513000</v>
      </c>
      <c r="R64" s="5">
        <v>-32406762000</v>
      </c>
      <c r="S64" s="5">
        <v>-12320287000</v>
      </c>
      <c r="T64" s="5">
        <v>-3725931000</v>
      </c>
      <c r="U64" s="5">
        <v>4106420000</v>
      </c>
      <c r="V64" s="5">
        <v>-102144512000</v>
      </c>
      <c r="W64" s="5">
        <v>7381629000</v>
      </c>
      <c r="X64" s="5">
        <v>1600765000</v>
      </c>
      <c r="Y64" s="5">
        <v>-11651460000</v>
      </c>
      <c r="Z64" s="5">
        <v>-50020516000</v>
      </c>
      <c r="AA64" s="2">
        <v>-30749574000</v>
      </c>
    </row>
    <row r="65" spans="3:27" ht="15.5" x14ac:dyDescent="0.35">
      <c r="C65" t="s">
        <v>89</v>
      </c>
      <c r="M65" s="5">
        <v>17223493000</v>
      </c>
      <c r="N65" s="5">
        <v>19759052000</v>
      </c>
      <c r="O65" s="5">
        <v>19886690000</v>
      </c>
      <c r="P65" s="5">
        <v>16177172000</v>
      </c>
      <c r="Q65" s="5">
        <v>18388199000</v>
      </c>
      <c r="R65" s="5">
        <v>13831119000</v>
      </c>
      <c r="S65" s="5">
        <v>16790170000</v>
      </c>
      <c r="T65" s="5">
        <v>12882455000</v>
      </c>
      <c r="U65" s="5">
        <v>10825486000</v>
      </c>
      <c r="V65" s="5">
        <v>5314005000</v>
      </c>
      <c r="W65" s="5">
        <v>14009374000</v>
      </c>
      <c r="X65" s="5">
        <v>17332490000</v>
      </c>
      <c r="Y65" s="5">
        <v>19063569000</v>
      </c>
      <c r="Z65" s="5">
        <v>18292700000</v>
      </c>
      <c r="AA65" s="2">
        <v>12204245000</v>
      </c>
    </row>
    <row r="66" spans="3:27" ht="15.5" x14ac:dyDescent="0.35">
      <c r="C66" t="s">
        <v>383</v>
      </c>
      <c r="M66" s="5">
        <v>17223493000</v>
      </c>
      <c r="N66" s="5">
        <v>19759052000</v>
      </c>
      <c r="O66" s="5">
        <v>19886690000</v>
      </c>
      <c r="P66" s="5">
        <v>16177172000</v>
      </c>
      <c r="Q66" s="5">
        <v>18388199000</v>
      </c>
      <c r="R66" s="5">
        <v>13831119000</v>
      </c>
      <c r="S66" s="5">
        <v>16790170000</v>
      </c>
      <c r="T66" s="5">
        <v>12882455000</v>
      </c>
      <c r="U66" s="5">
        <v>10825486000</v>
      </c>
      <c r="V66" s="5">
        <v>5314005000</v>
      </c>
      <c r="W66" s="5">
        <v>14009374000</v>
      </c>
      <c r="X66" s="5">
        <v>17332490000</v>
      </c>
      <c r="Y66" s="5">
        <v>19063569000</v>
      </c>
      <c r="Z66" s="5">
        <v>18292700000</v>
      </c>
      <c r="AA66" s="2">
        <v>12204245000</v>
      </c>
    </row>
    <row r="67" spans="3:27" ht="15.5" x14ac:dyDescent="0.35">
      <c r="C67" t="s">
        <v>88</v>
      </c>
      <c r="M67" s="5">
        <v>197955000</v>
      </c>
      <c r="Q67" s="5">
        <v>649698000</v>
      </c>
      <c r="R67" s="5">
        <v>-19670000</v>
      </c>
      <c r="S67" s="5">
        <v>164457000</v>
      </c>
      <c r="T67" s="5">
        <v>47764000</v>
      </c>
      <c r="U67" s="5">
        <v>29131000</v>
      </c>
      <c r="V67" s="5">
        <v>1029813000</v>
      </c>
      <c r="W67" s="5">
        <v>506944000</v>
      </c>
      <c r="X67" s="5">
        <v>-24949000</v>
      </c>
      <c r="Y67" s="5">
        <v>198933000</v>
      </c>
      <c r="Z67" s="5">
        <v>236881000</v>
      </c>
      <c r="AA67" s="2">
        <v>611400000</v>
      </c>
    </row>
    <row r="68" spans="3:27" ht="15.5" x14ac:dyDescent="0.35">
      <c r="C68" t="s">
        <v>90</v>
      </c>
      <c r="M68" s="5">
        <v>-132265000</v>
      </c>
      <c r="N68" s="5">
        <v>240724000</v>
      </c>
      <c r="O68" s="5">
        <v>-338332000</v>
      </c>
      <c r="P68" s="5">
        <v>1640478000</v>
      </c>
      <c r="Q68" s="5">
        <v>853152000</v>
      </c>
      <c r="R68" s="5">
        <v>-1642253000</v>
      </c>
      <c r="S68" s="5">
        <v>5537004000</v>
      </c>
      <c r="T68" s="5">
        <v>1901977000</v>
      </c>
      <c r="U68" s="5">
        <v>2645325000</v>
      </c>
      <c r="V68" s="5">
        <v>282493000</v>
      </c>
      <c r="W68" s="5">
        <v>149560000</v>
      </c>
      <c r="X68" s="5">
        <v>113941000</v>
      </c>
      <c r="Y68" s="5">
        <v>-1311912000</v>
      </c>
      <c r="Z68" s="5">
        <v>3485806000</v>
      </c>
      <c r="AA68" s="2">
        <v>221130000</v>
      </c>
    </row>
    <row r="69" spans="3:27" ht="15.5" x14ac:dyDescent="0.35">
      <c r="C69" t="s">
        <v>384</v>
      </c>
      <c r="V69" s="5">
        <v>-103622031000</v>
      </c>
    </row>
    <row r="70" spans="3:27" ht="15.5" x14ac:dyDescent="0.35">
      <c r="C70" t="s">
        <v>27</v>
      </c>
      <c r="D70" s="5">
        <v>-64231785000</v>
      </c>
      <c r="E70" s="5">
        <v>-65384302000</v>
      </c>
      <c r="F70" s="5">
        <v>-63334745000</v>
      </c>
      <c r="G70" s="5">
        <v>-49865273000</v>
      </c>
      <c r="I70" s="5">
        <v>-179768980000</v>
      </c>
      <c r="J70" s="5">
        <v>-89039011000</v>
      </c>
      <c r="K70" s="5">
        <v>-73540913000</v>
      </c>
      <c r="L70" s="5">
        <v>-54390316000</v>
      </c>
      <c r="M70" s="5">
        <v>-61183482000</v>
      </c>
      <c r="N70" s="5">
        <v>-65055838000</v>
      </c>
      <c r="O70" s="5">
        <v>-61550009000</v>
      </c>
      <c r="P70" s="5">
        <v>-59507000000</v>
      </c>
      <c r="Q70" s="5">
        <v>-44063966000</v>
      </c>
      <c r="R70" s="5">
        <v>-43865484000</v>
      </c>
      <c r="S70" s="5">
        <v>-33143820000</v>
      </c>
      <c r="T70" s="5">
        <v>-16900033000</v>
      </c>
      <c r="U70" s="5">
        <v>-8468935000</v>
      </c>
      <c r="V70" s="5">
        <v>-5027872000</v>
      </c>
      <c r="W70" s="5">
        <v>-7603778000</v>
      </c>
      <c r="X70" s="5">
        <v>-16179377000</v>
      </c>
      <c r="Y70" s="5">
        <v>-28971391000</v>
      </c>
      <c r="Z70" s="5">
        <v>-71419328000</v>
      </c>
      <c r="AA70" s="2">
        <v>-37789161000</v>
      </c>
    </row>
    <row r="71" spans="3:27" ht="15.5" x14ac:dyDescent="0.35">
      <c r="C71" t="s">
        <v>94</v>
      </c>
      <c r="D71" s="5">
        <v>-60768540000</v>
      </c>
      <c r="E71" s="5">
        <v>-59653275000</v>
      </c>
      <c r="F71" s="5">
        <v>-62159753000</v>
      </c>
      <c r="G71" s="5">
        <v>-45597953000</v>
      </c>
      <c r="I71" s="5">
        <v>-165373499000</v>
      </c>
      <c r="J71" s="5">
        <v>-82933544000</v>
      </c>
      <c r="K71" s="5">
        <v>-58098140000</v>
      </c>
      <c r="L71" s="5">
        <v>-50940784000</v>
      </c>
      <c r="M71" s="5">
        <v>-46431223000</v>
      </c>
      <c r="N71" s="5">
        <v>-51800862000</v>
      </c>
      <c r="O71" s="5">
        <v>-46487309000</v>
      </c>
      <c r="P71" s="5">
        <v>-45151257000</v>
      </c>
      <c r="Q71" s="5">
        <v>-25237513000</v>
      </c>
      <c r="R71" s="5">
        <v>-32406762000</v>
      </c>
      <c r="S71" s="5">
        <v>-12320287000</v>
      </c>
      <c r="T71" s="5">
        <v>-3725931000</v>
      </c>
      <c r="U71" s="5">
        <v>4106420000</v>
      </c>
      <c r="V71" s="5">
        <v>-102144512000</v>
      </c>
      <c r="W71" s="5">
        <v>7381629000</v>
      </c>
      <c r="X71" s="5">
        <v>1600765000</v>
      </c>
      <c r="Y71" s="5">
        <v>-11651460000</v>
      </c>
      <c r="Z71" s="5">
        <v>-50020516000</v>
      </c>
      <c r="AA71" s="2">
        <v>-30749574000</v>
      </c>
    </row>
    <row r="72" spans="3:27" ht="15.5" x14ac:dyDescent="0.35">
      <c r="C72" t="s">
        <v>29</v>
      </c>
      <c r="D72" s="5">
        <v>185516452000</v>
      </c>
      <c r="E72" s="5">
        <v>174760719000</v>
      </c>
      <c r="F72" s="5">
        <v>259898240000</v>
      </c>
      <c r="G72" s="5">
        <v>238504752000</v>
      </c>
      <c r="I72" s="5">
        <v>693561426000</v>
      </c>
      <c r="J72" s="5">
        <v>325693400000</v>
      </c>
      <c r="K72" s="5">
        <v>207965195000</v>
      </c>
      <c r="L72" s="5">
        <v>205760553000</v>
      </c>
      <c r="M72" s="5">
        <v>74796567000</v>
      </c>
      <c r="N72" s="5">
        <v>62694169000</v>
      </c>
      <c r="O72" s="5">
        <v>97199578000</v>
      </c>
      <c r="P72" s="5">
        <v>89719976000</v>
      </c>
      <c r="Q72" s="5">
        <v>78219784000</v>
      </c>
      <c r="R72" s="5">
        <v>66734935000</v>
      </c>
      <c r="S72" s="5">
        <v>50389620000</v>
      </c>
      <c r="T72" s="5">
        <v>38842551000</v>
      </c>
      <c r="U72" s="5">
        <v>6835000000</v>
      </c>
      <c r="V72" s="5">
        <v>-129343907000</v>
      </c>
      <c r="W72" s="5">
        <v>9133930000</v>
      </c>
      <c r="X72" s="5">
        <v>20584072000</v>
      </c>
      <c r="Y72" s="5">
        <v>26250391000</v>
      </c>
      <c r="Z72" s="5">
        <v>45506156000</v>
      </c>
      <c r="AA72" s="2">
        <v>123334451000</v>
      </c>
    </row>
    <row r="73" spans="3:27" ht="15.5" x14ac:dyDescent="0.35">
      <c r="C73" t="s">
        <v>28</v>
      </c>
      <c r="D73" s="5">
        <v>-36168438000</v>
      </c>
      <c r="E73" s="5">
        <v>-37744323000</v>
      </c>
      <c r="F73" s="5">
        <v>-38887703000</v>
      </c>
      <c r="G73" s="5">
        <v>-24073111000</v>
      </c>
      <c r="I73" s="5">
        <v>-100021932000</v>
      </c>
      <c r="J73" s="5">
        <v>-65795208000</v>
      </c>
      <c r="K73" s="5">
        <v>-45451027000</v>
      </c>
      <c r="L73" s="5">
        <v>-28226392000</v>
      </c>
      <c r="M73" s="5">
        <v>-22863613000</v>
      </c>
      <c r="N73" s="5">
        <v>-34409271000</v>
      </c>
      <c r="O73" s="5">
        <v>-32328130000</v>
      </c>
      <c r="P73" s="5">
        <v>-29974842000</v>
      </c>
      <c r="Q73" s="5">
        <v>-24019780000</v>
      </c>
      <c r="R73" s="5">
        <v>-20212951000</v>
      </c>
      <c r="S73" s="5">
        <v>-17159367000</v>
      </c>
      <c r="T73" s="5">
        <v>-11780457000</v>
      </c>
      <c r="U73" s="5">
        <v>-3126806000</v>
      </c>
      <c r="V73" s="5">
        <v>2740889000</v>
      </c>
      <c r="W73" s="5">
        <v>-3102304000</v>
      </c>
      <c r="X73" s="5">
        <v>-4577040000</v>
      </c>
      <c r="Y73" s="5">
        <v>-5063398000</v>
      </c>
      <c r="Z73" s="5">
        <v>-14223192000</v>
      </c>
      <c r="AA73" s="2">
        <v>-27615478000</v>
      </c>
    </row>
    <row r="74" spans="3:27" ht="15.5" x14ac:dyDescent="0.35">
      <c r="C74" t="s">
        <v>97</v>
      </c>
      <c r="D74" s="5">
        <v>149348014000</v>
      </c>
      <c r="E74" s="5">
        <v>137016396000</v>
      </c>
      <c r="F74" s="5">
        <v>221010537000</v>
      </c>
      <c r="G74" s="5">
        <v>214431641000</v>
      </c>
      <c r="I74" s="5">
        <v>593539494000</v>
      </c>
      <c r="J74" s="5">
        <v>259898192000</v>
      </c>
      <c r="K74" s="5">
        <v>162514168000</v>
      </c>
      <c r="L74" s="5">
        <v>177534161000</v>
      </c>
      <c r="M74" s="5">
        <v>51932954000</v>
      </c>
      <c r="N74" s="5">
        <v>28284898000</v>
      </c>
      <c r="O74" s="5">
        <v>64871448000</v>
      </c>
      <c r="P74" s="5">
        <v>59745134000</v>
      </c>
      <c r="Q74" s="5">
        <v>54200004000</v>
      </c>
      <c r="R74" s="5">
        <v>46521984000</v>
      </c>
      <c r="S74" s="5">
        <v>33230253000</v>
      </c>
      <c r="T74" s="5">
        <v>27062094000</v>
      </c>
      <c r="U74" s="5">
        <v>3708194000</v>
      </c>
      <c r="V74" s="5">
        <v>-126603018000</v>
      </c>
      <c r="W74" s="5">
        <v>6031626000</v>
      </c>
      <c r="X74" s="5">
        <v>16007032000</v>
      </c>
      <c r="Y74" s="5">
        <v>21186993000</v>
      </c>
      <c r="Z74" s="5">
        <v>31282964000</v>
      </c>
      <c r="AA74" s="2">
        <v>95718973000</v>
      </c>
    </row>
    <row r="75" spans="3:27" ht="15.5" x14ac:dyDescent="0.35">
      <c r="C75" t="s">
        <v>98</v>
      </c>
      <c r="D75" s="5">
        <v>-117649000</v>
      </c>
      <c r="F75" s="5">
        <v>590293000</v>
      </c>
      <c r="I75" s="5">
        <v>1323874000</v>
      </c>
      <c r="J75" s="5">
        <v>2308211000</v>
      </c>
      <c r="K75" s="5">
        <v>-372017000</v>
      </c>
      <c r="L75" s="5">
        <v>1108287000</v>
      </c>
      <c r="M75" s="5">
        <v>2935034000</v>
      </c>
      <c r="N75" s="5">
        <v>-1734662000</v>
      </c>
      <c r="O75" s="5">
        <v>277764000</v>
      </c>
      <c r="P75" s="5">
        <v>5919583000</v>
      </c>
      <c r="Q75" s="5">
        <v>-453503000</v>
      </c>
      <c r="R75" s="5">
        <v>-83821000</v>
      </c>
      <c r="S75" s="5">
        <v>9154388000</v>
      </c>
      <c r="U75" s="5">
        <v>-439950000</v>
      </c>
      <c r="V75" s="5">
        <v>-1608204000</v>
      </c>
      <c r="W75" s="5">
        <v>-892311000</v>
      </c>
    </row>
    <row r="76" spans="3:27" ht="15.5" x14ac:dyDescent="0.35">
      <c r="C76" t="s">
        <v>99</v>
      </c>
      <c r="D76" s="5">
        <v>149230365000</v>
      </c>
      <c r="E76" s="5">
        <v>137016396000</v>
      </c>
      <c r="F76" s="5">
        <v>221600830000</v>
      </c>
      <c r="G76" s="5">
        <v>214431641000</v>
      </c>
      <c r="I76" s="5">
        <v>594863368000</v>
      </c>
      <c r="J76" s="5">
        <v>262206403000</v>
      </c>
      <c r="K76" s="5">
        <v>162142151000</v>
      </c>
      <c r="L76" s="5">
        <v>178642448000</v>
      </c>
      <c r="M76" s="5">
        <v>54867988000</v>
      </c>
      <c r="N76" s="5">
        <v>26550236000</v>
      </c>
      <c r="O76" s="5">
        <v>65149212000</v>
      </c>
      <c r="P76" s="5">
        <v>65664717000</v>
      </c>
      <c r="Q76" s="5">
        <v>53746501000</v>
      </c>
      <c r="R76" s="5">
        <v>46438163000</v>
      </c>
      <c r="S76" s="5">
        <v>42384641000</v>
      </c>
      <c r="T76" s="5">
        <v>27062094000</v>
      </c>
      <c r="U76" s="5">
        <v>3268244000</v>
      </c>
      <c r="V76" s="5">
        <v>-128211222000</v>
      </c>
      <c r="W76" s="5">
        <v>5139315000</v>
      </c>
    </row>
    <row r="77" spans="3:27" ht="15.5" x14ac:dyDescent="0.35">
      <c r="C77" t="s">
        <v>100</v>
      </c>
      <c r="D77" s="5">
        <v>149348014000</v>
      </c>
      <c r="E77" s="5">
        <v>137016396000</v>
      </c>
      <c r="F77" s="5">
        <v>221010536000</v>
      </c>
      <c r="G77" s="5">
        <v>214431642000</v>
      </c>
      <c r="I77" s="5">
        <v>593539494000</v>
      </c>
      <c r="J77" s="5">
        <v>259898192000</v>
      </c>
      <c r="K77" s="5">
        <v>162514168000</v>
      </c>
      <c r="L77" s="5">
        <v>177534161000</v>
      </c>
      <c r="M77" s="5">
        <v>51932954000</v>
      </c>
      <c r="N77" s="5">
        <v>28284898000</v>
      </c>
      <c r="O77" s="5">
        <v>64871448000</v>
      </c>
      <c r="P77" s="5">
        <v>59745134000</v>
      </c>
      <c r="Q77" s="5">
        <v>54200004000</v>
      </c>
      <c r="R77" s="5">
        <v>46521984000</v>
      </c>
      <c r="S77" s="5">
        <v>33230253000</v>
      </c>
      <c r="T77" s="5">
        <v>27062094000</v>
      </c>
      <c r="U77" s="5">
        <v>3708194000</v>
      </c>
      <c r="V77" s="5">
        <v>-126603018000</v>
      </c>
      <c r="W77" s="5">
        <v>6031626000</v>
      </c>
      <c r="X77" s="5">
        <v>16007032000</v>
      </c>
      <c r="Y77" s="5">
        <v>21186993000</v>
      </c>
      <c r="Z77" s="5">
        <v>31282964000</v>
      </c>
      <c r="AA77" s="2">
        <v>95718973000</v>
      </c>
    </row>
    <row r="78" spans="3:27" ht="15.5" x14ac:dyDescent="0.35">
      <c r="C78" t="s">
        <v>8</v>
      </c>
      <c r="D78" s="5">
        <v>143557139000</v>
      </c>
      <c r="E78" s="5">
        <v>136977034000</v>
      </c>
      <c r="F78" s="5">
        <v>221573515000</v>
      </c>
      <c r="G78" s="5">
        <v>214409670000</v>
      </c>
      <c r="I78" s="5">
        <v>594781237000</v>
      </c>
      <c r="J78" s="5">
        <v>262151328000</v>
      </c>
      <c r="K78" s="5">
        <v>162090622000</v>
      </c>
      <c r="L78" s="5">
        <v>178608922000</v>
      </c>
      <c r="M78" s="5">
        <v>54826971000</v>
      </c>
      <c r="N78" s="5">
        <v>26528494000</v>
      </c>
      <c r="O78" s="5">
        <v>65108161000</v>
      </c>
      <c r="P78" s="5">
        <v>65621743000</v>
      </c>
      <c r="Q78" s="5">
        <v>53708634000</v>
      </c>
      <c r="R78" s="5">
        <v>46403002000</v>
      </c>
      <c r="S78" s="5">
        <v>42352443000</v>
      </c>
      <c r="T78" s="5">
        <v>27039103000</v>
      </c>
      <c r="U78" s="5">
        <v>3248056000</v>
      </c>
      <c r="V78" s="5">
        <v>-128234325000</v>
      </c>
      <c r="W78" s="5">
        <v>5127502000</v>
      </c>
    </row>
    <row r="79" spans="3:27" ht="15.5" x14ac:dyDescent="0.35">
      <c r="C79" t="s">
        <v>101</v>
      </c>
      <c r="D79" s="5">
        <v>5673226000</v>
      </c>
      <c r="E79" s="5">
        <v>39362000</v>
      </c>
      <c r="F79" s="5">
        <v>27314000</v>
      </c>
      <c r="G79" s="5">
        <v>21972000</v>
      </c>
      <c r="I79" s="5">
        <v>82131000</v>
      </c>
      <c r="J79" s="5">
        <v>55075000</v>
      </c>
      <c r="K79" s="5">
        <v>51529000</v>
      </c>
      <c r="L79" s="5">
        <v>33526000</v>
      </c>
      <c r="M79" s="5">
        <v>41017000</v>
      </c>
      <c r="N79" s="5">
        <v>21742000</v>
      </c>
      <c r="O79" s="5">
        <v>41051000</v>
      </c>
      <c r="P79" s="5">
        <v>42974000</v>
      </c>
      <c r="Q79" s="5">
        <v>37867000</v>
      </c>
      <c r="R79" s="5">
        <v>35161000</v>
      </c>
      <c r="S79" s="5">
        <v>32198000</v>
      </c>
      <c r="T79" s="5">
        <v>22991000</v>
      </c>
      <c r="U79" s="5">
        <v>20188000</v>
      </c>
      <c r="V79" s="5">
        <v>23103000</v>
      </c>
      <c r="W79" s="5">
        <v>11813000</v>
      </c>
    </row>
    <row r="80" spans="3:27" ht="15.5" x14ac:dyDescent="0.35">
      <c r="C80" t="s">
        <v>102</v>
      </c>
      <c r="D80" s="5">
        <v>149348014000</v>
      </c>
      <c r="E80" s="5">
        <v>137016396000</v>
      </c>
      <c r="F80" s="5">
        <v>221010536000</v>
      </c>
      <c r="G80" s="5">
        <v>214431642000</v>
      </c>
      <c r="I80" s="5">
        <v>593539494000</v>
      </c>
      <c r="J80" s="5">
        <v>259898192000</v>
      </c>
      <c r="K80" s="5">
        <v>162514168000</v>
      </c>
      <c r="L80" s="5">
        <v>177534161000</v>
      </c>
      <c r="M80" s="5">
        <v>51932954000</v>
      </c>
      <c r="N80" s="5">
        <v>28284898000</v>
      </c>
      <c r="O80" s="5">
        <v>64871448000</v>
      </c>
      <c r="P80" s="5">
        <v>59745134000</v>
      </c>
      <c r="Q80" s="5">
        <v>54200004000</v>
      </c>
      <c r="R80" s="5">
        <v>46521984000</v>
      </c>
      <c r="S80" s="5">
        <v>33230253000</v>
      </c>
      <c r="T80" s="5">
        <v>27062094000</v>
      </c>
      <c r="U80" s="5">
        <v>3708194000</v>
      </c>
      <c r="V80" s="5">
        <v>-126603018000</v>
      </c>
      <c r="W80" s="5">
        <v>6031626000</v>
      </c>
      <c r="X80" s="5">
        <v>16007032000</v>
      </c>
      <c r="Y80" s="5">
        <v>21186993000</v>
      </c>
      <c r="Z80" s="5">
        <v>31282964000</v>
      </c>
      <c r="AA80" s="2">
        <v>95718973000</v>
      </c>
    </row>
    <row r="81" spans="2:27" ht="15.5" x14ac:dyDescent="0.35">
      <c r="C81" t="s">
        <v>103</v>
      </c>
      <c r="D81" s="5">
        <v>149230365000</v>
      </c>
      <c r="E81" s="5">
        <v>137016396000</v>
      </c>
      <c r="F81" s="5">
        <v>221600829000</v>
      </c>
      <c r="G81" s="5">
        <v>214431642000</v>
      </c>
      <c r="I81" s="5">
        <v>594863368000</v>
      </c>
      <c r="J81" s="5">
        <v>262206403000</v>
      </c>
      <c r="K81" s="5">
        <v>162142151000</v>
      </c>
      <c r="L81" s="5">
        <v>178642448000</v>
      </c>
      <c r="M81" s="5">
        <v>54867988000</v>
      </c>
      <c r="N81" s="5">
        <v>26550236000</v>
      </c>
      <c r="O81" s="5">
        <v>65149212000</v>
      </c>
      <c r="P81" s="5">
        <v>65664717000</v>
      </c>
      <c r="Q81" s="5">
        <v>53746501000</v>
      </c>
      <c r="R81" s="5">
        <v>46438163000</v>
      </c>
      <c r="S81" s="5">
        <v>42384641000</v>
      </c>
      <c r="T81" s="5">
        <v>27062094000</v>
      </c>
      <c r="U81" s="5">
        <v>3268244000</v>
      </c>
      <c r="V81" s="5">
        <v>-128211222000</v>
      </c>
      <c r="W81" s="5">
        <v>5139315000</v>
      </c>
    </row>
    <row r="82" spans="2:27" ht="15.5" x14ac:dyDescent="0.35">
      <c r="C82" t="s">
        <v>104</v>
      </c>
      <c r="D82" s="5">
        <v>149230365000</v>
      </c>
      <c r="E82" s="5">
        <v>137016396000</v>
      </c>
      <c r="F82" s="5">
        <v>221600829000</v>
      </c>
      <c r="G82" s="5">
        <v>214431642000</v>
      </c>
      <c r="I82" s="5">
        <v>594863368000</v>
      </c>
      <c r="J82" s="5">
        <v>262206403000</v>
      </c>
      <c r="K82" s="5">
        <v>162142151000</v>
      </c>
      <c r="L82" s="5">
        <v>178642448000</v>
      </c>
      <c r="M82" s="5">
        <v>54867988000</v>
      </c>
      <c r="N82" s="5">
        <v>26550236000</v>
      </c>
      <c r="O82" s="5">
        <v>65149212000</v>
      </c>
      <c r="P82" s="5">
        <v>65664717000</v>
      </c>
      <c r="Q82" s="5">
        <v>53746501000</v>
      </c>
      <c r="R82" s="5">
        <v>46438163000</v>
      </c>
      <c r="S82" s="5">
        <v>42384641000</v>
      </c>
      <c r="T82" s="5">
        <v>27062094000</v>
      </c>
      <c r="U82" s="5">
        <v>3268244000</v>
      </c>
      <c r="V82" s="5">
        <v>-128211222000</v>
      </c>
      <c r="W82" s="5">
        <v>5139315000</v>
      </c>
    </row>
    <row r="84" spans="2:27" ht="15.5" x14ac:dyDescent="0.35">
      <c r="B84" t="s">
        <v>105</v>
      </c>
      <c r="C84" t="s">
        <v>106</v>
      </c>
    </row>
    <row r="85" spans="2:27" ht="15.5" x14ac:dyDescent="0.35">
      <c r="C85" t="s">
        <v>20</v>
      </c>
      <c r="D85" s="5">
        <v>577341557000</v>
      </c>
      <c r="E85" s="5">
        <v>823312820000</v>
      </c>
      <c r="F85" s="5">
        <v>779927087000</v>
      </c>
      <c r="G85" s="5">
        <v>491151866000</v>
      </c>
      <c r="I85" s="5">
        <v>779927087000</v>
      </c>
      <c r="J85" s="5">
        <v>396045083000</v>
      </c>
      <c r="K85" s="5">
        <v>200021445000</v>
      </c>
      <c r="L85" s="5">
        <v>604343048000</v>
      </c>
      <c r="M85" s="5">
        <v>444235404000</v>
      </c>
      <c r="N85" s="5">
        <v>421047949000</v>
      </c>
      <c r="O85" s="5">
        <v>347859945000</v>
      </c>
      <c r="P85" s="5">
        <v>247794848000</v>
      </c>
      <c r="Q85" s="5">
        <v>399406623000</v>
      </c>
      <c r="R85" s="5">
        <v>270774822000</v>
      </c>
      <c r="S85" s="5">
        <v>151150129000</v>
      </c>
      <c r="T85" s="5">
        <v>149175604000</v>
      </c>
      <c r="U85" s="5">
        <v>114085035000</v>
      </c>
      <c r="V85" s="5">
        <v>179202907000</v>
      </c>
      <c r="W85" s="5">
        <v>235999221000</v>
      </c>
      <c r="X85" s="5">
        <v>166462285000</v>
      </c>
      <c r="Y85" s="5">
        <v>146042020000</v>
      </c>
      <c r="Z85" s="5">
        <v>377882942000</v>
      </c>
      <c r="AA85" s="2">
        <v>148281934000</v>
      </c>
    </row>
    <row r="86" spans="2:27" ht="15.5" x14ac:dyDescent="0.35">
      <c r="C86" t="s">
        <v>385</v>
      </c>
      <c r="W86" s="5">
        <v>25146064000</v>
      </c>
      <c r="X86" s="5">
        <v>91310504000</v>
      </c>
      <c r="Y86" s="5">
        <v>14983975000</v>
      </c>
      <c r="Z86" s="5">
        <v>4911073000</v>
      </c>
      <c r="AA86" s="2">
        <v>4841540000</v>
      </c>
    </row>
    <row r="87" spans="2:27" ht="15.5" x14ac:dyDescent="0.35">
      <c r="C87" t="s">
        <v>386</v>
      </c>
      <c r="D87" s="5">
        <v>811346328000</v>
      </c>
      <c r="E87" s="5">
        <v>619701644000</v>
      </c>
      <c r="F87" s="5">
        <v>426794880000</v>
      </c>
      <c r="G87" s="5">
        <v>449449414000</v>
      </c>
      <c r="I87" s="5">
        <v>426794880000</v>
      </c>
      <c r="J87" s="5">
        <v>354082997000</v>
      </c>
      <c r="K87" s="5">
        <v>512352217000</v>
      </c>
      <c r="L87" s="5">
        <v>374742638000</v>
      </c>
      <c r="M87" s="5">
        <v>296664683000</v>
      </c>
      <c r="N87" s="5">
        <v>273833120000</v>
      </c>
      <c r="O87" s="5">
        <v>344348013000</v>
      </c>
      <c r="P87" s="5">
        <v>307646666000</v>
      </c>
      <c r="Q87" s="5">
        <v>155393270000</v>
      </c>
      <c r="R87" s="5">
        <v>127415760000</v>
      </c>
      <c r="S87" s="5">
        <v>199775591000</v>
      </c>
      <c r="T87" s="5">
        <v>111548163000</v>
      </c>
      <c r="U87" s="5">
        <v>176278830000</v>
      </c>
      <c r="V87" s="5">
        <v>78407435000</v>
      </c>
      <c r="W87" s="5">
        <v>189405194000</v>
      </c>
      <c r="X87" s="5">
        <v>150853409000</v>
      </c>
      <c r="Y87" s="5">
        <v>271693355000</v>
      </c>
      <c r="Z87" s="5">
        <v>405243621000</v>
      </c>
      <c r="AA87" s="2">
        <v>113579809000</v>
      </c>
    </row>
    <row r="88" spans="2:27" ht="15.5" x14ac:dyDescent="0.35">
      <c r="C88" t="s">
        <v>387</v>
      </c>
      <c r="M88" s="5">
        <v>150215858000</v>
      </c>
      <c r="N88" s="5">
        <v>67944379000</v>
      </c>
      <c r="O88" s="5">
        <v>25288664000</v>
      </c>
      <c r="P88" s="5">
        <v>243753932000</v>
      </c>
      <c r="Q88" s="5">
        <v>126406554000</v>
      </c>
      <c r="R88" s="5">
        <v>20646138000</v>
      </c>
      <c r="S88" s="5">
        <v>111600301000</v>
      </c>
      <c r="T88" s="5">
        <v>40350863000</v>
      </c>
      <c r="U88" s="5">
        <v>85999600000</v>
      </c>
      <c r="V88" s="5">
        <v>30676268000</v>
      </c>
      <c r="W88" s="5">
        <v>51106078000</v>
      </c>
      <c r="X88" s="5">
        <v>41397107000</v>
      </c>
      <c r="Y88" s="5">
        <v>47188571000</v>
      </c>
      <c r="Z88" s="5">
        <v>21224308000</v>
      </c>
      <c r="AA88" s="2">
        <v>84947213000</v>
      </c>
    </row>
    <row r="89" spans="2:27" ht="15.5" x14ac:dyDescent="0.35">
      <c r="C89" t="s">
        <v>388</v>
      </c>
      <c r="D89" s="5">
        <v>2430702023000</v>
      </c>
      <c r="E89" s="5">
        <v>3187557833000</v>
      </c>
      <c r="F89" s="5">
        <v>1227091822000</v>
      </c>
      <c r="G89" s="5">
        <v>1633462609000</v>
      </c>
      <c r="I89" s="5">
        <v>1227091822000</v>
      </c>
      <c r="J89" s="5">
        <v>675163994000</v>
      </c>
      <c r="K89" s="5">
        <v>830140997000</v>
      </c>
      <c r="L89" s="5">
        <v>445740218000</v>
      </c>
      <c r="M89" s="5">
        <v>363447085000</v>
      </c>
      <c r="N89" s="5">
        <v>1357884485000</v>
      </c>
      <c r="O89" s="5">
        <v>1695292851000</v>
      </c>
      <c r="P89" s="5">
        <v>813244968000</v>
      </c>
      <c r="Q89" s="5">
        <v>1938342915000</v>
      </c>
      <c r="R89" s="5">
        <v>765326695000</v>
      </c>
      <c r="S89" s="5">
        <v>403547162000</v>
      </c>
      <c r="T89" s="5">
        <v>200074871000</v>
      </c>
      <c r="U89" s="5">
        <v>184579455000</v>
      </c>
      <c r="V89" s="5">
        <v>126841432000</v>
      </c>
      <c r="W89" s="5">
        <v>114416974000</v>
      </c>
      <c r="X89" s="5">
        <v>106643319000</v>
      </c>
      <c r="Y89" s="5">
        <v>75355482000</v>
      </c>
      <c r="Z89" s="5">
        <v>14871775000</v>
      </c>
      <c r="AA89" s="2">
        <v>77619995000</v>
      </c>
    </row>
    <row r="90" spans="2:27" ht="15.5" x14ac:dyDescent="0.35">
      <c r="C90" t="s">
        <v>111</v>
      </c>
      <c r="D90" s="5">
        <v>150575816000</v>
      </c>
      <c r="E90" s="5">
        <v>25151788000</v>
      </c>
      <c r="F90" s="5">
        <v>9022253000</v>
      </c>
      <c r="I90" s="5">
        <v>9022253000</v>
      </c>
      <c r="J90" s="5">
        <v>12728234000</v>
      </c>
      <c r="K90" s="5">
        <v>5047996000</v>
      </c>
      <c r="L90" s="5">
        <v>189856000</v>
      </c>
      <c r="M90" s="5">
        <v>2419589000</v>
      </c>
      <c r="N90" s="5">
        <v>56041000</v>
      </c>
      <c r="Q90" s="5">
        <v>18984491000</v>
      </c>
      <c r="S90" s="5">
        <v>2184054000</v>
      </c>
      <c r="T90" s="5">
        <v>810303000</v>
      </c>
      <c r="U90" s="5">
        <v>16295264000</v>
      </c>
      <c r="V90" s="5">
        <v>13418067000</v>
      </c>
      <c r="W90" s="5">
        <v>51720704000</v>
      </c>
      <c r="X90" s="5">
        <v>12164000</v>
      </c>
      <c r="Y90" s="5">
        <v>8968194000</v>
      </c>
      <c r="Z90" s="5">
        <v>10383837000</v>
      </c>
      <c r="AA90" s="2">
        <v>9871247000</v>
      </c>
    </row>
    <row r="91" spans="2:27" ht="15.5" x14ac:dyDescent="0.35">
      <c r="C91" t="s">
        <v>110</v>
      </c>
      <c r="D91" s="5">
        <v>1965704635000</v>
      </c>
      <c r="E91" s="5">
        <v>2850465350000</v>
      </c>
      <c r="F91" s="5">
        <v>770353115000</v>
      </c>
      <c r="G91" s="5">
        <v>1372817108000</v>
      </c>
      <c r="I91" s="5">
        <v>770353115000</v>
      </c>
      <c r="J91" s="5">
        <v>306561055000</v>
      </c>
      <c r="K91" s="5">
        <v>636149727000</v>
      </c>
      <c r="L91" s="5">
        <v>129552761000</v>
      </c>
      <c r="M91" s="5">
        <v>236402030000</v>
      </c>
      <c r="N91" s="5">
        <v>1112057041000</v>
      </c>
      <c r="O91" s="5">
        <v>1387631760000</v>
      </c>
      <c r="P91" s="5">
        <v>1086437990000</v>
      </c>
      <c r="Q91" s="5">
        <v>1561974096000</v>
      </c>
      <c r="R91" s="5">
        <v>255251761000</v>
      </c>
      <c r="S91" s="5">
        <v>228324517000</v>
      </c>
      <c r="T91" s="5">
        <v>55555468000</v>
      </c>
      <c r="U91" s="5">
        <v>28193130000</v>
      </c>
      <c r="V91" s="5">
        <v>35262522000</v>
      </c>
      <c r="W91" s="5">
        <v>212415261000</v>
      </c>
      <c r="X91" s="5">
        <v>265017741000</v>
      </c>
      <c r="Y91" s="5">
        <v>239210158000</v>
      </c>
      <c r="Z91" s="5">
        <v>169805106000</v>
      </c>
      <c r="AA91" s="2">
        <v>377908651000</v>
      </c>
    </row>
    <row r="92" spans="2:27" ht="15.5" x14ac:dyDescent="0.35">
      <c r="C92" t="s">
        <v>389</v>
      </c>
      <c r="D92" s="5">
        <v>2430702023000</v>
      </c>
      <c r="E92" s="5">
        <v>3187557833000</v>
      </c>
      <c r="F92" s="5">
        <v>1227091822000</v>
      </c>
      <c r="G92" s="5">
        <v>1633462609000</v>
      </c>
      <c r="I92" s="5">
        <v>1227091822000</v>
      </c>
      <c r="J92" s="5">
        <v>675163994000</v>
      </c>
      <c r="K92" s="5">
        <v>830140997000</v>
      </c>
      <c r="L92" s="5">
        <v>445740218000</v>
      </c>
      <c r="M92" s="5">
        <v>358453113000</v>
      </c>
      <c r="N92" s="5">
        <v>1352437224000</v>
      </c>
      <c r="O92" s="5">
        <v>1691641764000</v>
      </c>
      <c r="P92" s="5">
        <v>809593881000</v>
      </c>
      <c r="Q92" s="5">
        <v>1934691828000</v>
      </c>
      <c r="R92" s="5">
        <v>761675608000</v>
      </c>
      <c r="S92" s="5">
        <v>403547162000</v>
      </c>
      <c r="T92" s="5">
        <v>200074871000</v>
      </c>
      <c r="U92" s="5">
        <v>184579455000</v>
      </c>
      <c r="V92" s="5">
        <v>126841432000</v>
      </c>
      <c r="W92" s="5">
        <v>114416974000</v>
      </c>
      <c r="X92" s="5">
        <v>106643319000</v>
      </c>
      <c r="Y92" s="5">
        <v>75355482000</v>
      </c>
      <c r="Z92" s="5">
        <v>14871775000</v>
      </c>
      <c r="AA92" s="2">
        <v>77619995000</v>
      </c>
    </row>
    <row r="93" spans="2:27" ht="15.5" x14ac:dyDescent="0.35">
      <c r="C93" t="s">
        <v>85</v>
      </c>
      <c r="D93" s="5">
        <v>22203676000</v>
      </c>
      <c r="E93" s="5">
        <v>30865270000</v>
      </c>
      <c r="F93" s="5">
        <v>30865270000</v>
      </c>
      <c r="G93" s="5">
        <v>37639816000</v>
      </c>
      <c r="I93" s="5">
        <v>30865270000</v>
      </c>
      <c r="J93" s="5">
        <v>29541102000</v>
      </c>
      <c r="K93" s="5">
        <v>27233466000</v>
      </c>
      <c r="L93" s="5">
        <v>27605446000</v>
      </c>
      <c r="M93" s="5">
        <v>26497480000</v>
      </c>
      <c r="N93" s="5">
        <v>23563404000</v>
      </c>
      <c r="O93" s="5">
        <v>25297832000</v>
      </c>
      <c r="P93" s="5">
        <v>25020060000</v>
      </c>
      <c r="Q93" s="5">
        <v>3587034000</v>
      </c>
      <c r="R93" s="5">
        <v>892423000</v>
      </c>
      <c r="S93" s="5">
        <v>976107000</v>
      </c>
      <c r="T93" s="5">
        <v>-18662102000</v>
      </c>
      <c r="V93" s="5">
        <v>-16056000000</v>
      </c>
      <c r="W93" s="5">
        <v>-16056000000</v>
      </c>
      <c r="X93" s="5">
        <v>-22860410000</v>
      </c>
      <c r="Y93" s="5">
        <v>-101811649000</v>
      </c>
      <c r="Z93" s="5">
        <v>-71258895000</v>
      </c>
      <c r="AA93" s="2">
        <v>-20806815000</v>
      </c>
    </row>
    <row r="94" spans="2:27" ht="15.5" x14ac:dyDescent="0.35">
      <c r="C94" t="s">
        <v>113</v>
      </c>
      <c r="D94" s="5">
        <v>8058525000</v>
      </c>
      <c r="E94" s="5">
        <v>8640910000</v>
      </c>
      <c r="F94" s="5">
        <v>9483371000</v>
      </c>
      <c r="G94" s="5">
        <v>27670177000</v>
      </c>
      <c r="I94" s="5">
        <v>9483371000</v>
      </c>
      <c r="J94" s="5">
        <v>14604167000</v>
      </c>
      <c r="K94" s="5">
        <v>10988365000</v>
      </c>
      <c r="L94" s="5">
        <v>4126831000</v>
      </c>
      <c r="M94" s="5">
        <v>38585882000</v>
      </c>
      <c r="N94" s="5">
        <v>44613597000</v>
      </c>
      <c r="O94" s="5">
        <v>12436017000</v>
      </c>
      <c r="P94" s="5">
        <v>15001607000</v>
      </c>
      <c r="Q94" s="5">
        <v>7346912000</v>
      </c>
      <c r="R94" s="5">
        <v>27821933000</v>
      </c>
      <c r="S94" s="5">
        <v>10279621000</v>
      </c>
      <c r="T94" s="5">
        <v>1644298000</v>
      </c>
      <c r="U94" s="5">
        <v>17156926000</v>
      </c>
      <c r="V94" s="5">
        <v>547423000</v>
      </c>
      <c r="W94" s="5">
        <v>1059277000</v>
      </c>
      <c r="X94" s="5">
        <v>1991058000</v>
      </c>
    </row>
    <row r="95" spans="2:27" ht="15.5" x14ac:dyDescent="0.35">
      <c r="C95" t="s">
        <v>390</v>
      </c>
      <c r="D95" s="5">
        <v>8058525000</v>
      </c>
      <c r="E95" s="5">
        <v>8640910000</v>
      </c>
      <c r="F95" s="5">
        <v>9483371000</v>
      </c>
      <c r="G95" s="5">
        <v>27670177000</v>
      </c>
      <c r="I95" s="5">
        <v>9483371000</v>
      </c>
      <c r="J95" s="5">
        <v>14604167000</v>
      </c>
      <c r="K95" s="5">
        <v>10988365000</v>
      </c>
      <c r="L95" s="5">
        <v>4126831000</v>
      </c>
      <c r="M95" s="5">
        <v>38585882000</v>
      </c>
      <c r="N95" s="5">
        <v>44613597000</v>
      </c>
      <c r="O95" s="5">
        <v>12436017000</v>
      </c>
      <c r="P95" s="5">
        <v>15001607000</v>
      </c>
      <c r="Q95" s="5">
        <v>7346912000</v>
      </c>
      <c r="R95" s="5">
        <v>27821933000</v>
      </c>
      <c r="S95" s="5">
        <v>10279621000</v>
      </c>
      <c r="T95" s="5">
        <v>1644298000</v>
      </c>
      <c r="U95" s="5">
        <v>17156926000</v>
      </c>
      <c r="V95" s="5">
        <v>547423000</v>
      </c>
      <c r="W95" s="5">
        <v>1059277000</v>
      </c>
      <c r="X95" s="5">
        <v>1991058000</v>
      </c>
      <c r="Y95" s="5">
        <v>3767750000</v>
      </c>
      <c r="Z95" s="5">
        <v>6919062000</v>
      </c>
      <c r="AA95" s="2">
        <v>13475480000</v>
      </c>
    </row>
    <row r="96" spans="2:27" ht="15.5" x14ac:dyDescent="0.35">
      <c r="C96" t="s">
        <v>119</v>
      </c>
      <c r="D96" s="5">
        <v>51244854000</v>
      </c>
      <c r="E96" s="5">
        <v>42657793000</v>
      </c>
      <c r="F96" s="5">
        <v>44387348000</v>
      </c>
      <c r="G96" s="5">
        <v>43169308000</v>
      </c>
      <c r="I96" s="5">
        <v>44387348000</v>
      </c>
      <c r="J96" s="5">
        <v>37441588000</v>
      </c>
      <c r="K96" s="5">
        <v>32953483000</v>
      </c>
      <c r="L96" s="5">
        <v>36004476000</v>
      </c>
      <c r="M96" s="5">
        <v>44548154000</v>
      </c>
      <c r="N96" s="5">
        <v>39094057000</v>
      </c>
      <c r="O96" s="5">
        <v>18896716000</v>
      </c>
      <c r="P96" s="5">
        <v>20802885000</v>
      </c>
      <c r="Q96" s="5">
        <v>24588000000</v>
      </c>
      <c r="R96" s="5">
        <v>27959985000</v>
      </c>
      <c r="S96" s="5">
        <v>30198937000</v>
      </c>
      <c r="T96" s="5">
        <v>38026684000</v>
      </c>
      <c r="U96" s="5">
        <v>37095403000</v>
      </c>
      <c r="V96" s="5">
        <v>27772206000</v>
      </c>
      <c r="W96" s="5">
        <v>13574107000</v>
      </c>
      <c r="X96" s="5">
        <v>9003383000</v>
      </c>
      <c r="Y96" s="5">
        <v>8104670000</v>
      </c>
      <c r="Z96" s="5">
        <v>8260343000</v>
      </c>
      <c r="AA96" s="2">
        <v>16053862000</v>
      </c>
    </row>
    <row r="97" spans="3:27" ht="15.5" x14ac:dyDescent="0.35">
      <c r="C97" t="s">
        <v>121</v>
      </c>
      <c r="D97" s="5">
        <v>17712110000</v>
      </c>
      <c r="E97" s="5">
        <v>16537653000</v>
      </c>
      <c r="F97" s="5">
        <v>14609606000</v>
      </c>
      <c r="G97" s="5">
        <v>13345152000</v>
      </c>
      <c r="I97" s="5">
        <v>14609606000</v>
      </c>
      <c r="J97" s="5">
        <v>13646965000</v>
      </c>
      <c r="K97" s="5">
        <v>9994579000</v>
      </c>
      <c r="L97" s="5">
        <v>9942646000</v>
      </c>
      <c r="M97" s="5">
        <v>49683574000</v>
      </c>
      <c r="N97" s="5">
        <v>52675284000</v>
      </c>
      <c r="O97" s="5">
        <v>9392519000</v>
      </c>
      <c r="P97" s="5">
        <v>12036147000</v>
      </c>
      <c r="Q97" s="5">
        <v>15966295000</v>
      </c>
      <c r="R97" s="5">
        <v>14045657000</v>
      </c>
      <c r="S97" s="5">
        <v>18236549000</v>
      </c>
      <c r="T97" s="5">
        <v>19605277000</v>
      </c>
      <c r="U97" s="5">
        <v>20878531000</v>
      </c>
      <c r="V97" s="5">
        <v>20362044000</v>
      </c>
      <c r="W97" s="5">
        <v>23511257000</v>
      </c>
      <c r="X97" s="5">
        <v>21312391000</v>
      </c>
      <c r="Y97" s="5">
        <v>23106942000</v>
      </c>
      <c r="Z97" s="5">
        <v>25294268000</v>
      </c>
      <c r="AA97" s="2">
        <v>13028463000</v>
      </c>
    </row>
    <row r="98" spans="3:27" ht="15.5" x14ac:dyDescent="0.35">
      <c r="C98" t="s">
        <v>123</v>
      </c>
      <c r="D98" s="5">
        <v>10143136000</v>
      </c>
      <c r="E98" s="5">
        <v>9948254000</v>
      </c>
      <c r="F98" s="5">
        <v>11396043000</v>
      </c>
      <c r="G98" s="5">
        <v>12775694000</v>
      </c>
      <c r="I98" s="5">
        <v>11396043000</v>
      </c>
      <c r="J98" s="5">
        <v>12812046000</v>
      </c>
      <c r="K98" s="5">
        <v>25932961000</v>
      </c>
      <c r="L98" s="5">
        <v>22521760000</v>
      </c>
      <c r="M98" s="5">
        <v>26009287000</v>
      </c>
      <c r="N98" s="5">
        <v>11519548000</v>
      </c>
      <c r="O98" s="5">
        <v>13788191000</v>
      </c>
      <c r="P98" s="5">
        <v>17809091000</v>
      </c>
      <c r="Q98" s="5">
        <v>20584716000</v>
      </c>
      <c r="R98" s="5">
        <v>3200363000</v>
      </c>
      <c r="S98" s="5">
        <v>3981762000</v>
      </c>
      <c r="T98" s="5">
        <v>3688414000</v>
      </c>
      <c r="U98" s="5">
        <v>4493117000</v>
      </c>
      <c r="V98" s="5">
        <v>3786412000</v>
      </c>
      <c r="W98" s="5">
        <v>4227027000</v>
      </c>
    </row>
    <row r="99" spans="3:27" ht="15.5" x14ac:dyDescent="0.35">
      <c r="C99" t="s">
        <v>127</v>
      </c>
      <c r="D99" s="5">
        <v>8245451990000</v>
      </c>
      <c r="E99" s="5">
        <v>8844879492000</v>
      </c>
      <c r="F99" s="5">
        <v>6828045224000</v>
      </c>
      <c r="G99" s="5">
        <v>6390647221000</v>
      </c>
      <c r="I99" s="5">
        <v>6828045224000</v>
      </c>
      <c r="J99" s="5">
        <v>3541102249000</v>
      </c>
      <c r="K99" s="5">
        <v>2873246491000</v>
      </c>
      <c r="L99" s="5">
        <v>2109833544000</v>
      </c>
      <c r="M99" s="5">
        <v>1819841840000</v>
      </c>
      <c r="N99" s="5">
        <v>2676388593000</v>
      </c>
      <c r="O99" s="5">
        <v>3050556600000</v>
      </c>
      <c r="P99" s="5">
        <v>2672016838000</v>
      </c>
      <c r="Q99" s="5">
        <v>3183416554000</v>
      </c>
      <c r="R99" s="5">
        <v>1570230748000</v>
      </c>
      <c r="S99" s="5">
        <v>1292009831000</v>
      </c>
      <c r="T99" s="5">
        <v>898043881000</v>
      </c>
      <c r="U99" s="5">
        <v>672801614000</v>
      </c>
      <c r="V99" s="5">
        <v>491857433000</v>
      </c>
      <c r="W99" s="5">
        <v>683575114000</v>
      </c>
      <c r="X99" s="5">
        <v>858287816000</v>
      </c>
      <c r="Y99" s="5">
        <v>938381881000</v>
      </c>
      <c r="Z99" s="5">
        <v>968116149000</v>
      </c>
      <c r="AA99" s="2">
        <v>1677267615000</v>
      </c>
    </row>
    <row r="100" spans="3:27" ht="15.5" x14ac:dyDescent="0.35">
      <c r="C100" t="s">
        <v>128</v>
      </c>
    </row>
    <row r="101" spans="3:27" ht="15.5" x14ac:dyDescent="0.35">
      <c r="C101" t="s">
        <v>129</v>
      </c>
    </row>
    <row r="102" spans="3:27" ht="15.5" x14ac:dyDescent="0.35">
      <c r="C102" t="s">
        <v>192</v>
      </c>
      <c r="D102" s="5">
        <v>1020000000000</v>
      </c>
      <c r="E102" s="5">
        <v>1040000000000</v>
      </c>
      <c r="F102" s="5">
        <v>1250000000000</v>
      </c>
      <c r="G102" s="5">
        <v>1532400000000</v>
      </c>
      <c r="I102" s="5">
        <v>1250000000000</v>
      </c>
      <c r="J102" s="5">
        <v>770000000000</v>
      </c>
      <c r="K102" s="5">
        <v>300000000000</v>
      </c>
      <c r="L102" s="5">
        <v>635000000000</v>
      </c>
      <c r="M102" s="5">
        <v>200000000000</v>
      </c>
      <c r="N102" s="5">
        <v>250000000000</v>
      </c>
      <c r="O102" s="5">
        <v>255000000000</v>
      </c>
      <c r="P102" s="5">
        <v>305000000000</v>
      </c>
      <c r="Q102" s="5">
        <v>437000000000</v>
      </c>
      <c r="R102" s="5">
        <v>277000000000</v>
      </c>
      <c r="S102" s="5">
        <v>325000000000</v>
      </c>
      <c r="T102" s="5">
        <v>190000000000</v>
      </c>
      <c r="V102" s="5">
        <v>39766667000</v>
      </c>
      <c r="X102" s="5">
        <v>139462500000</v>
      </c>
      <c r="Y102" s="5">
        <v>84990946000</v>
      </c>
      <c r="AA102" s="2">
        <v>170000000000</v>
      </c>
    </row>
    <row r="103" spans="3:27" ht="15.5" x14ac:dyDescent="0.35">
      <c r="C103" t="s">
        <v>391</v>
      </c>
      <c r="D103" s="5">
        <v>15420049000</v>
      </c>
      <c r="E103" s="5">
        <v>12778696000</v>
      </c>
      <c r="F103" s="5">
        <v>36406917000</v>
      </c>
      <c r="G103" s="5">
        <v>19763172000</v>
      </c>
      <c r="I103" s="5">
        <v>36406917000</v>
      </c>
      <c r="J103" s="5">
        <v>68122855000</v>
      </c>
      <c r="K103" s="5">
        <v>9418889000</v>
      </c>
      <c r="L103" s="5">
        <v>8290912000</v>
      </c>
      <c r="M103" s="5">
        <v>14498238000</v>
      </c>
      <c r="O103" s="5">
        <v>71292055000</v>
      </c>
      <c r="Q103" s="5">
        <v>92518576000</v>
      </c>
      <c r="R103" s="5">
        <v>190811496000</v>
      </c>
      <c r="T103" s="5">
        <v>20697557000</v>
      </c>
      <c r="U103" s="5">
        <v>10874078000</v>
      </c>
      <c r="V103" s="5">
        <v>47680510000</v>
      </c>
      <c r="W103" s="5">
        <v>3295750000</v>
      </c>
      <c r="Y103" s="5">
        <v>3286631000</v>
      </c>
      <c r="Z103" s="5">
        <v>251191000</v>
      </c>
      <c r="AA103" s="2">
        <v>16291585000</v>
      </c>
    </row>
    <row r="104" spans="3:27" ht="15.5" x14ac:dyDescent="0.35">
      <c r="C104" t="s">
        <v>392</v>
      </c>
      <c r="D104" s="5">
        <v>2116280451000</v>
      </c>
      <c r="E104" s="5">
        <v>2875617138000</v>
      </c>
      <c r="F104" s="5">
        <v>779375368000</v>
      </c>
      <c r="G104" s="5">
        <v>1372817108000</v>
      </c>
      <c r="I104" s="5">
        <v>779375368000</v>
      </c>
      <c r="J104" s="5">
        <v>319289289000</v>
      </c>
      <c r="K104" s="5">
        <v>641197723000</v>
      </c>
      <c r="L104" s="5">
        <v>129742617000</v>
      </c>
      <c r="M104" s="5">
        <v>238821619000</v>
      </c>
      <c r="N104" s="5">
        <v>1112113082000</v>
      </c>
      <c r="O104" s="5">
        <v>1387631760000</v>
      </c>
      <c r="P104" s="5">
        <v>1086437990000</v>
      </c>
      <c r="Q104" s="5">
        <v>1580958587000</v>
      </c>
      <c r="R104" s="5">
        <v>255251761000</v>
      </c>
      <c r="S104" s="5">
        <v>230508571000</v>
      </c>
      <c r="T104" s="5">
        <v>56365771000</v>
      </c>
      <c r="U104" s="5">
        <v>44488394000</v>
      </c>
      <c r="V104" s="5">
        <v>48680589000</v>
      </c>
      <c r="W104" s="5">
        <v>264135965000</v>
      </c>
      <c r="X104" s="5">
        <v>265029905000</v>
      </c>
      <c r="Y104" s="5">
        <v>248178352000</v>
      </c>
      <c r="Z104" s="5">
        <v>180188943000</v>
      </c>
      <c r="AA104" s="2">
        <v>387779898000</v>
      </c>
    </row>
    <row r="105" spans="3:27" ht="15.5" x14ac:dyDescent="0.35">
      <c r="C105" t="s">
        <v>393</v>
      </c>
      <c r="D105" s="5">
        <v>2116280451000</v>
      </c>
      <c r="E105" s="5">
        <v>2875617138000</v>
      </c>
      <c r="F105" s="5">
        <v>779375368000</v>
      </c>
      <c r="G105" s="5">
        <v>1372817108000</v>
      </c>
      <c r="I105" s="5">
        <v>779375368000</v>
      </c>
      <c r="J105" s="5">
        <v>319289289000</v>
      </c>
      <c r="K105" s="5">
        <v>641197723000</v>
      </c>
      <c r="L105" s="5">
        <v>129742617000</v>
      </c>
      <c r="M105" s="5">
        <v>238821619000</v>
      </c>
      <c r="N105" s="5">
        <v>1112113082000</v>
      </c>
      <c r="O105" s="5">
        <v>1387631760000</v>
      </c>
      <c r="P105" s="5">
        <v>1086437990000</v>
      </c>
      <c r="Q105" s="5">
        <v>1580958587000</v>
      </c>
      <c r="R105" s="5">
        <v>255251761000</v>
      </c>
      <c r="S105" s="5">
        <v>230508571000</v>
      </c>
      <c r="T105" s="5">
        <v>56365771000</v>
      </c>
      <c r="U105" s="5">
        <v>44488394000</v>
      </c>
      <c r="V105" s="5">
        <v>48680589000</v>
      </c>
      <c r="W105" s="5">
        <v>264135965000</v>
      </c>
      <c r="X105" s="5">
        <v>265029905000</v>
      </c>
      <c r="Y105" s="5">
        <v>248178352000</v>
      </c>
      <c r="Z105" s="5">
        <v>180188943000</v>
      </c>
      <c r="AA105" s="2">
        <v>387779898000</v>
      </c>
    </row>
    <row r="106" spans="3:27" ht="15.5" x14ac:dyDescent="0.35">
      <c r="C106" t="s">
        <v>136</v>
      </c>
      <c r="D106" s="5">
        <v>43617567000</v>
      </c>
      <c r="E106" s="5">
        <v>50748366000</v>
      </c>
      <c r="F106" s="5">
        <v>38907351000</v>
      </c>
      <c r="G106" s="5">
        <v>23624477000</v>
      </c>
      <c r="I106" s="5">
        <v>38907351000</v>
      </c>
      <c r="J106" s="5">
        <v>37290839000</v>
      </c>
      <c r="K106" s="5">
        <v>17190402000</v>
      </c>
      <c r="L106" s="5">
        <v>8293953000</v>
      </c>
      <c r="M106" s="5">
        <v>21067365000</v>
      </c>
      <c r="N106" s="5">
        <v>21728112000</v>
      </c>
      <c r="O106" s="5">
        <v>13377544000</v>
      </c>
      <c r="P106" s="5">
        <v>14811863000</v>
      </c>
      <c r="Q106" s="5">
        <v>27247657000</v>
      </c>
      <c r="R106" s="5">
        <v>24086046000</v>
      </c>
      <c r="S106" s="5">
        <v>12345613000</v>
      </c>
      <c r="T106" s="5">
        <v>9916429000</v>
      </c>
      <c r="U106" s="5">
        <v>4982040000</v>
      </c>
      <c r="V106" s="5">
        <v>7805718000</v>
      </c>
      <c r="W106" s="5">
        <v>6541226000</v>
      </c>
      <c r="X106" s="5">
        <v>5819113000</v>
      </c>
      <c r="Y106" s="5">
        <v>5230295000</v>
      </c>
      <c r="Z106" s="5">
        <v>12116183000</v>
      </c>
      <c r="AA106" s="2">
        <v>34277225000</v>
      </c>
    </row>
    <row r="107" spans="3:27" ht="15.5" x14ac:dyDescent="0.35">
      <c r="C107" t="s">
        <v>394</v>
      </c>
      <c r="X107" s="5">
        <v>18943008000</v>
      </c>
      <c r="Y107" s="5">
        <v>27148646000</v>
      </c>
      <c r="Z107" s="5">
        <v>95183719000</v>
      </c>
    </row>
    <row r="108" spans="3:27" ht="15.5" x14ac:dyDescent="0.35">
      <c r="C108" t="s">
        <v>395</v>
      </c>
      <c r="V108" s="5">
        <v>56859600000</v>
      </c>
    </row>
    <row r="109" spans="3:27" ht="15.5" x14ac:dyDescent="0.35">
      <c r="C109" t="s">
        <v>133</v>
      </c>
      <c r="D109" s="5">
        <v>18654937000</v>
      </c>
      <c r="E109" s="5">
        <v>9316751000</v>
      </c>
      <c r="F109" s="5">
        <v>16974856000</v>
      </c>
      <c r="G109" s="5">
        <v>35421217000</v>
      </c>
      <c r="I109" s="5">
        <v>16974856000</v>
      </c>
      <c r="J109" s="5">
        <v>8976758000</v>
      </c>
      <c r="K109" s="5">
        <v>10855112000</v>
      </c>
      <c r="L109" s="5">
        <v>15939840000</v>
      </c>
      <c r="M109" s="5">
        <v>19395354000</v>
      </c>
      <c r="N109" s="5">
        <v>8577212000</v>
      </c>
      <c r="O109" s="5">
        <v>4878588000</v>
      </c>
      <c r="P109" s="5">
        <v>14269346000</v>
      </c>
      <c r="Q109" s="5">
        <v>16681553000</v>
      </c>
      <c r="R109" s="5">
        <v>13391888000</v>
      </c>
      <c r="S109" s="5">
        <v>5722450000</v>
      </c>
      <c r="T109" s="5">
        <v>3625953000</v>
      </c>
      <c r="U109" s="5">
        <v>2272341000</v>
      </c>
      <c r="V109" s="5">
        <v>5747559000</v>
      </c>
      <c r="W109" s="5">
        <v>6759662000</v>
      </c>
      <c r="X109" s="5">
        <v>8417369000</v>
      </c>
      <c r="Y109" s="5">
        <v>8702362000</v>
      </c>
      <c r="Z109" s="5">
        <v>10192417000</v>
      </c>
      <c r="AA109" s="2">
        <v>6307605000</v>
      </c>
    </row>
    <row r="110" spans="3:27" ht="15.5" x14ac:dyDescent="0.35">
      <c r="C110" t="s">
        <v>137</v>
      </c>
      <c r="D110" s="5">
        <v>217028695000</v>
      </c>
      <c r="E110" s="5">
        <v>182717415000</v>
      </c>
      <c r="F110" s="5">
        <v>199520196000</v>
      </c>
      <c r="G110" s="5">
        <v>175661843000</v>
      </c>
      <c r="I110" s="5">
        <v>199520196000</v>
      </c>
      <c r="J110" s="5">
        <v>94141185000</v>
      </c>
      <c r="K110" s="5">
        <v>76143960000</v>
      </c>
      <c r="L110" s="5">
        <v>63694487000</v>
      </c>
      <c r="M110" s="5">
        <v>60232917000</v>
      </c>
      <c r="N110" s="5">
        <v>37651311000</v>
      </c>
      <c r="O110" s="5">
        <v>48662855000</v>
      </c>
      <c r="P110" s="5">
        <v>49863815000</v>
      </c>
      <c r="Q110" s="5">
        <v>43593168000</v>
      </c>
      <c r="R110" s="5">
        <v>46086007000</v>
      </c>
      <c r="S110" s="5">
        <v>31491842000</v>
      </c>
      <c r="T110" s="5">
        <v>27689614000</v>
      </c>
      <c r="U110" s="5">
        <v>15966630000</v>
      </c>
      <c r="V110" s="5">
        <v>10336806000</v>
      </c>
      <c r="W110" s="5">
        <v>9760810000</v>
      </c>
      <c r="X110" s="5">
        <v>12331511000</v>
      </c>
      <c r="Y110" s="5">
        <v>10172133000</v>
      </c>
      <c r="Z110" s="5">
        <v>13235265000</v>
      </c>
      <c r="AA110" s="2">
        <v>30264152000</v>
      </c>
    </row>
    <row r="111" spans="3:27" ht="15.5" x14ac:dyDescent="0.35">
      <c r="C111" t="s">
        <v>396</v>
      </c>
      <c r="D111" s="5">
        <v>2356718072000</v>
      </c>
      <c r="E111" s="5">
        <v>2355886125000</v>
      </c>
      <c r="F111" s="5">
        <v>2356754342000</v>
      </c>
      <c r="G111" s="5">
        <v>1307895762000</v>
      </c>
      <c r="I111" s="5">
        <v>2356754342000</v>
      </c>
      <c r="J111" s="5">
        <v>695188715000</v>
      </c>
      <c r="K111" s="5">
        <v>529173843000</v>
      </c>
      <c r="L111" s="5">
        <v>122221627000</v>
      </c>
      <c r="M111" s="5">
        <v>122012976000</v>
      </c>
      <c r="N111" s="5">
        <v>249932122000</v>
      </c>
      <c r="O111" s="5">
        <v>249729423000</v>
      </c>
      <c r="P111" s="5">
        <v>249546394000</v>
      </c>
    </row>
    <row r="112" spans="3:27" ht="15.5" x14ac:dyDescent="0.35">
      <c r="C112" t="s">
        <v>151</v>
      </c>
      <c r="Y112" s="5">
        <v>149794836000</v>
      </c>
      <c r="Z112" s="5">
        <v>240576378000</v>
      </c>
      <c r="AA112" s="2">
        <v>339438136000</v>
      </c>
    </row>
    <row r="113" spans="2:27" ht="15.5" x14ac:dyDescent="0.35">
      <c r="C113" t="s">
        <v>154</v>
      </c>
      <c r="D113" s="5">
        <v>5877886957000</v>
      </c>
      <c r="E113" s="5">
        <v>6613037255000</v>
      </c>
      <c r="F113" s="5">
        <v>4753219383000</v>
      </c>
      <c r="G113" s="5">
        <v>4537422209000</v>
      </c>
      <c r="I113" s="5">
        <v>4753219383000</v>
      </c>
      <c r="J113" s="5">
        <v>2061099776000</v>
      </c>
      <c r="K113" s="5">
        <v>1655409421000</v>
      </c>
      <c r="L113" s="5">
        <v>1054059625000</v>
      </c>
      <c r="M113" s="5">
        <v>942670369000</v>
      </c>
      <c r="N113" s="5">
        <v>1854045110000</v>
      </c>
      <c r="O113" s="5">
        <v>2193136067000</v>
      </c>
      <c r="P113" s="5">
        <v>1879745517000</v>
      </c>
      <c r="Q113" s="5">
        <v>2486736989000</v>
      </c>
      <c r="R113" s="5">
        <v>930446027000</v>
      </c>
      <c r="S113" s="5">
        <v>698638273000</v>
      </c>
      <c r="T113" s="5">
        <v>356964554000</v>
      </c>
      <c r="U113" s="5">
        <v>140122279000</v>
      </c>
      <c r="V113" s="5">
        <v>250989948000</v>
      </c>
      <c r="W113" s="5">
        <v>314485776000</v>
      </c>
      <c r="X113" s="5">
        <v>490908493000</v>
      </c>
      <c r="Y113" s="5">
        <v>576314001000</v>
      </c>
      <c r="Z113" s="5">
        <v>586319608000</v>
      </c>
      <c r="AA113" s="2">
        <v>1234850358000</v>
      </c>
    </row>
    <row r="114" spans="2:27" ht="15.5" x14ac:dyDescent="0.35">
      <c r="C114" t="s">
        <v>155</v>
      </c>
    </row>
    <row r="115" spans="2:27" ht="15.5" x14ac:dyDescent="0.35">
      <c r="C115" t="s">
        <v>156</v>
      </c>
      <c r="D115" s="5">
        <v>355465000000</v>
      </c>
      <c r="E115" s="5">
        <v>355465000000</v>
      </c>
      <c r="F115" s="5">
        <v>355465000000</v>
      </c>
      <c r="G115" s="5">
        <v>355465000000</v>
      </c>
      <c r="I115" s="5">
        <v>355465000000</v>
      </c>
      <c r="J115" s="5">
        <v>355465000000</v>
      </c>
      <c r="K115" s="5">
        <v>355465000000</v>
      </c>
      <c r="L115" s="5">
        <v>355465000000</v>
      </c>
      <c r="M115" s="5">
        <v>355465000000</v>
      </c>
      <c r="N115" s="5">
        <v>355465000000</v>
      </c>
      <c r="O115" s="5">
        <v>355465000000</v>
      </c>
      <c r="P115" s="5">
        <v>355465000000</v>
      </c>
      <c r="Q115" s="5">
        <v>355465000000</v>
      </c>
      <c r="R115" s="5">
        <v>355465000000</v>
      </c>
      <c r="S115" s="5">
        <v>355465000000</v>
      </c>
      <c r="T115" s="5">
        <v>355465000000</v>
      </c>
      <c r="U115" s="5">
        <v>355465000000</v>
      </c>
      <c r="V115" s="5">
        <v>182750000000</v>
      </c>
      <c r="W115" s="5">
        <v>182750000000</v>
      </c>
      <c r="X115" s="5">
        <v>182750000000</v>
      </c>
      <c r="Y115" s="5">
        <v>182750000000</v>
      </c>
      <c r="Z115" s="5">
        <v>182750000000</v>
      </c>
      <c r="AA115" s="2">
        <v>182750000000</v>
      </c>
    </row>
    <row r="116" spans="2:27" ht="15.5" x14ac:dyDescent="0.35">
      <c r="C116" t="s">
        <v>157</v>
      </c>
      <c r="D116" s="5">
        <v>123828834000</v>
      </c>
      <c r="E116" s="5">
        <v>123828834000</v>
      </c>
      <c r="F116" s="5">
        <v>123828834000</v>
      </c>
      <c r="G116" s="5">
        <v>123828834000</v>
      </c>
      <c r="I116" s="5">
        <v>123828834000</v>
      </c>
      <c r="J116" s="5">
        <v>123828834000</v>
      </c>
      <c r="K116" s="5">
        <v>123828834000</v>
      </c>
      <c r="L116" s="5">
        <v>123828834000</v>
      </c>
      <c r="M116" s="5">
        <v>123828834000</v>
      </c>
      <c r="N116" s="5">
        <v>123828834000</v>
      </c>
      <c r="O116" s="5">
        <v>123828834000</v>
      </c>
      <c r="P116" s="5">
        <v>123828834000</v>
      </c>
      <c r="Q116" s="5">
        <v>109416554000</v>
      </c>
      <c r="R116" s="5">
        <v>109416554000</v>
      </c>
      <c r="S116" s="5">
        <v>109416554000</v>
      </c>
      <c r="T116" s="5">
        <v>109416554000</v>
      </c>
      <c r="U116" s="5">
        <v>109416554000</v>
      </c>
      <c r="V116" s="5">
        <v>9643948000</v>
      </c>
      <c r="W116" s="5">
        <v>9643948000</v>
      </c>
      <c r="X116" s="5">
        <v>9643948000</v>
      </c>
      <c r="Y116" s="5">
        <v>644975000</v>
      </c>
      <c r="Z116" s="5">
        <v>644975000</v>
      </c>
      <c r="AA116" s="2">
        <v>644975000</v>
      </c>
    </row>
    <row r="117" spans="2:27" ht="15.5" x14ac:dyDescent="0.35">
      <c r="C117" t="s">
        <v>158</v>
      </c>
      <c r="D117" s="5">
        <v>1837943826000</v>
      </c>
      <c r="E117" s="5">
        <v>1701377980000</v>
      </c>
      <c r="F117" s="5">
        <v>1564400946000</v>
      </c>
      <c r="G117" s="5">
        <v>1336052885000</v>
      </c>
      <c r="I117" s="5">
        <v>1564400946000</v>
      </c>
      <c r="J117" s="5">
        <v>970943877000</v>
      </c>
      <c r="K117" s="5">
        <v>711100185000</v>
      </c>
      <c r="L117" s="5">
        <v>548637582000</v>
      </c>
      <c r="M117" s="5">
        <v>371136626000</v>
      </c>
      <c r="N117" s="5">
        <v>319243731000</v>
      </c>
      <c r="O117" s="5">
        <v>352598134000</v>
      </c>
      <c r="P117" s="5">
        <v>287767745000</v>
      </c>
      <c r="Q117" s="5">
        <v>228064269000</v>
      </c>
      <c r="R117" s="5">
        <v>173902903000</v>
      </c>
      <c r="S117" s="5">
        <v>127416217000</v>
      </c>
      <c r="T117" s="5">
        <v>94767411000</v>
      </c>
      <c r="U117" s="5">
        <v>67728308000</v>
      </c>
      <c r="V117" s="5">
        <v>64480252000</v>
      </c>
      <c r="W117" s="5">
        <v>192714577000</v>
      </c>
      <c r="X117" s="5">
        <v>197845785000</v>
      </c>
      <c r="Y117" s="5">
        <v>280484554000</v>
      </c>
      <c r="Z117" s="5">
        <v>269660461000</v>
      </c>
      <c r="AA117" s="2">
        <v>279829097000</v>
      </c>
    </row>
    <row r="118" spans="2:27" ht="15.5" x14ac:dyDescent="0.35">
      <c r="C118" t="s">
        <v>159</v>
      </c>
      <c r="D118" s="5">
        <v>13725000000</v>
      </c>
      <c r="E118" s="5">
        <v>12675000000</v>
      </c>
      <c r="F118" s="5">
        <v>12675000000</v>
      </c>
      <c r="G118" s="5">
        <v>12675000000</v>
      </c>
      <c r="I118" s="5">
        <v>12675000000</v>
      </c>
      <c r="J118" s="5">
        <v>11625000000</v>
      </c>
      <c r="K118" s="5">
        <v>10575000000</v>
      </c>
      <c r="L118" s="5">
        <v>9575000000</v>
      </c>
      <c r="M118" s="5">
        <v>8475000000</v>
      </c>
      <c r="N118" s="5">
        <v>7375000000</v>
      </c>
      <c r="O118" s="5">
        <v>6275000000</v>
      </c>
      <c r="P118" s="5">
        <v>5175000000</v>
      </c>
      <c r="Q118" s="5">
        <v>4075000000</v>
      </c>
      <c r="R118" s="5">
        <v>3950000000</v>
      </c>
      <c r="S118" s="5">
        <v>3925000000</v>
      </c>
      <c r="T118" s="5">
        <v>3900000000</v>
      </c>
      <c r="U118" s="5">
        <v>3900000000</v>
      </c>
      <c r="V118" s="5">
        <v>-5404925000</v>
      </c>
      <c r="W118" s="5">
        <v>-3821721000</v>
      </c>
      <c r="X118" s="5">
        <v>3850000000</v>
      </c>
      <c r="Y118" s="5">
        <v>3800000000</v>
      </c>
      <c r="Z118" s="5">
        <v>3600000000</v>
      </c>
      <c r="AA118" s="2">
        <v>3100000000</v>
      </c>
    </row>
    <row r="119" spans="2:27" ht="15.5" x14ac:dyDescent="0.35">
      <c r="C119" t="s">
        <v>160</v>
      </c>
      <c r="D119" s="5">
        <v>1824218826000</v>
      </c>
      <c r="E119" s="5">
        <v>1688702980000</v>
      </c>
      <c r="F119" s="5">
        <v>1551725946000</v>
      </c>
      <c r="G119" s="5">
        <v>1323377885000</v>
      </c>
      <c r="I119" s="5">
        <v>1551725946000</v>
      </c>
      <c r="J119" s="5">
        <v>959318877000</v>
      </c>
      <c r="K119" s="5">
        <v>700525185000</v>
      </c>
      <c r="L119" s="5">
        <v>539062582000</v>
      </c>
      <c r="M119" s="5">
        <v>362661626000</v>
      </c>
      <c r="N119" s="5">
        <v>311868731000</v>
      </c>
      <c r="O119" s="5">
        <v>346323134000</v>
      </c>
      <c r="P119" s="5">
        <v>282592745000</v>
      </c>
      <c r="Q119" s="5">
        <v>223989269000</v>
      </c>
      <c r="R119" s="5">
        <v>169952903000</v>
      </c>
      <c r="S119" s="5">
        <v>123491217000</v>
      </c>
      <c r="T119" s="5">
        <v>90867411000</v>
      </c>
      <c r="U119" s="5">
        <v>63828308000</v>
      </c>
      <c r="V119" s="5">
        <v>69885177000</v>
      </c>
      <c r="W119" s="5">
        <v>196536298000</v>
      </c>
      <c r="X119" s="5">
        <v>193995785000</v>
      </c>
      <c r="Y119" s="5">
        <v>276684554000</v>
      </c>
      <c r="Z119" s="5">
        <v>266060461000</v>
      </c>
      <c r="AA119" s="2">
        <v>276729097000</v>
      </c>
    </row>
    <row r="120" spans="2:27" ht="15.5" x14ac:dyDescent="0.35">
      <c r="C120" t="s">
        <v>161</v>
      </c>
      <c r="D120" s="5">
        <v>1837943826000</v>
      </c>
      <c r="E120" s="5">
        <v>1701377980000</v>
      </c>
      <c r="F120" s="5">
        <v>1564400946000</v>
      </c>
      <c r="G120" s="5">
        <v>1336052885000</v>
      </c>
      <c r="I120" s="5">
        <v>1564400946000</v>
      </c>
      <c r="J120" s="5">
        <v>970943877000</v>
      </c>
      <c r="K120" s="5">
        <v>711100185000</v>
      </c>
      <c r="L120" s="5">
        <v>548637582000</v>
      </c>
      <c r="M120" s="5">
        <v>371136626000</v>
      </c>
      <c r="N120" s="5">
        <v>319243731000</v>
      </c>
      <c r="O120" s="5">
        <v>352598134000</v>
      </c>
      <c r="P120" s="5">
        <v>287767745000</v>
      </c>
      <c r="Q120" s="5">
        <v>228064269000</v>
      </c>
      <c r="R120" s="5">
        <v>173902903000</v>
      </c>
      <c r="S120" s="5">
        <v>127416217000</v>
      </c>
      <c r="T120" s="5">
        <v>94767411000</v>
      </c>
      <c r="U120" s="5">
        <v>67728308000</v>
      </c>
      <c r="V120" s="5">
        <v>64480252000</v>
      </c>
      <c r="W120" s="5">
        <v>192714577000</v>
      </c>
      <c r="X120" s="5">
        <v>197845785000</v>
      </c>
      <c r="Y120" s="5">
        <v>280484554000</v>
      </c>
      <c r="Z120" s="5">
        <v>269660461000</v>
      </c>
      <c r="AA120" s="2">
        <v>279829097000</v>
      </c>
    </row>
    <row r="121" spans="2:27" ht="15.5" x14ac:dyDescent="0.35">
      <c r="C121" t="s">
        <v>162</v>
      </c>
      <c r="D121" s="5">
        <v>28123697000</v>
      </c>
      <c r="E121" s="5">
        <v>20305153000</v>
      </c>
      <c r="F121" s="5">
        <v>265791000</v>
      </c>
      <c r="G121" s="5">
        <v>238477000</v>
      </c>
      <c r="I121" s="5">
        <v>265791000</v>
      </c>
      <c r="J121" s="5">
        <v>223660000</v>
      </c>
      <c r="K121" s="5">
        <v>209585000</v>
      </c>
      <c r="L121" s="5">
        <v>237057000</v>
      </c>
      <c r="M121" s="5">
        <v>243531000</v>
      </c>
      <c r="N121" s="5">
        <v>242514000</v>
      </c>
      <c r="O121" s="5">
        <v>230733000</v>
      </c>
      <c r="P121" s="5">
        <v>189682000</v>
      </c>
      <c r="Q121" s="5">
        <v>146708000</v>
      </c>
      <c r="R121" s="5">
        <v>107841000</v>
      </c>
      <c r="S121" s="5">
        <v>97680000</v>
      </c>
      <c r="T121" s="5">
        <v>92464000</v>
      </c>
      <c r="U121" s="5">
        <v>69473000</v>
      </c>
      <c r="V121" s="5">
        <v>49285000</v>
      </c>
      <c r="W121" s="5">
        <v>36813000</v>
      </c>
    </row>
    <row r="122" spans="2:27" ht="15.5" x14ac:dyDescent="0.35">
      <c r="C122" t="s">
        <v>10</v>
      </c>
      <c r="D122" s="5">
        <v>2367565033000</v>
      </c>
      <c r="E122" s="5">
        <v>2231842237000</v>
      </c>
      <c r="F122" s="5">
        <v>2074825841000</v>
      </c>
      <c r="G122" s="5">
        <v>1853225012000</v>
      </c>
      <c r="I122" s="5">
        <v>2074825841000</v>
      </c>
      <c r="J122" s="5">
        <v>1480002473000</v>
      </c>
      <c r="K122" s="5">
        <v>1217837070000</v>
      </c>
      <c r="L122" s="5">
        <v>1055773919000</v>
      </c>
      <c r="M122" s="5">
        <v>877171471000</v>
      </c>
      <c r="N122" s="5">
        <v>822343483000</v>
      </c>
      <c r="O122" s="5">
        <v>857420533000</v>
      </c>
      <c r="P122" s="5">
        <v>792271321000</v>
      </c>
      <c r="Q122" s="5">
        <v>696679565000</v>
      </c>
      <c r="R122" s="5">
        <v>639784721000</v>
      </c>
      <c r="S122" s="5">
        <v>593371558000</v>
      </c>
      <c r="T122" s="5">
        <v>541079327000</v>
      </c>
      <c r="U122" s="5">
        <v>532679335000</v>
      </c>
      <c r="V122" s="5">
        <v>240867485000</v>
      </c>
      <c r="W122" s="5">
        <v>369089338000</v>
      </c>
      <c r="X122" s="5">
        <v>367379323000</v>
      </c>
      <c r="Y122" s="5">
        <v>362067880000</v>
      </c>
      <c r="Z122" s="5">
        <v>381796541000</v>
      </c>
      <c r="AA122" s="2">
        <v>442417257000</v>
      </c>
    </row>
    <row r="123" spans="2:27" ht="15.5" x14ac:dyDescent="0.35">
      <c r="C123" t="s">
        <v>163</v>
      </c>
      <c r="D123" s="5">
        <v>8245451990000</v>
      </c>
      <c r="E123" s="5">
        <v>8844879492000</v>
      </c>
      <c r="F123" s="5">
        <v>6828045224000</v>
      </c>
      <c r="G123" s="5">
        <v>6390647221000</v>
      </c>
      <c r="I123" s="5">
        <v>6828045224000</v>
      </c>
      <c r="J123" s="5">
        <v>3541102249000</v>
      </c>
      <c r="K123" s="5">
        <v>2873246491000</v>
      </c>
      <c r="L123" s="5">
        <v>2109833544000</v>
      </c>
      <c r="M123" s="5">
        <v>1819841840000</v>
      </c>
      <c r="N123" s="5">
        <v>2676388593000</v>
      </c>
      <c r="O123" s="5">
        <v>3050556600000</v>
      </c>
      <c r="P123" s="5">
        <v>2672016838000</v>
      </c>
      <c r="Q123" s="5">
        <v>3183416554000</v>
      </c>
      <c r="R123" s="5">
        <v>1570230748000</v>
      </c>
      <c r="S123" s="5">
        <v>1292009831000</v>
      </c>
      <c r="T123" s="5">
        <v>898043881000</v>
      </c>
      <c r="U123" s="5">
        <v>672801614000</v>
      </c>
      <c r="V123" s="5">
        <v>491857433000</v>
      </c>
      <c r="W123" s="5">
        <v>683575114000</v>
      </c>
      <c r="X123" s="5">
        <v>858287816000</v>
      </c>
      <c r="Y123" s="5">
        <v>938381881000</v>
      </c>
      <c r="Z123" s="5">
        <v>968116149000</v>
      </c>
      <c r="AA123" s="2">
        <v>1677267615000</v>
      </c>
    </row>
    <row r="124" spans="2:27" ht="15.5" x14ac:dyDescent="0.35">
      <c r="C124" t="s">
        <v>164</v>
      </c>
      <c r="D124" s="5">
        <v>7109300000</v>
      </c>
      <c r="E124" s="5">
        <v>7109300000</v>
      </c>
      <c r="F124" s="5">
        <v>7109300000</v>
      </c>
      <c r="G124" s="5">
        <v>7109300000</v>
      </c>
      <c r="I124" s="5">
        <v>7109300000</v>
      </c>
      <c r="J124" s="5">
        <v>7109300000</v>
      </c>
      <c r="K124" s="5">
        <v>7109300000</v>
      </c>
      <c r="L124" s="5">
        <v>7109300000</v>
      </c>
      <c r="M124" s="5">
        <v>7109300000</v>
      </c>
      <c r="N124" s="5">
        <v>7109300000</v>
      </c>
      <c r="O124" s="5">
        <v>7109300000</v>
      </c>
      <c r="P124" s="5">
        <v>7109300000</v>
      </c>
      <c r="Q124" s="5">
        <v>7109300000</v>
      </c>
      <c r="R124" s="5">
        <v>7109300000</v>
      </c>
      <c r="S124" s="5">
        <v>7109300000</v>
      </c>
      <c r="T124" s="5">
        <v>7109300000</v>
      </c>
      <c r="U124" s="5">
        <v>7109300000</v>
      </c>
      <c r="V124" s="5">
        <v>3655000000</v>
      </c>
      <c r="W124" s="5">
        <v>3655000000</v>
      </c>
      <c r="X124" s="5">
        <v>3655000000</v>
      </c>
      <c r="Y124" s="5">
        <v>3655000000</v>
      </c>
      <c r="Z124" s="5">
        <v>3655000000</v>
      </c>
      <c r="AA124" s="2">
        <v>3655000000</v>
      </c>
    </row>
    <row r="126" spans="2:27" ht="15.5" x14ac:dyDescent="0.35">
      <c r="B126" t="s">
        <v>165</v>
      </c>
      <c r="C126" t="s">
        <v>166</v>
      </c>
      <c r="D126" s="5">
        <v>-156605813000</v>
      </c>
      <c r="E126" s="5">
        <v>260696612000</v>
      </c>
      <c r="F126" s="5">
        <v>-413375163000</v>
      </c>
      <c r="G126" s="5">
        <v>-791176266000</v>
      </c>
      <c r="I126" s="5">
        <v>-1614053487000</v>
      </c>
      <c r="J126" s="5">
        <v>-354047433000</v>
      </c>
      <c r="K126" s="5">
        <v>-422071417000</v>
      </c>
      <c r="L126" s="5">
        <v>-36626964000</v>
      </c>
      <c r="M126" s="5">
        <v>167972045000</v>
      </c>
      <c r="N126" s="5">
        <v>167479943000</v>
      </c>
      <c r="O126" s="5">
        <v>183073463000</v>
      </c>
      <c r="P126" s="5">
        <v>-237615020000</v>
      </c>
      <c r="Q126" s="5">
        <v>-36710552000</v>
      </c>
      <c r="R126" s="5">
        <v>195537198000</v>
      </c>
      <c r="S126" s="5">
        <v>-150671912000</v>
      </c>
      <c r="T126" s="5">
        <v>-140288871000</v>
      </c>
      <c r="U126" s="5">
        <v>-236014748000</v>
      </c>
      <c r="V126" s="5">
        <v>-174356469000</v>
      </c>
      <c r="W126" s="5">
        <v>175609402000</v>
      </c>
      <c r="X126" s="5">
        <v>210450829000</v>
      </c>
      <c r="Y126" s="5">
        <v>-115867376000</v>
      </c>
      <c r="Z126" s="5">
        <v>522919593000</v>
      </c>
      <c r="AA126" s="2">
        <v>-266130274000</v>
      </c>
    </row>
    <row r="127" spans="2:27" ht="15.5" x14ac:dyDescent="0.35">
      <c r="C127" t="s">
        <v>397</v>
      </c>
      <c r="D127" s="5">
        <v>-163946121000</v>
      </c>
      <c r="E127" s="5">
        <v>-201410231000</v>
      </c>
      <c r="F127" s="5">
        <v>98933618000</v>
      </c>
      <c r="G127" s="5">
        <v>373002805000</v>
      </c>
      <c r="I127" s="5">
        <v>188188159000</v>
      </c>
      <c r="J127" s="5">
        <v>180627037000</v>
      </c>
      <c r="K127" s="5">
        <v>-109891188000</v>
      </c>
      <c r="L127" s="5">
        <v>65470502000</v>
      </c>
      <c r="M127" s="5">
        <v>44107838000</v>
      </c>
      <c r="N127" s="5">
        <v>113406408000</v>
      </c>
      <c r="O127" s="5">
        <v>-3279219000</v>
      </c>
      <c r="P127" s="5">
        <v>-124709743000</v>
      </c>
      <c r="Q127" s="5">
        <v>20637000</v>
      </c>
      <c r="R127" s="5">
        <v>102941128000</v>
      </c>
      <c r="S127" s="5">
        <v>-75744664000</v>
      </c>
      <c r="T127" s="5">
        <v>87173900000</v>
      </c>
      <c r="U127" s="5">
        <v>-79724884000</v>
      </c>
      <c r="V127" s="5">
        <v>9885225000</v>
      </c>
      <c r="W127" s="5">
        <v>-21363936000</v>
      </c>
      <c r="X127" s="5">
        <v>200034236000</v>
      </c>
      <c r="Y127" s="5">
        <v>18381421000</v>
      </c>
      <c r="Z127" s="5">
        <v>-78883414000</v>
      </c>
      <c r="AA127" s="2">
        <v>-264118705000</v>
      </c>
    </row>
    <row r="128" spans="2:27" ht="15.5" x14ac:dyDescent="0.35">
      <c r="C128" t="s">
        <v>398</v>
      </c>
      <c r="D128" s="5">
        <v>56391996000</v>
      </c>
      <c r="E128" s="5">
        <v>76320765000</v>
      </c>
      <c r="F128" s="5">
        <v>81205803000</v>
      </c>
      <c r="G128" s="5">
        <v>69620209000</v>
      </c>
      <c r="I128" s="5">
        <v>223435116000</v>
      </c>
      <c r="J128" s="5">
        <v>176466437000</v>
      </c>
      <c r="K128" s="5">
        <v>98163111000</v>
      </c>
      <c r="L128" s="5">
        <v>143345127000</v>
      </c>
      <c r="M128" s="5">
        <v>130142312000</v>
      </c>
      <c r="N128" s="5">
        <v>85600747000</v>
      </c>
      <c r="O128" s="5">
        <v>103059755000</v>
      </c>
      <c r="P128" s="5">
        <v>102153106000</v>
      </c>
      <c r="Q128" s="5">
        <v>104314148000</v>
      </c>
      <c r="R128" s="5">
        <v>104253214000</v>
      </c>
      <c r="S128" s="5">
        <v>60057154000</v>
      </c>
      <c r="T128" s="5">
        <v>55354175000</v>
      </c>
      <c r="U128" s="5">
        <v>42194472000</v>
      </c>
      <c r="V128" s="5">
        <v>32862298000</v>
      </c>
      <c r="W128" s="5">
        <v>51977908000</v>
      </c>
      <c r="X128" s="5">
        <v>73720362000</v>
      </c>
      <c r="Y128" s="5">
        <v>87098656000</v>
      </c>
      <c r="Z128" s="5">
        <v>101846395000</v>
      </c>
      <c r="AA128" s="2">
        <v>128784538000</v>
      </c>
    </row>
    <row r="129" spans="3:27" ht="15.5" x14ac:dyDescent="0.35">
      <c r="C129" t="s">
        <v>399</v>
      </c>
      <c r="D129" s="5">
        <v>239388618000</v>
      </c>
      <c r="E129" s="5">
        <v>201428923000</v>
      </c>
      <c r="F129" s="5">
        <v>170440951000</v>
      </c>
      <c r="G129" s="5">
        <v>157983768000</v>
      </c>
      <c r="I129" s="5">
        <v>590169098000</v>
      </c>
      <c r="J129" s="5">
        <v>377679886000</v>
      </c>
      <c r="K129" s="5">
        <v>350602196000</v>
      </c>
      <c r="L129" s="5">
        <v>312748249000</v>
      </c>
      <c r="M129" s="5">
        <v>184854396000</v>
      </c>
      <c r="N129" s="5">
        <v>161625570000</v>
      </c>
      <c r="O129" s="5">
        <v>176551818000</v>
      </c>
      <c r="P129" s="5">
        <v>189277715000</v>
      </c>
      <c r="Q129" s="5">
        <v>166723532000</v>
      </c>
      <c r="R129" s="5">
        <v>159687252000</v>
      </c>
      <c r="S129" s="5">
        <v>166084237000</v>
      </c>
      <c r="T129" s="5">
        <v>105130369000</v>
      </c>
      <c r="U129" s="5">
        <v>104693390000</v>
      </c>
      <c r="V129" s="5">
        <v>92652443000</v>
      </c>
      <c r="W129" s="5">
        <v>70233760000</v>
      </c>
      <c r="X129" s="5">
        <v>60342067000</v>
      </c>
      <c r="Y129" s="5">
        <v>60278072000</v>
      </c>
      <c r="Z129" s="5">
        <v>101773343000</v>
      </c>
      <c r="AA129" s="2">
        <v>75901148000</v>
      </c>
    </row>
    <row r="130" spans="3:27" ht="15.5" x14ac:dyDescent="0.35">
      <c r="C130" t="s">
        <v>178</v>
      </c>
      <c r="D130" s="5">
        <v>9625835000</v>
      </c>
      <c r="E130" s="5">
        <v>7509264000</v>
      </c>
      <c r="F130" s="5">
        <v>9562775000</v>
      </c>
      <c r="G130" s="5">
        <v>4128294000</v>
      </c>
      <c r="I130" s="5">
        <v>25108195000</v>
      </c>
      <c r="J130" s="5">
        <v>12352556000</v>
      </c>
      <c r="K130" s="5">
        <v>17798979000</v>
      </c>
      <c r="L130" s="5">
        <v>14987869000</v>
      </c>
      <c r="M130" s="5">
        <v>17538499000</v>
      </c>
      <c r="N130" s="5">
        <v>20268489000</v>
      </c>
      <c r="O130" s="5">
        <v>21265961000</v>
      </c>
      <c r="P130" s="5">
        <v>15933268000</v>
      </c>
      <c r="Q130" s="5">
        <v>18976089000</v>
      </c>
      <c r="R130" s="5">
        <v>7973416000</v>
      </c>
      <c r="S130" s="5">
        <v>6287539000</v>
      </c>
      <c r="T130" s="5">
        <v>5243965000</v>
      </c>
      <c r="U130" s="5">
        <v>10899236000</v>
      </c>
      <c r="V130" s="5">
        <v>5827632000</v>
      </c>
      <c r="W130" s="5">
        <v>14005137000</v>
      </c>
      <c r="X130" s="5">
        <v>13076199000</v>
      </c>
      <c r="Y130" s="5">
        <v>15140374000</v>
      </c>
      <c r="Z130" s="5">
        <v>14571883000</v>
      </c>
      <c r="AA130" s="2">
        <v>11627249000</v>
      </c>
    </row>
    <row r="131" spans="3:27" ht="15.5" x14ac:dyDescent="0.35">
      <c r="C131" t="s">
        <v>400</v>
      </c>
      <c r="R131" s="5">
        <v>647933000</v>
      </c>
      <c r="S131" s="5">
        <v>196670000</v>
      </c>
      <c r="T131" s="5">
        <v>340902000</v>
      </c>
      <c r="U131" s="5">
        <v>961744000</v>
      </c>
      <c r="W131" s="5">
        <v>4411530000</v>
      </c>
      <c r="X131" s="5">
        <v>20049691000</v>
      </c>
    </row>
    <row r="132" spans="3:27" ht="15.5" x14ac:dyDescent="0.35">
      <c r="C132" t="s">
        <v>401</v>
      </c>
      <c r="E132" s="5">
        <v>1985500000</v>
      </c>
      <c r="F132" s="5">
        <v>-6025606000</v>
      </c>
      <c r="G132" s="5">
        <v>4040106000</v>
      </c>
      <c r="I132" s="5">
        <v>-3906665000</v>
      </c>
      <c r="J132" s="5">
        <v>-6078813000</v>
      </c>
      <c r="K132" s="5">
        <v>7975378000</v>
      </c>
      <c r="L132" s="5">
        <v>33309518000</v>
      </c>
      <c r="M132" s="5">
        <v>-27405701000</v>
      </c>
      <c r="N132" s="5">
        <v>-5944217000</v>
      </c>
      <c r="O132" s="5">
        <v>501048400000</v>
      </c>
      <c r="P132" s="5">
        <v>-618171844000</v>
      </c>
      <c r="Q132" s="5">
        <v>117117064000</v>
      </c>
      <c r="R132" s="5">
        <v>56530000</v>
      </c>
      <c r="S132" s="5">
        <v>729676000</v>
      </c>
      <c r="T132" s="5">
        <v>-23050446000</v>
      </c>
      <c r="U132" s="5">
        <v>22406870000</v>
      </c>
      <c r="V132" s="5">
        <v>-77620000</v>
      </c>
      <c r="W132" s="5">
        <v>-3527992000</v>
      </c>
      <c r="X132" s="5">
        <v>3534363000</v>
      </c>
      <c r="Y132" s="5">
        <v>-151168000</v>
      </c>
      <c r="Z132" s="5">
        <v>151168000</v>
      </c>
      <c r="AA132" s="2">
        <v>857514000</v>
      </c>
    </row>
    <row r="133" spans="3:27" ht="15.5" x14ac:dyDescent="0.35">
      <c r="C133" t="s">
        <v>402</v>
      </c>
      <c r="D133" s="5">
        <v>-482031841000</v>
      </c>
      <c r="E133" s="5">
        <v>179189437000</v>
      </c>
      <c r="F133" s="5">
        <v>54603181000</v>
      </c>
      <c r="G133" s="5">
        <v>83212374000</v>
      </c>
      <c r="I133" s="5">
        <v>-18252371000</v>
      </c>
      <c r="J133" s="5">
        <v>186436095000</v>
      </c>
      <c r="K133" s="5">
        <v>-88498544000</v>
      </c>
      <c r="L133" s="5">
        <v>27111747000</v>
      </c>
      <c r="M133" s="5">
        <v>-68167831000</v>
      </c>
      <c r="N133" s="5">
        <v>-114589079000</v>
      </c>
      <c r="O133" s="5">
        <v>288321430000</v>
      </c>
      <c r="P133" s="5">
        <v>-210366475000</v>
      </c>
      <c r="Q133" s="5">
        <v>-204553507000</v>
      </c>
      <c r="R133" s="5">
        <v>281628508000</v>
      </c>
      <c r="S133" s="5">
        <v>-92436101000</v>
      </c>
      <c r="T133" s="5">
        <v>55472217000</v>
      </c>
      <c r="U133" s="5">
        <v>-92129766000</v>
      </c>
      <c r="V133" s="5">
        <v>64631627000</v>
      </c>
      <c r="W133" s="5">
        <v>-2818700000</v>
      </c>
      <c r="X133" s="5">
        <v>-898962000</v>
      </c>
      <c r="Y133" s="5">
        <v>-22684158000</v>
      </c>
      <c r="Z133" s="5">
        <v>47431319000</v>
      </c>
      <c r="AA133" s="2">
        <v>-53606895000</v>
      </c>
    </row>
    <row r="134" spans="3:27" ht="15.5" x14ac:dyDescent="0.35">
      <c r="C134" t="s">
        <v>171</v>
      </c>
      <c r="D134" s="5">
        <v>-55192075000</v>
      </c>
      <c r="E134" s="5">
        <v>-26999170000</v>
      </c>
      <c r="F134" s="5">
        <v>-25653574000</v>
      </c>
      <c r="G134" s="5">
        <v>-26090261000</v>
      </c>
      <c r="I134" s="5">
        <v>-117983015000</v>
      </c>
      <c r="J134" s="5">
        <v>-62530964000</v>
      </c>
      <c r="K134" s="5">
        <v>-40536164000</v>
      </c>
      <c r="L134" s="5">
        <v>-31307036000</v>
      </c>
      <c r="M134" s="5">
        <v>-23510805000</v>
      </c>
      <c r="N134" s="5">
        <v>-30265536000</v>
      </c>
      <c r="O134" s="5">
        <v>-30841336000</v>
      </c>
      <c r="P134" s="5">
        <v>-25198573000</v>
      </c>
      <c r="Q134" s="5">
        <v>-22341016000</v>
      </c>
      <c r="R134" s="5">
        <v>-8921311000</v>
      </c>
      <c r="S134" s="5">
        <v>-3188028000</v>
      </c>
      <c r="T134" s="5">
        <v>-13012239000</v>
      </c>
      <c r="U134" s="5">
        <v>-15778144000</v>
      </c>
      <c r="V134" s="5">
        <v>-9821767000</v>
      </c>
      <c r="W134" s="5">
        <v>-6306157000</v>
      </c>
      <c r="X134" s="5">
        <v>-5202352000</v>
      </c>
      <c r="Y134" s="5">
        <v>-5690844000</v>
      </c>
      <c r="Z134" s="5">
        <v>-44699684000</v>
      </c>
      <c r="AA134" s="2">
        <v>-11373247000</v>
      </c>
    </row>
    <row r="135" spans="3:27" ht="15.5" x14ac:dyDescent="0.35">
      <c r="C135" t="s">
        <v>403</v>
      </c>
      <c r="X135" s="5">
        <v>-16856331000</v>
      </c>
      <c r="Y135" s="5">
        <v>-165454036000</v>
      </c>
      <c r="Z135" s="5">
        <v>760946864000</v>
      </c>
      <c r="AA135" s="2">
        <v>-449085649000</v>
      </c>
    </row>
    <row r="136" spans="3:27" ht="15.5" x14ac:dyDescent="0.35">
      <c r="C136" t="s">
        <v>404</v>
      </c>
      <c r="D136" s="5">
        <v>481111960000</v>
      </c>
      <c r="E136" s="5">
        <v>-46858745000</v>
      </c>
      <c r="F136" s="5">
        <v>-238457394000</v>
      </c>
      <c r="G136" s="5">
        <v>-97328865000</v>
      </c>
      <c r="I136" s="5">
        <v>-60407742000</v>
      </c>
      <c r="J136" s="5">
        <v>-339858014000</v>
      </c>
      <c r="K136" s="5">
        <v>183162587000</v>
      </c>
      <c r="L136" s="5">
        <v>-90297986000</v>
      </c>
      <c r="M136" s="5">
        <v>121145939000</v>
      </c>
      <c r="N136" s="5">
        <v>61889684000</v>
      </c>
      <c r="O136" s="5">
        <v>-584181718000</v>
      </c>
      <c r="P136" s="5">
        <v>630577354000</v>
      </c>
      <c r="Q136" s="5">
        <v>156375128000</v>
      </c>
      <c r="R136" s="5">
        <v>-331329406000</v>
      </c>
      <c r="S136" s="5">
        <v>-29329489000</v>
      </c>
      <c r="T136" s="5">
        <v>-3618040000</v>
      </c>
      <c r="U136" s="5">
        <v>-61930217000</v>
      </c>
      <c r="V136" s="5">
        <v>-228209460000</v>
      </c>
      <c r="W136" s="5">
        <v>209159696000</v>
      </c>
      <c r="X136" s="5">
        <v>-15871349000</v>
      </c>
      <c r="Y136" s="5">
        <v>5514662000</v>
      </c>
      <c r="Z136" s="5">
        <v>-145431023000</v>
      </c>
      <c r="AA136" s="2">
        <v>176032266000</v>
      </c>
    </row>
    <row r="137" spans="3:27" ht="15.5" x14ac:dyDescent="0.35">
      <c r="C137" t="s">
        <v>326</v>
      </c>
      <c r="D137" s="5">
        <v>-112351184000</v>
      </c>
      <c r="E137" s="5">
        <v>-208641892000</v>
      </c>
      <c r="F137" s="5">
        <v>-132824197000</v>
      </c>
      <c r="G137" s="5">
        <v>-80848606000</v>
      </c>
      <c r="I137" s="5">
        <v>-512423238000</v>
      </c>
      <c r="J137" s="5">
        <v>-169149360000</v>
      </c>
      <c r="K137" s="5">
        <v>-230364607000</v>
      </c>
      <c r="L137" s="5">
        <v>-200660802000</v>
      </c>
      <c r="M137" s="5">
        <v>-147967717000</v>
      </c>
      <c r="N137" s="5">
        <v>-120818940000</v>
      </c>
      <c r="O137" s="5">
        <v>-108004318000</v>
      </c>
      <c r="P137" s="5">
        <v>-129194163000</v>
      </c>
      <c r="Q137" s="5">
        <v>-104121560000</v>
      </c>
      <c r="R137" s="5">
        <v>-100757203000</v>
      </c>
      <c r="S137" s="5">
        <v>-89057791000</v>
      </c>
      <c r="T137" s="5">
        <v>-66382392000</v>
      </c>
      <c r="U137" s="5">
        <v>-81925112000</v>
      </c>
      <c r="V137" s="5">
        <v>-61377705000</v>
      </c>
      <c r="AA137" s="2">
        <v>-150504310000</v>
      </c>
    </row>
    <row r="138" spans="3:27" ht="15.5" x14ac:dyDescent="0.35">
      <c r="C138" t="s">
        <v>327</v>
      </c>
      <c r="D138" s="5">
        <v>-57048345000</v>
      </c>
      <c r="E138" s="5">
        <v>-101203426000</v>
      </c>
      <c r="F138" s="5">
        <v>-62853908000</v>
      </c>
      <c r="G138" s="5">
        <v>-45004876000</v>
      </c>
      <c r="I138" s="5">
        <v>-238654284000</v>
      </c>
      <c r="J138" s="5">
        <v>-193150669000</v>
      </c>
      <c r="K138" s="5">
        <v>-164438626000</v>
      </c>
      <c r="L138" s="5">
        <v>-206947153000</v>
      </c>
      <c r="M138" s="5">
        <v>-176752402000</v>
      </c>
      <c r="N138" s="5">
        <v>-159678900000</v>
      </c>
      <c r="O138" s="5">
        <v>-182385547000</v>
      </c>
      <c r="P138" s="5">
        <v>-184652566000</v>
      </c>
      <c r="Q138" s="5">
        <v>-175224924000</v>
      </c>
      <c r="R138" s="5">
        <v>-167531472000</v>
      </c>
      <c r="S138" s="5">
        <v>-144165854000</v>
      </c>
      <c r="T138" s="5">
        <v>-115931350000</v>
      </c>
      <c r="U138" s="5">
        <v>-100862832000</v>
      </c>
      <c r="V138" s="5">
        <v>-91683088000</v>
      </c>
    </row>
    <row r="139" spans="3:27" ht="15.5" x14ac:dyDescent="0.35">
      <c r="C139" t="s">
        <v>168</v>
      </c>
      <c r="W139" s="5">
        <v>-155962326000</v>
      </c>
      <c r="X139" s="5">
        <v>-141288628000</v>
      </c>
      <c r="Y139" s="5">
        <v>-129616095000</v>
      </c>
      <c r="Z139" s="5">
        <v>-204935236000</v>
      </c>
    </row>
    <row r="140" spans="3:27" ht="15.5" x14ac:dyDescent="0.35">
      <c r="C140" t="s">
        <v>405</v>
      </c>
      <c r="Y140" s="5">
        <v>5464948000</v>
      </c>
      <c r="Z140" s="5">
        <v>14905393000</v>
      </c>
      <c r="AA140" s="2">
        <v>52683878000</v>
      </c>
    </row>
    <row r="141" spans="3:27" ht="15.5" x14ac:dyDescent="0.35">
      <c r="C141" t="s">
        <v>406</v>
      </c>
      <c r="Z141" s="5">
        <v>-134459290000</v>
      </c>
      <c r="AA141" s="2">
        <v>134459290000</v>
      </c>
    </row>
    <row r="142" spans="3:27" ht="15.5" x14ac:dyDescent="0.35">
      <c r="C142" t="s">
        <v>407</v>
      </c>
    </row>
    <row r="143" spans="3:27" ht="15.5" x14ac:dyDescent="0.35">
      <c r="C143" t="s">
        <v>408</v>
      </c>
      <c r="D143" s="5">
        <v>165474000000</v>
      </c>
      <c r="E143" s="5">
        <v>595131000000</v>
      </c>
      <c r="F143" s="5">
        <v>103966000000</v>
      </c>
      <c r="G143" s="5">
        <v>-60728000000</v>
      </c>
      <c r="I143" s="5">
        <v>387800556000</v>
      </c>
      <c r="J143" s="5">
        <v>117243810000</v>
      </c>
      <c r="K143" s="5">
        <v>55115744000</v>
      </c>
      <c r="L143" s="5">
        <v>315766758000</v>
      </c>
      <c r="M143" s="5">
        <v>173660207000</v>
      </c>
      <c r="N143" s="5">
        <v>253657657000</v>
      </c>
      <c r="O143" s="5">
        <v>64940284000</v>
      </c>
      <c r="P143" s="5">
        <v>119867693000</v>
      </c>
      <c r="Q143" s="5">
        <v>81913116000</v>
      </c>
      <c r="R143" s="5">
        <v>587707868000</v>
      </c>
      <c r="S143" s="5">
        <v>259550000000</v>
      </c>
      <c r="T143" s="5">
        <v>132475000000</v>
      </c>
    </row>
    <row r="144" spans="3:27" ht="15.5" x14ac:dyDescent="0.35">
      <c r="C144" t="s">
        <v>409</v>
      </c>
      <c r="D144" s="5">
        <v>-387250000000</v>
      </c>
      <c r="E144" s="5">
        <v>-369945000000</v>
      </c>
      <c r="F144" s="5">
        <v>-634993000000</v>
      </c>
      <c r="G144" s="5">
        <v>-1289925000000</v>
      </c>
      <c r="I144" s="5">
        <v>-2581225980000</v>
      </c>
      <c r="J144" s="5">
        <v>-947184040000</v>
      </c>
      <c r="K144" s="5">
        <v>-686754759000</v>
      </c>
      <c r="L144" s="5">
        <v>-463314161000</v>
      </c>
      <c r="M144" s="5">
        <v>-142236249000</v>
      </c>
      <c r="N144" s="5">
        <v>-189337898000</v>
      </c>
      <c r="O144" s="5">
        <v>-172229975000</v>
      </c>
      <c r="P144" s="5">
        <v>-96962179000</v>
      </c>
      <c r="Q144" s="5">
        <v>-263397910000</v>
      </c>
      <c r="R144" s="5">
        <v>-532988762000</v>
      </c>
      <c r="S144" s="5">
        <v>-295000000000</v>
      </c>
      <c r="T144" s="5">
        <v>-414475000000</v>
      </c>
    </row>
    <row r="145" spans="3:27" ht="15.5" x14ac:dyDescent="0.35">
      <c r="C145" t="s">
        <v>410</v>
      </c>
      <c r="AA145" s="2">
        <v>153000000</v>
      </c>
    </row>
    <row r="146" spans="3:27" ht="15.5" x14ac:dyDescent="0.35">
      <c r="C146" t="s">
        <v>411</v>
      </c>
    </row>
    <row r="147" spans="3:27" ht="15.5" x14ac:dyDescent="0.35">
      <c r="C147" t="s">
        <v>333</v>
      </c>
      <c r="D147" s="5">
        <v>297909000</v>
      </c>
      <c r="E147" s="5">
        <v>5754814000</v>
      </c>
      <c r="F147" s="5">
        <v>21296849000</v>
      </c>
      <c r="G147" s="5">
        <v>-12379756000</v>
      </c>
      <c r="I147" s="5">
        <v>16188920000</v>
      </c>
      <c r="J147" s="5">
        <v>1222698000</v>
      </c>
      <c r="K147" s="5">
        <v>5244846000</v>
      </c>
      <c r="L147" s="5">
        <v>-20119306000</v>
      </c>
      <c r="M147" s="5">
        <v>5756322000</v>
      </c>
      <c r="N147" s="5">
        <v>-10632347000</v>
      </c>
      <c r="O147" s="5">
        <v>-2071275000</v>
      </c>
      <c r="P147" s="5">
        <v>-4695477000</v>
      </c>
      <c r="Q147" s="5">
        <v>17990803000</v>
      </c>
      <c r="R147" s="5">
        <v>576847000</v>
      </c>
      <c r="S147" s="5">
        <v>749025000</v>
      </c>
      <c r="T147" s="5">
        <v>88935000</v>
      </c>
      <c r="U147" s="5">
        <v>1572072000</v>
      </c>
      <c r="V147" s="5">
        <v>497572000</v>
      </c>
      <c r="W147" s="5">
        <v>884836000</v>
      </c>
      <c r="X147" s="5">
        <v>472601000</v>
      </c>
      <c r="Y147" s="5">
        <v>-4622126000</v>
      </c>
      <c r="Z147" s="5">
        <v>2869232000</v>
      </c>
      <c r="AA147" s="2">
        <v>1243099000</v>
      </c>
    </row>
    <row r="148" spans="3:27" ht="15.5" x14ac:dyDescent="0.35">
      <c r="C148" t="s">
        <v>224</v>
      </c>
    </row>
    <row r="149" spans="3:27" ht="15.5" x14ac:dyDescent="0.35">
      <c r="C149" t="s">
        <v>172</v>
      </c>
      <c r="D149" s="5">
        <v>-95274634000</v>
      </c>
      <c r="E149" s="5">
        <v>-219228411000</v>
      </c>
      <c r="F149" s="5">
        <v>696375025000</v>
      </c>
      <c r="G149" s="5">
        <v>650404324000</v>
      </c>
      <c r="I149" s="5">
        <v>1985844675000</v>
      </c>
      <c r="J149" s="5">
        <v>549682192000</v>
      </c>
      <c r="K149" s="5">
        <v>5708700000</v>
      </c>
      <c r="L149" s="5">
        <v>190990418000</v>
      </c>
      <c r="M149" s="5">
        <v>-135248279000</v>
      </c>
      <c r="N149" s="5">
        <v>-107132236000</v>
      </c>
      <c r="O149" s="5">
        <v>-101420531000</v>
      </c>
      <c r="P149" s="5">
        <v>74006420000</v>
      </c>
      <c r="Q149" s="5">
        <v>154285875000</v>
      </c>
      <c r="R149" s="5">
        <v>-69369446000</v>
      </c>
      <c r="S149" s="5">
        <v>171435299000</v>
      </c>
      <c r="T149" s="5">
        <v>162224183000</v>
      </c>
      <c r="U149" s="5">
        <v>183089043000</v>
      </c>
      <c r="V149" s="5">
        <v>93434604000</v>
      </c>
      <c r="W149" s="5">
        <v>-170400640000</v>
      </c>
      <c r="X149" s="5">
        <v>-126595016000</v>
      </c>
      <c r="Y149" s="5">
        <v>-115915444000</v>
      </c>
      <c r="Z149" s="5">
        <v>-290303917000</v>
      </c>
      <c r="AA149" s="2">
        <v>221947264000</v>
      </c>
    </row>
    <row r="150" spans="3:27" ht="15.5" x14ac:dyDescent="0.35">
      <c r="C150" t="s">
        <v>173</v>
      </c>
      <c r="D150" s="5">
        <v>5909184000</v>
      </c>
      <c r="E150" s="5">
        <v>1917532000</v>
      </c>
      <c r="F150" s="5">
        <v>5775359000</v>
      </c>
      <c r="G150" s="5">
        <v>1949710000</v>
      </c>
      <c r="I150" s="5">
        <v>12090816000</v>
      </c>
      <c r="J150" s="5">
        <v>388879000</v>
      </c>
      <c r="K150" s="5">
        <v>12041114000</v>
      </c>
      <c r="L150" s="5">
        <v>5744190000</v>
      </c>
      <c r="M150" s="5">
        <v>-9536311000</v>
      </c>
      <c r="N150" s="5">
        <v>12840297000</v>
      </c>
      <c r="O150" s="5">
        <v>18412165000</v>
      </c>
      <c r="P150" s="5">
        <v>11996825000</v>
      </c>
      <c r="Q150" s="5">
        <v>11056478000</v>
      </c>
      <c r="R150" s="5">
        <v>-6543059000</v>
      </c>
      <c r="S150" s="5">
        <v>-18788862000</v>
      </c>
      <c r="T150" s="5">
        <v>13155257000</v>
      </c>
      <c r="U150" s="5">
        <v>-12192167000</v>
      </c>
      <c r="V150" s="5">
        <v>24125551000</v>
      </c>
      <c r="W150" s="5">
        <v>64328174000</v>
      </c>
      <c r="X150" s="5">
        <v>-63435548000</v>
      </c>
      <c r="Y150" s="5">
        <v>-58102000</v>
      </c>
      <c r="Z150" s="5">
        <v>-3014668000</v>
      </c>
      <c r="AA150" s="2">
        <v>24772094000</v>
      </c>
    </row>
    <row r="151" spans="3:27" ht="15.5" x14ac:dyDescent="0.35">
      <c r="C151" t="s">
        <v>412</v>
      </c>
      <c r="S151" s="5">
        <v>-7000000000</v>
      </c>
      <c r="T151" s="5">
        <v>-10000000000</v>
      </c>
      <c r="U151" s="5">
        <v>-14700000000</v>
      </c>
    </row>
    <row r="152" spans="3:27" ht="15.5" x14ac:dyDescent="0.35">
      <c r="C152" t="s">
        <v>413</v>
      </c>
      <c r="D152" s="5">
        <v>-20000000000</v>
      </c>
      <c r="E152" s="5">
        <v>20000000000</v>
      </c>
      <c r="K152" s="5">
        <v>1000000</v>
      </c>
    </row>
    <row r="153" spans="3:27" ht="15.5" x14ac:dyDescent="0.35">
      <c r="C153" t="s">
        <v>414</v>
      </c>
      <c r="V153" s="5">
        <v>25223777000</v>
      </c>
      <c r="W153" s="5">
        <v>128329133000</v>
      </c>
      <c r="X153" s="5">
        <v>123357231000</v>
      </c>
      <c r="Y153" s="5">
        <v>26049500000</v>
      </c>
      <c r="Z153" s="5">
        <v>691140000</v>
      </c>
      <c r="AA153" s="2">
        <v>115560150000</v>
      </c>
    </row>
    <row r="154" spans="3:27" ht="15.5" x14ac:dyDescent="0.35">
      <c r="C154" t="s">
        <v>415</v>
      </c>
      <c r="T154" s="5">
        <v>25000000000</v>
      </c>
    </row>
    <row r="155" spans="3:27" ht="15.5" x14ac:dyDescent="0.35">
      <c r="C155" t="s">
        <v>416</v>
      </c>
      <c r="U155" s="5">
        <v>565000000</v>
      </c>
    </row>
    <row r="156" spans="3:27" ht="15.5" x14ac:dyDescent="0.35">
      <c r="C156" t="s">
        <v>335</v>
      </c>
      <c r="F156" s="5">
        <v>631000</v>
      </c>
      <c r="I156" s="5">
        <v>631000</v>
      </c>
      <c r="K156" s="5">
        <v>60921000</v>
      </c>
      <c r="L156" s="5">
        <v>-672982000</v>
      </c>
      <c r="M156" s="5">
        <v>197955000</v>
      </c>
      <c r="Q156" s="5">
        <v>1134935000</v>
      </c>
      <c r="R156" s="5">
        <v>8818000</v>
      </c>
      <c r="S156" s="5">
        <v>194500000</v>
      </c>
      <c r="T156" s="5">
        <v>62364000</v>
      </c>
      <c r="U156" s="5">
        <v>29130000</v>
      </c>
      <c r="V156" s="5">
        <v>1271908000</v>
      </c>
      <c r="W156" s="5">
        <v>1803090000</v>
      </c>
      <c r="X156" s="5">
        <v>33182000</v>
      </c>
      <c r="Y156" s="5">
        <v>472620000</v>
      </c>
      <c r="Z156" s="5">
        <v>247983000</v>
      </c>
      <c r="AA156" s="2">
        <v>611394000</v>
      </c>
    </row>
    <row r="157" spans="3:27" ht="15.5" x14ac:dyDescent="0.35">
      <c r="C157" t="s">
        <v>417</v>
      </c>
      <c r="D157" s="5">
        <v>78000000</v>
      </c>
      <c r="E157" s="5">
        <v>-145500000</v>
      </c>
      <c r="F157" s="5">
        <v>-1039981000</v>
      </c>
      <c r="I157" s="5">
        <v>-1039981000</v>
      </c>
      <c r="J157" s="5">
        <v>-159500000</v>
      </c>
      <c r="K157" s="5">
        <v>-1753250000</v>
      </c>
      <c r="L157" s="5">
        <v>-2160041000</v>
      </c>
      <c r="M157" s="5">
        <v>-2468057000</v>
      </c>
      <c r="N157" s="5">
        <v>-365909000</v>
      </c>
      <c r="O157" s="5">
        <v>-522727000</v>
      </c>
      <c r="P157" s="5">
        <v>-821880000</v>
      </c>
      <c r="Q157" s="5">
        <v>-1052500000</v>
      </c>
      <c r="R157" s="5">
        <v>-11683653000</v>
      </c>
      <c r="S157" s="5">
        <v>-11181744000</v>
      </c>
      <c r="V157" s="5">
        <v>-599327000</v>
      </c>
    </row>
    <row r="158" spans="3:27" ht="15.5" x14ac:dyDescent="0.35">
      <c r="C158" t="s">
        <v>418</v>
      </c>
    </row>
    <row r="159" spans="3:27" ht="15.5" x14ac:dyDescent="0.35">
      <c r="C159" t="s">
        <v>175</v>
      </c>
      <c r="D159" s="5">
        <v>-1911763000</v>
      </c>
      <c r="E159" s="5">
        <v>-3306288000</v>
      </c>
      <c r="F159" s="5">
        <v>-2568545000</v>
      </c>
      <c r="G159" s="5">
        <v>-1414017000</v>
      </c>
      <c r="I159" s="5">
        <v>-5959359000</v>
      </c>
      <c r="J159" s="5">
        <v>-8925563000</v>
      </c>
      <c r="K159" s="5">
        <v>-2697585000</v>
      </c>
      <c r="L159" s="5">
        <v>-2375481000</v>
      </c>
      <c r="M159" s="5">
        <v>-4928091000</v>
      </c>
      <c r="N159" s="5">
        <v>-5384451000</v>
      </c>
      <c r="O159" s="5">
        <v>-2006773000</v>
      </c>
      <c r="P159" s="5">
        <v>-2275787000</v>
      </c>
      <c r="Q159" s="5">
        <v>-4863909000</v>
      </c>
      <c r="R159" s="5">
        <v>-2036540000</v>
      </c>
      <c r="S159" s="5">
        <v>-4207472000</v>
      </c>
      <c r="T159" s="5">
        <v>-6249862000</v>
      </c>
      <c r="U159" s="5">
        <v>-7588039000</v>
      </c>
      <c r="V159" s="5">
        <v>-5936022000</v>
      </c>
      <c r="W159" s="5">
        <v>-10105759000</v>
      </c>
      <c r="X159" s="5">
        <v>-4700737000</v>
      </c>
      <c r="Y159" s="5">
        <v>-5671096000</v>
      </c>
      <c r="Z159" s="5">
        <v>-17834534000</v>
      </c>
      <c r="AA159" s="2">
        <v>-6026699000</v>
      </c>
    </row>
    <row r="160" spans="3:27" ht="15.5" x14ac:dyDescent="0.35">
      <c r="C160" t="s">
        <v>419</v>
      </c>
      <c r="D160" s="5">
        <v>-1882888000</v>
      </c>
      <c r="E160" s="5">
        <v>-200000000</v>
      </c>
      <c r="F160" s="5">
        <v>-257000000</v>
      </c>
      <c r="I160" s="5">
        <v>-5265582000</v>
      </c>
      <c r="J160" s="5">
        <v>-2783280000</v>
      </c>
      <c r="K160" s="5">
        <v>-1367951000</v>
      </c>
      <c r="L160" s="5">
        <v>-1099065000</v>
      </c>
      <c r="M160" s="5">
        <v>-19876617000</v>
      </c>
      <c r="N160" s="5">
        <v>-1677832000</v>
      </c>
      <c r="O160" s="5">
        <v>-324296000</v>
      </c>
      <c r="P160" s="5">
        <v>-838776000</v>
      </c>
      <c r="Q160" s="5">
        <v>-3138137000</v>
      </c>
      <c r="R160" s="5">
        <v>-805100000</v>
      </c>
      <c r="S160" s="5">
        <v>-666193000</v>
      </c>
      <c r="T160" s="5">
        <v>-697210000</v>
      </c>
      <c r="U160" s="5">
        <v>-345566000</v>
      </c>
      <c r="V160" s="5">
        <v>-1584917000</v>
      </c>
      <c r="W160" s="5">
        <v>-2589112000</v>
      </c>
    </row>
    <row r="161" spans="3:27" ht="15.5" x14ac:dyDescent="0.35">
      <c r="C161" t="s">
        <v>420</v>
      </c>
      <c r="V161" s="5">
        <v>-77500000</v>
      </c>
      <c r="W161" s="5">
        <v>-65759215000</v>
      </c>
      <c r="X161" s="5">
        <v>-192400000000</v>
      </c>
      <c r="Y161" s="5">
        <v>-36049500000</v>
      </c>
      <c r="Z161" s="5">
        <v>-691140000</v>
      </c>
      <c r="AA161" s="2">
        <v>-97000000000</v>
      </c>
    </row>
    <row r="162" spans="3:27" ht="15.5" x14ac:dyDescent="0.35">
      <c r="C162" t="s">
        <v>421</v>
      </c>
    </row>
    <row r="163" spans="3:27" ht="15.5" x14ac:dyDescent="0.35">
      <c r="C163" t="s">
        <v>422</v>
      </c>
    </row>
    <row r="164" spans="3:27" ht="15.5" x14ac:dyDescent="0.35">
      <c r="C164" t="s">
        <v>189</v>
      </c>
      <c r="D164" s="5">
        <v>-95274634000</v>
      </c>
      <c r="E164" s="5">
        <v>-219228411000</v>
      </c>
      <c r="F164" s="5">
        <v>696375025000</v>
      </c>
      <c r="G164" s="5">
        <v>650404324000</v>
      </c>
      <c r="I164" s="5">
        <v>1985844675000</v>
      </c>
      <c r="J164" s="5">
        <v>549682192000</v>
      </c>
      <c r="K164" s="5">
        <v>5708700000</v>
      </c>
      <c r="L164" s="5">
        <v>190990418000</v>
      </c>
      <c r="M164" s="5">
        <v>-135248279000</v>
      </c>
      <c r="N164" s="5">
        <v>-107132236000</v>
      </c>
      <c r="O164" s="5">
        <v>-101420531000</v>
      </c>
      <c r="P164" s="5">
        <v>74006420000</v>
      </c>
      <c r="Q164" s="5">
        <v>154285875000</v>
      </c>
      <c r="R164" s="5">
        <v>-69369446000</v>
      </c>
      <c r="S164" s="5">
        <v>171435299000</v>
      </c>
      <c r="T164" s="5">
        <v>162224183000</v>
      </c>
      <c r="U164" s="5">
        <v>183089043000</v>
      </c>
      <c r="V164" s="5">
        <v>93434604000</v>
      </c>
      <c r="W164" s="5">
        <v>-170400640000</v>
      </c>
      <c r="X164" s="5">
        <v>-126595016000</v>
      </c>
      <c r="Y164" s="5">
        <v>-115915444000</v>
      </c>
      <c r="Z164" s="5">
        <v>-290303917000</v>
      </c>
      <c r="AA164" s="2">
        <v>221947264000</v>
      </c>
    </row>
    <row r="165" spans="3:27" ht="15.5" x14ac:dyDescent="0.35">
      <c r="C165" t="s">
        <v>423</v>
      </c>
      <c r="D165" s="5">
        <v>5220500000000</v>
      </c>
      <c r="E165" s="5">
        <v>5821000000000</v>
      </c>
      <c r="F165" s="5">
        <v>6930213889000</v>
      </c>
      <c r="G165" s="5">
        <v>5249400000000</v>
      </c>
      <c r="I165" s="5">
        <v>18628780583000</v>
      </c>
      <c r="J165" s="5">
        <v>11679000000000</v>
      </c>
      <c r="K165" s="5">
        <v>7244000000000</v>
      </c>
      <c r="L165" s="5">
        <v>3195000000000</v>
      </c>
      <c r="M165" s="5">
        <v>2005000000000</v>
      </c>
      <c r="N165" s="5">
        <v>2116000000000</v>
      </c>
      <c r="O165" s="5">
        <v>1990000000000</v>
      </c>
      <c r="P165" s="5">
        <v>3029000000000</v>
      </c>
      <c r="Q165" s="5">
        <v>2606000000000</v>
      </c>
      <c r="R165" s="5">
        <v>2742200000000</v>
      </c>
      <c r="S165" s="5">
        <v>2216000000000</v>
      </c>
      <c r="T165" s="5">
        <v>2268000000000</v>
      </c>
      <c r="U165" s="5">
        <v>239000000000</v>
      </c>
      <c r="V165" s="5">
        <v>734000000000</v>
      </c>
      <c r="W165" s="5">
        <v>753500000000</v>
      </c>
      <c r="X165" s="5">
        <v>1109462500000</v>
      </c>
      <c r="Y165" s="5">
        <v>84990946000</v>
      </c>
      <c r="AA165" s="2">
        <v>65611564000</v>
      </c>
    </row>
    <row r="166" spans="3:27" ht="15.5" x14ac:dyDescent="0.35">
      <c r="C166" t="s">
        <v>424</v>
      </c>
      <c r="M166" s="5">
        <v>122500000000</v>
      </c>
      <c r="P166" s="5">
        <v>250000000000</v>
      </c>
    </row>
    <row r="167" spans="3:27" ht="15.5" x14ac:dyDescent="0.35">
      <c r="C167" t="s">
        <v>425</v>
      </c>
      <c r="J167" s="5">
        <v>-122500000000</v>
      </c>
      <c r="M167" s="5">
        <v>-250000000000</v>
      </c>
    </row>
    <row r="168" spans="3:27" ht="15.5" x14ac:dyDescent="0.35">
      <c r="C168" t="s">
        <v>426</v>
      </c>
    </row>
    <row r="169" spans="3:27" ht="15.5" x14ac:dyDescent="0.35">
      <c r="C169" t="s">
        <v>427</v>
      </c>
      <c r="U169" s="5">
        <v>-58020000000</v>
      </c>
      <c r="V169" s="5">
        <v>58110000000</v>
      </c>
    </row>
    <row r="170" spans="3:27" ht="15.5" x14ac:dyDescent="0.35">
      <c r="C170" t="s">
        <v>428</v>
      </c>
      <c r="L170" s="5">
        <v>50300000000</v>
      </c>
      <c r="M170" s="5">
        <v>135500000000</v>
      </c>
      <c r="N170" s="5">
        <v>48600000000</v>
      </c>
      <c r="O170" s="5">
        <v>74900000000</v>
      </c>
      <c r="P170" s="5">
        <v>106700000000</v>
      </c>
      <c r="Q170" s="5">
        <v>99200000000</v>
      </c>
      <c r="R170" s="5">
        <v>199050000000</v>
      </c>
      <c r="S170" s="5">
        <v>251000010000</v>
      </c>
      <c r="T170" s="5">
        <v>5560801000</v>
      </c>
      <c r="W170" s="5">
        <v>22154519000</v>
      </c>
      <c r="X170" s="5">
        <v>17444116000</v>
      </c>
      <c r="Y170" s="5">
        <v>25640440000</v>
      </c>
      <c r="Z170" s="5">
        <v>302875420000</v>
      </c>
      <c r="AA170" s="2">
        <v>130541023000</v>
      </c>
    </row>
    <row r="171" spans="3:27" ht="15.5" x14ac:dyDescent="0.35">
      <c r="C171" t="s">
        <v>429</v>
      </c>
      <c r="D171" s="5">
        <v>20000000000</v>
      </c>
      <c r="J171" s="5">
        <v>-1000000</v>
      </c>
    </row>
    <row r="172" spans="3:27" ht="15.5" x14ac:dyDescent="0.35">
      <c r="C172" t="s">
        <v>430</v>
      </c>
    </row>
    <row r="173" spans="3:27" ht="15.5" x14ac:dyDescent="0.35">
      <c r="C173" t="s">
        <v>210</v>
      </c>
      <c r="D173" s="5">
        <v>-10089910000</v>
      </c>
      <c r="I173" s="5">
        <v>-40000000</v>
      </c>
      <c r="J173" s="5">
        <v>-40000000</v>
      </c>
      <c r="K173" s="5">
        <v>-80037000</v>
      </c>
      <c r="P173" s="5">
        <v>21120000000</v>
      </c>
      <c r="R173" s="5">
        <v>-25000000</v>
      </c>
      <c r="S173" s="5">
        <v>-30000000</v>
      </c>
      <c r="V173" s="5">
        <v>-10631000</v>
      </c>
      <c r="W173" s="5">
        <v>-3454285000</v>
      </c>
      <c r="X173" s="5">
        <v>-3456324000</v>
      </c>
      <c r="Y173" s="5">
        <v>-10362900000</v>
      </c>
      <c r="Z173" s="5">
        <v>-41451600000</v>
      </c>
      <c r="AA173" s="2">
        <v>-34543000000</v>
      </c>
    </row>
    <row r="174" spans="3:27" ht="15.5" x14ac:dyDescent="0.35">
      <c r="C174" t="s">
        <v>170</v>
      </c>
      <c r="D174" s="5">
        <v>-65147693000</v>
      </c>
      <c r="E174" s="5">
        <v>-26412381000</v>
      </c>
      <c r="F174" s="5">
        <v>-67054920000</v>
      </c>
      <c r="G174" s="5">
        <v>-40532422000</v>
      </c>
      <c r="I174" s="5">
        <v>-150850648000</v>
      </c>
      <c r="J174" s="5">
        <v>-78498042000</v>
      </c>
      <c r="K174" s="5">
        <v>-60358227000</v>
      </c>
      <c r="L174" s="5">
        <v>-46870708000</v>
      </c>
      <c r="M174" s="5">
        <v>-55388386000</v>
      </c>
      <c r="N174" s="5">
        <v>-55128351000</v>
      </c>
      <c r="O174" s="5">
        <v>-56620531000</v>
      </c>
      <c r="P174" s="5">
        <v>-55613580000</v>
      </c>
      <c r="Q174" s="5">
        <v>-43514125000</v>
      </c>
      <c r="R174" s="5">
        <v>-43844446000</v>
      </c>
      <c r="S174" s="5">
        <v>-33134701000</v>
      </c>
      <c r="T174" s="5">
        <v>-9113715000</v>
      </c>
      <c r="U174" s="5">
        <v>-7434563000</v>
      </c>
      <c r="V174" s="5">
        <v>-4664765000</v>
      </c>
      <c r="W174" s="5">
        <v>-6000874000</v>
      </c>
      <c r="X174" s="5">
        <v>-17004362000</v>
      </c>
      <c r="Y174" s="5">
        <v>-27383930000</v>
      </c>
      <c r="Z174" s="5">
        <v>-58477737000</v>
      </c>
      <c r="AA174" s="2">
        <v>-23267861000</v>
      </c>
    </row>
    <row r="175" spans="3:27" ht="15.5" x14ac:dyDescent="0.35">
      <c r="C175" t="s">
        <v>431</v>
      </c>
      <c r="L175" s="5">
        <v>-242700000000</v>
      </c>
      <c r="M175" s="5">
        <v>-29100000000</v>
      </c>
      <c r="N175" s="5">
        <v>-88200000000</v>
      </c>
      <c r="O175" s="5">
        <v>-69700000000</v>
      </c>
      <c r="P175" s="5">
        <v>-116200000000</v>
      </c>
      <c r="Q175" s="5">
        <v>-61400000000</v>
      </c>
      <c r="R175" s="5">
        <v>-176550000000</v>
      </c>
      <c r="S175" s="5">
        <v>-181400010000</v>
      </c>
      <c r="T175" s="5">
        <v>-5560801000</v>
      </c>
      <c r="W175" s="5">
        <v>-43100000000</v>
      </c>
      <c r="X175" s="5">
        <v>-28050000000</v>
      </c>
      <c r="Y175" s="5">
        <v>-97450000000</v>
      </c>
      <c r="Z175" s="5">
        <v>-223250000000</v>
      </c>
      <c r="AA175" s="2">
        <v>-213950000000</v>
      </c>
    </row>
    <row r="176" spans="3:27" ht="15.5" x14ac:dyDescent="0.35">
      <c r="C176" t="s">
        <v>432</v>
      </c>
      <c r="E176" s="5">
        <v>-250715000000</v>
      </c>
      <c r="G176" s="5">
        <v>-388000000000</v>
      </c>
      <c r="I176" s="5">
        <v>-388000000000</v>
      </c>
      <c r="J176" s="5">
        <v>-100000000000</v>
      </c>
      <c r="X176" s="5">
        <v>-150000000000</v>
      </c>
      <c r="Y176" s="5">
        <v>-91350000000</v>
      </c>
      <c r="Z176" s="5">
        <v>-100000000000</v>
      </c>
    </row>
    <row r="177" spans="2:27" ht="15.5" x14ac:dyDescent="0.35">
      <c r="C177" t="s">
        <v>433</v>
      </c>
      <c r="E177" s="5">
        <v>250000000000</v>
      </c>
      <c r="F177" s="5">
        <v>1050000000000</v>
      </c>
      <c r="G177" s="5">
        <v>700000000000</v>
      </c>
      <c r="I177" s="5">
        <v>2053200000000</v>
      </c>
      <c r="J177" s="5">
        <v>388000000000</v>
      </c>
      <c r="K177" s="5">
        <v>408800000000</v>
      </c>
      <c r="AA177" s="2">
        <v>300000000000</v>
      </c>
    </row>
    <row r="178" spans="2:27" ht="15.5" x14ac:dyDescent="0.35">
      <c r="C178" t="s">
        <v>434</v>
      </c>
      <c r="AA178" s="2">
        <v>-2444462000</v>
      </c>
    </row>
    <row r="179" spans="2:27" ht="15.5" x14ac:dyDescent="0.35">
      <c r="C179" t="s">
        <v>435</v>
      </c>
      <c r="D179" s="5">
        <v>-37031000</v>
      </c>
      <c r="E179" s="5">
        <v>-2101030000</v>
      </c>
      <c r="F179" s="5">
        <v>-4170055000</v>
      </c>
      <c r="G179" s="5">
        <v>-1063254000</v>
      </c>
      <c r="I179" s="5">
        <v>-8464677000</v>
      </c>
      <c r="J179" s="5">
        <v>-7278766000</v>
      </c>
      <c r="K179" s="5">
        <v>-7654036000</v>
      </c>
      <c r="L179" s="5">
        <v>-4738874000</v>
      </c>
      <c r="M179" s="5">
        <v>-8759893000</v>
      </c>
      <c r="N179" s="5">
        <v>-7403885000</v>
      </c>
    </row>
    <row r="180" spans="2:27" ht="15.5" x14ac:dyDescent="0.35">
      <c r="C180" t="s">
        <v>436</v>
      </c>
    </row>
    <row r="181" spans="2:27" ht="15.5" x14ac:dyDescent="0.35">
      <c r="C181" t="s">
        <v>437</v>
      </c>
    </row>
    <row r="182" spans="2:27" ht="15.5" x14ac:dyDescent="0.35">
      <c r="C182" t="s">
        <v>438</v>
      </c>
      <c r="D182" s="5">
        <v>-5240500000000</v>
      </c>
      <c r="E182" s="5">
        <v>-6031000000000</v>
      </c>
      <c r="F182" s="5">
        <v>-7212613889000</v>
      </c>
      <c r="G182" s="5">
        <v>-4869400000000</v>
      </c>
      <c r="I182" s="5">
        <v>-18148780583000</v>
      </c>
      <c r="J182" s="5">
        <v>-11209000000000</v>
      </c>
      <c r="K182" s="5">
        <v>-7579000000000</v>
      </c>
      <c r="L182" s="5">
        <v>-2760000000000</v>
      </c>
      <c r="M182" s="5">
        <v>-2055000000000</v>
      </c>
      <c r="N182" s="5">
        <v>-2121000000000</v>
      </c>
      <c r="O182" s="5">
        <v>-2040000000000</v>
      </c>
      <c r="P182" s="5">
        <v>-3161000000000</v>
      </c>
      <c r="Q182" s="5">
        <v>-2446000000000</v>
      </c>
      <c r="R182" s="5">
        <v>-2790200000000</v>
      </c>
      <c r="S182" s="5">
        <v>-2081000000000</v>
      </c>
      <c r="T182" s="5">
        <v>-2078000000000</v>
      </c>
      <c r="U182" s="5">
        <v>-279000000000</v>
      </c>
      <c r="V182" s="5">
        <v>-694000000000</v>
      </c>
      <c r="W182" s="5">
        <v>-893500000000</v>
      </c>
      <c r="X182" s="5">
        <v>-1054990946000</v>
      </c>
      <c r="Z182" s="5">
        <v>-170000000000</v>
      </c>
    </row>
    <row r="183" spans="2:27" ht="15.5" x14ac:dyDescent="0.35">
      <c r="C183" t="s">
        <v>439</v>
      </c>
      <c r="U183" s="5">
        <v>172715000000</v>
      </c>
    </row>
    <row r="184" spans="2:27" ht="15.5" x14ac:dyDescent="0.35">
      <c r="C184" t="s">
        <v>440</v>
      </c>
      <c r="U184" s="5">
        <v>99772606000</v>
      </c>
    </row>
    <row r="185" spans="2:27" ht="15.5" x14ac:dyDescent="0.35">
      <c r="C185" t="s">
        <v>441</v>
      </c>
      <c r="T185" s="5">
        <v>-18662102000</v>
      </c>
      <c r="U185" s="5">
        <v>16056000000</v>
      </c>
    </row>
    <row r="186" spans="2:27" ht="15.5" x14ac:dyDescent="0.35">
      <c r="C186" t="s">
        <v>442</v>
      </c>
    </row>
    <row r="187" spans="2:27" ht="15.5" x14ac:dyDescent="0.35">
      <c r="C187" t="s">
        <v>226</v>
      </c>
      <c r="D187" s="5">
        <v>-245971263000</v>
      </c>
      <c r="E187" s="5">
        <v>43385733000</v>
      </c>
      <c r="F187" s="5">
        <v>288775221000</v>
      </c>
      <c r="G187" s="5">
        <v>-138822232000</v>
      </c>
      <c r="I187" s="5">
        <v>383882004000</v>
      </c>
      <c r="J187" s="5">
        <v>196023638000</v>
      </c>
      <c r="K187" s="5">
        <v>-404321603000</v>
      </c>
      <c r="L187" s="5">
        <v>160107644000</v>
      </c>
      <c r="M187" s="5">
        <v>23187455000</v>
      </c>
      <c r="N187" s="5">
        <v>73188004000</v>
      </c>
      <c r="O187" s="5">
        <v>100065097000</v>
      </c>
      <c r="P187" s="5">
        <v>-151611775000</v>
      </c>
      <c r="Q187" s="5">
        <v>128631801000</v>
      </c>
      <c r="R187" s="5">
        <v>119624693000</v>
      </c>
      <c r="S187" s="5">
        <v>1974525000</v>
      </c>
      <c r="T187" s="5">
        <v>35090569000</v>
      </c>
      <c r="U187" s="5">
        <v>-65117872000</v>
      </c>
      <c r="V187" s="5">
        <v>-56796314000</v>
      </c>
      <c r="W187" s="5">
        <v>69536936000</v>
      </c>
      <c r="X187" s="5">
        <v>20420265000</v>
      </c>
      <c r="Y187" s="5">
        <v>-231840922000</v>
      </c>
      <c r="Z187" s="5">
        <v>229601008000</v>
      </c>
      <c r="AA187" s="2">
        <v>-19410916000</v>
      </c>
    </row>
    <row r="188" spans="2:27" ht="15.5" x14ac:dyDescent="0.35">
      <c r="C188" t="s">
        <v>227</v>
      </c>
      <c r="E188" s="5">
        <v>779927087000</v>
      </c>
      <c r="I188" s="5">
        <v>396045083000</v>
      </c>
      <c r="J188" s="5">
        <v>200021445000</v>
      </c>
      <c r="K188" s="5">
        <v>604343048000</v>
      </c>
      <c r="L188" s="5">
        <v>444235404000</v>
      </c>
      <c r="M188" s="5">
        <v>421047949000</v>
      </c>
      <c r="N188" s="5">
        <v>347859945000</v>
      </c>
      <c r="O188" s="5">
        <v>247794848000</v>
      </c>
      <c r="P188" s="5">
        <v>399406623000</v>
      </c>
      <c r="Q188" s="5">
        <v>270774822000</v>
      </c>
      <c r="R188" s="5">
        <v>151150129000</v>
      </c>
      <c r="S188" s="5">
        <v>149175604000</v>
      </c>
      <c r="T188" s="5">
        <v>114085035000</v>
      </c>
      <c r="U188" s="5">
        <v>179202907000</v>
      </c>
      <c r="V188" s="5">
        <v>235999221000</v>
      </c>
      <c r="W188" s="5">
        <v>166462285000</v>
      </c>
      <c r="X188" s="5">
        <v>146042020000</v>
      </c>
      <c r="Y188" s="5">
        <v>377882942000</v>
      </c>
      <c r="Z188" s="5">
        <v>148281934000</v>
      </c>
      <c r="AA188" s="2">
        <v>167692850000</v>
      </c>
    </row>
    <row r="189" spans="2:27" ht="15.5" x14ac:dyDescent="0.35">
      <c r="C189" t="s">
        <v>229</v>
      </c>
      <c r="D189" s="5">
        <v>-245971263000</v>
      </c>
      <c r="E189" s="5">
        <v>823312820000</v>
      </c>
      <c r="F189" s="5">
        <v>288775221000</v>
      </c>
      <c r="G189" s="5">
        <v>-138822232000</v>
      </c>
      <c r="I189" s="5">
        <v>779927087000</v>
      </c>
      <c r="J189" s="5">
        <v>396045083000</v>
      </c>
      <c r="K189" s="5">
        <v>200021445000</v>
      </c>
      <c r="L189" s="5">
        <v>604343048000</v>
      </c>
      <c r="M189" s="5">
        <v>444235404000</v>
      </c>
      <c r="N189" s="5">
        <v>421047949000</v>
      </c>
      <c r="O189" s="5">
        <v>347859945000</v>
      </c>
      <c r="P189" s="5">
        <v>247794848000</v>
      </c>
      <c r="Q189" s="5">
        <v>399406623000</v>
      </c>
      <c r="R189" s="5">
        <v>270774822000</v>
      </c>
      <c r="S189" s="5">
        <v>151150129000</v>
      </c>
      <c r="T189" s="5">
        <v>149175604000</v>
      </c>
      <c r="U189" s="5">
        <v>114085035000</v>
      </c>
      <c r="V189" s="5">
        <v>179202907000</v>
      </c>
      <c r="W189" s="5">
        <v>235999221000</v>
      </c>
      <c r="X189" s="5">
        <v>166462285000</v>
      </c>
      <c r="Y189" s="5">
        <v>146042020000</v>
      </c>
      <c r="Z189" s="5">
        <v>377882942000</v>
      </c>
      <c r="AA189" s="2">
        <v>148281934000</v>
      </c>
    </row>
    <row r="191" spans="2:27" ht="15.5" x14ac:dyDescent="0.35">
      <c r="B191" t="s">
        <v>230</v>
      </c>
      <c r="C191" t="s">
        <v>12</v>
      </c>
      <c r="D191" s="5">
        <v>7110000000</v>
      </c>
      <c r="E191" s="5">
        <v>7110000000</v>
      </c>
      <c r="F191" s="5">
        <v>7110000000</v>
      </c>
      <c r="G191" s="5">
        <v>7110000000</v>
      </c>
      <c r="I191" s="5">
        <v>7110000000</v>
      </c>
      <c r="J191" s="5">
        <v>7110000000</v>
      </c>
      <c r="K191" s="5">
        <v>7110000000</v>
      </c>
      <c r="L191" s="5">
        <v>7110000000</v>
      </c>
      <c r="M191" s="5">
        <v>7110000000</v>
      </c>
      <c r="N191" s="5">
        <v>7110000000</v>
      </c>
      <c r="O191" s="5">
        <v>7110000000</v>
      </c>
      <c r="P191" s="5">
        <v>7110000000</v>
      </c>
      <c r="Q191" s="5">
        <v>7110000000</v>
      </c>
      <c r="R191" s="5">
        <v>7110000000</v>
      </c>
      <c r="S191" s="5">
        <v>7110000000</v>
      </c>
      <c r="T191" s="5">
        <v>7110000000</v>
      </c>
      <c r="U191" s="5">
        <v>7110000000</v>
      </c>
      <c r="V191" s="5">
        <v>3650000000</v>
      </c>
      <c r="W191" s="5">
        <v>3650000000</v>
      </c>
      <c r="X191" s="5">
        <v>3650000000</v>
      </c>
      <c r="Y191" s="5">
        <v>3650000000</v>
      </c>
      <c r="Z191" s="5">
        <v>3650000000</v>
      </c>
      <c r="AA191" s="2">
        <v>3650000000</v>
      </c>
    </row>
    <row r="192" spans="2:27" ht="15.5" x14ac:dyDescent="0.35">
      <c r="C192" t="s">
        <v>231</v>
      </c>
      <c r="D192" s="6">
        <v>20.21</v>
      </c>
      <c r="E192" s="6">
        <v>19.27</v>
      </c>
      <c r="F192" s="6">
        <v>31.08</v>
      </c>
      <c r="G192" s="6">
        <v>30.16</v>
      </c>
    </row>
    <row r="193" spans="3:7" ht="15.5" x14ac:dyDescent="0.35">
      <c r="C193" t="s">
        <v>232</v>
      </c>
      <c r="D193" s="6">
        <v>29.69</v>
      </c>
      <c r="E193" s="6">
        <v>25.95</v>
      </c>
      <c r="F193" s="6">
        <v>21.4</v>
      </c>
      <c r="G193" s="6">
        <v>15.32</v>
      </c>
    </row>
    <row r="194" spans="3:7" ht="15.5" x14ac:dyDescent="0.35">
      <c r="C194" t="s">
        <v>67</v>
      </c>
      <c r="D194" s="6">
        <v>9.0399999999999991</v>
      </c>
      <c r="E194" s="6">
        <v>7.45</v>
      </c>
      <c r="F194" s="6">
        <v>8.92</v>
      </c>
      <c r="G194" s="6">
        <v>6.15</v>
      </c>
    </row>
    <row r="195" spans="3:7" ht="15.5" x14ac:dyDescent="0.35">
      <c r="C195" t="s">
        <v>233</v>
      </c>
      <c r="D195" s="5">
        <v>251390000000</v>
      </c>
      <c r="E195" s="5">
        <v>239370000000</v>
      </c>
      <c r="F195" s="5">
        <v>326570000000</v>
      </c>
      <c r="G195" s="5">
        <v>288490000000</v>
      </c>
    </row>
    <row r="196" spans="3:7" ht="15.5" x14ac:dyDescent="0.35">
      <c r="C196" t="s">
        <v>234</v>
      </c>
      <c r="D196" s="6">
        <v>1.7399999999999999E-2</v>
      </c>
      <c r="E196" s="6">
        <v>1.55E-2</v>
      </c>
      <c r="F196" s="6">
        <v>3.2400000000000005E-2</v>
      </c>
      <c r="G196" s="6">
        <v>3.3599999999999998E-2</v>
      </c>
    </row>
    <row r="197" spans="3:7" ht="15.5" x14ac:dyDescent="0.35">
      <c r="C197" t="s">
        <v>235</v>
      </c>
      <c r="D197" s="6">
        <v>6.1399999999999996E-2</v>
      </c>
      <c r="E197" s="6">
        <v>6.1900000000000004E-2</v>
      </c>
      <c r="F197" s="6">
        <v>0.1065</v>
      </c>
      <c r="G197" s="6">
        <v>0.1157</v>
      </c>
    </row>
    <row r="198" spans="3:7" ht="15.5" x14ac:dyDescent="0.35">
      <c r="C198" t="s">
        <v>236</v>
      </c>
      <c r="D198" s="6">
        <v>2.8799999999999999E-2</v>
      </c>
      <c r="E198" s="6">
        <v>2.9900000000000003E-2</v>
      </c>
      <c r="F198" s="6">
        <v>4.87E-2</v>
      </c>
      <c r="G198" s="6">
        <v>5.0199999999999995E-2</v>
      </c>
    </row>
    <row r="199" spans="3:7" ht="15.5" x14ac:dyDescent="0.35">
      <c r="C199" t="s">
        <v>237</v>
      </c>
      <c r="D199" s="6">
        <v>3.83</v>
      </c>
      <c r="E199" s="6">
        <v>3.59</v>
      </c>
      <c r="F199" s="6">
        <v>5.09</v>
      </c>
      <c r="G199" s="6">
        <v>5.7</v>
      </c>
    </row>
    <row r="200" spans="3:7" ht="15.5" x14ac:dyDescent="0.35">
      <c r="C200" t="s">
        <v>443</v>
      </c>
      <c r="D200" s="5">
        <v>2368000000000</v>
      </c>
      <c r="E200" s="5">
        <v>2232000000000</v>
      </c>
      <c r="F200" s="5">
        <v>2075000000000</v>
      </c>
      <c r="G200" s="5">
        <v>1853000000000</v>
      </c>
    </row>
    <row r="201" spans="3:7" ht="15.5" x14ac:dyDescent="0.35">
      <c r="C201" t="s">
        <v>238</v>
      </c>
      <c r="D201" s="6">
        <v>1.82</v>
      </c>
      <c r="E201" s="6">
        <v>1.61</v>
      </c>
      <c r="F201" s="6">
        <v>2.2799999999999998</v>
      </c>
      <c r="G201" s="6">
        <v>1.77</v>
      </c>
    </row>
    <row r="202" spans="3:7" ht="15.5" x14ac:dyDescent="0.35">
      <c r="C202" t="s">
        <v>239</v>
      </c>
      <c r="D202" s="6">
        <v>329.07</v>
      </c>
      <c r="E202" s="6">
        <v>311.08</v>
      </c>
      <c r="F202" s="6">
        <v>291.81</v>
      </c>
      <c r="G202" s="6">
        <v>260.64</v>
      </c>
    </row>
    <row r="203" spans="3:7" ht="15.5" x14ac:dyDescent="0.35">
      <c r="C203" t="s">
        <v>240</v>
      </c>
      <c r="D203" s="6">
        <v>1.83</v>
      </c>
      <c r="E203" s="6">
        <v>1.61</v>
      </c>
      <c r="F203" s="6">
        <v>2.29</v>
      </c>
      <c r="G203" s="6">
        <v>1.78</v>
      </c>
    </row>
    <row r="204" spans="3:7" ht="15.5" x14ac:dyDescent="0.35">
      <c r="C204" t="s">
        <v>241</v>
      </c>
      <c r="D204" s="6">
        <v>327.64</v>
      </c>
      <c r="E204" s="6">
        <v>309.68</v>
      </c>
      <c r="F204" s="6">
        <v>290.20999999999998</v>
      </c>
      <c r="G204" s="6">
        <v>258.85000000000002</v>
      </c>
    </row>
    <row r="205" spans="3:7" ht="15.5" x14ac:dyDescent="0.35">
      <c r="C205" t="s">
        <v>242</v>
      </c>
    </row>
    <row r="206" spans="3:7" ht="15.5" x14ac:dyDescent="0.35">
      <c r="C206" t="s">
        <v>243</v>
      </c>
    </row>
    <row r="207" spans="3:7" ht="15.5" x14ac:dyDescent="0.35">
      <c r="C207" t="s">
        <v>306</v>
      </c>
      <c r="D207" s="5">
        <v>2339000000000</v>
      </c>
      <c r="E207" s="5">
        <v>2212000000000</v>
      </c>
      <c r="F207" s="5">
        <v>2075000000000</v>
      </c>
      <c r="G207" s="5">
        <v>1853000000000</v>
      </c>
    </row>
    <row r="208" spans="3:7" ht="15.5" x14ac:dyDescent="0.35">
      <c r="C208" t="s">
        <v>24</v>
      </c>
    </row>
    <row r="209" spans="3:27" ht="15.5" x14ac:dyDescent="0.35">
      <c r="C209" t="s">
        <v>21</v>
      </c>
    </row>
    <row r="210" spans="3:27" ht="15.5" x14ac:dyDescent="0.35">
      <c r="C210" t="s">
        <v>245</v>
      </c>
    </row>
    <row r="211" spans="3:27" ht="15.5" x14ac:dyDescent="0.35">
      <c r="C211" t="s">
        <v>246</v>
      </c>
      <c r="D211" s="5">
        <v>-157000000000</v>
      </c>
      <c r="E211" s="5">
        <v>261000000000</v>
      </c>
      <c r="F211" s="5">
        <v>-413000000000</v>
      </c>
      <c r="G211" s="5">
        <v>-791000000000</v>
      </c>
    </row>
    <row r="212" spans="3:27" ht="15.5" x14ac:dyDescent="0.35">
      <c r="C212" t="s">
        <v>247</v>
      </c>
      <c r="D212" s="5">
        <v>-4000000000</v>
      </c>
      <c r="E212" s="5">
        <v>-5000000000</v>
      </c>
      <c r="F212" s="5">
        <v>-3000000000</v>
      </c>
      <c r="G212" s="5">
        <v>-2000000000</v>
      </c>
    </row>
    <row r="213" spans="3:27" ht="15.5" x14ac:dyDescent="0.35">
      <c r="C213" t="s">
        <v>13</v>
      </c>
      <c r="D213" s="5">
        <v>-160000000000</v>
      </c>
      <c r="E213" s="5">
        <v>255000000000</v>
      </c>
      <c r="F213" s="5">
        <v>-416000000000</v>
      </c>
      <c r="G213" s="5">
        <v>-793000000000</v>
      </c>
    </row>
    <row r="214" spans="3:27" ht="15.5" x14ac:dyDescent="0.35">
      <c r="C214" t="s">
        <v>16</v>
      </c>
      <c r="D214" s="6">
        <v>-22.56</v>
      </c>
      <c r="E214" s="6">
        <v>35.9</v>
      </c>
      <c r="F214" s="6">
        <v>-58.53</v>
      </c>
      <c r="G214" s="6">
        <v>-111.59</v>
      </c>
    </row>
    <row r="215" spans="3:27" ht="15.5" x14ac:dyDescent="0.35">
      <c r="C215" t="s">
        <v>52</v>
      </c>
      <c r="I215" s="6">
        <v>83.48</v>
      </c>
      <c r="J215" s="6">
        <v>36.549999999999997</v>
      </c>
      <c r="K215" s="6">
        <v>22.85</v>
      </c>
      <c r="L215" s="6">
        <v>24.97</v>
      </c>
      <c r="M215" s="6">
        <v>7.3</v>
      </c>
      <c r="N215" s="6">
        <v>3.98</v>
      </c>
      <c r="O215" s="6">
        <v>9.1199999999999992</v>
      </c>
      <c r="P215" s="6">
        <v>8.4</v>
      </c>
      <c r="Q215" s="6">
        <v>7.62</v>
      </c>
      <c r="R215" s="6">
        <v>6.54</v>
      </c>
      <c r="S215" s="6">
        <v>4.67</v>
      </c>
      <c r="T215" s="6">
        <v>3.8</v>
      </c>
      <c r="U215" s="6">
        <v>0.52</v>
      </c>
      <c r="V215" s="6">
        <v>-34.64</v>
      </c>
      <c r="W215" s="6">
        <v>1.65</v>
      </c>
      <c r="X215" s="6">
        <v>4.38</v>
      </c>
      <c r="Y215" s="6">
        <v>5.8</v>
      </c>
      <c r="Z215" s="6">
        <v>8.56</v>
      </c>
      <c r="AA215" s="3">
        <v>26.19</v>
      </c>
    </row>
    <row r="216" spans="3:27" ht="15.5" x14ac:dyDescent="0.35">
      <c r="C216" t="s">
        <v>66</v>
      </c>
      <c r="I216" s="6">
        <v>7.97</v>
      </c>
      <c r="J216" s="6">
        <v>10.119999999999999</v>
      </c>
      <c r="K216" s="6">
        <v>12.87</v>
      </c>
      <c r="L216" s="6">
        <v>9.0500000000000007</v>
      </c>
      <c r="M216" s="6">
        <v>49.32</v>
      </c>
      <c r="N216" s="6">
        <v>23.62</v>
      </c>
      <c r="O216" s="6">
        <v>16.12</v>
      </c>
      <c r="P216" s="6">
        <v>14.76</v>
      </c>
      <c r="Q216" s="6">
        <v>19.55</v>
      </c>
      <c r="R216" s="6">
        <v>10.55</v>
      </c>
      <c r="S216" s="6">
        <v>10.92</v>
      </c>
      <c r="T216" s="6">
        <v>17.89</v>
      </c>
      <c r="U216" s="6">
        <v>113.46</v>
      </c>
      <c r="V216" s="6">
        <v>-2.97</v>
      </c>
      <c r="W216" s="6">
        <v>44.85</v>
      </c>
      <c r="X216" s="6">
        <v>21.23</v>
      </c>
      <c r="Y216" s="6">
        <v>25.52</v>
      </c>
      <c r="Z216" s="6">
        <v>11.57</v>
      </c>
      <c r="AA216" s="3">
        <v>9.89</v>
      </c>
    </row>
    <row r="217" spans="3:27" ht="15.5" x14ac:dyDescent="0.35">
      <c r="C217" t="s">
        <v>69</v>
      </c>
      <c r="I217" s="6">
        <v>2.81</v>
      </c>
      <c r="J217" s="6">
        <v>2.9</v>
      </c>
      <c r="K217" s="6">
        <v>2.93</v>
      </c>
      <c r="L217" s="6">
        <v>2.2799999999999998</v>
      </c>
      <c r="M217" s="6">
        <v>5.55</v>
      </c>
      <c r="N217" s="6">
        <v>1.58</v>
      </c>
      <c r="O217" s="6">
        <v>2.36</v>
      </c>
      <c r="P217" s="6">
        <v>1.97</v>
      </c>
      <c r="Q217" s="6">
        <v>2.63</v>
      </c>
      <c r="R217" s="6">
        <v>1.24</v>
      </c>
      <c r="S217" s="6">
        <v>1.1200000000000001</v>
      </c>
      <c r="T217" s="6">
        <v>1.85</v>
      </c>
      <c r="U217" s="6">
        <v>2.23</v>
      </c>
      <c r="V217" s="6">
        <v>2.57</v>
      </c>
      <c r="W217" s="6">
        <v>1.67</v>
      </c>
      <c r="X217" s="6">
        <v>1.98</v>
      </c>
      <c r="Y217" s="6">
        <v>2.87</v>
      </c>
      <c r="Z217" s="6">
        <v>1.25</v>
      </c>
      <c r="AA217" s="3">
        <v>2.77</v>
      </c>
    </row>
    <row r="218" spans="3:27" ht="15.5" x14ac:dyDescent="0.35">
      <c r="C218" t="s">
        <v>248</v>
      </c>
      <c r="I218" s="5">
        <v>876760000000</v>
      </c>
      <c r="J218" s="5">
        <v>426650000000</v>
      </c>
      <c r="K218" s="5">
        <v>282960000000</v>
      </c>
      <c r="L218" s="5">
        <v>276250000000</v>
      </c>
      <c r="M218" s="5">
        <v>141760000000</v>
      </c>
      <c r="N218" s="6">
        <v>134039999999.99998</v>
      </c>
      <c r="O218" s="5">
        <v>153080000000</v>
      </c>
      <c r="P218" s="5">
        <v>145690000000</v>
      </c>
    </row>
    <row r="219" spans="3:27" ht="15.5" x14ac:dyDescent="0.35">
      <c r="C219" t="s">
        <v>249</v>
      </c>
      <c r="I219" s="6">
        <v>8.6899999999999991E-2</v>
      </c>
      <c r="J219" s="6">
        <v>7.3399999999999993E-2</v>
      </c>
      <c r="K219" s="6">
        <v>5.6500000000000002E-2</v>
      </c>
      <c r="L219" s="6">
        <v>8.4100000000000008E-2</v>
      </c>
      <c r="M219" s="6">
        <v>2.8500000000000001E-2</v>
      </c>
      <c r="N219" s="6">
        <v>1.06E-2</v>
      </c>
      <c r="O219" s="6">
        <v>2.1299999999999999E-2</v>
      </c>
      <c r="P219" s="6">
        <v>2.23E-2</v>
      </c>
      <c r="Q219" s="6">
        <v>1.7000000000000001E-2</v>
      </c>
      <c r="R219" s="6">
        <v>2.9600000000000001E-2</v>
      </c>
      <c r="S219" s="6">
        <v>2.5699999999999997E-2</v>
      </c>
      <c r="T219" s="6">
        <v>3.0099999999999998E-2</v>
      </c>
      <c r="U219" s="6">
        <v>5.5000000000000005E-3</v>
      </c>
      <c r="V219" s="6">
        <v>-0.25739999999999996</v>
      </c>
      <c r="W219" s="6">
        <v>8.8000000000000005E-3</v>
      </c>
      <c r="X219" s="6">
        <v>1.8600000000000002E-2</v>
      </c>
      <c r="Y219" s="6">
        <v>2.2599999999999999E-2</v>
      </c>
      <c r="Z219" s="6">
        <v>3.2300000000000002E-2</v>
      </c>
      <c r="AA219" s="3">
        <v>5.7099999999999998E-2</v>
      </c>
    </row>
    <row r="220" spans="3:27" ht="15.5" x14ac:dyDescent="0.35">
      <c r="C220" t="s">
        <v>250</v>
      </c>
      <c r="I220" s="6">
        <v>0.28610000000000002</v>
      </c>
      <c r="J220" s="6">
        <v>0.17559999999999998</v>
      </c>
      <c r="K220" s="6">
        <v>0.13339999999999999</v>
      </c>
      <c r="L220" s="6">
        <v>0.16820000000000002</v>
      </c>
      <c r="M220" s="6">
        <v>5.9200000000000003E-2</v>
      </c>
      <c r="N220" s="6">
        <v>3.44E-2</v>
      </c>
      <c r="O220" s="6">
        <v>7.5600000000000001E-2</v>
      </c>
      <c r="P220" s="6">
        <v>7.5399999999999995E-2</v>
      </c>
      <c r="Q220" s="6">
        <v>7.7800000000000008E-2</v>
      </c>
      <c r="R220" s="6">
        <v>7.2700000000000001E-2</v>
      </c>
      <c r="S220" s="6">
        <v>5.5999999999999994E-2</v>
      </c>
      <c r="T220" s="6">
        <v>0.05</v>
      </c>
      <c r="U220" s="6">
        <v>6.8999999999999999E-3</v>
      </c>
      <c r="V220" s="6">
        <v>-0.52579999999999993</v>
      </c>
      <c r="W220" s="6">
        <v>1.6299999999999999E-2</v>
      </c>
      <c r="X220" s="6">
        <v>4.36E-2</v>
      </c>
      <c r="Y220" s="6">
        <v>5.8499999999999996E-2</v>
      </c>
      <c r="Z220" s="6">
        <v>8.1900000000000001E-2</v>
      </c>
      <c r="AA220" s="3">
        <v>0.21640000000000001</v>
      </c>
    </row>
    <row r="221" spans="3:27" ht="15.5" x14ac:dyDescent="0.35">
      <c r="C221" t="s">
        <v>251</v>
      </c>
      <c r="I221" s="6">
        <v>0.16570000000000001</v>
      </c>
      <c r="J221" s="6">
        <v>0.12740000000000001</v>
      </c>
      <c r="K221" s="6">
        <v>0.10679999999999999</v>
      </c>
      <c r="L221" s="6">
        <v>0.13059999999999999</v>
      </c>
      <c r="M221" s="6">
        <v>5.3899999999999997E-2</v>
      </c>
      <c r="N221" s="6">
        <v>0.04</v>
      </c>
      <c r="O221" s="6">
        <v>5.0199999999999995E-2</v>
      </c>
      <c r="P221" s="6">
        <v>4.6100000000000002E-2</v>
      </c>
      <c r="Q221" s="6">
        <v>4.3499999999999997E-2</v>
      </c>
      <c r="R221" s="6">
        <v>6.93E-2</v>
      </c>
      <c r="S221" s="6">
        <v>5.7300000000000004E-2</v>
      </c>
      <c r="T221" s="6">
        <v>5.4199999999999998E-2</v>
      </c>
      <c r="U221" s="6">
        <v>4.6999999999999993E-3</v>
      </c>
      <c r="V221" s="6">
        <v>-4.6300000000000001E-2</v>
      </c>
      <c r="W221" s="6">
        <v>2.3E-3</v>
      </c>
      <c r="X221" s="6">
        <v>2.1099999999999997E-2</v>
      </c>
      <c r="Y221" s="6">
        <v>3.9800000000000002E-2</v>
      </c>
      <c r="Z221" s="6">
        <v>7.22E-2</v>
      </c>
      <c r="AA221" s="3">
        <v>0.1837</v>
      </c>
    </row>
    <row r="222" spans="3:27" ht="15.5" x14ac:dyDescent="0.35">
      <c r="C222" t="s">
        <v>252</v>
      </c>
      <c r="I222" s="6">
        <v>4.78</v>
      </c>
      <c r="J222" s="6">
        <v>4.59</v>
      </c>
      <c r="K222" s="6">
        <v>3.62</v>
      </c>
      <c r="L222" s="6">
        <v>4.72</v>
      </c>
      <c r="M222" s="6">
        <v>1.98</v>
      </c>
      <c r="N222" s="6">
        <v>1.76</v>
      </c>
      <c r="O222" s="6">
        <v>2.33</v>
      </c>
      <c r="P222" s="6">
        <v>2.27</v>
      </c>
      <c r="Q222" s="6">
        <v>2.35</v>
      </c>
      <c r="R222" s="6">
        <v>2.2599999999999998</v>
      </c>
      <c r="S222" s="6">
        <v>1.89</v>
      </c>
      <c r="T222" s="6">
        <v>2.52</v>
      </c>
      <c r="U222" s="6">
        <v>0.32</v>
      </c>
      <c r="V222" s="6">
        <v>-5.41</v>
      </c>
      <c r="W222" s="6">
        <v>0.23</v>
      </c>
      <c r="X222" s="6">
        <v>1.17</v>
      </c>
      <c r="Y222" s="6">
        <v>1.31</v>
      </c>
      <c r="Z222" s="6">
        <v>1.34</v>
      </c>
      <c r="AA222" s="3">
        <v>4.08</v>
      </c>
    </row>
    <row r="223" spans="3:27" ht="15.5" x14ac:dyDescent="0.35">
      <c r="C223" t="s">
        <v>63</v>
      </c>
      <c r="I223" s="6">
        <v>2.2799999999999998</v>
      </c>
      <c r="J223" s="6">
        <v>1.78</v>
      </c>
      <c r="K223" s="6">
        <v>1.72</v>
      </c>
      <c r="L223" s="6">
        <v>1.52</v>
      </c>
      <c r="M223" s="6">
        <v>2.92</v>
      </c>
      <c r="N223" s="6">
        <v>0.81</v>
      </c>
      <c r="O223" s="6">
        <v>1.22</v>
      </c>
      <c r="P223" s="6">
        <v>1.1100000000000001</v>
      </c>
      <c r="Q223" s="6">
        <v>1.52</v>
      </c>
      <c r="R223" s="6">
        <v>0.77</v>
      </c>
      <c r="S223" s="6">
        <v>0.61</v>
      </c>
      <c r="T223" s="6">
        <v>0.89</v>
      </c>
      <c r="U223" s="6">
        <v>0.79</v>
      </c>
      <c r="V223" s="6">
        <v>1.56</v>
      </c>
      <c r="W223" s="6">
        <v>0.73</v>
      </c>
      <c r="X223" s="6">
        <v>0.93</v>
      </c>
      <c r="Y223" s="6">
        <v>1.49</v>
      </c>
      <c r="Z223" s="6">
        <v>0.95</v>
      </c>
      <c r="AA223" s="3">
        <v>2.14</v>
      </c>
    </row>
    <row r="224" spans="3:27" ht="15.5" x14ac:dyDescent="0.35">
      <c r="C224" t="s">
        <v>60</v>
      </c>
      <c r="I224" s="6">
        <v>291.81</v>
      </c>
      <c r="J224" s="6">
        <v>208.15</v>
      </c>
      <c r="K224" s="6">
        <v>171.27</v>
      </c>
      <c r="L224" s="6">
        <v>148.47</v>
      </c>
      <c r="M224" s="6">
        <v>123.35</v>
      </c>
      <c r="N224" s="6">
        <v>115.64</v>
      </c>
      <c r="O224" s="6">
        <v>120.57</v>
      </c>
      <c r="P224" s="6">
        <v>111.41</v>
      </c>
      <c r="Q224" s="6">
        <v>97.97</v>
      </c>
      <c r="R224" s="6">
        <v>89.98</v>
      </c>
      <c r="S224" s="6">
        <v>83.45</v>
      </c>
      <c r="T224" s="6">
        <v>76.099999999999994</v>
      </c>
      <c r="U224" s="6">
        <v>74.92</v>
      </c>
      <c r="V224" s="6">
        <v>65.89</v>
      </c>
      <c r="W224" s="6">
        <v>100.97</v>
      </c>
      <c r="X224" s="6">
        <v>100.51</v>
      </c>
      <c r="Y224" s="6">
        <v>99.06</v>
      </c>
      <c r="Z224" s="6">
        <v>104.46</v>
      </c>
      <c r="AA224" s="3">
        <v>121.04</v>
      </c>
    </row>
    <row r="225" spans="2:27" ht="15.5" x14ac:dyDescent="0.35">
      <c r="C225" t="s">
        <v>253</v>
      </c>
      <c r="I225" s="6">
        <v>2.29</v>
      </c>
      <c r="J225" s="6">
        <v>1.79</v>
      </c>
      <c r="K225" s="6">
        <v>1.75</v>
      </c>
      <c r="L225" s="6">
        <v>1.56</v>
      </c>
      <c r="M225" s="6">
        <v>3.01</v>
      </c>
      <c r="N225" s="6">
        <v>0.82</v>
      </c>
      <c r="O225" s="6">
        <v>1.24</v>
      </c>
      <c r="P225" s="6">
        <v>1.1399999999999999</v>
      </c>
      <c r="Q225" s="6">
        <v>1.57</v>
      </c>
      <c r="R225" s="6">
        <v>0.77</v>
      </c>
      <c r="S225" s="6">
        <v>0.62</v>
      </c>
      <c r="T225" s="6">
        <v>0.9</v>
      </c>
      <c r="U225" s="6">
        <v>0.79</v>
      </c>
      <c r="V225" s="6">
        <v>1.59</v>
      </c>
      <c r="W225" s="6">
        <v>0.74</v>
      </c>
      <c r="X225" s="6">
        <v>0.93</v>
      </c>
      <c r="Y225" s="6">
        <v>1.49</v>
      </c>
      <c r="Z225" s="6">
        <v>0.95</v>
      </c>
      <c r="AA225" s="3">
        <v>2.14</v>
      </c>
    </row>
    <row r="226" spans="2:27" ht="15.5" x14ac:dyDescent="0.35">
      <c r="C226" t="s">
        <v>254</v>
      </c>
      <c r="I226" s="6">
        <v>290.20999999999998</v>
      </c>
      <c r="J226" s="6">
        <v>206.34</v>
      </c>
      <c r="K226" s="6">
        <v>167.62</v>
      </c>
      <c r="L226" s="6">
        <v>145.30000000000001</v>
      </c>
      <c r="M226" s="6">
        <v>119.69</v>
      </c>
      <c r="N226" s="6">
        <v>114.02</v>
      </c>
      <c r="O226" s="6">
        <v>118.63</v>
      </c>
      <c r="P226" s="6">
        <v>108.91</v>
      </c>
      <c r="Q226" s="6">
        <v>95.08</v>
      </c>
      <c r="R226" s="6">
        <v>89.53</v>
      </c>
      <c r="S226" s="6">
        <v>82.89</v>
      </c>
      <c r="T226" s="6">
        <v>75.58</v>
      </c>
      <c r="U226" s="6">
        <v>74.290000000000006</v>
      </c>
      <c r="V226" s="6">
        <v>64.849999999999994</v>
      </c>
      <c r="W226" s="6">
        <v>99.82</v>
      </c>
      <c r="X226" s="6">
        <v>100.51</v>
      </c>
      <c r="Y226" s="6">
        <v>99.06</v>
      </c>
      <c r="Z226" s="6">
        <v>104.46</v>
      </c>
      <c r="AA226" s="3">
        <v>121.04</v>
      </c>
    </row>
    <row r="227" spans="2:27" ht="15.5" x14ac:dyDescent="0.35">
      <c r="C227" t="s">
        <v>255</v>
      </c>
    </row>
    <row r="228" spans="2:27" ht="15.5" x14ac:dyDescent="0.35">
      <c r="C228" t="s">
        <v>256</v>
      </c>
    </row>
    <row r="229" spans="2:27" ht="15.5" x14ac:dyDescent="0.35">
      <c r="C229" t="s">
        <v>26</v>
      </c>
    </row>
    <row r="230" spans="2:27" ht="15.5" x14ac:dyDescent="0.35">
      <c r="C230" t="s">
        <v>23</v>
      </c>
    </row>
    <row r="231" spans="2:27" ht="15.5" x14ac:dyDescent="0.35">
      <c r="C231" t="s">
        <v>257</v>
      </c>
    </row>
    <row r="232" spans="2:27" ht="15.5" x14ac:dyDescent="0.35">
      <c r="C232" t="s">
        <v>258</v>
      </c>
      <c r="I232" s="5">
        <v>-1614000000000</v>
      </c>
      <c r="J232" s="5">
        <v>-354000000000</v>
      </c>
      <c r="K232" s="5">
        <v>-422000000000</v>
      </c>
      <c r="L232" s="5">
        <v>-37000000000</v>
      </c>
      <c r="M232" s="5">
        <v>168000000000</v>
      </c>
      <c r="N232" s="5">
        <v>167000000000</v>
      </c>
      <c r="O232" s="5">
        <v>183000000000</v>
      </c>
      <c r="P232" s="5">
        <v>-238000000000</v>
      </c>
      <c r="Q232" s="5">
        <v>-37000000000</v>
      </c>
      <c r="R232" s="5">
        <v>196000000000</v>
      </c>
      <c r="S232" s="5">
        <v>-151000000000</v>
      </c>
      <c r="T232" s="5">
        <v>-140000000000</v>
      </c>
      <c r="U232" s="5">
        <v>-236000000000</v>
      </c>
      <c r="V232" s="5">
        <v>-174000000000</v>
      </c>
      <c r="W232" s="5">
        <v>176000000000</v>
      </c>
      <c r="X232" s="5">
        <v>210000000000</v>
      </c>
      <c r="Y232" s="5">
        <v>-116000000000</v>
      </c>
      <c r="Z232" s="5">
        <v>523000000000</v>
      </c>
      <c r="AA232" s="2">
        <v>-266000000000</v>
      </c>
    </row>
    <row r="233" spans="2:27" ht="15.5" x14ac:dyDescent="0.35">
      <c r="C233" t="s">
        <v>259</v>
      </c>
      <c r="I233" s="5">
        <v>-12000000000</v>
      </c>
      <c r="J233" s="5">
        <v>-12000000000</v>
      </c>
      <c r="K233" s="5">
        <v>-4000000000</v>
      </c>
      <c r="L233" s="5">
        <v>-6000000000</v>
      </c>
      <c r="M233" s="5">
        <v>-25000000000</v>
      </c>
      <c r="N233" s="5">
        <v>-7000000000</v>
      </c>
      <c r="O233" s="5">
        <v>-2000000000</v>
      </c>
      <c r="P233" s="5">
        <v>-3000000000</v>
      </c>
      <c r="Q233" s="5">
        <v>-8000000000</v>
      </c>
      <c r="R233" s="5">
        <v>-3000000000</v>
      </c>
      <c r="S233" s="5">
        <v>-7000000000</v>
      </c>
      <c r="T233" s="5">
        <v>-7000000000</v>
      </c>
      <c r="U233" s="5">
        <v>-9000000000</v>
      </c>
      <c r="V233" s="5">
        <v>-8000000000</v>
      </c>
      <c r="W233" s="5">
        <v>-14000000000</v>
      </c>
      <c r="X233" s="5">
        <v>-8000000000</v>
      </c>
      <c r="Y233" s="5">
        <v>-6000000000</v>
      </c>
      <c r="Z233" s="5">
        <v>-18000000000</v>
      </c>
      <c r="AA233" s="2">
        <v>-6000000000</v>
      </c>
    </row>
    <row r="234" spans="2:27" ht="15.5" x14ac:dyDescent="0.35">
      <c r="C234" t="s">
        <v>15</v>
      </c>
      <c r="I234" s="5">
        <v>-1626000000000</v>
      </c>
      <c r="J234" s="5">
        <v>-366000000000</v>
      </c>
      <c r="K234" s="5">
        <v>-426000000000</v>
      </c>
      <c r="L234" s="5">
        <v>-43000000000</v>
      </c>
      <c r="M234" s="5">
        <v>143000000000</v>
      </c>
      <c r="N234" s="5">
        <v>160000000000</v>
      </c>
      <c r="O234" s="5">
        <v>181000000000</v>
      </c>
      <c r="P234" s="5">
        <v>-241000000000</v>
      </c>
      <c r="Q234" s="5">
        <v>-45000000000</v>
      </c>
      <c r="R234" s="5">
        <v>193000000000</v>
      </c>
      <c r="S234" s="5">
        <v>-158000000000</v>
      </c>
      <c r="T234" s="5">
        <v>-147000000000</v>
      </c>
      <c r="U234" s="5">
        <v>-245000000000</v>
      </c>
      <c r="V234" s="5">
        <v>-182000000000</v>
      </c>
      <c r="W234" s="5">
        <v>162000000000</v>
      </c>
      <c r="X234" s="5">
        <v>203000000000</v>
      </c>
      <c r="Y234" s="5">
        <v>-122000000000</v>
      </c>
      <c r="Z234" s="5">
        <v>505000000000</v>
      </c>
      <c r="AA234" s="2">
        <v>-272000000000</v>
      </c>
    </row>
    <row r="235" spans="2:27" ht="15.5" x14ac:dyDescent="0.35">
      <c r="C235" t="s">
        <v>17</v>
      </c>
      <c r="I235" s="6">
        <v>-228.72</v>
      </c>
      <c r="J235" s="6">
        <v>-51.46</v>
      </c>
      <c r="K235" s="6">
        <v>-59.94</v>
      </c>
      <c r="L235" s="6">
        <v>-6.05</v>
      </c>
      <c r="M235" s="6">
        <v>20.14</v>
      </c>
      <c r="N235" s="6">
        <v>22.56</v>
      </c>
      <c r="O235" s="6">
        <v>25.42</v>
      </c>
      <c r="P235" s="6">
        <v>-33.86</v>
      </c>
      <c r="Q235" s="6">
        <v>-6.29</v>
      </c>
      <c r="R235" s="6">
        <v>27.1</v>
      </c>
      <c r="S235" s="6">
        <v>-22.19</v>
      </c>
      <c r="T235" s="6">
        <v>-20.74</v>
      </c>
      <c r="U235" s="6">
        <v>-34.46</v>
      </c>
      <c r="V235" s="6">
        <v>-49.76</v>
      </c>
      <c r="W235" s="6">
        <v>44.2</v>
      </c>
      <c r="X235" s="6">
        <v>55.53</v>
      </c>
      <c r="Y235" s="6">
        <v>-33.25</v>
      </c>
      <c r="Z235" s="6">
        <v>138.19</v>
      </c>
      <c r="AA235" s="3">
        <v>-74.459999999999994</v>
      </c>
    </row>
    <row r="237" spans="2:27" ht="15.5" x14ac:dyDescent="0.35">
      <c r="B237" t="s">
        <v>260</v>
      </c>
      <c r="C237" t="s">
        <v>261</v>
      </c>
      <c r="D237" s="5">
        <v>144000000000</v>
      </c>
      <c r="E237" s="5">
        <v>137000000000</v>
      </c>
      <c r="F237" s="5">
        <v>221000000000</v>
      </c>
      <c r="G237" s="5">
        <v>214000000000</v>
      </c>
      <c r="H237" s="5">
        <v>561000000000</v>
      </c>
      <c r="I237" s="5">
        <v>593000000000</v>
      </c>
      <c r="J237" s="5">
        <v>260000000000</v>
      </c>
      <c r="K237" s="5">
        <v>162000000000</v>
      </c>
      <c r="L237" s="5">
        <v>178000000000</v>
      </c>
      <c r="M237" s="5">
        <v>52000000000</v>
      </c>
      <c r="N237" s="5">
        <v>28000000000</v>
      </c>
      <c r="O237" s="5">
        <v>65000000000</v>
      </c>
      <c r="P237" s="5">
        <v>60000000000</v>
      </c>
      <c r="Q237" s="5">
        <v>54000000000</v>
      </c>
    </row>
    <row r="238" spans="2:27" ht="15.5" x14ac:dyDescent="0.35">
      <c r="C238" t="s">
        <v>444</v>
      </c>
      <c r="H238" s="5">
        <v>1</v>
      </c>
      <c r="I238" s="5">
        <v>1</v>
      </c>
    </row>
    <row r="239" spans="2:27" ht="15.5" x14ac:dyDescent="0.35">
      <c r="C239" t="s">
        <v>71</v>
      </c>
      <c r="H239" s="6">
        <v>1.2699999999999999E-2</v>
      </c>
      <c r="I239" s="6">
        <v>1.2E-2</v>
      </c>
    </row>
    <row r="240" spans="2:27" ht="15.5" x14ac:dyDescent="0.35">
      <c r="C240" t="s">
        <v>445</v>
      </c>
      <c r="H240" s="6">
        <v>1.4000000000000002E-3</v>
      </c>
      <c r="I240" s="6">
        <v>1.7000000000000001E-3</v>
      </c>
    </row>
    <row r="241" spans="3:17" ht="15.5" x14ac:dyDescent="0.35">
      <c r="C241" t="s">
        <v>51</v>
      </c>
      <c r="D241" s="6">
        <v>20.21</v>
      </c>
      <c r="E241" s="6">
        <v>19.27</v>
      </c>
      <c r="F241" s="6">
        <v>31.08</v>
      </c>
      <c r="G241" s="6">
        <v>30.16</v>
      </c>
      <c r="H241" s="6">
        <v>78.95</v>
      </c>
      <c r="I241" s="6">
        <v>83.48</v>
      </c>
      <c r="J241" s="6">
        <v>36.549999999999997</v>
      </c>
      <c r="K241" s="6">
        <v>22.85</v>
      </c>
      <c r="L241" s="6">
        <v>24.97</v>
      </c>
      <c r="M241" s="6">
        <v>7.3</v>
      </c>
      <c r="N241" s="6">
        <v>3.98</v>
      </c>
      <c r="O241" s="6">
        <v>9.1199999999999992</v>
      </c>
      <c r="P241" s="6">
        <v>8.4</v>
      </c>
      <c r="Q241" s="6">
        <v>7.62</v>
      </c>
    </row>
    <row r="242" spans="3:17" ht="15.5" x14ac:dyDescent="0.35">
      <c r="C242" t="s">
        <v>73</v>
      </c>
      <c r="H242" s="5">
        <v>1</v>
      </c>
      <c r="I242" s="5">
        <v>1</v>
      </c>
    </row>
    <row r="243" spans="3:17" ht="15.5" x14ac:dyDescent="0.35">
      <c r="C243" t="s">
        <v>446</v>
      </c>
      <c r="H243" s="6">
        <v>1.2699999999999999E-2</v>
      </c>
      <c r="I243" s="6">
        <v>1.2E-2</v>
      </c>
    </row>
    <row r="244" spans="3:17" ht="15.5" x14ac:dyDescent="0.35">
      <c r="C244" t="s">
        <v>447</v>
      </c>
      <c r="H244" s="6">
        <v>1.4000000000000002E-3</v>
      </c>
      <c r="I244" s="6">
        <v>1.7000000000000001E-3</v>
      </c>
    </row>
    <row r="245" spans="3:17" ht="15.5" x14ac:dyDescent="0.35">
      <c r="C245" t="s">
        <v>262</v>
      </c>
      <c r="D245" s="5">
        <v>472000000000</v>
      </c>
      <c r="E245" s="5">
        <v>477000000000</v>
      </c>
      <c r="F245" s="5">
        <v>530000000000</v>
      </c>
      <c r="G245" s="5">
        <v>534000000000</v>
      </c>
      <c r="H245" s="5">
        <v>1898000000000</v>
      </c>
      <c r="I245" s="5">
        <v>1680000000000</v>
      </c>
      <c r="J245" s="5">
        <v>907000000000</v>
      </c>
      <c r="K245" s="5">
        <v>713000000000</v>
      </c>
      <c r="L245" s="5">
        <v>705000000000</v>
      </c>
      <c r="M245" s="5">
        <v>461000000000</v>
      </c>
      <c r="N245" s="5">
        <v>424000000000</v>
      </c>
      <c r="O245" s="5">
        <v>443000000000</v>
      </c>
      <c r="P245" s="5">
        <v>449000000000</v>
      </c>
      <c r="Q245" s="5">
        <v>403000000000</v>
      </c>
    </row>
    <row r="246" spans="3:17" ht="15.5" x14ac:dyDescent="0.35">
      <c r="C246" t="s">
        <v>448</v>
      </c>
      <c r="H246" s="5">
        <v>1</v>
      </c>
      <c r="I246" s="5">
        <v>1</v>
      </c>
    </row>
    <row r="247" spans="3:17" ht="15.5" x14ac:dyDescent="0.35">
      <c r="C247" t="s">
        <v>449</v>
      </c>
      <c r="H247" s="6">
        <v>1.2699999999999999E-2</v>
      </c>
      <c r="I247" s="6">
        <v>1.2E-2</v>
      </c>
    </row>
    <row r="248" spans="3:17" ht="15.5" x14ac:dyDescent="0.35">
      <c r="C248" t="s">
        <v>450</v>
      </c>
      <c r="H248" s="6">
        <v>1.4000000000000002E-3</v>
      </c>
      <c r="I248" s="6">
        <v>1.7000000000000001E-3</v>
      </c>
    </row>
    <row r="249" spans="3:17" ht="15.5" x14ac:dyDescent="0.35">
      <c r="C249" t="s">
        <v>344</v>
      </c>
      <c r="I249" s="6">
        <v>8.99</v>
      </c>
    </row>
    <row r="250" spans="3:17" ht="15.5" x14ac:dyDescent="0.35">
      <c r="C250" t="s">
        <v>345</v>
      </c>
      <c r="I250" s="6">
        <v>7.05</v>
      </c>
    </row>
    <row r="251" spans="3:17" ht="15.5" x14ac:dyDescent="0.35">
      <c r="C251" t="s">
        <v>263</v>
      </c>
      <c r="I251" s="6">
        <v>6.95</v>
      </c>
    </row>
    <row r="252" spans="3:17" ht="15.5" x14ac:dyDescent="0.35">
      <c r="C252" t="s">
        <v>346</v>
      </c>
      <c r="I252" s="6">
        <v>0.1419</v>
      </c>
    </row>
    <row r="253" spans="3:17" ht="15.5" x14ac:dyDescent="0.35">
      <c r="C253" t="s">
        <v>347</v>
      </c>
      <c r="I253" s="6">
        <v>2.5099999999999998</v>
      </c>
    </row>
    <row r="254" spans="3:17" ht="15.5" x14ac:dyDescent="0.35">
      <c r="C254" t="s">
        <v>348</v>
      </c>
      <c r="I254" s="6">
        <v>2.16</v>
      </c>
    </row>
    <row r="255" spans="3:17" ht="15.5" x14ac:dyDescent="0.35">
      <c r="C255" t="s">
        <v>349</v>
      </c>
      <c r="I255" s="6">
        <v>-4.59</v>
      </c>
    </row>
    <row r="256" spans="3:17" ht="15.5" x14ac:dyDescent="0.35">
      <c r="C256" t="s">
        <v>350</v>
      </c>
      <c r="I256" s="6">
        <v>-4.53</v>
      </c>
    </row>
    <row r="257" spans="3:9" ht="15.5" x14ac:dyDescent="0.35">
      <c r="C257" t="s">
        <v>351</v>
      </c>
      <c r="I257" s="6">
        <v>10.35</v>
      </c>
    </row>
    <row r="258" spans="3:9" ht="15.5" x14ac:dyDescent="0.35">
      <c r="C258" t="s">
        <v>264</v>
      </c>
      <c r="I258" s="6">
        <v>10.18</v>
      </c>
    </row>
    <row r="259" spans="3:9" ht="15.5" x14ac:dyDescent="0.35">
      <c r="C259" t="s">
        <v>451</v>
      </c>
      <c r="I259" s="6">
        <v>0.05</v>
      </c>
    </row>
    <row r="260" spans="3:9" ht="15.5" x14ac:dyDescent="0.35">
      <c r="C260" t="s">
        <v>452</v>
      </c>
      <c r="I260" s="6">
        <v>0.14000000000000001</v>
      </c>
    </row>
    <row r="261" spans="3:9" ht="15.5" x14ac:dyDescent="0.35">
      <c r="C261" t="s">
        <v>352</v>
      </c>
      <c r="I261" s="6">
        <v>100.72</v>
      </c>
    </row>
    <row r="262" spans="3:9" ht="15.5" x14ac:dyDescent="0.35">
      <c r="C262" t="s">
        <v>353</v>
      </c>
      <c r="I262" s="6">
        <v>78.95</v>
      </c>
    </row>
    <row r="263" spans="3:9" ht="15.5" x14ac:dyDescent="0.35">
      <c r="C263" t="s">
        <v>354</v>
      </c>
      <c r="I263" s="6">
        <v>283.12</v>
      </c>
    </row>
    <row r="264" spans="3:9" ht="15.5" x14ac:dyDescent="0.35">
      <c r="C264" t="s">
        <v>355</v>
      </c>
      <c r="D264" s="6">
        <v>81.209999999999994</v>
      </c>
    </row>
    <row r="265" spans="3:9" ht="15.5" x14ac:dyDescent="0.35">
      <c r="C265" t="s">
        <v>356</v>
      </c>
      <c r="I265" s="6">
        <v>329.07</v>
      </c>
    </row>
    <row r="266" spans="3:9" ht="15.5" x14ac:dyDescent="0.35">
      <c r="C266" t="s">
        <v>357</v>
      </c>
      <c r="I266" s="6">
        <v>-156.78</v>
      </c>
    </row>
    <row r="267" spans="3:9" ht="15.5" x14ac:dyDescent="0.35">
      <c r="C267" t="s">
        <v>267</v>
      </c>
      <c r="D267" s="6">
        <v>2.89</v>
      </c>
    </row>
    <row r="268" spans="3:9" ht="15.5" x14ac:dyDescent="0.35">
      <c r="C268" t="s">
        <v>268</v>
      </c>
      <c r="D268" s="6">
        <v>1.44</v>
      </c>
    </row>
    <row r="269" spans="3:9" ht="15.5" x14ac:dyDescent="0.35">
      <c r="C269" t="s">
        <v>269</v>
      </c>
      <c r="D269" s="6">
        <v>2.5099999999999998</v>
      </c>
    </row>
    <row r="270" spans="3:9" ht="15.5" x14ac:dyDescent="0.35">
      <c r="C270" t="s">
        <v>270</v>
      </c>
      <c r="D270" s="6">
        <v>0.82</v>
      </c>
    </row>
    <row r="271" spans="3:9" ht="15.5" x14ac:dyDescent="0.35">
      <c r="C271" t="s">
        <v>271</v>
      </c>
      <c r="D271" s="6">
        <v>3.52</v>
      </c>
    </row>
    <row r="272" spans="3:9" ht="15.5" x14ac:dyDescent="0.35">
      <c r="C272" t="s">
        <v>272</v>
      </c>
      <c r="I272" s="6">
        <v>4.4800000000000004</v>
      </c>
    </row>
    <row r="273" spans="3:9" ht="15.5" x14ac:dyDescent="0.35">
      <c r="C273" t="s">
        <v>13</v>
      </c>
      <c r="D273" s="5">
        <v>-160000000000</v>
      </c>
    </row>
    <row r="274" spans="3:9" ht="15.5" x14ac:dyDescent="0.35">
      <c r="C274" t="s">
        <v>358</v>
      </c>
      <c r="I274" s="6">
        <v>2.0299999999999998</v>
      </c>
    </row>
    <row r="275" spans="3:9" ht="15.5" x14ac:dyDescent="0.35">
      <c r="C275" t="s">
        <v>273</v>
      </c>
      <c r="I275" s="6">
        <v>8.6800000000000002E-2</v>
      </c>
    </row>
    <row r="276" spans="3:9" ht="15.5" x14ac:dyDescent="0.35">
      <c r="C276" t="s">
        <v>274</v>
      </c>
      <c r="I276" s="6">
        <v>0.30609999999999998</v>
      </c>
    </row>
    <row r="277" spans="3:9" ht="15.5" x14ac:dyDescent="0.35">
      <c r="C277" t="s">
        <v>275</v>
      </c>
      <c r="I277" s="6">
        <v>0.12720000000000001</v>
      </c>
    </row>
    <row r="278" spans="3:9" ht="15.5" x14ac:dyDescent="0.35">
      <c r="C278" t="s">
        <v>359</v>
      </c>
      <c r="I278" s="6">
        <v>0.1007</v>
      </c>
    </row>
    <row r="279" spans="3:9" ht="15.5" x14ac:dyDescent="0.35">
      <c r="C279" t="s">
        <v>281</v>
      </c>
      <c r="I279" s="6">
        <v>0.24</v>
      </c>
    </row>
    <row r="280" spans="3:9" ht="15.5" x14ac:dyDescent="0.35">
      <c r="C280" t="s">
        <v>47</v>
      </c>
      <c r="I280" s="5">
        <v>5048000000000</v>
      </c>
    </row>
    <row r="281" spans="3:9" ht="15.5" x14ac:dyDescent="0.35">
      <c r="C281" t="s">
        <v>283</v>
      </c>
      <c r="I281" s="5">
        <v>11252000000000</v>
      </c>
    </row>
    <row r="282" spans="3:9" ht="15.5" x14ac:dyDescent="0.35">
      <c r="C282" t="s">
        <v>284</v>
      </c>
      <c r="I282" s="5">
        <v>7110000000</v>
      </c>
    </row>
    <row r="283" spans="3:9" ht="15.5" x14ac:dyDescent="0.35">
      <c r="C283" t="s">
        <v>285</v>
      </c>
      <c r="I283" s="6">
        <v>0.49049999999999999</v>
      </c>
    </row>
    <row r="284" spans="3:9" ht="15.5" x14ac:dyDescent="0.35">
      <c r="C284" t="s">
        <v>287</v>
      </c>
      <c r="D284" s="6">
        <v>0.52210000000000001</v>
      </c>
    </row>
    <row r="285" spans="3:9" ht="15.5" x14ac:dyDescent="0.35">
      <c r="C285" t="s">
        <v>288</v>
      </c>
      <c r="D285" s="6">
        <v>0.30459999999999998</v>
      </c>
    </row>
    <row r="286" spans="3:9" ht="15.5" x14ac:dyDescent="0.35">
      <c r="C286" t="s">
        <v>453</v>
      </c>
      <c r="D286" s="6">
        <v>0.68220000000000003</v>
      </c>
    </row>
    <row r="287" spans="3:9" ht="15.5" x14ac:dyDescent="0.35">
      <c r="C287" t="s">
        <v>360</v>
      </c>
      <c r="D287" s="6">
        <v>2.3719999999999999</v>
      </c>
    </row>
    <row r="288" spans="3:9" ht="15.5" x14ac:dyDescent="0.35">
      <c r="C288" t="s">
        <v>290</v>
      </c>
      <c r="I288" s="5">
        <v>1</v>
      </c>
    </row>
    <row r="289" spans="3:9" ht="15.5" x14ac:dyDescent="0.35">
      <c r="C289" t="s">
        <v>454</v>
      </c>
      <c r="I289" s="5">
        <v>1</v>
      </c>
    </row>
    <row r="290" spans="3:9" ht="15.5" x14ac:dyDescent="0.35">
      <c r="C290" t="s">
        <v>455</v>
      </c>
      <c r="I290" s="6">
        <v>1.2699999999999999E-2</v>
      </c>
    </row>
    <row r="291" spans="3:9" ht="15.5" x14ac:dyDescent="0.35">
      <c r="C291" t="s">
        <v>456</v>
      </c>
      <c r="I291" s="6">
        <v>1.4000000000000002E-3</v>
      </c>
    </row>
    <row r="292" spans="3:9" ht="15.5" x14ac:dyDescent="0.35">
      <c r="C292" t="s">
        <v>291</v>
      </c>
      <c r="I292" t="s">
        <v>457</v>
      </c>
    </row>
    <row r="293" spans="3:9" ht="15.5" x14ac:dyDescent="0.35">
      <c r="C293" t="s">
        <v>293</v>
      </c>
      <c r="I293" s="5">
        <v>4</v>
      </c>
    </row>
    <row r="294" spans="3:9" ht="15.5" x14ac:dyDescent="0.35">
      <c r="C294" t="s">
        <v>294</v>
      </c>
      <c r="I294" s="6">
        <v>0.86</v>
      </c>
    </row>
    <row r="295" spans="3:9" ht="15.5" x14ac:dyDescent="0.35">
      <c r="C295" t="s">
        <v>295</v>
      </c>
      <c r="I295" s="6">
        <v>0.77</v>
      </c>
    </row>
    <row r="296" spans="3:9" ht="15.5" x14ac:dyDescent="0.35">
      <c r="C296" t="s">
        <v>458</v>
      </c>
      <c r="I296" s="6">
        <v>0.78</v>
      </c>
    </row>
    <row r="297" spans="3:9" ht="15.5" x14ac:dyDescent="0.35">
      <c r="C297" t="s">
        <v>296</v>
      </c>
      <c r="I297" s="6">
        <v>0.6</v>
      </c>
    </row>
    <row r="298" spans="3:9" ht="15.5" x14ac:dyDescent="0.35">
      <c r="C298" t="s">
        <v>361</v>
      </c>
      <c r="I298" s="6">
        <v>0.34</v>
      </c>
    </row>
    <row r="299" spans="3:9" ht="15.5" x14ac:dyDescent="0.35">
      <c r="C299" t="s">
        <v>297</v>
      </c>
      <c r="I299" s="6">
        <v>0.28999999999999998</v>
      </c>
    </row>
    <row r="300" spans="3:9" ht="15.5" x14ac:dyDescent="0.35">
      <c r="C300" t="s">
        <v>298</v>
      </c>
      <c r="I300" s="6">
        <v>0.75</v>
      </c>
    </row>
    <row r="301" spans="3:9" ht="15.5" x14ac:dyDescent="0.35">
      <c r="C301" t="s">
        <v>299</v>
      </c>
      <c r="I301" s="5">
        <v>2013000000000</v>
      </c>
    </row>
    <row r="302" spans="3:9" ht="15.5" x14ac:dyDescent="0.35">
      <c r="C302" t="s">
        <v>301</v>
      </c>
      <c r="I302" s="5">
        <v>1106000000000</v>
      </c>
    </row>
    <row r="303" spans="3:9" ht="15.5" x14ac:dyDescent="0.35">
      <c r="C303" t="s">
        <v>302</v>
      </c>
      <c r="I303" s="5">
        <v>716000000000</v>
      </c>
    </row>
    <row r="304" spans="3:9" ht="15.5" x14ac:dyDescent="0.35">
      <c r="C304" t="s">
        <v>303</v>
      </c>
      <c r="D304" s="5">
        <v>577000000000</v>
      </c>
    </row>
    <row r="305" spans="3:9" ht="15.5" x14ac:dyDescent="0.35">
      <c r="C305" t="s">
        <v>304</v>
      </c>
      <c r="D305" s="5">
        <v>8245000000000</v>
      </c>
    </row>
    <row r="306" spans="3:9" ht="15.5" x14ac:dyDescent="0.35">
      <c r="C306" t="s">
        <v>305</v>
      </c>
      <c r="D306" s="5">
        <v>5878000000000</v>
      </c>
    </row>
    <row r="307" spans="3:9" ht="15.5" x14ac:dyDescent="0.35">
      <c r="C307" t="s">
        <v>306</v>
      </c>
      <c r="I307" s="5">
        <v>2339000000000</v>
      </c>
    </row>
    <row r="308" spans="3:9" ht="15.5" x14ac:dyDescent="0.35">
      <c r="C308" t="s">
        <v>244</v>
      </c>
      <c r="I308" s="5">
        <v>2368000000000</v>
      </c>
    </row>
    <row r="309" spans="3:9" ht="15.5" x14ac:dyDescent="0.35">
      <c r="C309" t="s">
        <v>307</v>
      </c>
      <c r="I309" s="5">
        <v>-1100000000000</v>
      </c>
    </row>
    <row r="310" spans="3:9" ht="15.5" x14ac:dyDescent="0.35">
      <c r="C310" t="s">
        <v>308</v>
      </c>
      <c r="I310" s="5">
        <v>16000000000</v>
      </c>
    </row>
    <row r="311" spans="3:9" ht="15.5" x14ac:dyDescent="0.35">
      <c r="C311" t="s">
        <v>309</v>
      </c>
      <c r="I311" s="5">
        <v>1032000000000</v>
      </c>
    </row>
    <row r="312" spans="3:9" ht="15.5" x14ac:dyDescent="0.35">
      <c r="C312" t="s">
        <v>310</v>
      </c>
      <c r="I312" s="5">
        <v>-14000000000</v>
      </c>
    </row>
    <row r="313" spans="3:9" ht="15.5" x14ac:dyDescent="0.35">
      <c r="C313" t="s">
        <v>311</v>
      </c>
      <c r="I313" s="5">
        <v>-1115000000000</v>
      </c>
    </row>
  </sheetData>
  <pageMargins left="0.7" right="0.7" top="0.75" bottom="0.75" header="0.3" footer="0.3"/>
  <ignoredErrors>
    <ignoredError sqref="A1:AA31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33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459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460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t="str">
        <f t="shared" ref="I2:Z2" ca="1" si="0">IFERROR(_xlfn.STOCKHISTORY("XIDX:" &amp; $C$1, I1, , 0, 0, 1), "Libur")</f>
        <v>Libur</v>
      </c>
      <c r="J2" s="2" t="str">
        <f t="shared" ca="1" si="0"/>
        <v>Libur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vm="39">
        <f t="shared" ca="1" si="0"/>
        <v>236</v>
      </c>
      <c r="Q2" s="2" t="str">
        <f t="shared" ca="1" si="0"/>
        <v>Libur</v>
      </c>
      <c r="R2" s="2" t="str">
        <f t="shared" ca="1" si="0"/>
        <v>Libur</v>
      </c>
      <c r="S2" s="2" vm="40">
        <f t="shared" ca="1" si="0"/>
        <v>2000</v>
      </c>
      <c r="T2" s="2" vm="41">
        <f t="shared" ca="1" si="0"/>
        <v>1275</v>
      </c>
      <c r="U2" s="2" vm="42">
        <f t="shared" ca="1" si="0"/>
        <v>1290</v>
      </c>
      <c r="V2" s="2" vm="43">
        <f t="shared" ca="1" si="0"/>
        <v>1000</v>
      </c>
      <c r="W2" s="2" vm="44">
        <f t="shared" ca="1" si="0"/>
        <v>890</v>
      </c>
      <c r="X2" s="2" vm="45">
        <f t="shared" ca="1" si="0"/>
        <v>700</v>
      </c>
      <c r="Y2" s="2" vm="46">
        <f t="shared" ca="1" si="0"/>
        <v>210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24420337787</v>
      </c>
      <c r="E4" s="2">
        <f>IFERROR(INDEX(E51:E500,MATCH($C$4,$C$51:$C$500,0)),"")</f>
        <v>67276463064</v>
      </c>
      <c r="H4" s="2">
        <f>IFERROR(SUM(D4:G4)*(4/MAX(1,COUNT(D4:G4))),"")</f>
        <v>183393601702</v>
      </c>
      <c r="I4" s="2">
        <f t="shared" ref="I4:Z4" si="1">IFERROR(INDEX(I51:I500,MATCH($C$4,$C$51:$C$500,0)),"")</f>
        <v>485966333317</v>
      </c>
      <c r="J4" s="2">
        <f t="shared" si="1"/>
        <v>836123346281</v>
      </c>
      <c r="K4" s="2">
        <f t="shared" si="1"/>
        <v>754649493117</v>
      </c>
      <c r="L4" s="2">
        <f t="shared" si="1"/>
        <v>596059531152</v>
      </c>
      <c r="M4" s="2">
        <f t="shared" si="1"/>
        <v>475954529475</v>
      </c>
      <c r="N4" s="2">
        <f t="shared" si="1"/>
        <v>494469692213</v>
      </c>
      <c r="O4" s="2">
        <f t="shared" si="1"/>
        <v>966725371267</v>
      </c>
      <c r="P4" s="2">
        <f t="shared" si="1"/>
        <v>1671866232277</v>
      </c>
      <c r="Q4" s="2">
        <f t="shared" si="1"/>
        <v>2028659770454</v>
      </c>
      <c r="R4" s="2">
        <f t="shared" si="1"/>
        <v>1717579307635</v>
      </c>
      <c r="S4" s="2">
        <f t="shared" si="1"/>
        <v>6459566448950</v>
      </c>
      <c r="T4" s="2">
        <f t="shared" si="1"/>
        <v>10778295168802</v>
      </c>
      <c r="U4" s="2">
        <f t="shared" si="1"/>
        <v>10366731922670</v>
      </c>
      <c r="V4" s="2">
        <f t="shared" si="1"/>
        <v>9587861869246</v>
      </c>
      <c r="W4" s="2">
        <f t="shared" si="1"/>
        <v>7106893361439</v>
      </c>
      <c r="X4" s="2">
        <f t="shared" si="1"/>
        <v>5510904406972</v>
      </c>
      <c r="Y4" s="2">
        <f t="shared" si="1"/>
        <v>5452339391412</v>
      </c>
      <c r="Z4" s="2">
        <f t="shared" si="1"/>
        <v>5340320196756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-13297236736</v>
      </c>
      <c r="E5" s="2">
        <f>IFERROR(INDEX(E51:E500,MATCH($C$5,$C$51:$C$500,0)),"")</f>
        <v>-16611918623</v>
      </c>
      <c r="H5" s="2">
        <f>IFERROR(SUM(D5:G5)*(4/MAX(1,COUNT(D5:G5))),"")</f>
        <v>-59818310718</v>
      </c>
      <c r="I5" s="2">
        <f t="shared" ref="I5:Z5" si="2">IFERROR(INDEX(I51:I500,MATCH($C$5,$C$51:$C$500,0)),"")</f>
        <v>-157789887599</v>
      </c>
      <c r="J5" s="2">
        <f t="shared" si="2"/>
        <v>-121831730731</v>
      </c>
      <c r="K5" s="2">
        <f t="shared" si="2"/>
        <v>-112341402081</v>
      </c>
      <c r="L5" s="2">
        <f t="shared" si="2"/>
        <v>413804769970</v>
      </c>
      <c r="M5" s="2">
        <f t="shared" si="2"/>
        <v>-145265154362</v>
      </c>
      <c r="N5" s="2">
        <f t="shared" si="2"/>
        <v>-268202864017</v>
      </c>
      <c r="O5" s="2">
        <f t="shared" si="2"/>
        <v>-111029438382</v>
      </c>
      <c r="P5" s="2">
        <f t="shared" si="2"/>
        <v>-14455871699</v>
      </c>
      <c r="Q5" s="2">
        <f t="shared" si="2"/>
        <v>-187623165076</v>
      </c>
      <c r="R5" s="2">
        <f t="shared" si="2"/>
        <v>-493876556947</v>
      </c>
      <c r="S5" s="2">
        <f t="shared" si="2"/>
        <v>-8639476369797</v>
      </c>
      <c r="T5" s="2">
        <f t="shared" si="2"/>
        <v>323253601061</v>
      </c>
      <c r="U5" s="2">
        <f t="shared" si="2"/>
        <v>491291665254</v>
      </c>
      <c r="V5" s="2">
        <f t="shared" si="2"/>
        <v>430718890494</v>
      </c>
      <c r="W5" s="2">
        <f t="shared" si="2"/>
        <v>304348955991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-4169063999453</v>
      </c>
      <c r="E6" s="2">
        <f>IFERROR(INDEX(E51:E500,MATCH($C$6,$C$51:$C$500,0)),"")</f>
        <v>-4155766785114</v>
      </c>
      <c r="H6" s="2">
        <f>IFERROR(INDEX(D6:G6,COUNT(D6:G6)),"")</f>
        <v>-4155766785114</v>
      </c>
      <c r="I6" s="2">
        <f t="shared" ref="I6:Z6" si="3">IFERROR(INDEX(I51:I500,MATCH($C$6,$C$51:$C$500,0)),"")</f>
        <v>-4138722700934</v>
      </c>
      <c r="J6" s="2">
        <f t="shared" si="3"/>
        <v>-3969441790768</v>
      </c>
      <c r="K6" s="2">
        <f t="shared" si="3"/>
        <v>-3838257952907</v>
      </c>
      <c r="L6" s="2">
        <f t="shared" si="3"/>
        <v>-3717457168573</v>
      </c>
      <c r="M6" s="2">
        <f t="shared" si="3"/>
        <v>-4124096233911</v>
      </c>
      <c r="N6" s="2">
        <f t="shared" si="3"/>
        <v>-3972774885814</v>
      </c>
      <c r="O6" s="2">
        <f t="shared" si="3"/>
        <v>-3700080905847</v>
      </c>
      <c r="P6" s="2">
        <f t="shared" si="3"/>
        <v>-3584961320713</v>
      </c>
      <c r="Q6" s="2">
        <f t="shared" si="3"/>
        <v>-3568310807827</v>
      </c>
      <c r="R6" s="2">
        <f t="shared" si="3"/>
        <v>-6809310116694</v>
      </c>
      <c r="S6" s="2">
        <f t="shared" si="3"/>
        <v>-6368455812036</v>
      </c>
      <c r="T6" s="2">
        <f t="shared" si="3"/>
        <v>2373745093545</v>
      </c>
      <c r="U6" s="2">
        <f t="shared" si="3"/>
        <v>2029167971791</v>
      </c>
      <c r="V6" s="2">
        <f t="shared" si="3"/>
        <v>1841676740544</v>
      </c>
      <c r="W6" s="2">
        <f t="shared" si="3"/>
        <v>1092512535434</v>
      </c>
      <c r="X6" s="2">
        <f t="shared" si="3"/>
        <v>854913564943</v>
      </c>
      <c r="Y6" s="2">
        <f t="shared" si="3"/>
        <v>687434989111</v>
      </c>
      <c r="Z6" s="2">
        <f t="shared" si="3"/>
        <v>428681092391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26.01</v>
      </c>
      <c r="E7" s="3">
        <f>IFERROR(INDEX(E51:E500,MATCH($C$7,$C$51:$C$500,0))/1000000000,"")</f>
        <v>26.01</v>
      </c>
      <c r="H7" s="3">
        <f>IFERROR(INDEX(D7:G7,COUNT(D7:G7)),"")</f>
        <v>26.01</v>
      </c>
      <c r="I7" s="3">
        <f t="shared" ref="I7:Z7" si="4">IFERROR(INDEX(I51:I500,MATCH($C$7,$C$51:$C$500,0))/1000000000,"")</f>
        <v>26.01</v>
      </c>
      <c r="J7" s="3">
        <f t="shared" si="4"/>
        <v>26.01</v>
      </c>
      <c r="K7" s="3">
        <f t="shared" si="4"/>
        <v>26.01</v>
      </c>
      <c r="L7" s="3">
        <f t="shared" si="4"/>
        <v>26.01</v>
      </c>
      <c r="M7" s="3">
        <f t="shared" si="4"/>
        <v>26.01</v>
      </c>
      <c r="N7" s="3">
        <f t="shared" si="4"/>
        <v>26.01</v>
      </c>
      <c r="O7" s="3">
        <f t="shared" si="4"/>
        <v>26.01</v>
      </c>
      <c r="P7" s="3">
        <f t="shared" si="4"/>
        <v>26.01</v>
      </c>
      <c r="Q7" s="3">
        <f t="shared" si="4"/>
        <v>26.01</v>
      </c>
      <c r="R7" s="3">
        <f t="shared" si="4"/>
        <v>4.76</v>
      </c>
      <c r="S7" s="3">
        <f t="shared" si="4"/>
        <v>4.76</v>
      </c>
      <c r="T7" s="3">
        <f t="shared" si="4"/>
        <v>4.76</v>
      </c>
      <c r="U7" s="3">
        <f t="shared" si="4"/>
        <v>4.76</v>
      </c>
      <c r="V7" s="3">
        <f t="shared" si="4"/>
        <v>4.76</v>
      </c>
      <c r="W7" s="3">
        <f t="shared" si="4"/>
        <v>4.45</v>
      </c>
      <c r="X7" s="3">
        <f t="shared" si="4"/>
        <v>4.45</v>
      </c>
      <c r="Y7" s="3">
        <f t="shared" si="4"/>
        <v>4.45</v>
      </c>
      <c r="Z7" s="3">
        <f t="shared" si="4"/>
        <v>3.21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-2000000000</v>
      </c>
      <c r="E8" s="2">
        <f>IFERROR(INDEX(E51:E500,MATCH("Free cash flow (Quarter)",$C$51:$C$500,0)),"")</f>
        <v>25000000000</v>
      </c>
      <c r="H8" s="2">
        <f>IFERROR(INDEX(D8:G8,COUNT(D8:G8)),"")</f>
        <v>25000000000</v>
      </c>
      <c r="I8" s="2">
        <f t="shared" ref="I8:Z8" si="5">IFERROR(INDEX(I51:I500,MATCH($C$8,$C$51:$C$500,0)),"")</f>
        <v>54000000000</v>
      </c>
      <c r="J8" s="2">
        <f t="shared" si="5"/>
        <v>57000000000</v>
      </c>
      <c r="K8" s="2">
        <f t="shared" si="5"/>
        <v>19000000000</v>
      </c>
      <c r="L8" s="2">
        <f t="shared" si="5"/>
        <v>5000000000</v>
      </c>
      <c r="M8" s="2">
        <f t="shared" si="5"/>
        <v>21000000000</v>
      </c>
      <c r="N8" s="2">
        <f t="shared" si="5"/>
        <v>8000000000</v>
      </c>
      <c r="O8" s="2">
        <f t="shared" si="5"/>
        <v>-10000000000</v>
      </c>
      <c r="P8" s="2">
        <f t="shared" si="5"/>
        <v>-25000000000</v>
      </c>
      <c r="Q8" s="2">
        <f t="shared" si="5"/>
        <v>-90000000000</v>
      </c>
      <c r="R8" s="2">
        <f t="shared" si="5"/>
        <v>-17000000000</v>
      </c>
      <c r="S8" s="2">
        <f t="shared" si="5"/>
        <v>-526000000000</v>
      </c>
      <c r="T8" s="2">
        <f t="shared" si="5"/>
        <v>97000000000</v>
      </c>
      <c r="U8" s="2">
        <f t="shared" si="5"/>
        <v>-1080000000000</v>
      </c>
      <c r="V8" s="2">
        <f t="shared" si="5"/>
        <v>19000000000</v>
      </c>
      <c r="W8" s="2">
        <f t="shared" si="5"/>
        <v>-713000000000</v>
      </c>
      <c r="X8" s="2">
        <f t="shared" si="5"/>
        <v>-310000000000</v>
      </c>
      <c r="Y8" s="2">
        <f t="shared" si="5"/>
        <v>-550000000000</v>
      </c>
      <c r="Z8" s="2">
        <f t="shared" si="5"/>
        <v>-287000000000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-0.09</v>
      </c>
      <c r="E9" s="3">
        <f>IFERROR(INDEX(E51:E500,MATCH("Free cash flow per share (Quarter)",$C$51:$C$500,0)),"")</f>
        <v>0.96</v>
      </c>
      <c r="H9" s="3">
        <f>IFERROR(INDEX(D9:G9,COUNT(D9:G9)),"")</f>
        <v>0.96</v>
      </c>
      <c r="I9" s="3">
        <f t="shared" ref="I9:Z9" si="6">IFERROR(INDEX(I51:I500,MATCH($C$9,$C$51:$C$500,0)),"")</f>
        <v>2.0699999999999998</v>
      </c>
      <c r="J9" s="3">
        <f t="shared" si="6"/>
        <v>2.1800000000000002</v>
      </c>
      <c r="K9" s="3">
        <f t="shared" si="6"/>
        <v>0.72</v>
      </c>
      <c r="L9" s="3">
        <f t="shared" si="6"/>
        <v>0.2</v>
      </c>
      <c r="M9" s="3">
        <f t="shared" si="6"/>
        <v>0.79</v>
      </c>
      <c r="N9" s="3">
        <f t="shared" si="6"/>
        <v>0.28999999999999998</v>
      </c>
      <c r="O9" s="3">
        <f t="shared" si="6"/>
        <v>-0.38</v>
      </c>
      <c r="P9" s="3">
        <f t="shared" si="6"/>
        <v>-0.95</v>
      </c>
      <c r="Q9" s="3">
        <f t="shared" si="6"/>
        <v>-3.46</v>
      </c>
      <c r="R9" s="3">
        <f t="shared" si="6"/>
        <v>-3.67</v>
      </c>
      <c r="S9" s="3">
        <f t="shared" si="6"/>
        <v>-110.53</v>
      </c>
      <c r="T9" s="3">
        <f t="shared" si="6"/>
        <v>20.36</v>
      </c>
      <c r="U9" s="3">
        <f t="shared" si="6"/>
        <v>-226.86</v>
      </c>
      <c r="V9" s="3">
        <f t="shared" si="6"/>
        <v>4.0599999999999996</v>
      </c>
      <c r="W9" s="3">
        <f t="shared" si="6"/>
        <v>-160.16</v>
      </c>
      <c r="X9" s="3">
        <f t="shared" si="6"/>
        <v>-69.599999999999994</v>
      </c>
      <c r="Y9" s="3">
        <f t="shared" si="6"/>
        <v>-123.57</v>
      </c>
      <c r="Z9" s="3">
        <f t="shared" si="6"/>
        <v>-89.31</v>
      </c>
    </row>
    <row r="10" spans="1:26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 t="str">
        <f t="shared" ref="I10:Z10" ca="1" si="7">IFERROR(IF(I9=0,"",I2/I9),"")</f>
        <v/>
      </c>
      <c r="J10" s="3" t="str">
        <f t="shared" ca="1" si="7"/>
        <v/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>
        <f t="shared" ca="1" si="7"/>
        <v>-248.42105263157896</v>
      </c>
      <c r="Q10" s="3" t="str">
        <f t="shared" ca="1" si="7"/>
        <v/>
      </c>
      <c r="R10" s="3" t="str">
        <f t="shared" ca="1" si="7"/>
        <v/>
      </c>
      <c r="S10" s="3">
        <f t="shared" ca="1" si="7"/>
        <v>-18.094634940740072</v>
      </c>
      <c r="T10" s="3">
        <f t="shared" ca="1" si="7"/>
        <v>62.622789783889985</v>
      </c>
      <c r="U10" s="3">
        <f t="shared" ca="1" si="7"/>
        <v>-5.686326368685533</v>
      </c>
      <c r="V10" s="3">
        <f t="shared" ca="1" si="7"/>
        <v>246.30541871921184</v>
      </c>
      <c r="W10" s="3">
        <f t="shared" ca="1" si="7"/>
        <v>-5.5569430569430569</v>
      </c>
      <c r="X10" s="3">
        <f t="shared" ca="1" si="7"/>
        <v>-10.057471264367816</v>
      </c>
      <c r="Y10" s="3">
        <f t="shared" ca="1" si="7"/>
        <v>-1.6994416120417577</v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9045303182</v>
      </c>
      <c r="E11" s="2">
        <f>IFERROR(INDEX(E51:E500,MATCH($C$11,$C$51:$C$500,0)),"")</f>
        <v>18841487035</v>
      </c>
      <c r="H11" s="2">
        <f>IFERROR(INDEX(D11:G11,COUNT(D11:G11)),"")</f>
        <v>18841487035</v>
      </c>
      <c r="I11" s="2">
        <f t="shared" ref="I11:Z11" si="8">IFERROR(INDEX(I51:I500,MATCH($C$11,$C$51:$C$500,0)),"")</f>
        <v>3872078113</v>
      </c>
      <c r="J11" s="2">
        <f t="shared" si="8"/>
        <v>7296260661</v>
      </c>
      <c r="K11" s="2">
        <f t="shared" si="8"/>
        <v>8947089227</v>
      </c>
      <c r="L11" s="2">
        <f t="shared" si="8"/>
        <v>12960300524</v>
      </c>
      <c r="M11" s="2">
        <f t="shared" si="8"/>
        <v>19016216722</v>
      </c>
      <c r="N11" s="2">
        <f t="shared" si="8"/>
        <v>13006175908</v>
      </c>
      <c r="O11" s="2">
        <f t="shared" si="8"/>
        <v>8176557582</v>
      </c>
      <c r="P11" s="2">
        <f t="shared" si="8"/>
        <v>11330685135</v>
      </c>
      <c r="Q11" s="2">
        <f t="shared" si="8"/>
        <v>14997333981</v>
      </c>
      <c r="R11" s="2">
        <f t="shared" si="8"/>
        <v>20026456692</v>
      </c>
      <c r="S11" s="2">
        <f t="shared" si="8"/>
        <v>22209728669</v>
      </c>
      <c r="T11" s="2">
        <f t="shared" si="8"/>
        <v>612436930216</v>
      </c>
      <c r="U11" s="2">
        <f t="shared" si="8"/>
        <v>510451334882</v>
      </c>
      <c r="V11" s="2">
        <f t="shared" si="8"/>
        <v>351484746036</v>
      </c>
      <c r="W11" s="2">
        <f t="shared" si="8"/>
        <v>132561021568</v>
      </c>
      <c r="X11" s="2">
        <f t="shared" si="8"/>
        <v>75472256784</v>
      </c>
      <c r="Y11" s="2">
        <f t="shared" si="8"/>
        <v>84920933611</v>
      </c>
      <c r="Z11" s="2">
        <f t="shared" si="8"/>
        <v>212095722588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1696000000000</v>
      </c>
      <c r="E12" s="2">
        <f>IFERROR(INDEX(E51:E500,MATCH("Net Debt (Quarter)",$C$51:$C$500,0)),"")</f>
        <v>1708000000000</v>
      </c>
      <c r="H12" s="2">
        <f>IFERROR(INDEX(D12:G12,COUNT(D12:G12)),"")</f>
        <v>1708000000000</v>
      </c>
      <c r="I12" s="2">
        <f t="shared" ref="I12:Z12" si="9">IFERROR(INDEX(I51:I500,MATCH($C$12,$C$51:$C$500,0)),"")</f>
        <v>1733000000000</v>
      </c>
      <c r="J12" s="2">
        <f t="shared" si="9"/>
        <v>1769000000000</v>
      </c>
      <c r="K12" s="2">
        <f t="shared" si="9"/>
        <v>1804000000000</v>
      </c>
      <c r="L12" s="2">
        <f t="shared" si="9"/>
        <v>1819000000000</v>
      </c>
      <c r="M12" s="2">
        <f t="shared" si="9"/>
        <v>2322000000000</v>
      </c>
      <c r="N12" s="2">
        <f t="shared" si="9"/>
        <v>2349000000000</v>
      </c>
      <c r="O12" s="2">
        <f t="shared" si="9"/>
        <v>2895000000000</v>
      </c>
      <c r="P12" s="2">
        <f t="shared" si="9"/>
        <v>3030000000000</v>
      </c>
      <c r="Q12" s="2">
        <f t="shared" si="9"/>
        <v>3104000000000</v>
      </c>
      <c r="R12" s="2">
        <f t="shared" si="9"/>
        <v>5113000000000</v>
      </c>
      <c r="S12" s="2">
        <f t="shared" si="9"/>
        <v>6349000000000</v>
      </c>
      <c r="T12" s="2">
        <f t="shared" si="9"/>
        <v>5522000000000</v>
      </c>
      <c r="U12" s="2">
        <f t="shared" si="9"/>
        <v>5099000000000</v>
      </c>
      <c r="V12" s="2">
        <f t="shared" si="9"/>
        <v>2832000000000</v>
      </c>
      <c r="W12" s="2">
        <f t="shared" si="9"/>
        <v>2267000000000</v>
      </c>
      <c r="X12" s="2">
        <f t="shared" si="9"/>
        <v>1323000000000</v>
      </c>
      <c r="Y12" s="2">
        <f t="shared" si="9"/>
        <v>930000000000</v>
      </c>
      <c r="Z12" s="2">
        <f t="shared" si="9"/>
        <v>485000000000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1705000000000</v>
      </c>
      <c r="E13" s="2">
        <f>IFERROR(INDEX(E51:E500,MATCH("Total Debt (Quarter)",$C$51:$C$500,0)),"")</f>
        <v>1727000000000</v>
      </c>
      <c r="H13" s="2">
        <f>IFERROR(INDEX(D13:G13,COUNT(D13:G13)),"")</f>
        <v>1727000000000</v>
      </c>
      <c r="I13" s="2">
        <f t="shared" ref="I13:Z13" si="10">IFERROR(INDEX(I51:I500,MATCH($C$13,$C$51:$C$500,0)),"")</f>
        <v>1737000000000</v>
      </c>
      <c r="J13" s="2">
        <f t="shared" si="10"/>
        <v>1776000000000</v>
      </c>
      <c r="K13" s="2">
        <f t="shared" si="10"/>
        <v>1813000000000</v>
      </c>
      <c r="L13" s="2">
        <f t="shared" si="10"/>
        <v>1832000000000</v>
      </c>
      <c r="M13" s="2">
        <f t="shared" si="10"/>
        <v>2341000000000</v>
      </c>
      <c r="N13" s="2">
        <f t="shared" si="10"/>
        <v>2362000000000</v>
      </c>
      <c r="O13" s="2">
        <f t="shared" si="10"/>
        <v>2903000000000</v>
      </c>
      <c r="P13" s="2">
        <f t="shared" si="10"/>
        <v>3041000000000</v>
      </c>
      <c r="Q13" s="2">
        <f t="shared" si="10"/>
        <v>3119000000000</v>
      </c>
      <c r="R13" s="2">
        <f t="shared" si="10"/>
        <v>5133000000000</v>
      </c>
      <c r="S13" s="2">
        <f t="shared" si="10"/>
        <v>6371000000000</v>
      </c>
      <c r="T13" s="2">
        <f t="shared" si="10"/>
        <v>6135000000000</v>
      </c>
      <c r="U13" s="2">
        <f t="shared" si="10"/>
        <v>5609000000000</v>
      </c>
      <c r="V13" s="2">
        <f t="shared" si="10"/>
        <v>3183000000000</v>
      </c>
      <c r="W13" s="2">
        <f t="shared" si="10"/>
        <v>2400000000000</v>
      </c>
      <c r="X13" s="2">
        <f t="shared" si="10"/>
        <v>1398000000000</v>
      </c>
      <c r="Y13" s="2">
        <f t="shared" si="10"/>
        <v>1014000000000</v>
      </c>
      <c r="Z13" s="2">
        <f t="shared" si="10"/>
        <v>697000000000</v>
      </c>
    </row>
    <row r="14" spans="1:26" ht="15.5" x14ac:dyDescent="0.35">
      <c r="C14" t="s">
        <v>27</v>
      </c>
      <c r="D14" s="2">
        <f>IFERROR(INDEX(D51:D500,MATCH($C$14,$C$51:$C$500,0)),"")</f>
        <v>-8777393949</v>
      </c>
      <c r="E14" s="2">
        <f>IFERROR(INDEX(E51:E500,MATCH($C$14,$C$51:$C$500,0)),"")</f>
        <v>-8759102806</v>
      </c>
      <c r="H14" s="2">
        <f>IFERROR(SUM(D14:G14)*(4/MAX(1,COUNT(D14:G14))),"")</f>
        <v>-35072993510</v>
      </c>
      <c r="I14" s="2">
        <f t="shared" ref="I14:Z14" si="11">IFERROR(INDEX(I51:I500,MATCH($C$14,$C$51:$C$500,0)),"")</f>
        <v>-156940196463</v>
      </c>
      <c r="J14" s="2">
        <f t="shared" si="11"/>
        <v>-130219017645</v>
      </c>
      <c r="K14" s="2">
        <f t="shared" si="11"/>
        <v>-115796915006</v>
      </c>
      <c r="L14" s="2">
        <f t="shared" si="11"/>
        <v>-100209763619</v>
      </c>
      <c r="M14" s="2">
        <f t="shared" si="11"/>
        <v>-145650164174</v>
      </c>
      <c r="N14" s="2">
        <f t="shared" si="11"/>
        <v>-225028362340</v>
      </c>
      <c r="O14" s="2">
        <f t="shared" si="11"/>
        <v>-101730207812</v>
      </c>
      <c r="P14" s="2">
        <f t="shared" si="11"/>
        <v>-40784634039</v>
      </c>
      <c r="Q14" s="2">
        <f t="shared" si="11"/>
        <v>-42558859706</v>
      </c>
      <c r="R14" s="2">
        <f t="shared" si="11"/>
        <v>-42694241247</v>
      </c>
      <c r="S14" s="2">
        <f t="shared" si="11"/>
        <v>-607799856637</v>
      </c>
      <c r="T14" s="2">
        <f t="shared" si="11"/>
        <v>-649233599082</v>
      </c>
      <c r="U14" s="2">
        <f t="shared" si="11"/>
        <v>-353757983350</v>
      </c>
      <c r="V14" s="2">
        <f t="shared" si="11"/>
        <v>-230701195935</v>
      </c>
      <c r="W14" s="2">
        <f t="shared" si="11"/>
        <v>-169334727098</v>
      </c>
      <c r="X14" s="2">
        <f t="shared" si="11"/>
        <v>-107791465448</v>
      </c>
      <c r="Y14" s="2">
        <f t="shared" si="11"/>
        <v>-97175273149</v>
      </c>
      <c r="Z14" s="2">
        <f t="shared" si="11"/>
        <v>-58197389287</v>
      </c>
    </row>
    <row r="15" spans="1:26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Z15" si="12">IFERROR(INDEX(I51:I500,MATCH($C$15,$C$51:$C$500,0)),"")</f>
        <v>-154908109</v>
      </c>
      <c r="J15" s="2">
        <f t="shared" si="12"/>
        <v>-2460804974</v>
      </c>
      <c r="K15" s="2">
        <f t="shared" si="12"/>
        <v>-1040331909</v>
      </c>
      <c r="L15" s="2">
        <f t="shared" si="12"/>
        <v>-24462959863</v>
      </c>
      <c r="M15" s="2">
        <f t="shared" si="12"/>
        <v>-714174900</v>
      </c>
      <c r="N15" s="2">
        <f t="shared" si="12"/>
        <v>1327022242</v>
      </c>
      <c r="O15" s="2">
        <f t="shared" si="12"/>
        <v>-5739925746</v>
      </c>
      <c r="P15" s="2">
        <f t="shared" si="12"/>
        <v>-4815575834</v>
      </c>
      <c r="Q15" s="2">
        <f t="shared" si="12"/>
        <v>-65124325143</v>
      </c>
      <c r="R15" s="2">
        <f t="shared" si="12"/>
        <v>-70270983522</v>
      </c>
      <c r="S15" s="2">
        <f t="shared" si="12"/>
        <v>61161262734</v>
      </c>
      <c r="T15" s="2">
        <f t="shared" si="12"/>
        <v>-113883413683</v>
      </c>
      <c r="U15" s="2">
        <f t="shared" si="12"/>
        <v>-173254355855</v>
      </c>
      <c r="V15" s="2">
        <f t="shared" si="12"/>
        <v>-156936151689</v>
      </c>
      <c r="W15" s="2">
        <f t="shared" si="12"/>
        <v>-115213659394</v>
      </c>
      <c r="X15" s="2">
        <f t="shared" si="12"/>
        <v>-75586794294</v>
      </c>
      <c r="Y15" s="2">
        <f t="shared" si="12"/>
        <v>-46452882152</v>
      </c>
      <c r="Z15" s="2">
        <f t="shared" si="12"/>
        <v>-45320224512</v>
      </c>
    </row>
    <row r="16" spans="1:26" ht="15.5" x14ac:dyDescent="0.35">
      <c r="C16" t="s">
        <v>29</v>
      </c>
      <c r="D16" s="2">
        <f>IFERROR(INDEX(D51:D500,MATCH($C$16,$C$51:$C$500,0)),"")</f>
        <v>-13297197270</v>
      </c>
      <c r="E16" s="2">
        <f>IFERROR(INDEX(E51:E500,MATCH($C$16,$C$51:$C$500,0)),"")</f>
        <v>-17044101249</v>
      </c>
      <c r="H16" s="2">
        <f>IFERROR(SUM(D16:G16)*(4/MAX(1,COUNT(D16:G16))),"")</f>
        <v>-60682597038</v>
      </c>
      <c r="I16" s="2">
        <f t="shared" ref="I16:Z16" si="13">IFERROR(INDEX(I51:I500,MATCH($C$16,$C$51:$C$500,0)),"")</f>
        <v>-169916844834</v>
      </c>
      <c r="J16" s="2">
        <f t="shared" si="13"/>
        <v>-128682279111</v>
      </c>
      <c r="K16" s="2">
        <f t="shared" si="13"/>
        <v>-120088460641</v>
      </c>
      <c r="L16" s="2">
        <f t="shared" si="13"/>
        <v>429291954684</v>
      </c>
      <c r="M16" s="2">
        <f t="shared" si="13"/>
        <v>-153933468061</v>
      </c>
      <c r="N16" s="2">
        <f t="shared" si="13"/>
        <v>-277923559679</v>
      </c>
      <c r="O16" s="2">
        <f t="shared" si="13"/>
        <v>-101986961830</v>
      </c>
      <c r="P16" s="2">
        <f t="shared" si="13"/>
        <v>-12273399044</v>
      </c>
      <c r="Q16" s="2">
        <f t="shared" si="13"/>
        <v>-124815870429</v>
      </c>
      <c r="R16" s="2">
        <f t="shared" si="13"/>
        <v>-434721028687</v>
      </c>
      <c r="S16" s="2">
        <f t="shared" si="13"/>
        <v>-8830974176098</v>
      </c>
      <c r="T16" s="2">
        <f t="shared" si="13"/>
        <v>436445861442</v>
      </c>
      <c r="U16" s="2">
        <f t="shared" si="13"/>
        <v>673206429185</v>
      </c>
      <c r="V16" s="2">
        <f t="shared" si="13"/>
        <v>599082138465</v>
      </c>
      <c r="W16" s="2">
        <f t="shared" si="13"/>
        <v>418222400916</v>
      </c>
      <c r="X16" s="2">
        <f t="shared" si="13"/>
        <v>279975654422</v>
      </c>
      <c r="Y16" s="2">
        <f t="shared" si="13"/>
        <v>164140733192</v>
      </c>
      <c r="Z16" s="2">
        <f t="shared" si="13"/>
        <v>147902338806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  <c r="S18" t="s">
        <v>35</v>
      </c>
      <c r="T18" t="s">
        <v>36</v>
      </c>
      <c r="U18" t="s">
        <v>37</v>
      </c>
      <c r="V18" t="s">
        <v>38</v>
      </c>
      <c r="W18" t="s">
        <v>39</v>
      </c>
      <c r="X18" t="s">
        <v>40</v>
      </c>
      <c r="Y18" t="s">
        <v>41</v>
      </c>
      <c r="Z18" t="s">
        <v>42</v>
      </c>
    </row>
    <row r="19" spans="1:26" ht="15.5" x14ac:dyDescent="0.35">
      <c r="A19" t="s">
        <v>44</v>
      </c>
      <c r="C19" t="s">
        <v>45</v>
      </c>
    </row>
    <row r="20" spans="1:26" ht="15.5" x14ac:dyDescent="0.35">
      <c r="A20" t="s">
        <v>46</v>
      </c>
      <c r="C20" t="s">
        <v>47</v>
      </c>
      <c r="D20" s="2" t="str">
        <f ca="1">IFERROR(D21*D2,"")</f>
        <v/>
      </c>
      <c r="E20" s="2" t="str">
        <f ca="1">IFERROR(E21*E2,"")</f>
        <v/>
      </c>
      <c r="H20" s="2" t="str">
        <f t="shared" ref="H20:Z20" ca="1" si="14">IFERROR(H21*H2,"")</f>
        <v/>
      </c>
      <c r="I20" s="2" t="str">
        <f t="shared" ca="1" si="14"/>
        <v/>
      </c>
      <c r="J20" s="2" t="str">
        <f t="shared" ca="1" si="14"/>
        <v/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>
        <f t="shared" ca="1" si="14"/>
        <v>6138360000000</v>
      </c>
      <c r="Q20" s="2" t="str">
        <f t="shared" ca="1" si="14"/>
        <v/>
      </c>
      <c r="R20" s="2" t="str">
        <f t="shared" ca="1" si="14"/>
        <v/>
      </c>
      <c r="S20" s="2">
        <f t="shared" ca="1" si="14"/>
        <v>9520000000000</v>
      </c>
      <c r="T20" s="2">
        <f t="shared" ca="1" si="14"/>
        <v>6069000000000</v>
      </c>
      <c r="U20" s="2">
        <f t="shared" ca="1" si="14"/>
        <v>6140400000000</v>
      </c>
      <c r="V20" s="2">
        <f t="shared" ca="1" si="14"/>
        <v>4760000000000</v>
      </c>
      <c r="W20" s="2">
        <f t="shared" ca="1" si="14"/>
        <v>3960500000000</v>
      </c>
      <c r="X20" s="2">
        <f t="shared" ca="1" si="14"/>
        <v>3115000000000</v>
      </c>
      <c r="Y20" s="2">
        <f t="shared" ca="1" si="14"/>
        <v>934500000000</v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26010000000</v>
      </c>
      <c r="E21" s="2">
        <f>IFERROR(INDEX(E51:E500,MATCH($C$7,$C$51:$C$500,0)),"")</f>
        <v>26010000000</v>
      </c>
      <c r="H21" s="2">
        <f>IFERROR(INDEX(D21:G21,COUNT(D21:G21)),"")</f>
        <v>26010000000</v>
      </c>
      <c r="I21" s="2">
        <f t="shared" ref="I21:Z21" si="15">IFERROR(INDEX(I51:I500,MATCH($C$7,$C$51:$C$500,0)),"")</f>
        <v>26010000000</v>
      </c>
      <c r="J21" s="2">
        <f t="shared" si="15"/>
        <v>26010000000</v>
      </c>
      <c r="K21" s="2">
        <f t="shared" si="15"/>
        <v>26010000000</v>
      </c>
      <c r="L21" s="2">
        <f t="shared" si="15"/>
        <v>26010000000</v>
      </c>
      <c r="M21" s="2">
        <f t="shared" si="15"/>
        <v>26010000000</v>
      </c>
      <c r="N21" s="2">
        <f t="shared" si="15"/>
        <v>26010000000</v>
      </c>
      <c r="O21" s="2">
        <f t="shared" si="15"/>
        <v>26010000000</v>
      </c>
      <c r="P21" s="2">
        <f t="shared" si="15"/>
        <v>26010000000</v>
      </c>
      <c r="Q21" s="2">
        <f t="shared" si="15"/>
        <v>26010000000</v>
      </c>
      <c r="R21" s="2">
        <f t="shared" si="15"/>
        <v>4760000000</v>
      </c>
      <c r="S21" s="2">
        <f t="shared" si="15"/>
        <v>4760000000</v>
      </c>
      <c r="T21" s="2">
        <f t="shared" si="15"/>
        <v>4760000000</v>
      </c>
      <c r="U21" s="2">
        <f t="shared" si="15"/>
        <v>4760000000</v>
      </c>
      <c r="V21" s="2">
        <f t="shared" si="15"/>
        <v>4760000000</v>
      </c>
      <c r="W21" s="2">
        <f t="shared" si="15"/>
        <v>4450000000</v>
      </c>
      <c r="X21" s="2">
        <f t="shared" si="15"/>
        <v>4450000000</v>
      </c>
      <c r="Y21" s="2">
        <f t="shared" si="15"/>
        <v>4450000000</v>
      </c>
      <c r="Z21" s="2">
        <f t="shared" si="15"/>
        <v>3210000000</v>
      </c>
    </row>
    <row r="23" spans="1:26" ht="15.5" x14ac:dyDescent="0.35">
      <c r="B23" t="s">
        <v>48</v>
      </c>
      <c r="C23" t="s">
        <v>49</v>
      </c>
      <c r="D23" s="3">
        <f>IFERROR(D5/D6*100,"")</f>
        <v>0.31895017053575231</v>
      </c>
      <c r="E23" s="3">
        <f>IFERROR(E5/E6*100,"")</f>
        <v>0.39973173380431415</v>
      </c>
      <c r="H23" s="3">
        <f t="shared" ref="H23:Z23" si="16">IFERROR(H5/H6*100,"")</f>
        <v>1.439404899530691</v>
      </c>
      <c r="I23" s="3">
        <f t="shared" si="16"/>
        <v>3.8125262067785068</v>
      </c>
      <c r="J23" s="3">
        <f t="shared" si="16"/>
        <v>3.0692408946354202</v>
      </c>
      <c r="K23" s="3">
        <f t="shared" si="16"/>
        <v>2.9268851510075149</v>
      </c>
      <c r="L23" s="3">
        <f t="shared" si="16"/>
        <v>-11.131393078802976</v>
      </c>
      <c r="M23" s="3">
        <f t="shared" si="16"/>
        <v>3.5223512285561012</v>
      </c>
      <c r="N23" s="3">
        <f t="shared" si="16"/>
        <v>6.7510209293433627</v>
      </c>
      <c r="O23" s="3">
        <f t="shared" si="16"/>
        <v>3.0007300166476716</v>
      </c>
      <c r="P23" s="3">
        <f t="shared" si="16"/>
        <v>0.40323647609466884</v>
      </c>
      <c r="Q23" s="3">
        <f t="shared" si="16"/>
        <v>5.2580387522424701</v>
      </c>
      <c r="R23" s="3">
        <f t="shared" si="16"/>
        <v>7.2529602629815724</v>
      </c>
      <c r="S23" s="3">
        <f t="shared" si="16"/>
        <v>135.66045874839719</v>
      </c>
      <c r="T23" s="3">
        <f t="shared" si="16"/>
        <v>13.617873374021233</v>
      </c>
      <c r="U23" s="3">
        <f t="shared" si="16"/>
        <v>24.211483331287372</v>
      </c>
      <c r="V23" s="3">
        <f t="shared" si="16"/>
        <v>23.387323139389434</v>
      </c>
      <c r="W23" s="3">
        <f t="shared" si="16"/>
        <v>27.857708366714306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50</v>
      </c>
      <c r="D24" s="4">
        <f>IFERROR(_xlfn.RRI(5,I23,D23),"")</f>
        <v>-0.39116165014672066</v>
      </c>
      <c r="E24" s="4">
        <f>IFERROR(_xlfn.RRI(5,J23,E23),"")</f>
        <v>-0.33480721465037711</v>
      </c>
      <c r="H24" s="4">
        <f t="shared" ref="H24:Z24" si="17">IFERROR(_xlfn.RRI(5,M23,H23),"")</f>
        <v>-0.16387720529458527</v>
      </c>
      <c r="I24" s="4">
        <f t="shared" si="17"/>
        <v>-0.10799214936809742</v>
      </c>
      <c r="J24" s="4">
        <f t="shared" si="17"/>
        <v>4.5251411656335172E-3</v>
      </c>
      <c r="K24" s="4">
        <f t="shared" si="17"/>
        <v>0.48651458313851759</v>
      </c>
      <c r="L24" s="4" t="str">
        <f t="shared" si="17"/>
        <v/>
      </c>
      <c r="M24" s="4">
        <f t="shared" si="17"/>
        <v>-0.13450717436905046</v>
      </c>
      <c r="N24" s="4">
        <f t="shared" si="17"/>
        <v>-0.45123900534484529</v>
      </c>
      <c r="O24" s="4">
        <f t="shared" si="17"/>
        <v>-0.26103558354109002</v>
      </c>
      <c r="P24" s="4">
        <f t="shared" si="17"/>
        <v>-0.55913290800262228</v>
      </c>
      <c r="Q24" s="4">
        <f t="shared" si="17"/>
        <v>-0.25806022627191338</v>
      </c>
      <c r="R24" s="4">
        <f t="shared" si="17"/>
        <v>-0.23596371875007804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51</v>
      </c>
      <c r="C25" t="s">
        <v>52</v>
      </c>
      <c r="D25" s="3">
        <f>IFERROR(INDEX(D51:D500,MATCH($A$25,$C$51:$C$500,0)),"")</f>
        <v>-0.51</v>
      </c>
      <c r="E25" s="3">
        <f>IFERROR(INDEX(E51:E500,MATCH($A$25,$C$51:$C$500,0)),"")</f>
        <v>-0.64</v>
      </c>
      <c r="H25" s="3">
        <f>IFERROR(INDEX(D25:G25,COUNT(D25:G25)),"")</f>
        <v>-0.64</v>
      </c>
      <c r="I25" s="3">
        <f t="shared" ref="I25:Z25" si="18">IFERROR(INDEX(I51:I500,MATCH($C$25,$C$51:$C$500,0)),"")</f>
        <v>-6.1</v>
      </c>
      <c r="J25" s="3">
        <f t="shared" si="18"/>
        <v>-4.68</v>
      </c>
      <c r="K25" s="3">
        <f t="shared" si="18"/>
        <v>-4.33</v>
      </c>
      <c r="L25" s="3">
        <f t="shared" si="18"/>
        <v>15.84</v>
      </c>
      <c r="M25" s="3">
        <f t="shared" si="18"/>
        <v>-5.71</v>
      </c>
      <c r="N25" s="3">
        <f t="shared" si="18"/>
        <v>-10.46</v>
      </c>
      <c r="O25" s="3">
        <f t="shared" si="18"/>
        <v>-3.98</v>
      </c>
      <c r="P25" s="3">
        <f t="shared" si="18"/>
        <v>-0.56999999999999995</v>
      </c>
      <c r="Q25" s="3">
        <f t="shared" si="18"/>
        <v>-7.25</v>
      </c>
      <c r="R25" s="3">
        <f t="shared" si="18"/>
        <v>-103.49</v>
      </c>
      <c r="S25" s="3">
        <f t="shared" si="18"/>
        <v>-1817.27</v>
      </c>
      <c r="T25" s="3">
        <f t="shared" si="18"/>
        <v>66.03</v>
      </c>
      <c r="U25" s="3">
        <f t="shared" si="18"/>
        <v>100.56</v>
      </c>
      <c r="V25" s="3">
        <f t="shared" si="18"/>
        <v>89.78</v>
      </c>
      <c r="W25" s="3">
        <f t="shared" si="18"/>
        <v>68.09</v>
      </c>
      <c r="X25" s="3">
        <f t="shared" si="18"/>
        <v>45.93</v>
      </c>
      <c r="Y25" s="3">
        <f t="shared" si="18"/>
        <v>26.45</v>
      </c>
      <c r="Z25" s="3">
        <f t="shared" si="18"/>
        <v>31.93</v>
      </c>
    </row>
    <row r="26" spans="1:26" ht="15.5" x14ac:dyDescent="0.35">
      <c r="C26" t="s">
        <v>53</v>
      </c>
      <c r="D26" s="4">
        <f>IFERROR(_xlfn.RRI(5,I25,D25),"")</f>
        <v>-0.39123725282615429</v>
      </c>
      <c r="E26" s="4">
        <f>IFERROR(_xlfn.RRI(5,J25,E25),"")</f>
        <v>-0.32828225063188399</v>
      </c>
      <c r="H26" s="4">
        <f t="shared" ref="H26:Z26" si="19">IFERROR(_xlfn.RRI(5,M25,H25),"")</f>
        <v>-0.35448138129343842</v>
      </c>
      <c r="I26" s="4">
        <f t="shared" si="19"/>
        <v>-0.1022412842555589</v>
      </c>
      <c r="J26" s="4">
        <f t="shared" si="19"/>
        <v>3.2933960343828339E-2</v>
      </c>
      <c r="K26" s="4">
        <f t="shared" si="19"/>
        <v>0.50010827979611872</v>
      </c>
      <c r="L26" s="4" t="str">
        <f t="shared" si="19"/>
        <v/>
      </c>
      <c r="M26" s="4">
        <f t="shared" si="19"/>
        <v>-0.43979427307206631</v>
      </c>
      <c r="N26" s="4">
        <f t="shared" si="19"/>
        <v>-0.64353044377642332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>
        <f t="shared" si="19"/>
        <v>0.20077911087675337</v>
      </c>
      <c r="U26" s="4">
        <f t="shared" si="19"/>
        <v>0.25789754413928279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54</v>
      </c>
      <c r="D27" s="3">
        <f>IFERROR(D4/D21,"")</f>
        <v>0.93888265232602841</v>
      </c>
      <c r="E27" s="3">
        <f>IFERROR(E4/E21,"")</f>
        <v>2.5865614403690889</v>
      </c>
      <c r="H27" s="3">
        <f t="shared" ref="H27:Z27" si="20">IFERROR(H4/H21,"")</f>
        <v>7.0508881853902343</v>
      </c>
      <c r="I27" s="3">
        <f t="shared" si="20"/>
        <v>18.683826732679737</v>
      </c>
      <c r="J27" s="3">
        <f t="shared" si="20"/>
        <v>32.146226308381394</v>
      </c>
      <c r="K27" s="3">
        <f t="shared" si="20"/>
        <v>29.013821342445212</v>
      </c>
      <c r="L27" s="3">
        <f t="shared" si="20"/>
        <v>22.916552524106113</v>
      </c>
      <c r="M27" s="3">
        <f t="shared" si="20"/>
        <v>18.298905400807381</v>
      </c>
      <c r="N27" s="3">
        <f t="shared" si="20"/>
        <v>19.010753256939637</v>
      </c>
      <c r="O27" s="3">
        <f t="shared" si="20"/>
        <v>37.167449875701656</v>
      </c>
      <c r="P27" s="3">
        <f t="shared" si="20"/>
        <v>64.277825154825067</v>
      </c>
      <c r="Q27" s="3">
        <f t="shared" si="20"/>
        <v>77.995377564552101</v>
      </c>
      <c r="R27" s="3">
        <f t="shared" si="20"/>
        <v>360.83598899894957</v>
      </c>
      <c r="S27" s="3">
        <f t="shared" si="20"/>
        <v>1357.0517749894957</v>
      </c>
      <c r="T27" s="3">
        <f t="shared" si="20"/>
        <v>2264.3477245382351</v>
      </c>
      <c r="U27" s="3">
        <f t="shared" si="20"/>
        <v>2177.8848577037816</v>
      </c>
      <c r="V27" s="3">
        <f t="shared" si="20"/>
        <v>2014.2566952197478</v>
      </c>
      <c r="W27" s="3">
        <f t="shared" si="20"/>
        <v>1597.0546879638202</v>
      </c>
      <c r="X27" s="3">
        <f t="shared" si="20"/>
        <v>1238.4054847128091</v>
      </c>
      <c r="Y27" s="3">
        <f t="shared" si="20"/>
        <v>1225.2448070588764</v>
      </c>
      <c r="Z27" s="3">
        <f t="shared" si="20"/>
        <v>1663.6511516373832</v>
      </c>
    </row>
    <row r="28" spans="1:26" ht="15.5" x14ac:dyDescent="0.35">
      <c r="C28" t="s">
        <v>55</v>
      </c>
      <c r="D28" s="4">
        <f>IFERROR(_xlfn.RRI(5,I27,D27),"")</f>
        <v>-0.45016915879207087</v>
      </c>
      <c r="E28" s="4">
        <f>IFERROR(_xlfn.RRI(5,J27,E27),"")</f>
        <v>-0.39588647314605707</v>
      </c>
      <c r="H28" s="4">
        <f t="shared" ref="H28:Z28" si="21">IFERROR(_xlfn.RRI(5,M27,H27),"")</f>
        <v>-0.17365054857824969</v>
      </c>
      <c r="I28" s="4">
        <f t="shared" si="21"/>
        <v>-3.4632911110665798E-3</v>
      </c>
      <c r="J28" s="4">
        <f t="shared" si="21"/>
        <v>-2.8610406243049114E-2</v>
      </c>
      <c r="K28" s="4">
        <f t="shared" si="21"/>
        <v>-0.14707910942805424</v>
      </c>
      <c r="L28" s="4">
        <f t="shared" si="21"/>
        <v>-0.21726260248079399</v>
      </c>
      <c r="M28" s="4">
        <f t="shared" si="21"/>
        <v>-0.44916306502859171</v>
      </c>
      <c r="N28" s="4">
        <f t="shared" si="21"/>
        <v>-0.57412653469298436</v>
      </c>
      <c r="O28" s="4">
        <f t="shared" si="21"/>
        <v>-0.5604139226979028</v>
      </c>
      <c r="P28" s="4">
        <f t="shared" si="21"/>
        <v>-0.50568333551337274</v>
      </c>
      <c r="Q28" s="4">
        <f t="shared" si="21"/>
        <v>-0.47809577843551543</v>
      </c>
      <c r="R28" s="4">
        <f t="shared" si="21"/>
        <v>-0.25732635636383172</v>
      </c>
      <c r="S28" s="4">
        <f t="shared" si="21"/>
        <v>1.8466410015705925E-2</v>
      </c>
      <c r="T28" s="4">
        <f t="shared" si="21"/>
        <v>0.13069129834746329</v>
      </c>
      <c r="U28" s="4">
        <f t="shared" si="21"/>
        <v>5.5345177853229455E-2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56</v>
      </c>
      <c r="H29" s="4">
        <f t="shared" ref="H29:Z29" si="22">IFERROR(((H25-I25)/I25)*100%,"")</f>
        <v>-0.89508196721311484</v>
      </c>
      <c r="I29" s="4">
        <f t="shared" si="22"/>
        <v>0.3034188034188034</v>
      </c>
      <c r="J29" s="4">
        <f t="shared" si="22"/>
        <v>8.0831408775981439E-2</v>
      </c>
      <c r="K29" s="4">
        <f t="shared" si="22"/>
        <v>-1.2733585858585861</v>
      </c>
      <c r="L29" s="4">
        <f t="shared" si="22"/>
        <v>-3.7740805604203156</v>
      </c>
      <c r="M29" s="4">
        <f t="shared" si="22"/>
        <v>-0.45411089866156795</v>
      </c>
      <c r="N29" s="4">
        <f t="shared" si="22"/>
        <v>1.6281407035175881</v>
      </c>
      <c r="O29" s="4">
        <f t="shared" si="22"/>
        <v>5.9824561403508776</v>
      </c>
      <c r="P29" s="4">
        <f t="shared" si="22"/>
        <v>-0.92137931034482756</v>
      </c>
      <c r="Q29" s="4">
        <f t="shared" si="22"/>
        <v>-0.9299449222147067</v>
      </c>
      <c r="R29" s="4">
        <f t="shared" si="22"/>
        <v>-0.94305194054818486</v>
      </c>
      <c r="S29" s="4">
        <f t="shared" si="22"/>
        <v>-28.521883992124792</v>
      </c>
      <c r="T29" s="4">
        <f t="shared" si="22"/>
        <v>-0.34337708830548924</v>
      </c>
      <c r="U29" s="4">
        <f t="shared" si="22"/>
        <v>0.12007128536422366</v>
      </c>
      <c r="V29" s="4">
        <f t="shared" si="22"/>
        <v>0.31854897929211334</v>
      </c>
      <c r="W29" s="4">
        <f t="shared" si="22"/>
        <v>0.48247332897888101</v>
      </c>
      <c r="X29" s="4">
        <f t="shared" si="22"/>
        <v>0.73648393194706996</v>
      </c>
      <c r="Y29" s="4">
        <f t="shared" si="22"/>
        <v>-0.17162543062950206</v>
      </c>
      <c r="Z29" s="4" t="str">
        <f t="shared" si="22"/>
        <v/>
      </c>
    </row>
    <row r="30" spans="1:26" ht="15.5" x14ac:dyDescent="0.35">
      <c r="C30" t="s">
        <v>57</v>
      </c>
      <c r="H30" s="4">
        <f t="shared" ref="H30:Z30" si="23">IFERROR(((H27-I27)/I27)*100%,"")</f>
        <v>-0.62262076788276033</v>
      </c>
      <c r="I30" s="4">
        <f t="shared" si="23"/>
        <v>-0.41878631247586418</v>
      </c>
      <c r="J30" s="4">
        <f t="shared" si="23"/>
        <v>0.10796250962480734</v>
      </c>
      <c r="K30" s="4">
        <f t="shared" si="23"/>
        <v>0.26606396454812875</v>
      </c>
      <c r="L30" s="4">
        <f t="shared" si="23"/>
        <v>0.25234553773336582</v>
      </c>
      <c r="M30" s="4">
        <f t="shared" si="23"/>
        <v>-3.7444484524694163E-2</v>
      </c>
      <c r="N30" s="4">
        <f t="shared" si="23"/>
        <v>-0.48851069092668692</v>
      </c>
      <c r="O30" s="4">
        <f t="shared" si="23"/>
        <v>-0.42176870816371032</v>
      </c>
      <c r="P30" s="4">
        <f t="shared" si="23"/>
        <v>-0.17587647932563488</v>
      </c>
      <c r="Q30" s="4">
        <f t="shared" si="23"/>
        <v>-0.78384811952673838</v>
      </c>
      <c r="R30" s="4">
        <f t="shared" si="23"/>
        <v>-0.73410300502223458</v>
      </c>
      <c r="S30" s="4">
        <f t="shared" si="23"/>
        <v>-0.40068755329253275</v>
      </c>
      <c r="T30" s="4">
        <f t="shared" si="23"/>
        <v>3.9700384769475031E-2</v>
      </c>
      <c r="U30" s="4">
        <f t="shared" si="23"/>
        <v>8.1235009853688242E-2</v>
      </c>
      <c r="V30" s="4">
        <f t="shared" si="23"/>
        <v>0.26123213588123473</v>
      </c>
      <c r="W30" s="4">
        <f t="shared" si="23"/>
        <v>0.28960563214413032</v>
      </c>
      <c r="X30" s="4">
        <f t="shared" si="23"/>
        <v>1.0741263768768026E-2</v>
      </c>
      <c r="Y30" s="4">
        <f t="shared" si="23"/>
        <v>-0.26352059693946212</v>
      </c>
      <c r="Z30" s="4" t="str">
        <f t="shared" si="23"/>
        <v/>
      </c>
    </row>
    <row r="32" spans="1:26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-155.52000000000001</v>
      </c>
      <c r="E32" s="3">
        <f>IFERROR(INDEX(E51:E500,MATCH($A$32,$C$51:$C$500,0)),"")</f>
        <v>-155.01</v>
      </c>
      <c r="H32" s="3">
        <f>IFERROR(INDEX(D32:G32,COUNT(D32:G32)),"")</f>
        <v>-155.01</v>
      </c>
      <c r="I32" s="3">
        <f t="shared" ref="I32:Z32" si="24">IFERROR(INDEX(I51:I500,MATCH($C$32,$C$51:$C$500,0)),"")</f>
        <v>-154.37</v>
      </c>
      <c r="J32" s="3">
        <f t="shared" si="24"/>
        <v>-148.30000000000001</v>
      </c>
      <c r="K32" s="3">
        <f t="shared" si="24"/>
        <v>-143.62</v>
      </c>
      <c r="L32" s="3">
        <f t="shared" si="24"/>
        <v>-139.30000000000001</v>
      </c>
      <c r="M32" s="3">
        <f t="shared" si="24"/>
        <v>-155.21</v>
      </c>
      <c r="N32" s="3">
        <f t="shared" si="24"/>
        <v>-149.62</v>
      </c>
      <c r="O32" s="3">
        <f t="shared" si="24"/>
        <v>-139.31</v>
      </c>
      <c r="P32" s="3">
        <f t="shared" si="24"/>
        <v>-135.04</v>
      </c>
      <c r="Q32" s="3">
        <f t="shared" si="24"/>
        <v>-134.47999999999999</v>
      </c>
      <c r="R32" s="3">
        <f t="shared" si="24"/>
        <v>-1417.48</v>
      </c>
      <c r="S32" s="3">
        <f t="shared" si="24"/>
        <v>-1327.45</v>
      </c>
      <c r="T32" s="3">
        <f t="shared" si="24"/>
        <v>484.23</v>
      </c>
      <c r="U32" s="3">
        <f t="shared" si="24"/>
        <v>413.58</v>
      </c>
      <c r="V32" s="3">
        <f t="shared" si="24"/>
        <v>359.76</v>
      </c>
      <c r="W32" s="3">
        <f t="shared" si="24"/>
        <v>245.51</v>
      </c>
      <c r="X32" s="3">
        <f t="shared" si="24"/>
        <v>192.12</v>
      </c>
      <c r="Y32" s="3">
        <f t="shared" si="24"/>
        <v>154.47999999999999</v>
      </c>
      <c r="Z32" s="3">
        <f t="shared" si="24"/>
        <v>133.41999999999999</v>
      </c>
    </row>
    <row r="33" spans="1:26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-2.74</v>
      </c>
      <c r="E33" s="3">
        <f>IFERROR(INDEX(E51:E500,MATCH($A$33,$C$51:$C$500,0)),"")</f>
        <v>-2.75</v>
      </c>
      <c r="H33" s="3">
        <f>IFERROR(INDEX(D33:G33,COUNT(D33:G33)),"")</f>
        <v>-2.75</v>
      </c>
      <c r="I33" s="3">
        <f t="shared" ref="I33:Z33" si="25">IFERROR(INDEX(I51:I500,MATCH($C$33,$C$51:$C$500,0)),"")</f>
        <v>-2.76</v>
      </c>
      <c r="J33" s="3">
        <f t="shared" si="25"/>
        <v>-2.87</v>
      </c>
      <c r="K33" s="3">
        <f t="shared" si="25"/>
        <v>-2.97</v>
      </c>
      <c r="L33" s="3">
        <f t="shared" si="25"/>
        <v>-3.06</v>
      </c>
      <c r="M33" s="3">
        <f t="shared" si="25"/>
        <v>-2.74</v>
      </c>
      <c r="N33" s="3">
        <f t="shared" si="25"/>
        <v>-2.85</v>
      </c>
      <c r="O33" s="3">
        <f t="shared" si="25"/>
        <v>-3.06</v>
      </c>
      <c r="P33" s="3">
        <f t="shared" si="25"/>
        <v>-1.75</v>
      </c>
      <c r="Q33" s="3">
        <f t="shared" si="25"/>
        <v>-14.87</v>
      </c>
      <c r="R33" s="3">
        <f t="shared" si="25"/>
        <v>-1.41</v>
      </c>
      <c r="S33" s="3">
        <f t="shared" si="25"/>
        <v>-1.51</v>
      </c>
      <c r="T33" s="3">
        <f t="shared" si="25"/>
        <v>2.63</v>
      </c>
      <c r="U33" s="3">
        <f t="shared" si="25"/>
        <v>3.12</v>
      </c>
      <c r="V33" s="3">
        <f t="shared" si="25"/>
        <v>2.78</v>
      </c>
      <c r="W33" s="3">
        <f t="shared" si="25"/>
        <v>3.63</v>
      </c>
      <c r="X33" s="3">
        <f t="shared" si="25"/>
        <v>3.65</v>
      </c>
      <c r="Y33" s="3">
        <f t="shared" si="25"/>
        <v>1.42</v>
      </c>
      <c r="Z33" s="3">
        <f t="shared" si="25"/>
        <v>0</v>
      </c>
    </row>
    <row r="34" spans="1:26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-835.29</v>
      </c>
      <c r="E34" s="3">
        <f>IFERROR(INDEX(E51:E500,MATCH($A$34,$C$51:$C$500,0)),"")</f>
        <v>-665.62</v>
      </c>
      <c r="H34" s="3">
        <f>IFERROR(INDEX(D34:G34,COUNT(D34:G34)),"")</f>
        <v>-665.62</v>
      </c>
      <c r="I34" s="3">
        <f t="shared" ref="I34:Z34" si="26">IFERROR(INDEX(I51:I500,MATCH($C$34,$C$51:$C$500,0)),"")</f>
        <v>-69.84</v>
      </c>
      <c r="J34" s="3">
        <f t="shared" si="26"/>
        <v>-91.03</v>
      </c>
      <c r="K34" s="3">
        <f t="shared" si="26"/>
        <v>-98.38</v>
      </c>
      <c r="L34" s="3">
        <f t="shared" si="26"/>
        <v>26.89</v>
      </c>
      <c r="M34" s="3">
        <f t="shared" si="26"/>
        <v>-74.61</v>
      </c>
      <c r="N34" s="3">
        <f t="shared" si="26"/>
        <v>-40.729999999999997</v>
      </c>
      <c r="O34" s="3">
        <f t="shared" si="26"/>
        <v>-107.04</v>
      </c>
      <c r="P34" s="3">
        <f t="shared" si="26"/>
        <v>-414.04</v>
      </c>
      <c r="Q34" s="3">
        <f t="shared" si="26"/>
        <v>-275.86</v>
      </c>
      <c r="R34" s="3">
        <f t="shared" si="26"/>
        <v>-19.329999999999998</v>
      </c>
      <c r="S34" s="3">
        <f t="shared" si="26"/>
        <v>-1.1000000000000001</v>
      </c>
      <c r="T34" s="3">
        <f t="shared" si="26"/>
        <v>19.309999999999999</v>
      </c>
      <c r="U34" s="3">
        <f t="shared" si="26"/>
        <v>12.83</v>
      </c>
      <c r="V34" s="3">
        <f t="shared" si="26"/>
        <v>11.14</v>
      </c>
      <c r="W34" s="3">
        <f t="shared" si="26"/>
        <v>13.09</v>
      </c>
      <c r="X34" s="3">
        <f t="shared" si="26"/>
        <v>15.26</v>
      </c>
      <c r="Y34" s="3">
        <f t="shared" si="26"/>
        <v>8.32</v>
      </c>
      <c r="Z34" s="3">
        <f t="shared" si="26"/>
        <v>0</v>
      </c>
    </row>
    <row r="35" spans="1:26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453.69</v>
      </c>
      <c r="E35" s="3">
        <f>IFERROR(INDEX(E51:E500,MATCH($A$35,$C$51:$C$500,0)),"")</f>
        <v>164.68</v>
      </c>
      <c r="H35" s="3">
        <f>IFERROR(INDEX(D35:G35,COUNT(D35:G35)),"")</f>
        <v>164.68</v>
      </c>
      <c r="I35" s="3">
        <f t="shared" ref="I35:Z35" si="27">IFERROR(INDEX(I51:I500,MATCH($C$35,$C$51:$C$500,0)),"")</f>
        <v>22.8</v>
      </c>
      <c r="J35" s="3">
        <f t="shared" si="27"/>
        <v>13.25</v>
      </c>
      <c r="K35" s="3">
        <f t="shared" si="27"/>
        <v>14.68</v>
      </c>
      <c r="L35" s="3">
        <f t="shared" si="27"/>
        <v>18.59</v>
      </c>
      <c r="M35" s="3">
        <f t="shared" si="27"/>
        <v>23.28</v>
      </c>
      <c r="N35" s="3">
        <f t="shared" si="27"/>
        <v>22.41</v>
      </c>
      <c r="O35" s="3">
        <f t="shared" si="27"/>
        <v>11.46</v>
      </c>
      <c r="P35" s="3">
        <f t="shared" si="27"/>
        <v>3.67</v>
      </c>
      <c r="Q35" s="3">
        <f t="shared" si="27"/>
        <v>25.64</v>
      </c>
      <c r="R35" s="3">
        <f t="shared" si="27"/>
        <v>5.54</v>
      </c>
      <c r="S35" s="3">
        <f t="shared" si="27"/>
        <v>1.47</v>
      </c>
      <c r="T35" s="3">
        <f t="shared" si="27"/>
        <v>0.56000000000000005</v>
      </c>
      <c r="U35" s="3">
        <f t="shared" si="27"/>
        <v>0.59</v>
      </c>
      <c r="V35" s="3">
        <f t="shared" si="27"/>
        <v>0.5</v>
      </c>
      <c r="W35" s="3">
        <f t="shared" si="27"/>
        <v>0.56000000000000005</v>
      </c>
      <c r="X35" s="3">
        <f t="shared" si="27"/>
        <v>0.56999999999999995</v>
      </c>
      <c r="Y35" s="3">
        <f t="shared" si="27"/>
        <v>0.18</v>
      </c>
      <c r="Z35" s="3">
        <f t="shared" si="27"/>
        <v>0</v>
      </c>
    </row>
    <row r="36" spans="1:26" ht="15.5" x14ac:dyDescent="0.35">
      <c r="B36" t="s">
        <v>70</v>
      </c>
      <c r="C36" t="s">
        <v>71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72</v>
      </c>
      <c r="C37" t="s">
        <v>73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  <c r="S50" t="s">
        <v>35</v>
      </c>
      <c r="T50" t="s">
        <v>36</v>
      </c>
      <c r="U50" t="s">
        <v>37</v>
      </c>
      <c r="V50" t="s">
        <v>38</v>
      </c>
      <c r="W50" t="s">
        <v>39</v>
      </c>
      <c r="X50" t="s">
        <v>40</v>
      </c>
      <c r="Y50" t="s">
        <v>41</v>
      </c>
      <c r="Z50" t="s">
        <v>42</v>
      </c>
    </row>
    <row r="51" spans="2:26" ht="15.5" x14ac:dyDescent="0.35">
      <c r="B51" t="s">
        <v>79</v>
      </c>
      <c r="C51" t="s">
        <v>6</v>
      </c>
      <c r="D51" s="5">
        <v>24420337787</v>
      </c>
      <c r="E51" s="5">
        <v>67276463064</v>
      </c>
      <c r="F51" s="5">
        <v>110513014313</v>
      </c>
      <c r="G51" s="5">
        <v>124832547381</v>
      </c>
      <c r="I51" s="5">
        <v>485966333317</v>
      </c>
      <c r="J51" s="5">
        <v>836123346281</v>
      </c>
      <c r="K51" s="5">
        <v>754649493117</v>
      </c>
      <c r="L51" s="5">
        <v>596059531152</v>
      </c>
      <c r="M51" s="5">
        <v>475954529475</v>
      </c>
      <c r="N51" s="5">
        <v>494469692213</v>
      </c>
      <c r="O51" s="5">
        <v>966725371267</v>
      </c>
      <c r="P51" s="5">
        <v>1671866232277</v>
      </c>
      <c r="Q51" s="5">
        <v>2028659770454</v>
      </c>
      <c r="R51" s="5">
        <v>1717579307635</v>
      </c>
      <c r="S51" s="5">
        <v>6459566448950</v>
      </c>
      <c r="T51" s="5">
        <v>10778295168802</v>
      </c>
      <c r="U51" s="5">
        <v>10366731922670</v>
      </c>
      <c r="V51" s="5">
        <v>9587861869246</v>
      </c>
      <c r="W51" s="5">
        <v>7106893361439</v>
      </c>
      <c r="X51" s="5">
        <v>5510904406972</v>
      </c>
      <c r="Y51" s="5">
        <v>5452339391412</v>
      </c>
      <c r="Z51" s="5">
        <v>5340320196756</v>
      </c>
    </row>
    <row r="52" spans="2:26" ht="15.5" x14ac:dyDescent="0.35">
      <c r="C52" t="s">
        <v>80</v>
      </c>
      <c r="D52" s="5">
        <v>-22432107688</v>
      </c>
      <c r="E52" s="5">
        <v>-61014079882</v>
      </c>
      <c r="F52" s="5">
        <v>-101038025359</v>
      </c>
      <c r="G52" s="5">
        <v>-114735019882</v>
      </c>
      <c r="I52" s="5">
        <v>-446397483183</v>
      </c>
      <c r="J52" s="5">
        <v>-771784290051</v>
      </c>
      <c r="K52" s="5">
        <v>-692112013532</v>
      </c>
      <c r="L52" s="5">
        <v>-542520930582</v>
      </c>
      <c r="M52" s="5">
        <v>-425864217897</v>
      </c>
      <c r="N52" s="5">
        <v>-466581209560</v>
      </c>
      <c r="O52" s="5">
        <v>-884758345496</v>
      </c>
      <c r="P52" s="5">
        <v>-1554326609879</v>
      </c>
      <c r="Q52" s="5">
        <v>-1870691736832</v>
      </c>
      <c r="R52" s="5">
        <v>-1622076060220</v>
      </c>
      <c r="S52" s="5">
        <v>-6286994278022</v>
      </c>
      <c r="T52" s="5">
        <v>-9206646183465</v>
      </c>
      <c r="U52" s="5">
        <v>-8905602416653</v>
      </c>
      <c r="V52" s="5">
        <v>-8238551783598</v>
      </c>
      <c r="W52" s="5">
        <v>-6142511178228</v>
      </c>
      <c r="X52" s="5">
        <v>-4801826127184</v>
      </c>
      <c r="Y52" s="5">
        <v>-4899063561815</v>
      </c>
      <c r="Z52" s="5">
        <v>-4901281004866</v>
      </c>
    </row>
    <row r="53" spans="2:26" ht="15.5" x14ac:dyDescent="0.35">
      <c r="C53" t="s">
        <v>81</v>
      </c>
      <c r="D53" s="5">
        <v>1988230099</v>
      </c>
      <c r="E53" s="5">
        <v>6262383182</v>
      </c>
      <c r="F53" s="5">
        <v>9474988954</v>
      </c>
      <c r="G53" s="5">
        <v>10097527499</v>
      </c>
      <c r="I53" s="5">
        <v>39568850134</v>
      </c>
      <c r="J53" s="5">
        <v>64339056230</v>
      </c>
      <c r="K53" s="5">
        <v>62537479585</v>
      </c>
      <c r="L53" s="5">
        <v>53538600570</v>
      </c>
      <c r="M53" s="5">
        <v>50090311578</v>
      </c>
      <c r="N53" s="5">
        <v>27888482653</v>
      </c>
      <c r="O53" s="5">
        <v>81967025771</v>
      </c>
      <c r="P53" s="5">
        <v>117539622398</v>
      </c>
      <c r="Q53" s="5">
        <v>157968033622</v>
      </c>
      <c r="R53" s="5">
        <v>95503247415</v>
      </c>
      <c r="S53" s="5">
        <v>172572170928</v>
      </c>
      <c r="T53" s="5">
        <v>1571648985337</v>
      </c>
      <c r="U53" s="5">
        <v>1461129506017</v>
      </c>
      <c r="V53" s="5">
        <v>1349310085648</v>
      </c>
      <c r="W53" s="5">
        <v>964382183211</v>
      </c>
      <c r="X53" s="5">
        <v>709078279788</v>
      </c>
      <c r="Y53" s="5">
        <v>553275829597</v>
      </c>
      <c r="Z53" s="5">
        <v>439039191890</v>
      </c>
    </row>
    <row r="54" spans="2:26" ht="15.5" x14ac:dyDescent="0.35">
      <c r="C54" t="s">
        <v>82</v>
      </c>
      <c r="D54" s="5">
        <v>-6689568820</v>
      </c>
      <c r="E54" s="5">
        <v>-14834087020</v>
      </c>
      <c r="F54" s="5">
        <v>-15963419240</v>
      </c>
      <c r="G54" s="5">
        <v>-13181140149</v>
      </c>
      <c r="I54" s="5">
        <v>-62589795661</v>
      </c>
      <c r="J54" s="5">
        <v>-88559232918</v>
      </c>
      <c r="K54" s="5">
        <v>-82676951155</v>
      </c>
      <c r="L54" s="5">
        <v>-73562672676</v>
      </c>
      <c r="M54" s="5">
        <v>-73685341002</v>
      </c>
      <c r="N54" s="5">
        <v>-85684081626</v>
      </c>
      <c r="O54" s="5">
        <v>-117185891192</v>
      </c>
      <c r="P54" s="5">
        <v>-178744315927</v>
      </c>
      <c r="Q54" s="5">
        <v>-240185158847</v>
      </c>
      <c r="R54" s="5">
        <v>-488140924804</v>
      </c>
      <c r="S54" s="5">
        <v>-8398192566089</v>
      </c>
      <c r="T54" s="5">
        <v>-490117841603</v>
      </c>
      <c r="U54" s="5">
        <v>-435833692005</v>
      </c>
      <c r="V54" s="5">
        <v>-522223303638</v>
      </c>
      <c r="W54" s="5">
        <v>-379841321331</v>
      </c>
      <c r="X54" s="5">
        <v>-298895242322</v>
      </c>
      <c r="Y54" s="5">
        <v>-294449351682</v>
      </c>
      <c r="Z54" s="5">
        <v>-232561201852</v>
      </c>
    </row>
    <row r="55" spans="2:26" ht="15.5" x14ac:dyDescent="0.35">
      <c r="C55" t="s">
        <v>84</v>
      </c>
      <c r="D55" s="5">
        <v>-2592763625</v>
      </c>
      <c r="E55" s="5">
        <v>-8481581437</v>
      </c>
      <c r="F55" s="5">
        <v>-6809819741</v>
      </c>
      <c r="G55" s="5">
        <v>-8688957042</v>
      </c>
      <c r="I55" s="5">
        <v>-34181491106</v>
      </c>
      <c r="J55" s="5">
        <v>-44036504324</v>
      </c>
      <c r="K55" s="5">
        <v>-47222243073</v>
      </c>
      <c r="L55" s="5">
        <v>-36784088653</v>
      </c>
      <c r="M55" s="5">
        <v>-45121129063</v>
      </c>
      <c r="N55" s="5">
        <v>-40872079215</v>
      </c>
      <c r="O55" s="5">
        <v>-72751858506</v>
      </c>
      <c r="P55" s="5">
        <v>-85626286055</v>
      </c>
      <c r="Q55" s="5">
        <v>-117380082691</v>
      </c>
      <c r="R55" s="5">
        <v>-150981884924</v>
      </c>
      <c r="S55" s="5">
        <v>-365690909473</v>
      </c>
      <c r="T55" s="5">
        <v>-538939331217</v>
      </c>
      <c r="U55" s="5">
        <v>-358885538013</v>
      </c>
      <c r="V55" s="5">
        <v>-323461935421</v>
      </c>
      <c r="W55" s="5">
        <v>-161289980306</v>
      </c>
    </row>
    <row r="56" spans="2:26" ht="15.5" x14ac:dyDescent="0.35">
      <c r="C56" t="s">
        <v>83</v>
      </c>
      <c r="D56" s="5">
        <v>-4096805195</v>
      </c>
      <c r="E56" s="5">
        <v>-6352505583</v>
      </c>
      <c r="F56" s="5">
        <v>-9153599499</v>
      </c>
      <c r="G56" s="5">
        <v>-4492183107</v>
      </c>
      <c r="I56" s="5">
        <v>-28408304555</v>
      </c>
      <c r="J56" s="5">
        <v>-44522728594</v>
      </c>
      <c r="K56" s="5">
        <v>-35454708082</v>
      </c>
      <c r="L56" s="5">
        <v>-36778584023</v>
      </c>
      <c r="M56" s="5">
        <v>-28564211939</v>
      </c>
      <c r="N56" s="5">
        <v>-44812002411</v>
      </c>
      <c r="O56" s="5">
        <v>-44434032686</v>
      </c>
      <c r="P56" s="5">
        <v>-83781183836</v>
      </c>
      <c r="Q56" s="5">
        <v>-116515482363</v>
      </c>
      <c r="R56" s="5">
        <v>-309118004060</v>
      </c>
      <c r="S56" s="5">
        <v>-8412035010212</v>
      </c>
      <c r="T56" s="5">
        <v>-294788286124</v>
      </c>
      <c r="U56" s="5">
        <v>-436445786387</v>
      </c>
      <c r="V56" s="5">
        <v>-332898361231</v>
      </c>
      <c r="W56" s="5">
        <v>-219504149918</v>
      </c>
    </row>
    <row r="57" spans="2:26" ht="15.5" x14ac:dyDescent="0.35">
      <c r="C57" t="s">
        <v>224</v>
      </c>
    </row>
    <row r="58" spans="2:26" ht="15.5" x14ac:dyDescent="0.35">
      <c r="C58" t="s">
        <v>85</v>
      </c>
      <c r="D58" s="5">
        <v>39466</v>
      </c>
      <c r="E58" s="5">
        <v>-432182626</v>
      </c>
      <c r="F58" s="5">
        <v>-20984396437</v>
      </c>
      <c r="G58" s="5">
        <v>26387088</v>
      </c>
      <c r="I58" s="5">
        <v>-11491022567</v>
      </c>
      <c r="J58" s="5">
        <v>-9352107130</v>
      </c>
      <c r="K58" s="5">
        <v>-8459382253</v>
      </c>
      <c r="L58" s="5">
        <v>-7165704632</v>
      </c>
      <c r="M58" s="5">
        <v>-6056193735</v>
      </c>
      <c r="N58" s="5">
        <v>-4462538792</v>
      </c>
      <c r="O58" s="5">
        <v>-4090146752</v>
      </c>
      <c r="P58" s="5">
        <v>-2194641187</v>
      </c>
      <c r="Q58" s="5">
        <v>-1504622839</v>
      </c>
      <c r="R58" s="5">
        <v>-12198589939</v>
      </c>
      <c r="S58" s="5">
        <v>-116765151483</v>
      </c>
      <c r="T58" s="5">
        <v>8185864792</v>
      </c>
      <c r="U58" s="5">
        <v>21119440687</v>
      </c>
      <c r="V58" s="5">
        <v>14678767869</v>
      </c>
      <c r="W58" s="5">
        <v>14500</v>
      </c>
    </row>
    <row r="59" spans="2:26" ht="15.5" x14ac:dyDescent="0.35">
      <c r="C59" t="s">
        <v>86</v>
      </c>
      <c r="D59" s="5">
        <v>-4701338721</v>
      </c>
      <c r="E59" s="5">
        <v>-8571703838</v>
      </c>
      <c r="F59" s="5">
        <v>-6488430286</v>
      </c>
      <c r="G59" s="5">
        <v>-3083612650</v>
      </c>
      <c r="I59" s="5">
        <v>-23020945527</v>
      </c>
      <c r="J59" s="5">
        <v>-24220176688</v>
      </c>
      <c r="K59" s="5">
        <v>-20139471570</v>
      </c>
      <c r="L59" s="5">
        <v>-20024072106</v>
      </c>
      <c r="M59" s="5">
        <v>-23595029424</v>
      </c>
      <c r="N59" s="5">
        <v>-57795598973</v>
      </c>
      <c r="O59" s="5">
        <v>-35218865421</v>
      </c>
      <c r="P59" s="5">
        <v>-61204693529</v>
      </c>
      <c r="Q59" s="5">
        <v>-82217125225</v>
      </c>
      <c r="R59" s="5">
        <v>-392637677389</v>
      </c>
      <c r="S59" s="5">
        <v>-8225620395161</v>
      </c>
      <c r="T59" s="5">
        <v>1081531143734</v>
      </c>
      <c r="U59" s="5">
        <v>1025295814012</v>
      </c>
      <c r="V59" s="5">
        <v>827086782010</v>
      </c>
      <c r="W59" s="5">
        <v>584540861880</v>
      </c>
      <c r="X59" s="5">
        <v>410183037466</v>
      </c>
      <c r="Y59" s="5">
        <v>258826477915</v>
      </c>
      <c r="Z59" s="5">
        <v>206477990038</v>
      </c>
    </row>
    <row r="60" spans="2:26" ht="15.5" x14ac:dyDescent="0.35">
      <c r="C60" t="s">
        <v>87</v>
      </c>
      <c r="D60" s="5">
        <v>-8595858549</v>
      </c>
      <c r="E60" s="5">
        <v>-8472397411</v>
      </c>
      <c r="F60" s="5">
        <v>-124716047296</v>
      </c>
      <c r="G60" s="5">
        <v>-12941190293</v>
      </c>
      <c r="I60" s="5">
        <v>-146895899307</v>
      </c>
      <c r="J60" s="5">
        <v>-104462102423</v>
      </c>
      <c r="K60" s="5">
        <v>-99948989071</v>
      </c>
      <c r="L60" s="5">
        <v>449316026790</v>
      </c>
      <c r="M60" s="5">
        <v>-130338438637</v>
      </c>
      <c r="N60" s="5">
        <v>-220127960706</v>
      </c>
      <c r="O60" s="5">
        <v>-66768096409</v>
      </c>
      <c r="P60" s="5">
        <v>48931294485</v>
      </c>
      <c r="Q60" s="5">
        <v>-42598745204</v>
      </c>
      <c r="R60" s="5">
        <v>-42083351298</v>
      </c>
      <c r="S60" s="5">
        <v>-605353780937</v>
      </c>
      <c r="T60" s="5">
        <v>-645085282292</v>
      </c>
      <c r="U60" s="5">
        <v>-352089384827</v>
      </c>
      <c r="V60" s="5">
        <v>-228004643545</v>
      </c>
      <c r="W60" s="5">
        <v>-166318460964</v>
      </c>
      <c r="X60" s="5">
        <v>-130207383044</v>
      </c>
      <c r="Y60" s="5">
        <v>-94685744723</v>
      </c>
      <c r="Z60" s="5">
        <v>-58575651232</v>
      </c>
    </row>
    <row r="61" spans="2:26" ht="15.5" x14ac:dyDescent="0.35">
      <c r="C61" t="s">
        <v>89</v>
      </c>
      <c r="D61" s="5">
        <v>24309097</v>
      </c>
      <c r="E61" s="5">
        <v>4477160</v>
      </c>
      <c r="F61" s="5">
        <v>2176460</v>
      </c>
      <c r="G61" s="5">
        <v>1045794</v>
      </c>
      <c r="I61" s="5">
        <v>10402870</v>
      </c>
      <c r="J61" s="5">
        <v>73544939</v>
      </c>
      <c r="K61" s="5">
        <v>172444498</v>
      </c>
      <c r="L61" s="5">
        <v>220515046</v>
      </c>
      <c r="M61" s="5">
        <v>241446062</v>
      </c>
      <c r="N61" s="5">
        <v>170513157</v>
      </c>
      <c r="O61" s="5">
        <v>54836370</v>
      </c>
      <c r="P61" s="5">
        <v>73045726</v>
      </c>
      <c r="Q61" s="5">
        <v>232661663</v>
      </c>
      <c r="R61" s="5">
        <v>920156439</v>
      </c>
      <c r="S61" s="5">
        <v>335543386</v>
      </c>
      <c r="T61" s="5">
        <v>1387069280</v>
      </c>
      <c r="U61" s="5">
        <v>1665003331</v>
      </c>
      <c r="V61" s="5">
        <v>1154695184</v>
      </c>
      <c r="W61" s="5">
        <v>1116255390</v>
      </c>
      <c r="X61" s="5">
        <v>1716108738</v>
      </c>
      <c r="Y61" s="5">
        <v>3630126274</v>
      </c>
      <c r="Z61" s="5">
        <v>2464804373</v>
      </c>
    </row>
    <row r="62" spans="2:26" ht="15.5" x14ac:dyDescent="0.35">
      <c r="C62" t="s">
        <v>27</v>
      </c>
      <c r="D62" s="5">
        <v>-8777393949</v>
      </c>
      <c r="E62" s="5">
        <v>-8759102806</v>
      </c>
      <c r="F62" s="5">
        <v>-129556851247</v>
      </c>
      <c r="G62" s="5">
        <v>-9136723459</v>
      </c>
      <c r="I62" s="5">
        <v>-156940196463</v>
      </c>
      <c r="J62" s="5">
        <v>-130219017645</v>
      </c>
      <c r="K62" s="5">
        <v>-115796915006</v>
      </c>
      <c r="L62" s="5">
        <v>-100209763619</v>
      </c>
      <c r="M62" s="5">
        <v>-145650164174</v>
      </c>
      <c r="N62" s="5">
        <v>-225028362340</v>
      </c>
      <c r="O62" s="5">
        <v>-101730207812</v>
      </c>
      <c r="P62" s="5">
        <v>-40784634039</v>
      </c>
      <c r="Q62" s="5">
        <v>-42558859706</v>
      </c>
      <c r="R62" s="5">
        <v>-42694241247</v>
      </c>
      <c r="S62" s="5">
        <v>-607799856637</v>
      </c>
      <c r="T62" s="5">
        <v>-649233599082</v>
      </c>
      <c r="U62" s="5">
        <v>-353757983350</v>
      </c>
      <c r="V62" s="5">
        <v>-230701195935</v>
      </c>
      <c r="W62" s="5">
        <v>-169334727098</v>
      </c>
      <c r="X62" s="5">
        <v>-107791465448</v>
      </c>
      <c r="Y62" s="5">
        <v>-97175273149</v>
      </c>
      <c r="Z62" s="5">
        <v>-58197389287</v>
      </c>
    </row>
    <row r="63" spans="2:26" ht="15.5" x14ac:dyDescent="0.35">
      <c r="C63" t="s">
        <v>92</v>
      </c>
      <c r="P63" s="5">
        <v>267780391</v>
      </c>
      <c r="Q63" s="5">
        <v>-272547161</v>
      </c>
      <c r="R63" s="5">
        <v>-309266490</v>
      </c>
      <c r="S63" s="5">
        <v>2110532314</v>
      </c>
      <c r="T63" s="5">
        <v>2761247510</v>
      </c>
      <c r="U63" s="5">
        <v>3595192</v>
      </c>
      <c r="V63" s="5">
        <v>1541857206</v>
      </c>
      <c r="W63" s="5">
        <v>1900010744</v>
      </c>
      <c r="X63" s="5">
        <v>2750755859</v>
      </c>
    </row>
    <row r="64" spans="2:26" ht="15.5" x14ac:dyDescent="0.35">
      <c r="C64" t="s">
        <v>90</v>
      </c>
      <c r="X64" s="5">
        <v>-8596326689</v>
      </c>
      <c r="Y64" s="5">
        <v>-19970194554</v>
      </c>
      <c r="Z64" s="5">
        <v>-3451764510</v>
      </c>
    </row>
    <row r="65" spans="3:26" ht="15.5" x14ac:dyDescent="0.35">
      <c r="C65" t="s">
        <v>88</v>
      </c>
      <c r="P65" s="5">
        <v>89375102407</v>
      </c>
      <c r="X65" s="5">
        <v>-364371442</v>
      </c>
    </row>
    <row r="66" spans="3:26" ht="15.5" x14ac:dyDescent="0.35">
      <c r="C66" t="s">
        <v>94</v>
      </c>
      <c r="D66" s="5">
        <v>-8595858549</v>
      </c>
      <c r="E66" s="5">
        <v>-8472397411</v>
      </c>
      <c r="F66" s="5">
        <v>-124716047296</v>
      </c>
      <c r="G66" s="5">
        <v>-12941190293</v>
      </c>
      <c r="I66" s="5">
        <v>-146895899307</v>
      </c>
      <c r="J66" s="5">
        <v>-104462102423</v>
      </c>
      <c r="K66" s="5">
        <v>-99948989071</v>
      </c>
      <c r="L66" s="5">
        <v>449316026790</v>
      </c>
      <c r="M66" s="5">
        <v>-130338438637</v>
      </c>
      <c r="N66" s="5">
        <v>-220127960706</v>
      </c>
      <c r="O66" s="5">
        <v>-66768096409</v>
      </c>
      <c r="P66" s="5">
        <v>48931294485</v>
      </c>
      <c r="Q66" s="5">
        <v>-42598745204</v>
      </c>
      <c r="R66" s="5">
        <v>-42083351298</v>
      </c>
      <c r="S66" s="5">
        <v>-605353780937</v>
      </c>
      <c r="T66" s="5">
        <v>-645085282292</v>
      </c>
      <c r="U66" s="5">
        <v>-352089384827</v>
      </c>
      <c r="V66" s="5">
        <v>-228004643545</v>
      </c>
      <c r="W66" s="5">
        <v>-166318460964</v>
      </c>
      <c r="X66" s="5">
        <v>-130207383044</v>
      </c>
      <c r="Y66" s="5">
        <v>-94685744723</v>
      </c>
      <c r="Z66" s="5">
        <v>-58575651232</v>
      </c>
    </row>
    <row r="67" spans="3:26" ht="15.5" x14ac:dyDescent="0.35">
      <c r="C67" t="s">
        <v>29</v>
      </c>
      <c r="D67" s="5">
        <v>-13297197270</v>
      </c>
      <c r="E67" s="5">
        <v>-17044101249</v>
      </c>
      <c r="F67" s="5">
        <v>-131204477582</v>
      </c>
      <c r="G67" s="5">
        <v>-16024802943</v>
      </c>
      <c r="I67" s="5">
        <v>-169916844834</v>
      </c>
      <c r="J67" s="5">
        <v>-128682279111</v>
      </c>
      <c r="K67" s="5">
        <v>-120088460641</v>
      </c>
      <c r="L67" s="5">
        <v>429291954684</v>
      </c>
      <c r="M67" s="5">
        <v>-153933468061</v>
      </c>
      <c r="N67" s="5">
        <v>-277923559679</v>
      </c>
      <c r="O67" s="5">
        <v>-101986961830</v>
      </c>
      <c r="P67" s="5">
        <v>-12273399044</v>
      </c>
      <c r="Q67" s="5">
        <v>-124815870429</v>
      </c>
      <c r="R67" s="5">
        <v>-434721028687</v>
      </c>
      <c r="S67" s="5">
        <v>-8830974176098</v>
      </c>
      <c r="T67" s="5">
        <v>436445861442</v>
      </c>
      <c r="U67" s="5">
        <v>673206429185</v>
      </c>
      <c r="V67" s="5">
        <v>599082138465</v>
      </c>
      <c r="W67" s="5">
        <v>418222400916</v>
      </c>
      <c r="X67" s="5">
        <v>279975654422</v>
      </c>
      <c r="Y67" s="5">
        <v>164140733192</v>
      </c>
      <c r="Z67" s="5">
        <v>147902338806</v>
      </c>
    </row>
    <row r="68" spans="3:26" ht="15.5" x14ac:dyDescent="0.35">
      <c r="C68" t="s">
        <v>28</v>
      </c>
      <c r="F68" s="5">
        <v>382655459</v>
      </c>
      <c r="G68" s="5">
        <v>-537563568</v>
      </c>
      <c r="I68" s="5">
        <v>-154908109</v>
      </c>
      <c r="J68" s="5">
        <v>-2460804974</v>
      </c>
      <c r="K68" s="5">
        <v>-1040331909</v>
      </c>
      <c r="L68" s="5">
        <v>-24462959863</v>
      </c>
      <c r="M68" s="5">
        <v>-714174900</v>
      </c>
      <c r="N68" s="5">
        <v>1327022242</v>
      </c>
      <c r="O68" s="5">
        <v>-5739925746</v>
      </c>
      <c r="P68" s="5">
        <v>-4815575834</v>
      </c>
      <c r="Q68" s="5">
        <v>-65124325143</v>
      </c>
      <c r="R68" s="5">
        <v>-70270983522</v>
      </c>
      <c r="S68" s="5">
        <v>61161262734</v>
      </c>
      <c r="T68" s="5">
        <v>-113883413683</v>
      </c>
      <c r="U68" s="5">
        <v>-173254355855</v>
      </c>
      <c r="V68" s="5">
        <v>-156936151689</v>
      </c>
      <c r="W68" s="5">
        <v>-115213659394</v>
      </c>
      <c r="X68" s="5">
        <v>-75586794294</v>
      </c>
      <c r="Y68" s="5">
        <v>-46452882152</v>
      </c>
      <c r="Z68" s="5">
        <v>-45320224512</v>
      </c>
    </row>
    <row r="69" spans="3:26" ht="15.5" x14ac:dyDescent="0.35">
      <c r="C69" t="s">
        <v>321</v>
      </c>
      <c r="G69" s="5">
        <v>-537563568</v>
      </c>
      <c r="J69" s="5">
        <v>-1706684410</v>
      </c>
      <c r="K69" s="5">
        <v>-1416020980</v>
      </c>
      <c r="L69" s="5">
        <v>-24207239203</v>
      </c>
    </row>
    <row r="70" spans="3:26" ht="15.5" x14ac:dyDescent="0.35">
      <c r="C70" t="s">
        <v>322</v>
      </c>
      <c r="J70" s="5">
        <v>-754120564</v>
      </c>
      <c r="K70" s="5">
        <v>375689071</v>
      </c>
      <c r="L70" s="5">
        <v>-255720660</v>
      </c>
    </row>
    <row r="71" spans="3:26" ht="15.5" x14ac:dyDescent="0.35">
      <c r="C71" t="s">
        <v>323</v>
      </c>
      <c r="F71" s="5">
        <v>382655459</v>
      </c>
      <c r="G71" s="5">
        <v>-537563568</v>
      </c>
      <c r="I71" s="5">
        <v>-154908109</v>
      </c>
      <c r="J71" s="5">
        <v>-2460804974</v>
      </c>
      <c r="K71" s="5">
        <v>-1040331909</v>
      </c>
      <c r="L71" s="5">
        <v>-24462959863</v>
      </c>
      <c r="M71" s="5">
        <v>-714174900</v>
      </c>
      <c r="N71" s="5">
        <v>1327022242</v>
      </c>
      <c r="O71" s="5">
        <v>-5739925746</v>
      </c>
      <c r="P71" s="5">
        <v>-4815575834</v>
      </c>
      <c r="Q71" s="5">
        <v>-65124325143</v>
      </c>
      <c r="R71" s="5">
        <v>-70270983522</v>
      </c>
      <c r="S71" s="5">
        <v>61161262734</v>
      </c>
      <c r="T71" s="5">
        <v>-113883413683</v>
      </c>
      <c r="U71" s="5">
        <v>-173254355855</v>
      </c>
      <c r="V71" s="5">
        <v>-156936151689</v>
      </c>
      <c r="W71" s="5">
        <v>-115213659394</v>
      </c>
      <c r="X71" s="5">
        <v>-75586794294</v>
      </c>
      <c r="Y71" s="5">
        <v>-46452882152</v>
      </c>
      <c r="Z71" s="5">
        <v>-45320224512</v>
      </c>
    </row>
    <row r="72" spans="3:26" ht="15.5" x14ac:dyDescent="0.35">
      <c r="C72" t="s">
        <v>95</v>
      </c>
      <c r="D72" s="5">
        <v>-13297197270</v>
      </c>
      <c r="E72" s="5">
        <v>-17044101249</v>
      </c>
      <c r="F72" s="5">
        <v>-130821822123</v>
      </c>
      <c r="G72" s="5">
        <v>-16562366511</v>
      </c>
      <c r="I72" s="5">
        <v>-170071752943</v>
      </c>
      <c r="J72" s="5">
        <v>-131143084085</v>
      </c>
      <c r="K72" s="5">
        <v>-121128792550</v>
      </c>
      <c r="L72" s="5">
        <v>404828994821</v>
      </c>
      <c r="M72" s="5">
        <v>-154647642961</v>
      </c>
      <c r="N72" s="5">
        <v>-276596537437</v>
      </c>
      <c r="O72" s="5">
        <v>-107726887576</v>
      </c>
      <c r="P72" s="5">
        <v>-17088974878</v>
      </c>
      <c r="Q72" s="5">
        <v>-189940195572</v>
      </c>
      <c r="R72" s="5">
        <v>-504992012209</v>
      </c>
      <c r="S72" s="5">
        <v>-8769812913364</v>
      </c>
      <c r="T72" s="5">
        <v>322562447759</v>
      </c>
      <c r="U72" s="5">
        <v>499952073330</v>
      </c>
      <c r="V72" s="5">
        <v>442145986776</v>
      </c>
      <c r="W72" s="5">
        <v>303008741522</v>
      </c>
      <c r="X72" s="5">
        <v>204388860128</v>
      </c>
      <c r="Y72" s="5">
        <v>117687851040</v>
      </c>
      <c r="Z72" s="5">
        <v>102582114294</v>
      </c>
    </row>
    <row r="73" spans="3:26" ht="15.5" x14ac:dyDescent="0.35">
      <c r="C73" t="s">
        <v>461</v>
      </c>
      <c r="V73" s="5">
        <v>-60194778441</v>
      </c>
    </row>
    <row r="74" spans="3:26" ht="15.5" x14ac:dyDescent="0.35">
      <c r="C74" t="s">
        <v>96</v>
      </c>
      <c r="X74" s="5">
        <v>-20819</v>
      </c>
      <c r="Y74" s="5">
        <v>10</v>
      </c>
    </row>
    <row r="75" spans="3:26" ht="15.5" x14ac:dyDescent="0.35">
      <c r="C75" t="s">
        <v>97</v>
      </c>
      <c r="D75" s="5">
        <v>-13297197270</v>
      </c>
      <c r="E75" s="5">
        <v>-17044101249</v>
      </c>
      <c r="F75" s="5">
        <v>-130821822123</v>
      </c>
      <c r="G75" s="5">
        <v>-16562366511</v>
      </c>
      <c r="I75" s="5">
        <v>-170071752943</v>
      </c>
      <c r="J75" s="5">
        <v>-131143084085</v>
      </c>
      <c r="K75" s="5">
        <v>-121128792550</v>
      </c>
      <c r="L75" s="5">
        <v>404828994821</v>
      </c>
      <c r="M75" s="5">
        <v>-154647642961</v>
      </c>
      <c r="N75" s="5">
        <v>-276596537437</v>
      </c>
      <c r="O75" s="5">
        <v>-107726887576</v>
      </c>
      <c r="P75" s="5">
        <v>-17088974878</v>
      </c>
      <c r="Q75" s="5">
        <v>-189940195572</v>
      </c>
      <c r="R75" s="5">
        <v>-504992012209</v>
      </c>
      <c r="S75" s="5">
        <v>-8769812913364</v>
      </c>
      <c r="T75" s="5">
        <v>322562447759</v>
      </c>
      <c r="U75" s="5">
        <v>499952073330</v>
      </c>
      <c r="V75" s="5">
        <v>381951208335</v>
      </c>
      <c r="W75" s="5">
        <v>303008741522</v>
      </c>
      <c r="X75" s="5">
        <v>204388839309</v>
      </c>
      <c r="Y75" s="5">
        <v>117687851050</v>
      </c>
      <c r="Z75" s="5">
        <v>102582114294</v>
      </c>
    </row>
    <row r="76" spans="3:26" ht="15.5" x14ac:dyDescent="0.35">
      <c r="C76" t="s">
        <v>98</v>
      </c>
      <c r="F76" s="5">
        <v>790842777</v>
      </c>
      <c r="I76" s="5">
        <v>790842777</v>
      </c>
      <c r="J76" s="5">
        <v>-40753776</v>
      </c>
      <c r="K76" s="5">
        <v>328008216</v>
      </c>
      <c r="L76" s="5">
        <v>1810070517</v>
      </c>
      <c r="M76" s="5">
        <v>3326294864</v>
      </c>
      <c r="N76" s="5">
        <v>3931134628</v>
      </c>
      <c r="O76" s="5">
        <v>-7392697558</v>
      </c>
      <c r="P76" s="5">
        <v>438461992</v>
      </c>
      <c r="Q76" s="5">
        <v>812407657</v>
      </c>
      <c r="R76" s="5">
        <v>-1083134677</v>
      </c>
      <c r="S76" s="5">
        <v>13571392084</v>
      </c>
      <c r="T76" s="5">
        <v>8877018094</v>
      </c>
      <c r="U76" s="5">
        <v>12459032611</v>
      </c>
      <c r="V76" s="5">
        <v>3251671587</v>
      </c>
      <c r="W76" s="5">
        <v>1340228969</v>
      </c>
    </row>
    <row r="77" spans="3:26" ht="15.5" x14ac:dyDescent="0.35">
      <c r="C77" t="s">
        <v>324</v>
      </c>
      <c r="F77" s="5">
        <v>790842777</v>
      </c>
      <c r="I77" s="5">
        <v>790842777</v>
      </c>
      <c r="J77" s="5">
        <v>-40753776</v>
      </c>
      <c r="K77" s="5">
        <v>328008216</v>
      </c>
      <c r="L77" s="5">
        <v>1810070517</v>
      </c>
      <c r="M77" s="5">
        <v>3326294864</v>
      </c>
      <c r="N77" s="5">
        <v>3931134628</v>
      </c>
      <c r="O77" s="5">
        <v>-7392697558</v>
      </c>
      <c r="P77" s="5">
        <v>438461992</v>
      </c>
      <c r="Q77" s="5">
        <v>812407657</v>
      </c>
      <c r="R77" s="5">
        <v>-1083134677</v>
      </c>
      <c r="S77" s="5">
        <v>13571392084</v>
      </c>
      <c r="T77" s="5">
        <v>8877018094</v>
      </c>
      <c r="U77" s="5">
        <v>12459032611</v>
      </c>
      <c r="V77" s="5">
        <v>3251671587</v>
      </c>
      <c r="W77" s="5">
        <v>1340228969</v>
      </c>
    </row>
    <row r="78" spans="3:26" ht="15.5" x14ac:dyDescent="0.35">
      <c r="C78" t="s">
        <v>99</v>
      </c>
      <c r="D78" s="5">
        <v>-13297197270</v>
      </c>
      <c r="E78" s="5">
        <v>-17044101249</v>
      </c>
      <c r="F78" s="5">
        <v>-130030979346</v>
      </c>
      <c r="G78" s="5">
        <v>-16562366511</v>
      </c>
      <c r="I78" s="5">
        <v>-169280910166</v>
      </c>
      <c r="J78" s="5">
        <v>-131183837861</v>
      </c>
      <c r="K78" s="5">
        <v>-120800784334</v>
      </c>
      <c r="L78" s="5">
        <v>406639065338</v>
      </c>
      <c r="M78" s="5">
        <v>-151321348097</v>
      </c>
      <c r="N78" s="5">
        <v>-272665402809</v>
      </c>
      <c r="O78" s="5">
        <v>-115119585134</v>
      </c>
      <c r="P78" s="5">
        <v>-16650512886</v>
      </c>
      <c r="Q78" s="5">
        <v>-189127787915</v>
      </c>
      <c r="R78" s="5">
        <v>-506075146886</v>
      </c>
      <c r="S78" s="5">
        <v>-8756241521280</v>
      </c>
      <c r="T78" s="5">
        <v>331439465853</v>
      </c>
      <c r="U78" s="5">
        <v>512411105941</v>
      </c>
      <c r="V78" s="5">
        <v>385202879922</v>
      </c>
      <c r="W78" s="5">
        <v>304348970491</v>
      </c>
    </row>
    <row r="79" spans="3:26" ht="15.5" x14ac:dyDescent="0.35">
      <c r="C79" t="s">
        <v>100</v>
      </c>
      <c r="D79" s="5">
        <v>-13297197270</v>
      </c>
      <c r="E79" s="5">
        <v>-17044101249</v>
      </c>
      <c r="F79" s="5">
        <v>-130821822123</v>
      </c>
      <c r="G79" s="5">
        <v>-16562366511</v>
      </c>
      <c r="I79" s="5">
        <v>-170071752943</v>
      </c>
      <c r="J79" s="5">
        <v>-131143084085</v>
      </c>
      <c r="K79" s="5">
        <v>-121128792550</v>
      </c>
      <c r="L79" s="5">
        <v>404828994821</v>
      </c>
      <c r="M79" s="5">
        <v>-154647642961</v>
      </c>
      <c r="N79" s="5">
        <v>-276596537437</v>
      </c>
      <c r="O79" s="5">
        <v>-107726887576</v>
      </c>
      <c r="P79" s="5">
        <v>-17088974878</v>
      </c>
      <c r="Q79" s="5">
        <v>-189940195572</v>
      </c>
      <c r="R79" s="5">
        <v>-504992012209</v>
      </c>
      <c r="S79" s="5">
        <v>-8769812913364</v>
      </c>
      <c r="T79" s="5">
        <v>322562447759</v>
      </c>
      <c r="U79" s="5">
        <v>499952073330</v>
      </c>
      <c r="V79" s="5">
        <v>381951208335</v>
      </c>
      <c r="W79" s="5">
        <v>303008741522</v>
      </c>
      <c r="X79" s="5">
        <v>204388839309</v>
      </c>
      <c r="Y79" s="5">
        <v>117687851050</v>
      </c>
      <c r="Z79" s="5">
        <v>102582114294</v>
      </c>
    </row>
    <row r="80" spans="3:26" ht="15.5" x14ac:dyDescent="0.35">
      <c r="C80" t="s">
        <v>8</v>
      </c>
      <c r="D80" s="5">
        <v>-13297236736</v>
      </c>
      <c r="E80" s="5">
        <v>-16611918623</v>
      </c>
      <c r="F80" s="5">
        <v>-109046582909</v>
      </c>
      <c r="G80" s="5">
        <v>-16588753599</v>
      </c>
      <c r="I80" s="5">
        <v>-157789887599</v>
      </c>
      <c r="J80" s="5">
        <v>-121831730731</v>
      </c>
      <c r="K80" s="5">
        <v>-112341402081</v>
      </c>
      <c r="L80" s="5">
        <v>413804769970</v>
      </c>
      <c r="M80" s="5">
        <v>-145265154362</v>
      </c>
      <c r="N80" s="5">
        <v>-268202864017</v>
      </c>
      <c r="O80" s="5">
        <v>-111029438382</v>
      </c>
      <c r="P80" s="5">
        <v>-14455871699</v>
      </c>
      <c r="Q80" s="5">
        <v>-187623165076</v>
      </c>
      <c r="R80" s="5">
        <v>-493876556947</v>
      </c>
      <c r="S80" s="5">
        <v>-8639476369797</v>
      </c>
      <c r="T80" s="5">
        <v>323253601061</v>
      </c>
      <c r="U80" s="5">
        <v>491291665254</v>
      </c>
      <c r="V80" s="5">
        <v>430718890494</v>
      </c>
      <c r="W80" s="5">
        <v>304348955991</v>
      </c>
    </row>
    <row r="81" spans="2:26" ht="15.5" x14ac:dyDescent="0.35">
      <c r="C81" t="s">
        <v>102</v>
      </c>
      <c r="D81" s="5">
        <v>-13297197270</v>
      </c>
      <c r="E81" s="5">
        <v>-17044101249</v>
      </c>
      <c r="F81" s="5">
        <v>-130821822123</v>
      </c>
      <c r="G81" s="5">
        <v>-16562366511</v>
      </c>
      <c r="I81" s="5">
        <v>-170071752943</v>
      </c>
      <c r="J81" s="5">
        <v>-131143084085</v>
      </c>
      <c r="K81" s="5">
        <v>-121128792550</v>
      </c>
      <c r="L81" s="5">
        <v>404828994821</v>
      </c>
      <c r="M81" s="5">
        <v>-154647642961</v>
      </c>
      <c r="N81" s="5">
        <v>-276596537437</v>
      </c>
      <c r="O81" s="5">
        <v>-107726887576</v>
      </c>
      <c r="P81" s="5">
        <v>-17088974878</v>
      </c>
      <c r="Q81" s="5">
        <v>-189940195572</v>
      </c>
      <c r="R81" s="5">
        <v>-504992012209</v>
      </c>
      <c r="S81" s="5">
        <v>-8769812913364</v>
      </c>
      <c r="T81" s="5">
        <v>322562447759</v>
      </c>
      <c r="U81" s="5">
        <v>499952073330</v>
      </c>
      <c r="V81" s="5">
        <v>381951208335</v>
      </c>
      <c r="W81" s="5">
        <v>303008741522</v>
      </c>
      <c r="X81" s="5">
        <v>204388839309</v>
      </c>
      <c r="Y81" s="5">
        <v>117687851050</v>
      </c>
      <c r="Z81" s="5">
        <v>102582114294</v>
      </c>
    </row>
    <row r="82" spans="2:26" ht="15.5" x14ac:dyDescent="0.35">
      <c r="C82" t="s">
        <v>103</v>
      </c>
      <c r="D82" s="5">
        <v>-13297197270</v>
      </c>
      <c r="E82" s="5">
        <v>-17044101249</v>
      </c>
      <c r="F82" s="5">
        <v>-130030979346</v>
      </c>
      <c r="G82" s="5">
        <v>-16562366511</v>
      </c>
      <c r="I82" s="5">
        <v>-169280910166</v>
      </c>
      <c r="J82" s="5">
        <v>-131183837861</v>
      </c>
      <c r="K82" s="5">
        <v>-120800784334</v>
      </c>
      <c r="L82" s="5">
        <v>406639065338</v>
      </c>
      <c r="M82" s="5">
        <v>-151321348097</v>
      </c>
      <c r="N82" s="5">
        <v>-272665402809</v>
      </c>
      <c r="O82" s="5">
        <v>-115119585134</v>
      </c>
      <c r="P82" s="5">
        <v>-16650512886</v>
      </c>
      <c r="Q82" s="5">
        <v>-189127787915</v>
      </c>
      <c r="R82" s="5">
        <v>-506075146886</v>
      </c>
      <c r="S82" s="5">
        <v>-8756241521280</v>
      </c>
      <c r="T82" s="5">
        <v>331439465853</v>
      </c>
      <c r="U82" s="5">
        <v>512411105941</v>
      </c>
      <c r="V82" s="5">
        <v>385202879922</v>
      </c>
      <c r="W82" s="5">
        <v>304348970491</v>
      </c>
    </row>
    <row r="83" spans="2:26" ht="15.5" x14ac:dyDescent="0.35">
      <c r="C83" t="s">
        <v>104</v>
      </c>
      <c r="D83" s="5">
        <v>-13297197270</v>
      </c>
      <c r="E83" s="5">
        <v>-17044101249</v>
      </c>
      <c r="F83" s="5">
        <v>-130030979346</v>
      </c>
      <c r="G83" s="5">
        <v>-16562366511</v>
      </c>
      <c r="I83" s="5">
        <v>-169280910166</v>
      </c>
      <c r="J83" s="5">
        <v>-131183837861</v>
      </c>
      <c r="K83" s="5">
        <v>-120800784334</v>
      </c>
      <c r="L83" s="5">
        <v>406639065338</v>
      </c>
      <c r="M83" s="5">
        <v>-151321348097</v>
      </c>
      <c r="N83" s="5">
        <v>-272665402809</v>
      </c>
      <c r="O83" s="5">
        <v>-115119585134</v>
      </c>
      <c r="P83" s="5">
        <v>-16650512886</v>
      </c>
      <c r="Q83" s="5">
        <v>-189127787915</v>
      </c>
      <c r="R83" s="5">
        <v>-506075146886</v>
      </c>
      <c r="S83" s="5">
        <v>-8756241521280</v>
      </c>
      <c r="T83" s="5">
        <v>331439465853</v>
      </c>
      <c r="U83" s="5">
        <v>512411105941</v>
      </c>
      <c r="V83" s="5">
        <v>385202879922</v>
      </c>
      <c r="W83" s="5">
        <v>304348970491</v>
      </c>
    </row>
    <row r="85" spans="2:26" ht="15.5" x14ac:dyDescent="0.35">
      <c r="B85" t="s">
        <v>105</v>
      </c>
      <c r="C85" t="s">
        <v>106</v>
      </c>
    </row>
    <row r="86" spans="2:26" ht="15.5" x14ac:dyDescent="0.35">
      <c r="C86" t="s">
        <v>107</v>
      </c>
    </row>
    <row r="87" spans="2:26" ht="15.5" x14ac:dyDescent="0.35">
      <c r="C87" t="s">
        <v>20</v>
      </c>
      <c r="D87" s="5">
        <v>9045303182</v>
      </c>
      <c r="E87" s="5">
        <v>18841487035</v>
      </c>
      <c r="F87" s="5">
        <v>3872078113</v>
      </c>
      <c r="G87" s="5">
        <v>816030969</v>
      </c>
      <c r="I87" s="5">
        <v>3872078113</v>
      </c>
      <c r="J87" s="5">
        <v>7296260661</v>
      </c>
      <c r="K87" s="5">
        <v>8947089227</v>
      </c>
      <c r="L87" s="5">
        <v>12960300524</v>
      </c>
      <c r="M87" s="5">
        <v>19016216722</v>
      </c>
      <c r="N87" s="5">
        <v>13006175908</v>
      </c>
      <c r="O87" s="5">
        <v>8176557582</v>
      </c>
      <c r="P87" s="5">
        <v>11330685135</v>
      </c>
      <c r="Q87" s="5">
        <v>14997333981</v>
      </c>
      <c r="R87" s="5">
        <v>20026456692</v>
      </c>
      <c r="S87" s="5">
        <v>22209728669</v>
      </c>
      <c r="T87" s="5">
        <v>612436930216</v>
      </c>
      <c r="U87" s="5">
        <v>510451334882</v>
      </c>
      <c r="V87" s="5">
        <v>351484746036</v>
      </c>
      <c r="W87" s="5">
        <v>132561021568</v>
      </c>
      <c r="X87" s="5">
        <v>75472256784</v>
      </c>
      <c r="Y87" s="5">
        <v>84920933611</v>
      </c>
      <c r="Z87" s="5">
        <v>212095722588</v>
      </c>
    </row>
    <row r="88" spans="2:26" ht="15.5" x14ac:dyDescent="0.35">
      <c r="C88" t="s">
        <v>111</v>
      </c>
      <c r="D88" s="5">
        <v>682873861898</v>
      </c>
      <c r="E88" s="5">
        <v>682873861898</v>
      </c>
      <c r="F88" s="5">
        <v>682873861898</v>
      </c>
      <c r="G88" s="5">
        <v>682873861898</v>
      </c>
      <c r="I88" s="5">
        <v>682873861898</v>
      </c>
      <c r="J88" s="5">
        <v>682873861898</v>
      </c>
      <c r="K88" s="5">
        <v>680261006897</v>
      </c>
      <c r="L88" s="5">
        <v>680511006897</v>
      </c>
      <c r="M88" s="5">
        <v>679157406897</v>
      </c>
      <c r="N88" s="5">
        <v>672057188331</v>
      </c>
      <c r="O88" s="5">
        <v>117225071107</v>
      </c>
    </row>
    <row r="89" spans="2:26" ht="15.5" x14ac:dyDescent="0.35">
      <c r="C89" t="s">
        <v>110</v>
      </c>
      <c r="P89" s="5">
        <v>8400000000</v>
      </c>
      <c r="Q89" s="5">
        <v>163654872548</v>
      </c>
      <c r="R89" s="5">
        <v>12358797335</v>
      </c>
    </row>
    <row r="90" spans="2:26" ht="15.5" x14ac:dyDescent="0.35">
      <c r="C90" t="s">
        <v>462</v>
      </c>
      <c r="D90" s="5">
        <v>9045303182</v>
      </c>
      <c r="E90" s="5">
        <v>18841487035</v>
      </c>
      <c r="F90" s="5">
        <v>3872078113</v>
      </c>
      <c r="G90" s="5">
        <v>816030969</v>
      </c>
      <c r="I90" s="5">
        <v>3872078113</v>
      </c>
      <c r="J90" s="5">
        <v>7296260661</v>
      </c>
      <c r="K90" s="5">
        <v>8947089227</v>
      </c>
      <c r="L90" s="5">
        <v>12960300524</v>
      </c>
      <c r="M90" s="5">
        <v>19016216722</v>
      </c>
      <c r="N90" s="5">
        <v>13006175908</v>
      </c>
      <c r="O90" s="5">
        <v>8176557582</v>
      </c>
      <c r="P90" s="5">
        <v>11330685135</v>
      </c>
      <c r="Q90" s="5">
        <v>14997333981</v>
      </c>
      <c r="R90" s="5">
        <v>20026456692</v>
      </c>
      <c r="S90" s="5">
        <v>22209728669</v>
      </c>
      <c r="T90" s="5">
        <v>612436930216</v>
      </c>
      <c r="U90" s="5">
        <v>510451334882</v>
      </c>
      <c r="V90" s="5">
        <v>351484746036</v>
      </c>
      <c r="W90" s="5">
        <v>132561021568</v>
      </c>
      <c r="X90" s="5">
        <v>75472256784</v>
      </c>
      <c r="Y90" s="5">
        <v>84920933611</v>
      </c>
      <c r="Z90" s="5">
        <v>212095722588</v>
      </c>
    </row>
    <row r="91" spans="2:26" ht="15.5" x14ac:dyDescent="0.35">
      <c r="C91" t="s">
        <v>108</v>
      </c>
      <c r="X91" s="5">
        <v>4522850622</v>
      </c>
    </row>
    <row r="92" spans="2:26" ht="15.5" x14ac:dyDescent="0.35">
      <c r="C92" t="s">
        <v>109</v>
      </c>
      <c r="D92" s="5">
        <v>2260175655</v>
      </c>
      <c r="E92" s="5">
        <v>2486502140</v>
      </c>
      <c r="F92" s="5">
        <v>1872166977</v>
      </c>
      <c r="G92" s="5">
        <v>3120465688</v>
      </c>
      <c r="I92" s="5">
        <v>1872166977</v>
      </c>
      <c r="J92" s="5">
        <v>7082407360</v>
      </c>
      <c r="K92" s="5">
        <v>9653697221</v>
      </c>
      <c r="L92" s="5">
        <v>7688127398</v>
      </c>
      <c r="M92" s="5">
        <v>11383388458</v>
      </c>
      <c r="N92" s="5">
        <v>5001593380</v>
      </c>
      <c r="O92" s="5">
        <v>10176988387</v>
      </c>
      <c r="P92" s="5">
        <v>12813132614</v>
      </c>
      <c r="Q92" s="5">
        <v>12016947638</v>
      </c>
      <c r="R92" s="5">
        <v>23695407862</v>
      </c>
      <c r="S92" s="5">
        <v>76106745034</v>
      </c>
      <c r="T92" s="5">
        <v>2055589014948</v>
      </c>
      <c r="U92" s="5">
        <v>1944503089022</v>
      </c>
      <c r="V92" s="5">
        <v>1401781011054</v>
      </c>
      <c r="W92" s="5">
        <v>1263984893434</v>
      </c>
      <c r="X92" s="5">
        <v>594185844358</v>
      </c>
      <c r="Y92" s="5">
        <v>318810685847</v>
      </c>
      <c r="Z92" s="5">
        <v>145732624319</v>
      </c>
    </row>
    <row r="93" spans="2:26" ht="15.5" x14ac:dyDescent="0.35">
      <c r="C93" t="s">
        <v>112</v>
      </c>
      <c r="D93" s="5">
        <v>2260175655</v>
      </c>
      <c r="E93" s="5">
        <v>2486502140</v>
      </c>
      <c r="F93" s="5">
        <v>1872166977</v>
      </c>
      <c r="G93" s="5">
        <v>3120465688</v>
      </c>
      <c r="I93" s="5">
        <v>1872166977</v>
      </c>
      <c r="J93" s="5">
        <v>7082407360</v>
      </c>
      <c r="K93" s="5">
        <v>9653697221</v>
      </c>
      <c r="L93" s="5">
        <v>7688127398</v>
      </c>
      <c r="M93" s="5">
        <v>11383388458</v>
      </c>
      <c r="N93" s="5">
        <v>5001593380</v>
      </c>
      <c r="O93" s="5">
        <v>10176988387</v>
      </c>
      <c r="P93" s="5">
        <v>12813132614</v>
      </c>
      <c r="Q93" s="5">
        <v>12016947638</v>
      </c>
      <c r="R93" s="5">
        <v>23695407862</v>
      </c>
      <c r="S93" s="5">
        <v>76106745034</v>
      </c>
      <c r="T93" s="5">
        <v>2055589014948</v>
      </c>
      <c r="U93" s="5">
        <v>1944503089022</v>
      </c>
      <c r="V93" s="5">
        <v>1401781011054</v>
      </c>
      <c r="W93" s="5">
        <v>1263984893434</v>
      </c>
      <c r="X93" s="5">
        <v>594185844358</v>
      </c>
      <c r="Y93" s="5">
        <v>318810685847</v>
      </c>
      <c r="Z93" s="5">
        <v>145732624319</v>
      </c>
    </row>
    <row r="94" spans="2:26" ht="15.5" x14ac:dyDescent="0.35">
      <c r="C94" t="s">
        <v>113</v>
      </c>
      <c r="D94" s="5">
        <v>386248910</v>
      </c>
      <c r="E94" s="5">
        <v>419592952</v>
      </c>
      <c r="F94" s="5">
        <v>391611952</v>
      </c>
      <c r="G94" s="5">
        <v>373086525</v>
      </c>
      <c r="I94" s="5">
        <v>391611952</v>
      </c>
      <c r="J94" s="5">
        <v>444085656</v>
      </c>
      <c r="K94" s="5">
        <v>286387112</v>
      </c>
      <c r="L94" s="5">
        <v>59996778</v>
      </c>
      <c r="M94" s="5">
        <v>146229028</v>
      </c>
      <c r="N94" s="5">
        <v>746239311</v>
      </c>
      <c r="O94" s="5">
        <v>790311782</v>
      </c>
      <c r="P94" s="5">
        <v>1277597518</v>
      </c>
      <c r="Q94" s="5">
        <v>6321926047</v>
      </c>
      <c r="R94" s="5">
        <v>12136810081</v>
      </c>
      <c r="S94" s="5">
        <v>14277276685</v>
      </c>
      <c r="T94" s="5">
        <v>973241739211</v>
      </c>
      <c r="U94" s="5">
        <v>591158706694</v>
      </c>
      <c r="V94" s="5">
        <v>115116414777</v>
      </c>
      <c r="W94" s="5">
        <v>66964543631</v>
      </c>
      <c r="X94" s="5">
        <v>11545962434</v>
      </c>
      <c r="Y94" s="5">
        <v>17551233643</v>
      </c>
      <c r="Z94" s="5">
        <v>10232812729</v>
      </c>
    </row>
    <row r="95" spans="2:26" ht="15.5" x14ac:dyDescent="0.35">
      <c r="C95" t="s">
        <v>114</v>
      </c>
      <c r="D95" s="5">
        <v>386248910</v>
      </c>
      <c r="E95" s="5">
        <v>419592952</v>
      </c>
      <c r="F95" s="5">
        <v>391611952</v>
      </c>
      <c r="G95" s="5">
        <v>373086525</v>
      </c>
      <c r="I95" s="5">
        <v>391611952</v>
      </c>
      <c r="J95" s="5">
        <v>444085656</v>
      </c>
      <c r="K95" s="5">
        <v>286387112</v>
      </c>
      <c r="L95" s="5">
        <v>59996778</v>
      </c>
      <c r="M95" s="5">
        <v>146229028</v>
      </c>
      <c r="N95" s="5">
        <v>746239311</v>
      </c>
      <c r="O95" s="5">
        <v>790311782</v>
      </c>
      <c r="P95" s="5">
        <v>1277597518</v>
      </c>
      <c r="Q95" s="5">
        <v>6321926047</v>
      </c>
      <c r="R95" s="5">
        <v>12136810081</v>
      </c>
      <c r="S95" s="5">
        <v>14277276685</v>
      </c>
      <c r="T95" s="5">
        <v>973241739211</v>
      </c>
      <c r="U95" s="5">
        <v>591158706694</v>
      </c>
      <c r="V95" s="5">
        <v>115116414777</v>
      </c>
      <c r="W95" s="5">
        <v>66964543631</v>
      </c>
      <c r="X95" s="5">
        <v>11545962434</v>
      </c>
      <c r="Y95" s="5">
        <v>17551233643</v>
      </c>
      <c r="Z95" s="5">
        <v>10232812729</v>
      </c>
    </row>
    <row r="96" spans="2:26" ht="15.5" x14ac:dyDescent="0.35">
      <c r="C96" t="s">
        <v>115</v>
      </c>
      <c r="D96" s="5">
        <v>5670557375</v>
      </c>
      <c r="E96" s="5">
        <v>12753031218</v>
      </c>
      <c r="F96" s="5">
        <v>21048948232</v>
      </c>
      <c r="G96" s="5">
        <v>24547988582</v>
      </c>
      <c r="I96" s="5">
        <v>21048948232</v>
      </c>
      <c r="J96" s="5">
        <v>32474919081</v>
      </c>
      <c r="K96" s="5">
        <v>47395940870</v>
      </c>
      <c r="L96" s="5">
        <v>37584187013</v>
      </c>
      <c r="M96" s="5">
        <v>31773195178</v>
      </c>
      <c r="N96" s="5">
        <v>47345192261</v>
      </c>
      <c r="O96" s="5">
        <v>54969556604</v>
      </c>
      <c r="P96" s="5">
        <v>65511471407</v>
      </c>
      <c r="Q96" s="5">
        <v>87548539710</v>
      </c>
      <c r="R96" s="5">
        <v>134872163398</v>
      </c>
      <c r="S96" s="5">
        <v>81652564228</v>
      </c>
      <c r="T96" s="5">
        <v>1950096820973</v>
      </c>
      <c r="U96" s="5">
        <v>2956876836429</v>
      </c>
      <c r="V96" s="5">
        <v>1436427513388</v>
      </c>
      <c r="W96" s="5">
        <v>779647407308</v>
      </c>
      <c r="X96" s="5">
        <v>558076336826</v>
      </c>
      <c r="Y96" s="5">
        <v>573407605820</v>
      </c>
      <c r="Z96" s="5">
        <v>467010907210</v>
      </c>
    </row>
    <row r="97" spans="3:26" ht="15.5" x14ac:dyDescent="0.35">
      <c r="C97" t="s">
        <v>224</v>
      </c>
    </row>
    <row r="98" spans="3:26" ht="15.5" x14ac:dyDescent="0.35">
      <c r="C98" t="s">
        <v>85</v>
      </c>
      <c r="D98" s="5">
        <v>21002517008</v>
      </c>
      <c r="E98" s="5">
        <v>21002517008</v>
      </c>
      <c r="F98" s="5">
        <v>21002517008</v>
      </c>
      <c r="G98" s="5">
        <v>21002517008</v>
      </c>
      <c r="I98" s="5">
        <v>21002517008</v>
      </c>
      <c r="J98" s="5">
        <v>21002517008</v>
      </c>
      <c r="K98" s="5">
        <v>21002517008</v>
      </c>
      <c r="L98" s="5">
        <v>21002517008</v>
      </c>
      <c r="M98" s="5">
        <v>21002517008</v>
      </c>
      <c r="N98" s="5">
        <v>21002517008</v>
      </c>
      <c r="O98" s="5">
        <v>21002517008</v>
      </c>
      <c r="P98" s="5">
        <v>21002517008</v>
      </c>
      <c r="T98" s="5">
        <v>16604647969</v>
      </c>
      <c r="U98" s="5">
        <v>12655469439</v>
      </c>
      <c r="V98" s="5">
        <v>196436828</v>
      </c>
      <c r="W98" s="5">
        <v>-3055234759</v>
      </c>
      <c r="X98" s="5">
        <v>-4395463728</v>
      </c>
      <c r="Y98" s="5">
        <v>-3085179432</v>
      </c>
      <c r="Z98" s="5">
        <v>-618615723</v>
      </c>
    </row>
    <row r="99" spans="3:26" ht="15.5" x14ac:dyDescent="0.35">
      <c r="C99" t="s">
        <v>116</v>
      </c>
      <c r="D99" s="5">
        <v>20336518284</v>
      </c>
      <c r="E99" s="5">
        <v>37655480778</v>
      </c>
      <c r="F99" s="5">
        <v>30349052572</v>
      </c>
      <c r="G99" s="5">
        <v>32641668362</v>
      </c>
      <c r="I99" s="5">
        <v>30349052572</v>
      </c>
      <c r="J99" s="5">
        <v>48962529365</v>
      </c>
      <c r="K99" s="5">
        <v>66908766188</v>
      </c>
      <c r="L99" s="5">
        <v>61825583702</v>
      </c>
      <c r="M99" s="5">
        <v>65215388640</v>
      </c>
      <c r="N99" s="5">
        <v>70185025171</v>
      </c>
      <c r="O99" s="5">
        <v>102911590387</v>
      </c>
      <c r="P99" s="5">
        <v>128387536230</v>
      </c>
      <c r="Q99" s="5">
        <v>174277930855</v>
      </c>
      <c r="R99" s="5">
        <v>228937342571</v>
      </c>
      <c r="S99" s="5">
        <v>285814954717</v>
      </c>
      <c r="T99" s="5">
        <v>8440748527434</v>
      </c>
      <c r="U99" s="5">
        <v>8037376727858</v>
      </c>
      <c r="V99" s="5">
        <v>5173795660213</v>
      </c>
      <c r="W99" s="5">
        <v>3714490503808</v>
      </c>
      <c r="X99" s="5">
        <v>2254333394114</v>
      </c>
      <c r="Y99" s="5">
        <v>1788020620338</v>
      </c>
      <c r="Z99" s="5">
        <v>1098882721853</v>
      </c>
    </row>
    <row r="100" spans="3:26" ht="15.5" x14ac:dyDescent="0.35">
      <c r="C100" t="s">
        <v>117</v>
      </c>
    </row>
    <row r="101" spans="3:26" ht="15.5" x14ac:dyDescent="0.35">
      <c r="C101" t="s">
        <v>119</v>
      </c>
      <c r="D101" s="5">
        <v>1379209504</v>
      </c>
      <c r="E101" s="5">
        <v>1379209505</v>
      </c>
      <c r="F101" s="5">
        <v>1379209504</v>
      </c>
      <c r="G101" s="5">
        <v>1207847162</v>
      </c>
      <c r="I101" s="5">
        <v>1379209504</v>
      </c>
      <c r="J101" s="5">
        <v>1207847162</v>
      </c>
      <c r="K101" s="5">
        <v>818455112</v>
      </c>
      <c r="L101" s="5">
        <v>561500314</v>
      </c>
      <c r="M101" s="5">
        <v>1053271499</v>
      </c>
      <c r="N101" s="5">
        <v>1996367727</v>
      </c>
      <c r="O101" s="5">
        <v>2858643144</v>
      </c>
      <c r="P101" s="5">
        <v>2760918671</v>
      </c>
      <c r="Q101" s="5">
        <v>4627317055</v>
      </c>
      <c r="R101" s="5">
        <v>69586213123</v>
      </c>
      <c r="S101" s="5">
        <v>138157834003</v>
      </c>
      <c r="T101" s="5">
        <v>80744066692</v>
      </c>
      <c r="U101" s="5">
        <v>33492181407</v>
      </c>
      <c r="V101" s="5">
        <v>10955096400</v>
      </c>
      <c r="W101" s="5">
        <v>4431754122</v>
      </c>
      <c r="X101" s="5">
        <v>2396615559</v>
      </c>
      <c r="Y101" s="5">
        <v>2090272370</v>
      </c>
      <c r="Z101" s="5">
        <v>714611629</v>
      </c>
    </row>
    <row r="102" spans="3:26" ht="15.5" x14ac:dyDescent="0.35">
      <c r="C102" t="s">
        <v>121</v>
      </c>
      <c r="D102" s="5">
        <v>1755526179</v>
      </c>
      <c r="E102" s="5">
        <v>1918232566</v>
      </c>
      <c r="F102" s="5">
        <v>2119945417</v>
      </c>
      <c r="G102" s="5">
        <v>2092245063</v>
      </c>
      <c r="I102" s="5">
        <v>2119945417</v>
      </c>
      <c r="J102" s="5">
        <v>2531315317</v>
      </c>
      <c r="K102" s="5">
        <v>2869216444</v>
      </c>
      <c r="L102" s="5">
        <v>4254183641</v>
      </c>
      <c r="M102" s="5">
        <v>7840284094</v>
      </c>
      <c r="N102" s="5">
        <v>16931940244</v>
      </c>
      <c r="O102" s="5">
        <v>20046036453</v>
      </c>
      <c r="P102" s="5">
        <v>35686610784</v>
      </c>
      <c r="Q102" s="5">
        <v>48984347751</v>
      </c>
      <c r="R102" s="5">
        <v>81729145428</v>
      </c>
      <c r="S102" s="5">
        <v>105019188421</v>
      </c>
      <c r="T102" s="5">
        <v>124924981506</v>
      </c>
      <c r="U102" s="5">
        <v>109111961382</v>
      </c>
      <c r="V102" s="5">
        <v>107202403265</v>
      </c>
      <c r="W102" s="5">
        <v>78971970543</v>
      </c>
      <c r="X102" s="5">
        <v>77682905951</v>
      </c>
      <c r="Y102" s="5">
        <v>41474723672</v>
      </c>
      <c r="Z102" s="5">
        <v>32980781490</v>
      </c>
    </row>
    <row r="103" spans="3:26" ht="15.5" x14ac:dyDescent="0.35">
      <c r="C103" t="s">
        <v>120</v>
      </c>
      <c r="D103" s="5">
        <v>5668029424</v>
      </c>
      <c r="E103" s="5">
        <v>5668029424</v>
      </c>
      <c r="F103" s="5">
        <v>5597650197</v>
      </c>
      <c r="G103" s="5">
        <v>5543859017</v>
      </c>
      <c r="I103" s="5">
        <v>5597650197</v>
      </c>
      <c r="J103" s="5">
        <v>5543859017</v>
      </c>
      <c r="K103" s="5">
        <v>5287967492</v>
      </c>
      <c r="L103" s="5">
        <v>5429078630</v>
      </c>
      <c r="M103" s="5">
        <v>4957770093</v>
      </c>
      <c r="N103" s="5">
        <v>4976206063</v>
      </c>
      <c r="O103" s="5">
        <v>4709507904</v>
      </c>
      <c r="P103" s="5">
        <v>4709507904</v>
      </c>
      <c r="Q103" s="5">
        <v>4441727513</v>
      </c>
      <c r="R103" s="5">
        <v>4714274674</v>
      </c>
      <c r="S103" s="5">
        <v>5023541164</v>
      </c>
      <c r="T103" s="5">
        <v>2913008851</v>
      </c>
      <c r="U103" s="5">
        <v>2225701917</v>
      </c>
      <c r="V103" s="5">
        <v>7192625495</v>
      </c>
      <c r="W103" s="5">
        <v>5650766603</v>
      </c>
      <c r="X103" s="5">
        <v>3750755859</v>
      </c>
    </row>
    <row r="104" spans="3:26" ht="15.5" x14ac:dyDescent="0.35">
      <c r="C104" t="s">
        <v>122</v>
      </c>
      <c r="T104" s="5">
        <v>564707251</v>
      </c>
      <c r="U104" s="5">
        <v>564707251</v>
      </c>
      <c r="V104" s="5">
        <v>564707251</v>
      </c>
    </row>
    <row r="105" spans="3:26" ht="15.5" x14ac:dyDescent="0.35">
      <c r="C105" t="s">
        <v>126</v>
      </c>
      <c r="D105" s="5">
        <v>16508483049</v>
      </c>
      <c r="E105" s="5">
        <v>39368632445</v>
      </c>
      <c r="F105" s="5">
        <v>43857217174</v>
      </c>
      <c r="G105" s="5">
        <v>32081840343</v>
      </c>
      <c r="I105" s="5">
        <v>43857217174</v>
      </c>
      <c r="J105" s="5">
        <v>39745421844</v>
      </c>
      <c r="K105" s="5">
        <v>37852339234</v>
      </c>
      <c r="L105" s="5">
        <v>24431631485</v>
      </c>
      <c r="M105" s="5">
        <v>31888558215</v>
      </c>
      <c r="N105" s="5">
        <v>41110470524</v>
      </c>
      <c r="O105" s="5">
        <v>33521816455</v>
      </c>
      <c r="P105" s="5">
        <v>65275571154</v>
      </c>
      <c r="Q105" s="5">
        <v>91842009338</v>
      </c>
      <c r="R105" s="5">
        <v>201094842846</v>
      </c>
      <c r="S105" s="5">
        <v>519540917341</v>
      </c>
      <c r="T105" s="5">
        <v>621254091800</v>
      </c>
      <c r="U105" s="5">
        <v>205211940932</v>
      </c>
      <c r="V105" s="5">
        <v>174350631871</v>
      </c>
      <c r="W105" s="5">
        <v>96083841061</v>
      </c>
      <c r="X105" s="5">
        <v>139706141513</v>
      </c>
      <c r="Y105" s="5">
        <v>160814985981</v>
      </c>
      <c r="Z105" s="5">
        <v>111439967265</v>
      </c>
    </row>
    <row r="106" spans="3:26" ht="15.5" x14ac:dyDescent="0.35">
      <c r="C106" t="s">
        <v>127</v>
      </c>
      <c r="D106" s="5">
        <v>36845001333</v>
      </c>
      <c r="E106" s="5">
        <v>77024113223</v>
      </c>
      <c r="F106" s="5">
        <v>74206269746</v>
      </c>
      <c r="G106" s="5">
        <v>64723508705</v>
      </c>
      <c r="I106" s="5">
        <v>74206269746</v>
      </c>
      <c r="J106" s="5">
        <v>88707951209</v>
      </c>
      <c r="K106" s="5">
        <v>104761105422</v>
      </c>
      <c r="L106" s="5">
        <v>86257215187</v>
      </c>
      <c r="M106" s="5">
        <v>97103946855</v>
      </c>
      <c r="N106" s="5">
        <v>111295495695</v>
      </c>
      <c r="O106" s="5">
        <v>136433406842</v>
      </c>
      <c r="P106" s="5">
        <v>193663107384</v>
      </c>
      <c r="Q106" s="5">
        <v>266119940193</v>
      </c>
      <c r="R106" s="5">
        <v>430032185417</v>
      </c>
      <c r="S106" s="5">
        <v>805355872058</v>
      </c>
      <c r="T106" s="5">
        <v>9062002619234</v>
      </c>
      <c r="U106" s="5">
        <v>8242588668790</v>
      </c>
      <c r="V106" s="5">
        <v>5348146292084</v>
      </c>
      <c r="W106" s="5">
        <v>3810574344869</v>
      </c>
      <c r="X106" s="5">
        <v>2394039535627</v>
      </c>
      <c r="Y106" s="5">
        <v>1948835606319</v>
      </c>
      <c r="Z106" s="5">
        <v>1210322689118</v>
      </c>
    </row>
    <row r="107" spans="3:26" ht="15.5" x14ac:dyDescent="0.35">
      <c r="C107" t="s">
        <v>128</v>
      </c>
    </row>
    <row r="108" spans="3:26" ht="15.5" x14ac:dyDescent="0.35">
      <c r="C108" t="s">
        <v>129</v>
      </c>
    </row>
    <row r="109" spans="3:26" ht="15.5" x14ac:dyDescent="0.35">
      <c r="C109" t="s">
        <v>130</v>
      </c>
      <c r="D109" s="5">
        <v>2346640685663</v>
      </c>
      <c r="E109" s="5">
        <v>2366881726628</v>
      </c>
      <c r="F109" s="5">
        <v>2342412863644</v>
      </c>
      <c r="G109" s="5">
        <v>2138963357801</v>
      </c>
      <c r="I109" s="5">
        <v>2342412863644</v>
      </c>
      <c r="J109" s="5">
        <v>2112371168477</v>
      </c>
      <c r="K109" s="5">
        <v>1876567138161</v>
      </c>
      <c r="L109" s="5">
        <v>1672916968796</v>
      </c>
      <c r="M109" s="5">
        <v>1298284823744</v>
      </c>
      <c r="N109" s="5">
        <v>972203816034</v>
      </c>
      <c r="O109" s="5">
        <v>900678529613</v>
      </c>
      <c r="P109" s="5">
        <v>829311833210</v>
      </c>
      <c r="Q109" s="5">
        <v>670486781041</v>
      </c>
      <c r="R109" s="5">
        <v>4204061085053</v>
      </c>
      <c r="S109" s="5">
        <v>3735092035846</v>
      </c>
      <c r="T109" s="5">
        <v>3262857720974</v>
      </c>
      <c r="U109" s="5">
        <v>4733318360064</v>
      </c>
      <c r="V109" s="5">
        <v>3397297616385</v>
      </c>
      <c r="W109" s="5">
        <v>2701343058709</v>
      </c>
      <c r="X109" s="5">
        <v>1527754131293</v>
      </c>
      <c r="Y109" s="5">
        <v>1253533781285</v>
      </c>
      <c r="Z109" s="5">
        <v>775185020496</v>
      </c>
    </row>
    <row r="110" spans="3:26" ht="15.5" x14ac:dyDescent="0.35">
      <c r="C110" t="s">
        <v>134</v>
      </c>
      <c r="S110" s="5">
        <v>2838697109887</v>
      </c>
      <c r="T110" s="5">
        <v>2752487541615</v>
      </c>
      <c r="U110" s="5">
        <v>4139589645584</v>
      </c>
    </row>
    <row r="111" spans="3:26" ht="15.5" x14ac:dyDescent="0.35">
      <c r="C111" t="s">
        <v>463</v>
      </c>
      <c r="S111" s="5">
        <v>2838697109887</v>
      </c>
      <c r="T111" s="5">
        <v>2752487541615</v>
      </c>
      <c r="U111" s="5">
        <v>4139589645584</v>
      </c>
      <c r="V111" s="5">
        <v>3111988046365</v>
      </c>
      <c r="W111" s="5">
        <v>2399351172297</v>
      </c>
      <c r="X111" s="5">
        <v>1397919628563</v>
      </c>
      <c r="Y111" s="5">
        <v>1014186709125</v>
      </c>
      <c r="Z111" s="5">
        <v>696007495797</v>
      </c>
    </row>
    <row r="112" spans="3:26" ht="15.5" x14ac:dyDescent="0.35">
      <c r="C112" t="s">
        <v>131</v>
      </c>
    </row>
    <row r="113" spans="3:26" ht="15.5" x14ac:dyDescent="0.35">
      <c r="C113" t="s">
        <v>132</v>
      </c>
      <c r="P113" s="5">
        <v>8400000000</v>
      </c>
      <c r="Q113" s="5">
        <v>189518805773</v>
      </c>
      <c r="R113" s="5">
        <v>71672814561</v>
      </c>
    </row>
    <row r="114" spans="3:26" ht="15.5" x14ac:dyDescent="0.35">
      <c r="C114" t="s">
        <v>136</v>
      </c>
      <c r="D114" s="5">
        <v>29078914100</v>
      </c>
      <c r="E114" s="5">
        <v>28706276938</v>
      </c>
      <c r="F114" s="5">
        <v>30759715091</v>
      </c>
      <c r="G114" s="5">
        <v>29723420936</v>
      </c>
      <c r="I114" s="5">
        <v>30759715091</v>
      </c>
      <c r="J114" s="5">
        <v>29167394088</v>
      </c>
      <c r="K114" s="5">
        <v>24933875541</v>
      </c>
      <c r="L114" s="5">
        <v>26679263574</v>
      </c>
      <c r="M114" s="5">
        <v>5774733489</v>
      </c>
      <c r="N114" s="5">
        <v>6334947418</v>
      </c>
      <c r="O114" s="5">
        <v>2639234804</v>
      </c>
      <c r="P114" s="5">
        <v>1185128644</v>
      </c>
      <c r="Q114" s="5">
        <v>35055990039</v>
      </c>
      <c r="R114" s="5">
        <v>36098011474</v>
      </c>
      <c r="S114" s="5">
        <v>39620658225</v>
      </c>
      <c r="T114" s="5">
        <v>81099267055</v>
      </c>
      <c r="U114" s="5">
        <v>106253700367</v>
      </c>
      <c r="V114" s="5">
        <v>72119247334</v>
      </c>
      <c r="W114" s="5">
        <v>41834002476</v>
      </c>
      <c r="X114" s="5">
        <v>11452472900</v>
      </c>
      <c r="Y114" s="5">
        <v>6433798909</v>
      </c>
      <c r="Z114" s="5">
        <v>6985426346</v>
      </c>
    </row>
    <row r="115" spans="3:26" ht="15.5" x14ac:dyDescent="0.35">
      <c r="C115" t="s">
        <v>137</v>
      </c>
      <c r="D115" s="5">
        <v>737427447168</v>
      </c>
      <c r="E115" s="5">
        <v>728366742053</v>
      </c>
      <c r="F115" s="5">
        <v>718906499409</v>
      </c>
      <c r="G115" s="5">
        <v>604336078128</v>
      </c>
      <c r="I115" s="5">
        <v>718906499409</v>
      </c>
      <c r="J115" s="5">
        <v>575070788874</v>
      </c>
      <c r="K115" s="5">
        <v>436882928122</v>
      </c>
      <c r="L115" s="5">
        <v>360238871887</v>
      </c>
      <c r="M115" s="5">
        <v>280628495957</v>
      </c>
      <c r="N115" s="5">
        <v>114848525098</v>
      </c>
      <c r="O115" s="5">
        <v>11061066324</v>
      </c>
      <c r="P115" s="5">
        <v>16543882571</v>
      </c>
      <c r="Q115" s="5">
        <v>15789953152</v>
      </c>
      <c r="R115" s="5">
        <v>11724685535</v>
      </c>
      <c r="S115" s="5">
        <v>10931985040</v>
      </c>
      <c r="T115" s="5">
        <v>34333164939</v>
      </c>
      <c r="U115" s="5">
        <v>29798941484</v>
      </c>
      <c r="V115" s="5">
        <v>17171910748</v>
      </c>
      <c r="W115" s="5">
        <v>13339467319</v>
      </c>
      <c r="X115" s="5">
        <v>11721785539</v>
      </c>
      <c r="Y115" s="5">
        <v>15539032745</v>
      </c>
      <c r="Z115" s="5">
        <v>15692820919</v>
      </c>
    </row>
    <row r="116" spans="3:26" ht="15.5" x14ac:dyDescent="0.35">
      <c r="C116" t="s">
        <v>139</v>
      </c>
    </row>
    <row r="117" spans="3:26" ht="15.5" x14ac:dyDescent="0.35">
      <c r="C117" t="s">
        <v>144</v>
      </c>
      <c r="D117" s="5">
        <v>135226897</v>
      </c>
      <c r="E117" s="5">
        <v>272523202</v>
      </c>
      <c r="F117" s="5">
        <v>85320592</v>
      </c>
      <c r="I117" s="5">
        <v>85320592</v>
      </c>
      <c r="J117" s="5">
        <v>193486897</v>
      </c>
      <c r="T117" s="5">
        <v>196072824</v>
      </c>
      <c r="U117" s="5">
        <v>393245792</v>
      </c>
      <c r="V117" s="5">
        <v>526168200</v>
      </c>
      <c r="W117" s="5">
        <v>38844158</v>
      </c>
      <c r="X117" s="5">
        <v>258446904</v>
      </c>
      <c r="Z117" s="5">
        <v>180976682</v>
      </c>
    </row>
    <row r="118" spans="3:26" ht="15.5" x14ac:dyDescent="0.35">
      <c r="C118" t="s">
        <v>141</v>
      </c>
      <c r="M118" s="5">
        <v>4560551919</v>
      </c>
      <c r="N118" s="5">
        <v>8291298010</v>
      </c>
      <c r="Z118" s="5">
        <v>296005638</v>
      </c>
    </row>
    <row r="119" spans="3:26" ht="15.5" x14ac:dyDescent="0.35">
      <c r="C119" t="s">
        <v>140</v>
      </c>
      <c r="D119" s="5">
        <v>833311422147</v>
      </c>
      <c r="E119" s="5">
        <v>842761422145</v>
      </c>
      <c r="F119" s="5">
        <v>848961369328</v>
      </c>
      <c r="G119" s="5">
        <v>776107814724</v>
      </c>
      <c r="I119" s="5">
        <v>848961369328</v>
      </c>
      <c r="J119" s="5">
        <v>800582656274</v>
      </c>
      <c r="K119" s="5">
        <v>717586094190</v>
      </c>
      <c r="L119" s="5">
        <v>607541888556</v>
      </c>
      <c r="M119" s="5">
        <v>344049016081</v>
      </c>
      <c r="N119" s="5">
        <v>199382351664</v>
      </c>
      <c r="O119" s="5">
        <v>156905347088</v>
      </c>
      <c r="P119" s="5">
        <v>108936216266</v>
      </c>
      <c r="Q119" s="5">
        <v>155147460521</v>
      </c>
      <c r="R119" s="5">
        <v>169689415713</v>
      </c>
      <c r="S119" s="5">
        <v>103462500000</v>
      </c>
      <c r="T119" s="5">
        <v>61457712334</v>
      </c>
      <c r="U119" s="5">
        <v>60945000000</v>
      </c>
    </row>
    <row r="120" spans="3:26" ht="15.5" x14ac:dyDescent="0.35">
      <c r="C120" t="s">
        <v>464</v>
      </c>
      <c r="S120" s="5">
        <v>326655381412</v>
      </c>
      <c r="T120" s="5">
        <v>161472048906</v>
      </c>
      <c r="U120" s="5">
        <v>34062210475</v>
      </c>
    </row>
    <row r="121" spans="3:26" ht="15.5" x14ac:dyDescent="0.35">
      <c r="C121" t="s">
        <v>145</v>
      </c>
      <c r="D121" s="5">
        <v>833695169934</v>
      </c>
      <c r="E121" s="5">
        <v>855235833680</v>
      </c>
      <c r="F121" s="5">
        <v>863489444336</v>
      </c>
      <c r="G121" s="5">
        <v>785097637834</v>
      </c>
      <c r="I121" s="5">
        <v>863489444336</v>
      </c>
      <c r="J121" s="5">
        <v>813023445973</v>
      </c>
      <c r="K121" s="5">
        <v>722802782681</v>
      </c>
      <c r="L121" s="5">
        <v>613442574081</v>
      </c>
      <c r="M121" s="5">
        <v>350151847552</v>
      </c>
      <c r="N121" s="5">
        <v>205485183134</v>
      </c>
      <c r="O121" s="5">
        <v>156905347088</v>
      </c>
      <c r="P121" s="5">
        <v>108936216266</v>
      </c>
      <c r="Q121" s="5">
        <v>155147460521</v>
      </c>
      <c r="R121" s="5">
        <v>169689415713</v>
      </c>
      <c r="S121" s="5">
        <v>103659636677</v>
      </c>
      <c r="T121" s="5">
        <v>61654416637</v>
      </c>
      <c r="U121" s="5">
        <v>61567350639</v>
      </c>
      <c r="V121" s="5">
        <v>441149254</v>
      </c>
      <c r="W121" s="5">
        <v>219602746</v>
      </c>
      <c r="X121" s="5">
        <v>198220505</v>
      </c>
      <c r="Y121" s="5">
        <v>296005602</v>
      </c>
      <c r="Z121" s="5">
        <v>971494714</v>
      </c>
    </row>
    <row r="122" spans="3:26" ht="15.5" x14ac:dyDescent="0.35">
      <c r="C122" t="s">
        <v>133</v>
      </c>
    </row>
    <row r="123" spans="3:26" ht="15.5" x14ac:dyDescent="0.35">
      <c r="C123" t="s">
        <v>465</v>
      </c>
      <c r="D123" s="5">
        <v>682873861898</v>
      </c>
      <c r="E123" s="5">
        <v>682873861898</v>
      </c>
      <c r="F123" s="5">
        <v>682873861898</v>
      </c>
      <c r="G123" s="5">
        <v>682873861898</v>
      </c>
      <c r="I123" s="5">
        <v>682873861898</v>
      </c>
      <c r="J123" s="5">
        <v>682873861898</v>
      </c>
      <c r="K123" s="5">
        <v>680261006897</v>
      </c>
      <c r="L123" s="5">
        <v>680511006897</v>
      </c>
      <c r="M123" s="5">
        <v>679157406897</v>
      </c>
      <c r="N123" s="5">
        <v>672057188331</v>
      </c>
      <c r="O123" s="5">
        <v>117225071107</v>
      </c>
    </row>
    <row r="124" spans="3:26" ht="15.5" x14ac:dyDescent="0.35">
      <c r="C124" t="s">
        <v>466</v>
      </c>
      <c r="S124" s="5">
        <v>32799313203</v>
      </c>
      <c r="T124" s="5">
        <v>45936969102</v>
      </c>
      <c r="U124" s="5">
        <v>59074625003</v>
      </c>
      <c r="V124" s="5">
        <v>70135964655</v>
      </c>
    </row>
    <row r="125" spans="3:26" ht="15.5" x14ac:dyDescent="0.35">
      <c r="C125" t="s">
        <v>146</v>
      </c>
      <c r="D125" s="5">
        <v>1859268315123</v>
      </c>
      <c r="E125" s="5">
        <v>1865909171709</v>
      </c>
      <c r="F125" s="5">
        <v>1870516107036</v>
      </c>
      <c r="G125" s="5">
        <v>1934451872492</v>
      </c>
      <c r="I125" s="5">
        <v>1870516107036</v>
      </c>
      <c r="J125" s="5">
        <v>1945778573500</v>
      </c>
      <c r="K125" s="5">
        <v>2066451920168</v>
      </c>
      <c r="L125" s="5">
        <v>2130797414964</v>
      </c>
      <c r="M125" s="5">
        <v>2922915357022</v>
      </c>
      <c r="N125" s="5">
        <v>3111866565475</v>
      </c>
      <c r="O125" s="5">
        <v>2935835783076</v>
      </c>
      <c r="P125" s="5">
        <v>2949312594887</v>
      </c>
      <c r="Q125" s="5">
        <v>3163943966979</v>
      </c>
      <c r="R125" s="5">
        <v>3035281217058</v>
      </c>
      <c r="S125" s="5">
        <v>3438719648248</v>
      </c>
      <c r="T125" s="5">
        <v>3425399804715</v>
      </c>
      <c r="U125" s="5">
        <v>1480102336935</v>
      </c>
      <c r="V125" s="5">
        <v>109171935155</v>
      </c>
      <c r="W125" s="5">
        <v>16718750726</v>
      </c>
      <c r="X125" s="5">
        <v>11371839391</v>
      </c>
      <c r="Y125" s="5">
        <v>7866835923</v>
      </c>
      <c r="Z125" s="5">
        <v>6456576231</v>
      </c>
    </row>
    <row r="126" spans="3:26" ht="15.5" x14ac:dyDescent="0.35">
      <c r="C126" t="s">
        <v>147</v>
      </c>
      <c r="D126" s="5">
        <v>1859268315123</v>
      </c>
      <c r="E126" s="5">
        <v>1865909171709</v>
      </c>
      <c r="F126" s="5">
        <v>1870516107036</v>
      </c>
      <c r="G126" s="5">
        <v>1934451872492</v>
      </c>
      <c r="I126" s="5">
        <v>1870516107036</v>
      </c>
      <c r="J126" s="5">
        <v>1945778573500</v>
      </c>
      <c r="K126" s="5">
        <v>2066451920168</v>
      </c>
      <c r="L126" s="5">
        <v>2130797414964</v>
      </c>
      <c r="M126" s="5">
        <v>2922915357022</v>
      </c>
      <c r="N126" s="5">
        <v>3111866565475</v>
      </c>
      <c r="O126" s="5">
        <v>2935835783076</v>
      </c>
      <c r="P126" s="5">
        <v>2949312594887</v>
      </c>
      <c r="Q126" s="5">
        <v>3163943966979</v>
      </c>
      <c r="R126" s="5">
        <v>3035281217058</v>
      </c>
      <c r="S126" s="5">
        <v>3438719648248</v>
      </c>
      <c r="T126" s="5">
        <v>3425399804715</v>
      </c>
      <c r="U126" s="5">
        <v>1480102336935</v>
      </c>
      <c r="V126" s="5">
        <v>109171935155</v>
      </c>
      <c r="W126" s="5">
        <v>16718750726</v>
      </c>
      <c r="X126" s="5">
        <v>11371839391</v>
      </c>
      <c r="Y126" s="5">
        <v>7866835923</v>
      </c>
      <c r="Z126" s="5">
        <v>6456576231</v>
      </c>
    </row>
    <row r="127" spans="3:26" ht="15.5" x14ac:dyDescent="0.35">
      <c r="C127" t="s">
        <v>467</v>
      </c>
      <c r="D127" s="5">
        <v>871565248725</v>
      </c>
      <c r="E127" s="5">
        <v>871565248725</v>
      </c>
      <c r="F127" s="5">
        <v>873530301542</v>
      </c>
      <c r="G127" s="5">
        <v>956833856147</v>
      </c>
      <c r="I127" s="5">
        <v>873530301542</v>
      </c>
      <c r="J127" s="5">
        <v>962729014596</v>
      </c>
      <c r="K127" s="5">
        <v>1090398449034</v>
      </c>
      <c r="L127" s="5">
        <v>1218067854668</v>
      </c>
      <c r="M127" s="5">
        <v>1986330367467</v>
      </c>
      <c r="N127" s="5">
        <v>2148641031884</v>
      </c>
      <c r="O127" s="5">
        <v>2746574790160</v>
      </c>
      <c r="P127" s="5">
        <v>2931970758615</v>
      </c>
      <c r="Q127" s="5">
        <v>2963413844690</v>
      </c>
      <c r="R127" s="5">
        <v>2953534307551</v>
      </c>
      <c r="S127" s="5">
        <v>976819307513</v>
      </c>
      <c r="T127" s="5">
        <v>1120937700171</v>
      </c>
      <c r="U127" s="5">
        <v>213307500000</v>
      </c>
    </row>
    <row r="128" spans="3:26" ht="15.5" x14ac:dyDescent="0.35">
      <c r="C128" t="s">
        <v>468</v>
      </c>
    </row>
    <row r="129" spans="3:26" ht="15.5" x14ac:dyDescent="0.35">
      <c r="C129" t="s">
        <v>151</v>
      </c>
      <c r="S129" s="5">
        <v>2077682883500</v>
      </c>
      <c r="T129" s="5">
        <v>1991943826019</v>
      </c>
      <c r="U129" s="5">
        <v>1101131226082</v>
      </c>
    </row>
    <row r="130" spans="3:26" ht="15.5" x14ac:dyDescent="0.35">
      <c r="C130" t="s">
        <v>150</v>
      </c>
      <c r="D130" s="5">
        <v>5260974078</v>
      </c>
      <c r="E130" s="5">
        <v>5260974078</v>
      </c>
      <c r="F130" s="5">
        <v>5260974078</v>
      </c>
      <c r="G130" s="5">
        <v>5303632967</v>
      </c>
      <c r="I130" s="5">
        <v>5260974078</v>
      </c>
      <c r="J130" s="5">
        <v>5303632967</v>
      </c>
      <c r="K130" s="5">
        <v>4171615008</v>
      </c>
      <c r="L130" s="5">
        <v>4197834143</v>
      </c>
      <c r="M130" s="5">
        <v>3923351959</v>
      </c>
      <c r="N130" s="5">
        <v>3397502653</v>
      </c>
      <c r="O130" s="5">
        <v>4478018750</v>
      </c>
      <c r="P130" s="5">
        <v>2059367448</v>
      </c>
      <c r="Y130" s="5">
        <v>817800</v>
      </c>
    </row>
    <row r="131" spans="3:26" ht="15.5" x14ac:dyDescent="0.35">
      <c r="C131" t="s">
        <v>152</v>
      </c>
    </row>
    <row r="132" spans="3:26" ht="15.5" x14ac:dyDescent="0.35">
      <c r="C132" t="s">
        <v>153</v>
      </c>
      <c r="D132" s="5">
        <v>135226897</v>
      </c>
      <c r="E132" s="5">
        <v>272523202</v>
      </c>
      <c r="F132" s="5">
        <v>85320592</v>
      </c>
      <c r="I132" s="5">
        <v>85320592</v>
      </c>
      <c r="J132" s="5">
        <v>193486897</v>
      </c>
      <c r="M132" s="5">
        <v>4560551919</v>
      </c>
      <c r="N132" s="5">
        <v>8291298010</v>
      </c>
      <c r="S132" s="5">
        <v>326655381412</v>
      </c>
      <c r="T132" s="5">
        <v>161668121730</v>
      </c>
      <c r="U132" s="5">
        <v>34455456267</v>
      </c>
      <c r="V132" s="5">
        <v>526168200</v>
      </c>
      <c r="W132" s="5">
        <v>38844158</v>
      </c>
      <c r="X132" s="5">
        <v>258446904</v>
      </c>
      <c r="Z132" s="5">
        <v>476982320</v>
      </c>
    </row>
    <row r="133" spans="3:26" ht="15.5" x14ac:dyDescent="0.35">
      <c r="C133" t="s">
        <v>154</v>
      </c>
      <c r="D133" s="5">
        <v>4205909000786</v>
      </c>
      <c r="E133" s="5">
        <v>4232790898337</v>
      </c>
      <c r="F133" s="5">
        <v>4212928970680</v>
      </c>
      <c r="G133" s="5">
        <v>4073415230293</v>
      </c>
      <c r="I133" s="5">
        <v>4212928970680</v>
      </c>
      <c r="J133" s="5">
        <v>4058149741977</v>
      </c>
      <c r="K133" s="5">
        <v>3943019058329</v>
      </c>
      <c r="L133" s="5">
        <v>3803714383760</v>
      </c>
      <c r="M133" s="5">
        <v>4221200180766</v>
      </c>
      <c r="N133" s="5">
        <v>4084070381509</v>
      </c>
      <c r="O133" s="5">
        <v>3836514312689</v>
      </c>
      <c r="P133" s="5">
        <v>3778624428097</v>
      </c>
      <c r="Q133" s="5">
        <v>3834430748020</v>
      </c>
      <c r="R133" s="5">
        <v>7239342302111</v>
      </c>
      <c r="S133" s="5">
        <v>7173811684094</v>
      </c>
      <c r="T133" s="5">
        <v>6688257525689</v>
      </c>
      <c r="U133" s="5">
        <v>6213420696999</v>
      </c>
      <c r="V133" s="5">
        <v>3506469551540</v>
      </c>
      <c r="W133" s="5">
        <v>2718061809435</v>
      </c>
      <c r="X133" s="5">
        <v>1539125970684</v>
      </c>
      <c r="Y133" s="5">
        <v>1261400617208</v>
      </c>
      <c r="Z133" s="5">
        <v>781641596727</v>
      </c>
    </row>
    <row r="134" spans="3:26" ht="15.5" x14ac:dyDescent="0.35">
      <c r="C134" t="s">
        <v>155</v>
      </c>
    </row>
    <row r="135" spans="3:26" ht="15.5" x14ac:dyDescent="0.35">
      <c r="C135" t="s">
        <v>156</v>
      </c>
      <c r="D135" s="5">
        <v>1990106494550</v>
      </c>
      <c r="E135" s="5">
        <v>1990106494550</v>
      </c>
      <c r="F135" s="5">
        <v>1990106494550</v>
      </c>
      <c r="G135" s="5">
        <v>1990106494550</v>
      </c>
      <c r="I135" s="5">
        <v>1990106494550</v>
      </c>
      <c r="J135" s="5">
        <v>1990106494550</v>
      </c>
      <c r="K135" s="5">
        <v>1990106494550</v>
      </c>
      <c r="L135" s="5">
        <v>1990106494550</v>
      </c>
      <c r="M135" s="5">
        <v>1990106494550</v>
      </c>
      <c r="N135" s="5">
        <v>1990106494550</v>
      </c>
      <c r="O135" s="5">
        <v>1990106494550</v>
      </c>
      <c r="P135" s="5">
        <v>1990106494550</v>
      </c>
      <c r="Q135" s="5">
        <v>1990106494550</v>
      </c>
      <c r="R135" s="5">
        <v>476150000000</v>
      </c>
      <c r="S135" s="5">
        <v>476150000000</v>
      </c>
      <c r="T135" s="5">
        <v>476150000000</v>
      </c>
      <c r="U135" s="5">
        <v>476150000000</v>
      </c>
      <c r="V135" s="5">
        <v>476150000000</v>
      </c>
      <c r="W135" s="5">
        <v>445000000000</v>
      </c>
      <c r="X135" s="5">
        <v>445000000000</v>
      </c>
      <c r="Y135" s="5">
        <v>445000000000</v>
      </c>
      <c r="Z135" s="5">
        <v>321310000000</v>
      </c>
    </row>
    <row r="136" spans="3:26" ht="15.5" x14ac:dyDescent="0.35">
      <c r="C136" t="s">
        <v>157</v>
      </c>
      <c r="D136" s="5">
        <v>2244840105223</v>
      </c>
      <c r="E136" s="5">
        <v>2244840105223</v>
      </c>
      <c r="F136" s="5">
        <v>2244840105223</v>
      </c>
      <c r="G136" s="5">
        <v>2244840105223</v>
      </c>
      <c r="I136" s="5">
        <v>2244840105223</v>
      </c>
      <c r="J136" s="5">
        <v>2244840105223</v>
      </c>
      <c r="K136" s="5">
        <v>2244840105223</v>
      </c>
      <c r="L136" s="5">
        <v>2244840105223</v>
      </c>
      <c r="M136" s="5">
        <v>2244840105223</v>
      </c>
      <c r="N136" s="5">
        <v>2244840105223</v>
      </c>
      <c r="O136" s="5">
        <v>2244840105223</v>
      </c>
      <c r="P136" s="5">
        <v>2244840105223</v>
      </c>
      <c r="Q136" s="5">
        <v>2244840105223</v>
      </c>
      <c r="R136" s="5">
        <v>319421599480</v>
      </c>
      <c r="S136" s="5">
        <v>254200757252</v>
      </c>
      <c r="T136" s="5">
        <v>241063101353</v>
      </c>
      <c r="U136" s="5">
        <v>227925445452</v>
      </c>
      <c r="V136" s="5">
        <v>367722847734</v>
      </c>
      <c r="W136" s="5">
        <v>50992584389</v>
      </c>
      <c r="X136" s="5">
        <v>50992584389</v>
      </c>
      <c r="Y136" s="5">
        <v>50992584389</v>
      </c>
    </row>
    <row r="137" spans="3:26" ht="15.5" x14ac:dyDescent="0.35">
      <c r="C137" t="s">
        <v>158</v>
      </c>
      <c r="D137" s="5">
        <v>-8300568651162</v>
      </c>
      <c r="E137" s="5">
        <v>-8287271414426</v>
      </c>
      <c r="F137" s="5">
        <v>-8270659495803</v>
      </c>
      <c r="G137" s="5">
        <v>-8161612912894</v>
      </c>
      <c r="I137" s="5">
        <v>-8270659495803</v>
      </c>
      <c r="J137" s="5">
        <v>-8112869608204</v>
      </c>
      <c r="K137" s="5">
        <v>-7991037877473</v>
      </c>
      <c r="L137" s="5">
        <v>-7878696475392</v>
      </c>
      <c r="M137" s="5">
        <v>-8292501245362</v>
      </c>
      <c r="N137" s="5">
        <v>-8147236091000</v>
      </c>
      <c r="O137" s="5">
        <v>-7879004649825</v>
      </c>
      <c r="P137" s="5">
        <v>-7767975211443</v>
      </c>
      <c r="Q137" s="5">
        <v>-7732516822736</v>
      </c>
      <c r="R137" s="5">
        <v>-7544893657660</v>
      </c>
      <c r="S137" s="5">
        <v>-7051017100713</v>
      </c>
      <c r="T137" s="5">
        <v>1571854621115</v>
      </c>
      <c r="U137" s="5">
        <v>1252550198584</v>
      </c>
      <c r="V137" s="5">
        <v>868947565941</v>
      </c>
      <c r="W137" s="5">
        <v>599575125475</v>
      </c>
      <c r="X137" s="5">
        <v>363316398453</v>
      </c>
      <c r="Y137" s="5">
        <v>194527559144</v>
      </c>
      <c r="Z137" s="5">
        <v>107989708114</v>
      </c>
    </row>
    <row r="138" spans="3:26" ht="15.5" x14ac:dyDescent="0.35">
      <c r="C138" t="s">
        <v>159</v>
      </c>
      <c r="D138" s="5">
        <v>7000000000</v>
      </c>
      <c r="E138" s="5">
        <v>7000000000</v>
      </c>
      <c r="F138" s="5">
        <v>7000000000</v>
      </c>
      <c r="G138" s="5">
        <v>7000000000</v>
      </c>
      <c r="I138" s="5">
        <v>7000000000</v>
      </c>
      <c r="J138" s="5">
        <v>7000000000</v>
      </c>
      <c r="K138" s="5">
        <v>7000000000</v>
      </c>
      <c r="L138" s="5">
        <v>7000000000</v>
      </c>
      <c r="M138" s="5">
        <v>7000000000</v>
      </c>
      <c r="N138" s="5">
        <v>7000000000</v>
      </c>
      <c r="O138" s="5">
        <v>7000000000</v>
      </c>
      <c r="P138" s="5">
        <v>7000000000</v>
      </c>
      <c r="Q138" s="5">
        <v>7000000000</v>
      </c>
      <c r="R138" s="5">
        <v>7000000000</v>
      </c>
      <c r="S138" s="5">
        <v>7000000000</v>
      </c>
      <c r="T138" s="5">
        <v>6000000000</v>
      </c>
      <c r="U138" s="5">
        <v>5000000000</v>
      </c>
      <c r="V138" s="5">
        <v>4000000000</v>
      </c>
      <c r="W138" s="5">
        <v>3000000000</v>
      </c>
      <c r="X138" s="5">
        <v>2000000000</v>
      </c>
      <c r="Y138" s="5">
        <v>1000000000</v>
      </c>
    </row>
    <row r="139" spans="3:26" ht="15.5" x14ac:dyDescent="0.35">
      <c r="C139" t="s">
        <v>160</v>
      </c>
      <c r="D139" s="5">
        <v>-8307568651162</v>
      </c>
      <c r="E139" s="5">
        <v>-8294271414426</v>
      </c>
      <c r="F139" s="5">
        <v>-8277659495803</v>
      </c>
      <c r="G139" s="5">
        <v>-8168612912894</v>
      </c>
      <c r="I139" s="5">
        <v>-8277659495803</v>
      </c>
      <c r="J139" s="5">
        <v>-8119869608204</v>
      </c>
      <c r="K139" s="5">
        <v>-7998037877473</v>
      </c>
      <c r="L139" s="5">
        <v>-7885696475392</v>
      </c>
      <c r="M139" s="5">
        <v>-8299501245362</v>
      </c>
      <c r="N139" s="5">
        <v>-8154236091000</v>
      </c>
      <c r="O139" s="5">
        <v>-7886004649825</v>
      </c>
      <c r="P139" s="5">
        <v>-7774975211443</v>
      </c>
      <c r="Q139" s="5">
        <v>-7739516822736</v>
      </c>
      <c r="R139" s="5">
        <v>-7551893657660</v>
      </c>
      <c r="S139" s="5">
        <v>-7058017100713</v>
      </c>
      <c r="T139" s="5">
        <v>1565854621115</v>
      </c>
      <c r="U139" s="5">
        <v>1247550198584</v>
      </c>
      <c r="V139" s="5">
        <v>864947565941</v>
      </c>
      <c r="W139" s="5">
        <v>596575125475</v>
      </c>
      <c r="X139" s="5">
        <v>361316398453</v>
      </c>
      <c r="Y139" s="5">
        <v>193527559144</v>
      </c>
      <c r="Z139" s="5">
        <v>107989708114</v>
      </c>
    </row>
    <row r="140" spans="3:26" ht="15.5" x14ac:dyDescent="0.35">
      <c r="C140" t="s">
        <v>161</v>
      </c>
      <c r="D140" s="5">
        <v>-8300568651162</v>
      </c>
      <c r="E140" s="5">
        <v>-8287271414426</v>
      </c>
      <c r="F140" s="5">
        <v>-8270659495803</v>
      </c>
      <c r="G140" s="5">
        <v>-8161612912894</v>
      </c>
      <c r="I140" s="5">
        <v>-8270659495803</v>
      </c>
      <c r="J140" s="5">
        <v>-8112869608204</v>
      </c>
      <c r="K140" s="5">
        <v>-7991037877473</v>
      </c>
      <c r="L140" s="5">
        <v>-7878696475392</v>
      </c>
      <c r="M140" s="5">
        <v>-8292501245362</v>
      </c>
      <c r="N140" s="5">
        <v>-8147236091000</v>
      </c>
      <c r="O140" s="5">
        <v>-7879004649825</v>
      </c>
      <c r="P140" s="5">
        <v>-7767975211443</v>
      </c>
      <c r="Q140" s="5">
        <v>-7732516822736</v>
      </c>
      <c r="R140" s="5">
        <v>-7544893657660</v>
      </c>
      <c r="S140" s="5">
        <v>-7051017100713</v>
      </c>
      <c r="T140" s="5">
        <v>1571854621115</v>
      </c>
      <c r="U140" s="5">
        <v>1252550198584</v>
      </c>
      <c r="V140" s="5">
        <v>868947565941</v>
      </c>
      <c r="W140" s="5">
        <v>599575125475</v>
      </c>
      <c r="X140" s="5">
        <v>363316398453</v>
      </c>
      <c r="Y140" s="5">
        <v>194527559144</v>
      </c>
      <c r="Z140" s="5">
        <v>107989708114</v>
      </c>
    </row>
    <row r="141" spans="3:26" ht="15.5" x14ac:dyDescent="0.35">
      <c r="C141" t="s">
        <v>162</v>
      </c>
      <c r="D141" s="5">
        <v>-124444465072</v>
      </c>
      <c r="E141" s="5">
        <v>-124444487469</v>
      </c>
      <c r="F141" s="5">
        <v>-124012321912</v>
      </c>
      <c r="G141" s="5">
        <v>-103027925475</v>
      </c>
      <c r="I141" s="5">
        <v>-124012321912</v>
      </c>
      <c r="J141" s="5">
        <v>-112521299345</v>
      </c>
      <c r="K141" s="5">
        <v>-103169192215</v>
      </c>
      <c r="L141" s="5">
        <v>-94709809962</v>
      </c>
      <c r="M141" s="5">
        <v>-87544105330</v>
      </c>
      <c r="N141" s="5">
        <v>-81487911595</v>
      </c>
      <c r="O141" s="5">
        <v>-77025372803</v>
      </c>
      <c r="P141" s="5">
        <v>-72935226051</v>
      </c>
      <c r="Q141" s="5">
        <v>-70740584864</v>
      </c>
      <c r="R141" s="5">
        <v>-59988058514</v>
      </c>
      <c r="S141" s="5">
        <v>-47789468575</v>
      </c>
      <c r="T141" s="5">
        <v>68072723108</v>
      </c>
      <c r="U141" s="5">
        <v>59886858316</v>
      </c>
      <c r="V141" s="5">
        <v>128659890041</v>
      </c>
      <c r="W141" s="5">
        <v>60329</v>
      </c>
      <c r="X141" s="5">
        <v>45829</v>
      </c>
      <c r="Y141" s="5">
        <v>25010</v>
      </c>
    </row>
    <row r="142" spans="3:26" ht="15.5" x14ac:dyDescent="0.35">
      <c r="C142" t="s">
        <v>10</v>
      </c>
      <c r="D142" s="5">
        <v>-4169063999453</v>
      </c>
      <c r="E142" s="5">
        <v>-4155766785114</v>
      </c>
      <c r="F142" s="5">
        <v>-4138722700934</v>
      </c>
      <c r="G142" s="5">
        <v>-4008691721588</v>
      </c>
      <c r="I142" s="5">
        <v>-4138722700934</v>
      </c>
      <c r="J142" s="5">
        <v>-3969441790768</v>
      </c>
      <c r="K142" s="5">
        <v>-3838257952907</v>
      </c>
      <c r="L142" s="5">
        <v>-3717457168573</v>
      </c>
      <c r="M142" s="5">
        <v>-4124096233911</v>
      </c>
      <c r="N142" s="5">
        <v>-3972774885814</v>
      </c>
      <c r="O142" s="5">
        <v>-3700080905847</v>
      </c>
      <c r="P142" s="5">
        <v>-3584961320713</v>
      </c>
      <c r="Q142" s="5">
        <v>-3568310807827</v>
      </c>
      <c r="R142" s="5">
        <v>-6809310116694</v>
      </c>
      <c r="S142" s="5">
        <v>-6368455812036</v>
      </c>
      <c r="T142" s="5">
        <v>2373745093545</v>
      </c>
      <c r="U142" s="5">
        <v>2029167971791</v>
      </c>
      <c r="V142" s="5">
        <v>1841676740544</v>
      </c>
      <c r="W142" s="5">
        <v>1092512535434</v>
      </c>
      <c r="X142" s="5">
        <v>854913564943</v>
      </c>
      <c r="Y142" s="5">
        <v>687434989111</v>
      </c>
      <c r="Z142" s="5">
        <v>428681092391</v>
      </c>
    </row>
    <row r="143" spans="3:26" ht="15.5" x14ac:dyDescent="0.35">
      <c r="C143" t="s">
        <v>163</v>
      </c>
      <c r="D143" s="5">
        <v>36845001333</v>
      </c>
      <c r="E143" s="5">
        <v>77024113223</v>
      </c>
      <c r="F143" s="5">
        <v>74206269746</v>
      </c>
      <c r="G143" s="5">
        <v>64723508705</v>
      </c>
      <c r="I143" s="5">
        <v>74206269746</v>
      </c>
      <c r="J143" s="5">
        <v>88707951209</v>
      </c>
      <c r="K143" s="5">
        <v>104761105422</v>
      </c>
      <c r="L143" s="5">
        <v>86257215187</v>
      </c>
      <c r="M143" s="5">
        <v>97103946855</v>
      </c>
      <c r="N143" s="5">
        <v>111295495695</v>
      </c>
      <c r="O143" s="5">
        <v>136433406842</v>
      </c>
      <c r="P143" s="5">
        <v>193663107384</v>
      </c>
      <c r="Q143" s="5">
        <v>266119940193</v>
      </c>
      <c r="R143" s="5">
        <v>430032185417</v>
      </c>
      <c r="S143" s="5">
        <v>805355872058</v>
      </c>
      <c r="T143" s="5">
        <v>9062002619234</v>
      </c>
      <c r="U143" s="5">
        <v>8242588668790</v>
      </c>
      <c r="V143" s="5">
        <v>5348146292084</v>
      </c>
      <c r="W143" s="5">
        <v>3810574344869</v>
      </c>
      <c r="X143" s="5">
        <v>2394039535627</v>
      </c>
      <c r="Y143" s="5">
        <v>1948835606319</v>
      </c>
      <c r="Z143" s="5">
        <v>1210322689118</v>
      </c>
    </row>
    <row r="144" spans="3:26" ht="15.5" x14ac:dyDescent="0.35">
      <c r="C144" t="s">
        <v>164</v>
      </c>
      <c r="D144" s="5">
        <v>26007494645</v>
      </c>
      <c r="E144" s="5">
        <v>26007494645</v>
      </c>
      <c r="F144" s="5">
        <v>26007494645</v>
      </c>
      <c r="G144" s="5">
        <v>26007494645</v>
      </c>
      <c r="I144" s="5">
        <v>26007494645</v>
      </c>
      <c r="J144" s="5">
        <v>26007494645</v>
      </c>
      <c r="K144" s="5">
        <v>26007494645</v>
      </c>
      <c r="L144" s="5">
        <v>26007494645</v>
      </c>
      <c r="M144" s="5">
        <v>26007494645</v>
      </c>
      <c r="N144" s="5">
        <v>26007494645</v>
      </c>
      <c r="O144" s="5">
        <v>26007494645</v>
      </c>
      <c r="P144" s="5">
        <v>26007494645</v>
      </c>
      <c r="Q144" s="5">
        <v>26007494645</v>
      </c>
      <c r="R144" s="5">
        <v>4761500000</v>
      </c>
      <c r="S144" s="5">
        <v>4761500000</v>
      </c>
      <c r="T144" s="5">
        <v>4761500000</v>
      </c>
      <c r="U144" s="5">
        <v>4761500000</v>
      </c>
      <c r="V144" s="5">
        <v>4761500000</v>
      </c>
      <c r="W144" s="5">
        <v>4450000000</v>
      </c>
      <c r="X144" s="5">
        <v>4450000000</v>
      </c>
      <c r="Y144" s="5">
        <v>4450000000</v>
      </c>
      <c r="Z144" s="5">
        <v>3213100000</v>
      </c>
    </row>
    <row r="146" spans="2:26" ht="15.5" x14ac:dyDescent="0.35">
      <c r="B146" t="s">
        <v>165</v>
      </c>
      <c r="C146" t="s">
        <v>166</v>
      </c>
      <c r="D146" s="5">
        <v>-2355747655</v>
      </c>
      <c r="E146" s="5">
        <v>25066836090</v>
      </c>
      <c r="F146" s="5">
        <v>21536602952</v>
      </c>
      <c r="G146" s="5">
        <v>13549845969</v>
      </c>
      <c r="I146" s="5">
        <v>54381652925</v>
      </c>
      <c r="J146" s="5">
        <v>56899534651</v>
      </c>
      <c r="K146" s="5">
        <v>19215007674</v>
      </c>
      <c r="L146" s="5">
        <v>5091581667</v>
      </c>
      <c r="M146" s="5">
        <v>20535466905</v>
      </c>
      <c r="N146" s="5">
        <v>7761735944</v>
      </c>
      <c r="O146" s="5">
        <v>-8816763887</v>
      </c>
      <c r="P146" s="5">
        <v>-19432637147</v>
      </c>
      <c r="Q146" s="5">
        <v>-78402317983</v>
      </c>
      <c r="R146" s="5">
        <v>-12232331075</v>
      </c>
      <c r="S146" s="5">
        <v>-495312939652</v>
      </c>
      <c r="T146" s="5">
        <v>162996070112</v>
      </c>
      <c r="U146" s="5">
        <v>-1032746608758</v>
      </c>
      <c r="V146" s="5">
        <v>55496712982</v>
      </c>
      <c r="W146" s="5">
        <v>-698332687278</v>
      </c>
      <c r="X146" s="5">
        <v>-290111195917</v>
      </c>
      <c r="Y146" s="5">
        <v>-530009390613</v>
      </c>
      <c r="Z146" s="5">
        <v>-278299635764</v>
      </c>
    </row>
    <row r="147" spans="2:26" ht="15.5" x14ac:dyDescent="0.35">
      <c r="C147" t="s">
        <v>167</v>
      </c>
      <c r="D147" s="5">
        <v>23284927937</v>
      </c>
      <c r="E147" s="5">
        <v>66113521248</v>
      </c>
      <c r="F147" s="5">
        <v>113070346094</v>
      </c>
      <c r="G147" s="5">
        <v>126442912787</v>
      </c>
      <c r="I147" s="5">
        <v>488590739571</v>
      </c>
      <c r="J147" s="5">
        <v>891597958934</v>
      </c>
      <c r="K147" s="5">
        <v>754423102783</v>
      </c>
      <c r="L147" s="5">
        <v>596145763402</v>
      </c>
      <c r="M147" s="5">
        <v>476554539758</v>
      </c>
      <c r="N147" s="5">
        <v>499645087220</v>
      </c>
      <c r="O147" s="5">
        <v>969361515494</v>
      </c>
      <c r="P147" s="5">
        <v>1663556012861</v>
      </c>
      <c r="Q147" s="5">
        <v>2049346983565</v>
      </c>
      <c r="R147" s="5">
        <v>2018389692079</v>
      </c>
      <c r="S147" s="5">
        <v>6508225849385</v>
      </c>
      <c r="T147" s="5">
        <v>10671825323973</v>
      </c>
      <c r="U147" s="5">
        <v>10202784176606</v>
      </c>
      <c r="V147" s="5">
        <v>9434639054952</v>
      </c>
      <c r="W147" s="5">
        <v>6434623131565</v>
      </c>
      <c r="X147" s="5">
        <v>5232436435731</v>
      </c>
      <c r="Y147" s="5">
        <v>5283904488429</v>
      </c>
      <c r="Z147" s="5">
        <v>5380811447644</v>
      </c>
    </row>
    <row r="148" spans="2:26" ht="15.5" x14ac:dyDescent="0.35">
      <c r="C148" t="s">
        <v>326</v>
      </c>
      <c r="D148" s="5">
        <v>-16959046078</v>
      </c>
      <c r="E148" s="5">
        <v>-63438542181</v>
      </c>
      <c r="F148" s="5">
        <v>-86219646251</v>
      </c>
      <c r="G148" s="5">
        <v>-118662913765</v>
      </c>
      <c r="I148" s="5">
        <v>-418556571926</v>
      </c>
      <c r="J148" s="5">
        <v>-818340047274</v>
      </c>
      <c r="K148" s="5">
        <v>-697994485851</v>
      </c>
      <c r="L148" s="5">
        <v>-542211195621</v>
      </c>
      <c r="M148" s="5">
        <v>-396474429208</v>
      </c>
      <c r="N148" s="5">
        <v>-437976693371</v>
      </c>
      <c r="O148" s="5">
        <v>-919683716984</v>
      </c>
      <c r="P148" s="5">
        <v>-1512036134598</v>
      </c>
      <c r="Q148" s="5">
        <v>-2042962801871</v>
      </c>
      <c r="R148" s="5">
        <v>-1594283506191</v>
      </c>
      <c r="S148" s="5">
        <v>-5972299049395</v>
      </c>
      <c r="T148" s="5">
        <v>-9553350373876</v>
      </c>
      <c r="U148" s="5">
        <v>-10224807453600</v>
      </c>
      <c r="V148" s="5">
        <v>-8593686185510</v>
      </c>
      <c r="W148" s="5">
        <v>-6548146641637</v>
      </c>
      <c r="X148" s="5">
        <v>-5145016509353</v>
      </c>
      <c r="Y148" s="5">
        <v>-5382983094740</v>
      </c>
      <c r="Z148" s="5">
        <v>-5391268207153</v>
      </c>
    </row>
    <row r="149" spans="2:26" ht="15.5" x14ac:dyDescent="0.35">
      <c r="C149" t="s">
        <v>327</v>
      </c>
      <c r="D149" s="5">
        <v>-1467825449</v>
      </c>
      <c r="E149" s="5">
        <v>-1827703478</v>
      </c>
      <c r="F149" s="5">
        <v>-2327008492</v>
      </c>
      <c r="G149" s="5">
        <v>-1745999539</v>
      </c>
      <c r="I149" s="5">
        <v>-9621525189</v>
      </c>
      <c r="J149" s="5">
        <v>-10091915612</v>
      </c>
      <c r="K149" s="5">
        <v>-11490130376</v>
      </c>
      <c r="L149" s="5">
        <v>-11483975408</v>
      </c>
      <c r="M149" s="5">
        <v>-11130755623</v>
      </c>
      <c r="N149" s="5">
        <v>-16266857525</v>
      </c>
      <c r="O149" s="5">
        <v>-29597897890</v>
      </c>
      <c r="P149" s="5">
        <v>-42664925166</v>
      </c>
      <c r="Q149" s="5">
        <v>-58325046532</v>
      </c>
      <c r="R149" s="5">
        <v>-62638004826</v>
      </c>
      <c r="S149" s="5">
        <v>-141552916980</v>
      </c>
      <c r="T149" s="5">
        <v>-302656906476</v>
      </c>
      <c r="U149" s="5">
        <v>-258943226123</v>
      </c>
      <c r="V149" s="5">
        <v>-224567870922</v>
      </c>
      <c r="W149" s="5">
        <v>-142373782058</v>
      </c>
      <c r="X149" s="5">
        <v>-120520311973</v>
      </c>
      <c r="Y149" s="5">
        <v>-92435563120</v>
      </c>
      <c r="Z149" s="5">
        <v>-90995428298</v>
      </c>
    </row>
    <row r="150" spans="2:26" ht="15.5" x14ac:dyDescent="0.35">
      <c r="C150" t="s">
        <v>469</v>
      </c>
      <c r="D150" s="5">
        <v>-24300889729</v>
      </c>
      <c r="E150" s="5">
        <v>24287601859</v>
      </c>
      <c r="F150" s="5">
        <v>-5059401374</v>
      </c>
      <c r="G150" s="5">
        <v>9254381826</v>
      </c>
      <c r="I150" s="5">
        <v>-5059401374</v>
      </c>
      <c r="J150" s="5">
        <v>-4614537343</v>
      </c>
      <c r="K150" s="5">
        <v>-24052147164</v>
      </c>
      <c r="L150" s="5">
        <v>-36328713570</v>
      </c>
      <c r="M150" s="5">
        <v>-41767919462</v>
      </c>
      <c r="N150" s="5">
        <v>-35242264675</v>
      </c>
      <c r="O150" s="5">
        <v>-26940459988</v>
      </c>
      <c r="P150" s="5">
        <v>-43322563409</v>
      </c>
      <c r="Q150" s="5">
        <v>14458031641</v>
      </c>
      <c r="R150" s="5">
        <v>-573569621366</v>
      </c>
      <c r="S150" s="5">
        <v>-176503143169</v>
      </c>
      <c r="T150" s="5">
        <v>-374932976415</v>
      </c>
      <c r="U150" s="5">
        <v>-525005364699</v>
      </c>
      <c r="V150" s="5">
        <v>-411710825819</v>
      </c>
      <c r="W150" s="5">
        <v>-389088478475</v>
      </c>
      <c r="X150" s="5">
        <v>-190639644400</v>
      </c>
      <c r="Y150" s="5">
        <v>-256897670737</v>
      </c>
      <c r="Z150" s="5">
        <v>-94250810323</v>
      </c>
    </row>
    <row r="151" spans="2:26" ht="15.5" x14ac:dyDescent="0.35">
      <c r="C151" t="s">
        <v>224</v>
      </c>
    </row>
    <row r="152" spans="2:26" ht="15.5" x14ac:dyDescent="0.35">
      <c r="C152" t="s">
        <v>170</v>
      </c>
      <c r="F152" s="5">
        <v>-51584625</v>
      </c>
      <c r="I152" s="5">
        <v>-51584625</v>
      </c>
      <c r="J152" s="5">
        <v>-14309552</v>
      </c>
      <c r="L152" s="5">
        <v>-389520000</v>
      </c>
      <c r="M152" s="5">
        <v>-6339312872</v>
      </c>
      <c r="N152" s="5">
        <v>-2562287215</v>
      </c>
      <c r="O152" s="5">
        <v>-2009867351</v>
      </c>
      <c r="P152" s="5">
        <v>-40784634039</v>
      </c>
      <c r="Q152" s="5">
        <v>-36005255216</v>
      </c>
      <c r="R152" s="5">
        <v>-42693881247</v>
      </c>
      <c r="S152" s="5">
        <v>-677605018708</v>
      </c>
    </row>
    <row r="153" spans="2:26" ht="15.5" x14ac:dyDescent="0.35">
      <c r="C153" t="s">
        <v>178</v>
      </c>
      <c r="D153" s="5">
        <v>24309096</v>
      </c>
      <c r="E153" s="5">
        <v>4480194</v>
      </c>
      <c r="F153" s="5">
        <v>-938636727</v>
      </c>
      <c r="G153" s="5">
        <v>1045794</v>
      </c>
      <c r="I153" s="5">
        <v>-930410317</v>
      </c>
      <c r="J153" s="5">
        <v>-1711159441</v>
      </c>
      <c r="K153" s="5">
        <v>-1843776216</v>
      </c>
      <c r="L153" s="5">
        <v>-861292182</v>
      </c>
      <c r="M153" s="5">
        <v>-548101750</v>
      </c>
      <c r="N153" s="5">
        <v>-5761647</v>
      </c>
      <c r="O153" s="5">
        <v>-1173538</v>
      </c>
      <c r="P153" s="5">
        <v>-44253438522</v>
      </c>
      <c r="Q153" s="5">
        <v>-5146887415</v>
      </c>
      <c r="R153" s="5">
        <v>241642834037</v>
      </c>
      <c r="S153" s="5">
        <v>335543386</v>
      </c>
      <c r="T153" s="5">
        <v>1387069280</v>
      </c>
      <c r="U153" s="5">
        <v>1665003331</v>
      </c>
      <c r="V153" s="5">
        <v>1154695184</v>
      </c>
      <c r="W153" s="5">
        <v>636012498</v>
      </c>
      <c r="X153" s="5">
        <v>1271094776</v>
      </c>
      <c r="Y153" s="5">
        <v>3630126274</v>
      </c>
      <c r="Z153" s="5">
        <v>2464804373</v>
      </c>
    </row>
    <row r="154" spans="2:26" ht="15.5" x14ac:dyDescent="0.35">
      <c r="C154" t="s">
        <v>171</v>
      </c>
      <c r="D154" s="5">
        <v>-252912657</v>
      </c>
      <c r="E154" s="5">
        <v>-68291064</v>
      </c>
      <c r="F154" s="5">
        <v>1666287424</v>
      </c>
      <c r="G154" s="5">
        <v>-343334231</v>
      </c>
      <c r="I154" s="5">
        <v>10406785</v>
      </c>
      <c r="J154" s="5">
        <v>73544939</v>
      </c>
      <c r="K154" s="5">
        <v>172444498</v>
      </c>
      <c r="L154" s="5">
        <v>220515046</v>
      </c>
      <c r="M154" s="5">
        <v>241446062</v>
      </c>
      <c r="N154" s="5">
        <v>170513157</v>
      </c>
      <c r="O154" s="5">
        <v>54836370</v>
      </c>
      <c r="P154" s="5">
        <v>73045726</v>
      </c>
      <c r="Q154" s="5">
        <v>232657845</v>
      </c>
      <c r="R154" s="5">
        <v>920156439</v>
      </c>
      <c r="S154" s="5">
        <v>-35914204171</v>
      </c>
      <c r="T154" s="5">
        <v>-279276066374</v>
      </c>
      <c r="U154" s="5">
        <v>-228439744273</v>
      </c>
      <c r="V154" s="5">
        <v>-150332154903</v>
      </c>
      <c r="W154" s="5">
        <v>-53982929171</v>
      </c>
      <c r="X154" s="5">
        <v>-67642260698</v>
      </c>
      <c r="Y154" s="5">
        <v>-85227676719</v>
      </c>
      <c r="Z154" s="5">
        <v>-85061442007</v>
      </c>
    </row>
    <row r="155" spans="2:26" ht="15.5" x14ac:dyDescent="0.35">
      <c r="C155" t="s">
        <v>470</v>
      </c>
    </row>
    <row r="156" spans="2:26" ht="15.5" x14ac:dyDescent="0.35">
      <c r="C156" t="s">
        <v>401</v>
      </c>
      <c r="D156" s="5">
        <v>17315689225</v>
      </c>
      <c r="E156" s="5">
        <v>-4230488</v>
      </c>
      <c r="F156" s="5">
        <v>1396246903</v>
      </c>
      <c r="G156" s="5">
        <v>-1396246903</v>
      </c>
    </row>
    <row r="157" spans="2:26" ht="15.5" x14ac:dyDescent="0.35">
      <c r="C157" t="s">
        <v>172</v>
      </c>
      <c r="D157" s="5">
        <v>-7475762832</v>
      </c>
      <c r="E157" s="5">
        <v>-10066097168</v>
      </c>
      <c r="F157" s="5">
        <v>-18080048308</v>
      </c>
      <c r="G157" s="5">
        <v>-14181862863</v>
      </c>
      <c r="I157" s="5">
        <v>-57332557457</v>
      </c>
      <c r="J157" s="5">
        <v>-58443758320</v>
      </c>
      <c r="K157" s="5">
        <v>-22865110457</v>
      </c>
      <c r="L157" s="5">
        <v>-11165897865</v>
      </c>
      <c r="M157" s="5">
        <v>-22004746091</v>
      </c>
      <c r="N157" s="5">
        <v>-2850000000</v>
      </c>
      <c r="P157" s="5">
        <v>-91649319481</v>
      </c>
      <c r="Q157" s="5">
        <v>84553121279</v>
      </c>
      <c r="R157" s="5">
        <v>14739156010</v>
      </c>
      <c r="S157" s="5">
        <v>-60817004079</v>
      </c>
      <c r="T157" s="5">
        <v>-192015793020</v>
      </c>
      <c r="U157" s="5">
        <v>1434008684046</v>
      </c>
      <c r="V157" s="5">
        <v>1034975285267</v>
      </c>
      <c r="W157" s="5">
        <v>734820501982</v>
      </c>
      <c r="X157" s="5">
        <v>300810568090</v>
      </c>
      <c r="Y157" s="5">
        <v>422108488514</v>
      </c>
      <c r="Z157" s="5">
        <v>415950553786</v>
      </c>
    </row>
    <row r="158" spans="2:26" ht="15.5" x14ac:dyDescent="0.35">
      <c r="C158" t="s">
        <v>173</v>
      </c>
      <c r="D158" s="5">
        <v>6196634</v>
      </c>
      <c r="E158" s="5">
        <v>-2200000</v>
      </c>
      <c r="F158" s="5">
        <v>-400507500</v>
      </c>
      <c r="G158" s="5">
        <v>-7350000</v>
      </c>
      <c r="I158" s="5">
        <v>-473278016</v>
      </c>
      <c r="J158" s="5">
        <v>-106604897</v>
      </c>
      <c r="K158" s="5">
        <v>-363108514</v>
      </c>
      <c r="L158" s="5">
        <v>18400000</v>
      </c>
      <c r="M158" s="5">
        <v>7479320000</v>
      </c>
      <c r="N158" s="5">
        <v>-82117618</v>
      </c>
      <c r="O158" s="5">
        <v>5662636334</v>
      </c>
      <c r="P158" s="5">
        <v>107385532640</v>
      </c>
      <c r="Q158" s="5">
        <v>-11183474092</v>
      </c>
      <c r="R158" s="5">
        <v>-4543874108</v>
      </c>
      <c r="S158" s="5">
        <v>-30420351879</v>
      </c>
      <c r="T158" s="5">
        <v>-38594941109</v>
      </c>
      <c r="U158" s="5">
        <v>-296451022536</v>
      </c>
      <c r="V158" s="5">
        <v>-942329395521</v>
      </c>
      <c r="W158" s="5">
        <v>-9442822478</v>
      </c>
      <c r="X158" s="5">
        <v>-20148049000</v>
      </c>
      <c r="Y158" s="5">
        <v>-19273886878</v>
      </c>
      <c r="Z158" s="5">
        <v>-8363995161</v>
      </c>
    </row>
    <row r="159" spans="2:26" ht="15.5" x14ac:dyDescent="0.35">
      <c r="C159" t="s">
        <v>471</v>
      </c>
      <c r="W159" s="5">
        <v>4522850622</v>
      </c>
      <c r="X159" s="5">
        <v>177149378</v>
      </c>
    </row>
    <row r="160" spans="2:26" ht="15.5" x14ac:dyDescent="0.35">
      <c r="C160" t="s">
        <v>335</v>
      </c>
      <c r="D160" s="5">
        <v>37960134</v>
      </c>
      <c r="I160" s="5">
        <v>1300000</v>
      </c>
      <c r="J160" s="5">
        <v>38000000</v>
      </c>
      <c r="K160" s="5">
        <v>25000000</v>
      </c>
      <c r="L160" s="5">
        <v>18400000</v>
      </c>
      <c r="M160" s="5">
        <v>7500000000</v>
      </c>
      <c r="N160" s="5">
        <v>25235000</v>
      </c>
      <c r="O160" s="5">
        <v>6761954998</v>
      </c>
      <c r="P160" s="5">
        <v>612122707</v>
      </c>
      <c r="Q160" s="5">
        <v>371762136</v>
      </c>
      <c r="R160" s="5">
        <v>720720000</v>
      </c>
      <c r="S160" s="5">
        <v>563324175</v>
      </c>
      <c r="T160" s="5">
        <v>1021231233</v>
      </c>
      <c r="U160" s="5">
        <v>5317830988</v>
      </c>
      <c r="V160" s="5">
        <v>3925744372</v>
      </c>
      <c r="W160" s="5">
        <v>420913631</v>
      </c>
      <c r="X160" s="5">
        <v>287785000</v>
      </c>
      <c r="Y160" s="5">
        <v>600200000</v>
      </c>
      <c r="Z160" s="5">
        <v>292901055</v>
      </c>
    </row>
    <row r="161" spans="3:26" ht="15.5" x14ac:dyDescent="0.35">
      <c r="C161" t="s">
        <v>472</v>
      </c>
      <c r="X161" s="5">
        <v>-1000000000</v>
      </c>
    </row>
    <row r="162" spans="3:26" ht="15.5" x14ac:dyDescent="0.35">
      <c r="C162" t="s">
        <v>473</v>
      </c>
    </row>
    <row r="163" spans="3:26" ht="15.5" x14ac:dyDescent="0.35">
      <c r="C163" t="s">
        <v>474</v>
      </c>
    </row>
    <row r="164" spans="3:26" ht="15.5" x14ac:dyDescent="0.35">
      <c r="C164" t="s">
        <v>175</v>
      </c>
      <c r="D164" s="5">
        <v>-31763500</v>
      </c>
      <c r="E164" s="5">
        <v>-2200000</v>
      </c>
      <c r="F164" s="5">
        <v>-400507500</v>
      </c>
      <c r="G164" s="5">
        <v>-7350000</v>
      </c>
      <c r="I164" s="5">
        <v>-474578016</v>
      </c>
      <c r="J164" s="5">
        <v>-99604897</v>
      </c>
      <c r="K164" s="5">
        <v>-388108514</v>
      </c>
      <c r="M164" s="5">
        <v>-20680000</v>
      </c>
      <c r="N164" s="5">
        <v>-107352618</v>
      </c>
      <c r="O164" s="5">
        <v>-1099318664</v>
      </c>
      <c r="P164" s="5">
        <v>-5164090067</v>
      </c>
      <c r="Q164" s="5">
        <v>-11555236228</v>
      </c>
      <c r="R164" s="5">
        <v>-5264594108</v>
      </c>
      <c r="S164" s="5">
        <v>-30983676054</v>
      </c>
      <c r="T164" s="5">
        <v>-60462686044</v>
      </c>
      <c r="U164" s="5">
        <v>-35755688533</v>
      </c>
      <c r="V164" s="5">
        <v>-35278699893</v>
      </c>
      <c r="W164" s="5">
        <v>-14386586731</v>
      </c>
      <c r="X164" s="5">
        <v>-12096527619</v>
      </c>
      <c r="Y164" s="5">
        <v>-19874086878</v>
      </c>
      <c r="Z164" s="5">
        <v>-8656896216</v>
      </c>
    </row>
    <row r="165" spans="3:26" ht="15.5" x14ac:dyDescent="0.35">
      <c r="C165" t="s">
        <v>475</v>
      </c>
      <c r="J165" s="5">
        <v>-45000000</v>
      </c>
    </row>
    <row r="166" spans="3:26" ht="15.5" x14ac:dyDescent="0.35">
      <c r="C166" t="s">
        <v>417</v>
      </c>
      <c r="T166" s="5">
        <v>-5606662794</v>
      </c>
      <c r="U166" s="5">
        <v>-11714707291</v>
      </c>
      <c r="V166" s="5">
        <v>-868000000</v>
      </c>
      <c r="X166" s="5">
        <v>-7516455759</v>
      </c>
    </row>
    <row r="167" spans="3:26" ht="15.5" x14ac:dyDescent="0.35">
      <c r="C167" t="s">
        <v>476</v>
      </c>
      <c r="U167" s="5">
        <v>-234882370000</v>
      </c>
      <c r="V167" s="5">
        <v>-910108440000</v>
      </c>
    </row>
    <row r="168" spans="3:26" ht="15.5" x14ac:dyDescent="0.35">
      <c r="C168" t="s">
        <v>477</v>
      </c>
    </row>
    <row r="169" spans="3:26" ht="15.5" x14ac:dyDescent="0.35">
      <c r="C169" t="s">
        <v>478</v>
      </c>
    </row>
    <row r="170" spans="3:26" ht="15.5" x14ac:dyDescent="0.35">
      <c r="C170" t="s">
        <v>479</v>
      </c>
      <c r="P170" s="5">
        <v>111937500000</v>
      </c>
    </row>
    <row r="171" spans="3:26" ht="15.5" x14ac:dyDescent="0.35">
      <c r="C171" t="s">
        <v>480</v>
      </c>
      <c r="U171" s="5">
        <v>-24378000000</v>
      </c>
    </row>
    <row r="172" spans="3:26" ht="15.5" x14ac:dyDescent="0.35">
      <c r="C172" t="s">
        <v>481</v>
      </c>
      <c r="T172" s="5">
        <v>24378000000</v>
      </c>
    </row>
    <row r="173" spans="3:26" ht="15.5" x14ac:dyDescent="0.35">
      <c r="C173" t="s">
        <v>482</v>
      </c>
    </row>
    <row r="174" spans="3:26" ht="15.5" x14ac:dyDescent="0.35">
      <c r="C174" t="s">
        <v>483</v>
      </c>
      <c r="T174" s="5">
        <v>2075176496</v>
      </c>
    </row>
    <row r="175" spans="3:26" ht="15.5" x14ac:dyDescent="0.35">
      <c r="C175" t="s">
        <v>484</v>
      </c>
      <c r="U175" s="5">
        <v>5000000000</v>
      </c>
    </row>
    <row r="176" spans="3:26" ht="15.5" x14ac:dyDescent="0.35">
      <c r="C176" t="s">
        <v>485</v>
      </c>
    </row>
    <row r="177" spans="3:26" ht="15.5" x14ac:dyDescent="0.35">
      <c r="C177" t="s">
        <v>486</v>
      </c>
      <c r="U177" s="5">
        <v>-38087700</v>
      </c>
    </row>
    <row r="178" spans="3:26" ht="15.5" x14ac:dyDescent="0.35">
      <c r="C178" t="s">
        <v>189</v>
      </c>
      <c r="D178" s="5">
        <v>-7475762832</v>
      </c>
      <c r="E178" s="5">
        <v>-10066097168</v>
      </c>
      <c r="F178" s="5">
        <v>-18080048308</v>
      </c>
      <c r="G178" s="5">
        <v>-14181862863</v>
      </c>
      <c r="I178" s="5">
        <v>-57332557457</v>
      </c>
      <c r="J178" s="5">
        <v>-58443758320</v>
      </c>
      <c r="K178" s="5">
        <v>-22865110457</v>
      </c>
      <c r="L178" s="5">
        <v>-11165897865</v>
      </c>
      <c r="M178" s="5">
        <v>-22004746091</v>
      </c>
      <c r="N178" s="5">
        <v>-2850000000</v>
      </c>
      <c r="P178" s="5">
        <v>-91649319481</v>
      </c>
      <c r="Q178" s="5">
        <v>84553121279</v>
      </c>
      <c r="R178" s="5">
        <v>14739156010</v>
      </c>
      <c r="S178" s="5">
        <v>-60817004079</v>
      </c>
      <c r="T178" s="5">
        <v>-192015793020</v>
      </c>
      <c r="U178" s="5">
        <v>1434008684046</v>
      </c>
      <c r="V178" s="5">
        <v>1034975285267</v>
      </c>
      <c r="W178" s="5">
        <v>734820501982</v>
      </c>
      <c r="X178" s="5">
        <v>300810568090</v>
      </c>
      <c r="Y178" s="5">
        <v>422108488514</v>
      </c>
      <c r="Z178" s="5">
        <v>415950553786</v>
      </c>
    </row>
    <row r="179" spans="3:26" ht="15.5" x14ac:dyDescent="0.35">
      <c r="C179" t="s">
        <v>487</v>
      </c>
    </row>
    <row r="180" spans="3:26" ht="15.5" x14ac:dyDescent="0.35">
      <c r="C180" t="s">
        <v>423</v>
      </c>
      <c r="T180" s="5">
        <v>4998942264491</v>
      </c>
      <c r="U180" s="5">
        <v>5375914225898</v>
      </c>
      <c r="V180" s="5">
        <v>4370413248575</v>
      </c>
      <c r="W180" s="5">
        <v>7191548550174</v>
      </c>
      <c r="X180" s="5">
        <v>2440879202307</v>
      </c>
      <c r="Y180" s="5">
        <v>1109698154623</v>
      </c>
      <c r="Z180" s="5">
        <v>1553754195306</v>
      </c>
    </row>
    <row r="181" spans="3:26" ht="15.5" x14ac:dyDescent="0.35">
      <c r="C181" t="s">
        <v>438</v>
      </c>
      <c r="D181" s="5">
        <v>-9450000000</v>
      </c>
      <c r="E181" s="5">
        <v>-8165000000</v>
      </c>
      <c r="F181" s="5">
        <v>-10450000000</v>
      </c>
      <c r="G181" s="5">
        <v>-10420000000</v>
      </c>
      <c r="I181" s="5">
        <v>-40820000000</v>
      </c>
      <c r="J181" s="5">
        <v>-42060000000</v>
      </c>
      <c r="K181" s="5">
        <v>-17625200000</v>
      </c>
      <c r="L181" s="5">
        <v>-6403200000</v>
      </c>
      <c r="M181" s="5">
        <v>-18274000000</v>
      </c>
      <c r="N181" s="5">
        <v>-2850000000</v>
      </c>
      <c r="P181" s="5">
        <v>-91649319481</v>
      </c>
      <c r="R181" s="5">
        <v>40440782558</v>
      </c>
      <c r="S181" s="5">
        <v>-26433461209</v>
      </c>
      <c r="T181" s="5">
        <v>-5758922864669</v>
      </c>
      <c r="U181" s="5">
        <v>-4654211285101</v>
      </c>
      <c r="V181" s="5">
        <v>-4216704866134</v>
      </c>
      <c r="W181" s="5">
        <v>-6218240938095</v>
      </c>
      <c r="X181" s="5">
        <v>-1995339757584</v>
      </c>
      <c r="Y181" s="5">
        <v>-730267485261</v>
      </c>
      <c r="Z181" s="5">
        <v>-1305301523075</v>
      </c>
    </row>
    <row r="182" spans="3:26" ht="15.5" x14ac:dyDescent="0.35">
      <c r="C182" t="s">
        <v>435</v>
      </c>
      <c r="D182" s="5">
        <v>1945497168</v>
      </c>
      <c r="E182" s="5">
        <v>-1945497168</v>
      </c>
      <c r="F182" s="5">
        <v>-7885699699</v>
      </c>
      <c r="G182" s="5">
        <v>-3732732863</v>
      </c>
      <c r="I182" s="5">
        <v>-16680818848</v>
      </c>
      <c r="J182" s="5">
        <v>-12079472094</v>
      </c>
      <c r="K182" s="5">
        <v>-5239910457</v>
      </c>
      <c r="L182" s="5">
        <v>-4762697865</v>
      </c>
      <c r="M182" s="5">
        <v>-3730746091</v>
      </c>
    </row>
    <row r="183" spans="3:26" ht="15.5" x14ac:dyDescent="0.35">
      <c r="C183" t="s">
        <v>488</v>
      </c>
      <c r="T183" s="5">
        <v>-355240743560</v>
      </c>
      <c r="U183" s="5">
        <v>-281572002065</v>
      </c>
      <c r="V183" s="5">
        <v>-211587540529</v>
      </c>
      <c r="W183" s="5">
        <v>-171538889592</v>
      </c>
      <c r="X183" s="5">
        <v>-108522999790</v>
      </c>
      <c r="Y183" s="5">
        <v>-99702293805</v>
      </c>
      <c r="Z183" s="5">
        <v>-47088280772</v>
      </c>
    </row>
    <row r="184" spans="3:26" ht="15.5" x14ac:dyDescent="0.35">
      <c r="C184" t="s">
        <v>489</v>
      </c>
      <c r="T184" s="5">
        <v>959052032000</v>
      </c>
      <c r="U184" s="5">
        <v>1105790863950</v>
      </c>
      <c r="V184" s="5">
        <v>-3839571414</v>
      </c>
    </row>
    <row r="185" spans="3:26" ht="15.5" x14ac:dyDescent="0.35">
      <c r="C185" t="s">
        <v>490</v>
      </c>
      <c r="T185" s="5">
        <v>-35346079518</v>
      </c>
      <c r="U185" s="5">
        <v>-10337110573</v>
      </c>
    </row>
    <row r="186" spans="3:26" ht="15.5" x14ac:dyDescent="0.35">
      <c r="C186" t="s">
        <v>491</v>
      </c>
      <c r="Z186" s="5">
        <v>570750000</v>
      </c>
    </row>
    <row r="187" spans="3:26" ht="15.5" x14ac:dyDescent="0.35">
      <c r="C187" t="s">
        <v>492</v>
      </c>
      <c r="D187" s="5">
        <v>-58260000</v>
      </c>
      <c r="F187" s="5">
        <v>-14711626</v>
      </c>
      <c r="G187" s="5">
        <v>-29130000</v>
      </c>
      <c r="I187" s="5">
        <v>-102101626</v>
      </c>
      <c r="J187" s="5">
        <v>-26161477</v>
      </c>
      <c r="R187" s="5">
        <v>-197136676</v>
      </c>
      <c r="S187" s="5">
        <v>-195640451</v>
      </c>
      <c r="T187" s="5">
        <v>-500401764</v>
      </c>
      <c r="U187" s="5">
        <v>-501943563</v>
      </c>
      <c r="V187" s="5">
        <v>708870550</v>
      </c>
      <c r="W187" s="5">
        <v>-198220505</v>
      </c>
      <c r="X187" s="5">
        <v>-604338193</v>
      </c>
      <c r="Y187" s="5">
        <v>-274744398</v>
      </c>
    </row>
    <row r="188" spans="3:26" ht="15.5" x14ac:dyDescent="0.35">
      <c r="C188" t="s">
        <v>493</v>
      </c>
      <c r="Y188" s="5">
        <v>-877727034</v>
      </c>
      <c r="Z188" s="5">
        <v>-946027042</v>
      </c>
    </row>
    <row r="189" spans="3:26" ht="15.5" x14ac:dyDescent="0.35">
      <c r="C189" t="s">
        <v>494</v>
      </c>
      <c r="D189" s="5">
        <v>87000000</v>
      </c>
      <c r="E189" s="5">
        <v>44400000</v>
      </c>
      <c r="F189" s="5">
        <v>270363017</v>
      </c>
      <c r="I189" s="5">
        <v>270363017</v>
      </c>
      <c r="J189" s="5">
        <v>-4278124749</v>
      </c>
      <c r="X189" s="5">
        <v>-1538650</v>
      </c>
    </row>
    <row r="190" spans="3:26" ht="15.5" x14ac:dyDescent="0.35">
      <c r="C190" t="s">
        <v>495</v>
      </c>
      <c r="U190" s="5">
        <v>-95230000000</v>
      </c>
      <c r="V190" s="5">
        <v>-97900000000</v>
      </c>
      <c r="W190" s="5">
        <v>-66750000000</v>
      </c>
      <c r="X190" s="5">
        <v>-35600000000</v>
      </c>
      <c r="Y190" s="5">
        <v>-31150000000</v>
      </c>
      <c r="Z190" s="5">
        <v>-3776810631</v>
      </c>
    </row>
    <row r="191" spans="3:26" ht="15.5" x14ac:dyDescent="0.35">
      <c r="C191" t="s">
        <v>496</v>
      </c>
      <c r="U191" s="5">
        <v>-5844064500</v>
      </c>
    </row>
    <row r="192" spans="3:26" ht="15.5" x14ac:dyDescent="0.35">
      <c r="C192" t="s">
        <v>497</v>
      </c>
    </row>
    <row r="193" spans="3:26" ht="15.5" x14ac:dyDescent="0.35">
      <c r="C193" t="s">
        <v>498</v>
      </c>
      <c r="R193" s="5">
        <v>-14017071210</v>
      </c>
      <c r="S193" s="5">
        <v>-200274194725</v>
      </c>
    </row>
    <row r="194" spans="3:26" ht="15.5" x14ac:dyDescent="0.35">
      <c r="C194" t="s">
        <v>499</v>
      </c>
    </row>
    <row r="195" spans="3:26" ht="15.5" x14ac:dyDescent="0.35">
      <c r="C195" t="s">
        <v>500</v>
      </c>
      <c r="V195" s="5">
        <v>-3385796214</v>
      </c>
    </row>
    <row r="196" spans="3:26" ht="15.5" x14ac:dyDescent="0.35">
      <c r="C196" t="s">
        <v>501</v>
      </c>
    </row>
    <row r="197" spans="3:26" ht="15.5" x14ac:dyDescent="0.35">
      <c r="C197" t="s">
        <v>502</v>
      </c>
      <c r="V197" s="5">
        <v>-4702259567</v>
      </c>
    </row>
    <row r="198" spans="3:26" ht="15.5" x14ac:dyDescent="0.35">
      <c r="C198" t="s">
        <v>503</v>
      </c>
      <c r="Q198" s="5">
        <v>84553121279</v>
      </c>
      <c r="R198" s="5">
        <v>51219292750</v>
      </c>
    </row>
    <row r="199" spans="3:26" ht="15.5" x14ac:dyDescent="0.35">
      <c r="C199" t="s">
        <v>504</v>
      </c>
      <c r="Y199" s="5">
        <v>78690000000</v>
      </c>
      <c r="Z199" s="5">
        <v>218738250000</v>
      </c>
    </row>
    <row r="200" spans="3:26" ht="15.5" x14ac:dyDescent="0.35">
      <c r="C200" t="s">
        <v>505</v>
      </c>
      <c r="Y200" s="5">
        <v>95992584389</v>
      </c>
    </row>
    <row r="201" spans="3:26" ht="15.5" x14ac:dyDescent="0.35">
      <c r="C201" t="s">
        <v>506</v>
      </c>
    </row>
    <row r="202" spans="3:26" ht="15.5" x14ac:dyDescent="0.35">
      <c r="C202" t="s">
        <v>507</v>
      </c>
      <c r="R202" s="5">
        <v>-62706711412</v>
      </c>
      <c r="S202" s="5">
        <v>165183332506</v>
      </c>
    </row>
    <row r="203" spans="3:26" ht="15.5" x14ac:dyDescent="0.35">
      <c r="C203" t="s">
        <v>508</v>
      </c>
      <c r="S203" s="5">
        <v>902959800</v>
      </c>
    </row>
    <row r="204" spans="3:26" ht="15.5" x14ac:dyDescent="0.35">
      <c r="C204" t="s">
        <v>509</v>
      </c>
    </row>
    <row r="205" spans="3:26" ht="15.5" x14ac:dyDescent="0.35">
      <c r="C205" t="s">
        <v>510</v>
      </c>
    </row>
    <row r="206" spans="3:26" ht="15.5" x14ac:dyDescent="0.35">
      <c r="C206" t="s">
        <v>225</v>
      </c>
      <c r="D206" s="5">
        <v>-29130000</v>
      </c>
      <c r="E206" s="5">
        <v>29130000</v>
      </c>
      <c r="P206" s="5">
        <v>29775142</v>
      </c>
      <c r="Q206" s="5">
        <v>3548085</v>
      </c>
      <c r="R206" s="5">
        <v>-146222804</v>
      </c>
      <c r="S206" s="5">
        <v>-3676905937</v>
      </c>
      <c r="T206" s="5">
        <v>11317253621</v>
      </c>
      <c r="U206" s="5">
        <v>63887647553</v>
      </c>
      <c r="V206" s="5">
        <v>8896886048</v>
      </c>
    </row>
    <row r="207" spans="3:26" ht="15.5" x14ac:dyDescent="0.35">
      <c r="C207" t="s">
        <v>511</v>
      </c>
      <c r="D207" s="5">
        <v>-29130000</v>
      </c>
      <c r="E207" s="5">
        <v>29130000</v>
      </c>
      <c r="P207" s="5">
        <v>29775142</v>
      </c>
      <c r="Q207" s="5">
        <v>3548085</v>
      </c>
      <c r="R207" s="5">
        <v>-146222804</v>
      </c>
      <c r="S207" s="5">
        <v>-3676905937</v>
      </c>
      <c r="T207" s="5">
        <v>11317253621</v>
      </c>
      <c r="U207" s="5">
        <v>63887647553</v>
      </c>
      <c r="V207" s="5">
        <v>8896886048</v>
      </c>
    </row>
    <row r="208" spans="3:26" ht="15.5" x14ac:dyDescent="0.35">
      <c r="C208" t="s">
        <v>226</v>
      </c>
      <c r="D208" s="5">
        <v>-9796183853</v>
      </c>
      <c r="E208" s="5">
        <v>14969408922</v>
      </c>
      <c r="F208" s="5">
        <v>3056047144</v>
      </c>
      <c r="G208" s="5">
        <v>-639366894</v>
      </c>
      <c r="I208" s="5">
        <v>-3424182548</v>
      </c>
      <c r="J208" s="5">
        <v>-1650828566</v>
      </c>
      <c r="K208" s="5">
        <v>-4013211297</v>
      </c>
      <c r="L208" s="5">
        <v>-6055916198</v>
      </c>
      <c r="M208" s="5">
        <v>6010040814</v>
      </c>
      <c r="N208" s="5">
        <v>4829618326</v>
      </c>
      <c r="O208" s="5">
        <v>-3154127553</v>
      </c>
      <c r="P208" s="5">
        <v>-3666648846</v>
      </c>
      <c r="Q208" s="5">
        <v>-5029122711</v>
      </c>
      <c r="R208" s="5">
        <v>-2183271977</v>
      </c>
      <c r="S208" s="5">
        <v>-590227201547</v>
      </c>
      <c r="T208" s="5">
        <v>-56297410396</v>
      </c>
      <c r="U208" s="5">
        <v>168698700305</v>
      </c>
      <c r="V208" s="5">
        <v>157039488776</v>
      </c>
      <c r="W208" s="5">
        <v>27044992226</v>
      </c>
      <c r="X208" s="5">
        <v>-9448676827</v>
      </c>
      <c r="Y208" s="5">
        <v>-127174788977</v>
      </c>
      <c r="Z208" s="5">
        <v>129286922861</v>
      </c>
    </row>
    <row r="209" spans="2:26" ht="15.5" x14ac:dyDescent="0.35">
      <c r="C209" t="s">
        <v>227</v>
      </c>
      <c r="E209" s="5">
        <v>3872078113</v>
      </c>
      <c r="I209" s="5">
        <v>7296260661</v>
      </c>
      <c r="J209" s="5">
        <v>8947089227</v>
      </c>
      <c r="K209" s="5">
        <v>12960300524</v>
      </c>
      <c r="L209" s="5">
        <v>19016216722</v>
      </c>
      <c r="M209" s="5">
        <v>13006175908</v>
      </c>
      <c r="N209" s="5">
        <v>8176557582</v>
      </c>
      <c r="O209" s="5">
        <v>11330685135</v>
      </c>
      <c r="P209" s="5">
        <v>14997333981</v>
      </c>
      <c r="Q209" s="5">
        <v>20026456692</v>
      </c>
      <c r="R209" s="5">
        <v>22209728669</v>
      </c>
      <c r="S209" s="5">
        <v>612436930216</v>
      </c>
      <c r="T209" s="5">
        <v>496917644305</v>
      </c>
      <c r="U209" s="5">
        <v>328218944000</v>
      </c>
      <c r="V209" s="5">
        <v>171179455224</v>
      </c>
      <c r="W209" s="5">
        <v>75472256784</v>
      </c>
      <c r="X209" s="5">
        <v>84920933611</v>
      </c>
      <c r="Y209" s="5">
        <v>212095722588</v>
      </c>
      <c r="Z209" s="5">
        <v>82808799727</v>
      </c>
    </row>
    <row r="210" spans="2:26" ht="15.5" x14ac:dyDescent="0.35">
      <c r="C210" t="s">
        <v>229</v>
      </c>
      <c r="D210" s="5">
        <v>-9796183853</v>
      </c>
      <c r="E210" s="5">
        <v>18841487035</v>
      </c>
      <c r="F210" s="5">
        <v>3056047144</v>
      </c>
      <c r="G210" s="5">
        <v>-639366894</v>
      </c>
      <c r="I210" s="5">
        <v>3872078113</v>
      </c>
      <c r="J210" s="5">
        <v>7296260661</v>
      </c>
      <c r="K210" s="5">
        <v>8947089227</v>
      </c>
      <c r="L210" s="5">
        <v>12960300524</v>
      </c>
      <c r="M210" s="5">
        <v>19016216722</v>
      </c>
      <c r="N210" s="5">
        <v>13006175908</v>
      </c>
      <c r="O210" s="5">
        <v>8176557582</v>
      </c>
      <c r="P210" s="5">
        <v>11330685135</v>
      </c>
      <c r="Q210" s="5">
        <v>14997333981</v>
      </c>
      <c r="R210" s="5">
        <v>20026456692</v>
      </c>
      <c r="S210" s="5">
        <v>22209728669</v>
      </c>
      <c r="T210" s="5">
        <v>440620233909</v>
      </c>
      <c r="U210" s="5">
        <v>496917644305</v>
      </c>
      <c r="V210" s="5">
        <v>328218944000</v>
      </c>
      <c r="W210" s="5">
        <v>102517249010</v>
      </c>
      <c r="X210" s="5">
        <v>75472256784</v>
      </c>
      <c r="Y210" s="5">
        <v>84920933611</v>
      </c>
      <c r="Z210" s="5">
        <v>212095722588</v>
      </c>
    </row>
    <row r="212" spans="2:26" ht="15.5" x14ac:dyDescent="0.35">
      <c r="B212" t="s">
        <v>230</v>
      </c>
      <c r="C212" t="s">
        <v>12</v>
      </c>
      <c r="D212" s="5">
        <v>26010000000</v>
      </c>
      <c r="E212" s="5">
        <v>26010000000</v>
      </c>
      <c r="F212" s="5">
        <v>26010000000</v>
      </c>
      <c r="G212" s="5">
        <v>26010000000</v>
      </c>
      <c r="I212" s="5">
        <v>26010000000</v>
      </c>
      <c r="J212" s="5">
        <v>26010000000</v>
      </c>
      <c r="K212" s="5">
        <v>26010000000</v>
      </c>
      <c r="L212" s="5">
        <v>26010000000</v>
      </c>
      <c r="M212" s="5">
        <v>26010000000</v>
      </c>
      <c r="N212" s="5">
        <v>26010000000</v>
      </c>
      <c r="O212" s="5">
        <v>26010000000</v>
      </c>
      <c r="P212" s="5">
        <v>26010000000</v>
      </c>
      <c r="Q212" s="5">
        <v>26010000000</v>
      </c>
      <c r="R212" s="5">
        <v>4760000000</v>
      </c>
      <c r="S212" s="5">
        <v>4760000000</v>
      </c>
      <c r="T212" s="5">
        <v>4760000000</v>
      </c>
      <c r="U212" s="5">
        <v>4760000000</v>
      </c>
      <c r="V212" s="5">
        <v>4760000000</v>
      </c>
      <c r="W212" s="5">
        <v>4450000000</v>
      </c>
      <c r="X212" s="5">
        <v>4450000000</v>
      </c>
      <c r="Y212" s="5">
        <v>4450000000</v>
      </c>
      <c r="Z212" s="5">
        <v>3210000000</v>
      </c>
    </row>
    <row r="213" spans="2:26" ht="15.5" x14ac:dyDescent="0.35">
      <c r="C213" t="s">
        <v>231</v>
      </c>
      <c r="D213" s="6">
        <v>-0.51</v>
      </c>
      <c r="E213" s="6">
        <v>-0.64</v>
      </c>
      <c r="F213" s="6">
        <v>-4.22</v>
      </c>
      <c r="G213" s="6">
        <v>-0.64</v>
      </c>
    </row>
    <row r="214" spans="2:26" ht="15.5" x14ac:dyDescent="0.35">
      <c r="C214" t="s">
        <v>232</v>
      </c>
      <c r="D214" s="6">
        <v>-835.29</v>
      </c>
      <c r="E214" s="6">
        <v>-665.62</v>
      </c>
      <c r="F214" s="6">
        <v>-100.95</v>
      </c>
      <c r="G214" s="6">
        <v>-665.62</v>
      </c>
    </row>
    <row r="215" spans="2:26" ht="15.5" x14ac:dyDescent="0.35">
      <c r="C215" t="s">
        <v>67</v>
      </c>
      <c r="D215" s="6">
        <v>453.69</v>
      </c>
      <c r="E215" s="6">
        <v>164.68</v>
      </c>
      <c r="F215" s="6">
        <v>100.25</v>
      </c>
      <c r="G215" s="6">
        <v>88.75</v>
      </c>
    </row>
    <row r="216" spans="2:26" ht="15.5" x14ac:dyDescent="0.35">
      <c r="C216" t="s">
        <v>233</v>
      </c>
      <c r="D216" s="5">
        <v>-3990000000</v>
      </c>
      <c r="E216" s="5">
        <v>-3900000000</v>
      </c>
      <c r="F216" s="5">
        <v>1790000000</v>
      </c>
      <c r="G216" s="5">
        <v>-450000000</v>
      </c>
    </row>
    <row r="217" spans="2:26" ht="15.5" x14ac:dyDescent="0.35">
      <c r="C217" t="s">
        <v>234</v>
      </c>
      <c r="D217" s="6">
        <v>-0.36090000000000005</v>
      </c>
      <c r="E217" s="6">
        <v>-0.2157</v>
      </c>
      <c r="F217" s="6">
        <v>-1.4802000000000002</v>
      </c>
      <c r="G217" s="6">
        <v>-0.25629999999999997</v>
      </c>
    </row>
    <row r="218" spans="2:26" ht="15.5" x14ac:dyDescent="0.35">
      <c r="C218" t="s">
        <v>235</v>
      </c>
      <c r="D218" s="6">
        <v>3.3E-3</v>
      </c>
      <c r="E218" s="6">
        <v>4.0999999999999995E-3</v>
      </c>
      <c r="F218" s="6">
        <v>2.7400000000000001E-2</v>
      </c>
      <c r="G218" s="6">
        <v>4.1999999999999997E-3</v>
      </c>
    </row>
    <row r="219" spans="2:26" ht="15.5" x14ac:dyDescent="0.35">
      <c r="C219" t="s">
        <v>236</v>
      </c>
      <c r="D219" s="6">
        <v>2E-3</v>
      </c>
      <c r="E219" s="6">
        <v>3.8E-3</v>
      </c>
      <c r="F219" s="6">
        <v>3.0000000000000001E-3</v>
      </c>
      <c r="G219" s="6">
        <v>1.5E-3</v>
      </c>
    </row>
    <row r="220" spans="2:26" ht="15.5" x14ac:dyDescent="0.35">
      <c r="C220" t="s">
        <v>237</v>
      </c>
      <c r="D220" s="6">
        <v>-0.54</v>
      </c>
      <c r="E220" s="6">
        <v>-0.98</v>
      </c>
      <c r="F220" s="6">
        <v>-0.05</v>
      </c>
      <c r="G220" s="6">
        <v>-0.34</v>
      </c>
    </row>
    <row r="221" spans="2:26" ht="15.5" x14ac:dyDescent="0.35">
      <c r="C221" t="s">
        <v>443</v>
      </c>
      <c r="D221" s="5">
        <v>-4169000000000</v>
      </c>
      <c r="E221" s="5">
        <v>-4156000000000</v>
      </c>
      <c r="F221" s="5">
        <v>-4139000000000</v>
      </c>
      <c r="G221" s="5">
        <v>-4009000000000</v>
      </c>
    </row>
    <row r="222" spans="2:26" ht="15.5" x14ac:dyDescent="0.35">
      <c r="C222" t="s">
        <v>238</v>
      </c>
      <c r="D222" s="6">
        <v>-2.74</v>
      </c>
      <c r="E222" s="6">
        <v>-2.75</v>
      </c>
      <c r="F222" s="6">
        <v>-2.76</v>
      </c>
      <c r="G222" s="6">
        <v>-2.84</v>
      </c>
    </row>
    <row r="223" spans="2:26" ht="15.5" x14ac:dyDescent="0.35">
      <c r="C223" t="s">
        <v>239</v>
      </c>
      <c r="D223" s="6">
        <v>-155.52000000000001</v>
      </c>
      <c r="E223" s="6">
        <v>-155.01</v>
      </c>
      <c r="F223" s="6">
        <v>-154.37</v>
      </c>
      <c r="G223" s="6">
        <v>-150.16999999999999</v>
      </c>
    </row>
    <row r="224" spans="2:26" ht="15.5" x14ac:dyDescent="0.35">
      <c r="C224" t="s">
        <v>240</v>
      </c>
      <c r="D224" s="6">
        <v>-2.74</v>
      </c>
      <c r="E224" s="6">
        <v>-2.75</v>
      </c>
      <c r="F224" s="6">
        <v>-2.76</v>
      </c>
      <c r="G224" s="6">
        <v>-2.84</v>
      </c>
    </row>
    <row r="225" spans="3:26" ht="15.5" x14ac:dyDescent="0.35">
      <c r="C225" t="s">
        <v>241</v>
      </c>
      <c r="D225" s="6">
        <v>-155.52000000000001</v>
      </c>
      <c r="E225" s="6">
        <v>-155.01</v>
      </c>
      <c r="F225" s="6">
        <v>-154.37</v>
      </c>
      <c r="G225" s="6">
        <v>-150.16999999999999</v>
      </c>
    </row>
    <row r="226" spans="3:26" ht="15.5" x14ac:dyDescent="0.35">
      <c r="C226" t="s">
        <v>242</v>
      </c>
      <c r="D226" s="5">
        <v>834000000000</v>
      </c>
      <c r="E226" s="5">
        <v>855000000000</v>
      </c>
      <c r="F226" s="5">
        <v>863000000000</v>
      </c>
      <c r="G226" s="5">
        <v>785000000000</v>
      </c>
    </row>
    <row r="227" spans="3:26" ht="15.5" x14ac:dyDescent="0.35">
      <c r="C227" t="s">
        <v>243</v>
      </c>
      <c r="D227" s="5">
        <v>872000000000</v>
      </c>
      <c r="E227" s="5">
        <v>872000000000</v>
      </c>
      <c r="F227" s="5">
        <v>874000000000</v>
      </c>
      <c r="G227" s="5">
        <v>957000000000</v>
      </c>
    </row>
    <row r="228" spans="3:26" ht="15.5" x14ac:dyDescent="0.35">
      <c r="C228" t="s">
        <v>306</v>
      </c>
      <c r="D228" s="5">
        <v>-4045000000000</v>
      </c>
      <c r="E228" s="5">
        <v>-4031000000000</v>
      </c>
      <c r="F228" s="5">
        <v>-4015000000000</v>
      </c>
      <c r="G228" s="5">
        <v>-3906000000000</v>
      </c>
    </row>
    <row r="229" spans="3:26" ht="15.5" x14ac:dyDescent="0.35">
      <c r="C229" t="s">
        <v>24</v>
      </c>
      <c r="D229" s="5">
        <v>1705000000000</v>
      </c>
      <c r="E229" s="5">
        <v>1727000000000</v>
      </c>
      <c r="F229" s="5">
        <v>1737000000000</v>
      </c>
      <c r="G229" s="5">
        <v>1742000000000</v>
      </c>
    </row>
    <row r="230" spans="3:26" ht="15.5" x14ac:dyDescent="0.35">
      <c r="C230" t="s">
        <v>21</v>
      </c>
      <c r="D230" s="5">
        <v>1696000000000</v>
      </c>
      <c r="E230" s="5">
        <v>1708000000000</v>
      </c>
      <c r="F230" s="5">
        <v>1733000000000</v>
      </c>
      <c r="G230" s="5">
        <v>1741000000000</v>
      </c>
    </row>
    <row r="231" spans="3:26" ht="15.5" x14ac:dyDescent="0.35">
      <c r="C231" t="s">
        <v>245</v>
      </c>
      <c r="D231" s="5">
        <v>-2326000000000</v>
      </c>
      <c r="E231" s="5">
        <v>-2329000000000</v>
      </c>
      <c r="F231" s="5">
        <v>-2312000000000</v>
      </c>
      <c r="G231" s="5">
        <v>-2106000000000</v>
      </c>
    </row>
    <row r="232" spans="3:26" ht="15.5" x14ac:dyDescent="0.35">
      <c r="C232" t="s">
        <v>246</v>
      </c>
      <c r="D232" s="5">
        <v>-2000000000</v>
      </c>
      <c r="E232" s="5">
        <v>25000000000</v>
      </c>
      <c r="F232" s="5">
        <v>22000000000</v>
      </c>
      <c r="G232" s="5">
        <v>14000000000</v>
      </c>
    </row>
    <row r="233" spans="3:26" ht="15.5" x14ac:dyDescent="0.35">
      <c r="C233" t="s">
        <v>247</v>
      </c>
      <c r="D233" s="5">
        <v>0</v>
      </c>
      <c r="E233" s="5">
        <v>0</v>
      </c>
      <c r="F233" s="5">
        <v>0</v>
      </c>
      <c r="G233" s="5">
        <v>0</v>
      </c>
    </row>
    <row r="234" spans="3:26" ht="15.5" x14ac:dyDescent="0.35">
      <c r="C234" t="s">
        <v>13</v>
      </c>
      <c r="D234" s="5">
        <v>-2000000000</v>
      </c>
      <c r="E234" s="5">
        <v>25000000000</v>
      </c>
      <c r="F234" s="5">
        <v>21000000000</v>
      </c>
      <c r="G234" s="5">
        <v>14000000000</v>
      </c>
    </row>
    <row r="235" spans="3:26" ht="15.5" x14ac:dyDescent="0.35">
      <c r="C235" t="s">
        <v>16</v>
      </c>
      <c r="D235" s="6">
        <v>-0.09</v>
      </c>
      <c r="E235" s="6">
        <v>0.96</v>
      </c>
      <c r="F235" s="6">
        <v>0.81</v>
      </c>
      <c r="G235" s="6">
        <v>0.52</v>
      </c>
    </row>
    <row r="236" spans="3:26" ht="15.5" x14ac:dyDescent="0.35">
      <c r="C236" t="s">
        <v>52</v>
      </c>
      <c r="I236" s="6">
        <v>-6.1</v>
      </c>
      <c r="J236" s="6">
        <v>-4.68</v>
      </c>
      <c r="K236" s="6">
        <v>-4.33</v>
      </c>
      <c r="L236" s="6">
        <v>15.84</v>
      </c>
      <c r="M236" s="6">
        <v>-5.71</v>
      </c>
      <c r="N236" s="6">
        <v>-10.46</v>
      </c>
      <c r="O236" s="6">
        <v>-3.98</v>
      </c>
      <c r="P236" s="6">
        <v>-0.56999999999999995</v>
      </c>
      <c r="Q236" s="6">
        <v>-7.25</v>
      </c>
      <c r="R236" s="6">
        <v>-103.49</v>
      </c>
      <c r="S236" s="6">
        <v>-1817.27</v>
      </c>
      <c r="T236" s="6">
        <v>66.03</v>
      </c>
      <c r="U236" s="6">
        <v>100.56</v>
      </c>
      <c r="V236" s="6">
        <v>89.78</v>
      </c>
      <c r="W236" s="6">
        <v>68.09</v>
      </c>
      <c r="X236" s="6">
        <v>45.93</v>
      </c>
      <c r="Y236" s="6">
        <v>26.45</v>
      </c>
      <c r="Z236" s="6">
        <v>31.93</v>
      </c>
    </row>
    <row r="237" spans="3:26" ht="15.5" x14ac:dyDescent="0.35">
      <c r="C237" t="s">
        <v>66</v>
      </c>
      <c r="I237" s="6">
        <v>-69.84</v>
      </c>
      <c r="J237" s="6">
        <v>-91.03</v>
      </c>
      <c r="K237" s="6">
        <v>-98.38</v>
      </c>
      <c r="L237" s="6">
        <v>26.89</v>
      </c>
      <c r="M237" s="6">
        <v>-74.61</v>
      </c>
      <c r="N237" s="6">
        <v>-40.729999999999997</v>
      </c>
      <c r="O237" s="6">
        <v>-107.04</v>
      </c>
      <c r="P237" s="6">
        <v>-414.04</v>
      </c>
      <c r="Q237" s="6">
        <v>-275.86</v>
      </c>
      <c r="R237" s="6">
        <v>-19.329999999999998</v>
      </c>
      <c r="S237" s="6">
        <v>-1.1000000000000001</v>
      </c>
      <c r="T237" s="6">
        <v>19.309999999999999</v>
      </c>
      <c r="U237" s="6">
        <v>12.83</v>
      </c>
      <c r="V237" s="6">
        <v>11.14</v>
      </c>
      <c r="W237" s="6">
        <v>13.09</v>
      </c>
      <c r="X237" s="6">
        <v>15.26</v>
      </c>
      <c r="Y237" s="6">
        <v>8.32</v>
      </c>
      <c r="Z237" s="5">
        <v>0</v>
      </c>
    </row>
    <row r="238" spans="3:26" ht="15.5" x14ac:dyDescent="0.35">
      <c r="C238" t="s">
        <v>69</v>
      </c>
      <c r="I238" s="6">
        <v>22.8</v>
      </c>
      <c r="J238" s="6">
        <v>13.25</v>
      </c>
      <c r="K238" s="6">
        <v>14.68</v>
      </c>
      <c r="L238" s="6">
        <v>18.59</v>
      </c>
      <c r="M238" s="6">
        <v>23.28</v>
      </c>
      <c r="N238" s="6">
        <v>22.41</v>
      </c>
      <c r="O238" s="6">
        <v>11.46</v>
      </c>
      <c r="P238" s="6">
        <v>3.67</v>
      </c>
      <c r="Q238" s="6">
        <v>25.64</v>
      </c>
      <c r="R238" s="6">
        <v>5.54</v>
      </c>
      <c r="S238" s="6">
        <v>1.47</v>
      </c>
      <c r="T238" s="6">
        <v>0.56000000000000005</v>
      </c>
      <c r="U238" s="6">
        <v>0.59</v>
      </c>
      <c r="V238" s="6">
        <v>0.5</v>
      </c>
      <c r="W238" s="6">
        <v>0.56000000000000005</v>
      </c>
      <c r="X238" s="6">
        <v>0.56999999999999995</v>
      </c>
      <c r="Y238" s="6">
        <v>0.18</v>
      </c>
      <c r="Z238" s="5">
        <v>0</v>
      </c>
    </row>
    <row r="239" spans="3:26" ht="15.5" x14ac:dyDescent="0.35">
      <c r="C239" t="s">
        <v>248</v>
      </c>
      <c r="I239" s="5">
        <v>-7130000000</v>
      </c>
      <c r="J239" s="5">
        <v>-12670000000</v>
      </c>
      <c r="K239" s="5">
        <v>-13540000000</v>
      </c>
      <c r="L239" s="5">
        <v>-12880000000</v>
      </c>
      <c r="M239" s="5">
        <v>-15290000000</v>
      </c>
      <c r="N239" s="5">
        <v>-46610000000</v>
      </c>
      <c r="O239" s="5">
        <v>-24250000000</v>
      </c>
      <c r="P239" s="5">
        <v>-44110000000</v>
      </c>
    </row>
    <row r="240" spans="3:26" ht="15.5" x14ac:dyDescent="0.35">
      <c r="C240" t="s">
        <v>249</v>
      </c>
      <c r="I240" s="6">
        <v>-2.137</v>
      </c>
      <c r="J240" s="6">
        <v>-1.3729</v>
      </c>
      <c r="K240" s="6">
        <v>-1.0754999999999999</v>
      </c>
      <c r="L240" s="6">
        <v>4.7763999999999998</v>
      </c>
      <c r="M240" s="6">
        <v>-1.5302</v>
      </c>
      <c r="N240" s="6">
        <v>-2.4451000000000001</v>
      </c>
      <c r="O240" s="6">
        <v>-0.75959999999999994</v>
      </c>
      <c r="P240" s="6">
        <v>-7.690000000000001E-2</v>
      </c>
      <c r="Q240" s="6">
        <v>-0.70799999999999996</v>
      </c>
      <c r="R240" s="6">
        <v>-1.1459000000000001</v>
      </c>
      <c r="S240" s="6">
        <v>-10.744300000000001</v>
      </c>
      <c r="T240" s="6">
        <v>3.4700000000000002E-2</v>
      </c>
      <c r="U240" s="6">
        <v>5.8099999999999999E-2</v>
      </c>
      <c r="V240" s="6">
        <v>7.9899999999999999E-2</v>
      </c>
      <c r="W240" s="6">
        <v>7.9500000000000001E-2</v>
      </c>
      <c r="X240" s="6">
        <v>8.539999999999999E-2</v>
      </c>
      <c r="Y240" s="6">
        <v>6.0400000000000002E-2</v>
      </c>
      <c r="Z240" s="6">
        <v>8.48E-2</v>
      </c>
    </row>
    <row r="241" spans="3:26" ht="15.5" x14ac:dyDescent="0.35">
      <c r="C241" t="s">
        <v>250</v>
      </c>
      <c r="I241" s="6">
        <v>3.95E-2</v>
      </c>
      <c r="J241" s="6">
        <v>3.1600000000000003E-2</v>
      </c>
      <c r="K241" s="6">
        <v>3.0200000000000001E-2</v>
      </c>
      <c r="L241" s="6">
        <v>-0.1137</v>
      </c>
      <c r="M241" s="6">
        <v>3.6799999999999999E-2</v>
      </c>
      <c r="N241" s="6">
        <v>6.9900000000000004E-2</v>
      </c>
      <c r="O241" s="6">
        <v>2.86E-2</v>
      </c>
      <c r="P241" s="6">
        <v>4.1999999999999997E-3</v>
      </c>
      <c r="Q241" s="6">
        <v>5.3899999999999997E-2</v>
      </c>
      <c r="R241" s="6">
        <v>7.2999999999999995E-2</v>
      </c>
      <c r="S241" s="6">
        <v>1.369</v>
      </c>
      <c r="T241" s="6">
        <v>0.13639999999999999</v>
      </c>
      <c r="U241" s="6">
        <v>0.2432</v>
      </c>
      <c r="V241" s="6">
        <v>0.2495</v>
      </c>
      <c r="W241" s="6">
        <v>0.27739999999999998</v>
      </c>
      <c r="X241" s="6">
        <v>0.23910000000000001</v>
      </c>
      <c r="Y241" s="6">
        <v>0.17120000000000002</v>
      </c>
      <c r="Z241" s="6">
        <v>0.23929999999999998</v>
      </c>
    </row>
    <row r="242" spans="3:26" ht="15.5" x14ac:dyDescent="0.35">
      <c r="C242" t="s">
        <v>251</v>
      </c>
      <c r="I242" s="6">
        <v>1.0700000000000001E-2</v>
      </c>
      <c r="J242" s="6">
        <v>1.2800000000000001E-2</v>
      </c>
      <c r="K242" s="6">
        <v>1.2E-2</v>
      </c>
      <c r="L242" s="6">
        <v>1.44E-2</v>
      </c>
      <c r="M242" s="6">
        <v>2.29E-2</v>
      </c>
      <c r="N242" s="6">
        <v>7.1099999999999997E-2</v>
      </c>
      <c r="O242" s="6">
        <v>5.0300000000000004E-2</v>
      </c>
      <c r="P242" s="6">
        <v>0.1177</v>
      </c>
      <c r="Q242" s="6">
        <v>3.9399999999999998E-2</v>
      </c>
      <c r="R242" s="6">
        <v>0.11710000000000001</v>
      </c>
      <c r="S242" s="6">
        <v>-5.7333000000000007</v>
      </c>
      <c r="T242" s="6">
        <v>0.2324</v>
      </c>
      <c r="U242" s="6">
        <v>0.37560000000000004</v>
      </c>
      <c r="V242" s="6">
        <v>0.54059999999999997</v>
      </c>
      <c r="W242" s="6">
        <v>0.59179999999999999</v>
      </c>
      <c r="X242" s="6">
        <v>0.52529999999999999</v>
      </c>
      <c r="Y242" s="6">
        <v>0.45789999999999997</v>
      </c>
      <c r="Z242" s="6">
        <v>0.94900000000000007</v>
      </c>
    </row>
    <row r="243" spans="3:26" ht="15.5" x14ac:dyDescent="0.35">
      <c r="C243" t="s">
        <v>252</v>
      </c>
      <c r="I243" s="6">
        <v>-0.15</v>
      </c>
      <c r="J243" s="6">
        <v>-0.19</v>
      </c>
      <c r="K243" s="6">
        <v>-0.17</v>
      </c>
      <c r="L243" s="6">
        <v>-0.2</v>
      </c>
      <c r="M243" s="6">
        <v>-0.16</v>
      </c>
      <c r="N243" s="6">
        <v>-0.26</v>
      </c>
      <c r="O243" s="6">
        <v>-0.35</v>
      </c>
      <c r="P243" s="6">
        <v>-1.5</v>
      </c>
      <c r="Q243" s="6">
        <v>-1.93</v>
      </c>
      <c r="R243" s="6">
        <v>-9.1999999999999993</v>
      </c>
      <c r="S243" s="6">
        <v>-13.53</v>
      </c>
      <c r="T243" s="6">
        <v>1.67</v>
      </c>
      <c r="U243" s="6">
        <v>2.9</v>
      </c>
      <c r="V243" s="6">
        <v>3.59</v>
      </c>
      <c r="W243" s="6">
        <v>3.45</v>
      </c>
      <c r="X243" s="6">
        <v>3.81</v>
      </c>
      <c r="Y243" s="6">
        <v>2.66</v>
      </c>
      <c r="Z243" s="6">
        <v>3.55</v>
      </c>
    </row>
    <row r="244" spans="3:26" ht="15.5" x14ac:dyDescent="0.35">
      <c r="C244" t="s">
        <v>63</v>
      </c>
      <c r="I244" s="6">
        <v>-2.76</v>
      </c>
      <c r="J244" s="6">
        <v>-2.87</v>
      </c>
      <c r="K244" s="6">
        <v>-2.97</v>
      </c>
      <c r="L244" s="6">
        <v>-3.06</v>
      </c>
      <c r="M244" s="6">
        <v>-2.74</v>
      </c>
      <c r="N244" s="6">
        <v>-2.85</v>
      </c>
      <c r="O244" s="6">
        <v>-3.06</v>
      </c>
      <c r="P244" s="6">
        <v>-1.75</v>
      </c>
      <c r="Q244" s="6">
        <v>-14.87</v>
      </c>
      <c r="R244" s="6">
        <v>-1.41</v>
      </c>
      <c r="S244" s="6">
        <v>-1.51</v>
      </c>
      <c r="T244" s="6">
        <v>2.63</v>
      </c>
      <c r="U244" s="6">
        <v>3.12</v>
      </c>
      <c r="V244" s="6">
        <v>2.78</v>
      </c>
      <c r="W244" s="6">
        <v>3.63</v>
      </c>
      <c r="X244" s="6">
        <v>3.65</v>
      </c>
      <c r="Y244" s="6">
        <v>1.42</v>
      </c>
      <c r="Z244" s="5">
        <v>0</v>
      </c>
    </row>
    <row r="245" spans="3:26" ht="15.5" x14ac:dyDescent="0.35">
      <c r="C245" t="s">
        <v>60</v>
      </c>
      <c r="I245" s="6">
        <v>-154.37</v>
      </c>
      <c r="J245" s="6">
        <v>-148.30000000000001</v>
      </c>
      <c r="K245" s="6">
        <v>-143.62</v>
      </c>
      <c r="L245" s="6">
        <v>-139.30000000000001</v>
      </c>
      <c r="M245" s="6">
        <v>-155.21</v>
      </c>
      <c r="N245" s="6">
        <v>-149.62</v>
      </c>
      <c r="O245" s="6">
        <v>-139.31</v>
      </c>
      <c r="P245" s="6">
        <v>-135.04</v>
      </c>
      <c r="Q245" s="6">
        <v>-134.47999999999999</v>
      </c>
      <c r="R245" s="6">
        <v>-1417.48</v>
      </c>
      <c r="S245" s="6">
        <v>-1327.45</v>
      </c>
      <c r="T245" s="6">
        <v>484.23</v>
      </c>
      <c r="U245" s="6">
        <v>413.58</v>
      </c>
      <c r="V245" s="6">
        <v>359.76</v>
      </c>
      <c r="W245" s="6">
        <v>245.51</v>
      </c>
      <c r="X245" s="6">
        <v>192.12</v>
      </c>
      <c r="Y245" s="6">
        <v>154.47999999999999</v>
      </c>
      <c r="Z245" s="6">
        <v>133.41999999999999</v>
      </c>
    </row>
    <row r="246" spans="3:26" ht="15.5" x14ac:dyDescent="0.35">
      <c r="C246" t="s">
        <v>253</v>
      </c>
      <c r="I246" s="6">
        <v>-2.76</v>
      </c>
      <c r="J246" s="6">
        <v>-2.87</v>
      </c>
      <c r="K246" s="6">
        <v>-2.97</v>
      </c>
      <c r="L246" s="6">
        <v>-3.06</v>
      </c>
      <c r="M246" s="6">
        <v>-2.74</v>
      </c>
      <c r="N246" s="6">
        <v>-2.85</v>
      </c>
      <c r="O246" s="6">
        <v>-3.06</v>
      </c>
      <c r="P246" s="6">
        <v>-1.75</v>
      </c>
      <c r="Q246" s="6">
        <v>-14.87</v>
      </c>
      <c r="R246" s="6">
        <v>-1.41</v>
      </c>
      <c r="S246" s="6">
        <v>-1.51</v>
      </c>
      <c r="T246" s="6">
        <v>2.63</v>
      </c>
      <c r="U246" s="6">
        <v>3.12</v>
      </c>
      <c r="V246" s="6">
        <v>2.78</v>
      </c>
      <c r="W246" s="6">
        <v>3.63</v>
      </c>
      <c r="X246" s="6">
        <v>3.65</v>
      </c>
      <c r="Y246" s="6">
        <v>1.42</v>
      </c>
      <c r="Z246" s="5">
        <v>0</v>
      </c>
    </row>
    <row r="247" spans="3:26" ht="15.5" x14ac:dyDescent="0.35">
      <c r="C247" t="s">
        <v>254</v>
      </c>
      <c r="I247" s="6">
        <v>-154.37</v>
      </c>
      <c r="J247" s="6">
        <v>-148.30000000000001</v>
      </c>
      <c r="K247" s="6">
        <v>-143.62</v>
      </c>
      <c r="L247" s="6">
        <v>-139.30000000000001</v>
      </c>
      <c r="M247" s="6">
        <v>-155.21</v>
      </c>
      <c r="N247" s="6">
        <v>-149.62</v>
      </c>
      <c r="O247" s="6">
        <v>-139.31</v>
      </c>
      <c r="P247" s="6">
        <v>-135.04</v>
      </c>
      <c r="Q247" s="6">
        <v>-134.47999999999999</v>
      </c>
      <c r="R247" s="6">
        <v>-1417.48</v>
      </c>
      <c r="S247" s="6">
        <v>-1327.45</v>
      </c>
      <c r="T247" s="6">
        <v>484.11</v>
      </c>
      <c r="U247" s="6">
        <v>413.47</v>
      </c>
      <c r="V247" s="6">
        <v>359.65</v>
      </c>
      <c r="W247" s="6">
        <v>245.51</v>
      </c>
      <c r="X247" s="6">
        <v>192.12</v>
      </c>
      <c r="Y247" s="6">
        <v>154.47999999999999</v>
      </c>
      <c r="Z247" s="6">
        <v>133.41999999999999</v>
      </c>
    </row>
    <row r="248" spans="3:26" ht="15.5" x14ac:dyDescent="0.35">
      <c r="C248" t="s">
        <v>255</v>
      </c>
      <c r="I248" s="5">
        <v>863000000000</v>
      </c>
      <c r="J248" s="5">
        <v>813000000000</v>
      </c>
      <c r="K248" s="5">
        <v>723000000000</v>
      </c>
      <c r="L248" s="5">
        <v>613000000000</v>
      </c>
      <c r="M248" s="5">
        <v>350000000000</v>
      </c>
      <c r="N248" s="5">
        <v>205000000000</v>
      </c>
      <c r="O248" s="5">
        <v>157000000000</v>
      </c>
      <c r="P248" s="5">
        <v>109000000000</v>
      </c>
      <c r="Q248" s="5">
        <v>155000000000</v>
      </c>
      <c r="R248" s="5">
        <v>2179000000000</v>
      </c>
      <c r="S248" s="5">
        <v>2957000000000</v>
      </c>
      <c r="T248" s="5">
        <v>2814000000000</v>
      </c>
      <c r="U248" s="5">
        <v>4201000000000</v>
      </c>
      <c r="V248" s="5">
        <v>3112000000000</v>
      </c>
      <c r="W248" s="5">
        <v>2400000000000</v>
      </c>
      <c r="X248" s="5">
        <v>1398000000000</v>
      </c>
      <c r="Y248" s="5">
        <v>1014000000000</v>
      </c>
      <c r="Z248" s="5">
        <v>697000000000</v>
      </c>
    </row>
    <row r="249" spans="3:26" ht="15.5" x14ac:dyDescent="0.35">
      <c r="C249" t="s">
        <v>256</v>
      </c>
      <c r="I249" s="5">
        <v>874000000000</v>
      </c>
      <c r="J249" s="5">
        <v>963000000000</v>
      </c>
      <c r="K249" s="5">
        <v>1090000000000</v>
      </c>
      <c r="L249" s="5">
        <v>1218000000000</v>
      </c>
      <c r="M249" s="5">
        <v>1991000000000</v>
      </c>
      <c r="N249" s="5">
        <v>2157000000000</v>
      </c>
      <c r="O249" s="5">
        <v>2747000000000</v>
      </c>
      <c r="P249" s="5">
        <v>2932000000000</v>
      </c>
      <c r="Q249" s="5">
        <v>2963000000000</v>
      </c>
      <c r="R249" s="5">
        <v>2954000000000</v>
      </c>
      <c r="S249" s="5">
        <v>3414000000000</v>
      </c>
      <c r="T249" s="5">
        <v>3320000000000</v>
      </c>
      <c r="U249" s="5">
        <v>1408000000000</v>
      </c>
      <c r="V249" s="5">
        <v>71000000000</v>
      </c>
      <c r="W249" s="5">
        <v>0</v>
      </c>
      <c r="X249" s="5">
        <v>0</v>
      </c>
      <c r="Z249" s="5">
        <v>0</v>
      </c>
    </row>
    <row r="250" spans="3:26" ht="15.5" x14ac:dyDescent="0.35">
      <c r="C250" t="s">
        <v>26</v>
      </c>
      <c r="I250" s="5">
        <v>1737000000000</v>
      </c>
      <c r="J250" s="5">
        <v>1776000000000</v>
      </c>
      <c r="K250" s="5">
        <v>1813000000000</v>
      </c>
      <c r="L250" s="5">
        <v>1832000000000</v>
      </c>
      <c r="M250" s="5">
        <v>2341000000000</v>
      </c>
      <c r="N250" s="5">
        <v>2362000000000</v>
      </c>
      <c r="O250" s="5">
        <v>2903000000000</v>
      </c>
      <c r="P250" s="5">
        <v>3041000000000</v>
      </c>
      <c r="Q250" s="5">
        <v>3119000000000</v>
      </c>
      <c r="R250" s="5">
        <v>5133000000000</v>
      </c>
      <c r="S250" s="5">
        <v>6371000000000</v>
      </c>
      <c r="T250" s="5">
        <v>6135000000000</v>
      </c>
      <c r="U250" s="5">
        <v>5609000000000</v>
      </c>
      <c r="V250" s="5">
        <v>3183000000000</v>
      </c>
      <c r="W250" s="5">
        <v>2400000000000</v>
      </c>
      <c r="X250" s="5">
        <v>1398000000000</v>
      </c>
      <c r="Y250" s="5">
        <v>1014000000000</v>
      </c>
      <c r="Z250" s="5">
        <v>697000000000</v>
      </c>
    </row>
    <row r="251" spans="3:26" ht="15.5" x14ac:dyDescent="0.35">
      <c r="C251" t="s">
        <v>23</v>
      </c>
      <c r="I251" s="5">
        <v>1733000000000</v>
      </c>
      <c r="J251" s="5">
        <v>1769000000000</v>
      </c>
      <c r="K251" s="5">
        <v>1804000000000</v>
      </c>
      <c r="L251" s="5">
        <v>1819000000000</v>
      </c>
      <c r="M251" s="5">
        <v>2322000000000</v>
      </c>
      <c r="N251" s="5">
        <v>2349000000000</v>
      </c>
      <c r="O251" s="5">
        <v>2895000000000</v>
      </c>
      <c r="P251" s="5">
        <v>3030000000000</v>
      </c>
      <c r="Q251" s="5">
        <v>3104000000000</v>
      </c>
      <c r="R251" s="5">
        <v>5113000000000</v>
      </c>
      <c r="S251" s="5">
        <v>6349000000000</v>
      </c>
      <c r="T251" s="5">
        <v>5522000000000</v>
      </c>
      <c r="U251" s="5">
        <v>5099000000000</v>
      </c>
      <c r="V251" s="5">
        <v>2832000000000</v>
      </c>
      <c r="W251" s="5">
        <v>2267000000000</v>
      </c>
      <c r="X251" s="5">
        <v>1323000000000</v>
      </c>
      <c r="Y251" s="5">
        <v>930000000000</v>
      </c>
      <c r="Z251" s="5">
        <v>485000000000</v>
      </c>
    </row>
    <row r="252" spans="3:26" ht="15.5" x14ac:dyDescent="0.35">
      <c r="C252" t="s">
        <v>257</v>
      </c>
      <c r="I252" s="5">
        <v>-2312000000000</v>
      </c>
      <c r="J252" s="5">
        <v>-2063000000000</v>
      </c>
      <c r="K252" s="5">
        <v>-1810000000000</v>
      </c>
      <c r="L252" s="5">
        <v>-1611000000000</v>
      </c>
      <c r="M252" s="5">
        <v>-1233000000000</v>
      </c>
      <c r="N252" s="5">
        <v>-902000000000</v>
      </c>
      <c r="O252" s="5">
        <v>-798000000000</v>
      </c>
      <c r="P252" s="5">
        <v>-701000000000</v>
      </c>
      <c r="Q252" s="5">
        <v>-496000000000</v>
      </c>
      <c r="R252" s="5">
        <v>-3975000000000</v>
      </c>
      <c r="S252" s="5">
        <v>-3449000000000</v>
      </c>
      <c r="T252" s="5">
        <v>5178000000000</v>
      </c>
      <c r="U252" s="5">
        <v>3304000000000</v>
      </c>
      <c r="V252" s="5">
        <v>1776000000000</v>
      </c>
      <c r="W252" s="5">
        <v>1013000000000</v>
      </c>
      <c r="X252" s="5">
        <v>727000000000</v>
      </c>
      <c r="Y252" s="5">
        <v>534000000000</v>
      </c>
      <c r="Z252" s="5">
        <v>324000000000</v>
      </c>
    </row>
    <row r="253" spans="3:26" ht="15.5" x14ac:dyDescent="0.35">
      <c r="C253" t="s">
        <v>258</v>
      </c>
      <c r="I253" s="5">
        <v>54000000000</v>
      </c>
      <c r="J253" s="5">
        <v>57000000000</v>
      </c>
      <c r="K253" s="5">
        <v>19000000000</v>
      </c>
      <c r="L253" s="5">
        <v>5000000000</v>
      </c>
      <c r="M253" s="5">
        <v>21000000000</v>
      </c>
      <c r="N253" s="5">
        <v>8000000000</v>
      </c>
      <c r="O253" s="5">
        <v>-9000000000</v>
      </c>
      <c r="P253" s="5">
        <v>-19000000000</v>
      </c>
      <c r="Q253" s="5">
        <v>-78000000000</v>
      </c>
      <c r="R253" s="5">
        <v>-12000000000</v>
      </c>
      <c r="S253" s="5">
        <v>-495000000000</v>
      </c>
      <c r="T253" s="5">
        <v>163000000000</v>
      </c>
      <c r="U253" s="5">
        <v>-1033000000000</v>
      </c>
      <c r="V253" s="5">
        <v>55000000000</v>
      </c>
      <c r="W253" s="5">
        <v>-698000000000</v>
      </c>
      <c r="X253" s="5">
        <v>-290000000000</v>
      </c>
      <c r="Y253" s="5">
        <v>-530000000000</v>
      </c>
      <c r="Z253" s="5">
        <v>-278000000000</v>
      </c>
    </row>
    <row r="254" spans="3:26" ht="15.5" x14ac:dyDescent="0.35">
      <c r="C254" t="s">
        <v>259</v>
      </c>
      <c r="I254" s="5">
        <v>0</v>
      </c>
      <c r="J254" s="5">
        <v>0</v>
      </c>
      <c r="K254" s="5">
        <v>0</v>
      </c>
      <c r="M254" s="5">
        <v>0</v>
      </c>
      <c r="N254" s="5">
        <v>0</v>
      </c>
      <c r="O254" s="5">
        <v>-1000000000</v>
      </c>
      <c r="P254" s="5">
        <v>-5000000000</v>
      </c>
      <c r="Q254" s="5">
        <v>-12000000000</v>
      </c>
      <c r="R254" s="5">
        <v>-5000000000</v>
      </c>
      <c r="S254" s="5">
        <v>-31000000000</v>
      </c>
      <c r="T254" s="5">
        <v>-66000000000</v>
      </c>
      <c r="U254" s="5">
        <v>-47000000000</v>
      </c>
      <c r="V254" s="5">
        <v>-36000000000</v>
      </c>
      <c r="W254" s="5">
        <v>-14000000000</v>
      </c>
      <c r="X254" s="5">
        <v>-20000000000</v>
      </c>
      <c r="Y254" s="5">
        <v>-20000000000</v>
      </c>
      <c r="Z254" s="5">
        <v>-9000000000</v>
      </c>
    </row>
    <row r="255" spans="3:26" ht="15.5" x14ac:dyDescent="0.35">
      <c r="C255" t="s">
        <v>15</v>
      </c>
      <c r="I255" s="5">
        <v>54000000000</v>
      </c>
      <c r="J255" s="5">
        <v>57000000000</v>
      </c>
      <c r="K255" s="5">
        <v>19000000000</v>
      </c>
      <c r="L255" s="5">
        <v>5000000000</v>
      </c>
      <c r="M255" s="5">
        <v>21000000000</v>
      </c>
      <c r="N255" s="5">
        <v>8000000000</v>
      </c>
      <c r="O255" s="5">
        <v>-10000000000</v>
      </c>
      <c r="P255" s="5">
        <v>-25000000000</v>
      </c>
      <c r="Q255" s="5">
        <v>-90000000000</v>
      </c>
      <c r="R255" s="5">
        <v>-17000000000</v>
      </c>
      <c r="S255" s="5">
        <v>-526000000000</v>
      </c>
      <c r="T255" s="5">
        <v>97000000000</v>
      </c>
      <c r="U255" s="5">
        <v>-1080000000000</v>
      </c>
      <c r="V255" s="5">
        <v>19000000000</v>
      </c>
      <c r="W255" s="5">
        <v>-713000000000</v>
      </c>
      <c r="X255" s="5">
        <v>-310000000000</v>
      </c>
      <c r="Y255" s="5">
        <v>-550000000000</v>
      </c>
      <c r="Z255" s="5">
        <v>-287000000000</v>
      </c>
    </row>
    <row r="256" spans="3:26" ht="15.5" x14ac:dyDescent="0.35">
      <c r="C256" t="s">
        <v>17</v>
      </c>
      <c r="I256" s="6">
        <v>2.0699999999999998</v>
      </c>
      <c r="J256" s="6">
        <v>2.1800000000000002</v>
      </c>
      <c r="K256" s="6">
        <v>0.72</v>
      </c>
      <c r="L256" s="6">
        <v>0.2</v>
      </c>
      <c r="M256" s="6">
        <v>0.79</v>
      </c>
      <c r="N256" s="6">
        <v>0.28999999999999998</v>
      </c>
      <c r="O256" s="6">
        <v>-0.38</v>
      </c>
      <c r="P256" s="6">
        <v>-0.95</v>
      </c>
      <c r="Q256" s="6">
        <v>-3.46</v>
      </c>
      <c r="R256" s="6">
        <v>-3.67</v>
      </c>
      <c r="S256" s="6">
        <v>-110.53</v>
      </c>
      <c r="T256" s="6">
        <v>20.36</v>
      </c>
      <c r="U256" s="6">
        <v>-226.86</v>
      </c>
      <c r="V256" s="6">
        <v>4.0599999999999996</v>
      </c>
      <c r="W256" s="6">
        <v>-160.16</v>
      </c>
      <c r="X256" s="6">
        <v>-69.599999999999994</v>
      </c>
      <c r="Y256" s="6">
        <v>-123.57</v>
      </c>
      <c r="Z256" s="6">
        <v>-89.31</v>
      </c>
    </row>
    <row r="258" spans="2:17" ht="15.5" x14ac:dyDescent="0.35">
      <c r="B258" t="s">
        <v>260</v>
      </c>
      <c r="C258" t="s">
        <v>261</v>
      </c>
      <c r="D258" s="5">
        <v>-13000000000</v>
      </c>
      <c r="E258" s="5">
        <v>-17000000000</v>
      </c>
      <c r="F258" s="5">
        <v>-110000000000</v>
      </c>
      <c r="G258" s="5">
        <v>-17000000000</v>
      </c>
      <c r="H258" s="5">
        <v>-60000000000</v>
      </c>
      <c r="I258" s="5">
        <v>-159000000000</v>
      </c>
      <c r="J258" s="5">
        <v>-122000000000</v>
      </c>
      <c r="K258" s="5">
        <v>-113000000000</v>
      </c>
      <c r="L258" s="5">
        <v>412000000000</v>
      </c>
      <c r="M258" s="5">
        <v>-149000000000</v>
      </c>
      <c r="N258" s="5">
        <v>-272000000000</v>
      </c>
      <c r="O258" s="5">
        <v>-104000000000</v>
      </c>
      <c r="P258" s="5">
        <v>-15000000000</v>
      </c>
      <c r="Q258" s="5">
        <v>-188000000000</v>
      </c>
    </row>
    <row r="259" spans="2:17" ht="15.5" x14ac:dyDescent="0.35">
      <c r="C259" t="s">
        <v>51</v>
      </c>
      <c r="D259" s="6">
        <v>-0.51</v>
      </c>
      <c r="E259" s="6">
        <v>-0.64</v>
      </c>
      <c r="F259" s="6">
        <v>-4.22</v>
      </c>
      <c r="G259" s="6">
        <v>-0.64</v>
      </c>
      <c r="H259" s="6">
        <v>-2.2999999999999998</v>
      </c>
      <c r="I259" s="6">
        <v>-6.1</v>
      </c>
      <c r="J259" s="6">
        <v>-4.68</v>
      </c>
      <c r="K259" s="6">
        <v>-4.33</v>
      </c>
      <c r="L259" s="6">
        <v>15.84</v>
      </c>
      <c r="M259" s="6">
        <v>-5.71</v>
      </c>
      <c r="N259" s="6">
        <v>-10.46</v>
      </c>
      <c r="O259" s="6">
        <v>-3.98</v>
      </c>
      <c r="P259" s="6">
        <v>-0.56999999999999995</v>
      </c>
      <c r="Q259" s="6">
        <v>-7.25</v>
      </c>
    </row>
    <row r="260" spans="2:17" ht="15.5" x14ac:dyDescent="0.35">
      <c r="C260" t="s">
        <v>262</v>
      </c>
      <c r="D260" s="5">
        <v>24000000000</v>
      </c>
      <c r="E260" s="5">
        <v>67000000000</v>
      </c>
      <c r="F260" s="5">
        <v>111000000000</v>
      </c>
      <c r="G260" s="5">
        <v>125000000000</v>
      </c>
      <c r="H260" s="5">
        <v>183000000000</v>
      </c>
      <c r="I260" s="5">
        <v>486000000000</v>
      </c>
      <c r="J260" s="5">
        <v>836000000000</v>
      </c>
      <c r="K260" s="5">
        <v>755000000000</v>
      </c>
      <c r="L260" s="5">
        <v>596000000000</v>
      </c>
      <c r="M260" s="5">
        <v>476000000000</v>
      </c>
      <c r="N260" s="5">
        <v>494000000000</v>
      </c>
      <c r="O260" s="5">
        <v>967000000000</v>
      </c>
      <c r="P260" s="5">
        <v>1672000000000</v>
      </c>
      <c r="Q260" s="5">
        <v>2029000000000</v>
      </c>
    </row>
    <row r="261" spans="2:17" ht="15.5" x14ac:dyDescent="0.35">
      <c r="C261" t="s">
        <v>344</v>
      </c>
      <c r="I261" s="6">
        <v>-185.21</v>
      </c>
    </row>
    <row r="262" spans="2:17" ht="15.5" x14ac:dyDescent="0.35">
      <c r="C262" t="s">
        <v>345</v>
      </c>
      <c r="I262" s="6">
        <v>-70.87</v>
      </c>
    </row>
    <row r="263" spans="2:17" ht="15.5" x14ac:dyDescent="0.35">
      <c r="C263" t="s">
        <v>263</v>
      </c>
      <c r="I263" s="6">
        <v>6.95</v>
      </c>
    </row>
    <row r="264" spans="2:17" ht="15.5" x14ac:dyDescent="0.35">
      <c r="C264" t="s">
        <v>346</v>
      </c>
      <c r="I264" s="6">
        <v>-1.41E-2</v>
      </c>
    </row>
    <row r="265" spans="2:17" ht="15.5" x14ac:dyDescent="0.35">
      <c r="C265" t="s">
        <v>347</v>
      </c>
      <c r="I265" s="6">
        <v>33.880000000000003</v>
      </c>
    </row>
    <row r="266" spans="2:17" ht="15.5" x14ac:dyDescent="0.35">
      <c r="C266" t="s">
        <v>348</v>
      </c>
      <c r="I266" s="6">
        <v>-2.74</v>
      </c>
    </row>
    <row r="267" spans="2:17" ht="15.5" x14ac:dyDescent="0.35">
      <c r="C267" t="s">
        <v>349</v>
      </c>
      <c r="I267" s="6">
        <v>191.69</v>
      </c>
    </row>
    <row r="268" spans="2:17" ht="15.5" x14ac:dyDescent="0.35">
      <c r="C268" t="s">
        <v>350</v>
      </c>
      <c r="I268" s="6">
        <v>193.17</v>
      </c>
    </row>
    <row r="269" spans="2:17" ht="15.5" x14ac:dyDescent="0.35">
      <c r="C269" t="s">
        <v>351</v>
      </c>
      <c r="I269" s="6">
        <v>-553.78</v>
      </c>
    </row>
    <row r="270" spans="2:17" ht="15.5" x14ac:dyDescent="0.35">
      <c r="C270" t="s">
        <v>264</v>
      </c>
      <c r="I270" s="6">
        <v>-1929.89</v>
      </c>
    </row>
    <row r="271" spans="2:17" ht="15.5" x14ac:dyDescent="0.35">
      <c r="C271" t="s">
        <v>352</v>
      </c>
      <c r="I271" s="6">
        <v>-6.01</v>
      </c>
    </row>
    <row r="272" spans="2:17" ht="15.5" x14ac:dyDescent="0.35">
      <c r="C272" t="s">
        <v>353</v>
      </c>
      <c r="I272" s="6">
        <v>-2.2999999999999998</v>
      </c>
    </row>
    <row r="273" spans="3:9" ht="15.5" x14ac:dyDescent="0.35">
      <c r="C273" t="s">
        <v>354</v>
      </c>
      <c r="I273" s="6">
        <v>12.57</v>
      </c>
    </row>
    <row r="274" spans="3:9" ht="15.5" x14ac:dyDescent="0.35">
      <c r="C274" t="s">
        <v>355</v>
      </c>
      <c r="D274" s="6">
        <v>0.35</v>
      </c>
    </row>
    <row r="275" spans="3:9" ht="15.5" x14ac:dyDescent="0.35">
      <c r="C275" t="s">
        <v>356</v>
      </c>
      <c r="I275" s="6">
        <v>-155.52000000000001</v>
      </c>
    </row>
    <row r="276" spans="3:9" ht="15.5" x14ac:dyDescent="0.35">
      <c r="C276" t="s">
        <v>357</v>
      </c>
      <c r="I276" s="6">
        <v>2.21</v>
      </c>
    </row>
    <row r="277" spans="3:9" ht="15.5" x14ac:dyDescent="0.35">
      <c r="C277" t="s">
        <v>265</v>
      </c>
      <c r="D277" s="6">
        <v>0.01</v>
      </c>
    </row>
    <row r="278" spans="3:9" ht="15.5" x14ac:dyDescent="0.35">
      <c r="C278" t="s">
        <v>266</v>
      </c>
      <c r="D278" s="6">
        <v>0.01</v>
      </c>
    </row>
    <row r="279" spans="3:9" ht="15.5" x14ac:dyDescent="0.35">
      <c r="C279" t="s">
        <v>267</v>
      </c>
      <c r="D279" s="6">
        <v>-0.42</v>
      </c>
    </row>
    <row r="280" spans="3:9" ht="15.5" x14ac:dyDescent="0.35">
      <c r="C280" t="s">
        <v>268</v>
      </c>
      <c r="D280" s="6">
        <v>-0.22</v>
      </c>
    </row>
    <row r="281" spans="3:9" ht="15.5" x14ac:dyDescent="0.35">
      <c r="C281" t="s">
        <v>269</v>
      </c>
      <c r="D281" s="6">
        <v>-1.04</v>
      </c>
    </row>
    <row r="282" spans="3:9" ht="15.5" x14ac:dyDescent="0.35">
      <c r="C282" t="s">
        <v>270</v>
      </c>
      <c r="D282" s="6">
        <v>46.29</v>
      </c>
    </row>
    <row r="283" spans="3:9" ht="15.5" x14ac:dyDescent="0.35">
      <c r="C283" t="s">
        <v>271</v>
      </c>
      <c r="D283" s="6">
        <v>-0.01</v>
      </c>
    </row>
    <row r="284" spans="3:9" ht="15.5" x14ac:dyDescent="0.35">
      <c r="C284" t="s">
        <v>272</v>
      </c>
      <c r="I284" s="6">
        <v>-0.15</v>
      </c>
    </row>
    <row r="285" spans="3:9" ht="15.5" x14ac:dyDescent="0.35">
      <c r="C285" t="s">
        <v>13</v>
      </c>
      <c r="D285" s="5">
        <v>-2000000000</v>
      </c>
    </row>
    <row r="286" spans="3:9" ht="15.5" x14ac:dyDescent="0.35">
      <c r="C286" t="s">
        <v>358</v>
      </c>
      <c r="I286" s="6">
        <v>-1153.78</v>
      </c>
    </row>
    <row r="287" spans="3:9" ht="15.5" x14ac:dyDescent="0.35">
      <c r="C287" t="s">
        <v>273</v>
      </c>
      <c r="I287" s="6">
        <v>-4.2431000000000001</v>
      </c>
    </row>
    <row r="288" spans="3:9" ht="15.5" x14ac:dyDescent="0.35">
      <c r="C288" t="s">
        <v>274</v>
      </c>
      <c r="I288" s="6">
        <v>3.8699999999999998E-2</v>
      </c>
    </row>
    <row r="289" spans="3:9" ht="15.5" x14ac:dyDescent="0.35">
      <c r="C289" t="s">
        <v>275</v>
      </c>
      <c r="I289" s="6">
        <v>9.8999999999999991E-3</v>
      </c>
    </row>
    <row r="290" spans="3:9" ht="15.5" x14ac:dyDescent="0.35">
      <c r="C290" t="s">
        <v>359</v>
      </c>
      <c r="I290" s="6">
        <v>9.300000000000001E-3</v>
      </c>
    </row>
    <row r="291" spans="3:9" ht="15.5" x14ac:dyDescent="0.35">
      <c r="C291" t="s">
        <v>276</v>
      </c>
      <c r="D291" s="6">
        <v>8.84</v>
      </c>
    </row>
    <row r="292" spans="3:9" ht="15.5" x14ac:dyDescent="0.35">
      <c r="C292" t="s">
        <v>277</v>
      </c>
      <c r="D292" s="6">
        <v>37.369999999999997</v>
      </c>
    </row>
    <row r="293" spans="3:9" ht="15.5" x14ac:dyDescent="0.35">
      <c r="C293" t="s">
        <v>278</v>
      </c>
      <c r="D293" s="6">
        <v>2613.7600000000002</v>
      </c>
    </row>
    <row r="294" spans="3:9" ht="15.5" x14ac:dyDescent="0.35">
      <c r="C294" t="s">
        <v>279</v>
      </c>
      <c r="D294" s="6">
        <v>-2567.5500000000002</v>
      </c>
    </row>
    <row r="295" spans="3:9" ht="15.5" x14ac:dyDescent="0.35">
      <c r="C295" t="s">
        <v>280</v>
      </c>
      <c r="D295" s="6">
        <v>10.29</v>
      </c>
    </row>
    <row r="296" spans="3:9" ht="15.5" x14ac:dyDescent="0.35">
      <c r="C296" t="s">
        <v>281</v>
      </c>
      <c r="I296" s="6">
        <v>5.74</v>
      </c>
    </row>
    <row r="297" spans="3:9" ht="15.5" x14ac:dyDescent="0.35">
      <c r="C297" t="s">
        <v>282</v>
      </c>
      <c r="I297" s="6">
        <v>32.479999999999997</v>
      </c>
    </row>
    <row r="298" spans="3:9" ht="15.5" x14ac:dyDescent="0.35">
      <c r="C298" t="s">
        <v>47</v>
      </c>
      <c r="I298" s="5">
        <v>11079000000000</v>
      </c>
    </row>
    <row r="299" spans="3:9" ht="15.5" x14ac:dyDescent="0.35">
      <c r="C299" t="s">
        <v>283</v>
      </c>
      <c r="I299" s="5">
        <v>12651000000000</v>
      </c>
    </row>
    <row r="300" spans="3:9" ht="15.5" x14ac:dyDescent="0.35">
      <c r="C300" t="s">
        <v>284</v>
      </c>
      <c r="I300" s="5">
        <v>26010000000</v>
      </c>
    </row>
    <row r="301" spans="3:9" ht="15.5" x14ac:dyDescent="0.35">
      <c r="C301" t="s">
        <v>285</v>
      </c>
      <c r="I301" s="6">
        <v>4.6300000000000001E-2</v>
      </c>
    </row>
    <row r="302" spans="3:9" ht="15.5" x14ac:dyDescent="0.35">
      <c r="C302" t="s">
        <v>286</v>
      </c>
      <c r="D302" s="6">
        <v>8.14E-2</v>
      </c>
    </row>
    <row r="303" spans="3:9" ht="15.5" x14ac:dyDescent="0.35">
      <c r="C303" t="s">
        <v>287</v>
      </c>
      <c r="D303" s="6">
        <v>-0.1925</v>
      </c>
    </row>
    <row r="304" spans="3:9" ht="15.5" x14ac:dyDescent="0.35">
      <c r="C304" t="s">
        <v>288</v>
      </c>
      <c r="D304" s="6">
        <v>-0.54449999999999998</v>
      </c>
    </row>
    <row r="305" spans="3:9" ht="15.5" x14ac:dyDescent="0.35">
      <c r="C305" t="s">
        <v>453</v>
      </c>
      <c r="D305" s="6">
        <v>-0.79980000000000007</v>
      </c>
    </row>
    <row r="306" spans="3:9" ht="15.5" x14ac:dyDescent="0.35">
      <c r="C306" t="s">
        <v>289</v>
      </c>
      <c r="D306" s="6">
        <v>-0.84959999999999991</v>
      </c>
    </row>
    <row r="307" spans="3:9" ht="15.5" x14ac:dyDescent="0.35">
      <c r="C307" t="s">
        <v>360</v>
      </c>
      <c r="D307" s="6">
        <v>0.13039999999999999</v>
      </c>
    </row>
    <row r="308" spans="3:9" ht="15.5" x14ac:dyDescent="0.35">
      <c r="C308" t="s">
        <v>290</v>
      </c>
      <c r="I308" s="5">
        <v>8</v>
      </c>
    </row>
    <row r="309" spans="3:9" ht="15.5" x14ac:dyDescent="0.35">
      <c r="C309" t="s">
        <v>291</v>
      </c>
      <c r="I309" t="s">
        <v>512</v>
      </c>
    </row>
    <row r="310" spans="3:9" ht="15.5" x14ac:dyDescent="0.35">
      <c r="C310" t="s">
        <v>293</v>
      </c>
      <c r="I310" s="5">
        <v>4</v>
      </c>
    </row>
    <row r="311" spans="3:9" ht="15.5" x14ac:dyDescent="0.35">
      <c r="C311" t="s">
        <v>294</v>
      </c>
      <c r="I311" s="6">
        <v>0.71</v>
      </c>
    </row>
    <row r="312" spans="3:9" ht="15.5" x14ac:dyDescent="0.35">
      <c r="C312" t="s">
        <v>295</v>
      </c>
      <c r="I312" s="6">
        <v>0.86</v>
      </c>
    </row>
    <row r="313" spans="3:9" ht="15.5" x14ac:dyDescent="0.35">
      <c r="C313" t="s">
        <v>296</v>
      </c>
      <c r="I313" s="6">
        <v>0.28999999999999998</v>
      </c>
    </row>
    <row r="314" spans="3:9" ht="15.5" x14ac:dyDescent="0.35">
      <c r="C314" t="s">
        <v>361</v>
      </c>
      <c r="I314" s="6">
        <v>0.05</v>
      </c>
    </row>
    <row r="315" spans="3:9" ht="15.5" x14ac:dyDescent="0.35">
      <c r="C315" t="s">
        <v>297</v>
      </c>
      <c r="I315" s="5">
        <v>0</v>
      </c>
    </row>
    <row r="316" spans="3:9" ht="15.5" x14ac:dyDescent="0.35">
      <c r="C316" t="s">
        <v>298</v>
      </c>
      <c r="I316" s="6">
        <v>0.95</v>
      </c>
    </row>
    <row r="317" spans="3:9" ht="15.5" x14ac:dyDescent="0.35">
      <c r="C317" t="s">
        <v>299</v>
      </c>
      <c r="I317" s="5">
        <v>327000000000</v>
      </c>
    </row>
    <row r="318" spans="3:9" ht="15.5" x14ac:dyDescent="0.35">
      <c r="C318" t="s">
        <v>300</v>
      </c>
      <c r="I318" s="5">
        <v>28000000000</v>
      </c>
    </row>
    <row r="319" spans="3:9" ht="15.5" x14ac:dyDescent="0.35">
      <c r="C319" t="s">
        <v>301</v>
      </c>
      <c r="I319" s="5">
        <v>-7000000000</v>
      </c>
    </row>
    <row r="320" spans="3:9" ht="15.5" x14ac:dyDescent="0.35">
      <c r="C320" t="s">
        <v>302</v>
      </c>
      <c r="I320" s="5">
        <v>-156000000000</v>
      </c>
    </row>
    <row r="321" spans="3:9" ht="15.5" x14ac:dyDescent="0.35">
      <c r="C321" t="s">
        <v>303</v>
      </c>
      <c r="D321" s="5">
        <v>9000000000</v>
      </c>
    </row>
    <row r="322" spans="3:9" ht="15.5" x14ac:dyDescent="0.35">
      <c r="C322" t="s">
        <v>304</v>
      </c>
      <c r="D322" s="5">
        <v>37000000000</v>
      </c>
    </row>
    <row r="323" spans="3:9" ht="15.5" x14ac:dyDescent="0.35">
      <c r="C323" t="s">
        <v>305</v>
      </c>
      <c r="D323" s="5">
        <v>4206000000000</v>
      </c>
    </row>
    <row r="324" spans="3:9" ht="15.5" x14ac:dyDescent="0.35">
      <c r="C324" t="s">
        <v>245</v>
      </c>
      <c r="D324" s="5">
        <v>-2326000000000</v>
      </c>
    </row>
    <row r="325" spans="3:9" ht="15.5" x14ac:dyDescent="0.35">
      <c r="C325" t="s">
        <v>306</v>
      </c>
      <c r="I325" s="5">
        <v>-4045000000000</v>
      </c>
    </row>
    <row r="326" spans="3:9" ht="15.5" x14ac:dyDescent="0.35">
      <c r="C326" t="s">
        <v>243</v>
      </c>
      <c r="D326" s="5">
        <v>872000000000</v>
      </c>
    </row>
    <row r="327" spans="3:9" ht="15.5" x14ac:dyDescent="0.35">
      <c r="C327" t="s">
        <v>242</v>
      </c>
      <c r="D327" s="5">
        <v>834000000000</v>
      </c>
    </row>
    <row r="328" spans="3:9" ht="15.5" x14ac:dyDescent="0.35">
      <c r="C328" t="s">
        <v>24</v>
      </c>
      <c r="D328" s="5">
        <v>1705000000000</v>
      </c>
    </row>
    <row r="329" spans="3:9" ht="15.5" x14ac:dyDescent="0.35">
      <c r="C329" t="s">
        <v>21</v>
      </c>
      <c r="D329" s="5">
        <v>1696000000000</v>
      </c>
    </row>
    <row r="330" spans="3:9" ht="15.5" x14ac:dyDescent="0.35">
      <c r="C330" t="s">
        <v>244</v>
      </c>
      <c r="I330" s="5">
        <v>-4169000000000</v>
      </c>
    </row>
    <row r="331" spans="3:9" ht="15.5" x14ac:dyDescent="0.35">
      <c r="C331" t="s">
        <v>307</v>
      </c>
      <c r="I331" s="5">
        <v>58000000000</v>
      </c>
    </row>
    <row r="332" spans="3:9" ht="15.5" x14ac:dyDescent="0.35">
      <c r="C332" t="s">
        <v>308</v>
      </c>
      <c r="I332" s="5">
        <v>0</v>
      </c>
    </row>
    <row r="333" spans="3:9" ht="15.5" x14ac:dyDescent="0.35">
      <c r="C333" t="s">
        <v>309</v>
      </c>
      <c r="I333" s="5">
        <v>-50000000000</v>
      </c>
    </row>
    <row r="334" spans="3:9" ht="15.5" x14ac:dyDescent="0.35">
      <c r="C334" t="s">
        <v>310</v>
      </c>
      <c r="I334" s="5">
        <v>0</v>
      </c>
    </row>
    <row r="335" spans="3:9" ht="15.5" x14ac:dyDescent="0.35">
      <c r="C335" t="s">
        <v>311</v>
      </c>
      <c r="I335" s="5">
        <v>57000000000</v>
      </c>
    </row>
  </sheetData>
  <pageMargins left="0.7" right="0.7" top="0.75" bottom="0.75" header="0.3" footer="0.3"/>
  <ignoredErrors>
    <ignoredError sqref="A1:Z33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35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513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</row>
    <row r="2" spans="1:23" ht="15.5" x14ac:dyDescent="0.35">
      <c r="C2" t="s">
        <v>514</v>
      </c>
      <c r="D2" s="2" vm="47">
        <f ca="1">IFERROR(_xlfn.STOCKHISTORY("XIDX:" &amp; $C$1, D3, , 0, 0, 1), "Libur")</f>
        <v>174</v>
      </c>
      <c r="E2" s="2" vm="48">
        <f ca="1">IFERROR(_xlfn.STOCKHISTORY("XIDX:" &amp; $C$1, E3, , 0, 0, 1), "Libur")</f>
        <v>163</v>
      </c>
      <c r="H2" s="2" vm="48">
        <f ca="1">IFERROR(INDEX(D2:G2,COUNT(D2:G2)),"")</f>
        <v>163</v>
      </c>
      <c r="I2" s="2" vm="49">
        <f t="shared" ref="I2:W2" ca="1" si="0">IFERROR(_xlfn.STOCKHISTORY("XIDX:" &amp; $C$1, I1, , 0, 0, 1), "Libur")</f>
        <v>192</v>
      </c>
      <c r="J2" s="2" vm="50">
        <f t="shared" ca="1" si="0"/>
        <v>167</v>
      </c>
      <c r="K2" s="2" vm="51">
        <f t="shared" ca="1" si="0"/>
        <v>208</v>
      </c>
      <c r="L2" s="2" vm="39">
        <f t="shared" ca="1" si="0"/>
        <v>236</v>
      </c>
      <c r="M2" s="2" vm="52">
        <f t="shared" ca="1" si="0"/>
        <v>214</v>
      </c>
      <c r="N2" s="2" vm="51">
        <f t="shared" ca="1" si="0"/>
        <v>208</v>
      </c>
      <c r="O2" s="2" vm="53">
        <f t="shared" ca="1" si="0"/>
        <v>266</v>
      </c>
      <c r="P2" s="2" vm="54">
        <f t="shared" ca="1" si="0"/>
        <v>220</v>
      </c>
      <c r="Q2" s="2" vm="55">
        <f t="shared" ca="1" si="0"/>
        <v>308</v>
      </c>
      <c r="R2" s="2" vm="56">
        <f t="shared" ca="1" si="0"/>
        <v>336</v>
      </c>
      <c r="S2" s="2" vm="57">
        <f t="shared" ca="1" si="0"/>
        <v>300</v>
      </c>
      <c r="T2" s="2" vm="58">
        <f t="shared" ca="1" si="0"/>
        <v>356</v>
      </c>
      <c r="U2" s="2" vm="59">
        <f t="shared" ca="1" si="0"/>
        <v>400</v>
      </c>
      <c r="V2" s="2" vm="60">
        <f t="shared" ca="1" si="0"/>
        <v>340</v>
      </c>
      <c r="W2" s="2" t="str">
        <f t="shared" ca="1" si="0"/>
        <v>Libur</v>
      </c>
    </row>
    <row r="3" spans="1:2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3" ht="15.5" x14ac:dyDescent="0.35">
      <c r="B4" t="s">
        <v>5</v>
      </c>
      <c r="C4" t="s">
        <v>6</v>
      </c>
      <c r="D4" s="2">
        <f>IFERROR(INDEX(D51:D500,MATCH($C$4,$C$51:$C$500,0)),"")</f>
        <v>434317528806</v>
      </c>
      <c r="E4" s="2">
        <f>IFERROR(INDEX(E51:E500,MATCH($C$4,$C$51:$C$500,0)),"")</f>
        <v>455334981655</v>
      </c>
      <c r="H4" s="2">
        <f>IFERROR(SUM(D4:G4)*(4/MAX(1,COUNT(D4:G4))),"")</f>
        <v>1779305020922</v>
      </c>
      <c r="I4" s="2">
        <f t="shared" ref="I4:W4" si="1">IFERROR(INDEX(I51:I500,MATCH($C$4,$C$51:$C$500,0)),"")</f>
        <v>1733311160699</v>
      </c>
      <c r="J4" s="2">
        <f t="shared" si="1"/>
        <v>1518058140222</v>
      </c>
      <c r="K4" s="2">
        <f t="shared" si="1"/>
        <v>1472856196208</v>
      </c>
      <c r="L4" s="2">
        <f t="shared" si="1"/>
        <v>1498011822265</v>
      </c>
      <c r="M4" s="2">
        <f t="shared" si="1"/>
        <v>1098352842355</v>
      </c>
      <c r="N4" s="2">
        <f t="shared" si="1"/>
        <v>1141269765789</v>
      </c>
      <c r="O4" s="2">
        <f t="shared" si="1"/>
        <v>1478735205373</v>
      </c>
      <c r="P4" s="2">
        <f t="shared" si="1"/>
        <v>860682351001</v>
      </c>
      <c r="Q4" s="2">
        <f t="shared" si="1"/>
        <v>773806956330</v>
      </c>
      <c r="R4" s="2">
        <f t="shared" si="1"/>
        <v>901909489240</v>
      </c>
      <c r="S4" s="2">
        <f t="shared" si="1"/>
        <v>859743472895</v>
      </c>
      <c r="T4" s="2">
        <f t="shared" si="1"/>
        <v>746828922732</v>
      </c>
      <c r="U4" s="2">
        <f t="shared" si="1"/>
        <v>670290947164</v>
      </c>
      <c r="V4" s="2">
        <f t="shared" si="1"/>
        <v>558886515975</v>
      </c>
      <c r="W4" s="2">
        <f t="shared" si="1"/>
        <v>470116723006</v>
      </c>
    </row>
    <row r="5" spans="1:23" ht="15.5" x14ac:dyDescent="0.35">
      <c r="B5" t="s">
        <v>7</v>
      </c>
      <c r="C5" t="s">
        <v>8</v>
      </c>
      <c r="D5" s="2">
        <f>IFERROR(INDEX(D51:D500,MATCH($C$5,$C$51:$C$500,0)),"")</f>
        <v>14564793016</v>
      </c>
      <c r="E5" s="2">
        <f>IFERROR(INDEX(E51:E500,MATCH($C$5,$C$51:$C$500,0)),"")</f>
        <v>17620487313</v>
      </c>
      <c r="H5" s="2">
        <f>IFERROR(SUM(D5:G5)*(4/MAX(1,COUNT(D5:G5))),"")</f>
        <v>64370560658</v>
      </c>
      <c r="I5" s="2">
        <f t="shared" ref="I5:W5" si="2">IFERROR(INDEX(I51:I500,MATCH($C$5,$C$51:$C$500,0)),"")</f>
        <v>66833991234</v>
      </c>
      <c r="J5" s="2">
        <f t="shared" si="2"/>
        <v>49584142236</v>
      </c>
      <c r="K5" s="2">
        <f t="shared" si="2"/>
        <v>35357629944</v>
      </c>
      <c r="L5" s="2">
        <f t="shared" si="2"/>
        <v>36897131795</v>
      </c>
      <c r="M5" s="2">
        <f t="shared" si="2"/>
        <v>4833606158</v>
      </c>
      <c r="N5" s="2">
        <f t="shared" si="2"/>
        <v>-8928213988</v>
      </c>
      <c r="O5" s="2">
        <f t="shared" si="2"/>
        <v>-2442145277</v>
      </c>
      <c r="P5" s="2">
        <f t="shared" si="2"/>
        <v>5465159755</v>
      </c>
      <c r="Q5" s="2">
        <f t="shared" si="2"/>
        <v>5526714243</v>
      </c>
      <c r="R5" s="2">
        <f t="shared" si="2"/>
        <v>3767114556</v>
      </c>
      <c r="S5" s="2">
        <f t="shared" si="2"/>
        <v>22448903913</v>
      </c>
      <c r="T5" s="2">
        <f t="shared" si="2"/>
        <v>23873666407</v>
      </c>
      <c r="U5" s="2">
        <f t="shared" si="2"/>
        <v>32172591195</v>
      </c>
      <c r="V5" s="2">
        <f t="shared" si="2"/>
        <v>23715532038</v>
      </c>
      <c r="W5" s="2">
        <f t="shared" si="2"/>
        <v>6210886845</v>
      </c>
    </row>
    <row r="6" spans="1:23" ht="15.5" x14ac:dyDescent="0.35">
      <c r="B6" t="s">
        <v>9</v>
      </c>
      <c r="C6" t="s">
        <v>10</v>
      </c>
      <c r="D6" s="2">
        <f>IFERROR(INDEX(D51:D500,MATCH($C$6,$C$51:$C$500,0)),"")</f>
        <v>857052454572</v>
      </c>
      <c r="E6" s="2">
        <f>IFERROR(INDEX(E51:E500,MATCH($C$6,$C$51:$C$500,0)),"")</f>
        <v>885190590496</v>
      </c>
      <c r="H6" s="2">
        <f>IFERROR(INDEX(D6:G6,COUNT(D6:G6)),"")</f>
        <v>885190590496</v>
      </c>
      <c r="I6" s="2">
        <f t="shared" ref="I6:W6" si="3">IFERROR(INDEX(I51:I500,MATCH($C$6,$C$51:$C$500,0)),"")</f>
        <v>841099060660</v>
      </c>
      <c r="J6" s="2">
        <f t="shared" si="3"/>
        <v>770582286779</v>
      </c>
      <c r="K6" s="2">
        <f t="shared" si="3"/>
        <v>724735310366</v>
      </c>
      <c r="L6" s="2">
        <f t="shared" si="3"/>
        <v>712024029526</v>
      </c>
      <c r="M6" s="2">
        <f t="shared" si="3"/>
        <v>658639967153</v>
      </c>
      <c r="N6" s="2">
        <f t="shared" si="3"/>
        <v>644696509420</v>
      </c>
      <c r="O6" s="2">
        <f t="shared" si="3"/>
        <v>660613650580</v>
      </c>
      <c r="P6" s="2">
        <f t="shared" si="3"/>
        <v>356224843978</v>
      </c>
      <c r="Q6" s="2">
        <f t="shared" si="3"/>
        <v>356231586783</v>
      </c>
      <c r="R6" s="2">
        <f t="shared" si="3"/>
        <v>346627180477</v>
      </c>
      <c r="S6" s="2">
        <f t="shared" si="3"/>
        <v>329208076905</v>
      </c>
      <c r="T6" s="2">
        <f t="shared" si="3"/>
        <v>309510415383</v>
      </c>
      <c r="U6" s="2">
        <f t="shared" si="3"/>
        <v>282306467893</v>
      </c>
      <c r="V6" s="2">
        <f t="shared" si="3"/>
        <v>242556471149</v>
      </c>
      <c r="W6" s="2">
        <f t="shared" si="3"/>
        <v>84321326299</v>
      </c>
    </row>
    <row r="7" spans="1:23" ht="15.5" x14ac:dyDescent="0.35">
      <c r="B7" t="s">
        <v>11</v>
      </c>
      <c r="C7" t="s">
        <v>12</v>
      </c>
      <c r="D7" s="3">
        <f>IFERROR(INDEX(D51:D500,MATCH($C$7,$C$51:$C$500,0))/1000000000,"")</f>
        <v>3.14</v>
      </c>
      <c r="E7" s="3">
        <f>IFERROR(INDEX(E51:E500,MATCH($C$7,$C$51:$C$500,0))/1000000000,"")</f>
        <v>3.14</v>
      </c>
      <c r="H7" s="3">
        <f>IFERROR(INDEX(D7:G7,COUNT(D7:G7)),"")</f>
        <v>3.14</v>
      </c>
      <c r="I7" s="3">
        <f t="shared" ref="I7:W7" si="4">IFERROR(INDEX(I51:I500,MATCH($C$7,$C$51:$C$500,0))/1000000000,"")</f>
        <v>3.14</v>
      </c>
      <c r="J7" s="3">
        <f t="shared" si="4"/>
        <v>3.14</v>
      </c>
      <c r="K7" s="3">
        <f t="shared" si="4"/>
        <v>3.14</v>
      </c>
      <c r="L7" s="3">
        <f t="shared" si="4"/>
        <v>3.14</v>
      </c>
      <c r="M7" s="3">
        <f t="shared" si="4"/>
        <v>3.14</v>
      </c>
      <c r="N7" s="3">
        <f t="shared" si="4"/>
        <v>3.14</v>
      </c>
      <c r="O7" s="3">
        <f t="shared" si="4"/>
        <v>3.14</v>
      </c>
      <c r="P7" s="3">
        <f t="shared" si="4"/>
        <v>1.05</v>
      </c>
      <c r="Q7" s="3">
        <f t="shared" si="4"/>
        <v>1.05</v>
      </c>
      <c r="R7" s="3">
        <f t="shared" si="4"/>
        <v>1.05</v>
      </c>
      <c r="S7" s="3">
        <f t="shared" si="4"/>
        <v>1.05</v>
      </c>
      <c r="T7" s="3">
        <f t="shared" si="4"/>
        <v>1.04</v>
      </c>
      <c r="U7" s="3">
        <f t="shared" si="4"/>
        <v>1</v>
      </c>
      <c r="V7" s="3">
        <f t="shared" si="4"/>
        <v>1</v>
      </c>
      <c r="W7" s="3">
        <f t="shared" si="4"/>
        <v>0.7</v>
      </c>
    </row>
    <row r="8" spans="1:2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26000000000</v>
      </c>
      <c r="E8" s="2">
        <f>IFERROR(INDEX(E51:E500,MATCH("Free cash flow (Quarter)",$C$51:$C$500,0)),"")</f>
        <v>58000000000</v>
      </c>
      <c r="H8" s="2">
        <f>IFERROR(INDEX(D8:G8,COUNT(D8:G8)),"")</f>
        <v>58000000000</v>
      </c>
      <c r="I8" s="2">
        <f t="shared" ref="I8:W8" si="5">IFERROR(INDEX(I51:I500,MATCH($C$8,$C$51:$C$500,0)),"")</f>
        <v>79000000000</v>
      </c>
      <c r="J8" s="2">
        <f t="shared" si="5"/>
        <v>67000000000</v>
      </c>
      <c r="K8" s="2">
        <f t="shared" si="5"/>
        <v>69000000000</v>
      </c>
      <c r="L8" s="2">
        <f t="shared" si="5"/>
        <v>33000000000</v>
      </c>
      <c r="M8" s="2">
        <f t="shared" si="5"/>
        <v>75000000000</v>
      </c>
      <c r="N8" s="2">
        <f t="shared" si="5"/>
        <v>62000000000</v>
      </c>
      <c r="O8" s="2">
        <f t="shared" si="5"/>
        <v>-26000000000</v>
      </c>
      <c r="P8" s="2">
        <f t="shared" si="5"/>
        <v>2000000000</v>
      </c>
      <c r="Q8" s="2">
        <f t="shared" si="5"/>
        <v>27000000000</v>
      </c>
      <c r="R8" s="2">
        <f t="shared" si="5"/>
        <v>-37000000000</v>
      </c>
      <c r="S8" s="2">
        <f t="shared" si="5"/>
        <v>35000000000</v>
      </c>
      <c r="T8" s="2">
        <f t="shared" si="5"/>
        <v>-36000000000</v>
      </c>
      <c r="U8" s="2">
        <f t="shared" si="5"/>
        <v>-10000000000</v>
      </c>
      <c r="V8" s="2">
        <f t="shared" si="5"/>
        <v>-16000000000</v>
      </c>
      <c r="W8" s="2">
        <f t="shared" si="5"/>
        <v>6000000000</v>
      </c>
    </row>
    <row r="9" spans="1:23" ht="15.5" x14ac:dyDescent="0.35">
      <c r="A9" t="s">
        <v>16</v>
      </c>
      <c r="C9" t="s">
        <v>17</v>
      </c>
      <c r="D9" s="3">
        <f>IFERROR(INDEX(D51:D500,MATCH("Free cash flow per share (Quarter)",$C$51:$C$500,0)),"")</f>
        <v>8.16</v>
      </c>
      <c r="E9" s="3">
        <f>IFERROR(INDEX(E51:E500,MATCH("Free cash flow per share (Quarter)",$C$51:$C$500,0)),"")</f>
        <v>18.510000000000002</v>
      </c>
      <c r="H9" s="3">
        <f>IFERROR(INDEX(D9:G9,COUNT(D9:G9)),"")</f>
        <v>18.510000000000002</v>
      </c>
      <c r="I9" s="3">
        <f t="shared" ref="I9:W9" si="6">IFERROR(INDEX(I51:I500,MATCH($C$9,$C$51:$C$500,0)),"")</f>
        <v>25.04</v>
      </c>
      <c r="J9" s="3">
        <f t="shared" si="6"/>
        <v>21.44</v>
      </c>
      <c r="K9" s="3">
        <f t="shared" si="6"/>
        <v>21.99</v>
      </c>
      <c r="L9" s="3">
        <f t="shared" si="6"/>
        <v>10.4</v>
      </c>
      <c r="M9" s="3">
        <f t="shared" si="6"/>
        <v>23.99</v>
      </c>
      <c r="N9" s="3">
        <f t="shared" si="6"/>
        <v>19.78</v>
      </c>
      <c r="O9" s="3">
        <f t="shared" si="6"/>
        <v>-8.1199999999999992</v>
      </c>
      <c r="P9" s="3">
        <f t="shared" si="6"/>
        <v>1.91</v>
      </c>
      <c r="Q9" s="3">
        <f t="shared" si="6"/>
        <v>25.81</v>
      </c>
      <c r="R9" s="3">
        <f t="shared" si="6"/>
        <v>-35.229999999999997</v>
      </c>
      <c r="S9" s="3">
        <f t="shared" si="6"/>
        <v>33.85</v>
      </c>
      <c r="T9" s="3">
        <f t="shared" si="6"/>
        <v>-34.29</v>
      </c>
      <c r="U9" s="3">
        <f t="shared" si="6"/>
        <v>-9.75</v>
      </c>
      <c r="V9" s="3">
        <f t="shared" si="6"/>
        <v>-16.36</v>
      </c>
      <c r="W9" s="3">
        <f t="shared" si="6"/>
        <v>8.57</v>
      </c>
    </row>
    <row r="10" spans="1:23" ht="15.5" x14ac:dyDescent="0.35">
      <c r="C10" t="s">
        <v>18</v>
      </c>
      <c r="D10" s="3">
        <f ca="1">IFERROR(IF(D9=0,"",D2/D9),"")</f>
        <v>21.323529411764707</v>
      </c>
      <c r="E10" s="3">
        <f ca="1">IFERROR(IF(E9=0,"",E2/E9),"")</f>
        <v>8.8060507833603445</v>
      </c>
      <c r="I10" s="3">
        <f t="shared" ref="I10:W10" ca="1" si="7">IFERROR(IF(I9=0,"",I2/I9),"")</f>
        <v>7.6677316293929714</v>
      </c>
      <c r="J10" s="3">
        <f t="shared" ca="1" si="7"/>
        <v>7.7891791044776113</v>
      </c>
      <c r="K10" s="3">
        <f t="shared" ca="1" si="7"/>
        <v>9.4588449295134165</v>
      </c>
      <c r="L10" s="3">
        <f t="shared" ca="1" si="7"/>
        <v>22.69230769230769</v>
      </c>
      <c r="M10" s="3">
        <f t="shared" ca="1" si="7"/>
        <v>8.9203834931221344</v>
      </c>
      <c r="N10" s="3">
        <f t="shared" ca="1" si="7"/>
        <v>10.515672396359959</v>
      </c>
      <c r="O10" s="3">
        <f t="shared" ca="1" si="7"/>
        <v>-32.758620689655174</v>
      </c>
      <c r="P10" s="3">
        <f t="shared" ca="1" si="7"/>
        <v>115.18324607329843</v>
      </c>
      <c r="Q10" s="3">
        <f t="shared" ca="1" si="7"/>
        <v>11.933359163115073</v>
      </c>
      <c r="R10" s="3">
        <f t="shared" ca="1" si="7"/>
        <v>-9.5373261424921942</v>
      </c>
      <c r="S10" s="3">
        <f t="shared" ca="1" si="7"/>
        <v>8.862629246676514</v>
      </c>
      <c r="T10" s="3">
        <f t="shared" ca="1" si="7"/>
        <v>-10.382035578885972</v>
      </c>
      <c r="U10" s="3">
        <f t="shared" ca="1" si="7"/>
        <v>-41.025641025641029</v>
      </c>
      <c r="V10" s="3">
        <f t="shared" ca="1" si="7"/>
        <v>-20.78239608801956</v>
      </c>
      <c r="W10" s="3" t="str">
        <f t="shared" ca="1" si="7"/>
        <v/>
      </c>
    </row>
    <row r="11" spans="1:23" ht="15.5" x14ac:dyDescent="0.35">
      <c r="B11" t="s">
        <v>19</v>
      </c>
      <c r="C11" t="s">
        <v>20</v>
      </c>
      <c r="D11" s="2">
        <f>IFERROR(INDEX(D51:D500,MATCH($C$11,$C$51:$C$500,0)),"")</f>
        <v>202780729369</v>
      </c>
      <c r="E11" s="2">
        <f>IFERROR(INDEX(E51:E500,MATCH($C$11,$C$51:$C$500,0)),"")</f>
        <v>195001195598</v>
      </c>
      <c r="H11" s="2">
        <f>IFERROR(INDEX(D11:G11,COUNT(D11:G11)),"")</f>
        <v>195001195598</v>
      </c>
      <c r="I11" s="2">
        <f t="shared" ref="I11:W11" si="8">IFERROR(INDEX(I51:I500,MATCH($C$11,$C$51:$C$500,0)),"")</f>
        <v>132550708490</v>
      </c>
      <c r="J11" s="2">
        <f t="shared" si="8"/>
        <v>150853127251</v>
      </c>
      <c r="K11" s="2">
        <f t="shared" si="8"/>
        <v>110643536616</v>
      </c>
      <c r="L11" s="2">
        <f t="shared" si="8"/>
        <v>102658753215</v>
      </c>
      <c r="M11" s="2">
        <f t="shared" si="8"/>
        <v>92012064446</v>
      </c>
      <c r="N11" s="2">
        <f t="shared" si="8"/>
        <v>106826878359</v>
      </c>
      <c r="O11" s="2">
        <f t="shared" si="8"/>
        <v>83507005470</v>
      </c>
      <c r="P11" s="2">
        <f t="shared" si="8"/>
        <v>49425151764</v>
      </c>
      <c r="Q11" s="2">
        <f t="shared" si="8"/>
        <v>32621683434</v>
      </c>
      <c r="R11" s="2">
        <f t="shared" si="8"/>
        <v>88543233204</v>
      </c>
      <c r="S11" s="2">
        <f t="shared" si="8"/>
        <v>65662441715</v>
      </c>
      <c r="T11" s="2">
        <f t="shared" si="8"/>
        <v>48493081818</v>
      </c>
      <c r="U11" s="2">
        <f t="shared" si="8"/>
        <v>62205793466</v>
      </c>
      <c r="V11" s="2">
        <f t="shared" si="8"/>
        <v>56089462390</v>
      </c>
      <c r="W11" s="2">
        <f t="shared" si="8"/>
        <v>7670934960</v>
      </c>
    </row>
    <row r="12" spans="1:2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44000000000</v>
      </c>
      <c r="E12" s="2">
        <f>IFERROR(INDEX(E51:E500,MATCH("Net Debt (Quarter)",$C$51:$C$500,0)),"")</f>
        <v>33000000000</v>
      </c>
      <c r="H12" s="2">
        <f>IFERROR(INDEX(D12:G12,COUNT(D12:G12)),"")</f>
        <v>33000000000</v>
      </c>
      <c r="I12" s="2">
        <f t="shared" ref="I12:W12" si="9">IFERROR(INDEX(I51:I500,MATCH($C$12,$C$51:$C$500,0)),"")</f>
        <v>86000000000</v>
      </c>
      <c r="J12" s="2">
        <f t="shared" si="9"/>
        <v>110000000000</v>
      </c>
      <c r="K12" s="2">
        <f t="shared" si="9"/>
        <v>132000000000</v>
      </c>
      <c r="L12" s="2">
        <f t="shared" si="9"/>
        <v>148000000000</v>
      </c>
      <c r="M12" s="2">
        <f t="shared" si="9"/>
        <v>145000000000</v>
      </c>
      <c r="N12" s="2">
        <f t="shared" si="9"/>
        <v>220000000000</v>
      </c>
      <c r="O12" s="2">
        <f t="shared" si="9"/>
        <v>252000000000</v>
      </c>
      <c r="P12" s="2">
        <f t="shared" si="9"/>
        <v>133000000000</v>
      </c>
      <c r="Q12" s="2">
        <f t="shared" si="9"/>
        <v>100000000000</v>
      </c>
      <c r="R12" s="2">
        <f t="shared" si="9"/>
        <v>115000000000</v>
      </c>
      <c r="S12" s="2">
        <f t="shared" si="9"/>
        <v>64000000000</v>
      </c>
      <c r="T12" s="2">
        <f t="shared" si="9"/>
        <v>89000000000</v>
      </c>
      <c r="U12" s="2">
        <f t="shared" si="9"/>
        <v>32000000000</v>
      </c>
      <c r="V12" s="2">
        <f t="shared" si="9"/>
        <v>13000000000</v>
      </c>
      <c r="W12" s="2">
        <f t="shared" si="9"/>
        <v>52000000000</v>
      </c>
    </row>
    <row r="13" spans="1:2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247000000000</v>
      </c>
      <c r="E13" s="2">
        <f>IFERROR(INDEX(E51:E500,MATCH("Total Debt (Quarter)",$C$51:$C$500,0)),"")</f>
        <v>228000000000</v>
      </c>
      <c r="H13" s="2">
        <f>IFERROR(INDEX(D13:G13,COUNT(D13:G13)),"")</f>
        <v>228000000000</v>
      </c>
      <c r="I13" s="2">
        <f t="shared" ref="I13:W13" si="10">IFERROR(INDEX(I51:I500,MATCH($C$13,$C$51:$C$500,0)),"")</f>
        <v>219000000000</v>
      </c>
      <c r="J13" s="2">
        <f t="shared" si="10"/>
        <v>261000000000</v>
      </c>
      <c r="K13" s="2">
        <f t="shared" si="10"/>
        <v>242000000000</v>
      </c>
      <c r="L13" s="2">
        <f t="shared" si="10"/>
        <v>251000000000</v>
      </c>
      <c r="M13" s="2">
        <f t="shared" si="10"/>
        <v>237000000000</v>
      </c>
      <c r="N13" s="2">
        <f t="shared" si="10"/>
        <v>326000000000</v>
      </c>
      <c r="O13" s="2">
        <f t="shared" si="10"/>
        <v>336000000000</v>
      </c>
      <c r="P13" s="2">
        <f t="shared" si="10"/>
        <v>182000000000</v>
      </c>
      <c r="Q13" s="2">
        <f t="shared" si="10"/>
        <v>132000000000</v>
      </c>
      <c r="R13" s="2">
        <f t="shared" si="10"/>
        <v>204000000000</v>
      </c>
      <c r="S13" s="2">
        <f t="shared" si="10"/>
        <v>130000000000</v>
      </c>
      <c r="T13" s="2">
        <f t="shared" si="10"/>
        <v>137000000000</v>
      </c>
      <c r="U13" s="2">
        <f t="shared" si="10"/>
        <v>94000000000</v>
      </c>
      <c r="V13" s="2">
        <f t="shared" si="10"/>
        <v>69000000000</v>
      </c>
      <c r="W13" s="2">
        <f t="shared" si="10"/>
        <v>60000000000</v>
      </c>
    </row>
    <row r="14" spans="1:23" ht="15.5" x14ac:dyDescent="0.35">
      <c r="C14" t="s">
        <v>27</v>
      </c>
      <c r="D14" s="2">
        <f>IFERROR(INDEX(D51:D500,MATCH($C$14,$C$51:$C$500,0)),"")</f>
        <v>-4101097413</v>
      </c>
      <c r="E14" s="2">
        <f>IFERROR(INDEX(E51:E500,MATCH($C$14,$C$51:$C$500,0)),"")</f>
        <v>-3868520156</v>
      </c>
      <c r="H14" s="2">
        <f>IFERROR(SUM(D14:G14)*(4/MAX(1,COUNT(D14:G14))),"")</f>
        <v>-15939235138</v>
      </c>
      <c r="I14" s="2">
        <f t="shared" ref="I14:W14" si="11">IFERROR(INDEX(I51:I500,MATCH($C$14,$C$51:$C$500,0)),"")</f>
        <v>-16809743247</v>
      </c>
      <c r="J14" s="2">
        <f t="shared" si="11"/>
        <v>-17738339330</v>
      </c>
      <c r="K14" s="2">
        <f t="shared" si="11"/>
        <v>-17337731393</v>
      </c>
      <c r="L14" s="2">
        <f t="shared" si="11"/>
        <v>-18903672704</v>
      </c>
      <c r="M14" s="2">
        <f t="shared" si="11"/>
        <v>-20108927190</v>
      </c>
      <c r="N14" s="2">
        <f t="shared" si="11"/>
        <v>-31486233620</v>
      </c>
      <c r="O14" s="2">
        <f t="shared" si="11"/>
        <v>-30496104865</v>
      </c>
      <c r="P14" s="2">
        <f t="shared" si="11"/>
        <v>-14501107650</v>
      </c>
      <c r="Q14" s="2">
        <f t="shared" si="11"/>
        <v>-12952044220</v>
      </c>
      <c r="R14" s="2">
        <f t="shared" si="11"/>
        <v>-13048263875</v>
      </c>
      <c r="S14" s="2">
        <f t="shared" si="11"/>
        <v>-12431474856</v>
      </c>
      <c r="T14" s="2">
        <f t="shared" si="11"/>
        <v>-8446264099</v>
      </c>
      <c r="U14" s="2">
        <f t="shared" si="11"/>
        <v>-4181245416</v>
      </c>
      <c r="V14" s="2">
        <f t="shared" si="11"/>
        <v>-4037047268</v>
      </c>
      <c r="W14" s="2">
        <f t="shared" si="11"/>
        <v>-3889971783</v>
      </c>
    </row>
    <row r="15" spans="1:23" ht="15.5" x14ac:dyDescent="0.35">
      <c r="C15" t="s">
        <v>28</v>
      </c>
      <c r="D15" s="2">
        <f>IFERROR(INDEX(D51:D500,MATCH($C$15,$C$51:$C$500,0)),"")</f>
        <v>-9576953405</v>
      </c>
      <c r="E15" s="2">
        <f>IFERROR(INDEX(E51:E500,MATCH($C$15,$C$51:$C$500,0)),"")</f>
        <v>-9540484265</v>
      </c>
      <c r="H15" s="2">
        <f>IFERROR(SUM(D15:G15)*(4/MAX(1,COUNT(D15:G15))),"")</f>
        <v>-38234875340</v>
      </c>
      <c r="I15" s="2">
        <f t="shared" ref="I15:W15" si="12">IFERROR(INDEX(I51:I500,MATCH($C$15,$C$51:$C$500,0)),"")</f>
        <v>-35898248141</v>
      </c>
      <c r="J15" s="2">
        <f t="shared" si="12"/>
        <v>-27132119281</v>
      </c>
      <c r="K15" s="2">
        <f t="shared" si="12"/>
        <v>-22875696596</v>
      </c>
      <c r="L15" s="2">
        <f t="shared" si="12"/>
        <v>-27178745278</v>
      </c>
      <c r="M15" s="2">
        <f t="shared" si="12"/>
        <v>-15518359355</v>
      </c>
      <c r="N15" s="2">
        <f t="shared" si="12"/>
        <v>-15871664396</v>
      </c>
      <c r="O15" s="2">
        <f t="shared" si="12"/>
        <v>-22463824024</v>
      </c>
      <c r="P15" s="2">
        <f t="shared" si="12"/>
        <v>-4640547008</v>
      </c>
      <c r="Q15" s="2">
        <f t="shared" si="12"/>
        <v>-7635098236</v>
      </c>
      <c r="R15" s="2">
        <f t="shared" si="12"/>
        <v>-22734275933</v>
      </c>
      <c r="S15" s="2">
        <f t="shared" si="12"/>
        <v>-12720908918</v>
      </c>
      <c r="T15" s="2">
        <f t="shared" si="12"/>
        <v>-11727008771</v>
      </c>
      <c r="U15" s="2">
        <f t="shared" si="12"/>
        <v>-15865153616</v>
      </c>
      <c r="V15" s="2">
        <f t="shared" si="12"/>
        <v>-15340081922</v>
      </c>
      <c r="W15" s="2">
        <f t="shared" si="12"/>
        <v>-9196405218</v>
      </c>
    </row>
    <row r="16" spans="1:23" ht="15.5" x14ac:dyDescent="0.35">
      <c r="C16" t="s">
        <v>29</v>
      </c>
      <c r="D16" s="2">
        <f>IFERROR(INDEX(D51:D500,MATCH($C$16,$C$51:$C$500,0)),"")</f>
        <v>35458855547</v>
      </c>
      <c r="E16" s="2">
        <f>IFERROR(INDEX(E51:E500,MATCH($C$16,$C$51:$C$500,0)),"")</f>
        <v>41509741673</v>
      </c>
      <c r="H16" s="2">
        <f>IFERROR(SUM(D16:G16)*(4/MAX(1,COUNT(D16:G16))),"")</f>
        <v>153937194440</v>
      </c>
      <c r="I16" s="2">
        <f t="shared" ref="I16:W16" si="13">IFERROR(INDEX(I51:I500,MATCH($C$16,$C$51:$C$500,0)),"")</f>
        <v>146057204814</v>
      </c>
      <c r="J16" s="2">
        <f t="shared" si="13"/>
        <v>110033879361</v>
      </c>
      <c r="K16" s="2">
        <f t="shared" si="13"/>
        <v>91052474492</v>
      </c>
      <c r="L16" s="2">
        <f t="shared" si="13"/>
        <v>91700254580</v>
      </c>
      <c r="M16" s="2">
        <f t="shared" si="13"/>
        <v>33542940532</v>
      </c>
      <c r="N16" s="2">
        <f t="shared" si="13"/>
        <v>11884360558</v>
      </c>
      <c r="O16" s="2">
        <f t="shared" si="13"/>
        <v>63948501122</v>
      </c>
      <c r="P16" s="2">
        <f t="shared" si="13"/>
        <v>24305621702</v>
      </c>
      <c r="Q16" s="2">
        <f t="shared" si="13"/>
        <v>21833987786</v>
      </c>
      <c r="R16" s="2">
        <f t="shared" si="13"/>
        <v>47947291257</v>
      </c>
      <c r="S16" s="2">
        <f t="shared" si="13"/>
        <v>50169354682</v>
      </c>
      <c r="T16" s="2">
        <f t="shared" si="13"/>
        <v>47671163813</v>
      </c>
      <c r="U16" s="2">
        <f t="shared" si="13"/>
        <v>64060391084</v>
      </c>
      <c r="V16" s="2">
        <f t="shared" si="13"/>
        <v>59733116480</v>
      </c>
      <c r="W16" s="2">
        <f t="shared" si="13"/>
        <v>36827117073</v>
      </c>
    </row>
    <row r="17" spans="1:23" ht="15.5" x14ac:dyDescent="0.35">
      <c r="A17" t="s">
        <v>30</v>
      </c>
    </row>
    <row r="18" spans="1:2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  <c r="S18" t="s">
        <v>35</v>
      </c>
      <c r="T18" t="s">
        <v>36</v>
      </c>
      <c r="U18" t="s">
        <v>37</v>
      </c>
      <c r="V18" t="s">
        <v>38</v>
      </c>
      <c r="W18" t="s">
        <v>39</v>
      </c>
    </row>
    <row r="19" spans="1:23" ht="15.5" x14ac:dyDescent="0.35">
      <c r="A19" t="s">
        <v>44</v>
      </c>
      <c r="C19" t="s">
        <v>45</v>
      </c>
    </row>
    <row r="20" spans="1:23" ht="15.5" x14ac:dyDescent="0.35">
      <c r="A20" t="s">
        <v>46</v>
      </c>
      <c r="C20" t="s">
        <v>47</v>
      </c>
      <c r="D20" s="2">
        <f ca="1">IFERROR(D21*D2,"")</f>
        <v>546360000000</v>
      </c>
      <c r="E20" s="2">
        <f ca="1">IFERROR(E21*E2,"")</f>
        <v>511820000000</v>
      </c>
      <c r="H20" s="2">
        <f t="shared" ref="H20:W20" ca="1" si="14">IFERROR(H21*H2,"")</f>
        <v>511820000000</v>
      </c>
      <c r="I20" s="2">
        <f t="shared" ca="1" si="14"/>
        <v>602880000000</v>
      </c>
      <c r="J20" s="2">
        <f t="shared" ca="1" si="14"/>
        <v>524380000000</v>
      </c>
      <c r="K20" s="2">
        <f t="shared" ca="1" si="14"/>
        <v>653120000000</v>
      </c>
      <c r="L20" s="2">
        <f t="shared" ca="1" si="14"/>
        <v>741040000000</v>
      </c>
      <c r="M20" s="2">
        <f t="shared" ca="1" si="14"/>
        <v>671960000000</v>
      </c>
      <c r="N20" s="2">
        <f t="shared" ca="1" si="14"/>
        <v>653120000000</v>
      </c>
      <c r="O20" s="2">
        <f t="shared" ca="1" si="14"/>
        <v>835240000000</v>
      </c>
      <c r="P20" s="2">
        <f t="shared" ca="1" si="14"/>
        <v>231000000000</v>
      </c>
      <c r="Q20" s="2">
        <f t="shared" ca="1" si="14"/>
        <v>323400000000</v>
      </c>
      <c r="R20" s="2">
        <f t="shared" ca="1" si="14"/>
        <v>352800000000</v>
      </c>
      <c r="S20" s="2">
        <f t="shared" ca="1" si="14"/>
        <v>315000000000</v>
      </c>
      <c r="T20" s="2">
        <f t="shared" ca="1" si="14"/>
        <v>370240000000</v>
      </c>
      <c r="U20" s="2">
        <f t="shared" ca="1" si="14"/>
        <v>400000000000</v>
      </c>
      <c r="V20" s="2">
        <f t="shared" ca="1" si="14"/>
        <v>340000000000</v>
      </c>
      <c r="W20" s="2" t="str">
        <f t="shared" ca="1" si="14"/>
        <v/>
      </c>
    </row>
    <row r="21" spans="1:23" ht="15.5" x14ac:dyDescent="0.35">
      <c r="C21" t="s">
        <v>12</v>
      </c>
      <c r="D21" s="2">
        <f>IFERROR(INDEX(D51:D500,MATCH($C$7,$C$51:$C$500,0)),"")</f>
        <v>3140000000</v>
      </c>
      <c r="E21" s="2">
        <f>IFERROR(INDEX(E51:E500,MATCH($C$7,$C$51:$C$500,0)),"")</f>
        <v>3140000000</v>
      </c>
      <c r="H21" s="2">
        <f>IFERROR(INDEX(D21:G21,COUNT(D21:G21)),"")</f>
        <v>3140000000</v>
      </c>
      <c r="I21" s="2">
        <f t="shared" ref="I21:W21" si="15">IFERROR(INDEX(I51:I500,MATCH($C$7,$C$51:$C$500,0)),"")</f>
        <v>3140000000</v>
      </c>
      <c r="J21" s="2">
        <f t="shared" si="15"/>
        <v>3140000000</v>
      </c>
      <c r="K21" s="2">
        <f t="shared" si="15"/>
        <v>3140000000</v>
      </c>
      <c r="L21" s="2">
        <f t="shared" si="15"/>
        <v>3140000000</v>
      </c>
      <c r="M21" s="2">
        <f t="shared" si="15"/>
        <v>3140000000</v>
      </c>
      <c r="N21" s="2">
        <f t="shared" si="15"/>
        <v>3140000000</v>
      </c>
      <c r="O21" s="2">
        <f t="shared" si="15"/>
        <v>3140000000</v>
      </c>
      <c r="P21" s="2">
        <f t="shared" si="15"/>
        <v>1050000000</v>
      </c>
      <c r="Q21" s="2">
        <f t="shared" si="15"/>
        <v>1050000000</v>
      </c>
      <c r="R21" s="2">
        <f t="shared" si="15"/>
        <v>1050000000</v>
      </c>
      <c r="S21" s="2">
        <f t="shared" si="15"/>
        <v>1050000000</v>
      </c>
      <c r="T21" s="2">
        <f t="shared" si="15"/>
        <v>1040000000</v>
      </c>
      <c r="U21" s="2">
        <f t="shared" si="15"/>
        <v>1000000000</v>
      </c>
      <c r="V21" s="2">
        <f t="shared" si="15"/>
        <v>1000000000</v>
      </c>
      <c r="W21" s="2">
        <f t="shared" si="15"/>
        <v>700000000</v>
      </c>
    </row>
    <row r="23" spans="1:23" ht="15.5" x14ac:dyDescent="0.35">
      <c r="B23" t="s">
        <v>48</v>
      </c>
      <c r="C23" t="s">
        <v>49</v>
      </c>
      <c r="D23" s="3">
        <f>IFERROR(D5/D6*100,"")</f>
        <v>1.6994050875536497</v>
      </c>
      <c r="E23" s="3">
        <f>IFERROR(E5/E6*100,"")</f>
        <v>1.9905868297952298</v>
      </c>
      <c r="H23" s="3">
        <f t="shared" ref="H23:W23" si="16">IFERROR(H5/H6*100,"")</f>
        <v>7.2719436185975681</v>
      </c>
      <c r="I23" s="3">
        <f t="shared" si="16"/>
        <v>7.9460308969500213</v>
      </c>
      <c r="J23" s="3">
        <f t="shared" si="16"/>
        <v>6.4346330154122198</v>
      </c>
      <c r="K23" s="3">
        <f t="shared" si="16"/>
        <v>4.8786956338782463</v>
      </c>
      <c r="L23" s="3">
        <f t="shared" si="16"/>
        <v>5.1820065426110284</v>
      </c>
      <c r="M23" s="3">
        <f t="shared" si="16"/>
        <v>0.73387683697566575</v>
      </c>
      <c r="N23" s="3">
        <f t="shared" si="16"/>
        <v>-1.384870843496927</v>
      </c>
      <c r="O23" s="3">
        <f t="shared" si="16"/>
        <v>-0.36967829454566459</v>
      </c>
      <c r="P23" s="3">
        <f t="shared" si="16"/>
        <v>1.5341882654701988</v>
      </c>
      <c r="Q23" s="3">
        <f t="shared" si="16"/>
        <v>1.5514385720002482</v>
      </c>
      <c r="R23" s="3">
        <f t="shared" si="16"/>
        <v>1.0867914486151966</v>
      </c>
      <c r="S23" s="3">
        <f t="shared" si="16"/>
        <v>6.8190623158611352</v>
      </c>
      <c r="T23" s="3">
        <f t="shared" si="16"/>
        <v>7.713364468674766</v>
      </c>
      <c r="U23" s="3">
        <f t="shared" si="16"/>
        <v>11.396335137172303</v>
      </c>
      <c r="V23" s="3">
        <f t="shared" si="16"/>
        <v>9.7773239879598126</v>
      </c>
      <c r="W23" s="3">
        <f t="shared" si="16"/>
        <v>7.3657366618931572</v>
      </c>
    </row>
    <row r="24" spans="1:23" ht="15.5" x14ac:dyDescent="0.35">
      <c r="C24" t="s">
        <v>50</v>
      </c>
      <c r="D24" s="4">
        <f>IFERROR(_xlfn.RRI(5,I23,D23),"")</f>
        <v>-0.26543651994410355</v>
      </c>
      <c r="E24" s="4">
        <f>IFERROR(_xlfn.RRI(5,J23,E23),"")</f>
        <v>-0.20915482614538428</v>
      </c>
      <c r="H24" s="4">
        <f t="shared" ref="H24:W24" si="17">IFERROR(_xlfn.RRI(5,M23,H23),"")</f>
        <v>0.58199630394058843</v>
      </c>
      <c r="I24" s="4" t="str">
        <f t="shared" si="17"/>
        <v/>
      </c>
      <c r="J24" s="4" t="str">
        <f t="shared" si="17"/>
        <v/>
      </c>
      <c r="K24" s="4">
        <f t="shared" si="17"/>
        <v>0.26033214632961355</v>
      </c>
      <c r="L24" s="4">
        <f t="shared" si="17"/>
        <v>0.27277804261419614</v>
      </c>
      <c r="M24" s="4">
        <f t="shared" si="17"/>
        <v>-7.5524526815008541E-2</v>
      </c>
      <c r="N24" s="4" t="str">
        <f t="shared" si="17"/>
        <v/>
      </c>
      <c r="O24" s="4" t="str">
        <f t="shared" si="17"/>
        <v/>
      </c>
      <c r="P24" s="4">
        <f t="shared" si="17"/>
        <v>-0.33038883119345253</v>
      </c>
      <c r="Q24" s="4">
        <f t="shared" si="17"/>
        <v>-0.30800506506854164</v>
      </c>
      <c r="R24" s="4">
        <f t="shared" si="17"/>
        <v>-0.31799743991297169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51</v>
      </c>
      <c r="C25" t="s">
        <v>52</v>
      </c>
      <c r="D25" s="3">
        <f>IFERROR(INDEX(D51:D500,MATCH($A$25,$C$51:$C$500,0)),"")</f>
        <v>3.64</v>
      </c>
      <c r="E25" s="3">
        <f>IFERROR(INDEX(E51:E500,MATCH($A$25,$C$51:$C$500,0)),"")</f>
        <v>5.49</v>
      </c>
      <c r="H25" s="3">
        <f>IFERROR(INDEX(D25:G25,COUNT(D25:G25)),"")</f>
        <v>5.49</v>
      </c>
      <c r="I25" s="3">
        <f t="shared" ref="I25:W25" si="18">IFERROR(INDEX(I51:I500,MATCH($C$25,$C$51:$C$500,0)),"")</f>
        <v>19.399999999999999</v>
      </c>
      <c r="J25" s="3">
        <f t="shared" si="18"/>
        <v>14.89</v>
      </c>
      <c r="K25" s="3">
        <f t="shared" si="18"/>
        <v>12.12</v>
      </c>
      <c r="L25" s="3">
        <f t="shared" si="18"/>
        <v>10.87</v>
      </c>
      <c r="M25" s="3">
        <f t="shared" si="18"/>
        <v>1.49</v>
      </c>
      <c r="N25" s="3">
        <f t="shared" si="18"/>
        <v>-3.38</v>
      </c>
      <c r="O25" s="3">
        <f t="shared" si="18"/>
        <v>0.25</v>
      </c>
      <c r="P25" s="3">
        <f t="shared" si="18"/>
        <v>5.65</v>
      </c>
      <c r="Q25" s="3">
        <f t="shared" si="18"/>
        <v>1.42</v>
      </c>
      <c r="R25" s="3">
        <f t="shared" si="18"/>
        <v>5.34</v>
      </c>
      <c r="S25" s="3">
        <f t="shared" si="18"/>
        <v>21.54</v>
      </c>
      <c r="T25" s="3">
        <f t="shared" si="18"/>
        <v>22.61</v>
      </c>
      <c r="U25" s="3">
        <f t="shared" si="18"/>
        <v>32.090000000000003</v>
      </c>
      <c r="V25" s="3">
        <f t="shared" si="18"/>
        <v>30.22</v>
      </c>
      <c r="W25" s="3">
        <f t="shared" si="18"/>
        <v>25.27</v>
      </c>
    </row>
    <row r="26" spans="1:23" ht="15.5" x14ac:dyDescent="0.35">
      <c r="C26" t="s">
        <v>53</v>
      </c>
      <c r="D26" s="4">
        <f>IFERROR(_xlfn.RRI(5,I25,D25),"")</f>
        <v>-0.2844171380831324</v>
      </c>
      <c r="E26" s="4">
        <f>IFERROR(_xlfn.RRI(5,J25,E25),"")</f>
        <v>-0.18090263403650619</v>
      </c>
      <c r="H26" s="4">
        <f t="shared" ref="H26:W26" si="19">IFERROR(_xlfn.RRI(5,M25,H25),"")</f>
        <v>0.29800753988442796</v>
      </c>
      <c r="I26" s="4" t="str">
        <f t="shared" si="19"/>
        <v/>
      </c>
      <c r="J26" s="4">
        <f t="shared" si="19"/>
        <v>1.2645970529994908</v>
      </c>
      <c r="K26" s="4">
        <f t="shared" si="19"/>
        <v>0.16490587189474137</v>
      </c>
      <c r="L26" s="4">
        <f t="shared" si="19"/>
        <v>0.5024092194039167</v>
      </c>
      <c r="M26" s="4">
        <f t="shared" si="19"/>
        <v>-0.22530812288730395</v>
      </c>
      <c r="N26" s="4" t="str">
        <f t="shared" si="19"/>
        <v/>
      </c>
      <c r="O26" s="4">
        <f t="shared" si="19"/>
        <v>-0.59381125144041502</v>
      </c>
      <c r="P26" s="4">
        <f t="shared" si="19"/>
        <v>-0.29346163963659222</v>
      </c>
      <c r="Q26" s="4">
        <f t="shared" si="19"/>
        <v>-0.45750120623588764</v>
      </c>
      <c r="R26" s="4">
        <f t="shared" si="19"/>
        <v>-0.26719706004694987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54</v>
      </c>
      <c r="D27" s="3">
        <f>IFERROR(D4/D21,"")</f>
        <v>138.31768433312101</v>
      </c>
      <c r="E27" s="3">
        <f>IFERROR(E4/E21,"")</f>
        <v>145.01114065445859</v>
      </c>
      <c r="H27" s="3">
        <f t="shared" ref="H27:W27" si="20">IFERROR(H4/H21,"")</f>
        <v>566.65764997515919</v>
      </c>
      <c r="I27" s="3">
        <f t="shared" si="20"/>
        <v>552.00992378949047</v>
      </c>
      <c r="J27" s="3">
        <f t="shared" si="20"/>
        <v>483.45800644012741</v>
      </c>
      <c r="K27" s="3">
        <f t="shared" si="20"/>
        <v>469.0624828687898</v>
      </c>
      <c r="L27" s="3">
        <f t="shared" si="20"/>
        <v>477.07382874681531</v>
      </c>
      <c r="M27" s="3">
        <f t="shared" si="20"/>
        <v>349.79389883917196</v>
      </c>
      <c r="N27" s="3">
        <f t="shared" si="20"/>
        <v>363.46170884999998</v>
      </c>
      <c r="O27" s="3">
        <f t="shared" si="20"/>
        <v>470.93477878121018</v>
      </c>
      <c r="P27" s="3">
        <f t="shared" si="20"/>
        <v>819.69747714380958</v>
      </c>
      <c r="Q27" s="3">
        <f t="shared" si="20"/>
        <v>736.95900602857148</v>
      </c>
      <c r="R27" s="3">
        <f t="shared" si="20"/>
        <v>858.96141832380954</v>
      </c>
      <c r="S27" s="3">
        <f t="shared" si="20"/>
        <v>818.80330751904762</v>
      </c>
      <c r="T27" s="3">
        <f t="shared" si="20"/>
        <v>718.10473339615385</v>
      </c>
      <c r="U27" s="3">
        <f t="shared" si="20"/>
        <v>670.29094716400004</v>
      </c>
      <c r="V27" s="3">
        <f t="shared" si="20"/>
        <v>558.88651597499995</v>
      </c>
      <c r="W27" s="3">
        <f t="shared" si="20"/>
        <v>671.59531858000003</v>
      </c>
    </row>
    <row r="28" spans="1:23" ht="15.5" x14ac:dyDescent="0.35">
      <c r="C28" t="s">
        <v>55</v>
      </c>
      <c r="D28" s="4">
        <f>IFERROR(_xlfn.RRI(5,I27,D27),"")</f>
        <v>-0.24179583665698967</v>
      </c>
      <c r="E28" s="4">
        <f>IFERROR(_xlfn.RRI(5,J27,E27),"")</f>
        <v>-0.21402538008199345</v>
      </c>
      <c r="H28" s="4">
        <f t="shared" ref="H28:W28" si="21">IFERROR(_xlfn.RRI(5,M27,H27),"")</f>
        <v>0.1012900240115806</v>
      </c>
      <c r="I28" s="4">
        <f t="shared" si="21"/>
        <v>8.7170461929864107E-2</v>
      </c>
      <c r="J28" s="4">
        <f t="shared" si="21"/>
        <v>5.2627694430278371E-3</v>
      </c>
      <c r="K28" s="4">
        <f t="shared" si="21"/>
        <v>-0.10563371353329376</v>
      </c>
      <c r="L28" s="4">
        <f t="shared" si="21"/>
        <v>-8.3297422539473698E-2</v>
      </c>
      <c r="M28" s="4">
        <f t="shared" si="21"/>
        <v>-0.16445909810298076</v>
      </c>
      <c r="N28" s="4">
        <f t="shared" si="21"/>
        <v>-0.14992779699879544</v>
      </c>
      <c r="O28" s="4">
        <f t="shared" si="21"/>
        <v>-8.0917292346683878E-2</v>
      </c>
      <c r="P28" s="4">
        <f t="shared" si="21"/>
        <v>4.1065486390736705E-2</v>
      </c>
      <c r="Q28" s="4">
        <f t="shared" si="21"/>
        <v>5.6875766140437101E-2</v>
      </c>
      <c r="R28" s="4">
        <f t="shared" si="21"/>
        <v>5.0444712629203803E-2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29" spans="1:23" ht="15.5" x14ac:dyDescent="0.35">
      <c r="C29" t="s">
        <v>56</v>
      </c>
      <c r="H29" s="4">
        <f t="shared" ref="H29:W29" si="22">IFERROR(((H25-I25)/I25)*100%,"")</f>
        <v>-0.71701030927835052</v>
      </c>
      <c r="I29" s="4">
        <f t="shared" si="22"/>
        <v>0.30288784419073189</v>
      </c>
      <c r="J29" s="4">
        <f t="shared" si="22"/>
        <v>0.22854785478547868</v>
      </c>
      <c r="K29" s="4">
        <f t="shared" si="22"/>
        <v>0.11499540018399265</v>
      </c>
      <c r="L29" s="4">
        <f t="shared" si="22"/>
        <v>6.2953020134228179</v>
      </c>
      <c r="M29" s="4">
        <f t="shared" si="22"/>
        <v>-1.440828402366864</v>
      </c>
      <c r="N29" s="4">
        <f t="shared" si="22"/>
        <v>-14.52</v>
      </c>
      <c r="O29" s="4">
        <f t="shared" si="22"/>
        <v>-0.95575221238938057</v>
      </c>
      <c r="P29" s="4">
        <f t="shared" si="22"/>
        <v>2.97887323943662</v>
      </c>
      <c r="Q29" s="4">
        <f t="shared" si="22"/>
        <v>-0.73408239700374533</v>
      </c>
      <c r="R29" s="4">
        <f t="shared" si="22"/>
        <v>-0.75208913649025066</v>
      </c>
      <c r="S29" s="4">
        <f t="shared" si="22"/>
        <v>-4.7324192835028762E-2</v>
      </c>
      <c r="T29" s="4">
        <f t="shared" si="22"/>
        <v>-0.2954191336865068</v>
      </c>
      <c r="U29" s="4">
        <f t="shared" si="22"/>
        <v>6.1879549966909482E-2</v>
      </c>
      <c r="V29" s="4">
        <f t="shared" si="22"/>
        <v>0.19588444796201027</v>
      </c>
      <c r="W29" s="4" t="str">
        <f t="shared" si="22"/>
        <v/>
      </c>
    </row>
    <row r="30" spans="1:23" ht="15.5" x14ac:dyDescent="0.35">
      <c r="C30" t="s">
        <v>57</v>
      </c>
      <c r="H30" s="4">
        <f t="shared" ref="H30:W30" si="23">IFERROR(((H27-I27)/I27)*100%,"")</f>
        <v>2.6535258795917303E-2</v>
      </c>
      <c r="I30" s="4">
        <f t="shared" si="23"/>
        <v>0.14179497792194015</v>
      </c>
      <c r="J30" s="4">
        <f t="shared" si="23"/>
        <v>3.0689991412859267E-2</v>
      </c>
      <c r="K30" s="4">
        <f t="shared" si="23"/>
        <v>-1.6792675253366616E-2</v>
      </c>
      <c r="L30" s="4">
        <f t="shared" si="23"/>
        <v>0.36387121196234484</v>
      </c>
      <c r="M30" s="4">
        <f t="shared" si="23"/>
        <v>-3.7604539014778865E-2</v>
      </c>
      <c r="N30" s="4">
        <f t="shared" si="23"/>
        <v>-0.22821221700667962</v>
      </c>
      <c r="O30" s="4">
        <f t="shared" si="23"/>
        <v>-0.4254773353430874</v>
      </c>
      <c r="P30" s="4">
        <f t="shared" si="23"/>
        <v>0.11227011331486514</v>
      </c>
      <c r="Q30" s="4">
        <f t="shared" si="23"/>
        <v>-0.14203479887759737</v>
      </c>
      <c r="R30" s="4">
        <f t="shared" si="23"/>
        <v>4.9044881030634736E-2</v>
      </c>
      <c r="S30" s="4">
        <f t="shared" si="23"/>
        <v>0.14022825562875355</v>
      </c>
      <c r="T30" s="4">
        <f t="shared" si="23"/>
        <v>7.1332883778982628E-2</v>
      </c>
      <c r="U30" s="4">
        <f t="shared" si="23"/>
        <v>0.19933283055621873</v>
      </c>
      <c r="V30" s="4">
        <f t="shared" si="23"/>
        <v>-0.16782249590915554</v>
      </c>
      <c r="W30" s="4" t="str">
        <f t="shared" si="23"/>
        <v/>
      </c>
    </row>
    <row r="32" spans="1:23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171.23</v>
      </c>
      <c r="E32" s="3">
        <f>IFERROR(INDEX(E51:E500,MATCH($A$32,$C$51:$C$500,0)),"")</f>
        <v>178.42</v>
      </c>
      <c r="H32" s="3">
        <f>IFERROR(INDEX(D32:G32,COUNT(D32:G32)),"")</f>
        <v>178.42</v>
      </c>
      <c r="I32" s="3">
        <f t="shared" ref="I32:W32" si="24">IFERROR(INDEX(I51:I500,MATCH($C$32,$C$51:$C$500,0)),"")</f>
        <v>170.48</v>
      </c>
      <c r="J32" s="3">
        <f t="shared" si="24"/>
        <v>157.34</v>
      </c>
      <c r="K32" s="3">
        <f t="shared" si="24"/>
        <v>148.49</v>
      </c>
      <c r="L32" s="3">
        <f t="shared" si="24"/>
        <v>146.74</v>
      </c>
      <c r="M32" s="3">
        <f t="shared" si="24"/>
        <v>137.4</v>
      </c>
      <c r="N32" s="3">
        <f t="shared" si="24"/>
        <v>136.21</v>
      </c>
      <c r="O32" s="3">
        <f t="shared" si="24"/>
        <v>141.47999999999999</v>
      </c>
      <c r="P32" s="3">
        <f t="shared" si="24"/>
        <v>232.91</v>
      </c>
      <c r="Q32" s="3">
        <f t="shared" si="24"/>
        <v>232.69</v>
      </c>
      <c r="R32" s="3">
        <f t="shared" si="24"/>
        <v>216.03</v>
      </c>
      <c r="S32" s="3">
        <f t="shared" si="24"/>
        <v>233.93</v>
      </c>
      <c r="T32" s="3">
        <f t="shared" si="24"/>
        <v>222.62</v>
      </c>
      <c r="U32" s="3">
        <f t="shared" si="24"/>
        <v>212.92</v>
      </c>
      <c r="V32" s="3">
        <f t="shared" si="24"/>
        <v>189.52</v>
      </c>
      <c r="W32" s="3">
        <f t="shared" si="24"/>
        <v>116.98</v>
      </c>
    </row>
    <row r="33" spans="1:23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0.95</v>
      </c>
      <c r="E33" s="3">
        <f>IFERROR(INDEX(E51:E500,MATCH($A$33,$C$51:$C$500,0)),"")</f>
        <v>0.98</v>
      </c>
      <c r="H33" s="3">
        <f>IFERROR(INDEX(D33:G33,COUNT(D33:G33)),"")</f>
        <v>0.98</v>
      </c>
      <c r="I33" s="3">
        <f t="shared" ref="I33:W33" si="25">IFERROR(INDEX(I51:I500,MATCH($C$33,$C$51:$C$500,0)),"")</f>
        <v>1.1299999999999999</v>
      </c>
      <c r="J33" s="3">
        <f t="shared" si="25"/>
        <v>1.06</v>
      </c>
      <c r="K33" s="3">
        <f t="shared" si="25"/>
        <v>1.4</v>
      </c>
      <c r="L33" s="3">
        <f t="shared" si="25"/>
        <v>1.61</v>
      </c>
      <c r="M33" s="3">
        <f t="shared" si="25"/>
        <v>1.56</v>
      </c>
      <c r="N33" s="3">
        <f t="shared" si="25"/>
        <v>1.53</v>
      </c>
      <c r="O33" s="3">
        <f t="shared" si="25"/>
        <v>1.88</v>
      </c>
      <c r="P33" s="3">
        <f t="shared" si="25"/>
        <v>0.94</v>
      </c>
      <c r="Q33" s="3">
        <f t="shared" si="25"/>
        <v>1.32</v>
      </c>
      <c r="R33" s="3">
        <f t="shared" si="25"/>
        <v>1.56</v>
      </c>
      <c r="S33" s="3">
        <f t="shared" si="25"/>
        <v>1.28</v>
      </c>
      <c r="T33" s="3">
        <f t="shared" si="25"/>
        <v>1.6</v>
      </c>
      <c r="U33" s="3">
        <f t="shared" si="25"/>
        <v>1.88</v>
      </c>
      <c r="V33" s="3">
        <f t="shared" si="25"/>
        <v>1.79</v>
      </c>
      <c r="W33" s="3">
        <f t="shared" si="25"/>
        <v>0</v>
      </c>
    </row>
    <row r="34" spans="1:23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44.78</v>
      </c>
      <c r="E34" s="3">
        <f>IFERROR(INDEX(E51:E500,MATCH($A$34,$C$51:$C$500,0)),"")</f>
        <v>31.88</v>
      </c>
      <c r="H34" s="3">
        <f>IFERROR(INDEX(D34:G34,COUNT(D34:G34)),"")</f>
        <v>31.88</v>
      </c>
      <c r="I34" s="3">
        <f t="shared" ref="I34:W34" si="26">IFERROR(INDEX(I51:I500,MATCH($C$34,$C$51:$C$500,0)),"")</f>
        <v>9.9</v>
      </c>
      <c r="J34" s="3">
        <f t="shared" si="26"/>
        <v>11.22</v>
      </c>
      <c r="K34" s="3">
        <f t="shared" si="26"/>
        <v>17.16</v>
      </c>
      <c r="L34" s="3">
        <f t="shared" si="26"/>
        <v>21.71</v>
      </c>
      <c r="M34" s="3">
        <f t="shared" si="26"/>
        <v>143.62</v>
      </c>
      <c r="N34" s="3">
        <f t="shared" si="26"/>
        <v>-61.54</v>
      </c>
      <c r="O34" s="3">
        <f t="shared" si="26"/>
        <v>1064</v>
      </c>
      <c r="P34" s="3">
        <f t="shared" si="26"/>
        <v>38.94</v>
      </c>
      <c r="Q34" s="3">
        <f t="shared" si="26"/>
        <v>216.9</v>
      </c>
      <c r="R34" s="3">
        <f t="shared" si="26"/>
        <v>62.92</v>
      </c>
      <c r="S34" s="3">
        <f t="shared" si="26"/>
        <v>13.93</v>
      </c>
      <c r="T34" s="3">
        <f t="shared" si="26"/>
        <v>15.75</v>
      </c>
      <c r="U34" s="3">
        <f t="shared" si="26"/>
        <v>12.46</v>
      </c>
      <c r="V34" s="3">
        <f t="shared" si="26"/>
        <v>11.25</v>
      </c>
      <c r="W34" s="3">
        <f t="shared" si="26"/>
        <v>0</v>
      </c>
    </row>
    <row r="35" spans="1:23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1.18</v>
      </c>
      <c r="E35" s="3">
        <f>IFERROR(INDEX(E51:E500,MATCH($A$35,$C$51:$C$500,0)),"")</f>
        <v>1.21</v>
      </c>
      <c r="H35" s="3">
        <f>IFERROR(INDEX(D35:G35,COUNT(D35:G35)),"")</f>
        <v>1.21</v>
      </c>
      <c r="I35" s="3">
        <f t="shared" ref="I35:W35" si="27">IFERROR(INDEX(I51:I500,MATCH($C$35,$C$51:$C$500,0)),"")</f>
        <v>0.35</v>
      </c>
      <c r="J35" s="3">
        <f t="shared" si="27"/>
        <v>0.35</v>
      </c>
      <c r="K35" s="3">
        <f t="shared" si="27"/>
        <v>0.44</v>
      </c>
      <c r="L35" s="3">
        <f t="shared" si="27"/>
        <v>0.49</v>
      </c>
      <c r="M35" s="3">
        <f t="shared" si="27"/>
        <v>0.61</v>
      </c>
      <c r="N35" s="3">
        <f t="shared" si="27"/>
        <v>0.56999999999999995</v>
      </c>
      <c r="O35" s="3">
        <f t="shared" si="27"/>
        <v>0.56999999999999995</v>
      </c>
      <c r="P35" s="3">
        <f t="shared" si="27"/>
        <v>0.27</v>
      </c>
      <c r="Q35" s="3">
        <f t="shared" si="27"/>
        <v>0.42</v>
      </c>
      <c r="R35" s="3">
        <f t="shared" si="27"/>
        <v>0.39</v>
      </c>
      <c r="S35" s="3">
        <f t="shared" si="27"/>
        <v>0.36</v>
      </c>
      <c r="T35" s="3">
        <f t="shared" si="27"/>
        <v>0.5</v>
      </c>
      <c r="U35" s="3">
        <f t="shared" si="27"/>
        <v>0.6</v>
      </c>
      <c r="V35" s="3">
        <f t="shared" si="27"/>
        <v>0.61</v>
      </c>
      <c r="W35" s="3">
        <f t="shared" si="27"/>
        <v>0</v>
      </c>
    </row>
    <row r="36" spans="1:23" ht="15.5" x14ac:dyDescent="0.35">
      <c r="B36" t="s">
        <v>70</v>
      </c>
      <c r="C36" t="s">
        <v>71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W36" si="28">IFERROR(INDEX(H51:H500,MATCH($C$36,$C$51:$C$500,0)),"")</f>
        <v>0.54880000000000007</v>
      </c>
      <c r="I36" s="4">
        <f t="shared" si="28"/>
        <v>0.51649999999999996</v>
      </c>
      <c r="J36" s="4">
        <f t="shared" si="28"/>
        <v>0.4819</v>
      </c>
      <c r="K36" s="4">
        <f t="shared" si="28"/>
        <v>0.53610000000000002</v>
      </c>
      <c r="L36" s="4">
        <f t="shared" si="28"/>
        <v>0.59770000000000001</v>
      </c>
      <c r="M36" s="4">
        <f t="shared" si="28"/>
        <v>1.177</v>
      </c>
      <c r="N36" s="4">
        <f t="shared" si="28"/>
        <v>-9.4299999999999995E-2</v>
      </c>
      <c r="O36" s="4">
        <f t="shared" si="28"/>
        <v>5.9216999999999995</v>
      </c>
      <c r="P36" s="4">
        <f t="shared" si="28"/>
        <v>1.0609999999999999</v>
      </c>
      <c r="Q36" s="4">
        <f t="shared" si="28"/>
        <v>10.522500000000001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</row>
    <row r="37" spans="1:23" ht="15.5" x14ac:dyDescent="0.35">
      <c r="B37" t="s">
        <v>72</v>
      </c>
      <c r="C37" t="s">
        <v>73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W37" si="29">IFERROR(INDEX(H51:H500,MATCH($C$37,$C$51:$C$500,0)),"")</f>
        <v>10.01</v>
      </c>
      <c r="I37" s="3">
        <f t="shared" si="29"/>
        <v>10.02</v>
      </c>
      <c r="J37" s="3">
        <f t="shared" si="29"/>
        <v>7.17</v>
      </c>
      <c r="K37" s="3">
        <f t="shared" si="29"/>
        <v>6.5</v>
      </c>
      <c r="L37" s="3">
        <f t="shared" si="29"/>
        <v>6.5</v>
      </c>
      <c r="M37" s="3">
        <f t="shared" si="29"/>
        <v>1.75</v>
      </c>
      <c r="N37" s="3">
        <f t="shared" si="29"/>
        <v>0.32</v>
      </c>
      <c r="O37" s="3">
        <f t="shared" si="29"/>
        <v>1.5</v>
      </c>
      <c r="P37" s="3">
        <f t="shared" si="29"/>
        <v>2</v>
      </c>
      <c r="Q37" s="3">
        <f t="shared" si="29"/>
        <v>5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</row>
    <row r="50" spans="2:23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  <c r="S50" t="s">
        <v>35</v>
      </c>
      <c r="T50" t="s">
        <v>36</v>
      </c>
      <c r="U50" t="s">
        <v>37</v>
      </c>
      <c r="V50" t="s">
        <v>38</v>
      </c>
      <c r="W50" t="s">
        <v>39</v>
      </c>
    </row>
    <row r="51" spans="2:23" ht="15.5" x14ac:dyDescent="0.35">
      <c r="B51" t="s">
        <v>79</v>
      </c>
      <c r="C51" t="s">
        <v>6</v>
      </c>
      <c r="D51" s="5">
        <v>434317528806</v>
      </c>
      <c r="E51" s="5">
        <v>455334981655</v>
      </c>
      <c r="F51" s="5">
        <v>544433971840</v>
      </c>
      <c r="G51" s="5">
        <v>421020654382</v>
      </c>
      <c r="I51" s="5">
        <v>1733311160699</v>
      </c>
      <c r="J51" s="5">
        <v>1518058140222</v>
      </c>
      <c r="K51" s="5">
        <v>1472856196208</v>
      </c>
      <c r="L51" s="5">
        <v>1498011822265</v>
      </c>
      <c r="M51" s="5">
        <v>1098352842355</v>
      </c>
      <c r="N51" s="5">
        <v>1141269765789</v>
      </c>
      <c r="O51" s="5">
        <v>1478735205373</v>
      </c>
      <c r="P51" s="5">
        <v>860682351001</v>
      </c>
      <c r="Q51" s="5">
        <v>773806956330</v>
      </c>
      <c r="R51" s="5">
        <v>901909489240</v>
      </c>
      <c r="S51" s="5">
        <v>859743472895</v>
      </c>
      <c r="T51" s="5">
        <v>746828922732</v>
      </c>
      <c r="U51" s="5">
        <v>670290947164</v>
      </c>
      <c r="V51" s="5">
        <v>558886515975</v>
      </c>
      <c r="W51" s="5">
        <v>470116723006</v>
      </c>
    </row>
    <row r="52" spans="2:23" ht="15.5" x14ac:dyDescent="0.35">
      <c r="C52" t="s">
        <v>80</v>
      </c>
      <c r="D52" s="5">
        <v>-337652330329</v>
      </c>
      <c r="E52" s="5">
        <v>-350526169444</v>
      </c>
      <c r="F52" s="5">
        <v>-376511030988</v>
      </c>
      <c r="G52" s="5">
        <v>-319486688952</v>
      </c>
      <c r="I52" s="5">
        <v>-1270095001914</v>
      </c>
      <c r="J52" s="5">
        <v>-1123634145438</v>
      </c>
      <c r="K52" s="5">
        <v>-1110304707373</v>
      </c>
      <c r="L52" s="5">
        <v>-1161335020516</v>
      </c>
      <c r="M52" s="5">
        <v>-871202519599</v>
      </c>
      <c r="N52" s="5">
        <v>-908604417353</v>
      </c>
      <c r="O52" s="5">
        <v>-1130071667248</v>
      </c>
      <c r="P52" s="5">
        <v>-669828771279</v>
      </c>
      <c r="Q52" s="5">
        <v>-592289133221</v>
      </c>
      <c r="R52" s="5">
        <v>-686698421105</v>
      </c>
      <c r="S52" s="5">
        <v>-639374267782</v>
      </c>
      <c r="T52" s="5">
        <v>-557964669059</v>
      </c>
      <c r="U52" s="5">
        <v>-493433736998</v>
      </c>
      <c r="V52" s="5">
        <v>-412481896963</v>
      </c>
      <c r="W52" s="5">
        <v>-367696725183</v>
      </c>
    </row>
    <row r="53" spans="2:23" ht="15.5" x14ac:dyDescent="0.35">
      <c r="C53" t="s">
        <v>81</v>
      </c>
      <c r="D53" s="5">
        <v>96665198477</v>
      </c>
      <c r="E53" s="5">
        <v>104808812211</v>
      </c>
      <c r="F53" s="5">
        <v>167922940852</v>
      </c>
      <c r="G53" s="5">
        <v>101533965430</v>
      </c>
      <c r="I53" s="5">
        <v>463216158785</v>
      </c>
      <c r="J53" s="5">
        <v>394423994784</v>
      </c>
      <c r="K53" s="5">
        <v>362551488835</v>
      </c>
      <c r="L53" s="5">
        <v>336676801749</v>
      </c>
      <c r="M53" s="5">
        <v>227150322756</v>
      </c>
      <c r="N53" s="5">
        <v>232665348436</v>
      </c>
      <c r="O53" s="5">
        <v>348663538125</v>
      </c>
      <c r="P53" s="5">
        <v>190853579722</v>
      </c>
      <c r="Q53" s="5">
        <v>181517823109</v>
      </c>
      <c r="R53" s="5">
        <v>215211068135</v>
      </c>
      <c r="S53" s="5">
        <v>220369205113</v>
      </c>
      <c r="T53" s="5">
        <v>188864253673</v>
      </c>
      <c r="U53" s="5">
        <v>176857210166</v>
      </c>
      <c r="V53" s="5">
        <v>146404619012</v>
      </c>
      <c r="W53" s="5">
        <v>102419997823</v>
      </c>
    </row>
    <row r="54" spans="2:23" ht="15.5" x14ac:dyDescent="0.35">
      <c r="C54" t="s">
        <v>82</v>
      </c>
      <c r="D54" s="5">
        <v>-64249398094</v>
      </c>
      <c r="E54" s="5">
        <v>-66855116385</v>
      </c>
      <c r="F54" s="5">
        <v>-132891517866</v>
      </c>
      <c r="G54" s="5">
        <v>-64040131893</v>
      </c>
      <c r="I54" s="5">
        <v>-321374600008</v>
      </c>
      <c r="J54" s="5">
        <v>-275458711219</v>
      </c>
      <c r="K54" s="5">
        <v>-263160374904</v>
      </c>
      <c r="L54" s="5">
        <v>-229587217348</v>
      </c>
      <c r="M54" s="5">
        <v>-183374446869</v>
      </c>
      <c r="N54" s="5">
        <v>-199113056609</v>
      </c>
      <c r="O54" s="5">
        <v>-256695411865</v>
      </c>
      <c r="P54" s="5">
        <v>-149348082254</v>
      </c>
      <c r="Q54" s="5">
        <v>-148109202029</v>
      </c>
      <c r="R54" s="5">
        <v>-168380935806</v>
      </c>
      <c r="S54" s="5">
        <v>-159940273449</v>
      </c>
      <c r="T54" s="5">
        <v>-136278181095</v>
      </c>
      <c r="U54" s="5">
        <v>-118972651645</v>
      </c>
      <c r="V54" s="5">
        <v>-87559236972</v>
      </c>
      <c r="W54" s="5">
        <v>-62862691790</v>
      </c>
    </row>
    <row r="55" spans="2:23" ht="15.5" x14ac:dyDescent="0.35">
      <c r="C55" t="s">
        <v>84</v>
      </c>
      <c r="D55" s="5">
        <v>-15630110895</v>
      </c>
      <c r="E55" s="5">
        <v>-37947284514</v>
      </c>
      <c r="F55" s="5">
        <v>-56863484759</v>
      </c>
      <c r="G55" s="5">
        <v>-29750902991</v>
      </c>
      <c r="I55" s="5">
        <v>-146199064060</v>
      </c>
      <c r="J55" s="5">
        <v>-118178483274</v>
      </c>
      <c r="K55" s="5">
        <v>-106668053882</v>
      </c>
      <c r="L55" s="5">
        <v>-94476576284</v>
      </c>
      <c r="M55" s="5">
        <v>-66711828596</v>
      </c>
      <c r="N55" s="5">
        <v>-78590939061</v>
      </c>
      <c r="O55" s="5">
        <v>-133474660101</v>
      </c>
      <c r="P55" s="5">
        <v>-72856636031</v>
      </c>
      <c r="Q55" s="5">
        <v>-73574257394</v>
      </c>
      <c r="R55" s="5">
        <v>-79856323894</v>
      </c>
      <c r="S55" s="5">
        <v>-85469696880</v>
      </c>
      <c r="T55" s="5">
        <v>-75811159193</v>
      </c>
      <c r="U55" s="5">
        <v>-60385641487</v>
      </c>
      <c r="V55" s="5">
        <v>-35767230444</v>
      </c>
      <c r="W55" s="5">
        <v>-19808019079</v>
      </c>
    </row>
    <row r="56" spans="2:23" ht="15.5" x14ac:dyDescent="0.35">
      <c r="C56" t="s">
        <v>83</v>
      </c>
      <c r="D56" s="5">
        <v>-48446553743</v>
      </c>
      <c r="E56" s="5">
        <v>-28741598415</v>
      </c>
      <c r="F56" s="5">
        <v>-75854299651</v>
      </c>
      <c r="G56" s="5">
        <v>-34132295446</v>
      </c>
      <c r="I56" s="5">
        <v>-174507602124</v>
      </c>
      <c r="J56" s="5">
        <v>-156665859721</v>
      </c>
      <c r="K56" s="5">
        <v>-156088083562</v>
      </c>
      <c r="L56" s="5">
        <v>-134487298604</v>
      </c>
      <c r="M56" s="5">
        <v>-116086613553</v>
      </c>
      <c r="N56" s="5">
        <v>-119920694728</v>
      </c>
      <c r="O56" s="5">
        <v>-123220751764</v>
      </c>
      <c r="P56" s="5">
        <v>-76491446223</v>
      </c>
      <c r="Q56" s="5">
        <v>-74534944635</v>
      </c>
      <c r="R56" s="5">
        <v>-88524611912</v>
      </c>
      <c r="S56" s="5">
        <v>-74470576569</v>
      </c>
      <c r="T56" s="5">
        <v>-60467021902</v>
      </c>
      <c r="U56" s="5">
        <v>-58587010158</v>
      </c>
      <c r="V56" s="5">
        <v>-51792006528</v>
      </c>
      <c r="W56" s="5">
        <v>-43054672711</v>
      </c>
    </row>
    <row r="57" spans="2:23" ht="15.5" x14ac:dyDescent="0.35">
      <c r="C57" t="s">
        <v>85</v>
      </c>
      <c r="D57" s="5">
        <v>16627379396</v>
      </c>
      <c r="E57" s="5">
        <v>15143789617</v>
      </c>
      <c r="F57" s="5">
        <v>11157812439</v>
      </c>
      <c r="G57" s="5">
        <v>16431350304</v>
      </c>
      <c r="I57" s="5">
        <v>49952534307</v>
      </c>
      <c r="J57" s="5">
        <v>37670466632</v>
      </c>
      <c r="K57" s="5">
        <v>29456648913</v>
      </c>
      <c r="L57" s="5">
        <v>31878538880</v>
      </c>
      <c r="M57" s="5">
        <v>13416668989</v>
      </c>
      <c r="N57" s="5">
        <v>7791435309</v>
      </c>
      <c r="O57" s="5">
        <v>21266138728</v>
      </c>
      <c r="P57" s="5">
        <v>14358673680</v>
      </c>
      <c r="Q57" s="5">
        <v>14231640489</v>
      </c>
      <c r="R57" s="5">
        <v>18093459057</v>
      </c>
      <c r="S57" s="5">
        <v>15229324476</v>
      </c>
      <c r="T57" s="5">
        <v>11565398585</v>
      </c>
      <c r="U57" s="5">
        <v>16022646273</v>
      </c>
      <c r="V57" s="5">
        <v>14171668387</v>
      </c>
      <c r="W57" s="5">
        <v>9944174371</v>
      </c>
    </row>
    <row r="58" spans="2:23" ht="15.5" x14ac:dyDescent="0.35">
      <c r="C58" t="s">
        <v>86</v>
      </c>
      <c r="D58" s="5">
        <v>32415800383</v>
      </c>
      <c r="E58" s="5">
        <v>37953695826</v>
      </c>
      <c r="F58" s="5">
        <v>35031422986</v>
      </c>
      <c r="G58" s="5">
        <v>37493833537</v>
      </c>
      <c r="I58" s="5">
        <v>141841558777</v>
      </c>
      <c r="J58" s="5">
        <v>118965283565</v>
      </c>
      <c r="K58" s="5">
        <v>99391113931</v>
      </c>
      <c r="L58" s="5">
        <v>107089584401</v>
      </c>
      <c r="M58" s="5">
        <v>43775875887</v>
      </c>
      <c r="N58" s="5">
        <v>33552291827</v>
      </c>
      <c r="O58" s="5">
        <v>91968126260</v>
      </c>
      <c r="P58" s="5">
        <v>41505497468</v>
      </c>
      <c r="Q58" s="5">
        <v>33408621080</v>
      </c>
      <c r="R58" s="5">
        <v>46830132329</v>
      </c>
      <c r="S58" s="5">
        <v>60428931664</v>
      </c>
      <c r="T58" s="5">
        <v>52586072578</v>
      </c>
      <c r="U58" s="5">
        <v>57884558521</v>
      </c>
      <c r="V58" s="5">
        <v>58845382040</v>
      </c>
      <c r="W58" s="5">
        <v>39557306033</v>
      </c>
    </row>
    <row r="59" spans="2:23" ht="15.5" x14ac:dyDescent="0.35">
      <c r="C59" t="s">
        <v>87</v>
      </c>
      <c r="D59" s="5">
        <v>3043055164</v>
      </c>
      <c r="E59" s="5">
        <v>3556045847</v>
      </c>
      <c r="F59" s="5">
        <v>4444588890</v>
      </c>
      <c r="G59" s="5">
        <v>1247868354</v>
      </c>
      <c r="I59" s="5">
        <v>4215646037</v>
      </c>
      <c r="J59" s="5">
        <v>-8931404204</v>
      </c>
      <c r="K59" s="5">
        <v>-8338639439</v>
      </c>
      <c r="L59" s="5">
        <v>-15389329821</v>
      </c>
      <c r="M59" s="5">
        <v>-10232935355</v>
      </c>
      <c r="N59" s="5">
        <v>-21667931269</v>
      </c>
      <c r="O59" s="5">
        <v>-28019625138</v>
      </c>
      <c r="P59" s="5">
        <v>-17199875766</v>
      </c>
      <c r="Q59" s="5">
        <v>-11574633294</v>
      </c>
      <c r="R59" s="5">
        <v>1117158928</v>
      </c>
      <c r="S59" s="5">
        <v>-10259576982</v>
      </c>
      <c r="T59" s="5">
        <v>-4914908765</v>
      </c>
      <c r="U59" s="5">
        <v>6175832563</v>
      </c>
      <c r="V59" s="5">
        <v>887734440</v>
      </c>
      <c r="W59" s="5">
        <v>-2730188960</v>
      </c>
    </row>
    <row r="60" spans="2:23" ht="15.5" x14ac:dyDescent="0.35">
      <c r="C60" t="s">
        <v>88</v>
      </c>
      <c r="D60" s="5">
        <v>523769292</v>
      </c>
      <c r="E60" s="5">
        <v>42924018</v>
      </c>
      <c r="F60" s="5">
        <v>343679127</v>
      </c>
      <c r="G60" s="5">
        <v>28595881</v>
      </c>
      <c r="I60" s="5">
        <v>927322402</v>
      </c>
      <c r="J60" s="5">
        <v>810206087</v>
      </c>
      <c r="K60" s="5">
        <v>-386186793</v>
      </c>
      <c r="L60" s="5">
        <v>251685021</v>
      </c>
      <c r="M60" s="5">
        <v>612128235</v>
      </c>
      <c r="N60" s="5">
        <v>756526874</v>
      </c>
      <c r="O60" s="5">
        <v>250696412</v>
      </c>
      <c r="P60" s="5">
        <v>-223195378</v>
      </c>
      <c r="Q60" s="5">
        <v>-803253704</v>
      </c>
      <c r="S60" s="5">
        <v>1102811282</v>
      </c>
      <c r="T60" s="5">
        <v>745773337</v>
      </c>
    </row>
    <row r="61" spans="2:23" ht="15.5" x14ac:dyDescent="0.35">
      <c r="C61" t="s">
        <v>90</v>
      </c>
      <c r="D61" s="5">
        <v>3910481216</v>
      </c>
      <c r="E61" s="5">
        <v>2791401389</v>
      </c>
      <c r="F61" s="5">
        <v>2227958636</v>
      </c>
      <c r="G61" s="5">
        <v>4414813759</v>
      </c>
      <c r="I61" s="5">
        <v>8693431074</v>
      </c>
      <c r="J61" s="5">
        <v>-868094674</v>
      </c>
      <c r="K61" s="5">
        <v>1022947589</v>
      </c>
      <c r="L61" s="5">
        <v>2385608164</v>
      </c>
      <c r="M61" s="5">
        <v>813167754</v>
      </c>
      <c r="N61" s="5">
        <v>5537937937</v>
      </c>
      <c r="O61" s="5">
        <v>3220563880</v>
      </c>
      <c r="P61" s="5">
        <v>-1526995445</v>
      </c>
      <c r="Q61" s="5">
        <v>1612494261</v>
      </c>
      <c r="R61" s="5">
        <v>672429436</v>
      </c>
      <c r="S61" s="5">
        <v>-1782393890</v>
      </c>
      <c r="T61" s="5">
        <v>-3061782850</v>
      </c>
      <c r="V61" s="5">
        <v>-690235399</v>
      </c>
      <c r="W61" s="5">
        <v>-1774949100</v>
      </c>
    </row>
    <row r="62" spans="2:23" ht="15.5" x14ac:dyDescent="0.35">
      <c r="C62" t="s">
        <v>89</v>
      </c>
      <c r="D62" s="5">
        <v>489486023</v>
      </c>
      <c r="E62" s="5">
        <v>290063693</v>
      </c>
      <c r="F62" s="5">
        <v>2947270802</v>
      </c>
      <c r="G62" s="5">
        <v>339806357</v>
      </c>
      <c r="I62" s="5">
        <v>4033846800</v>
      </c>
      <c r="J62" s="5">
        <v>3836192067</v>
      </c>
      <c r="K62" s="5">
        <v>6623007886</v>
      </c>
      <c r="L62" s="5">
        <v>1296880423</v>
      </c>
      <c r="M62" s="5">
        <v>375903653</v>
      </c>
      <c r="N62" s="5">
        <v>824093658</v>
      </c>
      <c r="O62" s="5">
        <v>615047519</v>
      </c>
      <c r="P62" s="5">
        <v>277965640</v>
      </c>
      <c r="Q62" s="5">
        <v>856246353</v>
      </c>
      <c r="R62" s="5">
        <v>937310353</v>
      </c>
      <c r="S62" s="5">
        <v>595736563</v>
      </c>
      <c r="T62" s="5">
        <v>1051027979</v>
      </c>
      <c r="U62" s="5">
        <v>1238116115</v>
      </c>
      <c r="V62" s="5">
        <v>1144364902</v>
      </c>
      <c r="W62" s="5">
        <v>199279638</v>
      </c>
    </row>
    <row r="63" spans="2:23" ht="15.5" x14ac:dyDescent="0.35">
      <c r="C63" t="s">
        <v>27</v>
      </c>
      <c r="D63" s="5">
        <v>-4101097413</v>
      </c>
      <c r="E63" s="5">
        <v>-3868520156</v>
      </c>
      <c r="F63" s="5">
        <v>-4199872940</v>
      </c>
      <c r="G63" s="5">
        <v>-3695484679</v>
      </c>
      <c r="I63" s="5">
        <v>-16809743247</v>
      </c>
      <c r="J63" s="5">
        <v>-17738339330</v>
      </c>
      <c r="K63" s="5">
        <v>-17337731393</v>
      </c>
      <c r="L63" s="5">
        <v>-18903672704</v>
      </c>
      <c r="M63" s="5">
        <v>-20108927190</v>
      </c>
      <c r="N63" s="5">
        <v>-31486233620</v>
      </c>
      <c r="O63" s="5">
        <v>-30496104865</v>
      </c>
      <c r="P63" s="5">
        <v>-14501107650</v>
      </c>
      <c r="Q63" s="5">
        <v>-12952044220</v>
      </c>
      <c r="R63" s="5">
        <v>-13048263875</v>
      </c>
      <c r="S63" s="5">
        <v>-12431474856</v>
      </c>
      <c r="T63" s="5">
        <v>-8446264099</v>
      </c>
      <c r="U63" s="5">
        <v>-4181245416</v>
      </c>
      <c r="V63" s="5">
        <v>-4037047268</v>
      </c>
      <c r="W63" s="5">
        <v>-3889971783</v>
      </c>
    </row>
    <row r="64" spans="2:23" ht="15.5" x14ac:dyDescent="0.35">
      <c r="C64" t="s">
        <v>515</v>
      </c>
      <c r="F64" s="5">
        <v>1671851679</v>
      </c>
      <c r="I64" s="5">
        <v>1671851679</v>
      </c>
      <c r="J64" s="5">
        <v>35524324</v>
      </c>
      <c r="K64" s="5">
        <v>3054893273</v>
      </c>
      <c r="L64" s="5">
        <v>1165984286</v>
      </c>
      <c r="M64" s="5">
        <v>1537417541</v>
      </c>
    </row>
    <row r="65" spans="3:23" ht="15.5" x14ac:dyDescent="0.35">
      <c r="C65" t="s">
        <v>224</v>
      </c>
    </row>
    <row r="66" spans="3:23" ht="15.5" x14ac:dyDescent="0.35">
      <c r="C66" t="s">
        <v>94</v>
      </c>
      <c r="D66" s="5">
        <v>3043055164</v>
      </c>
      <c r="E66" s="5">
        <v>3556045847</v>
      </c>
      <c r="F66" s="5">
        <v>4444588890</v>
      </c>
      <c r="G66" s="5">
        <v>1247868354</v>
      </c>
      <c r="I66" s="5">
        <v>4215646037</v>
      </c>
      <c r="J66" s="5">
        <v>-8931404204</v>
      </c>
      <c r="K66" s="5">
        <v>-8338639439</v>
      </c>
      <c r="L66" s="5">
        <v>-15389329821</v>
      </c>
      <c r="M66" s="5">
        <v>-10232935355</v>
      </c>
      <c r="N66" s="5">
        <v>-21667931269</v>
      </c>
      <c r="O66" s="5">
        <v>-28019625138</v>
      </c>
      <c r="P66" s="5">
        <v>-17199875766</v>
      </c>
      <c r="Q66" s="5">
        <v>-11574633294</v>
      </c>
      <c r="R66" s="5">
        <v>1117158928</v>
      </c>
      <c r="S66" s="5">
        <v>-10259576982</v>
      </c>
      <c r="T66" s="5">
        <v>-4914908765</v>
      </c>
      <c r="U66" s="5">
        <v>6175832563</v>
      </c>
      <c r="V66" s="5">
        <v>887734440</v>
      </c>
      <c r="W66" s="5">
        <v>-2730188960</v>
      </c>
    </row>
    <row r="67" spans="3:23" ht="15.5" x14ac:dyDescent="0.35">
      <c r="C67" t="s">
        <v>29</v>
      </c>
      <c r="D67" s="5">
        <v>35458855547</v>
      </c>
      <c r="E67" s="5">
        <v>41509741673</v>
      </c>
      <c r="F67" s="5">
        <v>39476011876</v>
      </c>
      <c r="G67" s="5">
        <v>38741701891</v>
      </c>
      <c r="I67" s="5">
        <v>146057204814</v>
      </c>
      <c r="J67" s="5">
        <v>110033879361</v>
      </c>
      <c r="K67" s="5">
        <v>91052474492</v>
      </c>
      <c r="L67" s="5">
        <v>91700254580</v>
      </c>
      <c r="M67" s="5">
        <v>33542940532</v>
      </c>
      <c r="N67" s="5">
        <v>11884360558</v>
      </c>
      <c r="O67" s="5">
        <v>63948501122</v>
      </c>
      <c r="P67" s="5">
        <v>24305621702</v>
      </c>
      <c r="Q67" s="5">
        <v>21833987786</v>
      </c>
      <c r="R67" s="5">
        <v>47947291257</v>
      </c>
      <c r="S67" s="5">
        <v>50169354682</v>
      </c>
      <c r="T67" s="5">
        <v>47671163813</v>
      </c>
      <c r="U67" s="5">
        <v>64060391084</v>
      </c>
      <c r="V67" s="5">
        <v>59733116480</v>
      </c>
      <c r="W67" s="5">
        <v>36827117073</v>
      </c>
    </row>
    <row r="68" spans="3:23" ht="15.5" x14ac:dyDescent="0.35">
      <c r="C68" t="s">
        <v>28</v>
      </c>
      <c r="D68" s="5">
        <v>-9576953405</v>
      </c>
      <c r="E68" s="5">
        <v>-9540484265</v>
      </c>
      <c r="F68" s="5">
        <v>-9551744640</v>
      </c>
      <c r="G68" s="5">
        <v>-10082658863</v>
      </c>
      <c r="I68" s="5">
        <v>-35898248141</v>
      </c>
      <c r="J68" s="5">
        <v>-27132119281</v>
      </c>
      <c r="K68" s="5">
        <v>-22875696596</v>
      </c>
      <c r="L68" s="5">
        <v>-27178745278</v>
      </c>
      <c r="M68" s="5">
        <v>-15518359355</v>
      </c>
      <c r="N68" s="5">
        <v>-15871664396</v>
      </c>
      <c r="O68" s="5">
        <v>-22463824024</v>
      </c>
      <c r="P68" s="5">
        <v>-4640547008</v>
      </c>
      <c r="Q68" s="5">
        <v>-7635098236</v>
      </c>
      <c r="R68" s="5">
        <v>-22734275933</v>
      </c>
      <c r="S68" s="5">
        <v>-12720908918</v>
      </c>
      <c r="T68" s="5">
        <v>-11727008771</v>
      </c>
      <c r="U68" s="5">
        <v>-15865153616</v>
      </c>
      <c r="V68" s="5">
        <v>-15340081922</v>
      </c>
      <c r="W68" s="5">
        <v>-9196405218</v>
      </c>
    </row>
    <row r="69" spans="3:23" ht="15.5" x14ac:dyDescent="0.35">
      <c r="C69" t="s">
        <v>321</v>
      </c>
      <c r="D69" s="5">
        <v>-8987934786</v>
      </c>
      <c r="E69" s="5">
        <v>-9472497480</v>
      </c>
      <c r="F69" s="5">
        <v>-8250678220</v>
      </c>
      <c r="G69" s="5">
        <v>-10082658863</v>
      </c>
      <c r="I69" s="5">
        <v>-34257736644</v>
      </c>
      <c r="J69" s="5">
        <v>-24215479578</v>
      </c>
      <c r="K69" s="5">
        <v>-22644275360</v>
      </c>
      <c r="L69" s="5">
        <v>-20578173237</v>
      </c>
      <c r="M69" s="5">
        <v>-8799526460</v>
      </c>
      <c r="N69" s="5">
        <v>-9445564447</v>
      </c>
      <c r="O69" s="5">
        <v>-20525544869</v>
      </c>
      <c r="P69" s="5">
        <v>-12846117458</v>
      </c>
      <c r="Q69" s="5">
        <v>-12580703842</v>
      </c>
      <c r="S69" s="5">
        <v>-15854872582</v>
      </c>
      <c r="T69" s="5">
        <v>-14648664609</v>
      </c>
      <c r="U69" s="5">
        <v>-15981441307</v>
      </c>
    </row>
    <row r="70" spans="3:23" ht="15.5" x14ac:dyDescent="0.35">
      <c r="C70" t="s">
        <v>322</v>
      </c>
      <c r="D70" s="5">
        <v>-589018619</v>
      </c>
      <c r="E70" s="5">
        <v>-67986785</v>
      </c>
      <c r="F70" s="5">
        <v>-1301066420</v>
      </c>
      <c r="I70" s="5">
        <v>-1640511497</v>
      </c>
      <c r="J70" s="5">
        <v>-2916639703</v>
      </c>
      <c r="K70" s="5">
        <v>-231421236</v>
      </c>
      <c r="L70" s="5">
        <v>-6600572041</v>
      </c>
      <c r="M70" s="5">
        <v>-6718832895</v>
      </c>
      <c r="N70" s="5">
        <v>-6426099949</v>
      </c>
      <c r="O70" s="5">
        <v>-1938279155</v>
      </c>
      <c r="P70" s="5">
        <v>8205570450</v>
      </c>
      <c r="Q70" s="5">
        <v>4945605606</v>
      </c>
      <c r="S70" s="5">
        <v>3133963664</v>
      </c>
      <c r="T70" s="5">
        <v>2921655838</v>
      </c>
      <c r="U70" s="5">
        <v>116287691</v>
      </c>
    </row>
    <row r="71" spans="3:23" ht="15.5" x14ac:dyDescent="0.35">
      <c r="C71" t="s">
        <v>323</v>
      </c>
      <c r="D71" s="5">
        <v>-9576953405</v>
      </c>
      <c r="E71" s="5">
        <v>-9540484265</v>
      </c>
      <c r="F71" s="5">
        <v>-9551744640</v>
      </c>
      <c r="G71" s="5">
        <v>-10082658863</v>
      </c>
      <c r="I71" s="5">
        <v>-35898248141</v>
      </c>
      <c r="J71" s="5">
        <v>-27132119281</v>
      </c>
      <c r="K71" s="5">
        <v>-22875696596</v>
      </c>
      <c r="L71" s="5">
        <v>-27178745278</v>
      </c>
      <c r="M71" s="5">
        <v>-15518359355</v>
      </c>
      <c r="N71" s="5">
        <v>-15871664396</v>
      </c>
      <c r="O71" s="5">
        <v>-22463824024</v>
      </c>
      <c r="P71" s="5">
        <v>-4640547008</v>
      </c>
      <c r="Q71" s="5">
        <v>-7635098236</v>
      </c>
      <c r="R71" s="5">
        <v>-22734275933</v>
      </c>
      <c r="S71" s="5">
        <v>-12720908918</v>
      </c>
      <c r="T71" s="5">
        <v>-11727008771</v>
      </c>
      <c r="U71" s="5">
        <v>-15865153616</v>
      </c>
      <c r="V71" s="5">
        <v>-15340081922</v>
      </c>
      <c r="W71" s="5">
        <v>-9196405218</v>
      </c>
    </row>
    <row r="72" spans="3:23" ht="15.5" x14ac:dyDescent="0.35">
      <c r="C72" t="s">
        <v>95</v>
      </c>
      <c r="D72" s="5">
        <v>25881902142</v>
      </c>
      <c r="E72" s="5">
        <v>31969257408</v>
      </c>
      <c r="F72" s="5">
        <v>29924267236</v>
      </c>
      <c r="G72" s="5">
        <v>28659043028</v>
      </c>
      <c r="I72" s="5">
        <v>110158956673</v>
      </c>
      <c r="J72" s="5">
        <v>82901760080</v>
      </c>
      <c r="K72" s="5">
        <v>68176777896</v>
      </c>
      <c r="L72" s="5">
        <v>64521509302</v>
      </c>
      <c r="M72" s="5">
        <v>18024581177</v>
      </c>
      <c r="N72" s="5">
        <v>-3987303838</v>
      </c>
      <c r="O72" s="5">
        <v>41484677098</v>
      </c>
      <c r="P72" s="5">
        <v>19665074694</v>
      </c>
      <c r="Q72" s="5">
        <v>14198889550</v>
      </c>
      <c r="R72" s="5">
        <v>25213015324</v>
      </c>
      <c r="S72" s="5">
        <v>37448445764</v>
      </c>
      <c r="T72" s="5">
        <v>35944155042</v>
      </c>
      <c r="U72" s="5">
        <v>48195237468</v>
      </c>
      <c r="V72" s="5">
        <v>44393034558</v>
      </c>
      <c r="W72" s="5">
        <v>27630711855</v>
      </c>
    </row>
    <row r="73" spans="3:23" ht="15.5" x14ac:dyDescent="0.35">
      <c r="C73" t="s">
        <v>461</v>
      </c>
    </row>
    <row r="74" spans="3:23" ht="15.5" x14ac:dyDescent="0.35">
      <c r="C74" t="s">
        <v>516</v>
      </c>
      <c r="R74" s="5">
        <v>-1021637915</v>
      </c>
    </row>
    <row r="75" spans="3:23" ht="15.5" x14ac:dyDescent="0.35">
      <c r="C75" t="s">
        <v>97</v>
      </c>
      <c r="D75" s="5">
        <v>25881902142</v>
      </c>
      <c r="E75" s="5">
        <v>31969257408</v>
      </c>
      <c r="F75" s="5">
        <v>29924267236</v>
      </c>
      <c r="G75" s="5">
        <v>28659043028</v>
      </c>
      <c r="I75" s="5">
        <v>110158956673</v>
      </c>
      <c r="J75" s="5">
        <v>82901760080</v>
      </c>
      <c r="K75" s="5">
        <v>68176777896</v>
      </c>
      <c r="L75" s="5">
        <v>64521509302</v>
      </c>
      <c r="M75" s="5">
        <v>18024581177</v>
      </c>
      <c r="N75" s="5">
        <v>-3987303838</v>
      </c>
      <c r="O75" s="5">
        <v>23236898190</v>
      </c>
      <c r="P75" s="5">
        <v>19665074694</v>
      </c>
      <c r="Q75" s="5">
        <v>14198889550</v>
      </c>
      <c r="R75" s="5">
        <v>24191377409</v>
      </c>
      <c r="S75" s="5">
        <v>37448445764</v>
      </c>
      <c r="T75" s="5">
        <v>35119725442</v>
      </c>
      <c r="U75" s="5">
        <v>48195237468</v>
      </c>
      <c r="V75" s="5">
        <v>37887200425</v>
      </c>
      <c r="W75" s="5">
        <v>16155061216</v>
      </c>
    </row>
    <row r="76" spans="3:23" ht="15.5" x14ac:dyDescent="0.35">
      <c r="C76" t="s">
        <v>98</v>
      </c>
      <c r="D76" s="5">
        <v>5310270270</v>
      </c>
      <c r="E76" s="5">
        <v>795019522</v>
      </c>
      <c r="F76" s="5">
        <v>1898281794</v>
      </c>
      <c r="G76" s="5">
        <v>2477494234</v>
      </c>
      <c r="I76" s="5">
        <v>6627568868</v>
      </c>
      <c r="J76" s="5">
        <v>4352848788</v>
      </c>
      <c r="K76" s="5">
        <v>-3362499039</v>
      </c>
      <c r="L76" s="5">
        <v>4254161373</v>
      </c>
      <c r="M76" s="5">
        <v>225693970</v>
      </c>
      <c r="N76" s="5">
        <v>2850525159</v>
      </c>
      <c r="O76" s="5">
        <v>-4412904739</v>
      </c>
      <c r="P76" s="5">
        <v>158758741</v>
      </c>
      <c r="Q76" s="5">
        <v>5559465182</v>
      </c>
      <c r="R76" s="5">
        <v>-2330803796</v>
      </c>
      <c r="S76" s="5">
        <v>229782625</v>
      </c>
      <c r="T76" s="5">
        <v>319339549</v>
      </c>
    </row>
    <row r="77" spans="3:23" ht="15.5" x14ac:dyDescent="0.35">
      <c r="C77" t="s">
        <v>324</v>
      </c>
      <c r="D77" s="5">
        <v>5310270270</v>
      </c>
      <c r="E77" s="5">
        <v>795019522</v>
      </c>
      <c r="F77" s="5">
        <v>1898281794</v>
      </c>
      <c r="G77" s="5">
        <v>2477494234</v>
      </c>
      <c r="I77" s="5">
        <v>6627568868</v>
      </c>
      <c r="J77" s="5">
        <v>4352848788</v>
      </c>
      <c r="K77" s="5">
        <v>-3362499039</v>
      </c>
      <c r="L77" s="5">
        <v>4254161373</v>
      </c>
      <c r="M77" s="5">
        <v>225693970</v>
      </c>
      <c r="N77" s="5">
        <v>2850525159</v>
      </c>
      <c r="O77" s="5">
        <v>-4412904739</v>
      </c>
      <c r="P77" s="5">
        <v>158758741</v>
      </c>
      <c r="Q77" s="5">
        <v>5559465182</v>
      </c>
      <c r="R77" s="5">
        <v>-2330803796</v>
      </c>
      <c r="S77" s="5">
        <v>229782625</v>
      </c>
      <c r="T77" s="5">
        <v>319339549</v>
      </c>
    </row>
    <row r="78" spans="3:23" ht="15.5" x14ac:dyDescent="0.35">
      <c r="C78" t="s">
        <v>99</v>
      </c>
      <c r="D78" s="5">
        <v>31192172412</v>
      </c>
      <c r="E78" s="5">
        <v>32764276930</v>
      </c>
      <c r="F78" s="5">
        <v>31822549030</v>
      </c>
      <c r="G78" s="5">
        <v>31136537262</v>
      </c>
      <c r="I78" s="5">
        <v>116786525541</v>
      </c>
      <c r="J78" s="5">
        <v>87254608868</v>
      </c>
      <c r="K78" s="5">
        <v>64814278857</v>
      </c>
      <c r="L78" s="5">
        <v>68775670675</v>
      </c>
      <c r="M78" s="5">
        <v>18250275147</v>
      </c>
      <c r="N78" s="5">
        <v>-1136778679</v>
      </c>
      <c r="O78" s="5">
        <v>18823993451</v>
      </c>
      <c r="P78" s="5">
        <v>19823833435</v>
      </c>
      <c r="Q78" s="5">
        <v>19758354732</v>
      </c>
      <c r="R78" s="5">
        <v>21860573613</v>
      </c>
      <c r="S78" s="5">
        <v>37678228389</v>
      </c>
      <c r="T78" s="5">
        <v>35439064991</v>
      </c>
      <c r="U78" s="5">
        <v>48195237468</v>
      </c>
      <c r="V78" s="5">
        <v>37887200425</v>
      </c>
      <c r="W78" s="5">
        <v>16155061216</v>
      </c>
    </row>
    <row r="79" spans="3:23" ht="15.5" x14ac:dyDescent="0.35">
      <c r="C79" t="s">
        <v>100</v>
      </c>
      <c r="D79" s="5">
        <v>25881902142</v>
      </c>
      <c r="E79" s="5">
        <v>31969257408</v>
      </c>
      <c r="F79" s="5">
        <v>29924267236</v>
      </c>
      <c r="G79" s="5">
        <v>28659043028</v>
      </c>
      <c r="I79" s="5">
        <v>110158956673</v>
      </c>
      <c r="J79" s="5">
        <v>82901760080</v>
      </c>
      <c r="K79" s="5">
        <v>68176777896</v>
      </c>
      <c r="L79" s="5">
        <v>64521509302</v>
      </c>
      <c r="M79" s="5">
        <v>18024581177</v>
      </c>
      <c r="N79" s="5">
        <v>-3987303838</v>
      </c>
      <c r="O79" s="5">
        <v>23236898190</v>
      </c>
      <c r="P79" s="5">
        <v>19665074694</v>
      </c>
      <c r="Q79" s="5">
        <v>14198889550</v>
      </c>
      <c r="R79" s="5">
        <v>24191377409</v>
      </c>
      <c r="S79" s="5">
        <v>37448445764</v>
      </c>
      <c r="T79" s="5">
        <v>35119725443</v>
      </c>
      <c r="U79" s="5">
        <v>48195237468</v>
      </c>
      <c r="V79" s="5">
        <v>44393034558</v>
      </c>
      <c r="W79" s="5">
        <v>27630711855</v>
      </c>
    </row>
    <row r="80" spans="3:23" ht="15.5" x14ac:dyDescent="0.35">
      <c r="C80" t="s">
        <v>8</v>
      </c>
      <c r="D80" s="5">
        <v>14564793016</v>
      </c>
      <c r="E80" s="5">
        <v>17620487313</v>
      </c>
      <c r="F80" s="5">
        <v>20664736591</v>
      </c>
      <c r="G80" s="5">
        <v>14705186958</v>
      </c>
      <c r="I80" s="5">
        <v>66833991234</v>
      </c>
      <c r="J80" s="5">
        <v>49584142236</v>
      </c>
      <c r="K80" s="5">
        <v>35357629944</v>
      </c>
      <c r="L80" s="5">
        <v>36897131795</v>
      </c>
      <c r="M80" s="5">
        <v>4833606158</v>
      </c>
      <c r="N80" s="5">
        <v>-8928213988</v>
      </c>
      <c r="O80" s="5">
        <v>-2442145277</v>
      </c>
      <c r="P80" s="5">
        <v>5465159755</v>
      </c>
      <c r="Q80" s="5">
        <v>5526714243</v>
      </c>
      <c r="R80" s="5">
        <v>3767114556</v>
      </c>
      <c r="S80" s="5">
        <v>22448903913</v>
      </c>
      <c r="T80" s="5">
        <v>23873666407</v>
      </c>
      <c r="U80" s="5">
        <v>32172591195</v>
      </c>
      <c r="V80" s="5">
        <v>23715532038</v>
      </c>
      <c r="W80" s="5">
        <v>6210886845</v>
      </c>
    </row>
    <row r="81" spans="2:23" ht="15.5" x14ac:dyDescent="0.35">
      <c r="C81" t="s">
        <v>102</v>
      </c>
      <c r="D81" s="5">
        <v>25881902142</v>
      </c>
      <c r="E81" s="5">
        <v>31969257408</v>
      </c>
      <c r="F81" s="5">
        <v>29924267236</v>
      </c>
      <c r="G81" s="5">
        <v>28659043028</v>
      </c>
      <c r="I81" s="5">
        <v>110158956673</v>
      </c>
      <c r="J81" s="5">
        <v>82901760080</v>
      </c>
      <c r="K81" s="5">
        <v>68176777896</v>
      </c>
      <c r="L81" s="5">
        <v>64521509302</v>
      </c>
      <c r="M81" s="5">
        <v>18024581177</v>
      </c>
      <c r="N81" s="5">
        <v>-3987303838</v>
      </c>
      <c r="O81" s="5">
        <v>23236898190</v>
      </c>
      <c r="P81" s="5">
        <v>19665074694</v>
      </c>
      <c r="Q81" s="5">
        <v>14198889550</v>
      </c>
      <c r="R81" s="5">
        <v>24191377409</v>
      </c>
      <c r="S81" s="5">
        <v>37448445764</v>
      </c>
      <c r="T81" s="5">
        <v>35119725443</v>
      </c>
      <c r="U81" s="5">
        <v>48195237468</v>
      </c>
      <c r="V81" s="5">
        <v>44393034558</v>
      </c>
      <c r="W81" s="5">
        <v>27630711855</v>
      </c>
    </row>
    <row r="82" spans="2:23" ht="15.5" x14ac:dyDescent="0.35">
      <c r="C82" t="s">
        <v>103</v>
      </c>
      <c r="D82" s="5">
        <v>31192172412</v>
      </c>
      <c r="E82" s="5">
        <v>32764276930</v>
      </c>
      <c r="F82" s="5">
        <v>31822549030</v>
      </c>
      <c r="G82" s="5">
        <v>31136537262</v>
      </c>
      <c r="I82" s="5">
        <v>116786525541</v>
      </c>
      <c r="J82" s="5">
        <v>87254608868</v>
      </c>
      <c r="K82" s="5">
        <v>64814278857</v>
      </c>
      <c r="L82" s="5">
        <v>68775670675</v>
      </c>
      <c r="M82" s="5">
        <v>18250275147</v>
      </c>
      <c r="N82" s="5">
        <v>-1136778679</v>
      </c>
      <c r="O82" s="5">
        <v>18823993451</v>
      </c>
      <c r="P82" s="5">
        <v>19823833435</v>
      </c>
      <c r="Q82" s="5">
        <v>19758354732</v>
      </c>
      <c r="R82" s="5">
        <v>21860573613</v>
      </c>
      <c r="S82" s="5">
        <v>37678228389</v>
      </c>
      <c r="T82" s="5">
        <v>35439064992</v>
      </c>
      <c r="U82" s="5">
        <v>48195237468</v>
      </c>
      <c r="V82" s="5">
        <v>37887200425</v>
      </c>
      <c r="W82" s="5">
        <v>16155061216</v>
      </c>
    </row>
    <row r="83" spans="2:23" ht="15.5" x14ac:dyDescent="0.35">
      <c r="C83" t="s">
        <v>104</v>
      </c>
      <c r="D83" s="5">
        <v>31192172412</v>
      </c>
      <c r="E83" s="5">
        <v>32764276930</v>
      </c>
      <c r="F83" s="5">
        <v>31822549030</v>
      </c>
      <c r="G83" s="5">
        <v>31136537262</v>
      </c>
      <c r="I83" s="5">
        <v>116786525541</v>
      </c>
      <c r="J83" s="5">
        <v>87254608868</v>
      </c>
      <c r="K83" s="5">
        <v>64814278857</v>
      </c>
      <c r="L83" s="5">
        <v>68775670675</v>
      </c>
      <c r="M83" s="5">
        <v>18250275147</v>
      </c>
      <c r="N83" s="5">
        <v>-1136778679</v>
      </c>
      <c r="O83" s="5">
        <v>18823993451</v>
      </c>
      <c r="P83" s="5">
        <v>19823833435</v>
      </c>
      <c r="Q83" s="5">
        <v>19758354732</v>
      </c>
      <c r="R83" s="5">
        <v>21860573613</v>
      </c>
      <c r="S83" s="5">
        <v>37678228389</v>
      </c>
      <c r="T83" s="5">
        <v>35439064992</v>
      </c>
      <c r="U83" s="5">
        <v>48195237468</v>
      </c>
      <c r="V83" s="5">
        <v>37887200425</v>
      </c>
      <c r="W83" s="5">
        <v>16155061216</v>
      </c>
    </row>
    <row r="85" spans="2:23" ht="15.5" x14ac:dyDescent="0.35">
      <c r="B85" t="s">
        <v>105</v>
      </c>
      <c r="C85" t="s">
        <v>106</v>
      </c>
    </row>
    <row r="86" spans="2:23" ht="15.5" x14ac:dyDescent="0.35">
      <c r="C86" t="s">
        <v>107</v>
      </c>
    </row>
    <row r="87" spans="2:23" ht="15.5" x14ac:dyDescent="0.35">
      <c r="C87" t="s">
        <v>20</v>
      </c>
      <c r="D87" s="5">
        <v>202780729369</v>
      </c>
      <c r="E87" s="5">
        <v>195001195598</v>
      </c>
      <c r="F87" s="5">
        <v>132550708490</v>
      </c>
      <c r="G87" s="5">
        <v>184406489619</v>
      </c>
      <c r="I87" s="5">
        <v>132550708490</v>
      </c>
      <c r="J87" s="5">
        <v>150853127251</v>
      </c>
      <c r="K87" s="5">
        <v>110643536616</v>
      </c>
      <c r="L87" s="5">
        <v>102658753215</v>
      </c>
      <c r="M87" s="5">
        <v>92012064446</v>
      </c>
      <c r="N87" s="5">
        <v>106826878359</v>
      </c>
      <c r="O87" s="5">
        <v>83507005470</v>
      </c>
      <c r="P87" s="5">
        <v>49425151764</v>
      </c>
      <c r="Q87" s="5">
        <v>32621683434</v>
      </c>
      <c r="R87" s="5">
        <v>88543233204</v>
      </c>
      <c r="S87" s="5">
        <v>65662441715</v>
      </c>
      <c r="T87" s="5">
        <v>48493081818</v>
      </c>
      <c r="U87" s="5">
        <v>62205793466</v>
      </c>
      <c r="V87" s="5">
        <v>56089462390</v>
      </c>
      <c r="W87" s="5">
        <v>7670934960</v>
      </c>
    </row>
    <row r="88" spans="2:23" ht="15.5" x14ac:dyDescent="0.35">
      <c r="C88" t="s">
        <v>386</v>
      </c>
      <c r="D88" s="5">
        <v>48064335331</v>
      </c>
      <c r="E88" s="5">
        <v>41646481735</v>
      </c>
      <c r="F88" s="5">
        <v>27533641211</v>
      </c>
      <c r="G88" s="5">
        <v>18840843048</v>
      </c>
      <c r="I88" s="5">
        <v>27533641211</v>
      </c>
      <c r="J88" s="5">
        <v>19515256593</v>
      </c>
      <c r="K88" s="5">
        <v>9251809466</v>
      </c>
      <c r="L88" s="5">
        <v>7121426000</v>
      </c>
      <c r="M88" s="5">
        <v>7664378000</v>
      </c>
      <c r="N88" s="5">
        <v>7332110000</v>
      </c>
      <c r="O88" s="5">
        <v>72110000</v>
      </c>
    </row>
    <row r="89" spans="2:23" ht="15.5" x14ac:dyDescent="0.35">
      <c r="C89" t="s">
        <v>110</v>
      </c>
      <c r="D89" s="5">
        <v>12927623144</v>
      </c>
      <c r="E89" s="5">
        <v>11950824042</v>
      </c>
      <c r="F89" s="5">
        <v>14120469187</v>
      </c>
      <c r="G89" s="5">
        <v>8993023370</v>
      </c>
      <c r="I89" s="5">
        <v>14120469187</v>
      </c>
      <c r="J89" s="5">
        <v>11796800056</v>
      </c>
      <c r="K89" s="5">
        <v>5336504953</v>
      </c>
      <c r="L89" s="5">
        <v>7586505252</v>
      </c>
      <c r="M89" s="5">
        <v>3369608492</v>
      </c>
      <c r="N89" s="5">
        <v>6780483318</v>
      </c>
      <c r="O89" s="5">
        <v>15787585061</v>
      </c>
      <c r="P89" s="5">
        <v>3735553026</v>
      </c>
      <c r="Q89" s="5">
        <v>12743422860</v>
      </c>
      <c r="R89" s="5">
        <v>12807171094</v>
      </c>
      <c r="S89" s="5">
        <v>12244083125</v>
      </c>
      <c r="T89" s="5">
        <v>10260802132</v>
      </c>
      <c r="U89" s="5">
        <v>5617748679</v>
      </c>
      <c r="V89" s="5">
        <v>3423386185</v>
      </c>
    </row>
    <row r="90" spans="2:23" ht="15.5" x14ac:dyDescent="0.35">
      <c r="C90" t="s">
        <v>111</v>
      </c>
      <c r="D90" s="5">
        <v>26740395724</v>
      </c>
      <c r="E90" s="5">
        <v>1437049061</v>
      </c>
      <c r="F90" s="5">
        <v>1871658143</v>
      </c>
      <c r="G90" s="5">
        <v>6382618105</v>
      </c>
      <c r="I90" s="5">
        <v>1871658143</v>
      </c>
      <c r="J90" s="5">
        <v>1056665494</v>
      </c>
      <c r="K90" s="5">
        <v>519501100</v>
      </c>
      <c r="L90" s="5">
        <v>659207491</v>
      </c>
      <c r="M90" s="5">
        <v>4764675436</v>
      </c>
      <c r="N90" s="5">
        <v>8604847810</v>
      </c>
      <c r="O90" s="5">
        <v>10160957305</v>
      </c>
      <c r="P90" s="5">
        <v>6236747373</v>
      </c>
      <c r="Q90" s="5">
        <v>1315106610</v>
      </c>
      <c r="R90" s="5">
        <v>175566343</v>
      </c>
      <c r="S90" s="5">
        <v>10648250146</v>
      </c>
      <c r="T90" s="5">
        <v>7667515155</v>
      </c>
      <c r="U90" s="5">
        <v>175584705</v>
      </c>
      <c r="V90" s="5">
        <v>354467830</v>
      </c>
    </row>
    <row r="91" spans="2:23" ht="15.5" x14ac:dyDescent="0.35">
      <c r="C91" t="s">
        <v>517</v>
      </c>
      <c r="D91" s="5">
        <v>48064335331</v>
      </c>
      <c r="E91" s="5">
        <v>41646481735</v>
      </c>
      <c r="F91" s="5">
        <v>27533641211</v>
      </c>
      <c r="G91" s="5">
        <v>18840843048</v>
      </c>
      <c r="I91" s="5">
        <v>27533641211</v>
      </c>
      <c r="J91" s="5">
        <v>19515256593</v>
      </c>
      <c r="K91" s="5">
        <v>9251809466</v>
      </c>
      <c r="L91" s="5">
        <v>7121426000</v>
      </c>
      <c r="M91" s="5">
        <v>7664378000</v>
      </c>
      <c r="N91" s="5">
        <v>7332110000</v>
      </c>
      <c r="O91" s="5">
        <v>72110000</v>
      </c>
    </row>
    <row r="92" spans="2:23" ht="15.5" x14ac:dyDescent="0.35">
      <c r="C92" t="s">
        <v>109</v>
      </c>
      <c r="D92" s="5">
        <v>260851577160</v>
      </c>
      <c r="E92" s="5">
        <v>293728529598</v>
      </c>
      <c r="F92" s="5">
        <v>289974207507</v>
      </c>
      <c r="G92" s="5">
        <v>272050152153</v>
      </c>
      <c r="I92" s="5">
        <v>289974207507</v>
      </c>
      <c r="J92" s="5">
        <v>269895575483</v>
      </c>
      <c r="K92" s="5">
        <v>261681806493</v>
      </c>
      <c r="L92" s="5">
        <v>275452628590</v>
      </c>
      <c r="M92" s="5">
        <v>228040650600</v>
      </c>
      <c r="N92" s="5">
        <v>174481174284</v>
      </c>
      <c r="O92" s="5">
        <v>199211405363</v>
      </c>
      <c r="P92" s="5">
        <v>113727708764</v>
      </c>
      <c r="Q92" s="5">
        <v>102611537784</v>
      </c>
      <c r="R92" s="5">
        <v>137088565674</v>
      </c>
      <c r="S92" s="5">
        <v>131397352760</v>
      </c>
      <c r="T92" s="5">
        <v>136017529682</v>
      </c>
      <c r="U92" s="5">
        <v>105591453960</v>
      </c>
      <c r="V92" s="5">
        <v>93449995855</v>
      </c>
      <c r="W92" s="5">
        <v>36816936646</v>
      </c>
    </row>
    <row r="93" spans="2:23" ht="15.5" x14ac:dyDescent="0.35">
      <c r="C93" t="s">
        <v>112</v>
      </c>
      <c r="D93" s="5">
        <v>260851577160</v>
      </c>
      <c r="E93" s="5">
        <v>293728529598</v>
      </c>
      <c r="F93" s="5">
        <v>289974207507</v>
      </c>
      <c r="G93" s="5">
        <v>272050152153</v>
      </c>
      <c r="I93" s="5">
        <v>289974207507</v>
      </c>
      <c r="J93" s="5">
        <v>269895575483</v>
      </c>
      <c r="K93" s="5">
        <v>261681806493</v>
      </c>
      <c r="L93" s="5">
        <v>275452628590</v>
      </c>
      <c r="M93" s="5">
        <v>228040650600</v>
      </c>
      <c r="N93" s="5">
        <v>174481174284</v>
      </c>
      <c r="O93" s="5">
        <v>199211405363</v>
      </c>
      <c r="P93" s="5">
        <v>113727708764</v>
      </c>
      <c r="Q93" s="5">
        <v>102611537784</v>
      </c>
      <c r="R93" s="5">
        <v>137088565674</v>
      </c>
      <c r="S93" s="5">
        <v>131397352760</v>
      </c>
      <c r="T93" s="5">
        <v>136017529682</v>
      </c>
      <c r="U93" s="5">
        <v>105591453960</v>
      </c>
      <c r="V93" s="5">
        <v>93449995855</v>
      </c>
      <c r="W93" s="5">
        <v>36816936646</v>
      </c>
    </row>
    <row r="94" spans="2:23" ht="15.5" x14ac:dyDescent="0.35">
      <c r="C94" t="s">
        <v>113</v>
      </c>
      <c r="D94" s="5">
        <v>4472116034</v>
      </c>
      <c r="E94" s="5">
        <v>3962915287</v>
      </c>
      <c r="F94" s="5">
        <v>6088510767</v>
      </c>
      <c r="G94" s="5">
        <v>6578215059</v>
      </c>
      <c r="I94" s="5">
        <v>6088510767</v>
      </c>
      <c r="J94" s="5">
        <v>6108714419</v>
      </c>
      <c r="K94" s="5">
        <v>11331540182</v>
      </c>
      <c r="L94" s="5">
        <v>4600729954</v>
      </c>
      <c r="M94" s="5">
        <v>8098072254</v>
      </c>
      <c r="N94" s="5">
        <v>6233691129</v>
      </c>
      <c r="O94" s="5">
        <v>5504865809</v>
      </c>
      <c r="P94" s="5">
        <v>3963796150</v>
      </c>
      <c r="Q94" s="5">
        <v>4020316912</v>
      </c>
      <c r="R94" s="5">
        <v>4589231556</v>
      </c>
      <c r="S94" s="5">
        <v>4706183989</v>
      </c>
      <c r="T94" s="5">
        <v>5927786472</v>
      </c>
      <c r="U94" s="5">
        <v>3746508993</v>
      </c>
      <c r="V94" s="5">
        <v>638428248</v>
      </c>
      <c r="W94" s="5">
        <v>1973544771</v>
      </c>
    </row>
    <row r="95" spans="2:23" ht="15.5" x14ac:dyDescent="0.35">
      <c r="C95" t="s">
        <v>114</v>
      </c>
      <c r="D95" s="5">
        <v>4472116034</v>
      </c>
      <c r="E95" s="5">
        <v>3962915287</v>
      </c>
      <c r="F95" s="5">
        <v>6088510767</v>
      </c>
      <c r="G95" s="5">
        <v>6578215059</v>
      </c>
      <c r="I95" s="5">
        <v>6088510767</v>
      </c>
      <c r="J95" s="5">
        <v>6108714419</v>
      </c>
      <c r="K95" s="5">
        <v>11331540182</v>
      </c>
      <c r="L95" s="5">
        <v>4600729954</v>
      </c>
      <c r="M95" s="5">
        <v>8098072254</v>
      </c>
      <c r="N95" s="5">
        <v>6233691129</v>
      </c>
      <c r="O95" s="5">
        <v>5504865809</v>
      </c>
      <c r="P95" s="5">
        <v>3963796150</v>
      </c>
      <c r="Q95" s="5">
        <v>4020316912</v>
      </c>
      <c r="R95" s="5">
        <v>4589231556</v>
      </c>
      <c r="S95" s="5">
        <v>4706183989</v>
      </c>
      <c r="T95" s="5">
        <v>5927786472</v>
      </c>
      <c r="U95" s="5">
        <v>3746508993</v>
      </c>
      <c r="V95" s="5">
        <v>638428248</v>
      </c>
      <c r="W95" s="5">
        <v>1973544771</v>
      </c>
    </row>
    <row r="96" spans="2:23" ht="15.5" x14ac:dyDescent="0.35">
      <c r="C96" t="s">
        <v>115</v>
      </c>
      <c r="D96" s="5">
        <v>453939895115</v>
      </c>
      <c r="E96" s="5">
        <v>433729133549</v>
      </c>
      <c r="F96" s="5">
        <v>443665754448</v>
      </c>
      <c r="G96" s="5">
        <v>407069157388</v>
      </c>
      <c r="I96" s="5">
        <v>443665754448</v>
      </c>
      <c r="J96" s="5">
        <v>394039759215</v>
      </c>
      <c r="K96" s="5">
        <v>372574591553</v>
      </c>
      <c r="L96" s="5">
        <v>395217330115</v>
      </c>
      <c r="M96" s="5">
        <v>334604544483</v>
      </c>
      <c r="N96" s="5">
        <v>353273722219</v>
      </c>
      <c r="O96" s="5">
        <v>409728129634</v>
      </c>
      <c r="P96" s="5">
        <v>246097364838</v>
      </c>
      <c r="Q96" s="5">
        <v>189713973747</v>
      </c>
      <c r="R96" s="5">
        <v>187917258688</v>
      </c>
      <c r="S96" s="5">
        <v>194554840234</v>
      </c>
      <c r="T96" s="5">
        <v>167719631272</v>
      </c>
      <c r="U96" s="5">
        <v>130879633541</v>
      </c>
      <c r="V96" s="5">
        <v>110011958638</v>
      </c>
      <c r="W96" s="5">
        <v>64905940203</v>
      </c>
    </row>
    <row r="97" spans="3:23" ht="15.5" x14ac:dyDescent="0.35">
      <c r="C97" t="s">
        <v>85</v>
      </c>
      <c r="D97" s="5">
        <v>-5988959362</v>
      </c>
      <c r="E97" s="5">
        <v>4235194510</v>
      </c>
      <c r="F97" s="5">
        <v>-1188109506</v>
      </c>
      <c r="G97" s="5">
        <v>-6258565322</v>
      </c>
      <c r="I97" s="5">
        <v>-1188109506</v>
      </c>
      <c r="J97" s="5">
        <v>-4535681121</v>
      </c>
      <c r="K97" s="5">
        <v>-4253292200</v>
      </c>
      <c r="L97" s="5">
        <v>-135595549</v>
      </c>
      <c r="M97" s="5">
        <v>-853305657</v>
      </c>
      <c r="N97" s="5">
        <v>-913764368</v>
      </c>
      <c r="O97" s="5">
        <v>2115480424</v>
      </c>
      <c r="P97" s="5">
        <v>2338756693</v>
      </c>
      <c r="Q97" s="5">
        <v>1417071596</v>
      </c>
      <c r="R97" s="5">
        <v>22327036</v>
      </c>
      <c r="S97" s="5">
        <v>816008644</v>
      </c>
      <c r="T97" s="5">
        <v>271438616</v>
      </c>
      <c r="V97" s="5">
        <v>5651360355</v>
      </c>
      <c r="W97" s="5">
        <v>4142346076</v>
      </c>
    </row>
    <row r="98" spans="3:23" ht="15.5" x14ac:dyDescent="0.35">
      <c r="C98" t="s">
        <v>116</v>
      </c>
      <c r="D98" s="5">
        <v>1002292955115</v>
      </c>
      <c r="E98" s="5">
        <v>1002548905054</v>
      </c>
      <c r="F98" s="5">
        <v>931241908384</v>
      </c>
      <c r="G98" s="5">
        <v>937535552244</v>
      </c>
      <c r="I98" s="5">
        <v>931241908384</v>
      </c>
      <c r="J98" s="5">
        <v>872482844953</v>
      </c>
      <c r="K98" s="5">
        <v>805883001325</v>
      </c>
      <c r="L98" s="5">
        <v>816654910304</v>
      </c>
      <c r="M98" s="5">
        <v>707056882252</v>
      </c>
      <c r="N98" s="5">
        <v>684007219503</v>
      </c>
      <c r="O98" s="5">
        <v>757558426474</v>
      </c>
      <c r="P98" s="5">
        <v>439825803141</v>
      </c>
      <c r="Q98" s="5">
        <v>356846493425</v>
      </c>
      <c r="R98" s="5">
        <v>462578104758</v>
      </c>
      <c r="S98" s="5">
        <v>428277334914</v>
      </c>
      <c r="T98" s="5">
        <v>387852596236</v>
      </c>
      <c r="U98" s="5">
        <v>344826483524</v>
      </c>
      <c r="V98" s="5">
        <v>286526762458</v>
      </c>
      <c r="W98" s="5">
        <v>117470177414</v>
      </c>
    </row>
    <row r="99" spans="3:23" ht="15.5" x14ac:dyDescent="0.35">
      <c r="C99" t="s">
        <v>117</v>
      </c>
    </row>
    <row r="100" spans="3:23" ht="15.5" x14ac:dyDescent="0.35">
      <c r="C100" t="s">
        <v>119</v>
      </c>
      <c r="D100" s="5">
        <v>889042541</v>
      </c>
      <c r="E100" s="5">
        <v>1440098321</v>
      </c>
      <c r="F100" s="5">
        <v>1383648483</v>
      </c>
      <c r="G100" s="5">
        <v>2514936337</v>
      </c>
      <c r="I100" s="5">
        <v>1383648483</v>
      </c>
      <c r="J100" s="5">
        <v>2716497842</v>
      </c>
      <c r="K100" s="5">
        <v>5606765951</v>
      </c>
      <c r="L100" s="5">
        <v>5746169838</v>
      </c>
      <c r="M100" s="5">
        <v>12237311765</v>
      </c>
      <c r="N100" s="5">
        <v>19571598811</v>
      </c>
      <c r="O100" s="5">
        <v>24785266680</v>
      </c>
      <c r="P100" s="5">
        <v>15349730499</v>
      </c>
      <c r="Q100" s="5">
        <v>6797985292</v>
      </c>
      <c r="R100" s="5">
        <v>4241382937</v>
      </c>
      <c r="S100" s="5">
        <v>7064997947</v>
      </c>
      <c r="T100" s="5">
        <v>3542978854</v>
      </c>
      <c r="U100" s="5">
        <v>596433742</v>
      </c>
      <c r="V100" s="5">
        <v>427243299</v>
      </c>
      <c r="W100" s="5">
        <v>89326351</v>
      </c>
    </row>
    <row r="101" spans="3:23" ht="15.5" x14ac:dyDescent="0.35">
      <c r="C101" t="s">
        <v>121</v>
      </c>
      <c r="D101" s="5">
        <v>370728145705</v>
      </c>
      <c r="E101" s="5">
        <v>365689730040</v>
      </c>
      <c r="F101" s="5">
        <v>371992425595</v>
      </c>
      <c r="G101" s="5">
        <v>348857442933</v>
      </c>
      <c r="I101" s="5">
        <v>371992425595</v>
      </c>
      <c r="J101" s="5">
        <v>330591321429</v>
      </c>
      <c r="K101" s="5">
        <v>298586580402</v>
      </c>
      <c r="L101" s="5">
        <v>298801605600</v>
      </c>
      <c r="M101" s="5">
        <v>287462003804</v>
      </c>
      <c r="N101" s="5">
        <v>311330074281</v>
      </c>
      <c r="O101" s="5">
        <v>310112750524</v>
      </c>
      <c r="P101" s="5">
        <v>121891794614</v>
      </c>
      <c r="Q101" s="5">
        <v>126623972147</v>
      </c>
      <c r="R101" s="5">
        <v>132953556301</v>
      </c>
      <c r="S101" s="5">
        <v>121530925217</v>
      </c>
      <c r="T101" s="5">
        <v>117375191424</v>
      </c>
      <c r="U101" s="5">
        <v>93497280508</v>
      </c>
      <c r="V101" s="5">
        <v>71267277531</v>
      </c>
      <c r="W101" s="5">
        <v>29912331578</v>
      </c>
    </row>
    <row r="102" spans="3:23" ht="15.5" x14ac:dyDescent="0.35">
      <c r="C102" t="s">
        <v>518</v>
      </c>
      <c r="N102" s="5">
        <v>152130932</v>
      </c>
      <c r="O102" s="5">
        <v>186280200</v>
      </c>
      <c r="P102" s="5">
        <v>220429468</v>
      </c>
      <c r="Q102" s="5">
        <v>254578736</v>
      </c>
      <c r="R102" s="5">
        <v>288728004</v>
      </c>
      <c r="S102" s="5">
        <v>5167321855</v>
      </c>
      <c r="T102" s="5">
        <v>5331066123</v>
      </c>
      <c r="U102" s="5">
        <v>5494810391</v>
      </c>
      <c r="V102" s="5">
        <v>5657249658</v>
      </c>
      <c r="W102" s="5">
        <v>16494747171</v>
      </c>
    </row>
    <row r="103" spans="3:23" ht="15.5" x14ac:dyDescent="0.35">
      <c r="C103" t="s">
        <v>120</v>
      </c>
    </row>
    <row r="104" spans="3:23" ht="15.5" x14ac:dyDescent="0.35">
      <c r="C104" t="s">
        <v>126</v>
      </c>
      <c r="D104" s="5">
        <v>416140652427</v>
      </c>
      <c r="E104" s="5">
        <v>421259689317</v>
      </c>
      <c r="F104" s="5">
        <v>427993417340</v>
      </c>
      <c r="G104" s="5">
        <v>405388591268</v>
      </c>
      <c r="I104" s="5">
        <v>427993417340</v>
      </c>
      <c r="J104" s="5">
        <v>386863673762</v>
      </c>
      <c r="K104" s="5">
        <v>363701273097</v>
      </c>
      <c r="L104" s="5">
        <v>361152689194</v>
      </c>
      <c r="M104" s="5">
        <v>353685860392</v>
      </c>
      <c r="N104" s="5">
        <v>384933481027</v>
      </c>
      <c r="O104" s="5">
        <v>389687884857</v>
      </c>
      <c r="P104" s="5">
        <v>193188478184</v>
      </c>
      <c r="Q104" s="5">
        <v>188121826562</v>
      </c>
      <c r="R104" s="5">
        <v>177123059753</v>
      </c>
      <c r="S104" s="5">
        <v>146069098161</v>
      </c>
      <c r="T104" s="5">
        <v>136048046369</v>
      </c>
      <c r="U104" s="5">
        <v>104182337736</v>
      </c>
      <c r="V104" s="5">
        <v>79721509502</v>
      </c>
      <c r="W104" s="5">
        <v>47775570559</v>
      </c>
    </row>
    <row r="105" spans="3:23" ht="15.5" x14ac:dyDescent="0.35">
      <c r="C105" t="s">
        <v>127</v>
      </c>
      <c r="D105" s="5">
        <v>1418433607542</v>
      </c>
      <c r="E105" s="5">
        <v>1423808594371</v>
      </c>
      <c r="F105" s="5">
        <v>1359235325724</v>
      </c>
      <c r="G105" s="5">
        <v>1342924143512</v>
      </c>
      <c r="I105" s="5">
        <v>1359235325724</v>
      </c>
      <c r="J105" s="5">
        <v>1259346518715</v>
      </c>
      <c r="K105" s="5">
        <v>1169584274422</v>
      </c>
      <c r="L105" s="5">
        <v>1177807599498</v>
      </c>
      <c r="M105" s="5">
        <v>1060742742644</v>
      </c>
      <c r="N105" s="5">
        <v>1068940700530</v>
      </c>
      <c r="O105" s="5">
        <v>1147246311331</v>
      </c>
      <c r="P105" s="5">
        <v>633014281325</v>
      </c>
      <c r="Q105" s="5">
        <v>544968319987</v>
      </c>
      <c r="R105" s="5">
        <v>639701164511</v>
      </c>
      <c r="S105" s="5">
        <v>574346433075</v>
      </c>
      <c r="T105" s="5">
        <v>523900642605</v>
      </c>
      <c r="U105" s="5">
        <v>449008821260</v>
      </c>
      <c r="V105" s="5">
        <v>366248271960</v>
      </c>
      <c r="W105" s="5">
        <v>165245747973</v>
      </c>
    </row>
    <row r="106" spans="3:23" ht="15.5" x14ac:dyDescent="0.35">
      <c r="C106" t="s">
        <v>128</v>
      </c>
    </row>
    <row r="107" spans="3:23" ht="15.5" x14ac:dyDescent="0.35">
      <c r="C107" t="s">
        <v>129</v>
      </c>
    </row>
    <row r="108" spans="3:23" ht="15.5" x14ac:dyDescent="0.35">
      <c r="C108" t="s">
        <v>130</v>
      </c>
      <c r="D108" s="5">
        <v>525200653833</v>
      </c>
      <c r="E108" s="5">
        <v>502740672839</v>
      </c>
      <c r="F108" s="5">
        <v>486946127345</v>
      </c>
      <c r="G108" s="5">
        <v>495322421420</v>
      </c>
      <c r="I108" s="5">
        <v>486946127345</v>
      </c>
      <c r="J108" s="5">
        <v>439495131220</v>
      </c>
      <c r="K108" s="5">
        <v>384506833615</v>
      </c>
      <c r="L108" s="5">
        <v>409727696458</v>
      </c>
      <c r="M108" s="5">
        <v>344961850615</v>
      </c>
      <c r="N108" s="5">
        <v>362127923921</v>
      </c>
      <c r="O108" s="5">
        <v>416684073265</v>
      </c>
      <c r="P108" s="5">
        <v>273186011900</v>
      </c>
      <c r="Q108" s="5">
        <v>185606885071</v>
      </c>
      <c r="R108" s="5">
        <v>281765921952</v>
      </c>
      <c r="S108" s="5">
        <v>226897001062</v>
      </c>
      <c r="T108" s="5">
        <v>193749649372</v>
      </c>
      <c r="U108" s="5">
        <v>149727675228</v>
      </c>
      <c r="V108" s="5">
        <v>114554270248</v>
      </c>
      <c r="W108" s="5">
        <v>76958097863</v>
      </c>
    </row>
    <row r="109" spans="3:23" ht="15.5" x14ac:dyDescent="0.35">
      <c r="C109" t="s">
        <v>134</v>
      </c>
      <c r="D109" s="5">
        <v>192284046952</v>
      </c>
      <c r="E109" s="5">
        <v>168958826486</v>
      </c>
      <c r="F109" s="5">
        <v>161434008619</v>
      </c>
      <c r="G109" s="5">
        <v>151630426450</v>
      </c>
      <c r="I109" s="5">
        <v>161434008619</v>
      </c>
      <c r="J109" s="5">
        <v>187639479042</v>
      </c>
      <c r="K109" s="5">
        <v>178117461588</v>
      </c>
      <c r="L109" s="5">
        <v>194254061439</v>
      </c>
      <c r="M109" s="5">
        <v>184059732414</v>
      </c>
      <c r="N109" s="5">
        <v>260200813070</v>
      </c>
      <c r="O109" s="5">
        <v>267923224989</v>
      </c>
      <c r="P109" s="5">
        <v>181795823944</v>
      </c>
      <c r="Q109" s="5">
        <v>129423494754</v>
      </c>
      <c r="R109" s="5">
        <v>189844149214</v>
      </c>
      <c r="S109" s="5">
        <v>99873073884</v>
      </c>
      <c r="T109" s="5">
        <v>104015820678</v>
      </c>
      <c r="U109" s="5">
        <v>68599752763</v>
      </c>
      <c r="V109" s="5">
        <v>57517475405</v>
      </c>
      <c r="W109" s="5">
        <v>56490946831</v>
      </c>
    </row>
    <row r="110" spans="3:23" ht="15.5" x14ac:dyDescent="0.35">
      <c r="C110" t="s">
        <v>131</v>
      </c>
    </row>
    <row r="111" spans="3:23" ht="15.5" x14ac:dyDescent="0.35">
      <c r="C111" t="s">
        <v>132</v>
      </c>
      <c r="D111" s="5">
        <v>181738420734</v>
      </c>
      <c r="E111" s="5">
        <v>166399675582</v>
      </c>
      <c r="F111" s="5">
        <v>152956798623</v>
      </c>
      <c r="G111" s="5">
        <v>151050938642</v>
      </c>
      <c r="I111" s="5">
        <v>152956798623</v>
      </c>
      <c r="J111" s="5">
        <v>126796523222</v>
      </c>
      <c r="K111" s="5">
        <v>104858895000</v>
      </c>
      <c r="L111" s="5">
        <v>125695025889</v>
      </c>
      <c r="M111" s="5">
        <v>98954791288</v>
      </c>
      <c r="N111" s="5">
        <v>37493310954</v>
      </c>
      <c r="O111" s="5">
        <v>82856786421</v>
      </c>
      <c r="P111" s="5">
        <v>62995254076</v>
      </c>
      <c r="Q111" s="5">
        <v>27481948894</v>
      </c>
      <c r="R111" s="5">
        <v>40706621825</v>
      </c>
      <c r="S111" s="5">
        <v>62609244628</v>
      </c>
      <c r="T111" s="5">
        <v>39535397103</v>
      </c>
      <c r="U111" s="5">
        <v>44250163003</v>
      </c>
      <c r="V111" s="5">
        <v>34815919352</v>
      </c>
      <c r="W111" s="5">
        <v>16538129652</v>
      </c>
    </row>
    <row r="112" spans="3:23" ht="15.5" x14ac:dyDescent="0.35">
      <c r="C112" t="s">
        <v>133</v>
      </c>
      <c r="U112" s="5">
        <v>104241171</v>
      </c>
      <c r="V112" s="5">
        <v>413492487</v>
      </c>
    </row>
    <row r="113" spans="3:23" ht="15.5" x14ac:dyDescent="0.35">
      <c r="C113" t="s">
        <v>465</v>
      </c>
      <c r="D113" s="5">
        <v>39668018868</v>
      </c>
      <c r="E113" s="5">
        <v>13387873103</v>
      </c>
      <c r="F113" s="5">
        <v>15992127330</v>
      </c>
      <c r="G113" s="5">
        <v>15375641475</v>
      </c>
      <c r="I113" s="5">
        <v>15992127330</v>
      </c>
      <c r="J113" s="5">
        <v>12853465550</v>
      </c>
      <c r="K113" s="5">
        <v>5856006053</v>
      </c>
      <c r="L113" s="5">
        <v>8245712743</v>
      </c>
      <c r="M113" s="5">
        <v>8134283928</v>
      </c>
      <c r="N113" s="5">
        <v>15385331128</v>
      </c>
      <c r="O113" s="5">
        <v>25948542366</v>
      </c>
      <c r="P113" s="5">
        <v>9972300399</v>
      </c>
      <c r="Q113" s="5">
        <v>14058529470</v>
      </c>
      <c r="R113" s="5">
        <v>12982737437</v>
      </c>
      <c r="S113" s="5">
        <v>22892333271</v>
      </c>
      <c r="T113" s="5">
        <v>17928317287</v>
      </c>
      <c r="U113" s="5">
        <v>5793333384</v>
      </c>
      <c r="V113" s="5">
        <v>3777854015</v>
      </c>
      <c r="W113" s="5">
        <v>548999047</v>
      </c>
    </row>
    <row r="114" spans="3:23" ht="15.5" x14ac:dyDescent="0.35">
      <c r="C114" t="s">
        <v>136</v>
      </c>
      <c r="D114" s="5">
        <v>12055086747</v>
      </c>
      <c r="E114" s="5">
        <v>20817319383</v>
      </c>
      <c r="F114" s="5">
        <v>20426255578</v>
      </c>
      <c r="G114" s="5">
        <v>16098529491</v>
      </c>
      <c r="I114" s="5">
        <v>20426255578</v>
      </c>
      <c r="J114" s="5">
        <v>12763095591</v>
      </c>
      <c r="K114" s="5">
        <v>11686723147</v>
      </c>
      <c r="L114" s="5">
        <v>16505128322</v>
      </c>
      <c r="M114" s="5">
        <v>7121239590</v>
      </c>
      <c r="N114" s="5">
        <v>4620296213</v>
      </c>
      <c r="O114" s="5">
        <v>10973060713</v>
      </c>
      <c r="P114" s="5">
        <v>5424364696</v>
      </c>
      <c r="Q114" s="5">
        <v>4079167038</v>
      </c>
      <c r="R114" s="5">
        <v>13062208418</v>
      </c>
      <c r="S114" s="5">
        <v>11525595717</v>
      </c>
      <c r="T114" s="5">
        <v>7874105133</v>
      </c>
      <c r="U114" s="5">
        <v>11552798326</v>
      </c>
      <c r="V114" s="5">
        <v>10049317063</v>
      </c>
      <c r="W114" s="5">
        <v>890932269</v>
      </c>
    </row>
    <row r="115" spans="3:23" ht="15.5" x14ac:dyDescent="0.35">
      <c r="C115" t="s">
        <v>137</v>
      </c>
      <c r="D115" s="5">
        <v>18977018711</v>
      </c>
      <c r="E115" s="5">
        <v>34248730352</v>
      </c>
      <c r="F115" s="5">
        <v>36953783467</v>
      </c>
      <c r="G115" s="5">
        <v>29924745441</v>
      </c>
      <c r="I115" s="5">
        <v>36953783467</v>
      </c>
      <c r="J115" s="5">
        <v>34809733064</v>
      </c>
      <c r="K115" s="5">
        <v>31114360523</v>
      </c>
      <c r="L115" s="5">
        <v>25689183695</v>
      </c>
      <c r="M115" s="5">
        <v>10265367212</v>
      </c>
      <c r="N115" s="5">
        <v>7754069570</v>
      </c>
      <c r="O115" s="5">
        <v>11183524806</v>
      </c>
      <c r="P115" s="5">
        <v>9811797974</v>
      </c>
      <c r="Q115" s="5">
        <v>8036147623</v>
      </c>
      <c r="R115" s="5">
        <v>14779724148</v>
      </c>
      <c r="S115" s="5">
        <v>14062418361</v>
      </c>
      <c r="T115" s="5">
        <v>7872148461</v>
      </c>
      <c r="U115" s="5">
        <v>6348993008</v>
      </c>
      <c r="V115" s="5">
        <v>3267306418</v>
      </c>
      <c r="W115" s="5">
        <v>1410705597</v>
      </c>
    </row>
    <row r="116" spans="3:23" ht="15.5" x14ac:dyDescent="0.35">
      <c r="C116" t="s">
        <v>139</v>
      </c>
    </row>
    <row r="117" spans="3:23" ht="15.5" x14ac:dyDescent="0.35">
      <c r="C117" t="s">
        <v>140</v>
      </c>
      <c r="D117" s="5">
        <v>15875794964</v>
      </c>
      <c r="E117" s="5">
        <v>17895322358</v>
      </c>
      <c r="F117" s="5">
        <v>12724579835</v>
      </c>
      <c r="G117" s="5">
        <v>22731630265</v>
      </c>
      <c r="I117" s="5">
        <v>12724579835</v>
      </c>
      <c r="J117" s="5">
        <v>28571641164</v>
      </c>
      <c r="K117" s="5">
        <v>28622619498</v>
      </c>
      <c r="L117" s="5">
        <v>28484942736</v>
      </c>
      <c r="M117" s="5">
        <v>35083643341</v>
      </c>
      <c r="N117" s="5">
        <v>42317952139</v>
      </c>
      <c r="O117" s="5">
        <v>51954042593</v>
      </c>
      <c r="Q117" s="5">
        <v>270960000</v>
      </c>
      <c r="R117" s="5">
        <v>2687200000</v>
      </c>
      <c r="S117" s="5">
        <v>2342418590</v>
      </c>
      <c r="T117" s="5">
        <v>8347687864</v>
      </c>
      <c r="U117" s="5">
        <v>12819588440</v>
      </c>
      <c r="V117" s="5">
        <v>5847831632</v>
      </c>
      <c r="W117" s="5">
        <v>2350000000</v>
      </c>
    </row>
    <row r="118" spans="3:23" ht="15.5" x14ac:dyDescent="0.35">
      <c r="C118" t="s">
        <v>144</v>
      </c>
      <c r="D118" s="5">
        <v>358989181</v>
      </c>
      <c r="E118" s="5">
        <v>27018539</v>
      </c>
      <c r="F118" s="5">
        <v>159804907</v>
      </c>
      <c r="G118" s="5">
        <v>79921811</v>
      </c>
      <c r="I118" s="5">
        <v>159804907</v>
      </c>
      <c r="J118" s="5">
        <v>147479985</v>
      </c>
      <c r="K118" s="5">
        <v>349601400</v>
      </c>
      <c r="L118" s="5">
        <v>336854626</v>
      </c>
      <c r="M118" s="5">
        <v>391346410</v>
      </c>
      <c r="N118" s="5">
        <v>527458065</v>
      </c>
      <c r="O118" s="5">
        <v>242795449</v>
      </c>
      <c r="R118" s="5">
        <v>15735288</v>
      </c>
      <c r="S118" s="5">
        <v>337157641</v>
      </c>
      <c r="T118" s="5">
        <v>859891091</v>
      </c>
      <c r="U118" s="5">
        <v>635600265</v>
      </c>
      <c r="V118" s="5">
        <v>1286390510</v>
      </c>
      <c r="W118" s="5">
        <v>236174048</v>
      </c>
    </row>
    <row r="119" spans="3:23" ht="15.5" x14ac:dyDescent="0.35">
      <c r="C119" t="s">
        <v>141</v>
      </c>
      <c r="D119" s="5">
        <v>3496642944</v>
      </c>
      <c r="E119" s="5">
        <v>3729628451</v>
      </c>
      <c r="F119" s="5">
        <v>4618672824</v>
      </c>
      <c r="G119" s="5">
        <v>3455279615</v>
      </c>
      <c r="I119" s="5">
        <v>4618672824</v>
      </c>
      <c r="J119" s="5">
        <v>5987698002</v>
      </c>
      <c r="K119" s="5">
        <v>9578714558</v>
      </c>
      <c r="L119" s="5">
        <v>8391764495</v>
      </c>
      <c r="M119" s="5">
        <v>1702135904</v>
      </c>
      <c r="N119" s="5">
        <v>1818217910</v>
      </c>
      <c r="R119" s="5">
        <v>1476918306</v>
      </c>
      <c r="S119" s="5">
        <v>11823279822</v>
      </c>
      <c r="T119" s="5">
        <v>9593595721</v>
      </c>
      <c r="U119" s="5">
        <v>1691223750</v>
      </c>
    </row>
    <row r="120" spans="3:23" ht="15.5" x14ac:dyDescent="0.35">
      <c r="C120" t="s">
        <v>145</v>
      </c>
      <c r="D120" s="5">
        <v>34708829019</v>
      </c>
      <c r="E120" s="5">
        <v>36966511120</v>
      </c>
      <c r="F120" s="5">
        <v>39892847959</v>
      </c>
      <c r="G120" s="5">
        <v>31861751621</v>
      </c>
      <c r="I120" s="5">
        <v>39892847959</v>
      </c>
      <c r="J120" s="5">
        <v>38360189039</v>
      </c>
      <c r="K120" s="5">
        <v>25759633928</v>
      </c>
      <c r="L120" s="5">
        <v>19390526818</v>
      </c>
      <c r="M120" s="5">
        <v>15345440062</v>
      </c>
      <c r="N120" s="5">
        <v>21483883839</v>
      </c>
      <c r="O120" s="5">
        <v>15480433248</v>
      </c>
      <c r="P120" s="5">
        <v>289620000</v>
      </c>
      <c r="Q120" s="5">
        <v>2438640000</v>
      </c>
      <c r="R120" s="5">
        <v>9946071688</v>
      </c>
      <c r="S120" s="5">
        <v>15738623185</v>
      </c>
      <c r="T120" s="5">
        <v>14587190146</v>
      </c>
      <c r="U120" s="5">
        <v>10740908053</v>
      </c>
      <c r="V120" s="5">
        <v>4653593797</v>
      </c>
      <c r="W120" s="5">
        <v>734602397</v>
      </c>
    </row>
    <row r="121" spans="3:23" ht="15.5" x14ac:dyDescent="0.35">
      <c r="C121" t="s">
        <v>224</v>
      </c>
    </row>
    <row r="122" spans="3:23" ht="15.5" x14ac:dyDescent="0.35">
      <c r="C122" t="s">
        <v>146</v>
      </c>
      <c r="D122" s="5">
        <v>36180499137</v>
      </c>
      <c r="E122" s="5">
        <v>35877331036</v>
      </c>
      <c r="F122" s="5">
        <v>31190137719</v>
      </c>
      <c r="G122" s="5">
        <v>39297582702</v>
      </c>
      <c r="I122" s="5">
        <v>31190137719</v>
      </c>
      <c r="J122" s="5">
        <v>49269100716</v>
      </c>
      <c r="K122" s="5">
        <v>60342130441</v>
      </c>
      <c r="L122" s="5">
        <v>56055873514</v>
      </c>
      <c r="M122" s="5">
        <v>57140924876</v>
      </c>
      <c r="N122" s="5">
        <v>62116267189</v>
      </c>
      <c r="O122" s="5">
        <v>69948587486</v>
      </c>
      <c r="P122" s="5">
        <v>3603425447</v>
      </c>
      <c r="Q122" s="5">
        <v>3129848133</v>
      </c>
      <c r="R122" s="5">
        <v>11308062082</v>
      </c>
      <c r="S122" s="5">
        <v>18241355108</v>
      </c>
      <c r="T122" s="5">
        <v>20640577850</v>
      </c>
      <c r="U122" s="5">
        <v>16974678141</v>
      </c>
      <c r="V122" s="5">
        <v>9137530563</v>
      </c>
      <c r="W122" s="5">
        <v>3966323811</v>
      </c>
    </row>
    <row r="123" spans="3:23" ht="15.5" x14ac:dyDescent="0.35">
      <c r="C123" t="s">
        <v>147</v>
      </c>
      <c r="D123" s="5">
        <v>36180499137</v>
      </c>
      <c r="E123" s="5">
        <v>35877331036</v>
      </c>
      <c r="F123" s="5">
        <v>31190137719</v>
      </c>
      <c r="G123" s="5">
        <v>39297582702</v>
      </c>
      <c r="I123" s="5">
        <v>31190137719</v>
      </c>
      <c r="J123" s="5">
        <v>49269100716</v>
      </c>
      <c r="K123" s="5">
        <v>60342130441</v>
      </c>
      <c r="L123" s="5">
        <v>56055873514</v>
      </c>
      <c r="M123" s="5">
        <v>57140924876</v>
      </c>
      <c r="N123" s="5">
        <v>62116267189</v>
      </c>
      <c r="O123" s="5">
        <v>69948587486</v>
      </c>
      <c r="P123" s="5">
        <v>3603425447</v>
      </c>
      <c r="Q123" s="5">
        <v>3129848133</v>
      </c>
      <c r="R123" s="5">
        <v>11308062082</v>
      </c>
      <c r="S123" s="5">
        <v>18241355108</v>
      </c>
      <c r="T123" s="5">
        <v>20640577850</v>
      </c>
      <c r="U123" s="5">
        <v>16974678141</v>
      </c>
      <c r="V123" s="5">
        <v>9137530563</v>
      </c>
      <c r="W123" s="5">
        <v>3966323811</v>
      </c>
    </row>
    <row r="124" spans="3:23" ht="15.5" x14ac:dyDescent="0.35">
      <c r="C124" t="s">
        <v>152</v>
      </c>
    </row>
    <row r="125" spans="3:23" ht="15.5" x14ac:dyDescent="0.35">
      <c r="C125" t="s">
        <v>153</v>
      </c>
      <c r="D125" s="5">
        <v>19731427089</v>
      </c>
      <c r="E125" s="5">
        <v>21651969348</v>
      </c>
      <c r="F125" s="5">
        <v>17503057566</v>
      </c>
      <c r="G125" s="5">
        <v>26266831691</v>
      </c>
      <c r="I125" s="5">
        <v>17503057566</v>
      </c>
      <c r="J125" s="5">
        <v>34706819151</v>
      </c>
      <c r="K125" s="5">
        <v>38550935456</v>
      </c>
      <c r="L125" s="5">
        <v>37213561857</v>
      </c>
      <c r="M125" s="5">
        <v>37177125655</v>
      </c>
      <c r="N125" s="5">
        <v>44663628114</v>
      </c>
      <c r="O125" s="5">
        <v>52196838042</v>
      </c>
      <c r="Q125" s="5">
        <v>270960000</v>
      </c>
      <c r="R125" s="5">
        <v>4179853594</v>
      </c>
      <c r="S125" s="5">
        <v>14502856053</v>
      </c>
      <c r="T125" s="5">
        <v>18801174676</v>
      </c>
      <c r="U125" s="5">
        <v>15250653626</v>
      </c>
      <c r="V125" s="5">
        <v>7547714629</v>
      </c>
      <c r="W125" s="5">
        <v>2586174048</v>
      </c>
    </row>
    <row r="126" spans="3:23" ht="15.5" x14ac:dyDescent="0.35">
      <c r="C126" t="s">
        <v>150</v>
      </c>
      <c r="R126" s="5">
        <v>1110681094</v>
      </c>
      <c r="S126" s="5">
        <v>554308577</v>
      </c>
      <c r="T126" s="5">
        <v>454364527</v>
      </c>
      <c r="U126" s="5">
        <v>389775688</v>
      </c>
      <c r="V126" s="5">
        <v>336872937</v>
      </c>
      <c r="W126" s="5">
        <v>199507095</v>
      </c>
    </row>
    <row r="127" spans="3:23" ht="15.5" x14ac:dyDescent="0.35">
      <c r="C127" t="s">
        <v>154</v>
      </c>
      <c r="D127" s="5">
        <v>561381152970</v>
      </c>
      <c r="E127" s="5">
        <v>538618003875</v>
      </c>
      <c r="F127" s="5">
        <v>518136265064</v>
      </c>
      <c r="G127" s="5">
        <v>534620004122</v>
      </c>
      <c r="I127" s="5">
        <v>518136265064</v>
      </c>
      <c r="J127" s="5">
        <v>488764231936</v>
      </c>
      <c r="K127" s="5">
        <v>444848964056</v>
      </c>
      <c r="L127" s="5">
        <v>465783569972</v>
      </c>
      <c r="M127" s="5">
        <v>402102775491</v>
      </c>
      <c r="N127" s="5">
        <v>424244191110</v>
      </c>
      <c r="O127" s="5">
        <v>486632660751</v>
      </c>
      <c r="P127" s="5">
        <v>276789437347</v>
      </c>
      <c r="Q127" s="5">
        <v>188736733204</v>
      </c>
      <c r="R127" s="5">
        <v>293073984034</v>
      </c>
      <c r="S127" s="5">
        <v>245138356170</v>
      </c>
      <c r="T127" s="5">
        <v>214390227222</v>
      </c>
      <c r="U127" s="5">
        <v>166702353369</v>
      </c>
      <c r="V127" s="5">
        <v>123691800811</v>
      </c>
      <c r="W127" s="5">
        <v>80924421674</v>
      </c>
    </row>
    <row r="128" spans="3:23" ht="15.5" x14ac:dyDescent="0.35">
      <c r="C128" t="s">
        <v>155</v>
      </c>
    </row>
    <row r="129" spans="2:23" ht="15.5" x14ac:dyDescent="0.35">
      <c r="C129" t="s">
        <v>156</v>
      </c>
      <c r="D129" s="5">
        <v>314144383100</v>
      </c>
      <c r="E129" s="5">
        <v>314144383100</v>
      </c>
      <c r="F129" s="5">
        <v>314144383100</v>
      </c>
      <c r="G129" s="5">
        <v>314144383100</v>
      </c>
      <c r="I129" s="5">
        <v>314144383100</v>
      </c>
      <c r="J129" s="5">
        <v>314144383100</v>
      </c>
      <c r="K129" s="5">
        <v>314144383100</v>
      </c>
      <c r="L129" s="5">
        <v>314144383100</v>
      </c>
      <c r="M129" s="5">
        <v>314144380600</v>
      </c>
      <c r="N129" s="5">
        <v>314144380600</v>
      </c>
      <c r="O129" s="5">
        <v>314144380600</v>
      </c>
      <c r="P129" s="5">
        <v>104758780200</v>
      </c>
      <c r="Q129" s="5">
        <v>104758780200</v>
      </c>
      <c r="R129" s="5">
        <v>104553152500</v>
      </c>
      <c r="S129" s="5">
        <v>104544632500</v>
      </c>
      <c r="T129" s="5">
        <v>104376302500</v>
      </c>
      <c r="U129" s="5">
        <v>100259800000</v>
      </c>
      <c r="V129" s="5">
        <v>100000000000</v>
      </c>
      <c r="W129" s="5">
        <v>70000000000</v>
      </c>
    </row>
    <row r="130" spans="2:23" ht="15.5" x14ac:dyDescent="0.35">
      <c r="C130" t="s">
        <v>157</v>
      </c>
      <c r="D130" s="5">
        <v>41772016525</v>
      </c>
      <c r="E130" s="5">
        <v>41772016525</v>
      </c>
      <c r="F130" s="5">
        <v>39133085359</v>
      </c>
      <c r="G130" s="5">
        <v>39129527113</v>
      </c>
      <c r="I130" s="5">
        <v>39133085359</v>
      </c>
      <c r="J130" s="5">
        <v>39126860455</v>
      </c>
      <c r="K130" s="5">
        <v>39122499542</v>
      </c>
      <c r="L130" s="5">
        <v>38567738932</v>
      </c>
      <c r="M130" s="5">
        <v>38567731432</v>
      </c>
      <c r="N130" s="5">
        <v>38428943032</v>
      </c>
      <c r="O130" s="5">
        <v>38428943032</v>
      </c>
      <c r="P130" s="5">
        <v>42875084310</v>
      </c>
      <c r="Q130" s="5">
        <v>42875084310</v>
      </c>
      <c r="R130" s="5">
        <v>68200373250</v>
      </c>
      <c r="S130" s="5">
        <v>61661421684</v>
      </c>
      <c r="T130" s="5">
        <v>61324761684</v>
      </c>
      <c r="U130" s="5">
        <v>60580960355</v>
      </c>
      <c r="V130" s="5">
        <v>54410000000</v>
      </c>
    </row>
    <row r="131" spans="2:23" ht="15.5" x14ac:dyDescent="0.35">
      <c r="C131" t="s">
        <v>158</v>
      </c>
      <c r="D131" s="5">
        <v>187973574033</v>
      </c>
      <c r="E131" s="5">
        <v>200335183920</v>
      </c>
      <c r="F131" s="5">
        <v>183449317400</v>
      </c>
      <c r="G131" s="5">
        <v>166182335562</v>
      </c>
      <c r="I131" s="5">
        <v>183449317400</v>
      </c>
      <c r="J131" s="5">
        <v>145528010665</v>
      </c>
      <c r="K131" s="5">
        <v>117465028265</v>
      </c>
      <c r="L131" s="5">
        <v>108391095664</v>
      </c>
      <c r="M131" s="5">
        <v>79780113822</v>
      </c>
      <c r="N131" s="5">
        <v>76249204475</v>
      </c>
      <c r="O131" s="5">
        <v>89753149676</v>
      </c>
      <c r="P131" s="5">
        <v>94016626152</v>
      </c>
      <c r="Q131" s="5">
        <v>94707791504</v>
      </c>
      <c r="R131" s="5">
        <v>53076016907</v>
      </c>
      <c r="S131" s="5">
        <v>77544101020</v>
      </c>
      <c r="T131" s="5">
        <v>66388835166</v>
      </c>
      <c r="U131" s="5">
        <v>52629916951</v>
      </c>
      <c r="V131" s="5">
        <v>29461966479</v>
      </c>
      <c r="W131" s="5">
        <v>7746434442</v>
      </c>
    </row>
    <row r="132" spans="2:23" ht="15.5" x14ac:dyDescent="0.35">
      <c r="C132" t="s">
        <v>159</v>
      </c>
      <c r="D132" s="5">
        <v>5300000000</v>
      </c>
      <c r="E132" s="5">
        <v>5200000000</v>
      </c>
      <c r="F132" s="5">
        <v>5200000000</v>
      </c>
      <c r="G132" s="5">
        <v>5200000000</v>
      </c>
      <c r="I132" s="5">
        <v>5200000000</v>
      </c>
      <c r="J132" s="5">
        <v>5100000000</v>
      </c>
      <c r="K132" s="5">
        <v>5000000000</v>
      </c>
      <c r="L132" s="5">
        <v>4900000000</v>
      </c>
      <c r="M132" s="5">
        <v>4900000000</v>
      </c>
      <c r="N132" s="5">
        <v>4900000000</v>
      </c>
      <c r="O132" s="5">
        <v>4800000000</v>
      </c>
      <c r="P132" s="5">
        <v>4700000000</v>
      </c>
      <c r="Q132" s="5">
        <v>4600000000</v>
      </c>
      <c r="R132" s="5">
        <v>4500000000</v>
      </c>
      <c r="S132" s="5">
        <v>4000000000</v>
      </c>
      <c r="T132" s="5">
        <v>1000000000</v>
      </c>
      <c r="U132" s="5">
        <v>1000000000</v>
      </c>
      <c r="V132" s="5">
        <v>1000000000</v>
      </c>
      <c r="W132" s="5">
        <v>1000000000</v>
      </c>
    </row>
    <row r="133" spans="2:23" ht="15.5" x14ac:dyDescent="0.35">
      <c r="C133" t="s">
        <v>160</v>
      </c>
      <c r="D133" s="5">
        <v>182673574033</v>
      </c>
      <c r="E133" s="5">
        <v>195135183920</v>
      </c>
      <c r="F133" s="5">
        <v>178249317400</v>
      </c>
      <c r="G133" s="5">
        <v>160982335562</v>
      </c>
      <c r="I133" s="5">
        <v>178249317400</v>
      </c>
      <c r="J133" s="5">
        <v>140428010665</v>
      </c>
      <c r="K133" s="5">
        <v>112465028265</v>
      </c>
      <c r="L133" s="5">
        <v>103491095664</v>
      </c>
      <c r="M133" s="5">
        <v>74880113822</v>
      </c>
      <c r="N133" s="5">
        <v>71349204475</v>
      </c>
      <c r="O133" s="5">
        <v>84953149676</v>
      </c>
      <c r="P133" s="5">
        <v>89316626152</v>
      </c>
      <c r="Q133" s="5">
        <v>90107791504</v>
      </c>
      <c r="R133" s="5">
        <v>48576016907</v>
      </c>
      <c r="S133" s="5">
        <v>73544101020</v>
      </c>
      <c r="T133" s="5">
        <v>65388835166</v>
      </c>
      <c r="U133" s="5">
        <v>51629916951</v>
      </c>
      <c r="V133" s="5">
        <v>28461966479</v>
      </c>
      <c r="W133" s="5">
        <v>6746434442</v>
      </c>
    </row>
    <row r="134" spans="2:23" ht="15.5" x14ac:dyDescent="0.35">
      <c r="C134" t="s">
        <v>161</v>
      </c>
      <c r="D134" s="5">
        <v>187973574033</v>
      </c>
      <c r="E134" s="5">
        <v>200335183920</v>
      </c>
      <c r="F134" s="5">
        <v>183449317400</v>
      </c>
      <c r="G134" s="5">
        <v>166182335562</v>
      </c>
      <c r="I134" s="5">
        <v>183449317400</v>
      </c>
      <c r="J134" s="5">
        <v>145528010665</v>
      </c>
      <c r="K134" s="5">
        <v>117465028265</v>
      </c>
      <c r="L134" s="5">
        <v>108391095664</v>
      </c>
      <c r="M134" s="5">
        <v>79780113822</v>
      </c>
      <c r="N134" s="5">
        <v>76249204475</v>
      </c>
      <c r="O134" s="5">
        <v>89753149676</v>
      </c>
      <c r="P134" s="5">
        <v>94016626152</v>
      </c>
      <c r="Q134" s="5">
        <v>94707791504</v>
      </c>
      <c r="R134" s="5">
        <v>53076016907</v>
      </c>
      <c r="S134" s="5">
        <v>77544101020</v>
      </c>
      <c r="T134" s="5">
        <v>66388835166</v>
      </c>
      <c r="U134" s="5">
        <v>52629916951</v>
      </c>
      <c r="V134" s="5">
        <v>29461966479</v>
      </c>
      <c r="W134" s="5">
        <v>7746434442</v>
      </c>
    </row>
    <row r="135" spans="2:23" ht="15.5" x14ac:dyDescent="0.35">
      <c r="C135" t="s">
        <v>162</v>
      </c>
      <c r="D135" s="5">
        <v>319151440276</v>
      </c>
      <c r="E135" s="5">
        <v>324703812441</v>
      </c>
      <c r="F135" s="5">
        <v>305560384307</v>
      </c>
      <c r="G135" s="5">
        <v>295106458937</v>
      </c>
      <c r="I135" s="5">
        <v>305560384307</v>
      </c>
      <c r="J135" s="5">
        <v>276318713680</v>
      </c>
      <c r="K135" s="5">
        <v>258256691659</v>
      </c>
      <c r="L135" s="5">
        <v>251056407379</v>
      </c>
      <c r="M135" s="5">
        <v>227001046956</v>
      </c>
      <c r="N135" s="5">
        <v>216787745681</v>
      </c>
      <c r="O135" s="5">
        <v>216171696848</v>
      </c>
      <c r="P135" s="5">
        <v>112235596623</v>
      </c>
      <c r="Q135" s="5">
        <v>112472859173</v>
      </c>
      <c r="R135" s="5">
        <v>120775310784</v>
      </c>
      <c r="S135" s="5">
        <v>84641913057</v>
      </c>
      <c r="T135" s="5">
        <v>77149077417</v>
      </c>
      <c r="U135" s="5">
        <v>68835790587</v>
      </c>
      <c r="V135" s="5">
        <v>53033144315</v>
      </c>
      <c r="W135" s="5">
        <v>2432545781</v>
      </c>
    </row>
    <row r="136" spans="2:23" ht="15.5" x14ac:dyDescent="0.35">
      <c r="C136" t="s">
        <v>10</v>
      </c>
      <c r="D136" s="5">
        <v>857052454572</v>
      </c>
      <c r="E136" s="5">
        <v>885190590496</v>
      </c>
      <c r="F136" s="5">
        <v>841099060660</v>
      </c>
      <c r="G136" s="5">
        <v>808304139390</v>
      </c>
      <c r="I136" s="5">
        <v>841099060660</v>
      </c>
      <c r="J136" s="5">
        <v>770582286779</v>
      </c>
      <c r="K136" s="5">
        <v>724735310366</v>
      </c>
      <c r="L136" s="5">
        <v>712024029526</v>
      </c>
      <c r="M136" s="5">
        <v>658639967153</v>
      </c>
      <c r="N136" s="5">
        <v>644696509420</v>
      </c>
      <c r="O136" s="5">
        <v>660613650580</v>
      </c>
      <c r="P136" s="5">
        <v>356224843978</v>
      </c>
      <c r="Q136" s="5">
        <v>356231586783</v>
      </c>
      <c r="R136" s="5">
        <v>346627180477</v>
      </c>
      <c r="S136" s="5">
        <v>329208076905</v>
      </c>
      <c r="T136" s="5">
        <v>309510415383</v>
      </c>
      <c r="U136" s="5">
        <v>282306467893</v>
      </c>
      <c r="V136" s="5">
        <v>242556471149</v>
      </c>
      <c r="W136" s="5">
        <v>84321326299</v>
      </c>
    </row>
    <row r="137" spans="2:23" ht="15.5" x14ac:dyDescent="0.35">
      <c r="C137" t="s">
        <v>163</v>
      </c>
      <c r="D137" s="5">
        <v>1418433607542</v>
      </c>
      <c r="E137" s="5">
        <v>1423808594371</v>
      </c>
      <c r="F137" s="5">
        <v>1359235325724</v>
      </c>
      <c r="G137" s="5">
        <v>1342924143512</v>
      </c>
      <c r="I137" s="5">
        <v>1359235325724</v>
      </c>
      <c r="J137" s="5">
        <v>1259346518715</v>
      </c>
      <c r="K137" s="5">
        <v>1169584274422</v>
      </c>
      <c r="L137" s="5">
        <v>1177807599498</v>
      </c>
      <c r="M137" s="5">
        <v>1060742742644</v>
      </c>
      <c r="N137" s="5">
        <v>1068940700530</v>
      </c>
      <c r="O137" s="5">
        <v>1147246311331</v>
      </c>
      <c r="P137" s="5">
        <v>633014281325</v>
      </c>
      <c r="Q137" s="5">
        <v>544968319987</v>
      </c>
      <c r="R137" s="5">
        <v>639701164511</v>
      </c>
      <c r="S137" s="5">
        <v>574346433075</v>
      </c>
      <c r="T137" s="5">
        <v>523900642605</v>
      </c>
      <c r="U137" s="5">
        <v>449008821262</v>
      </c>
      <c r="V137" s="5">
        <v>366248271960</v>
      </c>
      <c r="W137" s="5">
        <v>165245747973</v>
      </c>
    </row>
    <row r="138" spans="2:23" ht="15.5" x14ac:dyDescent="0.35">
      <c r="C138" t="s">
        <v>164</v>
      </c>
      <c r="D138" s="5">
        <v>3141443831</v>
      </c>
      <c r="E138" s="5">
        <v>3141443831</v>
      </c>
      <c r="F138" s="5">
        <v>3141443831</v>
      </c>
      <c r="G138" s="5">
        <v>3141443831</v>
      </c>
      <c r="I138" s="5">
        <v>3141443831</v>
      </c>
      <c r="J138" s="5">
        <v>3141443831</v>
      </c>
      <c r="K138" s="5">
        <v>3141443831</v>
      </c>
      <c r="L138" s="5">
        <v>3141443831</v>
      </c>
      <c r="M138" s="5">
        <v>3141443806</v>
      </c>
      <c r="N138" s="5">
        <v>3141443806</v>
      </c>
      <c r="O138" s="5">
        <v>3141443806</v>
      </c>
      <c r="P138" s="5">
        <v>1047587802</v>
      </c>
      <c r="Q138" s="5">
        <v>1047587802</v>
      </c>
      <c r="R138" s="5">
        <v>1045446325</v>
      </c>
      <c r="S138" s="5">
        <v>1045446325</v>
      </c>
      <c r="T138" s="5">
        <v>1043763025</v>
      </c>
      <c r="U138" s="5">
        <v>1002598000</v>
      </c>
      <c r="V138" s="5">
        <v>1000000000</v>
      </c>
      <c r="W138" s="5">
        <v>700000000</v>
      </c>
    </row>
    <row r="140" spans="2:23" ht="15.5" x14ac:dyDescent="0.35">
      <c r="B140" t="s">
        <v>165</v>
      </c>
      <c r="C140" t="s">
        <v>166</v>
      </c>
      <c r="D140" s="5">
        <v>37879435620</v>
      </c>
      <c r="E140" s="5">
        <v>65525651975</v>
      </c>
      <c r="F140" s="5">
        <v>-26140396322</v>
      </c>
      <c r="G140" s="5">
        <v>97924723066</v>
      </c>
      <c r="I140" s="5">
        <v>159567843457</v>
      </c>
      <c r="J140" s="5">
        <v>133773066235</v>
      </c>
      <c r="K140" s="5">
        <v>117016367177</v>
      </c>
      <c r="L140" s="5">
        <v>71064448465</v>
      </c>
      <c r="M140" s="5">
        <v>92395353540</v>
      </c>
      <c r="N140" s="5">
        <v>86496760849</v>
      </c>
      <c r="O140" s="5">
        <v>28509352358</v>
      </c>
      <c r="P140" s="5">
        <v>21043441800</v>
      </c>
      <c r="Q140" s="5">
        <v>44384663571</v>
      </c>
      <c r="R140" s="5">
        <v>13169891854</v>
      </c>
      <c r="S140" s="5">
        <v>61186196427</v>
      </c>
      <c r="T140" s="5">
        <v>51371394</v>
      </c>
      <c r="U140" s="5">
        <v>22942969215</v>
      </c>
      <c r="V140" s="5">
        <v>3685573499</v>
      </c>
      <c r="W140" s="5">
        <v>14371976952</v>
      </c>
    </row>
    <row r="141" spans="2:23" ht="15.5" x14ac:dyDescent="0.35">
      <c r="C141" t="s">
        <v>167</v>
      </c>
      <c r="D141" s="5">
        <v>451001977233</v>
      </c>
      <c r="E141" s="5">
        <v>454252090608</v>
      </c>
      <c r="F141" s="5">
        <v>485438306838</v>
      </c>
      <c r="G141" s="5">
        <v>436550342243</v>
      </c>
      <c r="I141" s="5">
        <v>1745268661615</v>
      </c>
      <c r="J141" s="5">
        <v>1510880259697</v>
      </c>
      <c r="K141" s="5">
        <v>1485691104430</v>
      </c>
      <c r="L141" s="5">
        <v>1441539743513</v>
      </c>
      <c r="M141" s="5">
        <v>1049551000156</v>
      </c>
      <c r="N141" s="5">
        <v>1176519366727</v>
      </c>
      <c r="O141" s="5">
        <v>1488502258894</v>
      </c>
      <c r="P141" s="5">
        <v>848145334190</v>
      </c>
      <c r="Q141" s="5">
        <v>805583342461</v>
      </c>
      <c r="R141" s="5">
        <v>896450225815</v>
      </c>
      <c r="S141" s="5">
        <v>862533733978</v>
      </c>
      <c r="T141" s="5">
        <v>725513699995</v>
      </c>
      <c r="U141" s="5">
        <v>660029454260</v>
      </c>
      <c r="V141" s="5">
        <v>516113460293</v>
      </c>
      <c r="W141" s="5">
        <v>467666838369</v>
      </c>
    </row>
    <row r="142" spans="2:23" ht="15.5" x14ac:dyDescent="0.35">
      <c r="C142" t="s">
        <v>519</v>
      </c>
      <c r="D142" s="5">
        <v>-288123287411</v>
      </c>
      <c r="E142" s="5">
        <v>-234051701377</v>
      </c>
      <c r="F142" s="5">
        <v>-341332542432</v>
      </c>
      <c r="G142" s="5">
        <v>-245219017363</v>
      </c>
      <c r="I142" s="5">
        <v>-1032263023091</v>
      </c>
      <c r="J142" s="5">
        <v>-869185821450</v>
      </c>
      <c r="K142" s="5">
        <v>-876079463442</v>
      </c>
      <c r="L142" s="5">
        <v>-953817446343</v>
      </c>
      <c r="M142" s="5">
        <v>-616793247222</v>
      </c>
      <c r="N142" s="5">
        <v>-719376800723</v>
      </c>
      <c r="O142" s="5">
        <v>-1018377618821</v>
      </c>
      <c r="P142" s="5">
        <v>-547972753735</v>
      </c>
      <c r="Q142" s="5">
        <v>-507841969282</v>
      </c>
      <c r="R142" s="5">
        <v>-622426912385</v>
      </c>
      <c r="S142" s="5">
        <v>-561469110414</v>
      </c>
      <c r="T142" s="5">
        <v>-535885687477</v>
      </c>
      <c r="U142" s="5">
        <v>-437728389269</v>
      </c>
      <c r="V142" s="5">
        <v>-356077142835</v>
      </c>
      <c r="W142" s="5">
        <v>-370383783060</v>
      </c>
    </row>
    <row r="143" spans="2:23" ht="15.5" x14ac:dyDescent="0.35">
      <c r="C143" t="s">
        <v>520</v>
      </c>
      <c r="D143" s="5">
        <v>-98620945914</v>
      </c>
      <c r="E143" s="5">
        <v>-155473051924</v>
      </c>
      <c r="F143" s="5">
        <v>-160264061567</v>
      </c>
      <c r="G143" s="5">
        <v>-92808070843</v>
      </c>
      <c r="I143" s="5">
        <v>-525678511775</v>
      </c>
      <c r="J143" s="5">
        <v>-470046693902</v>
      </c>
      <c r="K143" s="5">
        <v>-438818791500</v>
      </c>
      <c r="L143" s="5">
        <v>-397814027627</v>
      </c>
      <c r="M143" s="5">
        <v>-319647794872</v>
      </c>
      <c r="N143" s="5">
        <v>-340562001730</v>
      </c>
      <c r="O143" s="5">
        <v>-371084040645</v>
      </c>
      <c r="P143" s="5">
        <v>-274315603436</v>
      </c>
      <c r="Q143" s="5">
        <v>-200998379119</v>
      </c>
      <c r="R143" s="5">
        <v>-221955408604</v>
      </c>
      <c r="S143" s="5">
        <v>-212232310558</v>
      </c>
      <c r="T143" s="5">
        <v>-153279222882</v>
      </c>
      <c r="U143" s="5">
        <v>-127515841370</v>
      </c>
      <c r="V143" s="5">
        <v>-115103792793</v>
      </c>
      <c r="W143" s="5">
        <v>-70332287637</v>
      </c>
    </row>
    <row r="144" spans="2:23" ht="15.5" x14ac:dyDescent="0.35">
      <c r="C144" t="s">
        <v>521</v>
      </c>
      <c r="P144" s="5">
        <v>-5978623703</v>
      </c>
      <c r="Q144" s="5">
        <v>-9217824634</v>
      </c>
      <c r="R144" s="5">
        <v>-6735670223</v>
      </c>
    </row>
    <row r="145" spans="3:23" ht="15.5" x14ac:dyDescent="0.35">
      <c r="C145" t="s">
        <v>522</v>
      </c>
    </row>
    <row r="146" spans="3:23" ht="15.5" x14ac:dyDescent="0.35">
      <c r="C146" t="s">
        <v>377</v>
      </c>
      <c r="D146" s="5">
        <v>489486023</v>
      </c>
      <c r="E146" s="5">
        <v>290063693</v>
      </c>
      <c r="F146" s="5">
        <v>500029719</v>
      </c>
      <c r="G146" s="5">
        <v>339806357</v>
      </c>
      <c r="I146" s="5">
        <v>1586605717</v>
      </c>
      <c r="J146" s="5">
        <v>1050997725</v>
      </c>
      <c r="K146" s="5">
        <v>877841219</v>
      </c>
      <c r="L146" s="5">
        <v>1296880423</v>
      </c>
      <c r="M146" s="5">
        <v>375903653</v>
      </c>
      <c r="N146" s="5">
        <v>824093658</v>
      </c>
      <c r="O146" s="5">
        <v>615047519</v>
      </c>
      <c r="P146" s="5">
        <v>277965640</v>
      </c>
      <c r="Q146" s="5">
        <v>856246353</v>
      </c>
      <c r="R146" s="5">
        <v>937310353</v>
      </c>
      <c r="S146" s="5">
        <v>595736563</v>
      </c>
      <c r="T146" s="5">
        <v>1051027979</v>
      </c>
      <c r="U146" s="5">
        <v>1238116115</v>
      </c>
      <c r="V146" s="5">
        <v>1144364902</v>
      </c>
      <c r="W146" s="5">
        <v>199279638</v>
      </c>
    </row>
    <row r="147" spans="3:23" ht="15.5" x14ac:dyDescent="0.35">
      <c r="C147" t="s">
        <v>523</v>
      </c>
      <c r="V147" s="5">
        <v>2794094382</v>
      </c>
      <c r="W147" s="5">
        <v>1389445480</v>
      </c>
    </row>
    <row r="148" spans="3:23" ht="15.5" x14ac:dyDescent="0.35">
      <c r="C148" t="s">
        <v>524</v>
      </c>
      <c r="F148" s="5">
        <v>7721944357</v>
      </c>
      <c r="G148" s="5">
        <v>13427499622</v>
      </c>
      <c r="I148" s="5">
        <v>21149443979</v>
      </c>
      <c r="J148" s="5">
        <v>14395672557</v>
      </c>
      <c r="K148" s="5">
        <v>-6621513566</v>
      </c>
      <c r="L148" s="5">
        <v>13817166200</v>
      </c>
      <c r="M148" s="5">
        <v>5786755038</v>
      </c>
      <c r="N148" s="5">
        <v>13744260500</v>
      </c>
      <c r="O148" s="5">
        <v>-16222017142</v>
      </c>
      <c r="S148" s="5">
        <v>387809637</v>
      </c>
      <c r="T148" s="5">
        <v>-9874682179</v>
      </c>
      <c r="U148" s="5">
        <v>-51348305982</v>
      </c>
      <c r="V148" s="5">
        <v>-29108639969</v>
      </c>
      <c r="W148" s="5">
        <v>-3762786716</v>
      </c>
    </row>
    <row r="149" spans="3:23" ht="15.5" x14ac:dyDescent="0.35">
      <c r="C149" t="s">
        <v>525</v>
      </c>
      <c r="N149" s="5">
        <v>35208615</v>
      </c>
      <c r="O149" s="5">
        <v>863117669</v>
      </c>
      <c r="P149" s="5">
        <v>26904984491</v>
      </c>
    </row>
    <row r="150" spans="3:23" ht="15.5" x14ac:dyDescent="0.35">
      <c r="C150" t="s">
        <v>526</v>
      </c>
      <c r="D150" s="5">
        <v>-6116677294</v>
      </c>
      <c r="E150" s="5">
        <v>11886105334</v>
      </c>
      <c r="F150" s="5">
        <v>500029719</v>
      </c>
      <c r="G150" s="5">
        <v>-3142983191</v>
      </c>
      <c r="I150" s="5">
        <v>1586605717</v>
      </c>
      <c r="J150" s="5">
        <v>1050997725</v>
      </c>
      <c r="K150" s="5">
        <v>877841219</v>
      </c>
      <c r="L150" s="5">
        <v>1296880423</v>
      </c>
      <c r="M150" s="5">
        <v>375903653</v>
      </c>
      <c r="N150" s="5">
        <v>859302273</v>
      </c>
      <c r="O150" s="5">
        <v>1478165188</v>
      </c>
      <c r="P150" s="5">
        <v>27182950131</v>
      </c>
      <c r="Q150" s="5">
        <v>856246353</v>
      </c>
      <c r="R150" s="5">
        <v>937310353</v>
      </c>
      <c r="S150" s="5">
        <v>595736563</v>
      </c>
      <c r="T150" s="5">
        <v>1051027979</v>
      </c>
      <c r="U150" s="5">
        <v>1238116115</v>
      </c>
      <c r="V150" s="5">
        <v>3938459284</v>
      </c>
      <c r="W150" s="5">
        <v>1588725118</v>
      </c>
    </row>
    <row r="151" spans="3:23" ht="15.5" x14ac:dyDescent="0.35">
      <c r="C151" t="s">
        <v>527</v>
      </c>
    </row>
    <row r="152" spans="3:23" ht="15.5" x14ac:dyDescent="0.35">
      <c r="C152" t="s">
        <v>528</v>
      </c>
      <c r="D152" s="5">
        <v>-16160533581</v>
      </c>
      <c r="E152" s="5">
        <v>-7219270510</v>
      </c>
      <c r="F152" s="5">
        <v>-10067398938</v>
      </c>
      <c r="G152" s="5">
        <v>-7187562723</v>
      </c>
      <c r="I152" s="5">
        <v>-29748788382</v>
      </c>
      <c r="J152" s="5">
        <v>-31954113376</v>
      </c>
      <c r="K152" s="5">
        <v>-27020060696</v>
      </c>
      <c r="L152" s="5">
        <v>-12414254362</v>
      </c>
      <c r="M152" s="5">
        <v>-4035712751</v>
      </c>
      <c r="N152" s="5">
        <v>-10961688527</v>
      </c>
      <c r="O152" s="5">
        <v>-22602261775</v>
      </c>
      <c r="P152" s="5">
        <v>-11516753997</v>
      </c>
      <c r="Q152" s="5">
        <v>-31044707988</v>
      </c>
      <c r="R152" s="5">
        <v>-20051389227</v>
      </c>
      <c r="S152" s="5">
        <v>-16198187923</v>
      </c>
      <c r="T152" s="5">
        <v>-21224951361</v>
      </c>
      <c r="U152" s="5">
        <v>-17550819123</v>
      </c>
      <c r="V152" s="5">
        <v>-12039723213</v>
      </c>
      <c r="W152" s="5">
        <v>-6514757339</v>
      </c>
    </row>
    <row r="153" spans="3:23" ht="15.5" x14ac:dyDescent="0.35">
      <c r="C153" t="s">
        <v>27</v>
      </c>
      <c r="D153" s="5">
        <v>-4101097413</v>
      </c>
      <c r="E153" s="5">
        <v>-3868520156</v>
      </c>
      <c r="F153" s="5">
        <v>-8136674299</v>
      </c>
      <c r="G153" s="5">
        <v>-3695484679</v>
      </c>
      <c r="I153" s="5">
        <v>-20746544606</v>
      </c>
      <c r="J153" s="5">
        <v>-21367235016</v>
      </c>
      <c r="K153" s="5">
        <v>-21012749268</v>
      </c>
      <c r="L153" s="5">
        <v>-21543613339</v>
      </c>
      <c r="M153" s="5">
        <v>-22841550462</v>
      </c>
      <c r="N153" s="5">
        <v>-33725677671</v>
      </c>
      <c r="O153" s="5">
        <v>-33185133341</v>
      </c>
      <c r="P153" s="5">
        <v>-14501107650</v>
      </c>
      <c r="Q153" s="5">
        <v>-12952044220</v>
      </c>
      <c r="R153" s="5">
        <v>-13048263875</v>
      </c>
      <c r="S153" s="5">
        <v>-12431474856</v>
      </c>
      <c r="T153" s="5">
        <v>-6248812681</v>
      </c>
      <c r="U153" s="5">
        <v>-4181245416</v>
      </c>
      <c r="V153" s="5">
        <v>-4037047268</v>
      </c>
      <c r="W153" s="5">
        <v>-3889971783</v>
      </c>
    </row>
    <row r="154" spans="3:23" ht="15.5" x14ac:dyDescent="0.35">
      <c r="C154" t="s">
        <v>529</v>
      </c>
      <c r="D154" s="5">
        <v>-20261630994</v>
      </c>
      <c r="E154" s="5">
        <v>-11087790666</v>
      </c>
      <c r="F154" s="5">
        <v>-10482128880</v>
      </c>
      <c r="G154" s="5">
        <v>2544452220</v>
      </c>
      <c r="I154" s="5">
        <v>-29345889009</v>
      </c>
      <c r="J154" s="5">
        <v>-38925675835</v>
      </c>
      <c r="K154" s="5">
        <v>-54654323530</v>
      </c>
      <c r="L154" s="5">
        <v>-20140701501</v>
      </c>
      <c r="M154" s="5">
        <v>-21090508175</v>
      </c>
      <c r="N154" s="5">
        <v>-30943105698</v>
      </c>
      <c r="O154" s="5">
        <v>-72009412258</v>
      </c>
      <c r="P154" s="5">
        <v>-26017861647</v>
      </c>
      <c r="Q154" s="5">
        <v>-43996752208</v>
      </c>
      <c r="R154" s="5">
        <v>-33099653102</v>
      </c>
      <c r="S154" s="5">
        <v>-28241853142</v>
      </c>
      <c r="T154" s="5">
        <v>-37348446221</v>
      </c>
      <c r="U154" s="5">
        <v>-73080370521</v>
      </c>
      <c r="V154" s="5">
        <v>-45185410450</v>
      </c>
      <c r="W154" s="5">
        <v>-14167515838</v>
      </c>
    </row>
    <row r="155" spans="3:23" ht="15.5" x14ac:dyDescent="0.35">
      <c r="C155" t="s">
        <v>172</v>
      </c>
      <c r="D155" s="5">
        <v>-11173384369</v>
      </c>
      <c r="E155" s="5">
        <v>17621828050</v>
      </c>
      <c r="F155" s="5">
        <v>-25450461983</v>
      </c>
      <c r="G155" s="5">
        <v>-43342073080</v>
      </c>
      <c r="I155" s="5">
        <v>-125139259037</v>
      </c>
      <c r="J155" s="5">
        <v>-49236295643</v>
      </c>
      <c r="K155" s="5">
        <v>-56786339100</v>
      </c>
      <c r="L155" s="5">
        <v>-20860801417</v>
      </c>
      <c r="M155" s="5">
        <v>-95664535806</v>
      </c>
      <c r="N155" s="5">
        <v>-33277764038</v>
      </c>
      <c r="O155" s="5">
        <v>15113477064</v>
      </c>
      <c r="P155" s="5">
        <v>34447166785</v>
      </c>
      <c r="Q155" s="5">
        <v>-81216322003</v>
      </c>
      <c r="R155" s="5">
        <v>66095157049</v>
      </c>
      <c r="S155" s="5">
        <v>-27908339282</v>
      </c>
      <c r="T155" s="5">
        <v>23624870770</v>
      </c>
      <c r="U155" s="5">
        <v>13000601637</v>
      </c>
      <c r="V155" s="5">
        <v>96588030396</v>
      </c>
      <c r="W155" s="5">
        <v>31109545065</v>
      </c>
    </row>
    <row r="156" spans="3:23" ht="15.5" x14ac:dyDescent="0.35">
      <c r="C156" t="s">
        <v>173</v>
      </c>
      <c r="D156" s="5">
        <v>-18926517480</v>
      </c>
      <c r="E156" s="5">
        <v>-20696992917</v>
      </c>
      <c r="F156" s="5">
        <v>-28046508225</v>
      </c>
      <c r="G156" s="5">
        <v>-16824635781</v>
      </c>
      <c r="I156" s="5">
        <v>-80512588582</v>
      </c>
      <c r="J156" s="5">
        <v>-64832803193</v>
      </c>
      <c r="K156" s="5">
        <v>-47872350869</v>
      </c>
      <c r="L156" s="5">
        <v>-37550958279</v>
      </c>
      <c r="M156" s="5">
        <v>-11545631647</v>
      </c>
      <c r="N156" s="5">
        <v>-29899123922</v>
      </c>
      <c r="O156" s="5">
        <v>-54836599274</v>
      </c>
      <c r="P156" s="5">
        <v>-39461746420</v>
      </c>
      <c r="Q156" s="5">
        <v>-18057228421</v>
      </c>
      <c r="R156" s="5">
        <v>-56555778996</v>
      </c>
      <c r="S156" s="5">
        <v>-16108497248</v>
      </c>
      <c r="T156" s="5">
        <v>-45316809868</v>
      </c>
      <c r="U156" s="5">
        <v>-29827239776</v>
      </c>
      <c r="V156" s="5">
        <v>-61381939778</v>
      </c>
      <c r="W156" s="5">
        <v>-41459785365</v>
      </c>
    </row>
    <row r="157" spans="3:23" ht="15.5" x14ac:dyDescent="0.35">
      <c r="C157" t="s">
        <v>335</v>
      </c>
      <c r="D157" s="5">
        <v>528707963</v>
      </c>
      <c r="E157" s="5">
        <v>60926583</v>
      </c>
      <c r="F157" s="5">
        <v>-1028081278</v>
      </c>
      <c r="G157" s="5">
        <v>327833813</v>
      </c>
      <c r="I157" s="5">
        <v>1421808417</v>
      </c>
      <c r="J157" s="5">
        <v>867810002</v>
      </c>
      <c r="K157" s="5">
        <v>6083923187</v>
      </c>
      <c r="L157" s="5">
        <v>427568184</v>
      </c>
      <c r="M157" s="5">
        <v>1558945137</v>
      </c>
      <c r="N157" s="5">
        <v>844575955</v>
      </c>
      <c r="O157" s="5">
        <v>1375364900</v>
      </c>
      <c r="P157" s="5">
        <v>94571534</v>
      </c>
      <c r="Q157" s="5">
        <v>352727273</v>
      </c>
      <c r="R157" s="5">
        <v>29423033265</v>
      </c>
      <c r="S157" s="5">
        <v>9691879359</v>
      </c>
      <c r="T157" s="5">
        <v>13476375056</v>
      </c>
      <c r="U157" s="5">
        <v>2887208348</v>
      </c>
      <c r="V157" s="5">
        <v>959557000</v>
      </c>
      <c r="W157" s="5">
        <v>3229015158</v>
      </c>
    </row>
    <row r="158" spans="3:23" ht="15.5" x14ac:dyDescent="0.35">
      <c r="C158" t="s">
        <v>175</v>
      </c>
      <c r="D158" s="5">
        <v>-14013891005</v>
      </c>
      <c r="E158" s="5">
        <v>-5545761168</v>
      </c>
      <c r="F158" s="5">
        <v>-30934348190</v>
      </c>
      <c r="G158" s="5">
        <v>-16967213959</v>
      </c>
      <c r="I158" s="5">
        <v>-79985887015</v>
      </c>
      <c r="J158" s="5">
        <v>-62744356550</v>
      </c>
      <c r="K158" s="5">
        <v>-37939642685</v>
      </c>
      <c r="L158" s="5">
        <v>-34602168154</v>
      </c>
      <c r="M158" s="5">
        <v>-15583197501</v>
      </c>
      <c r="N158" s="5">
        <v>-22787672544</v>
      </c>
      <c r="O158" s="5">
        <v>-48583002953</v>
      </c>
      <c r="P158" s="5">
        <v>-17613028571</v>
      </c>
      <c r="Q158" s="5">
        <v>-17345020776</v>
      </c>
      <c r="R158" s="5">
        <v>-47039112261</v>
      </c>
      <c r="S158" s="5">
        <v>-25800376607</v>
      </c>
      <c r="T158" s="5">
        <v>-35843184924</v>
      </c>
      <c r="U158" s="5">
        <v>-32714448124</v>
      </c>
      <c r="V158" s="5">
        <v>-20041496778</v>
      </c>
      <c r="W158" s="5">
        <v>-8370450523</v>
      </c>
    </row>
    <row r="159" spans="3:23" ht="15.5" x14ac:dyDescent="0.35">
      <c r="C159" t="s">
        <v>530</v>
      </c>
      <c r="F159" s="5">
        <v>-720000000</v>
      </c>
      <c r="G159" s="5">
        <v>720000000</v>
      </c>
    </row>
    <row r="160" spans="3:23" ht="15.5" x14ac:dyDescent="0.35">
      <c r="C160" t="s">
        <v>531</v>
      </c>
      <c r="D160" s="5">
        <v>-108100000</v>
      </c>
      <c r="E160" s="5">
        <v>36000000</v>
      </c>
      <c r="F160" s="5">
        <v>105000000</v>
      </c>
      <c r="G160" s="5">
        <v>-33000000</v>
      </c>
    </row>
    <row r="161" spans="3:22" ht="15.5" x14ac:dyDescent="0.35">
      <c r="C161" t="s">
        <v>221</v>
      </c>
      <c r="F161" s="5">
        <v>4849440641</v>
      </c>
      <c r="G161" s="5">
        <v>-4794853642</v>
      </c>
      <c r="I161" s="5">
        <v>54586999</v>
      </c>
      <c r="J161" s="5">
        <v>53964000</v>
      </c>
      <c r="K161" s="5">
        <v>1203340000</v>
      </c>
      <c r="L161" s="5">
        <v>-4328713600</v>
      </c>
      <c r="M161" s="5">
        <v>-197888100</v>
      </c>
      <c r="Q161" s="5">
        <v>-204768400</v>
      </c>
    </row>
    <row r="162" spans="3:22" ht="15.5" x14ac:dyDescent="0.35">
      <c r="C162" t="s">
        <v>532</v>
      </c>
    </row>
    <row r="163" spans="3:22" ht="15.5" x14ac:dyDescent="0.35">
      <c r="C163" t="s">
        <v>417</v>
      </c>
      <c r="D163" s="5">
        <v>1780431921</v>
      </c>
      <c r="E163" s="5">
        <v>-1831130571</v>
      </c>
      <c r="F163" s="5">
        <v>6222619182</v>
      </c>
      <c r="G163" s="5">
        <v>-3171990464</v>
      </c>
      <c r="I163" s="5">
        <v>-931225590</v>
      </c>
      <c r="J163" s="5">
        <v>-3662515220</v>
      </c>
      <c r="K163" s="5">
        <v>-10000000000</v>
      </c>
      <c r="L163" s="5">
        <v>-3789808709</v>
      </c>
      <c r="M163" s="5">
        <v>-1452522166</v>
      </c>
      <c r="N163" s="5">
        <v>-1579507278</v>
      </c>
      <c r="O163" s="5">
        <v>-5450569210</v>
      </c>
      <c r="P163" s="5">
        <v>-1431911754</v>
      </c>
      <c r="R163" s="5">
        <v>-2965500000</v>
      </c>
    </row>
    <row r="164" spans="3:22" ht="15.5" x14ac:dyDescent="0.35">
      <c r="C164" t="s">
        <v>533</v>
      </c>
      <c r="D164" s="5">
        <v>-6417853596</v>
      </c>
      <c r="E164" s="5">
        <v>-14112840524</v>
      </c>
      <c r="F164" s="5">
        <v>-12587356051</v>
      </c>
      <c r="G164" s="5">
        <v>2299734829</v>
      </c>
      <c r="I164" s="5">
        <v>-11912942506</v>
      </c>
      <c r="J164" s="5">
        <v>-17831904439</v>
      </c>
      <c r="K164" s="5">
        <v>-4206782071</v>
      </c>
    </row>
    <row r="165" spans="3:22" ht="15.5" x14ac:dyDescent="0.35">
      <c r="C165" t="s">
        <v>534</v>
      </c>
      <c r="K165" s="5">
        <v>-1967159300</v>
      </c>
    </row>
    <row r="166" spans="3:22" ht="15.5" x14ac:dyDescent="0.35">
      <c r="C166" t="s">
        <v>535</v>
      </c>
      <c r="J166" s="5">
        <v>-95200000</v>
      </c>
    </row>
    <row r="167" spans="3:22" ht="15.5" x14ac:dyDescent="0.35">
      <c r="C167" t="s">
        <v>536</v>
      </c>
      <c r="K167" s="5">
        <v>5000000000</v>
      </c>
    </row>
    <row r="168" spans="3:22" ht="15.5" x14ac:dyDescent="0.35">
      <c r="C168" t="s">
        <v>537</v>
      </c>
      <c r="F168" s="5">
        <v>8254423975</v>
      </c>
      <c r="I168" s="5">
        <v>8254423975</v>
      </c>
      <c r="J168" s="5">
        <v>9100520014</v>
      </c>
    </row>
    <row r="169" spans="3:22" ht="15.5" x14ac:dyDescent="0.35">
      <c r="C169" t="s">
        <v>538</v>
      </c>
      <c r="F169" s="5">
        <v>532604000</v>
      </c>
      <c r="I169" s="5">
        <v>532604000</v>
      </c>
      <c r="J169" s="5">
        <v>182843000</v>
      </c>
    </row>
    <row r="170" spans="3:22" ht="15.5" x14ac:dyDescent="0.35">
      <c r="C170" t="s">
        <v>539</v>
      </c>
      <c r="P170" s="5">
        <v>-21000000000</v>
      </c>
      <c r="R170" s="5">
        <v>-30000000000</v>
      </c>
    </row>
    <row r="171" spans="3:22" ht="15.5" x14ac:dyDescent="0.35">
      <c r="C171" t="s">
        <v>540</v>
      </c>
    </row>
    <row r="172" spans="3:22" ht="15.5" x14ac:dyDescent="0.35">
      <c r="C172" t="s">
        <v>541</v>
      </c>
      <c r="V172" s="5">
        <v>-15300000000</v>
      </c>
    </row>
    <row r="173" spans="3:22" ht="15.5" x14ac:dyDescent="0.35">
      <c r="C173" t="s">
        <v>542</v>
      </c>
      <c r="K173" s="5">
        <v>157310000</v>
      </c>
      <c r="L173" s="5">
        <v>413450400</v>
      </c>
      <c r="M173" s="5">
        <v>893020965</v>
      </c>
      <c r="N173" s="5">
        <v>1548979945</v>
      </c>
      <c r="O173" s="5">
        <v>-2178392011</v>
      </c>
      <c r="P173" s="5">
        <v>488622371</v>
      </c>
      <c r="Q173" s="5">
        <v>-1064934918</v>
      </c>
    </row>
    <row r="174" spans="3:22" ht="15.5" x14ac:dyDescent="0.35">
      <c r="C174" t="s">
        <v>543</v>
      </c>
    </row>
    <row r="175" spans="3:22" ht="15.5" x14ac:dyDescent="0.35">
      <c r="C175" t="s">
        <v>544</v>
      </c>
      <c r="N175" s="5">
        <v>-7925500000</v>
      </c>
    </row>
    <row r="176" spans="3:22" ht="15.5" x14ac:dyDescent="0.35">
      <c r="C176" t="s">
        <v>545</v>
      </c>
      <c r="M176" s="5">
        <v>39816000</v>
      </c>
    </row>
    <row r="177" spans="3:23" ht="15.5" x14ac:dyDescent="0.35">
      <c r="C177" t="s">
        <v>546</v>
      </c>
    </row>
    <row r="178" spans="3:23" ht="15.5" x14ac:dyDescent="0.35">
      <c r="C178" t="s">
        <v>547</v>
      </c>
      <c r="R178" s="5">
        <v>-2674200000</v>
      </c>
    </row>
    <row r="179" spans="3:23" ht="15.5" x14ac:dyDescent="0.35">
      <c r="C179" t="s">
        <v>189</v>
      </c>
      <c r="D179" s="5">
        <v>-11173384369</v>
      </c>
      <c r="E179" s="5">
        <v>17621828050</v>
      </c>
      <c r="F179" s="5">
        <v>-25450461983</v>
      </c>
      <c r="G179" s="5">
        <v>-43342073080</v>
      </c>
      <c r="I179" s="5">
        <v>-125139259037</v>
      </c>
      <c r="J179" s="5">
        <v>-49236295643</v>
      </c>
      <c r="K179" s="5">
        <v>-56786339100</v>
      </c>
      <c r="L179" s="5">
        <v>-20860801417</v>
      </c>
      <c r="M179" s="5">
        <v>-95664535806</v>
      </c>
      <c r="N179" s="5">
        <v>-33277764038</v>
      </c>
      <c r="O179" s="5">
        <v>15113477064</v>
      </c>
      <c r="P179" s="5">
        <v>34447166785</v>
      </c>
      <c r="Q179" s="5">
        <v>-81216322003</v>
      </c>
      <c r="R179" s="5">
        <v>66095157049</v>
      </c>
      <c r="S179" s="5">
        <v>-27908339282</v>
      </c>
      <c r="T179" s="5">
        <v>23624870770</v>
      </c>
      <c r="U179" s="5">
        <v>13000601637</v>
      </c>
      <c r="V179" s="5">
        <v>96588030396</v>
      </c>
      <c r="W179" s="5">
        <v>31109545065</v>
      </c>
    </row>
    <row r="180" spans="3:23" ht="15.5" x14ac:dyDescent="0.35">
      <c r="C180" t="s">
        <v>548</v>
      </c>
      <c r="R180" s="5">
        <v>345180000</v>
      </c>
      <c r="U180" s="5">
        <v>779400000</v>
      </c>
      <c r="V180" s="5">
        <v>90000000000</v>
      </c>
    </row>
    <row r="181" spans="3:23" ht="15.5" x14ac:dyDescent="0.35">
      <c r="C181" t="s">
        <v>549</v>
      </c>
    </row>
    <row r="182" spans="3:23" ht="15.5" x14ac:dyDescent="0.35">
      <c r="C182" t="s">
        <v>550</v>
      </c>
      <c r="U182" s="5">
        <v>4900000000</v>
      </c>
      <c r="V182" s="5">
        <v>14700000000</v>
      </c>
      <c r="W182" s="5">
        <v>13500000000</v>
      </c>
    </row>
    <row r="183" spans="3:23" ht="15.5" x14ac:dyDescent="0.35">
      <c r="C183" t="s">
        <v>551</v>
      </c>
      <c r="W183" s="5">
        <v>35000000000</v>
      </c>
    </row>
    <row r="184" spans="3:23" ht="15.5" x14ac:dyDescent="0.35">
      <c r="C184" t="s">
        <v>552</v>
      </c>
      <c r="O184" s="5">
        <v>604000000</v>
      </c>
    </row>
    <row r="185" spans="3:23" ht="15.5" x14ac:dyDescent="0.35">
      <c r="C185" t="s">
        <v>553</v>
      </c>
      <c r="O185" s="5">
        <v>604000000</v>
      </c>
      <c r="U185" s="5">
        <v>4900000000</v>
      </c>
      <c r="V185" s="5">
        <v>14700000000</v>
      </c>
      <c r="W185" s="5">
        <v>48500000000</v>
      </c>
    </row>
    <row r="186" spans="3:23" ht="15.5" x14ac:dyDescent="0.35">
      <c r="C186" t="s">
        <v>554</v>
      </c>
      <c r="F186" s="5">
        <v>-359000000</v>
      </c>
      <c r="I186" s="5">
        <v>-359000000</v>
      </c>
    </row>
    <row r="187" spans="3:23" ht="15.5" x14ac:dyDescent="0.35">
      <c r="C187" t="s">
        <v>555</v>
      </c>
      <c r="O187" s="5">
        <v>2961757104</v>
      </c>
    </row>
    <row r="188" spans="3:23" ht="15.5" x14ac:dyDescent="0.35">
      <c r="C188" t="s">
        <v>556</v>
      </c>
      <c r="L188" s="5">
        <v>10000</v>
      </c>
      <c r="Q188" s="5">
        <v>616883100</v>
      </c>
      <c r="S188" s="5">
        <v>504990000</v>
      </c>
      <c r="T188" s="5">
        <v>12349507500</v>
      </c>
    </row>
    <row r="189" spans="3:23" ht="15.5" x14ac:dyDescent="0.35">
      <c r="C189" t="s">
        <v>557</v>
      </c>
    </row>
    <row r="190" spans="3:23" ht="15.5" x14ac:dyDescent="0.35">
      <c r="C190" t="s">
        <v>558</v>
      </c>
      <c r="V190" s="5">
        <v>744286556</v>
      </c>
    </row>
    <row r="191" spans="3:23" ht="15.5" x14ac:dyDescent="0.35">
      <c r="C191" t="s">
        <v>559</v>
      </c>
      <c r="K191" s="5">
        <v>-171531425420</v>
      </c>
      <c r="T191" s="5">
        <v>-414818044</v>
      </c>
      <c r="U191" s="5">
        <v>-223080771</v>
      </c>
    </row>
    <row r="192" spans="3:23" ht="15.5" x14ac:dyDescent="0.35">
      <c r="C192" t="s">
        <v>560</v>
      </c>
      <c r="D192" s="5">
        <v>-3273771096</v>
      </c>
      <c r="E192" s="5">
        <v>3426055425</v>
      </c>
      <c r="F192" s="5">
        <v>-3937749620</v>
      </c>
      <c r="G192" s="5">
        <v>-3979541014</v>
      </c>
      <c r="I192" s="5">
        <v>-15314492155</v>
      </c>
      <c r="J192" s="5">
        <v>12618155646</v>
      </c>
      <c r="K192" s="5">
        <v>6281921709</v>
      </c>
      <c r="L192" s="5">
        <v>-6224200860</v>
      </c>
      <c r="M192" s="5">
        <v>-10481944601</v>
      </c>
      <c r="N192" s="5">
        <v>-8365702477</v>
      </c>
      <c r="O192" s="5">
        <v>42306045276</v>
      </c>
      <c r="S192" s="5">
        <v>-6584611053</v>
      </c>
      <c r="T192" s="5">
        <v>30563751889</v>
      </c>
      <c r="U192" s="5">
        <v>11992379501</v>
      </c>
      <c r="V192" s="5">
        <v>5710698089</v>
      </c>
      <c r="W192" s="5">
        <v>2944444444</v>
      </c>
    </row>
    <row r="193" spans="3:23" ht="15.5" x14ac:dyDescent="0.35">
      <c r="C193" t="s">
        <v>561</v>
      </c>
      <c r="P193" s="5">
        <v>51597723025</v>
      </c>
      <c r="Q193" s="5">
        <v>-59646048295</v>
      </c>
    </row>
    <row r="194" spans="3:23" ht="15.5" x14ac:dyDescent="0.35">
      <c r="C194" t="s">
        <v>562</v>
      </c>
      <c r="K194" s="5">
        <v>-171531425420</v>
      </c>
      <c r="P194" s="5">
        <v>51597723025</v>
      </c>
      <c r="Q194" s="5">
        <v>-59646048295</v>
      </c>
      <c r="T194" s="5">
        <v>-414818044</v>
      </c>
      <c r="U194" s="5">
        <v>-223080771</v>
      </c>
      <c r="V194" s="5">
        <v>744286556</v>
      </c>
    </row>
    <row r="195" spans="3:23" ht="15.5" x14ac:dyDescent="0.35">
      <c r="C195" t="s">
        <v>563</v>
      </c>
      <c r="J195" s="5">
        <v>-1500000000</v>
      </c>
      <c r="K195" s="5">
        <v>1500000000</v>
      </c>
    </row>
    <row r="196" spans="3:23" ht="15.5" x14ac:dyDescent="0.35">
      <c r="C196" t="s">
        <v>341</v>
      </c>
      <c r="D196" s="5">
        <v>485257152</v>
      </c>
      <c r="E196" s="5">
        <v>-835316143</v>
      </c>
      <c r="F196" s="5">
        <v>-1105106896</v>
      </c>
      <c r="G196" s="5">
        <v>-130904394</v>
      </c>
      <c r="I196" s="5">
        <v>-1553979519</v>
      </c>
      <c r="J196" s="5">
        <v>-533665049</v>
      </c>
      <c r="K196" s="5">
        <v>-219921634</v>
      </c>
      <c r="L196" s="5">
        <v>-157453931</v>
      </c>
      <c r="M196" s="5">
        <v>-419822472</v>
      </c>
      <c r="N196" s="5">
        <v>-259373798</v>
      </c>
      <c r="Q196" s="5">
        <v>-337154910</v>
      </c>
      <c r="R196" s="5">
        <v>-650193345</v>
      </c>
      <c r="S196" s="5">
        <v>-741483859</v>
      </c>
      <c r="T196" s="5">
        <v>-846366522</v>
      </c>
      <c r="U196" s="5">
        <v>-1218687627</v>
      </c>
      <c r="V196" s="5">
        <v>-1136241529</v>
      </c>
      <c r="W196" s="5">
        <v>-1110233049</v>
      </c>
    </row>
    <row r="197" spans="3:23" ht="15.5" x14ac:dyDescent="0.35">
      <c r="C197" t="s">
        <v>422</v>
      </c>
    </row>
    <row r="198" spans="3:23" ht="15.5" x14ac:dyDescent="0.35">
      <c r="C198" t="s">
        <v>564</v>
      </c>
      <c r="O198" s="5">
        <v>-144930034</v>
      </c>
      <c r="Q198" s="5">
        <v>-6401254496</v>
      </c>
      <c r="R198" s="5">
        <v>-13626318089</v>
      </c>
      <c r="S198" s="5">
        <v>-3561015449</v>
      </c>
      <c r="T198" s="5">
        <v>-2001882977</v>
      </c>
      <c r="U198" s="5">
        <v>-187046100</v>
      </c>
    </row>
    <row r="199" spans="3:23" ht="15.5" x14ac:dyDescent="0.35">
      <c r="C199" t="s">
        <v>565</v>
      </c>
      <c r="D199" s="5">
        <v>-23954942105</v>
      </c>
      <c r="G199" s="5">
        <v>-6998393236</v>
      </c>
      <c r="I199" s="5">
        <v>-22184499652</v>
      </c>
      <c r="J199" s="5">
        <v>-18657798753</v>
      </c>
      <c r="K199" s="5">
        <v>-28834710936</v>
      </c>
      <c r="L199" s="5">
        <v>-5490705161</v>
      </c>
      <c r="M199" s="5">
        <v>-1000000000</v>
      </c>
      <c r="N199" s="5">
        <v>-4711176005</v>
      </c>
      <c r="O199" s="5">
        <v>-2093856004</v>
      </c>
      <c r="P199" s="5">
        <v>-5234640010</v>
      </c>
      <c r="Q199" s="5">
        <v>-5237063126</v>
      </c>
      <c r="R199" s="5">
        <v>-8363570600</v>
      </c>
      <c r="S199" s="5">
        <v>-9930732141</v>
      </c>
      <c r="T199" s="5">
        <v>-9843309576</v>
      </c>
      <c r="U199" s="5">
        <v>-9004640723</v>
      </c>
      <c r="V199" s="5">
        <v>-2000000000</v>
      </c>
    </row>
    <row r="200" spans="3:23" ht="15.5" x14ac:dyDescent="0.35">
      <c r="C200" t="s">
        <v>566</v>
      </c>
      <c r="F200" s="5">
        <v>-79617168923</v>
      </c>
      <c r="I200" s="5">
        <v>-79617168923</v>
      </c>
      <c r="J200" s="5">
        <v>-178940119485</v>
      </c>
      <c r="L200" s="5">
        <v>-542694189365</v>
      </c>
      <c r="M200" s="5">
        <v>-506934076093</v>
      </c>
      <c r="N200" s="5">
        <v>-616420404477</v>
      </c>
      <c r="O200" s="5">
        <v>-17841839150</v>
      </c>
      <c r="P200" s="5">
        <v>-2419980000</v>
      </c>
      <c r="Q200" s="5">
        <v>-4677915876</v>
      </c>
      <c r="R200" s="5">
        <v>-9054992522</v>
      </c>
      <c r="V200" s="5">
        <v>-2169701030</v>
      </c>
      <c r="W200" s="5">
        <v>-3810428020</v>
      </c>
    </row>
    <row r="201" spans="3:23" ht="15.5" x14ac:dyDescent="0.35">
      <c r="C201" t="s">
        <v>567</v>
      </c>
      <c r="D201" s="5">
        <v>23325220466</v>
      </c>
      <c r="E201" s="5">
        <v>7524817867</v>
      </c>
      <c r="F201" s="5">
        <v>61495165691</v>
      </c>
      <c r="G201" s="5">
        <v>-13335819369</v>
      </c>
      <c r="I201" s="5">
        <v>25486113099</v>
      </c>
      <c r="J201" s="5">
        <v>167812513703</v>
      </c>
      <c r="K201" s="5">
        <v>157626719376</v>
      </c>
      <c r="L201" s="5">
        <v>552888518390</v>
      </c>
      <c r="M201" s="5">
        <v>430792995437</v>
      </c>
      <c r="N201" s="5">
        <v>608697992558</v>
      </c>
      <c r="R201" s="5">
        <v>97187025330</v>
      </c>
      <c r="U201" s="5">
        <v>11082277358</v>
      </c>
    </row>
    <row r="202" spans="3:23" ht="15.5" x14ac:dyDescent="0.35">
      <c r="C202" t="s">
        <v>568</v>
      </c>
      <c r="D202" s="5">
        <v>-3899221284</v>
      </c>
      <c r="F202" s="5">
        <v>-81168068</v>
      </c>
      <c r="G202" s="5">
        <v>-16173062475</v>
      </c>
      <c r="I202" s="5">
        <v>-20021284960</v>
      </c>
      <c r="J202" s="5">
        <v>-20387206606</v>
      </c>
      <c r="K202" s="5">
        <v>-20744460611</v>
      </c>
      <c r="L202" s="5">
        <v>-8520607141</v>
      </c>
      <c r="M202" s="5">
        <v>-3904062114</v>
      </c>
      <c r="N202" s="5">
        <v>-6686386476</v>
      </c>
      <c r="O202" s="5">
        <v>-8829230000</v>
      </c>
      <c r="P202" s="5">
        <v>-5100000000</v>
      </c>
      <c r="Q202" s="5">
        <v>-5993000000</v>
      </c>
      <c r="R202" s="5">
        <v>258026275</v>
      </c>
      <c r="S202" s="5">
        <v>-7595486780</v>
      </c>
      <c r="T202" s="5">
        <v>-6182011500</v>
      </c>
      <c r="U202" s="5">
        <v>-5120000001</v>
      </c>
      <c r="V202" s="5">
        <v>-4274250000</v>
      </c>
      <c r="W202" s="5">
        <v>-14811000000</v>
      </c>
    </row>
    <row r="203" spans="3:23" ht="15.5" x14ac:dyDescent="0.35">
      <c r="C203" t="s">
        <v>569</v>
      </c>
      <c r="F203" s="5">
        <v>-110000000</v>
      </c>
      <c r="I203" s="5">
        <v>-110000000</v>
      </c>
      <c r="J203" s="5">
        <v>900000000</v>
      </c>
    </row>
    <row r="204" spans="3:23" ht="15.5" x14ac:dyDescent="0.35">
      <c r="C204" t="s">
        <v>570</v>
      </c>
    </row>
    <row r="205" spans="3:23" ht="15.5" x14ac:dyDescent="0.35">
      <c r="C205" t="s">
        <v>497</v>
      </c>
    </row>
    <row r="206" spans="3:23" ht="15.5" x14ac:dyDescent="0.35">
      <c r="C206" t="s">
        <v>571</v>
      </c>
      <c r="O206" s="5">
        <v>-1848470128</v>
      </c>
      <c r="V206" s="5">
        <v>-4986761690</v>
      </c>
      <c r="W206" s="5">
        <v>-603238310</v>
      </c>
    </row>
    <row r="207" spans="3:23" ht="15.5" x14ac:dyDescent="0.35">
      <c r="C207" t="s">
        <v>572</v>
      </c>
      <c r="F207" s="5">
        <v>-327263699</v>
      </c>
      <c r="I207" s="5">
        <v>-327263699</v>
      </c>
      <c r="J207" s="5">
        <v>-580240596</v>
      </c>
    </row>
    <row r="208" spans="3:23" ht="15.5" x14ac:dyDescent="0.35">
      <c r="C208" t="s">
        <v>573</v>
      </c>
      <c r="F208" s="5">
        <v>1475229941</v>
      </c>
      <c r="I208" s="5">
        <v>1475229941</v>
      </c>
    </row>
    <row r="209" spans="2:23" ht="15.5" x14ac:dyDescent="0.35">
      <c r="C209" t="s">
        <v>574</v>
      </c>
      <c r="Q209" s="5">
        <v>820000000</v>
      </c>
    </row>
    <row r="210" spans="2:23" ht="15.5" x14ac:dyDescent="0.35">
      <c r="C210" t="s">
        <v>575</v>
      </c>
      <c r="D210" s="5">
        <v>-1856796172</v>
      </c>
      <c r="E210" s="5">
        <v>-1412064877</v>
      </c>
      <c r="F210" s="5">
        <v>-2935320750</v>
      </c>
      <c r="G210" s="5">
        <v>-2144681350</v>
      </c>
      <c r="I210" s="5">
        <v>-7869979868</v>
      </c>
      <c r="J210" s="5">
        <v>-7285548003</v>
      </c>
      <c r="K210" s="5">
        <v>-7067801584</v>
      </c>
      <c r="L210" s="5">
        <v>-6333459749</v>
      </c>
      <c r="M210" s="5">
        <v>-4219737863</v>
      </c>
      <c r="N210" s="5">
        <v>-5532713363</v>
      </c>
    </row>
    <row r="211" spans="2:23" ht="15.5" x14ac:dyDescent="0.35">
      <c r="C211" t="s">
        <v>576</v>
      </c>
      <c r="D211" s="5">
        <v>-1999131330</v>
      </c>
      <c r="E211" s="5">
        <v>8918335778</v>
      </c>
      <c r="F211" s="5">
        <v>-4797520300</v>
      </c>
      <c r="G211" s="5">
        <v>4215182400</v>
      </c>
      <c r="I211" s="5">
        <v>-4797520300</v>
      </c>
      <c r="J211" s="5">
        <v>-2736350500</v>
      </c>
    </row>
    <row r="212" spans="2:23" ht="15.5" x14ac:dyDescent="0.35">
      <c r="C212" t="s">
        <v>577</v>
      </c>
    </row>
    <row r="213" spans="2:23" ht="15.5" x14ac:dyDescent="0.35">
      <c r="C213" t="s">
        <v>224</v>
      </c>
    </row>
    <row r="214" spans="2:23" ht="15.5" x14ac:dyDescent="0.35">
      <c r="C214" t="s">
        <v>226</v>
      </c>
      <c r="D214" s="5">
        <v>7779533771</v>
      </c>
      <c r="E214" s="5">
        <v>62450487108</v>
      </c>
      <c r="F214" s="5">
        <v>-79781366530</v>
      </c>
      <c r="G214" s="5">
        <v>37758014205</v>
      </c>
      <c r="I214" s="5">
        <v>-46228004162</v>
      </c>
      <c r="J214" s="5">
        <v>19559967399</v>
      </c>
      <c r="K214" s="5">
        <v>10216677208</v>
      </c>
      <c r="L214" s="5">
        <v>10646688769</v>
      </c>
      <c r="M214" s="5">
        <v>-14814813913</v>
      </c>
      <c r="N214" s="5">
        <v>23319872889</v>
      </c>
      <c r="O214" s="5">
        <v>-11213769852</v>
      </c>
      <c r="P214" s="5">
        <v>16028862165</v>
      </c>
      <c r="Q214" s="5">
        <v>-54888886853</v>
      </c>
      <c r="R214" s="5">
        <v>22709269907</v>
      </c>
      <c r="S214" s="5">
        <v>17169359897</v>
      </c>
      <c r="T214" s="5">
        <v>-21640567704</v>
      </c>
      <c r="U214" s="5">
        <v>6116331076</v>
      </c>
      <c r="V214" s="5">
        <v>38891664117</v>
      </c>
      <c r="W214" s="5">
        <v>4021736652</v>
      </c>
    </row>
    <row r="215" spans="2:23" ht="15.5" x14ac:dyDescent="0.35">
      <c r="C215" t="s">
        <v>227</v>
      </c>
      <c r="E215" s="5">
        <v>132550708490</v>
      </c>
      <c r="F215" s="5">
        <v>-45271400776</v>
      </c>
      <c r="I215" s="5">
        <v>105581726475</v>
      </c>
      <c r="J215" s="5">
        <v>86021759076</v>
      </c>
      <c r="K215" s="5">
        <v>75805081868</v>
      </c>
      <c r="L215" s="5">
        <v>92012064446</v>
      </c>
      <c r="M215" s="5">
        <v>106826878359</v>
      </c>
      <c r="N215" s="5">
        <v>83507005470</v>
      </c>
      <c r="O215" s="5">
        <v>94720775322</v>
      </c>
      <c r="P215" s="5">
        <v>33396289599</v>
      </c>
      <c r="Q215" s="5">
        <v>88285176452</v>
      </c>
      <c r="R215" s="5">
        <v>65833963297</v>
      </c>
      <c r="S215" s="5">
        <v>48493081818</v>
      </c>
      <c r="T215" s="5">
        <v>70133649522</v>
      </c>
      <c r="U215" s="5">
        <v>56089462390</v>
      </c>
      <c r="V215" s="5">
        <v>17197798273</v>
      </c>
      <c r="W215" s="5">
        <v>13176061621</v>
      </c>
    </row>
    <row r="216" spans="2:23" ht="15.5" x14ac:dyDescent="0.35">
      <c r="C216" t="s">
        <v>229</v>
      </c>
      <c r="D216" s="5">
        <v>7779533771</v>
      </c>
      <c r="E216" s="5">
        <v>195001195598</v>
      </c>
      <c r="F216" s="5">
        <v>-125052767306</v>
      </c>
      <c r="G216" s="5">
        <v>37758014205</v>
      </c>
      <c r="I216" s="5">
        <v>59353722313</v>
      </c>
      <c r="J216" s="5">
        <v>105581726475</v>
      </c>
      <c r="K216" s="5">
        <v>86021759076</v>
      </c>
      <c r="L216" s="5">
        <v>102658753215</v>
      </c>
      <c r="M216" s="5">
        <v>92012064446</v>
      </c>
      <c r="N216" s="5">
        <v>106826878359</v>
      </c>
      <c r="O216" s="5">
        <v>83507005470</v>
      </c>
      <c r="P216" s="5">
        <v>49425151764</v>
      </c>
      <c r="Q216" s="5">
        <v>33396289599</v>
      </c>
      <c r="R216" s="5">
        <v>88543233204</v>
      </c>
      <c r="S216" s="5">
        <v>65662441715</v>
      </c>
      <c r="T216" s="5">
        <v>48493081818</v>
      </c>
      <c r="U216" s="5">
        <v>62205793466</v>
      </c>
      <c r="V216" s="5">
        <v>56089462390</v>
      </c>
      <c r="W216" s="5">
        <v>17197798273</v>
      </c>
    </row>
    <row r="218" spans="2:23" ht="15.5" x14ac:dyDescent="0.35">
      <c r="B218" t="s">
        <v>230</v>
      </c>
      <c r="C218" t="s">
        <v>12</v>
      </c>
      <c r="D218" s="5">
        <v>3140000000</v>
      </c>
      <c r="E218" s="5">
        <v>3140000000</v>
      </c>
      <c r="F218" s="5">
        <v>3140000000</v>
      </c>
      <c r="G218" s="5">
        <v>3140000000</v>
      </c>
      <c r="I218" s="5">
        <v>3140000000</v>
      </c>
      <c r="J218" s="5">
        <v>3140000000</v>
      </c>
      <c r="K218" s="5">
        <v>3140000000</v>
      </c>
      <c r="L218" s="5">
        <v>3140000000</v>
      </c>
      <c r="M218" s="5">
        <v>3140000000</v>
      </c>
      <c r="N218" s="5">
        <v>3140000000</v>
      </c>
      <c r="O218" s="5">
        <v>3140000000</v>
      </c>
      <c r="P218" s="5">
        <v>1050000000</v>
      </c>
      <c r="Q218" s="5">
        <v>1050000000</v>
      </c>
      <c r="R218" s="5">
        <v>1050000000</v>
      </c>
      <c r="S218" s="5">
        <v>1050000000</v>
      </c>
      <c r="T218" s="5">
        <v>1040000000</v>
      </c>
      <c r="U218" s="5">
        <v>1000000000</v>
      </c>
      <c r="V218" s="5">
        <v>1000000000</v>
      </c>
      <c r="W218" s="5">
        <v>700000000</v>
      </c>
    </row>
    <row r="219" spans="2:23" ht="15.5" x14ac:dyDescent="0.35">
      <c r="C219" t="s">
        <v>231</v>
      </c>
      <c r="D219" s="6">
        <v>3.64</v>
      </c>
      <c r="E219" s="6">
        <v>5.49</v>
      </c>
      <c r="F219" s="6">
        <v>5.74</v>
      </c>
      <c r="G219" s="6">
        <v>4.2300000000000004</v>
      </c>
    </row>
    <row r="220" spans="2:23" ht="15.5" x14ac:dyDescent="0.35">
      <c r="C220" t="s">
        <v>232</v>
      </c>
      <c r="D220" s="6">
        <v>44.78</v>
      </c>
      <c r="E220" s="6">
        <v>31.88</v>
      </c>
      <c r="F220" s="6">
        <v>33.450000000000003</v>
      </c>
      <c r="G220" s="6">
        <v>44.92</v>
      </c>
    </row>
    <row r="221" spans="2:23" ht="15.5" x14ac:dyDescent="0.35">
      <c r="C221" t="s">
        <v>67</v>
      </c>
      <c r="D221" s="6">
        <v>1.18</v>
      </c>
      <c r="E221" s="6">
        <v>1.21</v>
      </c>
      <c r="F221" s="6">
        <v>1.1100000000000001</v>
      </c>
      <c r="G221" s="6">
        <v>1.42</v>
      </c>
    </row>
    <row r="222" spans="2:23" ht="15.5" x14ac:dyDescent="0.35">
      <c r="C222" t="s">
        <v>233</v>
      </c>
      <c r="D222" s="5">
        <v>46780000000</v>
      </c>
      <c r="E222" s="5">
        <v>51670000000</v>
      </c>
      <c r="F222" s="5">
        <v>47350000000</v>
      </c>
      <c r="G222" s="5">
        <v>51830000000</v>
      </c>
    </row>
    <row r="223" spans="2:23" ht="15.5" x14ac:dyDescent="0.35">
      <c r="C223" t="s">
        <v>234</v>
      </c>
      <c r="D223" s="6">
        <v>8.1000000000000013E-3</v>
      </c>
      <c r="E223" s="6">
        <v>1.21E-2</v>
      </c>
      <c r="F223" s="6">
        <v>1.3300000000000001E-2</v>
      </c>
      <c r="G223" s="6">
        <v>9.8999999999999991E-3</v>
      </c>
    </row>
    <row r="224" spans="2:23" ht="15.5" x14ac:dyDescent="0.35">
      <c r="C224" t="s">
        <v>235</v>
      </c>
      <c r="D224" s="6">
        <v>2.12E-2</v>
      </c>
      <c r="E224" s="6">
        <v>3.0699999999999998E-2</v>
      </c>
      <c r="F224" s="6">
        <v>3.3700000000000001E-2</v>
      </c>
      <c r="G224" s="6">
        <v>2.5899999999999999E-2</v>
      </c>
    </row>
    <row r="225" spans="3:7" ht="15.5" x14ac:dyDescent="0.35">
      <c r="C225" t="s">
        <v>236</v>
      </c>
      <c r="D225" s="6">
        <v>3.5699999999999996E-2</v>
      </c>
      <c r="E225" s="6">
        <v>4.2300000000000004E-2</v>
      </c>
      <c r="F225" s="6">
        <v>4.07E-2</v>
      </c>
      <c r="G225" s="6">
        <v>4.4699999999999997E-2</v>
      </c>
    </row>
    <row r="226" spans="3:7" ht="15.5" x14ac:dyDescent="0.35">
      <c r="C226" t="s">
        <v>237</v>
      </c>
      <c r="D226" s="6">
        <v>7.9</v>
      </c>
      <c r="E226" s="6">
        <v>9.81</v>
      </c>
      <c r="F226" s="6">
        <v>8.34</v>
      </c>
      <c r="G226" s="6">
        <v>10.15</v>
      </c>
    </row>
    <row r="227" spans="3:7" ht="15.5" x14ac:dyDescent="0.35">
      <c r="C227" t="s">
        <v>443</v>
      </c>
      <c r="D227" s="5">
        <v>857000000000</v>
      </c>
      <c r="E227" s="5">
        <v>885000000000</v>
      </c>
      <c r="F227" s="5">
        <v>841000000000</v>
      </c>
      <c r="G227" s="5">
        <v>808000000000</v>
      </c>
    </row>
    <row r="228" spans="3:7" ht="15.5" x14ac:dyDescent="0.35">
      <c r="C228" t="s">
        <v>238</v>
      </c>
      <c r="D228" s="6">
        <v>0.95</v>
      </c>
      <c r="E228" s="6">
        <v>0.98</v>
      </c>
      <c r="F228" s="6">
        <v>1.1299999999999999</v>
      </c>
      <c r="G228" s="6">
        <v>1.1599999999999999</v>
      </c>
    </row>
    <row r="229" spans="3:7" ht="15.5" x14ac:dyDescent="0.35">
      <c r="C229" t="s">
        <v>239</v>
      </c>
      <c r="D229" s="6">
        <v>171.23</v>
      </c>
      <c r="E229" s="6">
        <v>178.42</v>
      </c>
      <c r="F229" s="6">
        <v>170.48</v>
      </c>
      <c r="G229" s="6">
        <v>163.36000000000001</v>
      </c>
    </row>
    <row r="230" spans="3:7" ht="15.5" x14ac:dyDescent="0.35">
      <c r="C230" t="s">
        <v>240</v>
      </c>
      <c r="D230" s="6">
        <v>0.95</v>
      </c>
      <c r="E230" s="6">
        <v>0.98</v>
      </c>
      <c r="F230" s="6">
        <v>1.1299999999999999</v>
      </c>
      <c r="G230" s="6">
        <v>1.1599999999999999</v>
      </c>
    </row>
    <row r="231" spans="3:7" ht="15.5" x14ac:dyDescent="0.35">
      <c r="C231" t="s">
        <v>241</v>
      </c>
      <c r="D231" s="6">
        <v>171.23</v>
      </c>
      <c r="E231" s="6">
        <v>178.42</v>
      </c>
      <c r="F231" s="6">
        <v>170.48</v>
      </c>
      <c r="G231" s="6">
        <v>163.36000000000001</v>
      </c>
    </row>
    <row r="232" spans="3:7" ht="15.5" x14ac:dyDescent="0.35">
      <c r="C232" t="s">
        <v>242</v>
      </c>
      <c r="D232" s="5">
        <v>227000000000</v>
      </c>
      <c r="E232" s="5">
        <v>206000000000</v>
      </c>
      <c r="F232" s="5">
        <v>201000000000</v>
      </c>
      <c r="G232" s="5">
        <v>183000000000</v>
      </c>
    </row>
    <row r="233" spans="3:7" ht="15.5" x14ac:dyDescent="0.35">
      <c r="C233" t="s">
        <v>243</v>
      </c>
      <c r="D233" s="5">
        <v>20000000000</v>
      </c>
      <c r="E233" s="5">
        <v>22000000000</v>
      </c>
      <c r="F233" s="5">
        <v>18000000000</v>
      </c>
      <c r="G233" s="5">
        <v>26000000000</v>
      </c>
    </row>
    <row r="234" spans="3:7" ht="15.5" x14ac:dyDescent="0.35">
      <c r="C234" t="s">
        <v>306</v>
      </c>
      <c r="D234" s="5">
        <v>538000000000</v>
      </c>
      <c r="E234" s="5">
        <v>560000000000</v>
      </c>
      <c r="F234" s="5">
        <v>536000000000</v>
      </c>
      <c r="G234" s="5">
        <v>513000000000</v>
      </c>
    </row>
    <row r="235" spans="3:7" ht="15.5" x14ac:dyDescent="0.35">
      <c r="C235" t="s">
        <v>24</v>
      </c>
      <c r="D235" s="5">
        <v>247000000000</v>
      </c>
      <c r="E235" s="5">
        <v>228000000000</v>
      </c>
      <c r="F235" s="5">
        <v>219000000000</v>
      </c>
      <c r="G235" s="5">
        <v>210000000000</v>
      </c>
    </row>
    <row r="236" spans="3:7" ht="15.5" x14ac:dyDescent="0.35">
      <c r="C236" t="s">
        <v>21</v>
      </c>
      <c r="D236" s="5">
        <v>44000000000</v>
      </c>
      <c r="E236" s="5">
        <v>33000000000</v>
      </c>
      <c r="F236" s="5">
        <v>86000000000</v>
      </c>
      <c r="G236" s="5">
        <v>25000000000</v>
      </c>
    </row>
    <row r="237" spans="3:7" ht="15.5" x14ac:dyDescent="0.35">
      <c r="C237" t="s">
        <v>245</v>
      </c>
      <c r="D237" s="5">
        <v>477000000000</v>
      </c>
      <c r="E237" s="5">
        <v>500000000000</v>
      </c>
      <c r="F237" s="5">
        <v>444000000000</v>
      </c>
      <c r="G237" s="5">
        <v>442000000000</v>
      </c>
    </row>
    <row r="238" spans="3:7" ht="15.5" x14ac:dyDescent="0.35">
      <c r="C238" t="s">
        <v>246</v>
      </c>
      <c r="D238" s="5">
        <v>38000000000</v>
      </c>
      <c r="E238" s="5">
        <v>66000000000</v>
      </c>
      <c r="F238" s="5">
        <v>-26000000000</v>
      </c>
      <c r="G238" s="5">
        <v>98000000000</v>
      </c>
    </row>
    <row r="239" spans="3:7" ht="15.5" x14ac:dyDescent="0.35">
      <c r="C239" t="s">
        <v>247</v>
      </c>
      <c r="D239" s="5">
        <v>-12000000000</v>
      </c>
      <c r="E239" s="5">
        <v>-7000000000</v>
      </c>
      <c r="F239" s="5">
        <v>-25000000000</v>
      </c>
      <c r="G239" s="5">
        <v>-20000000000</v>
      </c>
    </row>
    <row r="240" spans="3:7" ht="15.5" x14ac:dyDescent="0.35">
      <c r="C240" t="s">
        <v>13</v>
      </c>
      <c r="D240" s="5">
        <v>26000000000</v>
      </c>
      <c r="E240" s="5">
        <v>58000000000</v>
      </c>
      <c r="F240" s="5">
        <v>-51000000000</v>
      </c>
      <c r="G240" s="5">
        <v>78000000000</v>
      </c>
    </row>
    <row r="241" spans="3:23" ht="15.5" x14ac:dyDescent="0.35">
      <c r="C241" t="s">
        <v>16</v>
      </c>
      <c r="D241" s="6">
        <v>8.16</v>
      </c>
      <c r="E241" s="6">
        <v>18.510000000000002</v>
      </c>
      <c r="F241" s="6">
        <v>-16.190000000000001</v>
      </c>
      <c r="G241" s="6">
        <v>24.76</v>
      </c>
    </row>
    <row r="242" spans="3:23" ht="15.5" x14ac:dyDescent="0.35">
      <c r="C242" t="s">
        <v>52</v>
      </c>
      <c r="I242" s="6">
        <v>19.399999999999999</v>
      </c>
      <c r="J242" s="6">
        <v>14.89</v>
      </c>
      <c r="K242" s="6">
        <v>12.12</v>
      </c>
      <c r="L242" s="6">
        <v>10.87</v>
      </c>
      <c r="M242" s="6">
        <v>1.49</v>
      </c>
      <c r="N242" s="6">
        <v>-3.38</v>
      </c>
      <c r="O242" s="6">
        <v>0.25</v>
      </c>
      <c r="P242" s="6">
        <v>5.65</v>
      </c>
      <c r="Q242" s="6">
        <v>1.42</v>
      </c>
      <c r="R242" s="6">
        <v>5.34</v>
      </c>
      <c r="S242" s="6">
        <v>21.54</v>
      </c>
      <c r="T242" s="6">
        <v>22.61</v>
      </c>
      <c r="U242" s="6">
        <v>32.090000000000003</v>
      </c>
      <c r="V242" s="6">
        <v>30.22</v>
      </c>
      <c r="W242" s="6">
        <v>25.27</v>
      </c>
    </row>
    <row r="243" spans="3:23" ht="15.5" x14ac:dyDescent="0.35">
      <c r="C243" t="s">
        <v>66</v>
      </c>
      <c r="I243" s="6">
        <v>9.9</v>
      </c>
      <c r="J243" s="6">
        <v>11.22</v>
      </c>
      <c r="K243" s="6">
        <v>17.16</v>
      </c>
      <c r="L243" s="6">
        <v>21.71</v>
      </c>
      <c r="M243" s="6">
        <v>143.62</v>
      </c>
      <c r="N243" s="6">
        <v>-61.54</v>
      </c>
      <c r="O243" s="5">
        <v>1064</v>
      </c>
      <c r="P243" s="6">
        <v>38.94</v>
      </c>
      <c r="Q243" s="6">
        <v>216.9</v>
      </c>
      <c r="R243" s="6">
        <v>62.92</v>
      </c>
      <c r="S243" s="6">
        <v>13.93</v>
      </c>
      <c r="T243" s="6">
        <v>15.75</v>
      </c>
      <c r="U243" s="6">
        <v>12.46</v>
      </c>
      <c r="V243" s="6">
        <v>11.25</v>
      </c>
      <c r="W243" s="5">
        <v>0</v>
      </c>
    </row>
    <row r="244" spans="3:23" ht="15.5" x14ac:dyDescent="0.35">
      <c r="C244" t="s">
        <v>69</v>
      </c>
      <c r="I244" s="6">
        <v>0.35</v>
      </c>
      <c r="J244" s="6">
        <v>0.35</v>
      </c>
      <c r="K244" s="6">
        <v>0.44</v>
      </c>
      <c r="L244" s="6">
        <v>0.49</v>
      </c>
      <c r="M244" s="6">
        <v>0.61</v>
      </c>
      <c r="N244" s="6">
        <v>0.56999999999999995</v>
      </c>
      <c r="O244" s="6">
        <v>0.56999999999999995</v>
      </c>
      <c r="P244" s="6">
        <v>0.27</v>
      </c>
      <c r="Q244" s="6">
        <v>0.42</v>
      </c>
      <c r="R244" s="6">
        <v>0.39</v>
      </c>
      <c r="S244" s="6">
        <v>0.36</v>
      </c>
      <c r="T244" s="6">
        <v>0.5</v>
      </c>
      <c r="U244" s="6">
        <v>0.6</v>
      </c>
      <c r="V244" s="6">
        <v>0.61</v>
      </c>
      <c r="W244" s="5">
        <v>0</v>
      </c>
    </row>
    <row r="245" spans="3:23" ht="15.5" x14ac:dyDescent="0.35">
      <c r="C245" t="s">
        <v>248</v>
      </c>
      <c r="I245" s="5">
        <v>191970000000</v>
      </c>
      <c r="J245" s="5">
        <v>165640000000</v>
      </c>
      <c r="K245" s="5">
        <v>149690000000</v>
      </c>
      <c r="L245" s="5">
        <v>148970000000</v>
      </c>
      <c r="M245" s="5">
        <v>85100000000</v>
      </c>
      <c r="N245" s="5">
        <v>78490000000</v>
      </c>
      <c r="O245" s="5">
        <v>130680000000</v>
      </c>
      <c r="P245" s="5">
        <v>75070000000</v>
      </c>
    </row>
    <row r="246" spans="3:23" ht="15.5" x14ac:dyDescent="0.35">
      <c r="C246" t="s">
        <v>249</v>
      </c>
      <c r="I246" s="6">
        <v>4.4800000000000006E-2</v>
      </c>
      <c r="J246" s="6">
        <v>3.7100000000000001E-2</v>
      </c>
      <c r="K246" s="6">
        <v>3.2599999999999997E-2</v>
      </c>
      <c r="L246" s="6">
        <v>2.8999999999999998E-2</v>
      </c>
      <c r="M246" s="6">
        <v>4.4000000000000003E-3</v>
      </c>
      <c r="N246" s="6">
        <v>-9.8999999999999991E-3</v>
      </c>
      <c r="O246" s="6">
        <v>7.000000000000001E-4</v>
      </c>
      <c r="P246" s="6">
        <v>9.3999999999999986E-3</v>
      </c>
      <c r="Q246" s="6">
        <v>2.7000000000000001E-3</v>
      </c>
      <c r="R246" s="6">
        <v>8.6999999999999994E-3</v>
      </c>
      <c r="S246" s="6">
        <v>3.9199999999999999E-2</v>
      </c>
      <c r="T246" s="6">
        <v>4.5100000000000001E-2</v>
      </c>
      <c r="U246" s="6">
        <v>7.17E-2</v>
      </c>
      <c r="V246" s="6">
        <v>8.2500000000000004E-2</v>
      </c>
      <c r="W246" s="6">
        <v>0.107</v>
      </c>
    </row>
    <row r="247" spans="3:23" ht="15.5" x14ac:dyDescent="0.35">
      <c r="C247" t="s">
        <v>250</v>
      </c>
      <c r="I247" s="6">
        <v>0.11380000000000001</v>
      </c>
      <c r="J247" s="6">
        <v>9.4600000000000004E-2</v>
      </c>
      <c r="K247" s="6">
        <v>8.1699999999999995E-2</v>
      </c>
      <c r="L247" s="6">
        <v>7.4099999999999999E-2</v>
      </c>
      <c r="M247" s="6">
        <v>1.0800000000000001E-2</v>
      </c>
      <c r="N247" s="6">
        <v>-2.4799999999999999E-2</v>
      </c>
      <c r="O247" s="6">
        <v>1.8E-3</v>
      </c>
      <c r="P247" s="6">
        <v>2.4300000000000002E-2</v>
      </c>
      <c r="Q247" s="6">
        <v>6.0999999999999995E-3</v>
      </c>
      <c r="R247" s="6">
        <v>2.4700000000000003E-2</v>
      </c>
      <c r="S247" s="6">
        <v>9.2100000000000015E-2</v>
      </c>
      <c r="T247" s="6">
        <v>0.1016</v>
      </c>
      <c r="U247" s="6">
        <v>0.1507</v>
      </c>
      <c r="V247" s="6">
        <v>0.1595</v>
      </c>
      <c r="W247" s="6">
        <v>0.21600000000000003</v>
      </c>
    </row>
    <row r="248" spans="3:23" ht="15.5" x14ac:dyDescent="0.35">
      <c r="C248" t="s">
        <v>251</v>
      </c>
      <c r="I248" s="6">
        <v>0.16760000000000003</v>
      </c>
      <c r="J248" s="6">
        <v>0.1482</v>
      </c>
      <c r="K248" s="6">
        <v>0.128</v>
      </c>
      <c r="L248" s="6">
        <v>0.14429999999999998</v>
      </c>
      <c r="M248" s="6">
        <v>6.1500000000000006E-2</v>
      </c>
      <c r="N248" s="6">
        <v>4.6699999999999998E-2</v>
      </c>
      <c r="O248" s="6">
        <v>0.16870000000000002</v>
      </c>
      <c r="P248" s="6">
        <v>0.11539999999999999</v>
      </c>
      <c r="Q248" s="6">
        <v>9.3200000000000005E-2</v>
      </c>
      <c r="R248" s="6">
        <v>0.1328</v>
      </c>
      <c r="S248" s="6">
        <v>0.1784</v>
      </c>
      <c r="T248" s="6">
        <v>0.1671</v>
      </c>
      <c r="U248" s="6">
        <v>0.21010000000000001</v>
      </c>
      <c r="V248" s="6">
        <v>0.34619999999999995</v>
      </c>
      <c r="W248" s="6">
        <v>0.38719999999999999</v>
      </c>
    </row>
    <row r="249" spans="3:23" ht="15.5" x14ac:dyDescent="0.35">
      <c r="C249" t="s">
        <v>252</v>
      </c>
      <c r="I249" s="6">
        <v>8.44</v>
      </c>
      <c r="J249" s="6">
        <v>6.71</v>
      </c>
      <c r="K249" s="6">
        <v>5.73</v>
      </c>
      <c r="L249" s="6">
        <v>5.67</v>
      </c>
      <c r="M249" s="6">
        <v>2.1800000000000002</v>
      </c>
      <c r="N249" s="6">
        <v>1.07</v>
      </c>
      <c r="O249" s="6">
        <v>3.02</v>
      </c>
      <c r="P249" s="6">
        <v>2.86</v>
      </c>
      <c r="Q249" s="6">
        <v>2.58</v>
      </c>
      <c r="R249" s="6">
        <v>3.59</v>
      </c>
      <c r="S249" s="6">
        <v>4.8600000000000003</v>
      </c>
      <c r="T249" s="6">
        <v>6.23</v>
      </c>
      <c r="U249" s="6">
        <v>13.84</v>
      </c>
      <c r="V249" s="6">
        <v>14.58</v>
      </c>
      <c r="W249" s="6">
        <v>10.17</v>
      </c>
    </row>
    <row r="250" spans="3:23" ht="15.5" x14ac:dyDescent="0.35">
      <c r="C250" t="s">
        <v>63</v>
      </c>
      <c r="I250" s="6">
        <v>1.1299999999999999</v>
      </c>
      <c r="J250" s="6">
        <v>1.06</v>
      </c>
      <c r="K250" s="6">
        <v>1.4</v>
      </c>
      <c r="L250" s="6">
        <v>1.61</v>
      </c>
      <c r="M250" s="6">
        <v>1.56</v>
      </c>
      <c r="N250" s="6">
        <v>1.53</v>
      </c>
      <c r="O250" s="6">
        <v>1.88</v>
      </c>
      <c r="P250" s="6">
        <v>0.94</v>
      </c>
      <c r="Q250" s="6">
        <v>1.32</v>
      </c>
      <c r="R250" s="6">
        <v>1.56</v>
      </c>
      <c r="S250" s="6">
        <v>1.28</v>
      </c>
      <c r="T250" s="6">
        <v>1.6</v>
      </c>
      <c r="U250" s="6">
        <v>1.88</v>
      </c>
      <c r="V250" s="6">
        <v>1.79</v>
      </c>
      <c r="W250" s="5">
        <v>0</v>
      </c>
    </row>
    <row r="251" spans="3:23" ht="15.5" x14ac:dyDescent="0.35">
      <c r="C251" t="s">
        <v>60</v>
      </c>
      <c r="I251" s="6">
        <v>170.48</v>
      </c>
      <c r="J251" s="6">
        <v>157.34</v>
      </c>
      <c r="K251" s="6">
        <v>148.49</v>
      </c>
      <c r="L251" s="6">
        <v>146.74</v>
      </c>
      <c r="M251" s="6">
        <v>137.4</v>
      </c>
      <c r="N251" s="6">
        <v>136.21</v>
      </c>
      <c r="O251" s="6">
        <v>141.47999999999999</v>
      </c>
      <c r="P251" s="6">
        <v>232.91</v>
      </c>
      <c r="Q251" s="6">
        <v>232.69</v>
      </c>
      <c r="R251" s="6">
        <v>216.03</v>
      </c>
      <c r="S251" s="6">
        <v>233.93</v>
      </c>
      <c r="T251" s="6">
        <v>222.62</v>
      </c>
      <c r="U251" s="6">
        <v>212.92</v>
      </c>
      <c r="V251" s="6">
        <v>189.52</v>
      </c>
      <c r="W251" s="6">
        <v>116.98</v>
      </c>
    </row>
    <row r="252" spans="3:23" ht="15.5" x14ac:dyDescent="0.35">
      <c r="C252" t="s">
        <v>253</v>
      </c>
      <c r="I252" s="6">
        <v>1.1299999999999999</v>
      </c>
      <c r="J252" s="6">
        <v>1.06</v>
      </c>
      <c r="K252" s="6">
        <v>1.4</v>
      </c>
      <c r="L252" s="6">
        <v>1.61</v>
      </c>
      <c r="M252" s="6">
        <v>1.56</v>
      </c>
      <c r="N252" s="6">
        <v>1.53</v>
      </c>
      <c r="O252" s="6">
        <v>1.88</v>
      </c>
      <c r="P252" s="6">
        <v>0.94</v>
      </c>
      <c r="Q252" s="6">
        <v>1.32</v>
      </c>
      <c r="R252" s="6">
        <v>1.56</v>
      </c>
      <c r="S252" s="6">
        <v>1.28</v>
      </c>
      <c r="T252" s="6">
        <v>1.6</v>
      </c>
      <c r="U252" s="6">
        <v>1.88</v>
      </c>
      <c r="V252" s="6">
        <v>1.79</v>
      </c>
      <c r="W252" s="5">
        <v>0</v>
      </c>
    </row>
    <row r="253" spans="3:23" ht="15.5" x14ac:dyDescent="0.35">
      <c r="C253" t="s">
        <v>254</v>
      </c>
      <c r="I253" s="6">
        <v>170.48</v>
      </c>
      <c r="J253" s="6">
        <v>157.34</v>
      </c>
      <c r="K253" s="6">
        <v>148.49</v>
      </c>
      <c r="L253" s="6">
        <v>146.74</v>
      </c>
      <c r="M253" s="6">
        <v>137.4</v>
      </c>
      <c r="N253" s="6">
        <v>136.21</v>
      </c>
      <c r="O253" s="6">
        <v>141.47999999999999</v>
      </c>
      <c r="P253" s="6">
        <v>232.91</v>
      </c>
      <c r="Q253" s="6">
        <v>232.69</v>
      </c>
      <c r="R253" s="6">
        <v>216.03</v>
      </c>
      <c r="S253" s="6">
        <v>233.93</v>
      </c>
      <c r="T253" s="6">
        <v>222.62</v>
      </c>
      <c r="U253" s="6">
        <v>212.92</v>
      </c>
      <c r="V253" s="6">
        <v>189.52</v>
      </c>
      <c r="W253" s="6">
        <v>116.98</v>
      </c>
    </row>
    <row r="254" spans="3:23" ht="15.5" x14ac:dyDescent="0.35">
      <c r="C254" t="s">
        <v>255</v>
      </c>
      <c r="I254" s="5">
        <v>201000000000</v>
      </c>
      <c r="J254" s="5">
        <v>226000000000</v>
      </c>
      <c r="K254" s="5">
        <v>204000000000</v>
      </c>
      <c r="L254" s="5">
        <v>214000000000</v>
      </c>
      <c r="M254" s="5">
        <v>199000000000</v>
      </c>
      <c r="N254" s="5">
        <v>282000000000</v>
      </c>
      <c r="O254" s="5">
        <v>283000000000</v>
      </c>
      <c r="P254" s="5">
        <v>182000000000</v>
      </c>
      <c r="Q254" s="5">
        <v>132000000000</v>
      </c>
      <c r="R254" s="5">
        <v>200000000000</v>
      </c>
      <c r="S254" s="5">
        <v>116000000000</v>
      </c>
      <c r="T254" s="5">
        <v>118000000000</v>
      </c>
      <c r="U254" s="5">
        <v>79000000000</v>
      </c>
      <c r="V254" s="5">
        <v>62000000000</v>
      </c>
      <c r="W254" s="5">
        <v>57000000000</v>
      </c>
    </row>
    <row r="255" spans="3:23" ht="15.5" x14ac:dyDescent="0.35">
      <c r="C255" t="s">
        <v>256</v>
      </c>
      <c r="I255" s="5">
        <v>18000000000</v>
      </c>
      <c r="J255" s="5">
        <v>35000000000</v>
      </c>
      <c r="K255" s="5">
        <v>39000000000</v>
      </c>
      <c r="L255" s="5">
        <v>37000000000</v>
      </c>
      <c r="M255" s="5">
        <v>37000000000</v>
      </c>
      <c r="N255" s="5">
        <v>45000000000</v>
      </c>
      <c r="O255" s="5">
        <v>52000000000</v>
      </c>
      <c r="Q255" s="5">
        <v>0</v>
      </c>
      <c r="R255" s="5">
        <v>4000000000</v>
      </c>
      <c r="S255" s="5">
        <v>15000000000</v>
      </c>
      <c r="T255" s="5">
        <v>19000000000</v>
      </c>
      <c r="U255" s="5">
        <v>15000000000</v>
      </c>
      <c r="V255" s="5">
        <v>7000000000</v>
      </c>
      <c r="W255" s="5">
        <v>3000000000</v>
      </c>
    </row>
    <row r="256" spans="3:23" ht="15.5" x14ac:dyDescent="0.35">
      <c r="C256" t="s">
        <v>26</v>
      </c>
      <c r="I256" s="5">
        <v>219000000000</v>
      </c>
      <c r="J256" s="5">
        <v>261000000000</v>
      </c>
      <c r="K256" s="5">
        <v>242000000000</v>
      </c>
      <c r="L256" s="5">
        <v>251000000000</v>
      </c>
      <c r="M256" s="5">
        <v>237000000000</v>
      </c>
      <c r="N256" s="5">
        <v>326000000000</v>
      </c>
      <c r="O256" s="5">
        <v>336000000000</v>
      </c>
      <c r="P256" s="5">
        <v>182000000000</v>
      </c>
      <c r="Q256" s="5">
        <v>132000000000</v>
      </c>
      <c r="R256" s="5">
        <v>204000000000</v>
      </c>
      <c r="S256" s="5">
        <v>130000000000</v>
      </c>
      <c r="T256" s="5">
        <v>137000000000</v>
      </c>
      <c r="U256" s="5">
        <v>94000000000</v>
      </c>
      <c r="V256" s="5">
        <v>69000000000</v>
      </c>
      <c r="W256" s="5">
        <v>60000000000</v>
      </c>
    </row>
    <row r="257" spans="2:23" ht="15.5" x14ac:dyDescent="0.35">
      <c r="C257" t="s">
        <v>23</v>
      </c>
      <c r="I257" s="5">
        <v>86000000000</v>
      </c>
      <c r="J257" s="5">
        <v>110000000000</v>
      </c>
      <c r="K257" s="5">
        <v>132000000000</v>
      </c>
      <c r="L257" s="5">
        <v>148000000000</v>
      </c>
      <c r="M257" s="5">
        <v>145000000000</v>
      </c>
      <c r="N257" s="5">
        <v>220000000000</v>
      </c>
      <c r="O257" s="5">
        <v>252000000000</v>
      </c>
      <c r="P257" s="5">
        <v>133000000000</v>
      </c>
      <c r="Q257" s="5">
        <v>100000000000</v>
      </c>
      <c r="R257" s="5">
        <v>115000000000</v>
      </c>
      <c r="S257" s="5">
        <v>64000000000</v>
      </c>
      <c r="T257" s="5">
        <v>89000000000</v>
      </c>
      <c r="U257" s="5">
        <v>32000000000</v>
      </c>
      <c r="V257" s="5">
        <v>13000000000</v>
      </c>
      <c r="W257" s="5">
        <v>52000000000</v>
      </c>
    </row>
    <row r="258" spans="2:23" ht="15.5" x14ac:dyDescent="0.35">
      <c r="C258" t="s">
        <v>257</v>
      </c>
      <c r="I258" s="5">
        <v>444000000000</v>
      </c>
      <c r="J258" s="5">
        <v>433000000000</v>
      </c>
      <c r="K258" s="5">
        <v>421000000000</v>
      </c>
      <c r="L258" s="5">
        <v>407000000000</v>
      </c>
      <c r="M258" s="5">
        <v>362000000000</v>
      </c>
      <c r="N258" s="5">
        <v>322000000000</v>
      </c>
      <c r="O258" s="5">
        <v>341000000000</v>
      </c>
      <c r="P258" s="5">
        <v>167000000000</v>
      </c>
      <c r="Q258" s="5">
        <v>171000000000</v>
      </c>
      <c r="R258" s="5">
        <v>181000000000</v>
      </c>
      <c r="S258" s="5">
        <v>201000000000</v>
      </c>
      <c r="T258" s="5">
        <v>194000000000</v>
      </c>
      <c r="U258" s="5">
        <v>195000000000</v>
      </c>
      <c r="V258" s="5">
        <v>172000000000</v>
      </c>
      <c r="W258" s="5">
        <v>41000000000</v>
      </c>
    </row>
    <row r="259" spans="2:23" ht="15.5" x14ac:dyDescent="0.35">
      <c r="C259" t="s">
        <v>258</v>
      </c>
      <c r="I259" s="5">
        <v>160000000000</v>
      </c>
      <c r="J259" s="5">
        <v>134000000000</v>
      </c>
      <c r="K259" s="5">
        <v>117000000000</v>
      </c>
      <c r="L259" s="5">
        <v>71000000000</v>
      </c>
      <c r="M259" s="5">
        <v>92000000000</v>
      </c>
      <c r="N259" s="5">
        <v>86000000000</v>
      </c>
      <c r="O259" s="5">
        <v>29000000000</v>
      </c>
      <c r="P259" s="5">
        <v>21000000000</v>
      </c>
      <c r="Q259" s="5">
        <v>44000000000</v>
      </c>
      <c r="R259" s="5">
        <v>13000000000</v>
      </c>
      <c r="S259" s="5">
        <v>61000000000</v>
      </c>
      <c r="T259" s="5">
        <v>0</v>
      </c>
      <c r="U259" s="5">
        <v>23000000000</v>
      </c>
      <c r="V259" s="5">
        <v>4000000000</v>
      </c>
      <c r="W259" s="5">
        <v>14000000000</v>
      </c>
    </row>
    <row r="260" spans="2:23" ht="15.5" x14ac:dyDescent="0.35">
      <c r="C260" t="s">
        <v>259</v>
      </c>
      <c r="I260" s="5">
        <v>-81000000000</v>
      </c>
      <c r="J260" s="5">
        <v>-66000000000</v>
      </c>
      <c r="K260" s="5">
        <v>-48000000000</v>
      </c>
      <c r="L260" s="5">
        <v>-38000000000</v>
      </c>
      <c r="M260" s="5">
        <v>-17000000000</v>
      </c>
      <c r="N260" s="5">
        <v>-24000000000</v>
      </c>
      <c r="O260" s="5">
        <v>-54000000000</v>
      </c>
      <c r="P260" s="5">
        <v>-19000000000</v>
      </c>
      <c r="Q260" s="5">
        <v>-17000000000</v>
      </c>
      <c r="R260" s="5">
        <v>-50000000000</v>
      </c>
      <c r="S260" s="5">
        <v>-26000000000</v>
      </c>
      <c r="T260" s="5">
        <v>-36000000000</v>
      </c>
      <c r="U260" s="5">
        <v>-33000000000</v>
      </c>
      <c r="V260" s="5">
        <v>-20000000000</v>
      </c>
      <c r="W260" s="5">
        <v>-8000000000</v>
      </c>
    </row>
    <row r="261" spans="2:23" ht="15.5" x14ac:dyDescent="0.35">
      <c r="C261" t="s">
        <v>15</v>
      </c>
      <c r="I261" s="5">
        <v>79000000000</v>
      </c>
      <c r="J261" s="5">
        <v>67000000000</v>
      </c>
      <c r="K261" s="5">
        <v>69000000000</v>
      </c>
      <c r="L261" s="5">
        <v>33000000000</v>
      </c>
      <c r="M261" s="5">
        <v>75000000000</v>
      </c>
      <c r="N261" s="5">
        <v>62000000000</v>
      </c>
      <c r="O261" s="5">
        <v>-26000000000</v>
      </c>
      <c r="P261" s="5">
        <v>2000000000</v>
      </c>
      <c r="Q261" s="5">
        <v>27000000000</v>
      </c>
      <c r="R261" s="5">
        <v>-37000000000</v>
      </c>
      <c r="S261" s="5">
        <v>35000000000</v>
      </c>
      <c r="T261" s="5">
        <v>-36000000000</v>
      </c>
      <c r="U261" s="5">
        <v>-10000000000</v>
      </c>
      <c r="V261" s="5">
        <v>-16000000000</v>
      </c>
      <c r="W261" s="5">
        <v>6000000000</v>
      </c>
    </row>
    <row r="262" spans="2:23" ht="15.5" x14ac:dyDescent="0.35">
      <c r="C262" t="s">
        <v>17</v>
      </c>
      <c r="I262" s="6">
        <v>25.04</v>
      </c>
      <c r="J262" s="6">
        <v>21.44</v>
      </c>
      <c r="K262" s="6">
        <v>21.99</v>
      </c>
      <c r="L262" s="6">
        <v>10.4</v>
      </c>
      <c r="M262" s="6">
        <v>23.99</v>
      </c>
      <c r="N262" s="6">
        <v>19.78</v>
      </c>
      <c r="O262" s="6">
        <v>-8.1199999999999992</v>
      </c>
      <c r="P262" s="6">
        <v>1.91</v>
      </c>
      <c r="Q262" s="6">
        <v>25.81</v>
      </c>
      <c r="R262" s="6">
        <v>-35.229999999999997</v>
      </c>
      <c r="S262" s="6">
        <v>33.85</v>
      </c>
      <c r="T262" s="6">
        <v>-34.29</v>
      </c>
      <c r="U262" s="6">
        <v>-9.75</v>
      </c>
      <c r="V262" s="6">
        <v>-16.36</v>
      </c>
      <c r="W262" s="6">
        <v>8.57</v>
      </c>
    </row>
    <row r="264" spans="2:23" ht="15.5" x14ac:dyDescent="0.35">
      <c r="B264" t="s">
        <v>260</v>
      </c>
      <c r="C264" t="s">
        <v>261</v>
      </c>
      <c r="D264" s="5">
        <v>11000000000</v>
      </c>
      <c r="E264" s="5">
        <v>17000000000</v>
      </c>
      <c r="F264" s="5">
        <v>18000000000</v>
      </c>
      <c r="G264" s="5">
        <v>13000000000</v>
      </c>
      <c r="H264" s="5">
        <v>57000000000</v>
      </c>
      <c r="I264" s="5">
        <v>61000000000</v>
      </c>
      <c r="J264" s="5">
        <v>47000000000</v>
      </c>
      <c r="K264" s="5">
        <v>38000000000</v>
      </c>
      <c r="L264" s="5">
        <v>34000000000</v>
      </c>
      <c r="M264" s="5">
        <v>5000000000</v>
      </c>
      <c r="N264" s="5">
        <v>-11000000000</v>
      </c>
      <c r="O264" s="5">
        <v>796000000</v>
      </c>
      <c r="P264" s="5">
        <v>6000000000</v>
      </c>
      <c r="Q264" s="5">
        <v>1000000000</v>
      </c>
    </row>
    <row r="265" spans="2:23" ht="15.5" x14ac:dyDescent="0.35">
      <c r="C265" t="s">
        <v>444</v>
      </c>
      <c r="H265" s="6">
        <v>10.01</v>
      </c>
      <c r="I265" s="6">
        <v>10.02</v>
      </c>
      <c r="J265" s="6">
        <v>7.17</v>
      </c>
      <c r="K265" s="6">
        <v>6.5</v>
      </c>
      <c r="L265" s="6">
        <v>6.5</v>
      </c>
      <c r="M265" s="6">
        <v>1.75</v>
      </c>
      <c r="N265" s="6">
        <v>0.32</v>
      </c>
      <c r="O265" s="6">
        <v>1.5</v>
      </c>
      <c r="P265" s="5">
        <v>2</v>
      </c>
      <c r="Q265" s="5">
        <v>5</v>
      </c>
    </row>
    <row r="266" spans="2:23" ht="15.5" x14ac:dyDescent="0.35">
      <c r="C266" t="s">
        <v>71</v>
      </c>
      <c r="H266" s="6">
        <v>0.54880000000000007</v>
      </c>
      <c r="I266" s="6">
        <v>0.51649999999999996</v>
      </c>
      <c r="J266" s="6">
        <v>0.4819</v>
      </c>
      <c r="K266" s="6">
        <v>0.53610000000000002</v>
      </c>
      <c r="L266" s="6">
        <v>0.59770000000000001</v>
      </c>
      <c r="M266" s="6">
        <v>1.177</v>
      </c>
      <c r="N266" s="6">
        <v>-9.4299999999999995E-2</v>
      </c>
      <c r="O266" s="6">
        <v>5.9216999999999995</v>
      </c>
      <c r="P266" s="6">
        <v>1.0609999999999999</v>
      </c>
      <c r="Q266" s="6">
        <v>10.522500000000001</v>
      </c>
    </row>
    <row r="267" spans="2:23" ht="15.5" x14ac:dyDescent="0.35">
      <c r="C267" t="s">
        <v>445</v>
      </c>
      <c r="H267" s="6">
        <v>6.1799999999999994E-2</v>
      </c>
      <c r="I267" s="6">
        <v>5.2699999999999997E-2</v>
      </c>
      <c r="J267" s="6">
        <v>4.3200000000000002E-2</v>
      </c>
      <c r="K267" s="6">
        <v>3.85E-2</v>
      </c>
      <c r="L267" s="6">
        <v>2.7999999999999997E-2</v>
      </c>
      <c r="M267" s="6">
        <v>1.04E-2</v>
      </c>
      <c r="N267" s="6">
        <v>2.3E-3</v>
      </c>
      <c r="O267" s="6">
        <v>6.8999999999999999E-3</v>
      </c>
      <c r="P267" s="6">
        <v>8.0000000000000002E-3</v>
      </c>
      <c r="Q267" s="6">
        <v>1.8100000000000002E-2</v>
      </c>
    </row>
    <row r="268" spans="2:23" ht="15.5" x14ac:dyDescent="0.35">
      <c r="C268" t="s">
        <v>51</v>
      </c>
      <c r="D268" s="6">
        <v>3.64</v>
      </c>
      <c r="E268" s="6">
        <v>5.49</v>
      </c>
      <c r="F268" s="6">
        <v>5.74</v>
      </c>
      <c r="G268" s="6">
        <v>4.2300000000000004</v>
      </c>
      <c r="H268" s="6">
        <v>18.239999999999998</v>
      </c>
      <c r="I268" s="6">
        <v>19.399999999999999</v>
      </c>
      <c r="J268" s="6">
        <v>14.89</v>
      </c>
      <c r="K268" s="6">
        <v>12.12</v>
      </c>
      <c r="L268" s="6">
        <v>10.87</v>
      </c>
      <c r="M268" s="6">
        <v>1.49</v>
      </c>
      <c r="N268" s="6">
        <v>-3.38</v>
      </c>
      <c r="O268" s="6">
        <v>0.25</v>
      </c>
      <c r="P268" s="6">
        <v>1.88</v>
      </c>
      <c r="Q268" s="6">
        <v>0.48</v>
      </c>
    </row>
    <row r="269" spans="2:23" ht="15.5" x14ac:dyDescent="0.35">
      <c r="C269" t="s">
        <v>73</v>
      </c>
      <c r="H269" s="6">
        <v>10.01</v>
      </c>
      <c r="I269" s="6">
        <v>10.02</v>
      </c>
      <c r="J269" s="6">
        <v>7.17</v>
      </c>
      <c r="K269" s="6">
        <v>6.5</v>
      </c>
      <c r="L269" s="6">
        <v>6.5</v>
      </c>
      <c r="M269" s="6">
        <v>1.75</v>
      </c>
      <c r="N269" s="6">
        <v>0.32</v>
      </c>
      <c r="O269" s="6">
        <v>1.5</v>
      </c>
      <c r="P269" s="5">
        <v>2</v>
      </c>
      <c r="Q269" s="5">
        <v>5</v>
      </c>
    </row>
    <row r="270" spans="2:23" ht="15.5" x14ac:dyDescent="0.35">
      <c r="C270" t="s">
        <v>446</v>
      </c>
      <c r="H270" s="6">
        <v>0.54880000000000007</v>
      </c>
      <c r="I270" s="6">
        <v>0.51649999999999996</v>
      </c>
      <c r="J270" s="6">
        <v>0.4819</v>
      </c>
      <c r="K270" s="6">
        <v>0.53610000000000002</v>
      </c>
      <c r="L270" s="6">
        <v>0.59770000000000001</v>
      </c>
      <c r="M270" s="6">
        <v>1.177</v>
      </c>
      <c r="N270" s="6">
        <v>-9.4299999999999995E-2</v>
      </c>
      <c r="O270" s="6">
        <v>5.9216999999999995</v>
      </c>
      <c r="P270" s="6">
        <v>1.0609999999999999</v>
      </c>
      <c r="Q270" s="6">
        <v>10.522500000000001</v>
      </c>
    </row>
    <row r="271" spans="2:23" ht="15.5" x14ac:dyDescent="0.35">
      <c r="C271" t="s">
        <v>447</v>
      </c>
      <c r="H271" s="6">
        <v>6.1799999999999994E-2</v>
      </c>
      <c r="I271" s="6">
        <v>5.2699999999999997E-2</v>
      </c>
      <c r="J271" s="6">
        <v>4.3200000000000002E-2</v>
      </c>
      <c r="K271" s="6">
        <v>3.85E-2</v>
      </c>
      <c r="L271" s="6">
        <v>2.7999999999999997E-2</v>
      </c>
      <c r="M271" s="6">
        <v>1.04E-2</v>
      </c>
      <c r="N271" s="6">
        <v>2.3E-3</v>
      </c>
      <c r="O271" s="6">
        <v>6.8999999999999999E-3</v>
      </c>
      <c r="P271" s="6">
        <v>8.0000000000000002E-3</v>
      </c>
      <c r="Q271" s="6">
        <v>1.8100000000000002E-2</v>
      </c>
    </row>
    <row r="272" spans="2:23" ht="15.5" x14ac:dyDescent="0.35">
      <c r="C272" t="s">
        <v>262</v>
      </c>
      <c r="D272" s="5">
        <v>434000000000</v>
      </c>
      <c r="E272" s="5">
        <v>455000000000</v>
      </c>
      <c r="F272" s="5">
        <v>544000000000</v>
      </c>
      <c r="G272" s="5">
        <v>421000000000</v>
      </c>
      <c r="H272" s="5">
        <v>1779000000000</v>
      </c>
      <c r="I272" s="5">
        <v>1733000000000</v>
      </c>
      <c r="J272" s="5">
        <v>1518000000000</v>
      </c>
      <c r="K272" s="5">
        <v>1473000000000</v>
      </c>
      <c r="L272" s="5">
        <v>1498000000000</v>
      </c>
      <c r="M272" s="5">
        <v>1098000000000</v>
      </c>
      <c r="N272" s="5">
        <v>1141000000000</v>
      </c>
      <c r="O272" s="5">
        <v>1479000000000</v>
      </c>
      <c r="P272" s="5">
        <v>861000000000</v>
      </c>
      <c r="Q272" s="5">
        <v>774000000000</v>
      </c>
    </row>
    <row r="273" spans="3:17" ht="15.5" x14ac:dyDescent="0.35">
      <c r="C273" t="s">
        <v>448</v>
      </c>
      <c r="H273" s="6">
        <v>10.01</v>
      </c>
      <c r="I273" s="6">
        <v>10.02</v>
      </c>
      <c r="J273" s="6">
        <v>7.17</v>
      </c>
      <c r="K273" s="6">
        <v>6.5</v>
      </c>
      <c r="L273" s="6">
        <v>6.5</v>
      </c>
      <c r="M273" s="6">
        <v>1.75</v>
      </c>
      <c r="N273" s="6">
        <v>0.32</v>
      </c>
      <c r="O273" s="6">
        <v>1.5</v>
      </c>
      <c r="P273" s="5">
        <v>2</v>
      </c>
      <c r="Q273" s="5">
        <v>5</v>
      </c>
    </row>
    <row r="274" spans="3:17" ht="15.5" x14ac:dyDescent="0.35">
      <c r="C274" t="s">
        <v>449</v>
      </c>
      <c r="H274" s="6">
        <v>0.54880000000000007</v>
      </c>
      <c r="I274" s="6">
        <v>0.51649999999999996</v>
      </c>
      <c r="J274" s="6">
        <v>0.4819</v>
      </c>
      <c r="K274" s="6">
        <v>0.53610000000000002</v>
      </c>
      <c r="L274" s="6">
        <v>0.59770000000000001</v>
      </c>
      <c r="M274" s="6">
        <v>1.177</v>
      </c>
      <c r="N274" s="6">
        <v>-9.4299999999999995E-2</v>
      </c>
      <c r="O274" s="6">
        <v>5.9216999999999995</v>
      </c>
      <c r="P274" s="6">
        <v>1.0609999999999999</v>
      </c>
      <c r="Q274" s="6">
        <v>10.522500000000001</v>
      </c>
    </row>
    <row r="275" spans="3:17" ht="15.5" x14ac:dyDescent="0.35">
      <c r="C275" t="s">
        <v>450</v>
      </c>
      <c r="H275" s="6">
        <v>6.1799999999999994E-2</v>
      </c>
      <c r="I275" s="6">
        <v>5.2699999999999997E-2</v>
      </c>
      <c r="J275" s="6">
        <v>4.3200000000000002E-2</v>
      </c>
      <c r="K275" s="6">
        <v>3.85E-2</v>
      </c>
      <c r="L275" s="6">
        <v>2.7999999999999997E-2</v>
      </c>
      <c r="M275" s="6">
        <v>1.04E-2</v>
      </c>
      <c r="N275" s="6">
        <v>2.3E-3</v>
      </c>
      <c r="O275" s="6">
        <v>6.8999999999999999E-3</v>
      </c>
      <c r="P275" s="6">
        <v>8.0000000000000002E-3</v>
      </c>
      <c r="Q275" s="6">
        <v>1.8100000000000002E-2</v>
      </c>
    </row>
    <row r="276" spans="3:17" ht="15.5" x14ac:dyDescent="0.35">
      <c r="C276" t="s">
        <v>344</v>
      </c>
      <c r="I276" s="6">
        <v>8.8800000000000008</v>
      </c>
    </row>
    <row r="277" spans="3:17" ht="15.5" x14ac:dyDescent="0.35">
      <c r="C277" t="s">
        <v>345</v>
      </c>
      <c r="I277" s="6">
        <v>8.48</v>
      </c>
    </row>
    <row r="278" spans="3:17" ht="15.5" x14ac:dyDescent="0.35">
      <c r="C278" t="s">
        <v>263</v>
      </c>
      <c r="I278" s="6">
        <v>6.95</v>
      </c>
    </row>
    <row r="279" spans="3:17" ht="15.5" x14ac:dyDescent="0.35">
      <c r="C279" t="s">
        <v>346</v>
      </c>
      <c r="I279" s="6">
        <v>0.11789999999999999</v>
      </c>
    </row>
    <row r="280" spans="3:17" ht="15.5" x14ac:dyDescent="0.35">
      <c r="C280" t="s">
        <v>347</v>
      </c>
      <c r="I280" s="6">
        <v>0.27</v>
      </c>
    </row>
    <row r="281" spans="3:17" ht="15.5" x14ac:dyDescent="0.35">
      <c r="C281" t="s">
        <v>348</v>
      </c>
      <c r="I281" s="6">
        <v>0.95</v>
      </c>
    </row>
    <row r="282" spans="3:17" ht="15.5" x14ac:dyDescent="0.35">
      <c r="C282" t="s">
        <v>349</v>
      </c>
      <c r="I282" s="6">
        <v>2.9</v>
      </c>
    </row>
    <row r="283" spans="3:17" ht="15.5" x14ac:dyDescent="0.35">
      <c r="C283" t="s">
        <v>350</v>
      </c>
      <c r="I283" s="6">
        <v>4.5999999999999996</v>
      </c>
    </row>
    <row r="284" spans="3:17" ht="15.5" x14ac:dyDescent="0.35">
      <c r="C284" t="s">
        <v>351</v>
      </c>
      <c r="I284" s="6">
        <v>6.1</v>
      </c>
    </row>
    <row r="285" spans="3:17" ht="15.5" x14ac:dyDescent="0.35">
      <c r="C285" t="s">
        <v>264</v>
      </c>
      <c r="I285" s="6">
        <v>4.41</v>
      </c>
    </row>
    <row r="286" spans="3:17" ht="15.5" x14ac:dyDescent="0.35">
      <c r="C286" t="s">
        <v>451</v>
      </c>
      <c r="I286" s="6">
        <v>0.28000000000000003</v>
      </c>
    </row>
    <row r="287" spans="3:17" ht="15.5" x14ac:dyDescent="0.35">
      <c r="C287" t="s">
        <v>452</v>
      </c>
      <c r="I287" s="6">
        <v>0.4</v>
      </c>
    </row>
    <row r="288" spans="3:17" ht="15.5" x14ac:dyDescent="0.35">
      <c r="C288" t="s">
        <v>352</v>
      </c>
      <c r="I288" s="6">
        <v>19.100000000000001</v>
      </c>
    </row>
    <row r="289" spans="3:9" ht="15.5" x14ac:dyDescent="0.35">
      <c r="C289" t="s">
        <v>353</v>
      </c>
      <c r="I289" s="6">
        <v>18.239999999999998</v>
      </c>
    </row>
    <row r="290" spans="3:9" ht="15.5" x14ac:dyDescent="0.35">
      <c r="C290" t="s">
        <v>354</v>
      </c>
      <c r="I290" s="6">
        <v>590.53</v>
      </c>
    </row>
    <row r="291" spans="3:9" ht="15.5" x14ac:dyDescent="0.35">
      <c r="C291" t="s">
        <v>355</v>
      </c>
      <c r="D291" s="6">
        <v>64.55</v>
      </c>
    </row>
    <row r="292" spans="3:9" ht="15.5" x14ac:dyDescent="0.35">
      <c r="C292" t="s">
        <v>356</v>
      </c>
      <c r="I292" s="6">
        <v>171.23</v>
      </c>
    </row>
    <row r="293" spans="3:9" ht="15.5" x14ac:dyDescent="0.35">
      <c r="C293" t="s">
        <v>357</v>
      </c>
      <c r="I293" s="6">
        <v>35.25</v>
      </c>
    </row>
    <row r="294" spans="3:9" ht="15.5" x14ac:dyDescent="0.35">
      <c r="C294" t="s">
        <v>265</v>
      </c>
      <c r="D294" s="6">
        <v>1.91</v>
      </c>
    </row>
    <row r="295" spans="3:9" ht="15.5" x14ac:dyDescent="0.35">
      <c r="C295" t="s">
        <v>266</v>
      </c>
      <c r="D295" s="6">
        <v>1.04</v>
      </c>
    </row>
    <row r="296" spans="3:9" ht="15.5" x14ac:dyDescent="0.35">
      <c r="C296" t="s">
        <v>267</v>
      </c>
      <c r="D296" s="6">
        <v>0.46</v>
      </c>
    </row>
    <row r="297" spans="3:9" ht="15.5" x14ac:dyDescent="0.35">
      <c r="C297" t="s">
        <v>268</v>
      </c>
      <c r="D297" s="6">
        <v>0.04</v>
      </c>
    </row>
    <row r="298" spans="3:9" ht="15.5" x14ac:dyDescent="0.35">
      <c r="C298" t="s">
        <v>269</v>
      </c>
      <c r="D298" s="6">
        <v>1.04</v>
      </c>
    </row>
    <row r="299" spans="3:9" ht="15.5" x14ac:dyDescent="0.35">
      <c r="C299" t="s">
        <v>270</v>
      </c>
      <c r="D299" s="6">
        <v>0.17</v>
      </c>
    </row>
    <row r="300" spans="3:9" ht="15.5" x14ac:dyDescent="0.35">
      <c r="C300" t="s">
        <v>271</v>
      </c>
      <c r="D300" s="6">
        <v>2.64</v>
      </c>
    </row>
    <row r="301" spans="3:9" ht="15.5" x14ac:dyDescent="0.35">
      <c r="C301" t="s">
        <v>272</v>
      </c>
      <c r="I301" s="6">
        <v>9.01</v>
      </c>
    </row>
    <row r="302" spans="3:9" ht="15.5" x14ac:dyDescent="0.35">
      <c r="C302" t="s">
        <v>13</v>
      </c>
      <c r="D302" s="5">
        <v>26000000000</v>
      </c>
    </row>
    <row r="303" spans="3:9" ht="15.5" x14ac:dyDescent="0.35">
      <c r="C303" t="s">
        <v>358</v>
      </c>
      <c r="I303" s="6">
        <v>4.32</v>
      </c>
    </row>
    <row r="304" spans="3:9" ht="15.5" x14ac:dyDescent="0.35">
      <c r="C304" t="s">
        <v>273</v>
      </c>
      <c r="I304" s="6">
        <v>4.2300000000000004E-2</v>
      </c>
    </row>
    <row r="305" spans="3:9" ht="15.5" x14ac:dyDescent="0.35">
      <c r="C305" t="s">
        <v>274</v>
      </c>
      <c r="I305" s="6">
        <v>0.1115</v>
      </c>
    </row>
    <row r="306" spans="3:9" ht="15.5" x14ac:dyDescent="0.35">
      <c r="C306" t="s">
        <v>275</v>
      </c>
      <c r="I306" s="6">
        <v>0.1575</v>
      </c>
    </row>
    <row r="307" spans="3:9" ht="15.5" x14ac:dyDescent="0.35">
      <c r="C307" t="s">
        <v>359</v>
      </c>
      <c r="I307" s="6">
        <v>9.6699999999999994E-2</v>
      </c>
    </row>
    <row r="308" spans="3:9" ht="15.5" x14ac:dyDescent="0.35">
      <c r="C308" t="s">
        <v>276</v>
      </c>
      <c r="D308" s="6">
        <v>58.1</v>
      </c>
    </row>
    <row r="309" spans="3:9" ht="15.5" x14ac:dyDescent="0.35">
      <c r="C309" t="s">
        <v>277</v>
      </c>
      <c r="D309" s="6">
        <v>119.62</v>
      </c>
    </row>
    <row r="310" spans="3:9" ht="15.5" x14ac:dyDescent="0.35">
      <c r="C310" t="s">
        <v>278</v>
      </c>
      <c r="D310" s="6">
        <v>46.91</v>
      </c>
    </row>
    <row r="311" spans="3:9" ht="15.5" x14ac:dyDescent="0.35">
      <c r="C311" t="s">
        <v>279</v>
      </c>
      <c r="D311" s="6">
        <v>130.81</v>
      </c>
    </row>
    <row r="312" spans="3:9" ht="15.5" x14ac:dyDescent="0.35">
      <c r="C312" t="s">
        <v>280</v>
      </c>
      <c r="D312" s="6">
        <v>1.57</v>
      </c>
    </row>
    <row r="313" spans="3:9" ht="15.5" x14ac:dyDescent="0.35">
      <c r="C313" t="s">
        <v>281</v>
      </c>
      <c r="I313" s="6">
        <v>1.31</v>
      </c>
    </row>
    <row r="314" spans="3:9" ht="15.5" x14ac:dyDescent="0.35">
      <c r="C314" t="s">
        <v>282</v>
      </c>
      <c r="I314" s="6">
        <v>3.12</v>
      </c>
    </row>
    <row r="315" spans="3:9" ht="15.5" x14ac:dyDescent="0.35">
      <c r="C315" t="s">
        <v>47</v>
      </c>
      <c r="I315" s="5">
        <v>509000000000</v>
      </c>
    </row>
    <row r="316" spans="3:9" ht="15.5" x14ac:dyDescent="0.35">
      <c r="C316" t="s">
        <v>283</v>
      </c>
      <c r="I316" s="5">
        <v>872000000000</v>
      </c>
    </row>
    <row r="317" spans="3:9" ht="15.5" x14ac:dyDescent="0.35">
      <c r="C317" t="s">
        <v>284</v>
      </c>
      <c r="I317" s="5">
        <v>3140000000</v>
      </c>
    </row>
    <row r="318" spans="3:9" ht="15.5" x14ac:dyDescent="0.35">
      <c r="C318" t="s">
        <v>285</v>
      </c>
      <c r="I318" s="6">
        <v>0.13200000000000001</v>
      </c>
    </row>
    <row r="319" spans="3:9" ht="15.5" x14ac:dyDescent="0.35">
      <c r="C319" t="s">
        <v>286</v>
      </c>
      <c r="D319" s="6">
        <v>0.22260000000000002</v>
      </c>
    </row>
    <row r="320" spans="3:9" ht="15.5" x14ac:dyDescent="0.35">
      <c r="C320" t="s">
        <v>287</v>
      </c>
      <c r="D320" s="6">
        <v>7.46E-2</v>
      </c>
    </row>
    <row r="321" spans="3:9" ht="15.5" x14ac:dyDescent="0.35">
      <c r="C321" t="s">
        <v>288</v>
      </c>
      <c r="D321" s="6">
        <v>2.63E-2</v>
      </c>
    </row>
    <row r="322" spans="3:9" ht="15.5" x14ac:dyDescent="0.35">
      <c r="C322" t="s">
        <v>453</v>
      </c>
      <c r="D322" s="6">
        <v>0.18820000000000001</v>
      </c>
    </row>
    <row r="323" spans="3:9" ht="15.5" x14ac:dyDescent="0.35">
      <c r="C323" t="s">
        <v>289</v>
      </c>
      <c r="D323" s="6">
        <v>9.2899999999999996E-2</v>
      </c>
    </row>
    <row r="324" spans="3:9" ht="15.5" x14ac:dyDescent="0.35">
      <c r="C324" t="s">
        <v>360</v>
      </c>
      <c r="D324" s="6">
        <v>-0.1429</v>
      </c>
    </row>
    <row r="325" spans="3:9" ht="15.5" x14ac:dyDescent="0.35">
      <c r="C325" t="s">
        <v>290</v>
      </c>
      <c r="I325" s="6">
        <v>2.27</v>
      </c>
    </row>
    <row r="326" spans="3:9" ht="15.5" x14ac:dyDescent="0.35">
      <c r="C326" t="s">
        <v>454</v>
      </c>
      <c r="I326" s="6">
        <v>10.01</v>
      </c>
    </row>
    <row r="327" spans="3:9" ht="15.5" x14ac:dyDescent="0.35">
      <c r="C327" t="s">
        <v>455</v>
      </c>
      <c r="I327" s="6">
        <v>0.54880000000000007</v>
      </c>
    </row>
    <row r="328" spans="3:9" ht="15.5" x14ac:dyDescent="0.35">
      <c r="C328" t="s">
        <v>456</v>
      </c>
      <c r="I328" s="6">
        <v>6.1799999999999994E-2</v>
      </c>
    </row>
    <row r="329" spans="3:9" ht="15.5" x14ac:dyDescent="0.35">
      <c r="C329" t="s">
        <v>291</v>
      </c>
      <c r="I329" t="s">
        <v>578</v>
      </c>
    </row>
    <row r="330" spans="3:9" ht="15.5" x14ac:dyDescent="0.35">
      <c r="C330" t="s">
        <v>293</v>
      </c>
      <c r="I330" s="5">
        <v>6</v>
      </c>
    </row>
    <row r="331" spans="3:9" ht="15.5" x14ac:dyDescent="0.35">
      <c r="C331" t="s">
        <v>294</v>
      </c>
      <c r="I331" s="6">
        <v>0.53</v>
      </c>
    </row>
    <row r="332" spans="3:9" ht="15.5" x14ac:dyDescent="0.35">
      <c r="C332" t="s">
        <v>295</v>
      </c>
      <c r="I332" s="6">
        <v>0.39</v>
      </c>
    </row>
    <row r="333" spans="3:9" ht="15.5" x14ac:dyDescent="0.35">
      <c r="C333" t="s">
        <v>458</v>
      </c>
      <c r="I333" s="6">
        <v>0.68</v>
      </c>
    </row>
    <row r="334" spans="3:9" ht="15.5" x14ac:dyDescent="0.35">
      <c r="C334" t="s">
        <v>296</v>
      </c>
      <c r="I334" s="6">
        <v>0.61</v>
      </c>
    </row>
    <row r="335" spans="3:9" ht="15.5" x14ac:dyDescent="0.35">
      <c r="C335" t="s">
        <v>361</v>
      </c>
      <c r="I335" s="6">
        <v>0.87</v>
      </c>
    </row>
    <row r="336" spans="3:9" ht="15.5" x14ac:dyDescent="0.35">
      <c r="C336" t="s">
        <v>297</v>
      </c>
      <c r="I336" s="6">
        <v>0.57999999999999996</v>
      </c>
    </row>
    <row r="337" spans="3:9" ht="15.5" x14ac:dyDescent="0.35">
      <c r="C337" t="s">
        <v>298</v>
      </c>
      <c r="I337" s="6">
        <v>0.51</v>
      </c>
    </row>
    <row r="338" spans="3:9" ht="15.5" x14ac:dyDescent="0.35">
      <c r="C338" t="s">
        <v>299</v>
      </c>
      <c r="I338" s="5">
        <v>1855000000000</v>
      </c>
    </row>
    <row r="339" spans="3:9" ht="15.5" x14ac:dyDescent="0.35">
      <c r="C339" t="s">
        <v>300</v>
      </c>
      <c r="I339" s="5">
        <v>471000000000</v>
      </c>
    </row>
    <row r="340" spans="3:9" ht="15.5" x14ac:dyDescent="0.35">
      <c r="C340" t="s">
        <v>301</v>
      </c>
      <c r="I340" s="5">
        <v>198000000000</v>
      </c>
    </row>
    <row r="341" spans="3:9" ht="15.5" x14ac:dyDescent="0.35">
      <c r="C341" t="s">
        <v>302</v>
      </c>
      <c r="I341" s="5">
        <v>60000000000</v>
      </c>
    </row>
    <row r="342" spans="3:9" ht="15.5" x14ac:dyDescent="0.35">
      <c r="C342" t="s">
        <v>303</v>
      </c>
      <c r="D342" s="5">
        <v>203000000000</v>
      </c>
    </row>
    <row r="343" spans="3:9" ht="15.5" x14ac:dyDescent="0.35">
      <c r="C343" t="s">
        <v>304</v>
      </c>
      <c r="D343" s="5">
        <v>1418000000000</v>
      </c>
    </row>
    <row r="344" spans="3:9" ht="15.5" x14ac:dyDescent="0.35">
      <c r="C344" t="s">
        <v>305</v>
      </c>
      <c r="D344" s="5">
        <v>561000000000</v>
      </c>
    </row>
    <row r="345" spans="3:9" ht="15.5" x14ac:dyDescent="0.35">
      <c r="C345" t="s">
        <v>245</v>
      </c>
      <c r="D345" s="5">
        <v>477000000000</v>
      </c>
    </row>
    <row r="346" spans="3:9" ht="15.5" x14ac:dyDescent="0.35">
      <c r="C346" t="s">
        <v>306</v>
      </c>
      <c r="I346" s="5">
        <v>538000000000</v>
      </c>
    </row>
    <row r="347" spans="3:9" ht="15.5" x14ac:dyDescent="0.35">
      <c r="C347" t="s">
        <v>243</v>
      </c>
      <c r="D347" s="5">
        <v>20000000000</v>
      </c>
    </row>
    <row r="348" spans="3:9" ht="15.5" x14ac:dyDescent="0.35">
      <c r="C348" t="s">
        <v>242</v>
      </c>
      <c r="D348" s="5">
        <v>227000000000</v>
      </c>
    </row>
    <row r="349" spans="3:9" ht="15.5" x14ac:dyDescent="0.35">
      <c r="C349" t="s">
        <v>24</v>
      </c>
      <c r="D349" s="5">
        <v>247000000000</v>
      </c>
    </row>
    <row r="350" spans="3:9" ht="15.5" x14ac:dyDescent="0.35">
      <c r="C350" t="s">
        <v>21</v>
      </c>
      <c r="D350" s="5">
        <v>44000000000</v>
      </c>
    </row>
    <row r="351" spans="3:9" ht="15.5" x14ac:dyDescent="0.35">
      <c r="C351" t="s">
        <v>244</v>
      </c>
      <c r="I351" s="5">
        <v>857000000000</v>
      </c>
    </row>
    <row r="352" spans="3:9" ht="15.5" x14ac:dyDescent="0.35">
      <c r="C352" t="s">
        <v>307</v>
      </c>
      <c r="I352" s="5">
        <v>175000000000</v>
      </c>
    </row>
    <row r="353" spans="3:9" ht="15.5" x14ac:dyDescent="0.35">
      <c r="C353" t="s">
        <v>308</v>
      </c>
      <c r="I353" s="5">
        <v>-84000000000</v>
      </c>
    </row>
    <row r="354" spans="3:9" ht="15.5" x14ac:dyDescent="0.35">
      <c r="C354" t="s">
        <v>309</v>
      </c>
      <c r="I354" s="5">
        <v>-62000000000</v>
      </c>
    </row>
    <row r="355" spans="3:9" ht="15.5" x14ac:dyDescent="0.35">
      <c r="C355" t="s">
        <v>310</v>
      </c>
      <c r="I355" s="5">
        <v>-64000000000</v>
      </c>
    </row>
    <row r="356" spans="3:9" ht="15.5" x14ac:dyDescent="0.35">
      <c r="C356" t="s">
        <v>311</v>
      </c>
      <c r="I356" s="5">
        <v>111000000000</v>
      </c>
    </row>
  </sheetData>
  <pageMargins left="0.7" right="0.7" top="0.75" bottom="0.75" header="0.3" footer="0.3"/>
  <ignoredErrors>
    <ignoredError sqref="A1:W357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30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9" width="18.83203125" customWidth="1"/>
  </cols>
  <sheetData>
    <row r="1" spans="1:19" ht="15.5" x14ac:dyDescent="0.35">
      <c r="C1" t="s">
        <v>579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</row>
    <row r="2" spans="1:19" ht="15.5" x14ac:dyDescent="0.35">
      <c r="C2" t="s">
        <v>580</v>
      </c>
      <c r="D2" s="2" vm="61">
        <f ca="1">IFERROR(_xlfn.STOCKHISTORY("XIDX:" &amp; $C$1, D3, , 0, 0, 1), "Libur")</f>
        <v>460</v>
      </c>
      <c r="E2" s="2" vm="62">
        <f ca="1">IFERROR(_xlfn.STOCKHISTORY("XIDX:" &amp; $C$1, E3, , 0, 0, 1), "Libur")</f>
        <v>468</v>
      </c>
      <c r="H2" s="2" vm="62">
        <f ca="1">IFERROR(INDEX(D2:G2,COUNT(D2:G2)),"")</f>
        <v>468</v>
      </c>
      <c r="I2" s="2" vm="63">
        <f t="shared" ref="I2:S2" ca="1" si="0">IFERROR(_xlfn.STOCKHISTORY("XIDX:" &amp; $C$1, I1, , 0, 0, 1), "Libur")</f>
        <v>515</v>
      </c>
      <c r="J2" s="2" vm="19">
        <f t="shared" ca="1" si="0"/>
        <v>600</v>
      </c>
      <c r="K2" s="2" vm="19">
        <f t="shared" ca="1" si="0"/>
        <v>600</v>
      </c>
      <c r="L2" s="2" vm="64">
        <f t="shared" ca="1" si="0"/>
        <v>735</v>
      </c>
      <c r="M2" s="2" vm="65">
        <f t="shared" ca="1" si="0"/>
        <v>580</v>
      </c>
      <c r="N2" s="2" vm="66">
        <f t="shared" ca="1" si="0"/>
        <v>418</v>
      </c>
      <c r="O2" s="2" t="str">
        <f t="shared" ca="1" si="0"/>
        <v>Libur</v>
      </c>
      <c r="P2" s="2" t="str">
        <f t="shared" ca="1" si="0"/>
        <v>Libur</v>
      </c>
      <c r="Q2" s="2" vm="67">
        <f t="shared" ca="1" si="0"/>
        <v>374</v>
      </c>
      <c r="R2" s="2" vm="57">
        <f t="shared" ca="1" si="0"/>
        <v>300</v>
      </c>
      <c r="S2" s="2" vm="68">
        <f t="shared" ca="1" si="0"/>
        <v>310</v>
      </c>
    </row>
    <row r="3" spans="1:19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9" ht="15.5" x14ac:dyDescent="0.35">
      <c r="B4" t="s">
        <v>5</v>
      </c>
      <c r="C4" t="s">
        <v>6</v>
      </c>
      <c r="D4" s="2">
        <f>IFERROR(INDEX(D51:D500,MATCH($C$4,$C$51:$C$500,0)),"")</f>
        <v>1298758000000</v>
      </c>
      <c r="E4" s="2">
        <f>IFERROR(INDEX(E51:E500,MATCH($C$4,$C$51:$C$500,0)),"")</f>
        <v>970464000000</v>
      </c>
      <c r="H4" s="2">
        <f>IFERROR(SUM(D4:G4)*(4/MAX(1,COUNT(D4:G4))),"")</f>
        <v>4538444000000</v>
      </c>
      <c r="I4" s="2">
        <f t="shared" ref="I4:S4" si="1">IFERROR(INDEX(I51:I500,MATCH($C$4,$C$51:$C$500,0)),"")</f>
        <v>3741011000000</v>
      </c>
      <c r="J4" s="2">
        <f t="shared" si="1"/>
        <v>3423935000000</v>
      </c>
      <c r="K4" s="2">
        <f t="shared" si="1"/>
        <v>2997464000000</v>
      </c>
      <c r="L4" s="2">
        <f t="shared" si="1"/>
        <v>3819385000000</v>
      </c>
      <c r="M4" s="2">
        <f t="shared" si="1"/>
        <v>3652442192823</v>
      </c>
      <c r="N4" s="2">
        <f t="shared" si="1"/>
        <v>2991912117541</v>
      </c>
      <c r="O4" s="2">
        <f t="shared" si="1"/>
        <v>2566094747992</v>
      </c>
      <c r="P4" s="2">
        <f t="shared" si="1"/>
        <v>2630918557954</v>
      </c>
      <c r="Q4" s="2">
        <f t="shared" si="1"/>
        <v>2354938016436</v>
      </c>
      <c r="R4" s="2">
        <f t="shared" si="1"/>
        <v>2249418846803</v>
      </c>
      <c r="S4" s="2">
        <f t="shared" si="1"/>
        <v>2457349444991</v>
      </c>
    </row>
    <row r="5" spans="1:19" ht="15.5" x14ac:dyDescent="0.35">
      <c r="B5" t="s">
        <v>7</v>
      </c>
      <c r="C5" t="s">
        <v>8</v>
      </c>
      <c r="D5" s="2">
        <f>IFERROR(INDEX(D51:D500,MATCH($C$5,$C$51:$C$500,0)),"")</f>
        <v>224130000000</v>
      </c>
      <c r="E5" s="2">
        <f>IFERROR(INDEX(E51:E500,MATCH($C$5,$C$51:$C$500,0)),"")</f>
        <v>61933000000</v>
      </c>
      <c r="H5" s="2">
        <f>IFERROR(SUM(D5:G5)*(4/MAX(1,COUNT(D5:G5))),"")</f>
        <v>572126000000</v>
      </c>
      <c r="I5" s="2">
        <f t="shared" ref="I5:S5" si="2">IFERROR(INDEX(I51:I500,MATCH($C$5,$C$51:$C$500,0)),"")</f>
        <v>57253000000</v>
      </c>
      <c r="J5" s="2">
        <f t="shared" si="2"/>
        <v>133064000000</v>
      </c>
      <c r="K5" s="2">
        <f t="shared" si="2"/>
        <v>-311850000000</v>
      </c>
      <c r="L5" s="2">
        <f t="shared" si="2"/>
        <v>382159000000</v>
      </c>
      <c r="M5" s="2">
        <f t="shared" si="2"/>
        <v>194381381113</v>
      </c>
      <c r="N5" s="2">
        <f t="shared" si="2"/>
        <v>112979763593</v>
      </c>
      <c r="O5" s="2">
        <f t="shared" si="2"/>
        <v>-41845113111</v>
      </c>
      <c r="P5" s="2">
        <f t="shared" si="2"/>
        <v>182992838521</v>
      </c>
      <c r="Q5" s="2">
        <f t="shared" si="2"/>
        <v>47506684283</v>
      </c>
      <c r="R5" s="2">
        <f t="shared" si="2"/>
        <v>-10525506040</v>
      </c>
      <c r="S5" s="2">
        <f t="shared" si="2"/>
        <v>214520293175</v>
      </c>
    </row>
    <row r="6" spans="1:19" ht="15.5" x14ac:dyDescent="0.35">
      <c r="B6" t="s">
        <v>9</v>
      </c>
      <c r="C6" t="s">
        <v>10</v>
      </c>
      <c r="D6" s="2">
        <f>IFERROR(INDEX(D51:D500,MATCH($C$6,$C$51:$C$500,0)),"")</f>
        <v>2992794000000</v>
      </c>
      <c r="E6" s="2">
        <f>IFERROR(INDEX(E51:E500,MATCH($C$6,$C$51:$C$500,0)),"")</f>
        <v>2775978000000</v>
      </c>
      <c r="H6" s="2">
        <f>IFERROR(INDEX(D6:G6,COUNT(D6:G6)),"")</f>
        <v>2775978000000</v>
      </c>
      <c r="I6" s="2">
        <f t="shared" ref="I6:S6" si="3">IFERROR(INDEX(I51:I500,MATCH($C$6,$C$51:$C$500,0)),"")</f>
        <v>2705515000000</v>
      </c>
      <c r="J6" s="2">
        <f t="shared" si="3"/>
        <v>2674928000000</v>
      </c>
      <c r="K6" s="2">
        <f t="shared" si="3"/>
        <v>2524417000000</v>
      </c>
      <c r="L6" s="2">
        <f t="shared" si="3"/>
        <v>2848558000000</v>
      </c>
      <c r="M6" s="2">
        <f t="shared" si="3"/>
        <v>2462688053534</v>
      </c>
      <c r="N6" s="2">
        <f t="shared" si="3"/>
        <v>2266810434281</v>
      </c>
      <c r="O6" s="2">
        <f t="shared" si="3"/>
        <v>2174460936275</v>
      </c>
      <c r="P6" s="2">
        <f t="shared" si="3"/>
        <v>2237384616122</v>
      </c>
      <c r="Q6" s="2">
        <f t="shared" si="3"/>
        <v>1975569497486</v>
      </c>
      <c r="R6" s="2">
        <f t="shared" si="3"/>
        <v>1932355184014</v>
      </c>
      <c r="S6" s="2">
        <f t="shared" si="3"/>
        <v>1956920690054</v>
      </c>
    </row>
    <row r="7" spans="1:19" ht="15.5" x14ac:dyDescent="0.35">
      <c r="B7" t="s">
        <v>11</v>
      </c>
      <c r="C7" t="s">
        <v>12</v>
      </c>
      <c r="D7" s="3">
        <f>IFERROR(INDEX(D51:D500,MATCH($C$7,$C$51:$C$500,0))/1000000000,"")</f>
        <v>2.81</v>
      </c>
      <c r="E7" s="3">
        <f>IFERROR(INDEX(E51:E500,MATCH($C$7,$C$51:$C$500,0))/1000000000,"")</f>
        <v>2.81</v>
      </c>
      <c r="H7" s="3">
        <f>IFERROR(INDEX(D7:G7,COUNT(D7:G7)),"")</f>
        <v>2.81</v>
      </c>
      <c r="I7" s="3">
        <f t="shared" ref="I7:S7" si="4">IFERROR(INDEX(I51:I500,MATCH($C$7,$C$51:$C$500,0))/1000000000,"")</f>
        <v>2.81</v>
      </c>
      <c r="J7" s="3">
        <f t="shared" si="4"/>
        <v>2.81</v>
      </c>
      <c r="K7" s="3">
        <f t="shared" si="4"/>
        <v>2.81</v>
      </c>
      <c r="L7" s="3">
        <f t="shared" si="4"/>
        <v>2.81</v>
      </c>
      <c r="M7" s="3">
        <f t="shared" si="4"/>
        <v>2.81</v>
      </c>
      <c r="N7" s="3">
        <f t="shared" si="4"/>
        <v>2.81</v>
      </c>
      <c r="O7" s="3">
        <f t="shared" si="4"/>
        <v>2.81</v>
      </c>
      <c r="P7" s="3">
        <f t="shared" si="4"/>
        <v>2.81</v>
      </c>
      <c r="Q7" s="3">
        <f t="shared" si="4"/>
        <v>2.81</v>
      </c>
      <c r="R7" s="3">
        <f t="shared" si="4"/>
        <v>2.81</v>
      </c>
      <c r="S7" s="3">
        <f t="shared" si="4"/>
        <v>2.81</v>
      </c>
    </row>
    <row r="8" spans="1:19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65000000000</v>
      </c>
      <c r="E8" s="2">
        <f>IFERROR(INDEX(E51:E500,MATCH("Free cash flow (Quarter)",$C$51:$C$500,0)),"")</f>
        <v>-28000000000</v>
      </c>
      <c r="H8" s="2">
        <f>IFERROR(INDEX(D8:G8,COUNT(D8:G8)),"")</f>
        <v>-28000000000</v>
      </c>
      <c r="I8" s="2">
        <f t="shared" ref="I8:S8" si="5">IFERROR(INDEX(I51:I500,MATCH($C$8,$C$51:$C$500,0)),"")</f>
        <v>-4000000000</v>
      </c>
      <c r="J8" s="2">
        <f t="shared" si="5"/>
        <v>-37000000000</v>
      </c>
      <c r="K8" s="2">
        <f t="shared" si="5"/>
        <v>254000000000</v>
      </c>
      <c r="L8" s="2">
        <f t="shared" si="5"/>
        <v>-199000000000</v>
      </c>
      <c r="M8" s="2">
        <f t="shared" si="5"/>
        <v>-130000000000</v>
      </c>
      <c r="N8" s="2">
        <f t="shared" si="5"/>
        <v>176000000000</v>
      </c>
      <c r="O8" s="2">
        <f t="shared" si="5"/>
        <v>-45000000000</v>
      </c>
      <c r="P8" s="2">
        <f t="shared" si="5"/>
        <v>-154000000000</v>
      </c>
      <c r="Q8" s="2">
        <f t="shared" si="5"/>
        <v>11000000000</v>
      </c>
      <c r="R8" s="2">
        <f t="shared" si="5"/>
        <v>81000000000</v>
      </c>
      <c r="S8" s="2">
        <f t="shared" si="5"/>
        <v>74000000000</v>
      </c>
    </row>
    <row r="9" spans="1:19" ht="15.5" x14ac:dyDescent="0.35">
      <c r="A9" t="s">
        <v>16</v>
      </c>
      <c r="C9" t="s">
        <v>17</v>
      </c>
      <c r="D9" s="3">
        <f>IFERROR(INDEX(D51:D500,MATCH("Free cash flow per share (Quarter)",$C$51:$C$500,0)),"")</f>
        <v>22.99</v>
      </c>
      <c r="E9" s="3">
        <f>IFERROR(INDEX(E51:E500,MATCH("Free cash flow per share (Quarter)",$C$51:$C$500,0)),"")</f>
        <v>-10.14</v>
      </c>
      <c r="H9" s="3">
        <f>IFERROR(INDEX(D9:G9,COUNT(D9:G9)),"")</f>
        <v>-10.14</v>
      </c>
      <c r="I9" s="3">
        <f t="shared" ref="I9:S9" si="6">IFERROR(INDEX(I51:I500,MATCH($C$9,$C$51:$C$500,0)),"")</f>
        <v>-1.54</v>
      </c>
      <c r="J9" s="3">
        <f t="shared" si="6"/>
        <v>-13.19</v>
      </c>
      <c r="K9" s="3">
        <f t="shared" si="6"/>
        <v>90.45</v>
      </c>
      <c r="L9" s="3">
        <f t="shared" si="6"/>
        <v>-70.77</v>
      </c>
      <c r="M9" s="3">
        <f t="shared" si="6"/>
        <v>-46.2</v>
      </c>
      <c r="N9" s="3">
        <f t="shared" si="6"/>
        <v>62.55</v>
      </c>
      <c r="O9" s="3">
        <f t="shared" si="6"/>
        <v>-16.149999999999999</v>
      </c>
      <c r="P9" s="3">
        <f t="shared" si="6"/>
        <v>-54.75</v>
      </c>
      <c r="Q9" s="3">
        <f t="shared" si="6"/>
        <v>3.91</v>
      </c>
      <c r="R9" s="3">
        <f t="shared" si="6"/>
        <v>28.7</v>
      </c>
      <c r="S9" s="3">
        <f t="shared" si="6"/>
        <v>26.48</v>
      </c>
    </row>
    <row r="10" spans="1:19" ht="15.5" x14ac:dyDescent="0.35">
      <c r="C10" t="s">
        <v>18</v>
      </c>
      <c r="D10" s="3">
        <f ca="1">IFERROR(IF(D9=0,"",D2/D9),"")</f>
        <v>20.008699434536755</v>
      </c>
      <c r="E10" s="3">
        <f ca="1">IFERROR(IF(E9=0,"",E2/E9),"")</f>
        <v>-46.153846153846153</v>
      </c>
      <c r="I10" s="3">
        <f t="shared" ref="I10:S10" ca="1" si="7">IFERROR(IF(I9=0,"",I2/I9),"")</f>
        <v>-334.41558441558442</v>
      </c>
      <c r="J10" s="3">
        <f t="shared" ca="1" si="7"/>
        <v>-45.489006823351026</v>
      </c>
      <c r="K10" s="3">
        <f t="shared" ca="1" si="7"/>
        <v>6.6334991708126037</v>
      </c>
      <c r="L10" s="3">
        <f t="shared" ca="1" si="7"/>
        <v>-10.385756676557865</v>
      </c>
      <c r="M10" s="3">
        <f t="shared" ca="1" si="7"/>
        <v>-12.554112554112553</v>
      </c>
      <c r="N10" s="3">
        <f t="shared" ca="1" si="7"/>
        <v>6.6826538768984811</v>
      </c>
      <c r="O10" s="3" t="str">
        <f t="shared" ca="1" si="7"/>
        <v/>
      </c>
      <c r="P10" s="3" t="str">
        <f t="shared" ca="1" si="7"/>
        <v/>
      </c>
      <c r="Q10" s="3">
        <f t="shared" ca="1" si="7"/>
        <v>95.65217391304347</v>
      </c>
      <c r="R10" s="3">
        <f t="shared" ca="1" si="7"/>
        <v>10.452961672473867</v>
      </c>
      <c r="S10" s="3">
        <f t="shared" ca="1" si="7"/>
        <v>11.706948640483384</v>
      </c>
    </row>
    <row r="11" spans="1:19" ht="15.5" x14ac:dyDescent="0.35">
      <c r="B11" t="s">
        <v>19</v>
      </c>
      <c r="C11" t="s">
        <v>20</v>
      </c>
      <c r="D11" s="2">
        <f>IFERROR(INDEX(D51:D500,MATCH($C$11,$C$51:$C$500,0)),"")</f>
        <v>24491000000</v>
      </c>
      <c r="E11" s="2">
        <f>IFERROR(INDEX(E51:E500,MATCH($C$11,$C$51:$C$500,0)),"")</f>
        <v>18884000000</v>
      </c>
      <c r="H11" s="2">
        <f>IFERROR(INDEX(D11:G11,COUNT(D11:G11)),"")</f>
        <v>18884000000</v>
      </c>
      <c r="I11" s="2">
        <f t="shared" ref="I11:S11" si="8">IFERROR(INDEX(I51:I500,MATCH($C$11,$C$51:$C$500,0)),"")</f>
        <v>41650000000</v>
      </c>
      <c r="J11" s="2">
        <f t="shared" si="8"/>
        <v>16970000000</v>
      </c>
      <c r="K11" s="2">
        <f t="shared" si="8"/>
        <v>45888000000</v>
      </c>
      <c r="L11" s="2">
        <f t="shared" si="8"/>
        <v>41063000000</v>
      </c>
      <c r="M11" s="2">
        <f t="shared" si="8"/>
        <v>39844820218</v>
      </c>
      <c r="N11" s="2">
        <f t="shared" si="8"/>
        <v>33359583433</v>
      </c>
      <c r="O11" s="2">
        <f t="shared" si="8"/>
        <v>27763350209</v>
      </c>
      <c r="P11" s="2">
        <f t="shared" si="8"/>
        <v>123688904710</v>
      </c>
      <c r="Q11" s="2">
        <f t="shared" si="8"/>
        <v>35033389786</v>
      </c>
      <c r="R11" s="2">
        <f t="shared" si="8"/>
        <v>53522210036</v>
      </c>
      <c r="S11" s="2">
        <f t="shared" si="8"/>
        <v>73794484322</v>
      </c>
    </row>
    <row r="12" spans="1:19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2110000000000</v>
      </c>
      <c r="E12" s="2">
        <f>IFERROR(INDEX(E51:E500,MATCH("Net Debt (Quarter)",$C$51:$C$500,0)),"")</f>
        <v>2071000000000</v>
      </c>
      <c r="H12" s="2">
        <f>IFERROR(INDEX(D12:G12,COUNT(D12:G12)),"")</f>
        <v>2071000000000</v>
      </c>
      <c r="I12" s="2">
        <f t="shared" ref="I12:S12" si="9">IFERROR(INDEX(I51:I500,MATCH($C$12,$C$51:$C$500,0)),"")</f>
        <v>2027000000000</v>
      </c>
      <c r="J12" s="2">
        <f t="shared" si="9"/>
        <v>1881000000000</v>
      </c>
      <c r="K12" s="2">
        <f t="shared" si="9"/>
        <v>1851000000000</v>
      </c>
      <c r="L12" s="2">
        <f t="shared" si="9"/>
        <v>2108000000000</v>
      </c>
      <c r="M12" s="2">
        <f t="shared" si="9"/>
        <v>1339000000000</v>
      </c>
      <c r="N12" s="2">
        <f t="shared" si="9"/>
        <v>1181000000000</v>
      </c>
      <c r="O12" s="2">
        <f t="shared" si="9"/>
        <v>1334000000000</v>
      </c>
      <c r="P12" s="2">
        <f t="shared" si="9"/>
        <v>1091000000000</v>
      </c>
      <c r="Q12" s="2">
        <f t="shared" si="9"/>
        <v>608000000000</v>
      </c>
      <c r="R12" s="2">
        <f t="shared" si="9"/>
        <v>592000000000</v>
      </c>
      <c r="S12" s="2">
        <f t="shared" si="9"/>
        <v>677000000000</v>
      </c>
    </row>
    <row r="13" spans="1:19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2134000000000</v>
      </c>
      <c r="E13" s="2">
        <f>IFERROR(INDEX(E51:E500,MATCH("Total Debt (Quarter)",$C$51:$C$500,0)),"")</f>
        <v>2090000000000</v>
      </c>
      <c r="H13" s="2">
        <f>IFERROR(INDEX(D13:G13,COUNT(D13:G13)),"")</f>
        <v>2090000000000</v>
      </c>
      <c r="I13" s="2">
        <f t="shared" ref="I13:S13" si="10">IFERROR(INDEX(I51:I500,MATCH($C$13,$C$51:$C$500,0)),"")</f>
        <v>2069000000000</v>
      </c>
      <c r="J13" s="2">
        <f t="shared" si="10"/>
        <v>1898000000000</v>
      </c>
      <c r="K13" s="2">
        <f t="shared" si="10"/>
        <v>1896000000000</v>
      </c>
      <c r="L13" s="2">
        <f t="shared" si="10"/>
        <v>2149000000000</v>
      </c>
      <c r="M13" s="2">
        <f t="shared" si="10"/>
        <v>1379000000000</v>
      </c>
      <c r="N13" s="2">
        <f t="shared" si="10"/>
        <v>1215000000000</v>
      </c>
      <c r="O13" s="2">
        <f t="shared" si="10"/>
        <v>1361000000000</v>
      </c>
      <c r="P13" s="2">
        <f t="shared" si="10"/>
        <v>1215000000000</v>
      </c>
      <c r="Q13" s="2">
        <f t="shared" si="10"/>
        <v>643000000000</v>
      </c>
      <c r="R13" s="2">
        <f t="shared" si="10"/>
        <v>646000000000</v>
      </c>
      <c r="S13" s="2">
        <f t="shared" si="10"/>
        <v>751000000000</v>
      </c>
    </row>
    <row r="14" spans="1:19" ht="15.5" x14ac:dyDescent="0.35">
      <c r="C14" t="s">
        <v>27</v>
      </c>
      <c r="D14" s="2">
        <f>IFERROR(INDEX(D51:D500,MATCH($C$14,$C$51:$C$500,0)),"")</f>
        <v>-31582000000</v>
      </c>
      <c r="E14" s="2">
        <f>IFERROR(INDEX(E51:E500,MATCH($C$14,$C$51:$C$500,0)),"")</f>
        <v>-28713000000</v>
      </c>
      <c r="H14" s="2">
        <f>IFERROR(SUM(D14:G14)*(4/MAX(1,COUNT(D14:G14))),"")</f>
        <v>-120590000000</v>
      </c>
      <c r="I14" s="2">
        <f t="shared" ref="I14:S14" si="11">IFERROR(INDEX(I51:I500,MATCH($C$14,$C$51:$C$500,0)),"")</f>
        <v>-123043000000</v>
      </c>
      <c r="J14" s="2">
        <f t="shared" si="11"/>
        <v>-130967000000</v>
      </c>
      <c r="K14" s="2">
        <f t="shared" si="11"/>
        <v>-118073000000</v>
      </c>
      <c r="L14" s="2">
        <f t="shared" si="11"/>
        <v>-60717000000</v>
      </c>
      <c r="M14" s="2">
        <f t="shared" si="11"/>
        <v>-52339964741</v>
      </c>
      <c r="N14" s="2">
        <f t="shared" si="11"/>
        <v>-55166613020</v>
      </c>
      <c r="O14" s="2">
        <f t="shared" si="11"/>
        <v>-50253001772</v>
      </c>
      <c r="P14" s="2">
        <f t="shared" si="11"/>
        <v>-43820419503</v>
      </c>
      <c r="Q14" s="2">
        <f t="shared" si="11"/>
        <v>-27530334207</v>
      </c>
      <c r="R14" s="2">
        <f t="shared" si="11"/>
        <v>-36318980551</v>
      </c>
      <c r="S14" s="2">
        <f t="shared" si="11"/>
        <v>-37741951560</v>
      </c>
    </row>
    <row r="15" spans="1:19" ht="15.5" x14ac:dyDescent="0.35">
      <c r="C15" t="s">
        <v>28</v>
      </c>
      <c r="D15" s="2">
        <f>IFERROR(INDEX(D51:D500,MATCH($C$15,$C$51:$C$500,0)),"")</f>
        <v>-6114000000</v>
      </c>
      <c r="E15" s="2">
        <f>IFERROR(INDEX(E51:E500,MATCH($C$15,$C$51:$C$500,0)),"")</f>
        <v>-7521000000</v>
      </c>
      <c r="H15" s="2">
        <f>IFERROR(SUM(D15:G15)*(4/MAX(1,COUNT(D15:G15))),"")</f>
        <v>-27270000000</v>
      </c>
      <c r="I15" s="2">
        <f t="shared" ref="I15:S15" si="12">IFERROR(INDEX(I51:I500,MATCH($C$15,$C$51:$C$500,0)),"")</f>
        <v>-21095000000</v>
      </c>
      <c r="J15" s="2">
        <f t="shared" si="12"/>
        <v>-25569000000</v>
      </c>
      <c r="K15" s="2">
        <f t="shared" si="12"/>
        <v>-31571000000</v>
      </c>
      <c r="L15" s="2">
        <f t="shared" si="12"/>
        <v>-1576000000</v>
      </c>
      <c r="M15" s="2">
        <f t="shared" si="12"/>
        <v>-17369538038</v>
      </c>
      <c r="N15" s="2">
        <f t="shared" si="12"/>
        <v>26960409124</v>
      </c>
      <c r="O15" s="2">
        <f t="shared" si="12"/>
        <v>21397893424</v>
      </c>
      <c r="P15" s="2">
        <f t="shared" si="12"/>
        <v>26977223660</v>
      </c>
      <c r="Q15" s="2">
        <f t="shared" si="12"/>
        <v>25686000465</v>
      </c>
      <c r="R15" s="2">
        <f t="shared" si="12"/>
        <v>10599899807</v>
      </c>
      <c r="S15" s="2">
        <f t="shared" si="12"/>
        <v>-25783708943</v>
      </c>
    </row>
    <row r="16" spans="1:19" ht="15.5" x14ac:dyDescent="0.35">
      <c r="C16" t="s">
        <v>29</v>
      </c>
      <c r="D16" s="2">
        <f>IFERROR(INDEX(D51:D500,MATCH($C$16,$C$51:$C$500,0)),"")</f>
        <v>91205000000</v>
      </c>
      <c r="E16" s="2">
        <f>IFERROR(INDEX(E51:E500,MATCH($C$16,$C$51:$C$500,0)),"")</f>
        <v>43901000000</v>
      </c>
      <c r="H16" s="2">
        <f>IFERROR(SUM(D16:G16)*(4/MAX(1,COUNT(D16:G16))),"")</f>
        <v>270212000000</v>
      </c>
      <c r="I16" s="2">
        <f t="shared" ref="I16:S16" si="13">IFERROR(INDEX(I51:I500,MATCH($C$16,$C$51:$C$500,0)),"")</f>
        <v>-28312000000</v>
      </c>
      <c r="J16" s="2">
        <f t="shared" si="13"/>
        <v>75478000000</v>
      </c>
      <c r="K16" s="2">
        <f t="shared" si="13"/>
        <v>-210217000000</v>
      </c>
      <c r="L16" s="2">
        <f t="shared" si="13"/>
        <v>167990000000</v>
      </c>
      <c r="M16" s="2">
        <f t="shared" si="13"/>
        <v>218345343985</v>
      </c>
      <c r="N16" s="2">
        <f t="shared" si="13"/>
        <v>46317333298</v>
      </c>
      <c r="O16" s="2">
        <f t="shared" si="13"/>
        <v>17514074859</v>
      </c>
      <c r="P16" s="2">
        <f t="shared" si="13"/>
        <v>36216675439</v>
      </c>
      <c r="Q16" s="2">
        <f t="shared" si="13"/>
        <v>12513681277</v>
      </c>
      <c r="R16" s="2">
        <f t="shared" si="13"/>
        <v>23194967133</v>
      </c>
      <c r="S16" s="2">
        <f t="shared" si="13"/>
        <v>51097812346</v>
      </c>
    </row>
    <row r="17" spans="1:19" ht="15.5" x14ac:dyDescent="0.35">
      <c r="A17" t="s">
        <v>30</v>
      </c>
    </row>
    <row r="18" spans="1:19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  <c r="S18" t="s">
        <v>35</v>
      </c>
    </row>
    <row r="19" spans="1:19" ht="15.5" x14ac:dyDescent="0.35">
      <c r="A19" t="s">
        <v>44</v>
      </c>
      <c r="C19" t="s">
        <v>45</v>
      </c>
    </row>
    <row r="20" spans="1:19" ht="15.5" x14ac:dyDescent="0.35">
      <c r="A20" t="s">
        <v>46</v>
      </c>
      <c r="C20" t="s">
        <v>47</v>
      </c>
      <c r="D20" s="2">
        <f ca="1">IFERROR(D21*D2,"")</f>
        <v>1292600000000</v>
      </c>
      <c r="E20" s="2">
        <f ca="1">IFERROR(E21*E2,"")</f>
        <v>1315080000000</v>
      </c>
      <c r="H20" s="2">
        <f t="shared" ref="H20:S20" ca="1" si="14">IFERROR(H21*H2,"")</f>
        <v>1315080000000</v>
      </c>
      <c r="I20" s="2">
        <f t="shared" ca="1" si="14"/>
        <v>1447150000000</v>
      </c>
      <c r="J20" s="2">
        <f t="shared" ca="1" si="14"/>
        <v>1686000000000</v>
      </c>
      <c r="K20" s="2">
        <f t="shared" ca="1" si="14"/>
        <v>1686000000000</v>
      </c>
      <c r="L20" s="2">
        <f t="shared" ca="1" si="14"/>
        <v>2065350000000</v>
      </c>
      <c r="M20" s="2">
        <f t="shared" ca="1" si="14"/>
        <v>1629800000000</v>
      </c>
      <c r="N20" s="2">
        <f t="shared" ca="1" si="14"/>
        <v>1174580000000</v>
      </c>
      <c r="O20" s="2" t="str">
        <f t="shared" ca="1" si="14"/>
        <v/>
      </c>
      <c r="P20" s="2" t="str">
        <f t="shared" ca="1" si="14"/>
        <v/>
      </c>
      <c r="Q20" s="2">
        <f t="shared" ca="1" si="14"/>
        <v>1050940000000</v>
      </c>
      <c r="R20" s="2">
        <f t="shared" ca="1" si="14"/>
        <v>843000000000</v>
      </c>
      <c r="S20" s="2">
        <f t="shared" ca="1" si="14"/>
        <v>871100000000</v>
      </c>
    </row>
    <row r="21" spans="1:19" ht="15.5" x14ac:dyDescent="0.35">
      <c r="C21" t="s">
        <v>12</v>
      </c>
      <c r="D21" s="2">
        <f>IFERROR(INDEX(D51:D500,MATCH($C$7,$C$51:$C$500,0)),"")</f>
        <v>2810000000</v>
      </c>
      <c r="E21" s="2">
        <f>IFERROR(INDEX(E51:E500,MATCH($C$7,$C$51:$C$500,0)),"")</f>
        <v>2810000000</v>
      </c>
      <c r="H21" s="2">
        <f>IFERROR(INDEX(D21:G21,COUNT(D21:G21)),"")</f>
        <v>2810000000</v>
      </c>
      <c r="I21" s="2">
        <f t="shared" ref="I21:S21" si="15">IFERROR(INDEX(I51:I500,MATCH($C$7,$C$51:$C$500,0)),"")</f>
        <v>2810000000</v>
      </c>
      <c r="J21" s="2">
        <f t="shared" si="15"/>
        <v>2810000000</v>
      </c>
      <c r="K21" s="2">
        <f t="shared" si="15"/>
        <v>2810000000</v>
      </c>
      <c r="L21" s="2">
        <f t="shared" si="15"/>
        <v>2810000000</v>
      </c>
      <c r="M21" s="2">
        <f t="shared" si="15"/>
        <v>2810000000</v>
      </c>
      <c r="N21" s="2">
        <f t="shared" si="15"/>
        <v>2810000000</v>
      </c>
      <c r="O21" s="2">
        <f t="shared" si="15"/>
        <v>2810000000</v>
      </c>
      <c r="P21" s="2">
        <f t="shared" si="15"/>
        <v>2810000000</v>
      </c>
      <c r="Q21" s="2">
        <f t="shared" si="15"/>
        <v>2810000000</v>
      </c>
      <c r="R21" s="2">
        <f t="shared" si="15"/>
        <v>2810000000</v>
      </c>
      <c r="S21" s="2">
        <f t="shared" si="15"/>
        <v>2810000000</v>
      </c>
    </row>
    <row r="23" spans="1:19" ht="15.5" x14ac:dyDescent="0.35">
      <c r="B23" t="s">
        <v>48</v>
      </c>
      <c r="C23" t="s">
        <v>49</v>
      </c>
      <c r="D23" s="3">
        <f>IFERROR(D5/D6*100,"")</f>
        <v>7.4889885504982976</v>
      </c>
      <c r="E23" s="3">
        <f>IFERROR(E5/E6*100,"")</f>
        <v>2.2310335312455645</v>
      </c>
      <c r="H23" s="3">
        <f t="shared" ref="H23:S23" si="16">IFERROR(H5/H6*100,"")</f>
        <v>20.609889559643484</v>
      </c>
      <c r="I23" s="3">
        <f t="shared" si="16"/>
        <v>2.116159030720584</v>
      </c>
      <c r="J23" s="3">
        <f t="shared" si="16"/>
        <v>4.9744890329758409</v>
      </c>
      <c r="K23" s="3">
        <f t="shared" si="16"/>
        <v>-12.353347327323497</v>
      </c>
      <c r="L23" s="3">
        <f t="shared" si="16"/>
        <v>13.415875681660685</v>
      </c>
      <c r="M23" s="3">
        <f t="shared" si="16"/>
        <v>7.893057378260286</v>
      </c>
      <c r="N23" s="3">
        <f t="shared" si="16"/>
        <v>4.9840852099675272</v>
      </c>
      <c r="O23" s="3">
        <f t="shared" si="16"/>
        <v>-1.9243901977233739</v>
      </c>
      <c r="P23" s="3">
        <f t="shared" si="16"/>
        <v>8.1788726534723679</v>
      </c>
      <c r="Q23" s="3">
        <f t="shared" si="16"/>
        <v>2.4047083306081798</v>
      </c>
      <c r="R23" s="3">
        <f t="shared" si="16"/>
        <v>-0.54469831049050776</v>
      </c>
      <c r="S23" s="3">
        <f t="shared" si="16"/>
        <v>10.962135270238287</v>
      </c>
    </row>
    <row r="24" spans="1:19" ht="15.5" x14ac:dyDescent="0.35">
      <c r="C24" t="s">
        <v>50</v>
      </c>
      <c r="D24" s="4">
        <f>IFERROR(_xlfn.RRI(5,I23,D23),"")</f>
        <v>0.28758222576878878</v>
      </c>
      <c r="E24" s="4">
        <f>IFERROR(_xlfn.RRI(5,J23,E23),"")</f>
        <v>-0.14817276000566371</v>
      </c>
      <c r="H24" s="4">
        <f t="shared" ref="H24:S24" si="17">IFERROR(_xlfn.RRI(5,M23,H23),"")</f>
        <v>0.21161901626940582</v>
      </c>
      <c r="I24" s="4">
        <f t="shared" si="17"/>
        <v>-0.15745604171850469</v>
      </c>
      <c r="J24" s="4" t="str">
        <f t="shared" si="17"/>
        <v/>
      </c>
      <c r="K24" s="4" t="str">
        <f t="shared" si="17"/>
        <v/>
      </c>
      <c r="L24" s="4">
        <f t="shared" si="17"/>
        <v>0.41029940754022909</v>
      </c>
      <c r="M24" s="4" t="str">
        <f t="shared" si="17"/>
        <v/>
      </c>
      <c r="N24" s="4">
        <f t="shared" si="17"/>
        <v>-0.14584229988567121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</row>
    <row r="25" spans="1:19" ht="15.5" x14ac:dyDescent="0.35">
      <c r="A25" t="s">
        <v>51</v>
      </c>
      <c r="C25" t="s">
        <v>52</v>
      </c>
      <c r="D25" s="3">
        <f>IFERROR(INDEX(D51:D500,MATCH($A$25,$C$51:$C$500,0)),"")</f>
        <v>27.91</v>
      </c>
      <c r="E25" s="3">
        <f>IFERROR(INDEX(E51:E500,MATCH($A$25,$C$51:$C$500,0)),"")</f>
        <v>9.92</v>
      </c>
      <c r="H25" s="3">
        <f>IFERROR(INDEX(D25:G25,COUNT(D25:G25)),"")</f>
        <v>9.92</v>
      </c>
      <c r="I25" s="3">
        <f t="shared" ref="I25:S25" si="18">IFERROR(INDEX(I51:I500,MATCH($C$25,$C$51:$C$500,0)),"")</f>
        <v>-13.12</v>
      </c>
      <c r="J25" s="3">
        <f t="shared" si="18"/>
        <v>11.56</v>
      </c>
      <c r="K25" s="3">
        <f t="shared" si="18"/>
        <v>-86.73</v>
      </c>
      <c r="L25" s="3">
        <f t="shared" si="18"/>
        <v>48.8</v>
      </c>
      <c r="M25" s="3">
        <f t="shared" si="18"/>
        <v>61.04</v>
      </c>
      <c r="N25" s="3">
        <f t="shared" si="18"/>
        <v>26.62</v>
      </c>
      <c r="O25" s="3">
        <f t="shared" si="18"/>
        <v>16.36</v>
      </c>
      <c r="P25" s="3">
        <f t="shared" si="18"/>
        <v>22.95</v>
      </c>
      <c r="Q25" s="3">
        <f t="shared" si="18"/>
        <v>13.6</v>
      </c>
      <c r="R25" s="3">
        <f t="shared" si="18"/>
        <v>12.04</v>
      </c>
      <c r="S25" s="3">
        <f t="shared" si="18"/>
        <v>9.01</v>
      </c>
    </row>
    <row r="26" spans="1:19" ht="15.5" x14ac:dyDescent="0.35">
      <c r="C26" t="s">
        <v>53</v>
      </c>
      <c r="D26" s="4" t="str">
        <f>IFERROR(_xlfn.RRI(5,I25,D25),"")</f>
        <v/>
      </c>
      <c r="E26" s="4">
        <f>IFERROR(_xlfn.RRI(5,J25,E25),"")</f>
        <v>-3.0136159920288064E-2</v>
      </c>
      <c r="H26" s="4">
        <f t="shared" ref="H26:S26" si="19">IFERROR(_xlfn.RRI(5,M25,H25),"")</f>
        <v>-0.30468847270563371</v>
      </c>
      <c r="I26" s="4" t="str">
        <f t="shared" si="19"/>
        <v/>
      </c>
      <c r="J26" s="4">
        <f t="shared" si="19"/>
        <v>-6.7100399813662337E-2</v>
      </c>
      <c r="K26" s="4" t="str">
        <f t="shared" si="19"/>
        <v/>
      </c>
      <c r="L26" s="4">
        <f t="shared" si="19"/>
        <v>0.29114846341305811</v>
      </c>
      <c r="M26" s="4">
        <f t="shared" si="19"/>
        <v>0.38355875735027056</v>
      </c>
      <c r="N26" s="4">
        <f t="shared" si="19"/>
        <v>0.24192866747802655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</row>
    <row r="27" spans="1:19" ht="15.5" x14ac:dyDescent="0.35">
      <c r="C27" t="s">
        <v>54</v>
      </c>
      <c r="D27" s="3">
        <f>IFERROR(D4/D21,"")</f>
        <v>462.19145907473307</v>
      </c>
      <c r="E27" s="3">
        <f>IFERROR(E4/E21,"")</f>
        <v>345.36085409252667</v>
      </c>
      <c r="H27" s="3">
        <f t="shared" ref="H27:S27" si="20">IFERROR(H4/H21,"")</f>
        <v>1615.1046263345195</v>
      </c>
      <c r="I27" s="3">
        <f t="shared" si="20"/>
        <v>1331.320640569395</v>
      </c>
      <c r="J27" s="3">
        <f t="shared" si="20"/>
        <v>1218.4822064056939</v>
      </c>
      <c r="K27" s="3">
        <f t="shared" si="20"/>
        <v>1066.7131672597866</v>
      </c>
      <c r="L27" s="3">
        <f t="shared" si="20"/>
        <v>1359.211743772242</v>
      </c>
      <c r="M27" s="3">
        <f t="shared" si="20"/>
        <v>1299.8014921078293</v>
      </c>
      <c r="N27" s="3">
        <f t="shared" si="20"/>
        <v>1064.7374083775801</v>
      </c>
      <c r="O27" s="3">
        <f t="shared" si="20"/>
        <v>913.20097793309606</v>
      </c>
      <c r="P27" s="3">
        <f t="shared" si="20"/>
        <v>936.26994944982209</v>
      </c>
      <c r="Q27" s="3">
        <f t="shared" si="20"/>
        <v>838.05623360711741</v>
      </c>
      <c r="R27" s="3">
        <f t="shared" si="20"/>
        <v>800.50492768790036</v>
      </c>
      <c r="S27" s="3">
        <f t="shared" si="20"/>
        <v>874.50158184733095</v>
      </c>
    </row>
    <row r="28" spans="1:19" ht="15.5" x14ac:dyDescent="0.35">
      <c r="C28" t="s">
        <v>55</v>
      </c>
      <c r="D28" s="4">
        <f>IFERROR(_xlfn.RRI(5,I27,D27),"")</f>
        <v>-0.19070314981669756</v>
      </c>
      <c r="E28" s="4">
        <f>IFERROR(_xlfn.RRI(5,J27,E27),"")</f>
        <v>-0.22287517311757532</v>
      </c>
      <c r="H28" s="4">
        <f t="shared" ref="H28:S28" si="21">IFERROR(_xlfn.RRI(5,M27,H27),"")</f>
        <v>4.4394860528764735E-2</v>
      </c>
      <c r="I28" s="4">
        <f t="shared" si="21"/>
        <v>4.5702221160905943E-2</v>
      </c>
      <c r="J28" s="4">
        <f t="shared" si="21"/>
        <v>5.9377060828868844E-2</v>
      </c>
      <c r="K28" s="4">
        <f t="shared" si="21"/>
        <v>2.642994657058062E-2</v>
      </c>
      <c r="L28" s="4">
        <f t="shared" si="21"/>
        <v>0.10154638986824516</v>
      </c>
      <c r="M28" s="4">
        <f t="shared" si="21"/>
        <v>0.1017995846101758</v>
      </c>
      <c r="N28" s="4">
        <f t="shared" si="21"/>
        <v>4.0150980219155752E-2</v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</row>
    <row r="29" spans="1:19" ht="15.5" x14ac:dyDescent="0.35">
      <c r="C29" t="s">
        <v>56</v>
      </c>
      <c r="H29" s="4">
        <f t="shared" ref="H29:S29" si="22">IFERROR(((H25-I25)/I25)*100%,"")</f>
        <v>-1.7560975609756098</v>
      </c>
      <c r="I29" s="4">
        <f t="shared" si="22"/>
        <v>-2.1349480968858132</v>
      </c>
      <c r="J29" s="4">
        <f t="shared" si="22"/>
        <v>-1.1332872131903609</v>
      </c>
      <c r="K29" s="4">
        <f t="shared" si="22"/>
        <v>-2.7772540983606557</v>
      </c>
      <c r="L29" s="4">
        <f t="shared" si="22"/>
        <v>-0.20052424639580607</v>
      </c>
      <c r="M29" s="4">
        <f t="shared" si="22"/>
        <v>1.2930127723516154</v>
      </c>
      <c r="N29" s="4">
        <f t="shared" si="22"/>
        <v>0.62713936430317863</v>
      </c>
      <c r="O29" s="4">
        <f t="shared" si="22"/>
        <v>-0.28714596949891069</v>
      </c>
      <c r="P29" s="4">
        <f t="shared" si="22"/>
        <v>0.6875</v>
      </c>
      <c r="Q29" s="4">
        <f t="shared" si="22"/>
        <v>0.1295681063122924</v>
      </c>
      <c r="R29" s="4">
        <f t="shared" si="22"/>
        <v>0.33629300776914534</v>
      </c>
      <c r="S29" s="4" t="str">
        <f t="shared" si="22"/>
        <v/>
      </c>
    </row>
    <row r="30" spans="1:19" ht="15.5" x14ac:dyDescent="0.35">
      <c r="C30" t="s">
        <v>57</v>
      </c>
      <c r="H30" s="4">
        <f t="shared" ref="H30:S30" si="23">IFERROR(((H27-I27)/I27)*100%,"")</f>
        <v>0.21315975815093829</v>
      </c>
      <c r="I30" s="4">
        <f t="shared" si="23"/>
        <v>9.260572995690633E-2</v>
      </c>
      <c r="J30" s="4">
        <f t="shared" si="23"/>
        <v>0.14227727172036075</v>
      </c>
      <c r="K30" s="4">
        <f t="shared" si="23"/>
        <v>-0.2151972110693213</v>
      </c>
      <c r="L30" s="4">
        <f t="shared" si="23"/>
        <v>4.5707172999216832E-2</v>
      </c>
      <c r="M30" s="4">
        <f t="shared" si="23"/>
        <v>0.22077188411031212</v>
      </c>
      <c r="N30" s="4">
        <f t="shared" si="23"/>
        <v>0.1659398468751816</v>
      </c>
      <c r="O30" s="4">
        <f t="shared" si="23"/>
        <v>-2.4639230950733813E-2</v>
      </c>
      <c r="P30" s="4">
        <f t="shared" si="23"/>
        <v>0.11719227410310928</v>
      </c>
      <c r="Q30" s="4">
        <f t="shared" si="23"/>
        <v>4.6909525001521901E-2</v>
      </c>
      <c r="R30" s="4">
        <f t="shared" si="23"/>
        <v>-8.46158036708375E-2</v>
      </c>
      <c r="S30" s="4" t="str">
        <f t="shared" si="23"/>
        <v/>
      </c>
    </row>
    <row r="32" spans="1:19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1001.14</v>
      </c>
      <c r="E32" s="3">
        <f>IFERROR(INDEX(E51:E500,MATCH($A$32,$C$51:$C$500,0)),"")</f>
        <v>926.32</v>
      </c>
      <c r="H32" s="3">
        <f>IFERROR(INDEX(D32:G32,COUNT(D32:G32)),"")</f>
        <v>926.32</v>
      </c>
      <c r="I32" s="3">
        <f t="shared" ref="I32:S32" si="24">IFERROR(INDEX(I51:I500,MATCH($C$32,$C$51:$C$500,0)),"")</f>
        <v>904.27</v>
      </c>
      <c r="J32" s="3">
        <f t="shared" si="24"/>
        <v>888.88</v>
      </c>
      <c r="K32" s="3">
        <f t="shared" si="24"/>
        <v>841.49</v>
      </c>
      <c r="L32" s="3">
        <f t="shared" si="24"/>
        <v>957.55</v>
      </c>
      <c r="M32" s="3">
        <f t="shared" si="24"/>
        <v>841.46</v>
      </c>
      <c r="N32" s="3">
        <f t="shared" si="24"/>
        <v>782.23</v>
      </c>
      <c r="O32" s="3">
        <f t="shared" si="24"/>
        <v>748.82</v>
      </c>
      <c r="P32" s="3">
        <f t="shared" si="24"/>
        <v>768.72</v>
      </c>
      <c r="Q32" s="3">
        <f t="shared" si="24"/>
        <v>703.55</v>
      </c>
      <c r="R32" s="3">
        <f t="shared" si="24"/>
        <v>688.16</v>
      </c>
      <c r="S32" s="3">
        <f t="shared" si="24"/>
        <v>696.91</v>
      </c>
    </row>
    <row r="33" spans="1:19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0.47</v>
      </c>
      <c r="E33" s="3">
        <f>IFERROR(INDEX(E51:E500,MATCH($A$33,$C$51:$C$500,0)),"")</f>
        <v>0.5</v>
      </c>
      <c r="H33" s="3">
        <f>IFERROR(INDEX(D33:G33,COUNT(D33:G33)),"")</f>
        <v>0.5</v>
      </c>
      <c r="I33" s="3">
        <f t="shared" ref="I33:S33" si="25">IFERROR(INDEX(I51:I500,MATCH($C$33,$C$51:$C$500,0)),"")</f>
        <v>0.56999999999999995</v>
      </c>
      <c r="J33" s="3">
        <f t="shared" si="25"/>
        <v>0.68</v>
      </c>
      <c r="K33" s="3">
        <f t="shared" si="25"/>
        <v>0.71</v>
      </c>
      <c r="L33" s="3">
        <f t="shared" si="25"/>
        <v>0.77</v>
      </c>
      <c r="M33" s="3">
        <f t="shared" si="25"/>
        <v>0.69</v>
      </c>
      <c r="N33" s="3">
        <f t="shared" si="25"/>
        <v>0.53</v>
      </c>
      <c r="O33" s="3">
        <f t="shared" si="25"/>
        <v>0.51</v>
      </c>
      <c r="P33" s="3">
        <f t="shared" si="25"/>
        <v>0.52</v>
      </c>
      <c r="Q33" s="3">
        <f t="shared" si="25"/>
        <v>0.53</v>
      </c>
      <c r="R33" s="3">
        <f t="shared" si="25"/>
        <v>0.44</v>
      </c>
      <c r="S33" s="3">
        <f t="shared" si="25"/>
        <v>0.44</v>
      </c>
    </row>
    <row r="34" spans="1:19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16.77</v>
      </c>
      <c r="E34" s="3">
        <f>IFERROR(INDEX(E51:E500,MATCH($A$34,$C$51:$C$500,0)),"")</f>
        <v>46.37</v>
      </c>
      <c r="H34" s="3">
        <f>IFERROR(INDEX(D34:G34,COUNT(D34:G34)),"")</f>
        <v>46.37</v>
      </c>
      <c r="I34" s="3">
        <f t="shared" ref="I34:S34" si="26">IFERROR(INDEX(I51:I500,MATCH($C$34,$C$51:$C$500,0)),"")</f>
        <v>-39.25</v>
      </c>
      <c r="J34" s="3">
        <f t="shared" si="26"/>
        <v>51.9</v>
      </c>
      <c r="K34" s="3">
        <f t="shared" si="26"/>
        <v>-6.92</v>
      </c>
      <c r="L34" s="3">
        <f t="shared" si="26"/>
        <v>15.06</v>
      </c>
      <c r="M34" s="3">
        <f t="shared" si="26"/>
        <v>9.5</v>
      </c>
      <c r="N34" s="3">
        <f t="shared" si="26"/>
        <v>15.7</v>
      </c>
      <c r="O34" s="3">
        <f t="shared" si="26"/>
        <v>23.23</v>
      </c>
      <c r="P34" s="3">
        <f t="shared" si="26"/>
        <v>17.43</v>
      </c>
      <c r="Q34" s="3">
        <f t="shared" si="26"/>
        <v>27.5</v>
      </c>
      <c r="R34" s="3">
        <f t="shared" si="26"/>
        <v>24.92</v>
      </c>
      <c r="S34" s="3">
        <f t="shared" si="26"/>
        <v>34.409999999999997</v>
      </c>
    </row>
    <row r="35" spans="1:19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1.01</v>
      </c>
      <c r="E35" s="3">
        <f>IFERROR(INDEX(E51:E500,MATCH($A$35,$C$51:$C$500,0)),"")</f>
        <v>1.33</v>
      </c>
      <c r="H35" s="3">
        <f>IFERROR(INDEX(D35:G35,COUNT(D35:G35)),"")</f>
        <v>1.33</v>
      </c>
      <c r="I35" s="3">
        <f t="shared" ref="I35:S35" si="27">IFERROR(INDEX(I51:I500,MATCH($C$35,$C$51:$C$500,0)),"")</f>
        <v>0.39</v>
      </c>
      <c r="J35" s="3">
        <f t="shared" si="27"/>
        <v>0.49</v>
      </c>
      <c r="K35" s="3">
        <f t="shared" si="27"/>
        <v>0.56000000000000005</v>
      </c>
      <c r="L35" s="3">
        <f t="shared" si="27"/>
        <v>0.54</v>
      </c>
      <c r="M35" s="3">
        <f t="shared" si="27"/>
        <v>0.45</v>
      </c>
      <c r="N35" s="3">
        <f t="shared" si="27"/>
        <v>0.39</v>
      </c>
      <c r="O35" s="3">
        <f t="shared" si="27"/>
        <v>0.42</v>
      </c>
      <c r="P35" s="3">
        <f t="shared" si="27"/>
        <v>0.43</v>
      </c>
      <c r="Q35" s="3">
        <f t="shared" si="27"/>
        <v>0.45</v>
      </c>
      <c r="R35" s="3">
        <f t="shared" si="27"/>
        <v>0.37</v>
      </c>
      <c r="S35" s="3">
        <f t="shared" si="27"/>
        <v>0.35</v>
      </c>
    </row>
    <row r="36" spans="1:19" ht="15.5" x14ac:dyDescent="0.35">
      <c r="B36" t="s">
        <v>70</v>
      </c>
      <c r="C36" t="s">
        <v>71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S36" si="28">IFERROR(INDEX(H51:H500,MATCH($C$36,$C$51:$C$500,0)),"")</f>
        <v>6.6100000000000006E-2</v>
      </c>
      <c r="I36" s="4">
        <f t="shared" si="28"/>
        <v>-0.38119999999999998</v>
      </c>
      <c r="J36" s="4">
        <f t="shared" si="28"/>
        <v>0.4325</v>
      </c>
      <c r="K36" s="4">
        <f t="shared" si="28"/>
        <v>0</v>
      </c>
      <c r="L36" s="4">
        <f t="shared" si="28"/>
        <v>0.10249999999999999</v>
      </c>
      <c r="M36" s="4">
        <f t="shared" si="28"/>
        <v>0.32770000000000005</v>
      </c>
      <c r="N36" s="4">
        <f t="shared" si="28"/>
        <v>0.37560000000000004</v>
      </c>
      <c r="O36" s="4">
        <f t="shared" si="28"/>
        <v>0.30549999999999999</v>
      </c>
      <c r="P36" s="4">
        <f t="shared" si="28"/>
        <v>0.21789999999999998</v>
      </c>
      <c r="Q36" s="4">
        <f t="shared" si="28"/>
        <v>0</v>
      </c>
      <c r="R36" s="4">
        <f t="shared" si="28"/>
        <v>0</v>
      </c>
      <c r="S36" s="4">
        <f t="shared" si="28"/>
        <v>0</v>
      </c>
    </row>
    <row r="37" spans="1:19" ht="15.5" x14ac:dyDescent="0.35">
      <c r="B37" t="s">
        <v>72</v>
      </c>
      <c r="C37" t="s">
        <v>73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S37" si="29">IFERROR(INDEX(H51:H500,MATCH($C$37,$C$51:$C$500,0)),"")</f>
        <v>5</v>
      </c>
      <c r="I37" s="3">
        <f t="shared" si="29"/>
        <v>5</v>
      </c>
      <c r="J37" s="3">
        <f t="shared" si="29"/>
        <v>5</v>
      </c>
      <c r="K37" s="3">
        <f t="shared" si="29"/>
        <v>0</v>
      </c>
      <c r="L37" s="3">
        <f t="shared" si="29"/>
        <v>5</v>
      </c>
      <c r="M37" s="3">
        <f t="shared" si="29"/>
        <v>20</v>
      </c>
      <c r="N37" s="3">
        <f t="shared" si="29"/>
        <v>10</v>
      </c>
      <c r="O37" s="3">
        <f t="shared" si="29"/>
        <v>5</v>
      </c>
      <c r="P37" s="3">
        <f t="shared" si="29"/>
        <v>5</v>
      </c>
      <c r="Q37" s="3">
        <f t="shared" si="29"/>
        <v>0</v>
      </c>
      <c r="R37" s="3">
        <f t="shared" si="29"/>
        <v>0</v>
      </c>
      <c r="S37" s="3">
        <f t="shared" si="29"/>
        <v>0</v>
      </c>
    </row>
    <row r="50" spans="2:19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  <c r="S50" t="s">
        <v>35</v>
      </c>
    </row>
    <row r="51" spans="2:19" ht="15.5" x14ac:dyDescent="0.35">
      <c r="B51" t="s">
        <v>79</v>
      </c>
      <c r="C51" t="s">
        <v>6</v>
      </c>
      <c r="D51" s="5">
        <v>1298758000000</v>
      </c>
      <c r="E51" s="5">
        <v>970464000000</v>
      </c>
      <c r="F51" s="5">
        <v>992910000000</v>
      </c>
      <c r="G51" s="5">
        <v>977354000000</v>
      </c>
      <c r="I51" s="5">
        <v>3741011000000</v>
      </c>
      <c r="J51" s="5">
        <v>3423935000000</v>
      </c>
      <c r="K51" s="5">
        <v>2997464000000</v>
      </c>
      <c r="L51" s="5">
        <v>3819385000000</v>
      </c>
      <c r="M51" s="5">
        <v>3652442192823</v>
      </c>
      <c r="N51" s="5">
        <v>2991912117541</v>
      </c>
      <c r="O51" s="5">
        <v>2566094747992</v>
      </c>
      <c r="P51" s="5">
        <v>2630918557954</v>
      </c>
      <c r="Q51" s="5">
        <v>2354938016436</v>
      </c>
      <c r="R51" s="5">
        <v>2249418846803</v>
      </c>
      <c r="S51" s="5">
        <v>2457349444991</v>
      </c>
    </row>
    <row r="52" spans="2:19" ht="15.5" x14ac:dyDescent="0.35">
      <c r="C52" t="s">
        <v>80</v>
      </c>
      <c r="D52" s="5">
        <v>-1116292000000</v>
      </c>
      <c r="E52" s="5">
        <v>-862847000000</v>
      </c>
      <c r="F52" s="5">
        <v>-863408000000</v>
      </c>
      <c r="G52" s="5">
        <v>-868582000000</v>
      </c>
      <c r="I52" s="5">
        <v>-3313897000000</v>
      </c>
      <c r="J52" s="5">
        <v>-3069389000000</v>
      </c>
      <c r="K52" s="5">
        <v>-2875482000000</v>
      </c>
      <c r="L52" s="5">
        <v>-3372937000000</v>
      </c>
      <c r="M52" s="5">
        <v>-3164714349819</v>
      </c>
      <c r="N52" s="5">
        <v>-2644989179914</v>
      </c>
      <c r="O52" s="5">
        <v>-2358430472066</v>
      </c>
      <c r="P52" s="5">
        <v>-2410651375897</v>
      </c>
      <c r="Q52" s="5">
        <v>-2159382022383</v>
      </c>
      <c r="R52" s="5">
        <v>-2052139045365</v>
      </c>
      <c r="S52" s="5">
        <v>-2245445182911</v>
      </c>
    </row>
    <row r="53" spans="2:19" ht="15.5" x14ac:dyDescent="0.35">
      <c r="C53" t="s">
        <v>81</v>
      </c>
      <c r="D53" s="5">
        <v>182466000000</v>
      </c>
      <c r="E53" s="5">
        <v>107617000000</v>
      </c>
      <c r="F53" s="5">
        <v>129502000000</v>
      </c>
      <c r="G53" s="5">
        <v>108772000000</v>
      </c>
      <c r="I53" s="5">
        <v>427114000000</v>
      </c>
      <c r="J53" s="5">
        <v>354546000000</v>
      </c>
      <c r="K53" s="5">
        <v>121982000000</v>
      </c>
      <c r="L53" s="5">
        <v>446448000000</v>
      </c>
      <c r="M53" s="5">
        <v>487727843004</v>
      </c>
      <c r="N53" s="5">
        <v>346922937627</v>
      </c>
      <c r="O53" s="5">
        <v>207664275926</v>
      </c>
      <c r="P53" s="5">
        <v>220267182057</v>
      </c>
      <c r="Q53" s="5">
        <v>195555994053</v>
      </c>
      <c r="R53" s="5">
        <v>197279801438</v>
      </c>
      <c r="S53" s="5">
        <v>211904262080</v>
      </c>
    </row>
    <row r="54" spans="2:19" ht="15.5" x14ac:dyDescent="0.35">
      <c r="C54" t="s">
        <v>82</v>
      </c>
      <c r="D54" s="5">
        <v>-58465000000</v>
      </c>
      <c r="E54" s="5">
        <v>-49391000000</v>
      </c>
      <c r="F54" s="5">
        <v>-55773000000</v>
      </c>
      <c r="G54" s="5">
        <v>-55366000000</v>
      </c>
      <c r="I54" s="5">
        <v>-210883000000</v>
      </c>
      <c r="J54" s="5">
        <v>-218119000000</v>
      </c>
      <c r="K54" s="5">
        <v>-178522000000</v>
      </c>
      <c r="L54" s="5">
        <v>-250661000000</v>
      </c>
      <c r="M54" s="5">
        <v>-241827683550</v>
      </c>
      <c r="N54" s="5">
        <v>-176942283169</v>
      </c>
      <c r="O54" s="5">
        <v>-153087200248</v>
      </c>
      <c r="P54" s="5">
        <v>-156969994367</v>
      </c>
      <c r="Q54" s="5">
        <v>-160025096797</v>
      </c>
      <c r="R54" s="5">
        <v>-145850016389</v>
      </c>
      <c r="S54" s="5">
        <v>-143709510436</v>
      </c>
    </row>
    <row r="55" spans="2:19" ht="15.5" x14ac:dyDescent="0.35">
      <c r="C55" t="s">
        <v>84</v>
      </c>
      <c r="D55" s="5">
        <v>-39385000000</v>
      </c>
      <c r="E55" s="5">
        <v>-30866000000</v>
      </c>
      <c r="F55" s="5">
        <v>-37485000000</v>
      </c>
      <c r="G55" s="5">
        <v>-31427000000</v>
      </c>
      <c r="I55" s="5">
        <v>-132077000000</v>
      </c>
      <c r="J55" s="5">
        <v>-144794000000</v>
      </c>
      <c r="K55" s="5">
        <v>-94440000000</v>
      </c>
      <c r="L55" s="5">
        <v>-179379000000</v>
      </c>
      <c r="M55" s="5">
        <v>-161043124469</v>
      </c>
      <c r="N55" s="5">
        <v>-96887946498</v>
      </c>
      <c r="O55" s="5">
        <v>-79899661732</v>
      </c>
      <c r="P55" s="5">
        <v>-76713767915</v>
      </c>
      <c r="Q55" s="5">
        <v>-78552583150</v>
      </c>
      <c r="R55" s="5">
        <v>-74876380654</v>
      </c>
      <c r="S55" s="5">
        <v>-75376862835</v>
      </c>
    </row>
    <row r="56" spans="2:19" ht="15.5" x14ac:dyDescent="0.35">
      <c r="C56" t="s">
        <v>83</v>
      </c>
      <c r="D56" s="5">
        <v>-19080000000</v>
      </c>
      <c r="E56" s="5">
        <v>-18525000000</v>
      </c>
      <c r="F56" s="5">
        <v>-18288000000</v>
      </c>
      <c r="G56" s="5">
        <v>-23939000000</v>
      </c>
      <c r="I56" s="5">
        <v>-78806000000</v>
      </c>
      <c r="J56" s="5">
        <v>-73325000000</v>
      </c>
      <c r="K56" s="5">
        <v>-84082000000</v>
      </c>
      <c r="L56" s="5">
        <v>-71282000000</v>
      </c>
      <c r="M56" s="5">
        <v>-80784559081</v>
      </c>
      <c r="N56" s="5">
        <v>-80054336671</v>
      </c>
      <c r="O56" s="5">
        <v>-73187538516</v>
      </c>
      <c r="P56" s="5">
        <v>-65789817356</v>
      </c>
      <c r="Q56" s="5">
        <v>-64976815771</v>
      </c>
      <c r="R56" s="5">
        <v>-67652869652</v>
      </c>
      <c r="S56" s="5">
        <v>-68320279678</v>
      </c>
    </row>
    <row r="57" spans="2:19" ht="15.5" x14ac:dyDescent="0.35">
      <c r="C57" t="s">
        <v>85</v>
      </c>
      <c r="D57" s="5">
        <v>6726000000</v>
      </c>
      <c r="E57" s="5">
        <v>8530000000</v>
      </c>
      <c r="F57" s="5">
        <v>-15215000000</v>
      </c>
      <c r="G57" s="5">
        <v>3344000000</v>
      </c>
      <c r="I57" s="5">
        <v>-12581000000</v>
      </c>
      <c r="J57" s="5">
        <v>17447000000</v>
      </c>
      <c r="K57" s="5">
        <v>1755000000</v>
      </c>
      <c r="L57" s="5">
        <v>29376000000</v>
      </c>
      <c r="M57" s="5">
        <v>29576238140</v>
      </c>
      <c r="N57" s="5">
        <v>-1478138109</v>
      </c>
      <c r="O57" s="5">
        <v>-7038566736</v>
      </c>
      <c r="P57" s="5">
        <v>-1235719885</v>
      </c>
    </row>
    <row r="58" spans="2:19" ht="15.5" x14ac:dyDescent="0.35">
      <c r="C58" t="s">
        <v>86</v>
      </c>
      <c r="D58" s="5">
        <v>124001000000</v>
      </c>
      <c r="E58" s="5">
        <v>58226000000</v>
      </c>
      <c r="F58" s="5">
        <v>73729000000</v>
      </c>
      <c r="G58" s="5">
        <v>53406000000</v>
      </c>
      <c r="I58" s="5">
        <v>216231000000</v>
      </c>
      <c r="J58" s="5">
        <v>136427000000</v>
      </c>
      <c r="K58" s="5">
        <v>-56540000000</v>
      </c>
      <c r="L58" s="5">
        <v>195787000000</v>
      </c>
      <c r="M58" s="5">
        <v>245900159454</v>
      </c>
      <c r="N58" s="5">
        <v>169980654458</v>
      </c>
      <c r="O58" s="5">
        <v>54577075678</v>
      </c>
      <c r="P58" s="5">
        <v>63297187690</v>
      </c>
      <c r="Q58" s="5">
        <v>35530897256</v>
      </c>
      <c r="R58" s="5">
        <v>51429785049</v>
      </c>
      <c r="S58" s="5">
        <v>68194751644</v>
      </c>
    </row>
    <row r="59" spans="2:19" ht="15.5" x14ac:dyDescent="0.35">
      <c r="C59" t="s">
        <v>87</v>
      </c>
      <c r="D59" s="5">
        <v>-32796000000</v>
      </c>
      <c r="E59" s="5">
        <v>-14325000000</v>
      </c>
      <c r="F59" s="5">
        <v>-87291000000</v>
      </c>
      <c r="G59" s="5">
        <v>-29401000000</v>
      </c>
      <c r="I59" s="5">
        <v>-244543000000</v>
      </c>
      <c r="J59" s="5">
        <v>-60949000000</v>
      </c>
      <c r="K59" s="5">
        <v>-153677000000</v>
      </c>
      <c r="L59" s="5">
        <v>-27797000000</v>
      </c>
      <c r="M59" s="5">
        <v>-27554815469</v>
      </c>
      <c r="N59" s="5">
        <v>-123663321160</v>
      </c>
      <c r="O59" s="5">
        <v>-37063000819</v>
      </c>
      <c r="P59" s="5">
        <v>-27080512251</v>
      </c>
      <c r="Q59" s="5">
        <v>-23017215979</v>
      </c>
      <c r="R59" s="5">
        <v>-28234817916</v>
      </c>
      <c r="S59" s="5">
        <v>-17096939298</v>
      </c>
    </row>
    <row r="60" spans="2:19" ht="15.5" x14ac:dyDescent="0.35">
      <c r="C60" t="s">
        <v>90</v>
      </c>
      <c r="D60" s="5">
        <v>-13093000000</v>
      </c>
      <c r="E60" s="5">
        <v>8116000000</v>
      </c>
      <c r="F60" s="5">
        <v>17390000000</v>
      </c>
      <c r="G60" s="5">
        <v>-6571000000</v>
      </c>
      <c r="I60" s="5">
        <v>-71393000000</v>
      </c>
      <c r="J60" s="5">
        <v>33896000000</v>
      </c>
      <c r="K60" s="5">
        <v>-32785000000</v>
      </c>
      <c r="L60" s="5">
        <v>7329000000</v>
      </c>
      <c r="M60" s="5">
        <v>29588002722</v>
      </c>
      <c r="N60" s="5">
        <v>-36405683406</v>
      </c>
      <c r="O60" s="5">
        <v>4275755620</v>
      </c>
    </row>
    <row r="61" spans="2:19" ht="15.5" x14ac:dyDescent="0.35">
      <c r="C61" t="s">
        <v>89</v>
      </c>
      <c r="D61" s="5">
        <v>96000000</v>
      </c>
      <c r="E61" s="5">
        <v>2000000</v>
      </c>
      <c r="F61" s="5">
        <v>35000000</v>
      </c>
      <c r="G61" s="5">
        <v>20000000</v>
      </c>
      <c r="I61" s="5">
        <v>92000000</v>
      </c>
      <c r="J61" s="5">
        <v>473000000</v>
      </c>
      <c r="K61" s="5">
        <v>1336000000</v>
      </c>
      <c r="L61" s="5">
        <v>20000000</v>
      </c>
      <c r="M61" s="5">
        <v>33324672</v>
      </c>
      <c r="N61" s="5">
        <v>77695328</v>
      </c>
      <c r="O61" s="5">
        <v>399133556</v>
      </c>
      <c r="P61" s="5">
        <v>1669306206</v>
      </c>
      <c r="Q61" s="5">
        <v>72568981</v>
      </c>
      <c r="R61" s="5">
        <v>86401180</v>
      </c>
      <c r="S61" s="5">
        <v>93608393</v>
      </c>
    </row>
    <row r="62" spans="2:19" ht="15.5" x14ac:dyDescent="0.35">
      <c r="C62" t="s">
        <v>27</v>
      </c>
      <c r="D62" s="5">
        <v>-31582000000</v>
      </c>
      <c r="E62" s="5">
        <v>-28713000000</v>
      </c>
      <c r="F62" s="5">
        <v>-32441000000</v>
      </c>
      <c r="G62" s="5">
        <v>-30977000000</v>
      </c>
      <c r="I62" s="5">
        <v>-123043000000</v>
      </c>
      <c r="J62" s="5">
        <v>-130967000000</v>
      </c>
      <c r="K62" s="5">
        <v>-118073000000</v>
      </c>
      <c r="L62" s="5">
        <v>-60717000000</v>
      </c>
      <c r="M62" s="5">
        <v>-52339964741</v>
      </c>
      <c r="N62" s="5">
        <v>-55166613020</v>
      </c>
      <c r="O62" s="5">
        <v>-50253001772</v>
      </c>
      <c r="P62" s="5">
        <v>-43820419503</v>
      </c>
      <c r="Q62" s="5">
        <v>-27530334207</v>
      </c>
      <c r="R62" s="5">
        <v>-36318980551</v>
      </c>
      <c r="S62" s="5">
        <v>-37741951560</v>
      </c>
    </row>
    <row r="63" spans="2:19" ht="15.5" x14ac:dyDescent="0.35">
      <c r="C63" t="s">
        <v>94</v>
      </c>
      <c r="D63" s="5">
        <v>-32796000000</v>
      </c>
      <c r="E63" s="5">
        <v>-14325000000</v>
      </c>
      <c r="F63" s="5">
        <v>-87291000000</v>
      </c>
      <c r="G63" s="5">
        <v>-29401000000</v>
      </c>
      <c r="I63" s="5">
        <v>-244543000000</v>
      </c>
      <c r="J63" s="5">
        <v>-60949000000</v>
      </c>
      <c r="K63" s="5">
        <v>-153677000000</v>
      </c>
      <c r="L63" s="5">
        <v>-27797000000</v>
      </c>
      <c r="M63" s="5">
        <v>-27554815469</v>
      </c>
      <c r="N63" s="5">
        <v>-123663321160</v>
      </c>
      <c r="O63" s="5">
        <v>-37063000819</v>
      </c>
      <c r="P63" s="5">
        <v>-27080512251</v>
      </c>
      <c r="Q63" s="5">
        <v>-23017215979</v>
      </c>
      <c r="R63" s="5">
        <v>-28234817916</v>
      </c>
      <c r="S63" s="5">
        <v>-17096939298</v>
      </c>
    </row>
    <row r="64" spans="2:19" ht="15.5" x14ac:dyDescent="0.35">
      <c r="C64" t="s">
        <v>29</v>
      </c>
      <c r="D64" s="5">
        <v>91205000000</v>
      </c>
      <c r="E64" s="5">
        <v>43901000000</v>
      </c>
      <c r="F64" s="5">
        <v>-13562000000</v>
      </c>
      <c r="G64" s="5">
        <v>24005000000</v>
      </c>
      <c r="I64" s="5">
        <v>-28312000000</v>
      </c>
      <c r="J64" s="5">
        <v>75478000000</v>
      </c>
      <c r="K64" s="5">
        <v>-210217000000</v>
      </c>
      <c r="L64" s="5">
        <v>167990000000</v>
      </c>
      <c r="M64" s="5">
        <v>218345343985</v>
      </c>
      <c r="N64" s="5">
        <v>46317333298</v>
      </c>
      <c r="O64" s="5">
        <v>17514074859</v>
      </c>
      <c r="P64" s="5">
        <v>36216675439</v>
      </c>
      <c r="Q64" s="5">
        <v>12513681277</v>
      </c>
      <c r="R64" s="5">
        <v>23194967133</v>
      </c>
      <c r="S64" s="5">
        <v>51097812346</v>
      </c>
    </row>
    <row r="65" spans="2:19" ht="15.5" x14ac:dyDescent="0.35">
      <c r="C65" t="s">
        <v>28</v>
      </c>
      <c r="D65" s="5">
        <v>-6114000000</v>
      </c>
      <c r="E65" s="5">
        <v>-7521000000</v>
      </c>
      <c r="F65" s="5">
        <v>-10190000000</v>
      </c>
      <c r="G65" s="5">
        <v>-5547000000</v>
      </c>
      <c r="I65" s="5">
        <v>-21095000000</v>
      </c>
      <c r="J65" s="5">
        <v>-25569000000</v>
      </c>
      <c r="K65" s="5">
        <v>-31571000000</v>
      </c>
      <c r="L65" s="5">
        <v>-1576000000</v>
      </c>
      <c r="M65" s="5">
        <v>-17369538038</v>
      </c>
      <c r="N65" s="5">
        <v>26960409124</v>
      </c>
      <c r="O65" s="5">
        <v>21397893424</v>
      </c>
      <c r="P65" s="5">
        <v>26977223660</v>
      </c>
      <c r="Q65" s="5">
        <v>25686000465</v>
      </c>
      <c r="R65" s="5">
        <v>10599899807</v>
      </c>
      <c r="S65" s="5">
        <v>-25783708943</v>
      </c>
    </row>
    <row r="66" spans="2:19" ht="15.5" x14ac:dyDescent="0.35">
      <c r="C66" t="s">
        <v>321</v>
      </c>
      <c r="D66" s="5">
        <v>-4946000000</v>
      </c>
      <c r="E66" s="5">
        <v>-6548000000</v>
      </c>
      <c r="F66" s="5">
        <v>-13569000000</v>
      </c>
      <c r="G66" s="5">
        <v>-2647000000</v>
      </c>
      <c r="I66" s="5">
        <v>-16350000000</v>
      </c>
      <c r="J66" s="5">
        <v>-15355000000</v>
      </c>
      <c r="K66" s="5">
        <v>-7224000000</v>
      </c>
      <c r="L66" s="5">
        <v>-8918000000</v>
      </c>
      <c r="M66" s="5">
        <v>-25609738291</v>
      </c>
      <c r="N66" s="5">
        <v>-357401136</v>
      </c>
    </row>
    <row r="67" spans="2:19" ht="15.5" x14ac:dyDescent="0.35">
      <c r="C67" t="s">
        <v>322</v>
      </c>
      <c r="D67" s="5">
        <v>-1168000000</v>
      </c>
      <c r="E67" s="5">
        <v>-973000000</v>
      </c>
      <c r="F67" s="5">
        <v>3379000000</v>
      </c>
      <c r="G67" s="5">
        <v>-2900000000</v>
      </c>
      <c r="I67" s="5">
        <v>-4745000000</v>
      </c>
      <c r="J67" s="5">
        <v>-10214000000</v>
      </c>
      <c r="K67" s="5">
        <v>-24347000000</v>
      </c>
      <c r="L67" s="5">
        <v>7342000000</v>
      </c>
      <c r="M67" s="5">
        <v>8240200253</v>
      </c>
      <c r="N67" s="5">
        <v>27317810260</v>
      </c>
    </row>
    <row r="68" spans="2:19" ht="15.5" x14ac:dyDescent="0.35">
      <c r="C68" t="s">
        <v>323</v>
      </c>
      <c r="D68" s="5">
        <v>-6114000000</v>
      </c>
      <c r="E68" s="5">
        <v>-7521000000</v>
      </c>
      <c r="F68" s="5">
        <v>-10190000000</v>
      </c>
      <c r="G68" s="5">
        <v>-5547000000</v>
      </c>
      <c r="I68" s="5">
        <v>-21095000000</v>
      </c>
      <c r="J68" s="5">
        <v>-25569000000</v>
      </c>
      <c r="K68" s="5">
        <v>-31571000000</v>
      </c>
      <c r="L68" s="5">
        <v>-1576000000</v>
      </c>
      <c r="M68" s="5">
        <v>-17369538038</v>
      </c>
      <c r="N68" s="5">
        <v>26960409124</v>
      </c>
      <c r="O68" s="5">
        <v>21397893424</v>
      </c>
      <c r="P68" s="5">
        <v>26977223660</v>
      </c>
      <c r="Q68" s="5">
        <v>25686000465</v>
      </c>
      <c r="R68" s="5">
        <v>10599899807</v>
      </c>
      <c r="S68" s="5">
        <v>-25783708943</v>
      </c>
    </row>
    <row r="69" spans="2:19" ht="15.5" x14ac:dyDescent="0.35">
      <c r="C69" t="s">
        <v>97</v>
      </c>
      <c r="D69" s="5">
        <v>85091000000</v>
      </c>
      <c r="E69" s="5">
        <v>36380000000</v>
      </c>
      <c r="F69" s="5">
        <v>-23752000000</v>
      </c>
      <c r="G69" s="5">
        <v>18458000000</v>
      </c>
      <c r="I69" s="5">
        <v>-49407000000</v>
      </c>
      <c r="J69" s="5">
        <v>49909000000</v>
      </c>
      <c r="K69" s="5">
        <v>-241788000000</v>
      </c>
      <c r="L69" s="5">
        <v>166414000000</v>
      </c>
      <c r="M69" s="5">
        <v>200975805947</v>
      </c>
      <c r="N69" s="5">
        <v>73277742422</v>
      </c>
      <c r="O69" s="5">
        <v>38911968283</v>
      </c>
      <c r="P69" s="5">
        <v>63193899099</v>
      </c>
      <c r="Q69" s="5">
        <v>38199681742</v>
      </c>
      <c r="R69" s="5">
        <v>33794866940</v>
      </c>
      <c r="S69" s="5">
        <v>25314103403</v>
      </c>
    </row>
    <row r="70" spans="2:19" ht="15.5" x14ac:dyDescent="0.35">
      <c r="C70" t="s">
        <v>98</v>
      </c>
      <c r="D70" s="5">
        <v>145765000000</v>
      </c>
      <c r="E70" s="5">
        <v>34083000000</v>
      </c>
      <c r="F70" s="5">
        <v>9577000000</v>
      </c>
      <c r="G70" s="5">
        <v>72856000000</v>
      </c>
      <c r="I70" s="5">
        <v>94079000000</v>
      </c>
      <c r="J70" s="5">
        <v>100602000000</v>
      </c>
      <c r="K70" s="5">
        <v>-68307000000</v>
      </c>
      <c r="L70" s="5">
        <v>245121000000</v>
      </c>
      <c r="M70" s="5">
        <v>22981813306</v>
      </c>
      <c r="N70" s="5">
        <v>38223883062</v>
      </c>
      <c r="O70" s="5">
        <v>-87795648130</v>
      </c>
      <c r="P70" s="5">
        <v>118563219537</v>
      </c>
      <c r="Q70" s="5">
        <v>9307002541</v>
      </c>
      <c r="R70" s="5">
        <v>-44320372980</v>
      </c>
      <c r="S70" s="5">
        <v>189206189772</v>
      </c>
    </row>
    <row r="71" spans="2:19" ht="15.5" x14ac:dyDescent="0.35">
      <c r="C71" t="s">
        <v>99</v>
      </c>
      <c r="D71" s="5">
        <v>230856000000</v>
      </c>
      <c r="E71" s="5">
        <v>70463000000</v>
      </c>
      <c r="F71" s="5">
        <v>-14175000000</v>
      </c>
      <c r="G71" s="5">
        <v>91314000000</v>
      </c>
      <c r="I71" s="5">
        <v>44672000000</v>
      </c>
      <c r="J71" s="5">
        <v>150511000000</v>
      </c>
      <c r="K71" s="5">
        <v>-310095000000</v>
      </c>
      <c r="L71" s="5">
        <v>411535000000</v>
      </c>
      <c r="M71" s="5">
        <v>223957619253</v>
      </c>
      <c r="N71" s="5">
        <v>111501625484</v>
      </c>
      <c r="O71" s="5">
        <v>-48883679847</v>
      </c>
      <c r="P71" s="5">
        <v>181757118636</v>
      </c>
      <c r="Q71" s="5">
        <v>47506684283</v>
      </c>
      <c r="R71" s="5">
        <v>-10525506040</v>
      </c>
      <c r="S71" s="5">
        <v>214520293175</v>
      </c>
    </row>
    <row r="72" spans="2:19" ht="15.5" x14ac:dyDescent="0.35">
      <c r="C72" t="s">
        <v>100</v>
      </c>
      <c r="D72" s="5">
        <v>85091000000</v>
      </c>
      <c r="E72" s="5">
        <v>36380000000</v>
      </c>
      <c r="F72" s="5">
        <v>-23752000000</v>
      </c>
      <c r="G72" s="5">
        <v>18458000000</v>
      </c>
      <c r="I72" s="5">
        <v>-49407000000</v>
      </c>
      <c r="J72" s="5">
        <v>49909000000</v>
      </c>
      <c r="K72" s="5">
        <v>-241788000000</v>
      </c>
      <c r="L72" s="5">
        <v>166414000000</v>
      </c>
      <c r="M72" s="5">
        <v>200975805947</v>
      </c>
      <c r="N72" s="5">
        <v>73277742422</v>
      </c>
      <c r="O72" s="5">
        <v>38911968283</v>
      </c>
      <c r="P72" s="5">
        <v>63193899099</v>
      </c>
      <c r="Q72" s="5">
        <v>38199681742</v>
      </c>
      <c r="R72" s="5">
        <v>33794866940</v>
      </c>
      <c r="S72" s="5">
        <v>25314103403</v>
      </c>
    </row>
    <row r="73" spans="2:19" ht="15.5" x14ac:dyDescent="0.35">
      <c r="C73" t="s">
        <v>8</v>
      </c>
      <c r="D73" s="5">
        <v>224130000000</v>
      </c>
      <c r="E73" s="5">
        <v>61933000000</v>
      </c>
      <c r="F73" s="5">
        <v>1040000000</v>
      </c>
      <c r="G73" s="5">
        <v>87970000000</v>
      </c>
      <c r="I73" s="5">
        <v>57253000000</v>
      </c>
      <c r="J73" s="5">
        <v>133064000000</v>
      </c>
      <c r="K73" s="5">
        <v>-311850000000</v>
      </c>
      <c r="L73" s="5">
        <v>382159000000</v>
      </c>
      <c r="M73" s="5">
        <v>194381381113</v>
      </c>
      <c r="N73" s="5">
        <v>112979763593</v>
      </c>
      <c r="O73" s="5">
        <v>-41845113111</v>
      </c>
      <c r="P73" s="5">
        <v>182992838521</v>
      </c>
      <c r="Q73" s="5">
        <v>47506684283</v>
      </c>
      <c r="R73" s="5">
        <v>-10525506040</v>
      </c>
      <c r="S73" s="5">
        <v>214520293175</v>
      </c>
    </row>
    <row r="74" spans="2:19" ht="15.5" x14ac:dyDescent="0.35">
      <c r="C74" t="s">
        <v>102</v>
      </c>
      <c r="D74" s="5">
        <v>85091000000</v>
      </c>
      <c r="E74" s="5">
        <v>36380000000</v>
      </c>
      <c r="F74" s="5">
        <v>-23752000000</v>
      </c>
      <c r="G74" s="5">
        <v>18458000000</v>
      </c>
      <c r="I74" s="5">
        <v>-49407000000</v>
      </c>
      <c r="J74" s="5">
        <v>49909000000</v>
      </c>
      <c r="K74" s="5">
        <v>-241788000000</v>
      </c>
      <c r="L74" s="5">
        <v>166414000000</v>
      </c>
      <c r="M74" s="5">
        <v>200975805947</v>
      </c>
      <c r="N74" s="5">
        <v>73277742422</v>
      </c>
      <c r="O74" s="5">
        <v>38911968283</v>
      </c>
      <c r="P74" s="5">
        <v>63193899099</v>
      </c>
      <c r="Q74" s="5">
        <v>38199681742</v>
      </c>
      <c r="R74" s="5">
        <v>33794866940</v>
      </c>
      <c r="S74" s="5">
        <v>25314103403</v>
      </c>
    </row>
    <row r="75" spans="2:19" ht="15.5" x14ac:dyDescent="0.35">
      <c r="C75" t="s">
        <v>103</v>
      </c>
      <c r="D75" s="5">
        <v>230856000000</v>
      </c>
      <c r="E75" s="5">
        <v>70463000000</v>
      </c>
      <c r="F75" s="5">
        <v>-14175000000</v>
      </c>
      <c r="G75" s="5">
        <v>91314000000</v>
      </c>
      <c r="I75" s="5">
        <v>44672000000</v>
      </c>
      <c r="J75" s="5">
        <v>150511000000</v>
      </c>
      <c r="K75" s="5">
        <v>-310095000000</v>
      </c>
      <c r="L75" s="5">
        <v>411535000000</v>
      </c>
      <c r="M75" s="5">
        <v>223957619253</v>
      </c>
      <c r="N75" s="5">
        <v>111501625484</v>
      </c>
      <c r="O75" s="5">
        <v>-48883679847</v>
      </c>
      <c r="P75" s="5">
        <v>181757118636</v>
      </c>
      <c r="Q75" s="5">
        <v>47506684283</v>
      </c>
      <c r="R75" s="5">
        <v>-10525506040</v>
      </c>
      <c r="S75" s="5">
        <v>214520293175</v>
      </c>
    </row>
    <row r="76" spans="2:19" ht="15.5" x14ac:dyDescent="0.35">
      <c r="C76" t="s">
        <v>104</v>
      </c>
      <c r="D76" s="5">
        <v>230856000000</v>
      </c>
      <c r="E76" s="5">
        <v>70463000000</v>
      </c>
      <c r="F76" s="5">
        <v>-14175000000</v>
      </c>
      <c r="G76" s="5">
        <v>91314000000</v>
      </c>
      <c r="I76" s="5">
        <v>44672000000</v>
      </c>
      <c r="J76" s="5">
        <v>150511000000</v>
      </c>
      <c r="K76" s="5">
        <v>-310095000000</v>
      </c>
      <c r="L76" s="5">
        <v>411535000000</v>
      </c>
      <c r="M76" s="5">
        <v>223957619253</v>
      </c>
      <c r="N76" s="5">
        <v>111501625484</v>
      </c>
      <c r="O76" s="5">
        <v>-48883679847</v>
      </c>
      <c r="P76" s="5">
        <v>181757118636</v>
      </c>
      <c r="Q76" s="5">
        <v>47506684283</v>
      </c>
      <c r="R76" s="5">
        <v>-10525506040</v>
      </c>
      <c r="S76" s="5">
        <v>214520293175</v>
      </c>
    </row>
    <row r="78" spans="2:19" ht="15.5" x14ac:dyDescent="0.35">
      <c r="B78" t="s">
        <v>105</v>
      </c>
      <c r="C78" t="s">
        <v>106</v>
      </c>
    </row>
    <row r="79" spans="2:19" ht="15.5" x14ac:dyDescent="0.35">
      <c r="C79" t="s">
        <v>107</v>
      </c>
    </row>
    <row r="80" spans="2:19" ht="15.5" x14ac:dyDescent="0.35">
      <c r="C80" t="s">
        <v>20</v>
      </c>
      <c r="D80" s="5">
        <v>24491000000</v>
      </c>
      <c r="E80" s="5">
        <v>18884000000</v>
      </c>
      <c r="F80" s="5">
        <v>41650000000</v>
      </c>
      <c r="G80" s="5">
        <v>34462000000</v>
      </c>
      <c r="I80" s="5">
        <v>41650000000</v>
      </c>
      <c r="J80" s="5">
        <v>16970000000</v>
      </c>
      <c r="K80" s="5">
        <v>45888000000</v>
      </c>
      <c r="L80" s="5">
        <v>41063000000</v>
      </c>
      <c r="M80" s="5">
        <v>39844820218</v>
      </c>
      <c r="N80" s="5">
        <v>33359583433</v>
      </c>
      <c r="O80" s="5">
        <v>27763350209</v>
      </c>
      <c r="P80" s="5">
        <v>123688904710</v>
      </c>
      <c r="Q80" s="5">
        <v>35033389786</v>
      </c>
      <c r="R80" s="5">
        <v>53522210036</v>
      </c>
      <c r="S80" s="5">
        <v>73794484322</v>
      </c>
    </row>
    <row r="81" spans="3:19" ht="15.5" x14ac:dyDescent="0.35">
      <c r="C81" t="s">
        <v>109</v>
      </c>
      <c r="D81" s="5">
        <v>1143213000000</v>
      </c>
      <c r="E81" s="5">
        <v>1009326000000</v>
      </c>
      <c r="F81" s="5">
        <v>976587000000</v>
      </c>
      <c r="G81" s="5">
        <v>914484000000</v>
      </c>
      <c r="I81" s="5">
        <v>976587000000</v>
      </c>
      <c r="J81" s="5">
        <v>737292000000</v>
      </c>
      <c r="K81" s="5">
        <v>553378000000</v>
      </c>
      <c r="L81" s="5">
        <v>688884000000</v>
      </c>
      <c r="M81" s="5">
        <v>741166335857</v>
      </c>
      <c r="N81" s="5">
        <v>554100135995</v>
      </c>
      <c r="O81" s="5">
        <v>518821479305</v>
      </c>
      <c r="P81" s="5">
        <v>506095944881</v>
      </c>
      <c r="Q81" s="5">
        <v>430289817684</v>
      </c>
      <c r="R81" s="5">
        <v>408872965447</v>
      </c>
      <c r="S81" s="5">
        <v>428081416006</v>
      </c>
    </row>
    <row r="82" spans="3:19" ht="15.5" x14ac:dyDescent="0.35">
      <c r="C82" t="s">
        <v>110</v>
      </c>
      <c r="D82" s="5">
        <v>532071000000</v>
      </c>
      <c r="E82" s="5">
        <v>172133000000</v>
      </c>
      <c r="F82" s="5">
        <v>324613000000</v>
      </c>
      <c r="G82" s="5">
        <v>353569000000</v>
      </c>
      <c r="I82" s="5">
        <v>324613000000</v>
      </c>
      <c r="J82" s="5">
        <v>450042000000</v>
      </c>
      <c r="K82" s="5">
        <v>325756000000</v>
      </c>
      <c r="L82" s="5">
        <v>529993000000</v>
      </c>
      <c r="M82" s="5">
        <v>512779254971</v>
      </c>
      <c r="N82" s="5">
        <v>433866427812</v>
      </c>
      <c r="O82" s="5">
        <v>466998602484</v>
      </c>
      <c r="P82" s="5">
        <v>486043451785</v>
      </c>
      <c r="Q82" s="5">
        <v>384189886295</v>
      </c>
      <c r="R82" s="5">
        <v>365124447698</v>
      </c>
      <c r="S82" s="5">
        <v>265387619943</v>
      </c>
    </row>
    <row r="83" spans="3:19" ht="15.5" x14ac:dyDescent="0.35">
      <c r="C83" t="s">
        <v>111</v>
      </c>
      <c r="D83" s="5">
        <v>17556000000</v>
      </c>
      <c r="E83" s="5">
        <v>15193000000</v>
      </c>
      <c r="F83" s="5">
        <v>7361000000</v>
      </c>
      <c r="G83" s="5">
        <v>11522000000</v>
      </c>
      <c r="I83" s="5">
        <v>7361000000</v>
      </c>
      <c r="J83" s="5">
        <v>7662000000</v>
      </c>
      <c r="K83" s="5">
        <v>11714000000</v>
      </c>
      <c r="L83" s="5">
        <v>2182000000</v>
      </c>
      <c r="M83" s="5">
        <v>19879839251</v>
      </c>
      <c r="N83" s="5">
        <v>16648283454</v>
      </c>
      <c r="O83" s="5">
        <v>72719455781</v>
      </c>
      <c r="P83" s="5">
        <v>51380339081</v>
      </c>
      <c r="Q83" s="5">
        <v>18626012479</v>
      </c>
      <c r="R83" s="5">
        <v>14071120877</v>
      </c>
      <c r="S83" s="5">
        <v>13052046016</v>
      </c>
    </row>
    <row r="84" spans="3:19" ht="15.5" x14ac:dyDescent="0.35">
      <c r="C84" t="s">
        <v>112</v>
      </c>
      <c r="D84" s="5">
        <v>1143213000000</v>
      </c>
      <c r="E84" s="5">
        <v>1009326000000</v>
      </c>
      <c r="F84" s="5">
        <v>976587000000</v>
      </c>
      <c r="G84" s="5">
        <v>914484000000</v>
      </c>
      <c r="I84" s="5">
        <v>976587000000</v>
      </c>
      <c r="J84" s="5">
        <v>737292000000</v>
      </c>
      <c r="K84" s="5">
        <v>553378000000</v>
      </c>
      <c r="L84" s="5">
        <v>688884000000</v>
      </c>
      <c r="M84" s="5">
        <v>741166335857</v>
      </c>
      <c r="N84" s="5">
        <v>554100135995</v>
      </c>
      <c r="O84" s="5">
        <v>518821479305</v>
      </c>
      <c r="P84" s="5">
        <v>506095944881</v>
      </c>
      <c r="Q84" s="5">
        <v>430289817684</v>
      </c>
      <c r="R84" s="5">
        <v>408872965447</v>
      </c>
      <c r="S84" s="5">
        <v>428081416006</v>
      </c>
    </row>
    <row r="85" spans="3:19" ht="15.5" x14ac:dyDescent="0.35">
      <c r="C85" t="s">
        <v>113</v>
      </c>
      <c r="D85" s="5">
        <v>7871000000</v>
      </c>
      <c r="E85" s="5">
        <v>1488000000</v>
      </c>
      <c r="F85" s="5">
        <v>2014000000</v>
      </c>
      <c r="G85" s="5">
        <v>16520000000</v>
      </c>
      <c r="I85" s="5">
        <v>2014000000</v>
      </c>
      <c r="J85" s="5">
        <v>14079000000</v>
      </c>
      <c r="K85" s="5">
        <v>2603000000</v>
      </c>
      <c r="L85" s="5">
        <v>3280000000</v>
      </c>
      <c r="M85" s="5">
        <v>14893503117</v>
      </c>
      <c r="N85" s="5">
        <v>4926031886</v>
      </c>
      <c r="O85" s="5">
        <v>9015374431</v>
      </c>
      <c r="P85" s="5">
        <v>406353484</v>
      </c>
      <c r="Q85" s="5">
        <v>4136366918</v>
      </c>
      <c r="R85" s="5">
        <v>2143338879</v>
      </c>
      <c r="S85" s="5">
        <v>1156284772</v>
      </c>
    </row>
    <row r="86" spans="3:19" ht="15.5" x14ac:dyDescent="0.35">
      <c r="C86" t="s">
        <v>114</v>
      </c>
      <c r="D86" s="5">
        <v>7871000000</v>
      </c>
      <c r="E86" s="5">
        <v>1488000000</v>
      </c>
      <c r="F86" s="5">
        <v>2014000000</v>
      </c>
      <c r="G86" s="5">
        <v>16520000000</v>
      </c>
      <c r="I86" s="5">
        <v>2014000000</v>
      </c>
      <c r="J86" s="5">
        <v>14079000000</v>
      </c>
      <c r="K86" s="5">
        <v>2603000000</v>
      </c>
      <c r="L86" s="5">
        <v>3280000000</v>
      </c>
      <c r="M86" s="5">
        <v>14893503117</v>
      </c>
      <c r="N86" s="5">
        <v>4926031886</v>
      </c>
      <c r="O86" s="5">
        <v>9015374431</v>
      </c>
      <c r="P86" s="5">
        <v>406353484</v>
      </c>
      <c r="Q86" s="5">
        <v>4136366918</v>
      </c>
      <c r="R86" s="5">
        <v>2143338879</v>
      </c>
      <c r="S86" s="5">
        <v>1156284772</v>
      </c>
    </row>
    <row r="87" spans="3:19" ht="15.5" x14ac:dyDescent="0.35">
      <c r="C87" t="s">
        <v>115</v>
      </c>
      <c r="D87" s="5">
        <v>1122937000000</v>
      </c>
      <c r="E87" s="5">
        <v>834383000000</v>
      </c>
      <c r="F87" s="5">
        <v>913627000000</v>
      </c>
      <c r="G87" s="5">
        <v>893639000000</v>
      </c>
      <c r="I87" s="5">
        <v>913627000000</v>
      </c>
      <c r="J87" s="5">
        <v>909364000000</v>
      </c>
      <c r="K87" s="5">
        <v>789886000000</v>
      </c>
      <c r="L87" s="5">
        <v>1188514000000</v>
      </c>
      <c r="M87" s="5">
        <v>909936206246</v>
      </c>
      <c r="N87" s="5">
        <v>659317026781</v>
      </c>
      <c r="O87" s="5">
        <v>721238224040</v>
      </c>
      <c r="P87" s="5">
        <v>747525281176</v>
      </c>
      <c r="Q87" s="5">
        <v>630688428478</v>
      </c>
      <c r="R87" s="5">
        <v>621015089276</v>
      </c>
      <c r="S87" s="5">
        <v>581817476600</v>
      </c>
    </row>
    <row r="88" spans="3:19" ht="15.5" x14ac:dyDescent="0.35">
      <c r="C88" t="s">
        <v>85</v>
      </c>
      <c r="D88" s="5">
        <v>1251788000000</v>
      </c>
      <c r="E88" s="5">
        <v>1106023000000</v>
      </c>
      <c r="F88" s="5">
        <v>1071940000000</v>
      </c>
      <c r="G88" s="5">
        <v>1062360000000</v>
      </c>
      <c r="I88" s="5">
        <v>1071940000000</v>
      </c>
      <c r="J88" s="5">
        <v>977858000000</v>
      </c>
      <c r="K88" s="5">
        <v>877253000000</v>
      </c>
      <c r="L88" s="5">
        <v>945560000000</v>
      </c>
      <c r="M88" s="5">
        <v>700438618240</v>
      </c>
      <c r="N88" s="5">
        <v>677456804934</v>
      </c>
      <c r="O88" s="5">
        <v>639232921872</v>
      </c>
      <c r="P88" s="5">
        <v>727028570002</v>
      </c>
      <c r="Q88" s="5">
        <v>608465350465</v>
      </c>
      <c r="R88" s="5">
        <v>589410718735</v>
      </c>
      <c r="S88" s="5">
        <v>633731091715</v>
      </c>
    </row>
    <row r="89" spans="3:19" ht="15.5" x14ac:dyDescent="0.35">
      <c r="C89" t="s">
        <v>116</v>
      </c>
      <c r="D89" s="5">
        <v>2421615000000</v>
      </c>
      <c r="E89" s="5">
        <v>1930079000000</v>
      </c>
      <c r="F89" s="5">
        <v>1982888000000</v>
      </c>
      <c r="G89" s="5">
        <v>1909555000000</v>
      </c>
      <c r="I89" s="5">
        <v>1982888000000</v>
      </c>
      <c r="J89" s="5">
        <v>1753904000000</v>
      </c>
      <c r="K89" s="5">
        <v>1484505000000</v>
      </c>
      <c r="L89" s="5">
        <v>2006812000000</v>
      </c>
      <c r="M89" s="5">
        <v>1814243649259</v>
      </c>
      <c r="N89" s="5">
        <v>1337085097940</v>
      </c>
      <c r="O89" s="5">
        <v>1394497849782</v>
      </c>
      <c r="P89" s="5">
        <v>1494150559018</v>
      </c>
      <c r="Q89" s="5">
        <v>1189727024906</v>
      </c>
      <c r="R89" s="5">
        <v>1179999891768</v>
      </c>
      <c r="S89" s="5">
        <v>1137766718031</v>
      </c>
    </row>
    <row r="90" spans="3:19" ht="15.5" x14ac:dyDescent="0.35">
      <c r="C90" t="s">
        <v>117</v>
      </c>
    </row>
    <row r="91" spans="3:19" ht="15.5" x14ac:dyDescent="0.35">
      <c r="C91" t="s">
        <v>121</v>
      </c>
      <c r="D91" s="5">
        <v>3289897000000</v>
      </c>
      <c r="E91" s="5">
        <v>3182460000000</v>
      </c>
      <c r="F91" s="5">
        <v>3201675000000</v>
      </c>
      <c r="G91" s="5">
        <v>3298711000000</v>
      </c>
      <c r="I91" s="5">
        <v>3201675000000</v>
      </c>
      <c r="J91" s="5">
        <v>3275019000000</v>
      </c>
      <c r="K91" s="5">
        <v>3315916000000</v>
      </c>
      <c r="L91" s="5">
        <v>3483034000000</v>
      </c>
      <c r="M91" s="5">
        <v>2616767257178</v>
      </c>
      <c r="N91" s="5">
        <v>2662486993594</v>
      </c>
      <c r="O91" s="5">
        <v>2720377238742</v>
      </c>
      <c r="P91" s="5">
        <v>2535555929013</v>
      </c>
      <c r="Q91" s="5">
        <v>1992196958293</v>
      </c>
      <c r="R91" s="5">
        <v>2025462701661</v>
      </c>
      <c r="S91" s="5">
        <v>2101159762436</v>
      </c>
    </row>
    <row r="92" spans="3:19" ht="15.5" x14ac:dyDescent="0.35">
      <c r="C92" t="s">
        <v>126</v>
      </c>
      <c r="D92" s="5">
        <v>3607829000000</v>
      </c>
      <c r="E92" s="5">
        <v>3462577000000</v>
      </c>
      <c r="F92" s="5">
        <v>3465591000000</v>
      </c>
      <c r="G92" s="5">
        <v>3590562000000</v>
      </c>
      <c r="I92" s="5">
        <v>3465591000000</v>
      </c>
      <c r="J92" s="5">
        <v>3590967000000</v>
      </c>
      <c r="K92" s="5">
        <v>3560351000000</v>
      </c>
      <c r="L92" s="5">
        <v>3770261000000</v>
      </c>
      <c r="M92" s="5">
        <v>2814588302672</v>
      </c>
      <c r="N92" s="5">
        <v>2865170026330</v>
      </c>
      <c r="O92" s="5">
        <v>2954525037917</v>
      </c>
      <c r="P92" s="5">
        <v>2790751028108</v>
      </c>
      <c r="Q92" s="5">
        <v>2143178911104</v>
      </c>
      <c r="R92" s="5">
        <v>2110596332518</v>
      </c>
      <c r="S92" s="5">
        <v>2219592781923</v>
      </c>
    </row>
    <row r="93" spans="3:19" ht="15.5" x14ac:dyDescent="0.35">
      <c r="C93" t="s">
        <v>127</v>
      </c>
      <c r="D93" s="5">
        <v>6029444000000</v>
      </c>
      <c r="E93" s="5">
        <v>5392656000000</v>
      </c>
      <c r="F93" s="5">
        <v>5448479000000</v>
      </c>
      <c r="G93" s="5">
        <v>5500117000000</v>
      </c>
      <c r="I93" s="5">
        <v>5448479000000</v>
      </c>
      <c r="J93" s="5">
        <v>5344871000000</v>
      </c>
      <c r="K93" s="5">
        <v>5044856000000</v>
      </c>
      <c r="L93" s="5">
        <v>5777073000000</v>
      </c>
      <c r="M93" s="5">
        <v>4628831951931</v>
      </c>
      <c r="N93" s="5">
        <v>4202255124270</v>
      </c>
      <c r="O93" s="5">
        <v>4349022887699</v>
      </c>
      <c r="P93" s="5">
        <v>4284901587126</v>
      </c>
      <c r="Q93" s="5">
        <v>3332905936010</v>
      </c>
      <c r="R93" s="5">
        <v>3290596224286</v>
      </c>
      <c r="S93" s="5">
        <v>3357359499954</v>
      </c>
    </row>
    <row r="94" spans="3:19" ht="15.5" x14ac:dyDescent="0.35">
      <c r="C94" t="s">
        <v>128</v>
      </c>
    </row>
    <row r="95" spans="3:19" ht="15.5" x14ac:dyDescent="0.35">
      <c r="C95" t="s">
        <v>129</v>
      </c>
    </row>
    <row r="96" spans="3:19" ht="15.5" x14ac:dyDescent="0.35">
      <c r="C96" t="s">
        <v>130</v>
      </c>
      <c r="D96" s="5">
        <v>2122615000000</v>
      </c>
      <c r="E96" s="5">
        <v>1677971000000</v>
      </c>
      <c r="F96" s="5">
        <v>1793525000000</v>
      </c>
      <c r="G96" s="5">
        <v>1910104000000</v>
      </c>
      <c r="I96" s="5">
        <v>1793525000000</v>
      </c>
      <c r="J96" s="5">
        <v>1823797000000</v>
      </c>
      <c r="K96" s="5">
        <v>1559089000000</v>
      </c>
      <c r="L96" s="5">
        <v>2020612000000</v>
      </c>
      <c r="M96" s="5">
        <v>1547234666976</v>
      </c>
      <c r="N96" s="5">
        <v>1163590483941</v>
      </c>
      <c r="O96" s="5">
        <v>1300374327083</v>
      </c>
      <c r="P96" s="5">
        <v>1314074889815</v>
      </c>
      <c r="Q96" s="5">
        <v>968421072104</v>
      </c>
      <c r="R96" s="5">
        <v>909779313844</v>
      </c>
      <c r="S96" s="5">
        <v>869536723928</v>
      </c>
    </row>
    <row r="97" spans="3:19" ht="15.5" x14ac:dyDescent="0.35">
      <c r="C97" t="s">
        <v>134</v>
      </c>
      <c r="D97" s="5">
        <v>1325898000000</v>
      </c>
      <c r="E97" s="5">
        <v>1255305000000</v>
      </c>
      <c r="F97" s="5">
        <v>1221396000000</v>
      </c>
      <c r="G97" s="5">
        <v>1329111000000</v>
      </c>
      <c r="I97" s="5">
        <v>1221396000000</v>
      </c>
      <c r="J97" s="5">
        <v>1150964000000</v>
      </c>
      <c r="K97" s="5">
        <v>972035000000</v>
      </c>
      <c r="L97" s="5">
        <v>1289472000000</v>
      </c>
      <c r="M97" s="5">
        <v>838364336432</v>
      </c>
      <c r="N97" s="5">
        <v>542922313834</v>
      </c>
      <c r="O97" s="5">
        <v>609959870525</v>
      </c>
      <c r="P97" s="5">
        <v>631606332955</v>
      </c>
      <c r="Q97" s="5">
        <v>428218048901</v>
      </c>
      <c r="R97" s="5">
        <v>420316348863</v>
      </c>
      <c r="S97" s="5">
        <v>480878282156</v>
      </c>
    </row>
    <row r="98" spans="3:19" ht="15.5" x14ac:dyDescent="0.35">
      <c r="C98" t="s">
        <v>131</v>
      </c>
    </row>
    <row r="99" spans="3:19" ht="15.5" x14ac:dyDescent="0.35">
      <c r="C99" t="s">
        <v>132</v>
      </c>
      <c r="D99" s="5">
        <v>549627000000</v>
      </c>
      <c r="E99" s="5">
        <v>187326000000</v>
      </c>
      <c r="F99" s="5">
        <v>331974000000</v>
      </c>
      <c r="G99" s="5">
        <v>365091000000</v>
      </c>
      <c r="I99" s="5">
        <v>331974000000</v>
      </c>
      <c r="J99" s="5">
        <v>457704000000</v>
      </c>
      <c r="K99" s="5">
        <v>337470000000</v>
      </c>
      <c r="L99" s="5">
        <v>532175000000</v>
      </c>
      <c r="M99" s="5">
        <v>532659094222</v>
      </c>
      <c r="N99" s="5">
        <v>450514711266</v>
      </c>
      <c r="O99" s="5">
        <v>539718058265</v>
      </c>
      <c r="P99" s="5">
        <v>537423790866</v>
      </c>
      <c r="Q99" s="5">
        <v>402815898774</v>
      </c>
      <c r="R99" s="5">
        <v>379195568575</v>
      </c>
      <c r="S99" s="5">
        <v>278439665959</v>
      </c>
    </row>
    <row r="100" spans="3:19" ht="15.5" x14ac:dyDescent="0.35">
      <c r="C100" t="s">
        <v>137</v>
      </c>
      <c r="D100" s="5">
        <v>70219000000</v>
      </c>
      <c r="E100" s="5">
        <v>56928000000</v>
      </c>
      <c r="F100" s="5">
        <v>64029000000</v>
      </c>
      <c r="G100" s="5">
        <v>62378000000</v>
      </c>
      <c r="I100" s="5">
        <v>64029000000</v>
      </c>
      <c r="J100" s="5">
        <v>62663000000</v>
      </c>
      <c r="K100" s="5">
        <v>41209000000</v>
      </c>
      <c r="L100" s="5">
        <v>47392000000</v>
      </c>
      <c r="M100" s="5">
        <v>56811978048</v>
      </c>
      <c r="N100" s="5">
        <v>40051990706</v>
      </c>
      <c r="O100" s="5">
        <v>35645343576</v>
      </c>
      <c r="P100" s="5">
        <v>31099616246</v>
      </c>
      <c r="Q100" s="5">
        <v>33138772080</v>
      </c>
      <c r="R100" s="5">
        <v>30259345739</v>
      </c>
      <c r="S100" s="5">
        <v>33940537294</v>
      </c>
    </row>
    <row r="101" spans="3:19" ht="15.5" x14ac:dyDescent="0.35">
      <c r="C101" t="s">
        <v>136</v>
      </c>
      <c r="D101" s="5">
        <v>1842000000</v>
      </c>
      <c r="E101" s="5">
        <v>14695000000</v>
      </c>
      <c r="F101" s="5">
        <v>10602000000</v>
      </c>
      <c r="G101" s="5">
        <v>6696000000</v>
      </c>
      <c r="I101" s="5">
        <v>10602000000</v>
      </c>
      <c r="J101" s="5">
        <v>9082000000</v>
      </c>
      <c r="K101" s="5">
        <v>24839000000</v>
      </c>
      <c r="L101" s="5">
        <v>4428000000</v>
      </c>
      <c r="M101" s="5">
        <v>1470431515</v>
      </c>
      <c r="N101" s="5">
        <v>1011037030</v>
      </c>
      <c r="O101" s="5">
        <v>979158150</v>
      </c>
      <c r="P101" s="5">
        <v>1844484508</v>
      </c>
      <c r="Q101" s="5">
        <v>1981050468</v>
      </c>
      <c r="R101" s="5">
        <v>2096792174</v>
      </c>
      <c r="S101" s="5">
        <v>1851346971</v>
      </c>
    </row>
    <row r="102" spans="3:19" ht="15.5" x14ac:dyDescent="0.35">
      <c r="C102" t="s">
        <v>139</v>
      </c>
    </row>
    <row r="103" spans="3:19" ht="15.5" x14ac:dyDescent="0.35">
      <c r="C103" t="s">
        <v>192</v>
      </c>
      <c r="D103" s="5">
        <v>636207000000</v>
      </c>
      <c r="E103" s="5">
        <v>672017000000</v>
      </c>
      <c r="F103" s="5">
        <v>685849000000</v>
      </c>
      <c r="G103" s="5">
        <v>615449000000</v>
      </c>
      <c r="I103" s="5">
        <v>685849000000</v>
      </c>
      <c r="J103" s="5">
        <v>603135000000</v>
      </c>
      <c r="K103" s="5">
        <v>735935000000</v>
      </c>
      <c r="L103" s="5">
        <v>696291000000</v>
      </c>
      <c r="M103" s="5">
        <v>384300221305</v>
      </c>
      <c r="N103" s="5">
        <v>487634127385</v>
      </c>
      <c r="O103" s="5">
        <v>540588639787</v>
      </c>
      <c r="P103" s="5">
        <v>420347401417</v>
      </c>
      <c r="Q103" s="5">
        <v>60070341043</v>
      </c>
      <c r="R103" s="5">
        <v>122016697345</v>
      </c>
      <c r="S103" s="5">
        <v>199253507528</v>
      </c>
    </row>
    <row r="104" spans="3:19" ht="15.5" x14ac:dyDescent="0.35">
      <c r="C104" t="s">
        <v>141</v>
      </c>
      <c r="O104" s="5">
        <v>23545350342</v>
      </c>
      <c r="P104" s="5">
        <v>52168205941</v>
      </c>
      <c r="Q104" s="5">
        <v>52924911920</v>
      </c>
      <c r="R104" s="5">
        <v>26262074527</v>
      </c>
    </row>
    <row r="105" spans="3:19" ht="15.5" x14ac:dyDescent="0.35">
      <c r="C105" t="s">
        <v>581</v>
      </c>
      <c r="J105" s="5">
        <v>966000000</v>
      </c>
      <c r="K105" s="5">
        <v>6140000000</v>
      </c>
      <c r="L105" s="5">
        <v>17115000000</v>
      </c>
      <c r="M105" s="5">
        <v>40473443801</v>
      </c>
      <c r="N105" s="5">
        <v>73934601791</v>
      </c>
      <c r="O105" s="5">
        <v>75053242602</v>
      </c>
    </row>
    <row r="106" spans="3:19" ht="15.5" x14ac:dyDescent="0.35">
      <c r="C106" t="s">
        <v>145</v>
      </c>
      <c r="D106" s="5">
        <v>172323000000</v>
      </c>
      <c r="E106" s="5">
        <v>162199000000</v>
      </c>
      <c r="F106" s="5">
        <v>161590000000</v>
      </c>
      <c r="G106" s="5">
        <v>144992000000</v>
      </c>
      <c r="I106" s="5">
        <v>161590000000</v>
      </c>
      <c r="J106" s="5">
        <v>142683000000</v>
      </c>
      <c r="K106" s="5">
        <v>182337000000</v>
      </c>
      <c r="L106" s="5">
        <v>146569000000</v>
      </c>
      <c r="M106" s="5">
        <v>115673257053</v>
      </c>
      <c r="N106" s="5">
        <v>116668548502</v>
      </c>
      <c r="O106" s="5">
        <v>112207238263</v>
      </c>
      <c r="P106" s="5">
        <v>110941008163</v>
      </c>
      <c r="Q106" s="5">
        <v>101462960440</v>
      </c>
      <c r="R106" s="5">
        <v>76905997264</v>
      </c>
      <c r="S106" s="5">
        <v>71021228749</v>
      </c>
    </row>
    <row r="107" spans="3:19" ht="15.5" x14ac:dyDescent="0.35">
      <c r="C107" t="s">
        <v>146</v>
      </c>
      <c r="D107" s="5">
        <v>914035000000</v>
      </c>
      <c r="E107" s="5">
        <v>938707000000</v>
      </c>
      <c r="F107" s="5">
        <v>949439000000</v>
      </c>
      <c r="G107" s="5">
        <v>870278000000</v>
      </c>
      <c r="I107" s="5">
        <v>949439000000</v>
      </c>
      <c r="J107" s="5">
        <v>846146000000</v>
      </c>
      <c r="K107" s="5">
        <v>961350000000</v>
      </c>
      <c r="L107" s="5">
        <v>907903000000</v>
      </c>
      <c r="M107" s="5">
        <v>618909231421</v>
      </c>
      <c r="N107" s="5">
        <v>771854206048</v>
      </c>
      <c r="O107" s="5">
        <v>874187624341</v>
      </c>
      <c r="P107" s="5">
        <v>733442081189</v>
      </c>
      <c r="Q107" s="5">
        <v>388915366420</v>
      </c>
      <c r="R107" s="5">
        <v>448461726428</v>
      </c>
      <c r="S107" s="5">
        <v>530902085972</v>
      </c>
    </row>
    <row r="108" spans="3:19" ht="15.5" x14ac:dyDescent="0.35">
      <c r="C108" t="s">
        <v>147</v>
      </c>
      <c r="D108" s="5">
        <v>914035000000</v>
      </c>
      <c r="E108" s="5">
        <v>938707000000</v>
      </c>
      <c r="F108" s="5">
        <v>949439000000</v>
      </c>
      <c r="G108" s="5">
        <v>870278000000</v>
      </c>
      <c r="I108" s="5">
        <v>949439000000</v>
      </c>
      <c r="J108" s="5">
        <v>846146000000</v>
      </c>
      <c r="K108" s="5">
        <v>961350000000</v>
      </c>
      <c r="L108" s="5">
        <v>907903000000</v>
      </c>
      <c r="M108" s="5">
        <v>618909231421</v>
      </c>
      <c r="N108" s="5">
        <v>771854206048</v>
      </c>
      <c r="O108" s="5">
        <v>874187624341</v>
      </c>
      <c r="P108" s="5">
        <v>733442081189</v>
      </c>
      <c r="Q108" s="5">
        <v>388915366420</v>
      </c>
      <c r="R108" s="5">
        <v>448461726428</v>
      </c>
      <c r="S108" s="5">
        <v>530902085972</v>
      </c>
    </row>
    <row r="109" spans="3:19" ht="15.5" x14ac:dyDescent="0.35">
      <c r="C109" t="s">
        <v>152</v>
      </c>
    </row>
    <row r="110" spans="3:19" ht="15.5" x14ac:dyDescent="0.35">
      <c r="C110" t="s">
        <v>153</v>
      </c>
      <c r="D110" s="5">
        <v>636207000000</v>
      </c>
      <c r="E110" s="5">
        <v>672017000000</v>
      </c>
      <c r="F110" s="5">
        <v>685849000000</v>
      </c>
      <c r="G110" s="5">
        <v>615449000000</v>
      </c>
      <c r="I110" s="5">
        <v>685849000000</v>
      </c>
      <c r="J110" s="5">
        <v>604101000000</v>
      </c>
      <c r="K110" s="5">
        <v>742075000000</v>
      </c>
      <c r="L110" s="5">
        <v>713406000000</v>
      </c>
      <c r="M110" s="5">
        <v>424773665106</v>
      </c>
      <c r="N110" s="5">
        <v>561568729176</v>
      </c>
      <c r="O110" s="5">
        <v>639187232731</v>
      </c>
      <c r="P110" s="5">
        <v>472515607358</v>
      </c>
      <c r="Q110" s="5">
        <v>112995252963</v>
      </c>
      <c r="R110" s="5">
        <v>148278771872</v>
      </c>
      <c r="S110" s="5">
        <v>199253507528</v>
      </c>
    </row>
    <row r="111" spans="3:19" ht="15.5" x14ac:dyDescent="0.35">
      <c r="C111" t="s">
        <v>150</v>
      </c>
      <c r="D111" s="5">
        <v>210116000000</v>
      </c>
      <c r="E111" s="5">
        <v>198554000000</v>
      </c>
      <c r="F111" s="5">
        <v>195454000000</v>
      </c>
      <c r="G111" s="5">
        <v>200535000000</v>
      </c>
      <c r="I111" s="5">
        <v>195454000000</v>
      </c>
      <c r="J111" s="5">
        <v>185207000000</v>
      </c>
      <c r="K111" s="5">
        <v>165704000000</v>
      </c>
      <c r="L111" s="5">
        <v>144440000000</v>
      </c>
      <c r="M111" s="5">
        <v>136533281472</v>
      </c>
      <c r="N111" s="5">
        <v>143619288274</v>
      </c>
      <c r="O111" s="5">
        <v>167271370815</v>
      </c>
      <c r="P111" s="5">
        <v>196113674561</v>
      </c>
      <c r="Q111" s="5">
        <v>209344506058</v>
      </c>
      <c r="R111" s="5">
        <v>233372407146</v>
      </c>
      <c r="S111" s="5">
        <v>277332803880</v>
      </c>
    </row>
    <row r="112" spans="3:19" ht="15.5" x14ac:dyDescent="0.35">
      <c r="C112" t="s">
        <v>154</v>
      </c>
      <c r="D112" s="5">
        <v>3036650000000</v>
      </c>
      <c r="E112" s="5">
        <v>2616678000000</v>
      </c>
      <c r="F112" s="5">
        <v>2742964000000</v>
      </c>
      <c r="G112" s="5">
        <v>2780382000000</v>
      </c>
      <c r="I112" s="5">
        <v>2742964000000</v>
      </c>
      <c r="J112" s="5">
        <v>2669943000000</v>
      </c>
      <c r="K112" s="5">
        <v>2520439000000</v>
      </c>
      <c r="L112" s="5">
        <v>2928515000000</v>
      </c>
      <c r="M112" s="5">
        <v>2166143898397</v>
      </c>
      <c r="N112" s="5">
        <v>1935444689989</v>
      </c>
      <c r="O112" s="5">
        <v>2174561951424</v>
      </c>
      <c r="P112" s="5">
        <v>2047516971004</v>
      </c>
      <c r="Q112" s="5">
        <v>1357336438524</v>
      </c>
      <c r="R112" s="5">
        <v>1358241040272</v>
      </c>
      <c r="S112" s="5">
        <v>1400438809900</v>
      </c>
    </row>
    <row r="113" spans="2:19" ht="15.5" x14ac:dyDescent="0.35">
      <c r="C113" t="s">
        <v>155</v>
      </c>
    </row>
    <row r="114" spans="2:19" ht="15.5" x14ac:dyDescent="0.35">
      <c r="C114" t="s">
        <v>156</v>
      </c>
      <c r="D114" s="5">
        <v>280800000000</v>
      </c>
      <c r="E114" s="5">
        <v>280800000000</v>
      </c>
      <c r="F114" s="5">
        <v>280800000000</v>
      </c>
      <c r="G114" s="5">
        <v>280800000000</v>
      </c>
      <c r="I114" s="5">
        <v>280800000000</v>
      </c>
      <c r="J114" s="5">
        <v>280800000000</v>
      </c>
      <c r="K114" s="5">
        <v>280800000000</v>
      </c>
      <c r="L114" s="5">
        <v>280800000000</v>
      </c>
      <c r="M114" s="5">
        <v>280800000000</v>
      </c>
      <c r="N114" s="5">
        <v>280800000000</v>
      </c>
      <c r="O114" s="5">
        <v>280800000000</v>
      </c>
      <c r="P114" s="5">
        <v>280800000000</v>
      </c>
      <c r="Q114" s="5">
        <v>280800000000</v>
      </c>
      <c r="R114" s="5">
        <v>280800000000</v>
      </c>
      <c r="S114" s="5">
        <v>280800000000</v>
      </c>
    </row>
    <row r="115" spans="2:19" ht="15.5" x14ac:dyDescent="0.35">
      <c r="C115" t="s">
        <v>157</v>
      </c>
      <c r="D115" s="5">
        <v>79882000000</v>
      </c>
      <c r="E115" s="5">
        <v>79882000000</v>
      </c>
      <c r="F115" s="5">
        <v>79882000000</v>
      </c>
      <c r="G115" s="5">
        <v>79882000000</v>
      </c>
      <c r="I115" s="5">
        <v>79882000000</v>
      </c>
      <c r="J115" s="5">
        <v>79882000000</v>
      </c>
      <c r="K115" s="5">
        <v>79882000000</v>
      </c>
      <c r="L115" s="5">
        <v>79882000000</v>
      </c>
      <c r="M115" s="5">
        <v>79881910211</v>
      </c>
      <c r="N115" s="5">
        <v>79881910211</v>
      </c>
      <c r="O115" s="5">
        <v>79881910211</v>
      </c>
      <c r="P115" s="5">
        <v>79881910211</v>
      </c>
      <c r="Q115" s="5">
        <v>79881910211</v>
      </c>
      <c r="R115" s="5">
        <v>79881910211</v>
      </c>
      <c r="S115" s="5">
        <v>79881910211</v>
      </c>
    </row>
    <row r="116" spans="2:19" ht="15.5" x14ac:dyDescent="0.35">
      <c r="C116" t="s">
        <v>158</v>
      </c>
      <c r="D116" s="5">
        <v>1198740000000</v>
      </c>
      <c r="E116" s="5">
        <v>1134415000000</v>
      </c>
      <c r="F116" s="5">
        <v>1106565000000</v>
      </c>
      <c r="G116" s="5">
        <v>1115105000000</v>
      </c>
      <c r="I116" s="5">
        <v>1106565000000</v>
      </c>
      <c r="J116" s="5">
        <v>1157434000000</v>
      </c>
      <c r="K116" s="5">
        <v>1124975000000</v>
      </c>
      <c r="L116" s="5">
        <v>1382564000000</v>
      </c>
      <c r="M116" s="5">
        <v>1301685711673</v>
      </c>
      <c r="N116" s="5">
        <v>1158366143866</v>
      </c>
      <c r="O116" s="5">
        <v>1102762390813</v>
      </c>
      <c r="P116" s="5">
        <v>1070851855794</v>
      </c>
      <c r="Q116" s="5">
        <v>1006422236810</v>
      </c>
      <c r="R116" s="5">
        <v>982262555068</v>
      </c>
      <c r="S116" s="5">
        <v>962507688128</v>
      </c>
    </row>
    <row r="117" spans="2:19" ht="15.5" x14ac:dyDescent="0.35">
      <c r="C117" t="s">
        <v>159</v>
      </c>
      <c r="D117" s="5">
        <v>14000000000</v>
      </c>
      <c r="E117" s="5">
        <v>14000000000</v>
      </c>
      <c r="F117" s="5">
        <v>14000000000</v>
      </c>
      <c r="G117" s="5">
        <v>14000000000</v>
      </c>
      <c r="I117" s="5">
        <v>14000000000</v>
      </c>
      <c r="J117" s="5">
        <v>13000000000</v>
      </c>
      <c r="K117" s="5">
        <v>13000000000</v>
      </c>
      <c r="L117" s="5">
        <v>12000000000</v>
      </c>
      <c r="M117" s="5">
        <v>11000000000</v>
      </c>
      <c r="N117" s="5">
        <v>10000000000</v>
      </c>
      <c r="O117" s="5">
        <v>9000000000</v>
      </c>
      <c r="P117" s="5">
        <v>8000000000</v>
      </c>
      <c r="Q117" s="5">
        <v>7000000000</v>
      </c>
      <c r="R117" s="5">
        <v>6000000000</v>
      </c>
      <c r="S117" s="5">
        <v>5000000000</v>
      </c>
    </row>
    <row r="118" spans="2:19" ht="15.5" x14ac:dyDescent="0.35">
      <c r="C118" t="s">
        <v>160</v>
      </c>
      <c r="D118" s="5">
        <v>1184740000000</v>
      </c>
      <c r="E118" s="5">
        <v>1120415000000</v>
      </c>
      <c r="F118" s="5">
        <v>1092565000000</v>
      </c>
      <c r="G118" s="5">
        <v>1101105000000</v>
      </c>
      <c r="I118" s="5">
        <v>1092565000000</v>
      </c>
      <c r="J118" s="5">
        <v>1144434000000</v>
      </c>
      <c r="K118" s="5">
        <v>1111975000000</v>
      </c>
      <c r="L118" s="5">
        <v>1370564000000</v>
      </c>
      <c r="M118" s="5">
        <v>1290685711673</v>
      </c>
      <c r="N118" s="5">
        <v>1148366143866</v>
      </c>
      <c r="O118" s="5">
        <v>1093762390813</v>
      </c>
      <c r="P118" s="5">
        <v>1062851855794</v>
      </c>
      <c r="Q118" s="5">
        <v>999422236810</v>
      </c>
      <c r="R118" s="5">
        <v>976262555068</v>
      </c>
      <c r="S118" s="5">
        <v>957507688128</v>
      </c>
    </row>
    <row r="119" spans="2:19" ht="15.5" x14ac:dyDescent="0.35">
      <c r="C119" t="s">
        <v>161</v>
      </c>
      <c r="D119" s="5">
        <v>1198740000000</v>
      </c>
      <c r="E119" s="5">
        <v>1134415000000</v>
      </c>
      <c r="F119" s="5">
        <v>1106565000000</v>
      </c>
      <c r="G119" s="5">
        <v>1115105000000</v>
      </c>
      <c r="I119" s="5">
        <v>1106565000000</v>
      </c>
      <c r="J119" s="5">
        <v>1157434000000</v>
      </c>
      <c r="K119" s="5">
        <v>1124975000000</v>
      </c>
      <c r="L119" s="5">
        <v>1382564000000</v>
      </c>
      <c r="M119" s="5">
        <v>1301685711673</v>
      </c>
      <c r="N119" s="5">
        <v>1158366143866</v>
      </c>
      <c r="O119" s="5">
        <v>1102762390813</v>
      </c>
      <c r="P119" s="5">
        <v>1070851855794</v>
      </c>
      <c r="Q119" s="5">
        <v>1006422236810</v>
      </c>
      <c r="R119" s="5">
        <v>982262555068</v>
      </c>
      <c r="S119" s="5">
        <v>962507688128</v>
      </c>
    </row>
    <row r="120" spans="2:19" ht="15.5" x14ac:dyDescent="0.35">
      <c r="C120" t="s">
        <v>162</v>
      </c>
      <c r="D120" s="5">
        <v>181584000000</v>
      </c>
      <c r="E120" s="5">
        <v>174858000000</v>
      </c>
      <c r="F120" s="5">
        <v>166328000000</v>
      </c>
      <c r="G120" s="5">
        <v>181588000000</v>
      </c>
      <c r="I120" s="5">
        <v>166328000000</v>
      </c>
      <c r="J120" s="5">
        <v>178954000000</v>
      </c>
      <c r="K120" s="5">
        <v>161507000000</v>
      </c>
      <c r="L120" s="5">
        <v>159752000000</v>
      </c>
      <c r="M120" s="5">
        <v>99881813410</v>
      </c>
      <c r="N120" s="5">
        <v>70305575270</v>
      </c>
      <c r="O120" s="5">
        <v>71783713379</v>
      </c>
      <c r="P120" s="5">
        <v>78822280115</v>
      </c>
    </row>
    <row r="121" spans="2:19" ht="15.5" x14ac:dyDescent="0.35">
      <c r="C121" t="s">
        <v>10</v>
      </c>
      <c r="D121" s="5">
        <v>2992794000000</v>
      </c>
      <c r="E121" s="5">
        <v>2775978000000</v>
      </c>
      <c r="F121" s="5">
        <v>2705515000000</v>
      </c>
      <c r="G121" s="5">
        <v>2719735000000</v>
      </c>
      <c r="I121" s="5">
        <v>2705515000000</v>
      </c>
      <c r="J121" s="5">
        <v>2674928000000</v>
      </c>
      <c r="K121" s="5">
        <v>2524417000000</v>
      </c>
      <c r="L121" s="5">
        <v>2848558000000</v>
      </c>
      <c r="M121" s="5">
        <v>2462688053534</v>
      </c>
      <c r="N121" s="5">
        <v>2266810434281</v>
      </c>
      <c r="O121" s="5">
        <v>2174460936275</v>
      </c>
      <c r="P121" s="5">
        <v>2237384616122</v>
      </c>
      <c r="Q121" s="5">
        <v>1975569497486</v>
      </c>
      <c r="R121" s="5">
        <v>1932355184014</v>
      </c>
      <c r="S121" s="5">
        <v>1956920690054</v>
      </c>
    </row>
    <row r="122" spans="2:19" ht="15.5" x14ac:dyDescent="0.35">
      <c r="C122" t="s">
        <v>163</v>
      </c>
      <c r="D122" s="5">
        <v>6029444000000</v>
      </c>
      <c r="E122" s="5">
        <v>5392656000000</v>
      </c>
      <c r="F122" s="5">
        <v>5448479000000</v>
      </c>
      <c r="G122" s="5">
        <v>5500117000000</v>
      </c>
      <c r="I122" s="5">
        <v>5448479000000</v>
      </c>
      <c r="J122" s="5">
        <v>5344871000000</v>
      </c>
      <c r="K122" s="5">
        <v>5044856000000</v>
      </c>
      <c r="L122" s="5">
        <v>5777073000000</v>
      </c>
      <c r="M122" s="5">
        <v>4628831951931</v>
      </c>
      <c r="N122" s="5">
        <v>4202255124270</v>
      </c>
      <c r="O122" s="5">
        <v>4349022887699</v>
      </c>
      <c r="P122" s="5">
        <v>4284901587126</v>
      </c>
      <c r="Q122" s="5">
        <v>3332905936010</v>
      </c>
      <c r="R122" s="5">
        <v>3290596224286</v>
      </c>
      <c r="S122" s="5">
        <v>3357359499954</v>
      </c>
    </row>
    <row r="123" spans="2:19" ht="15.5" x14ac:dyDescent="0.35">
      <c r="C123" t="s">
        <v>164</v>
      </c>
      <c r="D123" s="5">
        <v>2808000000</v>
      </c>
      <c r="E123" s="5">
        <v>2808000000</v>
      </c>
      <c r="F123" s="5">
        <v>2808000000</v>
      </c>
      <c r="G123" s="5">
        <v>2808000000</v>
      </c>
      <c r="I123" s="5">
        <v>2808000000</v>
      </c>
      <c r="J123" s="5">
        <v>2808000000</v>
      </c>
      <c r="K123" s="5">
        <v>2808000000</v>
      </c>
      <c r="L123" s="5">
        <v>2808000000</v>
      </c>
      <c r="M123" s="5">
        <v>2808000000</v>
      </c>
      <c r="N123" s="5">
        <v>2808000000</v>
      </c>
      <c r="O123" s="5">
        <v>2808000000</v>
      </c>
      <c r="P123" s="5">
        <v>2808000000</v>
      </c>
      <c r="Q123" s="5">
        <v>2808000000</v>
      </c>
      <c r="R123" s="5">
        <v>2808000000</v>
      </c>
      <c r="S123" s="5">
        <v>2808000000</v>
      </c>
    </row>
    <row r="125" spans="2:19" ht="15.5" x14ac:dyDescent="0.35">
      <c r="B125" t="s">
        <v>165</v>
      </c>
      <c r="C125" t="s">
        <v>166</v>
      </c>
      <c r="D125" s="5">
        <v>97488000000</v>
      </c>
      <c r="E125" s="5">
        <v>-5948000000</v>
      </c>
      <c r="F125" s="5">
        <v>85097000000</v>
      </c>
      <c r="G125" s="5">
        <v>79469000000</v>
      </c>
      <c r="I125" s="5">
        <v>121174000000</v>
      </c>
      <c r="J125" s="5">
        <v>51664000000</v>
      </c>
      <c r="K125" s="5">
        <v>347531000000</v>
      </c>
      <c r="L125" s="5">
        <v>162263000000</v>
      </c>
      <c r="M125" s="5">
        <v>73192518985</v>
      </c>
      <c r="N125" s="5">
        <v>308651982567</v>
      </c>
      <c r="O125" s="5">
        <v>112801524233</v>
      </c>
      <c r="P125" s="5">
        <v>118453889096</v>
      </c>
      <c r="Q125" s="5">
        <v>229411066077</v>
      </c>
      <c r="R125" s="5">
        <v>239192778741</v>
      </c>
      <c r="S125" s="5">
        <v>135020261491</v>
      </c>
    </row>
    <row r="126" spans="2:19" ht="15.5" x14ac:dyDescent="0.35">
      <c r="C126" t="s">
        <v>167</v>
      </c>
      <c r="D126" s="5">
        <v>761113000000</v>
      </c>
      <c r="E126" s="5">
        <v>947728000000</v>
      </c>
      <c r="F126" s="5">
        <v>949703000000</v>
      </c>
      <c r="G126" s="5">
        <v>916639000000</v>
      </c>
      <c r="I126" s="5">
        <v>3547877000000</v>
      </c>
      <c r="J126" s="5">
        <v>3239524000000</v>
      </c>
      <c r="K126" s="5">
        <v>3118634000000</v>
      </c>
      <c r="L126" s="5">
        <v>3938788000000</v>
      </c>
      <c r="M126" s="5">
        <v>3460984290524</v>
      </c>
      <c r="N126" s="5">
        <v>2974197266587</v>
      </c>
      <c r="O126" s="5">
        <v>2533278278156</v>
      </c>
      <c r="P126" s="5">
        <v>2585721667696</v>
      </c>
      <c r="Q126" s="5">
        <v>2330986245251</v>
      </c>
      <c r="R126" s="5">
        <v>2262422605117</v>
      </c>
      <c r="S126" s="5">
        <v>2555951673655</v>
      </c>
    </row>
    <row r="127" spans="2:19" ht="15.5" x14ac:dyDescent="0.35">
      <c r="C127" t="s">
        <v>519</v>
      </c>
      <c r="D127" s="5">
        <v>-548368000000</v>
      </c>
      <c r="E127" s="5">
        <v>-858565000000</v>
      </c>
      <c r="F127" s="5">
        <v>-736906000000</v>
      </c>
      <c r="G127" s="5">
        <v>-711970000000</v>
      </c>
      <c r="I127" s="5">
        <v>-3021737000000</v>
      </c>
      <c r="J127" s="5">
        <v>-2907746000000</v>
      </c>
      <c r="K127" s="5">
        <v>-2469636000000</v>
      </c>
      <c r="L127" s="5">
        <v>-3459793000000</v>
      </c>
      <c r="M127" s="5">
        <v>-3117607156652</v>
      </c>
      <c r="N127" s="5">
        <v>-2434860114155</v>
      </c>
      <c r="O127" s="5">
        <v>-2203564025075</v>
      </c>
      <c r="P127" s="5">
        <v>-2263693928199</v>
      </c>
      <c r="Q127" s="5">
        <v>-1963189469576</v>
      </c>
      <c r="R127" s="5">
        <v>-1841041584926</v>
      </c>
      <c r="S127" s="5">
        <v>-2207347244099</v>
      </c>
    </row>
    <row r="128" spans="2:19" ht="15.5" x14ac:dyDescent="0.35">
      <c r="C128" t="s">
        <v>520</v>
      </c>
      <c r="D128" s="5">
        <v>-63086000000</v>
      </c>
      <c r="E128" s="5">
        <v>-58511000000</v>
      </c>
      <c r="F128" s="5">
        <v>-66962000000</v>
      </c>
      <c r="G128" s="5">
        <v>-64999000000</v>
      </c>
      <c r="I128" s="5">
        <v>-244989000000</v>
      </c>
      <c r="J128" s="5">
        <v>-159279000000</v>
      </c>
      <c r="K128" s="5">
        <v>-215460000000</v>
      </c>
      <c r="L128" s="5">
        <v>-221436000000</v>
      </c>
      <c r="M128" s="5">
        <v>-210344806592</v>
      </c>
      <c r="N128" s="5">
        <v>-184285350797</v>
      </c>
      <c r="O128" s="5">
        <v>-164022433688</v>
      </c>
      <c r="P128" s="5">
        <v>-163630258713</v>
      </c>
      <c r="Q128" s="5">
        <v>-150714121769</v>
      </c>
      <c r="R128" s="5">
        <v>-137273633870</v>
      </c>
      <c r="S128" s="5">
        <v>-138607184390</v>
      </c>
    </row>
    <row r="129" spans="3:19" ht="15.5" x14ac:dyDescent="0.35">
      <c r="C129" t="s">
        <v>582</v>
      </c>
      <c r="E129" s="5">
        <v>1000000</v>
      </c>
      <c r="F129" s="5">
        <v>92000000</v>
      </c>
      <c r="G129" s="5">
        <v>-1000000</v>
      </c>
      <c r="I129" s="5">
        <v>92000000</v>
      </c>
      <c r="J129" s="5">
        <v>473000000</v>
      </c>
      <c r="K129" s="5">
        <v>1336000000</v>
      </c>
      <c r="L129" s="5">
        <v>20000000</v>
      </c>
      <c r="M129" s="5">
        <v>33324672</v>
      </c>
      <c r="N129" s="5">
        <v>77695328</v>
      </c>
      <c r="O129" s="5">
        <v>399133556</v>
      </c>
      <c r="P129" s="5">
        <v>1669306206</v>
      </c>
      <c r="Q129" s="5">
        <v>72568981</v>
      </c>
      <c r="R129" s="5">
        <v>86401180</v>
      </c>
      <c r="S129" s="5">
        <v>93608393</v>
      </c>
    </row>
    <row r="130" spans="3:19" ht="15.5" x14ac:dyDescent="0.35">
      <c r="C130" t="s">
        <v>583</v>
      </c>
      <c r="F130" s="5">
        <v>483000000</v>
      </c>
      <c r="G130" s="5">
        <v>-17220000000</v>
      </c>
      <c r="I130" s="5">
        <v>22555000000</v>
      </c>
      <c r="J130" s="5">
        <v>51801000000</v>
      </c>
      <c r="K130" s="5">
        <v>52027000000</v>
      </c>
      <c r="L130" s="5">
        <v>18863000000</v>
      </c>
      <c r="M130" s="5">
        <v>18465163192</v>
      </c>
      <c r="N130" s="5">
        <v>19508922031</v>
      </c>
      <c r="O130" s="5">
        <v>13045766014</v>
      </c>
      <c r="P130" s="5">
        <v>21571667167</v>
      </c>
      <c r="Q130" s="5">
        <v>54161451191</v>
      </c>
      <c r="R130" s="5">
        <v>11816028847</v>
      </c>
      <c r="S130" s="5">
        <v>20427856930</v>
      </c>
    </row>
    <row r="131" spans="3:19" ht="15.5" x14ac:dyDescent="0.35">
      <c r="C131" t="s">
        <v>584</v>
      </c>
      <c r="R131" s="5">
        <v>-387430899</v>
      </c>
      <c r="S131" s="5">
        <v>-26297020205</v>
      </c>
    </row>
    <row r="132" spans="3:19" ht="15.5" x14ac:dyDescent="0.35">
      <c r="C132" t="s">
        <v>585</v>
      </c>
      <c r="D132" s="5">
        <v>-34042000000</v>
      </c>
      <c r="E132" s="5">
        <v>-21944000000</v>
      </c>
      <c r="F132" s="5">
        <v>-36904000000</v>
      </c>
      <c r="G132" s="5">
        <v>-31324000000</v>
      </c>
      <c r="I132" s="5">
        <v>-124025000000</v>
      </c>
      <c r="J132" s="5">
        <v>-126658000000</v>
      </c>
      <c r="K132" s="5">
        <v>-111192000000</v>
      </c>
      <c r="L132" s="5">
        <v>-56298000000</v>
      </c>
      <c r="M132" s="5">
        <v>-52420266878</v>
      </c>
      <c r="N132" s="5">
        <v>-56540747342</v>
      </c>
      <c r="O132" s="5">
        <v>-47918477118</v>
      </c>
      <c r="P132" s="5">
        <v>-42855645873</v>
      </c>
      <c r="Q132" s="5">
        <v>-26902439989</v>
      </c>
      <c r="R132" s="5">
        <v>-35071753412</v>
      </c>
      <c r="S132" s="5">
        <v>-35722536659</v>
      </c>
    </row>
    <row r="133" spans="3:19" ht="15.5" x14ac:dyDescent="0.35">
      <c r="C133" t="s">
        <v>586</v>
      </c>
      <c r="D133" s="5">
        <v>-18129000000</v>
      </c>
      <c r="E133" s="5">
        <v>-14657000000</v>
      </c>
      <c r="F133" s="5">
        <v>-24409000000</v>
      </c>
      <c r="G133" s="5">
        <v>-11656000000</v>
      </c>
      <c r="I133" s="5">
        <v>-58599000000</v>
      </c>
      <c r="J133" s="5">
        <v>-46451000000</v>
      </c>
      <c r="K133" s="5">
        <v>-28178000000</v>
      </c>
      <c r="L133" s="5">
        <v>-57881000000</v>
      </c>
      <c r="M133" s="5">
        <v>-25918029281</v>
      </c>
      <c r="N133" s="5">
        <v>-9445689085</v>
      </c>
      <c r="O133" s="5">
        <v>-18416717612</v>
      </c>
      <c r="P133" s="5">
        <v>-20328919188</v>
      </c>
      <c r="Q133" s="5">
        <v>-15003168012</v>
      </c>
      <c r="R133" s="5">
        <v>-21357853296</v>
      </c>
      <c r="S133" s="5">
        <v>-33478892134</v>
      </c>
    </row>
    <row r="134" spans="3:19" ht="15.5" x14ac:dyDescent="0.35">
      <c r="C134" t="s">
        <v>172</v>
      </c>
      <c r="D134" s="5">
        <v>-60523000000</v>
      </c>
      <c r="E134" s="5">
        <v>5386000000</v>
      </c>
      <c r="F134" s="5">
        <v>-45095000000</v>
      </c>
      <c r="G134" s="5">
        <v>-76642000000</v>
      </c>
      <c r="I134" s="5">
        <v>-11144000000</v>
      </c>
      <c r="J134" s="5">
        <v>6174000000</v>
      </c>
      <c r="K134" s="5">
        <v>-250855000000</v>
      </c>
      <c r="L134" s="5">
        <v>172158000000</v>
      </c>
      <c r="M134" s="5">
        <v>144552940178</v>
      </c>
      <c r="N134" s="5">
        <v>-189055391057</v>
      </c>
      <c r="O134" s="5">
        <v>-37126294272</v>
      </c>
      <c r="P134" s="5">
        <v>331108037819</v>
      </c>
      <c r="Q134" s="5">
        <v>-30037577174</v>
      </c>
      <c r="R134" s="5">
        <v>-107106282921</v>
      </c>
      <c r="S134" s="5">
        <v>-104596228870</v>
      </c>
    </row>
    <row r="135" spans="3:19" ht="15.5" x14ac:dyDescent="0.35">
      <c r="C135" t="s">
        <v>173</v>
      </c>
      <c r="D135" s="5">
        <v>-32934000000</v>
      </c>
      <c r="E135" s="5">
        <v>-22538000000</v>
      </c>
      <c r="F135" s="5">
        <v>-33013000000</v>
      </c>
      <c r="G135" s="5">
        <v>7477000000</v>
      </c>
      <c r="I135" s="5">
        <v>-86258000000</v>
      </c>
      <c r="J135" s="5">
        <v>-86752000000</v>
      </c>
      <c r="K135" s="5">
        <v>-90890000000</v>
      </c>
      <c r="L135" s="5">
        <v>-335900000000</v>
      </c>
      <c r="M135" s="5">
        <v>-211631384222</v>
      </c>
      <c r="N135" s="5">
        <v>-128272245516</v>
      </c>
      <c r="O135" s="5">
        <v>-168587269829</v>
      </c>
      <c r="P135" s="5">
        <v>-364755041941</v>
      </c>
      <c r="Q135" s="5">
        <v>-218227222843</v>
      </c>
      <c r="R135" s="5">
        <v>-158382533218</v>
      </c>
      <c r="S135" s="5">
        <v>-60264732416</v>
      </c>
    </row>
    <row r="136" spans="3:19" ht="15.5" x14ac:dyDescent="0.35">
      <c r="C136" t="s">
        <v>175</v>
      </c>
      <c r="D136" s="5">
        <v>-32934000000</v>
      </c>
      <c r="E136" s="5">
        <v>-22538000000</v>
      </c>
      <c r="F136" s="5">
        <v>-18748000000</v>
      </c>
      <c r="G136" s="5">
        <v>7477000000</v>
      </c>
      <c r="I136" s="5">
        <v>-71993000000</v>
      </c>
      <c r="J136" s="5">
        <v>-67383000000</v>
      </c>
      <c r="K136" s="5">
        <v>-55068000000</v>
      </c>
      <c r="L136" s="5">
        <v>-285083000000</v>
      </c>
      <c r="M136" s="5">
        <v>-147691729157</v>
      </c>
      <c r="N136" s="5">
        <v>-45404404711</v>
      </c>
      <c r="O136" s="5">
        <v>-119421852465</v>
      </c>
      <c r="P136" s="5">
        <v>-166822532062</v>
      </c>
      <c r="Q136" s="5">
        <v>-151462627748</v>
      </c>
      <c r="R136" s="5">
        <v>-156738967545</v>
      </c>
      <c r="S136" s="5">
        <v>-47217915315</v>
      </c>
    </row>
    <row r="137" spans="3:19" ht="15.5" x14ac:dyDescent="0.35">
      <c r="C137" t="s">
        <v>417</v>
      </c>
      <c r="F137" s="5">
        <v>-53510000000</v>
      </c>
      <c r="I137" s="5">
        <v>-53510000000</v>
      </c>
      <c r="J137" s="5">
        <v>-21326000000</v>
      </c>
      <c r="K137" s="5">
        <v>-38473000000</v>
      </c>
      <c r="L137" s="5">
        <v>-75894000000</v>
      </c>
      <c r="M137" s="5">
        <v>-55227618610</v>
      </c>
      <c r="N137" s="5">
        <v>-87620329438</v>
      </c>
      <c r="O137" s="5">
        <v>-38718257609</v>
      </c>
      <c r="P137" s="5">
        <v>-105359793702</v>
      </c>
      <c r="Q137" s="5">
        <v>-66955769650</v>
      </c>
      <c r="R137" s="5">
        <v>-1853095221</v>
      </c>
      <c r="S137" s="5">
        <v>-13455766021</v>
      </c>
    </row>
    <row r="138" spans="3:19" ht="15.5" x14ac:dyDescent="0.35">
      <c r="C138" t="s">
        <v>335</v>
      </c>
      <c r="F138" s="5">
        <v>39245000000</v>
      </c>
      <c r="I138" s="5">
        <v>39245000000</v>
      </c>
      <c r="J138" s="5">
        <v>2091000000</v>
      </c>
      <c r="K138" s="5">
        <v>2651000000</v>
      </c>
      <c r="L138" s="5">
        <v>83000000</v>
      </c>
      <c r="M138" s="5">
        <v>1563963545</v>
      </c>
      <c r="N138" s="5">
        <v>421488633</v>
      </c>
      <c r="O138" s="5">
        <v>2226000627</v>
      </c>
      <c r="P138" s="5">
        <v>1579398508</v>
      </c>
      <c r="Q138" s="5">
        <v>191174555</v>
      </c>
      <c r="R138" s="5">
        <v>209529548</v>
      </c>
      <c r="S138" s="5">
        <v>408948920</v>
      </c>
    </row>
    <row r="139" spans="3:19" ht="15.5" x14ac:dyDescent="0.35">
      <c r="C139" t="s">
        <v>587</v>
      </c>
      <c r="L139" s="5">
        <v>-5500000000</v>
      </c>
      <c r="M139" s="5">
        <v>-10276000000</v>
      </c>
      <c r="N139" s="5">
        <v>4331000000</v>
      </c>
      <c r="P139" s="5">
        <v>-86745386667</v>
      </c>
    </row>
    <row r="140" spans="3:19" ht="15.5" x14ac:dyDescent="0.35">
      <c r="C140" t="s">
        <v>588</v>
      </c>
      <c r="L140" s="5">
        <v>30494000000</v>
      </c>
    </row>
    <row r="141" spans="3:19" ht="15.5" x14ac:dyDescent="0.35">
      <c r="C141" t="s">
        <v>589</v>
      </c>
      <c r="J141" s="5">
        <v>-134000000</v>
      </c>
    </row>
    <row r="142" spans="3:19" ht="15.5" x14ac:dyDescent="0.35">
      <c r="C142" t="s">
        <v>590</v>
      </c>
      <c r="O142" s="5">
        <v>-12673160382</v>
      </c>
      <c r="P142" s="5">
        <v>-7406728018</v>
      </c>
    </row>
    <row r="143" spans="3:19" ht="15.5" x14ac:dyDescent="0.35">
      <c r="C143" t="s">
        <v>591</v>
      </c>
    </row>
    <row r="144" spans="3:19" ht="15.5" x14ac:dyDescent="0.35">
      <c r="C144" t="s">
        <v>189</v>
      </c>
      <c r="D144" s="5">
        <v>-60523000000</v>
      </c>
      <c r="E144" s="5">
        <v>5386000000</v>
      </c>
      <c r="F144" s="5">
        <v>-45095000000</v>
      </c>
      <c r="G144" s="5">
        <v>-76642000000</v>
      </c>
      <c r="I144" s="5">
        <v>-11144000000</v>
      </c>
      <c r="J144" s="5">
        <v>6174000000</v>
      </c>
      <c r="K144" s="5">
        <v>-250855000000</v>
      </c>
      <c r="L144" s="5">
        <v>172158000000</v>
      </c>
      <c r="M144" s="5">
        <v>144552940178</v>
      </c>
      <c r="N144" s="5">
        <v>-189055391057</v>
      </c>
      <c r="O144" s="5">
        <v>-37126294272</v>
      </c>
      <c r="P144" s="5">
        <v>331108037819</v>
      </c>
      <c r="Q144" s="5">
        <v>-30037577174</v>
      </c>
      <c r="R144" s="5">
        <v>-107106282921</v>
      </c>
      <c r="S144" s="5">
        <v>-104596228870</v>
      </c>
    </row>
    <row r="145" spans="3:19" ht="15.5" x14ac:dyDescent="0.35">
      <c r="C145" t="s">
        <v>210</v>
      </c>
      <c r="G145" s="5">
        <v>-14040000000</v>
      </c>
      <c r="I145" s="5">
        <v>-14040000000</v>
      </c>
      <c r="K145" s="5">
        <v>-14040000000</v>
      </c>
      <c r="L145" s="5">
        <v>-56160000000</v>
      </c>
      <c r="M145" s="5">
        <v>-28080000000</v>
      </c>
      <c r="N145" s="5">
        <v>-14040000000</v>
      </c>
      <c r="O145" s="5">
        <v>-14040000000</v>
      </c>
      <c r="Q145" s="5">
        <v>-13595812860</v>
      </c>
      <c r="R145" s="5">
        <v>-13977272752</v>
      </c>
      <c r="S145" s="5">
        <v>-13967383751</v>
      </c>
    </row>
    <row r="146" spans="3:19" ht="15.5" x14ac:dyDescent="0.35">
      <c r="C146" t="s">
        <v>530</v>
      </c>
      <c r="N146" s="5">
        <v>15648234604</v>
      </c>
      <c r="O146" s="5">
        <v>100590039860</v>
      </c>
    </row>
    <row r="147" spans="3:19" ht="15.5" x14ac:dyDescent="0.35">
      <c r="C147" t="s">
        <v>592</v>
      </c>
      <c r="F147" s="5">
        <v>-5732000000</v>
      </c>
      <c r="I147" s="5">
        <v>-5732000000</v>
      </c>
      <c r="J147" s="5">
        <v>-20462000000</v>
      </c>
      <c r="K147" s="5">
        <v>-15644000000</v>
      </c>
      <c r="L147" s="5">
        <v>-35524000000</v>
      </c>
      <c r="M147" s="5">
        <v>-33377076299</v>
      </c>
      <c r="N147" s="5">
        <v>-21283773641</v>
      </c>
    </row>
    <row r="148" spans="3:19" ht="15.5" x14ac:dyDescent="0.35">
      <c r="C148" t="s">
        <v>220</v>
      </c>
      <c r="D148" s="5">
        <v>6963000000</v>
      </c>
      <c r="E148" s="5">
        <v>18401000000</v>
      </c>
      <c r="F148" s="5">
        <v>-111122000000</v>
      </c>
      <c r="G148" s="5">
        <v>-53693000000</v>
      </c>
      <c r="I148" s="5">
        <v>25798000000</v>
      </c>
      <c r="J148" s="5">
        <v>180055000000</v>
      </c>
      <c r="K148" s="5">
        <v>-289271000000</v>
      </c>
      <c r="L148" s="5">
        <v>345234000000</v>
      </c>
      <c r="M148" s="5">
        <v>289922289178</v>
      </c>
      <c r="N148" s="5">
        <v>-78559284580</v>
      </c>
      <c r="O148" s="5">
        <v>3715501341</v>
      </c>
      <c r="P148" s="5">
        <v>171332644750</v>
      </c>
      <c r="Q148" s="5">
        <v>8217603485</v>
      </c>
      <c r="R148" s="5">
        <v>-50653028978</v>
      </c>
      <c r="S148" s="5">
        <v>-20633645073</v>
      </c>
    </row>
    <row r="149" spans="3:19" ht="15.5" x14ac:dyDescent="0.35">
      <c r="C149" t="s">
        <v>593</v>
      </c>
      <c r="F149" s="5">
        <v>134521000000</v>
      </c>
      <c r="I149" s="5">
        <v>134521000000</v>
      </c>
      <c r="K149" s="5">
        <v>178901000000</v>
      </c>
    </row>
    <row r="150" spans="3:19" ht="15.5" x14ac:dyDescent="0.35">
      <c r="C150" t="s">
        <v>202</v>
      </c>
      <c r="D150" s="5">
        <v>4000000</v>
      </c>
      <c r="E150" s="5">
        <v>-1007000000</v>
      </c>
      <c r="F150" s="5">
        <v>4252000000</v>
      </c>
      <c r="G150" s="5">
        <v>-1432000000</v>
      </c>
    </row>
    <row r="151" spans="3:19" ht="15.5" x14ac:dyDescent="0.35">
      <c r="C151" t="s">
        <v>594</v>
      </c>
      <c r="M151" s="5">
        <v>-6688775337</v>
      </c>
      <c r="N151" s="5">
        <v>-19125718549</v>
      </c>
    </row>
    <row r="152" spans="3:19" ht="15.5" x14ac:dyDescent="0.35">
      <c r="C152" t="s">
        <v>595</v>
      </c>
    </row>
    <row r="153" spans="3:19" ht="15.5" x14ac:dyDescent="0.35">
      <c r="C153" t="s">
        <v>596</v>
      </c>
      <c r="O153" s="5">
        <v>-44186001228</v>
      </c>
      <c r="P153" s="5">
        <v>-29819727377</v>
      </c>
      <c r="Q153" s="5">
        <v>45203171514</v>
      </c>
      <c r="R153" s="5">
        <v>35411391684</v>
      </c>
    </row>
    <row r="154" spans="3:19" ht="15.5" x14ac:dyDescent="0.35">
      <c r="C154" t="s">
        <v>597</v>
      </c>
    </row>
    <row r="155" spans="3:19" ht="15.5" x14ac:dyDescent="0.35">
      <c r="C155" t="s">
        <v>413</v>
      </c>
      <c r="P155" s="5">
        <v>85604000000</v>
      </c>
    </row>
    <row r="156" spans="3:19" ht="15.5" x14ac:dyDescent="0.35">
      <c r="C156" t="s">
        <v>224</v>
      </c>
    </row>
    <row r="157" spans="3:19" ht="15.5" x14ac:dyDescent="0.35">
      <c r="C157" t="s">
        <v>598</v>
      </c>
      <c r="D157" s="5">
        <v>4031000000</v>
      </c>
      <c r="E157" s="5">
        <v>-23100000000</v>
      </c>
      <c r="F157" s="5">
        <v>6989000000</v>
      </c>
      <c r="G157" s="5">
        <v>10304000000</v>
      </c>
      <c r="I157" s="5">
        <v>23772000000</v>
      </c>
      <c r="J157" s="5">
        <v>-28914000000</v>
      </c>
      <c r="K157" s="5">
        <v>5786000000</v>
      </c>
      <c r="L157" s="5">
        <v>-1479000000</v>
      </c>
      <c r="M157" s="5">
        <v>6114074941</v>
      </c>
      <c r="N157" s="5">
        <v>-8675654006</v>
      </c>
      <c r="O157" s="5">
        <v>-92912039868</v>
      </c>
      <c r="P157" s="5">
        <v>84806884974</v>
      </c>
      <c r="Q157" s="5">
        <v>-18853733940</v>
      </c>
      <c r="R157" s="5">
        <v>-26296037398</v>
      </c>
      <c r="S157" s="5">
        <v>-29840699795</v>
      </c>
    </row>
    <row r="158" spans="3:19" ht="15.5" x14ac:dyDescent="0.35">
      <c r="C158" t="s">
        <v>227</v>
      </c>
      <c r="E158" s="5">
        <v>41650000000</v>
      </c>
      <c r="I158" s="5">
        <v>16970000000</v>
      </c>
      <c r="J158" s="5">
        <v>45888000000</v>
      </c>
      <c r="K158" s="5">
        <v>41063000000</v>
      </c>
      <c r="L158" s="5">
        <v>39845000000</v>
      </c>
      <c r="M158" s="5">
        <v>33359583433</v>
      </c>
      <c r="N158" s="5">
        <v>27763350209</v>
      </c>
      <c r="O158" s="5">
        <v>123688904710</v>
      </c>
      <c r="P158" s="5">
        <v>35033389786</v>
      </c>
      <c r="Q158" s="5">
        <v>53522210036</v>
      </c>
      <c r="R158" s="5">
        <v>73794484322</v>
      </c>
      <c r="S158" s="5">
        <v>102528695703</v>
      </c>
    </row>
    <row r="159" spans="3:19" ht="15.5" x14ac:dyDescent="0.35">
      <c r="C159" t="s">
        <v>225</v>
      </c>
      <c r="D159" s="5">
        <v>1576000000</v>
      </c>
      <c r="E159" s="5">
        <v>334000000</v>
      </c>
      <c r="F159" s="5">
        <v>199000000</v>
      </c>
      <c r="G159" s="5">
        <v>715000000</v>
      </c>
      <c r="I159" s="5">
        <v>908000000</v>
      </c>
      <c r="J159" s="5">
        <v>-4000000</v>
      </c>
      <c r="K159" s="5">
        <v>-961000000</v>
      </c>
      <c r="L159" s="5">
        <v>2697000000</v>
      </c>
      <c r="M159" s="5">
        <v>371161844</v>
      </c>
      <c r="N159" s="5">
        <v>14271887230</v>
      </c>
      <c r="O159" s="5">
        <v>-3013514633</v>
      </c>
      <c r="P159" s="5">
        <v>3848629950</v>
      </c>
      <c r="Q159" s="5">
        <v>364913690</v>
      </c>
      <c r="R159" s="5">
        <v>6023763112</v>
      </c>
      <c r="S159" s="5">
        <v>1106488414</v>
      </c>
    </row>
    <row r="160" spans="3:19" ht="15.5" x14ac:dyDescent="0.35">
      <c r="C160" t="s">
        <v>229</v>
      </c>
      <c r="D160" s="5">
        <v>5607000000</v>
      </c>
      <c r="E160" s="5">
        <v>18884000000</v>
      </c>
      <c r="F160" s="5">
        <v>7188000000</v>
      </c>
      <c r="G160" s="5">
        <v>11019000000</v>
      </c>
      <c r="I160" s="5">
        <v>41650000000</v>
      </c>
      <c r="J160" s="5">
        <v>16970000000</v>
      </c>
      <c r="K160" s="5">
        <v>45888000000</v>
      </c>
      <c r="L160" s="5">
        <v>41063000000</v>
      </c>
      <c r="M160" s="5">
        <v>39844820218</v>
      </c>
      <c r="N160" s="5">
        <v>33359583433</v>
      </c>
      <c r="O160" s="5">
        <v>27763350209</v>
      </c>
      <c r="P160" s="5">
        <v>123688904710</v>
      </c>
      <c r="Q160" s="5">
        <v>35033389786</v>
      </c>
      <c r="R160" s="5">
        <v>53522210036</v>
      </c>
      <c r="S160" s="5">
        <v>73794484322</v>
      </c>
    </row>
    <row r="162" spans="2:19" ht="15.5" x14ac:dyDescent="0.35">
      <c r="B162" t="s">
        <v>230</v>
      </c>
      <c r="C162" t="s">
        <v>12</v>
      </c>
      <c r="D162" s="5">
        <v>2810000000</v>
      </c>
      <c r="E162" s="5">
        <v>2810000000</v>
      </c>
      <c r="F162" s="5">
        <v>2810000000</v>
      </c>
      <c r="G162" s="5">
        <v>2810000000</v>
      </c>
      <c r="I162" s="5">
        <v>2810000000</v>
      </c>
      <c r="J162" s="5">
        <v>2810000000</v>
      </c>
      <c r="K162" s="5">
        <v>2810000000</v>
      </c>
      <c r="L162" s="5">
        <v>2810000000</v>
      </c>
      <c r="M162" s="5">
        <v>2810000000</v>
      </c>
      <c r="N162" s="5">
        <v>2810000000</v>
      </c>
      <c r="O162" s="5">
        <v>2810000000</v>
      </c>
      <c r="P162" s="5">
        <v>2810000000</v>
      </c>
      <c r="Q162" s="5">
        <v>2810000000</v>
      </c>
      <c r="R162" s="5">
        <v>2810000000</v>
      </c>
      <c r="S162" s="5">
        <v>2810000000</v>
      </c>
    </row>
    <row r="163" spans="2:19" ht="15.5" x14ac:dyDescent="0.35">
      <c r="C163" t="s">
        <v>231</v>
      </c>
      <c r="D163" s="6">
        <v>27.91</v>
      </c>
      <c r="E163" s="6">
        <v>9.92</v>
      </c>
      <c r="F163" s="6">
        <v>-3.04</v>
      </c>
      <c r="G163" s="6">
        <v>5.38</v>
      </c>
    </row>
    <row r="164" spans="2:19" ht="15.5" x14ac:dyDescent="0.35">
      <c r="C164" t="s">
        <v>232</v>
      </c>
      <c r="D164" s="6">
        <v>16.77</v>
      </c>
      <c r="E164" s="6">
        <v>46.37</v>
      </c>
      <c r="F164" s="6">
        <v>-169.41</v>
      </c>
      <c r="G164" s="6">
        <v>89.96</v>
      </c>
    </row>
    <row r="165" spans="2:19" ht="15.5" x14ac:dyDescent="0.35">
      <c r="C165" t="s">
        <v>67</v>
      </c>
      <c r="D165" s="6">
        <v>1.01</v>
      </c>
      <c r="E165" s="6">
        <v>1.33</v>
      </c>
      <c r="F165" s="6">
        <v>1.46</v>
      </c>
      <c r="G165" s="6">
        <v>1.39</v>
      </c>
    </row>
    <row r="166" spans="2:19" ht="15.5" x14ac:dyDescent="0.35">
      <c r="C166" t="s">
        <v>233</v>
      </c>
      <c r="D166" s="5">
        <v>200150000000</v>
      </c>
      <c r="E166" s="5">
        <v>130870000000</v>
      </c>
      <c r="F166" s="5">
        <v>145930000000</v>
      </c>
      <c r="G166" s="5">
        <v>123290000000</v>
      </c>
    </row>
    <row r="167" spans="2:19" ht="15.5" x14ac:dyDescent="0.35">
      <c r="C167" t="s">
        <v>234</v>
      </c>
      <c r="D167" s="6">
        <v>1.3000000000000001E-2</v>
      </c>
      <c r="E167" s="6">
        <v>5.1999999999999998E-3</v>
      </c>
      <c r="F167" s="6">
        <v>-1.6000000000000001E-3</v>
      </c>
      <c r="G167" s="6">
        <v>2.7000000000000001E-3</v>
      </c>
    </row>
    <row r="168" spans="2:19" ht="15.5" x14ac:dyDescent="0.35">
      <c r="C168" t="s">
        <v>235</v>
      </c>
      <c r="D168" s="6">
        <v>2.7900000000000001E-2</v>
      </c>
      <c r="E168" s="6">
        <v>1.0700000000000001E-2</v>
      </c>
      <c r="F168" s="6">
        <v>-3.4000000000000002E-3</v>
      </c>
      <c r="G168" s="6">
        <v>6.0000000000000001E-3</v>
      </c>
    </row>
    <row r="169" spans="2:19" ht="15.5" x14ac:dyDescent="0.35">
      <c r="C169" t="s">
        <v>236</v>
      </c>
      <c r="D169" s="6">
        <v>3.2500000000000001E-2</v>
      </c>
      <c r="E169" s="6">
        <v>1.5800000000000002E-2</v>
      </c>
      <c r="F169" s="6">
        <v>2.0400000000000001E-2</v>
      </c>
      <c r="G169" s="6">
        <v>1.5100000000000001E-2</v>
      </c>
    </row>
    <row r="170" spans="2:19" ht="15.5" x14ac:dyDescent="0.35">
      <c r="C170" t="s">
        <v>237</v>
      </c>
      <c r="D170" s="6">
        <v>3.93</v>
      </c>
      <c r="E170" s="6">
        <v>2.0299999999999998</v>
      </c>
      <c r="F170" s="6">
        <v>2.27</v>
      </c>
      <c r="G170" s="6">
        <v>1.72</v>
      </c>
    </row>
    <row r="171" spans="2:19" ht="15.5" x14ac:dyDescent="0.35">
      <c r="C171" t="s">
        <v>443</v>
      </c>
      <c r="D171" s="5">
        <v>2993000000000</v>
      </c>
      <c r="E171" s="5">
        <v>2776000000000</v>
      </c>
      <c r="F171" s="5">
        <v>2706000000000</v>
      </c>
      <c r="G171" s="5">
        <v>2720000000000</v>
      </c>
    </row>
    <row r="172" spans="2:19" ht="15.5" x14ac:dyDescent="0.35">
      <c r="C172" t="s">
        <v>238</v>
      </c>
      <c r="D172" s="6">
        <v>0.47</v>
      </c>
      <c r="E172" s="6">
        <v>0.5</v>
      </c>
      <c r="F172" s="6">
        <v>0.56999999999999995</v>
      </c>
      <c r="G172" s="6">
        <v>0.54</v>
      </c>
    </row>
    <row r="173" spans="2:19" ht="15.5" x14ac:dyDescent="0.35">
      <c r="C173" t="s">
        <v>239</v>
      </c>
      <c r="D173" s="6">
        <v>1001.14</v>
      </c>
      <c r="E173" s="6">
        <v>926.32</v>
      </c>
      <c r="F173" s="6">
        <v>904.27</v>
      </c>
      <c r="G173" s="6">
        <v>903.9</v>
      </c>
    </row>
    <row r="174" spans="2:19" ht="15.5" x14ac:dyDescent="0.35">
      <c r="C174" t="s">
        <v>240</v>
      </c>
      <c r="D174" s="6">
        <v>0.47</v>
      </c>
      <c r="E174" s="6">
        <v>0.5</v>
      </c>
      <c r="F174" s="6">
        <v>0.56999999999999995</v>
      </c>
      <c r="G174" s="6">
        <v>0.54</v>
      </c>
    </row>
    <row r="175" spans="2:19" ht="15.5" x14ac:dyDescent="0.35">
      <c r="C175" t="s">
        <v>241</v>
      </c>
      <c r="D175" s="6">
        <v>1001.14</v>
      </c>
      <c r="E175" s="6">
        <v>926.32</v>
      </c>
      <c r="F175" s="6">
        <v>904.27</v>
      </c>
      <c r="G175" s="6">
        <v>903.9</v>
      </c>
    </row>
    <row r="176" spans="2:19" ht="15.5" x14ac:dyDescent="0.35">
      <c r="C176" t="s">
        <v>242</v>
      </c>
      <c r="D176" s="5">
        <v>1498000000000</v>
      </c>
      <c r="E176" s="5">
        <v>1418000000000</v>
      </c>
      <c r="F176" s="5">
        <v>1383000000000</v>
      </c>
      <c r="G176" s="5">
        <v>1474000000000</v>
      </c>
    </row>
    <row r="177" spans="3:19" ht="15.5" x14ac:dyDescent="0.35">
      <c r="C177" t="s">
        <v>243</v>
      </c>
      <c r="D177" s="5">
        <v>636000000000</v>
      </c>
      <c r="E177" s="5">
        <v>672000000000</v>
      </c>
      <c r="F177" s="5">
        <v>686000000000</v>
      </c>
      <c r="G177" s="5">
        <v>615000000000</v>
      </c>
    </row>
    <row r="178" spans="3:19" ht="15.5" x14ac:dyDescent="0.35">
      <c r="C178" t="s">
        <v>306</v>
      </c>
      <c r="D178" s="5">
        <v>2811000000000</v>
      </c>
      <c r="E178" s="5">
        <v>2601000000000</v>
      </c>
      <c r="F178" s="5">
        <v>2539000000000</v>
      </c>
      <c r="G178" s="5">
        <v>2538000000000</v>
      </c>
    </row>
    <row r="179" spans="3:19" ht="15.5" x14ac:dyDescent="0.35">
      <c r="C179" t="s">
        <v>24</v>
      </c>
      <c r="D179" s="5">
        <v>2134000000000</v>
      </c>
      <c r="E179" s="5">
        <v>2090000000000</v>
      </c>
      <c r="F179" s="5">
        <v>2069000000000</v>
      </c>
      <c r="G179" s="5">
        <v>2090000000000</v>
      </c>
    </row>
    <row r="180" spans="3:19" ht="15.5" x14ac:dyDescent="0.35">
      <c r="C180" t="s">
        <v>21</v>
      </c>
      <c r="D180" s="5">
        <v>2110000000000</v>
      </c>
      <c r="E180" s="5">
        <v>2071000000000</v>
      </c>
      <c r="F180" s="5">
        <v>2027000000000</v>
      </c>
      <c r="G180" s="5">
        <v>2055000000000</v>
      </c>
    </row>
    <row r="181" spans="3:19" ht="15.5" x14ac:dyDescent="0.35">
      <c r="C181" t="s">
        <v>245</v>
      </c>
      <c r="D181" s="5">
        <v>299000000000</v>
      </c>
      <c r="E181" s="5">
        <v>252000000000</v>
      </c>
      <c r="F181" s="5">
        <v>189000000000</v>
      </c>
      <c r="G181" s="5">
        <v>-1000000000</v>
      </c>
    </row>
    <row r="182" spans="3:19" ht="15.5" x14ac:dyDescent="0.35">
      <c r="C182" t="s">
        <v>246</v>
      </c>
      <c r="D182" s="5">
        <v>97000000000</v>
      </c>
      <c r="E182" s="5">
        <v>-6000000000</v>
      </c>
      <c r="F182" s="5">
        <v>85000000000</v>
      </c>
      <c r="G182" s="5">
        <v>79000000000</v>
      </c>
    </row>
    <row r="183" spans="3:19" ht="15.5" x14ac:dyDescent="0.35">
      <c r="C183" t="s">
        <v>247</v>
      </c>
      <c r="D183" s="5">
        <v>-33000000000</v>
      </c>
      <c r="E183" s="5">
        <v>-23000000000</v>
      </c>
      <c r="F183" s="5">
        <v>-72000000000</v>
      </c>
      <c r="G183" s="5">
        <v>7000000000</v>
      </c>
    </row>
    <row r="184" spans="3:19" ht="15.5" x14ac:dyDescent="0.35">
      <c r="C184" t="s">
        <v>13</v>
      </c>
      <c r="D184" s="5">
        <v>65000000000</v>
      </c>
      <c r="E184" s="5">
        <v>-28000000000</v>
      </c>
      <c r="F184" s="5">
        <v>13000000000</v>
      </c>
      <c r="G184" s="5">
        <v>87000000000</v>
      </c>
    </row>
    <row r="185" spans="3:19" ht="15.5" x14ac:dyDescent="0.35">
      <c r="C185" t="s">
        <v>16</v>
      </c>
      <c r="D185" s="6">
        <v>22.99</v>
      </c>
      <c r="E185" s="6">
        <v>-10.14</v>
      </c>
      <c r="F185" s="6">
        <v>4.57</v>
      </c>
      <c r="G185" s="6">
        <v>30.96</v>
      </c>
    </row>
    <row r="186" spans="3:19" ht="15.5" x14ac:dyDescent="0.35">
      <c r="C186" t="s">
        <v>52</v>
      </c>
      <c r="I186" s="6">
        <v>-13.12</v>
      </c>
      <c r="J186" s="6">
        <v>11.56</v>
      </c>
      <c r="K186" s="6">
        <v>-86.73</v>
      </c>
      <c r="L186" s="6">
        <v>48.8</v>
      </c>
      <c r="M186" s="6">
        <v>61.04</v>
      </c>
      <c r="N186" s="6">
        <v>26.62</v>
      </c>
      <c r="O186" s="6">
        <v>16.36</v>
      </c>
      <c r="P186" s="6">
        <v>22.95</v>
      </c>
      <c r="Q186" s="6">
        <v>13.6</v>
      </c>
      <c r="R186" s="6">
        <v>12.04</v>
      </c>
      <c r="S186" s="6">
        <v>9.01</v>
      </c>
    </row>
    <row r="187" spans="3:19" ht="15.5" x14ac:dyDescent="0.35">
      <c r="C187" t="s">
        <v>66</v>
      </c>
      <c r="I187" s="6">
        <v>-39.25</v>
      </c>
      <c r="J187" s="6">
        <v>51.9</v>
      </c>
      <c r="K187" s="6">
        <v>-6.92</v>
      </c>
      <c r="L187" s="6">
        <v>15.06</v>
      </c>
      <c r="M187" s="6">
        <v>9.5</v>
      </c>
      <c r="N187" s="6">
        <v>15.7</v>
      </c>
      <c r="O187" s="6">
        <v>23.23</v>
      </c>
      <c r="P187" s="6">
        <v>17.43</v>
      </c>
      <c r="Q187" s="6">
        <v>27.5</v>
      </c>
      <c r="R187" s="6">
        <v>24.92</v>
      </c>
      <c r="S187" s="6">
        <v>34.409999999999997</v>
      </c>
    </row>
    <row r="188" spans="3:19" ht="15.5" x14ac:dyDescent="0.35">
      <c r="C188" t="s">
        <v>69</v>
      </c>
      <c r="I188" s="6">
        <v>0.39</v>
      </c>
      <c r="J188" s="6">
        <v>0.49</v>
      </c>
      <c r="K188" s="6">
        <v>0.56000000000000005</v>
      </c>
      <c r="L188" s="6">
        <v>0.54</v>
      </c>
      <c r="M188" s="6">
        <v>0.45</v>
      </c>
      <c r="N188" s="6">
        <v>0.39</v>
      </c>
      <c r="O188" s="6">
        <v>0.42</v>
      </c>
      <c r="P188" s="6">
        <v>0.43</v>
      </c>
      <c r="Q188" s="6">
        <v>0.45</v>
      </c>
      <c r="R188" s="6">
        <v>0.37</v>
      </c>
      <c r="S188" s="6">
        <v>0.35</v>
      </c>
    </row>
    <row r="189" spans="3:19" ht="15.5" x14ac:dyDescent="0.35">
      <c r="C189" t="s">
        <v>248</v>
      </c>
      <c r="I189" s="5">
        <v>497030000000</v>
      </c>
      <c r="J189" s="5">
        <v>399890000000</v>
      </c>
      <c r="K189" s="5">
        <v>174730000000</v>
      </c>
      <c r="L189" s="5">
        <v>415350000000</v>
      </c>
      <c r="M189" s="5">
        <v>462500000000</v>
      </c>
      <c r="N189" s="5">
        <v>377950000000</v>
      </c>
      <c r="O189" s="5">
        <v>197670000000</v>
      </c>
      <c r="P189" s="5">
        <v>225190000000</v>
      </c>
    </row>
    <row r="190" spans="3:19" ht="15.5" x14ac:dyDescent="0.35">
      <c r="C190" t="s">
        <v>249</v>
      </c>
      <c r="I190" s="6">
        <v>-6.8000000000000005E-3</v>
      </c>
      <c r="J190" s="6">
        <v>6.0999999999999995E-3</v>
      </c>
      <c r="K190" s="6">
        <v>-4.8300000000000003E-2</v>
      </c>
      <c r="L190" s="6">
        <v>2.3700000000000002E-2</v>
      </c>
      <c r="M190" s="6">
        <v>3.7000000000000005E-2</v>
      </c>
      <c r="N190" s="6">
        <v>1.78E-2</v>
      </c>
      <c r="O190" s="6">
        <v>1.06E-2</v>
      </c>
      <c r="P190" s="6">
        <v>1.4999999999999999E-2</v>
      </c>
      <c r="Q190" s="6">
        <v>1.15E-2</v>
      </c>
      <c r="R190" s="6">
        <v>1.03E-2</v>
      </c>
      <c r="S190" s="6">
        <v>7.4999999999999997E-3</v>
      </c>
    </row>
    <row r="191" spans="3:19" ht="15.5" x14ac:dyDescent="0.35">
      <c r="C191" t="s">
        <v>250</v>
      </c>
      <c r="I191" s="6">
        <v>-1.4499999999999999E-2</v>
      </c>
      <c r="J191" s="6">
        <v>1.3000000000000001E-2</v>
      </c>
      <c r="K191" s="6">
        <v>-0.10310000000000001</v>
      </c>
      <c r="L191" s="6">
        <v>5.0999999999999997E-2</v>
      </c>
      <c r="M191" s="6">
        <v>7.2499999999999995E-2</v>
      </c>
      <c r="N191" s="6">
        <v>3.4000000000000002E-2</v>
      </c>
      <c r="O191" s="6">
        <v>2.1899999999999999E-2</v>
      </c>
      <c r="P191" s="6">
        <v>2.98E-2</v>
      </c>
      <c r="Q191" s="6">
        <v>1.9299999999999998E-2</v>
      </c>
      <c r="R191" s="6">
        <v>1.7500000000000002E-2</v>
      </c>
      <c r="S191" s="6">
        <v>1.29E-2</v>
      </c>
    </row>
    <row r="192" spans="3:19" ht="15.5" x14ac:dyDescent="0.35">
      <c r="C192" t="s">
        <v>251</v>
      </c>
      <c r="I192" s="6">
        <v>6.0299999999999999E-2</v>
      </c>
      <c r="J192" s="6">
        <v>3.8900000000000004E-2</v>
      </c>
      <c r="K192" s="6">
        <v>-1.5600000000000001E-2</v>
      </c>
      <c r="L192" s="6">
        <v>5.7300000000000004E-2</v>
      </c>
      <c r="M192" s="6">
        <v>8.0399999999999985E-2</v>
      </c>
      <c r="N192" s="6">
        <v>5.5800000000000002E-2</v>
      </c>
      <c r="O192" s="6">
        <v>1.8100000000000002E-2</v>
      </c>
      <c r="P192" s="6">
        <v>2.3700000000000002E-2</v>
      </c>
      <c r="Q192" s="6">
        <v>1.4999999999999999E-2</v>
      </c>
      <c r="R192" s="6">
        <v>2.1099999999999997E-2</v>
      </c>
      <c r="S192" s="6">
        <v>5.4800000000000001E-2</v>
      </c>
    </row>
    <row r="193" spans="2:19" ht="15.5" x14ac:dyDescent="0.35">
      <c r="C193" t="s">
        <v>252</v>
      </c>
      <c r="I193" s="6">
        <v>1.76</v>
      </c>
      <c r="J193" s="6">
        <v>1.04</v>
      </c>
      <c r="K193" s="6">
        <v>-0.48</v>
      </c>
      <c r="L193" s="6">
        <v>3.22</v>
      </c>
      <c r="M193" s="6">
        <v>4.7</v>
      </c>
      <c r="N193" s="6">
        <v>3.08</v>
      </c>
      <c r="O193" s="6">
        <v>1.0900000000000001</v>
      </c>
      <c r="P193" s="6">
        <v>1.44</v>
      </c>
      <c r="Q193" s="6">
        <v>1.29</v>
      </c>
      <c r="R193" s="6">
        <v>1.42</v>
      </c>
      <c r="S193" s="6">
        <v>1.81</v>
      </c>
    </row>
    <row r="194" spans="2:19" ht="15.5" x14ac:dyDescent="0.35">
      <c r="C194" t="s">
        <v>63</v>
      </c>
      <c r="I194" s="6">
        <v>0.56999999999999995</v>
      </c>
      <c r="J194" s="6">
        <v>0.68</v>
      </c>
      <c r="K194" s="6">
        <v>0.71</v>
      </c>
      <c r="L194" s="6">
        <v>0.77</v>
      </c>
      <c r="M194" s="6">
        <v>0.69</v>
      </c>
      <c r="N194" s="6">
        <v>0.53</v>
      </c>
      <c r="O194" s="6">
        <v>0.51</v>
      </c>
      <c r="P194" s="6">
        <v>0.52</v>
      </c>
      <c r="Q194" s="6">
        <v>0.53</v>
      </c>
      <c r="R194" s="6">
        <v>0.44</v>
      </c>
      <c r="S194" s="6">
        <v>0.44</v>
      </c>
    </row>
    <row r="195" spans="2:19" ht="15.5" x14ac:dyDescent="0.35">
      <c r="C195" t="s">
        <v>60</v>
      </c>
      <c r="I195" s="6">
        <v>904.27</v>
      </c>
      <c r="J195" s="6">
        <v>888.88</v>
      </c>
      <c r="K195" s="6">
        <v>841.49</v>
      </c>
      <c r="L195" s="6">
        <v>957.55</v>
      </c>
      <c r="M195" s="6">
        <v>841.46</v>
      </c>
      <c r="N195" s="6">
        <v>782.23</v>
      </c>
      <c r="O195" s="6">
        <v>748.82</v>
      </c>
      <c r="P195" s="6">
        <v>768.72</v>
      </c>
      <c r="Q195" s="6">
        <v>703.55</v>
      </c>
      <c r="R195" s="6">
        <v>688.16</v>
      </c>
      <c r="S195" s="6">
        <v>696.91</v>
      </c>
    </row>
    <row r="196" spans="2:19" ht="15.5" x14ac:dyDescent="0.35">
      <c r="C196" t="s">
        <v>253</v>
      </c>
      <c r="I196" s="6">
        <v>0.56999999999999995</v>
      </c>
      <c r="J196" s="6">
        <v>0.68</v>
      </c>
      <c r="K196" s="6">
        <v>0.71</v>
      </c>
      <c r="L196" s="6">
        <v>0.77</v>
      </c>
      <c r="M196" s="6">
        <v>0.69</v>
      </c>
      <c r="N196" s="6">
        <v>0.53</v>
      </c>
      <c r="O196" s="6">
        <v>0.51</v>
      </c>
      <c r="P196" s="6">
        <v>0.52</v>
      </c>
      <c r="Q196" s="6">
        <v>0.53</v>
      </c>
      <c r="R196" s="6">
        <v>0.44</v>
      </c>
      <c r="S196" s="6">
        <v>0.44</v>
      </c>
    </row>
    <row r="197" spans="2:19" ht="15.5" x14ac:dyDescent="0.35">
      <c r="C197" t="s">
        <v>254</v>
      </c>
      <c r="I197" s="6">
        <v>904.27</v>
      </c>
      <c r="J197" s="6">
        <v>888.88</v>
      </c>
      <c r="K197" s="6">
        <v>841.49</v>
      </c>
      <c r="L197" s="6">
        <v>957.55</v>
      </c>
      <c r="M197" s="6">
        <v>841.46</v>
      </c>
      <c r="N197" s="6">
        <v>782.23</v>
      </c>
      <c r="O197" s="6">
        <v>748.82</v>
      </c>
      <c r="P197" s="6">
        <v>768.72</v>
      </c>
      <c r="Q197" s="6">
        <v>703.55</v>
      </c>
      <c r="R197" s="6">
        <v>688.16</v>
      </c>
      <c r="S197" s="6">
        <v>696.91</v>
      </c>
    </row>
    <row r="198" spans="2:19" ht="15.5" x14ac:dyDescent="0.35">
      <c r="C198" t="s">
        <v>255</v>
      </c>
      <c r="I198" s="5">
        <v>1383000000000</v>
      </c>
      <c r="J198" s="5">
        <v>1294000000000</v>
      </c>
      <c r="K198" s="5">
        <v>1154000000000</v>
      </c>
      <c r="L198" s="5">
        <v>1436000000000</v>
      </c>
      <c r="M198" s="5">
        <v>954000000000</v>
      </c>
      <c r="N198" s="5">
        <v>653000000000</v>
      </c>
      <c r="O198" s="5">
        <v>722000000000</v>
      </c>
      <c r="P198" s="5">
        <v>743000000000</v>
      </c>
      <c r="Q198" s="5">
        <v>530000000000</v>
      </c>
      <c r="R198" s="5">
        <v>497000000000</v>
      </c>
      <c r="S198" s="5">
        <v>552000000000</v>
      </c>
    </row>
    <row r="199" spans="2:19" ht="15.5" x14ac:dyDescent="0.35">
      <c r="C199" t="s">
        <v>256</v>
      </c>
      <c r="I199" s="5">
        <v>686000000000</v>
      </c>
      <c r="J199" s="5">
        <v>604000000000</v>
      </c>
      <c r="K199" s="5">
        <v>742000000000</v>
      </c>
      <c r="L199" s="5">
        <v>713000000000</v>
      </c>
      <c r="M199" s="5">
        <v>425000000000</v>
      </c>
      <c r="N199" s="5">
        <v>562000000000</v>
      </c>
      <c r="O199" s="5">
        <v>639000000000</v>
      </c>
      <c r="P199" s="5">
        <v>473000000000</v>
      </c>
      <c r="Q199" s="5">
        <v>113000000000</v>
      </c>
      <c r="R199" s="5">
        <v>148000000000</v>
      </c>
      <c r="S199" s="5">
        <v>199000000000</v>
      </c>
    </row>
    <row r="200" spans="2:19" ht="15.5" x14ac:dyDescent="0.35">
      <c r="C200" t="s">
        <v>26</v>
      </c>
      <c r="I200" s="5">
        <v>2069000000000</v>
      </c>
      <c r="J200" s="5">
        <v>1898000000000</v>
      </c>
      <c r="K200" s="5">
        <v>1896000000000</v>
      </c>
      <c r="L200" s="5">
        <v>2149000000000</v>
      </c>
      <c r="M200" s="5">
        <v>1379000000000</v>
      </c>
      <c r="N200" s="5">
        <v>1215000000000</v>
      </c>
      <c r="O200" s="5">
        <v>1361000000000</v>
      </c>
      <c r="P200" s="5">
        <v>1215000000000</v>
      </c>
      <c r="Q200" s="5">
        <v>643000000000</v>
      </c>
      <c r="R200" s="5">
        <v>646000000000</v>
      </c>
      <c r="S200" s="5">
        <v>751000000000</v>
      </c>
    </row>
    <row r="201" spans="2:19" ht="15.5" x14ac:dyDescent="0.35">
      <c r="C201" t="s">
        <v>23</v>
      </c>
      <c r="I201" s="5">
        <v>2027000000000</v>
      </c>
      <c r="J201" s="5">
        <v>1881000000000</v>
      </c>
      <c r="K201" s="5">
        <v>1851000000000</v>
      </c>
      <c r="L201" s="5">
        <v>2108000000000</v>
      </c>
      <c r="M201" s="5">
        <v>1339000000000</v>
      </c>
      <c r="N201" s="5">
        <v>1181000000000</v>
      </c>
      <c r="O201" s="5">
        <v>1334000000000</v>
      </c>
      <c r="P201" s="5">
        <v>1091000000000</v>
      </c>
      <c r="Q201" s="5">
        <v>608000000000</v>
      </c>
      <c r="R201" s="5">
        <v>592000000000</v>
      </c>
      <c r="S201" s="5">
        <v>677000000000</v>
      </c>
    </row>
    <row r="202" spans="2:19" ht="15.5" x14ac:dyDescent="0.35">
      <c r="C202" t="s">
        <v>257</v>
      </c>
      <c r="I202" s="5">
        <v>189000000000</v>
      </c>
      <c r="J202" s="5">
        <v>-70000000000</v>
      </c>
      <c r="K202" s="5">
        <v>-75000000000</v>
      </c>
      <c r="L202" s="5">
        <v>-14000000000</v>
      </c>
      <c r="M202" s="5">
        <v>267000000000</v>
      </c>
      <c r="N202" s="5">
        <v>173000000000</v>
      </c>
      <c r="O202" s="5">
        <v>94000000000</v>
      </c>
      <c r="P202" s="5">
        <v>180000000000</v>
      </c>
      <c r="Q202" s="5">
        <v>221000000000</v>
      </c>
      <c r="R202" s="5">
        <v>270000000000</v>
      </c>
      <c r="S202" s="5">
        <v>268000000000</v>
      </c>
    </row>
    <row r="203" spans="2:19" ht="15.5" x14ac:dyDescent="0.35">
      <c r="C203" t="s">
        <v>258</v>
      </c>
      <c r="I203" s="5">
        <v>121000000000</v>
      </c>
      <c r="J203" s="5">
        <v>52000000000</v>
      </c>
      <c r="K203" s="5">
        <v>348000000000</v>
      </c>
      <c r="L203" s="5">
        <v>162000000000</v>
      </c>
      <c r="M203" s="5">
        <v>73000000000</v>
      </c>
      <c r="N203" s="5">
        <v>309000000000</v>
      </c>
      <c r="O203" s="5">
        <v>113000000000</v>
      </c>
      <c r="P203" s="5">
        <v>118000000000</v>
      </c>
      <c r="Q203" s="5">
        <v>229000000000</v>
      </c>
      <c r="R203" s="5">
        <v>239000000000</v>
      </c>
      <c r="S203" s="5">
        <v>135000000000</v>
      </c>
    </row>
    <row r="204" spans="2:19" ht="15.5" x14ac:dyDescent="0.35">
      <c r="C204" t="s">
        <v>259</v>
      </c>
      <c r="I204" s="5">
        <v>-126000000000</v>
      </c>
      <c r="J204" s="5">
        <v>-89000000000</v>
      </c>
      <c r="K204" s="5">
        <v>-94000000000</v>
      </c>
      <c r="L204" s="5">
        <v>-361000000000</v>
      </c>
      <c r="M204" s="5">
        <v>-203000000000</v>
      </c>
      <c r="N204" s="5">
        <v>-133000000000</v>
      </c>
      <c r="O204" s="5">
        <v>-158000000000</v>
      </c>
      <c r="P204" s="5">
        <v>-272000000000</v>
      </c>
      <c r="Q204" s="5">
        <v>-218000000000</v>
      </c>
      <c r="R204" s="5">
        <v>-159000000000</v>
      </c>
      <c r="S204" s="5">
        <v>-61000000000</v>
      </c>
    </row>
    <row r="205" spans="2:19" ht="15.5" x14ac:dyDescent="0.35">
      <c r="C205" t="s">
        <v>15</v>
      </c>
      <c r="I205" s="5">
        <v>-4000000000</v>
      </c>
      <c r="J205" s="5">
        <v>-37000000000</v>
      </c>
      <c r="K205" s="5">
        <v>254000000000</v>
      </c>
      <c r="L205" s="5">
        <v>-199000000000</v>
      </c>
      <c r="M205" s="5">
        <v>-130000000000</v>
      </c>
      <c r="N205" s="5">
        <v>176000000000</v>
      </c>
      <c r="O205" s="5">
        <v>-45000000000</v>
      </c>
      <c r="P205" s="5">
        <v>-154000000000</v>
      </c>
      <c r="Q205" s="5">
        <v>11000000000</v>
      </c>
      <c r="R205" s="5">
        <v>81000000000</v>
      </c>
      <c r="S205" s="5">
        <v>74000000000</v>
      </c>
    </row>
    <row r="206" spans="2:19" ht="15.5" x14ac:dyDescent="0.35">
      <c r="C206" t="s">
        <v>17</v>
      </c>
      <c r="I206" s="6">
        <v>-1.54</v>
      </c>
      <c r="J206" s="6">
        <v>-13.19</v>
      </c>
      <c r="K206" s="6">
        <v>90.45</v>
      </c>
      <c r="L206" s="6">
        <v>-70.77</v>
      </c>
      <c r="M206" s="6">
        <v>-46.2</v>
      </c>
      <c r="N206" s="6">
        <v>62.55</v>
      </c>
      <c r="O206" s="6">
        <v>-16.149999999999999</v>
      </c>
      <c r="P206" s="6">
        <v>-54.75</v>
      </c>
      <c r="Q206" s="6">
        <v>3.91</v>
      </c>
      <c r="R206" s="6">
        <v>28.7</v>
      </c>
      <c r="S206" s="6">
        <v>26.48</v>
      </c>
    </row>
    <row r="208" spans="2:19" ht="15.5" x14ac:dyDescent="0.35">
      <c r="B208" t="s">
        <v>260</v>
      </c>
      <c r="C208" t="s">
        <v>261</v>
      </c>
      <c r="D208" s="5">
        <v>78000000000</v>
      </c>
      <c r="E208" s="5">
        <v>28000000000</v>
      </c>
      <c r="F208" s="5">
        <v>-9000000000</v>
      </c>
      <c r="G208" s="5">
        <v>15000000000</v>
      </c>
      <c r="H208" s="5">
        <v>212000000000</v>
      </c>
      <c r="I208" s="5">
        <v>-37000000000</v>
      </c>
      <c r="J208" s="5">
        <v>32000000000</v>
      </c>
      <c r="K208" s="5">
        <v>-244000000000</v>
      </c>
      <c r="L208" s="5">
        <v>137000000000</v>
      </c>
      <c r="M208" s="5">
        <v>171000000000</v>
      </c>
      <c r="N208" s="5">
        <v>75000000000</v>
      </c>
      <c r="O208" s="5">
        <v>46000000000</v>
      </c>
      <c r="P208" s="5">
        <v>64000000000</v>
      </c>
      <c r="Q208" s="5">
        <v>38000000000</v>
      </c>
    </row>
    <row r="209" spans="3:17" ht="15.5" x14ac:dyDescent="0.35">
      <c r="C209" t="s">
        <v>444</v>
      </c>
      <c r="H209" s="5">
        <v>5</v>
      </c>
      <c r="I209" s="5">
        <v>5</v>
      </c>
      <c r="J209" s="5">
        <v>5</v>
      </c>
      <c r="L209" s="5">
        <v>5</v>
      </c>
      <c r="M209" s="5">
        <v>20</v>
      </c>
      <c r="N209" s="5">
        <v>10</v>
      </c>
      <c r="O209" s="5">
        <v>5</v>
      </c>
      <c r="P209" s="5">
        <v>5</v>
      </c>
    </row>
    <row r="210" spans="3:17" ht="15.5" x14ac:dyDescent="0.35">
      <c r="C210" t="s">
        <v>71</v>
      </c>
      <c r="H210" s="6">
        <v>6.6100000000000006E-2</v>
      </c>
      <c r="I210" s="6">
        <v>-0.38119999999999998</v>
      </c>
      <c r="J210" s="6">
        <v>0.4325</v>
      </c>
      <c r="L210" s="6">
        <v>0.10249999999999999</v>
      </c>
      <c r="M210" s="6">
        <v>0.32770000000000005</v>
      </c>
      <c r="N210" s="6">
        <v>0.37560000000000004</v>
      </c>
      <c r="O210" s="6">
        <v>0.30549999999999999</v>
      </c>
      <c r="P210" s="6">
        <v>0.21789999999999998</v>
      </c>
    </row>
    <row r="211" spans="3:17" ht="15.5" x14ac:dyDescent="0.35">
      <c r="C211" t="s">
        <v>445</v>
      </c>
      <c r="H211" s="6">
        <v>1.0200000000000001E-2</v>
      </c>
      <c r="I211" s="6">
        <v>1.04E-2</v>
      </c>
      <c r="J211" s="6">
        <v>0.01</v>
      </c>
      <c r="L211" s="6">
        <v>7.4000000000000003E-3</v>
      </c>
      <c r="M211" s="6">
        <v>2.6699999999999998E-2</v>
      </c>
      <c r="N211" s="6">
        <v>1.9E-2</v>
      </c>
      <c r="O211" s="6">
        <v>1.26E-2</v>
      </c>
      <c r="P211" s="6">
        <v>1.2500000000000001E-2</v>
      </c>
    </row>
    <row r="212" spans="3:17" ht="15.5" x14ac:dyDescent="0.35">
      <c r="C212" t="s">
        <v>51</v>
      </c>
      <c r="D212" s="6">
        <v>27.91</v>
      </c>
      <c r="E212" s="6">
        <v>9.92</v>
      </c>
      <c r="F212" s="6">
        <v>-3.04</v>
      </c>
      <c r="G212" s="6">
        <v>5.38</v>
      </c>
      <c r="H212" s="6">
        <v>75.650000000000006</v>
      </c>
      <c r="I212" s="6">
        <v>-13.12</v>
      </c>
      <c r="J212" s="6">
        <v>11.56</v>
      </c>
      <c r="K212" s="6">
        <v>-86.73</v>
      </c>
      <c r="L212" s="6">
        <v>48.8</v>
      </c>
      <c r="M212" s="6">
        <v>61.04</v>
      </c>
      <c r="N212" s="6">
        <v>26.62</v>
      </c>
      <c r="O212" s="6">
        <v>16.36</v>
      </c>
      <c r="P212" s="6">
        <v>22.95</v>
      </c>
      <c r="Q212" s="6">
        <v>13.6</v>
      </c>
    </row>
    <row r="213" spans="3:17" ht="15.5" x14ac:dyDescent="0.35">
      <c r="C213" t="s">
        <v>73</v>
      </c>
      <c r="H213" s="5">
        <v>5</v>
      </c>
      <c r="I213" s="5">
        <v>5</v>
      </c>
      <c r="J213" s="5">
        <v>5</v>
      </c>
      <c r="L213" s="5">
        <v>5</v>
      </c>
      <c r="M213" s="5">
        <v>20</v>
      </c>
      <c r="N213" s="5">
        <v>10</v>
      </c>
      <c r="O213" s="5">
        <v>5</v>
      </c>
      <c r="P213" s="5">
        <v>5</v>
      </c>
    </row>
    <row r="214" spans="3:17" ht="15.5" x14ac:dyDescent="0.35">
      <c r="C214" t="s">
        <v>446</v>
      </c>
      <c r="H214" s="6">
        <v>6.6100000000000006E-2</v>
      </c>
      <c r="I214" s="6">
        <v>-0.38119999999999998</v>
      </c>
      <c r="J214" s="6">
        <v>0.4325</v>
      </c>
      <c r="L214" s="6">
        <v>0.10249999999999999</v>
      </c>
      <c r="M214" s="6">
        <v>0.32770000000000005</v>
      </c>
      <c r="N214" s="6">
        <v>0.37560000000000004</v>
      </c>
      <c r="O214" s="6">
        <v>0.30549999999999999</v>
      </c>
      <c r="P214" s="6">
        <v>0.21789999999999998</v>
      </c>
    </row>
    <row r="215" spans="3:17" ht="15.5" x14ac:dyDescent="0.35">
      <c r="C215" t="s">
        <v>447</v>
      </c>
      <c r="H215" s="6">
        <v>1.0200000000000001E-2</v>
      </c>
      <c r="I215" s="6">
        <v>1.04E-2</v>
      </c>
      <c r="J215" s="6">
        <v>0.01</v>
      </c>
      <c r="L215" s="6">
        <v>7.4000000000000003E-3</v>
      </c>
      <c r="M215" s="6">
        <v>2.6699999999999998E-2</v>
      </c>
      <c r="N215" s="6">
        <v>1.9E-2</v>
      </c>
      <c r="O215" s="6">
        <v>1.26E-2</v>
      </c>
      <c r="P215" s="6">
        <v>1.2500000000000001E-2</v>
      </c>
    </row>
    <row r="216" spans="3:17" ht="15.5" x14ac:dyDescent="0.35">
      <c r="C216" t="s">
        <v>262</v>
      </c>
      <c r="D216" s="5">
        <v>1299000000000</v>
      </c>
      <c r="E216" s="5">
        <v>970000000000</v>
      </c>
      <c r="F216" s="5">
        <v>993000000000</v>
      </c>
      <c r="G216" s="5">
        <v>977000000000</v>
      </c>
      <c r="H216" s="5">
        <v>4538000000000</v>
      </c>
      <c r="I216" s="5">
        <v>3741000000000</v>
      </c>
      <c r="J216" s="5">
        <v>3424000000000</v>
      </c>
      <c r="K216" s="5">
        <v>2997000000000</v>
      </c>
      <c r="L216" s="5">
        <v>3819000000000</v>
      </c>
      <c r="M216" s="5">
        <v>3652000000000</v>
      </c>
      <c r="N216" s="5">
        <v>2992000000000</v>
      </c>
      <c r="O216" s="5">
        <v>2566000000000</v>
      </c>
      <c r="P216" s="5">
        <v>2631000000000</v>
      </c>
      <c r="Q216" s="5">
        <v>2355000000000</v>
      </c>
    </row>
    <row r="217" spans="3:17" ht="15.5" x14ac:dyDescent="0.35">
      <c r="C217" t="s">
        <v>448</v>
      </c>
      <c r="H217" s="5">
        <v>5</v>
      </c>
      <c r="I217" s="5">
        <v>5</v>
      </c>
      <c r="J217" s="5">
        <v>5</v>
      </c>
      <c r="L217" s="5">
        <v>5</v>
      </c>
      <c r="M217" s="5">
        <v>20</v>
      </c>
      <c r="N217" s="5">
        <v>10</v>
      </c>
      <c r="O217" s="5">
        <v>5</v>
      </c>
      <c r="P217" s="5">
        <v>5</v>
      </c>
    </row>
    <row r="218" spans="3:17" ht="15.5" x14ac:dyDescent="0.35">
      <c r="C218" t="s">
        <v>449</v>
      </c>
      <c r="H218" s="6">
        <v>6.6100000000000006E-2</v>
      </c>
      <c r="I218" s="6">
        <v>-0.38119999999999998</v>
      </c>
      <c r="J218" s="6">
        <v>0.4325</v>
      </c>
      <c r="L218" s="6">
        <v>0.10249999999999999</v>
      </c>
      <c r="M218" s="6">
        <v>0.32770000000000005</v>
      </c>
      <c r="N218" s="6">
        <v>0.37560000000000004</v>
      </c>
      <c r="O218" s="6">
        <v>0.30549999999999999</v>
      </c>
      <c r="P218" s="6">
        <v>0.21789999999999998</v>
      </c>
    </row>
    <row r="219" spans="3:17" ht="15.5" x14ac:dyDescent="0.35">
      <c r="C219" t="s">
        <v>450</v>
      </c>
      <c r="H219" s="6">
        <v>1.0200000000000001E-2</v>
      </c>
      <c r="I219" s="6">
        <v>1.04E-2</v>
      </c>
      <c r="J219" s="6">
        <v>0.01</v>
      </c>
      <c r="L219" s="6">
        <v>7.4000000000000003E-3</v>
      </c>
      <c r="M219" s="6">
        <v>2.6699999999999998E-2</v>
      </c>
      <c r="N219" s="6">
        <v>1.9E-2</v>
      </c>
      <c r="O219" s="6">
        <v>1.26E-2</v>
      </c>
      <c r="P219" s="6">
        <v>1.2500000000000001E-2</v>
      </c>
    </row>
    <row r="220" spans="3:17" ht="15.5" x14ac:dyDescent="0.35">
      <c r="C220" t="s">
        <v>344</v>
      </c>
      <c r="I220" s="6">
        <v>6.48</v>
      </c>
    </row>
    <row r="221" spans="3:17" ht="15.5" x14ac:dyDescent="0.35">
      <c r="C221" t="s">
        <v>345</v>
      </c>
      <c r="I221" s="6">
        <v>12.2</v>
      </c>
    </row>
    <row r="222" spans="3:17" ht="15.5" x14ac:dyDescent="0.35">
      <c r="C222" t="s">
        <v>263</v>
      </c>
      <c r="I222" s="6">
        <v>6.95</v>
      </c>
    </row>
    <row r="223" spans="3:17" ht="15.5" x14ac:dyDescent="0.35">
      <c r="C223" t="s">
        <v>346</v>
      </c>
      <c r="I223" s="6">
        <v>8.199999999999999E-2</v>
      </c>
    </row>
    <row r="224" spans="3:17" ht="15.5" x14ac:dyDescent="0.35">
      <c r="C224" t="s">
        <v>347</v>
      </c>
      <c r="I224" s="6">
        <v>0.32</v>
      </c>
    </row>
    <row r="225" spans="3:9" ht="15.5" x14ac:dyDescent="0.35">
      <c r="C225" t="s">
        <v>348</v>
      </c>
      <c r="I225" s="6">
        <v>0.49</v>
      </c>
    </row>
    <row r="226" spans="3:9" ht="15.5" x14ac:dyDescent="0.35">
      <c r="C226" t="s">
        <v>349</v>
      </c>
      <c r="I226" s="6">
        <v>5.37</v>
      </c>
    </row>
    <row r="227" spans="3:9" ht="15.5" x14ac:dyDescent="0.35">
      <c r="C227" t="s">
        <v>350</v>
      </c>
      <c r="I227" s="6">
        <v>10.130000000000001</v>
      </c>
    </row>
    <row r="228" spans="3:9" ht="15.5" x14ac:dyDescent="0.35">
      <c r="C228" t="s">
        <v>351</v>
      </c>
      <c r="I228" s="6">
        <v>11.85</v>
      </c>
    </row>
    <row r="229" spans="3:9" ht="15.5" x14ac:dyDescent="0.35">
      <c r="C229" t="s">
        <v>264</v>
      </c>
      <c r="I229" s="6">
        <v>6.11</v>
      </c>
    </row>
    <row r="230" spans="3:9" ht="15.5" x14ac:dyDescent="0.35">
      <c r="C230" t="s">
        <v>451</v>
      </c>
      <c r="I230" s="6">
        <v>-0.06</v>
      </c>
    </row>
    <row r="231" spans="3:9" ht="15.5" x14ac:dyDescent="0.35">
      <c r="C231" t="s">
        <v>452</v>
      </c>
      <c r="I231" s="6">
        <v>-0.34</v>
      </c>
    </row>
    <row r="232" spans="3:9" ht="15.5" x14ac:dyDescent="0.35">
      <c r="C232" t="s">
        <v>352</v>
      </c>
      <c r="I232" s="6">
        <v>40.17</v>
      </c>
    </row>
    <row r="233" spans="3:9" ht="15.5" x14ac:dyDescent="0.35">
      <c r="C233" t="s">
        <v>353</v>
      </c>
      <c r="I233" s="6">
        <v>75.650000000000006</v>
      </c>
    </row>
    <row r="234" spans="3:9" ht="15.5" x14ac:dyDescent="0.35">
      <c r="C234" t="s">
        <v>354</v>
      </c>
      <c r="I234" s="6">
        <v>1509.79</v>
      </c>
    </row>
    <row r="235" spans="3:9" ht="15.5" x14ac:dyDescent="0.35">
      <c r="C235" t="s">
        <v>355</v>
      </c>
      <c r="D235" s="6">
        <v>8.7200000000000006</v>
      </c>
    </row>
    <row r="236" spans="3:9" ht="15.5" x14ac:dyDescent="0.35">
      <c r="C236" t="s">
        <v>356</v>
      </c>
      <c r="I236" s="6">
        <v>1001.14</v>
      </c>
    </row>
    <row r="237" spans="3:9" ht="15.5" x14ac:dyDescent="0.35">
      <c r="C237" t="s">
        <v>357</v>
      </c>
      <c r="I237" s="6">
        <v>48.38</v>
      </c>
    </row>
    <row r="238" spans="3:9" ht="15.5" x14ac:dyDescent="0.35">
      <c r="C238" t="s">
        <v>265</v>
      </c>
      <c r="D238" s="6">
        <v>1.1399999999999999</v>
      </c>
    </row>
    <row r="239" spans="3:9" ht="15.5" x14ac:dyDescent="0.35">
      <c r="C239" t="s">
        <v>266</v>
      </c>
      <c r="D239" s="6">
        <v>0.61</v>
      </c>
    </row>
    <row r="240" spans="3:9" ht="15.5" x14ac:dyDescent="0.35">
      <c r="C240" t="s">
        <v>267</v>
      </c>
      <c r="D240" s="6">
        <v>0.76</v>
      </c>
    </row>
    <row r="241" spans="3:9" ht="15.5" x14ac:dyDescent="0.35">
      <c r="C241" t="s">
        <v>268</v>
      </c>
      <c r="D241" s="6">
        <v>0.23</v>
      </c>
    </row>
    <row r="242" spans="3:9" ht="15.5" x14ac:dyDescent="0.35">
      <c r="C242" t="s">
        <v>269</v>
      </c>
      <c r="D242" s="6">
        <v>1.08</v>
      </c>
    </row>
    <row r="243" spans="3:9" ht="15.5" x14ac:dyDescent="0.35">
      <c r="C243" t="s">
        <v>270</v>
      </c>
      <c r="D243" s="6">
        <v>0.35</v>
      </c>
    </row>
    <row r="244" spans="3:9" ht="15.5" x14ac:dyDescent="0.35">
      <c r="C244" t="s">
        <v>271</v>
      </c>
      <c r="D244" s="6">
        <v>2.14</v>
      </c>
    </row>
    <row r="245" spans="3:9" ht="15.5" x14ac:dyDescent="0.35">
      <c r="C245" t="s">
        <v>272</v>
      </c>
      <c r="I245" s="6">
        <v>2.5</v>
      </c>
    </row>
    <row r="246" spans="3:9" ht="15.5" x14ac:dyDescent="0.35">
      <c r="C246" t="s">
        <v>13</v>
      </c>
      <c r="D246" s="5">
        <v>65000000000</v>
      </c>
    </row>
    <row r="247" spans="3:9" ht="15.5" x14ac:dyDescent="0.35">
      <c r="C247" t="s">
        <v>358</v>
      </c>
      <c r="I247" s="6">
        <v>2.29</v>
      </c>
    </row>
    <row r="248" spans="3:9" ht="15.5" x14ac:dyDescent="0.35">
      <c r="C248" t="s">
        <v>273</v>
      </c>
      <c r="I248" s="6">
        <v>1.8700000000000001E-2</v>
      </c>
    </row>
    <row r="249" spans="3:9" ht="15.5" x14ac:dyDescent="0.35">
      <c r="C249" t="s">
        <v>274</v>
      </c>
      <c r="I249" s="6">
        <v>4.0099999999999997E-2</v>
      </c>
    </row>
    <row r="250" spans="3:9" ht="15.5" x14ac:dyDescent="0.35">
      <c r="C250" t="s">
        <v>275</v>
      </c>
      <c r="I250" s="6">
        <v>8.1199999999999994E-2</v>
      </c>
    </row>
    <row r="251" spans="3:9" ht="15.5" x14ac:dyDescent="0.35">
      <c r="C251" t="s">
        <v>359</v>
      </c>
      <c r="I251" s="6">
        <v>4.9400000000000006E-2</v>
      </c>
    </row>
    <row r="252" spans="3:9" ht="15.5" x14ac:dyDescent="0.35">
      <c r="C252" t="s">
        <v>276</v>
      </c>
      <c r="D252" s="6">
        <v>75.41</v>
      </c>
    </row>
    <row r="253" spans="3:9" ht="15.5" x14ac:dyDescent="0.35">
      <c r="C253" t="s">
        <v>277</v>
      </c>
      <c r="D253" s="6">
        <v>79.78</v>
      </c>
    </row>
    <row r="254" spans="3:9" ht="15.5" x14ac:dyDescent="0.35">
      <c r="C254" t="s">
        <v>278</v>
      </c>
      <c r="D254" s="6">
        <v>30.04</v>
      </c>
    </row>
    <row r="255" spans="3:9" ht="15.5" x14ac:dyDescent="0.35">
      <c r="C255" t="s">
        <v>279</v>
      </c>
      <c r="D255" s="6">
        <v>125.15</v>
      </c>
    </row>
    <row r="256" spans="3:9" ht="15.5" x14ac:dyDescent="0.35">
      <c r="C256" t="s">
        <v>280</v>
      </c>
      <c r="D256" s="6">
        <v>1.21</v>
      </c>
    </row>
    <row r="257" spans="3:9" ht="15.5" x14ac:dyDescent="0.35">
      <c r="C257" t="s">
        <v>281</v>
      </c>
      <c r="I257" s="6">
        <v>0.74</v>
      </c>
    </row>
    <row r="258" spans="3:9" ht="15.5" x14ac:dyDescent="0.35">
      <c r="C258" t="s">
        <v>282</v>
      </c>
      <c r="I258" s="6">
        <v>3.79</v>
      </c>
    </row>
    <row r="259" spans="3:9" ht="15.5" x14ac:dyDescent="0.35">
      <c r="C259" t="s">
        <v>47</v>
      </c>
      <c r="I259" s="5">
        <v>1376000000000</v>
      </c>
    </row>
    <row r="260" spans="3:9" ht="15.5" x14ac:dyDescent="0.35">
      <c r="C260" t="s">
        <v>283</v>
      </c>
      <c r="I260" s="5">
        <v>3667000000000</v>
      </c>
    </row>
    <row r="261" spans="3:9" ht="15.5" x14ac:dyDescent="0.35">
      <c r="C261" t="s">
        <v>284</v>
      </c>
      <c r="I261" s="5">
        <v>2810000000</v>
      </c>
    </row>
    <row r="262" spans="3:9" ht="15.5" x14ac:dyDescent="0.35">
      <c r="C262" t="s">
        <v>285</v>
      </c>
      <c r="I262" s="6">
        <v>0.2475</v>
      </c>
    </row>
    <row r="263" spans="3:9" ht="15.5" x14ac:dyDescent="0.35">
      <c r="C263" t="s">
        <v>286</v>
      </c>
      <c r="D263" s="6">
        <v>0.14050000000000001</v>
      </c>
    </row>
    <row r="264" spans="3:9" ht="15.5" x14ac:dyDescent="0.35">
      <c r="C264" t="s">
        <v>287</v>
      </c>
      <c r="D264" s="6">
        <v>9.5500000000000002E-2</v>
      </c>
    </row>
    <row r="265" spans="3:9" ht="15.5" x14ac:dyDescent="0.35">
      <c r="C265" t="s">
        <v>288</v>
      </c>
      <c r="D265" s="6">
        <v>6.0299999999999999E-2</v>
      </c>
    </row>
    <row r="266" spans="3:9" ht="15.5" x14ac:dyDescent="0.35">
      <c r="C266" t="s">
        <v>453</v>
      </c>
      <c r="D266" s="6">
        <v>0.39979999999999999</v>
      </c>
    </row>
    <row r="267" spans="3:9" ht="15.5" x14ac:dyDescent="0.35">
      <c r="C267" t="s">
        <v>289</v>
      </c>
      <c r="D267" s="6">
        <v>0.77129999999999999</v>
      </c>
    </row>
    <row r="268" spans="3:9" ht="15.5" x14ac:dyDescent="0.35">
      <c r="C268" t="s">
        <v>360</v>
      </c>
      <c r="D268" s="6">
        <v>3.7791000000000001</v>
      </c>
    </row>
    <row r="269" spans="3:9" ht="15.5" x14ac:dyDescent="0.35">
      <c r="C269" t="s">
        <v>290</v>
      </c>
      <c r="I269" s="5">
        <v>5</v>
      </c>
    </row>
    <row r="270" spans="3:9" ht="15.5" x14ac:dyDescent="0.35">
      <c r="C270" t="s">
        <v>454</v>
      </c>
      <c r="I270" s="5">
        <v>5</v>
      </c>
    </row>
    <row r="271" spans="3:9" ht="15.5" x14ac:dyDescent="0.35">
      <c r="C271" t="s">
        <v>455</v>
      </c>
      <c r="I271" s="6">
        <v>6.6100000000000006E-2</v>
      </c>
    </row>
    <row r="272" spans="3:9" ht="15.5" x14ac:dyDescent="0.35">
      <c r="C272" t="s">
        <v>456</v>
      </c>
      <c r="I272" s="6">
        <v>1.0200000000000001E-2</v>
      </c>
    </row>
    <row r="273" spans="3:9" ht="15.5" x14ac:dyDescent="0.35">
      <c r="C273" t="s">
        <v>291</v>
      </c>
      <c r="I273" t="s">
        <v>599</v>
      </c>
    </row>
    <row r="274" spans="3:9" ht="15.5" x14ac:dyDescent="0.35">
      <c r="C274" t="s">
        <v>293</v>
      </c>
      <c r="I274" s="5">
        <v>8</v>
      </c>
    </row>
    <row r="275" spans="3:9" ht="15.5" x14ac:dyDescent="0.35">
      <c r="C275" t="s">
        <v>294</v>
      </c>
      <c r="I275" s="6">
        <v>0.77</v>
      </c>
    </row>
    <row r="276" spans="3:9" ht="15.5" x14ac:dyDescent="0.35">
      <c r="C276" t="s">
        <v>295</v>
      </c>
      <c r="I276" s="6">
        <v>0.56000000000000005</v>
      </c>
    </row>
    <row r="277" spans="3:9" ht="15.5" x14ac:dyDescent="0.35">
      <c r="C277" t="s">
        <v>458</v>
      </c>
      <c r="I277" s="6">
        <v>0.53</v>
      </c>
    </row>
    <row r="278" spans="3:9" ht="15.5" x14ac:dyDescent="0.35">
      <c r="C278" t="s">
        <v>296</v>
      </c>
      <c r="I278" s="6">
        <v>0.17</v>
      </c>
    </row>
    <row r="279" spans="3:9" ht="15.5" x14ac:dyDescent="0.35">
      <c r="C279" t="s">
        <v>361</v>
      </c>
      <c r="I279" s="6">
        <v>0.84</v>
      </c>
    </row>
    <row r="280" spans="3:9" ht="15.5" x14ac:dyDescent="0.35">
      <c r="C280" t="s">
        <v>297</v>
      </c>
      <c r="I280" s="6">
        <v>0.81</v>
      </c>
    </row>
    <row r="281" spans="3:9" ht="15.5" x14ac:dyDescent="0.35">
      <c r="C281" t="s">
        <v>298</v>
      </c>
      <c r="I281" s="6">
        <v>0.89</v>
      </c>
    </row>
    <row r="282" spans="3:9" ht="15.5" x14ac:dyDescent="0.35">
      <c r="C282" t="s">
        <v>299</v>
      </c>
      <c r="I282" s="5">
        <v>4239000000000</v>
      </c>
    </row>
    <row r="283" spans="3:9" ht="15.5" x14ac:dyDescent="0.35">
      <c r="C283" t="s">
        <v>300</v>
      </c>
      <c r="I283" s="5">
        <v>528000000000</v>
      </c>
    </row>
    <row r="284" spans="3:9" ht="15.5" x14ac:dyDescent="0.35">
      <c r="C284" t="s">
        <v>301</v>
      </c>
      <c r="I284" s="5">
        <v>600000000000</v>
      </c>
    </row>
    <row r="285" spans="3:9" ht="15.5" x14ac:dyDescent="0.35">
      <c r="C285" t="s">
        <v>302</v>
      </c>
      <c r="I285" s="5">
        <v>113000000000</v>
      </c>
    </row>
    <row r="286" spans="3:9" ht="15.5" x14ac:dyDescent="0.35">
      <c r="C286" t="s">
        <v>303</v>
      </c>
      <c r="D286" s="5">
        <v>24000000000</v>
      </c>
    </row>
    <row r="287" spans="3:9" ht="15.5" x14ac:dyDescent="0.35">
      <c r="C287" t="s">
        <v>304</v>
      </c>
      <c r="D287" s="5">
        <v>6029000000000</v>
      </c>
    </row>
    <row r="288" spans="3:9" ht="15.5" x14ac:dyDescent="0.35">
      <c r="C288" t="s">
        <v>305</v>
      </c>
      <c r="D288" s="5">
        <v>3037000000000</v>
      </c>
    </row>
    <row r="289" spans="3:9" ht="15.5" x14ac:dyDescent="0.35">
      <c r="C289" t="s">
        <v>245</v>
      </c>
      <c r="D289" s="5">
        <v>299000000000</v>
      </c>
    </row>
    <row r="290" spans="3:9" ht="15.5" x14ac:dyDescent="0.35">
      <c r="C290" t="s">
        <v>306</v>
      </c>
      <c r="I290" s="5">
        <v>2811000000000</v>
      </c>
    </row>
    <row r="291" spans="3:9" ht="15.5" x14ac:dyDescent="0.35">
      <c r="C291" t="s">
        <v>243</v>
      </c>
      <c r="D291" s="5">
        <v>636000000000</v>
      </c>
    </row>
    <row r="292" spans="3:9" ht="15.5" x14ac:dyDescent="0.35">
      <c r="C292" t="s">
        <v>242</v>
      </c>
      <c r="D292" s="5">
        <v>1498000000000</v>
      </c>
    </row>
    <row r="293" spans="3:9" ht="15.5" x14ac:dyDescent="0.35">
      <c r="C293" t="s">
        <v>24</v>
      </c>
      <c r="D293" s="5">
        <v>2134000000000</v>
      </c>
    </row>
    <row r="294" spans="3:9" ht="15.5" x14ac:dyDescent="0.35">
      <c r="C294" t="s">
        <v>21</v>
      </c>
      <c r="D294" s="5">
        <v>2110000000000</v>
      </c>
    </row>
    <row r="295" spans="3:9" ht="15.5" x14ac:dyDescent="0.35">
      <c r="C295" t="s">
        <v>244</v>
      </c>
      <c r="I295" s="5">
        <v>2993000000000</v>
      </c>
    </row>
    <row r="296" spans="3:9" ht="15.5" x14ac:dyDescent="0.35">
      <c r="C296" t="s">
        <v>307</v>
      </c>
      <c r="I296" s="5">
        <v>256000000000</v>
      </c>
    </row>
    <row r="297" spans="3:9" ht="15.5" x14ac:dyDescent="0.35">
      <c r="C297" t="s">
        <v>308</v>
      </c>
      <c r="I297" s="5">
        <v>-81000000000</v>
      </c>
    </row>
    <row r="298" spans="3:9" ht="15.5" x14ac:dyDescent="0.35">
      <c r="C298" t="s">
        <v>309</v>
      </c>
      <c r="I298" s="5">
        <v>-177000000000</v>
      </c>
    </row>
    <row r="299" spans="3:9" ht="15.5" x14ac:dyDescent="0.35">
      <c r="C299" t="s">
        <v>310</v>
      </c>
      <c r="I299" s="5">
        <v>-120000000000</v>
      </c>
    </row>
    <row r="300" spans="3:9" ht="15.5" x14ac:dyDescent="0.35">
      <c r="C300" t="s">
        <v>311</v>
      </c>
      <c r="I300" s="5">
        <v>136000000000</v>
      </c>
    </row>
  </sheetData>
  <pageMargins left="0.7" right="0.7" top="0.75" bottom="0.75" header="0.3" footer="0.3"/>
  <ignoredErrors>
    <ignoredError sqref="A1:S30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25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600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601</v>
      </c>
      <c r="D2" s="2" vm="69">
        <f ca="1">IFERROR(_xlfn.STOCKHISTORY("XIDX:" &amp; $C$1, D3, , 0, 0, 1), "Libur")</f>
        <v>396</v>
      </c>
      <c r="E2" s="2" vm="70">
        <f ca="1">IFERROR(_xlfn.STOCKHISTORY("XIDX:" &amp; $C$1, E3, , 0, 0, 1), "Libur")</f>
        <v>390</v>
      </c>
      <c r="H2" s="2" vm="70">
        <f ca="1">IFERROR(INDEX(D2:G2,COUNT(D2:G2)),"")</f>
        <v>390</v>
      </c>
      <c r="I2" s="2" vm="71">
        <f t="shared" ref="I2:R2" ca="1" si="0">IFERROR(_xlfn.STOCKHISTORY("XIDX:" &amp; $C$1, I1, , 0, 0, 1), "Libur")</f>
        <v>456</v>
      </c>
      <c r="J2" s="2" vm="72">
        <f t="shared" ca="1" si="0"/>
        <v>880</v>
      </c>
      <c r="K2" s="2" vm="24">
        <f t="shared" ca="1" si="0"/>
        <v>360</v>
      </c>
      <c r="L2" s="2" vm="73">
        <f t="shared" ca="1" si="0"/>
        <v>350</v>
      </c>
      <c r="M2" s="2" vm="74">
        <f t="shared" ca="1" si="0"/>
        <v>416</v>
      </c>
      <c r="N2" s="2" vm="22">
        <f t="shared" ca="1" si="0"/>
        <v>294</v>
      </c>
      <c r="O2" s="2" vm="75">
        <f t="shared" ca="1" si="0"/>
        <v>282</v>
      </c>
      <c r="P2" s="2" vm="76">
        <f t="shared" ca="1" si="0"/>
        <v>272</v>
      </c>
      <c r="Q2" s="2" t="str">
        <f t="shared" ca="1" si="0"/>
        <v>Libur</v>
      </c>
      <c r="R2" s="2" t="str">
        <f t="shared" ca="1" si="0"/>
        <v>Libur</v>
      </c>
    </row>
    <row r="3" spans="1:18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8" ht="15.5" x14ac:dyDescent="0.35">
      <c r="B4" t="s">
        <v>5</v>
      </c>
      <c r="C4" t="s">
        <v>6</v>
      </c>
      <c r="D4" s="2">
        <f>IFERROR(INDEX(D51:D500,MATCH($C$4,$C$51:$C$500,0)),"")</f>
        <v>7598419151</v>
      </c>
      <c r="E4" s="2">
        <f>IFERROR(INDEX(E51:E500,MATCH($C$4,$C$51:$C$500,0)),"")</f>
        <v>5019072150</v>
      </c>
      <c r="H4" s="2">
        <f>IFERROR(SUM(D4:G4)*(4/MAX(1,COUNT(D4:G4))),"")</f>
        <v>25234982602</v>
      </c>
      <c r="I4" s="2">
        <f t="shared" ref="I4:R4" si="1">IFERROR(INDEX(I51:I500,MATCH($C$4,$C$51:$C$500,0)),"")</f>
        <v>40920390353</v>
      </c>
      <c r="J4" s="2">
        <f t="shared" si="1"/>
        <v>57779572797</v>
      </c>
      <c r="K4" s="2">
        <f t="shared" si="1"/>
        <v>53328712183</v>
      </c>
      <c r="L4" s="2">
        <f t="shared" si="1"/>
        <v>45764231601</v>
      </c>
      <c r="M4" s="2">
        <f t="shared" si="1"/>
        <v>44843639471</v>
      </c>
      <c r="N4" s="2">
        <f t="shared" si="1"/>
        <v>48253258379</v>
      </c>
      <c r="O4" s="2">
        <f t="shared" si="1"/>
        <v>47282483355</v>
      </c>
      <c r="P4" s="2">
        <f t="shared" si="1"/>
        <v>43772365813</v>
      </c>
      <c r="Q4" s="2">
        <f t="shared" si="1"/>
        <v>36837043215</v>
      </c>
      <c r="R4" s="2">
        <f t="shared" si="1"/>
        <v>33811699523</v>
      </c>
    </row>
    <row r="5" spans="1:18" ht="15.5" x14ac:dyDescent="0.35">
      <c r="B5" t="s">
        <v>7</v>
      </c>
      <c r="C5" t="s">
        <v>8</v>
      </c>
      <c r="D5" s="2">
        <f>IFERROR(INDEX(D51:D500,MATCH($C$5,$C$51:$C$500,0)),"")</f>
        <v>4457842125</v>
      </c>
      <c r="E5" s="2">
        <f>IFERROR(INDEX(E51:E500,MATCH($C$5,$C$51:$C$500,0)),"")</f>
        <v>41854243</v>
      </c>
      <c r="H5" s="2">
        <f>IFERROR(SUM(D5:G5)*(4/MAX(1,COUNT(D5:G5))),"")</f>
        <v>8999392736</v>
      </c>
      <c r="I5" s="2">
        <f t="shared" ref="I5:R5" si="2">IFERROR(INDEX(I51:I500,MATCH($C$5,$C$51:$C$500,0)),"")</f>
        <v>20023293020</v>
      </c>
      <c r="J5" s="2">
        <f t="shared" si="2"/>
        <v>27747302458</v>
      </c>
      <c r="K5" s="2">
        <f t="shared" si="2"/>
        <v>26191578250</v>
      </c>
      <c r="L5" s="2">
        <f t="shared" si="2"/>
        <v>24208788116</v>
      </c>
      <c r="M5" s="2">
        <f t="shared" si="2"/>
        <v>24035480280</v>
      </c>
      <c r="N5" s="2">
        <f t="shared" si="2"/>
        <v>18384513635</v>
      </c>
      <c r="O5" s="2">
        <f t="shared" si="2"/>
        <v>17906692216</v>
      </c>
      <c r="P5" s="2">
        <f t="shared" si="2"/>
        <v>17692986832</v>
      </c>
      <c r="Q5" s="2">
        <f t="shared" si="2"/>
        <v>13698802916</v>
      </c>
      <c r="R5" s="2">
        <f t="shared" si="2"/>
        <v>10785726622</v>
      </c>
    </row>
    <row r="6" spans="1:18" ht="15.5" x14ac:dyDescent="0.35">
      <c r="B6" t="s">
        <v>9</v>
      </c>
      <c r="C6" t="s">
        <v>10</v>
      </c>
      <c r="D6" s="2">
        <f>IFERROR(INDEX(D51:D500,MATCH($C$6,$C$51:$C$500,0)),"")</f>
        <v>417523901129</v>
      </c>
      <c r="E6" s="2">
        <f>IFERROR(INDEX(E51:E500,MATCH($C$6,$C$51:$C$500,0)),"")</f>
        <v>413066059004</v>
      </c>
      <c r="H6" s="2">
        <f>IFERROR(INDEX(D6:G6,COUNT(D6:G6)),"")</f>
        <v>413066059004</v>
      </c>
      <c r="I6" s="2">
        <f t="shared" ref="I6:R6" si="3">IFERROR(INDEX(I51:I500,MATCH($C$6,$C$51:$C$500,0)),"")</f>
        <v>413024204761</v>
      </c>
      <c r="J6" s="2">
        <f t="shared" si="3"/>
        <v>405000911741</v>
      </c>
      <c r="K6" s="2">
        <f t="shared" si="3"/>
        <v>377253609283</v>
      </c>
      <c r="L6" s="2">
        <f t="shared" si="3"/>
        <v>351062031033</v>
      </c>
      <c r="M6" s="2">
        <f t="shared" si="3"/>
        <v>326853242917</v>
      </c>
      <c r="N6" s="2">
        <f t="shared" si="3"/>
        <v>302817762637</v>
      </c>
      <c r="O6" s="2">
        <f t="shared" si="3"/>
        <v>284433249002</v>
      </c>
      <c r="P6" s="2">
        <f t="shared" si="3"/>
        <v>266526556786</v>
      </c>
      <c r="Q6" s="2">
        <f t="shared" si="3"/>
        <v>248833569954</v>
      </c>
      <c r="R6" s="2">
        <f t="shared" si="3"/>
        <v>235134767038</v>
      </c>
    </row>
    <row r="7" spans="1:18" ht="15.5" x14ac:dyDescent="0.35">
      <c r="B7" t="s">
        <v>11</v>
      </c>
      <c r="C7" t="s">
        <v>12</v>
      </c>
      <c r="D7" s="3">
        <f>IFERROR(INDEX(D51:D500,MATCH($C$7,$C$51:$C$500,0))/1000000000,"")</f>
        <v>0.8</v>
      </c>
      <c r="E7" s="3">
        <f>IFERROR(INDEX(E51:E500,MATCH($C$7,$C$51:$C$500,0))/1000000000,"")</f>
        <v>0.8</v>
      </c>
      <c r="H7" s="3">
        <f>IFERROR(INDEX(D7:G7,COUNT(D7:G7)),"")</f>
        <v>0.8</v>
      </c>
      <c r="I7" s="3">
        <f t="shared" ref="I7:R7" si="4">IFERROR(INDEX(I51:I500,MATCH($C$7,$C$51:$C$500,0))/1000000000,"")</f>
        <v>0.8</v>
      </c>
      <c r="J7" s="3">
        <f t="shared" si="4"/>
        <v>0.8</v>
      </c>
      <c r="K7" s="3">
        <f t="shared" si="4"/>
        <v>0.8</v>
      </c>
      <c r="L7" s="3">
        <f t="shared" si="4"/>
        <v>0.8</v>
      </c>
      <c r="M7" s="3">
        <f t="shared" si="4"/>
        <v>0.8</v>
      </c>
      <c r="N7" s="3">
        <f t="shared" si="4"/>
        <v>0.8</v>
      </c>
      <c r="O7" s="3">
        <f t="shared" si="4"/>
        <v>0.8</v>
      </c>
      <c r="P7" s="3">
        <f t="shared" si="4"/>
        <v>0.8</v>
      </c>
      <c r="Q7" s="3">
        <f t="shared" si="4"/>
        <v>0.8</v>
      </c>
      <c r="R7" s="3">
        <f t="shared" si="4"/>
        <v>0.8</v>
      </c>
    </row>
    <row r="8" spans="1:18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-79000000000</v>
      </c>
      <c r="E8" s="2">
        <f>IFERROR(INDEX(E51:E500,MATCH("Free cash flow (Quarter)",$C$51:$C$500,0)),"")</f>
        <v>4000000000</v>
      </c>
      <c r="H8" s="2">
        <f>IFERROR(INDEX(D8:G8,COUNT(D8:G8)),"")</f>
        <v>4000000000</v>
      </c>
      <c r="I8" s="2">
        <f t="shared" ref="I8:R8" si="5">IFERROR(INDEX(I51:I500,MATCH($C$8,$C$51:$C$500,0)),"")</f>
        <v>67000000000</v>
      </c>
      <c r="J8" s="2">
        <f t="shared" si="5"/>
        <v>90000000000</v>
      </c>
      <c r="K8" s="2">
        <f t="shared" si="5"/>
        <v>-10000000000</v>
      </c>
      <c r="L8" s="2">
        <f t="shared" si="5"/>
        <v>-69000000000</v>
      </c>
      <c r="M8" s="2">
        <f t="shared" si="5"/>
        <v>103000000000</v>
      </c>
      <c r="N8" s="2">
        <f t="shared" si="5"/>
        <v>-7000000000</v>
      </c>
      <c r="O8" s="2">
        <f t="shared" si="5"/>
        <v>20000000000</v>
      </c>
      <c r="P8" s="2">
        <f t="shared" si="5"/>
        <v>2000000000</v>
      </c>
      <c r="Q8" s="2">
        <f t="shared" si="5"/>
        <v>-25000000000</v>
      </c>
      <c r="R8" s="2">
        <f t="shared" si="5"/>
        <v>45000000000</v>
      </c>
    </row>
    <row r="9" spans="1:18" ht="15.5" x14ac:dyDescent="0.35">
      <c r="A9" t="s">
        <v>16</v>
      </c>
      <c r="C9" t="s">
        <v>17</v>
      </c>
      <c r="D9" s="3">
        <f>IFERROR(INDEX(D51:D500,MATCH("Free cash flow per share (Quarter)",$C$51:$C$500,0)),"")</f>
        <v>-99.34</v>
      </c>
      <c r="E9" s="3">
        <f>IFERROR(INDEX(E51:E500,MATCH("Free cash flow per share (Quarter)",$C$51:$C$500,0)),"")</f>
        <v>5.31</v>
      </c>
      <c r="H9" s="3">
        <f>IFERROR(INDEX(D9:G9,COUNT(D9:G9)),"")</f>
        <v>5.31</v>
      </c>
      <c r="I9" s="3">
        <f t="shared" ref="I9:R9" si="6">IFERROR(INDEX(I51:I500,MATCH($C$9,$C$51:$C$500,0)),"")</f>
        <v>83.66</v>
      </c>
      <c r="J9" s="3">
        <f t="shared" si="6"/>
        <v>112.26</v>
      </c>
      <c r="K9" s="3">
        <f t="shared" si="6"/>
        <v>-12.82</v>
      </c>
      <c r="L9" s="3">
        <f t="shared" si="6"/>
        <v>-85.64</v>
      </c>
      <c r="M9" s="3">
        <f t="shared" si="6"/>
        <v>128.96</v>
      </c>
      <c r="N9" s="3">
        <f t="shared" si="6"/>
        <v>-8.31</v>
      </c>
      <c r="O9" s="3">
        <f t="shared" si="6"/>
        <v>25.47</v>
      </c>
      <c r="P9" s="3">
        <f t="shared" si="6"/>
        <v>2.0299999999999998</v>
      </c>
      <c r="Q9" s="3">
        <f t="shared" si="6"/>
        <v>-31.42</v>
      </c>
      <c r="R9" s="3">
        <f t="shared" si="6"/>
        <v>55.79</v>
      </c>
    </row>
    <row r="10" spans="1:18" ht="15.5" x14ac:dyDescent="0.35">
      <c r="C10" t="s">
        <v>18</v>
      </c>
      <c r="D10" s="3">
        <f ca="1">IFERROR(IF(D9=0,"",D2/D9),"")</f>
        <v>-3.9863096436480774</v>
      </c>
      <c r="E10" s="3">
        <f ca="1">IFERROR(IF(E9=0,"",E2/E9),"")</f>
        <v>73.44632768361582</v>
      </c>
      <c r="I10" s="3">
        <f t="shared" ref="I10:R10" ca="1" si="7">IFERROR(IF(I9=0,"",I2/I9),"")</f>
        <v>5.4506335166148698</v>
      </c>
      <c r="J10" s="3">
        <f t="shared" ca="1" si="7"/>
        <v>7.838945305540709</v>
      </c>
      <c r="K10" s="3">
        <f t="shared" ca="1" si="7"/>
        <v>-28.081123244929795</v>
      </c>
      <c r="L10" s="3">
        <f t="shared" ca="1" si="7"/>
        <v>-4.0868752919196636</v>
      </c>
      <c r="M10" s="3">
        <f t="shared" ca="1" si="7"/>
        <v>3.225806451612903</v>
      </c>
      <c r="N10" s="3">
        <f t="shared" ca="1" si="7"/>
        <v>-35.379061371841154</v>
      </c>
      <c r="O10" s="3">
        <f t="shared" ca="1" si="7"/>
        <v>11.071849234393405</v>
      </c>
      <c r="P10" s="3">
        <f t="shared" ca="1" si="7"/>
        <v>133.99014778325125</v>
      </c>
      <c r="Q10" s="3" t="str">
        <f t="shared" ca="1" si="7"/>
        <v/>
      </c>
      <c r="R10" s="3" t="str">
        <f t="shared" ca="1" si="7"/>
        <v/>
      </c>
    </row>
    <row r="11" spans="1:18" ht="15.5" x14ac:dyDescent="0.35">
      <c r="B11" t="s">
        <v>19</v>
      </c>
      <c r="C11" t="s">
        <v>20</v>
      </c>
      <c r="D11" s="2">
        <f>IFERROR(INDEX(D51:D500,MATCH($C$11,$C$51:$C$500,0)),"")</f>
        <v>109250362013</v>
      </c>
      <c r="E11" s="2">
        <f>IFERROR(INDEX(E51:E500,MATCH($C$11,$C$51:$C$500,0)),"")</f>
        <v>188248921391</v>
      </c>
      <c r="H11" s="2">
        <f>IFERROR(INDEX(D11:G11,COUNT(D11:G11)),"")</f>
        <v>188248921391</v>
      </c>
      <c r="I11" s="2">
        <f t="shared" ref="I11:R11" si="8">IFERROR(INDEX(I51:I500,MATCH($C$11,$C$51:$C$500,0)),"")</f>
        <v>184000419809</v>
      </c>
      <c r="J11" s="2">
        <f t="shared" si="8"/>
        <v>133925595152</v>
      </c>
      <c r="K11" s="2">
        <f t="shared" si="8"/>
        <v>71690514795</v>
      </c>
      <c r="L11" s="2">
        <f t="shared" si="8"/>
        <v>56458816051</v>
      </c>
      <c r="M11" s="2">
        <f t="shared" si="8"/>
        <v>127304072697</v>
      </c>
      <c r="N11" s="2">
        <f t="shared" si="8"/>
        <v>23024317771</v>
      </c>
      <c r="O11" s="2">
        <f t="shared" si="8"/>
        <v>30650848350</v>
      </c>
      <c r="P11" s="2">
        <f t="shared" si="8"/>
        <v>27502816290</v>
      </c>
      <c r="Q11" s="2">
        <f t="shared" si="8"/>
        <v>18083381861</v>
      </c>
      <c r="R11" s="2">
        <f t="shared" si="8"/>
        <v>46562449648</v>
      </c>
    </row>
    <row r="12" spans="1:18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R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</row>
    <row r="13" spans="1:18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R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</row>
    <row r="14" spans="1:18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R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</row>
    <row r="15" spans="1:18" ht="15.5" x14ac:dyDescent="0.35">
      <c r="C15" t="s">
        <v>28</v>
      </c>
      <c r="D15" s="2">
        <f>IFERROR(INDEX(D51:D500,MATCH($C$15,$C$51:$C$500,0)),"")</f>
        <v>-216150077</v>
      </c>
      <c r="E15" s="2">
        <f>IFERROR(INDEX(E51:E500,MATCH($C$15,$C$51:$C$500,0)),"")</f>
        <v>0</v>
      </c>
      <c r="H15" s="2">
        <f>IFERROR(SUM(D15:G15)*(4/MAX(1,COUNT(D15:G15))),"")</f>
        <v>-432300154</v>
      </c>
      <c r="I15" s="2">
        <f t="shared" ref="I15:R15" si="12">IFERROR(INDEX(I51:I500,MATCH($C$15,$C$51:$C$500,0)),"")</f>
        <v>-3800114478</v>
      </c>
      <c r="J15" s="2">
        <f t="shared" si="12"/>
        <v>-7502585611</v>
      </c>
      <c r="K15" s="2">
        <f t="shared" si="12"/>
        <v>-6865582502</v>
      </c>
      <c r="L15" s="2">
        <f t="shared" si="12"/>
        <v>-5561072928</v>
      </c>
      <c r="M15" s="2">
        <f t="shared" si="12"/>
        <v>-5750362610</v>
      </c>
      <c r="N15" s="2">
        <f t="shared" si="12"/>
        <v>-4908324463</v>
      </c>
      <c r="O15" s="2">
        <f t="shared" si="12"/>
        <v>-4841282216</v>
      </c>
      <c r="P15" s="2">
        <f t="shared" si="12"/>
        <v>-5323934681</v>
      </c>
      <c r="Q15" s="2">
        <f t="shared" si="12"/>
        <v>-3615559619</v>
      </c>
      <c r="R15" s="2">
        <f t="shared" si="12"/>
        <v>-2696371532</v>
      </c>
    </row>
    <row r="16" spans="1:18" ht="15.5" x14ac:dyDescent="0.35">
      <c r="C16" t="s">
        <v>29</v>
      </c>
      <c r="D16" s="2">
        <f>IFERROR(INDEX(D51:D500,MATCH($C$16,$C$51:$C$500,0)),"")</f>
        <v>4673992202</v>
      </c>
      <c r="E16" s="2">
        <f>IFERROR(INDEX(E51:E500,MATCH($C$16,$C$51:$C$500,0)),"")</f>
        <v>41854243</v>
      </c>
      <c r="H16" s="2">
        <f>IFERROR(SUM(D16:G16)*(4/MAX(1,COUNT(D16:G16))),"")</f>
        <v>9431692890</v>
      </c>
      <c r="I16" s="2">
        <f t="shared" ref="I16:R16" si="13">IFERROR(INDEX(I51:I500,MATCH($C$16,$C$51:$C$500,0)),"")</f>
        <v>23122106067</v>
      </c>
      <c r="J16" s="2">
        <f t="shared" si="13"/>
        <v>35489887565</v>
      </c>
      <c r="K16" s="2">
        <f t="shared" si="13"/>
        <v>32859734868</v>
      </c>
      <c r="L16" s="2">
        <f t="shared" si="13"/>
        <v>29453436418</v>
      </c>
      <c r="M16" s="2">
        <f t="shared" si="13"/>
        <v>29657180410</v>
      </c>
      <c r="N16" s="2">
        <f t="shared" si="13"/>
        <v>23047815998</v>
      </c>
      <c r="O16" s="2">
        <f t="shared" si="13"/>
        <v>21795973629</v>
      </c>
      <c r="P16" s="2">
        <f t="shared" si="13"/>
        <v>22954701497</v>
      </c>
      <c r="Q16" s="2">
        <f t="shared" si="13"/>
        <v>16960880211</v>
      </c>
      <c r="R16" s="2">
        <f t="shared" si="13"/>
        <v>13345303108</v>
      </c>
    </row>
    <row r="17" spans="1:18" ht="15.5" x14ac:dyDescent="0.35">
      <c r="A17" t="s">
        <v>30</v>
      </c>
    </row>
    <row r="18" spans="1:18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</row>
    <row r="19" spans="1:18" ht="15.5" x14ac:dyDescent="0.35">
      <c r="A19" t="s">
        <v>44</v>
      </c>
      <c r="C19" t="s">
        <v>45</v>
      </c>
    </row>
    <row r="20" spans="1:18" ht="15.5" x14ac:dyDescent="0.35">
      <c r="A20" t="s">
        <v>46</v>
      </c>
      <c r="C20" t="s">
        <v>47</v>
      </c>
      <c r="D20" s="2">
        <f ca="1">IFERROR(D21*D2,"")</f>
        <v>316800000000</v>
      </c>
      <c r="E20" s="2">
        <f ca="1">IFERROR(E21*E2,"")</f>
        <v>312000000000</v>
      </c>
      <c r="H20" s="2">
        <f t="shared" ref="H20:R20" ca="1" si="14">IFERROR(H21*H2,"")</f>
        <v>312000000000</v>
      </c>
      <c r="I20" s="2">
        <f t="shared" ca="1" si="14"/>
        <v>364800000000</v>
      </c>
      <c r="J20" s="2">
        <f t="shared" ca="1" si="14"/>
        <v>704000000000</v>
      </c>
      <c r="K20" s="2">
        <f t="shared" ca="1" si="14"/>
        <v>288000000000</v>
      </c>
      <c r="L20" s="2">
        <f t="shared" ca="1" si="14"/>
        <v>280000000000</v>
      </c>
      <c r="M20" s="2">
        <f t="shared" ca="1" si="14"/>
        <v>332800000000</v>
      </c>
      <c r="N20" s="2">
        <f t="shared" ca="1" si="14"/>
        <v>235200000000</v>
      </c>
      <c r="O20" s="2">
        <f t="shared" ca="1" si="14"/>
        <v>225600000000</v>
      </c>
      <c r="P20" s="2">
        <f t="shared" ca="1" si="14"/>
        <v>217600000000</v>
      </c>
      <c r="Q20" s="2" t="str">
        <f t="shared" ca="1" si="14"/>
        <v/>
      </c>
      <c r="R20" s="2" t="str">
        <f t="shared" ca="1" si="14"/>
        <v/>
      </c>
    </row>
    <row r="21" spans="1:18" ht="15.5" x14ac:dyDescent="0.35">
      <c r="C21" t="s">
        <v>12</v>
      </c>
      <c r="D21" s="2">
        <f>IFERROR(INDEX(D51:D500,MATCH($C$7,$C$51:$C$500,0)),"")</f>
        <v>800000000</v>
      </c>
      <c r="E21" s="2">
        <f>IFERROR(INDEX(E51:E500,MATCH($C$7,$C$51:$C$500,0)),"")</f>
        <v>800000000</v>
      </c>
      <c r="H21" s="2">
        <f>IFERROR(INDEX(D21:G21,COUNT(D21:G21)),"")</f>
        <v>800000000</v>
      </c>
      <c r="I21" s="2">
        <f t="shared" ref="I21:R21" si="15">IFERROR(INDEX(I51:I500,MATCH($C$7,$C$51:$C$500,0)),"")</f>
        <v>800000000</v>
      </c>
      <c r="J21" s="2">
        <f t="shared" si="15"/>
        <v>800000000</v>
      </c>
      <c r="K21" s="2">
        <f t="shared" si="15"/>
        <v>800000000</v>
      </c>
      <c r="L21" s="2">
        <f t="shared" si="15"/>
        <v>800000000</v>
      </c>
      <c r="M21" s="2">
        <f t="shared" si="15"/>
        <v>800000000</v>
      </c>
      <c r="N21" s="2">
        <f t="shared" si="15"/>
        <v>800000000</v>
      </c>
      <c r="O21" s="2">
        <f t="shared" si="15"/>
        <v>800000000</v>
      </c>
      <c r="P21" s="2">
        <f t="shared" si="15"/>
        <v>800000000</v>
      </c>
      <c r="Q21" s="2">
        <f t="shared" si="15"/>
        <v>800000000</v>
      </c>
      <c r="R21" s="2">
        <f t="shared" si="15"/>
        <v>800000000</v>
      </c>
    </row>
    <row r="23" spans="1:18" ht="15.5" x14ac:dyDescent="0.35">
      <c r="B23" t="s">
        <v>48</v>
      </c>
      <c r="C23" t="s">
        <v>49</v>
      </c>
      <c r="D23" s="3">
        <f>IFERROR(D5/D6*100,"")</f>
        <v>1.0676854936797224</v>
      </c>
      <c r="E23" s="3">
        <f>IFERROR(E5/E6*100,"")</f>
        <v>1.0132578576153288E-2</v>
      </c>
      <c r="H23" s="3">
        <f t="shared" ref="H23:R23" si="16">IFERROR(H5/H6*100,"")</f>
        <v>2.1786812399207203</v>
      </c>
      <c r="I23" s="3">
        <f t="shared" si="16"/>
        <v>4.8479708426741359</v>
      </c>
      <c r="J23" s="3">
        <f t="shared" si="16"/>
        <v>6.8511703686594494</v>
      </c>
      <c r="K23" s="3">
        <f t="shared" si="16"/>
        <v>6.9426978577565217</v>
      </c>
      <c r="L23" s="3">
        <f t="shared" si="16"/>
        <v>6.8958719474064578</v>
      </c>
      <c r="M23" s="3">
        <f t="shared" si="16"/>
        <v>7.3536000638988579</v>
      </c>
      <c r="N23" s="3">
        <f t="shared" si="16"/>
        <v>6.0711477011466686</v>
      </c>
      <c r="O23" s="3">
        <f t="shared" si="16"/>
        <v>6.2955692693557381</v>
      </c>
      <c r="P23" s="3">
        <f t="shared" si="16"/>
        <v>6.6383579352679991</v>
      </c>
      <c r="Q23" s="3">
        <f t="shared" si="16"/>
        <v>5.5052069214505082</v>
      </c>
      <c r="R23" s="3">
        <f t="shared" si="16"/>
        <v>4.5870403419571399</v>
      </c>
    </row>
    <row r="24" spans="1:18" ht="15.5" x14ac:dyDescent="0.35">
      <c r="C24" t="s">
        <v>50</v>
      </c>
      <c r="D24" s="4">
        <f>IFERROR(_xlfn.RRI(5,I23,D23),"")</f>
        <v>-0.26111530880236999</v>
      </c>
      <c r="E24" s="4">
        <f>IFERROR(_xlfn.RRI(5,J23,E23),"")</f>
        <v>-0.72836167576177457</v>
      </c>
      <c r="H24" s="4">
        <f t="shared" ref="H24:R24" si="17">IFERROR(_xlfn.RRI(5,M23,H23),"")</f>
        <v>-0.21595906579368596</v>
      </c>
      <c r="I24" s="4">
        <f t="shared" si="17"/>
        <v>-4.4000114856636352E-2</v>
      </c>
      <c r="J24" s="4">
        <f t="shared" si="17"/>
        <v>1.7058542989899506E-2</v>
      </c>
      <c r="K24" s="4">
        <f t="shared" si="17"/>
        <v>9.0054684785272343E-3</v>
      </c>
      <c r="L24" s="4">
        <f t="shared" si="17"/>
        <v>4.6075686797092619E-2</v>
      </c>
      <c r="M24" s="4">
        <f t="shared" si="17"/>
        <v>9.8989364015683146E-2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51</v>
      </c>
      <c r="C25" t="s">
        <v>52</v>
      </c>
      <c r="D25" s="3">
        <f>IFERROR(INDEX(D51:D500,MATCH($A$25,$C$51:$C$500,0)),"")</f>
        <v>5.57</v>
      </c>
      <c r="E25" s="3">
        <f>IFERROR(INDEX(E51:E500,MATCH($A$25,$C$51:$C$500,0)),"")</f>
        <v>0.05</v>
      </c>
      <c r="H25" s="3">
        <f>IFERROR(INDEX(D25:G25,COUNT(D25:G25)),"")</f>
        <v>0.05</v>
      </c>
      <c r="I25" s="3">
        <f t="shared" ref="I25:R25" si="18">IFERROR(INDEX(I51:I500,MATCH($C$25,$C$51:$C$500,0)),"")</f>
        <v>24.15</v>
      </c>
      <c r="J25" s="3">
        <f t="shared" si="18"/>
        <v>34.979999999999997</v>
      </c>
      <c r="K25" s="3">
        <f t="shared" si="18"/>
        <v>32.49</v>
      </c>
      <c r="L25" s="3">
        <f t="shared" si="18"/>
        <v>29.87</v>
      </c>
      <c r="M25" s="3">
        <f t="shared" si="18"/>
        <v>29.88</v>
      </c>
      <c r="N25" s="3">
        <f t="shared" si="18"/>
        <v>22.67</v>
      </c>
      <c r="O25" s="3">
        <f t="shared" si="18"/>
        <v>21.19</v>
      </c>
      <c r="P25" s="3">
        <f t="shared" si="18"/>
        <v>22.04</v>
      </c>
      <c r="Q25" s="3">
        <f t="shared" si="18"/>
        <v>16.68</v>
      </c>
      <c r="R25" s="3">
        <f t="shared" si="18"/>
        <v>13.31</v>
      </c>
    </row>
    <row r="26" spans="1:18" ht="15.5" x14ac:dyDescent="0.35">
      <c r="C26" t="s">
        <v>53</v>
      </c>
      <c r="D26" s="4">
        <f>IFERROR(_xlfn.RRI(5,I25,D25),"")</f>
        <v>-0.25425970187935032</v>
      </c>
      <c r="E26" s="4">
        <f>IFERROR(_xlfn.RRI(5,J25,E25),"")</f>
        <v>-0.73020739603945017</v>
      </c>
      <c r="H26" s="4">
        <f t="shared" ref="H26:R26" si="19">IFERROR(_xlfn.RRI(5,M25,H25),"")</f>
        <v>-0.72156881083879987</v>
      </c>
      <c r="I26" s="4">
        <f t="shared" si="19"/>
        <v>1.2728712234094219E-2</v>
      </c>
      <c r="J26" s="4">
        <f t="shared" si="19"/>
        <v>0.1054466035907442</v>
      </c>
      <c r="K26" s="4">
        <f t="shared" si="19"/>
        <v>8.0706153255602375E-2</v>
      </c>
      <c r="L26" s="4">
        <f t="shared" si="19"/>
        <v>0.12358992226503207</v>
      </c>
      <c r="M26" s="4">
        <f t="shared" si="19"/>
        <v>0.17554838054776889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54</v>
      </c>
      <c r="D27" s="3">
        <f>IFERROR(D4/D21,"")</f>
        <v>9.4980239387500003</v>
      </c>
      <c r="E27" s="3">
        <f>IFERROR(E4/E21,"")</f>
        <v>6.2738401875000003</v>
      </c>
      <c r="H27" s="3">
        <f t="shared" ref="H27:R27" si="20">IFERROR(H4/H21,"")</f>
        <v>31.543728252499999</v>
      </c>
      <c r="I27" s="3">
        <f t="shared" si="20"/>
        <v>51.150487941249999</v>
      </c>
      <c r="J27" s="3">
        <f t="shared" si="20"/>
        <v>72.224465996250004</v>
      </c>
      <c r="K27" s="3">
        <f t="shared" si="20"/>
        <v>66.660890228750006</v>
      </c>
      <c r="L27" s="3">
        <f t="shared" si="20"/>
        <v>57.20528950125</v>
      </c>
      <c r="M27" s="3">
        <f t="shared" si="20"/>
        <v>56.05454933875</v>
      </c>
      <c r="N27" s="3">
        <f t="shared" si="20"/>
        <v>60.316572973749999</v>
      </c>
      <c r="O27" s="3">
        <f t="shared" si="20"/>
        <v>59.103104193749999</v>
      </c>
      <c r="P27" s="3">
        <f t="shared" si="20"/>
        <v>54.715457266249999</v>
      </c>
      <c r="Q27" s="3">
        <f t="shared" si="20"/>
        <v>46.04630401875</v>
      </c>
      <c r="R27" s="3">
        <f t="shared" si="20"/>
        <v>42.264624403749998</v>
      </c>
    </row>
    <row r="28" spans="1:18" ht="15.5" x14ac:dyDescent="0.35">
      <c r="C28" t="s">
        <v>55</v>
      </c>
      <c r="D28" s="4">
        <f>IFERROR(_xlfn.RRI(5,I27,D27),"")</f>
        <v>-0.28590384314908623</v>
      </c>
      <c r="E28" s="4">
        <f>IFERROR(_xlfn.RRI(5,J27,E27),"")</f>
        <v>-0.38656320458129712</v>
      </c>
      <c r="H28" s="4">
        <f t="shared" ref="H28:R28" si="21">IFERROR(_xlfn.RRI(5,M27,H27),"")</f>
        <v>-0.10862503692283854</v>
      </c>
      <c r="I28" s="4">
        <f t="shared" si="21"/>
        <v>-3.2429487158408543E-2</v>
      </c>
      <c r="J28" s="4">
        <f t="shared" si="21"/>
        <v>4.0913903925686723E-2</v>
      </c>
      <c r="K28" s="4">
        <f t="shared" si="21"/>
        <v>4.0284709785172623E-2</v>
      </c>
      <c r="L28" s="4">
        <f t="shared" si="21"/>
        <v>4.4355317219487045E-2</v>
      </c>
      <c r="M28" s="4">
        <f t="shared" si="21"/>
        <v>5.8100136211911568E-2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56</v>
      </c>
      <c r="H29" s="4">
        <f t="shared" ref="H29:R29" si="22">IFERROR(((H25-I25)/I25)*100%,"")</f>
        <v>-0.99792960662525876</v>
      </c>
      <c r="I29" s="4">
        <f t="shared" si="22"/>
        <v>-0.30960548885077183</v>
      </c>
      <c r="J29" s="4">
        <f t="shared" si="22"/>
        <v>7.6638965835641573E-2</v>
      </c>
      <c r="K29" s="4">
        <f t="shared" si="22"/>
        <v>8.7713424840977605E-2</v>
      </c>
      <c r="L29" s="4">
        <f t="shared" si="22"/>
        <v>-3.3467202141894279E-4</v>
      </c>
      <c r="M29" s="4">
        <f t="shared" si="22"/>
        <v>0.31804146449051596</v>
      </c>
      <c r="N29" s="4">
        <f t="shared" si="22"/>
        <v>6.9844266163284582E-2</v>
      </c>
      <c r="O29" s="4">
        <f t="shared" si="22"/>
        <v>-3.856624319419228E-2</v>
      </c>
      <c r="P29" s="4">
        <f t="shared" si="22"/>
        <v>0.32134292565947237</v>
      </c>
      <c r="Q29" s="4">
        <f t="shared" si="22"/>
        <v>0.25319308790383166</v>
      </c>
      <c r="R29" s="4" t="str">
        <f t="shared" si="22"/>
        <v/>
      </c>
    </row>
    <row r="30" spans="1:18" ht="15.5" x14ac:dyDescent="0.35">
      <c r="C30" t="s">
        <v>57</v>
      </c>
      <c r="H30" s="4">
        <f t="shared" ref="H30:R30" si="23">IFERROR(((H27-I27)/I27)*100%,"")</f>
        <v>-0.38331520339101688</v>
      </c>
      <c r="I30" s="4">
        <f t="shared" si="23"/>
        <v>-0.29178447724479117</v>
      </c>
      <c r="J30" s="4">
        <f t="shared" si="23"/>
        <v>8.3460868110346614E-2</v>
      </c>
      <c r="K30" s="4">
        <f t="shared" si="23"/>
        <v>0.16529241980837087</v>
      </c>
      <c r="L30" s="4">
        <f t="shared" si="23"/>
        <v>2.0528934334050633E-2</v>
      </c>
      <c r="M30" s="4">
        <f t="shared" si="23"/>
        <v>-7.0660905036080995E-2</v>
      </c>
      <c r="N30" s="4">
        <f t="shared" si="23"/>
        <v>2.05313882672227E-2</v>
      </c>
      <c r="O30" s="4">
        <f t="shared" si="23"/>
        <v>8.0190263350068389E-2</v>
      </c>
      <c r="P30" s="4">
        <f t="shared" si="23"/>
        <v>0.18827033856984329</v>
      </c>
      <c r="Q30" s="4">
        <f t="shared" si="23"/>
        <v>8.9476238541101663E-2</v>
      </c>
      <c r="R30" s="4" t="str">
        <f t="shared" si="23"/>
        <v/>
      </c>
    </row>
    <row r="32" spans="1:18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521.9</v>
      </c>
      <c r="E32" s="3">
        <f>IFERROR(INDEX(E51:E500,MATCH($A$32,$C$51:$C$500,0)),"")</f>
        <v>516.33000000000004</v>
      </c>
      <c r="H32" s="3">
        <f>IFERROR(INDEX(D32:G32,COUNT(D32:G32)),"")</f>
        <v>516.33000000000004</v>
      </c>
      <c r="I32" s="3">
        <f t="shared" ref="I32:R32" si="24">IFERROR(INDEX(I51:I500,MATCH($C$32,$C$51:$C$500,0)),"")</f>
        <v>516.28</v>
      </c>
      <c r="J32" s="3">
        <f t="shared" si="24"/>
        <v>506.25</v>
      </c>
      <c r="K32" s="3">
        <f t="shared" si="24"/>
        <v>471.57</v>
      </c>
      <c r="L32" s="3">
        <f t="shared" si="24"/>
        <v>438.83</v>
      </c>
      <c r="M32" s="3">
        <f t="shared" si="24"/>
        <v>408.57</v>
      </c>
      <c r="N32" s="3">
        <f t="shared" si="24"/>
        <v>378.52</v>
      </c>
      <c r="O32" s="3">
        <f t="shared" si="24"/>
        <v>355.54</v>
      </c>
      <c r="P32" s="3">
        <f t="shared" si="24"/>
        <v>333.16</v>
      </c>
      <c r="Q32" s="3">
        <f t="shared" si="24"/>
        <v>311.04000000000002</v>
      </c>
      <c r="R32" s="3">
        <f t="shared" si="24"/>
        <v>293.92</v>
      </c>
    </row>
    <row r="33" spans="1:18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0.75</v>
      </c>
      <c r="E33" s="3">
        <f>IFERROR(INDEX(E51:E500,MATCH($A$33,$C$51:$C$500,0)),"")</f>
        <v>0.75</v>
      </c>
      <c r="H33" s="3">
        <f>IFERROR(INDEX(D33:G33,COUNT(D33:G33)),"")</f>
        <v>0.75</v>
      </c>
      <c r="I33" s="3">
        <f t="shared" ref="I33:R33" si="25">IFERROR(INDEX(I51:I500,MATCH($C$33,$C$51:$C$500,0)),"")</f>
        <v>0.88</v>
      </c>
      <c r="J33" s="3">
        <f t="shared" si="25"/>
        <v>1.74</v>
      </c>
      <c r="K33" s="3">
        <f t="shared" si="25"/>
        <v>0.76</v>
      </c>
      <c r="L33" s="3">
        <f t="shared" si="25"/>
        <v>0.8</v>
      </c>
      <c r="M33" s="3">
        <f t="shared" si="25"/>
        <v>1.02</v>
      </c>
      <c r="N33" s="3">
        <f t="shared" si="25"/>
        <v>0.78</v>
      </c>
      <c r="O33" s="3">
        <f t="shared" si="25"/>
        <v>0.79</v>
      </c>
      <c r="P33" s="3">
        <f t="shared" si="25"/>
        <v>0.82</v>
      </c>
      <c r="Q33" s="3">
        <f t="shared" si="25"/>
        <v>0.42</v>
      </c>
      <c r="R33" s="3">
        <f t="shared" si="25"/>
        <v>0.65</v>
      </c>
    </row>
    <row r="34" spans="1:18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70.02</v>
      </c>
      <c r="E34" s="3">
        <f>IFERROR(INDEX(E51:E500,MATCH($A$34,$C$51:$C$500,0)),"")</f>
        <v>7760</v>
      </c>
      <c r="H34" s="3">
        <f>IFERROR(INDEX(D34:G34,COUNT(D34:G34)),"")</f>
        <v>7760</v>
      </c>
      <c r="I34" s="3">
        <f t="shared" ref="I34:R34" si="26">IFERROR(INDEX(I51:I500,MATCH($C$34,$C$51:$C$500,0)),"")</f>
        <v>18.88</v>
      </c>
      <c r="J34" s="3">
        <f t="shared" si="26"/>
        <v>25.16</v>
      </c>
      <c r="K34" s="3">
        <f t="shared" si="26"/>
        <v>11.08</v>
      </c>
      <c r="L34" s="3">
        <f t="shared" si="26"/>
        <v>11.72</v>
      </c>
      <c r="M34" s="3">
        <f t="shared" si="26"/>
        <v>13.92</v>
      </c>
      <c r="N34" s="3">
        <f t="shared" si="26"/>
        <v>12.97</v>
      </c>
      <c r="O34" s="3">
        <f t="shared" si="26"/>
        <v>13.31</v>
      </c>
      <c r="P34" s="3">
        <f t="shared" si="26"/>
        <v>12.34</v>
      </c>
      <c r="Q34" s="3">
        <f t="shared" si="26"/>
        <v>7.79</v>
      </c>
      <c r="R34" s="3">
        <f t="shared" si="26"/>
        <v>14.43</v>
      </c>
    </row>
    <row r="35" spans="1:18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41.06</v>
      </c>
      <c r="E35" s="3">
        <f>IFERROR(INDEX(E51:E500,MATCH($A$35,$C$51:$C$500,0)),"")</f>
        <v>61.84</v>
      </c>
      <c r="H35" s="3">
        <f>IFERROR(INDEX(D35:G35,COUNT(D35:G35)),"")</f>
        <v>61.84</v>
      </c>
      <c r="I35" s="3">
        <f t="shared" ref="I35:R35" si="27">IFERROR(INDEX(I51:I500,MATCH($C$35,$C$51:$C$500,0)),"")</f>
        <v>8.91</v>
      </c>
      <c r="J35" s="3">
        <f t="shared" si="27"/>
        <v>12.18</v>
      </c>
      <c r="K35" s="3">
        <f t="shared" si="27"/>
        <v>5.4</v>
      </c>
      <c r="L35" s="3">
        <f t="shared" si="27"/>
        <v>6.12</v>
      </c>
      <c r="M35" s="3">
        <f t="shared" si="27"/>
        <v>7.42</v>
      </c>
      <c r="N35" s="3">
        <f t="shared" si="27"/>
        <v>4.87</v>
      </c>
      <c r="O35" s="3">
        <f t="shared" si="27"/>
        <v>4.7699999999999996</v>
      </c>
      <c r="P35" s="3">
        <f t="shared" si="27"/>
        <v>4.97</v>
      </c>
      <c r="Q35" s="3">
        <f t="shared" si="27"/>
        <v>2.82</v>
      </c>
      <c r="R35" s="3">
        <f t="shared" si="27"/>
        <v>4.54</v>
      </c>
    </row>
    <row r="36" spans="1:18" ht="15.5" x14ac:dyDescent="0.35">
      <c r="B36" t="s">
        <v>70</v>
      </c>
      <c r="C36" t="s">
        <v>71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R36" si="28">IFERROR(INDEX(H51:H500,MATCH($C$36,$C$51:$C$500,0)),"")</f>
        <v>5.3337000000000003</v>
      </c>
      <c r="I36" s="4">
        <f t="shared" si="28"/>
        <v>2.4842</v>
      </c>
      <c r="J36" s="4">
        <f t="shared" si="28"/>
        <v>0.42880000000000001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</row>
    <row r="37" spans="1:18" ht="15.5" x14ac:dyDescent="0.35">
      <c r="B37" t="s">
        <v>72</v>
      </c>
      <c r="C37" t="s">
        <v>73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R37" si="29">IFERROR(INDEX(H51:H500,MATCH($C$37,$C$51:$C$500,0)),"")</f>
        <v>60</v>
      </c>
      <c r="I37" s="3">
        <f t="shared" si="29"/>
        <v>60</v>
      </c>
      <c r="J37" s="3">
        <f t="shared" si="29"/>
        <v>15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</row>
    <row r="50" spans="2:18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</row>
    <row r="51" spans="2:18" ht="15.5" x14ac:dyDescent="0.35">
      <c r="B51" t="s">
        <v>79</v>
      </c>
      <c r="C51" t="s">
        <v>6</v>
      </c>
      <c r="D51" s="5">
        <v>7598419151</v>
      </c>
      <c r="E51" s="5">
        <v>5019072150</v>
      </c>
      <c r="F51" s="5">
        <v>11668281522</v>
      </c>
      <c r="G51" s="5">
        <v>10875864949</v>
      </c>
      <c r="I51" s="5">
        <v>40920390353</v>
      </c>
      <c r="J51" s="5">
        <v>57779572797</v>
      </c>
      <c r="K51" s="5">
        <v>53328712183</v>
      </c>
      <c r="L51" s="5">
        <v>45764231601</v>
      </c>
      <c r="M51" s="5">
        <v>44843639471</v>
      </c>
      <c r="N51" s="5">
        <v>48253258379</v>
      </c>
      <c r="O51" s="5">
        <v>47282483355</v>
      </c>
      <c r="P51" s="5">
        <v>43772365813</v>
      </c>
      <c r="Q51" s="5">
        <v>36837043215</v>
      </c>
      <c r="R51" s="5">
        <v>33811699523</v>
      </c>
    </row>
    <row r="52" spans="2:18" ht="15.5" x14ac:dyDescent="0.35">
      <c r="C52" t="s">
        <v>602</v>
      </c>
      <c r="D52" s="5">
        <v>6452283534</v>
      </c>
      <c r="E52" s="5">
        <v>4376133811</v>
      </c>
      <c r="F52" s="5">
        <v>11176971464</v>
      </c>
      <c r="G52" s="5">
        <v>9897304070</v>
      </c>
      <c r="I52" s="5">
        <v>36844381752</v>
      </c>
      <c r="J52" s="5">
        <v>46309131939</v>
      </c>
      <c r="K52" s="5">
        <v>39857357031</v>
      </c>
      <c r="L52" s="5">
        <v>38271094224</v>
      </c>
      <c r="M52" s="5">
        <v>38946626946</v>
      </c>
      <c r="N52" s="5">
        <v>43963610320</v>
      </c>
      <c r="O52" s="5">
        <v>43409258852</v>
      </c>
      <c r="P52" s="5">
        <v>39152086168</v>
      </c>
      <c r="Q52" s="5">
        <v>30177015858</v>
      </c>
      <c r="R52" s="5">
        <v>28083793756</v>
      </c>
    </row>
    <row r="53" spans="2:18" ht="15.5" x14ac:dyDescent="0.35">
      <c r="C53" t="s">
        <v>603</v>
      </c>
      <c r="D53" s="5">
        <v>1048802864</v>
      </c>
      <c r="E53" s="5">
        <v>545605586</v>
      </c>
      <c r="F53" s="5">
        <v>393977305</v>
      </c>
      <c r="G53" s="5">
        <v>881228126</v>
      </c>
      <c r="I53" s="5">
        <v>3686677589</v>
      </c>
      <c r="J53" s="5">
        <v>11081109846</v>
      </c>
      <c r="K53" s="5">
        <v>13041928322</v>
      </c>
      <c r="L53" s="5">
        <v>7079939899</v>
      </c>
      <c r="M53" s="5">
        <v>5434029101</v>
      </c>
      <c r="N53" s="5">
        <v>3845198678</v>
      </c>
      <c r="O53" s="5">
        <v>3415606897</v>
      </c>
      <c r="P53" s="5">
        <v>4206856129</v>
      </c>
      <c r="Q53" s="5">
        <v>6037850717</v>
      </c>
      <c r="R53" s="5">
        <v>4943187775</v>
      </c>
    </row>
    <row r="54" spans="2:18" ht="15.5" x14ac:dyDescent="0.35">
      <c r="C54" t="s">
        <v>604</v>
      </c>
      <c r="D54" s="5">
        <v>97332753</v>
      </c>
      <c r="E54" s="5">
        <v>97332753</v>
      </c>
      <c r="F54" s="5">
        <v>97332753</v>
      </c>
      <c r="G54" s="5">
        <v>97332753</v>
      </c>
      <c r="I54" s="5">
        <v>389331012</v>
      </c>
      <c r="J54" s="5">
        <v>389331012</v>
      </c>
      <c r="K54" s="5">
        <v>429426830</v>
      </c>
      <c r="L54" s="5">
        <v>413197478</v>
      </c>
      <c r="M54" s="5">
        <v>462983424</v>
      </c>
      <c r="N54" s="5">
        <v>444449381</v>
      </c>
      <c r="O54" s="5">
        <v>457617606</v>
      </c>
      <c r="P54" s="5">
        <v>413423516</v>
      </c>
      <c r="Q54" s="5">
        <v>622176640</v>
      </c>
      <c r="R54" s="5">
        <v>784717992</v>
      </c>
    </row>
    <row r="55" spans="2:18" ht="15.5" x14ac:dyDescent="0.35">
      <c r="C55" t="s">
        <v>82</v>
      </c>
      <c r="D55" s="5">
        <v>-5353349522</v>
      </c>
      <c r="E55" s="5">
        <v>-6855242547</v>
      </c>
      <c r="F55" s="5">
        <v>-5719504734</v>
      </c>
      <c r="G55" s="5">
        <v>-4926359163</v>
      </c>
      <c r="I55" s="5">
        <v>-23178115276</v>
      </c>
      <c r="J55" s="5">
        <v>-23802008049</v>
      </c>
      <c r="K55" s="5">
        <v>-22280315399</v>
      </c>
      <c r="L55" s="5">
        <v>-20187490199</v>
      </c>
      <c r="M55" s="5">
        <v>-19398008829</v>
      </c>
      <c r="N55" s="5">
        <v>-26774588935</v>
      </c>
      <c r="O55" s="5">
        <v>-26842334051</v>
      </c>
      <c r="P55" s="5">
        <v>-21244540448</v>
      </c>
      <c r="Q55" s="5">
        <v>-21522927165</v>
      </c>
      <c r="R55" s="5">
        <v>-22299569511</v>
      </c>
    </row>
    <row r="56" spans="2:18" ht="15.5" x14ac:dyDescent="0.35">
      <c r="C56" t="s">
        <v>382</v>
      </c>
      <c r="D56" s="5">
        <v>-5353349522</v>
      </c>
      <c r="E56" s="5">
        <v>-6254296905</v>
      </c>
      <c r="F56" s="5">
        <v>-5655105267</v>
      </c>
      <c r="G56" s="5">
        <v>-4922516401</v>
      </c>
      <c r="I56" s="5">
        <v>-22725736500</v>
      </c>
      <c r="J56" s="5">
        <v>-20711870567</v>
      </c>
      <c r="K56" s="5">
        <v>-21033387739</v>
      </c>
      <c r="L56" s="5">
        <v>-19700495706</v>
      </c>
      <c r="M56" s="5">
        <v>-18831712629</v>
      </c>
      <c r="N56" s="5">
        <v>-18808193549</v>
      </c>
      <c r="O56" s="5">
        <v>-20283859627</v>
      </c>
      <c r="P56" s="5">
        <v>-18762758162</v>
      </c>
      <c r="Q56" s="5">
        <v>-19443257329</v>
      </c>
      <c r="R56" s="5">
        <v>-17998620770</v>
      </c>
    </row>
    <row r="57" spans="2:18" ht="15.5" x14ac:dyDescent="0.35">
      <c r="C57" t="s">
        <v>605</v>
      </c>
      <c r="N57" s="5">
        <v>-7272180077</v>
      </c>
      <c r="O57" s="5">
        <v>-5558393880</v>
      </c>
    </row>
    <row r="58" spans="2:18" ht="15.5" x14ac:dyDescent="0.35">
      <c r="C58" t="s">
        <v>606</v>
      </c>
      <c r="E58" s="5">
        <v>-600945642</v>
      </c>
      <c r="F58" s="5">
        <v>-64399467</v>
      </c>
      <c r="G58" s="5">
        <v>-3842762</v>
      </c>
      <c r="I58" s="5">
        <v>-452378776</v>
      </c>
      <c r="J58" s="5">
        <v>-3090137482</v>
      </c>
      <c r="K58" s="5">
        <v>-1246927660</v>
      </c>
      <c r="L58" s="5">
        <v>-486994493</v>
      </c>
      <c r="M58" s="5">
        <v>-566296200</v>
      </c>
      <c r="N58" s="5">
        <v>-694215309</v>
      </c>
      <c r="O58" s="5">
        <v>-1000080544</v>
      </c>
      <c r="P58" s="5">
        <v>-2481782286</v>
      </c>
      <c r="Q58" s="5">
        <v>-2079669836</v>
      </c>
      <c r="R58" s="5">
        <v>-4300948741</v>
      </c>
    </row>
    <row r="59" spans="2:18" ht="15.5" x14ac:dyDescent="0.35">
      <c r="C59" t="s">
        <v>86</v>
      </c>
      <c r="D59" s="5">
        <v>2245069629</v>
      </c>
      <c r="E59" s="5">
        <v>-1836170397</v>
      </c>
      <c r="F59" s="5">
        <v>5948776788</v>
      </c>
      <c r="G59" s="5">
        <v>5949505786</v>
      </c>
      <c r="I59" s="5">
        <v>17742275077</v>
      </c>
      <c r="J59" s="5">
        <v>33977564748</v>
      </c>
      <c r="K59" s="5">
        <v>31048396784</v>
      </c>
      <c r="L59" s="5">
        <v>25576741402</v>
      </c>
      <c r="M59" s="5">
        <v>25445630642</v>
      </c>
      <c r="N59" s="5">
        <v>21478669444</v>
      </c>
      <c r="O59" s="5">
        <v>20440149304</v>
      </c>
      <c r="P59" s="5">
        <v>22527825365</v>
      </c>
      <c r="Q59" s="5">
        <v>15314116050</v>
      </c>
      <c r="R59" s="5">
        <v>11512130012</v>
      </c>
    </row>
    <row r="60" spans="2:18" ht="15.5" x14ac:dyDescent="0.35">
      <c r="C60" t="s">
        <v>87</v>
      </c>
      <c r="D60" s="5">
        <v>2428922573</v>
      </c>
      <c r="E60" s="5">
        <v>1878024640</v>
      </c>
      <c r="F60" s="5">
        <v>1188245295</v>
      </c>
      <c r="G60" s="5">
        <v>994541083</v>
      </c>
      <c r="I60" s="5">
        <v>5379830990</v>
      </c>
      <c r="J60" s="5">
        <v>1512322817</v>
      </c>
      <c r="K60" s="5">
        <v>1811338084</v>
      </c>
      <c r="L60" s="5">
        <v>3876695016</v>
      </c>
      <c r="M60" s="5">
        <v>4211549768</v>
      </c>
      <c r="N60" s="5">
        <v>1569146554</v>
      </c>
      <c r="O60" s="5">
        <v>1355824325</v>
      </c>
      <c r="P60" s="5">
        <v>426876132</v>
      </c>
      <c r="Q60" s="5">
        <v>1646764161</v>
      </c>
      <c r="R60" s="5">
        <v>1833173096</v>
      </c>
    </row>
    <row r="61" spans="2:18" ht="15.5" x14ac:dyDescent="0.35">
      <c r="C61" t="s">
        <v>85</v>
      </c>
      <c r="D61" s="5">
        <v>2428922573</v>
      </c>
      <c r="E61" s="5">
        <v>1878024640</v>
      </c>
      <c r="F61" s="5">
        <v>1188245295</v>
      </c>
      <c r="G61" s="5">
        <v>994541083</v>
      </c>
      <c r="I61" s="5">
        <v>5379830990</v>
      </c>
      <c r="J61" s="5">
        <v>1512322817</v>
      </c>
      <c r="K61" s="5">
        <v>1811338084</v>
      </c>
      <c r="L61" s="5">
        <v>3876695016</v>
      </c>
      <c r="M61" s="5">
        <v>4211549768</v>
      </c>
      <c r="N61" s="5">
        <v>1569146554</v>
      </c>
      <c r="O61" s="5">
        <v>1355824325</v>
      </c>
      <c r="P61" s="5">
        <v>426876132</v>
      </c>
      <c r="Q61" s="5">
        <v>1646764161</v>
      </c>
      <c r="R61" s="5">
        <v>1833173096</v>
      </c>
    </row>
    <row r="62" spans="2:18" ht="15.5" x14ac:dyDescent="0.35">
      <c r="C62" t="s">
        <v>94</v>
      </c>
      <c r="D62" s="5">
        <v>2428922573</v>
      </c>
      <c r="E62" s="5">
        <v>1878024640</v>
      </c>
      <c r="F62" s="5">
        <v>1188245295</v>
      </c>
      <c r="G62" s="5">
        <v>994541083</v>
      </c>
      <c r="I62" s="5">
        <v>5379830990</v>
      </c>
      <c r="J62" s="5">
        <v>1512322817</v>
      </c>
      <c r="K62" s="5">
        <v>1811338084</v>
      </c>
      <c r="L62" s="5">
        <v>3876695016</v>
      </c>
      <c r="M62" s="5">
        <v>4211549768</v>
      </c>
      <c r="N62" s="5">
        <v>1569146554</v>
      </c>
      <c r="O62" s="5">
        <v>1355824325</v>
      </c>
      <c r="P62" s="5">
        <v>426876132</v>
      </c>
      <c r="Q62" s="5">
        <v>1646764161</v>
      </c>
      <c r="R62" s="5">
        <v>1833173096</v>
      </c>
    </row>
    <row r="63" spans="2:18" ht="15.5" x14ac:dyDescent="0.35">
      <c r="C63" t="s">
        <v>29</v>
      </c>
      <c r="D63" s="5">
        <v>4673992202</v>
      </c>
      <c r="E63" s="5">
        <v>41854243</v>
      </c>
      <c r="F63" s="5">
        <v>7137022083</v>
      </c>
      <c r="G63" s="5">
        <v>6944046869</v>
      </c>
      <c r="I63" s="5">
        <v>23122106067</v>
      </c>
      <c r="J63" s="5">
        <v>35489887565</v>
      </c>
      <c r="K63" s="5">
        <v>32859734868</v>
      </c>
      <c r="L63" s="5">
        <v>29453436418</v>
      </c>
      <c r="M63" s="5">
        <v>29657180410</v>
      </c>
      <c r="N63" s="5">
        <v>23047815998</v>
      </c>
      <c r="O63" s="5">
        <v>21795973629</v>
      </c>
      <c r="P63" s="5">
        <v>22954701497</v>
      </c>
      <c r="Q63" s="5">
        <v>16960880211</v>
      </c>
      <c r="R63" s="5">
        <v>13345303108</v>
      </c>
    </row>
    <row r="64" spans="2:18" ht="15.5" x14ac:dyDescent="0.35">
      <c r="C64" t="s">
        <v>28</v>
      </c>
      <c r="D64" s="5">
        <v>-216150077</v>
      </c>
      <c r="F64" s="5">
        <v>-1327932330</v>
      </c>
      <c r="G64" s="5">
        <v>-1174363357</v>
      </c>
      <c r="I64" s="5">
        <v>-3800114478</v>
      </c>
      <c r="J64" s="5">
        <v>-7502585611</v>
      </c>
      <c r="K64" s="5">
        <v>-6865582502</v>
      </c>
      <c r="L64" s="5">
        <v>-5561072928</v>
      </c>
      <c r="M64" s="5">
        <v>-5750362610</v>
      </c>
      <c r="N64" s="5">
        <v>-4908324463</v>
      </c>
      <c r="O64" s="5">
        <v>-4841282216</v>
      </c>
      <c r="P64" s="5">
        <v>-5323934681</v>
      </c>
      <c r="Q64" s="5">
        <v>-3615559619</v>
      </c>
      <c r="R64" s="5">
        <v>-2696371532</v>
      </c>
    </row>
    <row r="65" spans="2:18" ht="15.5" x14ac:dyDescent="0.35">
      <c r="C65" t="s">
        <v>321</v>
      </c>
      <c r="D65" s="5">
        <v>-216150077</v>
      </c>
      <c r="F65" s="5">
        <v>-1478785950</v>
      </c>
      <c r="G65" s="5">
        <v>-1174363357</v>
      </c>
      <c r="I65" s="5">
        <v>-3950968098</v>
      </c>
      <c r="J65" s="5">
        <v>-7591719520</v>
      </c>
      <c r="K65" s="5">
        <v>-7062262680</v>
      </c>
      <c r="L65" s="5">
        <v>-5752447838</v>
      </c>
      <c r="M65" s="5">
        <v>-5724621581</v>
      </c>
      <c r="N65" s="5">
        <v>-6272283507</v>
      </c>
      <c r="O65" s="5">
        <v>-6553951692</v>
      </c>
      <c r="P65" s="5">
        <v>-5409735664</v>
      </c>
      <c r="Q65" s="5">
        <v>-3812424974</v>
      </c>
      <c r="R65" s="5">
        <v>-2892534644</v>
      </c>
    </row>
    <row r="66" spans="2:18" ht="15.5" x14ac:dyDescent="0.35">
      <c r="C66" t="s">
        <v>322</v>
      </c>
      <c r="F66" s="5">
        <v>150853620</v>
      </c>
      <c r="I66" s="5">
        <v>150853620</v>
      </c>
      <c r="J66" s="5">
        <v>89133909</v>
      </c>
      <c r="K66" s="5">
        <v>196680178</v>
      </c>
      <c r="L66" s="5">
        <v>191374910</v>
      </c>
      <c r="M66" s="5">
        <v>-25741029</v>
      </c>
      <c r="N66" s="5">
        <v>1363959044</v>
      </c>
      <c r="O66" s="5">
        <v>1712669476</v>
      </c>
      <c r="P66" s="5">
        <v>85800983</v>
      </c>
      <c r="Q66" s="5">
        <v>196865355</v>
      </c>
      <c r="R66" s="5">
        <v>196163112</v>
      </c>
    </row>
    <row r="67" spans="2:18" ht="15.5" x14ac:dyDescent="0.35">
      <c r="C67" t="s">
        <v>93</v>
      </c>
    </row>
    <row r="68" spans="2:18" ht="15.5" x14ac:dyDescent="0.35">
      <c r="C68" t="s">
        <v>323</v>
      </c>
      <c r="D68" s="5">
        <v>-216150077</v>
      </c>
      <c r="F68" s="5">
        <v>-1327932330</v>
      </c>
      <c r="G68" s="5">
        <v>-1174363357</v>
      </c>
      <c r="I68" s="5">
        <v>-3800114478</v>
      </c>
      <c r="J68" s="5">
        <v>-7502585611</v>
      </c>
      <c r="K68" s="5">
        <v>-6865582502</v>
      </c>
      <c r="L68" s="5">
        <v>-5561072928</v>
      </c>
      <c r="M68" s="5">
        <v>-5750362610</v>
      </c>
      <c r="N68" s="5">
        <v>-4908324463</v>
      </c>
      <c r="O68" s="5">
        <v>-4841282216</v>
      </c>
      <c r="P68" s="5">
        <v>-5323934681</v>
      </c>
      <c r="Q68" s="5">
        <v>-3615559619</v>
      </c>
      <c r="R68" s="5">
        <v>-2696371532</v>
      </c>
    </row>
    <row r="69" spans="2:18" ht="15.5" x14ac:dyDescent="0.35">
      <c r="C69" t="s">
        <v>97</v>
      </c>
      <c r="D69" s="5">
        <v>4457842125</v>
      </c>
      <c r="E69" s="5">
        <v>41854243</v>
      </c>
      <c r="F69" s="5">
        <v>5809089753</v>
      </c>
      <c r="G69" s="5">
        <v>5769683512</v>
      </c>
      <c r="I69" s="5">
        <v>19321991589</v>
      </c>
      <c r="J69" s="5">
        <v>27987301954</v>
      </c>
      <c r="K69" s="5">
        <v>25994152366</v>
      </c>
      <c r="L69" s="5">
        <v>23892363490</v>
      </c>
      <c r="M69" s="5">
        <v>23906817800</v>
      </c>
      <c r="N69" s="5">
        <v>18139491535</v>
      </c>
      <c r="O69" s="5">
        <v>16954691413</v>
      </c>
      <c r="P69" s="5">
        <v>17630766816</v>
      </c>
      <c r="Q69" s="5">
        <v>13345320592</v>
      </c>
      <c r="R69" s="5">
        <v>10648931576</v>
      </c>
    </row>
    <row r="70" spans="2:18" ht="15.5" x14ac:dyDescent="0.35">
      <c r="C70" t="s">
        <v>98</v>
      </c>
      <c r="F70" s="5">
        <v>701301431</v>
      </c>
      <c r="I70" s="5">
        <v>701301431</v>
      </c>
      <c r="J70" s="5">
        <v>-239999496</v>
      </c>
      <c r="K70" s="5">
        <v>197425884</v>
      </c>
      <c r="L70" s="5">
        <v>316424626</v>
      </c>
      <c r="M70" s="5">
        <v>128662480</v>
      </c>
      <c r="N70" s="5">
        <v>245022100</v>
      </c>
      <c r="O70" s="5">
        <v>952000803</v>
      </c>
      <c r="P70" s="5">
        <v>62220016</v>
      </c>
      <c r="Q70" s="5">
        <v>353482324</v>
      </c>
      <c r="R70" s="5">
        <v>136795046</v>
      </c>
    </row>
    <row r="71" spans="2:18" ht="15.5" x14ac:dyDescent="0.35">
      <c r="C71" t="s">
        <v>99</v>
      </c>
      <c r="D71" s="5">
        <v>4457842125</v>
      </c>
      <c r="E71" s="5">
        <v>41854243</v>
      </c>
      <c r="F71" s="5">
        <v>6510391184</v>
      </c>
      <c r="G71" s="5">
        <v>5769683512</v>
      </c>
      <c r="I71" s="5">
        <v>20023293020</v>
      </c>
      <c r="J71" s="5">
        <v>27747302458</v>
      </c>
      <c r="K71" s="5">
        <v>26191578250</v>
      </c>
      <c r="L71" s="5">
        <v>24208788116</v>
      </c>
      <c r="M71" s="5">
        <v>24035480280</v>
      </c>
      <c r="N71" s="5">
        <v>18384513635</v>
      </c>
      <c r="O71" s="5">
        <v>17906692216</v>
      </c>
      <c r="P71" s="5">
        <v>17692986832</v>
      </c>
      <c r="Q71" s="5">
        <v>13698802916</v>
      </c>
      <c r="R71" s="5">
        <v>10785726622</v>
      </c>
    </row>
    <row r="72" spans="2:18" ht="15.5" x14ac:dyDescent="0.35">
      <c r="C72" t="s">
        <v>100</v>
      </c>
      <c r="D72" s="5">
        <v>4457842125</v>
      </c>
      <c r="E72" s="5">
        <v>41854243</v>
      </c>
      <c r="F72" s="5">
        <v>5809089753</v>
      </c>
      <c r="G72" s="5">
        <v>5769683512</v>
      </c>
      <c r="I72" s="5">
        <v>19321991589</v>
      </c>
      <c r="J72" s="5">
        <v>27987301954</v>
      </c>
      <c r="K72" s="5">
        <v>25994152366</v>
      </c>
      <c r="L72" s="5">
        <v>23892363490</v>
      </c>
      <c r="M72" s="5">
        <v>23906817800</v>
      </c>
      <c r="N72" s="5">
        <v>18139491535</v>
      </c>
      <c r="O72" s="5">
        <v>16954691413</v>
      </c>
      <c r="P72" s="5">
        <v>17630766816</v>
      </c>
      <c r="Q72" s="5">
        <v>13345320592</v>
      </c>
      <c r="R72" s="5">
        <v>10648931576</v>
      </c>
    </row>
    <row r="73" spans="2:18" ht="15.5" x14ac:dyDescent="0.35">
      <c r="C73" t="s">
        <v>8</v>
      </c>
      <c r="D73" s="5">
        <v>4457842125</v>
      </c>
      <c r="E73" s="5">
        <v>41854243</v>
      </c>
      <c r="F73" s="5">
        <v>6510391184</v>
      </c>
      <c r="G73" s="5">
        <v>5769683512</v>
      </c>
      <c r="I73" s="5">
        <v>20023293020</v>
      </c>
      <c r="J73" s="5">
        <v>27747302458</v>
      </c>
      <c r="K73" s="5">
        <v>26191578250</v>
      </c>
      <c r="L73" s="5">
        <v>24208788116</v>
      </c>
      <c r="M73" s="5">
        <v>24035480280</v>
      </c>
      <c r="N73" s="5">
        <v>18384513635</v>
      </c>
      <c r="O73" s="5">
        <v>17906692216</v>
      </c>
      <c r="P73" s="5">
        <v>17692986832</v>
      </c>
      <c r="Q73" s="5">
        <v>13698802916</v>
      </c>
      <c r="R73" s="5">
        <v>10785726622</v>
      </c>
    </row>
    <row r="74" spans="2:18" ht="15.5" x14ac:dyDescent="0.35">
      <c r="C74" t="s">
        <v>101</v>
      </c>
    </row>
    <row r="75" spans="2:18" ht="15.5" x14ac:dyDescent="0.35">
      <c r="C75" t="s">
        <v>102</v>
      </c>
      <c r="D75" s="5">
        <v>4457842125</v>
      </c>
      <c r="E75" s="5">
        <v>41854243</v>
      </c>
      <c r="F75" s="5">
        <v>5809089753</v>
      </c>
      <c r="G75" s="5">
        <v>5769683512</v>
      </c>
      <c r="I75" s="5">
        <v>19321991589</v>
      </c>
      <c r="J75" s="5">
        <v>27987301954</v>
      </c>
      <c r="K75" s="5">
        <v>25994152366</v>
      </c>
      <c r="L75" s="5">
        <v>23892363490</v>
      </c>
      <c r="M75" s="5">
        <v>23906817800</v>
      </c>
      <c r="N75" s="5">
        <v>18139491535</v>
      </c>
      <c r="O75" s="5">
        <v>16954691413</v>
      </c>
      <c r="P75" s="5">
        <v>17630766816</v>
      </c>
      <c r="Q75" s="5">
        <v>13345320592</v>
      </c>
      <c r="R75" s="5">
        <v>10648931576</v>
      </c>
    </row>
    <row r="76" spans="2:18" ht="15.5" x14ac:dyDescent="0.35">
      <c r="C76" t="s">
        <v>103</v>
      </c>
      <c r="D76" s="5">
        <v>4457842125</v>
      </c>
      <c r="E76" s="5">
        <v>41854243</v>
      </c>
      <c r="F76" s="5">
        <v>6510391184</v>
      </c>
      <c r="G76" s="5">
        <v>5769683512</v>
      </c>
      <c r="I76" s="5">
        <v>20023293020</v>
      </c>
      <c r="J76" s="5">
        <v>27747302458</v>
      </c>
      <c r="K76" s="5">
        <v>26191578250</v>
      </c>
      <c r="L76" s="5">
        <v>24208788116</v>
      </c>
      <c r="M76" s="5">
        <v>24035480280</v>
      </c>
      <c r="N76" s="5">
        <v>18384513635</v>
      </c>
      <c r="O76" s="5">
        <v>17906692216</v>
      </c>
      <c r="P76" s="5">
        <v>17692986832</v>
      </c>
      <c r="Q76" s="5">
        <v>13698802916</v>
      </c>
      <c r="R76" s="5">
        <v>10785726622</v>
      </c>
    </row>
    <row r="77" spans="2:18" ht="15.5" x14ac:dyDescent="0.35">
      <c r="C77" t="s">
        <v>104</v>
      </c>
      <c r="D77" s="5">
        <v>4457842125</v>
      </c>
      <c r="E77" s="5">
        <v>41854243</v>
      </c>
      <c r="F77" s="5">
        <v>6510391184</v>
      </c>
      <c r="G77" s="5">
        <v>5769683512</v>
      </c>
      <c r="I77" s="5">
        <v>20023293020</v>
      </c>
      <c r="J77" s="5">
        <v>27747302458</v>
      </c>
      <c r="K77" s="5">
        <v>26191578250</v>
      </c>
      <c r="L77" s="5">
        <v>24208788116</v>
      </c>
      <c r="M77" s="5">
        <v>24035480280</v>
      </c>
      <c r="N77" s="5">
        <v>18384513635</v>
      </c>
      <c r="O77" s="5">
        <v>17906692216</v>
      </c>
      <c r="P77" s="5">
        <v>17692986832</v>
      </c>
      <c r="Q77" s="5">
        <v>13698802916</v>
      </c>
      <c r="R77" s="5">
        <v>10785726622</v>
      </c>
    </row>
    <row r="79" spans="2:18" ht="15.5" x14ac:dyDescent="0.35">
      <c r="B79" t="s">
        <v>105</v>
      </c>
      <c r="C79" t="s">
        <v>106</v>
      </c>
    </row>
    <row r="80" spans="2:18" ht="15.5" x14ac:dyDescent="0.35">
      <c r="C80" t="s">
        <v>20</v>
      </c>
      <c r="D80" s="5">
        <v>109250362013</v>
      </c>
      <c r="E80" s="5">
        <v>188248921391</v>
      </c>
      <c r="F80" s="5">
        <v>184000419809</v>
      </c>
      <c r="G80" s="5">
        <v>148458489559</v>
      </c>
      <c r="I80" s="5">
        <v>184000419809</v>
      </c>
      <c r="J80" s="5">
        <v>133925595152</v>
      </c>
      <c r="K80" s="5">
        <v>71690514795</v>
      </c>
      <c r="L80" s="5">
        <v>56458816051</v>
      </c>
      <c r="M80" s="5">
        <v>127304072697</v>
      </c>
      <c r="N80" s="5">
        <v>23024317771</v>
      </c>
      <c r="O80" s="5">
        <v>30650848350</v>
      </c>
      <c r="P80" s="5">
        <v>27502816290</v>
      </c>
      <c r="Q80" s="5">
        <v>18083381861</v>
      </c>
      <c r="R80" s="5">
        <v>46562449648</v>
      </c>
    </row>
    <row r="81" spans="3:18" ht="15.5" x14ac:dyDescent="0.35">
      <c r="C81" t="s">
        <v>607</v>
      </c>
      <c r="D81" s="5">
        <v>255466502233</v>
      </c>
      <c r="E81" s="5">
        <v>167938208152</v>
      </c>
      <c r="F81" s="5">
        <v>169977033413</v>
      </c>
      <c r="G81" s="5">
        <v>277136915950</v>
      </c>
      <c r="I81" s="5">
        <v>169977033413</v>
      </c>
      <c r="J81" s="5">
        <v>189431055653</v>
      </c>
      <c r="K81" s="5">
        <v>226240061146</v>
      </c>
      <c r="L81" s="5">
        <v>239958398283</v>
      </c>
      <c r="M81" s="5">
        <v>180513859103</v>
      </c>
      <c r="N81" s="5">
        <v>251012652943</v>
      </c>
      <c r="O81" s="5">
        <v>252689241301</v>
      </c>
      <c r="P81" s="5">
        <v>248744975273</v>
      </c>
      <c r="Q81" s="5">
        <v>217097913180</v>
      </c>
      <c r="R81" s="5">
        <v>130228772813</v>
      </c>
    </row>
    <row r="82" spans="3:18" ht="15.5" x14ac:dyDescent="0.35">
      <c r="C82" t="s">
        <v>608</v>
      </c>
      <c r="D82" s="5">
        <v>9915773615</v>
      </c>
      <c r="E82" s="5">
        <v>16049304332</v>
      </c>
      <c r="F82" s="5">
        <v>18195557097</v>
      </c>
      <c r="G82" s="5">
        <v>16344006238</v>
      </c>
      <c r="I82" s="5">
        <v>18195557097</v>
      </c>
      <c r="J82" s="5">
        <v>45500235252</v>
      </c>
      <c r="K82" s="5">
        <v>75355458477</v>
      </c>
      <c r="L82" s="5">
        <v>65517393918</v>
      </c>
      <c r="M82" s="5">
        <v>29961294710</v>
      </c>
      <c r="N82" s="5">
        <v>37996605813</v>
      </c>
      <c r="O82" s="5">
        <v>18584379775</v>
      </c>
      <c r="P82" s="5">
        <v>25263396731</v>
      </c>
      <c r="Q82" s="5">
        <v>37231515905</v>
      </c>
      <c r="R82" s="5">
        <v>80883242994</v>
      </c>
    </row>
    <row r="83" spans="3:18" ht="15.5" x14ac:dyDescent="0.35">
      <c r="C83" t="s">
        <v>119</v>
      </c>
      <c r="D83" s="5">
        <v>3775904177</v>
      </c>
      <c r="E83" s="5">
        <v>3775904177</v>
      </c>
      <c r="F83" s="5">
        <v>3775904177</v>
      </c>
      <c r="G83" s="5">
        <v>3822853525</v>
      </c>
      <c r="I83" s="5">
        <v>3775904177</v>
      </c>
      <c r="J83" s="5">
        <v>3822853525</v>
      </c>
      <c r="K83" s="5">
        <v>3666027451</v>
      </c>
      <c r="L83" s="5">
        <v>3525031497</v>
      </c>
      <c r="M83" s="5">
        <v>3422904559</v>
      </c>
      <c r="N83" s="5">
        <v>3484935006</v>
      </c>
      <c r="O83" s="5">
        <v>2190084760</v>
      </c>
      <c r="P83" s="5">
        <v>794748885</v>
      </c>
      <c r="Q83" s="5">
        <v>729687908</v>
      </c>
      <c r="R83" s="5">
        <v>650649995</v>
      </c>
    </row>
    <row r="84" spans="3:18" ht="15.5" x14ac:dyDescent="0.35">
      <c r="C84" t="s">
        <v>121</v>
      </c>
      <c r="D84" s="5">
        <v>52857628028</v>
      </c>
      <c r="E84" s="5">
        <v>52597591311</v>
      </c>
      <c r="F84" s="5">
        <v>53044307507</v>
      </c>
      <c r="G84" s="5">
        <v>53448384673</v>
      </c>
      <c r="I84" s="5">
        <v>53044307507</v>
      </c>
      <c r="J84" s="5">
        <v>54119827973</v>
      </c>
      <c r="K84" s="5">
        <v>49260440143</v>
      </c>
      <c r="L84" s="5">
        <v>7414408873</v>
      </c>
      <c r="M84" s="5">
        <v>8770292619</v>
      </c>
      <c r="N84" s="5">
        <v>8612648636</v>
      </c>
      <c r="O84" s="5">
        <v>8826361701</v>
      </c>
      <c r="P84" s="5">
        <v>8251749523</v>
      </c>
      <c r="Q84" s="5">
        <v>7948544462</v>
      </c>
      <c r="R84" s="5">
        <v>8494632181</v>
      </c>
    </row>
    <row r="85" spans="3:18" ht="15.5" x14ac:dyDescent="0.35">
      <c r="C85" t="s">
        <v>85</v>
      </c>
      <c r="D85" s="5">
        <v>6509000000</v>
      </c>
      <c r="E85" s="5">
        <v>6509000000</v>
      </c>
      <c r="F85" s="5">
        <v>6509000000</v>
      </c>
      <c r="G85" s="5">
        <v>6509000000</v>
      </c>
      <c r="I85" s="5">
        <v>6509000000</v>
      </c>
      <c r="J85" s="5">
        <v>6509000000</v>
      </c>
      <c r="K85" s="5">
        <v>6509000000</v>
      </c>
      <c r="L85" s="5">
        <v>6509000000</v>
      </c>
      <c r="M85" s="5">
        <v>6509000000</v>
      </c>
      <c r="N85" s="5">
        <v>6509000000</v>
      </c>
      <c r="O85" s="5">
        <v>6509000000</v>
      </c>
      <c r="P85" s="5">
        <v>6509000000</v>
      </c>
      <c r="Q85" s="5">
        <v>6509000000</v>
      </c>
      <c r="R85" s="5">
        <v>6509000000</v>
      </c>
    </row>
    <row r="86" spans="3:18" ht="15.5" x14ac:dyDescent="0.35">
      <c r="C86" t="s">
        <v>127</v>
      </c>
      <c r="D86" s="5">
        <v>432729517717</v>
      </c>
      <c r="E86" s="5">
        <v>429737676713</v>
      </c>
      <c r="F86" s="5">
        <v>429179046184</v>
      </c>
      <c r="G86" s="5">
        <v>499412628424</v>
      </c>
      <c r="I86" s="5">
        <v>429179046184</v>
      </c>
      <c r="J86" s="5">
        <v>427907250258</v>
      </c>
      <c r="K86" s="5">
        <v>427533538148</v>
      </c>
      <c r="L86" s="5">
        <v>374677518097</v>
      </c>
      <c r="M86" s="5">
        <v>350941420850</v>
      </c>
      <c r="N86" s="5">
        <v>325525285622</v>
      </c>
      <c r="O86" s="5">
        <v>314244828335</v>
      </c>
      <c r="P86" s="5">
        <v>311074692234</v>
      </c>
      <c r="Q86" s="5">
        <v>281801794640</v>
      </c>
      <c r="R86" s="5">
        <v>268274853831</v>
      </c>
    </row>
    <row r="87" spans="3:18" ht="15.5" x14ac:dyDescent="0.35">
      <c r="C87" t="s">
        <v>128</v>
      </c>
    </row>
    <row r="88" spans="3:18" ht="15.5" x14ac:dyDescent="0.35">
      <c r="C88" t="s">
        <v>129</v>
      </c>
    </row>
    <row r="89" spans="3:18" ht="15.5" x14ac:dyDescent="0.35">
      <c r="C89" t="s">
        <v>192</v>
      </c>
      <c r="G89" s="5">
        <v>78155077771</v>
      </c>
      <c r="J89" s="5">
        <v>5000000000</v>
      </c>
      <c r="K89" s="5">
        <v>32581923047</v>
      </c>
      <c r="L89" s="5">
        <v>7039203867</v>
      </c>
      <c r="M89" s="5">
        <v>7950000000</v>
      </c>
      <c r="N89" s="5">
        <v>7428108940</v>
      </c>
      <c r="O89" s="5">
        <v>8635369894</v>
      </c>
      <c r="P89" s="5">
        <v>25628677945</v>
      </c>
      <c r="Q89" s="5">
        <v>8389305466</v>
      </c>
      <c r="R89" s="5">
        <v>2073540498</v>
      </c>
    </row>
    <row r="90" spans="3:18" ht="15.5" x14ac:dyDescent="0.35">
      <c r="C90" t="s">
        <v>609</v>
      </c>
      <c r="L90" s="5">
        <v>58414912</v>
      </c>
      <c r="M90" s="5">
        <v>394515895</v>
      </c>
      <c r="N90" s="5">
        <v>707198380</v>
      </c>
    </row>
    <row r="91" spans="3:18" ht="15.5" x14ac:dyDescent="0.35">
      <c r="C91" t="s">
        <v>193</v>
      </c>
      <c r="D91" s="5">
        <v>247800000</v>
      </c>
    </row>
    <row r="92" spans="3:18" ht="15.5" x14ac:dyDescent="0.35">
      <c r="C92" t="s">
        <v>136</v>
      </c>
      <c r="D92" s="5">
        <v>162001602</v>
      </c>
      <c r="E92" s="5">
        <v>1939597930</v>
      </c>
      <c r="F92" s="5">
        <v>1514558521</v>
      </c>
      <c r="G92" s="5">
        <v>188298982</v>
      </c>
      <c r="I92" s="5">
        <v>1514558521</v>
      </c>
      <c r="J92" s="5">
        <v>3009038904</v>
      </c>
      <c r="K92" s="5">
        <v>3124411405</v>
      </c>
      <c r="L92" s="5">
        <v>2560764387</v>
      </c>
      <c r="M92" s="5">
        <v>2109789650</v>
      </c>
      <c r="N92" s="5">
        <v>1823630121</v>
      </c>
      <c r="O92" s="5">
        <v>2688533699</v>
      </c>
      <c r="P92" s="5">
        <v>1333169824</v>
      </c>
      <c r="Q92" s="5">
        <v>1195047327</v>
      </c>
      <c r="R92" s="5">
        <v>365443887</v>
      </c>
    </row>
    <row r="93" spans="3:18" ht="15.5" x14ac:dyDescent="0.35">
      <c r="C93" t="s">
        <v>137</v>
      </c>
      <c r="F93" s="5">
        <v>45000000</v>
      </c>
      <c r="I93" s="5">
        <v>45000000</v>
      </c>
      <c r="J93" s="5">
        <v>45000000</v>
      </c>
      <c r="K93" s="5">
        <v>40000000</v>
      </c>
      <c r="L93" s="5">
        <v>110000000</v>
      </c>
      <c r="M93" s="5">
        <v>80000000</v>
      </c>
      <c r="N93" s="5">
        <v>88000000</v>
      </c>
      <c r="O93" s="5">
        <v>88000000</v>
      </c>
      <c r="P93" s="5">
        <v>293872958</v>
      </c>
      <c r="Q93" s="5">
        <v>45000000</v>
      </c>
      <c r="R93" s="5">
        <v>42500000</v>
      </c>
    </row>
    <row r="94" spans="3:18" ht="15.5" x14ac:dyDescent="0.35">
      <c r="C94" t="s">
        <v>133</v>
      </c>
      <c r="D94" s="5">
        <v>3799034398</v>
      </c>
      <c r="E94" s="5">
        <v>3325016564</v>
      </c>
      <c r="F94" s="5">
        <v>3075605968</v>
      </c>
      <c r="G94" s="5">
        <v>3172945694</v>
      </c>
      <c r="I94" s="5">
        <v>3075605968</v>
      </c>
      <c r="J94" s="5">
        <v>3354483708</v>
      </c>
      <c r="K94" s="5">
        <v>3383323796</v>
      </c>
      <c r="L94" s="5">
        <v>2926809926</v>
      </c>
      <c r="M94" s="5">
        <v>4311163385</v>
      </c>
      <c r="N94" s="5">
        <v>3123070960</v>
      </c>
      <c r="O94" s="5">
        <v>3680495535</v>
      </c>
      <c r="P94" s="5">
        <v>3299134113</v>
      </c>
      <c r="Q94" s="5">
        <v>4251690427</v>
      </c>
      <c r="R94" s="5">
        <v>2505469869</v>
      </c>
    </row>
    <row r="95" spans="3:18" ht="15.5" x14ac:dyDescent="0.35">
      <c r="C95" t="s">
        <v>610</v>
      </c>
      <c r="Q95" s="5">
        <v>9472222137</v>
      </c>
      <c r="R95" s="5">
        <v>19108501038</v>
      </c>
    </row>
    <row r="96" spans="3:18" ht="15.5" x14ac:dyDescent="0.35">
      <c r="C96" t="s">
        <v>154</v>
      </c>
      <c r="D96" s="5">
        <v>15205616588</v>
      </c>
      <c r="E96" s="5">
        <v>16671617709</v>
      </c>
      <c r="F96" s="5">
        <v>16154841423</v>
      </c>
      <c r="G96" s="5">
        <v>92898814847</v>
      </c>
      <c r="I96" s="5">
        <v>16154841423</v>
      </c>
      <c r="J96" s="5">
        <v>22906338517</v>
      </c>
      <c r="K96" s="5">
        <v>50279928865</v>
      </c>
      <c r="L96" s="5">
        <v>23615487064</v>
      </c>
      <c r="M96" s="5">
        <v>24088177933</v>
      </c>
      <c r="N96" s="5">
        <v>22707522985</v>
      </c>
      <c r="O96" s="5">
        <v>29811579333</v>
      </c>
      <c r="P96" s="5">
        <v>44548135448</v>
      </c>
      <c r="Q96" s="5">
        <v>32968224686</v>
      </c>
      <c r="R96" s="5">
        <v>33140086793</v>
      </c>
    </row>
    <row r="97" spans="2:18" ht="15.5" x14ac:dyDescent="0.35">
      <c r="C97" t="s">
        <v>155</v>
      </c>
    </row>
    <row r="98" spans="2:18" ht="15.5" x14ac:dyDescent="0.35">
      <c r="C98" t="s">
        <v>156</v>
      </c>
      <c r="D98" s="5">
        <v>40000000000</v>
      </c>
      <c r="E98" s="5">
        <v>40000000000</v>
      </c>
      <c r="F98" s="5">
        <v>40000000000</v>
      </c>
      <c r="G98" s="5">
        <v>40000000000</v>
      </c>
      <c r="I98" s="5">
        <v>40000000000</v>
      </c>
      <c r="J98" s="5">
        <v>40000000000</v>
      </c>
      <c r="K98" s="5">
        <v>40000000000</v>
      </c>
      <c r="L98" s="5">
        <v>40000000000</v>
      </c>
      <c r="M98" s="5">
        <v>40000000000</v>
      </c>
      <c r="N98" s="5">
        <v>40000000000</v>
      </c>
      <c r="O98" s="5">
        <v>40000000000</v>
      </c>
      <c r="P98" s="5">
        <v>40000000000</v>
      </c>
      <c r="Q98" s="5">
        <v>40000000000</v>
      </c>
      <c r="R98" s="5">
        <v>40000000000</v>
      </c>
    </row>
    <row r="99" spans="2:18" ht="15.5" x14ac:dyDescent="0.35">
      <c r="C99" t="s">
        <v>157</v>
      </c>
    </row>
    <row r="100" spans="2:18" ht="15.5" x14ac:dyDescent="0.35">
      <c r="C100" t="s">
        <v>158</v>
      </c>
      <c r="D100" s="5">
        <v>371014901129</v>
      </c>
      <c r="E100" s="5">
        <v>366557059004</v>
      </c>
      <c r="F100" s="5">
        <v>366515204761</v>
      </c>
      <c r="G100" s="5">
        <v>360004813577</v>
      </c>
      <c r="I100" s="5">
        <v>366515204761</v>
      </c>
      <c r="J100" s="5">
        <v>358491911741</v>
      </c>
      <c r="K100" s="5">
        <v>330744609283</v>
      </c>
      <c r="L100" s="5">
        <v>304553031033</v>
      </c>
      <c r="M100" s="5">
        <v>280344242917</v>
      </c>
      <c r="N100" s="5">
        <v>256308762637</v>
      </c>
      <c r="O100" s="5">
        <v>237924249002</v>
      </c>
      <c r="P100" s="5">
        <v>220017556786</v>
      </c>
      <c r="Q100" s="5">
        <v>202324569954</v>
      </c>
      <c r="R100" s="5">
        <v>188625767038</v>
      </c>
    </row>
    <row r="101" spans="2:18" ht="15.5" x14ac:dyDescent="0.35">
      <c r="C101" t="s">
        <v>159</v>
      </c>
      <c r="D101" s="5">
        <v>8000000000</v>
      </c>
      <c r="E101" s="5">
        <v>8000000000</v>
      </c>
      <c r="F101" s="5">
        <v>8000000000</v>
      </c>
      <c r="G101" s="5">
        <v>8000000000</v>
      </c>
      <c r="I101" s="5">
        <v>8000000000</v>
      </c>
      <c r="J101" s="5">
        <v>8000000000</v>
      </c>
      <c r="K101" s="5">
        <v>8000000000</v>
      </c>
      <c r="L101" s="5">
        <v>8000000000</v>
      </c>
      <c r="M101" s="5">
        <v>8000000000</v>
      </c>
      <c r="N101" s="5">
        <v>8000000000</v>
      </c>
      <c r="O101" s="5">
        <v>8000000000</v>
      </c>
      <c r="P101" s="5">
        <v>8000000000</v>
      </c>
      <c r="Q101" s="5">
        <v>8000000000</v>
      </c>
      <c r="R101" s="5">
        <v>8000000000</v>
      </c>
    </row>
    <row r="102" spans="2:18" ht="15.5" x14ac:dyDescent="0.35">
      <c r="C102" t="s">
        <v>160</v>
      </c>
      <c r="D102" s="5">
        <v>363014901129</v>
      </c>
      <c r="E102" s="5">
        <v>358557059004</v>
      </c>
      <c r="F102" s="5">
        <v>358515204761</v>
      </c>
      <c r="G102" s="5">
        <v>352004813577</v>
      </c>
      <c r="I102" s="5">
        <v>358515204761</v>
      </c>
      <c r="J102" s="5">
        <v>350491911741</v>
      </c>
      <c r="K102" s="5">
        <v>322744609283</v>
      </c>
      <c r="L102" s="5">
        <v>296553031033</v>
      </c>
      <c r="M102" s="5">
        <v>272344242917</v>
      </c>
      <c r="N102" s="5">
        <v>248308762637</v>
      </c>
      <c r="O102" s="5">
        <v>229924249002</v>
      </c>
      <c r="P102" s="5">
        <v>212017556786</v>
      </c>
      <c r="Q102" s="5">
        <v>194324569954</v>
      </c>
      <c r="R102" s="5">
        <v>180625767038</v>
      </c>
    </row>
    <row r="103" spans="2:18" ht="15.5" x14ac:dyDescent="0.35">
      <c r="C103" t="s">
        <v>161</v>
      </c>
      <c r="D103" s="5">
        <v>371014901129</v>
      </c>
      <c r="E103" s="5">
        <v>366557059004</v>
      </c>
      <c r="F103" s="5">
        <v>366515204761</v>
      </c>
      <c r="G103" s="5">
        <v>360004813577</v>
      </c>
      <c r="I103" s="5">
        <v>366515204761</v>
      </c>
      <c r="J103" s="5">
        <v>358491911741</v>
      </c>
      <c r="K103" s="5">
        <v>330744609283</v>
      </c>
      <c r="L103" s="5">
        <v>304553031033</v>
      </c>
      <c r="M103" s="5">
        <v>280344242917</v>
      </c>
      <c r="N103" s="5">
        <v>256308762637</v>
      </c>
      <c r="O103" s="5">
        <v>237924249002</v>
      </c>
      <c r="P103" s="5">
        <v>220017556786</v>
      </c>
      <c r="Q103" s="5">
        <v>202324569954</v>
      </c>
      <c r="R103" s="5">
        <v>188625767038</v>
      </c>
    </row>
    <row r="104" spans="2:18" ht="15.5" x14ac:dyDescent="0.35">
      <c r="C104" t="s">
        <v>10</v>
      </c>
      <c r="D104" s="5">
        <v>417523901129</v>
      </c>
      <c r="E104" s="5">
        <v>413066059004</v>
      </c>
      <c r="F104" s="5">
        <v>413024204761</v>
      </c>
      <c r="G104" s="5">
        <v>406513813577</v>
      </c>
      <c r="I104" s="5">
        <v>413024204761</v>
      </c>
      <c r="J104" s="5">
        <v>405000911741</v>
      </c>
      <c r="K104" s="5">
        <v>377253609283</v>
      </c>
      <c r="L104" s="5">
        <v>351062031033</v>
      </c>
      <c r="M104" s="5">
        <v>326853242917</v>
      </c>
      <c r="N104" s="5">
        <v>302817762637</v>
      </c>
      <c r="O104" s="5">
        <v>284433249002</v>
      </c>
      <c r="P104" s="5">
        <v>266526556786</v>
      </c>
      <c r="Q104" s="5">
        <v>248833569954</v>
      </c>
      <c r="R104" s="5">
        <v>235134767038</v>
      </c>
    </row>
    <row r="105" spans="2:18" ht="15.5" x14ac:dyDescent="0.35">
      <c r="C105" t="s">
        <v>163</v>
      </c>
      <c r="D105" s="5">
        <v>432729517717</v>
      </c>
      <c r="E105" s="5">
        <v>429737676713</v>
      </c>
      <c r="F105" s="5">
        <v>429179046184</v>
      </c>
      <c r="G105" s="5">
        <v>499412628424</v>
      </c>
      <c r="I105" s="5">
        <v>429179046184</v>
      </c>
      <c r="J105" s="5">
        <v>427907250258</v>
      </c>
      <c r="K105" s="5">
        <v>427533538148</v>
      </c>
      <c r="L105" s="5">
        <v>374677518097</v>
      </c>
      <c r="M105" s="5">
        <v>350941420850</v>
      </c>
      <c r="N105" s="5">
        <v>325525285622</v>
      </c>
      <c r="O105" s="5">
        <v>314244828335</v>
      </c>
      <c r="P105" s="5">
        <v>311074692234</v>
      </c>
      <c r="Q105" s="5">
        <v>281801794640</v>
      </c>
      <c r="R105" s="5">
        <v>268274853831</v>
      </c>
    </row>
    <row r="106" spans="2:18" ht="15.5" x14ac:dyDescent="0.35">
      <c r="C106" t="s">
        <v>164</v>
      </c>
      <c r="D106" s="5">
        <v>800000000</v>
      </c>
      <c r="E106" s="5">
        <v>800000000</v>
      </c>
      <c r="F106" s="5">
        <v>800000000</v>
      </c>
      <c r="G106" s="5">
        <v>800000000</v>
      </c>
      <c r="I106" s="5">
        <v>800000000</v>
      </c>
      <c r="J106" s="5">
        <v>800000000</v>
      </c>
      <c r="K106" s="5">
        <v>800000000</v>
      </c>
      <c r="L106" s="5">
        <v>800000000</v>
      </c>
      <c r="M106" s="5">
        <v>800000000</v>
      </c>
      <c r="N106" s="5">
        <v>800000000</v>
      </c>
      <c r="O106" s="5">
        <v>800000000</v>
      </c>
      <c r="P106" s="5">
        <v>800000000</v>
      </c>
      <c r="Q106" s="5">
        <v>800000000</v>
      </c>
      <c r="R106" s="5">
        <v>800000000</v>
      </c>
    </row>
    <row r="108" spans="2:18" ht="15.5" x14ac:dyDescent="0.35">
      <c r="B108" t="s">
        <v>165</v>
      </c>
      <c r="C108" t="s">
        <v>166</v>
      </c>
      <c r="D108" s="5">
        <v>-78624749378</v>
      </c>
      <c r="E108" s="5">
        <v>4551157334</v>
      </c>
      <c r="F108" s="5">
        <v>113972032299</v>
      </c>
      <c r="G108" s="5">
        <v>5011476496</v>
      </c>
      <c r="I108" s="5">
        <v>68900917568</v>
      </c>
      <c r="J108" s="5">
        <v>95828967982</v>
      </c>
      <c r="K108" s="5">
        <v>33106411468</v>
      </c>
      <c r="L108" s="5">
        <v>-68181653325</v>
      </c>
      <c r="M108" s="5">
        <v>105310166654</v>
      </c>
      <c r="N108" s="5">
        <v>-5884910641</v>
      </c>
      <c r="O108" s="5">
        <v>22586215112</v>
      </c>
      <c r="P108" s="5">
        <v>3101399557</v>
      </c>
      <c r="Q108" s="5">
        <v>-24704512854</v>
      </c>
      <c r="R108" s="5">
        <v>48877177159</v>
      </c>
    </row>
    <row r="109" spans="2:18" ht="15.5" x14ac:dyDescent="0.35">
      <c r="C109" t="s">
        <v>611</v>
      </c>
      <c r="D109" s="5">
        <v>138344390844</v>
      </c>
      <c r="E109" s="5">
        <v>90394487980</v>
      </c>
      <c r="F109" s="5">
        <v>453193860670</v>
      </c>
      <c r="G109" s="5">
        <v>416713334804</v>
      </c>
      <c r="I109" s="5">
        <v>1249421163890</v>
      </c>
      <c r="J109" s="5">
        <v>1396187225362</v>
      </c>
      <c r="K109" s="5">
        <v>1140190657883</v>
      </c>
      <c r="L109" s="5">
        <v>979781935757</v>
      </c>
      <c r="M109" s="5">
        <v>868468044408</v>
      </c>
      <c r="N109" s="5">
        <v>260760770619</v>
      </c>
      <c r="O109" s="5">
        <v>254152216645</v>
      </c>
      <c r="P109" s="5">
        <v>250985738921</v>
      </c>
      <c r="Q109" s="5">
        <v>224553055253</v>
      </c>
      <c r="R109" s="5">
        <v>225008146804</v>
      </c>
    </row>
    <row r="110" spans="2:18" ht="15.5" x14ac:dyDescent="0.35">
      <c r="C110" t="s">
        <v>612</v>
      </c>
      <c r="D110" s="5">
        <v>97332753</v>
      </c>
      <c r="E110" s="5">
        <v>97332753</v>
      </c>
      <c r="F110" s="5">
        <v>97332753</v>
      </c>
      <c r="G110" s="5">
        <v>97332753</v>
      </c>
      <c r="I110" s="5">
        <v>389331012</v>
      </c>
      <c r="J110" s="5">
        <v>389331012</v>
      </c>
      <c r="K110" s="5">
        <v>429426830</v>
      </c>
      <c r="L110" s="5">
        <v>413197478</v>
      </c>
      <c r="M110" s="5">
        <v>462983424</v>
      </c>
      <c r="N110" s="5">
        <v>444449381</v>
      </c>
      <c r="O110" s="5">
        <v>457617606</v>
      </c>
      <c r="P110" s="5">
        <v>413423516</v>
      </c>
      <c r="Q110" s="5">
        <v>622176640</v>
      </c>
      <c r="R110" s="5">
        <v>615981698</v>
      </c>
    </row>
    <row r="111" spans="2:18" ht="15.5" x14ac:dyDescent="0.35">
      <c r="C111" t="s">
        <v>613</v>
      </c>
      <c r="D111" s="5">
        <v>-210156968066</v>
      </c>
      <c r="E111" s="5">
        <v>-79500919600</v>
      </c>
      <c r="F111" s="5">
        <v>-335556550306</v>
      </c>
      <c r="G111" s="5">
        <v>-407348556563</v>
      </c>
      <c r="I111" s="5">
        <v>-1157302816084</v>
      </c>
      <c r="J111" s="5">
        <v>-1271158550888</v>
      </c>
      <c r="K111" s="5">
        <v>-1080929431328</v>
      </c>
      <c r="L111" s="5">
        <v>-1025300915012</v>
      </c>
      <c r="M111" s="5">
        <v>-743134721288</v>
      </c>
      <c r="N111" s="5">
        <v>-242605369232</v>
      </c>
      <c r="O111" s="5">
        <v>-208123592328</v>
      </c>
      <c r="P111" s="5">
        <v>-223274679153</v>
      </c>
      <c r="Q111" s="5">
        <v>-229957328732</v>
      </c>
      <c r="R111" s="5">
        <v>-155155420496</v>
      </c>
    </row>
    <row r="112" spans="2:18" ht="15.5" x14ac:dyDescent="0.35">
      <c r="C112" t="s">
        <v>614</v>
      </c>
      <c r="E112" s="5">
        <v>-600945642</v>
      </c>
      <c r="F112" s="5">
        <v>-64399467</v>
      </c>
      <c r="G112" s="5">
        <v>-3842762</v>
      </c>
      <c r="I112" s="5">
        <v>-452378776</v>
      </c>
      <c r="J112" s="5">
        <v>-3090137482</v>
      </c>
      <c r="K112" s="5">
        <v>-1246927660</v>
      </c>
      <c r="L112" s="5">
        <v>-486994493</v>
      </c>
      <c r="M112" s="5">
        <v>-566296200</v>
      </c>
      <c r="N112" s="5">
        <v>-694215309</v>
      </c>
      <c r="O112" s="5">
        <v>-1000080544</v>
      </c>
      <c r="P112" s="5">
        <v>-2481782286</v>
      </c>
      <c r="Q112" s="5">
        <v>-2079669836</v>
      </c>
      <c r="R112" s="5">
        <v>-4300948741</v>
      </c>
    </row>
    <row r="113" spans="3:18" ht="15.5" x14ac:dyDescent="0.35">
      <c r="C113" t="s">
        <v>521</v>
      </c>
      <c r="D113" s="5">
        <v>-5206614511</v>
      </c>
      <c r="E113" s="5">
        <v>-4852291972</v>
      </c>
      <c r="F113" s="5">
        <v>-3671462643</v>
      </c>
      <c r="G113" s="5">
        <v>-3307131457</v>
      </c>
      <c r="I113" s="5">
        <v>-17770477643</v>
      </c>
      <c r="J113" s="5">
        <v>-17201037938</v>
      </c>
      <c r="K113" s="5">
        <v>-17193667486</v>
      </c>
      <c r="L113" s="5">
        <v>-15722071531</v>
      </c>
      <c r="M113" s="5">
        <v>-13198204290</v>
      </c>
      <c r="N113" s="5">
        <v>-11840454357</v>
      </c>
      <c r="O113" s="5">
        <v>-15307662793</v>
      </c>
      <c r="P113" s="5">
        <v>-15352538868</v>
      </c>
      <c r="Q113" s="5">
        <v>-13032979278</v>
      </c>
      <c r="R113" s="5">
        <v>-13064276201</v>
      </c>
    </row>
    <row r="114" spans="3:18" ht="15.5" x14ac:dyDescent="0.35">
      <c r="C114" t="s">
        <v>336</v>
      </c>
      <c r="J114" s="5">
        <v>-1656070847</v>
      </c>
      <c r="K114" s="5">
        <v>-1602981090</v>
      </c>
      <c r="L114" s="5">
        <v>-1585032120</v>
      </c>
      <c r="M114" s="5">
        <v>-1268025696</v>
      </c>
      <c r="N114" s="5">
        <v>-1977700356</v>
      </c>
      <c r="O114" s="5">
        <v>-2290119821</v>
      </c>
      <c r="P114" s="5">
        <v>-1986536772</v>
      </c>
      <c r="Q114" s="5">
        <v>-1771328022</v>
      </c>
      <c r="R114" s="5">
        <v>-1495545856</v>
      </c>
    </row>
    <row r="115" spans="3:18" ht="15.5" x14ac:dyDescent="0.35">
      <c r="C115" t="s">
        <v>171</v>
      </c>
      <c r="D115" s="5">
        <v>-1702890398</v>
      </c>
      <c r="E115" s="5">
        <v>-986506185</v>
      </c>
      <c r="F115" s="5">
        <v>-26748708</v>
      </c>
      <c r="G115" s="5">
        <v>-1139660279</v>
      </c>
      <c r="I115" s="5">
        <v>-5383904831</v>
      </c>
      <c r="J115" s="5">
        <v>-7641791237</v>
      </c>
      <c r="K115" s="5">
        <v>-6540665681</v>
      </c>
      <c r="L115" s="5">
        <v>-5281773404</v>
      </c>
      <c r="M115" s="5">
        <v>-5453613704</v>
      </c>
      <c r="N115" s="5">
        <v>-9972391387</v>
      </c>
      <c r="O115" s="5">
        <v>-5302163653</v>
      </c>
      <c r="P115" s="5">
        <v>-5202225801</v>
      </c>
      <c r="Q115" s="5">
        <v>-3038438879</v>
      </c>
      <c r="R115" s="5">
        <v>-2730760049</v>
      </c>
    </row>
    <row r="116" spans="3:18" ht="15.5" x14ac:dyDescent="0.35">
      <c r="C116" t="s">
        <v>172</v>
      </c>
      <c r="D116" s="5">
        <v>-24780000</v>
      </c>
      <c r="F116" s="5">
        <v>-78155077771</v>
      </c>
      <c r="G116" s="5">
        <v>48862649325</v>
      </c>
      <c r="I116" s="5">
        <v>-17000000000</v>
      </c>
      <c r="J116" s="5">
        <v>-27581923047</v>
      </c>
      <c r="K116" s="5">
        <v>25484304276</v>
      </c>
      <c r="L116" s="5">
        <v>-1246897121</v>
      </c>
      <c r="M116" s="5">
        <v>209208572</v>
      </c>
      <c r="N116" s="5">
        <v>-1456862574</v>
      </c>
      <c r="O116" s="5">
        <v>-16993308052</v>
      </c>
      <c r="P116" s="5">
        <v>7767150342</v>
      </c>
      <c r="Q116" s="5">
        <v>-3489713933</v>
      </c>
      <c r="R116" s="5">
        <v>-25046505213</v>
      </c>
    </row>
    <row r="117" spans="3:18" ht="15.5" x14ac:dyDescent="0.35">
      <c r="C117" t="s">
        <v>173</v>
      </c>
      <c r="D117" s="5">
        <v>-349030000</v>
      </c>
      <c r="E117" s="5">
        <v>-302655752</v>
      </c>
      <c r="F117" s="5">
        <v>-275024278</v>
      </c>
      <c r="G117" s="5">
        <v>-24476268</v>
      </c>
      <c r="I117" s="5">
        <v>-1826092911</v>
      </c>
      <c r="J117" s="5">
        <v>-6011964578</v>
      </c>
      <c r="K117" s="5">
        <v>-43359017000</v>
      </c>
      <c r="L117" s="5">
        <v>-1416706200</v>
      </c>
      <c r="M117" s="5">
        <v>-1239620300</v>
      </c>
      <c r="N117" s="5">
        <v>-284757364</v>
      </c>
      <c r="O117" s="5">
        <v>-2544875000</v>
      </c>
      <c r="P117" s="5">
        <v>-1449115470</v>
      </c>
      <c r="Q117" s="5">
        <v>-284841000</v>
      </c>
      <c r="R117" s="5">
        <v>-4959660000</v>
      </c>
    </row>
    <row r="118" spans="3:18" ht="15.5" x14ac:dyDescent="0.35">
      <c r="C118" t="s">
        <v>615</v>
      </c>
      <c r="F118" s="5">
        <v>101500000</v>
      </c>
      <c r="I118" s="5">
        <v>101500000</v>
      </c>
      <c r="N118" s="5">
        <v>136363636</v>
      </c>
      <c r="O118" s="5">
        <v>-634650000</v>
      </c>
      <c r="Q118" s="5">
        <v>150000000</v>
      </c>
    </row>
    <row r="119" spans="3:18" ht="15.5" x14ac:dyDescent="0.35">
      <c r="C119" t="s">
        <v>616</v>
      </c>
      <c r="L119" s="5">
        <v>-1085300000</v>
      </c>
      <c r="O119" s="5">
        <v>300000000</v>
      </c>
      <c r="P119" s="5">
        <v>25000000</v>
      </c>
      <c r="R119" s="5">
        <v>-713000000</v>
      </c>
    </row>
    <row r="120" spans="3:18" ht="15.5" x14ac:dyDescent="0.35">
      <c r="C120" t="s">
        <v>335</v>
      </c>
      <c r="D120" s="5">
        <v>500000000</v>
      </c>
      <c r="F120" s="5">
        <v>48500000</v>
      </c>
      <c r="I120" s="5">
        <v>48500000</v>
      </c>
      <c r="J120" s="5">
        <v>6000000</v>
      </c>
      <c r="M120" s="5">
        <v>900000000</v>
      </c>
      <c r="N120" s="5">
        <v>344500000</v>
      </c>
    </row>
    <row r="121" spans="3:18" ht="15.5" x14ac:dyDescent="0.35">
      <c r="C121" t="s">
        <v>175</v>
      </c>
      <c r="D121" s="5">
        <v>-849030000</v>
      </c>
      <c r="E121" s="5">
        <v>-302655752</v>
      </c>
      <c r="F121" s="5">
        <v>-425024278</v>
      </c>
      <c r="G121" s="5">
        <v>-24476268</v>
      </c>
      <c r="I121" s="5">
        <v>-1976092911</v>
      </c>
      <c r="J121" s="5">
        <v>-6017964578</v>
      </c>
      <c r="K121" s="5">
        <v>-43359017000</v>
      </c>
      <c r="L121" s="5">
        <v>-331406200</v>
      </c>
      <c r="M121" s="5">
        <v>-2139620300</v>
      </c>
      <c r="N121" s="5">
        <v>-765621000</v>
      </c>
      <c r="O121" s="5">
        <v>-2210225000</v>
      </c>
      <c r="P121" s="5">
        <v>-1474115470</v>
      </c>
      <c r="Q121" s="5">
        <v>-434841000</v>
      </c>
      <c r="R121" s="5">
        <v>-4246660000</v>
      </c>
    </row>
    <row r="122" spans="3:18" ht="15.5" x14ac:dyDescent="0.35">
      <c r="C122" t="s">
        <v>189</v>
      </c>
      <c r="D122" s="5">
        <v>-24780000</v>
      </c>
      <c r="F122" s="5">
        <v>-78155077771</v>
      </c>
      <c r="G122" s="5">
        <v>48862649325</v>
      </c>
      <c r="I122" s="5">
        <v>-17000000000</v>
      </c>
      <c r="J122" s="5">
        <v>-27581923047</v>
      </c>
      <c r="K122" s="5">
        <v>25484304276</v>
      </c>
      <c r="L122" s="5">
        <v>-1246897121</v>
      </c>
      <c r="M122" s="5">
        <v>209208572</v>
      </c>
      <c r="N122" s="5">
        <v>-1456862574</v>
      </c>
      <c r="O122" s="5">
        <v>-16993308052</v>
      </c>
      <c r="P122" s="5">
        <v>7767150342</v>
      </c>
      <c r="Q122" s="5">
        <v>-3489713933</v>
      </c>
      <c r="R122" s="5">
        <v>-25046505213</v>
      </c>
    </row>
    <row r="123" spans="3:18" ht="15.5" x14ac:dyDescent="0.35">
      <c r="C123" t="s">
        <v>423</v>
      </c>
      <c r="G123" s="5">
        <v>78155077771</v>
      </c>
      <c r="I123" s="5">
        <v>95447506217</v>
      </c>
      <c r="J123" s="5">
        <v>65919235132</v>
      </c>
      <c r="K123" s="5">
        <v>30000000000</v>
      </c>
      <c r="M123" s="5">
        <v>2950000000</v>
      </c>
      <c r="O123" s="5">
        <v>5000000000</v>
      </c>
      <c r="P123" s="5">
        <v>24659096350</v>
      </c>
      <c r="Q123" s="5">
        <v>8205544000</v>
      </c>
      <c r="R123" s="5">
        <v>793600000</v>
      </c>
    </row>
    <row r="124" spans="3:18" ht="15.5" x14ac:dyDescent="0.35">
      <c r="C124" t="s">
        <v>438</v>
      </c>
      <c r="F124" s="5">
        <v>-78155077771</v>
      </c>
      <c r="G124" s="5">
        <v>-17292428446</v>
      </c>
      <c r="I124" s="5">
        <v>-100447506217</v>
      </c>
      <c r="J124" s="5">
        <v>-93501158179</v>
      </c>
      <c r="K124" s="5">
        <v>-4457280820</v>
      </c>
      <c r="L124" s="5">
        <v>-910796133</v>
      </c>
      <c r="M124" s="5">
        <v>-2428108940</v>
      </c>
      <c r="N124" s="5">
        <v>-1207260954</v>
      </c>
      <c r="O124" s="5">
        <v>-21993308052</v>
      </c>
      <c r="P124" s="5">
        <v>-7419723871</v>
      </c>
      <c r="Q124" s="5">
        <v>-2058979032</v>
      </c>
      <c r="R124" s="5">
        <v>-7005799652</v>
      </c>
    </row>
    <row r="125" spans="3:18" ht="15.5" x14ac:dyDescent="0.35">
      <c r="C125" t="s">
        <v>210</v>
      </c>
      <c r="G125" s="5">
        <v>-12000000000</v>
      </c>
      <c r="I125" s="5">
        <v>-12000000000</v>
      </c>
    </row>
    <row r="126" spans="3:18" ht="15.5" x14ac:dyDescent="0.35">
      <c r="C126" t="s">
        <v>617</v>
      </c>
      <c r="D126" s="5">
        <v>-24780000</v>
      </c>
      <c r="K126" s="5">
        <v>-58414904</v>
      </c>
      <c r="L126" s="5">
        <v>-336100988</v>
      </c>
      <c r="M126" s="5">
        <v>-312682488</v>
      </c>
      <c r="N126" s="5">
        <v>-249601620</v>
      </c>
    </row>
    <row r="127" spans="3:18" ht="15.5" x14ac:dyDescent="0.35">
      <c r="C127" t="s">
        <v>618</v>
      </c>
      <c r="P127" s="5">
        <v>-9472222137</v>
      </c>
      <c r="Q127" s="5">
        <v>-9636278901</v>
      </c>
      <c r="R127" s="5">
        <v>-18834305561</v>
      </c>
    </row>
    <row r="128" spans="3:18" ht="15.5" x14ac:dyDescent="0.35">
      <c r="C128" t="s">
        <v>226</v>
      </c>
      <c r="D128" s="5">
        <v>-78998559378</v>
      </c>
      <c r="E128" s="5">
        <v>4248501582</v>
      </c>
      <c r="F128" s="5">
        <v>35541930250</v>
      </c>
      <c r="G128" s="5">
        <v>53849649553</v>
      </c>
      <c r="I128" s="5">
        <v>50074824657</v>
      </c>
      <c r="J128" s="5">
        <v>62235080357</v>
      </c>
      <c r="K128" s="5">
        <v>15231698744</v>
      </c>
      <c r="L128" s="5">
        <v>-70845256646</v>
      </c>
      <c r="M128" s="5">
        <v>104279754926</v>
      </c>
      <c r="N128" s="5">
        <v>-7626530579</v>
      </c>
      <c r="O128" s="5">
        <v>3048032060</v>
      </c>
      <c r="P128" s="5">
        <v>9419434429</v>
      </c>
      <c r="Q128" s="5">
        <v>-28479067787</v>
      </c>
      <c r="R128" s="5">
        <v>18871011946</v>
      </c>
    </row>
    <row r="129" spans="2:18" ht="15.5" x14ac:dyDescent="0.35">
      <c r="C129" t="s">
        <v>227</v>
      </c>
      <c r="E129" s="5">
        <v>184000419809</v>
      </c>
      <c r="I129" s="5">
        <v>133925595152</v>
      </c>
      <c r="J129" s="5">
        <v>71690514795</v>
      </c>
      <c r="K129" s="5">
        <v>56458816051</v>
      </c>
      <c r="L129" s="5">
        <v>127304072697</v>
      </c>
      <c r="M129" s="5">
        <v>23024317771</v>
      </c>
      <c r="N129" s="5">
        <v>30650848350</v>
      </c>
      <c r="O129" s="5">
        <v>27502816290</v>
      </c>
      <c r="P129" s="5">
        <v>18083381861</v>
      </c>
      <c r="Q129" s="5">
        <v>46562449648</v>
      </c>
      <c r="R129" s="5">
        <v>27691437702</v>
      </c>
    </row>
    <row r="130" spans="2:18" ht="15.5" x14ac:dyDescent="0.35">
      <c r="C130" t="s">
        <v>225</v>
      </c>
    </row>
    <row r="131" spans="2:18" ht="15.5" x14ac:dyDescent="0.35">
      <c r="C131" t="s">
        <v>229</v>
      </c>
      <c r="D131" s="5">
        <v>-78998559378</v>
      </c>
      <c r="E131" s="5">
        <v>188248921391</v>
      </c>
      <c r="F131" s="5">
        <v>35541930250</v>
      </c>
      <c r="G131" s="5">
        <v>53849649553</v>
      </c>
      <c r="I131" s="5">
        <v>184000419809</v>
      </c>
      <c r="J131" s="5">
        <v>133925595152</v>
      </c>
      <c r="K131" s="5">
        <v>71690514795</v>
      </c>
      <c r="L131" s="5">
        <v>56458816051</v>
      </c>
      <c r="M131" s="5">
        <v>127304072697</v>
      </c>
      <c r="N131" s="5">
        <v>23024317771</v>
      </c>
      <c r="O131" s="5">
        <v>30550848350</v>
      </c>
      <c r="P131" s="5">
        <v>27502816290</v>
      </c>
      <c r="Q131" s="5">
        <v>18083381861</v>
      </c>
      <c r="R131" s="5">
        <v>46562449648</v>
      </c>
    </row>
    <row r="133" spans="2:18" ht="15.5" x14ac:dyDescent="0.35">
      <c r="B133" t="s">
        <v>230</v>
      </c>
      <c r="C133" t="s">
        <v>12</v>
      </c>
      <c r="D133" s="5">
        <v>800000000</v>
      </c>
      <c r="E133" s="5">
        <v>800000000</v>
      </c>
      <c r="F133" s="5">
        <v>800000000</v>
      </c>
      <c r="G133" s="5">
        <v>800000000</v>
      </c>
      <c r="I133" s="5">
        <v>800000000</v>
      </c>
      <c r="J133" s="5">
        <v>800000000</v>
      </c>
      <c r="K133" s="5">
        <v>800000000</v>
      </c>
      <c r="L133" s="5">
        <v>800000000</v>
      </c>
      <c r="M133" s="5">
        <v>800000000</v>
      </c>
      <c r="N133" s="5">
        <v>800000000</v>
      </c>
      <c r="O133" s="5">
        <v>800000000</v>
      </c>
      <c r="P133" s="5">
        <v>800000000</v>
      </c>
      <c r="Q133" s="5">
        <v>800000000</v>
      </c>
      <c r="R133" s="5">
        <v>800000000</v>
      </c>
    </row>
    <row r="134" spans="2:18" ht="15.5" x14ac:dyDescent="0.35">
      <c r="C134" t="s">
        <v>231</v>
      </c>
      <c r="D134" s="6">
        <v>5.57</v>
      </c>
      <c r="E134" s="6">
        <v>0.05</v>
      </c>
      <c r="F134" s="6">
        <v>7.26</v>
      </c>
      <c r="G134" s="6">
        <v>7.21</v>
      </c>
    </row>
    <row r="135" spans="2:18" ht="15.5" x14ac:dyDescent="0.35">
      <c r="C135" t="s">
        <v>232</v>
      </c>
      <c r="D135" s="6">
        <v>70.02</v>
      </c>
      <c r="E135" s="5">
        <v>7760</v>
      </c>
      <c r="F135" s="6">
        <v>62.81</v>
      </c>
      <c r="G135" s="6">
        <v>60.19</v>
      </c>
    </row>
    <row r="136" spans="2:18" ht="15.5" x14ac:dyDescent="0.35">
      <c r="C136" t="s">
        <v>67</v>
      </c>
      <c r="D136" s="6">
        <v>41.06</v>
      </c>
      <c r="E136" s="6">
        <v>61.84</v>
      </c>
      <c r="F136" s="6">
        <v>31.26</v>
      </c>
      <c r="G136" s="6">
        <v>31.92</v>
      </c>
    </row>
    <row r="137" spans="2:18" ht="15.5" x14ac:dyDescent="0.35">
      <c r="C137" t="s">
        <v>233</v>
      </c>
      <c r="D137" s="5">
        <v>3150000000</v>
      </c>
      <c r="E137" s="5">
        <v>-1040000000</v>
      </c>
      <c r="F137" s="5">
        <v>6810000000</v>
      </c>
      <c r="G137" s="5">
        <v>6820000000</v>
      </c>
    </row>
    <row r="138" spans="2:18" ht="15.5" x14ac:dyDescent="0.35">
      <c r="C138" t="s">
        <v>234</v>
      </c>
      <c r="D138" s="6">
        <v>1.03E-2</v>
      </c>
      <c r="E138" s="6">
        <v>1E-4</v>
      </c>
      <c r="F138" s="6">
        <v>1.3500000000000002E-2</v>
      </c>
      <c r="G138" s="6">
        <v>1.1599999999999999E-2</v>
      </c>
    </row>
    <row r="139" spans="2:18" ht="15.5" x14ac:dyDescent="0.35">
      <c r="C139" t="s">
        <v>235</v>
      </c>
      <c r="D139" s="6">
        <v>1.0700000000000001E-2</v>
      </c>
      <c r="E139" s="6">
        <v>1E-4</v>
      </c>
      <c r="F139" s="6">
        <v>1.41E-2</v>
      </c>
      <c r="G139" s="6">
        <v>1.4199999999999999E-2</v>
      </c>
    </row>
    <row r="140" spans="2:18" ht="15.5" x14ac:dyDescent="0.35">
      <c r="C140" t="s">
        <v>236</v>
      </c>
      <c r="D140" s="6">
        <v>5.1999999999999998E-3</v>
      </c>
      <c r="E140" s="6">
        <v>-4.3E-3</v>
      </c>
      <c r="F140" s="6">
        <v>1.2800000000000001E-2</v>
      </c>
      <c r="G140" s="6">
        <v>1.26E-2</v>
      </c>
    </row>
    <row r="141" spans="2:18" ht="15.5" x14ac:dyDescent="0.35">
      <c r="C141" t="s">
        <v>237</v>
      </c>
    </row>
    <row r="142" spans="2:18" ht="15.5" x14ac:dyDescent="0.35">
      <c r="C142" t="s">
        <v>443</v>
      </c>
      <c r="D142" s="5">
        <v>418000000000</v>
      </c>
      <c r="E142" s="5">
        <v>413000000000</v>
      </c>
      <c r="F142" s="5">
        <v>413000000000</v>
      </c>
      <c r="G142" s="5">
        <v>407000000000</v>
      </c>
    </row>
    <row r="143" spans="2:18" ht="15.5" x14ac:dyDescent="0.35">
      <c r="C143" t="s">
        <v>238</v>
      </c>
      <c r="D143" s="6">
        <v>0.75</v>
      </c>
      <c r="E143" s="6">
        <v>0.75</v>
      </c>
      <c r="F143" s="6">
        <v>0.88</v>
      </c>
      <c r="G143" s="6">
        <v>0.85</v>
      </c>
    </row>
    <row r="144" spans="2:18" ht="15.5" x14ac:dyDescent="0.35">
      <c r="C144" t="s">
        <v>239</v>
      </c>
      <c r="D144" s="6">
        <v>521.9</v>
      </c>
      <c r="E144" s="6">
        <v>516.33000000000004</v>
      </c>
      <c r="F144" s="6">
        <v>516.28</v>
      </c>
      <c r="G144" s="6">
        <v>508.14</v>
      </c>
    </row>
    <row r="145" spans="3:18" ht="15.5" x14ac:dyDescent="0.35">
      <c r="C145" t="s">
        <v>240</v>
      </c>
      <c r="D145" s="6">
        <v>0.75</v>
      </c>
      <c r="E145" s="6">
        <v>0.75</v>
      </c>
      <c r="F145" s="6">
        <v>0.88</v>
      </c>
      <c r="G145" s="6">
        <v>0.85</v>
      </c>
    </row>
    <row r="146" spans="3:18" ht="15.5" x14ac:dyDescent="0.35">
      <c r="C146" t="s">
        <v>241</v>
      </c>
      <c r="D146" s="6">
        <v>521.9</v>
      </c>
      <c r="E146" s="6">
        <v>516.33000000000004</v>
      </c>
      <c r="F146" s="6">
        <v>516.28</v>
      </c>
      <c r="G146" s="6">
        <v>508.14</v>
      </c>
    </row>
    <row r="147" spans="3:18" ht="15.5" x14ac:dyDescent="0.35">
      <c r="C147" t="s">
        <v>242</v>
      </c>
    </row>
    <row r="148" spans="3:18" ht="15.5" x14ac:dyDescent="0.35">
      <c r="C148" t="s">
        <v>243</v>
      </c>
    </row>
    <row r="149" spans="3:18" ht="15.5" x14ac:dyDescent="0.35">
      <c r="C149" t="s">
        <v>306</v>
      </c>
      <c r="D149" s="5">
        <v>418000000000</v>
      </c>
      <c r="E149" s="5">
        <v>413000000000</v>
      </c>
      <c r="F149" s="5">
        <v>413000000000</v>
      </c>
      <c r="G149" s="5">
        <v>407000000000</v>
      </c>
    </row>
    <row r="150" spans="3:18" ht="15.5" x14ac:dyDescent="0.35">
      <c r="C150" t="s">
        <v>24</v>
      </c>
    </row>
    <row r="151" spans="3:18" ht="15.5" x14ac:dyDescent="0.35">
      <c r="C151" t="s">
        <v>21</v>
      </c>
    </row>
    <row r="152" spans="3:18" ht="15.5" x14ac:dyDescent="0.35">
      <c r="C152" t="s">
        <v>245</v>
      </c>
    </row>
    <row r="153" spans="3:18" ht="15.5" x14ac:dyDescent="0.35">
      <c r="C153" t="s">
        <v>246</v>
      </c>
      <c r="D153" s="5">
        <v>-79000000000</v>
      </c>
      <c r="E153" s="5">
        <v>5000000000</v>
      </c>
      <c r="F153" s="5">
        <v>114000000000</v>
      </c>
      <c r="G153" s="5">
        <v>5000000000</v>
      </c>
    </row>
    <row r="154" spans="3:18" ht="15.5" x14ac:dyDescent="0.35">
      <c r="C154" t="s">
        <v>247</v>
      </c>
      <c r="D154" s="5">
        <v>-1000000000</v>
      </c>
      <c r="E154" s="5">
        <v>0</v>
      </c>
      <c r="F154" s="5">
        <v>0</v>
      </c>
      <c r="G154" s="5">
        <v>0</v>
      </c>
    </row>
    <row r="155" spans="3:18" ht="15.5" x14ac:dyDescent="0.35">
      <c r="C155" t="s">
        <v>13</v>
      </c>
      <c r="D155" s="5">
        <v>-79000000000</v>
      </c>
      <c r="E155" s="5">
        <v>4000000000</v>
      </c>
      <c r="F155" s="5">
        <v>114000000000</v>
      </c>
      <c r="G155" s="5">
        <v>5000000000</v>
      </c>
    </row>
    <row r="156" spans="3:18" ht="15.5" x14ac:dyDescent="0.35">
      <c r="C156" t="s">
        <v>16</v>
      </c>
      <c r="D156" s="6">
        <v>-99.34</v>
      </c>
      <c r="E156" s="6">
        <v>5.31</v>
      </c>
      <c r="F156" s="6">
        <v>141.93</v>
      </c>
      <c r="G156" s="6">
        <v>6.23</v>
      </c>
    </row>
    <row r="157" spans="3:18" ht="15.5" x14ac:dyDescent="0.35">
      <c r="C157" t="s">
        <v>52</v>
      </c>
      <c r="I157" s="6">
        <v>24.15</v>
      </c>
      <c r="J157" s="6">
        <v>34.979999999999997</v>
      </c>
      <c r="K157" s="6">
        <v>32.49</v>
      </c>
      <c r="L157" s="6">
        <v>29.87</v>
      </c>
      <c r="M157" s="6">
        <v>29.88</v>
      </c>
      <c r="N157" s="6">
        <v>22.67</v>
      </c>
      <c r="O157" s="6">
        <v>21.19</v>
      </c>
      <c r="P157" s="6">
        <v>22.04</v>
      </c>
      <c r="Q157" s="6">
        <v>16.68</v>
      </c>
      <c r="R157" s="6">
        <v>13.31</v>
      </c>
    </row>
    <row r="158" spans="3:18" ht="15.5" x14ac:dyDescent="0.35">
      <c r="C158" t="s">
        <v>66</v>
      </c>
      <c r="I158" s="6">
        <v>18.88</v>
      </c>
      <c r="J158" s="6">
        <v>25.16</v>
      </c>
      <c r="K158" s="6">
        <v>11.08</v>
      </c>
      <c r="L158" s="6">
        <v>11.72</v>
      </c>
      <c r="M158" s="6">
        <v>13.92</v>
      </c>
      <c r="N158" s="6">
        <v>12.97</v>
      </c>
      <c r="O158" s="6">
        <v>13.31</v>
      </c>
      <c r="P158" s="6">
        <v>12.34</v>
      </c>
      <c r="Q158" s="6">
        <v>7.79</v>
      </c>
      <c r="R158" s="6">
        <v>14.43</v>
      </c>
    </row>
    <row r="159" spans="3:18" ht="15.5" x14ac:dyDescent="0.35">
      <c r="C159" t="s">
        <v>69</v>
      </c>
      <c r="I159" s="6">
        <v>8.91</v>
      </c>
      <c r="J159" s="6">
        <v>12.18</v>
      </c>
      <c r="K159" s="6">
        <v>5.4</v>
      </c>
      <c r="L159" s="6">
        <v>6.12</v>
      </c>
      <c r="M159" s="6">
        <v>7.42</v>
      </c>
      <c r="N159" s="6">
        <v>4.87</v>
      </c>
      <c r="O159" s="6">
        <v>4.7699999999999996</v>
      </c>
      <c r="P159" s="6">
        <v>4.97</v>
      </c>
      <c r="Q159" s="6">
        <v>2.82</v>
      </c>
      <c r="R159" s="6">
        <v>4.54</v>
      </c>
    </row>
    <row r="160" spans="3:18" ht="15.5" x14ac:dyDescent="0.35">
      <c r="C160" t="s">
        <v>248</v>
      </c>
      <c r="I160" s="5">
        <v>20910000000</v>
      </c>
      <c r="J160" s="5">
        <v>35360000000</v>
      </c>
      <c r="K160" s="6">
        <v>33060000000.000004</v>
      </c>
      <c r="L160" s="5">
        <v>27500000000</v>
      </c>
      <c r="M160" s="5">
        <v>27490000000</v>
      </c>
      <c r="N160" s="5">
        <v>23670000000</v>
      </c>
      <c r="O160" s="5">
        <v>22370000000</v>
      </c>
      <c r="P160" s="5">
        <v>23830000000</v>
      </c>
    </row>
    <row r="161" spans="3:18" ht="15.5" x14ac:dyDescent="0.35">
      <c r="C161" t="s">
        <v>249</v>
      </c>
      <c r="I161" s="6">
        <v>4.4999999999999998E-2</v>
      </c>
      <c r="J161" s="6">
        <v>6.54E-2</v>
      </c>
      <c r="K161" s="6">
        <v>6.08E-2</v>
      </c>
      <c r="L161" s="6">
        <v>6.3799999999999996E-2</v>
      </c>
      <c r="M161" s="6">
        <v>6.8099999999999994E-2</v>
      </c>
      <c r="N161" s="6">
        <v>5.57E-2</v>
      </c>
      <c r="O161" s="6">
        <v>5.4000000000000006E-2</v>
      </c>
      <c r="P161" s="6">
        <v>5.67E-2</v>
      </c>
      <c r="Q161" s="6">
        <v>4.7400000000000005E-2</v>
      </c>
      <c r="R161" s="6">
        <v>3.9699999999999999E-2</v>
      </c>
    </row>
    <row r="162" spans="3:18" ht="15.5" x14ac:dyDescent="0.35">
      <c r="C162" t="s">
        <v>250</v>
      </c>
      <c r="I162" s="6">
        <v>4.6799999999999994E-2</v>
      </c>
      <c r="J162" s="6">
        <v>6.9099999999999995E-2</v>
      </c>
      <c r="K162" s="6">
        <v>6.8900000000000003E-2</v>
      </c>
      <c r="L162" s="6">
        <v>6.8099999999999994E-2</v>
      </c>
      <c r="M162" s="6">
        <v>7.3099999999999998E-2</v>
      </c>
      <c r="N162" s="6">
        <v>5.9900000000000002E-2</v>
      </c>
      <c r="O162" s="6">
        <v>5.96E-2</v>
      </c>
      <c r="P162" s="6">
        <v>6.6199999999999995E-2</v>
      </c>
      <c r="Q162" s="6">
        <v>5.3600000000000002E-2</v>
      </c>
      <c r="R162" s="6">
        <v>4.53E-2</v>
      </c>
    </row>
    <row r="163" spans="3:18" ht="15.5" x14ac:dyDescent="0.35">
      <c r="C163" t="s">
        <v>251</v>
      </c>
      <c r="I163" s="6">
        <v>4.1399999999999999E-2</v>
      </c>
      <c r="J163" s="6">
        <v>7.9399999999999998E-2</v>
      </c>
      <c r="K163" s="6">
        <v>7.7399999999999997E-2</v>
      </c>
      <c r="L163" s="6">
        <v>7.0499999999999993E-2</v>
      </c>
      <c r="M163" s="6">
        <v>7.5199999999999989E-2</v>
      </c>
      <c r="N163" s="6">
        <v>6.7099999999999993E-2</v>
      </c>
      <c r="O163" s="6">
        <v>6.54E-2</v>
      </c>
      <c r="P163" s="6">
        <v>7.5999999999999998E-2</v>
      </c>
      <c r="Q163" s="6">
        <v>5.57E-2</v>
      </c>
      <c r="R163" s="6">
        <v>8.5800000000000001E-2</v>
      </c>
    </row>
    <row r="164" spans="3:18" ht="15.5" x14ac:dyDescent="0.35">
      <c r="C164" t="s">
        <v>252</v>
      </c>
    </row>
    <row r="165" spans="3:18" ht="15.5" x14ac:dyDescent="0.35">
      <c r="C165" t="s">
        <v>63</v>
      </c>
      <c r="I165" s="6">
        <v>0.88</v>
      </c>
      <c r="J165" s="6">
        <v>1.74</v>
      </c>
      <c r="K165" s="6">
        <v>0.76</v>
      </c>
      <c r="L165" s="6">
        <v>0.8</v>
      </c>
      <c r="M165" s="6">
        <v>1.02</v>
      </c>
      <c r="N165" s="6">
        <v>0.78</v>
      </c>
      <c r="O165" s="6">
        <v>0.79</v>
      </c>
      <c r="P165" s="6">
        <v>0.82</v>
      </c>
      <c r="Q165" s="6">
        <v>0.42</v>
      </c>
      <c r="R165" s="6">
        <v>0.65</v>
      </c>
    </row>
    <row r="166" spans="3:18" ht="15.5" x14ac:dyDescent="0.35">
      <c r="C166" t="s">
        <v>60</v>
      </c>
      <c r="I166" s="6">
        <v>516.28</v>
      </c>
      <c r="J166" s="6">
        <v>506.25</v>
      </c>
      <c r="K166" s="6">
        <v>471.57</v>
      </c>
      <c r="L166" s="6">
        <v>438.83</v>
      </c>
      <c r="M166" s="6">
        <v>408.57</v>
      </c>
      <c r="N166" s="6">
        <v>378.52</v>
      </c>
      <c r="O166" s="6">
        <v>355.54</v>
      </c>
      <c r="P166" s="6">
        <v>333.16</v>
      </c>
      <c r="Q166" s="6">
        <v>311.04000000000002</v>
      </c>
      <c r="R166" s="6">
        <v>293.92</v>
      </c>
    </row>
    <row r="167" spans="3:18" ht="15.5" x14ac:dyDescent="0.35">
      <c r="C167" t="s">
        <v>253</v>
      </c>
      <c r="I167" s="6">
        <v>0.88</v>
      </c>
      <c r="J167" s="6">
        <v>1.74</v>
      </c>
      <c r="K167" s="6">
        <v>0.76</v>
      </c>
      <c r="L167" s="6">
        <v>0.8</v>
      </c>
      <c r="M167" s="6">
        <v>1.02</v>
      </c>
      <c r="N167" s="6">
        <v>0.78</v>
      </c>
      <c r="O167" s="6">
        <v>0.79</v>
      </c>
      <c r="P167" s="6">
        <v>0.82</v>
      </c>
      <c r="Q167" s="6">
        <v>0.42</v>
      </c>
      <c r="R167" s="6">
        <v>0.65</v>
      </c>
    </row>
    <row r="168" spans="3:18" ht="15.5" x14ac:dyDescent="0.35">
      <c r="C168" t="s">
        <v>254</v>
      </c>
      <c r="I168" s="6">
        <v>516.28</v>
      </c>
      <c r="J168" s="6">
        <v>506.25</v>
      </c>
      <c r="K168" s="6">
        <v>471.57</v>
      </c>
      <c r="L168" s="6">
        <v>438.83</v>
      </c>
      <c r="M168" s="6">
        <v>408.57</v>
      </c>
      <c r="N168" s="6">
        <v>378.52</v>
      </c>
      <c r="O168" s="6">
        <v>355.54</v>
      </c>
      <c r="P168" s="6">
        <v>333.16</v>
      </c>
      <c r="Q168" s="6">
        <v>311.04000000000002</v>
      </c>
      <c r="R168" s="6">
        <v>293.92</v>
      </c>
    </row>
    <row r="169" spans="3:18" ht="15.5" x14ac:dyDescent="0.35">
      <c r="C169" t="s">
        <v>255</v>
      </c>
    </row>
    <row r="170" spans="3:18" ht="15.5" x14ac:dyDescent="0.35">
      <c r="C170" t="s">
        <v>256</v>
      </c>
    </row>
    <row r="171" spans="3:18" ht="15.5" x14ac:dyDescent="0.35">
      <c r="C171" t="s">
        <v>26</v>
      </c>
    </row>
    <row r="172" spans="3:18" ht="15.5" x14ac:dyDescent="0.35">
      <c r="C172" t="s">
        <v>23</v>
      </c>
    </row>
    <row r="173" spans="3:18" ht="15.5" x14ac:dyDescent="0.35">
      <c r="C173" t="s">
        <v>257</v>
      </c>
    </row>
    <row r="174" spans="3:18" ht="15.5" x14ac:dyDescent="0.35">
      <c r="C174" t="s">
        <v>258</v>
      </c>
      <c r="I174" s="5">
        <v>69000000000</v>
      </c>
      <c r="J174" s="5">
        <v>96000000000</v>
      </c>
      <c r="K174" s="5">
        <v>33000000000</v>
      </c>
      <c r="L174" s="5">
        <v>-68000000000</v>
      </c>
      <c r="M174" s="5">
        <v>105000000000</v>
      </c>
      <c r="N174" s="5">
        <v>-6000000000</v>
      </c>
      <c r="O174" s="5">
        <v>23000000000</v>
      </c>
      <c r="P174" s="5">
        <v>3000000000</v>
      </c>
      <c r="Q174" s="5">
        <v>-25000000000</v>
      </c>
      <c r="R174" s="5">
        <v>49000000000</v>
      </c>
    </row>
    <row r="175" spans="3:18" ht="15.5" x14ac:dyDescent="0.35">
      <c r="C175" t="s">
        <v>259</v>
      </c>
      <c r="I175" s="5">
        <v>-2000000000</v>
      </c>
      <c r="J175" s="5">
        <v>-6000000000</v>
      </c>
      <c r="K175" s="5">
        <v>-43000000000</v>
      </c>
      <c r="L175" s="5">
        <v>0</v>
      </c>
      <c r="M175" s="5">
        <v>-2000000000</v>
      </c>
      <c r="N175" s="5">
        <v>-1000000000</v>
      </c>
      <c r="O175" s="5">
        <v>-2000000000</v>
      </c>
      <c r="P175" s="5">
        <v>-1000000000</v>
      </c>
      <c r="Q175" s="5">
        <v>0</v>
      </c>
      <c r="R175" s="5">
        <v>-4000000000</v>
      </c>
    </row>
    <row r="176" spans="3:18" ht="15.5" x14ac:dyDescent="0.35">
      <c r="C176" t="s">
        <v>15</v>
      </c>
      <c r="I176" s="5">
        <v>67000000000</v>
      </c>
      <c r="J176" s="5">
        <v>90000000000</v>
      </c>
      <c r="K176" s="5">
        <v>-10000000000</v>
      </c>
      <c r="L176" s="5">
        <v>-69000000000</v>
      </c>
      <c r="M176" s="5">
        <v>103000000000</v>
      </c>
      <c r="N176" s="5">
        <v>-7000000000</v>
      </c>
      <c r="O176" s="5">
        <v>20000000000</v>
      </c>
      <c r="P176" s="5">
        <v>2000000000</v>
      </c>
      <c r="Q176" s="5">
        <v>-25000000000</v>
      </c>
      <c r="R176" s="5">
        <v>45000000000</v>
      </c>
    </row>
    <row r="177" spans="2:18" ht="15.5" x14ac:dyDescent="0.35">
      <c r="C177" t="s">
        <v>17</v>
      </c>
      <c r="I177" s="6">
        <v>83.66</v>
      </c>
      <c r="J177" s="6">
        <v>112.26</v>
      </c>
      <c r="K177" s="6">
        <v>-12.82</v>
      </c>
      <c r="L177" s="6">
        <v>-85.64</v>
      </c>
      <c r="M177" s="6">
        <v>128.96</v>
      </c>
      <c r="N177" s="6">
        <v>-8.31</v>
      </c>
      <c r="O177" s="6">
        <v>25.47</v>
      </c>
      <c r="P177" s="6">
        <v>2.0299999999999998</v>
      </c>
      <c r="Q177" s="6">
        <v>-31.42</v>
      </c>
      <c r="R177" s="6">
        <v>55.79</v>
      </c>
    </row>
    <row r="179" spans="2:18" ht="15.5" x14ac:dyDescent="0.35">
      <c r="B179" t="s">
        <v>260</v>
      </c>
      <c r="C179" t="s">
        <v>261</v>
      </c>
      <c r="D179" s="5">
        <v>4000000000</v>
      </c>
      <c r="E179" s="5">
        <v>42000000</v>
      </c>
      <c r="F179" s="5">
        <v>6000000000</v>
      </c>
      <c r="G179" s="5">
        <v>6000000000</v>
      </c>
      <c r="H179" s="5">
        <v>9000000000</v>
      </c>
      <c r="I179" s="5">
        <v>19000000000</v>
      </c>
      <c r="J179" s="5">
        <v>28000000000</v>
      </c>
      <c r="K179" s="5">
        <v>26000000000</v>
      </c>
      <c r="L179" s="5">
        <v>24000000000</v>
      </c>
      <c r="M179" s="5">
        <v>24000000000</v>
      </c>
      <c r="N179" s="5">
        <v>18000000000</v>
      </c>
      <c r="O179" s="5">
        <v>17000000000</v>
      </c>
      <c r="P179" s="5">
        <v>18000000000</v>
      </c>
      <c r="Q179" s="5">
        <v>13000000000</v>
      </c>
    </row>
    <row r="180" spans="2:18" ht="15.5" x14ac:dyDescent="0.35">
      <c r="C180" t="s">
        <v>444</v>
      </c>
      <c r="H180" s="5">
        <v>60</v>
      </c>
      <c r="I180" s="5">
        <v>60</v>
      </c>
      <c r="J180" s="5">
        <v>15</v>
      </c>
    </row>
    <row r="181" spans="2:18" ht="15.5" x14ac:dyDescent="0.35">
      <c r="C181" t="s">
        <v>71</v>
      </c>
      <c r="H181" s="6">
        <v>5.3337000000000003</v>
      </c>
      <c r="I181" s="6">
        <v>2.4842</v>
      </c>
      <c r="J181" s="6">
        <v>0.42880000000000001</v>
      </c>
    </row>
    <row r="182" spans="2:18" ht="15.5" x14ac:dyDescent="0.35">
      <c r="C182" t="s">
        <v>445</v>
      </c>
      <c r="H182" s="6">
        <v>0.13699999999999998</v>
      </c>
      <c r="I182" s="6">
        <v>9.9199999999999997E-2</v>
      </c>
      <c r="J182" s="6">
        <v>3.3599999999999998E-2</v>
      </c>
    </row>
    <row r="183" spans="2:18" ht="15.5" x14ac:dyDescent="0.35">
      <c r="C183" t="s">
        <v>51</v>
      </c>
      <c r="D183" s="6">
        <v>5.57</v>
      </c>
      <c r="E183" s="6">
        <v>0.05</v>
      </c>
      <c r="F183" s="6">
        <v>7.26</v>
      </c>
      <c r="G183" s="6">
        <v>7.21</v>
      </c>
      <c r="H183" s="6">
        <v>11.25</v>
      </c>
      <c r="I183" s="6">
        <v>24.15</v>
      </c>
      <c r="J183" s="6">
        <v>34.979999999999997</v>
      </c>
      <c r="K183" s="6">
        <v>32.49</v>
      </c>
      <c r="L183" s="6">
        <v>29.87</v>
      </c>
      <c r="M183" s="6">
        <v>29.88</v>
      </c>
      <c r="N183" s="6">
        <v>22.67</v>
      </c>
      <c r="O183" s="6">
        <v>21.19</v>
      </c>
      <c r="P183" s="6">
        <v>22.04</v>
      </c>
      <c r="Q183" s="6">
        <v>16.68</v>
      </c>
    </row>
    <row r="184" spans="2:18" ht="15.5" x14ac:dyDescent="0.35">
      <c r="C184" t="s">
        <v>73</v>
      </c>
      <c r="H184" s="5">
        <v>60</v>
      </c>
      <c r="I184" s="5">
        <v>60</v>
      </c>
      <c r="J184" s="5">
        <v>15</v>
      </c>
    </row>
    <row r="185" spans="2:18" ht="15.5" x14ac:dyDescent="0.35">
      <c r="C185" t="s">
        <v>446</v>
      </c>
      <c r="H185" s="6">
        <v>5.3337000000000003</v>
      </c>
      <c r="I185" s="6">
        <v>2.4842</v>
      </c>
      <c r="J185" s="6">
        <v>0.42880000000000001</v>
      </c>
    </row>
    <row r="186" spans="2:18" ht="15.5" x14ac:dyDescent="0.35">
      <c r="C186" t="s">
        <v>447</v>
      </c>
      <c r="H186" s="6">
        <v>0.13699999999999998</v>
      </c>
      <c r="I186" s="6">
        <v>9.9199999999999997E-2</v>
      </c>
      <c r="J186" s="6">
        <v>3.3599999999999998E-2</v>
      </c>
    </row>
    <row r="187" spans="2:18" ht="15.5" x14ac:dyDescent="0.35">
      <c r="C187" t="s">
        <v>262</v>
      </c>
      <c r="D187" s="5">
        <v>8000000000</v>
      </c>
      <c r="E187" s="5">
        <v>5000000000</v>
      </c>
      <c r="F187" s="5">
        <v>12000000000</v>
      </c>
      <c r="G187" s="5">
        <v>11000000000</v>
      </c>
      <c r="H187" s="5">
        <v>25000000000</v>
      </c>
      <c r="I187" s="5">
        <v>41000000000</v>
      </c>
      <c r="J187" s="5">
        <v>58000000000</v>
      </c>
      <c r="K187" s="5">
        <v>53000000000</v>
      </c>
      <c r="L187" s="5">
        <v>46000000000</v>
      </c>
      <c r="M187" s="5">
        <v>45000000000</v>
      </c>
      <c r="N187" s="5">
        <v>48000000000</v>
      </c>
      <c r="O187" s="5">
        <v>47000000000</v>
      </c>
      <c r="P187" s="5">
        <v>44000000000</v>
      </c>
      <c r="Q187" s="5">
        <v>37000000000</v>
      </c>
    </row>
    <row r="188" spans="2:18" ht="15.5" x14ac:dyDescent="0.35">
      <c r="C188" t="s">
        <v>448</v>
      </c>
      <c r="H188" s="5">
        <v>60</v>
      </c>
      <c r="I188" s="5">
        <v>60</v>
      </c>
      <c r="J188" s="5">
        <v>15</v>
      </c>
    </row>
    <row r="189" spans="2:18" ht="15.5" x14ac:dyDescent="0.35">
      <c r="C189" t="s">
        <v>449</v>
      </c>
      <c r="H189" s="6">
        <v>5.3337000000000003</v>
      </c>
      <c r="I189" s="6">
        <v>2.4842</v>
      </c>
      <c r="J189" s="6">
        <v>0.42880000000000001</v>
      </c>
    </row>
    <row r="190" spans="2:18" ht="15.5" x14ac:dyDescent="0.35">
      <c r="C190" t="s">
        <v>450</v>
      </c>
      <c r="H190" s="6">
        <v>0.13699999999999998</v>
      </c>
      <c r="I190" s="6">
        <v>9.9199999999999997E-2</v>
      </c>
      <c r="J190" s="6">
        <v>3.3599999999999998E-2</v>
      </c>
    </row>
    <row r="191" spans="2:18" ht="15.5" x14ac:dyDescent="0.35">
      <c r="C191" t="s">
        <v>344</v>
      </c>
      <c r="I191" s="6">
        <v>38.94</v>
      </c>
    </row>
    <row r="192" spans="2:18" ht="15.5" x14ac:dyDescent="0.35">
      <c r="C192" t="s">
        <v>345</v>
      </c>
      <c r="I192" s="6">
        <v>21.79</v>
      </c>
    </row>
    <row r="193" spans="3:9" ht="15.5" x14ac:dyDescent="0.35">
      <c r="C193" t="s">
        <v>263</v>
      </c>
      <c r="I193" s="6">
        <v>6.95</v>
      </c>
    </row>
    <row r="194" spans="3:9" ht="15.5" x14ac:dyDescent="0.35">
      <c r="C194" t="s">
        <v>346</v>
      </c>
      <c r="I194" s="6">
        <v>4.5899999999999996E-2</v>
      </c>
    </row>
    <row r="195" spans="3:9" ht="15.5" x14ac:dyDescent="0.35">
      <c r="C195" t="s">
        <v>347</v>
      </c>
      <c r="I195" s="6">
        <v>9.9700000000000006</v>
      </c>
    </row>
    <row r="196" spans="3:9" ht="15.5" x14ac:dyDescent="0.35">
      <c r="C196" t="s">
        <v>348</v>
      </c>
      <c r="I196" s="6">
        <v>0.84</v>
      </c>
    </row>
    <row r="197" spans="3:9" ht="15.5" x14ac:dyDescent="0.35">
      <c r="C197" t="s">
        <v>349</v>
      </c>
      <c r="I197" s="6">
        <v>7.8</v>
      </c>
    </row>
    <row r="198" spans="3:9" ht="15.5" x14ac:dyDescent="0.35">
      <c r="C198" t="s">
        <v>350</v>
      </c>
      <c r="I198" s="6">
        <v>8.09</v>
      </c>
    </row>
    <row r="199" spans="3:9" ht="15.5" x14ac:dyDescent="0.35">
      <c r="C199" t="s">
        <v>351</v>
      </c>
      <c r="I199" s="6">
        <v>19.63</v>
      </c>
    </row>
    <row r="200" spans="3:9" ht="15.5" x14ac:dyDescent="0.35">
      <c r="C200" t="s">
        <v>264</v>
      </c>
      <c r="I200" s="6">
        <v>15.36</v>
      </c>
    </row>
    <row r="201" spans="3:9" ht="15.5" x14ac:dyDescent="0.35">
      <c r="C201" t="s">
        <v>451</v>
      </c>
      <c r="I201" s="6">
        <v>-0.7</v>
      </c>
    </row>
    <row r="202" spans="3:9" ht="15.5" x14ac:dyDescent="0.35">
      <c r="C202" t="s">
        <v>452</v>
      </c>
      <c r="I202" s="6">
        <v>-3.19</v>
      </c>
    </row>
    <row r="203" spans="3:9" ht="15.5" x14ac:dyDescent="0.35">
      <c r="C203" t="s">
        <v>352</v>
      </c>
      <c r="I203" s="6">
        <v>20.100000000000001</v>
      </c>
    </row>
    <row r="204" spans="3:9" ht="15.5" x14ac:dyDescent="0.35">
      <c r="C204" t="s">
        <v>353</v>
      </c>
      <c r="I204" s="6">
        <v>11.25</v>
      </c>
    </row>
    <row r="205" spans="3:9" ht="15.5" x14ac:dyDescent="0.35">
      <c r="C205" t="s">
        <v>354</v>
      </c>
      <c r="I205" s="6">
        <v>43.95</v>
      </c>
    </row>
    <row r="206" spans="3:9" ht="15.5" x14ac:dyDescent="0.35">
      <c r="C206" t="s">
        <v>355</v>
      </c>
      <c r="D206" s="6">
        <v>136.56</v>
      </c>
    </row>
    <row r="207" spans="3:9" ht="15.5" x14ac:dyDescent="0.35">
      <c r="C207" t="s">
        <v>356</v>
      </c>
      <c r="I207" s="6">
        <v>521.9</v>
      </c>
    </row>
    <row r="208" spans="3:9" ht="15.5" x14ac:dyDescent="0.35">
      <c r="C208" t="s">
        <v>357</v>
      </c>
      <c r="I208" s="6">
        <v>54.14</v>
      </c>
    </row>
    <row r="209" spans="3:9" ht="15.5" x14ac:dyDescent="0.35">
      <c r="C209" t="s">
        <v>269</v>
      </c>
      <c r="D209" s="6">
        <v>0.04</v>
      </c>
    </row>
    <row r="210" spans="3:9" ht="15.5" x14ac:dyDescent="0.35">
      <c r="C210" t="s">
        <v>271</v>
      </c>
      <c r="D210" s="6">
        <v>1.04</v>
      </c>
    </row>
    <row r="211" spans="3:9" ht="15.5" x14ac:dyDescent="0.35">
      <c r="C211" t="s">
        <v>13</v>
      </c>
      <c r="D211" s="5">
        <v>-79000000000</v>
      </c>
    </row>
    <row r="212" spans="3:9" ht="15.5" x14ac:dyDescent="0.35">
      <c r="C212" t="s">
        <v>358</v>
      </c>
      <c r="I212" s="6">
        <v>31.82</v>
      </c>
    </row>
    <row r="213" spans="3:9" ht="15.5" x14ac:dyDescent="0.35">
      <c r="C213" t="s">
        <v>273</v>
      </c>
      <c r="I213" s="6">
        <v>3.7200000000000004E-2</v>
      </c>
    </row>
    <row r="214" spans="3:9" ht="15.5" x14ac:dyDescent="0.35">
      <c r="C214" t="s">
        <v>274</v>
      </c>
      <c r="I214" s="6">
        <v>3.85E-2</v>
      </c>
    </row>
    <row r="215" spans="3:9" ht="15.5" x14ac:dyDescent="0.35">
      <c r="C215" t="s">
        <v>275</v>
      </c>
      <c r="I215" s="6">
        <v>2.8500000000000001E-2</v>
      </c>
    </row>
    <row r="216" spans="3:9" ht="15.5" x14ac:dyDescent="0.35">
      <c r="C216" t="s">
        <v>359</v>
      </c>
      <c r="I216" s="6">
        <v>2.53E-2</v>
      </c>
    </row>
    <row r="217" spans="3:9" ht="15.5" x14ac:dyDescent="0.35">
      <c r="C217" t="s">
        <v>281</v>
      </c>
      <c r="I217" s="6">
        <v>0.08</v>
      </c>
    </row>
    <row r="218" spans="3:9" ht="15.5" x14ac:dyDescent="0.35">
      <c r="C218" t="s">
        <v>47</v>
      </c>
      <c r="I218" s="5">
        <v>350000000000</v>
      </c>
    </row>
    <row r="219" spans="3:9" ht="15.5" x14ac:dyDescent="0.35">
      <c r="C219" t="s">
        <v>283</v>
      </c>
      <c r="I219" s="5">
        <v>242000000000</v>
      </c>
    </row>
    <row r="220" spans="3:9" ht="15.5" x14ac:dyDescent="0.35">
      <c r="C220" t="s">
        <v>284</v>
      </c>
      <c r="I220" s="5">
        <v>800000000</v>
      </c>
    </row>
    <row r="221" spans="3:9" ht="15.5" x14ac:dyDescent="0.35">
      <c r="C221" t="s">
        <v>285</v>
      </c>
      <c r="I221" s="6">
        <v>0.2072</v>
      </c>
    </row>
    <row r="222" spans="3:9" ht="15.5" x14ac:dyDescent="0.35">
      <c r="C222" t="s">
        <v>287</v>
      </c>
      <c r="D222" s="6">
        <v>0.29549999999999998</v>
      </c>
    </row>
    <row r="223" spans="3:9" ht="15.5" x14ac:dyDescent="0.35">
      <c r="C223" t="s">
        <v>288</v>
      </c>
      <c r="D223" s="6">
        <v>0.5867</v>
      </c>
    </row>
    <row r="224" spans="3:9" ht="15.5" x14ac:dyDescent="0.35">
      <c r="C224" t="s">
        <v>453</v>
      </c>
      <c r="D224" s="6">
        <v>-0.1943</v>
      </c>
    </row>
    <row r="225" spans="3:9" ht="15.5" x14ac:dyDescent="0.35">
      <c r="C225" t="s">
        <v>360</v>
      </c>
      <c r="D225" s="6">
        <v>-2.6499999999999999E-2</v>
      </c>
    </row>
    <row r="226" spans="3:9" ht="15.5" x14ac:dyDescent="0.35">
      <c r="C226" t="s">
        <v>290</v>
      </c>
      <c r="I226" s="5">
        <v>60</v>
      </c>
    </row>
    <row r="227" spans="3:9" ht="15.5" x14ac:dyDescent="0.35">
      <c r="C227" t="s">
        <v>454</v>
      </c>
      <c r="I227" s="5">
        <v>60</v>
      </c>
    </row>
    <row r="228" spans="3:9" ht="15.5" x14ac:dyDescent="0.35">
      <c r="C228" t="s">
        <v>455</v>
      </c>
      <c r="I228" s="6">
        <v>5.3337000000000003</v>
      </c>
    </row>
    <row r="229" spans="3:9" ht="15.5" x14ac:dyDescent="0.35">
      <c r="C229" t="s">
        <v>456</v>
      </c>
      <c r="I229" s="6">
        <v>0.13699999999999998</v>
      </c>
    </row>
    <row r="230" spans="3:9" ht="15.5" x14ac:dyDescent="0.35">
      <c r="C230" t="s">
        <v>291</v>
      </c>
      <c r="I230" t="s">
        <v>619</v>
      </c>
    </row>
    <row r="231" spans="3:9" ht="15.5" x14ac:dyDescent="0.35">
      <c r="C231" t="s">
        <v>293</v>
      </c>
      <c r="I231" s="5">
        <v>5</v>
      </c>
    </row>
    <row r="232" spans="3:9" ht="15.5" x14ac:dyDescent="0.35">
      <c r="C232" t="s">
        <v>294</v>
      </c>
      <c r="I232" s="6">
        <v>0.79</v>
      </c>
    </row>
    <row r="233" spans="3:9" ht="15.5" x14ac:dyDescent="0.35">
      <c r="C233" t="s">
        <v>295</v>
      </c>
      <c r="I233" s="6">
        <v>0.3</v>
      </c>
    </row>
    <row r="234" spans="3:9" ht="15.5" x14ac:dyDescent="0.35">
      <c r="C234" t="s">
        <v>458</v>
      </c>
      <c r="I234" s="6">
        <v>0.34</v>
      </c>
    </row>
    <row r="235" spans="3:9" ht="15.5" x14ac:dyDescent="0.35">
      <c r="C235" t="s">
        <v>296</v>
      </c>
      <c r="I235" s="6">
        <v>0.7</v>
      </c>
    </row>
    <row r="236" spans="3:9" ht="15.5" x14ac:dyDescent="0.35">
      <c r="C236" t="s">
        <v>361</v>
      </c>
      <c r="I236" s="6">
        <v>0.14000000000000001</v>
      </c>
    </row>
    <row r="237" spans="3:9" ht="15.5" x14ac:dyDescent="0.35">
      <c r="C237" t="s">
        <v>297</v>
      </c>
      <c r="I237" s="6">
        <v>0.63</v>
      </c>
    </row>
    <row r="238" spans="3:9" ht="15.5" x14ac:dyDescent="0.35">
      <c r="C238" t="s">
        <v>298</v>
      </c>
      <c r="I238" s="6">
        <v>0.55000000000000004</v>
      </c>
    </row>
    <row r="239" spans="3:9" ht="15.5" x14ac:dyDescent="0.35">
      <c r="C239" t="s">
        <v>299</v>
      </c>
      <c r="I239" s="5">
        <v>35000000000</v>
      </c>
    </row>
    <row r="240" spans="3:9" ht="15.5" x14ac:dyDescent="0.35">
      <c r="C240" t="s">
        <v>301</v>
      </c>
      <c r="I240" s="5">
        <v>-2000000000</v>
      </c>
    </row>
    <row r="241" spans="3:9" ht="15.5" x14ac:dyDescent="0.35">
      <c r="C241" t="s">
        <v>302</v>
      </c>
      <c r="I241" s="5">
        <v>16000000000</v>
      </c>
    </row>
    <row r="242" spans="3:9" ht="15.5" x14ac:dyDescent="0.35">
      <c r="C242" t="s">
        <v>303</v>
      </c>
      <c r="D242" s="5">
        <v>109000000000</v>
      </c>
    </row>
    <row r="243" spans="3:9" ht="15.5" x14ac:dyDescent="0.35">
      <c r="C243" t="s">
        <v>304</v>
      </c>
      <c r="D243" s="5">
        <v>433000000000</v>
      </c>
    </row>
    <row r="244" spans="3:9" ht="15.5" x14ac:dyDescent="0.35">
      <c r="C244" t="s">
        <v>305</v>
      </c>
      <c r="D244" s="5">
        <v>15000000000</v>
      </c>
    </row>
    <row r="245" spans="3:9" ht="15.5" x14ac:dyDescent="0.35">
      <c r="C245" t="s">
        <v>306</v>
      </c>
      <c r="I245" s="5">
        <v>418000000000</v>
      </c>
    </row>
    <row r="246" spans="3:9" ht="15.5" x14ac:dyDescent="0.35">
      <c r="C246" t="s">
        <v>244</v>
      </c>
      <c r="I246" s="5">
        <v>418000000000</v>
      </c>
    </row>
    <row r="247" spans="3:9" ht="15.5" x14ac:dyDescent="0.35">
      <c r="C247" t="s">
        <v>307</v>
      </c>
      <c r="I247" s="5">
        <v>45000000000</v>
      </c>
    </row>
    <row r="248" spans="3:9" ht="15.5" x14ac:dyDescent="0.35">
      <c r="C248" t="s">
        <v>308</v>
      </c>
      <c r="I248" s="5">
        <v>-1000000000</v>
      </c>
    </row>
    <row r="249" spans="3:9" ht="15.5" x14ac:dyDescent="0.35">
      <c r="C249" t="s">
        <v>309</v>
      </c>
      <c r="I249" s="5">
        <v>-29000000000</v>
      </c>
    </row>
    <row r="250" spans="3:9" ht="15.5" x14ac:dyDescent="0.35">
      <c r="C250" t="s">
        <v>310</v>
      </c>
      <c r="I250" s="5">
        <v>-2000000000</v>
      </c>
    </row>
    <row r="251" spans="3:9" ht="15.5" x14ac:dyDescent="0.35">
      <c r="C251" t="s">
        <v>311</v>
      </c>
      <c r="I251" s="5">
        <v>43000000000</v>
      </c>
    </row>
  </sheetData>
  <pageMargins left="0.7" right="0.7" top="0.75" bottom="0.75" header="0.3" footer="0.3"/>
  <ignoredErrors>
    <ignoredError sqref="A1:R25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30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620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621</v>
      </c>
      <c r="D2" s="2" vm="77">
        <f ca="1">IFERROR(_xlfn.STOCKHISTORY("XIDX:" &amp; $C$1, D3, , 0, 0, 1), "Libur")</f>
        <v>2440</v>
      </c>
      <c r="E2" s="2" vm="78">
        <f ca="1">IFERROR(_xlfn.STOCKHISTORY("XIDX:" &amp; $C$1, E3, , 0, 0, 1), "Libur")</f>
        <v>2480</v>
      </c>
      <c r="H2" s="2" vm="78">
        <f ca="1">IFERROR(INDEX(D2:G2,COUNT(D2:G2)),"")</f>
        <v>2480</v>
      </c>
      <c r="I2" s="2" vm="79">
        <f t="shared" ref="I2:Z2" ca="1" si="0">IFERROR(_xlfn.STOCKHISTORY("XIDX:" &amp; $C$1, I1, , 0, 0, 1), "Libur")</f>
        <v>2850</v>
      </c>
      <c r="J2" s="2" vm="80">
        <f t="shared" ca="1" si="0"/>
        <v>2500</v>
      </c>
      <c r="K2" s="2" vm="81">
        <f t="shared" ca="1" si="0"/>
        <v>1835</v>
      </c>
      <c r="L2" s="2" vm="82">
        <f t="shared" ca="1" si="0"/>
        <v>1410</v>
      </c>
      <c r="M2" s="2" vm="83">
        <f t="shared" ca="1" si="0"/>
        <v>1500</v>
      </c>
      <c r="N2" s="2" vm="84">
        <f t="shared" ca="1" si="0"/>
        <v>1400</v>
      </c>
      <c r="O2" s="2" vm="85">
        <f t="shared" ca="1" si="0"/>
        <v>1395</v>
      </c>
      <c r="P2" s="2" vm="86">
        <f t="shared" ca="1" si="0"/>
        <v>1390</v>
      </c>
      <c r="Q2" s="2" vm="87">
        <f t="shared" ca="1" si="0"/>
        <v>1800</v>
      </c>
      <c r="R2" s="2" vm="88">
        <f t="shared" ca="1" si="0"/>
        <v>1970</v>
      </c>
      <c r="S2" s="2" vm="89">
        <f t="shared" ca="1" si="0"/>
        <v>1750</v>
      </c>
      <c r="T2" s="2" vm="90">
        <f t="shared" ca="1" si="0"/>
        <v>2865</v>
      </c>
      <c r="U2" s="2" vm="91">
        <f t="shared" ca="1" si="0"/>
        <v>3250</v>
      </c>
      <c r="V2" s="2" vm="92">
        <f t="shared" ca="1" si="0"/>
        <v>3725</v>
      </c>
      <c r="W2" s="2" vm="93">
        <f t="shared" ca="1" si="0"/>
        <v>2550</v>
      </c>
      <c r="X2" s="2" vm="94">
        <f t="shared" ca="1" si="0"/>
        <v>1710</v>
      </c>
      <c r="Y2" s="2" vm="95">
        <f t="shared" ca="1" si="0"/>
        <v>730</v>
      </c>
      <c r="Z2" s="2" vm="59">
        <f t="shared" ca="1" si="0"/>
        <v>400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3696672310851</v>
      </c>
      <c r="E4" s="2">
        <f>IFERROR(INDEX(E51:E500,MATCH($C$4,$C$51:$C$500,0)),"")</f>
        <v>3413260289082</v>
      </c>
      <c r="H4" s="2">
        <f>IFERROR(SUM(D4:G4)*(4/MAX(1,COUNT(D4:G4))),"")</f>
        <v>14219865199866</v>
      </c>
      <c r="I4" s="2">
        <f t="shared" ref="I4:Z4" si="1">IFERROR(INDEX(I51:I500,MATCH($C$4,$C$51:$C$500,0)),"")</f>
        <v>14005028133728</v>
      </c>
      <c r="J4" s="2">
        <f t="shared" si="1"/>
        <v>13654570829747</v>
      </c>
      <c r="K4" s="2">
        <f t="shared" si="1"/>
        <v>13119784555987</v>
      </c>
      <c r="L4" s="2">
        <f t="shared" si="1"/>
        <v>12254369318120</v>
      </c>
      <c r="M4" s="2">
        <f t="shared" si="1"/>
        <v>11234443003639</v>
      </c>
      <c r="N4" s="2">
        <f t="shared" si="1"/>
        <v>10968402090246</v>
      </c>
      <c r="O4" s="2">
        <f t="shared" si="1"/>
        <v>10993842057747</v>
      </c>
      <c r="P4" s="2">
        <f t="shared" si="1"/>
        <v>10088118830780</v>
      </c>
      <c r="Q4" s="2">
        <f t="shared" si="1"/>
        <v>9565462045199</v>
      </c>
      <c r="R4" s="2">
        <f t="shared" si="1"/>
        <v>9138238993842</v>
      </c>
      <c r="S4" s="2">
        <f t="shared" si="1"/>
        <v>8181481867179</v>
      </c>
      <c r="T4" s="2">
        <f t="shared" si="1"/>
        <v>7512115037587</v>
      </c>
      <c r="U4" s="2">
        <f t="shared" si="1"/>
        <v>6854889233121</v>
      </c>
      <c r="V4" s="2">
        <f t="shared" si="1"/>
        <v>6630809553343</v>
      </c>
      <c r="W4" s="2">
        <f t="shared" si="1"/>
        <v>5780664117037</v>
      </c>
      <c r="X4" s="2">
        <f t="shared" si="1"/>
        <v>5134242102154</v>
      </c>
      <c r="Y4" s="2">
        <f t="shared" si="1"/>
        <v>4497931021113</v>
      </c>
      <c r="Z4" s="2">
        <f t="shared" si="1"/>
        <v>3633789178647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421378684721</v>
      </c>
      <c r="E5" s="2">
        <f>IFERROR(INDEX(E51:E500,MATCH($C$5,$C$51:$C$500,0)),"")</f>
        <v>351032889136</v>
      </c>
      <c r="H5" s="2">
        <f>IFERROR(SUM(D5:G5)*(4/MAX(1,COUNT(D5:G5))),"")</f>
        <v>1544823147714</v>
      </c>
      <c r="I5" s="2">
        <f t="shared" ref="I5:Z5" si="2">IFERROR(INDEX(I51:I500,MATCH($C$5,$C$51:$C$500,0)),"")</f>
        <v>1407948078071</v>
      </c>
      <c r="J5" s="2">
        <f t="shared" si="2"/>
        <v>1440965369014</v>
      </c>
      <c r="K5" s="2">
        <f t="shared" si="2"/>
        <v>1161732380957</v>
      </c>
      <c r="L5" s="2">
        <f t="shared" si="2"/>
        <v>1023047245674</v>
      </c>
      <c r="M5" s="2">
        <f t="shared" si="2"/>
        <v>820722564924</v>
      </c>
      <c r="N5" s="2">
        <f t="shared" si="2"/>
        <v>797399802068</v>
      </c>
      <c r="O5" s="2">
        <f t="shared" si="2"/>
        <v>529926626764</v>
      </c>
      <c r="P5" s="2">
        <f t="shared" si="2"/>
        <v>524210824601</v>
      </c>
      <c r="Q5" s="2">
        <f t="shared" si="2"/>
        <v>450523902796</v>
      </c>
      <c r="R5" s="2">
        <f t="shared" si="2"/>
        <v>517769314261</v>
      </c>
      <c r="S5" s="2">
        <f t="shared" si="2"/>
        <v>574201712285</v>
      </c>
      <c r="T5" s="2">
        <f t="shared" si="2"/>
        <v>597960150050</v>
      </c>
      <c r="U5" s="2">
        <f t="shared" si="2"/>
        <v>670234359506</v>
      </c>
      <c r="V5" s="2">
        <f t="shared" si="2"/>
        <v>636342130569</v>
      </c>
      <c r="W5" s="2">
        <f t="shared" si="2"/>
        <v>564994930611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10217103926422</v>
      </c>
      <c r="E6" s="2">
        <f>IFERROR(INDEX(E51:E500,MATCH($C$6,$C$51:$C$500,0)),"")</f>
        <v>10009336056062</v>
      </c>
      <c r="H6" s="2">
        <f>IFERROR(INDEX(D6:G6,COUNT(D6:G6)),"")</f>
        <v>10009336056062</v>
      </c>
      <c r="I6" s="2">
        <f t="shared" ref="I6:Z6" si="3">IFERROR(INDEX(I51:I500,MATCH($C$6,$C$51:$C$500,0)),"")</f>
        <v>9660126299500</v>
      </c>
      <c r="J6" s="2">
        <f t="shared" si="3"/>
        <v>9150826562797</v>
      </c>
      <c r="K6" s="2">
        <f t="shared" si="3"/>
        <v>8065636792302</v>
      </c>
      <c r="L6" s="2">
        <f t="shared" si="3"/>
        <v>7550757105430</v>
      </c>
      <c r="M6" s="2">
        <f t="shared" si="3"/>
        <v>6875303997165</v>
      </c>
      <c r="N6" s="2">
        <f t="shared" si="3"/>
        <v>6377235707755</v>
      </c>
      <c r="O6" s="2">
        <f t="shared" si="3"/>
        <v>5791035969893</v>
      </c>
      <c r="P6" s="2">
        <f t="shared" si="3"/>
        <v>5432848070494</v>
      </c>
      <c r="Q6" s="2">
        <f t="shared" si="3"/>
        <v>5082008409145</v>
      </c>
      <c r="R6" s="2">
        <f t="shared" si="3"/>
        <v>4635273142692</v>
      </c>
      <c r="S6" s="2">
        <f t="shared" si="3"/>
        <v>4337140975120</v>
      </c>
      <c r="T6" s="2">
        <f t="shared" si="3"/>
        <v>4132338998550</v>
      </c>
      <c r="U6" s="2">
        <f t="shared" si="3"/>
        <v>3862951854240</v>
      </c>
      <c r="V6" s="2">
        <f t="shared" si="3"/>
        <v>3353156079810</v>
      </c>
      <c r="W6" s="2">
        <f t="shared" si="3"/>
        <v>3045935747008</v>
      </c>
      <c r="X6" s="2">
        <f t="shared" si="3"/>
        <v>2644733210591</v>
      </c>
      <c r="Y6" s="2">
        <f t="shared" si="3"/>
        <v>2443455817360</v>
      </c>
      <c r="Z6" s="2">
        <f t="shared" si="3"/>
        <v>2311124721444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4.51</v>
      </c>
      <c r="E7" s="3">
        <f>IFERROR(INDEX(E51:E500,MATCH($C$7,$C$51:$C$500,0))/1000000000,"")</f>
        <v>4.51</v>
      </c>
      <c r="H7" s="3">
        <f>IFERROR(INDEX(D7:G7,COUNT(D7:G7)),"")</f>
        <v>4.51</v>
      </c>
      <c r="I7" s="3">
        <f t="shared" ref="I7:Z7" si="4">IFERROR(INDEX(I51:I500,MATCH($C$7,$C$51:$C$500,0))/1000000000,"")</f>
        <v>4.51</v>
      </c>
      <c r="J7" s="3">
        <f t="shared" si="4"/>
        <v>4.51</v>
      </c>
      <c r="K7" s="3">
        <f t="shared" si="4"/>
        <v>4.51</v>
      </c>
      <c r="L7" s="3">
        <f t="shared" si="4"/>
        <v>4.51</v>
      </c>
      <c r="M7" s="3">
        <f t="shared" si="4"/>
        <v>4.51</v>
      </c>
      <c r="N7" s="3">
        <f t="shared" si="4"/>
        <v>4.5</v>
      </c>
      <c r="O7" s="3">
        <f t="shared" si="4"/>
        <v>4.5</v>
      </c>
      <c r="P7" s="3">
        <f t="shared" si="4"/>
        <v>4.5</v>
      </c>
      <c r="Q7" s="3">
        <f t="shared" si="4"/>
        <v>4.5</v>
      </c>
      <c r="R7" s="3">
        <f t="shared" si="4"/>
        <v>4.5</v>
      </c>
      <c r="S7" s="3">
        <f t="shared" si="4"/>
        <v>4.5</v>
      </c>
      <c r="T7" s="3">
        <f t="shared" si="4"/>
        <v>4.5</v>
      </c>
      <c r="U7" s="3">
        <f t="shared" si="4"/>
        <v>4.5</v>
      </c>
      <c r="V7" s="3">
        <f t="shared" si="4"/>
        <v>4.5</v>
      </c>
      <c r="W7" s="3">
        <f t="shared" si="4"/>
        <v>4.5</v>
      </c>
      <c r="X7" s="3">
        <f t="shared" si="4"/>
        <v>4.5</v>
      </c>
      <c r="Y7" s="3">
        <f t="shared" si="4"/>
        <v>4.5</v>
      </c>
      <c r="Z7" s="3">
        <f t="shared" si="4"/>
        <v>4.5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317000000000</v>
      </c>
      <c r="E8" s="2">
        <f>IFERROR(INDEX(E51:E500,MATCH("Free cash flow (Quarter)",$C$51:$C$500,0)),"")</f>
        <v>147000000000</v>
      </c>
      <c r="H8" s="2">
        <f>IFERROR(INDEX(D8:G8,COUNT(D8:G8)),"")</f>
        <v>147000000000</v>
      </c>
      <c r="I8" s="2">
        <f t="shared" ref="I8:Z8" si="5">IFERROR(INDEX(I51:I500,MATCH($C$8,$C$51:$C$500,0)),"")</f>
        <v>866000000000</v>
      </c>
      <c r="J8" s="2">
        <f t="shared" si="5"/>
        <v>1322000000000</v>
      </c>
      <c r="K8" s="2">
        <f t="shared" si="5"/>
        <v>873000000000</v>
      </c>
      <c r="L8" s="2">
        <f t="shared" si="5"/>
        <v>-106000000000</v>
      </c>
      <c r="M8" s="2">
        <f t="shared" si="5"/>
        <v>304000000000</v>
      </c>
      <c r="N8" s="2">
        <f t="shared" si="5"/>
        <v>535000000000</v>
      </c>
      <c r="O8" s="2">
        <f t="shared" si="5"/>
        <v>561000000000</v>
      </c>
      <c r="P8" s="2">
        <f t="shared" si="5"/>
        <v>-77000000000</v>
      </c>
      <c r="Q8" s="2">
        <f t="shared" si="5"/>
        <v>155000000000</v>
      </c>
      <c r="R8" s="2">
        <f t="shared" si="5"/>
        <v>103000000000</v>
      </c>
      <c r="S8" s="2">
        <f t="shared" si="5"/>
        <v>516000000000</v>
      </c>
      <c r="T8" s="2">
        <f t="shared" si="5"/>
        <v>109000000000</v>
      </c>
      <c r="U8" s="2">
        <f t="shared" si="5"/>
        <v>27000000000</v>
      </c>
      <c r="V8" s="2">
        <f t="shared" si="5"/>
        <v>424000000000</v>
      </c>
      <c r="W8" s="2">
        <f t="shared" si="5"/>
        <v>385000000000</v>
      </c>
      <c r="X8" s="2">
        <f t="shared" si="5"/>
        <v>468000000000</v>
      </c>
      <c r="Y8" s="2">
        <f t="shared" si="5"/>
        <v>352000000000</v>
      </c>
      <c r="Z8" s="2">
        <f t="shared" si="5"/>
        <v>217000000000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70.34</v>
      </c>
      <c r="E9" s="3">
        <f>IFERROR(INDEX(E51:E500,MATCH("Free cash flow per share (Quarter)",$C$51:$C$500,0)),"")</f>
        <v>32.53</v>
      </c>
      <c r="H9" s="3">
        <f>IFERROR(INDEX(D9:G9,COUNT(D9:G9)),"")</f>
        <v>32.53</v>
      </c>
      <c r="I9" s="3">
        <f t="shared" ref="I9:Z9" si="6">IFERROR(INDEX(I51:I500,MATCH($C$9,$C$51:$C$500,0)),"")</f>
        <v>192.1</v>
      </c>
      <c r="J9" s="3">
        <f t="shared" si="6"/>
        <v>293.05</v>
      </c>
      <c r="K9" s="3">
        <f t="shared" si="6"/>
        <v>193.53</v>
      </c>
      <c r="L9" s="3">
        <f t="shared" si="6"/>
        <v>-23.58</v>
      </c>
      <c r="M9" s="3">
        <f t="shared" si="6"/>
        <v>67.36</v>
      </c>
      <c r="N9" s="3">
        <f t="shared" si="6"/>
        <v>118.86</v>
      </c>
      <c r="O9" s="3">
        <f t="shared" si="6"/>
        <v>124.69</v>
      </c>
      <c r="P9" s="3">
        <f t="shared" si="6"/>
        <v>-17.14</v>
      </c>
      <c r="Q9" s="3">
        <f t="shared" si="6"/>
        <v>34.47</v>
      </c>
      <c r="R9" s="3">
        <f t="shared" si="6"/>
        <v>22.98</v>
      </c>
      <c r="S9" s="3">
        <f t="shared" si="6"/>
        <v>114.67</v>
      </c>
      <c r="T9" s="3">
        <f t="shared" si="6"/>
        <v>24.31</v>
      </c>
      <c r="U9" s="3">
        <f t="shared" si="6"/>
        <v>5.93</v>
      </c>
      <c r="V9" s="3">
        <f t="shared" si="6"/>
        <v>94.31</v>
      </c>
      <c r="W9" s="3">
        <f t="shared" si="6"/>
        <v>85.51</v>
      </c>
      <c r="X9" s="3">
        <f t="shared" si="6"/>
        <v>103.93</v>
      </c>
      <c r="Y9" s="3">
        <f t="shared" si="6"/>
        <v>78.239999999999995</v>
      </c>
      <c r="Z9" s="3">
        <f t="shared" si="6"/>
        <v>48.19</v>
      </c>
    </row>
    <row r="10" spans="1:26" ht="15.5" x14ac:dyDescent="0.35">
      <c r="C10" t="s">
        <v>18</v>
      </c>
      <c r="D10" s="3">
        <f ca="1">IFERROR(IF(D9=0,"",D2/D9),"")</f>
        <v>34.688655103781628</v>
      </c>
      <c r="E10" s="3">
        <f ca="1">IFERROR(IF(E9=0,"",E2/E9),"")</f>
        <v>76.237319397479254</v>
      </c>
      <c r="I10" s="3">
        <f t="shared" ref="I10:Z10" ca="1" si="7">IFERROR(IF(I9=0,"",I2/I9),"")</f>
        <v>14.836022904737117</v>
      </c>
      <c r="J10" s="3">
        <f t="shared" ca="1" si="7"/>
        <v>8.5309674117044878</v>
      </c>
      <c r="K10" s="3">
        <f t="shared" ca="1" si="7"/>
        <v>9.4817340980726499</v>
      </c>
      <c r="L10" s="3">
        <f t="shared" ca="1" si="7"/>
        <v>-59.796437659033082</v>
      </c>
      <c r="M10" s="3">
        <f t="shared" ca="1" si="7"/>
        <v>22.268408551068884</v>
      </c>
      <c r="N10" s="3">
        <f t="shared" ca="1" si="7"/>
        <v>11.778563015312132</v>
      </c>
      <c r="O10" s="3">
        <f t="shared" ca="1" si="7"/>
        <v>11.187745609110594</v>
      </c>
      <c r="P10" s="3">
        <f t="shared" ca="1" si="7"/>
        <v>-81.096849474912489</v>
      </c>
      <c r="Q10" s="3">
        <f t="shared" ca="1" si="7"/>
        <v>52.219321148825067</v>
      </c>
      <c r="R10" s="3">
        <f t="shared" ca="1" si="7"/>
        <v>85.726718885987808</v>
      </c>
      <c r="S10" s="3">
        <f t="shared" ca="1" si="7"/>
        <v>15.261184267899189</v>
      </c>
      <c r="T10" s="3">
        <f t="shared" ca="1" si="7"/>
        <v>117.85273549979433</v>
      </c>
      <c r="U10" s="3">
        <f t="shared" ca="1" si="7"/>
        <v>548.06070826306916</v>
      </c>
      <c r="V10" s="3">
        <f t="shared" ca="1" si="7"/>
        <v>39.497402184285868</v>
      </c>
      <c r="W10" s="3">
        <f t="shared" ca="1" si="7"/>
        <v>29.821073558648109</v>
      </c>
      <c r="X10" s="3">
        <f t="shared" ca="1" si="7"/>
        <v>16.453382084095065</v>
      </c>
      <c r="Y10" s="3">
        <f t="shared" ca="1" si="7"/>
        <v>9.3302658486707575</v>
      </c>
      <c r="Z10" s="3">
        <f t="shared" ca="1" si="7"/>
        <v>8.3004772774434539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5367042204715</v>
      </c>
      <c r="E11" s="2">
        <f>IFERROR(INDEX(E51:E500,MATCH($C$11,$C$51:$C$500,0)),"")</f>
        <v>4875688767428</v>
      </c>
      <c r="H11" s="2">
        <f>IFERROR(INDEX(D11:G11,COUNT(D11:G11)),"")</f>
        <v>4875688767428</v>
      </c>
      <c r="I11" s="2">
        <f t="shared" ref="I11:Z11" si="8">IFERROR(INDEX(I51:I500,MATCH($C$11,$C$51:$C$500,0)),"")</f>
        <v>4637951601745</v>
      </c>
      <c r="J11" s="2">
        <f t="shared" si="8"/>
        <v>4456622005587</v>
      </c>
      <c r="K11" s="2">
        <f t="shared" si="8"/>
        <v>3694248506797</v>
      </c>
      <c r="L11" s="2">
        <f t="shared" si="8"/>
        <v>3483982764420</v>
      </c>
      <c r="M11" s="2">
        <f t="shared" si="8"/>
        <v>2687633660874</v>
      </c>
      <c r="N11" s="2">
        <f t="shared" si="8"/>
        <v>2645930816069</v>
      </c>
      <c r="O11" s="2">
        <f t="shared" si="8"/>
        <v>2254216067576</v>
      </c>
      <c r="P11" s="2">
        <f t="shared" si="8"/>
        <v>1903177852578</v>
      </c>
      <c r="Q11" s="2">
        <f t="shared" si="8"/>
        <v>1973276106331</v>
      </c>
      <c r="R11" s="2">
        <f t="shared" si="8"/>
        <v>1686270815296</v>
      </c>
      <c r="S11" s="2">
        <f t="shared" si="8"/>
        <v>1736027664442</v>
      </c>
      <c r="T11" s="2">
        <f t="shared" si="8"/>
        <v>1460372816467</v>
      </c>
      <c r="U11" s="2">
        <f t="shared" si="8"/>
        <v>1792221819763</v>
      </c>
      <c r="V11" s="2">
        <f t="shared" si="8"/>
        <v>1651451019395</v>
      </c>
      <c r="W11" s="2">
        <f t="shared" si="8"/>
        <v>1608818728324</v>
      </c>
      <c r="X11" s="2">
        <f t="shared" si="8"/>
        <v>1398375375274</v>
      </c>
      <c r="Y11" s="2">
        <f t="shared" si="8"/>
        <v>1180730614170</v>
      </c>
      <c r="Z11" s="2">
        <f t="shared" si="8"/>
        <v>1008252575497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-3928000000000</v>
      </c>
      <c r="E12" s="2">
        <f>IFERROR(INDEX(E51:E500,MATCH("Net Debt (Quarter)",$C$51:$C$500,0)),"")</f>
        <v>-3561000000000</v>
      </c>
      <c r="H12" s="2">
        <f>IFERROR(INDEX(D12:G12,COUNT(D12:G12)),"")</f>
        <v>-3561000000000</v>
      </c>
      <c r="I12" s="2">
        <f t="shared" ref="I12:Z12" si="9">IFERROR(INDEX(I51:I500,MATCH($C$12,$C$51:$C$500,0)),"")</f>
        <v>-3369000000000</v>
      </c>
      <c r="J12" s="2">
        <f t="shared" si="9"/>
        <v>-3308000000000</v>
      </c>
      <c r="K12" s="2">
        <f t="shared" si="9"/>
        <v>-2187000000000</v>
      </c>
      <c r="L12" s="2">
        <f t="shared" si="9"/>
        <v>-1774000000000</v>
      </c>
      <c r="M12" s="2">
        <f t="shared" si="9"/>
        <v>-1622000000000</v>
      </c>
      <c r="N12" s="2">
        <f t="shared" si="9"/>
        <v>-1721000000000</v>
      </c>
      <c r="O12" s="2">
        <f t="shared" si="9"/>
        <v>-1484000000000</v>
      </c>
      <c r="P12" s="2">
        <f t="shared" si="9"/>
        <v>-1305000000000</v>
      </c>
      <c r="Q12" s="2">
        <f t="shared" si="9"/>
        <v>-1482000000000</v>
      </c>
      <c r="R12" s="2">
        <f t="shared" si="9"/>
        <v>-1382000000000</v>
      </c>
      <c r="S12" s="2">
        <f t="shared" si="9"/>
        <v>-1537000000000</v>
      </c>
      <c r="T12" s="2">
        <f t="shared" si="9"/>
        <v>-1287000000000</v>
      </c>
      <c r="U12" s="2">
        <f t="shared" si="9"/>
        <v>-1446000000000</v>
      </c>
      <c r="V12" s="2">
        <f t="shared" si="9"/>
        <v>-1441000000000</v>
      </c>
      <c r="W12" s="2">
        <f t="shared" si="9"/>
        <v>-1341000000000</v>
      </c>
      <c r="X12" s="2">
        <f t="shared" si="9"/>
        <v>-1153000000000</v>
      </c>
      <c r="Y12" s="2">
        <f t="shared" si="9"/>
        <v>-1045000000000</v>
      </c>
      <c r="Z12" s="2">
        <f t="shared" si="9"/>
        <v>-903000000000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1439000000000</v>
      </c>
      <c r="E13" s="2">
        <f>IFERROR(INDEX(E51:E500,MATCH("Total Debt (Quarter)",$C$51:$C$500,0)),"")</f>
        <v>1315000000000</v>
      </c>
      <c r="H13" s="2">
        <f>IFERROR(INDEX(D13:G13,COUNT(D13:G13)),"")</f>
        <v>1315000000000</v>
      </c>
      <c r="I13" s="2">
        <f t="shared" ref="I13:Z13" si="10">IFERROR(INDEX(I51:I500,MATCH($C$13,$C$51:$C$500,0)),"")</f>
        <v>1269000000000</v>
      </c>
      <c r="J13" s="2">
        <f t="shared" si="10"/>
        <v>1149000000000</v>
      </c>
      <c r="K13" s="2">
        <f t="shared" si="10"/>
        <v>1507000000000</v>
      </c>
      <c r="L13" s="2">
        <f t="shared" si="10"/>
        <v>1710000000000</v>
      </c>
      <c r="M13" s="2">
        <f t="shared" si="10"/>
        <v>1065000000000</v>
      </c>
      <c r="N13" s="2">
        <f t="shared" si="10"/>
        <v>925000000000</v>
      </c>
      <c r="O13" s="2">
        <f t="shared" si="10"/>
        <v>770000000000</v>
      </c>
      <c r="P13" s="2">
        <f t="shared" si="10"/>
        <v>598000000000</v>
      </c>
      <c r="Q13" s="2">
        <f t="shared" si="10"/>
        <v>492000000000</v>
      </c>
      <c r="R13" s="2">
        <f t="shared" si="10"/>
        <v>304000000000</v>
      </c>
      <c r="S13" s="2">
        <f t="shared" si="10"/>
        <v>199000000000</v>
      </c>
      <c r="T13" s="2">
        <f t="shared" si="10"/>
        <v>174000000000</v>
      </c>
      <c r="U13" s="2">
        <f t="shared" si="10"/>
        <v>347000000000</v>
      </c>
      <c r="V13" s="2">
        <f t="shared" si="10"/>
        <v>210000000000</v>
      </c>
      <c r="W13" s="2">
        <f t="shared" si="10"/>
        <v>268000000000</v>
      </c>
      <c r="X13" s="2">
        <f t="shared" si="10"/>
        <v>245000000000</v>
      </c>
      <c r="Y13" s="2">
        <f t="shared" si="10"/>
        <v>136000000000</v>
      </c>
      <c r="Z13" s="2">
        <f t="shared" si="10"/>
        <v>106000000000</v>
      </c>
    </row>
    <row r="14" spans="1:26" ht="15.5" x14ac:dyDescent="0.35">
      <c r="C14" t="s">
        <v>27</v>
      </c>
      <c r="D14" s="2">
        <f>IFERROR(INDEX(D51:D500,MATCH($C$14,$C$51:$C$500,0)),"")</f>
        <v>-15727262512</v>
      </c>
      <c r="E14" s="2">
        <f>IFERROR(INDEX(E51:E500,MATCH($C$14,$C$51:$C$500,0)),"")</f>
        <v>-14377204709</v>
      </c>
      <c r="H14" s="2">
        <f>IFERROR(SUM(D14:G14)*(4/MAX(1,COUNT(D14:G14))),"")</f>
        <v>-60208934442</v>
      </c>
      <c r="I14" s="2">
        <f t="shared" ref="I14:Z14" si="11">IFERROR(INDEX(I51:I500,MATCH($C$14,$C$51:$C$500,0)),"")</f>
        <v>-66221357451</v>
      </c>
      <c r="J14" s="2">
        <f t="shared" si="11"/>
        <v>-71642436977</v>
      </c>
      <c r="K14" s="2">
        <f t="shared" si="11"/>
        <v>-77944801096</v>
      </c>
      <c r="L14" s="2">
        <f t="shared" si="11"/>
        <v>-64813557487</v>
      </c>
      <c r="M14" s="2">
        <f t="shared" si="11"/>
        <v>-48124205541</v>
      </c>
      <c r="N14" s="2">
        <f t="shared" si="11"/>
        <v>-48344863874</v>
      </c>
      <c r="O14" s="2">
        <f t="shared" si="11"/>
        <v>-48181736807</v>
      </c>
      <c r="P14" s="2">
        <f t="shared" si="11"/>
        <v>-29207817043</v>
      </c>
      <c r="Q14" s="2">
        <f t="shared" si="11"/>
        <v>-23761732536</v>
      </c>
      <c r="R14" s="2">
        <f t="shared" si="11"/>
        <v>-8026998259</v>
      </c>
      <c r="S14" s="2">
        <f t="shared" si="11"/>
        <v>-5803931529</v>
      </c>
      <c r="T14" s="2">
        <f t="shared" si="11"/>
        <v>-9681023156</v>
      </c>
      <c r="U14" s="2">
        <f t="shared" si="11"/>
        <v>-7297688177</v>
      </c>
      <c r="V14" s="2">
        <f t="shared" si="11"/>
        <v>-6925496960</v>
      </c>
      <c r="W14" s="2">
        <f t="shared" si="11"/>
        <v>-8632340549</v>
      </c>
      <c r="X14" s="2">
        <f t="shared" si="11"/>
        <v>-7237040789</v>
      </c>
      <c r="Y14" s="2">
        <f t="shared" si="11"/>
        <v>-3813587503</v>
      </c>
      <c r="Z14" s="2">
        <f t="shared" si="11"/>
        <v>-3056903416</v>
      </c>
    </row>
    <row r="15" spans="1:26" ht="15.5" x14ac:dyDescent="0.35">
      <c r="C15" t="s">
        <v>28</v>
      </c>
      <c r="D15" s="2">
        <f>IFERROR(INDEX(D51:D500,MATCH($C$15,$C$51:$C$500,0)),"")</f>
        <v>-95859898362</v>
      </c>
      <c r="E15" s="2">
        <f>IFERROR(INDEX(E51:E500,MATCH($C$15,$C$51:$C$500,0)),"")</f>
        <v>-59314682538</v>
      </c>
      <c r="H15" s="2">
        <f>IFERROR(SUM(D15:G15)*(4/MAX(1,COUNT(D15:G15))),"")</f>
        <v>-310349161800</v>
      </c>
      <c r="I15" s="2">
        <f t="shared" ref="I15:Z15" si="12">IFERROR(INDEX(I51:I500,MATCH($C$15,$C$51:$C$500,0)),"")</f>
        <v>-340871486909</v>
      </c>
      <c r="J15" s="2">
        <f t="shared" si="12"/>
        <v>-387101324348</v>
      </c>
      <c r="K15" s="2">
        <f t="shared" si="12"/>
        <v>-352916243912</v>
      </c>
      <c r="L15" s="2">
        <f t="shared" si="12"/>
        <v>-292295089045</v>
      </c>
      <c r="M15" s="2">
        <f t="shared" si="12"/>
        <v>-220552779828</v>
      </c>
      <c r="N15" s="2">
        <f t="shared" si="12"/>
        <v>-230078783192</v>
      </c>
      <c r="O15" s="2">
        <f t="shared" si="12"/>
        <v>-201065998598</v>
      </c>
      <c r="P15" s="2">
        <f t="shared" si="12"/>
        <v>-187322033018</v>
      </c>
      <c r="Q15" s="2">
        <f t="shared" si="12"/>
        <v>-186750680877</v>
      </c>
      <c r="R15" s="2">
        <f t="shared" si="12"/>
        <v>-173464664107</v>
      </c>
      <c r="S15" s="2">
        <f t="shared" si="12"/>
        <v>-177892281060</v>
      </c>
      <c r="T15" s="2">
        <f t="shared" si="12"/>
        <v>-158439557374</v>
      </c>
      <c r="U15" s="2">
        <f t="shared" si="12"/>
        <v>-191400294291</v>
      </c>
      <c r="V15" s="2">
        <f t="shared" si="12"/>
        <v>-177203624605</v>
      </c>
      <c r="W15" s="2">
        <f t="shared" si="12"/>
        <v>-153737920910</v>
      </c>
      <c r="X15" s="2">
        <f t="shared" si="12"/>
        <v>-134732066349</v>
      </c>
      <c r="Y15" s="2">
        <f t="shared" si="12"/>
        <v>-119662223046</v>
      </c>
      <c r="Z15" s="2">
        <f t="shared" si="12"/>
        <v>-113967695751</v>
      </c>
    </row>
    <row r="16" spans="1:26" ht="15.5" x14ac:dyDescent="0.35">
      <c r="C16" t="s">
        <v>29</v>
      </c>
      <c r="D16" s="2">
        <f>IFERROR(INDEX(D51:D500,MATCH($C$16,$C$51:$C$500,0)),"")</f>
        <v>531979759361</v>
      </c>
      <c r="E16" s="2">
        <f>IFERROR(INDEX(E51:E500,MATCH($C$16,$C$51:$C$500,0)),"")</f>
        <v>409302133653</v>
      </c>
      <c r="H16" s="2">
        <f>IFERROR(SUM(D16:G16)*(4/MAX(1,COUNT(D16:G16))),"")</f>
        <v>1882563786028</v>
      </c>
      <c r="I16" s="2">
        <f t="shared" ref="I16:Z16" si="13">IFERROR(INDEX(I51:I500,MATCH($C$16,$C$51:$C$500,0)),"")</f>
        <v>1821867915065</v>
      </c>
      <c r="J16" s="2">
        <f t="shared" si="13"/>
        <v>1935506621742</v>
      </c>
      <c r="K16" s="2">
        <f t="shared" si="13"/>
        <v>1603164196972</v>
      </c>
      <c r="L16" s="2">
        <f t="shared" si="13"/>
        <v>1329822971089</v>
      </c>
      <c r="M16" s="2">
        <f t="shared" si="13"/>
        <v>1098370417471</v>
      </c>
      <c r="N16" s="2">
        <f t="shared" si="13"/>
        <v>1064448534874</v>
      </c>
      <c r="O16" s="2">
        <f t="shared" si="13"/>
        <v>796220911472</v>
      </c>
      <c r="P16" s="2">
        <f t="shared" si="13"/>
        <v>727700178905</v>
      </c>
      <c r="Q16" s="2">
        <f t="shared" si="13"/>
        <v>744090262873</v>
      </c>
      <c r="R16" s="2">
        <f t="shared" si="13"/>
        <v>718958200369</v>
      </c>
      <c r="S16" s="2">
        <f t="shared" si="13"/>
        <v>707110932867</v>
      </c>
      <c r="T16" s="2">
        <f t="shared" si="13"/>
        <v>742732619498</v>
      </c>
      <c r="U16" s="2">
        <f t="shared" si="13"/>
        <v>829935403086</v>
      </c>
      <c r="V16" s="2">
        <f t="shared" si="13"/>
        <v>812379718258</v>
      </c>
      <c r="W16" s="2">
        <f t="shared" si="13"/>
        <v>740100267340</v>
      </c>
      <c r="X16" s="2">
        <f t="shared" si="13"/>
        <v>629492861436</v>
      </c>
      <c r="Y16" s="2">
        <f t="shared" si="13"/>
        <v>480586456582</v>
      </c>
      <c r="Z16" s="2">
        <f t="shared" si="13"/>
        <v>440883024221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  <c r="S18" t="s">
        <v>35</v>
      </c>
      <c r="T18" t="s">
        <v>36</v>
      </c>
      <c r="U18" t="s">
        <v>37</v>
      </c>
      <c r="V18" t="s">
        <v>38</v>
      </c>
      <c r="W18" t="s">
        <v>39</v>
      </c>
      <c r="X18" t="s">
        <v>40</v>
      </c>
      <c r="Y18" t="s">
        <v>41</v>
      </c>
      <c r="Z18" t="s">
        <v>42</v>
      </c>
    </row>
    <row r="19" spans="1:26" ht="15.5" x14ac:dyDescent="0.35">
      <c r="A19" t="s">
        <v>44</v>
      </c>
      <c r="C19" t="s">
        <v>45</v>
      </c>
    </row>
    <row r="20" spans="1:26" ht="15.5" x14ac:dyDescent="0.35">
      <c r="A20" t="s">
        <v>46</v>
      </c>
      <c r="C20" t="s">
        <v>47</v>
      </c>
      <c r="D20" s="2">
        <f ca="1">IFERROR(D21*D2,"")</f>
        <v>11004400000000</v>
      </c>
      <c r="E20" s="2">
        <f ca="1">IFERROR(E21*E2,"")</f>
        <v>11184800000000</v>
      </c>
      <c r="H20" s="2">
        <f t="shared" ref="H20:Z20" ca="1" si="14">IFERROR(H21*H2,"")</f>
        <v>11184800000000</v>
      </c>
      <c r="I20" s="2">
        <f t="shared" ca="1" si="14"/>
        <v>12853500000000</v>
      </c>
      <c r="J20" s="2">
        <f t="shared" ca="1" si="14"/>
        <v>11275000000000</v>
      </c>
      <c r="K20" s="2">
        <f t="shared" ca="1" si="14"/>
        <v>8275850000000</v>
      </c>
      <c r="L20" s="2">
        <f t="shared" ca="1" si="14"/>
        <v>6359100000000</v>
      </c>
      <c r="M20" s="2">
        <f t="shared" ca="1" si="14"/>
        <v>6765000000000</v>
      </c>
      <c r="N20" s="2">
        <f t="shared" ca="1" si="14"/>
        <v>6300000000000</v>
      </c>
      <c r="O20" s="2">
        <f t="shared" ca="1" si="14"/>
        <v>6277500000000</v>
      </c>
      <c r="P20" s="2">
        <f t="shared" ca="1" si="14"/>
        <v>6255000000000</v>
      </c>
      <c r="Q20" s="2">
        <f t="shared" ca="1" si="14"/>
        <v>8100000000000</v>
      </c>
      <c r="R20" s="2">
        <f t="shared" ca="1" si="14"/>
        <v>8865000000000</v>
      </c>
      <c r="S20" s="2">
        <f t="shared" ca="1" si="14"/>
        <v>7875000000000</v>
      </c>
      <c r="T20" s="2">
        <f t="shared" ca="1" si="14"/>
        <v>12892500000000</v>
      </c>
      <c r="U20" s="2">
        <f t="shared" ca="1" si="14"/>
        <v>14625000000000</v>
      </c>
      <c r="V20" s="2">
        <f t="shared" ca="1" si="14"/>
        <v>16762500000000</v>
      </c>
      <c r="W20" s="2">
        <f t="shared" ca="1" si="14"/>
        <v>11475000000000</v>
      </c>
      <c r="X20" s="2">
        <f t="shared" ca="1" si="14"/>
        <v>7695000000000</v>
      </c>
      <c r="Y20" s="2">
        <f t="shared" ca="1" si="14"/>
        <v>3285000000000</v>
      </c>
      <c r="Z20" s="2">
        <f t="shared" ca="1" si="14"/>
        <v>1800000000000</v>
      </c>
    </row>
    <row r="21" spans="1:26" ht="15.5" x14ac:dyDescent="0.35">
      <c r="C21" t="s">
        <v>12</v>
      </c>
      <c r="D21" s="2">
        <f>IFERROR(INDEX(D51:D500,MATCH($C$7,$C$51:$C$500,0)),"")</f>
        <v>4510000000</v>
      </c>
      <c r="E21" s="2">
        <f>IFERROR(INDEX(E51:E500,MATCH($C$7,$C$51:$C$500,0)),"")</f>
        <v>4510000000</v>
      </c>
      <c r="H21" s="2">
        <f>IFERROR(INDEX(D21:G21,COUNT(D21:G21)),"")</f>
        <v>4510000000</v>
      </c>
      <c r="I21" s="2">
        <f t="shared" ref="I21:Z21" si="15">IFERROR(INDEX(I51:I500,MATCH($C$7,$C$51:$C$500,0)),"")</f>
        <v>4510000000</v>
      </c>
      <c r="J21" s="2">
        <f t="shared" si="15"/>
        <v>4510000000</v>
      </c>
      <c r="K21" s="2">
        <f t="shared" si="15"/>
        <v>4510000000</v>
      </c>
      <c r="L21" s="2">
        <f t="shared" si="15"/>
        <v>4510000000</v>
      </c>
      <c r="M21" s="2">
        <f t="shared" si="15"/>
        <v>4510000000</v>
      </c>
      <c r="N21" s="2">
        <f t="shared" si="15"/>
        <v>4500000000</v>
      </c>
      <c r="O21" s="2">
        <f t="shared" si="15"/>
        <v>4500000000</v>
      </c>
      <c r="P21" s="2">
        <f t="shared" si="15"/>
        <v>4500000000</v>
      </c>
      <c r="Q21" s="2">
        <f t="shared" si="15"/>
        <v>4500000000</v>
      </c>
      <c r="R21" s="2">
        <f t="shared" si="15"/>
        <v>4500000000</v>
      </c>
      <c r="S21" s="2">
        <f t="shared" si="15"/>
        <v>4500000000</v>
      </c>
      <c r="T21" s="2">
        <f t="shared" si="15"/>
        <v>4500000000</v>
      </c>
      <c r="U21" s="2">
        <f t="shared" si="15"/>
        <v>4500000000</v>
      </c>
      <c r="V21" s="2">
        <f t="shared" si="15"/>
        <v>4500000000</v>
      </c>
      <c r="W21" s="2">
        <f t="shared" si="15"/>
        <v>4500000000</v>
      </c>
      <c r="X21" s="2">
        <f t="shared" si="15"/>
        <v>4500000000</v>
      </c>
      <c r="Y21" s="2">
        <f t="shared" si="15"/>
        <v>4500000000</v>
      </c>
      <c r="Z21" s="2">
        <f t="shared" si="15"/>
        <v>4500000000</v>
      </c>
    </row>
    <row r="23" spans="1:26" ht="15.5" x14ac:dyDescent="0.35">
      <c r="B23" t="s">
        <v>48</v>
      </c>
      <c r="C23" t="s">
        <v>49</v>
      </c>
      <c r="D23" s="3">
        <f>IFERROR(D5/D6*100,"")</f>
        <v>4.124247807945765</v>
      </c>
      <c r="E23" s="3">
        <f>IFERROR(E5/E6*100,"")</f>
        <v>3.5070546854444191</v>
      </c>
      <c r="H23" s="3">
        <f t="shared" ref="H23:Z23" si="16">IFERROR(H5/H6*100,"")</f>
        <v>15.433822374046496</v>
      </c>
      <c r="I23" s="3">
        <f t="shared" si="16"/>
        <v>14.57484130558287</v>
      </c>
      <c r="J23" s="3">
        <f t="shared" si="16"/>
        <v>15.746832913130429</v>
      </c>
      <c r="K23" s="3">
        <f t="shared" si="16"/>
        <v>14.403479983945966</v>
      </c>
      <c r="L23" s="3">
        <f t="shared" si="16"/>
        <v>13.548935972768779</v>
      </c>
      <c r="M23" s="3">
        <f t="shared" si="16"/>
        <v>11.937254923744771</v>
      </c>
      <c r="N23" s="3">
        <f t="shared" si="16"/>
        <v>12.503847099430976</v>
      </c>
      <c r="O23" s="3">
        <f t="shared" si="16"/>
        <v>9.1508087588996858</v>
      </c>
      <c r="P23" s="3">
        <f t="shared" si="16"/>
        <v>9.6489137520338275</v>
      </c>
      <c r="Q23" s="3">
        <f t="shared" si="16"/>
        <v>8.8650759015921494</v>
      </c>
      <c r="R23" s="3">
        <f t="shared" si="16"/>
        <v>11.17020072651637</v>
      </c>
      <c r="S23" s="3">
        <f t="shared" si="16"/>
        <v>13.239175659239736</v>
      </c>
      <c r="T23" s="3">
        <f t="shared" si="16"/>
        <v>14.470258859687426</v>
      </c>
      <c r="U23" s="3">
        <f t="shared" si="16"/>
        <v>17.350316151891633</v>
      </c>
      <c r="V23" s="3">
        <f t="shared" si="16"/>
        <v>18.977408609176852</v>
      </c>
      <c r="W23" s="3">
        <f t="shared" si="16"/>
        <v>18.549141463866739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50</v>
      </c>
      <c r="D24" s="4">
        <f>IFERROR(_xlfn.RRI(5,I23,D23),"")</f>
        <v>-0.2231302993410107</v>
      </c>
      <c r="E24" s="4">
        <f>IFERROR(_xlfn.RRI(5,J23,E23),"")</f>
        <v>-0.25945771173092824</v>
      </c>
      <c r="H24" s="4">
        <f t="shared" ref="H24:Z24" si="17">IFERROR(_xlfn.RRI(5,M23,H23),"")</f>
        <v>5.2722258987638382E-2</v>
      </c>
      <c r="I24" s="4">
        <f t="shared" si="17"/>
        <v>3.1126708193388586E-2</v>
      </c>
      <c r="J24" s="4">
        <f t="shared" si="17"/>
        <v>0.11467111710859634</v>
      </c>
      <c r="K24" s="4">
        <f t="shared" si="17"/>
        <v>8.3422378349998771E-2</v>
      </c>
      <c r="L24" s="4">
        <f t="shared" si="17"/>
        <v>8.8540385918351561E-2</v>
      </c>
      <c r="M24" s="4">
        <f t="shared" si="17"/>
        <v>1.3371528376751041E-2</v>
      </c>
      <c r="N24" s="4">
        <f t="shared" si="17"/>
        <v>-1.1363723987226515E-2</v>
      </c>
      <c r="O24" s="4">
        <f t="shared" si="17"/>
        <v>-8.7576135445567083E-2</v>
      </c>
      <c r="P24" s="4">
        <f t="shared" si="17"/>
        <v>-0.11072884324784771</v>
      </c>
      <c r="Q24" s="4">
        <f t="shared" si="17"/>
        <v>-0.14120578568770314</v>
      </c>
      <c r="R24" s="4">
        <f t="shared" si="17"/>
        <v>-9.6459897786115079E-2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51</v>
      </c>
      <c r="C25" t="s">
        <v>52</v>
      </c>
      <c r="D25" s="3">
        <f>IFERROR(INDEX(D51:D500,MATCH($A$25,$C$51:$C$500,0)),"")</f>
        <v>93.79</v>
      </c>
      <c r="E25" s="3">
        <f>IFERROR(INDEX(E51:E500,MATCH($A$25,$C$51:$C$500,0)),"")</f>
        <v>78.010000000000005</v>
      </c>
      <c r="H25" s="3">
        <f>IFERROR(INDEX(D25:G25,COUNT(D25:G25)),"")</f>
        <v>78.010000000000005</v>
      </c>
      <c r="I25" s="3">
        <f t="shared" ref="I25:Z25" si="18">IFERROR(INDEX(I51:I500,MATCH($C$25,$C$51:$C$500,0)),"")</f>
        <v>311.93</v>
      </c>
      <c r="J25" s="3">
        <f t="shared" si="18"/>
        <v>321.01</v>
      </c>
      <c r="K25" s="3">
        <f t="shared" si="18"/>
        <v>261.08</v>
      </c>
      <c r="L25" s="3">
        <f t="shared" si="18"/>
        <v>222.1</v>
      </c>
      <c r="M25" s="3">
        <f t="shared" si="18"/>
        <v>182.66</v>
      </c>
      <c r="N25" s="3">
        <f t="shared" si="18"/>
        <v>175.07</v>
      </c>
      <c r="O25" s="3">
        <f t="shared" si="18"/>
        <v>123.17</v>
      </c>
      <c r="P25" s="3">
        <f t="shared" si="18"/>
        <v>113.78</v>
      </c>
      <c r="Q25" s="3">
        <f t="shared" si="18"/>
        <v>120.85</v>
      </c>
      <c r="R25" s="3">
        <f t="shared" si="18"/>
        <v>119.17</v>
      </c>
      <c r="S25" s="3">
        <f t="shared" si="18"/>
        <v>115.99</v>
      </c>
      <c r="T25" s="3">
        <f t="shared" si="18"/>
        <v>128.75</v>
      </c>
      <c r="U25" s="3">
        <f t="shared" si="18"/>
        <v>141.03</v>
      </c>
      <c r="V25" s="3">
        <f t="shared" si="18"/>
        <v>139.54</v>
      </c>
      <c r="W25" s="3">
        <f t="shared" si="18"/>
        <v>125.79</v>
      </c>
      <c r="X25" s="3">
        <f t="shared" si="18"/>
        <v>109.95</v>
      </c>
      <c r="Y25" s="3">
        <f t="shared" si="18"/>
        <v>80.209999999999994</v>
      </c>
      <c r="Z25" s="3">
        <f t="shared" si="18"/>
        <v>72.650000000000006</v>
      </c>
    </row>
    <row r="26" spans="1:26" ht="15.5" x14ac:dyDescent="0.35">
      <c r="C26" t="s">
        <v>53</v>
      </c>
      <c r="D26" s="4">
        <f>IFERROR(_xlfn.RRI(5,I25,D25),"")</f>
        <v>-0.21364278094595879</v>
      </c>
      <c r="E26" s="4">
        <f>IFERROR(_xlfn.RRI(5,J25,E25),"")</f>
        <v>-0.24642524112179598</v>
      </c>
      <c r="H26" s="4">
        <f t="shared" ref="H26:Z26" si="19">IFERROR(_xlfn.RRI(5,M25,H25),"")</f>
        <v>-0.15646838379307126</v>
      </c>
      <c r="I26" s="4">
        <f t="shared" si="19"/>
        <v>0.12245537175691612</v>
      </c>
      <c r="J26" s="4">
        <f t="shared" si="19"/>
        <v>0.21116335977611533</v>
      </c>
      <c r="K26" s="4">
        <f t="shared" si="19"/>
        <v>0.18070536034055018</v>
      </c>
      <c r="L26" s="4">
        <f t="shared" si="19"/>
        <v>0.12943276040897778</v>
      </c>
      <c r="M26" s="4">
        <f t="shared" si="19"/>
        <v>8.9169077413444375E-2</v>
      </c>
      <c r="N26" s="4">
        <f t="shared" si="19"/>
        <v>8.5820999793312591E-2</v>
      </c>
      <c r="O26" s="4">
        <f t="shared" si="19"/>
        <v>-8.8222583859575154E-3</v>
      </c>
      <c r="P26" s="4">
        <f t="shared" si="19"/>
        <v>-4.2032259019574747E-2</v>
      </c>
      <c r="Q26" s="4">
        <f t="shared" si="19"/>
        <v>-2.8350599120074982E-2</v>
      </c>
      <c r="R26" s="4">
        <f t="shared" si="19"/>
        <v>-1.0754315329592812E-2</v>
      </c>
      <c r="S26" s="4">
        <f t="shared" si="19"/>
        <v>1.0753055663447197E-2</v>
      </c>
      <c r="T26" s="4">
        <f t="shared" si="19"/>
        <v>9.9268401328842737E-2</v>
      </c>
      <c r="U26" s="4">
        <f t="shared" si="19"/>
        <v>0.14186609408051054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54</v>
      </c>
      <c r="D27" s="3">
        <f>IFERROR(D4/D21,"")</f>
        <v>819.66126626407981</v>
      </c>
      <c r="E27" s="3">
        <f>IFERROR(E4/E21,"")</f>
        <v>756.82046321108646</v>
      </c>
      <c r="H27" s="3">
        <f t="shared" ref="H27:Z27" si="20">IFERROR(H4/H21,"")</f>
        <v>3152.9634589503326</v>
      </c>
      <c r="I27" s="3">
        <f t="shared" si="20"/>
        <v>3105.3277458376942</v>
      </c>
      <c r="J27" s="3">
        <f t="shared" si="20"/>
        <v>3027.6210265514414</v>
      </c>
      <c r="K27" s="3">
        <f t="shared" si="20"/>
        <v>2909.0431387997783</v>
      </c>
      <c r="L27" s="3">
        <f t="shared" si="20"/>
        <v>2717.1550594501109</v>
      </c>
      <c r="M27" s="3">
        <f t="shared" si="20"/>
        <v>2491.0073178800444</v>
      </c>
      <c r="N27" s="3">
        <f t="shared" si="20"/>
        <v>2437.4226867213333</v>
      </c>
      <c r="O27" s="3">
        <f t="shared" si="20"/>
        <v>2443.0760128326665</v>
      </c>
      <c r="P27" s="3">
        <f t="shared" si="20"/>
        <v>2241.804184617778</v>
      </c>
      <c r="Q27" s="3">
        <f t="shared" si="20"/>
        <v>2125.6582322664444</v>
      </c>
      <c r="R27" s="3">
        <f t="shared" si="20"/>
        <v>2030.7197764093332</v>
      </c>
      <c r="S27" s="3">
        <f t="shared" si="20"/>
        <v>1818.1070815953333</v>
      </c>
      <c r="T27" s="3">
        <f t="shared" si="20"/>
        <v>1669.3588972415555</v>
      </c>
      <c r="U27" s="3">
        <f t="shared" si="20"/>
        <v>1523.3087184713333</v>
      </c>
      <c r="V27" s="3">
        <f t="shared" si="20"/>
        <v>1473.5132340762223</v>
      </c>
      <c r="W27" s="3">
        <f t="shared" si="20"/>
        <v>1284.5920260082223</v>
      </c>
      <c r="X27" s="3">
        <f t="shared" si="20"/>
        <v>1140.9426893675557</v>
      </c>
      <c r="Y27" s="3">
        <f t="shared" si="20"/>
        <v>999.54022691399996</v>
      </c>
      <c r="Z27" s="3">
        <f t="shared" si="20"/>
        <v>807.50870636599996</v>
      </c>
    </row>
    <row r="28" spans="1:26" ht="15.5" x14ac:dyDescent="0.35">
      <c r="C28" t="s">
        <v>55</v>
      </c>
      <c r="D28" s="4">
        <f>IFERROR(_xlfn.RRI(5,I27,D27),"")</f>
        <v>-0.23386483991072993</v>
      </c>
      <c r="E28" s="4">
        <f>IFERROR(_xlfn.RRI(5,J27,E27),"")</f>
        <v>-0.24215869754393471</v>
      </c>
      <c r="H28" s="4">
        <f t="shared" ref="H28:Z28" si="21">IFERROR(_xlfn.RRI(5,M27,H27),"")</f>
        <v>4.8259451453032121E-2</v>
      </c>
      <c r="I28" s="4">
        <f t="shared" si="21"/>
        <v>4.9627785982066852E-2</v>
      </c>
      <c r="J28" s="4">
        <f t="shared" si="21"/>
        <v>4.3837528189202946E-2</v>
      </c>
      <c r="K28" s="4">
        <f t="shared" si="21"/>
        <v>5.3490193284333243E-2</v>
      </c>
      <c r="L28" s="4">
        <f t="shared" si="21"/>
        <v>5.032619478891931E-2</v>
      </c>
      <c r="M28" s="4">
        <f t="shared" si="21"/>
        <v>4.1705605213969488E-2</v>
      </c>
      <c r="N28" s="4">
        <f t="shared" si="21"/>
        <v>6.0381831933650654E-2</v>
      </c>
      <c r="O28" s="4">
        <f t="shared" si="21"/>
        <v>7.9139160287690302E-2</v>
      </c>
      <c r="P28" s="4">
        <f t="shared" si="21"/>
        <v>8.0343714570862312E-2</v>
      </c>
      <c r="Q28" s="4">
        <f t="shared" si="21"/>
        <v>7.6038671603486874E-2</v>
      </c>
      <c r="R28" s="4">
        <f t="shared" si="21"/>
        <v>9.5915212070679212E-2</v>
      </c>
      <c r="S28" s="4">
        <f t="shared" si="21"/>
        <v>9.7668308769271794E-2</v>
      </c>
      <c r="T28" s="4">
        <f t="shared" si="21"/>
        <v>0.108025837984568</v>
      </c>
      <c r="U28" s="4">
        <f t="shared" si="21"/>
        <v>0.13534576115939201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56</v>
      </c>
      <c r="H29" s="4">
        <f t="shared" ref="H29:Z29" si="22">IFERROR(((H25-I25)/I25)*100%,"")</f>
        <v>-0.74991183919469118</v>
      </c>
      <c r="I29" s="4">
        <f t="shared" si="22"/>
        <v>-2.8285723186193528E-2</v>
      </c>
      <c r="J29" s="4">
        <f t="shared" si="22"/>
        <v>0.22954649915734646</v>
      </c>
      <c r="K29" s="4">
        <f t="shared" si="22"/>
        <v>0.17550652859072485</v>
      </c>
      <c r="L29" s="4">
        <f t="shared" si="22"/>
        <v>0.21592028906164457</v>
      </c>
      <c r="M29" s="4">
        <f t="shared" si="22"/>
        <v>4.3354086936653928E-2</v>
      </c>
      <c r="N29" s="4">
        <f t="shared" si="22"/>
        <v>0.42136883981488993</v>
      </c>
      <c r="O29" s="4">
        <f t="shared" si="22"/>
        <v>8.2527685006152221E-2</v>
      </c>
      <c r="P29" s="4">
        <f t="shared" si="22"/>
        <v>-5.8502275548200193E-2</v>
      </c>
      <c r="Q29" s="4">
        <f t="shared" si="22"/>
        <v>1.4097507762020581E-2</v>
      </c>
      <c r="R29" s="4">
        <f t="shared" si="22"/>
        <v>2.74161565652212E-2</v>
      </c>
      <c r="S29" s="4">
        <f t="shared" si="22"/>
        <v>-9.91067961165049E-2</v>
      </c>
      <c r="T29" s="4">
        <f t="shared" si="22"/>
        <v>-8.7073672268311711E-2</v>
      </c>
      <c r="U29" s="4">
        <f t="shared" si="22"/>
        <v>1.067794180880041E-2</v>
      </c>
      <c r="V29" s="4">
        <f t="shared" si="22"/>
        <v>0.10930916607043473</v>
      </c>
      <c r="W29" s="4">
        <f t="shared" si="22"/>
        <v>0.14406548431105051</v>
      </c>
      <c r="X29" s="4">
        <f t="shared" si="22"/>
        <v>0.37077671113327532</v>
      </c>
      <c r="Y29" s="4">
        <f t="shared" si="22"/>
        <v>0.1040605643496213</v>
      </c>
      <c r="Z29" s="4" t="str">
        <f t="shared" si="22"/>
        <v/>
      </c>
    </row>
    <row r="30" spans="1:26" ht="15.5" x14ac:dyDescent="0.35">
      <c r="C30" t="s">
        <v>57</v>
      </c>
      <c r="H30" s="4">
        <f t="shared" ref="H30:Z30" si="23">IFERROR(((H27-I27)/I27)*100%,"")</f>
        <v>1.5339995327864528E-2</v>
      </c>
      <c r="I30" s="4">
        <f t="shared" si="23"/>
        <v>2.5665933287153598E-2</v>
      </c>
      <c r="J30" s="4">
        <f t="shared" si="23"/>
        <v>4.0761818265983643E-2</v>
      </c>
      <c r="K30" s="4">
        <f t="shared" si="23"/>
        <v>7.0620952853717903E-2</v>
      </c>
      <c r="L30" s="4">
        <f t="shared" si="23"/>
        <v>9.078565925792946E-2</v>
      </c>
      <c r="M30" s="4">
        <f t="shared" si="23"/>
        <v>2.1984135722798965E-2</v>
      </c>
      <c r="N30" s="4">
        <f t="shared" si="23"/>
        <v>-2.3140197364462374E-3</v>
      </c>
      <c r="O30" s="4">
        <f t="shared" si="23"/>
        <v>8.9781181423392184E-2</v>
      </c>
      <c r="P30" s="4">
        <f t="shared" si="23"/>
        <v>5.4639993667982577E-2</v>
      </c>
      <c r="Q30" s="4">
        <f t="shared" si="23"/>
        <v>4.6751135710599592E-2</v>
      </c>
      <c r="R30" s="4">
        <f t="shared" si="23"/>
        <v>0.11694178905427222</v>
      </c>
      <c r="S30" s="4">
        <f t="shared" si="23"/>
        <v>8.9104975927925933E-2</v>
      </c>
      <c r="T30" s="4">
        <f t="shared" si="23"/>
        <v>9.5876940110200398E-2</v>
      </c>
      <c r="U30" s="4">
        <f t="shared" si="23"/>
        <v>3.3793713720073219E-2</v>
      </c>
      <c r="V30" s="4">
        <f t="shared" si="23"/>
        <v>0.14706708763797877</v>
      </c>
      <c r="W30" s="4">
        <f t="shared" si="23"/>
        <v>0.12590407737332887</v>
      </c>
      <c r="X30" s="4">
        <f t="shared" si="23"/>
        <v>0.14146750540508451</v>
      </c>
      <c r="Y30" s="4">
        <f t="shared" si="23"/>
        <v>0.23780736855729023</v>
      </c>
      <c r="Z30" s="4" t="str">
        <f t="shared" si="23"/>
        <v/>
      </c>
    </row>
    <row r="32" spans="1:26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2159.21</v>
      </c>
      <c r="E32" s="3">
        <f>IFERROR(INDEX(E51:E500,MATCH($A$32,$C$51:$C$500,0)),"")</f>
        <v>2116.06</v>
      </c>
      <c r="H32" s="3">
        <f>IFERROR(INDEX(D32:G32,COUNT(D32:G32)),"")</f>
        <v>2116.06</v>
      </c>
      <c r="I32" s="3">
        <f t="shared" ref="I32:Z32" si="24">IFERROR(INDEX(I51:I500,MATCH($C$32,$C$51:$C$500,0)),"")</f>
        <v>2038.18</v>
      </c>
      <c r="J32" s="3">
        <f t="shared" si="24"/>
        <v>1926.84</v>
      </c>
      <c r="K32" s="3">
        <f t="shared" si="24"/>
        <v>1706.91</v>
      </c>
      <c r="L32" s="3">
        <f t="shared" si="24"/>
        <v>1599.87</v>
      </c>
      <c r="M32" s="3">
        <f t="shared" si="24"/>
        <v>1448.02</v>
      </c>
      <c r="N32" s="3">
        <f t="shared" si="24"/>
        <v>1345.82</v>
      </c>
      <c r="O32" s="3">
        <f t="shared" si="24"/>
        <v>1219.23</v>
      </c>
      <c r="P32" s="3">
        <f t="shared" si="24"/>
        <v>1141.53</v>
      </c>
      <c r="Q32" s="3">
        <f t="shared" si="24"/>
        <v>1065.96</v>
      </c>
      <c r="R32" s="3">
        <f t="shared" si="24"/>
        <v>1018.27</v>
      </c>
      <c r="S32" s="3">
        <f t="shared" si="24"/>
        <v>953.03</v>
      </c>
      <c r="T32" s="3">
        <f t="shared" si="24"/>
        <v>908.17</v>
      </c>
      <c r="U32" s="3">
        <f t="shared" si="24"/>
        <v>849.38</v>
      </c>
      <c r="V32" s="3">
        <f t="shared" si="24"/>
        <v>738.28</v>
      </c>
      <c r="W32" s="3">
        <f t="shared" si="24"/>
        <v>668.15</v>
      </c>
      <c r="X32" s="3">
        <f t="shared" si="24"/>
        <v>578.69000000000005</v>
      </c>
      <c r="Y32" s="3">
        <f t="shared" si="24"/>
        <v>535.29999999999995</v>
      </c>
      <c r="Z32" s="3">
        <f t="shared" si="24"/>
        <v>496.82</v>
      </c>
    </row>
    <row r="33" spans="1:26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1.1499999999999999</v>
      </c>
      <c r="E33" s="3">
        <f>IFERROR(INDEX(E51:E500,MATCH($A$33,$C$51:$C$500,0)),"")</f>
        <v>1.1399999999999999</v>
      </c>
      <c r="H33" s="3">
        <f>IFERROR(INDEX(D33:G33,COUNT(D33:G33)),"")</f>
        <v>1.1399999999999999</v>
      </c>
      <c r="I33" s="3">
        <f t="shared" ref="I33:Z33" si="25">IFERROR(INDEX(I51:I500,MATCH($C$33,$C$51:$C$500,0)),"")</f>
        <v>1.4</v>
      </c>
      <c r="J33" s="3">
        <f t="shared" si="25"/>
        <v>1.3</v>
      </c>
      <c r="K33" s="3">
        <f t="shared" si="25"/>
        <v>1.08</v>
      </c>
      <c r="L33" s="3">
        <f t="shared" si="25"/>
        <v>0.88</v>
      </c>
      <c r="M33" s="3">
        <f t="shared" si="25"/>
        <v>1.04</v>
      </c>
      <c r="N33" s="3">
        <f t="shared" si="25"/>
        <v>1.04</v>
      </c>
      <c r="O33" s="3">
        <f t="shared" si="25"/>
        <v>1.1399999999999999</v>
      </c>
      <c r="P33" s="3">
        <f t="shared" si="25"/>
        <v>1.22</v>
      </c>
      <c r="Q33" s="3">
        <f t="shared" si="25"/>
        <v>1.69</v>
      </c>
      <c r="R33" s="3">
        <f t="shared" si="25"/>
        <v>1.93</v>
      </c>
      <c r="S33" s="3">
        <f t="shared" si="25"/>
        <v>1.84</v>
      </c>
      <c r="T33" s="3">
        <f t="shared" si="25"/>
        <v>3.15</v>
      </c>
      <c r="U33" s="3">
        <f t="shared" si="25"/>
        <v>3.83</v>
      </c>
      <c r="V33" s="3">
        <f t="shared" si="25"/>
        <v>5.05</v>
      </c>
      <c r="W33" s="3">
        <f t="shared" si="25"/>
        <v>3.82</v>
      </c>
      <c r="X33" s="3">
        <f t="shared" si="25"/>
        <v>2.95</v>
      </c>
      <c r="Y33" s="3">
        <f t="shared" si="25"/>
        <v>1.36</v>
      </c>
      <c r="Z33" s="3">
        <f t="shared" si="25"/>
        <v>0.81</v>
      </c>
    </row>
    <row r="34" spans="1:26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26.44</v>
      </c>
      <c r="E34" s="3">
        <f>IFERROR(INDEX(E51:E500,MATCH($A$34,$C$51:$C$500,0)),"")</f>
        <v>31.02</v>
      </c>
      <c r="H34" s="3">
        <f>IFERROR(INDEX(D34:G34,COUNT(D34:G34)),"")</f>
        <v>31.02</v>
      </c>
      <c r="I34" s="3">
        <f t="shared" ref="I34:Z34" si="26">IFERROR(INDEX(I51:I500,MATCH($C$34,$C$51:$C$500,0)),"")</f>
        <v>9.14</v>
      </c>
      <c r="J34" s="3">
        <f t="shared" si="26"/>
        <v>7.79</v>
      </c>
      <c r="K34" s="3">
        <f t="shared" si="26"/>
        <v>7.03</v>
      </c>
      <c r="L34" s="3">
        <f t="shared" si="26"/>
        <v>6.35</v>
      </c>
      <c r="M34" s="3">
        <f t="shared" si="26"/>
        <v>8.2100000000000009</v>
      </c>
      <c r="N34" s="3">
        <f t="shared" si="26"/>
        <v>8</v>
      </c>
      <c r="O34" s="3">
        <f t="shared" si="26"/>
        <v>11.33</v>
      </c>
      <c r="P34" s="3">
        <f t="shared" si="26"/>
        <v>12.22</v>
      </c>
      <c r="Q34" s="3">
        <f t="shared" si="26"/>
        <v>14.89</v>
      </c>
      <c r="R34" s="3">
        <f t="shared" si="26"/>
        <v>16.53</v>
      </c>
      <c r="S34" s="3">
        <f t="shared" si="26"/>
        <v>15.09</v>
      </c>
      <c r="T34" s="3">
        <f t="shared" si="26"/>
        <v>22.25</v>
      </c>
      <c r="U34" s="3">
        <f t="shared" si="26"/>
        <v>23.04</v>
      </c>
      <c r="V34" s="3">
        <f t="shared" si="26"/>
        <v>26.69</v>
      </c>
      <c r="W34" s="3">
        <f t="shared" si="26"/>
        <v>20.27</v>
      </c>
      <c r="X34" s="3">
        <f t="shared" si="26"/>
        <v>15.55</v>
      </c>
      <c r="Y34" s="3">
        <f t="shared" si="26"/>
        <v>9.1</v>
      </c>
      <c r="Z34" s="3">
        <f t="shared" si="26"/>
        <v>5.51</v>
      </c>
    </row>
    <row r="35" spans="1:26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3.03</v>
      </c>
      <c r="E35" s="3">
        <f>IFERROR(INDEX(E51:E500,MATCH($A$35,$C$51:$C$500,0)),"")</f>
        <v>3.2</v>
      </c>
      <c r="H35" s="3">
        <f>IFERROR(INDEX(D35:G35,COUNT(D35:G35)),"")</f>
        <v>3.2</v>
      </c>
      <c r="I35" s="3">
        <f t="shared" ref="I35:Z35" si="27">IFERROR(INDEX(I51:I500,MATCH($C$35,$C$51:$C$500,0)),"")</f>
        <v>0.92</v>
      </c>
      <c r="J35" s="3">
        <f t="shared" si="27"/>
        <v>0.83</v>
      </c>
      <c r="K35" s="3">
        <f t="shared" si="27"/>
        <v>0.63</v>
      </c>
      <c r="L35" s="3">
        <f t="shared" si="27"/>
        <v>0.52</v>
      </c>
      <c r="M35" s="3">
        <f t="shared" si="27"/>
        <v>0.6</v>
      </c>
      <c r="N35" s="3">
        <f t="shared" si="27"/>
        <v>0.56999999999999995</v>
      </c>
      <c r="O35" s="3">
        <f t="shared" si="27"/>
        <v>0.56999999999999995</v>
      </c>
      <c r="P35" s="3">
        <f t="shared" si="27"/>
        <v>0.62</v>
      </c>
      <c r="Q35" s="3">
        <f t="shared" si="27"/>
        <v>0.85</v>
      </c>
      <c r="R35" s="3">
        <f t="shared" si="27"/>
        <v>0.97</v>
      </c>
      <c r="S35" s="3">
        <f t="shared" si="27"/>
        <v>0.96</v>
      </c>
      <c r="T35" s="3">
        <f t="shared" si="27"/>
        <v>1.72</v>
      </c>
      <c r="U35" s="3">
        <f t="shared" si="27"/>
        <v>2.13</v>
      </c>
      <c r="V35" s="3">
        <f t="shared" si="27"/>
        <v>2.5299999999999998</v>
      </c>
      <c r="W35" s="3">
        <f t="shared" si="27"/>
        <v>1.99</v>
      </c>
      <c r="X35" s="3">
        <f t="shared" si="27"/>
        <v>1.5</v>
      </c>
      <c r="Y35" s="3">
        <f t="shared" si="27"/>
        <v>0.73</v>
      </c>
      <c r="Z35" s="3">
        <f t="shared" si="27"/>
        <v>0.5</v>
      </c>
    </row>
    <row r="36" spans="1:26" ht="15.5" x14ac:dyDescent="0.35">
      <c r="B36" t="s">
        <v>70</v>
      </c>
      <c r="C36" t="s">
        <v>71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Z36" si="28">IFERROR(INDEX(H51:H500,MATCH($C$36,$C$51:$C$500,0)),"")</f>
        <v>0.36380000000000001</v>
      </c>
      <c r="I36" s="4">
        <f t="shared" si="28"/>
        <v>0.48090000000000005</v>
      </c>
      <c r="J36" s="4">
        <f t="shared" si="28"/>
        <v>0.38939999999999997</v>
      </c>
      <c r="K36" s="4">
        <f t="shared" si="28"/>
        <v>0.4788</v>
      </c>
      <c r="L36" s="4">
        <f t="shared" si="28"/>
        <v>0.56279999999999997</v>
      </c>
      <c r="M36" s="4">
        <f t="shared" si="28"/>
        <v>0.38319999999999999</v>
      </c>
      <c r="N36" s="4">
        <f t="shared" si="28"/>
        <v>0.34350000000000003</v>
      </c>
      <c r="O36" s="4">
        <f t="shared" si="28"/>
        <v>0.40679999999999999</v>
      </c>
      <c r="P36" s="4">
        <f t="shared" si="28"/>
        <v>0.35229999999999995</v>
      </c>
      <c r="Q36" s="4">
        <f t="shared" si="28"/>
        <v>0.33169999999999999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72</v>
      </c>
      <c r="C37" t="s">
        <v>73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Z37" si="29">IFERROR(INDEX(H51:H500,MATCH($C$37,$C$51:$C$500,0)),"")</f>
        <v>125</v>
      </c>
      <c r="I37" s="3">
        <f t="shared" si="29"/>
        <v>150</v>
      </c>
      <c r="J37" s="3">
        <f t="shared" si="29"/>
        <v>125</v>
      </c>
      <c r="K37" s="3">
        <f t="shared" si="29"/>
        <v>125</v>
      </c>
      <c r="L37" s="3">
        <f t="shared" si="29"/>
        <v>125</v>
      </c>
      <c r="M37" s="3">
        <f t="shared" si="29"/>
        <v>70</v>
      </c>
      <c r="N37" s="3">
        <f t="shared" si="29"/>
        <v>60</v>
      </c>
      <c r="O37" s="3">
        <f t="shared" si="29"/>
        <v>50</v>
      </c>
      <c r="P37" s="3">
        <f t="shared" si="29"/>
        <v>40</v>
      </c>
      <c r="Q37" s="3">
        <f t="shared" si="29"/>
        <v>40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  <c r="S50" t="s">
        <v>35</v>
      </c>
      <c r="T50" t="s">
        <v>36</v>
      </c>
      <c r="U50" t="s">
        <v>37</v>
      </c>
      <c r="V50" t="s">
        <v>38</v>
      </c>
      <c r="W50" t="s">
        <v>39</v>
      </c>
      <c r="X50" t="s">
        <v>40</v>
      </c>
      <c r="Y50" t="s">
        <v>41</v>
      </c>
      <c r="Z50" t="s">
        <v>42</v>
      </c>
    </row>
    <row r="51" spans="2:26" ht="15.5" x14ac:dyDescent="0.35">
      <c r="B51" t="s">
        <v>79</v>
      </c>
      <c r="C51" t="s">
        <v>6</v>
      </c>
      <c r="D51" s="5">
        <v>3696672310851</v>
      </c>
      <c r="E51" s="5">
        <v>3413260289082</v>
      </c>
      <c r="F51" s="5">
        <v>3871148011312</v>
      </c>
      <c r="G51" s="5">
        <v>3535168451218</v>
      </c>
      <c r="I51" s="5">
        <v>14005028133728</v>
      </c>
      <c r="J51" s="5">
        <v>13654570829747</v>
      </c>
      <c r="K51" s="5">
        <v>13119784555987</v>
      </c>
      <c r="L51" s="5">
        <v>12254369318120</v>
      </c>
      <c r="M51" s="5">
        <v>11234443003639</v>
      </c>
      <c r="N51" s="5">
        <v>10968402090246</v>
      </c>
      <c r="O51" s="5">
        <v>10993842057747</v>
      </c>
      <c r="P51" s="5">
        <v>10088118830780</v>
      </c>
      <c r="Q51" s="5">
        <v>9565462045199</v>
      </c>
      <c r="R51" s="5">
        <v>9138238993842</v>
      </c>
      <c r="S51" s="5">
        <v>8181481867179</v>
      </c>
      <c r="T51" s="5">
        <v>7512115037587</v>
      </c>
      <c r="U51" s="5">
        <v>6854889233121</v>
      </c>
      <c r="V51" s="5">
        <v>6630809553343</v>
      </c>
      <c r="W51" s="5">
        <v>5780664117037</v>
      </c>
      <c r="X51" s="5">
        <v>5134242102154</v>
      </c>
      <c r="Y51" s="5">
        <v>4497931021113</v>
      </c>
      <c r="Z51" s="5">
        <v>3633789178647</v>
      </c>
    </row>
    <row r="52" spans="2:26" ht="15.5" x14ac:dyDescent="0.35">
      <c r="C52" t="s">
        <v>80</v>
      </c>
      <c r="D52" s="5">
        <v>-2324472617993</v>
      </c>
      <c r="E52" s="5">
        <v>-2131248522400</v>
      </c>
      <c r="F52" s="5">
        <v>-2351615584443</v>
      </c>
      <c r="G52" s="5">
        <v>-2171509200987</v>
      </c>
      <c r="I52" s="5">
        <v>-8680498177232</v>
      </c>
      <c r="J52" s="5">
        <v>-8477055405163</v>
      </c>
      <c r="K52" s="5">
        <v>-8416500046775</v>
      </c>
      <c r="L52" s="5">
        <v>-8089807850164</v>
      </c>
      <c r="M52" s="5">
        <v>-7226149613742</v>
      </c>
      <c r="N52" s="5">
        <v>-7055613010741</v>
      </c>
      <c r="O52" s="5">
        <v>-6752312739035</v>
      </c>
      <c r="P52" s="5">
        <v>-6246536620082</v>
      </c>
      <c r="Q52" s="5">
        <v>-5907286902999</v>
      </c>
      <c r="R52" s="5">
        <v>-5653874822666</v>
      </c>
      <c r="S52" s="5">
        <v>-5063909651665</v>
      </c>
      <c r="T52" s="5">
        <v>-4572218401004</v>
      </c>
      <c r="U52" s="5">
        <v>-4135086565009</v>
      </c>
      <c r="V52" s="5">
        <v>-4142488860541</v>
      </c>
      <c r="W52" s="5">
        <v>-3580621360619</v>
      </c>
      <c r="X52" s="5">
        <v>-3239912027011</v>
      </c>
      <c r="Y52" s="5">
        <v>-2822351586347</v>
      </c>
      <c r="Z52" s="5">
        <v>-2219244777770</v>
      </c>
    </row>
    <row r="53" spans="2:26" ht="15.5" x14ac:dyDescent="0.35">
      <c r="C53" t="s">
        <v>81</v>
      </c>
      <c r="D53" s="5">
        <v>1372199692858</v>
      </c>
      <c r="E53" s="5">
        <v>1282011766682</v>
      </c>
      <c r="F53" s="5">
        <v>1519532426869</v>
      </c>
      <c r="G53" s="5">
        <v>1363659250231</v>
      </c>
      <c r="I53" s="5">
        <v>5324529956496</v>
      </c>
      <c r="J53" s="5">
        <v>5177515424584</v>
      </c>
      <c r="K53" s="5">
        <v>4703284509212</v>
      </c>
      <c r="L53" s="5">
        <v>4164561467956</v>
      </c>
      <c r="M53" s="5">
        <v>4008293389897</v>
      </c>
      <c r="N53" s="5">
        <v>3912789079505</v>
      </c>
      <c r="O53" s="5">
        <v>4241529318712</v>
      </c>
      <c r="P53" s="5">
        <v>3841582210698</v>
      </c>
      <c r="Q53" s="5">
        <v>3658175142200</v>
      </c>
      <c r="R53" s="5">
        <v>3484364171176</v>
      </c>
      <c r="S53" s="5">
        <v>3117572215514</v>
      </c>
      <c r="T53" s="5">
        <v>2939896636583</v>
      </c>
      <c r="U53" s="5">
        <v>2719802668112</v>
      </c>
      <c r="V53" s="5">
        <v>2488320692802</v>
      </c>
      <c r="W53" s="5">
        <v>2200042756418</v>
      </c>
      <c r="X53" s="5">
        <v>1894330075143</v>
      </c>
      <c r="Y53" s="5">
        <v>1675579434766</v>
      </c>
      <c r="Z53" s="5">
        <v>1414544400877</v>
      </c>
    </row>
    <row r="54" spans="2:26" ht="15.5" x14ac:dyDescent="0.35">
      <c r="C54" t="s">
        <v>82</v>
      </c>
      <c r="D54" s="5">
        <v>-872419969239</v>
      </c>
      <c r="E54" s="5">
        <v>-896173039984</v>
      </c>
      <c r="F54" s="5">
        <v>-1187686019963</v>
      </c>
      <c r="G54" s="5">
        <v>-805076370771</v>
      </c>
      <c r="I54" s="5">
        <v>-3624930162642</v>
      </c>
      <c r="J54" s="5">
        <v>-3368664748542</v>
      </c>
      <c r="K54" s="5">
        <v>-3623453356890</v>
      </c>
      <c r="L54" s="5">
        <v>-3435903420782</v>
      </c>
      <c r="M54" s="5">
        <v>-2903946851293</v>
      </c>
      <c r="N54" s="5">
        <v>-2837141915252</v>
      </c>
      <c r="O54" s="5">
        <v>-3444449497631</v>
      </c>
      <c r="P54" s="5">
        <v>-3139005735489</v>
      </c>
      <c r="Q54" s="5">
        <v>-3024011074297</v>
      </c>
      <c r="R54" s="5">
        <v>-2792480040917</v>
      </c>
      <c r="S54" s="5">
        <v>-2425777430245</v>
      </c>
      <c r="T54" s="5">
        <v>-2261645273552</v>
      </c>
      <c r="U54" s="5">
        <v>-1962257010282</v>
      </c>
      <c r="V54" s="5">
        <v>-1746113807701</v>
      </c>
      <c r="W54" s="5">
        <v>-1537223915436</v>
      </c>
      <c r="X54" s="5">
        <v>-1303334634420</v>
      </c>
      <c r="Y54" s="5">
        <v>-1</v>
      </c>
      <c r="Z54" s="5">
        <v>-1051173568388</v>
      </c>
    </row>
    <row r="55" spans="2:26" ht="15.5" x14ac:dyDescent="0.35">
      <c r="C55" t="s">
        <v>84</v>
      </c>
      <c r="D55" s="5">
        <v>-798940283334</v>
      </c>
      <c r="E55" s="5">
        <v>-741924963372</v>
      </c>
      <c r="F55" s="5">
        <v>-1021205663465</v>
      </c>
      <c r="G55" s="5">
        <v>-678944480681</v>
      </c>
      <c r="I55" s="5">
        <v>-3029970758850</v>
      </c>
      <c r="J55" s="5">
        <v>-2783982283097</v>
      </c>
      <c r="K55" s="5">
        <v>-2835660947104</v>
      </c>
      <c r="L55" s="5">
        <v>-2923868409509</v>
      </c>
      <c r="M55" s="5">
        <v>-2366875498863</v>
      </c>
      <c r="N55" s="5">
        <v>-2291480869504</v>
      </c>
      <c r="O55" s="5">
        <v>-2837917470758</v>
      </c>
      <c r="P55" s="5">
        <v>-2632954167821</v>
      </c>
      <c r="Q55" s="5">
        <v>-2488441696775</v>
      </c>
      <c r="R55" s="5">
        <v>-2336617049311</v>
      </c>
      <c r="S55" s="5">
        <v>-2005396873955</v>
      </c>
      <c r="T55" s="5">
        <v>-1884072436469</v>
      </c>
      <c r="U55" s="5">
        <v>-1664542204226</v>
      </c>
      <c r="V55" s="5">
        <v>-1428322090992</v>
      </c>
      <c r="W55" s="5">
        <v>-1244275597160</v>
      </c>
      <c r="X55" s="5">
        <v>-1054568179138</v>
      </c>
      <c r="Y55" s="5">
        <v>-994856693041</v>
      </c>
      <c r="Z55" s="5">
        <v>-842094706880</v>
      </c>
    </row>
    <row r="56" spans="2:26" ht="15.5" x14ac:dyDescent="0.35">
      <c r="C56" t="s">
        <v>83</v>
      </c>
      <c r="D56" s="5">
        <v>-177872431171</v>
      </c>
      <c r="E56" s="5">
        <v>-191476119969</v>
      </c>
      <c r="F56" s="5">
        <v>-185566448290</v>
      </c>
      <c r="G56" s="5">
        <v>-159507274155</v>
      </c>
      <c r="I56" s="5">
        <v>-697884372380</v>
      </c>
      <c r="J56" s="5">
        <v>-695488627666</v>
      </c>
      <c r="K56" s="5">
        <v>-614786172123</v>
      </c>
      <c r="L56" s="5">
        <v>-562809346120</v>
      </c>
      <c r="M56" s="5">
        <v>-554895359698</v>
      </c>
      <c r="N56" s="5">
        <v>-507457277636</v>
      </c>
      <c r="O56" s="5">
        <v>-572413632822</v>
      </c>
      <c r="P56" s="5">
        <v>-563767602908</v>
      </c>
      <c r="Q56" s="5">
        <v>-547288289015</v>
      </c>
      <c r="R56" s="5">
        <v>-502897606337</v>
      </c>
      <c r="S56" s="5">
        <v>-458543900174</v>
      </c>
      <c r="T56" s="5">
        <v>-419558619423</v>
      </c>
      <c r="U56" s="5">
        <v>-407275905400</v>
      </c>
      <c r="V56" s="5">
        <v>-358192239710</v>
      </c>
      <c r="W56" s="5">
        <v>-297978787115</v>
      </c>
      <c r="X56" s="5">
        <v>-248766455282</v>
      </c>
      <c r="Y56" s="5">
        <v>-235168767131</v>
      </c>
      <c r="Z56" s="5">
        <v>-209078861508</v>
      </c>
    </row>
    <row r="57" spans="2:26" ht="15.5" x14ac:dyDescent="0.35">
      <c r="C57" t="s">
        <v>85</v>
      </c>
      <c r="D57" s="5">
        <v>-943632675</v>
      </c>
      <c r="E57" s="5">
        <v>-6804052809</v>
      </c>
      <c r="F57" s="5">
        <v>-2707129901</v>
      </c>
      <c r="G57" s="5">
        <v>-13926021552</v>
      </c>
      <c r="I57" s="5">
        <v>-18696776357</v>
      </c>
      <c r="J57" s="5">
        <v>-2383241740</v>
      </c>
      <c r="K57" s="5">
        <v>446589066145</v>
      </c>
      <c r="L57" s="5">
        <v>580585229730</v>
      </c>
      <c r="M57" s="5">
        <v>-28114154518</v>
      </c>
      <c r="N57" s="5">
        <v>-32232303279</v>
      </c>
      <c r="O57" s="5">
        <v>-25692414117</v>
      </c>
      <c r="P57" s="5">
        <v>-17723576482</v>
      </c>
      <c r="Q57" s="5">
        <v>59953919024</v>
      </c>
      <c r="R57" s="5">
        <v>-25840966807</v>
      </c>
      <c r="S57" s="5">
        <v>-39275973302</v>
      </c>
      <c r="X57" s="5">
        <v>-13536653910</v>
      </c>
      <c r="Y57" s="5">
        <v>-12572855770</v>
      </c>
      <c r="Z57" s="5">
        <v>-9219250088</v>
      </c>
    </row>
    <row r="58" spans="2:26" ht="15.5" x14ac:dyDescent="0.35">
      <c r="C58" t="s">
        <v>86</v>
      </c>
      <c r="D58" s="5">
        <v>499779723619</v>
      </c>
      <c r="E58" s="5">
        <v>385838726698</v>
      </c>
      <c r="F58" s="5">
        <v>331846406906</v>
      </c>
      <c r="G58" s="5">
        <v>558582879460</v>
      </c>
      <c r="I58" s="5">
        <v>1699599793854</v>
      </c>
      <c r="J58" s="5">
        <v>1808850676042</v>
      </c>
      <c r="K58" s="5">
        <v>1079831152322</v>
      </c>
      <c r="L58" s="5">
        <v>728658047174</v>
      </c>
      <c r="M58" s="5">
        <v>1104346538604</v>
      </c>
      <c r="N58" s="5">
        <v>1075647164253</v>
      </c>
      <c r="O58" s="5">
        <v>797079821081</v>
      </c>
      <c r="P58" s="5">
        <v>702576475209</v>
      </c>
      <c r="Q58" s="5">
        <v>634164067903</v>
      </c>
      <c r="R58" s="5">
        <v>691884130259</v>
      </c>
      <c r="S58" s="5">
        <v>691794785269</v>
      </c>
      <c r="T58" s="5">
        <v>678251363031</v>
      </c>
      <c r="U58" s="5">
        <v>757545657830</v>
      </c>
      <c r="V58" s="5">
        <v>742206885101</v>
      </c>
      <c r="W58" s="5">
        <v>662818840982</v>
      </c>
      <c r="X58" s="5">
        <v>590995440723</v>
      </c>
      <c r="Y58" s="5">
        <v>445553974594</v>
      </c>
      <c r="Z58" s="5">
        <v>363370832489</v>
      </c>
    </row>
    <row r="59" spans="2:26" ht="15.5" x14ac:dyDescent="0.35">
      <c r="C59" t="s">
        <v>87</v>
      </c>
      <c r="D59" s="5">
        <v>32200035742</v>
      </c>
      <c r="E59" s="5">
        <v>23463406955</v>
      </c>
      <c r="F59" s="5">
        <v>24732295986</v>
      </c>
      <c r="G59" s="5">
        <v>29504224585</v>
      </c>
      <c r="I59" s="5">
        <v>122268121211</v>
      </c>
      <c r="J59" s="5">
        <v>126655945700</v>
      </c>
      <c r="K59" s="5">
        <v>523333044650</v>
      </c>
      <c r="L59" s="5">
        <v>601164923915</v>
      </c>
      <c r="M59" s="5">
        <v>-5976121133</v>
      </c>
      <c r="N59" s="5">
        <v>-11198629379</v>
      </c>
      <c r="O59" s="5">
        <v>-858909609</v>
      </c>
      <c r="P59" s="5">
        <v>25123703696</v>
      </c>
      <c r="Q59" s="5">
        <v>109926194970</v>
      </c>
      <c r="R59" s="5">
        <v>27074070110</v>
      </c>
      <c r="S59" s="5">
        <v>15316147598</v>
      </c>
      <c r="T59" s="5">
        <v>64481256467</v>
      </c>
      <c r="U59" s="5">
        <v>72389745256</v>
      </c>
      <c r="V59" s="5">
        <v>70172833157</v>
      </c>
      <c r="W59" s="5">
        <v>77281426358</v>
      </c>
      <c r="X59" s="5">
        <v>38497420713</v>
      </c>
      <c r="Y59" s="5">
        <v>35032481988</v>
      </c>
      <c r="Z59" s="5">
        <v>77512191732</v>
      </c>
    </row>
    <row r="60" spans="2:26" ht="15.5" x14ac:dyDescent="0.35">
      <c r="C60" t="s">
        <v>89</v>
      </c>
      <c r="D60" s="5">
        <v>48953878019</v>
      </c>
      <c r="E60" s="5">
        <v>44604694512</v>
      </c>
      <c r="F60" s="5">
        <v>47941963148</v>
      </c>
      <c r="G60" s="5">
        <v>58340913170</v>
      </c>
      <c r="I60" s="5">
        <v>206400162448</v>
      </c>
      <c r="J60" s="5">
        <v>199083794118</v>
      </c>
      <c r="K60" s="5">
        <v>152838262019</v>
      </c>
      <c r="L60" s="5">
        <v>58929023875</v>
      </c>
      <c r="M60" s="5">
        <v>54920983596</v>
      </c>
      <c r="N60" s="5">
        <v>82628410552</v>
      </c>
      <c r="O60" s="5">
        <v>90683171895</v>
      </c>
      <c r="P60" s="5">
        <v>74324750104</v>
      </c>
      <c r="Q60" s="5">
        <v>73157117119</v>
      </c>
      <c r="R60" s="5">
        <v>63162296862</v>
      </c>
      <c r="S60" s="5">
        <v>73664258131</v>
      </c>
      <c r="T60" s="5">
        <v>87847952765</v>
      </c>
      <c r="U60" s="5">
        <v>80645956633</v>
      </c>
      <c r="V60" s="5">
        <v>75274104517</v>
      </c>
      <c r="W60" s="5">
        <v>82513767507</v>
      </c>
      <c r="X60" s="5">
        <v>70223668852</v>
      </c>
      <c r="Y60" s="5">
        <v>65977112592</v>
      </c>
      <c r="Z60" s="5">
        <v>66502249517</v>
      </c>
    </row>
    <row r="61" spans="2:26" ht="15.5" x14ac:dyDescent="0.35">
      <c r="C61" t="s">
        <v>27</v>
      </c>
      <c r="D61" s="5">
        <v>-15727262512</v>
      </c>
      <c r="E61" s="5">
        <v>-14377204709</v>
      </c>
      <c r="F61" s="5">
        <v>-15574266068</v>
      </c>
      <c r="G61" s="5">
        <v>-17328854094</v>
      </c>
      <c r="I61" s="5">
        <v>-66221357451</v>
      </c>
      <c r="J61" s="5">
        <v>-71642436977</v>
      </c>
      <c r="K61" s="5">
        <v>-77944801096</v>
      </c>
      <c r="L61" s="5">
        <v>-64813557487</v>
      </c>
      <c r="M61" s="5">
        <v>-48124205541</v>
      </c>
      <c r="N61" s="5">
        <v>-48344863874</v>
      </c>
      <c r="O61" s="5">
        <v>-48181736807</v>
      </c>
      <c r="P61" s="5">
        <v>-29207817043</v>
      </c>
      <c r="Q61" s="5">
        <v>-23761732536</v>
      </c>
      <c r="R61" s="5">
        <v>-8026998259</v>
      </c>
      <c r="S61" s="5">
        <v>-5803931529</v>
      </c>
      <c r="T61" s="5">
        <v>-9681023156</v>
      </c>
      <c r="U61" s="5">
        <v>-7297688177</v>
      </c>
      <c r="V61" s="5">
        <v>-6925496960</v>
      </c>
      <c r="W61" s="5">
        <v>-8632340549</v>
      </c>
      <c r="X61" s="5">
        <v>-7237040789</v>
      </c>
      <c r="Y61" s="5">
        <v>-3813587503</v>
      </c>
      <c r="Z61" s="5">
        <v>-3056903416</v>
      </c>
    </row>
    <row r="62" spans="2:26" ht="15.5" x14ac:dyDescent="0.35">
      <c r="C62" t="s">
        <v>88</v>
      </c>
      <c r="X62" s="5">
        <v>2829000665</v>
      </c>
      <c r="Y62" s="5">
        <v>1483107030</v>
      </c>
      <c r="Z62" s="5">
        <v>1128846585</v>
      </c>
    </row>
    <row r="63" spans="2:26" ht="15.5" x14ac:dyDescent="0.35">
      <c r="C63" t="s">
        <v>90</v>
      </c>
      <c r="X63" s="5">
        <v>-20802412177</v>
      </c>
      <c r="Y63" s="5">
        <v>-20994247033</v>
      </c>
      <c r="Z63" s="5">
        <v>18226560662</v>
      </c>
    </row>
    <row r="64" spans="2:26" ht="15.5" x14ac:dyDescent="0.35">
      <c r="C64" t="s">
        <v>92</v>
      </c>
      <c r="D64" s="5">
        <v>-82947090</v>
      </c>
      <c r="E64" s="5">
        <v>39969961</v>
      </c>
      <c r="F64" s="5">
        <v>-4928271193</v>
      </c>
      <c r="G64" s="5">
        <v>2418187061</v>
      </c>
      <c r="I64" s="5">
        <v>786092571</v>
      </c>
      <c r="J64" s="5">
        <v>1597830299</v>
      </c>
      <c r="K64" s="5">
        <v>1850517582</v>
      </c>
      <c r="L64" s="5">
        <v>26464227797</v>
      </c>
      <c r="M64" s="5">
        <v>15341255330</v>
      </c>
      <c r="N64" s="5">
        <v>-13249872778</v>
      </c>
      <c r="O64" s="5">
        <v>-17667930580</v>
      </c>
      <c r="P64" s="5">
        <v>-2269652883</v>
      </c>
      <c r="Q64" s="5">
        <v>576891363</v>
      </c>
      <c r="R64" s="5">
        <v>-2220261686</v>
      </c>
      <c r="S64" s="5">
        <v>-13268205702</v>
      </c>
      <c r="T64" s="5">
        <v>-13685673142</v>
      </c>
      <c r="U64" s="5">
        <v>-958523200</v>
      </c>
      <c r="V64" s="5">
        <v>1824225600</v>
      </c>
      <c r="W64" s="5">
        <v>3399999400</v>
      </c>
      <c r="X64" s="5">
        <v>7020858072</v>
      </c>
      <c r="Y64" s="5">
        <v>4952952672</v>
      </c>
      <c r="Z64" s="5">
        <v>3930688472</v>
      </c>
    </row>
    <row r="65" spans="3:26" ht="15.5" x14ac:dyDescent="0.35">
      <c r="C65" t="s">
        <v>94</v>
      </c>
      <c r="D65" s="5">
        <v>32200035742</v>
      </c>
      <c r="E65" s="5">
        <v>23463406955</v>
      </c>
      <c r="F65" s="5">
        <v>24732295986</v>
      </c>
      <c r="G65" s="5">
        <v>29504224585</v>
      </c>
      <c r="I65" s="5">
        <v>122268121211</v>
      </c>
      <c r="J65" s="5">
        <v>126655945700</v>
      </c>
      <c r="K65" s="5">
        <v>523333044650</v>
      </c>
      <c r="L65" s="5">
        <v>601164923915</v>
      </c>
      <c r="M65" s="5">
        <v>-5976121133</v>
      </c>
      <c r="N65" s="5">
        <v>-11198629379</v>
      </c>
      <c r="O65" s="5">
        <v>-858909609</v>
      </c>
      <c r="P65" s="5">
        <v>25123703696</v>
      </c>
      <c r="Q65" s="5">
        <v>109926194970</v>
      </c>
      <c r="R65" s="5">
        <v>27074070110</v>
      </c>
      <c r="S65" s="5">
        <v>15316147598</v>
      </c>
      <c r="T65" s="5">
        <v>64481256467</v>
      </c>
      <c r="U65" s="5">
        <v>72389745256</v>
      </c>
      <c r="V65" s="5">
        <v>70172833157</v>
      </c>
      <c r="W65" s="5">
        <v>77281426358</v>
      </c>
      <c r="X65" s="5">
        <v>38497420713</v>
      </c>
      <c r="Y65" s="5">
        <v>35032481988</v>
      </c>
      <c r="Z65" s="5">
        <v>77512191732</v>
      </c>
    </row>
    <row r="66" spans="3:26" ht="15.5" x14ac:dyDescent="0.35">
      <c r="C66" t="s">
        <v>29</v>
      </c>
      <c r="D66" s="5">
        <v>531979759361</v>
      </c>
      <c r="E66" s="5">
        <v>409302133653</v>
      </c>
      <c r="F66" s="5">
        <v>356578702892</v>
      </c>
      <c r="G66" s="5">
        <v>588087104045</v>
      </c>
      <c r="I66" s="5">
        <v>1821867915065</v>
      </c>
      <c r="J66" s="5">
        <v>1935506621742</v>
      </c>
      <c r="K66" s="5">
        <v>1603164196972</v>
      </c>
      <c r="L66" s="5">
        <v>1329822971089</v>
      </c>
      <c r="M66" s="5">
        <v>1098370417471</v>
      </c>
      <c r="N66" s="5">
        <v>1064448534874</v>
      </c>
      <c r="O66" s="5">
        <v>796220911472</v>
      </c>
      <c r="P66" s="5">
        <v>727700178905</v>
      </c>
      <c r="Q66" s="5">
        <v>744090262873</v>
      </c>
      <c r="R66" s="5">
        <v>718958200369</v>
      </c>
      <c r="S66" s="5">
        <v>707110932867</v>
      </c>
      <c r="T66" s="5">
        <v>742732619498</v>
      </c>
      <c r="U66" s="5">
        <v>829935403086</v>
      </c>
      <c r="V66" s="5">
        <v>812379718258</v>
      </c>
      <c r="W66" s="5">
        <v>740100267340</v>
      </c>
      <c r="X66" s="5">
        <v>629492861436</v>
      </c>
      <c r="Y66" s="5">
        <v>480586456582</v>
      </c>
      <c r="Z66" s="5">
        <v>440883024221</v>
      </c>
    </row>
    <row r="67" spans="3:26" ht="15.5" x14ac:dyDescent="0.35">
      <c r="C67" t="s">
        <v>28</v>
      </c>
      <c r="D67" s="5">
        <v>-95859898362</v>
      </c>
      <c r="E67" s="5">
        <v>-59314682538</v>
      </c>
      <c r="F67" s="5">
        <v>-77119428718</v>
      </c>
      <c r="G67" s="5">
        <v>-141031483264</v>
      </c>
      <c r="I67" s="5">
        <v>-340871486909</v>
      </c>
      <c r="J67" s="5">
        <v>-387101324348</v>
      </c>
      <c r="K67" s="5">
        <v>-352916243912</v>
      </c>
      <c r="L67" s="5">
        <v>-292295089045</v>
      </c>
      <c r="M67" s="5">
        <v>-220552779828</v>
      </c>
      <c r="N67" s="5">
        <v>-230078783192</v>
      </c>
      <c r="O67" s="5">
        <v>-201065998598</v>
      </c>
      <c r="P67" s="5">
        <v>-187322033018</v>
      </c>
      <c r="Q67" s="5">
        <v>-186750680877</v>
      </c>
      <c r="R67" s="5">
        <v>-173464664107</v>
      </c>
      <c r="S67" s="5">
        <v>-177892281060</v>
      </c>
      <c r="T67" s="5">
        <v>-158439557374</v>
      </c>
      <c r="U67" s="5">
        <v>-191400294291</v>
      </c>
      <c r="V67" s="5">
        <v>-177203624605</v>
      </c>
      <c r="W67" s="5">
        <v>-153737920910</v>
      </c>
      <c r="X67" s="5">
        <v>-134732066349</v>
      </c>
      <c r="Y67" s="5">
        <v>-119662223046</v>
      </c>
      <c r="Z67" s="5">
        <v>-113967695751</v>
      </c>
    </row>
    <row r="68" spans="3:26" ht="15.5" x14ac:dyDescent="0.35">
      <c r="C68" t="s">
        <v>95</v>
      </c>
      <c r="D68" s="5">
        <v>436119860999</v>
      </c>
      <c r="E68" s="5">
        <v>349987451115</v>
      </c>
      <c r="F68" s="5">
        <v>279459274174</v>
      </c>
      <c r="G68" s="5">
        <v>447055620781</v>
      </c>
      <c r="I68" s="5">
        <v>1480996428156</v>
      </c>
      <c r="J68" s="5">
        <v>1548405297394</v>
      </c>
      <c r="K68" s="5">
        <v>1250247953060</v>
      </c>
      <c r="L68" s="5">
        <v>1037527882044</v>
      </c>
      <c r="M68" s="5">
        <v>877817637643</v>
      </c>
      <c r="N68" s="5">
        <v>834369751682</v>
      </c>
      <c r="O68" s="5">
        <v>595154912874</v>
      </c>
      <c r="P68" s="5">
        <v>540378145887</v>
      </c>
      <c r="Q68" s="5">
        <v>557339581996</v>
      </c>
      <c r="R68" s="5">
        <v>545493536262</v>
      </c>
      <c r="S68" s="5">
        <v>529218651807</v>
      </c>
      <c r="T68" s="5">
        <v>584293062124</v>
      </c>
      <c r="U68" s="5">
        <v>638535108795</v>
      </c>
      <c r="V68" s="5">
        <v>635176093653</v>
      </c>
      <c r="W68" s="5">
        <v>586362346430</v>
      </c>
      <c r="X68" s="5">
        <v>494760795087</v>
      </c>
      <c r="Y68" s="5">
        <v>360924233536</v>
      </c>
      <c r="Z68" s="5">
        <v>326915328470</v>
      </c>
    </row>
    <row r="69" spans="3:26" ht="15.5" x14ac:dyDescent="0.35">
      <c r="C69" t="s">
        <v>96</v>
      </c>
      <c r="X69" s="5">
        <v>-5871536166</v>
      </c>
      <c r="Y69" s="5">
        <v>-959857198</v>
      </c>
      <c r="Z69" s="5">
        <v>-6267430103</v>
      </c>
    </row>
    <row r="70" spans="3:26" ht="15.5" x14ac:dyDescent="0.35">
      <c r="C70" t="s">
        <v>97</v>
      </c>
      <c r="D70" s="5">
        <v>436119860999</v>
      </c>
      <c r="E70" s="5">
        <v>349987451115</v>
      </c>
      <c r="F70" s="5">
        <v>279459274174</v>
      </c>
      <c r="G70" s="5">
        <v>447055620781</v>
      </c>
      <c r="I70" s="5">
        <v>1480996428156</v>
      </c>
      <c r="J70" s="5">
        <v>1548405297394</v>
      </c>
      <c r="K70" s="5">
        <v>1250247953060</v>
      </c>
      <c r="L70" s="5">
        <v>1037527882044</v>
      </c>
      <c r="M70" s="5">
        <v>877817637643</v>
      </c>
      <c r="N70" s="5">
        <v>834369751682</v>
      </c>
      <c r="O70" s="5">
        <v>595154912874</v>
      </c>
      <c r="P70" s="5">
        <v>540378145887</v>
      </c>
      <c r="Q70" s="5">
        <v>557339581996</v>
      </c>
      <c r="R70" s="5">
        <v>545493536262</v>
      </c>
      <c r="S70" s="5">
        <v>529218651807</v>
      </c>
      <c r="T70" s="5">
        <v>584293062124</v>
      </c>
      <c r="U70" s="5">
        <v>638535108795</v>
      </c>
      <c r="V70" s="5">
        <v>635176093653</v>
      </c>
      <c r="W70" s="5">
        <v>586362346430</v>
      </c>
      <c r="X70" s="5">
        <v>488889258921</v>
      </c>
      <c r="Y70" s="5">
        <v>359964376338</v>
      </c>
      <c r="Z70" s="5">
        <v>320647898367</v>
      </c>
    </row>
    <row r="71" spans="3:26" ht="15.5" x14ac:dyDescent="0.35">
      <c r="C71" t="s">
        <v>98</v>
      </c>
      <c r="D71" s="5">
        <v>-1582451203</v>
      </c>
      <c r="E71" s="5">
        <v>-777641295</v>
      </c>
      <c r="F71" s="5">
        <v>-11816269732</v>
      </c>
      <c r="G71" s="5">
        <v>10675775953</v>
      </c>
      <c r="I71" s="5">
        <v>-91852483</v>
      </c>
      <c r="J71" s="5">
        <v>-7582549153</v>
      </c>
      <c r="K71" s="5">
        <v>-16586923279</v>
      </c>
      <c r="L71" s="5">
        <v>23661577721</v>
      </c>
      <c r="M71" s="5">
        <v>-3107788936</v>
      </c>
      <c r="N71" s="5">
        <v>9534514227</v>
      </c>
      <c r="O71" s="5">
        <v>-26655842576</v>
      </c>
      <c r="P71" s="5">
        <v>12660955989</v>
      </c>
      <c r="Q71" s="5">
        <v>-95642149525</v>
      </c>
      <c r="R71" s="5">
        <v>-18841817628</v>
      </c>
      <c r="S71" s="5">
        <v>52242517862</v>
      </c>
      <c r="T71" s="5">
        <v>18580615285</v>
      </c>
      <c r="U71" s="5">
        <v>35611613039</v>
      </c>
      <c r="V71" s="5">
        <v>8391985065</v>
      </c>
      <c r="W71" s="5">
        <v>-1053466837</v>
      </c>
    </row>
    <row r="72" spans="3:26" ht="15.5" x14ac:dyDescent="0.35">
      <c r="C72" t="s">
        <v>99</v>
      </c>
      <c r="D72" s="5">
        <v>434537409796</v>
      </c>
      <c r="E72" s="5">
        <v>349209809820</v>
      </c>
      <c r="F72" s="5">
        <v>267643004442</v>
      </c>
      <c r="G72" s="5">
        <v>457731396734</v>
      </c>
      <c r="I72" s="5">
        <v>1480904575673</v>
      </c>
      <c r="J72" s="5">
        <v>1540822748241</v>
      </c>
      <c r="K72" s="5">
        <v>1233661029781</v>
      </c>
      <c r="L72" s="5">
        <v>1061189459765</v>
      </c>
      <c r="M72" s="5">
        <v>874709848707</v>
      </c>
      <c r="N72" s="5">
        <v>843904265909</v>
      </c>
      <c r="O72" s="5">
        <v>568499070298</v>
      </c>
      <c r="P72" s="5">
        <v>553039101876</v>
      </c>
      <c r="Q72" s="5">
        <v>461697432471</v>
      </c>
      <c r="R72" s="5">
        <v>526651718634</v>
      </c>
      <c r="S72" s="5">
        <v>581461169669</v>
      </c>
      <c r="T72" s="5">
        <v>602873677409</v>
      </c>
      <c r="U72" s="5">
        <v>674146721834</v>
      </c>
      <c r="V72" s="5">
        <v>643568078718</v>
      </c>
      <c r="W72" s="5">
        <v>585308879593</v>
      </c>
    </row>
    <row r="73" spans="3:26" ht="15.5" x14ac:dyDescent="0.35">
      <c r="C73" t="s">
        <v>100</v>
      </c>
      <c r="D73" s="5">
        <v>436119860999</v>
      </c>
      <c r="E73" s="5">
        <v>349987451115</v>
      </c>
      <c r="F73" s="5">
        <v>279459274174</v>
      </c>
      <c r="G73" s="5">
        <v>447055620781</v>
      </c>
      <c r="I73" s="5">
        <v>1480996428156</v>
      </c>
      <c r="J73" s="5">
        <v>1548405297394</v>
      </c>
      <c r="K73" s="5">
        <v>1250247953060</v>
      </c>
      <c r="L73" s="5">
        <v>1037527882044</v>
      </c>
      <c r="M73" s="5">
        <v>877817637643</v>
      </c>
      <c r="N73" s="5">
        <v>834369751682</v>
      </c>
      <c r="O73" s="5">
        <v>595154912874</v>
      </c>
      <c r="P73" s="5">
        <v>540378145887</v>
      </c>
      <c r="Q73" s="5">
        <v>557339581996</v>
      </c>
      <c r="R73" s="5">
        <v>545493536262</v>
      </c>
      <c r="S73" s="5">
        <v>529218651807</v>
      </c>
      <c r="T73" s="5">
        <v>584293062124</v>
      </c>
      <c r="U73" s="5">
        <v>638535108795</v>
      </c>
      <c r="V73" s="5">
        <v>635176093653</v>
      </c>
      <c r="W73" s="5">
        <v>586362346430</v>
      </c>
      <c r="X73" s="5">
        <v>488889258921</v>
      </c>
      <c r="Y73" s="5">
        <v>359964376338</v>
      </c>
      <c r="Z73" s="5">
        <v>320647898367</v>
      </c>
    </row>
    <row r="74" spans="3:26" ht="15.5" x14ac:dyDescent="0.35">
      <c r="C74" t="s">
        <v>8</v>
      </c>
      <c r="D74" s="5">
        <v>421378684721</v>
      </c>
      <c r="E74" s="5">
        <v>351032889136</v>
      </c>
      <c r="F74" s="5">
        <v>259913679418</v>
      </c>
      <c r="G74" s="5">
        <v>444786983880</v>
      </c>
      <c r="I74" s="5">
        <v>1407948078071</v>
      </c>
      <c r="J74" s="5">
        <v>1440965369014</v>
      </c>
      <c r="K74" s="5">
        <v>1161732380957</v>
      </c>
      <c r="L74" s="5">
        <v>1023047245674</v>
      </c>
      <c r="M74" s="5">
        <v>820722564924</v>
      </c>
      <c r="N74" s="5">
        <v>797399802068</v>
      </c>
      <c r="O74" s="5">
        <v>529926626764</v>
      </c>
      <c r="P74" s="5">
        <v>524210824601</v>
      </c>
      <c r="Q74" s="5">
        <v>450523902796</v>
      </c>
      <c r="R74" s="5">
        <v>517769314261</v>
      </c>
      <c r="S74" s="5">
        <v>574201712285</v>
      </c>
      <c r="T74" s="5">
        <v>597960150050</v>
      </c>
      <c r="U74" s="5">
        <v>670234359506</v>
      </c>
      <c r="V74" s="5">
        <v>636342130569</v>
      </c>
      <c r="W74" s="5">
        <v>564994930611</v>
      </c>
    </row>
    <row r="75" spans="3:26" ht="15.5" x14ac:dyDescent="0.35">
      <c r="C75" t="s">
        <v>101</v>
      </c>
      <c r="D75" s="5">
        <v>13158725075</v>
      </c>
      <c r="E75" s="5">
        <v>-1823079316</v>
      </c>
      <c r="F75" s="5">
        <v>7729325024</v>
      </c>
      <c r="G75" s="5">
        <v>12944412854</v>
      </c>
      <c r="I75" s="5">
        <v>72956497602</v>
      </c>
      <c r="J75" s="5">
        <v>99857379227</v>
      </c>
      <c r="K75" s="5">
        <v>71928648824</v>
      </c>
      <c r="L75" s="5">
        <v>38142214091</v>
      </c>
      <c r="M75" s="5">
        <v>53987283783</v>
      </c>
      <c r="N75" s="5">
        <v>46504463841</v>
      </c>
      <c r="O75" s="5">
        <v>38572443534</v>
      </c>
      <c r="P75" s="5">
        <v>28828277275</v>
      </c>
      <c r="Q75" s="5">
        <v>11173529675</v>
      </c>
      <c r="R75" s="5">
        <v>8882404373</v>
      </c>
      <c r="S75" s="5">
        <v>7259457384</v>
      </c>
      <c r="T75" s="5">
        <v>4913527359</v>
      </c>
      <c r="U75" s="5">
        <v>3912362328</v>
      </c>
      <c r="V75" s="5">
        <v>7225948149</v>
      </c>
      <c r="W75" s="5">
        <v>20313948982</v>
      </c>
    </row>
    <row r="76" spans="3:26" ht="15.5" x14ac:dyDescent="0.35">
      <c r="C76" t="s">
        <v>102</v>
      </c>
      <c r="D76" s="5">
        <v>436119860999</v>
      </c>
      <c r="E76" s="5">
        <v>349987451115</v>
      </c>
      <c r="F76" s="5">
        <v>279459274174</v>
      </c>
      <c r="G76" s="5">
        <v>447055620781</v>
      </c>
      <c r="I76" s="5">
        <v>1480996428156</v>
      </c>
      <c r="J76" s="5">
        <v>1548405297394</v>
      </c>
      <c r="K76" s="5">
        <v>1250247953060</v>
      </c>
      <c r="L76" s="5">
        <v>1037527882044</v>
      </c>
      <c r="M76" s="5">
        <v>877817637643</v>
      </c>
      <c r="N76" s="5">
        <v>834369751682</v>
      </c>
      <c r="O76" s="5">
        <v>595154912874</v>
      </c>
      <c r="P76" s="5">
        <v>540378145887</v>
      </c>
      <c r="Q76" s="5">
        <v>557339581996</v>
      </c>
      <c r="R76" s="5">
        <v>545493536262</v>
      </c>
      <c r="S76" s="5">
        <v>529218651807</v>
      </c>
      <c r="T76" s="5">
        <v>584293062124</v>
      </c>
      <c r="U76" s="5">
        <v>638535108795</v>
      </c>
      <c r="V76" s="5">
        <v>635176093653</v>
      </c>
      <c r="W76" s="5">
        <v>586362346430</v>
      </c>
      <c r="X76" s="5">
        <v>488889258921</v>
      </c>
      <c r="Y76" s="5">
        <v>359964376338</v>
      </c>
      <c r="Z76" s="5">
        <v>320647898367</v>
      </c>
    </row>
    <row r="77" spans="3:26" ht="15.5" x14ac:dyDescent="0.35">
      <c r="C77" t="s">
        <v>103</v>
      </c>
      <c r="D77" s="5">
        <v>434537409796</v>
      </c>
      <c r="E77" s="5">
        <v>349209809820</v>
      </c>
      <c r="F77" s="5">
        <v>267643004442</v>
      </c>
      <c r="G77" s="5">
        <v>457731396734</v>
      </c>
      <c r="I77" s="5">
        <v>1480904575673</v>
      </c>
      <c r="J77" s="5">
        <v>1540822748241</v>
      </c>
      <c r="K77" s="5">
        <v>1233661029781</v>
      </c>
      <c r="L77" s="5">
        <v>1061189459765</v>
      </c>
      <c r="M77" s="5">
        <v>874709848707</v>
      </c>
      <c r="N77" s="5">
        <v>843904265909</v>
      </c>
      <c r="O77" s="5">
        <v>568499070298</v>
      </c>
      <c r="P77" s="5">
        <v>553039101876</v>
      </c>
      <c r="Q77" s="5">
        <v>461697432471</v>
      </c>
      <c r="R77" s="5">
        <v>526651718634</v>
      </c>
      <c r="S77" s="5">
        <v>581461169669</v>
      </c>
      <c r="T77" s="5">
        <v>602873677409</v>
      </c>
      <c r="U77" s="5">
        <v>674146721834</v>
      </c>
      <c r="V77" s="5">
        <v>643568078718</v>
      </c>
      <c r="W77" s="5">
        <v>585308879593</v>
      </c>
    </row>
    <row r="78" spans="3:26" ht="15.5" x14ac:dyDescent="0.35">
      <c r="C78" t="s">
        <v>224</v>
      </c>
    </row>
    <row r="79" spans="3:26" ht="15.5" x14ac:dyDescent="0.35">
      <c r="C79" t="s">
        <v>104</v>
      </c>
      <c r="D79" s="5">
        <v>434537409796</v>
      </c>
      <c r="E79" s="5">
        <v>349209809820</v>
      </c>
      <c r="F79" s="5">
        <v>267643004442</v>
      </c>
      <c r="G79" s="5">
        <v>457731396734</v>
      </c>
      <c r="I79" s="5">
        <v>1480904575673</v>
      </c>
      <c r="J79" s="5">
        <v>1540822748241</v>
      </c>
      <c r="K79" s="5">
        <v>1233661029781</v>
      </c>
      <c r="L79" s="5">
        <v>1061189459765</v>
      </c>
      <c r="M79" s="5">
        <v>874709848707</v>
      </c>
      <c r="N79" s="5">
        <v>843904265909</v>
      </c>
      <c r="O79" s="5">
        <v>568499070298</v>
      </c>
      <c r="P79" s="5">
        <v>553039101876</v>
      </c>
      <c r="Q79" s="5">
        <v>461697432471</v>
      </c>
      <c r="R79" s="5">
        <v>526651718634</v>
      </c>
      <c r="S79" s="5">
        <v>581461169669</v>
      </c>
      <c r="T79" s="5">
        <v>602873677409</v>
      </c>
      <c r="U79" s="5">
        <v>674146721834</v>
      </c>
      <c r="V79" s="5">
        <v>643568078718</v>
      </c>
      <c r="W79" s="5">
        <v>585308879593</v>
      </c>
    </row>
    <row r="81" spans="2:26" ht="15.5" x14ac:dyDescent="0.35">
      <c r="B81" t="s">
        <v>105</v>
      </c>
      <c r="C81" t="s">
        <v>106</v>
      </c>
    </row>
    <row r="82" spans="2:26" ht="15.5" x14ac:dyDescent="0.35">
      <c r="C82" t="s">
        <v>107</v>
      </c>
    </row>
    <row r="83" spans="2:26" ht="15.5" x14ac:dyDescent="0.35">
      <c r="C83" t="s">
        <v>20</v>
      </c>
      <c r="D83" s="5">
        <v>5367042204715</v>
      </c>
      <c r="E83" s="5">
        <v>4875688767428</v>
      </c>
      <c r="F83" s="5">
        <v>4637951601745</v>
      </c>
      <c r="G83" s="5">
        <v>4865422777614</v>
      </c>
      <c r="I83" s="5">
        <v>4637951601745</v>
      </c>
      <c r="J83" s="5">
        <v>4456622005587</v>
      </c>
      <c r="K83" s="5">
        <v>3694248506797</v>
      </c>
      <c r="L83" s="5">
        <v>3483982764420</v>
      </c>
      <c r="M83" s="5">
        <v>2687633660874</v>
      </c>
      <c r="N83" s="5">
        <v>2645930816069</v>
      </c>
      <c r="O83" s="5">
        <v>2254216067576</v>
      </c>
      <c r="P83" s="5">
        <v>1903177852578</v>
      </c>
      <c r="Q83" s="5">
        <v>1973276106331</v>
      </c>
      <c r="R83" s="5">
        <v>1686270815296</v>
      </c>
      <c r="S83" s="5">
        <v>1736027664442</v>
      </c>
      <c r="T83" s="5">
        <v>1460372816467</v>
      </c>
      <c r="U83" s="5">
        <v>1792221819763</v>
      </c>
      <c r="V83" s="5">
        <v>1651451019395</v>
      </c>
      <c r="W83" s="5">
        <v>1608818728324</v>
      </c>
      <c r="X83" s="5">
        <v>1398375375274</v>
      </c>
      <c r="Y83" s="5">
        <v>1180730614170</v>
      </c>
      <c r="Z83" s="5">
        <v>1008252575497</v>
      </c>
    </row>
    <row r="84" spans="2:26" ht="15.5" x14ac:dyDescent="0.35">
      <c r="C84" t="s">
        <v>108</v>
      </c>
      <c r="W84" s="5">
        <v>66952009447</v>
      </c>
      <c r="X84" s="5">
        <v>52376646157</v>
      </c>
      <c r="Y84" s="5">
        <v>59269550777</v>
      </c>
      <c r="Z84" s="5">
        <v>54847862157</v>
      </c>
    </row>
    <row r="85" spans="2:26" ht="15.5" x14ac:dyDescent="0.35">
      <c r="C85" t="s">
        <v>109</v>
      </c>
      <c r="D85" s="5">
        <v>1438217303302</v>
      </c>
      <c r="E85" s="5">
        <v>1348386501146</v>
      </c>
      <c r="F85" s="5">
        <v>1423968151890</v>
      </c>
      <c r="G85" s="5">
        <v>1490069246999</v>
      </c>
      <c r="I85" s="5">
        <v>1423968151890</v>
      </c>
      <c r="J85" s="5">
        <v>1502989446246</v>
      </c>
      <c r="K85" s="5">
        <v>1487973012276</v>
      </c>
      <c r="L85" s="5">
        <v>1416694777698</v>
      </c>
      <c r="M85" s="5">
        <v>1180258737299</v>
      </c>
      <c r="N85" s="5">
        <v>1258223041968</v>
      </c>
      <c r="O85" s="5">
        <v>1170631026679</v>
      </c>
      <c r="P85" s="5">
        <v>1174263173440</v>
      </c>
      <c r="Q85" s="5">
        <v>1114717326997</v>
      </c>
      <c r="R85" s="5">
        <v>951557798945</v>
      </c>
      <c r="S85" s="5">
        <v>923247607102</v>
      </c>
      <c r="T85" s="5">
        <v>839642753550</v>
      </c>
      <c r="U85" s="5">
        <v>808788359595</v>
      </c>
      <c r="V85" s="5">
        <v>745771375982</v>
      </c>
      <c r="W85" s="5">
        <v>599337463351</v>
      </c>
      <c r="X85" s="5">
        <v>536150472461</v>
      </c>
      <c r="Y85" s="5">
        <v>464627714190</v>
      </c>
      <c r="Z85" s="5">
        <v>372571526768</v>
      </c>
    </row>
    <row r="86" spans="2:26" ht="15.5" x14ac:dyDescent="0.35">
      <c r="C86" t="s">
        <v>110</v>
      </c>
      <c r="D86" s="5">
        <v>210791057865</v>
      </c>
      <c r="E86" s="5">
        <v>174575620042</v>
      </c>
      <c r="F86" s="5">
        <v>188694172459</v>
      </c>
      <c r="G86" s="5">
        <v>203193662327</v>
      </c>
      <c r="I86" s="5">
        <v>188694172459</v>
      </c>
      <c r="J86" s="5">
        <v>272304368631</v>
      </c>
      <c r="K86" s="5">
        <v>371821685679</v>
      </c>
      <c r="L86" s="5">
        <v>321094854035</v>
      </c>
      <c r="M86" s="5">
        <v>135239392725</v>
      </c>
      <c r="N86" s="5">
        <v>195779089437</v>
      </c>
      <c r="O86" s="5">
        <v>160352557080</v>
      </c>
      <c r="P86" s="5">
        <v>107628239048</v>
      </c>
      <c r="Q86" s="5">
        <v>189331469191</v>
      </c>
      <c r="R86" s="5">
        <v>109818177759</v>
      </c>
      <c r="S86" s="5">
        <v>105451880863</v>
      </c>
      <c r="T86" s="5">
        <v>76264792066</v>
      </c>
      <c r="U86" s="5">
        <v>151786301549</v>
      </c>
      <c r="V86" s="5">
        <v>110855133306</v>
      </c>
      <c r="W86" s="5">
        <v>119958512002</v>
      </c>
      <c r="X86" s="5">
        <v>118939079340</v>
      </c>
      <c r="Y86" s="5">
        <v>59371652764</v>
      </c>
      <c r="Z86" s="5">
        <v>62745815133</v>
      </c>
    </row>
    <row r="87" spans="2:26" ht="15.5" x14ac:dyDescent="0.35">
      <c r="C87" t="s">
        <v>111</v>
      </c>
      <c r="D87" s="5">
        <v>11099256551</v>
      </c>
      <c r="E87" s="5">
        <v>14890378918</v>
      </c>
      <c r="F87" s="5">
        <v>16944523329</v>
      </c>
      <c r="G87" s="5">
        <v>21588537395</v>
      </c>
      <c r="I87" s="5">
        <v>16944523329</v>
      </c>
      <c r="J87" s="5">
        <v>17454830939</v>
      </c>
      <c r="K87" s="5">
        <v>19196612083</v>
      </c>
      <c r="L87" s="5">
        <v>20883504692</v>
      </c>
      <c r="M87" s="5">
        <v>18819271501</v>
      </c>
      <c r="N87" s="5">
        <v>12640538288</v>
      </c>
      <c r="O87" s="5">
        <v>7744565719</v>
      </c>
      <c r="P87" s="5">
        <v>543235092</v>
      </c>
      <c r="Q87" s="5">
        <v>5590595941</v>
      </c>
      <c r="R87" s="5">
        <v>1977852248</v>
      </c>
      <c r="S87" s="5">
        <v>2843759605</v>
      </c>
      <c r="T87" s="5">
        <v>3224228479</v>
      </c>
      <c r="U87" s="5">
        <v>6892901576</v>
      </c>
      <c r="V87" s="5">
        <v>1857016220</v>
      </c>
      <c r="W87" s="5">
        <v>4290311016</v>
      </c>
      <c r="X87" s="5">
        <v>7306342981</v>
      </c>
      <c r="Y87" s="5">
        <v>5486996989</v>
      </c>
      <c r="Z87" s="5">
        <v>7927421414</v>
      </c>
    </row>
    <row r="88" spans="2:26" ht="15.5" x14ac:dyDescent="0.35">
      <c r="C88" t="s">
        <v>112</v>
      </c>
      <c r="D88" s="5">
        <v>1438217303302</v>
      </c>
      <c r="E88" s="5">
        <v>1348386501146</v>
      </c>
      <c r="F88" s="5">
        <v>1423968151890</v>
      </c>
      <c r="G88" s="5">
        <v>1490069246999</v>
      </c>
      <c r="I88" s="5">
        <v>1423968151890</v>
      </c>
      <c r="J88" s="5">
        <v>1502989446246</v>
      </c>
      <c r="K88" s="5">
        <v>1487973012276</v>
      </c>
      <c r="L88" s="5">
        <v>1416694777698</v>
      </c>
      <c r="M88" s="5">
        <v>1180258737299</v>
      </c>
      <c r="N88" s="5">
        <v>1258223041968</v>
      </c>
      <c r="O88" s="5">
        <v>1170631026679</v>
      </c>
      <c r="P88" s="5">
        <v>1174263173440</v>
      </c>
      <c r="Q88" s="5">
        <v>1114717326997</v>
      </c>
      <c r="R88" s="5">
        <v>951557798945</v>
      </c>
      <c r="S88" s="5">
        <v>923247607102</v>
      </c>
      <c r="T88" s="5">
        <v>839642753550</v>
      </c>
      <c r="U88" s="5">
        <v>808788359595</v>
      </c>
      <c r="V88" s="5">
        <v>745771375982</v>
      </c>
      <c r="W88" s="5">
        <v>599337463351</v>
      </c>
      <c r="X88" s="5">
        <v>536150472461</v>
      </c>
      <c r="Y88" s="5">
        <v>464627714190</v>
      </c>
      <c r="Z88" s="5">
        <v>372571526768</v>
      </c>
    </row>
    <row r="89" spans="2:26" ht="15.5" x14ac:dyDescent="0.35">
      <c r="C89" t="s">
        <v>113</v>
      </c>
      <c r="O89" s="5">
        <v>5231431518</v>
      </c>
      <c r="P89" s="5">
        <v>714211365</v>
      </c>
      <c r="Q89" s="5">
        <v>601372640</v>
      </c>
      <c r="R89" s="5">
        <v>730031724</v>
      </c>
      <c r="S89" s="5">
        <v>4168193475</v>
      </c>
      <c r="T89" s="5">
        <v>56565813958</v>
      </c>
      <c r="U89" s="5">
        <v>425140256</v>
      </c>
      <c r="V89" s="5">
        <v>2284866709</v>
      </c>
      <c r="W89" s="5">
        <v>37199180086</v>
      </c>
      <c r="X89" s="5">
        <v>18618895376</v>
      </c>
      <c r="Y89" s="5">
        <v>17738112352</v>
      </c>
      <c r="Z89" s="5">
        <v>18587063913</v>
      </c>
    </row>
    <row r="90" spans="2:26" ht="15.5" x14ac:dyDescent="0.35">
      <c r="C90" t="s">
        <v>114</v>
      </c>
      <c r="O90" s="5">
        <v>5231431518</v>
      </c>
      <c r="P90" s="5">
        <v>714211365</v>
      </c>
      <c r="Q90" s="5">
        <v>601372640</v>
      </c>
      <c r="R90" s="5">
        <v>730031724</v>
      </c>
      <c r="S90" s="5">
        <v>4168193475</v>
      </c>
      <c r="T90" s="5">
        <v>56565813958</v>
      </c>
      <c r="U90" s="5">
        <v>425140256</v>
      </c>
      <c r="V90" s="5">
        <v>2284866709</v>
      </c>
      <c r="W90" s="5">
        <v>37199180086</v>
      </c>
      <c r="X90" s="5">
        <v>18618895376</v>
      </c>
      <c r="Y90" s="5">
        <v>17738112352</v>
      </c>
      <c r="Z90" s="5">
        <v>18587063913</v>
      </c>
    </row>
    <row r="91" spans="2:26" ht="15.5" x14ac:dyDescent="0.35">
      <c r="C91" t="s">
        <v>115</v>
      </c>
      <c r="D91" s="5">
        <v>2457473970436</v>
      </c>
      <c r="E91" s="5">
        <v>2225784349453</v>
      </c>
      <c r="F91" s="5">
        <v>2257338147574</v>
      </c>
      <c r="G91" s="5">
        <v>2301511245379</v>
      </c>
      <c r="I91" s="5">
        <v>2257338147574</v>
      </c>
      <c r="J91" s="5">
        <v>2191258864803</v>
      </c>
      <c r="K91" s="5">
        <v>1865035784855</v>
      </c>
      <c r="L91" s="5">
        <v>1983030508485</v>
      </c>
      <c r="M91" s="5">
        <v>1608950113060</v>
      </c>
      <c r="N91" s="5">
        <v>1488087633710</v>
      </c>
      <c r="O91" s="5">
        <v>1416073420751</v>
      </c>
      <c r="P91" s="5">
        <v>1507993377295</v>
      </c>
      <c r="Q91" s="5">
        <v>1478762390030</v>
      </c>
      <c r="R91" s="5">
        <v>1362026037353</v>
      </c>
      <c r="S91" s="5">
        <v>1232919055623</v>
      </c>
      <c r="T91" s="5">
        <v>1056050634231</v>
      </c>
      <c r="U91" s="5">
        <v>1000694231080</v>
      </c>
      <c r="V91" s="5">
        <v>764579315527</v>
      </c>
      <c r="W91" s="5">
        <v>726343386672</v>
      </c>
      <c r="X91" s="5">
        <v>595461383425</v>
      </c>
      <c r="Y91" s="5">
        <v>585060214235</v>
      </c>
      <c r="Z91" s="5">
        <v>556760205595</v>
      </c>
    </row>
    <row r="92" spans="2:26" ht="15.5" x14ac:dyDescent="0.35">
      <c r="C92" t="s">
        <v>85</v>
      </c>
      <c r="D92" s="5">
        <v>56997575013</v>
      </c>
      <c r="E92" s="5">
        <v>58580026216</v>
      </c>
      <c r="F92" s="5">
        <v>59357667511</v>
      </c>
      <c r="G92" s="5">
        <v>55244383070</v>
      </c>
      <c r="I92" s="5">
        <v>59357667511</v>
      </c>
      <c r="J92" s="5">
        <v>43519965821</v>
      </c>
      <c r="K92" s="5">
        <v>42351042698</v>
      </c>
      <c r="L92" s="5">
        <v>47888146690</v>
      </c>
      <c r="M92" s="5">
        <v>45322131122</v>
      </c>
      <c r="N92" s="5">
        <v>47133491191</v>
      </c>
      <c r="O92" s="5">
        <v>40477066671</v>
      </c>
      <c r="P92" s="5">
        <v>37088654548</v>
      </c>
      <c r="Q92" s="5">
        <v>30254056873</v>
      </c>
      <c r="R92" s="5">
        <v>73703165447</v>
      </c>
      <c r="S92" s="5">
        <v>82036567250</v>
      </c>
      <c r="T92" s="5">
        <v>65932292575</v>
      </c>
      <c r="U92" s="5">
        <v>47351677290</v>
      </c>
      <c r="V92" s="5">
        <v>117422450377</v>
      </c>
      <c r="W92" s="5">
        <v>92289115798</v>
      </c>
      <c r="X92" s="5">
        <v>75778361240</v>
      </c>
      <c r="Y92" s="5">
        <v>76934425141</v>
      </c>
      <c r="Z92" s="5">
        <v>83715693787</v>
      </c>
    </row>
    <row r="93" spans="2:26" ht="15.5" x14ac:dyDescent="0.35">
      <c r="C93" t="s">
        <v>116</v>
      </c>
      <c r="D93" s="5">
        <v>10029082334386</v>
      </c>
      <c r="E93" s="5">
        <v>9268094107418</v>
      </c>
      <c r="F93" s="5">
        <v>9045025175364</v>
      </c>
      <c r="G93" s="5">
        <v>9339550840755</v>
      </c>
      <c r="I93" s="5">
        <v>9045025175364</v>
      </c>
      <c r="J93" s="5">
        <v>8789500465740</v>
      </c>
      <c r="K93" s="5">
        <v>7591846728494</v>
      </c>
      <c r="L93" s="5">
        <v>7684414116558</v>
      </c>
      <c r="M93" s="5">
        <v>6238985603903</v>
      </c>
      <c r="N93" s="5">
        <v>5941096184235</v>
      </c>
      <c r="O93" s="5">
        <v>5432638388008</v>
      </c>
      <c r="P93" s="5">
        <v>5130662268849</v>
      </c>
      <c r="Q93" s="5">
        <v>5049363864387</v>
      </c>
      <c r="R93" s="5">
        <v>4385083916291</v>
      </c>
      <c r="S93" s="5">
        <v>4304922144352</v>
      </c>
      <c r="T93" s="5">
        <v>3714700991066</v>
      </c>
      <c r="U93" s="5">
        <v>3991115858814</v>
      </c>
      <c r="V93" s="5">
        <v>3393778315450</v>
      </c>
      <c r="W93" s="5">
        <v>3121979870487</v>
      </c>
      <c r="X93" s="5">
        <v>2642065792798</v>
      </c>
      <c r="Y93" s="5">
        <v>2354076614325</v>
      </c>
      <c r="Z93" s="5">
        <v>2055154829880</v>
      </c>
    </row>
    <row r="94" spans="2:26" ht="15.5" x14ac:dyDescent="0.35">
      <c r="C94" t="s">
        <v>117</v>
      </c>
    </row>
    <row r="95" spans="2:26" ht="15.5" x14ac:dyDescent="0.35">
      <c r="C95" t="s">
        <v>120</v>
      </c>
      <c r="D95" s="5">
        <v>9626157751</v>
      </c>
      <c r="E95" s="5">
        <v>9709104841</v>
      </c>
      <c r="F95" s="5">
        <v>9669134880</v>
      </c>
      <c r="G95" s="5">
        <v>27638079509</v>
      </c>
      <c r="I95" s="5">
        <v>9669134880</v>
      </c>
      <c r="J95" s="5">
        <v>21722897750</v>
      </c>
      <c r="K95" s="5">
        <v>25279606964</v>
      </c>
      <c r="L95" s="5">
        <v>23429089382</v>
      </c>
      <c r="M95" s="5">
        <v>31754457350</v>
      </c>
      <c r="N95" s="5">
        <v>16119202020</v>
      </c>
      <c r="O95" s="5">
        <v>19663074798</v>
      </c>
      <c r="P95" s="5">
        <v>3331729378</v>
      </c>
      <c r="Q95" s="5">
        <v>5601382261</v>
      </c>
      <c r="R95" s="5">
        <v>60641422776</v>
      </c>
      <c r="S95" s="5">
        <v>57861684462</v>
      </c>
      <c r="T95" s="5">
        <v>46129890164</v>
      </c>
      <c r="U95" s="5">
        <v>15766982573</v>
      </c>
      <c r="V95" s="5">
        <v>18549731773</v>
      </c>
    </row>
    <row r="96" spans="2:26" ht="15.5" x14ac:dyDescent="0.35">
      <c r="C96" t="s">
        <v>121</v>
      </c>
      <c r="D96" s="5">
        <v>3457835753411</v>
      </c>
      <c r="E96" s="5">
        <v>3399019937623</v>
      </c>
      <c r="F96" s="5">
        <v>3358388468810</v>
      </c>
      <c r="G96" s="5">
        <v>3246796010569</v>
      </c>
      <c r="I96" s="5">
        <v>3358388468810</v>
      </c>
      <c r="J96" s="5">
        <v>3086628100722</v>
      </c>
      <c r="K96" s="5">
        <v>3007116667711</v>
      </c>
      <c r="L96" s="5">
        <v>2925265890377</v>
      </c>
      <c r="M96" s="5">
        <v>2509079373131</v>
      </c>
      <c r="N96" s="5">
        <v>2418932619330</v>
      </c>
      <c r="O96" s="5">
        <v>2370214050251</v>
      </c>
      <c r="P96" s="5">
        <v>2271379683420</v>
      </c>
      <c r="Q96" s="5">
        <v>1984179208981</v>
      </c>
      <c r="R96" s="5">
        <v>1806744212273</v>
      </c>
      <c r="S96" s="5">
        <v>1616562460878</v>
      </c>
      <c r="T96" s="5">
        <v>1554389853202</v>
      </c>
      <c r="U96" s="5">
        <v>1203851892215</v>
      </c>
      <c r="V96" s="5">
        <v>1000822028797</v>
      </c>
      <c r="W96" s="5">
        <v>886134968731</v>
      </c>
      <c r="X96" s="5">
        <v>760788196333</v>
      </c>
      <c r="Y96" s="5">
        <v>715003306406</v>
      </c>
      <c r="Z96" s="5">
        <v>665063282472</v>
      </c>
    </row>
    <row r="97" spans="3:26" ht="15.5" x14ac:dyDescent="0.35">
      <c r="C97" t="s">
        <v>119</v>
      </c>
      <c r="D97" s="5">
        <v>47347933059</v>
      </c>
      <c r="E97" s="5">
        <v>44523796952</v>
      </c>
      <c r="F97" s="5">
        <v>44784978730</v>
      </c>
      <c r="G97" s="5">
        <v>37766945958</v>
      </c>
      <c r="I97" s="5">
        <v>44784978730</v>
      </c>
      <c r="J97" s="5">
        <v>35950782625</v>
      </c>
      <c r="K97" s="5">
        <v>39937385929</v>
      </c>
      <c r="L97" s="5">
        <v>37109194625</v>
      </c>
      <c r="M97" s="5">
        <v>47936585807</v>
      </c>
      <c r="N97" s="5">
        <v>49249156538</v>
      </c>
      <c r="O97" s="5">
        <v>58616884812</v>
      </c>
      <c r="P97" s="5">
        <v>58541164996</v>
      </c>
      <c r="Q97" s="5">
        <v>57173466265</v>
      </c>
      <c r="R97" s="5">
        <v>46576069956</v>
      </c>
      <c r="S97" s="5">
        <v>38754855774</v>
      </c>
      <c r="T97" s="5">
        <v>36072445100</v>
      </c>
      <c r="U97" s="5">
        <v>36028385027</v>
      </c>
      <c r="V97" s="5">
        <v>40322163775</v>
      </c>
      <c r="W97" s="5">
        <v>36605097328</v>
      </c>
      <c r="X97" s="5">
        <v>31881427299</v>
      </c>
      <c r="Y97" s="5">
        <v>30841476522</v>
      </c>
      <c r="Z97" s="5">
        <v>28607873878</v>
      </c>
    </row>
    <row r="98" spans="3:26" ht="15.5" x14ac:dyDescent="0.35">
      <c r="C98" t="s">
        <v>122</v>
      </c>
      <c r="W98" s="5">
        <v>23171035698</v>
      </c>
      <c r="X98" s="5">
        <v>26055080418</v>
      </c>
      <c r="Y98" s="5">
        <v>32549587774</v>
      </c>
      <c r="Z98" s="5">
        <v>70765549239</v>
      </c>
    </row>
    <row r="99" spans="3:26" ht="15.5" x14ac:dyDescent="0.35">
      <c r="C99" t="s">
        <v>126</v>
      </c>
      <c r="D99" s="5">
        <v>4169352692598</v>
      </c>
      <c r="E99" s="5">
        <v>4086452370152</v>
      </c>
      <c r="F99" s="5">
        <v>4040221476496</v>
      </c>
      <c r="G99" s="5">
        <v>3907103723959</v>
      </c>
      <c r="I99" s="5">
        <v>4040221476496</v>
      </c>
      <c r="J99" s="5">
        <v>3699688792214</v>
      </c>
      <c r="K99" s="5">
        <v>3723884104916</v>
      </c>
      <c r="L99" s="5">
        <v>3644559962592</v>
      </c>
      <c r="M99" s="5">
        <v>3405341058881</v>
      </c>
      <c r="N99" s="5">
        <v>3163561349131</v>
      </c>
      <c r="O99" s="5">
        <v>2940131192735</v>
      </c>
      <c r="P99" s="5">
        <v>2739312791477</v>
      </c>
      <c r="Q99" s="5">
        <v>2385536444634</v>
      </c>
      <c r="R99" s="5">
        <v>2200723433147</v>
      </c>
      <c r="S99" s="5">
        <v>1979806954851</v>
      </c>
      <c r="T99" s="5">
        <v>1878029501894</v>
      </c>
      <c r="U99" s="5">
        <v>1416842056991</v>
      </c>
      <c r="V99" s="5">
        <v>1239206655269</v>
      </c>
      <c r="W99" s="5">
        <v>1128394524834</v>
      </c>
      <c r="X99" s="5">
        <v>947530118422</v>
      </c>
      <c r="Y99" s="5">
        <v>909026300683</v>
      </c>
      <c r="Z99" s="5">
        <v>911902225570</v>
      </c>
    </row>
    <row r="100" spans="3:26" ht="15.5" x14ac:dyDescent="0.35">
      <c r="C100" t="s">
        <v>127</v>
      </c>
      <c r="D100" s="5">
        <v>14198435026984</v>
      </c>
      <c r="E100" s="5">
        <v>13354546477570</v>
      </c>
      <c r="F100" s="5">
        <v>13085246651860</v>
      </c>
      <c r="G100" s="5">
        <v>13246654564714</v>
      </c>
      <c r="I100" s="5">
        <v>13085246651860</v>
      </c>
      <c r="J100" s="5">
        <v>12489189257954</v>
      </c>
      <c r="K100" s="5">
        <v>11315730833410</v>
      </c>
      <c r="L100" s="5">
        <v>11328974079150</v>
      </c>
      <c r="M100" s="5">
        <v>9644326662784</v>
      </c>
      <c r="N100" s="5">
        <v>9104657533366</v>
      </c>
      <c r="O100" s="5">
        <v>8372769580743</v>
      </c>
      <c r="P100" s="5">
        <v>7869975060326</v>
      </c>
      <c r="Q100" s="5">
        <v>7434900309021</v>
      </c>
      <c r="R100" s="5">
        <v>6585807349438</v>
      </c>
      <c r="S100" s="5">
        <v>6284729099203</v>
      </c>
      <c r="T100" s="5">
        <v>5592730492960</v>
      </c>
      <c r="U100" s="5">
        <v>5407957915805</v>
      </c>
      <c r="V100" s="5">
        <v>4632984970719</v>
      </c>
      <c r="W100" s="5">
        <v>4250374395321</v>
      </c>
      <c r="X100" s="5">
        <v>3589595911220</v>
      </c>
      <c r="Y100" s="5">
        <v>3263102915008</v>
      </c>
      <c r="Z100" s="5">
        <v>2967057055450</v>
      </c>
    </row>
    <row r="101" spans="3:26" ht="15.5" x14ac:dyDescent="0.35">
      <c r="C101" t="s">
        <v>128</v>
      </c>
    </row>
    <row r="102" spans="3:26" ht="15.5" x14ac:dyDescent="0.35">
      <c r="C102" t="s">
        <v>129</v>
      </c>
    </row>
    <row r="103" spans="3:26" ht="15.5" x14ac:dyDescent="0.35">
      <c r="C103" t="s">
        <v>130</v>
      </c>
      <c r="D103" s="5">
        <v>3447912145193</v>
      </c>
      <c r="E103" s="5">
        <v>2786399016881</v>
      </c>
      <c r="F103" s="5">
        <v>2874347121159</v>
      </c>
      <c r="G103" s="5">
        <v>2808880767929</v>
      </c>
      <c r="I103" s="5">
        <v>2874347121159</v>
      </c>
      <c r="J103" s="5">
        <v>2848818665478</v>
      </c>
      <c r="K103" s="5">
        <v>2817179527424</v>
      </c>
      <c r="L103" s="5">
        <v>3094411014465</v>
      </c>
      <c r="M103" s="5">
        <v>1895260237723</v>
      </c>
      <c r="N103" s="5">
        <v>2008023494282</v>
      </c>
      <c r="O103" s="5">
        <v>1953608306055</v>
      </c>
      <c r="P103" s="5">
        <v>2039075034339</v>
      </c>
      <c r="Q103" s="5">
        <v>2002621403597</v>
      </c>
      <c r="R103" s="5">
        <v>1653413220121</v>
      </c>
      <c r="S103" s="5">
        <v>1696486657073</v>
      </c>
      <c r="T103" s="5">
        <v>1237332206210</v>
      </c>
      <c r="U103" s="5">
        <v>1347465965403</v>
      </c>
      <c r="V103" s="5">
        <v>1097134545306</v>
      </c>
      <c r="W103" s="5">
        <v>1012652540775</v>
      </c>
      <c r="X103" s="5">
        <v>784352502804</v>
      </c>
      <c r="Y103" s="5">
        <v>678727987910</v>
      </c>
      <c r="Z103" s="5">
        <v>536504707248</v>
      </c>
    </row>
    <row r="104" spans="3:26" ht="15.5" x14ac:dyDescent="0.35">
      <c r="C104" t="s">
        <v>134</v>
      </c>
      <c r="D104" s="5">
        <v>1117725802559</v>
      </c>
      <c r="E104" s="5">
        <v>1019960313403</v>
      </c>
      <c r="F104" s="5">
        <v>952411768846</v>
      </c>
      <c r="G104" s="5">
        <v>935326205046</v>
      </c>
      <c r="I104" s="5">
        <v>952411768846</v>
      </c>
      <c r="J104" s="5">
        <v>746880205304</v>
      </c>
      <c r="K104" s="5">
        <v>1009331531830</v>
      </c>
      <c r="L104" s="5">
        <v>959543495952</v>
      </c>
      <c r="M104" s="5">
        <v>402941486761</v>
      </c>
      <c r="N104" s="5">
        <v>344906064008</v>
      </c>
      <c r="O104" s="5">
        <v>374685088884</v>
      </c>
      <c r="P104" s="5">
        <v>437468825091</v>
      </c>
      <c r="Q104" s="5">
        <v>274420380170</v>
      </c>
      <c r="R104" s="5">
        <v>165353994618</v>
      </c>
      <c r="S104" s="5">
        <v>86224198657</v>
      </c>
      <c r="T104" s="5">
        <v>88355655796</v>
      </c>
      <c r="U104" s="5">
        <v>184499822919</v>
      </c>
      <c r="V104" s="5">
        <v>93838293260</v>
      </c>
      <c r="W104" s="5">
        <v>139740000000</v>
      </c>
      <c r="X104" s="5">
        <v>113348997702</v>
      </c>
      <c r="Y104" s="5">
        <v>63600000000</v>
      </c>
      <c r="Z104" s="5">
        <v>32700000000</v>
      </c>
    </row>
    <row r="105" spans="3:26" ht="15.5" x14ac:dyDescent="0.35">
      <c r="C105" t="s">
        <v>131</v>
      </c>
    </row>
    <row r="106" spans="3:26" ht="15.5" x14ac:dyDescent="0.35">
      <c r="C106" t="s">
        <v>132</v>
      </c>
      <c r="D106" s="5">
        <v>1508544059267</v>
      </c>
      <c r="E106" s="5">
        <v>1217682050589</v>
      </c>
      <c r="F106" s="5">
        <v>1354251719310</v>
      </c>
      <c r="G106" s="5">
        <v>1327513403323</v>
      </c>
      <c r="I106" s="5">
        <v>1354251719310</v>
      </c>
      <c r="J106" s="5">
        <v>1426235373725</v>
      </c>
      <c r="K106" s="5">
        <v>1047742031782</v>
      </c>
      <c r="L106" s="5">
        <v>1402421334564</v>
      </c>
      <c r="M106" s="5">
        <v>1113936168562</v>
      </c>
      <c r="N106" s="5">
        <v>1171371325717</v>
      </c>
      <c r="O106" s="5">
        <v>1226271055371</v>
      </c>
      <c r="P106" s="5">
        <v>1279875545595</v>
      </c>
      <c r="Q106" s="5">
        <v>1286025199091</v>
      </c>
      <c r="R106" s="5">
        <v>1179418554788</v>
      </c>
      <c r="S106" s="5">
        <v>1299666799682</v>
      </c>
      <c r="T106" s="5">
        <v>817555774400</v>
      </c>
      <c r="U106" s="5">
        <v>745322935956</v>
      </c>
      <c r="V106" s="5">
        <v>628807165869</v>
      </c>
      <c r="W106" s="5">
        <v>574346013602</v>
      </c>
      <c r="X106" s="5">
        <v>418633946679</v>
      </c>
      <c r="Y106" s="5">
        <v>445062759022</v>
      </c>
      <c r="Z106" s="5">
        <v>353875415247</v>
      </c>
    </row>
    <row r="107" spans="3:26" ht="15.5" x14ac:dyDescent="0.35">
      <c r="C107" t="s">
        <v>137</v>
      </c>
      <c r="D107" s="5">
        <v>94329771703</v>
      </c>
      <c r="E107" s="5">
        <v>57290822806</v>
      </c>
      <c r="F107" s="5">
        <v>72172320207</v>
      </c>
      <c r="G107" s="5">
        <v>62560908187</v>
      </c>
      <c r="I107" s="5">
        <v>72172320207</v>
      </c>
      <c r="J107" s="5">
        <v>78614458059</v>
      </c>
      <c r="K107" s="5">
        <v>109340902904</v>
      </c>
      <c r="L107" s="5">
        <v>55225164810</v>
      </c>
      <c r="M107" s="5">
        <v>45035493854</v>
      </c>
      <c r="N107" s="5">
        <v>51677722146</v>
      </c>
      <c r="O107" s="5">
        <v>49232442678</v>
      </c>
      <c r="P107" s="5">
        <v>101432507071</v>
      </c>
      <c r="Q107" s="5">
        <v>143242660611</v>
      </c>
      <c r="R107" s="5">
        <v>91902309938</v>
      </c>
      <c r="S107" s="5">
        <v>111666747805</v>
      </c>
      <c r="T107" s="5">
        <v>163840881502</v>
      </c>
      <c r="U107" s="5">
        <v>180051698878</v>
      </c>
      <c r="V107" s="5">
        <v>166381745715</v>
      </c>
      <c r="W107" s="5">
        <v>129383062369</v>
      </c>
      <c r="X107" s="5">
        <v>83717841285</v>
      </c>
      <c r="Y107" s="5">
        <v>82468200813</v>
      </c>
      <c r="Z107" s="5">
        <v>55971167596</v>
      </c>
    </row>
    <row r="108" spans="3:26" ht="15.5" x14ac:dyDescent="0.35">
      <c r="C108" t="s">
        <v>136</v>
      </c>
      <c r="D108" s="5">
        <v>164830232126</v>
      </c>
      <c r="E108" s="5">
        <v>181496085670</v>
      </c>
      <c r="F108" s="5">
        <v>161928300308</v>
      </c>
      <c r="G108" s="5">
        <v>156518914610</v>
      </c>
      <c r="I108" s="5">
        <v>161928300308</v>
      </c>
      <c r="J108" s="5">
        <v>172477806387</v>
      </c>
      <c r="K108" s="5">
        <v>141186065519</v>
      </c>
      <c r="L108" s="5">
        <v>145099423182</v>
      </c>
      <c r="M108" s="5">
        <v>74690731863</v>
      </c>
      <c r="N108" s="5">
        <v>134058926732</v>
      </c>
      <c r="O108" s="5">
        <v>65724666735</v>
      </c>
      <c r="P108" s="5">
        <v>56706226019</v>
      </c>
      <c r="Q108" s="5">
        <v>49483371439</v>
      </c>
      <c r="R108" s="5">
        <v>49844173055</v>
      </c>
      <c r="S108" s="5">
        <v>56309291167</v>
      </c>
      <c r="T108" s="5">
        <v>45152890689</v>
      </c>
      <c r="U108" s="5">
        <v>34136061930</v>
      </c>
      <c r="V108" s="5">
        <v>56703427830</v>
      </c>
      <c r="W108" s="5">
        <v>43704276847</v>
      </c>
      <c r="X108" s="5">
        <v>40623053671</v>
      </c>
      <c r="Y108" s="5">
        <v>21032922319</v>
      </c>
      <c r="Z108" s="5">
        <v>22325316110</v>
      </c>
    </row>
    <row r="109" spans="3:26" ht="15.5" x14ac:dyDescent="0.35">
      <c r="C109" t="s">
        <v>193</v>
      </c>
      <c r="D109" s="5">
        <v>62136181815</v>
      </c>
      <c r="E109" s="5">
        <v>63580774623</v>
      </c>
      <c r="F109" s="5">
        <v>62232465589</v>
      </c>
      <c r="G109" s="5">
        <v>58410014129</v>
      </c>
      <c r="I109" s="5">
        <v>62232465589</v>
      </c>
      <c r="J109" s="5">
        <v>59019317594</v>
      </c>
      <c r="K109" s="5">
        <v>70732020683</v>
      </c>
      <c r="L109" s="5">
        <v>82462318412</v>
      </c>
      <c r="M109" s="5">
        <v>101029543604</v>
      </c>
      <c r="N109" s="5">
        <v>41256731174</v>
      </c>
      <c r="O109" s="5">
        <v>40320117130</v>
      </c>
      <c r="P109" s="5">
        <v>37091055885</v>
      </c>
      <c r="Q109" s="5">
        <v>15155497517</v>
      </c>
      <c r="R109" s="5">
        <v>20134445344</v>
      </c>
      <c r="S109" s="5">
        <v>4081062354</v>
      </c>
      <c r="T109" s="5">
        <v>4965018705</v>
      </c>
      <c r="U109" s="5">
        <v>1772167860</v>
      </c>
      <c r="V109" s="5">
        <v>2119492769</v>
      </c>
      <c r="W109" s="5">
        <v>2397984928</v>
      </c>
      <c r="X109" s="5">
        <v>3625297246</v>
      </c>
      <c r="Y109" s="5">
        <v>5399074375</v>
      </c>
      <c r="Z109" s="5">
        <v>1389275887</v>
      </c>
    </row>
    <row r="110" spans="3:26" ht="15.5" x14ac:dyDescent="0.35">
      <c r="C110" t="s">
        <v>138</v>
      </c>
      <c r="D110" s="5">
        <v>2642183601</v>
      </c>
      <c r="E110" s="5">
        <v>2733653774</v>
      </c>
      <c r="F110" s="5">
        <v>2824451762</v>
      </c>
      <c r="G110" s="5">
        <v>3069016343</v>
      </c>
      <c r="I110" s="5">
        <v>2824451762</v>
      </c>
    </row>
    <row r="111" spans="3:26" ht="15.5" x14ac:dyDescent="0.35">
      <c r="C111" t="s">
        <v>622</v>
      </c>
      <c r="D111" s="5">
        <v>221890314416</v>
      </c>
      <c r="E111" s="5">
        <v>189465998960</v>
      </c>
      <c r="F111" s="5">
        <v>205638695788</v>
      </c>
      <c r="G111" s="5">
        <v>224782199722</v>
      </c>
      <c r="I111" s="5">
        <v>205638695788</v>
      </c>
      <c r="J111" s="5">
        <v>289759199570</v>
      </c>
      <c r="K111" s="5">
        <v>391018297762</v>
      </c>
      <c r="L111" s="5">
        <v>341978358727</v>
      </c>
      <c r="M111" s="5">
        <v>154058664226</v>
      </c>
      <c r="N111" s="5">
        <v>208419627725</v>
      </c>
      <c r="O111" s="5">
        <v>168097122799</v>
      </c>
      <c r="P111" s="5">
        <v>108171474140</v>
      </c>
      <c r="Q111" s="5">
        <v>194922065132</v>
      </c>
      <c r="R111" s="5">
        <v>111796030007</v>
      </c>
      <c r="S111" s="5">
        <v>108295640468</v>
      </c>
      <c r="T111" s="5">
        <v>79489020545</v>
      </c>
      <c r="U111" s="5">
        <v>158679203125</v>
      </c>
      <c r="V111" s="5">
        <v>112712149526</v>
      </c>
      <c r="W111" s="5">
        <v>124248823018</v>
      </c>
      <c r="X111" s="5">
        <v>126245422321</v>
      </c>
      <c r="Y111" s="5">
        <v>64858649753</v>
      </c>
      <c r="Z111" s="5">
        <v>70673236547</v>
      </c>
    </row>
    <row r="112" spans="3:26" ht="15.5" x14ac:dyDescent="0.35">
      <c r="C112" t="s">
        <v>146</v>
      </c>
      <c r="D112" s="5">
        <v>533418955369</v>
      </c>
      <c r="E112" s="5">
        <v>558811404627</v>
      </c>
      <c r="F112" s="5">
        <v>550773231201</v>
      </c>
      <c r="G112" s="5">
        <v>547448274760</v>
      </c>
      <c r="I112" s="5">
        <v>550773231201</v>
      </c>
      <c r="J112" s="5">
        <v>489544029679</v>
      </c>
      <c r="K112" s="5">
        <v>432914513684</v>
      </c>
      <c r="L112" s="5">
        <v>683805959255</v>
      </c>
      <c r="M112" s="5">
        <v>873762427896</v>
      </c>
      <c r="N112" s="5">
        <v>719398331329</v>
      </c>
      <c r="O112" s="5">
        <v>628125304795</v>
      </c>
      <c r="P112" s="5">
        <v>398051955493</v>
      </c>
      <c r="Q112" s="5">
        <v>350270496279</v>
      </c>
      <c r="R112" s="5">
        <v>297120986625</v>
      </c>
      <c r="S112" s="5">
        <v>251101467010</v>
      </c>
      <c r="T112" s="5">
        <v>223059288200</v>
      </c>
      <c r="U112" s="5">
        <v>197540096162</v>
      </c>
      <c r="V112" s="5">
        <v>182694345603</v>
      </c>
      <c r="W112" s="5">
        <v>191786107538</v>
      </c>
      <c r="X112" s="5">
        <v>160510197825</v>
      </c>
      <c r="Y112" s="5">
        <v>140919109738</v>
      </c>
      <c r="Z112" s="5">
        <v>119427626758</v>
      </c>
    </row>
    <row r="113" spans="3:26" ht="15.5" x14ac:dyDescent="0.35">
      <c r="C113" t="s">
        <v>147</v>
      </c>
      <c r="D113" s="5">
        <v>533418955369</v>
      </c>
      <c r="E113" s="5">
        <v>558811404627</v>
      </c>
      <c r="F113" s="5">
        <v>550773231201</v>
      </c>
      <c r="G113" s="5">
        <v>547448274760</v>
      </c>
      <c r="I113" s="5">
        <v>550773231201</v>
      </c>
      <c r="J113" s="5">
        <v>489544029679</v>
      </c>
      <c r="K113" s="5">
        <v>432914513684</v>
      </c>
      <c r="L113" s="5">
        <v>683805959255</v>
      </c>
      <c r="M113" s="5">
        <v>873762427896</v>
      </c>
      <c r="N113" s="5">
        <v>719398331329</v>
      </c>
      <c r="O113" s="5">
        <v>628125304795</v>
      </c>
      <c r="P113" s="5">
        <v>398051955493</v>
      </c>
      <c r="Q113" s="5">
        <v>350270496279</v>
      </c>
      <c r="R113" s="5">
        <v>297120986625</v>
      </c>
      <c r="S113" s="5">
        <v>251101467010</v>
      </c>
      <c r="T113" s="5">
        <v>223059288200</v>
      </c>
      <c r="U113" s="5">
        <v>197540096162</v>
      </c>
      <c r="V113" s="5">
        <v>182694345603</v>
      </c>
      <c r="W113" s="5">
        <v>191786107538</v>
      </c>
      <c r="X113" s="5">
        <v>160510197825</v>
      </c>
      <c r="Y113" s="5">
        <v>140919109738</v>
      </c>
      <c r="Z113" s="5">
        <v>119427626758</v>
      </c>
    </row>
    <row r="114" spans="3:26" ht="15.5" x14ac:dyDescent="0.35">
      <c r="C114" t="s">
        <v>192</v>
      </c>
      <c r="L114" s="5">
        <v>289545190000</v>
      </c>
      <c r="M114" s="5">
        <v>372205038000</v>
      </c>
      <c r="N114" s="5">
        <v>297578340000</v>
      </c>
      <c r="O114" s="5">
        <v>166000000000</v>
      </c>
    </row>
    <row r="115" spans="3:26" ht="15.5" x14ac:dyDescent="0.35">
      <c r="C115" t="s">
        <v>150</v>
      </c>
      <c r="D115" s="5">
        <v>110242103461</v>
      </c>
      <c r="E115" s="5">
        <v>140483312609</v>
      </c>
      <c r="F115" s="5">
        <v>140386077648</v>
      </c>
      <c r="G115" s="5">
        <v>156221057271</v>
      </c>
      <c r="I115" s="5">
        <v>140386077648</v>
      </c>
      <c r="J115" s="5">
        <v>117152670846</v>
      </c>
      <c r="K115" s="5">
        <v>85580047603</v>
      </c>
      <c r="L115" s="5">
        <v>46248454472</v>
      </c>
      <c r="M115" s="5">
        <v>62803992334</v>
      </c>
      <c r="N115" s="5">
        <v>45940608798</v>
      </c>
      <c r="O115" s="5">
        <v>32164625384</v>
      </c>
      <c r="P115" s="5">
        <v>23780333548</v>
      </c>
      <c r="Q115" s="5">
        <v>15372215536</v>
      </c>
      <c r="R115" s="5">
        <v>12757230648</v>
      </c>
      <c r="S115" s="5">
        <v>9263481010</v>
      </c>
      <c r="T115" s="5">
        <v>7757013089</v>
      </c>
      <c r="U115" s="5">
        <v>8737296282</v>
      </c>
      <c r="V115" s="5">
        <v>7833761567</v>
      </c>
      <c r="W115" s="5">
        <v>9742405024</v>
      </c>
      <c r="X115" s="5">
        <v>10060840370</v>
      </c>
      <c r="Y115" s="5">
        <v>8161556474</v>
      </c>
      <c r="Z115" s="5">
        <v>6907588371</v>
      </c>
    </row>
    <row r="116" spans="3:26" ht="15.5" x14ac:dyDescent="0.35">
      <c r="C116" t="s">
        <v>154</v>
      </c>
      <c r="D116" s="5">
        <v>3981331100562</v>
      </c>
      <c r="E116" s="5">
        <v>3345210421508</v>
      </c>
      <c r="F116" s="5">
        <v>3425120352360</v>
      </c>
      <c r="G116" s="5">
        <v>3356329042689</v>
      </c>
      <c r="I116" s="5">
        <v>3425120352360</v>
      </c>
      <c r="J116" s="5">
        <v>3338362695157</v>
      </c>
      <c r="K116" s="5">
        <v>3250094041108</v>
      </c>
      <c r="L116" s="5">
        <v>3778216973720</v>
      </c>
      <c r="M116" s="5">
        <v>2769022665619</v>
      </c>
      <c r="N116" s="5">
        <v>2727421825611</v>
      </c>
      <c r="O116" s="5">
        <v>2581733610850</v>
      </c>
      <c r="P116" s="5">
        <v>2437126989832</v>
      </c>
      <c r="Q116" s="5">
        <v>2352891899876</v>
      </c>
      <c r="R116" s="5">
        <v>1950534206746</v>
      </c>
      <c r="S116" s="5">
        <v>1947588124083</v>
      </c>
      <c r="T116" s="5">
        <v>1460391494410</v>
      </c>
      <c r="U116" s="5">
        <v>1545006061565</v>
      </c>
      <c r="V116" s="5">
        <v>1279828890909</v>
      </c>
      <c r="W116" s="5">
        <v>1204438648313</v>
      </c>
      <c r="X116" s="5">
        <v>944862700629</v>
      </c>
      <c r="Y116" s="5">
        <v>819647097648</v>
      </c>
      <c r="Z116" s="5">
        <v>655932334006</v>
      </c>
    </row>
    <row r="117" spans="3:26" ht="15.5" x14ac:dyDescent="0.35">
      <c r="C117" t="s">
        <v>155</v>
      </c>
    </row>
    <row r="118" spans="3:26" ht="15.5" x14ac:dyDescent="0.35">
      <c r="C118" t="s">
        <v>156</v>
      </c>
      <c r="D118" s="5">
        <v>225493215000</v>
      </c>
      <c r="E118" s="5">
        <v>225493215000</v>
      </c>
      <c r="F118" s="5">
        <v>225493215000</v>
      </c>
      <c r="G118" s="5">
        <v>225493215000</v>
      </c>
      <c r="I118" s="5">
        <v>225493215000</v>
      </c>
      <c r="J118" s="5">
        <v>225493215000</v>
      </c>
      <c r="K118" s="5">
        <v>225493215000</v>
      </c>
      <c r="L118" s="5">
        <v>225493215000</v>
      </c>
      <c r="M118" s="5">
        <v>225493215000</v>
      </c>
      <c r="N118" s="5">
        <v>225000000000</v>
      </c>
      <c r="O118" s="5">
        <v>225000000000</v>
      </c>
      <c r="P118" s="5">
        <v>225000000000</v>
      </c>
      <c r="Q118" s="5">
        <v>225000000000</v>
      </c>
      <c r="R118" s="5">
        <v>225000000000</v>
      </c>
      <c r="S118" s="5">
        <v>225000000000</v>
      </c>
      <c r="T118" s="5">
        <v>225000000000</v>
      </c>
      <c r="U118" s="5">
        <v>225000000000</v>
      </c>
      <c r="V118" s="5">
        <v>225000000000</v>
      </c>
      <c r="W118" s="5">
        <v>225000000000</v>
      </c>
      <c r="X118" s="5">
        <v>225000000000</v>
      </c>
      <c r="Y118" s="5">
        <v>225000000000</v>
      </c>
      <c r="Z118" s="5">
        <v>225000000000</v>
      </c>
    </row>
    <row r="119" spans="3:26" ht="15.5" x14ac:dyDescent="0.35">
      <c r="C119" t="s">
        <v>157</v>
      </c>
      <c r="D119" s="5">
        <v>343130954568</v>
      </c>
      <c r="E119" s="5">
        <v>344406575906</v>
      </c>
      <c r="F119" s="5">
        <v>344218333573</v>
      </c>
      <c r="G119" s="5">
        <v>348581667825</v>
      </c>
      <c r="I119" s="5">
        <v>344218333573</v>
      </c>
      <c r="J119" s="5">
        <v>348057532199</v>
      </c>
      <c r="K119" s="5">
        <v>346212222095</v>
      </c>
      <c r="L119" s="5">
        <v>348690992379</v>
      </c>
      <c r="M119" s="5">
        <v>348690992379</v>
      </c>
      <c r="N119" s="5">
        <v>335551217059</v>
      </c>
      <c r="O119" s="5">
        <v>335551217059</v>
      </c>
      <c r="P119" s="5">
        <v>335862416630</v>
      </c>
      <c r="Q119" s="5">
        <v>336167869956</v>
      </c>
      <c r="R119" s="5">
        <v>368156829205</v>
      </c>
      <c r="S119" s="5">
        <v>367356829205</v>
      </c>
      <c r="T119" s="5">
        <v>401447183825</v>
      </c>
      <c r="U119" s="5">
        <v>397349057207</v>
      </c>
      <c r="V119" s="5">
        <v>124457261916</v>
      </c>
      <c r="W119" s="5">
        <v>124457261916</v>
      </c>
      <c r="X119" s="5">
        <v>124457261916</v>
      </c>
      <c r="Y119" s="5">
        <v>124457261916</v>
      </c>
      <c r="Z119" s="5">
        <v>124457261916</v>
      </c>
    </row>
    <row r="120" spans="3:26" ht="15.5" x14ac:dyDescent="0.35">
      <c r="C120" t="s">
        <v>158</v>
      </c>
      <c r="D120" s="5">
        <v>9112118055351</v>
      </c>
      <c r="E120" s="5">
        <v>8914650134427</v>
      </c>
      <c r="F120" s="5">
        <v>8562839603996</v>
      </c>
      <c r="G120" s="5">
        <v>8758025639019</v>
      </c>
      <c r="I120" s="5">
        <v>8562839603996</v>
      </c>
      <c r="J120" s="5">
        <v>8072702087615</v>
      </c>
      <c r="K120" s="5">
        <v>7083892071724</v>
      </c>
      <c r="L120" s="5">
        <v>6593102231775</v>
      </c>
      <c r="M120" s="5">
        <v>5910860824169</v>
      </c>
      <c r="N120" s="5">
        <v>5448524185176</v>
      </c>
      <c r="O120" s="5">
        <v>4885485996024</v>
      </c>
      <c r="P120" s="5">
        <v>4538947781383</v>
      </c>
      <c r="Q120" s="5">
        <v>4205418414456</v>
      </c>
      <c r="R120" s="5">
        <v>3915351093086</v>
      </c>
      <c r="S120" s="5">
        <v>3614248377022</v>
      </c>
      <c r="T120" s="5">
        <v>3394369263871</v>
      </c>
      <c r="U120" s="5">
        <v>3152489729106</v>
      </c>
      <c r="V120" s="5">
        <v>2855366982639</v>
      </c>
      <c r="W120" s="5">
        <v>2564916837135</v>
      </c>
      <c r="X120" s="5">
        <v>2178868439687</v>
      </c>
      <c r="Y120" s="5">
        <v>1982479180766</v>
      </c>
      <c r="Z120" s="5">
        <v>1802514804428</v>
      </c>
    </row>
    <row r="121" spans="3:26" ht="15.5" x14ac:dyDescent="0.35">
      <c r="C121" t="s">
        <v>159</v>
      </c>
      <c r="D121" s="5">
        <v>45100000000</v>
      </c>
      <c r="E121" s="5">
        <v>45100000000</v>
      </c>
      <c r="F121" s="5">
        <v>45100000000</v>
      </c>
      <c r="G121" s="5">
        <v>45100000000</v>
      </c>
      <c r="I121" s="5">
        <v>45100000000</v>
      </c>
      <c r="J121" s="5">
        <v>45100000000</v>
      </c>
      <c r="K121" s="5">
        <v>45100000000</v>
      </c>
      <c r="L121" s="5">
        <v>45100000000</v>
      </c>
      <c r="M121" s="5">
        <v>45000000000</v>
      </c>
      <c r="N121" s="5">
        <v>42750000000</v>
      </c>
      <c r="O121" s="5">
        <v>40500000000</v>
      </c>
      <c r="P121" s="5">
        <v>38250000000</v>
      </c>
      <c r="Q121" s="5">
        <v>36000000000</v>
      </c>
      <c r="R121" s="5">
        <v>33750000000</v>
      </c>
      <c r="S121" s="5">
        <v>31500000000</v>
      </c>
      <c r="T121" s="5">
        <v>29250000000</v>
      </c>
      <c r="U121" s="5">
        <v>27000000000</v>
      </c>
      <c r="V121" s="5">
        <v>24750000000</v>
      </c>
      <c r="W121" s="5">
        <v>22500000000</v>
      </c>
      <c r="X121" s="5">
        <v>20250000000</v>
      </c>
      <c r="Y121" s="5">
        <v>18000000000</v>
      </c>
      <c r="Z121" s="5">
        <v>15750000000</v>
      </c>
    </row>
    <row r="122" spans="3:26" ht="15.5" x14ac:dyDescent="0.35">
      <c r="C122" t="s">
        <v>160</v>
      </c>
      <c r="D122" s="5">
        <v>9067018055351</v>
      </c>
      <c r="E122" s="5">
        <v>8869550134427</v>
      </c>
      <c r="F122" s="5">
        <v>8517739603996</v>
      </c>
      <c r="G122" s="5">
        <v>8712925639019</v>
      </c>
      <c r="I122" s="5">
        <v>8517739603996</v>
      </c>
      <c r="J122" s="5">
        <v>8027602087615</v>
      </c>
      <c r="K122" s="5">
        <v>7038792071724</v>
      </c>
      <c r="L122" s="5">
        <v>6548002231775</v>
      </c>
      <c r="M122" s="5">
        <v>5865860824169</v>
      </c>
      <c r="N122" s="5">
        <v>5405774185176</v>
      </c>
      <c r="O122" s="5">
        <v>4844985996024</v>
      </c>
      <c r="P122" s="5">
        <v>4500697781383</v>
      </c>
      <c r="Q122" s="5">
        <v>4169418414456</v>
      </c>
      <c r="R122" s="5">
        <v>3881601093086</v>
      </c>
      <c r="S122" s="5">
        <v>3582748377022</v>
      </c>
      <c r="T122" s="5">
        <v>3365119263871</v>
      </c>
      <c r="U122" s="5">
        <v>3125489729106</v>
      </c>
      <c r="V122" s="5">
        <v>2830616982639</v>
      </c>
      <c r="W122" s="5">
        <v>2542416837135</v>
      </c>
      <c r="X122" s="5">
        <v>2158618439687</v>
      </c>
      <c r="Y122" s="5">
        <v>1964479180766</v>
      </c>
      <c r="Z122" s="5">
        <v>1786764804428</v>
      </c>
    </row>
    <row r="123" spans="3:26" ht="15.5" x14ac:dyDescent="0.35">
      <c r="C123" t="s">
        <v>161</v>
      </c>
      <c r="D123" s="5">
        <v>9112118055351</v>
      </c>
      <c r="E123" s="5">
        <v>8914650134427</v>
      </c>
      <c r="F123" s="5">
        <v>8562839603996</v>
      </c>
      <c r="G123" s="5">
        <v>8758025639019</v>
      </c>
      <c r="I123" s="5">
        <v>8562839603996</v>
      </c>
      <c r="J123" s="5">
        <v>8072702087615</v>
      </c>
      <c r="K123" s="5">
        <v>7083892071724</v>
      </c>
      <c r="L123" s="5">
        <v>6593102231775</v>
      </c>
      <c r="M123" s="5">
        <v>5910860824169</v>
      </c>
      <c r="N123" s="5">
        <v>5448524185176</v>
      </c>
      <c r="O123" s="5">
        <v>4885485996024</v>
      </c>
      <c r="P123" s="5">
        <v>4538947781383</v>
      </c>
      <c r="Q123" s="5">
        <v>4205418414456</v>
      </c>
      <c r="R123" s="5">
        <v>3915351093086</v>
      </c>
      <c r="S123" s="5">
        <v>3614248377022</v>
      </c>
      <c r="T123" s="5">
        <v>3394369263871</v>
      </c>
      <c r="U123" s="5">
        <v>3152489729106</v>
      </c>
      <c r="V123" s="5">
        <v>2855366982639</v>
      </c>
      <c r="W123" s="5">
        <v>2564916837135</v>
      </c>
      <c r="X123" s="5">
        <v>2178868439687</v>
      </c>
      <c r="Y123" s="5">
        <v>1982479180766</v>
      </c>
      <c r="Z123" s="5">
        <v>1802514804428</v>
      </c>
    </row>
    <row r="124" spans="3:26" ht="15.5" x14ac:dyDescent="0.35">
      <c r="C124" t="s">
        <v>162</v>
      </c>
      <c r="D124" s="5">
        <v>479364126490</v>
      </c>
      <c r="E124" s="5">
        <v>466206104513</v>
      </c>
      <c r="F124" s="5">
        <v>468217479420</v>
      </c>
      <c r="G124" s="5">
        <v>502980617111</v>
      </c>
      <c r="I124" s="5">
        <v>468217479420</v>
      </c>
      <c r="J124" s="5">
        <v>461053762162</v>
      </c>
      <c r="K124" s="5">
        <v>367688240785</v>
      </c>
      <c r="L124" s="5">
        <v>335582519586</v>
      </c>
      <c r="M124" s="5">
        <v>344936834495</v>
      </c>
      <c r="N124" s="5">
        <v>321026814329</v>
      </c>
      <c r="O124" s="5">
        <v>304521690139</v>
      </c>
      <c r="P124" s="5">
        <v>295949217933</v>
      </c>
      <c r="Q124" s="5">
        <v>285168067860</v>
      </c>
      <c r="R124" s="5">
        <v>53062054954</v>
      </c>
      <c r="S124" s="5">
        <v>48499201643</v>
      </c>
      <c r="T124" s="5">
        <v>45590258279</v>
      </c>
      <c r="U124" s="5">
        <v>40761390637</v>
      </c>
      <c r="V124" s="5">
        <v>30909384878</v>
      </c>
      <c r="W124" s="5">
        <v>39272532159</v>
      </c>
      <c r="X124" s="5">
        <v>40629147748</v>
      </c>
      <c r="Y124" s="5">
        <v>34584949537</v>
      </c>
      <c r="Z124" s="5">
        <v>75436961313</v>
      </c>
    </row>
    <row r="125" spans="3:26" ht="15.5" x14ac:dyDescent="0.35">
      <c r="C125" t="s">
        <v>10</v>
      </c>
      <c r="D125" s="5">
        <v>10217103926422</v>
      </c>
      <c r="E125" s="5">
        <v>10009336056062</v>
      </c>
      <c r="F125" s="5">
        <v>9660126299500</v>
      </c>
      <c r="G125" s="5">
        <v>9890325522025</v>
      </c>
      <c r="I125" s="5">
        <v>9660126299500</v>
      </c>
      <c r="J125" s="5">
        <v>9150826562797</v>
      </c>
      <c r="K125" s="5">
        <v>8065636792302</v>
      </c>
      <c r="L125" s="5">
        <v>7550757105430</v>
      </c>
      <c r="M125" s="5">
        <v>6875303997165</v>
      </c>
      <c r="N125" s="5">
        <v>6377235707755</v>
      </c>
      <c r="O125" s="5">
        <v>5791035969893</v>
      </c>
      <c r="P125" s="5">
        <v>5432848070494</v>
      </c>
      <c r="Q125" s="5">
        <v>5082008409145</v>
      </c>
      <c r="R125" s="5">
        <v>4635273142692</v>
      </c>
      <c r="S125" s="5">
        <v>4337140975120</v>
      </c>
      <c r="T125" s="5">
        <v>4132338998550</v>
      </c>
      <c r="U125" s="5">
        <v>3862951854240</v>
      </c>
      <c r="V125" s="5">
        <v>3353156079810</v>
      </c>
      <c r="W125" s="5">
        <v>3045935747008</v>
      </c>
      <c r="X125" s="5">
        <v>2644733210591</v>
      </c>
      <c r="Y125" s="5">
        <v>2443455817360</v>
      </c>
      <c r="Z125" s="5">
        <v>2311124721444</v>
      </c>
    </row>
    <row r="126" spans="3:26" ht="15.5" x14ac:dyDescent="0.35">
      <c r="C126" t="s">
        <v>163</v>
      </c>
      <c r="D126" s="5">
        <v>14198435026984</v>
      </c>
      <c r="E126" s="5">
        <v>13354546477570</v>
      </c>
      <c r="F126" s="5">
        <v>13085246651860</v>
      </c>
      <c r="G126" s="5">
        <v>13246654564714</v>
      </c>
      <c r="I126" s="5">
        <v>13085246651860</v>
      </c>
      <c r="J126" s="5">
        <v>12489189257954</v>
      </c>
      <c r="K126" s="5">
        <v>11315730833410</v>
      </c>
      <c r="L126" s="5">
        <v>11328974079150</v>
      </c>
      <c r="M126" s="5">
        <v>9644326662784</v>
      </c>
      <c r="N126" s="5">
        <v>9104657533366</v>
      </c>
      <c r="O126" s="5">
        <v>8372769580743</v>
      </c>
      <c r="P126" s="5">
        <v>7869975060326</v>
      </c>
      <c r="Q126" s="5">
        <v>7434900309021</v>
      </c>
      <c r="R126" s="5">
        <v>6585807349438</v>
      </c>
      <c r="S126" s="5">
        <v>6284729099203</v>
      </c>
      <c r="T126" s="5">
        <v>5592730492960</v>
      </c>
      <c r="U126" s="5">
        <v>5407957915805</v>
      </c>
      <c r="V126" s="5">
        <v>4632984970719</v>
      </c>
      <c r="W126" s="5">
        <v>4250374395321</v>
      </c>
      <c r="X126" s="5">
        <v>3589595911220</v>
      </c>
      <c r="Y126" s="5">
        <v>3263102915008</v>
      </c>
      <c r="Z126" s="5">
        <v>2967057055450</v>
      </c>
    </row>
    <row r="127" spans="3:26" ht="15.5" x14ac:dyDescent="0.35">
      <c r="C127" t="s">
        <v>164</v>
      </c>
      <c r="D127" s="5">
        <v>4509864300</v>
      </c>
      <c r="E127" s="5">
        <v>4509864300</v>
      </c>
      <c r="F127" s="5">
        <v>4509864300</v>
      </c>
      <c r="G127" s="5">
        <v>4509864300</v>
      </c>
      <c r="I127" s="5">
        <v>4509864300</v>
      </c>
      <c r="J127" s="5">
        <v>4509864300</v>
      </c>
      <c r="K127" s="5">
        <v>4509864300</v>
      </c>
      <c r="L127" s="5">
        <v>4509864300</v>
      </c>
      <c r="M127" s="5">
        <v>4509864300</v>
      </c>
      <c r="N127" s="5">
        <v>4500000000</v>
      </c>
      <c r="O127" s="5">
        <v>4500000000</v>
      </c>
      <c r="P127" s="5">
        <v>4500000000</v>
      </c>
      <c r="Q127" s="5">
        <v>4500000000</v>
      </c>
      <c r="R127" s="5">
        <v>4500000000</v>
      </c>
      <c r="S127" s="5">
        <v>4500000000</v>
      </c>
      <c r="T127" s="5">
        <v>4500000000</v>
      </c>
      <c r="U127" s="5">
        <v>4500000000</v>
      </c>
      <c r="V127" s="5">
        <v>4500000000</v>
      </c>
      <c r="W127" s="5">
        <v>4500000000</v>
      </c>
      <c r="X127" s="5">
        <v>4500000000</v>
      </c>
      <c r="Y127" s="5">
        <v>4500000000</v>
      </c>
      <c r="Z127" s="5">
        <v>4500000000</v>
      </c>
    </row>
    <row r="129" spans="2:26" ht="15.5" x14ac:dyDescent="0.35">
      <c r="B129" t="s">
        <v>165</v>
      </c>
      <c r="C129" t="s">
        <v>166</v>
      </c>
      <c r="D129" s="5">
        <v>452199138594</v>
      </c>
      <c r="E129" s="5">
        <v>237594457416</v>
      </c>
      <c r="F129" s="5">
        <v>398710397609</v>
      </c>
      <c r="G129" s="5">
        <v>696166845716</v>
      </c>
      <c r="I129" s="5">
        <v>1417555784490</v>
      </c>
      <c r="J129" s="5">
        <v>1714658232893</v>
      </c>
      <c r="K129" s="5">
        <v>1199458669278</v>
      </c>
      <c r="L129" s="5">
        <v>485838424444</v>
      </c>
      <c r="M129" s="5">
        <v>689652508330</v>
      </c>
      <c r="N129" s="5">
        <v>982698939026</v>
      </c>
      <c r="O129" s="5">
        <v>889775270261</v>
      </c>
      <c r="P129" s="5">
        <v>389088123975</v>
      </c>
      <c r="Q129" s="5">
        <v>544164330634</v>
      </c>
      <c r="R129" s="5">
        <v>491655348447</v>
      </c>
      <c r="S129" s="5">
        <v>778361981647</v>
      </c>
      <c r="T129" s="5">
        <v>512956089428</v>
      </c>
      <c r="U129" s="5">
        <v>448669480614</v>
      </c>
      <c r="V129" s="5">
        <v>635028604390</v>
      </c>
      <c r="W129" s="5">
        <v>587799605916</v>
      </c>
      <c r="X129" s="5">
        <v>578089303003</v>
      </c>
      <c r="Y129" s="5">
        <v>476589761145</v>
      </c>
      <c r="Z129" s="5">
        <v>292296080215</v>
      </c>
    </row>
    <row r="130" spans="2:26" ht="15.5" x14ac:dyDescent="0.35">
      <c r="C130" t="s">
        <v>167</v>
      </c>
      <c r="D130" s="5">
        <v>3997640131302</v>
      </c>
      <c r="E130" s="5">
        <v>3844093999926</v>
      </c>
      <c r="F130" s="5">
        <v>4152852519146</v>
      </c>
      <c r="G130" s="5">
        <v>3842028437309</v>
      </c>
      <c r="I130" s="5">
        <v>15401229463991</v>
      </c>
      <c r="J130" s="5">
        <v>15017308905901</v>
      </c>
      <c r="K130" s="5">
        <v>14422669762305</v>
      </c>
      <c r="L130" s="5">
        <v>13316039021860</v>
      </c>
      <c r="M130" s="5">
        <v>12348565446437</v>
      </c>
      <c r="N130" s="5">
        <v>11905438831478</v>
      </c>
      <c r="O130" s="5">
        <v>11006222109243</v>
      </c>
      <c r="P130" s="5">
        <v>10001416139413</v>
      </c>
      <c r="Q130" s="5">
        <v>9283545373175</v>
      </c>
      <c r="R130" s="5">
        <v>9003293887625</v>
      </c>
      <c r="S130" s="5">
        <v>8287779975397</v>
      </c>
      <c r="T130" s="5">
        <v>7723484460296</v>
      </c>
      <c r="U130" s="5">
        <v>7084890930959</v>
      </c>
      <c r="V130" s="5">
        <v>6730431000533</v>
      </c>
      <c r="W130" s="5">
        <v>5920466655609</v>
      </c>
      <c r="X130" s="5">
        <v>5215766923561</v>
      </c>
      <c r="Y130" s="5">
        <v>4522271173624</v>
      </c>
      <c r="Z130" s="5">
        <v>3649210603960</v>
      </c>
    </row>
    <row r="131" spans="2:26" ht="15.5" x14ac:dyDescent="0.35">
      <c r="C131" t="s">
        <v>519</v>
      </c>
      <c r="D131" s="5">
        <v>-2893997321855</v>
      </c>
      <c r="E131" s="5">
        <v>-3059731170617</v>
      </c>
      <c r="F131" s="5">
        <v>-3224330474285</v>
      </c>
      <c r="G131" s="5">
        <v>-2662594343825</v>
      </c>
      <c r="I131" s="5">
        <v>-11854311345748</v>
      </c>
      <c r="J131" s="5">
        <v>-11215907176232</v>
      </c>
      <c r="K131" s="5">
        <v>-11312758074162</v>
      </c>
      <c r="L131" s="5">
        <v>-11192392358408</v>
      </c>
      <c r="M131" s="5">
        <v>-9984552545765</v>
      </c>
      <c r="N131" s="5">
        <v>-9579298686556</v>
      </c>
      <c r="O131" s="5">
        <v>-8563261725647</v>
      </c>
      <c r="P131" s="5">
        <v>-8070131704552</v>
      </c>
      <c r="Q131" s="5">
        <v>-7326051432179</v>
      </c>
      <c r="R131" s="5">
        <v>-8135384753482</v>
      </c>
      <c r="S131" s="5">
        <v>-7119235585453</v>
      </c>
      <c r="T131" s="5">
        <v>-6861652041087</v>
      </c>
      <c r="U131" s="5">
        <v>-6257431876669</v>
      </c>
      <c r="V131" s="5">
        <v>-5765094077691</v>
      </c>
      <c r="W131" s="5">
        <v>-5060418088652</v>
      </c>
      <c r="X131" s="5">
        <v>-4403795407185</v>
      </c>
      <c r="Y131" s="5">
        <v>-3861927158121</v>
      </c>
      <c r="Z131" s="5">
        <v>-3230341841878</v>
      </c>
    </row>
    <row r="132" spans="2:26" ht="15.5" x14ac:dyDescent="0.35">
      <c r="C132" t="s">
        <v>520</v>
      </c>
      <c r="D132" s="5">
        <v>-309566596594</v>
      </c>
      <c r="E132" s="5">
        <v>-338703032946</v>
      </c>
      <c r="F132" s="5">
        <v>-330767377107</v>
      </c>
      <c r="G132" s="5">
        <v>-280626510009</v>
      </c>
      <c r="I132" s="5">
        <v>-1216107115542</v>
      </c>
      <c r="J132" s="5">
        <v>-1158447942965</v>
      </c>
      <c r="K132" s="5">
        <v>-1084669984717</v>
      </c>
      <c r="L132" s="5">
        <v>-1019663821983</v>
      </c>
      <c r="M132" s="5">
        <v>-1039129057306</v>
      </c>
      <c r="N132" s="5">
        <v>-1001317535488</v>
      </c>
      <c r="O132" s="5">
        <v>-1083065673776</v>
      </c>
      <c r="P132" s="5">
        <v>-1068528786987</v>
      </c>
      <c r="Q132" s="5">
        <v>-936845116777</v>
      </c>
    </row>
    <row r="133" spans="2:26" ht="15.5" x14ac:dyDescent="0.35">
      <c r="C133" t="s">
        <v>178</v>
      </c>
      <c r="D133" s="5">
        <v>43424152139</v>
      </c>
      <c r="E133" s="5">
        <v>46561532934</v>
      </c>
      <c r="F133" s="5">
        <v>44977084248</v>
      </c>
      <c r="G133" s="5">
        <v>52259483556</v>
      </c>
      <c r="I133" s="5">
        <v>213378558456</v>
      </c>
      <c r="J133" s="5">
        <v>179688542165</v>
      </c>
      <c r="K133" s="5">
        <v>140981634691</v>
      </c>
      <c r="L133" s="5">
        <v>60068509092</v>
      </c>
      <c r="M133" s="5">
        <v>53054850583</v>
      </c>
      <c r="N133" s="5">
        <v>82373736249</v>
      </c>
      <c r="O133" s="5">
        <v>91256205709</v>
      </c>
      <c r="P133" s="5">
        <v>72332871731</v>
      </c>
      <c r="Q133" s="5">
        <v>76528934023</v>
      </c>
      <c r="R133" s="5">
        <v>62212384020</v>
      </c>
      <c r="S133" s="5">
        <v>72475749618</v>
      </c>
      <c r="T133" s="5">
        <v>87368883698</v>
      </c>
      <c r="U133" s="5">
        <v>79753006054</v>
      </c>
      <c r="V133" s="5">
        <v>74805476863</v>
      </c>
      <c r="W133" s="5">
        <v>82052790345</v>
      </c>
      <c r="X133" s="5">
        <v>69396640582</v>
      </c>
      <c r="Y133" s="5">
        <v>65762630156</v>
      </c>
      <c r="Z133" s="5">
        <v>66092234887</v>
      </c>
    </row>
    <row r="134" spans="2:26" ht="15.5" x14ac:dyDescent="0.35">
      <c r="C134" t="s">
        <v>623</v>
      </c>
      <c r="D134" s="5">
        <v>-371392645733</v>
      </c>
      <c r="E134" s="5">
        <v>-241043273286</v>
      </c>
      <c r="F134" s="5">
        <v>-229094120922</v>
      </c>
      <c r="G134" s="5">
        <v>-236525615967</v>
      </c>
      <c r="I134" s="5">
        <v>-1060419039389</v>
      </c>
      <c r="J134" s="5">
        <v>-1033735079730</v>
      </c>
      <c r="K134" s="5">
        <v>-894183497970</v>
      </c>
      <c r="L134" s="5">
        <v>-648564325105</v>
      </c>
      <c r="M134" s="5">
        <v>-658489503260</v>
      </c>
      <c r="N134" s="5">
        <v>-521052950620</v>
      </c>
      <c r="O134" s="5">
        <v>-608007758084</v>
      </c>
      <c r="P134" s="5">
        <v>-526447491388</v>
      </c>
      <c r="Q134" s="5">
        <v>-538603804385</v>
      </c>
      <c r="R134" s="5">
        <v>-466394302993</v>
      </c>
      <c r="S134" s="5">
        <v>-457485911004</v>
      </c>
      <c r="T134" s="5">
        <v>-427737845359</v>
      </c>
      <c r="U134" s="5">
        <v>-457674133782</v>
      </c>
      <c r="V134" s="5">
        <v>-405895323269</v>
      </c>
      <c r="W134" s="5">
        <v>-345197409918</v>
      </c>
      <c r="X134" s="5">
        <v>-299217875245</v>
      </c>
      <c r="Y134" s="5">
        <v>-247247679031</v>
      </c>
      <c r="Z134" s="5">
        <v>-228746894262</v>
      </c>
    </row>
    <row r="135" spans="2:26" ht="15.5" x14ac:dyDescent="0.35">
      <c r="C135" t="s">
        <v>624</v>
      </c>
      <c r="E135" s="5">
        <v>966335139</v>
      </c>
      <c r="F135" s="5">
        <v>509533502</v>
      </c>
      <c r="G135" s="5">
        <v>107095187</v>
      </c>
      <c r="I135" s="5">
        <v>729611616</v>
      </c>
      <c r="J135" s="5">
        <v>3638977866</v>
      </c>
      <c r="K135" s="5">
        <v>2027637533</v>
      </c>
      <c r="L135" s="5">
        <v>32074856443</v>
      </c>
      <c r="M135" s="5">
        <v>17709933315</v>
      </c>
      <c r="N135" s="5">
        <v>144896505959</v>
      </c>
      <c r="O135" s="5">
        <v>94548355665</v>
      </c>
      <c r="P135" s="5">
        <v>8644224645</v>
      </c>
      <c r="Q135" s="5">
        <v>9150465548</v>
      </c>
      <c r="R135" s="5">
        <v>35513147387</v>
      </c>
      <c r="S135" s="5">
        <v>528600442</v>
      </c>
      <c r="T135" s="5">
        <v>1250738266</v>
      </c>
      <c r="U135" s="5">
        <v>5982887554</v>
      </c>
      <c r="V135" s="5">
        <v>8249374466</v>
      </c>
      <c r="X135" s="5">
        <v>3544268472</v>
      </c>
      <c r="Y135" s="5">
        <v>1649627527</v>
      </c>
      <c r="Z135" s="5">
        <v>38908310067</v>
      </c>
    </row>
    <row r="136" spans="2:26" ht="15.5" x14ac:dyDescent="0.35">
      <c r="C136" t="s">
        <v>170</v>
      </c>
      <c r="D136" s="5">
        <v>-13908580665</v>
      </c>
      <c r="E136" s="5">
        <v>-14549933734</v>
      </c>
      <c r="F136" s="5">
        <v>-15436766973</v>
      </c>
      <c r="G136" s="5">
        <v>-18481700535</v>
      </c>
      <c r="I136" s="5">
        <v>-66944348894</v>
      </c>
      <c r="J136" s="5">
        <v>-77887994112</v>
      </c>
      <c r="K136" s="5">
        <v>-74608808402</v>
      </c>
      <c r="L136" s="5">
        <v>-61723457455</v>
      </c>
      <c r="M136" s="5">
        <v>-47506615674</v>
      </c>
      <c r="N136" s="5">
        <v>-48340961996</v>
      </c>
      <c r="O136" s="5">
        <v>-47916242849</v>
      </c>
      <c r="P136" s="5">
        <v>-28197128887</v>
      </c>
      <c r="Q136" s="5">
        <v>-23560088771</v>
      </c>
      <c r="R136" s="5">
        <v>-7585014110</v>
      </c>
      <c r="S136" s="5">
        <v>-5700847353</v>
      </c>
      <c r="T136" s="5">
        <v>-9758106386</v>
      </c>
      <c r="U136" s="5">
        <v>-6851333502</v>
      </c>
      <c r="V136" s="5">
        <v>-7467846512</v>
      </c>
      <c r="W136" s="5">
        <v>-9104341468</v>
      </c>
      <c r="X136" s="5">
        <v>-7605247182</v>
      </c>
      <c r="Y136" s="5">
        <v>-3918833010</v>
      </c>
      <c r="Z136" s="5">
        <v>-2826332559</v>
      </c>
    </row>
    <row r="137" spans="2:26" ht="15.5" x14ac:dyDescent="0.35">
      <c r="C137" t="s">
        <v>172</v>
      </c>
      <c r="D137" s="5">
        <v>80229414375</v>
      </c>
      <c r="E137" s="5">
        <v>51552123346</v>
      </c>
      <c r="F137" s="5">
        <v>-500777740654</v>
      </c>
      <c r="G137" s="5">
        <v>-71711524401</v>
      </c>
      <c r="I137" s="5">
        <v>-822693941739</v>
      </c>
      <c r="J137" s="5">
        <v>-772073247490</v>
      </c>
      <c r="K137" s="5">
        <v>-1148116594496</v>
      </c>
      <c r="L137" s="5">
        <v>58862343788</v>
      </c>
      <c r="M137" s="5">
        <v>-317342619919</v>
      </c>
      <c r="N137" s="5">
        <v>-212012632568</v>
      </c>
      <c r="O137" s="5">
        <v>-150246374076</v>
      </c>
      <c r="P137" s="5">
        <v>-59827253135</v>
      </c>
      <c r="Q137" s="5">
        <v>-11619328477</v>
      </c>
      <c r="R137" s="5">
        <v>-132501729109</v>
      </c>
      <c r="S137" s="5">
        <v>-298565830311</v>
      </c>
      <c r="T137" s="5">
        <v>-443480931419</v>
      </c>
      <c r="U137" s="5">
        <v>-260370496264</v>
      </c>
      <c r="V137" s="5">
        <v>-394242187107</v>
      </c>
      <c r="W137" s="5">
        <v>-194706246952</v>
      </c>
      <c r="X137" s="5">
        <v>-247458132515</v>
      </c>
      <c r="Y137" s="5">
        <v>-153998536175</v>
      </c>
      <c r="Z137" s="5">
        <v>-266007751599</v>
      </c>
    </row>
    <row r="138" spans="2:26" ht="15.5" x14ac:dyDescent="0.35">
      <c r="C138" t="s">
        <v>173</v>
      </c>
      <c r="D138" s="5">
        <v>-168006597735</v>
      </c>
      <c r="E138" s="5">
        <v>-81914713925</v>
      </c>
      <c r="F138" s="5">
        <v>-192054911966</v>
      </c>
      <c r="G138" s="5">
        <v>-211517476494</v>
      </c>
      <c r="I138" s="5">
        <v>-555914075112</v>
      </c>
      <c r="J138" s="5">
        <v>-333589356315</v>
      </c>
      <c r="K138" s="5">
        <v>227137511359</v>
      </c>
      <c r="L138" s="5">
        <v>132553944690</v>
      </c>
      <c r="M138" s="5">
        <v>-372627407260</v>
      </c>
      <c r="N138" s="5">
        <v>-388562094938</v>
      </c>
      <c r="O138" s="5">
        <v>-365374820110</v>
      </c>
      <c r="P138" s="5">
        <v>-435278569446</v>
      </c>
      <c r="Q138" s="5">
        <v>-276561890475</v>
      </c>
      <c r="R138" s="5">
        <v>-387052250322</v>
      </c>
      <c r="S138" s="5">
        <v>-266324532501</v>
      </c>
      <c r="T138" s="5">
        <v>-392273987548</v>
      </c>
      <c r="U138" s="5">
        <v>-182308265278</v>
      </c>
      <c r="V138" s="5">
        <v>-219405648136</v>
      </c>
      <c r="W138" s="5">
        <v>-180858830811</v>
      </c>
      <c r="X138" s="5">
        <v>-85004254878</v>
      </c>
      <c r="Y138" s="5">
        <v>-101323962078</v>
      </c>
      <c r="Z138" s="5">
        <v>-35806798716</v>
      </c>
    </row>
    <row r="139" spans="2:26" ht="15.5" x14ac:dyDescent="0.35">
      <c r="C139" t="s">
        <v>625</v>
      </c>
      <c r="D139" s="5">
        <v>7720184776</v>
      </c>
      <c r="E139" s="5">
        <v>8974129451</v>
      </c>
      <c r="F139" s="5">
        <v>6120336876</v>
      </c>
      <c r="G139" s="5">
        <v>5529550857</v>
      </c>
      <c r="I139" s="5">
        <v>17368611345</v>
      </c>
      <c r="J139" s="5">
        <v>42266172991</v>
      </c>
      <c r="K139" s="5">
        <v>84289073667</v>
      </c>
      <c r="L139" s="5">
        <v>79720522243</v>
      </c>
      <c r="M139" s="5">
        <v>51455326179</v>
      </c>
      <c r="N139" s="5">
        <v>33735922555</v>
      </c>
      <c r="O139" s="5">
        <v>57067497712</v>
      </c>
      <c r="P139" s="5">
        <v>46040775682</v>
      </c>
      <c r="Q139" s="5">
        <v>62693610846</v>
      </c>
      <c r="R139" s="5">
        <v>21203577156</v>
      </c>
      <c r="S139" s="5">
        <v>11008135604</v>
      </c>
      <c r="T139" s="5">
        <v>11287647227</v>
      </c>
      <c r="U139" s="5">
        <v>237830037010</v>
      </c>
      <c r="V139" s="5">
        <v>4956156902</v>
      </c>
      <c r="W139" s="5">
        <v>7627862141</v>
      </c>
      <c r="X139" s="5">
        <v>11602696149</v>
      </c>
      <c r="Y139" s="5">
        <v>11142448839</v>
      </c>
      <c r="Z139" s="5">
        <v>5122629637</v>
      </c>
    </row>
    <row r="140" spans="2:26" ht="15.5" x14ac:dyDescent="0.35">
      <c r="C140" t="s">
        <v>175</v>
      </c>
      <c r="D140" s="5">
        <v>-134977782511</v>
      </c>
      <c r="E140" s="5">
        <v>-90888843376</v>
      </c>
      <c r="F140" s="5">
        <v>-147675248842</v>
      </c>
      <c r="G140" s="5">
        <v>-164547027351</v>
      </c>
      <c r="I140" s="5">
        <v>-551205686457</v>
      </c>
      <c r="J140" s="5">
        <v>-393063299090</v>
      </c>
      <c r="K140" s="5">
        <v>-326650562308</v>
      </c>
      <c r="L140" s="5">
        <v>-592166577553</v>
      </c>
      <c r="M140" s="5">
        <v>-385869642123</v>
      </c>
      <c r="N140" s="5">
        <v>-447836621809</v>
      </c>
      <c r="O140" s="5">
        <v>-328687646138</v>
      </c>
      <c r="P140" s="5">
        <v>-466219345128</v>
      </c>
      <c r="Q140" s="5">
        <v>-389056012112</v>
      </c>
      <c r="R140" s="5">
        <v>-388265207478</v>
      </c>
      <c r="S140" s="5">
        <v>-262332668105</v>
      </c>
      <c r="T140" s="5">
        <v>-403561634775</v>
      </c>
      <c r="U140" s="5">
        <v>-421973528288</v>
      </c>
      <c r="V140" s="5">
        <v>-210613383630</v>
      </c>
      <c r="W140" s="5">
        <v>-202993223450</v>
      </c>
      <c r="X140" s="5">
        <v>-110414774197</v>
      </c>
      <c r="Y140" s="5">
        <v>-124528797517</v>
      </c>
      <c r="Z140" s="5">
        <v>-75454779518</v>
      </c>
    </row>
    <row r="141" spans="2:26" ht="15.5" x14ac:dyDescent="0.35">
      <c r="C141" t="s">
        <v>626</v>
      </c>
    </row>
    <row r="142" spans="2:26" ht="15.5" x14ac:dyDescent="0.35">
      <c r="C142" t="s">
        <v>627</v>
      </c>
      <c r="D142" s="5">
        <v>-40000000000</v>
      </c>
      <c r="F142" s="5">
        <v>-10000000000</v>
      </c>
      <c r="G142" s="5">
        <v>-80000000000</v>
      </c>
      <c r="I142" s="5">
        <v>-10000000000</v>
      </c>
      <c r="J142" s="5">
        <v>47500000000</v>
      </c>
      <c r="K142" s="5">
        <v>-73000000000</v>
      </c>
      <c r="L142" s="5">
        <v>-15000000000</v>
      </c>
      <c r="M142" s="5">
        <v>-38062976208</v>
      </c>
      <c r="N142" s="5">
        <v>35000000000</v>
      </c>
      <c r="O142" s="5">
        <v>-60000000000</v>
      </c>
      <c r="P142" s="5">
        <v>-15000000000</v>
      </c>
      <c r="Q142" s="5">
        <v>50000000000</v>
      </c>
      <c r="R142" s="5">
        <v>-14990620000</v>
      </c>
      <c r="S142" s="5">
        <v>10000000000</v>
      </c>
      <c r="Z142" s="5">
        <v>30804981000</v>
      </c>
    </row>
    <row r="143" spans="2:26" ht="15.5" x14ac:dyDescent="0.35">
      <c r="C143" t="s">
        <v>628</v>
      </c>
      <c r="D143" s="5">
        <v>-749000000</v>
      </c>
      <c r="F143" s="5">
        <v>-500000000</v>
      </c>
      <c r="G143" s="5">
        <v>-12500000000</v>
      </c>
      <c r="I143" s="5">
        <v>-13177000000</v>
      </c>
      <c r="J143" s="5">
        <v>-32580000000</v>
      </c>
      <c r="M143" s="5">
        <v>-294000000</v>
      </c>
      <c r="N143" s="5">
        <v>-9706000000</v>
      </c>
      <c r="O143" s="5">
        <v>-33999276000</v>
      </c>
      <c r="P143" s="5">
        <v>-100000000</v>
      </c>
      <c r="Q143" s="5">
        <v>-811000000</v>
      </c>
      <c r="R143" s="5">
        <v>-5000000000</v>
      </c>
      <c r="S143" s="5">
        <v>-25000000000</v>
      </c>
    </row>
    <row r="144" spans="2:26" ht="15.5" x14ac:dyDescent="0.35">
      <c r="C144" t="s">
        <v>629</v>
      </c>
      <c r="F144" s="5">
        <v>-40000000000</v>
      </c>
      <c r="G144" s="5">
        <v>40000000000</v>
      </c>
      <c r="V144" s="5">
        <v>-30000000000</v>
      </c>
      <c r="W144" s="5">
        <v>-15000000000</v>
      </c>
      <c r="X144" s="5">
        <v>-10000000000</v>
      </c>
    </row>
    <row r="145" spans="3:26" ht="15.5" x14ac:dyDescent="0.35">
      <c r="C145" t="s">
        <v>630</v>
      </c>
      <c r="I145" s="5">
        <v>1100000000</v>
      </c>
      <c r="K145" s="5">
        <v>542499000000</v>
      </c>
      <c r="L145" s="5">
        <v>660000000000</v>
      </c>
      <c r="V145" s="5">
        <v>17297460592</v>
      </c>
      <c r="X145" s="5">
        <v>18458510170</v>
      </c>
    </row>
    <row r="146" spans="3:26" ht="15.5" x14ac:dyDescent="0.35">
      <c r="C146" t="s">
        <v>631</v>
      </c>
      <c r="V146" s="5">
        <v>380175000</v>
      </c>
    </row>
    <row r="147" spans="3:26" ht="15.5" x14ac:dyDescent="0.35">
      <c r="C147" t="s">
        <v>632</v>
      </c>
      <c r="V147" s="5">
        <v>-4802000000</v>
      </c>
      <c r="W147" s="5">
        <v>22089312498</v>
      </c>
    </row>
    <row r="148" spans="3:26" ht="15.5" x14ac:dyDescent="0.35">
      <c r="C148" t="s">
        <v>633</v>
      </c>
      <c r="J148" s="5">
        <v>2287769784</v>
      </c>
      <c r="M148" s="5">
        <v>143884892</v>
      </c>
      <c r="N148" s="5">
        <v>244604316</v>
      </c>
      <c r="O148" s="5">
        <v>244604316</v>
      </c>
      <c r="Q148" s="5">
        <v>611510791</v>
      </c>
      <c r="U148" s="5">
        <v>1835226000</v>
      </c>
      <c r="V148" s="5">
        <v>3375943000</v>
      </c>
      <c r="W148" s="5">
        <v>7417218000</v>
      </c>
      <c r="X148" s="5">
        <v>5349313000</v>
      </c>
      <c r="Y148" s="5">
        <v>12062386600</v>
      </c>
      <c r="Z148" s="5">
        <v>3720370165</v>
      </c>
    </row>
    <row r="149" spans="3:26" ht="15.5" x14ac:dyDescent="0.35">
      <c r="C149" t="s">
        <v>189</v>
      </c>
      <c r="D149" s="5">
        <v>80229414375</v>
      </c>
      <c r="E149" s="5">
        <v>51552123346</v>
      </c>
      <c r="F149" s="5">
        <v>-500777740654</v>
      </c>
      <c r="G149" s="5">
        <v>-71711524401</v>
      </c>
      <c r="I149" s="5">
        <v>-822693941739</v>
      </c>
      <c r="J149" s="5">
        <v>-772073247490</v>
      </c>
      <c r="K149" s="5">
        <v>-1148116594496</v>
      </c>
      <c r="L149" s="5">
        <v>58862343788</v>
      </c>
      <c r="M149" s="5">
        <v>-317342619919</v>
      </c>
      <c r="N149" s="5">
        <v>-212012632568</v>
      </c>
      <c r="O149" s="5">
        <v>-150246374076</v>
      </c>
      <c r="P149" s="5">
        <v>-59827253135</v>
      </c>
      <c r="Q149" s="5">
        <v>-11619328477</v>
      </c>
      <c r="R149" s="5">
        <v>-132501729109</v>
      </c>
      <c r="S149" s="5">
        <v>-298565830311</v>
      </c>
      <c r="T149" s="5">
        <v>-443480931419</v>
      </c>
      <c r="U149" s="5">
        <v>-260370496264</v>
      </c>
      <c r="V149" s="5">
        <v>-394242187107</v>
      </c>
      <c r="W149" s="5">
        <v>-194706246952</v>
      </c>
      <c r="X149" s="5">
        <v>-247458132515</v>
      </c>
      <c r="Y149" s="5">
        <v>-153998536175</v>
      </c>
      <c r="Z149" s="5">
        <v>-266007751599</v>
      </c>
    </row>
    <row r="150" spans="3:26" ht="15.5" x14ac:dyDescent="0.35">
      <c r="C150" t="s">
        <v>634</v>
      </c>
      <c r="D150" s="5">
        <v>2918711116788</v>
      </c>
      <c r="E150" s="5">
        <v>2056422841473</v>
      </c>
      <c r="F150" s="5">
        <v>3116518209977</v>
      </c>
      <c r="G150" s="5">
        <v>3348914718846</v>
      </c>
      <c r="I150" s="5">
        <v>12581277771564</v>
      </c>
      <c r="J150" s="5">
        <v>6953954392207</v>
      </c>
      <c r="K150" s="5">
        <v>4838746556228</v>
      </c>
      <c r="L150" s="5">
        <v>4250964132606</v>
      </c>
      <c r="M150" s="5">
        <v>5075049318562</v>
      </c>
      <c r="N150" s="5">
        <v>5625788524937</v>
      </c>
      <c r="O150" s="5">
        <v>5354197956681</v>
      </c>
      <c r="P150" s="5">
        <v>163048444921</v>
      </c>
      <c r="Q150" s="5">
        <v>109066385552</v>
      </c>
      <c r="R150" s="5">
        <v>724331053350</v>
      </c>
      <c r="S150" s="5">
        <v>226638100353</v>
      </c>
      <c r="T150" s="5">
        <v>311168171559</v>
      </c>
      <c r="U150" s="5">
        <v>252513874023</v>
      </c>
      <c r="V150" s="5">
        <v>224904528006</v>
      </c>
      <c r="W150" s="5">
        <v>259617500000</v>
      </c>
      <c r="X150" s="5">
        <v>214068390609</v>
      </c>
      <c r="Y150" s="5">
        <v>155380000000</v>
      </c>
      <c r="Z150" s="5">
        <v>65500000000</v>
      </c>
    </row>
    <row r="151" spans="3:26" ht="15.5" x14ac:dyDescent="0.35">
      <c r="C151" t="s">
        <v>438</v>
      </c>
      <c r="D151" s="5">
        <v>-2820945627632</v>
      </c>
      <c r="E151" s="5">
        <v>-1988874296916</v>
      </c>
      <c r="F151" s="5">
        <v>-3099432646177</v>
      </c>
      <c r="G151" s="5">
        <v>-3396700000000</v>
      </c>
      <c r="I151" s="5">
        <v>-12375746208022</v>
      </c>
      <c r="J151" s="5">
        <v>-7216688423680</v>
      </c>
      <c r="K151" s="5">
        <v>-5161574129104</v>
      </c>
      <c r="L151" s="5">
        <v>-3715027085415</v>
      </c>
      <c r="M151" s="5">
        <v>-4938243895809</v>
      </c>
      <c r="N151" s="5">
        <v>-5507467549813</v>
      </c>
      <c r="O151" s="5">
        <v>-5250981692894</v>
      </c>
      <c r="R151" s="5">
        <v>-644433231071</v>
      </c>
      <c r="S151" s="5">
        <v>-231479557492</v>
      </c>
      <c r="T151" s="5">
        <v>-407154338682</v>
      </c>
      <c r="U151" s="5">
        <v>-171665703045</v>
      </c>
      <c r="V151" s="5">
        <v>-275066234746</v>
      </c>
      <c r="W151" s="5">
        <v>-234290000000</v>
      </c>
      <c r="X151" s="5">
        <v>-163479892907</v>
      </c>
      <c r="Y151" s="5">
        <v>-122750000000</v>
      </c>
      <c r="Z151" s="5">
        <v>-56950000000</v>
      </c>
    </row>
    <row r="152" spans="3:26" ht="15.5" x14ac:dyDescent="0.35">
      <c r="C152" t="s">
        <v>401</v>
      </c>
      <c r="M152" s="5">
        <v>50000000</v>
      </c>
      <c r="N152" s="5">
        <v>-9461158273</v>
      </c>
      <c r="O152" s="5">
        <v>-8990814120</v>
      </c>
      <c r="P152" s="5">
        <v>-6603329916</v>
      </c>
      <c r="Q152" s="5">
        <v>7321235880</v>
      </c>
      <c r="R152" s="5">
        <v>21947076360</v>
      </c>
      <c r="S152" s="5">
        <v>-756198327</v>
      </c>
      <c r="T152" s="5">
        <v>-8149401254</v>
      </c>
      <c r="U152" s="5">
        <v>-1807737531</v>
      </c>
      <c r="V152" s="5">
        <v>-176616891</v>
      </c>
      <c r="W152" s="5">
        <v>-3001668688</v>
      </c>
      <c r="X152" s="5">
        <v>-3834775033</v>
      </c>
      <c r="Y152" s="5">
        <v>-5152446719</v>
      </c>
      <c r="Z152" s="5">
        <v>-4552522594</v>
      </c>
    </row>
    <row r="153" spans="3:26" ht="15.5" x14ac:dyDescent="0.35">
      <c r="C153" t="s">
        <v>635</v>
      </c>
      <c r="D153" s="5">
        <v>-16192305206</v>
      </c>
      <c r="E153" s="5">
        <v>-14906422117</v>
      </c>
      <c r="F153" s="5">
        <v>-15008477288</v>
      </c>
      <c r="G153" s="5">
        <v>-12954218650</v>
      </c>
      <c r="I153" s="5">
        <v>-55312223518</v>
      </c>
      <c r="J153" s="5">
        <v>-46228033542</v>
      </c>
      <c r="K153" s="5">
        <v>-104209376620</v>
      </c>
      <c r="L153" s="5">
        <v>-91266074676</v>
      </c>
      <c r="M153" s="5">
        <v>-75501223083</v>
      </c>
      <c r="N153" s="5">
        <v>-65872449419</v>
      </c>
      <c r="O153" s="5">
        <v>-34468358396</v>
      </c>
      <c r="P153" s="5">
        <v>-18053531344</v>
      </c>
      <c r="Q153" s="5">
        <v>-8084361764</v>
      </c>
      <c r="R153" s="5">
        <v>-5058218587</v>
      </c>
      <c r="S153" s="5">
        <v>-610637107</v>
      </c>
      <c r="T153" s="5">
        <v>-1696834670</v>
      </c>
      <c r="U153" s="5">
        <v>-1775656776</v>
      </c>
      <c r="V153" s="5">
        <v>-1312704358</v>
      </c>
      <c r="W153" s="5">
        <v>-1780538264</v>
      </c>
      <c r="X153" s="5">
        <v>-1711855184</v>
      </c>
      <c r="Y153" s="5">
        <v>-1169733956</v>
      </c>
      <c r="Z153" s="5">
        <v>-5229005</v>
      </c>
    </row>
    <row r="154" spans="3:26" ht="15.5" x14ac:dyDescent="0.35">
      <c r="C154" t="s">
        <v>636</v>
      </c>
      <c r="M154" s="5">
        <v>11505452800</v>
      </c>
    </row>
    <row r="155" spans="3:26" ht="15.5" x14ac:dyDescent="0.35">
      <c r="C155" t="s">
        <v>637</v>
      </c>
      <c r="D155" s="5">
        <v>1089999094</v>
      </c>
      <c r="E155" s="5">
        <v>-1089999094</v>
      </c>
      <c r="F155" s="5">
        <v>-648595185</v>
      </c>
      <c r="G155" s="5">
        <v>-47767171</v>
      </c>
      <c r="I155" s="5">
        <v>-696362356</v>
      </c>
    </row>
    <row r="156" spans="3:26" ht="15.5" x14ac:dyDescent="0.35">
      <c r="C156" t="s">
        <v>638</v>
      </c>
      <c r="D156" s="5">
        <v>-2433768669</v>
      </c>
    </row>
    <row r="157" spans="3:26" ht="15.5" x14ac:dyDescent="0.35">
      <c r="C157" t="s">
        <v>190</v>
      </c>
      <c r="K157" s="5">
        <v>-4225000000</v>
      </c>
    </row>
    <row r="158" spans="3:26" ht="15.5" x14ac:dyDescent="0.35">
      <c r="C158" t="s">
        <v>639</v>
      </c>
      <c r="Q158" s="5">
        <v>105261875000</v>
      </c>
    </row>
    <row r="159" spans="3:26" ht="15.5" x14ac:dyDescent="0.35">
      <c r="C159" t="s">
        <v>640</v>
      </c>
      <c r="K159" s="5">
        <v>1125000000</v>
      </c>
      <c r="L159" s="5">
        <v>3471000</v>
      </c>
      <c r="M159" s="5">
        <v>21746284</v>
      </c>
    </row>
    <row r="160" spans="3:26" ht="15.5" x14ac:dyDescent="0.35">
      <c r="C160" t="s">
        <v>210</v>
      </c>
      <c r="W160" s="5">
        <v>-215251540000</v>
      </c>
      <c r="X160" s="5">
        <v>-292500000000</v>
      </c>
      <c r="Y160" s="5">
        <v>-180306355500</v>
      </c>
      <c r="Z160" s="5">
        <v>-270000000000</v>
      </c>
    </row>
    <row r="161" spans="2:26" ht="15.5" x14ac:dyDescent="0.35">
      <c r="C161" t="s">
        <v>162</v>
      </c>
      <c r="F161" s="5">
        <v>-95130880181</v>
      </c>
      <c r="G161" s="5">
        <v>-10924257426</v>
      </c>
      <c r="I161" s="5">
        <v>-160742525807</v>
      </c>
      <c r="J161" s="5">
        <v>-66054888175</v>
      </c>
      <c r="K161" s="5">
        <v>-139811682300</v>
      </c>
      <c r="L161" s="5">
        <v>-94133708650</v>
      </c>
      <c r="M161" s="5">
        <v>-94774990560</v>
      </c>
      <c r="N161" s="5">
        <v>-71530509100</v>
      </c>
      <c r="O161" s="5">
        <v>-65602339280</v>
      </c>
      <c r="P161" s="5">
        <v>-54958660194</v>
      </c>
      <c r="Q161" s="5">
        <v>-48091100809</v>
      </c>
      <c r="R161" s="5">
        <v>-53215613261</v>
      </c>
      <c r="S161" s="5">
        <v>-68685427786</v>
      </c>
      <c r="T161" s="5">
        <v>-76635387022</v>
      </c>
      <c r="U161" s="5">
        <v>-76858149085</v>
      </c>
      <c r="V161" s="5">
        <v>-81752347768</v>
      </c>
    </row>
    <row r="162" spans="2:26" ht="15.5" x14ac:dyDescent="0.35">
      <c r="C162" t="s">
        <v>8</v>
      </c>
      <c r="F162" s="5">
        <v>-407075351800</v>
      </c>
      <c r="I162" s="5">
        <v>-811474393600</v>
      </c>
      <c r="J162" s="5">
        <v>-397056294300</v>
      </c>
      <c r="K162" s="5">
        <v>-578167962700</v>
      </c>
      <c r="L162" s="5">
        <v>-291678391077</v>
      </c>
      <c r="M162" s="5">
        <v>-295449028113</v>
      </c>
      <c r="N162" s="5">
        <v>-183469490900</v>
      </c>
      <c r="O162" s="5">
        <v>-144401126067</v>
      </c>
      <c r="P162" s="5">
        <v>-143260176602</v>
      </c>
      <c r="Q162" s="5">
        <v>-177093362336</v>
      </c>
      <c r="R162" s="5">
        <v>-176072795900</v>
      </c>
      <c r="S162" s="5">
        <v>-223672109952</v>
      </c>
      <c r="T162" s="5">
        <v>-261013141350</v>
      </c>
      <c r="U162" s="5">
        <v>-260777123850</v>
      </c>
      <c r="V162" s="5">
        <v>-260838811350</v>
      </c>
    </row>
    <row r="163" spans="2:26" ht="15.5" x14ac:dyDescent="0.35">
      <c r="C163" t="s">
        <v>641</v>
      </c>
      <c r="F163" s="5">
        <v>-502206231981</v>
      </c>
      <c r="G163" s="5">
        <v>-10924257426</v>
      </c>
      <c r="I163" s="5">
        <v>-972216919407</v>
      </c>
      <c r="J163" s="5">
        <v>-463111182475</v>
      </c>
      <c r="K163" s="5">
        <v>-717979645000</v>
      </c>
      <c r="L163" s="5">
        <v>-385812099727</v>
      </c>
      <c r="M163" s="5">
        <v>-390224018673</v>
      </c>
      <c r="N163" s="5">
        <v>-255000000000</v>
      </c>
      <c r="O163" s="5">
        <v>-210003465347</v>
      </c>
      <c r="P163" s="5">
        <v>-198218836796</v>
      </c>
      <c r="Q163" s="5">
        <v>-225184463145</v>
      </c>
      <c r="R163" s="5">
        <v>-229288409161</v>
      </c>
      <c r="S163" s="5">
        <v>-292357537738</v>
      </c>
      <c r="T163" s="5">
        <v>-337648528372</v>
      </c>
      <c r="U163" s="5">
        <v>-337635272935</v>
      </c>
      <c r="V163" s="5">
        <v>-342591159118</v>
      </c>
      <c r="W163" s="5">
        <v>-215251540000</v>
      </c>
      <c r="X163" s="5">
        <v>-292500000000</v>
      </c>
      <c r="Y163" s="5">
        <v>-180306355500</v>
      </c>
      <c r="Z163" s="5">
        <v>-270000000000</v>
      </c>
    </row>
    <row r="164" spans="2:26" ht="15.5" x14ac:dyDescent="0.35">
      <c r="C164" t="s">
        <v>642</v>
      </c>
    </row>
    <row r="165" spans="2:26" ht="15.5" x14ac:dyDescent="0.35">
      <c r="C165" t="s">
        <v>225</v>
      </c>
      <c r="D165" s="5">
        <v>126931482053</v>
      </c>
      <c r="E165" s="5">
        <v>30505298846</v>
      </c>
      <c r="F165" s="5">
        <v>18147226305</v>
      </c>
      <c r="G165" s="5">
        <v>67083671374</v>
      </c>
      <c r="I165" s="5">
        <v>93877975682</v>
      </c>
      <c r="J165" s="5">
        <v>101615962248</v>
      </c>
      <c r="K165" s="5">
        <v>-68213843764</v>
      </c>
      <c r="L165" s="5">
        <v>119094390624</v>
      </c>
      <c r="M165" s="5">
        <v>42020363654</v>
      </c>
      <c r="N165" s="5">
        <v>9590536973</v>
      </c>
      <c r="O165" s="5">
        <v>-23115861077</v>
      </c>
      <c r="P165" s="5">
        <v>35919444853</v>
      </c>
      <c r="Q165" s="5">
        <v>12702337673</v>
      </c>
      <c r="R165" s="5">
        <v>-21858218162</v>
      </c>
      <c r="S165" s="5">
        <v>62183229140</v>
      </c>
      <c r="T165" s="5">
        <v>2391289071</v>
      </c>
      <c r="U165" s="5">
        <v>134780081296</v>
      </c>
      <c r="V165" s="5">
        <v>21251521924</v>
      </c>
      <c r="W165" s="5">
        <v>-1791175103</v>
      </c>
      <c r="X165" s="5">
        <v>-27982154506</v>
      </c>
      <c r="Y165" s="5">
        <v>-48789224219</v>
      </c>
      <c r="Z165" s="5">
        <v>32535775565</v>
      </c>
    </row>
    <row r="166" spans="2:26" ht="15.5" x14ac:dyDescent="0.35">
      <c r="C166" t="s">
        <v>226</v>
      </c>
      <c r="D166" s="5">
        <v>491353437287</v>
      </c>
      <c r="E166" s="5">
        <v>237737165683</v>
      </c>
      <c r="F166" s="5">
        <v>-275975028706</v>
      </c>
      <c r="G166" s="5">
        <v>480021516195</v>
      </c>
      <c r="I166" s="5">
        <v>132825743321</v>
      </c>
      <c r="J166" s="5">
        <v>710611591336</v>
      </c>
      <c r="K166" s="5">
        <v>210265742377</v>
      </c>
      <c r="L166" s="5">
        <v>796349103546</v>
      </c>
      <c r="M166" s="5">
        <v>41702844805</v>
      </c>
      <c r="N166" s="5">
        <v>391714748493</v>
      </c>
      <c r="O166" s="5">
        <v>351038214998</v>
      </c>
      <c r="P166" s="5">
        <v>-70098253753</v>
      </c>
      <c r="Q166" s="5">
        <v>268685449355</v>
      </c>
      <c r="R166" s="5">
        <v>-49756849146</v>
      </c>
      <c r="S166" s="5">
        <v>275654847975</v>
      </c>
      <c r="T166" s="5">
        <v>-320407540468</v>
      </c>
      <c r="U166" s="5">
        <v>140770800368</v>
      </c>
      <c r="V166" s="5">
        <v>42632291071</v>
      </c>
      <c r="W166" s="5">
        <v>210443353050</v>
      </c>
      <c r="X166" s="5">
        <v>217644761104</v>
      </c>
      <c r="Y166" s="5">
        <v>172478038673</v>
      </c>
      <c r="Z166" s="5">
        <v>23017305465</v>
      </c>
    </row>
    <row r="167" spans="2:26" ht="15.5" x14ac:dyDescent="0.35">
      <c r="C167" t="s">
        <v>227</v>
      </c>
      <c r="E167" s="5">
        <v>4637951601745</v>
      </c>
      <c r="I167" s="5">
        <v>4456622005587</v>
      </c>
      <c r="J167" s="5">
        <v>3694248506797</v>
      </c>
      <c r="K167" s="5">
        <v>3483982764420</v>
      </c>
      <c r="L167" s="5">
        <v>2687633660874</v>
      </c>
      <c r="M167" s="5">
        <v>2645930816069</v>
      </c>
      <c r="N167" s="5">
        <v>2254216067576</v>
      </c>
      <c r="O167" s="5">
        <v>1903177852578</v>
      </c>
      <c r="P167" s="5">
        <v>1973276106331</v>
      </c>
      <c r="Q167" s="5">
        <v>1686270815296</v>
      </c>
      <c r="R167" s="5">
        <v>1736027664442</v>
      </c>
      <c r="S167" s="5">
        <v>1460372816467</v>
      </c>
      <c r="T167" s="5">
        <v>1792221819763</v>
      </c>
      <c r="U167" s="5">
        <v>1651451019395</v>
      </c>
      <c r="V167" s="5">
        <v>1608818728324</v>
      </c>
      <c r="W167" s="5">
        <v>1398375375274</v>
      </c>
      <c r="X167" s="5">
        <v>1180730614170</v>
      </c>
      <c r="Y167" s="5">
        <v>1008252575497</v>
      </c>
      <c r="Z167" s="5">
        <v>985235270032</v>
      </c>
    </row>
    <row r="168" spans="2:26" ht="15.5" x14ac:dyDescent="0.35">
      <c r="C168" t="s">
        <v>643</v>
      </c>
      <c r="F168" s="5">
        <v>48503852837</v>
      </c>
      <c r="I168" s="5">
        <v>48503852837</v>
      </c>
      <c r="J168" s="5">
        <v>51761907454</v>
      </c>
      <c r="Q168" s="5">
        <v>18319841680</v>
      </c>
    </row>
    <row r="169" spans="2:26" ht="15.5" x14ac:dyDescent="0.35">
      <c r="C169" t="s">
        <v>229</v>
      </c>
      <c r="D169" s="5">
        <v>491353437287</v>
      </c>
      <c r="E169" s="5">
        <v>4875688767428</v>
      </c>
      <c r="F169" s="5">
        <v>-227471175869</v>
      </c>
      <c r="G169" s="5">
        <v>480021516195</v>
      </c>
      <c r="I169" s="5">
        <v>4637951601745</v>
      </c>
      <c r="J169" s="5">
        <v>4456622005587</v>
      </c>
      <c r="K169" s="5">
        <v>3694248506797</v>
      </c>
      <c r="L169" s="5">
        <v>3483982764420</v>
      </c>
      <c r="M169" s="5">
        <v>2687633660874</v>
      </c>
      <c r="N169" s="5">
        <v>2645930816069</v>
      </c>
      <c r="O169" s="5">
        <v>2254216067576</v>
      </c>
      <c r="P169" s="5">
        <v>1903177852578</v>
      </c>
      <c r="Q169" s="5">
        <v>1973276106331</v>
      </c>
      <c r="R169" s="5">
        <v>1686270815296</v>
      </c>
      <c r="S169" s="5">
        <v>1736027664442</v>
      </c>
      <c r="T169" s="5">
        <v>1471814279295</v>
      </c>
      <c r="U169" s="5">
        <v>1792221819763</v>
      </c>
      <c r="V169" s="5">
        <v>1651451019395</v>
      </c>
      <c r="W169" s="5">
        <v>1608818728324</v>
      </c>
      <c r="X169" s="5">
        <v>1398375375274</v>
      </c>
      <c r="Y169" s="5">
        <v>1180730614170</v>
      </c>
      <c r="Z169" s="5">
        <v>1008252575497</v>
      </c>
    </row>
    <row r="171" spans="2:26" ht="15.5" x14ac:dyDescent="0.35">
      <c r="B171" t="s">
        <v>230</v>
      </c>
      <c r="C171" t="s">
        <v>12</v>
      </c>
      <c r="D171" s="5">
        <v>4510000000</v>
      </c>
      <c r="E171" s="5">
        <v>4510000000</v>
      </c>
      <c r="F171" s="5">
        <v>4510000000</v>
      </c>
      <c r="G171" s="5">
        <v>4510000000</v>
      </c>
      <c r="I171" s="5">
        <v>4510000000</v>
      </c>
      <c r="J171" s="5">
        <v>4510000000</v>
      </c>
      <c r="K171" s="5">
        <v>4510000000</v>
      </c>
      <c r="L171" s="5">
        <v>4510000000</v>
      </c>
      <c r="M171" s="5">
        <v>4510000000</v>
      </c>
      <c r="N171" s="5">
        <v>4500000000</v>
      </c>
      <c r="O171" s="5">
        <v>4500000000</v>
      </c>
      <c r="P171" s="5">
        <v>4500000000</v>
      </c>
      <c r="Q171" s="5">
        <v>4500000000</v>
      </c>
      <c r="R171" s="5">
        <v>4500000000</v>
      </c>
      <c r="S171" s="5">
        <v>4500000000</v>
      </c>
      <c r="T171" s="5">
        <v>4500000000</v>
      </c>
      <c r="U171" s="5">
        <v>4500000000</v>
      </c>
      <c r="V171" s="5">
        <v>4500000000</v>
      </c>
      <c r="W171" s="5">
        <v>4500000000</v>
      </c>
      <c r="X171" s="5">
        <v>4500000000</v>
      </c>
      <c r="Y171" s="5">
        <v>4500000000</v>
      </c>
      <c r="Z171" s="5">
        <v>4500000000</v>
      </c>
    </row>
    <row r="172" spans="2:26" ht="15.5" x14ac:dyDescent="0.35">
      <c r="C172" t="s">
        <v>231</v>
      </c>
      <c r="D172" s="6">
        <v>93.79</v>
      </c>
      <c r="E172" s="6">
        <v>78.010000000000005</v>
      </c>
      <c r="F172" s="6">
        <v>59.97</v>
      </c>
      <c r="G172" s="6">
        <v>96.26</v>
      </c>
    </row>
    <row r="173" spans="2:26" ht="15.5" x14ac:dyDescent="0.35">
      <c r="C173" t="s">
        <v>232</v>
      </c>
      <c r="D173" s="6">
        <v>26.44</v>
      </c>
      <c r="E173" s="6">
        <v>31.02</v>
      </c>
      <c r="F173" s="6">
        <v>47.52</v>
      </c>
      <c r="G173" s="6">
        <v>24.62</v>
      </c>
    </row>
    <row r="174" spans="2:26" ht="15.5" x14ac:dyDescent="0.35">
      <c r="C174" t="s">
        <v>67</v>
      </c>
      <c r="D174" s="6">
        <v>3.03</v>
      </c>
      <c r="E174" s="6">
        <v>3.2</v>
      </c>
      <c r="F174" s="6">
        <v>3.32</v>
      </c>
      <c r="G174" s="6">
        <v>3.02</v>
      </c>
    </row>
    <row r="175" spans="2:26" ht="15.5" x14ac:dyDescent="0.35">
      <c r="C175" t="s">
        <v>233</v>
      </c>
      <c r="D175" s="5">
        <v>586340000000</v>
      </c>
      <c r="E175" s="5">
        <v>473470000000</v>
      </c>
      <c r="F175" s="5">
        <v>407610000000</v>
      </c>
      <c r="G175" s="5">
        <v>649440000000</v>
      </c>
    </row>
    <row r="176" spans="2:26" ht="15.5" x14ac:dyDescent="0.35">
      <c r="C176" t="s">
        <v>234</v>
      </c>
      <c r="D176" s="6">
        <v>2.98E-2</v>
      </c>
      <c r="E176" s="6">
        <v>2.63E-2</v>
      </c>
      <c r="F176" s="6">
        <v>2.07E-2</v>
      </c>
      <c r="G176" s="6">
        <v>3.2799999999999996E-2</v>
      </c>
    </row>
    <row r="177" spans="3:7" ht="15.5" x14ac:dyDescent="0.35">
      <c r="C177" t="s">
        <v>235</v>
      </c>
      <c r="D177" s="6">
        <v>4.3400000000000001E-2</v>
      </c>
      <c r="E177" s="6">
        <v>3.6900000000000002E-2</v>
      </c>
      <c r="F177" s="6">
        <v>2.9399999999999999E-2</v>
      </c>
      <c r="G177" s="6">
        <v>4.6199999999999998E-2</v>
      </c>
    </row>
    <row r="178" spans="3:7" ht="15.5" x14ac:dyDescent="0.35">
      <c r="C178" t="s">
        <v>236</v>
      </c>
      <c r="D178" s="6">
        <v>4.6900000000000004E-2</v>
      </c>
      <c r="E178" s="6">
        <v>3.7100000000000001E-2</v>
      </c>
      <c r="F178" s="6">
        <v>3.2099999999999997E-2</v>
      </c>
      <c r="G178" s="6">
        <v>5.4800000000000001E-2</v>
      </c>
    </row>
    <row r="179" spans="3:7" ht="15.5" x14ac:dyDescent="0.35">
      <c r="C179" t="s">
        <v>237</v>
      </c>
      <c r="D179" s="6">
        <v>31.78</v>
      </c>
      <c r="E179" s="6">
        <v>26.84</v>
      </c>
      <c r="F179" s="6">
        <v>21.31</v>
      </c>
      <c r="G179" s="6">
        <v>32.229999999999997</v>
      </c>
    </row>
    <row r="180" spans="3:7" ht="15.5" x14ac:dyDescent="0.35">
      <c r="C180" t="s">
        <v>443</v>
      </c>
      <c r="D180" s="5">
        <v>10217000000000</v>
      </c>
      <c r="E180" s="5">
        <v>10009000000000</v>
      </c>
      <c r="F180" s="5">
        <v>9660000000000</v>
      </c>
      <c r="G180" s="5">
        <v>9890000000000</v>
      </c>
    </row>
    <row r="181" spans="3:7" ht="15.5" x14ac:dyDescent="0.35">
      <c r="C181" t="s">
        <v>238</v>
      </c>
      <c r="D181" s="6">
        <v>1.1499999999999999</v>
      </c>
      <c r="E181" s="6">
        <v>1.1399999999999999</v>
      </c>
      <c r="F181" s="6">
        <v>1.4</v>
      </c>
      <c r="G181" s="6">
        <v>1.1399999999999999</v>
      </c>
    </row>
    <row r="182" spans="3:7" ht="15.5" x14ac:dyDescent="0.35">
      <c r="C182" t="s">
        <v>239</v>
      </c>
      <c r="D182" s="6">
        <v>2159.21</v>
      </c>
      <c r="E182" s="6">
        <v>2116.06</v>
      </c>
      <c r="F182" s="6">
        <v>2038.18</v>
      </c>
      <c r="G182" s="6">
        <v>2081.5100000000002</v>
      </c>
    </row>
    <row r="183" spans="3:7" ht="15.5" x14ac:dyDescent="0.35">
      <c r="C183" t="s">
        <v>240</v>
      </c>
      <c r="D183" s="6">
        <v>1.1499999999999999</v>
      </c>
      <c r="E183" s="6">
        <v>1.1399999999999999</v>
      </c>
      <c r="F183" s="6">
        <v>1.4</v>
      </c>
      <c r="G183" s="6">
        <v>1.1399999999999999</v>
      </c>
    </row>
    <row r="184" spans="3:7" ht="15.5" x14ac:dyDescent="0.35">
      <c r="C184" t="s">
        <v>241</v>
      </c>
      <c r="D184" s="6">
        <v>2159.21</v>
      </c>
      <c r="E184" s="6">
        <v>2116.06</v>
      </c>
      <c r="F184" s="6">
        <v>2038.18</v>
      </c>
      <c r="G184" s="6">
        <v>2081.5100000000002</v>
      </c>
    </row>
    <row r="185" spans="3:7" ht="15.5" x14ac:dyDescent="0.35">
      <c r="C185" t="s">
        <v>242</v>
      </c>
      <c r="D185" s="5">
        <v>1374000000000</v>
      </c>
      <c r="E185" s="5">
        <v>1248000000000</v>
      </c>
      <c r="F185" s="5">
        <v>1204000000000</v>
      </c>
      <c r="G185" s="5">
        <v>1194000000000</v>
      </c>
    </row>
    <row r="186" spans="3:7" ht="15.5" x14ac:dyDescent="0.35">
      <c r="C186" t="s">
        <v>243</v>
      </c>
      <c r="D186" s="5">
        <v>65000000000</v>
      </c>
      <c r="E186" s="5">
        <v>66000000000</v>
      </c>
      <c r="F186" s="5">
        <v>65000000000</v>
      </c>
      <c r="G186" s="5">
        <v>61000000000</v>
      </c>
    </row>
    <row r="187" spans="3:7" ht="15.5" x14ac:dyDescent="0.35">
      <c r="C187" t="s">
        <v>306</v>
      </c>
      <c r="D187" s="5">
        <v>9738000000000</v>
      </c>
      <c r="E187" s="5">
        <v>9543000000000</v>
      </c>
      <c r="F187" s="5">
        <v>9192000000000</v>
      </c>
      <c r="G187" s="5">
        <v>9387000000000</v>
      </c>
    </row>
    <row r="188" spans="3:7" ht="15.5" x14ac:dyDescent="0.35">
      <c r="C188" t="s">
        <v>24</v>
      </c>
      <c r="D188" s="5">
        <v>1439000000000</v>
      </c>
      <c r="E188" s="5">
        <v>1315000000000</v>
      </c>
      <c r="F188" s="5">
        <v>1269000000000</v>
      </c>
      <c r="G188" s="5">
        <v>1256000000000</v>
      </c>
    </row>
    <row r="189" spans="3:7" ht="15.5" x14ac:dyDescent="0.35">
      <c r="C189" t="s">
        <v>21</v>
      </c>
      <c r="D189" s="5">
        <v>-3928000000000</v>
      </c>
      <c r="E189" s="5">
        <v>-3561000000000</v>
      </c>
      <c r="F189" s="5">
        <v>-3369000000000</v>
      </c>
      <c r="G189" s="5">
        <v>-3610000000000</v>
      </c>
    </row>
    <row r="190" spans="3:7" ht="15.5" x14ac:dyDescent="0.35">
      <c r="C190" t="s">
        <v>245</v>
      </c>
      <c r="D190" s="5">
        <v>6581000000000</v>
      </c>
      <c r="E190" s="5">
        <v>6482000000000</v>
      </c>
      <c r="F190" s="5">
        <v>6171000000000</v>
      </c>
      <c r="G190" s="5">
        <v>6531000000000</v>
      </c>
    </row>
    <row r="191" spans="3:7" ht="15.5" x14ac:dyDescent="0.35">
      <c r="C191" t="s">
        <v>246</v>
      </c>
      <c r="D191" s="5">
        <v>452000000000</v>
      </c>
      <c r="E191" s="5">
        <v>238000000000</v>
      </c>
      <c r="F191" s="5">
        <v>399000000000</v>
      </c>
      <c r="G191" s="5">
        <v>696000000000</v>
      </c>
    </row>
    <row r="192" spans="3:7" ht="15.5" x14ac:dyDescent="0.35">
      <c r="C192" t="s">
        <v>247</v>
      </c>
      <c r="D192" s="5">
        <v>-135000000000</v>
      </c>
      <c r="E192" s="5">
        <v>-91000000000</v>
      </c>
      <c r="F192" s="5">
        <v>-148000000000</v>
      </c>
      <c r="G192" s="5">
        <v>-165000000000</v>
      </c>
    </row>
    <row r="193" spans="3:26" ht="15.5" x14ac:dyDescent="0.35">
      <c r="C193" t="s">
        <v>13</v>
      </c>
      <c r="D193" s="5">
        <v>317000000000</v>
      </c>
      <c r="E193" s="5">
        <v>147000000000</v>
      </c>
      <c r="F193" s="5">
        <v>251000000000</v>
      </c>
      <c r="G193" s="5">
        <v>532000000000</v>
      </c>
    </row>
    <row r="194" spans="3:26" ht="15.5" x14ac:dyDescent="0.35">
      <c r="C194" t="s">
        <v>16</v>
      </c>
      <c r="D194" s="6">
        <v>70.34</v>
      </c>
      <c r="E194" s="6">
        <v>32.53</v>
      </c>
      <c r="F194" s="6">
        <v>55.66</v>
      </c>
      <c r="G194" s="6">
        <v>117.88</v>
      </c>
    </row>
    <row r="195" spans="3:26" ht="15.5" x14ac:dyDescent="0.35">
      <c r="C195" t="s">
        <v>52</v>
      </c>
      <c r="I195" s="6">
        <v>311.93</v>
      </c>
      <c r="J195" s="6">
        <v>321.01</v>
      </c>
      <c r="K195" s="6">
        <v>261.08</v>
      </c>
      <c r="L195" s="6">
        <v>222.1</v>
      </c>
      <c r="M195" s="6">
        <v>182.66</v>
      </c>
      <c r="N195" s="6">
        <v>175.07</v>
      </c>
      <c r="O195" s="6">
        <v>123.17</v>
      </c>
      <c r="P195" s="6">
        <v>113.78</v>
      </c>
      <c r="Q195" s="6">
        <v>120.85</v>
      </c>
      <c r="R195" s="6">
        <v>119.17</v>
      </c>
      <c r="S195" s="6">
        <v>115.99</v>
      </c>
      <c r="T195" s="6">
        <v>128.75</v>
      </c>
      <c r="U195" s="6">
        <v>141.03</v>
      </c>
      <c r="V195" s="6">
        <v>139.54</v>
      </c>
      <c r="W195" s="6">
        <v>125.79</v>
      </c>
      <c r="X195" s="6">
        <v>109.95</v>
      </c>
      <c r="Y195" s="6">
        <v>80.209999999999994</v>
      </c>
      <c r="Z195" s="6">
        <v>72.650000000000006</v>
      </c>
    </row>
    <row r="196" spans="3:26" ht="15.5" x14ac:dyDescent="0.35">
      <c r="C196" t="s">
        <v>66</v>
      </c>
      <c r="I196" s="6">
        <v>9.14</v>
      </c>
      <c r="J196" s="6">
        <v>7.79</v>
      </c>
      <c r="K196" s="6">
        <v>7.03</v>
      </c>
      <c r="L196" s="6">
        <v>6.35</v>
      </c>
      <c r="M196" s="6">
        <v>8.2100000000000009</v>
      </c>
      <c r="N196" s="5">
        <v>8</v>
      </c>
      <c r="O196" s="6">
        <v>11.33</v>
      </c>
      <c r="P196" s="6">
        <v>12.22</v>
      </c>
      <c r="Q196" s="6">
        <v>14.89</v>
      </c>
      <c r="R196" s="6">
        <v>16.53</v>
      </c>
      <c r="S196" s="6">
        <v>15.09</v>
      </c>
      <c r="T196" s="6">
        <v>22.25</v>
      </c>
      <c r="U196" s="6">
        <v>23.04</v>
      </c>
      <c r="V196" s="6">
        <v>26.69</v>
      </c>
      <c r="W196" s="6">
        <v>20.27</v>
      </c>
      <c r="X196" s="6">
        <v>15.55</v>
      </c>
      <c r="Y196" s="6">
        <v>9.1</v>
      </c>
      <c r="Z196" s="6">
        <v>5.51</v>
      </c>
    </row>
    <row r="197" spans="3:26" ht="15.5" x14ac:dyDescent="0.35">
      <c r="C197" t="s">
        <v>69</v>
      </c>
      <c r="I197" s="6">
        <v>0.92</v>
      </c>
      <c r="J197" s="6">
        <v>0.83</v>
      </c>
      <c r="K197" s="6">
        <v>0.63</v>
      </c>
      <c r="L197" s="6">
        <v>0.52</v>
      </c>
      <c r="M197" s="6">
        <v>0.6</v>
      </c>
      <c r="N197" s="6">
        <v>0.56999999999999995</v>
      </c>
      <c r="O197" s="6">
        <v>0.56999999999999995</v>
      </c>
      <c r="P197" s="6">
        <v>0.62</v>
      </c>
      <c r="Q197" s="6">
        <v>0.85</v>
      </c>
      <c r="R197" s="6">
        <v>0.97</v>
      </c>
      <c r="S197" s="6">
        <v>0.96</v>
      </c>
      <c r="T197" s="6">
        <v>1.72</v>
      </c>
      <c r="U197" s="6">
        <v>2.13</v>
      </c>
      <c r="V197" s="6">
        <v>2.5299999999999998</v>
      </c>
      <c r="W197" s="6">
        <v>1.99</v>
      </c>
      <c r="X197" s="6">
        <v>1.5</v>
      </c>
      <c r="Y197" s="6">
        <v>0.73</v>
      </c>
      <c r="Z197" s="6">
        <v>0.5</v>
      </c>
    </row>
    <row r="198" spans="3:26" ht="15.5" x14ac:dyDescent="0.35">
      <c r="C198" t="s">
        <v>248</v>
      </c>
      <c r="I198" s="5">
        <v>2021850000000</v>
      </c>
      <c r="J198" s="5">
        <v>2242610000000</v>
      </c>
      <c r="K198" s="5">
        <v>1393090000000</v>
      </c>
      <c r="L198" s="5">
        <v>976150000000</v>
      </c>
      <c r="M198" s="5">
        <v>1341000000000</v>
      </c>
      <c r="N198" s="5">
        <v>1344020000000</v>
      </c>
      <c r="O198" s="5">
        <v>1017690000000</v>
      </c>
      <c r="P198" s="5">
        <v>907580000000</v>
      </c>
    </row>
    <row r="199" spans="3:26" ht="15.5" x14ac:dyDescent="0.35">
      <c r="C199" t="s">
        <v>249</v>
      </c>
      <c r="I199" s="6">
        <v>0.1075</v>
      </c>
      <c r="J199" s="6">
        <v>0.1159</v>
      </c>
      <c r="K199" s="6">
        <v>0.1041</v>
      </c>
      <c r="L199" s="6">
        <v>8.8399999999999992E-2</v>
      </c>
      <c r="M199" s="6">
        <v>8.539999999999999E-2</v>
      </c>
      <c r="N199" s="6">
        <v>8.6500000000000007E-2</v>
      </c>
      <c r="O199" s="6">
        <v>6.6199999999999995E-2</v>
      </c>
      <c r="P199" s="6">
        <v>6.5099999999999991E-2</v>
      </c>
      <c r="Q199" s="6">
        <v>7.3099999999999998E-2</v>
      </c>
      <c r="R199" s="6">
        <v>8.14E-2</v>
      </c>
      <c r="S199" s="6">
        <v>8.3100000000000007E-2</v>
      </c>
      <c r="T199" s="6">
        <v>0.1036</v>
      </c>
      <c r="U199" s="6">
        <v>0.1173</v>
      </c>
      <c r="V199" s="6">
        <v>0.13550000000000001</v>
      </c>
      <c r="W199" s="6">
        <v>0.13320000000000001</v>
      </c>
      <c r="X199" s="6">
        <v>0.13780000000000001</v>
      </c>
      <c r="Y199" s="6">
        <v>0.1106</v>
      </c>
      <c r="Z199" s="6">
        <v>0.11019999999999999</v>
      </c>
    </row>
    <row r="200" spans="3:26" ht="15.5" x14ac:dyDescent="0.35">
      <c r="C200" t="s">
        <v>250</v>
      </c>
      <c r="I200" s="6">
        <v>0.153</v>
      </c>
      <c r="J200" s="6">
        <v>0.1666</v>
      </c>
      <c r="K200" s="6">
        <v>0.153</v>
      </c>
      <c r="L200" s="6">
        <v>0.13880000000000001</v>
      </c>
      <c r="M200" s="6">
        <v>0.12609999999999999</v>
      </c>
      <c r="N200" s="6">
        <v>0.13009999999999999</v>
      </c>
      <c r="O200" s="6">
        <v>0.10099999999999999</v>
      </c>
      <c r="P200" s="6">
        <v>9.9700000000000011E-2</v>
      </c>
      <c r="Q200" s="6">
        <v>0.1134</v>
      </c>
      <c r="R200" s="6">
        <v>0.11699999999999999</v>
      </c>
      <c r="S200" s="6">
        <v>0.1217</v>
      </c>
      <c r="T200" s="6">
        <v>0.14180000000000001</v>
      </c>
      <c r="U200" s="6">
        <v>0.16600000000000001</v>
      </c>
      <c r="V200" s="6">
        <v>0.18899999999999997</v>
      </c>
      <c r="W200" s="6">
        <v>0.1883</v>
      </c>
      <c r="X200" s="6">
        <v>0.19</v>
      </c>
      <c r="Y200" s="6">
        <v>0.14980000000000002</v>
      </c>
      <c r="Z200" s="6">
        <v>0.1462</v>
      </c>
    </row>
    <row r="201" spans="3:26" ht="15.5" x14ac:dyDescent="0.35">
      <c r="C201" t="s">
        <v>251</v>
      </c>
      <c r="I201" s="6">
        <v>0.17120000000000002</v>
      </c>
      <c r="J201" s="6">
        <v>0.19940000000000002</v>
      </c>
      <c r="K201" s="6">
        <v>0.12909999999999999</v>
      </c>
      <c r="L201" s="6">
        <v>9.1199999999999989E-2</v>
      </c>
      <c r="M201" s="6">
        <v>0.14880000000000002</v>
      </c>
      <c r="N201" s="6">
        <v>0.15920000000000001</v>
      </c>
      <c r="O201" s="6">
        <v>0.13009999999999999</v>
      </c>
      <c r="P201" s="6">
        <v>0.12480000000000001</v>
      </c>
      <c r="Q201" s="6">
        <v>0.12240000000000001</v>
      </c>
      <c r="R201" s="6">
        <v>0.14529999999999998</v>
      </c>
      <c r="S201" s="6">
        <v>0.1547</v>
      </c>
      <c r="T201" s="6">
        <v>0.16120000000000001</v>
      </c>
      <c r="U201" s="6">
        <v>0.19949999999999998</v>
      </c>
      <c r="V201" s="6">
        <v>0.21909999999999999</v>
      </c>
      <c r="W201" s="6">
        <v>0.21940000000000001</v>
      </c>
      <c r="X201" s="6">
        <v>0.21929999999999999</v>
      </c>
      <c r="Y201" s="6">
        <v>0.1777</v>
      </c>
      <c r="Z201" s="6">
        <v>0.29899999999999999</v>
      </c>
    </row>
    <row r="202" spans="3:26" ht="15.5" x14ac:dyDescent="0.35">
      <c r="C202" t="s">
        <v>252</v>
      </c>
      <c r="I202" s="6">
        <v>25.67</v>
      </c>
      <c r="J202" s="6">
        <v>25.25</v>
      </c>
      <c r="K202" s="6">
        <v>13.85</v>
      </c>
      <c r="L202" s="6">
        <v>11.24</v>
      </c>
      <c r="M202" s="6">
        <v>22.95</v>
      </c>
      <c r="N202" s="6">
        <v>22.25</v>
      </c>
      <c r="O202" s="6">
        <v>16.54</v>
      </c>
      <c r="P202" s="6">
        <v>24.05</v>
      </c>
      <c r="Q202" s="6">
        <v>26.69</v>
      </c>
      <c r="R202" s="6">
        <v>86.19</v>
      </c>
      <c r="S202" s="6">
        <v>119.19</v>
      </c>
      <c r="T202" s="6">
        <v>70.06</v>
      </c>
      <c r="U202" s="6">
        <v>103.81</v>
      </c>
      <c r="V202" s="6">
        <v>107.17</v>
      </c>
      <c r="W202" s="6">
        <v>76.78</v>
      </c>
      <c r="X202" s="6">
        <v>81.66</v>
      </c>
      <c r="Y202" s="6">
        <v>116.83</v>
      </c>
      <c r="Z202" s="6">
        <v>118.87</v>
      </c>
    </row>
    <row r="203" spans="3:26" ht="15.5" x14ac:dyDescent="0.35">
      <c r="C203" t="s">
        <v>63</v>
      </c>
      <c r="I203" s="6">
        <v>1.4</v>
      </c>
      <c r="J203" s="6">
        <v>1.3</v>
      </c>
      <c r="K203" s="6">
        <v>1.08</v>
      </c>
      <c r="L203" s="6">
        <v>0.88</v>
      </c>
      <c r="M203" s="6">
        <v>1.04</v>
      </c>
      <c r="N203" s="6">
        <v>1.04</v>
      </c>
      <c r="O203" s="6">
        <v>1.1399999999999999</v>
      </c>
      <c r="P203" s="6">
        <v>1.22</v>
      </c>
      <c r="Q203" s="6">
        <v>1.69</v>
      </c>
      <c r="R203" s="6">
        <v>1.93</v>
      </c>
      <c r="S203" s="6">
        <v>1.84</v>
      </c>
      <c r="T203" s="6">
        <v>3.15</v>
      </c>
      <c r="U203" s="6">
        <v>3.83</v>
      </c>
      <c r="V203" s="6">
        <v>5.05</v>
      </c>
      <c r="W203" s="6">
        <v>3.82</v>
      </c>
      <c r="X203" s="6">
        <v>2.95</v>
      </c>
      <c r="Y203" s="6">
        <v>1.36</v>
      </c>
      <c r="Z203" s="6">
        <v>0.81</v>
      </c>
    </row>
    <row r="204" spans="3:26" ht="15.5" x14ac:dyDescent="0.35">
      <c r="C204" t="s">
        <v>60</v>
      </c>
      <c r="I204" s="6">
        <v>2038.18</v>
      </c>
      <c r="J204" s="6">
        <v>1926.84</v>
      </c>
      <c r="K204" s="6">
        <v>1706.91</v>
      </c>
      <c r="L204" s="6">
        <v>1599.87</v>
      </c>
      <c r="M204" s="6">
        <v>1448.02</v>
      </c>
      <c r="N204" s="6">
        <v>1345.82</v>
      </c>
      <c r="O204" s="6">
        <v>1219.23</v>
      </c>
      <c r="P204" s="6">
        <v>1141.53</v>
      </c>
      <c r="Q204" s="6">
        <v>1065.96</v>
      </c>
      <c r="R204" s="6">
        <v>1018.27</v>
      </c>
      <c r="S204" s="6">
        <v>953.03</v>
      </c>
      <c r="T204" s="6">
        <v>908.17</v>
      </c>
      <c r="U204" s="6">
        <v>849.38</v>
      </c>
      <c r="V204" s="6">
        <v>738.28</v>
      </c>
      <c r="W204" s="6">
        <v>668.15</v>
      </c>
      <c r="X204" s="6">
        <v>578.69000000000005</v>
      </c>
      <c r="Y204" s="6">
        <v>535.29999999999995</v>
      </c>
      <c r="Z204" s="6">
        <v>496.82</v>
      </c>
    </row>
    <row r="205" spans="3:26" ht="15.5" x14ac:dyDescent="0.35">
      <c r="C205" t="s">
        <v>253</v>
      </c>
      <c r="I205" s="6">
        <v>1.4</v>
      </c>
      <c r="J205" s="6">
        <v>1.3</v>
      </c>
      <c r="K205" s="6">
        <v>1.08</v>
      </c>
      <c r="L205" s="6">
        <v>0.88</v>
      </c>
      <c r="M205" s="6">
        <v>1.04</v>
      </c>
      <c r="N205" s="6">
        <v>1.04</v>
      </c>
      <c r="O205" s="6">
        <v>1.1399999999999999</v>
      </c>
      <c r="P205" s="6">
        <v>1.22</v>
      </c>
      <c r="Q205" s="6">
        <v>1.69</v>
      </c>
      <c r="R205" s="6">
        <v>1.93</v>
      </c>
      <c r="S205" s="6">
        <v>1.84</v>
      </c>
      <c r="T205" s="6">
        <v>3.15</v>
      </c>
      <c r="U205" s="6">
        <v>3.83</v>
      </c>
      <c r="V205" s="6">
        <v>5.05</v>
      </c>
      <c r="W205" s="6">
        <v>3.85</v>
      </c>
      <c r="X205" s="6">
        <v>2.98</v>
      </c>
      <c r="Y205" s="6">
        <v>1.38</v>
      </c>
      <c r="Z205" s="6">
        <v>0.83</v>
      </c>
    </row>
    <row r="206" spans="3:26" ht="15.5" x14ac:dyDescent="0.35">
      <c r="C206" t="s">
        <v>254</v>
      </c>
      <c r="I206" s="6">
        <v>2038.18</v>
      </c>
      <c r="J206" s="6">
        <v>1926.84</v>
      </c>
      <c r="K206" s="6">
        <v>1706.91</v>
      </c>
      <c r="L206" s="6">
        <v>1599.87</v>
      </c>
      <c r="M206" s="6">
        <v>1448.02</v>
      </c>
      <c r="N206" s="6">
        <v>1345.82</v>
      </c>
      <c r="O206" s="6">
        <v>1219.23</v>
      </c>
      <c r="P206" s="6">
        <v>1141.53</v>
      </c>
      <c r="Q206" s="6">
        <v>1065.96</v>
      </c>
      <c r="R206" s="6">
        <v>1018.27</v>
      </c>
      <c r="S206" s="6">
        <v>953.03</v>
      </c>
      <c r="T206" s="6">
        <v>908.17</v>
      </c>
      <c r="U206" s="6">
        <v>849.38</v>
      </c>
      <c r="V206" s="6">
        <v>738.28</v>
      </c>
      <c r="W206" s="5">
        <v>663</v>
      </c>
      <c r="X206" s="6">
        <v>572.9</v>
      </c>
      <c r="Y206" s="6">
        <v>528.07000000000005</v>
      </c>
      <c r="Z206" s="6">
        <v>481.09</v>
      </c>
    </row>
    <row r="207" spans="3:26" ht="15.5" x14ac:dyDescent="0.35">
      <c r="C207" t="s">
        <v>255</v>
      </c>
      <c r="I207" s="5">
        <v>1204000000000</v>
      </c>
      <c r="J207" s="5">
        <v>1090000000000</v>
      </c>
      <c r="K207" s="5">
        <v>1437000000000</v>
      </c>
      <c r="L207" s="5">
        <v>1338000000000</v>
      </c>
      <c r="M207" s="5">
        <v>592000000000</v>
      </c>
      <c r="N207" s="5">
        <v>586000000000</v>
      </c>
      <c r="O207" s="5">
        <v>564000000000</v>
      </c>
      <c r="P207" s="5">
        <v>561000000000</v>
      </c>
      <c r="Q207" s="5">
        <v>476000000000</v>
      </c>
      <c r="R207" s="5">
        <v>284000000000</v>
      </c>
      <c r="S207" s="5">
        <v>195000000000</v>
      </c>
      <c r="T207" s="5">
        <v>169000000000</v>
      </c>
      <c r="U207" s="5">
        <v>345000000000</v>
      </c>
      <c r="V207" s="5">
        <v>208000000000</v>
      </c>
      <c r="W207" s="5">
        <v>265000000000</v>
      </c>
      <c r="X207" s="5">
        <v>241000000000</v>
      </c>
      <c r="Y207" s="5">
        <v>130000000000</v>
      </c>
      <c r="Z207" s="5">
        <v>104000000000</v>
      </c>
    </row>
    <row r="208" spans="3:26" ht="15.5" x14ac:dyDescent="0.35">
      <c r="C208" t="s">
        <v>256</v>
      </c>
      <c r="I208" s="5">
        <v>65000000000</v>
      </c>
      <c r="J208" s="5">
        <v>59000000000</v>
      </c>
      <c r="K208" s="5">
        <v>71000000000</v>
      </c>
      <c r="L208" s="5">
        <v>372000000000</v>
      </c>
      <c r="M208" s="5">
        <v>473000000000</v>
      </c>
      <c r="N208" s="5">
        <v>339000000000</v>
      </c>
      <c r="O208" s="5">
        <v>206000000000</v>
      </c>
      <c r="P208" s="5">
        <v>37000000000</v>
      </c>
      <c r="Q208" s="5">
        <v>15000000000</v>
      </c>
      <c r="R208" s="5">
        <v>20000000000</v>
      </c>
      <c r="S208" s="5">
        <v>4000000000</v>
      </c>
      <c r="T208" s="5">
        <v>5000000000</v>
      </c>
      <c r="U208" s="5">
        <v>2000000000</v>
      </c>
      <c r="V208" s="5">
        <v>2000000000</v>
      </c>
      <c r="W208" s="5">
        <v>2000000000</v>
      </c>
      <c r="X208" s="5">
        <v>4000000000</v>
      </c>
      <c r="Y208" s="5">
        <v>5000000000</v>
      </c>
      <c r="Z208" s="5">
        <v>1000000000</v>
      </c>
    </row>
    <row r="209" spans="2:26" ht="15.5" x14ac:dyDescent="0.35">
      <c r="C209" t="s">
        <v>26</v>
      </c>
      <c r="I209" s="5">
        <v>1269000000000</v>
      </c>
      <c r="J209" s="5">
        <v>1149000000000</v>
      </c>
      <c r="K209" s="5">
        <v>1507000000000</v>
      </c>
      <c r="L209" s="5">
        <v>1710000000000</v>
      </c>
      <c r="M209" s="5">
        <v>1065000000000</v>
      </c>
      <c r="N209" s="5">
        <v>925000000000</v>
      </c>
      <c r="O209" s="5">
        <v>770000000000</v>
      </c>
      <c r="P209" s="5">
        <v>598000000000</v>
      </c>
      <c r="Q209" s="5">
        <v>492000000000</v>
      </c>
      <c r="R209" s="5">
        <v>304000000000</v>
      </c>
      <c r="S209" s="5">
        <v>199000000000</v>
      </c>
      <c r="T209" s="5">
        <v>174000000000</v>
      </c>
      <c r="U209" s="5">
        <v>347000000000</v>
      </c>
      <c r="V209" s="5">
        <v>210000000000</v>
      </c>
      <c r="W209" s="5">
        <v>268000000000</v>
      </c>
      <c r="X209" s="5">
        <v>245000000000</v>
      </c>
      <c r="Y209" s="5">
        <v>136000000000</v>
      </c>
      <c r="Z209" s="5">
        <v>106000000000</v>
      </c>
    </row>
    <row r="210" spans="2:26" ht="15.5" x14ac:dyDescent="0.35">
      <c r="C210" t="s">
        <v>23</v>
      </c>
      <c r="I210" s="5">
        <v>-3369000000000</v>
      </c>
      <c r="J210" s="5">
        <v>-3308000000000</v>
      </c>
      <c r="K210" s="5">
        <v>-2187000000000</v>
      </c>
      <c r="L210" s="5">
        <v>-1774000000000</v>
      </c>
      <c r="M210" s="5">
        <v>-1622000000000</v>
      </c>
      <c r="N210" s="5">
        <v>-1721000000000</v>
      </c>
      <c r="O210" s="5">
        <v>-1484000000000</v>
      </c>
      <c r="P210" s="5">
        <v>-1305000000000</v>
      </c>
      <c r="Q210" s="5">
        <v>-1482000000000</v>
      </c>
      <c r="R210" s="5">
        <v>-1382000000000</v>
      </c>
      <c r="S210" s="5">
        <v>-1537000000000</v>
      </c>
      <c r="T210" s="5">
        <v>-1287000000000</v>
      </c>
      <c r="U210" s="5">
        <v>-1446000000000</v>
      </c>
      <c r="V210" s="5">
        <v>-1441000000000</v>
      </c>
      <c r="W210" s="5">
        <v>-1341000000000</v>
      </c>
      <c r="X210" s="5">
        <v>-1153000000000</v>
      </c>
      <c r="Y210" s="5">
        <v>-1045000000000</v>
      </c>
      <c r="Z210" s="5">
        <v>-903000000000</v>
      </c>
    </row>
    <row r="211" spans="2:26" ht="15.5" x14ac:dyDescent="0.35">
      <c r="C211" t="s">
        <v>257</v>
      </c>
      <c r="I211" s="5">
        <v>6171000000000</v>
      </c>
      <c r="J211" s="5">
        <v>5941000000000</v>
      </c>
      <c r="K211" s="5">
        <v>4775000000000</v>
      </c>
      <c r="L211" s="5">
        <v>4590000000000</v>
      </c>
      <c r="M211" s="5">
        <v>4344000000000</v>
      </c>
      <c r="N211" s="5">
        <v>3933000000000</v>
      </c>
      <c r="O211" s="5">
        <v>3479000000000</v>
      </c>
      <c r="P211" s="5">
        <v>3092000000000</v>
      </c>
      <c r="Q211" s="5">
        <v>3047000000000</v>
      </c>
      <c r="R211" s="5">
        <v>2732000000000</v>
      </c>
      <c r="S211" s="5">
        <v>2608000000000</v>
      </c>
      <c r="T211" s="5">
        <v>2477000000000</v>
      </c>
      <c r="U211" s="5">
        <v>2644000000000</v>
      </c>
      <c r="V211" s="5">
        <v>2297000000000</v>
      </c>
      <c r="W211" s="5">
        <v>2109000000000</v>
      </c>
      <c r="X211" s="5">
        <v>1858000000000</v>
      </c>
      <c r="Y211" s="5">
        <v>1675000000000</v>
      </c>
      <c r="Z211" s="5">
        <v>1519000000000</v>
      </c>
    </row>
    <row r="212" spans="2:26" ht="15.5" x14ac:dyDescent="0.35">
      <c r="C212" t="s">
        <v>258</v>
      </c>
      <c r="I212" s="5">
        <v>1418000000000</v>
      </c>
      <c r="J212" s="5">
        <v>1715000000000</v>
      </c>
      <c r="K212" s="5">
        <v>1199000000000</v>
      </c>
      <c r="L212" s="5">
        <v>486000000000</v>
      </c>
      <c r="M212" s="5">
        <v>690000000000</v>
      </c>
      <c r="N212" s="5">
        <v>983000000000</v>
      </c>
      <c r="O212" s="5">
        <v>890000000000</v>
      </c>
      <c r="P212" s="5">
        <v>389000000000</v>
      </c>
      <c r="Q212" s="5">
        <v>544000000000</v>
      </c>
      <c r="R212" s="5">
        <v>492000000000</v>
      </c>
      <c r="S212" s="5">
        <v>778000000000</v>
      </c>
      <c r="T212" s="5">
        <v>513000000000</v>
      </c>
      <c r="U212" s="5">
        <v>449000000000</v>
      </c>
      <c r="V212" s="5">
        <v>635000000000</v>
      </c>
      <c r="W212" s="5">
        <v>588000000000</v>
      </c>
      <c r="X212" s="5">
        <v>578000000000</v>
      </c>
      <c r="Y212" s="5">
        <v>477000000000</v>
      </c>
      <c r="Z212" s="5">
        <v>292000000000</v>
      </c>
    </row>
    <row r="213" spans="2:26" ht="15.5" x14ac:dyDescent="0.35">
      <c r="C213" t="s">
        <v>259</v>
      </c>
      <c r="I213" s="5">
        <v>-551000000000</v>
      </c>
      <c r="J213" s="5">
        <v>-393000000000</v>
      </c>
      <c r="K213" s="5">
        <v>-327000000000</v>
      </c>
      <c r="L213" s="5">
        <v>-592000000000</v>
      </c>
      <c r="M213" s="5">
        <v>-386000000000</v>
      </c>
      <c r="N213" s="5">
        <v>-448000000000</v>
      </c>
      <c r="O213" s="5">
        <v>-329000000000</v>
      </c>
      <c r="P213" s="5">
        <v>-466000000000</v>
      </c>
      <c r="Q213" s="5">
        <v>-389000000000</v>
      </c>
      <c r="R213" s="5">
        <v>-388000000000</v>
      </c>
      <c r="S213" s="5">
        <v>-262000000000</v>
      </c>
      <c r="T213" s="5">
        <v>-404000000000</v>
      </c>
      <c r="U213" s="5">
        <v>-422000000000</v>
      </c>
      <c r="V213" s="5">
        <v>-211000000000</v>
      </c>
      <c r="W213" s="5">
        <v>-203000000000</v>
      </c>
      <c r="X213" s="5">
        <v>-110000000000</v>
      </c>
      <c r="Y213" s="5">
        <v>-125000000000</v>
      </c>
      <c r="Z213" s="5">
        <v>-75000000000</v>
      </c>
    </row>
    <row r="214" spans="2:26" ht="15.5" x14ac:dyDescent="0.35">
      <c r="C214" t="s">
        <v>15</v>
      </c>
      <c r="I214" s="5">
        <v>866000000000</v>
      </c>
      <c r="J214" s="5">
        <v>1322000000000</v>
      </c>
      <c r="K214" s="5">
        <v>873000000000</v>
      </c>
      <c r="L214" s="5">
        <v>-106000000000</v>
      </c>
      <c r="M214" s="5">
        <v>304000000000</v>
      </c>
      <c r="N214" s="5">
        <v>535000000000</v>
      </c>
      <c r="O214" s="5">
        <v>561000000000</v>
      </c>
      <c r="P214" s="5">
        <v>-77000000000</v>
      </c>
      <c r="Q214" s="5">
        <v>155000000000</v>
      </c>
      <c r="R214" s="5">
        <v>103000000000</v>
      </c>
      <c r="S214" s="5">
        <v>516000000000</v>
      </c>
      <c r="T214" s="5">
        <v>109000000000</v>
      </c>
      <c r="U214" s="5">
        <v>27000000000</v>
      </c>
      <c r="V214" s="5">
        <v>424000000000</v>
      </c>
      <c r="W214" s="5">
        <v>385000000000</v>
      </c>
      <c r="X214" s="5">
        <v>468000000000</v>
      </c>
      <c r="Y214" s="5">
        <v>352000000000</v>
      </c>
      <c r="Z214" s="5">
        <v>217000000000</v>
      </c>
    </row>
    <row r="215" spans="2:26" ht="15.5" x14ac:dyDescent="0.35">
      <c r="C215" t="s">
        <v>17</v>
      </c>
      <c r="I215" s="6">
        <v>192.1</v>
      </c>
      <c r="J215" s="6">
        <v>293.05</v>
      </c>
      <c r="K215" s="6">
        <v>193.53</v>
      </c>
      <c r="L215" s="6">
        <v>-23.58</v>
      </c>
      <c r="M215" s="6">
        <v>67.36</v>
      </c>
      <c r="N215" s="6">
        <v>118.86</v>
      </c>
      <c r="O215" s="6">
        <v>124.69</v>
      </c>
      <c r="P215" s="6">
        <v>-17.14</v>
      </c>
      <c r="Q215" s="6">
        <v>34.47</v>
      </c>
      <c r="R215" s="6">
        <v>22.98</v>
      </c>
      <c r="S215" s="6">
        <v>114.67</v>
      </c>
      <c r="T215" s="6">
        <v>24.31</v>
      </c>
      <c r="U215" s="6">
        <v>5.93</v>
      </c>
      <c r="V215" s="6">
        <v>94.31</v>
      </c>
      <c r="W215" s="6">
        <v>85.51</v>
      </c>
      <c r="X215" s="6">
        <v>103.93</v>
      </c>
      <c r="Y215" s="6">
        <v>78.239999999999995</v>
      </c>
      <c r="Z215" s="6">
        <v>48.19</v>
      </c>
    </row>
    <row r="217" spans="2:26" ht="15.5" x14ac:dyDescent="0.35">
      <c r="B217" t="s">
        <v>260</v>
      </c>
      <c r="C217" t="s">
        <v>261</v>
      </c>
      <c r="D217" s="5">
        <v>423000000000</v>
      </c>
      <c r="E217" s="5">
        <v>352000000000</v>
      </c>
      <c r="F217" s="5">
        <v>270000000000</v>
      </c>
      <c r="G217" s="5">
        <v>434000000000</v>
      </c>
      <c r="H217" s="5">
        <v>1550000000000</v>
      </c>
      <c r="I217" s="5">
        <v>1407000000000</v>
      </c>
      <c r="J217" s="5">
        <v>1448000000000</v>
      </c>
      <c r="K217" s="5">
        <v>1177000000000</v>
      </c>
      <c r="L217" s="5">
        <v>1002000000000</v>
      </c>
      <c r="M217" s="5">
        <v>824000000000</v>
      </c>
      <c r="N217" s="5">
        <v>788000000000</v>
      </c>
      <c r="O217" s="5">
        <v>554000000000</v>
      </c>
      <c r="P217" s="5">
        <v>512000000000</v>
      </c>
      <c r="Q217" s="5">
        <v>544000000000</v>
      </c>
    </row>
    <row r="218" spans="2:26" ht="15.5" x14ac:dyDescent="0.35">
      <c r="C218" t="s">
        <v>444</v>
      </c>
      <c r="H218" s="5">
        <v>125</v>
      </c>
      <c r="I218" s="5">
        <v>150</v>
      </c>
      <c r="J218" s="5">
        <v>125</v>
      </c>
      <c r="K218" s="5">
        <v>125</v>
      </c>
      <c r="L218" s="5">
        <v>125</v>
      </c>
      <c r="M218" s="5">
        <v>70</v>
      </c>
      <c r="N218" s="5">
        <v>60</v>
      </c>
      <c r="O218" s="5">
        <v>50</v>
      </c>
      <c r="P218" s="5">
        <v>40</v>
      </c>
      <c r="Q218" s="5">
        <v>40</v>
      </c>
    </row>
    <row r="219" spans="2:26" ht="15.5" x14ac:dyDescent="0.35">
      <c r="C219" t="s">
        <v>71</v>
      </c>
      <c r="H219" s="6">
        <v>0.36380000000000001</v>
      </c>
      <c r="I219" s="6">
        <v>0.48090000000000005</v>
      </c>
      <c r="J219" s="6">
        <v>0.38939999999999997</v>
      </c>
      <c r="K219" s="6">
        <v>0.4788</v>
      </c>
      <c r="L219" s="6">
        <v>0.56279999999999997</v>
      </c>
      <c r="M219" s="6">
        <v>0.38319999999999999</v>
      </c>
      <c r="N219" s="6">
        <v>0.34350000000000003</v>
      </c>
      <c r="O219" s="6">
        <v>0.40679999999999999</v>
      </c>
      <c r="P219" s="6">
        <v>0.35229999999999995</v>
      </c>
      <c r="Q219" s="6">
        <v>0.33169999999999999</v>
      </c>
    </row>
    <row r="220" spans="2:26" ht="15.5" x14ac:dyDescent="0.35">
      <c r="C220" t="s">
        <v>445</v>
      </c>
      <c r="H220" s="6">
        <v>4.9800000000000004E-2</v>
      </c>
      <c r="I220" s="6">
        <v>5.9299999999999999E-2</v>
      </c>
      <c r="J220" s="6">
        <v>4.7699999999999992E-2</v>
      </c>
      <c r="K220" s="6">
        <v>6.25E-2</v>
      </c>
      <c r="L220" s="6">
        <v>8.1199999999999994E-2</v>
      </c>
      <c r="M220" s="6">
        <v>4.8099999999999997E-2</v>
      </c>
      <c r="N220" s="6">
        <v>3.9300000000000002E-2</v>
      </c>
      <c r="O220" s="6">
        <v>3.5699999999999996E-2</v>
      </c>
      <c r="P220" s="6">
        <v>2.4700000000000003E-2</v>
      </c>
      <c r="Q220" s="6">
        <v>2.4700000000000003E-2</v>
      </c>
    </row>
    <row r="221" spans="2:26" ht="15.5" x14ac:dyDescent="0.35">
      <c r="C221" t="s">
        <v>51</v>
      </c>
      <c r="D221" s="6">
        <v>93.79</v>
      </c>
      <c r="E221" s="6">
        <v>78.010000000000005</v>
      </c>
      <c r="F221" s="6">
        <v>59.97</v>
      </c>
      <c r="G221" s="6">
        <v>96.26</v>
      </c>
      <c r="H221" s="6">
        <v>343.59</v>
      </c>
      <c r="I221" s="6">
        <v>311.93</v>
      </c>
      <c r="J221" s="6">
        <v>321.01</v>
      </c>
      <c r="K221" s="6">
        <v>261.08</v>
      </c>
      <c r="L221" s="6">
        <v>222.1</v>
      </c>
      <c r="M221" s="6">
        <v>182.66</v>
      </c>
      <c r="N221" s="6">
        <v>174.68</v>
      </c>
      <c r="O221" s="6">
        <v>122.9</v>
      </c>
      <c r="P221" s="6">
        <v>113.54</v>
      </c>
      <c r="Q221" s="6">
        <v>120.58</v>
      </c>
    </row>
    <row r="222" spans="2:26" ht="15.5" x14ac:dyDescent="0.35">
      <c r="C222" t="s">
        <v>73</v>
      </c>
      <c r="H222" s="5">
        <v>125</v>
      </c>
      <c r="I222" s="5">
        <v>150</v>
      </c>
      <c r="J222" s="5">
        <v>125</v>
      </c>
      <c r="K222" s="5">
        <v>125</v>
      </c>
      <c r="L222" s="5">
        <v>125</v>
      </c>
      <c r="M222" s="5">
        <v>70</v>
      </c>
      <c r="N222" s="5">
        <v>60</v>
      </c>
      <c r="O222" s="5">
        <v>50</v>
      </c>
      <c r="P222" s="5">
        <v>40</v>
      </c>
      <c r="Q222" s="5">
        <v>40</v>
      </c>
    </row>
    <row r="223" spans="2:26" ht="15.5" x14ac:dyDescent="0.35">
      <c r="C223" t="s">
        <v>446</v>
      </c>
      <c r="H223" s="6">
        <v>0.36380000000000001</v>
      </c>
      <c r="I223" s="6">
        <v>0.48090000000000005</v>
      </c>
      <c r="J223" s="6">
        <v>0.38939999999999997</v>
      </c>
      <c r="K223" s="6">
        <v>0.4788</v>
      </c>
      <c r="L223" s="6">
        <v>0.56279999999999997</v>
      </c>
      <c r="M223" s="6">
        <v>0.38319999999999999</v>
      </c>
      <c r="N223" s="6">
        <v>0.34350000000000003</v>
      </c>
      <c r="O223" s="6">
        <v>0.40679999999999999</v>
      </c>
      <c r="P223" s="6">
        <v>0.35229999999999995</v>
      </c>
      <c r="Q223" s="6">
        <v>0.33169999999999999</v>
      </c>
    </row>
    <row r="224" spans="2:26" ht="15.5" x14ac:dyDescent="0.35">
      <c r="C224" t="s">
        <v>447</v>
      </c>
      <c r="H224" s="6">
        <v>4.9800000000000004E-2</v>
      </c>
      <c r="I224" s="6">
        <v>5.9299999999999999E-2</v>
      </c>
      <c r="J224" s="6">
        <v>4.7699999999999992E-2</v>
      </c>
      <c r="K224" s="6">
        <v>6.25E-2</v>
      </c>
      <c r="L224" s="6">
        <v>8.1199999999999994E-2</v>
      </c>
      <c r="M224" s="6">
        <v>4.8099999999999997E-2</v>
      </c>
      <c r="N224" s="6">
        <v>3.9300000000000002E-2</v>
      </c>
      <c r="O224" s="6">
        <v>3.5699999999999996E-2</v>
      </c>
      <c r="P224" s="6">
        <v>2.4700000000000003E-2</v>
      </c>
      <c r="Q224" s="6">
        <v>2.4700000000000003E-2</v>
      </c>
    </row>
    <row r="225" spans="3:17" ht="15.5" x14ac:dyDescent="0.35">
      <c r="C225" t="s">
        <v>262</v>
      </c>
      <c r="D225" s="5">
        <v>3697000000000</v>
      </c>
      <c r="E225" s="5">
        <v>3413000000000</v>
      </c>
      <c r="F225" s="5">
        <v>3871000000000</v>
      </c>
      <c r="G225" s="5">
        <v>3535000000000</v>
      </c>
      <c r="H225" s="5">
        <v>14220000000000</v>
      </c>
      <c r="I225" s="5">
        <v>14005000000000</v>
      </c>
      <c r="J225" s="5">
        <v>13655000000000</v>
      </c>
      <c r="K225" s="5">
        <v>13120000000000</v>
      </c>
      <c r="L225" s="5">
        <v>12254000000000</v>
      </c>
      <c r="M225" s="5">
        <v>11234000000000</v>
      </c>
      <c r="N225" s="5">
        <v>10968000000000</v>
      </c>
      <c r="O225" s="5">
        <v>10994000000000</v>
      </c>
      <c r="P225" s="5">
        <v>10088000000000</v>
      </c>
      <c r="Q225" s="5">
        <v>9565000000000</v>
      </c>
    </row>
    <row r="226" spans="3:17" ht="15.5" x14ac:dyDescent="0.35">
      <c r="C226" t="s">
        <v>448</v>
      </c>
      <c r="H226" s="5">
        <v>125</v>
      </c>
      <c r="I226" s="5">
        <v>150</v>
      </c>
      <c r="J226" s="5">
        <v>125</v>
      </c>
      <c r="K226" s="5">
        <v>125</v>
      </c>
      <c r="L226" s="5">
        <v>125</v>
      </c>
      <c r="M226" s="5">
        <v>70</v>
      </c>
      <c r="N226" s="5">
        <v>60</v>
      </c>
      <c r="O226" s="5">
        <v>50</v>
      </c>
      <c r="P226" s="5">
        <v>40</v>
      </c>
      <c r="Q226" s="5">
        <v>40</v>
      </c>
    </row>
    <row r="227" spans="3:17" ht="15.5" x14ac:dyDescent="0.35">
      <c r="C227" t="s">
        <v>449</v>
      </c>
      <c r="H227" s="6">
        <v>0.36380000000000001</v>
      </c>
      <c r="I227" s="6">
        <v>0.48090000000000005</v>
      </c>
      <c r="J227" s="6">
        <v>0.38939999999999997</v>
      </c>
      <c r="K227" s="6">
        <v>0.4788</v>
      </c>
      <c r="L227" s="6">
        <v>0.56279999999999997</v>
      </c>
      <c r="M227" s="6">
        <v>0.38319999999999999</v>
      </c>
      <c r="N227" s="6">
        <v>0.34350000000000003</v>
      </c>
      <c r="O227" s="6">
        <v>0.40679999999999999</v>
      </c>
      <c r="P227" s="6">
        <v>0.35229999999999995</v>
      </c>
      <c r="Q227" s="6">
        <v>0.33169999999999999</v>
      </c>
    </row>
    <row r="228" spans="3:17" ht="15.5" x14ac:dyDescent="0.35">
      <c r="C228" t="s">
        <v>450</v>
      </c>
      <c r="H228" s="6">
        <v>4.9800000000000004E-2</v>
      </c>
      <c r="I228" s="6">
        <v>5.9299999999999999E-2</v>
      </c>
      <c r="J228" s="6">
        <v>4.7699999999999992E-2</v>
      </c>
      <c r="K228" s="6">
        <v>6.25E-2</v>
      </c>
      <c r="L228" s="6">
        <v>8.1199999999999994E-2</v>
      </c>
      <c r="M228" s="6">
        <v>4.8099999999999997E-2</v>
      </c>
      <c r="N228" s="6">
        <v>3.9300000000000002E-2</v>
      </c>
      <c r="O228" s="6">
        <v>3.5699999999999996E-2</v>
      </c>
      <c r="P228" s="6">
        <v>2.4700000000000003E-2</v>
      </c>
      <c r="Q228" s="6">
        <v>2.4700000000000003E-2</v>
      </c>
    </row>
    <row r="229" spans="3:17" ht="15.5" x14ac:dyDescent="0.35">
      <c r="C229" t="s">
        <v>344</v>
      </c>
      <c r="I229" s="6">
        <v>7.31</v>
      </c>
    </row>
    <row r="230" spans="3:17" ht="15.5" x14ac:dyDescent="0.35">
      <c r="C230" t="s">
        <v>345</v>
      </c>
      <c r="I230" s="6">
        <v>7.65</v>
      </c>
    </row>
    <row r="231" spans="3:17" ht="15.5" x14ac:dyDescent="0.35">
      <c r="C231" t="s">
        <v>263</v>
      </c>
      <c r="I231" s="6">
        <v>6.95</v>
      </c>
    </row>
    <row r="232" spans="3:17" ht="15.5" x14ac:dyDescent="0.35">
      <c r="C232" t="s">
        <v>346</v>
      </c>
      <c r="I232" s="6">
        <v>0.13070000000000001</v>
      </c>
    </row>
    <row r="233" spans="3:17" ht="15.5" x14ac:dyDescent="0.35">
      <c r="C233" t="s">
        <v>347</v>
      </c>
      <c r="I233" s="6">
        <v>0.78</v>
      </c>
    </row>
    <row r="234" spans="3:17" ht="15.5" x14ac:dyDescent="0.35">
      <c r="C234" t="s">
        <v>348</v>
      </c>
      <c r="I234" s="6">
        <v>1.1599999999999999</v>
      </c>
    </row>
    <row r="235" spans="3:17" ht="15.5" x14ac:dyDescent="0.35">
      <c r="C235" t="s">
        <v>349</v>
      </c>
      <c r="I235" s="6">
        <v>6.34</v>
      </c>
    </row>
    <row r="236" spans="3:17" ht="15.5" x14ac:dyDescent="0.35">
      <c r="C236" t="s">
        <v>350</v>
      </c>
      <c r="I236" s="6">
        <v>9.08</v>
      </c>
    </row>
    <row r="237" spans="3:17" ht="15.5" x14ac:dyDescent="0.35">
      <c r="C237" t="s">
        <v>351</v>
      </c>
      <c r="I237" s="6">
        <v>4.43</v>
      </c>
    </row>
    <row r="238" spans="3:17" ht="15.5" x14ac:dyDescent="0.35">
      <c r="C238" t="s">
        <v>264</v>
      </c>
      <c r="I238" s="6">
        <v>3.72</v>
      </c>
    </row>
    <row r="239" spans="3:17" ht="15.5" x14ac:dyDescent="0.35">
      <c r="C239" t="s">
        <v>451</v>
      </c>
      <c r="I239" s="6">
        <v>-2.7</v>
      </c>
    </row>
    <row r="240" spans="3:17" ht="15.5" x14ac:dyDescent="0.35">
      <c r="C240" t="s">
        <v>452</v>
      </c>
      <c r="I240" s="6">
        <v>0.64</v>
      </c>
    </row>
    <row r="241" spans="3:9" ht="15.5" x14ac:dyDescent="0.35">
      <c r="C241" t="s">
        <v>352</v>
      </c>
      <c r="I241" s="6">
        <v>328.02</v>
      </c>
    </row>
    <row r="242" spans="3:9" ht="15.5" x14ac:dyDescent="0.35">
      <c r="C242" t="s">
        <v>353</v>
      </c>
      <c r="I242" s="6">
        <v>343.59</v>
      </c>
    </row>
    <row r="243" spans="3:9" ht="15.5" x14ac:dyDescent="0.35">
      <c r="C243" t="s">
        <v>354</v>
      </c>
      <c r="I243" s="6">
        <v>3218.78</v>
      </c>
    </row>
    <row r="244" spans="3:9" ht="15.5" x14ac:dyDescent="0.35">
      <c r="C244" t="s">
        <v>355</v>
      </c>
      <c r="D244" s="6">
        <v>1190.07</v>
      </c>
    </row>
    <row r="245" spans="3:9" ht="15.5" x14ac:dyDescent="0.35">
      <c r="C245" t="s">
        <v>356</v>
      </c>
      <c r="I245" s="6">
        <v>2159.21</v>
      </c>
    </row>
    <row r="246" spans="3:9" ht="15.5" x14ac:dyDescent="0.35">
      <c r="C246" t="s">
        <v>357</v>
      </c>
      <c r="I246" s="6">
        <v>276.41000000000003</v>
      </c>
    </row>
    <row r="247" spans="3:9" ht="15.5" x14ac:dyDescent="0.35">
      <c r="C247" t="s">
        <v>265</v>
      </c>
      <c r="D247" s="6">
        <v>2.91</v>
      </c>
    </row>
    <row r="248" spans="3:9" ht="15.5" x14ac:dyDescent="0.35">
      <c r="C248" t="s">
        <v>266</v>
      </c>
      <c r="D248" s="6">
        <v>2.2000000000000002</v>
      </c>
    </row>
    <row r="249" spans="3:9" ht="15.5" x14ac:dyDescent="0.35">
      <c r="C249" t="s">
        <v>267</v>
      </c>
      <c r="D249" s="6">
        <v>0.15</v>
      </c>
    </row>
    <row r="250" spans="3:9" ht="15.5" x14ac:dyDescent="0.35">
      <c r="C250" t="s">
        <v>268</v>
      </c>
      <c r="D250" s="6">
        <v>0.01</v>
      </c>
    </row>
    <row r="251" spans="3:9" ht="15.5" x14ac:dyDescent="0.35">
      <c r="C251" t="s">
        <v>269</v>
      </c>
      <c r="D251" s="6">
        <v>0.41</v>
      </c>
    </row>
    <row r="252" spans="3:9" ht="15.5" x14ac:dyDescent="0.35">
      <c r="C252" t="s">
        <v>270</v>
      </c>
      <c r="D252" s="6">
        <v>0.1</v>
      </c>
    </row>
    <row r="253" spans="3:9" ht="15.5" x14ac:dyDescent="0.35">
      <c r="C253" t="s">
        <v>271</v>
      </c>
      <c r="D253" s="6">
        <v>1.46</v>
      </c>
    </row>
    <row r="254" spans="3:9" ht="15.5" x14ac:dyDescent="0.35">
      <c r="C254" t="s">
        <v>272</v>
      </c>
      <c r="I254" s="6">
        <v>28.19</v>
      </c>
    </row>
    <row r="255" spans="3:9" ht="15.5" x14ac:dyDescent="0.35">
      <c r="C255" t="s">
        <v>13</v>
      </c>
      <c r="D255" s="5">
        <v>317000000000</v>
      </c>
    </row>
    <row r="256" spans="3:9" ht="15.5" x14ac:dyDescent="0.35">
      <c r="C256" t="s">
        <v>358</v>
      </c>
      <c r="I256" s="6">
        <v>8.5399999999999991</v>
      </c>
    </row>
    <row r="257" spans="3:9" ht="15.5" x14ac:dyDescent="0.35">
      <c r="C257" t="s">
        <v>273</v>
      </c>
      <c r="I257" s="6">
        <v>0.1042</v>
      </c>
    </row>
    <row r="258" spans="3:9" ht="15.5" x14ac:dyDescent="0.35">
      <c r="C258" t="s">
        <v>274</v>
      </c>
      <c r="I258" s="6">
        <v>0.15190000000000001</v>
      </c>
    </row>
    <row r="259" spans="3:9" ht="15.5" x14ac:dyDescent="0.35">
      <c r="C259" t="s">
        <v>275</v>
      </c>
      <c r="I259" s="6">
        <v>0.1666</v>
      </c>
    </row>
    <row r="260" spans="3:9" ht="15.5" x14ac:dyDescent="0.35">
      <c r="C260" t="s">
        <v>359</v>
      </c>
      <c r="I260" s="6">
        <v>0.124</v>
      </c>
    </row>
    <row r="261" spans="3:9" ht="15.5" x14ac:dyDescent="0.35">
      <c r="C261" t="s">
        <v>276</v>
      </c>
      <c r="D261" s="6">
        <v>34.299999999999997</v>
      </c>
    </row>
    <row r="262" spans="3:9" ht="15.5" x14ac:dyDescent="0.35">
      <c r="C262" t="s">
        <v>277</v>
      </c>
      <c r="D262" s="6">
        <v>91.67</v>
      </c>
    </row>
    <row r="263" spans="3:9" ht="15.5" x14ac:dyDescent="0.35">
      <c r="C263" t="s">
        <v>278</v>
      </c>
      <c r="D263" s="6">
        <v>53.36</v>
      </c>
    </row>
    <row r="264" spans="3:9" ht="15.5" x14ac:dyDescent="0.35">
      <c r="C264" t="s">
        <v>279</v>
      </c>
      <c r="D264" s="6">
        <v>72.61</v>
      </c>
    </row>
    <row r="265" spans="3:9" ht="15.5" x14ac:dyDescent="0.35">
      <c r="C265" t="s">
        <v>280</v>
      </c>
      <c r="D265" s="6">
        <v>2.65</v>
      </c>
    </row>
    <row r="266" spans="3:9" ht="15.5" x14ac:dyDescent="0.35">
      <c r="C266" t="s">
        <v>281</v>
      </c>
      <c r="I266" s="6">
        <v>1.05</v>
      </c>
    </row>
    <row r="267" spans="3:9" ht="15.5" x14ac:dyDescent="0.35">
      <c r="C267" t="s">
        <v>282</v>
      </c>
      <c r="I267" s="6">
        <v>3.83</v>
      </c>
    </row>
    <row r="268" spans="3:9" ht="15.5" x14ac:dyDescent="0.35">
      <c r="C268" t="s">
        <v>47</v>
      </c>
      <c r="I268" s="5">
        <v>11320000000000</v>
      </c>
    </row>
    <row r="269" spans="3:9" ht="15.5" x14ac:dyDescent="0.35">
      <c r="C269" t="s">
        <v>283</v>
      </c>
      <c r="I269" s="5">
        <v>7871000000000</v>
      </c>
    </row>
    <row r="270" spans="3:9" ht="15.5" x14ac:dyDescent="0.35">
      <c r="C270" t="s">
        <v>284</v>
      </c>
      <c r="I270" s="5">
        <v>4510000000</v>
      </c>
    </row>
    <row r="271" spans="3:9" ht="15.5" x14ac:dyDescent="0.35">
      <c r="C271" t="s">
        <v>285</v>
      </c>
      <c r="I271" s="6">
        <v>8.4900000000000003E-2</v>
      </c>
    </row>
    <row r="272" spans="3:9" ht="15.5" x14ac:dyDescent="0.35">
      <c r="C272" t="s">
        <v>286</v>
      </c>
      <c r="D272" s="6">
        <v>0.37119999999999997</v>
      </c>
    </row>
    <row r="273" spans="3:9" ht="15.5" x14ac:dyDescent="0.35">
      <c r="C273" t="s">
        <v>287</v>
      </c>
      <c r="D273" s="6">
        <v>0.13519999999999999</v>
      </c>
    </row>
    <row r="274" spans="3:9" ht="15.5" x14ac:dyDescent="0.35">
      <c r="C274" t="s">
        <v>288</v>
      </c>
      <c r="D274" s="6">
        <v>0.1144</v>
      </c>
    </row>
    <row r="275" spans="3:9" ht="15.5" x14ac:dyDescent="0.35">
      <c r="C275" t="s">
        <v>453</v>
      </c>
      <c r="D275" s="6">
        <v>0.11230000000000001</v>
      </c>
    </row>
    <row r="276" spans="3:9" ht="15.5" x14ac:dyDescent="0.35">
      <c r="C276" t="s">
        <v>289</v>
      </c>
      <c r="D276" s="6">
        <v>0.11599999999999999</v>
      </c>
    </row>
    <row r="277" spans="3:9" ht="15.5" x14ac:dyDescent="0.35">
      <c r="C277" t="s">
        <v>360</v>
      </c>
      <c r="D277" s="6">
        <v>0.44380000000000003</v>
      </c>
    </row>
    <row r="278" spans="3:9" ht="15.5" x14ac:dyDescent="0.35">
      <c r="C278" t="s">
        <v>290</v>
      </c>
      <c r="I278" s="5">
        <v>50</v>
      </c>
    </row>
    <row r="279" spans="3:9" ht="15.5" x14ac:dyDescent="0.35">
      <c r="C279" t="s">
        <v>454</v>
      </c>
      <c r="I279" s="5">
        <v>125</v>
      </c>
    </row>
    <row r="280" spans="3:9" ht="15.5" x14ac:dyDescent="0.35">
      <c r="C280" t="s">
        <v>455</v>
      </c>
      <c r="I280" s="6">
        <v>0.36380000000000001</v>
      </c>
    </row>
    <row r="281" spans="3:9" ht="15.5" x14ac:dyDescent="0.35">
      <c r="C281" t="s">
        <v>456</v>
      </c>
      <c r="I281" s="6">
        <v>4.9800000000000004E-2</v>
      </c>
    </row>
    <row r="282" spans="3:9" ht="15.5" x14ac:dyDescent="0.35">
      <c r="C282" t="s">
        <v>291</v>
      </c>
      <c r="I282" t="s">
        <v>644</v>
      </c>
    </row>
    <row r="283" spans="3:9" ht="15.5" x14ac:dyDescent="0.35">
      <c r="C283" t="s">
        <v>293</v>
      </c>
      <c r="I283" s="5">
        <v>7</v>
      </c>
    </row>
    <row r="284" spans="3:9" ht="15.5" x14ac:dyDescent="0.35">
      <c r="C284" t="s">
        <v>294</v>
      </c>
      <c r="I284" s="6">
        <v>0.61</v>
      </c>
    </row>
    <row r="285" spans="3:9" ht="15.5" x14ac:dyDescent="0.35">
      <c r="C285" t="s">
        <v>295</v>
      </c>
      <c r="I285" s="6">
        <v>0.87</v>
      </c>
    </row>
    <row r="286" spans="3:9" ht="15.5" x14ac:dyDescent="0.35">
      <c r="C286" t="s">
        <v>458</v>
      </c>
      <c r="I286" s="6">
        <v>0.74</v>
      </c>
    </row>
    <row r="287" spans="3:9" ht="15.5" x14ac:dyDescent="0.35">
      <c r="C287" t="s">
        <v>296</v>
      </c>
      <c r="I287" s="6">
        <v>0.88</v>
      </c>
    </row>
    <row r="288" spans="3:9" ht="15.5" x14ac:dyDescent="0.35">
      <c r="C288" t="s">
        <v>361</v>
      </c>
      <c r="I288" s="6">
        <v>0.63</v>
      </c>
    </row>
    <row r="289" spans="3:9" ht="15.5" x14ac:dyDescent="0.35">
      <c r="C289" t="s">
        <v>297</v>
      </c>
      <c r="I289" s="6">
        <v>0.51</v>
      </c>
    </row>
    <row r="290" spans="3:9" ht="15.5" x14ac:dyDescent="0.35">
      <c r="C290" t="s">
        <v>298</v>
      </c>
      <c r="I290" s="6">
        <v>0.77</v>
      </c>
    </row>
    <row r="291" spans="3:9" ht="15.5" x14ac:dyDescent="0.35">
      <c r="C291" t="s">
        <v>299</v>
      </c>
      <c r="I291" s="5">
        <v>14516000000000</v>
      </c>
    </row>
    <row r="292" spans="3:9" ht="15.5" x14ac:dyDescent="0.35">
      <c r="C292" t="s">
        <v>300</v>
      </c>
      <c r="I292" s="5">
        <v>5537000000000</v>
      </c>
    </row>
    <row r="293" spans="3:9" ht="15.5" x14ac:dyDescent="0.35">
      <c r="C293" t="s">
        <v>301</v>
      </c>
      <c r="I293" s="5">
        <v>2117000000000</v>
      </c>
    </row>
    <row r="294" spans="3:9" ht="15.5" x14ac:dyDescent="0.35">
      <c r="C294" t="s">
        <v>302</v>
      </c>
      <c r="I294" s="5">
        <v>1479000000000</v>
      </c>
    </row>
    <row r="295" spans="3:9" ht="15.5" x14ac:dyDescent="0.35">
      <c r="C295" t="s">
        <v>303</v>
      </c>
      <c r="D295" s="5">
        <v>5367000000000</v>
      </c>
    </row>
    <row r="296" spans="3:9" ht="15.5" x14ac:dyDescent="0.35">
      <c r="C296" t="s">
        <v>304</v>
      </c>
      <c r="D296" s="5">
        <v>14198000000000</v>
      </c>
    </row>
    <row r="297" spans="3:9" ht="15.5" x14ac:dyDescent="0.35">
      <c r="C297" t="s">
        <v>305</v>
      </c>
      <c r="D297" s="5">
        <v>3981000000000</v>
      </c>
    </row>
    <row r="298" spans="3:9" ht="15.5" x14ac:dyDescent="0.35">
      <c r="C298" t="s">
        <v>245</v>
      </c>
      <c r="D298" s="5">
        <v>6581000000000</v>
      </c>
    </row>
    <row r="299" spans="3:9" ht="15.5" x14ac:dyDescent="0.35">
      <c r="C299" t="s">
        <v>306</v>
      </c>
      <c r="I299" s="5">
        <v>9738000000000</v>
      </c>
    </row>
    <row r="300" spans="3:9" ht="15.5" x14ac:dyDescent="0.35">
      <c r="C300" t="s">
        <v>243</v>
      </c>
      <c r="D300" s="5">
        <v>65000000000</v>
      </c>
    </row>
    <row r="301" spans="3:9" ht="15.5" x14ac:dyDescent="0.35">
      <c r="C301" t="s">
        <v>242</v>
      </c>
      <c r="D301" s="5">
        <v>1374000000000</v>
      </c>
    </row>
    <row r="302" spans="3:9" ht="15.5" x14ac:dyDescent="0.35">
      <c r="C302" t="s">
        <v>24</v>
      </c>
      <c r="D302" s="5">
        <v>1439000000000</v>
      </c>
    </row>
    <row r="303" spans="3:9" ht="15.5" x14ac:dyDescent="0.35">
      <c r="C303" t="s">
        <v>21</v>
      </c>
      <c r="D303" s="5">
        <v>-3928000000000</v>
      </c>
    </row>
    <row r="304" spans="3:9" ht="15.5" x14ac:dyDescent="0.35">
      <c r="C304" t="s">
        <v>244</v>
      </c>
      <c r="I304" s="5">
        <v>10217000000000</v>
      </c>
    </row>
    <row r="305" spans="3:9" ht="15.5" x14ac:dyDescent="0.35">
      <c r="C305" t="s">
        <v>307</v>
      </c>
      <c r="I305" s="5">
        <v>1785000000000</v>
      </c>
    </row>
    <row r="306" spans="3:9" ht="15.5" x14ac:dyDescent="0.35">
      <c r="C306" t="s">
        <v>308</v>
      </c>
      <c r="I306" s="5">
        <v>-653000000000</v>
      </c>
    </row>
    <row r="307" spans="3:9" ht="15.5" x14ac:dyDescent="0.35">
      <c r="C307" t="s">
        <v>309</v>
      </c>
      <c r="I307" s="5">
        <v>-441000000000</v>
      </c>
    </row>
    <row r="308" spans="3:9" ht="15.5" x14ac:dyDescent="0.35">
      <c r="C308" t="s">
        <v>310</v>
      </c>
      <c r="I308" s="5">
        <v>-538000000000</v>
      </c>
    </row>
    <row r="309" spans="3:9" ht="15.5" x14ac:dyDescent="0.35">
      <c r="C309" t="s">
        <v>311</v>
      </c>
      <c r="I309" s="5">
        <v>1247000000000</v>
      </c>
    </row>
  </sheetData>
  <pageMargins left="0.7" right="0.7" top="0.75" bottom="0.75" header="0.3" footer="0.3"/>
  <ignoredErrors>
    <ignoredError sqref="A1:Z310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335"/>
  <sheetViews>
    <sheetView tabSelected="1"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645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646</v>
      </c>
      <c r="D2" s="2" vm="96">
        <f ca="1">IFERROR(_xlfn.STOCKHISTORY("XIDX:" &amp; $C$1, D3, , 0, 0, 1), "Libur")</f>
        <v>1525</v>
      </c>
      <c r="E2" s="2" vm="97">
        <f ca="1">IFERROR(_xlfn.STOCKHISTORY("XIDX:" &amp; $C$1, E3, , 0, 0, 1), "Libur")</f>
        <v>1315</v>
      </c>
      <c r="H2" s="2" vm="97">
        <f ca="1">IFERROR(INDEX(D2:G2,COUNT(D2:G2)),"")</f>
        <v>1315</v>
      </c>
      <c r="I2" s="2" vm="98">
        <f t="shared" ref="I2:Z2" ca="1" si="0">IFERROR(_xlfn.STOCKHISTORY("XIDX:" &amp; $C$1, I1, , 0, 0, 1), "Libur")</f>
        <v>1440</v>
      </c>
      <c r="J2" s="2" vm="99">
        <f t="shared" ca="1" si="0"/>
        <v>1805</v>
      </c>
      <c r="K2" s="2" vm="100">
        <f t="shared" ca="1" si="0"/>
        <v>1600</v>
      </c>
      <c r="L2" s="2" vm="101">
        <f t="shared" ca="1" si="0"/>
        <v>1475</v>
      </c>
      <c r="M2" s="2" vm="102">
        <f t="shared" ca="1" si="0"/>
        <v>1570</v>
      </c>
      <c r="N2" s="2" vm="100">
        <f t="shared" ca="1" si="0"/>
        <v>1600</v>
      </c>
      <c r="O2" s="2" vm="103">
        <f t="shared" ca="1" si="0"/>
        <v>1680</v>
      </c>
      <c r="P2" s="2" vm="104">
        <f t="shared" ca="1" si="0"/>
        <v>1350</v>
      </c>
      <c r="Q2" s="2" vm="105">
        <f t="shared" ca="1" si="0"/>
        <v>1295</v>
      </c>
      <c r="R2" s="2" vm="106">
        <f t="shared" ca="1" si="0"/>
        <v>1142.5</v>
      </c>
      <c r="S2" s="2" vm="107">
        <f t="shared" ca="1" si="0"/>
        <v>986.25</v>
      </c>
      <c r="T2" s="2" vm="108">
        <f t="shared" ca="1" si="0"/>
        <v>930</v>
      </c>
      <c r="U2" s="2" vm="109">
        <f t="shared" ca="1" si="0"/>
        <v>1125</v>
      </c>
      <c r="V2" s="2" vm="110">
        <f t="shared" ca="1" si="0"/>
        <v>332.5</v>
      </c>
      <c r="W2" s="2" vm="111">
        <f t="shared" ca="1" si="0"/>
        <v>270</v>
      </c>
      <c r="X2" s="2" vm="112">
        <f t="shared" ca="1" si="0"/>
        <v>302.5</v>
      </c>
      <c r="Y2" s="2" t="str">
        <f t="shared" ca="1" si="0"/>
        <v>Libur</v>
      </c>
      <c r="Z2" s="2" vm="113">
        <f t="shared" ca="1" si="0"/>
        <v>200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2710853000000</v>
      </c>
      <c r="E4" s="2">
        <f>IFERROR(INDEX(E51:E500,MATCH($C$4,$C$51:$C$500,0)),"")</f>
        <v>2783041000000</v>
      </c>
      <c r="H4" s="2">
        <f>IFERROR(SUM(D4:G4)*(4/MAX(1,COUNT(D4:G4))),"")</f>
        <v>10987788000000</v>
      </c>
      <c r="I4" s="2">
        <f t="shared" ref="I4:Z4" si="1">IFERROR(INDEX(I51:I500,MATCH($C$4,$C$51:$C$500,0)),"")</f>
        <v>8767854000000</v>
      </c>
      <c r="J4" s="2">
        <f t="shared" si="1"/>
        <v>8874202000000</v>
      </c>
      <c r="K4" s="2">
        <f t="shared" si="1"/>
        <v>8302741000000</v>
      </c>
      <c r="L4" s="2">
        <f t="shared" si="1"/>
        <v>7656252000000</v>
      </c>
      <c r="M4" s="2">
        <f t="shared" si="1"/>
        <v>6616642000000</v>
      </c>
      <c r="N4" s="2">
        <f t="shared" si="1"/>
        <v>5967362000000</v>
      </c>
      <c r="O4" s="2">
        <f t="shared" si="1"/>
        <v>6241419000000</v>
      </c>
      <c r="P4" s="2">
        <f t="shared" si="1"/>
        <v>5472882000000</v>
      </c>
      <c r="Q4" s="2">
        <f t="shared" si="1"/>
        <v>4879559000000</v>
      </c>
      <c r="R4" s="2">
        <f t="shared" si="1"/>
        <v>4685987917355</v>
      </c>
      <c r="S4" s="2">
        <f t="shared" si="1"/>
        <v>4393932684171</v>
      </c>
      <c r="T4" s="2">
        <f t="shared" si="1"/>
        <v>3916789366423</v>
      </c>
      <c r="U4" s="2">
        <f t="shared" si="1"/>
        <v>3460231249075</v>
      </c>
      <c r="V4" s="2">
        <f t="shared" si="1"/>
        <v>2809851307439</v>
      </c>
      <c r="W4" s="2">
        <f t="shared" si="1"/>
        <v>2102383741532</v>
      </c>
      <c r="X4" s="2">
        <f t="shared" si="1"/>
        <v>1880411473916</v>
      </c>
      <c r="Y4" s="2">
        <f t="shared" si="1"/>
        <v>1613927991404</v>
      </c>
      <c r="Z4" s="2">
        <f t="shared" si="1"/>
        <v>1362606580492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556082000000</v>
      </c>
      <c r="E5" s="2">
        <f>IFERROR(INDEX(E51:E500,MATCH($C$5,$C$51:$C$500,0)),"")</f>
        <v>500789000000</v>
      </c>
      <c r="H5" s="2">
        <f>IFERROR(SUM(D5:G5)*(4/MAX(1,COUNT(D5:G5))),"")</f>
        <v>2113742000000</v>
      </c>
      <c r="I5" s="2">
        <f t="shared" ref="I5:Z5" si="2">IFERROR(INDEX(I51:I500,MATCH($C$5,$C$51:$C$500,0)),"")</f>
        <v>1349151000000</v>
      </c>
      <c r="J5" s="2">
        <f t="shared" si="2"/>
        <v>1154236000000</v>
      </c>
      <c r="K5" s="2">
        <f t="shared" si="2"/>
        <v>1173926000000</v>
      </c>
      <c r="L5" s="2">
        <f t="shared" si="2"/>
        <v>951453000000</v>
      </c>
      <c r="M5" s="2">
        <f t="shared" si="2"/>
        <v>1245117000000</v>
      </c>
      <c r="N5" s="2">
        <f t="shared" si="2"/>
        <v>1126468000000</v>
      </c>
      <c r="O5" s="2">
        <f t="shared" si="2"/>
        <v>1026775000000</v>
      </c>
      <c r="P5" s="2">
        <f t="shared" si="2"/>
        <v>699214000000</v>
      </c>
      <c r="Q5" s="2">
        <f t="shared" si="2"/>
        <v>686345000000</v>
      </c>
      <c r="R5" s="2">
        <f t="shared" si="2"/>
        <v>692624470403</v>
      </c>
      <c r="S5" s="2">
        <f t="shared" si="2"/>
        <v>516891620086</v>
      </c>
      <c r="T5" s="2">
        <f t="shared" si="2"/>
        <v>291418156480</v>
      </c>
      <c r="U5" s="2">
        <f t="shared" si="2"/>
        <v>325246112441</v>
      </c>
      <c r="V5" s="2">
        <f t="shared" si="2"/>
        <v>352965099993</v>
      </c>
      <c r="W5" s="2">
        <f t="shared" si="2"/>
        <v>101232456048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8019388000000</v>
      </c>
      <c r="E6" s="2">
        <f>IFERROR(INDEX(E51:E500,MATCH($C$6,$C$51:$C$500,0)),"")</f>
        <v>8824177000000</v>
      </c>
      <c r="H6" s="2">
        <f>IFERROR(INDEX(D6:G6,COUNT(D6:G6)),"")</f>
        <v>8824177000000</v>
      </c>
      <c r="I6" s="2">
        <f t="shared" ref="I6:Z6" si="3">IFERROR(INDEX(I51:I500,MATCH($C$6,$C$51:$C$500,0)),"")</f>
        <v>8316460000000</v>
      </c>
      <c r="J6" s="2">
        <f t="shared" si="3"/>
        <v>7426918000000</v>
      </c>
      <c r="K6" s="2">
        <f t="shared" si="3"/>
        <v>6686968000000</v>
      </c>
      <c r="L6" s="2">
        <f t="shared" si="3"/>
        <v>5822679000000</v>
      </c>
      <c r="M6" s="2">
        <f t="shared" si="3"/>
        <v>5138126000000</v>
      </c>
      <c r="N6" s="2">
        <f t="shared" si="3"/>
        <v>4781737000000</v>
      </c>
      <c r="O6" s="2">
        <f t="shared" si="3"/>
        <v>5655139000000</v>
      </c>
      <c r="P6" s="2">
        <f t="shared" si="3"/>
        <v>4774956000000</v>
      </c>
      <c r="Q6" s="2">
        <f t="shared" si="3"/>
        <v>4208755000000</v>
      </c>
      <c r="R6" s="2">
        <f t="shared" si="3"/>
        <v>3489233494783</v>
      </c>
      <c r="S6" s="2">
        <f t="shared" si="3"/>
        <v>2797505693922</v>
      </c>
      <c r="T6" s="2">
        <f t="shared" si="3"/>
        <v>2265097759730</v>
      </c>
      <c r="U6" s="2">
        <f t="shared" si="3"/>
        <v>2015146534086</v>
      </c>
      <c r="V6" s="2">
        <f t="shared" si="3"/>
        <v>1676519113422</v>
      </c>
      <c r="W6" s="2">
        <f t="shared" si="3"/>
        <v>1402446699852</v>
      </c>
      <c r="X6" s="2">
        <f t="shared" si="3"/>
        <v>1301123426259</v>
      </c>
      <c r="Y6" s="2">
        <f t="shared" si="3"/>
        <v>1194537770092</v>
      </c>
      <c r="Z6" s="2">
        <f t="shared" si="3"/>
        <v>1136650499585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10.4</v>
      </c>
      <c r="E7" s="3">
        <f>IFERROR(INDEX(E51:E500,MATCH($C$7,$C$51:$C$500,0))/1000000000,"")</f>
        <v>10.4</v>
      </c>
      <c r="H7" s="3">
        <f>IFERROR(INDEX(D7:G7,COUNT(D7:G7)),"")</f>
        <v>10.4</v>
      </c>
      <c r="I7" s="3">
        <f t="shared" ref="I7:Z7" si="4">IFERROR(INDEX(I51:I500,MATCH($C$7,$C$51:$C$500,0))/1000000000,"")</f>
        <v>10.4</v>
      </c>
      <c r="J7" s="3">
        <f t="shared" si="4"/>
        <v>10.4</v>
      </c>
      <c r="K7" s="3">
        <f t="shared" si="4"/>
        <v>10.4</v>
      </c>
      <c r="L7" s="3">
        <f t="shared" si="4"/>
        <v>11.55</v>
      </c>
      <c r="M7" s="3">
        <f t="shared" si="4"/>
        <v>11.55</v>
      </c>
      <c r="N7" s="3">
        <f t="shared" si="4"/>
        <v>11.55</v>
      </c>
      <c r="O7" s="3">
        <f t="shared" si="4"/>
        <v>11.55</v>
      </c>
      <c r="P7" s="3">
        <f t="shared" si="4"/>
        <v>11.55</v>
      </c>
      <c r="Q7" s="3">
        <f t="shared" si="4"/>
        <v>11.55</v>
      </c>
      <c r="R7" s="3">
        <f t="shared" si="4"/>
        <v>2.89</v>
      </c>
      <c r="S7" s="3">
        <f t="shared" si="4"/>
        <v>2.89</v>
      </c>
      <c r="T7" s="3">
        <f t="shared" si="4"/>
        <v>2.89</v>
      </c>
      <c r="U7" s="3">
        <f t="shared" si="4"/>
        <v>2.89</v>
      </c>
      <c r="V7" s="3">
        <f t="shared" si="4"/>
        <v>2.89</v>
      </c>
      <c r="W7" s="3">
        <f t="shared" si="4"/>
        <v>2.89</v>
      </c>
      <c r="X7" s="3">
        <f t="shared" si="4"/>
        <v>2.89</v>
      </c>
      <c r="Y7" s="3">
        <f t="shared" si="4"/>
        <v>2.89</v>
      </c>
      <c r="Z7" s="3">
        <f t="shared" si="4"/>
        <v>2.89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83000000000</v>
      </c>
      <c r="E8" s="2">
        <f>IFERROR(INDEX(E51:E500,MATCH("Free cash flow (Quarter)",$C$51:$C$500,0)),"")</f>
        <v>552000000000</v>
      </c>
      <c r="H8" s="2">
        <f>IFERROR(INDEX(D8:G8,COUNT(D8:G8)),"")</f>
        <v>552000000000</v>
      </c>
      <c r="I8" s="2">
        <f t="shared" ref="I8:Z8" si="5">IFERROR(INDEX(I51:I500,MATCH($C$8,$C$51:$C$500,0)),"")</f>
        <v>1211000000000</v>
      </c>
      <c r="J8" s="2">
        <f t="shared" si="5"/>
        <v>680000000000</v>
      </c>
      <c r="K8" s="2">
        <f t="shared" si="5"/>
        <v>1004000000000</v>
      </c>
      <c r="L8" s="2">
        <f t="shared" si="5"/>
        <v>-115000000000</v>
      </c>
      <c r="M8" s="2">
        <f t="shared" si="5"/>
        <v>1162000000000</v>
      </c>
      <c r="N8" s="2">
        <f t="shared" si="5"/>
        <v>815000000000</v>
      </c>
      <c r="O8" s="2">
        <f t="shared" si="5"/>
        <v>793000000000</v>
      </c>
      <c r="P8" s="2">
        <f t="shared" si="5"/>
        <v>236000000000</v>
      </c>
      <c r="Q8" s="2">
        <f t="shared" si="5"/>
        <v>721000000000</v>
      </c>
      <c r="R8" s="2">
        <f t="shared" si="5"/>
        <v>735000000000</v>
      </c>
      <c r="S8" s="2">
        <f t="shared" si="5"/>
        <v>401000000000</v>
      </c>
      <c r="T8" s="2">
        <f t="shared" si="5"/>
        <v>17000000000</v>
      </c>
      <c r="U8" s="2">
        <f t="shared" si="5"/>
        <v>101000000000</v>
      </c>
      <c r="V8" s="2">
        <f t="shared" si="5"/>
        <v>438000000000</v>
      </c>
      <c r="W8" s="2">
        <f t="shared" si="5"/>
        <v>23000000000</v>
      </c>
      <c r="X8" s="2">
        <f t="shared" si="5"/>
        <v>44000000000</v>
      </c>
      <c r="Y8" s="2">
        <f t="shared" si="5"/>
        <v>-94000000000</v>
      </c>
      <c r="Z8" s="2">
        <f t="shared" si="5"/>
        <v>25000000000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7.95</v>
      </c>
      <c r="E9" s="3">
        <f>IFERROR(INDEX(E51:E500,MATCH("Free cash flow per share (Quarter)",$C$51:$C$500,0)),"")</f>
        <v>53.1</v>
      </c>
      <c r="H9" s="3">
        <f>IFERROR(INDEX(D9:G9,COUNT(D9:G9)),"")</f>
        <v>53.1</v>
      </c>
      <c r="I9" s="3">
        <f t="shared" ref="I9:Z9" si="6">IFERROR(INDEX(I51:I500,MATCH($C$9,$C$51:$C$500,0)),"")</f>
        <v>116.48</v>
      </c>
      <c r="J9" s="3">
        <f t="shared" si="6"/>
        <v>65.44</v>
      </c>
      <c r="K9" s="3">
        <f t="shared" si="6"/>
        <v>96.59</v>
      </c>
      <c r="L9" s="3">
        <f t="shared" si="6"/>
        <v>-9.91</v>
      </c>
      <c r="M9" s="3">
        <f t="shared" si="6"/>
        <v>100.61</v>
      </c>
      <c r="N9" s="3">
        <f t="shared" si="6"/>
        <v>70.52</v>
      </c>
      <c r="O9" s="3">
        <f t="shared" si="6"/>
        <v>68.64</v>
      </c>
      <c r="P9" s="3">
        <f t="shared" si="6"/>
        <v>20.440000000000001</v>
      </c>
      <c r="Q9" s="3">
        <f t="shared" si="6"/>
        <v>62.38</v>
      </c>
      <c r="R9" s="3">
        <f t="shared" si="6"/>
        <v>254.57</v>
      </c>
      <c r="S9" s="3">
        <f t="shared" si="6"/>
        <v>138.74</v>
      </c>
      <c r="T9" s="3">
        <f t="shared" si="6"/>
        <v>5.79</v>
      </c>
      <c r="U9" s="3">
        <f t="shared" si="6"/>
        <v>34.99</v>
      </c>
      <c r="V9" s="3">
        <f t="shared" si="6"/>
        <v>151.62</v>
      </c>
      <c r="W9" s="3">
        <f t="shared" si="6"/>
        <v>7.93</v>
      </c>
      <c r="X9" s="3">
        <f t="shared" si="6"/>
        <v>15.06</v>
      </c>
      <c r="Y9" s="3">
        <f t="shared" si="6"/>
        <v>-32.68</v>
      </c>
      <c r="Z9" s="3">
        <f t="shared" si="6"/>
        <v>8.75</v>
      </c>
    </row>
    <row r="10" spans="1:26" ht="15.5" x14ac:dyDescent="0.35">
      <c r="C10" t="s">
        <v>18</v>
      </c>
      <c r="D10" s="3">
        <f ca="1">IFERROR(IF(D9=0,"",D2/D9),"")</f>
        <v>191.82389937106919</v>
      </c>
      <c r="E10" s="3">
        <f ca="1">IFERROR(IF(E9=0,"",E2/E9),"")</f>
        <v>24.764595103578152</v>
      </c>
      <c r="I10" s="3">
        <f t="shared" ref="I10:Z10" ca="1" si="7">IFERROR(IF(I9=0,"",I2/I9),"")</f>
        <v>12.362637362637361</v>
      </c>
      <c r="J10" s="3">
        <f t="shared" ca="1" si="7"/>
        <v>27.582518337408313</v>
      </c>
      <c r="K10" s="3">
        <f t="shared" ca="1" si="7"/>
        <v>16.564861786934465</v>
      </c>
      <c r="L10" s="3">
        <f t="shared" ca="1" si="7"/>
        <v>-148.83955600403633</v>
      </c>
      <c r="M10" s="3">
        <f t="shared" ca="1" si="7"/>
        <v>15.604810655004473</v>
      </c>
      <c r="N10" s="3">
        <f t="shared" ca="1" si="7"/>
        <v>22.688598979013047</v>
      </c>
      <c r="O10" s="3">
        <f t="shared" ca="1" si="7"/>
        <v>24.475524475524477</v>
      </c>
      <c r="P10" s="3">
        <f t="shared" ca="1" si="7"/>
        <v>66.046966731898237</v>
      </c>
      <c r="Q10" s="3">
        <f t="shared" ca="1" si="7"/>
        <v>20.759858929143956</v>
      </c>
      <c r="R10" s="3">
        <f t="shared" ca="1" si="7"/>
        <v>4.487960089562792</v>
      </c>
      <c r="S10" s="3">
        <f t="shared" ca="1" si="7"/>
        <v>7.1086204411128726</v>
      </c>
      <c r="T10" s="3">
        <f t="shared" ca="1" si="7"/>
        <v>160.62176165803109</v>
      </c>
      <c r="U10" s="3">
        <f t="shared" ca="1" si="7"/>
        <v>32.152043440983135</v>
      </c>
      <c r="V10" s="3">
        <f t="shared" ca="1" si="7"/>
        <v>2.192982456140351</v>
      </c>
      <c r="W10" s="3">
        <f t="shared" ca="1" si="7"/>
        <v>34.047919293820932</v>
      </c>
      <c r="X10" s="3">
        <f t="shared" ca="1" si="7"/>
        <v>20.086321381142099</v>
      </c>
      <c r="Y10" s="3" t="str">
        <f t="shared" ca="1" si="7"/>
        <v/>
      </c>
      <c r="Z10" s="3">
        <f t="shared" ca="1" si="7"/>
        <v>22.857142857142858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2435024000000</v>
      </c>
      <c r="E11" s="2">
        <f>IFERROR(INDEX(E51:E500,MATCH($C$11,$C$51:$C$500,0)),"")</f>
        <v>3717761000000</v>
      </c>
      <c r="H11" s="2">
        <f>IFERROR(INDEX(D11:G11,COUNT(D11:G11)),"")</f>
        <v>3717761000000</v>
      </c>
      <c r="I11" s="2">
        <f t="shared" ref="I11:Z11" si="8">IFERROR(INDEX(I51:I500,MATCH($C$11,$C$51:$C$500,0)),"")</f>
        <v>3163368000000</v>
      </c>
      <c r="J11" s="2">
        <f t="shared" si="8"/>
        <v>2434322000000</v>
      </c>
      <c r="K11" s="2">
        <f t="shared" si="8"/>
        <v>2174324000000</v>
      </c>
      <c r="L11" s="2">
        <f t="shared" si="8"/>
        <v>1248642000000</v>
      </c>
      <c r="M11" s="2">
        <f t="shared" si="8"/>
        <v>1598901000000</v>
      </c>
      <c r="N11" s="2">
        <f t="shared" si="8"/>
        <v>1649669000000</v>
      </c>
      <c r="O11" s="2">
        <f t="shared" si="8"/>
        <v>2040591000000</v>
      </c>
      <c r="P11" s="2">
        <f t="shared" si="8"/>
        <v>1444310000000</v>
      </c>
      <c r="Q11" s="2">
        <f t="shared" si="8"/>
        <v>2120400000000</v>
      </c>
      <c r="R11" s="2">
        <f t="shared" si="8"/>
        <v>1521371695873</v>
      </c>
      <c r="S11" s="2">
        <f t="shared" si="8"/>
        <v>849122582559</v>
      </c>
      <c r="T11" s="2">
        <f t="shared" si="8"/>
        <v>489284795925</v>
      </c>
      <c r="U11" s="2">
        <f t="shared" si="8"/>
        <v>611624871676</v>
      </c>
      <c r="V11" s="2">
        <f t="shared" si="8"/>
        <v>535889526748</v>
      </c>
      <c r="W11" s="2">
        <f t="shared" si="8"/>
        <v>242776108938</v>
      </c>
      <c r="X11" s="2">
        <f t="shared" si="8"/>
        <v>383120307358</v>
      </c>
      <c r="Y11" s="2">
        <f t="shared" si="8"/>
        <v>214879968612</v>
      </c>
      <c r="Z11" s="2">
        <f t="shared" si="8"/>
        <v>162869889775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-2394000000000</v>
      </c>
      <c r="E12" s="2">
        <f>IFERROR(INDEX(E51:E500,MATCH("Net Debt (Quarter)",$C$51:$C$500,0)),"")</f>
        <v>-3677000000000</v>
      </c>
      <c r="H12" s="2">
        <f>IFERROR(INDEX(D12:G12,COUNT(D12:G12)),"")</f>
        <v>-3677000000000</v>
      </c>
      <c r="I12" s="2">
        <f t="shared" ref="I12:Z12" si="9">IFERROR(INDEX(I51:I500,MATCH($C$12,$C$51:$C$500,0)),"")</f>
        <v>-3120000000000</v>
      </c>
      <c r="J12" s="2">
        <f t="shared" si="9"/>
        <v>-2396000000000</v>
      </c>
      <c r="K12" s="2">
        <f t="shared" si="9"/>
        <v>-2143000000000</v>
      </c>
      <c r="L12" s="2">
        <f t="shared" si="9"/>
        <v>-638000000000</v>
      </c>
      <c r="M12" s="2">
        <f t="shared" si="9"/>
        <v>-77000000000</v>
      </c>
      <c r="N12" s="2">
        <f t="shared" si="9"/>
        <v>1379000000000</v>
      </c>
      <c r="O12" s="2">
        <f t="shared" si="9"/>
        <v>-2001000000000</v>
      </c>
      <c r="P12" s="2">
        <f t="shared" si="9"/>
        <v>-1364000000000</v>
      </c>
      <c r="Q12" s="2">
        <f t="shared" si="9"/>
        <v>-2116000000000</v>
      </c>
      <c r="R12" s="2">
        <f t="shared" si="9"/>
        <v>-1519000000000</v>
      </c>
      <c r="S12" s="2">
        <f t="shared" si="9"/>
        <v>-847000000000</v>
      </c>
      <c r="T12" s="2">
        <f t="shared" si="9"/>
        <v>-480000000000</v>
      </c>
      <c r="U12" s="2">
        <f t="shared" si="9"/>
        <v>-558000000000</v>
      </c>
      <c r="V12" s="2">
        <f t="shared" si="9"/>
        <v>-433000000000</v>
      </c>
      <c r="W12" s="2">
        <f t="shared" si="9"/>
        <v>13000000000</v>
      </c>
      <c r="X12" s="2">
        <f t="shared" si="9"/>
        <v>-4000000000</v>
      </c>
      <c r="Y12" s="2">
        <f t="shared" si="9"/>
        <v>56000000000</v>
      </c>
      <c r="Z12" s="2">
        <f t="shared" si="9"/>
        <v>154000000000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41000000000</v>
      </c>
      <c r="E13" s="2">
        <f>IFERROR(INDEX(E51:E500,MATCH("Total Debt (Quarter)",$C$51:$C$500,0)),"")</f>
        <v>41000000000</v>
      </c>
      <c r="H13" s="2">
        <f>IFERROR(INDEX(D13:G13,COUNT(D13:G13)),"")</f>
        <v>41000000000</v>
      </c>
      <c r="I13" s="2">
        <f t="shared" ref="I13:Z13" si="10">IFERROR(INDEX(I51:I500,MATCH($C$13,$C$51:$C$500,0)),"")</f>
        <v>44000000000</v>
      </c>
      <c r="J13" s="2">
        <f t="shared" si="10"/>
        <v>38000000000</v>
      </c>
      <c r="K13" s="2">
        <f t="shared" si="10"/>
        <v>31000000000</v>
      </c>
      <c r="L13" s="2">
        <f t="shared" si="10"/>
        <v>611000000000</v>
      </c>
      <c r="M13" s="2">
        <f t="shared" si="10"/>
        <v>1522000000000</v>
      </c>
      <c r="N13" s="2">
        <f t="shared" si="10"/>
        <v>3029000000000</v>
      </c>
      <c r="O13" s="2">
        <f t="shared" si="10"/>
        <v>39000000000</v>
      </c>
      <c r="P13" s="2">
        <f t="shared" si="10"/>
        <v>80000000000</v>
      </c>
      <c r="Q13" s="2">
        <f t="shared" si="10"/>
        <v>5000000000</v>
      </c>
      <c r="R13" s="2">
        <f t="shared" si="10"/>
        <v>3000000000</v>
      </c>
      <c r="S13" s="2">
        <f t="shared" si="10"/>
        <v>3000000000</v>
      </c>
      <c r="T13" s="2">
        <f t="shared" si="10"/>
        <v>9000000000</v>
      </c>
      <c r="U13" s="2">
        <f t="shared" si="10"/>
        <v>53000000000</v>
      </c>
      <c r="V13" s="2">
        <f t="shared" si="10"/>
        <v>103000000000</v>
      </c>
      <c r="W13" s="2">
        <f t="shared" si="10"/>
        <v>256000000000</v>
      </c>
      <c r="X13" s="2">
        <f t="shared" si="10"/>
        <v>379000000000</v>
      </c>
      <c r="Y13" s="2">
        <f t="shared" si="10"/>
        <v>270000000000</v>
      </c>
      <c r="Z13" s="2">
        <f t="shared" si="10"/>
        <v>317000000000</v>
      </c>
    </row>
    <row r="14" spans="1:26" ht="15.5" x14ac:dyDescent="0.35">
      <c r="C14" t="s">
        <v>27</v>
      </c>
      <c r="D14" s="2">
        <f>IFERROR(INDEX(D51:D500,MATCH($C$14,$C$51:$C$500,0)),"")</f>
        <v>-27000000</v>
      </c>
      <c r="E14" s="2">
        <f>IFERROR(INDEX(E51:E500,MATCH($C$14,$C$51:$C$500,0)),"")</f>
        <v>-29000000</v>
      </c>
      <c r="H14" s="2">
        <f>IFERROR(SUM(D14:G14)*(4/MAX(1,COUNT(D14:G14))),"")</f>
        <v>-112000000</v>
      </c>
      <c r="I14" s="2">
        <f t="shared" ref="I14:Z14" si="11">IFERROR(INDEX(I51:I500,MATCH($C$14,$C$51:$C$500,0)),"")</f>
        <v>-128000000</v>
      </c>
      <c r="J14" s="2">
        <f t="shared" si="11"/>
        <v>-127000000</v>
      </c>
      <c r="K14" s="2">
        <f t="shared" si="11"/>
        <v>-46848000000</v>
      </c>
      <c r="L14" s="2">
        <f t="shared" si="11"/>
        <v>-120978000000</v>
      </c>
      <c r="M14" s="2">
        <f t="shared" si="11"/>
        <v>-235275000000</v>
      </c>
      <c r="N14" s="2">
        <f t="shared" si="11"/>
        <v>-33630000000</v>
      </c>
      <c r="O14" s="2">
        <f t="shared" si="11"/>
        <v>-1661000000</v>
      </c>
      <c r="P14" s="2">
        <f t="shared" si="11"/>
        <v>-2107000000</v>
      </c>
      <c r="Q14" s="2">
        <f t="shared" si="11"/>
        <v>-1498000000</v>
      </c>
      <c r="R14" s="2">
        <f t="shared" si="11"/>
        <v>-2057013064</v>
      </c>
      <c r="S14" s="2">
        <f t="shared" si="11"/>
        <v>-2314561134</v>
      </c>
      <c r="T14" s="2">
        <f t="shared" si="11"/>
        <v>-4063182474</v>
      </c>
      <c r="U14" s="2">
        <f t="shared" si="11"/>
        <v>-7955069915</v>
      </c>
      <c r="V14" s="2">
        <f t="shared" si="11"/>
        <v>-11948954781</v>
      </c>
      <c r="W14" s="2">
        <f t="shared" si="11"/>
        <v>-27643885877</v>
      </c>
      <c r="X14" s="2">
        <f t="shared" si="11"/>
        <v>-32093468012</v>
      </c>
      <c r="Y14" s="2">
        <f t="shared" si="11"/>
        <v>-33374589747</v>
      </c>
      <c r="Z14" s="2">
        <f t="shared" si="11"/>
        <v>-36119089518</v>
      </c>
    </row>
    <row r="15" spans="1:26" ht="15.5" x14ac:dyDescent="0.35">
      <c r="C15" t="s">
        <v>28</v>
      </c>
      <c r="D15" s="2">
        <f>IFERROR(INDEX(D51:D500,MATCH($C$15,$C$51:$C$500,0)),"")</f>
        <v>-151569000000</v>
      </c>
      <c r="E15" s="2">
        <f>IFERROR(INDEX(E51:E500,MATCH($C$15,$C$51:$C$500,0)),"")</f>
        <v>-120706000000</v>
      </c>
      <c r="H15" s="2">
        <f>IFERROR(SUM(D15:G15)*(4/MAX(1,COUNT(D15:G15))),"")</f>
        <v>-544550000000</v>
      </c>
      <c r="I15" s="2">
        <f t="shared" ref="I15:Z15" si="12">IFERROR(INDEX(I51:I500,MATCH($C$15,$C$51:$C$500,0)),"")</f>
        <v>-369628000000</v>
      </c>
      <c r="J15" s="2">
        <f t="shared" si="12"/>
        <v>-353047000000</v>
      </c>
      <c r="K15" s="2">
        <f t="shared" si="12"/>
        <v>-321124000000</v>
      </c>
      <c r="L15" s="2">
        <f t="shared" si="12"/>
        <v>-323512000000</v>
      </c>
      <c r="M15" s="2">
        <f t="shared" si="12"/>
        <v>-265139000000</v>
      </c>
      <c r="N15" s="2">
        <f t="shared" si="12"/>
        <v>-311851000000</v>
      </c>
      <c r="O15" s="2">
        <f t="shared" si="12"/>
        <v>-339494000000</v>
      </c>
      <c r="P15" s="2">
        <f t="shared" si="12"/>
        <v>-247411000000</v>
      </c>
      <c r="Q15" s="2">
        <f t="shared" si="12"/>
        <v>-314550000000</v>
      </c>
      <c r="R15" s="2">
        <f t="shared" si="12"/>
        <v>-222657146910</v>
      </c>
      <c r="S15" s="2">
        <f t="shared" si="12"/>
        <v>-177575035200</v>
      </c>
      <c r="T15" s="2">
        <f t="shared" si="12"/>
        <v>-91996013563</v>
      </c>
      <c r="U15" s="2">
        <f t="shared" si="12"/>
        <v>-111592767209</v>
      </c>
      <c r="V15" s="2">
        <f t="shared" si="12"/>
        <v>-104538495699</v>
      </c>
      <c r="W15" s="2">
        <f t="shared" si="12"/>
        <v>-55494632835</v>
      </c>
      <c r="X15" s="2">
        <f t="shared" si="12"/>
        <v>-95584183178</v>
      </c>
      <c r="Y15" s="2">
        <f t="shared" si="12"/>
        <v>-37998257540</v>
      </c>
      <c r="Z15" s="2">
        <f t="shared" si="12"/>
        <v>35075393948</v>
      </c>
    </row>
    <row r="16" spans="1:26" ht="15.5" x14ac:dyDescent="0.35">
      <c r="C16" t="s">
        <v>29</v>
      </c>
      <c r="D16" s="2">
        <f>IFERROR(INDEX(D51:D500,MATCH($C$16,$C$51:$C$500,0)),"")</f>
        <v>711624000000</v>
      </c>
      <c r="E16" s="2">
        <f>IFERROR(INDEX(E51:E500,MATCH($C$16,$C$51:$C$500,0)),"")</f>
        <v>622977000000</v>
      </c>
      <c r="H16" s="2">
        <f>IFERROR(SUM(D16:G16)*(4/MAX(1,COUNT(D16:G16))),"")</f>
        <v>2669202000000</v>
      </c>
      <c r="I16" s="2">
        <f t="shared" ref="I16:Z16" si="13">IFERROR(INDEX(I51:I500,MATCH($C$16,$C$51:$C$500,0)),"")</f>
        <v>1747088000000</v>
      </c>
      <c r="J16" s="2">
        <f t="shared" si="13"/>
        <v>1506963000000</v>
      </c>
      <c r="K16" s="2">
        <f t="shared" si="13"/>
        <v>1507285000000</v>
      </c>
      <c r="L16" s="2">
        <f t="shared" si="13"/>
        <v>1288998000000</v>
      </c>
      <c r="M16" s="2">
        <f t="shared" si="13"/>
        <v>1541932000000</v>
      </c>
      <c r="N16" s="2">
        <f t="shared" si="13"/>
        <v>1421517000000</v>
      </c>
      <c r="O16" s="2">
        <f t="shared" si="13"/>
        <v>1375359000000</v>
      </c>
      <c r="P16" s="2">
        <f t="shared" si="13"/>
        <v>949018000000</v>
      </c>
      <c r="Q16" s="2">
        <f t="shared" si="13"/>
        <v>1026231000000</v>
      </c>
      <c r="R16" s="2">
        <f t="shared" si="13"/>
        <v>932482782652</v>
      </c>
      <c r="S16" s="2">
        <f t="shared" si="13"/>
        <v>700675250229</v>
      </c>
      <c r="T16" s="2">
        <f t="shared" si="13"/>
        <v>375356927774</v>
      </c>
      <c r="U16" s="2">
        <f t="shared" si="13"/>
        <v>436720187873</v>
      </c>
      <c r="V16" s="2">
        <f t="shared" si="13"/>
        <v>457970115184</v>
      </c>
      <c r="W16" s="2">
        <f t="shared" si="13"/>
        <v>156817906428</v>
      </c>
      <c r="X16" s="2">
        <f t="shared" si="13"/>
        <v>202923541697</v>
      </c>
      <c r="Y16" s="2">
        <f t="shared" si="13"/>
        <v>98278800561</v>
      </c>
      <c r="Z16" s="2">
        <f t="shared" si="13"/>
        <v>268782137181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  <c r="S18" t="s">
        <v>35</v>
      </c>
      <c r="T18" t="s">
        <v>36</v>
      </c>
      <c r="U18" t="s">
        <v>37</v>
      </c>
      <c r="V18" t="s">
        <v>38</v>
      </c>
      <c r="W18" t="s">
        <v>39</v>
      </c>
      <c r="X18" t="s">
        <v>40</v>
      </c>
      <c r="Y18" t="s">
        <v>41</v>
      </c>
      <c r="Z18" t="s">
        <v>42</v>
      </c>
    </row>
    <row r="19" spans="1:26" ht="15.5" x14ac:dyDescent="0.35">
      <c r="A19" t="s">
        <v>44</v>
      </c>
      <c r="C19" t="s">
        <v>45</v>
      </c>
    </row>
    <row r="20" spans="1:26" ht="15.5" x14ac:dyDescent="0.35">
      <c r="A20" t="s">
        <v>46</v>
      </c>
      <c r="C20" t="s">
        <v>47</v>
      </c>
      <c r="D20" s="2">
        <f ca="1">IFERROR(D21*D2,"")</f>
        <v>15860000000000</v>
      </c>
      <c r="E20" s="2">
        <f ca="1">IFERROR(E21*E2,"")</f>
        <v>13676000000000</v>
      </c>
      <c r="H20" s="2">
        <f t="shared" ref="H20:Z20" ca="1" si="14">IFERROR(H21*H2,"")</f>
        <v>13676000000000</v>
      </c>
      <c r="I20" s="2">
        <f t="shared" ca="1" si="14"/>
        <v>14976000000000</v>
      </c>
      <c r="J20" s="2">
        <f t="shared" ca="1" si="14"/>
        <v>18772000000000</v>
      </c>
      <c r="K20" s="2">
        <f t="shared" ca="1" si="14"/>
        <v>16640000000000</v>
      </c>
      <c r="L20" s="2">
        <f t="shared" ca="1" si="14"/>
        <v>17036250000000</v>
      </c>
      <c r="M20" s="2">
        <f t="shared" ca="1" si="14"/>
        <v>18133500000000</v>
      </c>
      <c r="N20" s="2">
        <f t="shared" ca="1" si="14"/>
        <v>18480000000000</v>
      </c>
      <c r="O20" s="2">
        <f t="shared" ca="1" si="14"/>
        <v>19404000000000</v>
      </c>
      <c r="P20" s="2">
        <f t="shared" ca="1" si="14"/>
        <v>15592500000000</v>
      </c>
      <c r="Q20" s="2">
        <f t="shared" ca="1" si="14"/>
        <v>14957250000000</v>
      </c>
      <c r="R20" s="2">
        <f t="shared" ca="1" si="14"/>
        <v>3301825000000</v>
      </c>
      <c r="S20" s="2">
        <f t="shared" ca="1" si="14"/>
        <v>2850262500000</v>
      </c>
      <c r="T20" s="2">
        <f t="shared" ca="1" si="14"/>
        <v>2687700000000</v>
      </c>
      <c r="U20" s="2">
        <f t="shared" ca="1" si="14"/>
        <v>3251250000000</v>
      </c>
      <c r="V20" s="2">
        <f t="shared" ca="1" si="14"/>
        <v>960925000000</v>
      </c>
      <c r="W20" s="2">
        <f t="shared" ca="1" si="14"/>
        <v>780300000000</v>
      </c>
      <c r="X20" s="2">
        <f t="shared" ca="1" si="14"/>
        <v>874225000000</v>
      </c>
      <c r="Y20" s="2" t="str">
        <f t="shared" ca="1" si="14"/>
        <v/>
      </c>
      <c r="Z20" s="2">
        <f t="shared" ca="1" si="14"/>
        <v>578000000000</v>
      </c>
    </row>
    <row r="21" spans="1:26" ht="15.5" x14ac:dyDescent="0.35">
      <c r="C21" t="s">
        <v>12</v>
      </c>
      <c r="D21" s="2">
        <f>IFERROR(INDEX(D51:D500,MATCH($C$7,$C$51:$C$500,0)),"")</f>
        <v>10400000000</v>
      </c>
      <c r="E21" s="2">
        <f>IFERROR(INDEX(E51:E500,MATCH($C$7,$C$51:$C$500,0)),"")</f>
        <v>10400000000</v>
      </c>
      <c r="H21" s="2">
        <f>IFERROR(INDEX(D21:G21,COUNT(D21:G21)),"")</f>
        <v>10400000000</v>
      </c>
      <c r="I21" s="2">
        <f t="shared" ref="I21:Z21" si="15">IFERROR(INDEX(I51:I500,MATCH($C$7,$C$51:$C$500,0)),"")</f>
        <v>10400000000</v>
      </c>
      <c r="J21" s="2">
        <f t="shared" si="15"/>
        <v>10400000000</v>
      </c>
      <c r="K21" s="2">
        <f t="shared" si="15"/>
        <v>10400000000</v>
      </c>
      <c r="L21" s="2">
        <f t="shared" si="15"/>
        <v>11550000000</v>
      </c>
      <c r="M21" s="2">
        <f t="shared" si="15"/>
        <v>11550000000</v>
      </c>
      <c r="N21" s="2">
        <f t="shared" si="15"/>
        <v>11550000000</v>
      </c>
      <c r="O21" s="2">
        <f t="shared" si="15"/>
        <v>11550000000</v>
      </c>
      <c r="P21" s="2">
        <f t="shared" si="15"/>
        <v>11550000000</v>
      </c>
      <c r="Q21" s="2">
        <f t="shared" si="15"/>
        <v>11550000000</v>
      </c>
      <c r="R21" s="2">
        <f t="shared" si="15"/>
        <v>2890000000</v>
      </c>
      <c r="S21" s="2">
        <f t="shared" si="15"/>
        <v>2890000000</v>
      </c>
      <c r="T21" s="2">
        <f t="shared" si="15"/>
        <v>2890000000</v>
      </c>
      <c r="U21" s="2">
        <f t="shared" si="15"/>
        <v>2890000000</v>
      </c>
      <c r="V21" s="2">
        <f t="shared" si="15"/>
        <v>2890000000</v>
      </c>
      <c r="W21" s="2">
        <f t="shared" si="15"/>
        <v>2890000000</v>
      </c>
      <c r="X21" s="2">
        <f t="shared" si="15"/>
        <v>2890000000</v>
      </c>
      <c r="Y21" s="2">
        <f t="shared" si="15"/>
        <v>2890000000</v>
      </c>
      <c r="Z21" s="2">
        <f t="shared" si="15"/>
        <v>2890000000</v>
      </c>
    </row>
    <row r="23" spans="1:26" ht="15.5" x14ac:dyDescent="0.35">
      <c r="B23" t="s">
        <v>48</v>
      </c>
      <c r="C23" t="s">
        <v>49</v>
      </c>
      <c r="D23" s="3">
        <f>IFERROR(D5/D6*100,"")</f>
        <v>6.9342199180286572</v>
      </c>
      <c r="E23" s="3">
        <f>IFERROR(E5/E6*100,"")</f>
        <v>5.6751921453978085</v>
      </c>
      <c r="H23" s="3">
        <f t="shared" ref="H23:Z23" si="16">IFERROR(H5/H6*100,"")</f>
        <v>23.953984603889971</v>
      </c>
      <c r="I23" s="3">
        <f t="shared" si="16"/>
        <v>16.222659641241584</v>
      </c>
      <c r="J23" s="3">
        <f t="shared" si="16"/>
        <v>15.54125143161672</v>
      </c>
      <c r="K23" s="3">
        <f t="shared" si="16"/>
        <v>17.555430203942954</v>
      </c>
      <c r="L23" s="3">
        <f t="shared" si="16"/>
        <v>16.340468021678682</v>
      </c>
      <c r="M23" s="3">
        <f t="shared" si="16"/>
        <v>24.23290125621676</v>
      </c>
      <c r="N23" s="3">
        <f t="shared" si="16"/>
        <v>23.5577155330793</v>
      </c>
      <c r="O23" s="3">
        <f t="shared" si="16"/>
        <v>18.15649447343381</v>
      </c>
      <c r="P23" s="3">
        <f t="shared" si="16"/>
        <v>14.643360064469704</v>
      </c>
      <c r="Q23" s="3">
        <f t="shared" si="16"/>
        <v>16.307554134179821</v>
      </c>
      <c r="R23" s="3">
        <f t="shared" si="16"/>
        <v>19.850333072825073</v>
      </c>
      <c r="S23" s="3">
        <f t="shared" si="16"/>
        <v>18.476874639040929</v>
      </c>
      <c r="T23" s="3">
        <f t="shared" si="16"/>
        <v>12.865588481917756</v>
      </c>
      <c r="U23" s="3">
        <f t="shared" si="16"/>
        <v>16.140072542591565</v>
      </c>
      <c r="V23" s="3">
        <f t="shared" si="16"/>
        <v>21.053449207182073</v>
      </c>
      <c r="W23" s="3">
        <f t="shared" si="16"/>
        <v>7.2182747521658435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50</v>
      </c>
      <c r="D24" s="4">
        <f>IFERROR(_xlfn.RRI(5,I23,D23),"")</f>
        <v>-0.15632513454291652</v>
      </c>
      <c r="E24" s="4">
        <f>IFERROR(_xlfn.RRI(5,J23,E23),"")</f>
        <v>-0.18247900131649031</v>
      </c>
      <c r="H24" s="4">
        <f t="shared" ref="H24:Z24" si="17">IFERROR(_xlfn.RRI(5,M23,H23),"")</f>
        <v>-2.3126385327593146E-3</v>
      </c>
      <c r="I24" s="4">
        <f t="shared" si="17"/>
        <v>-7.1893580345779085E-2</v>
      </c>
      <c r="J24" s="4">
        <f t="shared" si="17"/>
        <v>-3.0627272653715343E-2</v>
      </c>
      <c r="K24" s="4">
        <f t="shared" si="17"/>
        <v>3.6941239924408453E-2</v>
      </c>
      <c r="L24" s="4">
        <f t="shared" si="17"/>
        <v>4.033388089808021E-4</v>
      </c>
      <c r="M24" s="4">
        <f t="shared" si="17"/>
        <v>4.0704716683078512E-2</v>
      </c>
      <c r="N24" s="4">
        <f t="shared" si="17"/>
        <v>4.9786375881359701E-2</v>
      </c>
      <c r="O24" s="4">
        <f t="shared" si="17"/>
        <v>7.132309960983263E-2</v>
      </c>
      <c r="P24" s="4">
        <f t="shared" si="17"/>
        <v>-1.9275438982252813E-2</v>
      </c>
      <c r="Q24" s="4">
        <f t="shared" si="17"/>
        <v>-4.9804182602333769E-2</v>
      </c>
      <c r="R24" s="4">
        <f t="shared" si="17"/>
        <v>0.22424088135997366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51</v>
      </c>
      <c r="C25" t="s">
        <v>52</v>
      </c>
      <c r="D25" s="3">
        <f>IFERROR(INDEX(D51:D500,MATCH($A$25,$C$51:$C$500,0)),"")</f>
        <v>53.22</v>
      </c>
      <c r="E25" s="3">
        <f>IFERROR(INDEX(E51:E500,MATCH($A$25,$C$51:$C$500,0)),"")</f>
        <v>47.66</v>
      </c>
      <c r="H25" s="3">
        <f>IFERROR(INDEX(D25:G25,COUNT(D25:G25)),"")</f>
        <v>47.66</v>
      </c>
      <c r="I25" s="3">
        <f t="shared" ref="I25:Z25" si="18">IFERROR(INDEX(I51:I500,MATCH($C$25,$C$51:$C$500,0)),"")</f>
        <v>130.15</v>
      </c>
      <c r="J25" s="3">
        <f t="shared" si="18"/>
        <v>109.31</v>
      </c>
      <c r="K25" s="3">
        <f t="shared" si="18"/>
        <v>112.44</v>
      </c>
      <c r="L25" s="3">
        <f t="shared" si="18"/>
        <v>83.16</v>
      </c>
      <c r="M25" s="3">
        <f t="shared" si="18"/>
        <v>110.06</v>
      </c>
      <c r="N25" s="3">
        <f t="shared" si="18"/>
        <v>95.18</v>
      </c>
      <c r="O25" s="3">
        <f t="shared" si="18"/>
        <v>89.35</v>
      </c>
      <c r="P25" s="3">
        <f t="shared" si="18"/>
        <v>60.4</v>
      </c>
      <c r="Q25" s="3">
        <f t="shared" si="18"/>
        <v>60.86</v>
      </c>
      <c r="R25" s="3">
        <f t="shared" si="18"/>
        <v>243.17</v>
      </c>
      <c r="S25" s="3">
        <f t="shared" si="18"/>
        <v>179.71</v>
      </c>
      <c r="T25" s="3">
        <f t="shared" si="18"/>
        <v>100.89</v>
      </c>
      <c r="U25" s="3">
        <f t="shared" si="18"/>
        <v>112.6</v>
      </c>
      <c r="V25" s="3">
        <f t="shared" si="18"/>
        <v>122.2</v>
      </c>
      <c r="W25" s="3">
        <f t="shared" si="18"/>
        <v>35.049999999999997</v>
      </c>
      <c r="X25" s="3">
        <f t="shared" si="18"/>
        <v>37.159999999999997</v>
      </c>
      <c r="Y25" s="3">
        <f t="shared" si="18"/>
        <v>20.87</v>
      </c>
      <c r="Z25" s="3">
        <f t="shared" si="18"/>
        <v>105.2</v>
      </c>
    </row>
    <row r="26" spans="1:26" ht="15.5" x14ac:dyDescent="0.35">
      <c r="C26" t="s">
        <v>53</v>
      </c>
      <c r="D26" s="4">
        <f>IFERROR(_xlfn.RRI(5,I25,D25),"")</f>
        <v>-0.16376923824390699</v>
      </c>
      <c r="E26" s="4">
        <f>IFERROR(_xlfn.RRI(5,J25,E25),"")</f>
        <v>-0.15296992910022567</v>
      </c>
      <c r="H26" s="4">
        <f t="shared" ref="H26:Z26" si="19">IFERROR(_xlfn.RRI(5,M25,H25),"")</f>
        <v>-0.15412750003269793</v>
      </c>
      <c r="I26" s="4">
        <f t="shared" si="19"/>
        <v>6.4583410885841186E-2</v>
      </c>
      <c r="J26" s="4">
        <f t="shared" si="19"/>
        <v>4.1149434310558286E-2</v>
      </c>
      <c r="K26" s="4">
        <f t="shared" si="19"/>
        <v>0.13233981902793013</v>
      </c>
      <c r="L26" s="4">
        <f t="shared" si="19"/>
        <v>6.4428530115885563E-2</v>
      </c>
      <c r="M26" s="4">
        <f t="shared" si="19"/>
        <v>-0.1466171658739972</v>
      </c>
      <c r="N26" s="4">
        <f t="shared" si="19"/>
        <v>-0.11936753635535291</v>
      </c>
      <c r="O26" s="4">
        <f t="shared" si="19"/>
        <v>-2.400119266534273E-2</v>
      </c>
      <c r="P26" s="4">
        <f t="shared" si="19"/>
        <v>-0.11712400314519833</v>
      </c>
      <c r="Q26" s="4">
        <f t="shared" si="19"/>
        <v>-0.13013441602980946</v>
      </c>
      <c r="R26" s="4">
        <f t="shared" si="19"/>
        <v>0.47314126344813268</v>
      </c>
      <c r="S26" s="4">
        <f t="shared" si="19"/>
        <v>0.37056396075251463</v>
      </c>
      <c r="T26" s="4">
        <f t="shared" si="19"/>
        <v>0.37045611990401439</v>
      </c>
      <c r="U26" s="4">
        <f t="shared" si="19"/>
        <v>1.3688524650667944E-2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54</v>
      </c>
      <c r="D27" s="3">
        <f>IFERROR(D4/D21,"")</f>
        <v>260.65894230769231</v>
      </c>
      <c r="E27" s="3">
        <f>IFERROR(E4/E21,"")</f>
        <v>267.60009615384615</v>
      </c>
      <c r="H27" s="3">
        <f t="shared" ref="H27:Z27" si="20">IFERROR(H4/H21,"")</f>
        <v>1056.5180769230769</v>
      </c>
      <c r="I27" s="3">
        <f t="shared" si="20"/>
        <v>843.06288461538463</v>
      </c>
      <c r="J27" s="3">
        <f t="shared" si="20"/>
        <v>853.28865384615381</v>
      </c>
      <c r="K27" s="3">
        <f t="shared" si="20"/>
        <v>798.34048076923079</v>
      </c>
      <c r="L27" s="3">
        <f t="shared" si="20"/>
        <v>662.87896103896105</v>
      </c>
      <c r="M27" s="3">
        <f t="shared" si="20"/>
        <v>572.86943722943727</v>
      </c>
      <c r="N27" s="3">
        <f t="shared" si="20"/>
        <v>516.6547186147186</v>
      </c>
      <c r="O27" s="3">
        <f t="shared" si="20"/>
        <v>540.38259740259741</v>
      </c>
      <c r="P27" s="3">
        <f t="shared" si="20"/>
        <v>473.84259740259739</v>
      </c>
      <c r="Q27" s="3">
        <f t="shared" si="20"/>
        <v>422.47264069264071</v>
      </c>
      <c r="R27" s="3">
        <f t="shared" si="20"/>
        <v>1621.4491063512112</v>
      </c>
      <c r="S27" s="3">
        <f t="shared" si="20"/>
        <v>1520.3919322391002</v>
      </c>
      <c r="T27" s="3">
        <f t="shared" si="20"/>
        <v>1355.2904382086506</v>
      </c>
      <c r="U27" s="3">
        <f t="shared" si="20"/>
        <v>1197.3118508910034</v>
      </c>
      <c r="V27" s="3">
        <f t="shared" si="20"/>
        <v>972.26688838719724</v>
      </c>
      <c r="W27" s="3">
        <f t="shared" si="20"/>
        <v>727.46842267543252</v>
      </c>
      <c r="X27" s="3">
        <f t="shared" si="20"/>
        <v>650.66140965951558</v>
      </c>
      <c r="Y27" s="3">
        <f t="shared" si="20"/>
        <v>558.45259218131491</v>
      </c>
      <c r="Z27" s="3">
        <f t="shared" si="20"/>
        <v>471.49016626020762</v>
      </c>
    </row>
    <row r="28" spans="1:26" ht="15.5" x14ac:dyDescent="0.35">
      <c r="C28" t="s">
        <v>55</v>
      </c>
      <c r="D28" s="4">
        <f>IFERROR(_xlfn.RRI(5,I27,D27),"")</f>
        <v>-0.20924393478390446</v>
      </c>
      <c r="E28" s="4">
        <f>IFERROR(_xlfn.RRI(5,J27,E27),"")</f>
        <v>-0.20699110476616833</v>
      </c>
      <c r="H28" s="4">
        <f t="shared" ref="H28:Z28" si="21">IFERROR(_xlfn.RRI(5,M27,H27),"")</f>
        <v>0.13022329897993901</v>
      </c>
      <c r="I28" s="4">
        <f t="shared" si="21"/>
        <v>0.10288927635166289</v>
      </c>
      <c r="J28" s="4">
        <f t="shared" si="21"/>
        <v>9.5667862302905693E-2</v>
      </c>
      <c r="K28" s="4">
        <f t="shared" si="21"/>
        <v>0.109968899102874</v>
      </c>
      <c r="L28" s="4">
        <f t="shared" si="21"/>
        <v>9.4276642378375408E-2</v>
      </c>
      <c r="M28" s="4">
        <f t="shared" si="21"/>
        <v>-0.18786081319971681</v>
      </c>
      <c r="N28" s="4">
        <f t="shared" si="21"/>
        <v>-0.19415972574125007</v>
      </c>
      <c r="O28" s="4">
        <f t="shared" si="21"/>
        <v>-0.16797994235024449</v>
      </c>
      <c r="P28" s="4">
        <f t="shared" si="21"/>
        <v>-0.16922127987681979</v>
      </c>
      <c r="Q28" s="4">
        <f t="shared" si="21"/>
        <v>-0.15354744792628261</v>
      </c>
      <c r="R28" s="4">
        <f t="shared" si="21"/>
        <v>0.17386413816711888</v>
      </c>
      <c r="S28" s="4">
        <f t="shared" si="21"/>
        <v>0.18500477768527301</v>
      </c>
      <c r="T28" s="4">
        <f t="shared" si="21"/>
        <v>0.19401343265090421</v>
      </c>
      <c r="U28" s="4">
        <f t="shared" si="21"/>
        <v>0.20488869167698853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56</v>
      </c>
      <c r="H29" s="4">
        <f t="shared" ref="H29:Z29" si="22">IFERROR(((H25-I25)/I25)*100%,"")</f>
        <v>-0.63380714560122942</v>
      </c>
      <c r="I29" s="4">
        <f t="shared" si="22"/>
        <v>0.19065044369225143</v>
      </c>
      <c r="J29" s="4">
        <f t="shared" si="22"/>
        <v>-2.7837068658840232E-2</v>
      </c>
      <c r="K29" s="4">
        <f t="shared" si="22"/>
        <v>0.35209235209235212</v>
      </c>
      <c r="L29" s="4">
        <f t="shared" si="22"/>
        <v>-0.24441213883336366</v>
      </c>
      <c r="M29" s="4">
        <f t="shared" si="22"/>
        <v>0.15633536457238909</v>
      </c>
      <c r="N29" s="4">
        <f t="shared" si="22"/>
        <v>6.5249020705092475E-2</v>
      </c>
      <c r="O29" s="4">
        <f t="shared" si="22"/>
        <v>0.47930463576158933</v>
      </c>
      <c r="P29" s="4">
        <f t="shared" si="22"/>
        <v>-7.5583305948077693E-3</v>
      </c>
      <c r="Q29" s="4">
        <f t="shared" si="22"/>
        <v>-0.74972241641649884</v>
      </c>
      <c r="R29" s="4">
        <f t="shared" si="22"/>
        <v>0.35312447832619209</v>
      </c>
      <c r="S29" s="4">
        <f t="shared" si="22"/>
        <v>0.78124690256715246</v>
      </c>
      <c r="T29" s="4">
        <f t="shared" si="22"/>
        <v>-0.10399644760213139</v>
      </c>
      <c r="U29" s="4">
        <f t="shared" si="22"/>
        <v>-7.8559738134206289E-2</v>
      </c>
      <c r="V29" s="4">
        <f t="shared" si="22"/>
        <v>2.4864479315263912</v>
      </c>
      <c r="W29" s="4">
        <f t="shared" si="22"/>
        <v>-5.6781485468245414E-2</v>
      </c>
      <c r="X29" s="4">
        <f t="shared" si="22"/>
        <v>0.78054623862002848</v>
      </c>
      <c r="Y29" s="4">
        <f t="shared" si="22"/>
        <v>-0.80161596958174897</v>
      </c>
      <c r="Z29" s="4" t="str">
        <f t="shared" si="22"/>
        <v/>
      </c>
    </row>
    <row r="30" spans="1:26" ht="15.5" x14ac:dyDescent="0.35">
      <c r="C30" t="s">
        <v>57</v>
      </c>
      <c r="H30" s="4">
        <f t="shared" ref="H30:Z30" si="23">IFERROR(((H27-I27)/I27)*100%,"")</f>
        <v>0.25319011926977797</v>
      </c>
      <c r="I30" s="4">
        <f t="shared" si="23"/>
        <v>-1.1983950782278725E-2</v>
      </c>
      <c r="J30" s="4">
        <f t="shared" si="23"/>
        <v>6.8827993068794904E-2</v>
      </c>
      <c r="K30" s="4">
        <f t="shared" si="23"/>
        <v>0.20435332495385672</v>
      </c>
      <c r="L30" s="4">
        <f t="shared" si="23"/>
        <v>0.15712048498316813</v>
      </c>
      <c r="M30" s="4">
        <f t="shared" si="23"/>
        <v>0.10880519733845552</v>
      </c>
      <c r="N30" s="4">
        <f t="shared" si="23"/>
        <v>-4.3909405857866651E-2</v>
      </c>
      <c r="O30" s="4">
        <f t="shared" si="23"/>
        <v>0.14042637864291616</v>
      </c>
      <c r="P30" s="4">
        <f t="shared" si="23"/>
        <v>0.1215935702386219</v>
      </c>
      <c r="Q30" s="4">
        <f t="shared" si="23"/>
        <v>-0.73944748617898848</v>
      </c>
      <c r="R30" s="4">
        <f t="shared" si="23"/>
        <v>6.6467844224405201E-2</v>
      </c>
      <c r="S30" s="4">
        <f t="shared" si="23"/>
        <v>0.12182000947979228</v>
      </c>
      <c r="T30" s="4">
        <f t="shared" si="23"/>
        <v>0.13194439460369856</v>
      </c>
      <c r="U30" s="4">
        <f t="shared" si="23"/>
        <v>0.23146418456881956</v>
      </c>
      <c r="V30" s="4">
        <f t="shared" si="23"/>
        <v>0.33650734256129228</v>
      </c>
      <c r="W30" s="4">
        <f t="shared" si="23"/>
        <v>0.11804451881679791</v>
      </c>
      <c r="X30" s="4">
        <f t="shared" si="23"/>
        <v>0.16511485266463385</v>
      </c>
      <c r="Y30" s="4">
        <f t="shared" si="23"/>
        <v>0.18444165359986359</v>
      </c>
      <c r="Z30" s="4" t="str">
        <f t="shared" si="23"/>
        <v/>
      </c>
    </row>
    <row r="32" spans="1:26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762.3</v>
      </c>
      <c r="E32" s="3">
        <f>IFERROR(INDEX(E51:E500,MATCH($A$32,$C$51:$C$500,0)),"")</f>
        <v>838.74</v>
      </c>
      <c r="H32" s="3">
        <f>IFERROR(INDEX(D32:G32,COUNT(D32:G32)),"")</f>
        <v>838.74</v>
      </c>
      <c r="I32" s="3">
        <f t="shared" ref="I32:Z32" si="24">IFERROR(INDEX(I51:I500,MATCH($C$32,$C$51:$C$500,0)),"")</f>
        <v>790.58</v>
      </c>
      <c r="J32" s="3">
        <f t="shared" si="24"/>
        <v>705.82</v>
      </c>
      <c r="K32" s="3">
        <f t="shared" si="24"/>
        <v>634.79999999999995</v>
      </c>
      <c r="L32" s="3">
        <f t="shared" si="24"/>
        <v>496.71</v>
      </c>
      <c r="M32" s="3">
        <f t="shared" si="24"/>
        <v>436.85</v>
      </c>
      <c r="N32" s="3">
        <f t="shared" si="24"/>
        <v>405.58</v>
      </c>
      <c r="O32" s="3">
        <f t="shared" si="24"/>
        <v>480.24</v>
      </c>
      <c r="P32" s="3">
        <f t="shared" si="24"/>
        <v>403.36</v>
      </c>
      <c r="Q32" s="3">
        <f t="shared" si="24"/>
        <v>353.56</v>
      </c>
      <c r="R32" s="3">
        <f t="shared" si="24"/>
        <v>1202.57</v>
      </c>
      <c r="S32" s="3">
        <f t="shared" si="24"/>
        <v>962.77</v>
      </c>
      <c r="T32" s="3">
        <f t="shared" si="24"/>
        <v>780.65</v>
      </c>
      <c r="U32" s="3">
        <f t="shared" si="24"/>
        <v>691.75</v>
      </c>
      <c r="V32" s="3">
        <f t="shared" si="24"/>
        <v>579.14</v>
      </c>
      <c r="W32" s="3">
        <f t="shared" si="24"/>
        <v>484.42</v>
      </c>
      <c r="X32" s="3">
        <f t="shared" si="24"/>
        <v>449.37</v>
      </c>
      <c r="Y32" s="3">
        <f t="shared" si="24"/>
        <v>412.54</v>
      </c>
      <c r="Z32" s="3">
        <f t="shared" si="24"/>
        <v>393.07</v>
      </c>
    </row>
    <row r="33" spans="1:26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1.73</v>
      </c>
      <c r="E33" s="3">
        <f>IFERROR(INDEX(E51:E500,MATCH($A$33,$C$51:$C$500,0)),"")</f>
        <v>1.81</v>
      </c>
      <c r="H33" s="3">
        <f>IFERROR(INDEX(D33:G33,COUNT(D33:G33)),"")</f>
        <v>1.81</v>
      </c>
      <c r="I33" s="3">
        <f t="shared" ref="I33:Z33" si="25">IFERROR(INDEX(I51:I500,MATCH($C$33,$C$51:$C$500,0)),"")</f>
        <v>1.82</v>
      </c>
      <c r="J33" s="3">
        <f t="shared" si="25"/>
        <v>2.56</v>
      </c>
      <c r="K33" s="3">
        <f t="shared" si="25"/>
        <v>2.52</v>
      </c>
      <c r="L33" s="3">
        <f t="shared" si="25"/>
        <v>2.97</v>
      </c>
      <c r="M33" s="3">
        <f t="shared" si="25"/>
        <v>3.59</v>
      </c>
      <c r="N33" s="3">
        <f t="shared" si="25"/>
        <v>3.94</v>
      </c>
      <c r="O33" s="3">
        <f t="shared" si="25"/>
        <v>3.5</v>
      </c>
      <c r="P33" s="3">
        <f t="shared" si="25"/>
        <v>3.35</v>
      </c>
      <c r="Q33" s="3">
        <f t="shared" si="25"/>
        <v>3.66</v>
      </c>
      <c r="R33" s="3">
        <f t="shared" si="25"/>
        <v>3.8</v>
      </c>
      <c r="S33" s="3">
        <f t="shared" si="25"/>
        <v>4.0999999999999996</v>
      </c>
      <c r="T33" s="3">
        <f t="shared" si="25"/>
        <v>4.7699999999999996</v>
      </c>
      <c r="U33" s="3">
        <f t="shared" si="25"/>
        <v>6.51</v>
      </c>
      <c r="V33" s="3">
        <f t="shared" si="25"/>
        <v>2.2999999999999998</v>
      </c>
      <c r="W33" s="3">
        <f t="shared" si="25"/>
        <v>2.23</v>
      </c>
      <c r="X33" s="3">
        <f t="shared" si="25"/>
        <v>2.7</v>
      </c>
      <c r="Y33" s="3">
        <f t="shared" si="25"/>
        <v>1.41</v>
      </c>
      <c r="Z33" s="3">
        <f t="shared" si="25"/>
        <v>2.04</v>
      </c>
    </row>
    <row r="34" spans="1:26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24.71</v>
      </c>
      <c r="E34" s="3">
        <f>IFERROR(INDEX(E51:E500,MATCH($A$34,$C$51:$C$500,0)),"")</f>
        <v>31.89</v>
      </c>
      <c r="H34" s="3">
        <f>IFERROR(INDEX(D34:G34,COUNT(D34:G34)),"")</f>
        <v>31.89</v>
      </c>
      <c r="I34" s="3">
        <f t="shared" ref="I34:Z34" si="26">IFERROR(INDEX(I51:I500,MATCH($C$34,$C$51:$C$500,0)),"")</f>
        <v>11.06</v>
      </c>
      <c r="J34" s="3">
        <f t="shared" si="26"/>
        <v>16.510000000000002</v>
      </c>
      <c r="K34" s="3">
        <f t="shared" si="26"/>
        <v>14.23</v>
      </c>
      <c r="L34" s="3">
        <f t="shared" si="26"/>
        <v>17.739999999999998</v>
      </c>
      <c r="M34" s="3">
        <f t="shared" si="26"/>
        <v>14.26</v>
      </c>
      <c r="N34" s="3">
        <f t="shared" si="26"/>
        <v>16.809999999999999</v>
      </c>
      <c r="O34" s="3">
        <f t="shared" si="26"/>
        <v>18.8</v>
      </c>
      <c r="P34" s="3">
        <f t="shared" si="26"/>
        <v>22.35</v>
      </c>
      <c r="Q34" s="3">
        <f t="shared" si="26"/>
        <v>21.28</v>
      </c>
      <c r="R34" s="3">
        <f t="shared" si="26"/>
        <v>18.8</v>
      </c>
      <c r="S34" s="3">
        <f t="shared" si="26"/>
        <v>21.95</v>
      </c>
      <c r="T34" s="3">
        <f t="shared" si="26"/>
        <v>36.869999999999997</v>
      </c>
      <c r="U34" s="3">
        <f t="shared" si="26"/>
        <v>39.96</v>
      </c>
      <c r="V34" s="3">
        <f t="shared" si="26"/>
        <v>10.9</v>
      </c>
      <c r="W34" s="3">
        <f t="shared" si="26"/>
        <v>30.81</v>
      </c>
      <c r="X34" s="3">
        <f t="shared" si="26"/>
        <v>32.619999999999997</v>
      </c>
      <c r="Y34" s="3">
        <f t="shared" si="26"/>
        <v>27.79</v>
      </c>
      <c r="Z34" s="3">
        <f t="shared" si="26"/>
        <v>7.6</v>
      </c>
    </row>
    <row r="35" spans="1:26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5.04</v>
      </c>
      <c r="E35" s="3">
        <f>IFERROR(INDEX(E51:E500,MATCH($A$35,$C$51:$C$500,0)),"")</f>
        <v>5.68</v>
      </c>
      <c r="H35" s="3">
        <f>IFERROR(INDEX(D35:G35,COUNT(D35:G35)),"")</f>
        <v>5.68</v>
      </c>
      <c r="I35" s="3">
        <f t="shared" ref="I35:Z35" si="27">IFERROR(INDEX(I51:I500,MATCH($C$35,$C$51:$C$500,0)),"")</f>
        <v>1.71</v>
      </c>
      <c r="J35" s="3">
        <f t="shared" si="27"/>
        <v>2.11</v>
      </c>
      <c r="K35" s="3">
        <f t="shared" si="27"/>
        <v>2</v>
      </c>
      <c r="L35" s="3">
        <f t="shared" si="27"/>
        <v>2.23</v>
      </c>
      <c r="M35" s="3">
        <f t="shared" si="27"/>
        <v>2.74</v>
      </c>
      <c r="N35" s="3">
        <f t="shared" si="27"/>
        <v>3.1</v>
      </c>
      <c r="O35" s="3">
        <f t="shared" si="27"/>
        <v>3.11</v>
      </c>
      <c r="P35" s="3">
        <f t="shared" si="27"/>
        <v>2.85</v>
      </c>
      <c r="Q35" s="3">
        <f t="shared" si="27"/>
        <v>3.07</v>
      </c>
      <c r="R35" s="3">
        <f t="shared" si="27"/>
        <v>2.82</v>
      </c>
      <c r="S35" s="3">
        <f t="shared" si="27"/>
        <v>2.59</v>
      </c>
      <c r="T35" s="3">
        <f t="shared" si="27"/>
        <v>2.74</v>
      </c>
      <c r="U35" s="3">
        <f t="shared" si="27"/>
        <v>3.76</v>
      </c>
      <c r="V35" s="3">
        <f t="shared" si="27"/>
        <v>1.37</v>
      </c>
      <c r="W35" s="3">
        <f t="shared" si="27"/>
        <v>1.48</v>
      </c>
      <c r="X35" s="3">
        <f t="shared" si="27"/>
        <v>1.86</v>
      </c>
      <c r="Y35" s="3">
        <f t="shared" si="27"/>
        <v>1.04</v>
      </c>
      <c r="Z35" s="3">
        <f t="shared" si="27"/>
        <v>1.7</v>
      </c>
    </row>
    <row r="36" spans="1:26" ht="15.5" x14ac:dyDescent="0.35">
      <c r="B36" t="s">
        <v>70</v>
      </c>
      <c r="C36" t="s">
        <v>71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Z36" si="28">IFERROR(INDEX(H51:H500,MATCH($C$36,$C$51:$C$500,0)),"")</f>
        <v>0.64430000000000009</v>
      </c>
      <c r="I36" s="4">
        <f t="shared" si="28"/>
        <v>0.99890000000000001</v>
      </c>
      <c r="J36" s="4">
        <f t="shared" si="28"/>
        <v>0.41170000000000001</v>
      </c>
      <c r="K36" s="4">
        <f t="shared" si="28"/>
        <v>0.35570000000000002</v>
      </c>
      <c r="L36" s="4">
        <f t="shared" si="28"/>
        <v>0.32469999999999999</v>
      </c>
      <c r="M36" s="4">
        <f t="shared" si="28"/>
        <v>0.20440000000000003</v>
      </c>
      <c r="N36" s="4">
        <f t="shared" si="28"/>
        <v>0.80370000000000008</v>
      </c>
      <c r="O36" s="4">
        <f t="shared" si="28"/>
        <v>0.12089999999999999</v>
      </c>
      <c r="P36" s="4">
        <f t="shared" si="28"/>
        <v>0.17879999999999999</v>
      </c>
      <c r="Q36" s="4">
        <f t="shared" si="28"/>
        <v>0.1479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72</v>
      </c>
      <c r="C37" t="s">
        <v>73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Z37" si="29">IFERROR(INDEX(H51:H500,MATCH($C$37,$C$51:$C$500,0)),"")</f>
        <v>130</v>
      </c>
      <c r="I37" s="3">
        <f t="shared" si="29"/>
        <v>130</v>
      </c>
      <c r="J37" s="3">
        <f t="shared" si="29"/>
        <v>45</v>
      </c>
      <c r="K37" s="3">
        <f t="shared" si="29"/>
        <v>40</v>
      </c>
      <c r="L37" s="3">
        <f t="shared" si="29"/>
        <v>30</v>
      </c>
      <c r="M37" s="3">
        <f t="shared" si="29"/>
        <v>25</v>
      </c>
      <c r="N37" s="3">
        <f t="shared" si="29"/>
        <v>85</v>
      </c>
      <c r="O37" s="3">
        <f t="shared" si="29"/>
        <v>12</v>
      </c>
      <c r="P37" s="3">
        <f t="shared" si="29"/>
        <v>12</v>
      </c>
      <c r="Q37" s="3">
        <f t="shared" si="29"/>
        <v>10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  <c r="S50" t="s">
        <v>35</v>
      </c>
      <c r="T50" t="s">
        <v>36</v>
      </c>
      <c r="U50" t="s">
        <v>37</v>
      </c>
      <c r="V50" t="s">
        <v>38</v>
      </c>
      <c r="W50" t="s">
        <v>39</v>
      </c>
      <c r="X50" t="s">
        <v>40</v>
      </c>
      <c r="Y50" t="s">
        <v>41</v>
      </c>
      <c r="Z50" t="s">
        <v>42</v>
      </c>
    </row>
    <row r="51" spans="2:26" ht="15.5" x14ac:dyDescent="0.35">
      <c r="B51" t="s">
        <v>79</v>
      </c>
      <c r="C51" t="s">
        <v>6</v>
      </c>
      <c r="D51" s="5">
        <v>2710853000000</v>
      </c>
      <c r="E51" s="5">
        <v>2783041000000</v>
      </c>
      <c r="F51" s="5">
        <v>2530172000000</v>
      </c>
      <c r="G51" s="5">
        <v>2155991000000</v>
      </c>
      <c r="I51" s="5">
        <v>8767854000000</v>
      </c>
      <c r="J51" s="5">
        <v>8874202000000</v>
      </c>
      <c r="K51" s="5">
        <v>8302741000000</v>
      </c>
      <c r="L51" s="5">
        <v>7656252000000</v>
      </c>
      <c r="M51" s="5">
        <v>6616642000000</v>
      </c>
      <c r="N51" s="5">
        <v>5967362000000</v>
      </c>
      <c r="O51" s="5">
        <v>6241419000000</v>
      </c>
      <c r="P51" s="5">
        <v>5472882000000</v>
      </c>
      <c r="Q51" s="5">
        <v>4879559000000</v>
      </c>
      <c r="R51" s="5">
        <v>4685987917355</v>
      </c>
      <c r="S51" s="5">
        <v>4393932684171</v>
      </c>
      <c r="T51" s="5">
        <v>3916789366423</v>
      </c>
      <c r="U51" s="5">
        <v>3460231249075</v>
      </c>
      <c r="V51" s="5">
        <v>2809851307439</v>
      </c>
      <c r="W51" s="5">
        <v>2102383741532</v>
      </c>
      <c r="X51" s="5">
        <v>1880411473916</v>
      </c>
      <c r="Y51" s="5">
        <v>1613927991404</v>
      </c>
      <c r="Z51" s="5">
        <v>1362606580492</v>
      </c>
    </row>
    <row r="52" spans="2:26" ht="15.5" x14ac:dyDescent="0.35">
      <c r="C52" t="s">
        <v>80</v>
      </c>
      <c r="D52" s="5">
        <v>-1763493000000</v>
      </c>
      <c r="E52" s="5">
        <v>-1833037000000</v>
      </c>
      <c r="F52" s="5">
        <v>-1717679000000</v>
      </c>
      <c r="G52" s="5">
        <v>-1468959000000</v>
      </c>
      <c r="I52" s="5">
        <v>-5898543000000</v>
      </c>
      <c r="J52" s="5">
        <v>-5852425000000</v>
      </c>
      <c r="K52" s="5">
        <v>-5611170000000</v>
      </c>
      <c r="L52" s="5">
        <v>-5199164000000</v>
      </c>
      <c r="M52" s="5">
        <v>-4241696000000</v>
      </c>
      <c r="N52" s="5">
        <v>-3738835000000</v>
      </c>
      <c r="O52" s="5">
        <v>-3891701000000</v>
      </c>
      <c r="P52" s="5">
        <v>-3516606000000</v>
      </c>
      <c r="Q52" s="5">
        <v>-3056681000000</v>
      </c>
      <c r="R52" s="5">
        <v>-3052883009122</v>
      </c>
      <c r="S52" s="5">
        <v>-3011443561889</v>
      </c>
      <c r="T52" s="5">
        <v>-2979799459658</v>
      </c>
      <c r="U52" s="5">
        <v>-2446448128599</v>
      </c>
      <c r="V52" s="5">
        <v>-1908109047237</v>
      </c>
      <c r="W52" s="5">
        <v>-1476677453814</v>
      </c>
      <c r="X52" s="5">
        <v>-1288167519944</v>
      </c>
      <c r="Y52" s="5">
        <v>-1192033121119</v>
      </c>
      <c r="Z52" s="5">
        <v>-1101875796134</v>
      </c>
    </row>
    <row r="53" spans="2:26" ht="15.5" x14ac:dyDescent="0.35">
      <c r="C53" t="s">
        <v>81</v>
      </c>
      <c r="D53" s="5">
        <v>947360000000</v>
      </c>
      <c r="E53" s="5">
        <v>950004000000</v>
      </c>
      <c r="F53" s="5">
        <v>812493000000</v>
      </c>
      <c r="G53" s="5">
        <v>687032000000</v>
      </c>
      <c r="I53" s="5">
        <v>2869311000000</v>
      </c>
      <c r="J53" s="5">
        <v>3021777000000</v>
      </c>
      <c r="K53" s="5">
        <v>2691571000000</v>
      </c>
      <c r="L53" s="5">
        <v>2457088000000</v>
      </c>
      <c r="M53" s="5">
        <v>2374946000000</v>
      </c>
      <c r="N53" s="5">
        <v>2228527000000</v>
      </c>
      <c r="O53" s="5">
        <v>2349718000000</v>
      </c>
      <c r="P53" s="5">
        <v>1956276000000</v>
      </c>
      <c r="Q53" s="5">
        <v>1822878000000</v>
      </c>
      <c r="R53" s="5">
        <v>1633104908233</v>
      </c>
      <c r="S53" s="5">
        <v>1382489122282</v>
      </c>
      <c r="T53" s="5">
        <v>936989906765</v>
      </c>
      <c r="U53" s="5">
        <v>1013783120476</v>
      </c>
      <c r="V53" s="5">
        <v>901742260202</v>
      </c>
      <c r="W53" s="5">
        <v>625706287718</v>
      </c>
      <c r="X53" s="5">
        <v>592243953972</v>
      </c>
      <c r="Y53" s="5">
        <v>421894870285</v>
      </c>
      <c r="Z53" s="5">
        <v>260730784358</v>
      </c>
    </row>
    <row r="54" spans="2:26" ht="15.5" x14ac:dyDescent="0.35">
      <c r="C54" t="s">
        <v>82</v>
      </c>
      <c r="D54" s="5">
        <v>-293407000000</v>
      </c>
      <c r="E54" s="5">
        <v>-362835000000</v>
      </c>
      <c r="F54" s="5">
        <v>-319819000000</v>
      </c>
      <c r="G54" s="5">
        <v>-265133000000</v>
      </c>
      <c r="I54" s="5">
        <v>-1272573000000</v>
      </c>
      <c r="J54" s="5">
        <v>-1622770000000</v>
      </c>
      <c r="K54" s="5">
        <v>-1235498000000</v>
      </c>
      <c r="L54" s="5">
        <v>-1185591000000</v>
      </c>
      <c r="M54" s="5">
        <v>-958711000000</v>
      </c>
      <c r="N54" s="5">
        <v>-1004934000000</v>
      </c>
      <c r="O54" s="5">
        <v>-1111760000000</v>
      </c>
      <c r="P54" s="5">
        <v>-1052258000000</v>
      </c>
      <c r="Q54" s="5">
        <v>-861851000000</v>
      </c>
      <c r="R54" s="5">
        <v>-771136778406</v>
      </c>
      <c r="S54" s="5">
        <v>-729850577125</v>
      </c>
      <c r="T54" s="5">
        <v>-609676357909</v>
      </c>
      <c r="U54" s="5">
        <v>-551154993237</v>
      </c>
      <c r="V54" s="5">
        <v>-449108256231</v>
      </c>
      <c r="W54" s="5">
        <v>-443647370066</v>
      </c>
      <c r="X54" s="5">
        <v>-406826867113</v>
      </c>
      <c r="Y54" s="5">
        <v>-294945427617</v>
      </c>
      <c r="Z54" s="5">
        <v>-327742780642</v>
      </c>
    </row>
    <row r="55" spans="2:26" ht="15.5" x14ac:dyDescent="0.35">
      <c r="C55" t="s">
        <v>84</v>
      </c>
      <c r="D55" s="5">
        <v>-200650000000</v>
      </c>
      <c r="E55" s="5">
        <v>-266134000000</v>
      </c>
      <c r="F55" s="5">
        <v>-270314000000</v>
      </c>
      <c r="G55" s="5">
        <v>-196255000000</v>
      </c>
      <c r="I55" s="5">
        <v>-1011159000000</v>
      </c>
      <c r="J55" s="5">
        <v>-1347339000000</v>
      </c>
      <c r="K55" s="5">
        <v>-982835000000</v>
      </c>
      <c r="L55" s="5">
        <v>-961407000000</v>
      </c>
      <c r="M55" s="5">
        <v>-748823000000</v>
      </c>
      <c r="N55" s="5">
        <v>-773759000000</v>
      </c>
      <c r="O55" s="5">
        <v>-908877000000</v>
      </c>
      <c r="P55" s="5">
        <v>-855358000000</v>
      </c>
      <c r="Q55" s="5">
        <v>-689769000000</v>
      </c>
      <c r="R55" s="5">
        <v>-634650063405</v>
      </c>
      <c r="S55" s="5">
        <v>-593015089674</v>
      </c>
      <c r="T55" s="5">
        <v>-488878667936</v>
      </c>
      <c r="U55" s="5">
        <v>-433576647265</v>
      </c>
      <c r="V55" s="5">
        <v>-366413401362</v>
      </c>
      <c r="W55" s="5">
        <v>-361471509271</v>
      </c>
      <c r="X55" s="5">
        <v>-331528142923</v>
      </c>
      <c r="Y55" s="5">
        <v>-231978120762</v>
      </c>
      <c r="Z55" s="5">
        <v>-271322394313</v>
      </c>
    </row>
    <row r="56" spans="2:26" ht="15.5" x14ac:dyDescent="0.35">
      <c r="C56" t="s">
        <v>83</v>
      </c>
      <c r="D56" s="5">
        <v>-92757000000</v>
      </c>
      <c r="E56" s="5">
        <v>-96701000000</v>
      </c>
      <c r="F56" s="5">
        <v>-49505000000</v>
      </c>
      <c r="G56" s="5">
        <v>-68878000000</v>
      </c>
      <c r="I56" s="5">
        <v>-261414000000</v>
      </c>
      <c r="J56" s="5">
        <v>-275431000000</v>
      </c>
      <c r="K56" s="5">
        <v>-252663000000</v>
      </c>
      <c r="L56" s="5">
        <v>-224184000000</v>
      </c>
      <c r="M56" s="5">
        <v>-209888000000</v>
      </c>
      <c r="N56" s="5">
        <v>-231175000000</v>
      </c>
      <c r="O56" s="5">
        <v>-202883000000</v>
      </c>
      <c r="P56" s="5">
        <v>-196900000000</v>
      </c>
      <c r="Q56" s="5">
        <v>-172082000000</v>
      </c>
      <c r="R56" s="5">
        <v>-136486715001</v>
      </c>
      <c r="S56" s="5">
        <v>-136835487451</v>
      </c>
      <c r="T56" s="5">
        <v>-120797689973</v>
      </c>
      <c r="U56" s="5">
        <v>-117578345972</v>
      </c>
      <c r="V56" s="5">
        <v>-82694854869</v>
      </c>
      <c r="W56" s="5">
        <v>-82175860795</v>
      </c>
      <c r="X56" s="5">
        <v>-75298724190</v>
      </c>
      <c r="Y56" s="5">
        <v>-62967306855</v>
      </c>
      <c r="Z56" s="5">
        <v>-56420386329</v>
      </c>
    </row>
    <row r="57" spans="2:26" ht="15.5" x14ac:dyDescent="0.35">
      <c r="C57" t="s">
        <v>86</v>
      </c>
      <c r="D57" s="5">
        <v>653953000000</v>
      </c>
      <c r="E57" s="5">
        <v>587169000000</v>
      </c>
      <c r="F57" s="5">
        <v>492674000000</v>
      </c>
      <c r="G57" s="5">
        <v>421899000000</v>
      </c>
      <c r="I57" s="5">
        <v>1596738000000</v>
      </c>
      <c r="J57" s="5">
        <v>1399007000000</v>
      </c>
      <c r="K57" s="5">
        <v>1456073000000</v>
      </c>
      <c r="L57" s="5">
        <v>1271497000000</v>
      </c>
      <c r="M57" s="5">
        <v>1416235000000</v>
      </c>
      <c r="N57" s="5">
        <v>1223593000000</v>
      </c>
      <c r="O57" s="5">
        <v>1237958000000</v>
      </c>
      <c r="P57" s="5">
        <v>904018000000</v>
      </c>
      <c r="Q57" s="5">
        <v>961027000000</v>
      </c>
      <c r="R57" s="5">
        <v>861968129827</v>
      </c>
      <c r="S57" s="5">
        <v>652638545157</v>
      </c>
      <c r="T57" s="5">
        <v>327313548856</v>
      </c>
      <c r="U57" s="5">
        <v>462628127239</v>
      </c>
      <c r="V57" s="5">
        <v>452634003971</v>
      </c>
      <c r="W57" s="5">
        <v>182058917652</v>
      </c>
      <c r="X57" s="5">
        <v>185417086859</v>
      </c>
      <c r="Y57" s="5">
        <v>126949442668</v>
      </c>
      <c r="Z57" s="5">
        <v>-67011996284</v>
      </c>
    </row>
    <row r="58" spans="2:26" ht="15.5" x14ac:dyDescent="0.35">
      <c r="C58" t="s">
        <v>87</v>
      </c>
      <c r="D58" s="5">
        <v>57671000000</v>
      </c>
      <c r="E58" s="5">
        <v>35808000000</v>
      </c>
      <c r="F58" s="5">
        <v>16422000000</v>
      </c>
      <c r="G58" s="5">
        <v>36236000000</v>
      </c>
      <c r="I58" s="5">
        <v>150350000000</v>
      </c>
      <c r="J58" s="5">
        <v>107956000000</v>
      </c>
      <c r="K58" s="5">
        <v>51212000000</v>
      </c>
      <c r="L58" s="5">
        <v>17501000000</v>
      </c>
      <c r="M58" s="5">
        <v>125697000000</v>
      </c>
      <c r="N58" s="5">
        <v>197924000000</v>
      </c>
      <c r="O58" s="5">
        <v>137401000000</v>
      </c>
      <c r="P58" s="5">
        <v>45000000000</v>
      </c>
      <c r="Q58" s="5">
        <v>65204000000</v>
      </c>
      <c r="R58" s="5">
        <v>70514652825</v>
      </c>
      <c r="S58" s="5">
        <v>48036705072</v>
      </c>
      <c r="T58" s="5">
        <v>48043378918</v>
      </c>
      <c r="U58" s="5">
        <v>-25907939366</v>
      </c>
      <c r="V58" s="5">
        <v>5336111213</v>
      </c>
      <c r="W58" s="5">
        <v>-25241011224</v>
      </c>
      <c r="X58" s="5">
        <v>17506454838</v>
      </c>
      <c r="Y58" s="5">
        <v>-28670642107</v>
      </c>
      <c r="Z58" s="5">
        <v>335794133465</v>
      </c>
    </row>
    <row r="59" spans="2:26" ht="15.5" x14ac:dyDescent="0.35">
      <c r="C59" t="s">
        <v>89</v>
      </c>
      <c r="D59" s="5">
        <v>14326000000</v>
      </c>
      <c r="E59" s="5">
        <v>13496000000</v>
      </c>
      <c r="F59" s="5">
        <v>10190000000</v>
      </c>
      <c r="G59" s="5">
        <v>8787000000</v>
      </c>
      <c r="I59" s="5">
        <v>38979000000</v>
      </c>
      <c r="J59" s="5">
        <v>37424000000</v>
      </c>
      <c r="K59" s="5">
        <v>69861000000</v>
      </c>
      <c r="L59" s="5">
        <v>127283000000</v>
      </c>
      <c r="M59" s="5">
        <v>155884000000</v>
      </c>
      <c r="N59" s="5">
        <v>80239000000</v>
      </c>
      <c r="O59" s="5">
        <v>105655000000</v>
      </c>
      <c r="P59" s="5">
        <v>60084000000</v>
      </c>
      <c r="Q59" s="5">
        <v>70510000000</v>
      </c>
      <c r="R59" s="5">
        <v>23830538783</v>
      </c>
      <c r="S59" s="5">
        <v>36301363542</v>
      </c>
      <c r="T59" s="5">
        <v>24591709425</v>
      </c>
      <c r="U59" s="5">
        <v>22439459095</v>
      </c>
      <c r="V59" s="5">
        <v>12085195324</v>
      </c>
      <c r="W59" s="5">
        <v>16416994017</v>
      </c>
      <c r="X59" s="5">
        <v>13304982960</v>
      </c>
      <c r="Y59" s="5">
        <v>21272504995</v>
      </c>
      <c r="Z59" s="5">
        <v>18059599995</v>
      </c>
    </row>
    <row r="60" spans="2:26" ht="15.5" x14ac:dyDescent="0.35">
      <c r="C60" t="s">
        <v>27</v>
      </c>
      <c r="D60" s="5">
        <v>-27000000</v>
      </c>
      <c r="E60" s="5">
        <v>-29000000</v>
      </c>
      <c r="F60" s="5">
        <v>-30000000</v>
      </c>
      <c r="G60" s="5">
        <v>-32000000</v>
      </c>
      <c r="I60" s="5">
        <v>-128000000</v>
      </c>
      <c r="J60" s="5">
        <v>-127000000</v>
      </c>
      <c r="K60" s="5">
        <v>-46848000000</v>
      </c>
      <c r="L60" s="5">
        <v>-120978000000</v>
      </c>
      <c r="M60" s="5">
        <v>-235275000000</v>
      </c>
      <c r="N60" s="5">
        <v>-33630000000</v>
      </c>
      <c r="O60" s="5">
        <v>-1661000000</v>
      </c>
      <c r="P60" s="5">
        <v>-2107000000</v>
      </c>
      <c r="Q60" s="5">
        <v>-1498000000</v>
      </c>
      <c r="R60" s="5">
        <v>-2057013064</v>
      </c>
      <c r="S60" s="5">
        <v>-2314561134</v>
      </c>
      <c r="T60" s="5">
        <v>-4063182474</v>
      </c>
      <c r="U60" s="5">
        <v>-7955069915</v>
      </c>
      <c r="V60" s="5">
        <v>-11948954781</v>
      </c>
      <c r="W60" s="5">
        <v>-27643885877</v>
      </c>
      <c r="X60" s="5">
        <v>-32093468012</v>
      </c>
      <c r="Y60" s="5">
        <v>-33374589747</v>
      </c>
      <c r="Z60" s="5">
        <v>-36119089518</v>
      </c>
    </row>
    <row r="61" spans="2:26" ht="15.5" x14ac:dyDescent="0.35">
      <c r="C61" t="s">
        <v>92</v>
      </c>
      <c r="Y61" s="5">
        <v>-1376575527</v>
      </c>
      <c r="Z61" s="5">
        <v>366020481</v>
      </c>
    </row>
    <row r="62" spans="2:26" ht="15.5" x14ac:dyDescent="0.35">
      <c r="C62" t="s">
        <v>90</v>
      </c>
      <c r="D62" s="5">
        <v>43976000000</v>
      </c>
      <c r="E62" s="5">
        <v>11119000000</v>
      </c>
      <c r="F62" s="5">
        <v>6516000000</v>
      </c>
      <c r="G62" s="5">
        <v>23175000000</v>
      </c>
      <c r="I62" s="5">
        <v>77931000000</v>
      </c>
      <c r="J62" s="5">
        <v>36743000000</v>
      </c>
      <c r="K62" s="5">
        <v>-6878000000</v>
      </c>
      <c r="L62" s="5">
        <v>98951000000</v>
      </c>
      <c r="M62" s="5">
        <v>17777000000</v>
      </c>
      <c r="N62" s="5">
        <v>60744000000</v>
      </c>
      <c r="O62" s="5">
        <v>-38358000000</v>
      </c>
      <c r="P62" s="5">
        <v>-25851000000</v>
      </c>
      <c r="Q62" s="5">
        <v>-13886000000</v>
      </c>
      <c r="R62" s="5">
        <v>2518618558</v>
      </c>
      <c r="S62" s="5">
        <v>-145300037</v>
      </c>
      <c r="T62" s="5">
        <v>17939823758</v>
      </c>
      <c r="U62" s="5">
        <v>-36748585605</v>
      </c>
      <c r="V62" s="5">
        <v>-13513232874</v>
      </c>
      <c r="W62" s="5">
        <v>-3326924340</v>
      </c>
      <c r="X62" s="5">
        <v>1773391569</v>
      </c>
      <c r="Y62" s="5">
        <v>-35372055816</v>
      </c>
      <c r="Z62" s="5">
        <v>-45126547604</v>
      </c>
    </row>
    <row r="63" spans="2:26" ht="15.5" x14ac:dyDescent="0.35">
      <c r="C63" t="s">
        <v>88</v>
      </c>
      <c r="D63" s="5">
        <v>29000000</v>
      </c>
      <c r="E63" s="5">
        <v>34000000</v>
      </c>
      <c r="F63" s="5">
        <v>293000000</v>
      </c>
      <c r="G63" s="5">
        <v>261000000</v>
      </c>
      <c r="I63" s="5">
        <v>727000000</v>
      </c>
      <c r="J63" s="5">
        <v>3311000000</v>
      </c>
      <c r="K63" s="5">
        <v>868000000</v>
      </c>
      <c r="L63" s="5">
        <v>718000000</v>
      </c>
      <c r="M63" s="5">
        <v>85000000</v>
      </c>
      <c r="N63" s="5">
        <v>-4225000000</v>
      </c>
      <c r="O63" s="5">
        <v>-1174000000</v>
      </c>
      <c r="P63" s="5">
        <v>-2900000000</v>
      </c>
      <c r="Q63" s="5">
        <v>-21000000</v>
      </c>
      <c r="R63" s="5">
        <v>669352060</v>
      </c>
      <c r="S63" s="5">
        <v>4350643845</v>
      </c>
      <c r="T63" s="5">
        <v>-132984693</v>
      </c>
      <c r="U63" s="5">
        <v>-2264294635</v>
      </c>
      <c r="V63" s="5">
        <v>-14849245962</v>
      </c>
      <c r="W63" s="5">
        <v>-16036601532</v>
      </c>
      <c r="Y63" s="5">
        <v>1670440000</v>
      </c>
      <c r="Z63" s="5">
        <v>401337500</v>
      </c>
    </row>
    <row r="64" spans="2:26" ht="15.5" x14ac:dyDescent="0.35">
      <c r="C64" t="s">
        <v>85</v>
      </c>
      <c r="D64" s="5">
        <v>6762000000</v>
      </c>
      <c r="E64" s="5">
        <v>6928000000</v>
      </c>
      <c r="F64" s="5">
        <v>7540000000</v>
      </c>
      <c r="G64" s="5">
        <v>6871000000</v>
      </c>
      <c r="I64" s="5">
        <v>24247000000</v>
      </c>
      <c r="J64" s="5">
        <v>17770000000</v>
      </c>
      <c r="K64" s="5">
        <v>17215000000</v>
      </c>
      <c r="L64" s="5">
        <v>4844000000</v>
      </c>
      <c r="M64" s="5">
        <v>6082000000</v>
      </c>
      <c r="N64" s="5">
        <v>9859000000</v>
      </c>
      <c r="O64" s="5">
        <v>3416000000</v>
      </c>
      <c r="P64" s="5">
        <v>3131000000</v>
      </c>
      <c r="Q64" s="5">
        <v>8297000000</v>
      </c>
      <c r="R64" s="5">
        <v>7270217569</v>
      </c>
      <c r="S64" s="5">
        <v>7307917418</v>
      </c>
      <c r="T64" s="5">
        <v>-8057242269</v>
      </c>
      <c r="U64" s="5">
        <v>-118691777</v>
      </c>
      <c r="V64" s="5">
        <v>466519492</v>
      </c>
      <c r="W64" s="5">
        <v>90817545</v>
      </c>
    </row>
    <row r="65" spans="3:26" ht="15.5" x14ac:dyDescent="0.35">
      <c r="C65" t="s">
        <v>94</v>
      </c>
      <c r="D65" s="5">
        <v>57671000000</v>
      </c>
      <c r="E65" s="5">
        <v>35808000000</v>
      </c>
      <c r="F65" s="5">
        <v>16422000000</v>
      </c>
      <c r="G65" s="5">
        <v>36236000000</v>
      </c>
      <c r="I65" s="5">
        <v>150350000000</v>
      </c>
      <c r="J65" s="5">
        <v>107956000000</v>
      </c>
      <c r="K65" s="5">
        <v>51212000000</v>
      </c>
      <c r="L65" s="5">
        <v>17501000000</v>
      </c>
      <c r="M65" s="5">
        <v>125697000000</v>
      </c>
      <c r="N65" s="5">
        <v>197924000000</v>
      </c>
      <c r="O65" s="5">
        <v>137401000000</v>
      </c>
      <c r="P65" s="5">
        <v>45000000000</v>
      </c>
      <c r="Q65" s="5">
        <v>65204000000</v>
      </c>
      <c r="R65" s="5">
        <v>70514652825</v>
      </c>
      <c r="S65" s="5">
        <v>48036705072</v>
      </c>
      <c r="T65" s="5">
        <v>48043378918</v>
      </c>
      <c r="U65" s="5">
        <v>-25907939366</v>
      </c>
      <c r="V65" s="5">
        <v>5336111213</v>
      </c>
      <c r="W65" s="5">
        <v>-25241011224</v>
      </c>
      <c r="X65" s="5">
        <v>17506454838</v>
      </c>
      <c r="Y65" s="5">
        <v>-28670642107</v>
      </c>
      <c r="Z65" s="5">
        <v>335794133465</v>
      </c>
    </row>
    <row r="66" spans="3:26" ht="15.5" x14ac:dyDescent="0.35">
      <c r="C66" t="s">
        <v>29</v>
      </c>
      <c r="D66" s="5">
        <v>711624000000</v>
      </c>
      <c r="E66" s="5">
        <v>622977000000</v>
      </c>
      <c r="F66" s="5">
        <v>509096000000</v>
      </c>
      <c r="G66" s="5">
        <v>458135000000</v>
      </c>
      <c r="I66" s="5">
        <v>1747088000000</v>
      </c>
      <c r="J66" s="5">
        <v>1506963000000</v>
      </c>
      <c r="K66" s="5">
        <v>1507285000000</v>
      </c>
      <c r="L66" s="5">
        <v>1288998000000</v>
      </c>
      <c r="M66" s="5">
        <v>1541932000000</v>
      </c>
      <c r="N66" s="5">
        <v>1421517000000</v>
      </c>
      <c r="O66" s="5">
        <v>1375359000000</v>
      </c>
      <c r="P66" s="5">
        <v>949018000000</v>
      </c>
      <c r="Q66" s="5">
        <v>1026231000000</v>
      </c>
      <c r="R66" s="5">
        <v>932482782652</v>
      </c>
      <c r="S66" s="5">
        <v>700675250229</v>
      </c>
      <c r="T66" s="5">
        <v>375356927774</v>
      </c>
      <c r="U66" s="5">
        <v>436720187873</v>
      </c>
      <c r="V66" s="5">
        <v>457970115184</v>
      </c>
      <c r="W66" s="5">
        <v>156817906428</v>
      </c>
      <c r="X66" s="5">
        <v>202923541697</v>
      </c>
      <c r="Y66" s="5">
        <v>98278800561</v>
      </c>
      <c r="Z66" s="5">
        <v>268782137181</v>
      </c>
    </row>
    <row r="67" spans="3:26" ht="15.5" x14ac:dyDescent="0.35">
      <c r="C67" t="s">
        <v>28</v>
      </c>
      <c r="D67" s="5">
        <v>-151569000000</v>
      </c>
      <c r="E67" s="5">
        <v>-120706000000</v>
      </c>
      <c r="F67" s="5">
        <v>-108866000000</v>
      </c>
      <c r="G67" s="5">
        <v>-94315000000</v>
      </c>
      <c r="I67" s="5">
        <v>-369628000000</v>
      </c>
      <c r="J67" s="5">
        <v>-353047000000</v>
      </c>
      <c r="K67" s="5">
        <v>-321124000000</v>
      </c>
      <c r="L67" s="5">
        <v>-323512000000</v>
      </c>
      <c r="M67" s="5">
        <v>-265139000000</v>
      </c>
      <c r="N67" s="5">
        <v>-311851000000</v>
      </c>
      <c r="O67" s="5">
        <v>-339494000000</v>
      </c>
      <c r="P67" s="5">
        <v>-247411000000</v>
      </c>
      <c r="Q67" s="5">
        <v>-314550000000</v>
      </c>
      <c r="R67" s="5">
        <v>-222657146910</v>
      </c>
      <c r="S67" s="5">
        <v>-177575035200</v>
      </c>
      <c r="T67" s="5">
        <v>-91996013563</v>
      </c>
      <c r="U67" s="5">
        <v>-111592767209</v>
      </c>
      <c r="V67" s="5">
        <v>-104538495699</v>
      </c>
      <c r="W67" s="5">
        <v>-55494632835</v>
      </c>
      <c r="X67" s="5">
        <v>-95584183178</v>
      </c>
      <c r="Y67" s="5">
        <v>-37998257540</v>
      </c>
      <c r="Z67" s="5">
        <v>35075393948</v>
      </c>
    </row>
    <row r="68" spans="3:26" ht="15.5" x14ac:dyDescent="0.35">
      <c r="C68" t="s">
        <v>321</v>
      </c>
      <c r="S68" s="5">
        <v>-194588231250</v>
      </c>
      <c r="T68" s="5">
        <v>-112891088914</v>
      </c>
      <c r="U68" s="5">
        <v>-122665084500</v>
      </c>
      <c r="V68" s="5">
        <v>-111603230250</v>
      </c>
      <c r="W68" s="5">
        <v>-30111986000</v>
      </c>
      <c r="X68" s="5">
        <v>-51408089263</v>
      </c>
      <c r="Y68" s="5">
        <v>-19098392598</v>
      </c>
      <c r="Z68" s="5">
        <v>-23819554314</v>
      </c>
    </row>
    <row r="69" spans="3:26" ht="15.5" x14ac:dyDescent="0.35">
      <c r="C69" t="s">
        <v>322</v>
      </c>
      <c r="S69" s="5">
        <v>17013196050</v>
      </c>
      <c r="T69" s="5">
        <v>20895075351</v>
      </c>
      <c r="U69" s="5">
        <v>11072317291</v>
      </c>
      <c r="V69" s="5">
        <v>7064734551</v>
      </c>
      <c r="W69" s="5">
        <v>-25382646835</v>
      </c>
      <c r="X69" s="5">
        <v>-44176093915</v>
      </c>
      <c r="Y69" s="5">
        <v>-18899864942</v>
      </c>
      <c r="Z69" s="5">
        <v>58894948262</v>
      </c>
    </row>
    <row r="70" spans="3:26" ht="15.5" x14ac:dyDescent="0.35">
      <c r="C70" t="s">
        <v>224</v>
      </c>
    </row>
    <row r="71" spans="3:26" ht="15.5" x14ac:dyDescent="0.35">
      <c r="C71" t="s">
        <v>323</v>
      </c>
      <c r="D71" s="5">
        <v>-151569000000</v>
      </c>
      <c r="E71" s="5">
        <v>-120706000000</v>
      </c>
      <c r="F71" s="5">
        <v>-108866000000</v>
      </c>
      <c r="G71" s="5">
        <v>-94315000000</v>
      </c>
      <c r="I71" s="5">
        <v>-369628000000</v>
      </c>
      <c r="J71" s="5">
        <v>-353047000000</v>
      </c>
      <c r="K71" s="5">
        <v>-321124000000</v>
      </c>
      <c r="L71" s="5">
        <v>-323512000000</v>
      </c>
      <c r="M71" s="5">
        <v>-265139000000</v>
      </c>
      <c r="N71" s="5">
        <v>-311851000000</v>
      </c>
      <c r="O71" s="5">
        <v>-339494000000</v>
      </c>
      <c r="P71" s="5">
        <v>-247411000000</v>
      </c>
      <c r="Q71" s="5">
        <v>-314550000000</v>
      </c>
      <c r="R71" s="5">
        <v>-222657146910</v>
      </c>
      <c r="S71" s="5">
        <v>-177575035200</v>
      </c>
      <c r="T71" s="5">
        <v>-91996013563</v>
      </c>
      <c r="U71" s="5">
        <v>-111592767209</v>
      </c>
      <c r="V71" s="5">
        <v>-104538495699</v>
      </c>
      <c r="W71" s="5">
        <v>-55494632835</v>
      </c>
      <c r="X71" s="5">
        <v>-95584183178</v>
      </c>
      <c r="Y71" s="5">
        <v>-37998257540</v>
      </c>
      <c r="Z71" s="5">
        <v>35075393948</v>
      </c>
    </row>
    <row r="72" spans="3:26" ht="15.5" x14ac:dyDescent="0.35">
      <c r="C72" t="s">
        <v>95</v>
      </c>
      <c r="D72" s="5">
        <v>560055000000</v>
      </c>
      <c r="E72" s="5">
        <v>502271000000</v>
      </c>
      <c r="F72" s="5">
        <v>400230000000</v>
      </c>
      <c r="G72" s="5">
        <v>363820000000</v>
      </c>
      <c r="I72" s="5">
        <v>1377460000000</v>
      </c>
      <c r="J72" s="5">
        <v>1153916000000</v>
      </c>
      <c r="K72" s="5">
        <v>1186161000000</v>
      </c>
      <c r="L72" s="5">
        <v>965486000000</v>
      </c>
      <c r="M72" s="5">
        <v>1276793000000</v>
      </c>
      <c r="N72" s="5">
        <v>1109666000000</v>
      </c>
      <c r="O72" s="5">
        <v>1035865000000</v>
      </c>
      <c r="P72" s="5">
        <v>701607000000</v>
      </c>
      <c r="Q72" s="5">
        <v>711681000000</v>
      </c>
      <c r="R72" s="5">
        <v>709825635742</v>
      </c>
      <c r="S72" s="5">
        <v>523100215029</v>
      </c>
      <c r="T72" s="5">
        <v>283360914211</v>
      </c>
      <c r="U72" s="5">
        <v>325127420664</v>
      </c>
      <c r="X72" s="5">
        <v>107339358519</v>
      </c>
      <c r="Y72" s="5">
        <v>60280543021</v>
      </c>
      <c r="Z72" s="5">
        <v>303857531129</v>
      </c>
    </row>
    <row r="73" spans="3:26" ht="15.5" x14ac:dyDescent="0.35">
      <c r="C73" t="s">
        <v>96</v>
      </c>
      <c r="X73" s="5">
        <v>-216114684</v>
      </c>
      <c r="Y73" s="5">
        <v>872309169</v>
      </c>
      <c r="Z73" s="5">
        <v>-146029925</v>
      </c>
    </row>
    <row r="74" spans="3:26" ht="15.5" x14ac:dyDescent="0.35">
      <c r="C74" t="s">
        <v>97</v>
      </c>
      <c r="D74" s="5">
        <v>560055000000</v>
      </c>
      <c r="E74" s="5">
        <v>502271000000</v>
      </c>
      <c r="F74" s="5">
        <v>400230000000</v>
      </c>
      <c r="G74" s="5">
        <v>363820000000</v>
      </c>
      <c r="I74" s="5">
        <v>1377460000000</v>
      </c>
      <c r="J74" s="5">
        <v>1153916000000</v>
      </c>
      <c r="K74" s="5">
        <v>1186161000000</v>
      </c>
      <c r="L74" s="5">
        <v>965486000000</v>
      </c>
      <c r="M74" s="5">
        <v>1276793000000</v>
      </c>
      <c r="N74" s="5">
        <v>1109666000000</v>
      </c>
      <c r="O74" s="5">
        <v>1035865000000</v>
      </c>
      <c r="P74" s="5">
        <v>701607000000</v>
      </c>
      <c r="Q74" s="5">
        <v>711681000000</v>
      </c>
      <c r="R74" s="5">
        <v>709825635742</v>
      </c>
      <c r="S74" s="5">
        <v>523100215029</v>
      </c>
      <c r="T74" s="5">
        <v>283360914211</v>
      </c>
      <c r="U74" s="5">
        <v>325127420664</v>
      </c>
      <c r="V74" s="5">
        <v>353431619485</v>
      </c>
      <c r="W74" s="5">
        <v>101323273593</v>
      </c>
      <c r="X74" s="5">
        <v>107123243835</v>
      </c>
      <c r="Y74" s="5">
        <v>61152852190</v>
      </c>
      <c r="Z74" s="5">
        <v>303711501204</v>
      </c>
    </row>
    <row r="75" spans="3:26" ht="15.5" x14ac:dyDescent="0.35">
      <c r="C75" t="s">
        <v>98</v>
      </c>
      <c r="D75" s="5">
        <v>2789000000</v>
      </c>
      <c r="E75" s="5">
        <v>5446000000</v>
      </c>
      <c r="F75" s="5">
        <v>-17629000000</v>
      </c>
      <c r="G75" s="5">
        <v>4522000000</v>
      </c>
      <c r="I75" s="5">
        <v>-4062000000</v>
      </c>
      <c r="J75" s="5">
        <v>18090000000</v>
      </c>
      <c r="K75" s="5">
        <v>4980000000</v>
      </c>
      <c r="L75" s="5">
        <v>-9189000000</v>
      </c>
      <c r="M75" s="5">
        <v>-25594000000</v>
      </c>
      <c r="N75" s="5">
        <v>26661000000</v>
      </c>
      <c r="O75" s="5">
        <v>-5674000000</v>
      </c>
      <c r="P75" s="5">
        <v>738000000</v>
      </c>
      <c r="Q75" s="5">
        <v>-17039000000</v>
      </c>
      <c r="R75" s="5">
        <v>-9930947770</v>
      </c>
      <c r="S75" s="5">
        <v>1099322475</v>
      </c>
    </row>
    <row r="76" spans="3:26" ht="15.5" x14ac:dyDescent="0.35">
      <c r="C76" t="s">
        <v>324</v>
      </c>
      <c r="D76" s="5">
        <v>2789000000</v>
      </c>
      <c r="E76" s="5">
        <v>5446000000</v>
      </c>
      <c r="F76" s="5">
        <v>-17629000000</v>
      </c>
      <c r="G76" s="5">
        <v>4522000000</v>
      </c>
      <c r="I76" s="5">
        <v>-4062000000</v>
      </c>
      <c r="J76" s="5">
        <v>18090000000</v>
      </c>
      <c r="K76" s="5">
        <v>4980000000</v>
      </c>
      <c r="L76" s="5">
        <v>-9189000000</v>
      </c>
      <c r="M76" s="5">
        <v>-25594000000</v>
      </c>
      <c r="N76" s="5">
        <v>26661000000</v>
      </c>
      <c r="O76" s="5">
        <v>-5674000000</v>
      </c>
      <c r="P76" s="5">
        <v>738000000</v>
      </c>
      <c r="Q76" s="5">
        <v>-17039000000</v>
      </c>
      <c r="R76" s="5">
        <v>-9930947770</v>
      </c>
      <c r="S76" s="5">
        <v>1099322475</v>
      </c>
    </row>
    <row r="77" spans="3:26" ht="15.5" x14ac:dyDescent="0.35">
      <c r="C77" t="s">
        <v>99</v>
      </c>
      <c r="D77" s="5">
        <v>562844000000</v>
      </c>
      <c r="E77" s="5">
        <v>507717000000</v>
      </c>
      <c r="F77" s="5">
        <v>382601000000</v>
      </c>
      <c r="G77" s="5">
        <v>368342000000</v>
      </c>
      <c r="I77" s="5">
        <v>1373398000000</v>
      </c>
      <c r="J77" s="5">
        <v>1172006000000</v>
      </c>
      <c r="K77" s="5">
        <v>1191141000000</v>
      </c>
      <c r="L77" s="5">
        <v>956297000000</v>
      </c>
      <c r="M77" s="5">
        <v>1251199000000</v>
      </c>
      <c r="N77" s="5">
        <v>1136327000000</v>
      </c>
      <c r="O77" s="5">
        <v>1030191000000</v>
      </c>
      <c r="P77" s="5">
        <v>702345000000</v>
      </c>
      <c r="Q77" s="5">
        <v>694642000000</v>
      </c>
      <c r="R77" s="5">
        <v>699894687972</v>
      </c>
      <c r="S77" s="5">
        <v>524199537504</v>
      </c>
      <c r="T77" s="5">
        <v>283360914211</v>
      </c>
      <c r="U77" s="5">
        <v>325127420664</v>
      </c>
      <c r="V77" s="5">
        <v>353431619485</v>
      </c>
      <c r="W77" s="5">
        <v>101323273593</v>
      </c>
    </row>
    <row r="78" spans="3:26" ht="15.5" x14ac:dyDescent="0.35">
      <c r="C78" t="s">
        <v>100</v>
      </c>
      <c r="D78" s="5">
        <v>560055000000</v>
      </c>
      <c r="E78" s="5">
        <v>502271000000</v>
      </c>
      <c r="F78" s="5">
        <v>400230000000</v>
      </c>
      <c r="G78" s="5">
        <v>363820000000</v>
      </c>
      <c r="I78" s="5">
        <v>1377460000000</v>
      </c>
      <c r="J78" s="5">
        <v>1153916000000</v>
      </c>
      <c r="K78" s="5">
        <v>1186161000000</v>
      </c>
      <c r="L78" s="5">
        <v>965486000000</v>
      </c>
      <c r="M78" s="5">
        <v>1276793000000</v>
      </c>
      <c r="N78" s="5">
        <v>1109666000000</v>
      </c>
      <c r="O78" s="5">
        <v>1035865000000</v>
      </c>
      <c r="P78" s="5">
        <v>701607000000</v>
      </c>
      <c r="Q78" s="5">
        <v>711681000000</v>
      </c>
      <c r="R78" s="5">
        <v>709825635742</v>
      </c>
      <c r="S78" s="5">
        <v>523100215029</v>
      </c>
      <c r="T78" s="5">
        <v>283360914211</v>
      </c>
      <c r="U78" s="5">
        <v>325127420664</v>
      </c>
      <c r="V78" s="5">
        <v>353431619485</v>
      </c>
      <c r="W78" s="5">
        <v>101323273593</v>
      </c>
      <c r="X78" s="5">
        <v>107123243835</v>
      </c>
      <c r="Y78" s="5">
        <v>61152852190</v>
      </c>
      <c r="Z78" s="5">
        <v>303711501204</v>
      </c>
    </row>
    <row r="79" spans="3:26" ht="15.5" x14ac:dyDescent="0.35">
      <c r="C79" t="s">
        <v>8</v>
      </c>
      <c r="D79" s="5">
        <v>556082000000</v>
      </c>
      <c r="E79" s="5">
        <v>500789000000</v>
      </c>
      <c r="F79" s="5">
        <v>375061000000</v>
      </c>
      <c r="G79" s="5">
        <v>361471000000</v>
      </c>
      <c r="I79" s="5">
        <v>1349151000000</v>
      </c>
      <c r="J79" s="5">
        <v>1154236000000</v>
      </c>
      <c r="K79" s="5">
        <v>1173926000000</v>
      </c>
      <c r="L79" s="5">
        <v>951453000000</v>
      </c>
      <c r="M79" s="5">
        <v>1245117000000</v>
      </c>
      <c r="N79" s="5">
        <v>1126468000000</v>
      </c>
      <c r="O79" s="5">
        <v>1026775000000</v>
      </c>
      <c r="P79" s="5">
        <v>699214000000</v>
      </c>
      <c r="Q79" s="5">
        <v>686345000000</v>
      </c>
      <c r="R79" s="5">
        <v>692624470403</v>
      </c>
      <c r="S79" s="5">
        <v>516891620086</v>
      </c>
      <c r="T79" s="5">
        <v>291418156480</v>
      </c>
      <c r="U79" s="5">
        <v>325246112441</v>
      </c>
      <c r="V79" s="5">
        <v>352965099993</v>
      </c>
      <c r="W79" s="5">
        <v>101232456048</v>
      </c>
    </row>
    <row r="80" spans="3:26" ht="15.5" x14ac:dyDescent="0.35">
      <c r="C80" t="s">
        <v>102</v>
      </c>
      <c r="D80" s="5">
        <v>560055000000</v>
      </c>
      <c r="E80" s="5">
        <v>502271000000</v>
      </c>
      <c r="F80" s="5">
        <v>400230000000</v>
      </c>
      <c r="G80" s="5">
        <v>363820000000</v>
      </c>
      <c r="I80" s="5">
        <v>1377460000000</v>
      </c>
      <c r="J80" s="5">
        <v>1153916000000</v>
      </c>
      <c r="K80" s="5">
        <v>1186161000000</v>
      </c>
      <c r="L80" s="5">
        <v>965486000000</v>
      </c>
      <c r="M80" s="5">
        <v>1276793000000</v>
      </c>
      <c r="N80" s="5">
        <v>1109666000000</v>
      </c>
      <c r="O80" s="5">
        <v>1035865000000</v>
      </c>
      <c r="P80" s="5">
        <v>701607000000</v>
      </c>
      <c r="Q80" s="5">
        <v>711681000000</v>
      </c>
      <c r="R80" s="5">
        <v>709825635742</v>
      </c>
      <c r="S80" s="5">
        <v>523100215029</v>
      </c>
      <c r="T80" s="5">
        <v>283360914211</v>
      </c>
      <c r="U80" s="5">
        <v>325127420664</v>
      </c>
      <c r="V80" s="5">
        <v>353431619485</v>
      </c>
      <c r="W80" s="5">
        <v>101323273593</v>
      </c>
      <c r="X80" s="5">
        <v>107123243835</v>
      </c>
      <c r="Y80" s="5">
        <v>61152852190</v>
      </c>
      <c r="Z80" s="5">
        <v>303711501204</v>
      </c>
    </row>
    <row r="81" spans="2:26" ht="15.5" x14ac:dyDescent="0.35">
      <c r="C81" t="s">
        <v>103</v>
      </c>
      <c r="D81" s="5">
        <v>562844000000</v>
      </c>
      <c r="E81" s="5">
        <v>507717000000</v>
      </c>
      <c r="F81" s="5">
        <v>382601000000</v>
      </c>
      <c r="G81" s="5">
        <v>368342000000</v>
      </c>
      <c r="I81" s="5">
        <v>1373398000000</v>
      </c>
      <c r="J81" s="5">
        <v>1172006000000</v>
      </c>
      <c r="K81" s="5">
        <v>1191141000000</v>
      </c>
      <c r="L81" s="5">
        <v>956297000000</v>
      </c>
      <c r="M81" s="5">
        <v>1251199000000</v>
      </c>
      <c r="N81" s="5">
        <v>1136327000000</v>
      </c>
      <c r="O81" s="5">
        <v>1030191000000</v>
      </c>
      <c r="P81" s="5">
        <v>702345000000</v>
      </c>
      <c r="Q81" s="5">
        <v>694642000000</v>
      </c>
      <c r="R81" s="5">
        <v>699894687972</v>
      </c>
      <c r="S81" s="5">
        <v>524199537504</v>
      </c>
      <c r="T81" s="5">
        <v>283360914211</v>
      </c>
      <c r="U81" s="5">
        <v>325127420664</v>
      </c>
      <c r="V81" s="5">
        <v>353431619485</v>
      </c>
      <c r="W81" s="5">
        <v>101323273593</v>
      </c>
    </row>
    <row r="82" spans="2:26" ht="15.5" x14ac:dyDescent="0.35">
      <c r="C82" t="s">
        <v>104</v>
      </c>
      <c r="D82" s="5">
        <v>562844000000</v>
      </c>
      <c r="E82" s="5">
        <v>507717000000</v>
      </c>
      <c r="F82" s="5">
        <v>382601000000</v>
      </c>
      <c r="G82" s="5">
        <v>368342000000</v>
      </c>
      <c r="I82" s="5">
        <v>1373398000000</v>
      </c>
      <c r="J82" s="5">
        <v>1172006000000</v>
      </c>
      <c r="K82" s="5">
        <v>1191141000000</v>
      </c>
      <c r="L82" s="5">
        <v>956297000000</v>
      </c>
      <c r="M82" s="5">
        <v>1251199000000</v>
      </c>
      <c r="N82" s="5">
        <v>1136327000000</v>
      </c>
      <c r="O82" s="5">
        <v>1030191000000</v>
      </c>
      <c r="P82" s="5">
        <v>702345000000</v>
      </c>
      <c r="Q82" s="5">
        <v>694642000000</v>
      </c>
      <c r="R82" s="5">
        <v>699894687972</v>
      </c>
      <c r="S82" s="5">
        <v>524199537504</v>
      </c>
      <c r="T82" s="5">
        <v>283360914211</v>
      </c>
      <c r="U82" s="5">
        <v>325127420664</v>
      </c>
      <c r="V82" s="5">
        <v>353431619485</v>
      </c>
      <c r="W82" s="5">
        <v>101323273593</v>
      </c>
    </row>
    <row r="84" spans="2:26" ht="15.5" x14ac:dyDescent="0.35">
      <c r="B84" t="s">
        <v>105</v>
      </c>
      <c r="C84" t="s">
        <v>106</v>
      </c>
    </row>
    <row r="85" spans="2:26" ht="15.5" x14ac:dyDescent="0.35">
      <c r="C85" t="s">
        <v>107</v>
      </c>
    </row>
    <row r="86" spans="2:26" ht="15.5" x14ac:dyDescent="0.35">
      <c r="C86" t="s">
        <v>20</v>
      </c>
      <c r="D86" s="5">
        <v>2435024000000</v>
      </c>
      <c r="E86" s="5">
        <v>3717761000000</v>
      </c>
      <c r="F86" s="5">
        <v>3163368000000</v>
      </c>
      <c r="G86" s="5">
        <v>2546167000000</v>
      </c>
      <c r="I86" s="5">
        <v>3163368000000</v>
      </c>
      <c r="J86" s="5">
        <v>2434322000000</v>
      </c>
      <c r="K86" s="5">
        <v>2174324000000</v>
      </c>
      <c r="L86" s="5">
        <v>1248642000000</v>
      </c>
      <c r="M86" s="5">
        <v>1598901000000</v>
      </c>
      <c r="N86" s="5">
        <v>1649669000000</v>
      </c>
      <c r="O86" s="5">
        <v>2040591000000</v>
      </c>
      <c r="P86" s="5">
        <v>1444310000000</v>
      </c>
      <c r="Q86" s="5">
        <v>2120400000000</v>
      </c>
      <c r="R86" s="5">
        <v>1521371695873</v>
      </c>
      <c r="S86" s="5">
        <v>849122582559</v>
      </c>
      <c r="T86" s="5">
        <v>489284795925</v>
      </c>
      <c r="U86" s="5">
        <v>611624871676</v>
      </c>
      <c r="V86" s="5">
        <v>535889526748</v>
      </c>
      <c r="W86" s="5">
        <v>242776108938</v>
      </c>
      <c r="X86" s="5">
        <v>383120307358</v>
      </c>
      <c r="Y86" s="5">
        <v>214879968612</v>
      </c>
      <c r="Z86" s="5">
        <v>162869889775</v>
      </c>
    </row>
    <row r="87" spans="2:26" ht="15.5" x14ac:dyDescent="0.35">
      <c r="C87" t="s">
        <v>108</v>
      </c>
      <c r="Z87" s="5">
        <v>160000000000</v>
      </c>
    </row>
    <row r="88" spans="2:26" ht="15.5" x14ac:dyDescent="0.35">
      <c r="C88" t="s">
        <v>109</v>
      </c>
      <c r="D88" s="5">
        <v>773881000000</v>
      </c>
      <c r="E88" s="5">
        <v>807363000000</v>
      </c>
      <c r="F88" s="5">
        <v>740928000000</v>
      </c>
      <c r="G88" s="5">
        <v>765164000000</v>
      </c>
      <c r="I88" s="5">
        <v>740928000000</v>
      </c>
      <c r="J88" s="5">
        <v>818519000000</v>
      </c>
      <c r="K88" s="5">
        <v>710304000000</v>
      </c>
      <c r="L88" s="5">
        <v>617192000000</v>
      </c>
      <c r="M88" s="5">
        <v>626006000000</v>
      </c>
      <c r="N88" s="5">
        <v>563444000000</v>
      </c>
      <c r="O88" s="5">
        <v>652067000000</v>
      </c>
      <c r="P88" s="5">
        <v>560619000000</v>
      </c>
      <c r="Q88" s="5">
        <v>538024000000</v>
      </c>
      <c r="R88" s="5">
        <v>462422864328</v>
      </c>
      <c r="S88" s="5">
        <v>448129204430</v>
      </c>
      <c r="T88" s="5">
        <v>395101722940</v>
      </c>
      <c r="U88" s="5">
        <v>368549136075</v>
      </c>
      <c r="V88" s="5">
        <v>297400522080</v>
      </c>
      <c r="W88" s="5">
        <v>255494585569</v>
      </c>
      <c r="X88" s="5">
        <v>190914744160</v>
      </c>
      <c r="Y88" s="5">
        <v>177153426122</v>
      </c>
      <c r="Z88" s="5">
        <v>150323375731</v>
      </c>
    </row>
    <row r="89" spans="2:26" ht="15.5" x14ac:dyDescent="0.35">
      <c r="C89" t="s">
        <v>110</v>
      </c>
      <c r="V89" s="5">
        <v>394466233719</v>
      </c>
      <c r="W89" s="5">
        <v>409839689103</v>
      </c>
      <c r="X89" s="5">
        <v>238492625087</v>
      </c>
      <c r="Y89" s="5">
        <v>219906161054</v>
      </c>
      <c r="Z89" s="5">
        <v>233939500690</v>
      </c>
    </row>
    <row r="90" spans="2:26" ht="15.5" x14ac:dyDescent="0.35">
      <c r="C90" t="s">
        <v>111</v>
      </c>
      <c r="R90" s="5">
        <v>58086559</v>
      </c>
      <c r="T90" s="5">
        <v>2671277397</v>
      </c>
      <c r="U90" s="5">
        <v>102562222</v>
      </c>
    </row>
    <row r="91" spans="2:26" ht="15.5" x14ac:dyDescent="0.35">
      <c r="C91" t="s">
        <v>112</v>
      </c>
      <c r="D91" s="5">
        <v>773881000000</v>
      </c>
      <c r="E91" s="5">
        <v>807363000000</v>
      </c>
      <c r="F91" s="5">
        <v>740928000000</v>
      </c>
      <c r="G91" s="5">
        <v>765164000000</v>
      </c>
      <c r="I91" s="5">
        <v>740928000000</v>
      </c>
      <c r="J91" s="5">
        <v>818519000000</v>
      </c>
      <c r="K91" s="5">
        <v>710304000000</v>
      </c>
      <c r="L91" s="5">
        <v>617192000000</v>
      </c>
      <c r="M91" s="5">
        <v>626006000000</v>
      </c>
      <c r="N91" s="5">
        <v>563444000000</v>
      </c>
      <c r="O91" s="5">
        <v>652067000000</v>
      </c>
      <c r="P91" s="5">
        <v>560619000000</v>
      </c>
      <c r="Q91" s="5">
        <v>538024000000</v>
      </c>
      <c r="R91" s="5">
        <v>462422864328</v>
      </c>
      <c r="S91" s="5">
        <v>448129204430</v>
      </c>
      <c r="T91" s="5">
        <v>395101722940</v>
      </c>
      <c r="U91" s="5">
        <v>368549136075</v>
      </c>
      <c r="V91" s="5">
        <v>297400522080</v>
      </c>
      <c r="W91" s="5">
        <v>255494585569</v>
      </c>
      <c r="X91" s="5">
        <v>190914744160</v>
      </c>
      <c r="Y91" s="5">
        <v>177153426122</v>
      </c>
      <c r="Z91" s="5">
        <v>150323375731</v>
      </c>
    </row>
    <row r="92" spans="2:26" ht="15.5" x14ac:dyDescent="0.35">
      <c r="C92" t="s">
        <v>113</v>
      </c>
      <c r="D92" s="5">
        <v>34328000000</v>
      </c>
      <c r="E92" s="5">
        <v>35449000000</v>
      </c>
      <c r="F92" s="5">
        <v>59959000000</v>
      </c>
      <c r="G92" s="5">
        <v>54785000000</v>
      </c>
      <c r="I92" s="5">
        <v>59959000000</v>
      </c>
      <c r="J92" s="5">
        <v>93143000000</v>
      </c>
      <c r="K92" s="5">
        <v>56791000000</v>
      </c>
      <c r="L92" s="5">
        <v>69335000000</v>
      </c>
      <c r="M92" s="5">
        <v>60946000000</v>
      </c>
      <c r="N92" s="5">
        <v>92800000000</v>
      </c>
      <c r="R92" s="5">
        <v>41958236339</v>
      </c>
      <c r="S92" s="5">
        <v>29499729273</v>
      </c>
      <c r="T92" s="5">
        <v>12347727034</v>
      </c>
      <c r="U92" s="5">
        <v>13403674726</v>
      </c>
      <c r="V92" s="5">
        <v>11398411193</v>
      </c>
      <c r="W92" s="5">
        <v>4994161328</v>
      </c>
      <c r="X92" s="5">
        <v>2595983509</v>
      </c>
      <c r="Y92" s="5">
        <v>935635582</v>
      </c>
      <c r="Z92" s="5">
        <v>881236955</v>
      </c>
    </row>
    <row r="93" spans="2:26" ht="15.5" x14ac:dyDescent="0.35">
      <c r="C93" t="s">
        <v>114</v>
      </c>
      <c r="D93" s="5">
        <v>34328000000</v>
      </c>
      <c r="E93" s="5">
        <v>35449000000</v>
      </c>
      <c r="F93" s="5">
        <v>59959000000</v>
      </c>
      <c r="G93" s="5">
        <v>54785000000</v>
      </c>
      <c r="I93" s="5">
        <v>59959000000</v>
      </c>
      <c r="J93" s="5">
        <v>93143000000</v>
      </c>
      <c r="K93" s="5">
        <v>56791000000</v>
      </c>
      <c r="L93" s="5">
        <v>69335000000</v>
      </c>
      <c r="M93" s="5">
        <v>60946000000</v>
      </c>
      <c r="N93" s="5">
        <v>92800000000</v>
      </c>
      <c r="R93" s="5">
        <v>41958236339</v>
      </c>
      <c r="S93" s="5">
        <v>29499729273</v>
      </c>
      <c r="T93" s="5">
        <v>12347727034</v>
      </c>
      <c r="U93" s="5">
        <v>13403674726</v>
      </c>
      <c r="V93" s="5">
        <v>11398411193</v>
      </c>
      <c r="W93" s="5">
        <v>4994161328</v>
      </c>
      <c r="X93" s="5">
        <v>2595983509</v>
      </c>
      <c r="Y93" s="5">
        <v>935635582</v>
      </c>
      <c r="Z93" s="5">
        <v>881236955</v>
      </c>
    </row>
    <row r="94" spans="2:26" ht="15.5" x14ac:dyDescent="0.35">
      <c r="C94" t="s">
        <v>115</v>
      </c>
      <c r="D94" s="5">
        <v>1703624000000</v>
      </c>
      <c r="E94" s="5">
        <v>1198071000000</v>
      </c>
      <c r="F94" s="5">
        <v>1106630000000</v>
      </c>
      <c r="G94" s="5">
        <v>1236417000000</v>
      </c>
      <c r="I94" s="5">
        <v>1106630000000</v>
      </c>
      <c r="J94" s="5">
        <v>1389673000000</v>
      </c>
      <c r="K94" s="5">
        <v>1431226000000</v>
      </c>
      <c r="L94" s="5">
        <v>1637361000000</v>
      </c>
      <c r="M94" s="5">
        <v>681983000000</v>
      </c>
      <c r="N94" s="5">
        <v>924639000000</v>
      </c>
      <c r="O94" s="5">
        <v>987927000000</v>
      </c>
      <c r="P94" s="5">
        <v>708773000000</v>
      </c>
      <c r="Q94" s="5">
        <v>682624000000</v>
      </c>
      <c r="R94" s="5">
        <v>760534170292</v>
      </c>
      <c r="S94" s="5">
        <v>738803692770</v>
      </c>
      <c r="T94" s="5">
        <v>714411455060</v>
      </c>
      <c r="U94" s="5">
        <v>534977217239</v>
      </c>
      <c r="V94" s="5">
        <v>334169035934</v>
      </c>
      <c r="W94" s="5">
        <v>368496687848</v>
      </c>
      <c r="X94" s="5">
        <v>357743682574</v>
      </c>
      <c r="Y94" s="5">
        <v>383588600255</v>
      </c>
      <c r="Z94" s="5">
        <v>284292916789</v>
      </c>
    </row>
    <row r="95" spans="2:26" ht="15.5" x14ac:dyDescent="0.35">
      <c r="C95" t="s">
        <v>85</v>
      </c>
      <c r="D95" s="5">
        <v>-5081000000</v>
      </c>
      <c r="E95" s="5">
        <v>-8649000000</v>
      </c>
      <c r="F95" s="5">
        <v>-13842000000</v>
      </c>
      <c r="G95" s="5">
        <v>3512000000</v>
      </c>
      <c r="I95" s="5">
        <v>-13842000000</v>
      </c>
      <c r="J95" s="5">
        <v>-9808000000</v>
      </c>
      <c r="K95" s="5">
        <v>-27498000000</v>
      </c>
      <c r="L95" s="5">
        <v>-1886692000000</v>
      </c>
      <c r="M95" s="5">
        <v>-1877419000000</v>
      </c>
      <c r="N95" s="5">
        <v>-1850872000000</v>
      </c>
      <c r="O95" s="5">
        <v>-23233000000</v>
      </c>
      <c r="P95" s="5">
        <v>-17765000000</v>
      </c>
      <c r="Q95" s="5">
        <v>-19195000000</v>
      </c>
      <c r="R95" s="5">
        <v>-2414371637</v>
      </c>
      <c r="S95" s="5">
        <v>7319444945</v>
      </c>
      <c r="T95" s="5">
        <v>25895433</v>
      </c>
      <c r="Z95" s="5">
        <v>-9548637488</v>
      </c>
    </row>
    <row r="96" spans="2:26" ht="15.5" x14ac:dyDescent="0.35">
      <c r="C96" t="s">
        <v>116</v>
      </c>
      <c r="D96" s="5">
        <v>5013677000000</v>
      </c>
      <c r="E96" s="5">
        <v>5981647000000</v>
      </c>
      <c r="F96" s="5">
        <v>5194830000000</v>
      </c>
      <c r="G96" s="5">
        <v>4667509000000</v>
      </c>
      <c r="I96" s="5">
        <v>5194830000000</v>
      </c>
      <c r="J96" s="5">
        <v>4869748000000</v>
      </c>
      <c r="K96" s="5">
        <v>4411475000000</v>
      </c>
      <c r="L96" s="5">
        <v>4618390000000</v>
      </c>
      <c r="M96" s="5">
        <v>4844821000000</v>
      </c>
      <c r="N96" s="5">
        <v>5593421000000</v>
      </c>
      <c r="O96" s="5">
        <v>3716641000000</v>
      </c>
      <c r="P96" s="5">
        <v>2793521000000</v>
      </c>
      <c r="Q96" s="5">
        <v>3439990000000</v>
      </c>
      <c r="R96" s="5">
        <v>2874821874013</v>
      </c>
      <c r="S96" s="5">
        <v>2103565054627</v>
      </c>
      <c r="T96" s="5">
        <v>1642101746819</v>
      </c>
      <c r="U96" s="5">
        <v>1565510655138</v>
      </c>
      <c r="V96" s="5">
        <v>1196426603843</v>
      </c>
      <c r="W96" s="5">
        <v>924080291058</v>
      </c>
      <c r="X96" s="5">
        <v>955441890578</v>
      </c>
      <c r="Y96" s="5">
        <v>813389917761</v>
      </c>
      <c r="Z96" s="5">
        <v>804960763556</v>
      </c>
    </row>
    <row r="97" spans="3:26" ht="15.5" x14ac:dyDescent="0.35">
      <c r="C97" t="s">
        <v>117</v>
      </c>
    </row>
    <row r="98" spans="3:26" ht="15.5" x14ac:dyDescent="0.35">
      <c r="C98" t="s">
        <v>647</v>
      </c>
      <c r="N98" s="5">
        <v>660585000000</v>
      </c>
      <c r="O98" s="5">
        <v>708869000000</v>
      </c>
      <c r="P98" s="5">
        <v>735084000000</v>
      </c>
    </row>
    <row r="99" spans="3:26" ht="15.5" x14ac:dyDescent="0.35">
      <c r="C99" t="s">
        <v>648</v>
      </c>
      <c r="D99" s="5">
        <v>321546000000</v>
      </c>
      <c r="E99" s="5">
        <v>311834000000</v>
      </c>
      <c r="F99" s="5">
        <v>302487000000</v>
      </c>
      <c r="G99" s="5">
        <v>289978000000</v>
      </c>
      <c r="I99" s="5">
        <v>302487000000</v>
      </c>
      <c r="J99" s="5">
        <v>250619000000</v>
      </c>
      <c r="K99" s="5">
        <v>218065000000</v>
      </c>
      <c r="L99" s="5">
        <v>180891000000</v>
      </c>
      <c r="M99" s="5">
        <v>160796000000</v>
      </c>
      <c r="N99" s="5">
        <v>162181000000</v>
      </c>
      <c r="O99" s="5">
        <v>158839000000</v>
      </c>
      <c r="P99" s="5">
        <v>80476000000</v>
      </c>
      <c r="Q99" s="5">
        <v>80522000000</v>
      </c>
      <c r="R99" s="5">
        <v>75365544586</v>
      </c>
      <c r="S99" s="5">
        <v>76225587801</v>
      </c>
      <c r="T99" s="5">
        <v>57014019177</v>
      </c>
      <c r="U99" s="5">
        <v>30102682590</v>
      </c>
      <c r="V99" s="5">
        <v>26062111777</v>
      </c>
      <c r="W99" s="5">
        <v>55788603908</v>
      </c>
      <c r="X99" s="5">
        <v>17680303952</v>
      </c>
      <c r="Y99" s="5">
        <v>9889415002</v>
      </c>
    </row>
    <row r="100" spans="3:26" ht="15.5" x14ac:dyDescent="0.35">
      <c r="C100" t="s">
        <v>121</v>
      </c>
      <c r="D100" s="5">
        <v>3352997000000</v>
      </c>
      <c r="E100" s="5">
        <v>3295862000000</v>
      </c>
      <c r="F100" s="5">
        <v>3234963000000</v>
      </c>
      <c r="G100" s="5">
        <v>3153621000000</v>
      </c>
      <c r="I100" s="5">
        <v>3234963000000</v>
      </c>
      <c r="J100" s="5">
        <v>2460538000000</v>
      </c>
      <c r="K100" s="5">
        <v>2346120000000</v>
      </c>
      <c r="L100" s="5">
        <v>2260183000000</v>
      </c>
      <c r="M100" s="5">
        <v>2165353000000</v>
      </c>
      <c r="N100" s="5">
        <v>1715401000000</v>
      </c>
      <c r="O100" s="5">
        <v>1556666000000</v>
      </c>
      <c r="P100" s="5">
        <v>1453135000000</v>
      </c>
      <c r="Q100" s="5">
        <v>1336398000000</v>
      </c>
      <c r="R100" s="5">
        <v>1042072476333</v>
      </c>
      <c r="S100" s="5">
        <v>1160712905883</v>
      </c>
      <c r="T100" s="5">
        <v>1003229206363</v>
      </c>
      <c r="U100" s="5">
        <v>965974994305</v>
      </c>
      <c r="V100" s="5">
        <v>979511601619</v>
      </c>
      <c r="W100" s="5">
        <v>1069735963102</v>
      </c>
      <c r="X100" s="5">
        <v>941931552988</v>
      </c>
      <c r="Y100" s="5">
        <v>808903387439</v>
      </c>
      <c r="Z100" s="5">
        <v>766344567479</v>
      </c>
    </row>
    <row r="101" spans="3:26" ht="15.5" x14ac:dyDescent="0.35">
      <c r="C101" t="s">
        <v>123</v>
      </c>
      <c r="D101" s="5">
        <v>19016000000</v>
      </c>
      <c r="E101" s="5">
        <v>14524000000</v>
      </c>
      <c r="F101" s="5">
        <v>14870000000</v>
      </c>
      <c r="G101" s="5">
        <v>8321000000</v>
      </c>
      <c r="I101" s="5">
        <v>14870000000</v>
      </c>
      <c r="J101" s="5">
        <v>8880000000</v>
      </c>
      <c r="K101" s="5">
        <v>8108000000</v>
      </c>
      <c r="L101" s="5">
        <v>2885000000</v>
      </c>
      <c r="M101" s="5">
        <v>4092000000</v>
      </c>
      <c r="N101" s="5">
        <v>5649000000</v>
      </c>
      <c r="O101" s="5">
        <v>6822000000</v>
      </c>
      <c r="P101" s="5">
        <v>9672000000</v>
      </c>
      <c r="Q101" s="5">
        <v>8298000000</v>
      </c>
      <c r="R101" s="5">
        <v>8550986750</v>
      </c>
      <c r="S101" s="5">
        <v>13763798541</v>
      </c>
      <c r="T101" s="5">
        <v>13887879432</v>
      </c>
      <c r="U101" s="5">
        <v>18694072362</v>
      </c>
      <c r="V101" s="5">
        <v>17933194395</v>
      </c>
    </row>
    <row r="102" spans="3:26" ht="15.5" x14ac:dyDescent="0.35">
      <c r="C102" t="s">
        <v>119</v>
      </c>
      <c r="D102" s="5">
        <v>12506000000</v>
      </c>
      <c r="E102" s="5">
        <v>21847000000</v>
      </c>
      <c r="F102" s="5">
        <v>12935000000</v>
      </c>
      <c r="G102" s="5">
        <v>4915000000</v>
      </c>
      <c r="I102" s="5">
        <v>12935000000</v>
      </c>
      <c r="J102" s="5">
        <v>5941000000</v>
      </c>
      <c r="K102" s="5">
        <v>8191000000</v>
      </c>
      <c r="L102" s="5">
        <v>13267000000</v>
      </c>
      <c r="M102" s="5">
        <v>14039000000</v>
      </c>
      <c r="N102" s="5">
        <v>11992000000</v>
      </c>
      <c r="O102" s="5">
        <v>15183000000</v>
      </c>
      <c r="P102" s="5">
        <v>17331000000</v>
      </c>
      <c r="Q102" s="5">
        <v>23496000000</v>
      </c>
      <c r="R102" s="5">
        <v>19691263309</v>
      </c>
      <c r="S102" s="5">
        <v>11793582124</v>
      </c>
      <c r="T102" s="5">
        <v>10920995246</v>
      </c>
      <c r="U102" s="5">
        <v>1599130743</v>
      </c>
      <c r="V102" s="5">
        <v>32796696</v>
      </c>
      <c r="Y102" s="5">
        <v>24196176987</v>
      </c>
      <c r="Z102" s="5">
        <v>43096041929</v>
      </c>
    </row>
    <row r="103" spans="3:26" ht="15.5" x14ac:dyDescent="0.35">
      <c r="C103" t="s">
        <v>126</v>
      </c>
      <c r="D103" s="5">
        <v>4053237000000</v>
      </c>
      <c r="E103" s="5">
        <v>4022608000000</v>
      </c>
      <c r="F103" s="5">
        <v>4058640000000</v>
      </c>
      <c r="G103" s="5">
        <v>3907598000000</v>
      </c>
      <c r="I103" s="5">
        <v>4058640000000</v>
      </c>
      <c r="J103" s="5">
        <v>3591617000000</v>
      </c>
      <c r="K103" s="5">
        <v>3112481000000</v>
      </c>
      <c r="L103" s="5">
        <v>2757985000000</v>
      </c>
      <c r="M103" s="5">
        <v>2562035000000</v>
      </c>
      <c r="N103" s="5">
        <v>3160695000000</v>
      </c>
      <c r="O103" s="5">
        <v>2891781000000</v>
      </c>
      <c r="P103" s="5">
        <v>2762350000000</v>
      </c>
      <c r="Q103" s="5">
        <v>1746950000000</v>
      </c>
      <c r="R103" s="5">
        <v>1364377767352</v>
      </c>
      <c r="S103" s="5">
        <v>1436430855621</v>
      </c>
      <c r="T103" s="5">
        <v>1274981820536</v>
      </c>
      <c r="U103" s="5">
        <v>1246110327004</v>
      </c>
      <c r="V103" s="5">
        <v>1224366778186</v>
      </c>
      <c r="W103" s="5">
        <v>1255101688376</v>
      </c>
      <c r="X103" s="5">
        <v>1051153871682</v>
      </c>
      <c r="Y103" s="5">
        <v>919312076873</v>
      </c>
      <c r="Z103" s="5">
        <v>914036628472</v>
      </c>
    </row>
    <row r="104" spans="3:26" ht="15.5" x14ac:dyDescent="0.35">
      <c r="C104" t="s">
        <v>127</v>
      </c>
      <c r="D104" s="5">
        <v>9066914000000</v>
      </c>
      <c r="E104" s="5">
        <v>10004255000000</v>
      </c>
      <c r="F104" s="5">
        <v>9253470000000</v>
      </c>
      <c r="G104" s="5">
        <v>8575107000000</v>
      </c>
      <c r="I104" s="5">
        <v>9253470000000</v>
      </c>
      <c r="J104" s="5">
        <v>8461365000000</v>
      </c>
      <c r="K104" s="5">
        <v>7523956000000</v>
      </c>
      <c r="L104" s="5">
        <v>7376375000000</v>
      </c>
      <c r="M104" s="5">
        <v>7406856000000</v>
      </c>
      <c r="N104" s="5">
        <v>8754116000000</v>
      </c>
      <c r="O104" s="5">
        <v>6608422000000</v>
      </c>
      <c r="P104" s="5">
        <v>5555871000000</v>
      </c>
      <c r="Q104" s="5">
        <v>5186940000000</v>
      </c>
      <c r="R104" s="5">
        <v>4239199641365</v>
      </c>
      <c r="S104" s="5">
        <v>3539995910248</v>
      </c>
      <c r="T104" s="5">
        <v>2917083567355</v>
      </c>
      <c r="U104" s="5">
        <v>2811620982142</v>
      </c>
      <c r="V104" s="5">
        <v>2420793382029</v>
      </c>
      <c r="W104" s="5">
        <v>2179181979434</v>
      </c>
      <c r="X104" s="5">
        <v>2006595762260</v>
      </c>
      <c r="Y104" s="5">
        <v>1732701994634</v>
      </c>
      <c r="Z104" s="5">
        <v>1718997392028</v>
      </c>
    </row>
    <row r="105" spans="3:26" ht="15.5" x14ac:dyDescent="0.35">
      <c r="C105" t="s">
        <v>128</v>
      </c>
    </row>
    <row r="106" spans="3:26" ht="15.5" x14ac:dyDescent="0.35">
      <c r="C106" t="s">
        <v>129</v>
      </c>
    </row>
    <row r="107" spans="3:26" ht="15.5" x14ac:dyDescent="0.35">
      <c r="C107" t="s">
        <v>130</v>
      </c>
      <c r="D107" s="5">
        <v>902335000000</v>
      </c>
      <c r="E107" s="5">
        <v>1034637000000</v>
      </c>
      <c r="F107" s="5">
        <v>787848000000</v>
      </c>
      <c r="G107" s="5">
        <v>520466000000</v>
      </c>
      <c r="I107" s="5">
        <v>787848000000</v>
      </c>
      <c r="J107" s="5">
        <v>902814000000</v>
      </c>
      <c r="K107" s="5">
        <v>713393000000</v>
      </c>
      <c r="L107" s="5">
        <v>1456898000000</v>
      </c>
      <c r="M107" s="5">
        <v>1556539000000</v>
      </c>
      <c r="N107" s="5">
        <v>2327339000000</v>
      </c>
      <c r="O107" s="5">
        <v>836314000000</v>
      </c>
      <c r="P107" s="5">
        <v>635161000000</v>
      </c>
      <c r="Q107" s="5">
        <v>820625000000</v>
      </c>
      <c r="R107" s="5">
        <v>593525591694</v>
      </c>
      <c r="S107" s="5">
        <v>561628179393</v>
      </c>
      <c r="T107" s="5">
        <v>490967089226</v>
      </c>
      <c r="U107" s="5">
        <v>633794053008</v>
      </c>
      <c r="V107" s="5">
        <v>592822529143</v>
      </c>
      <c r="W107" s="5">
        <v>607594391942</v>
      </c>
      <c r="X107" s="5">
        <v>477557754724</v>
      </c>
      <c r="Y107" s="5">
        <v>384341997966</v>
      </c>
      <c r="Z107" s="5">
        <v>424216545112</v>
      </c>
    </row>
    <row r="108" spans="3:26" ht="15.5" x14ac:dyDescent="0.35">
      <c r="C108" t="s">
        <v>134</v>
      </c>
      <c r="D108" s="5">
        <v>1479000000</v>
      </c>
      <c r="E108" s="5">
        <v>1450000000</v>
      </c>
      <c r="F108" s="5">
        <v>1622000000</v>
      </c>
      <c r="G108" s="5">
        <v>1592000000</v>
      </c>
      <c r="I108" s="5">
        <v>1622000000</v>
      </c>
      <c r="J108" s="5">
        <v>1694000000</v>
      </c>
      <c r="K108" s="5">
        <v>1567000000</v>
      </c>
      <c r="L108" s="5">
        <v>1449000000</v>
      </c>
      <c r="M108" s="5">
        <v>1339000000</v>
      </c>
      <c r="N108" s="5">
        <v>2236000000</v>
      </c>
      <c r="O108" s="5">
        <v>2705000000</v>
      </c>
      <c r="P108" s="5">
        <v>26397000000</v>
      </c>
      <c r="Q108" s="5">
        <v>2234000000</v>
      </c>
      <c r="R108" s="5">
        <v>2703045162</v>
      </c>
      <c r="S108" s="5">
        <v>2539060908</v>
      </c>
      <c r="T108" s="5">
        <v>9210880931</v>
      </c>
      <c r="U108" s="5">
        <v>21412410529</v>
      </c>
      <c r="V108" s="5">
        <v>5268078050</v>
      </c>
      <c r="W108" s="5">
        <v>52025954226</v>
      </c>
      <c r="X108" s="5">
        <v>38643721680</v>
      </c>
      <c r="Y108" s="5">
        <v>41731995070</v>
      </c>
      <c r="Z108" s="5">
        <v>47435418699</v>
      </c>
    </row>
    <row r="109" spans="3:26" ht="15.5" x14ac:dyDescent="0.35">
      <c r="C109" t="s">
        <v>131</v>
      </c>
      <c r="D109" s="5">
        <v>588402000000</v>
      </c>
      <c r="E109" s="5">
        <v>641893000000</v>
      </c>
      <c r="F109" s="5">
        <v>484062000000</v>
      </c>
      <c r="G109" s="5">
        <v>384578000000</v>
      </c>
      <c r="I109" s="5">
        <v>484062000000</v>
      </c>
      <c r="J109" s="5">
        <v>555145000000</v>
      </c>
      <c r="K109" s="5">
        <v>465275000000</v>
      </c>
      <c r="L109" s="5">
        <v>625235000000</v>
      </c>
      <c r="M109" s="5">
        <v>393174000000</v>
      </c>
      <c r="N109" s="5">
        <v>370306000000</v>
      </c>
      <c r="O109" s="5">
        <v>451990000000</v>
      </c>
      <c r="P109" s="5">
        <v>302403000000</v>
      </c>
      <c r="Q109" s="5">
        <v>534492000000</v>
      </c>
      <c r="R109" s="5">
        <v>398216604088</v>
      </c>
      <c r="S109" s="5">
        <v>367005334619</v>
      </c>
      <c r="T109" s="5">
        <v>381899807713</v>
      </c>
      <c r="U109" s="5">
        <v>463538990751</v>
      </c>
    </row>
    <row r="110" spans="3:26" ht="15.5" x14ac:dyDescent="0.35">
      <c r="C110" t="s">
        <v>132</v>
      </c>
      <c r="D110" s="5">
        <v>588402000000</v>
      </c>
      <c r="E110" s="5">
        <v>641893000000</v>
      </c>
      <c r="F110" s="5">
        <v>484062000000</v>
      </c>
      <c r="G110" s="5">
        <v>384578000000</v>
      </c>
      <c r="I110" s="5">
        <v>484062000000</v>
      </c>
      <c r="J110" s="5">
        <v>555145000000</v>
      </c>
      <c r="K110" s="5">
        <v>465275000000</v>
      </c>
      <c r="L110" s="5">
        <v>625235000000</v>
      </c>
      <c r="M110" s="5">
        <v>393174000000</v>
      </c>
      <c r="N110" s="5">
        <v>370306000000</v>
      </c>
      <c r="O110" s="5">
        <v>451990000000</v>
      </c>
      <c r="P110" s="5">
        <v>302403000000</v>
      </c>
      <c r="Q110" s="5">
        <v>534492000000</v>
      </c>
      <c r="R110" s="5">
        <v>398216604088</v>
      </c>
      <c r="S110" s="5">
        <v>367005334619</v>
      </c>
      <c r="T110" s="5">
        <v>381899807713</v>
      </c>
      <c r="U110" s="5">
        <v>463538990751</v>
      </c>
      <c r="V110" s="5">
        <v>394466233719</v>
      </c>
      <c r="W110" s="5">
        <v>409839689103</v>
      </c>
      <c r="X110" s="5">
        <v>238492625087</v>
      </c>
      <c r="Y110" s="5">
        <v>220861191709</v>
      </c>
      <c r="Z110" s="5">
        <v>234142592764</v>
      </c>
    </row>
    <row r="111" spans="3:26" ht="15.5" x14ac:dyDescent="0.35">
      <c r="C111" t="s">
        <v>133</v>
      </c>
      <c r="D111" s="5">
        <v>1525000000</v>
      </c>
      <c r="E111" s="5">
        <v>1351000000</v>
      </c>
      <c r="F111" s="5">
        <v>2323000000</v>
      </c>
      <c r="G111" s="5">
        <v>1474000000</v>
      </c>
      <c r="I111" s="5">
        <v>2323000000</v>
      </c>
      <c r="J111" s="5">
        <v>1088000000</v>
      </c>
      <c r="K111" s="5">
        <v>31000000</v>
      </c>
      <c r="P111" s="5">
        <v>34000000</v>
      </c>
      <c r="Q111" s="5">
        <v>10000000</v>
      </c>
    </row>
    <row r="112" spans="3:26" ht="15.5" x14ac:dyDescent="0.35">
      <c r="C112" t="s">
        <v>465</v>
      </c>
      <c r="D112" s="5">
        <v>1525000000</v>
      </c>
      <c r="E112" s="5">
        <v>1351000000</v>
      </c>
      <c r="F112" s="5">
        <v>2323000000</v>
      </c>
      <c r="G112" s="5">
        <v>1474000000</v>
      </c>
      <c r="I112" s="5">
        <v>2323000000</v>
      </c>
      <c r="J112" s="5">
        <v>1088000000</v>
      </c>
      <c r="K112" s="5">
        <v>31000000</v>
      </c>
      <c r="P112" s="5">
        <v>34000000</v>
      </c>
      <c r="Q112" s="5">
        <v>10000000</v>
      </c>
      <c r="R112" s="5">
        <v>58086559</v>
      </c>
      <c r="T112" s="5">
        <v>2671277397</v>
      </c>
      <c r="U112" s="5">
        <v>102562222</v>
      </c>
    </row>
    <row r="113" spans="3:26" ht="15.5" x14ac:dyDescent="0.35">
      <c r="C113" t="s">
        <v>649</v>
      </c>
      <c r="U113" s="5">
        <v>357190478</v>
      </c>
    </row>
    <row r="114" spans="3:26" ht="15.5" x14ac:dyDescent="0.35">
      <c r="C114" t="s">
        <v>136</v>
      </c>
      <c r="D114" s="5">
        <v>171820000000</v>
      </c>
      <c r="E114" s="5">
        <v>230526000000</v>
      </c>
      <c r="F114" s="5">
        <v>143444000000</v>
      </c>
      <c r="G114" s="5">
        <v>50834000000</v>
      </c>
      <c r="I114" s="5">
        <v>143444000000</v>
      </c>
      <c r="J114" s="5">
        <v>48863000000</v>
      </c>
      <c r="K114" s="5">
        <v>83488000000</v>
      </c>
      <c r="L114" s="5">
        <v>39078000000</v>
      </c>
      <c r="M114" s="5">
        <v>84140000000</v>
      </c>
      <c r="N114" s="5">
        <v>90614000000</v>
      </c>
      <c r="O114" s="5">
        <v>83998000000</v>
      </c>
      <c r="P114" s="5">
        <v>5297000000</v>
      </c>
      <c r="Q114" s="5">
        <v>38288000000</v>
      </c>
      <c r="R114" s="5">
        <v>71224067980</v>
      </c>
      <c r="S114" s="5">
        <v>81026828371</v>
      </c>
      <c r="T114" s="5">
        <v>17414824736</v>
      </c>
      <c r="U114" s="5">
        <v>22410075747</v>
      </c>
      <c r="V114" s="5">
        <v>57854467257</v>
      </c>
      <c r="W114" s="5">
        <v>7249611708</v>
      </c>
      <c r="X114" s="5">
        <v>22821438399</v>
      </c>
      <c r="Y114" s="5">
        <v>5498459706</v>
      </c>
      <c r="Z114" s="5">
        <v>3160993351</v>
      </c>
    </row>
    <row r="115" spans="3:26" ht="15.5" x14ac:dyDescent="0.35">
      <c r="C115" t="s">
        <v>137</v>
      </c>
      <c r="D115" s="5">
        <v>123324000000</v>
      </c>
      <c r="E115" s="5">
        <v>144748000000</v>
      </c>
      <c r="F115" s="5">
        <v>141960000000</v>
      </c>
      <c r="G115" s="5">
        <v>71040000000</v>
      </c>
      <c r="I115" s="5">
        <v>141960000000</v>
      </c>
      <c r="J115" s="5">
        <v>284987000000</v>
      </c>
      <c r="K115" s="5">
        <v>151012000000</v>
      </c>
      <c r="L115" s="5">
        <v>162734000000</v>
      </c>
      <c r="M115" s="5">
        <v>164708000000</v>
      </c>
      <c r="N115" s="5">
        <v>280262000000</v>
      </c>
      <c r="O115" s="5">
        <v>258783000000</v>
      </c>
      <c r="P115" s="5">
        <v>238702000000</v>
      </c>
      <c r="Q115" s="5">
        <v>184417000000</v>
      </c>
      <c r="R115" s="5">
        <v>98044215779</v>
      </c>
      <c r="S115" s="5">
        <v>86288301722</v>
      </c>
      <c r="T115" s="5">
        <v>63831139275</v>
      </c>
      <c r="U115" s="5">
        <v>73915874428</v>
      </c>
      <c r="V115" s="5">
        <v>51171595269</v>
      </c>
      <c r="W115" s="5">
        <v>29085018951</v>
      </c>
      <c r="X115" s="5">
        <v>20508110159</v>
      </c>
      <c r="Y115" s="5">
        <v>18439469445</v>
      </c>
      <c r="Z115" s="5">
        <v>13132503495</v>
      </c>
    </row>
    <row r="116" spans="3:26" ht="15.5" x14ac:dyDescent="0.35">
      <c r="C116" t="s">
        <v>139</v>
      </c>
    </row>
    <row r="117" spans="3:26" ht="15.5" x14ac:dyDescent="0.35">
      <c r="C117" t="s">
        <v>650</v>
      </c>
      <c r="M117" s="5">
        <v>598319000000</v>
      </c>
      <c r="N117" s="5">
        <v>1493639000000</v>
      </c>
    </row>
    <row r="118" spans="3:26" ht="15.5" x14ac:dyDescent="0.35">
      <c r="C118" t="s">
        <v>140</v>
      </c>
      <c r="P118" s="5">
        <v>17278000000</v>
      </c>
      <c r="V118" s="5">
        <v>30714285713</v>
      </c>
      <c r="W118" s="5">
        <v>90714285713</v>
      </c>
      <c r="X118" s="5">
        <v>175714285714</v>
      </c>
      <c r="Y118" s="5">
        <v>125000000000</v>
      </c>
      <c r="Z118" s="5">
        <v>127020000000</v>
      </c>
    </row>
    <row r="119" spans="3:26" ht="15.5" x14ac:dyDescent="0.35">
      <c r="C119" t="s">
        <v>141</v>
      </c>
      <c r="D119" s="5">
        <v>26063000000</v>
      </c>
      <c r="E119" s="5">
        <v>26949000000</v>
      </c>
      <c r="F119" s="5">
        <v>29748000000</v>
      </c>
      <c r="G119" s="5">
        <v>19328000000</v>
      </c>
      <c r="I119" s="5">
        <v>29748000000</v>
      </c>
      <c r="J119" s="5">
        <v>27061000000</v>
      </c>
      <c r="K119" s="5">
        <v>18976000000</v>
      </c>
      <c r="L119" s="5">
        <v>3918000000</v>
      </c>
      <c r="M119" s="5">
        <v>10406000000</v>
      </c>
      <c r="N119" s="5">
        <v>26790000000</v>
      </c>
      <c r="P119" s="5">
        <v>1623000000</v>
      </c>
      <c r="Q119" s="5">
        <v>1885000000</v>
      </c>
      <c r="V119" s="5">
        <v>723864841</v>
      </c>
      <c r="W119" s="5">
        <v>5643812500</v>
      </c>
      <c r="X119" s="5">
        <v>11195102399</v>
      </c>
      <c r="Y119" s="5">
        <v>12838188702</v>
      </c>
      <c r="Z119" s="5">
        <v>16159109760</v>
      </c>
    </row>
    <row r="120" spans="3:26" ht="15.5" x14ac:dyDescent="0.35">
      <c r="C120" t="s">
        <v>145</v>
      </c>
      <c r="D120" s="5">
        <v>13069000000</v>
      </c>
      <c r="E120" s="5">
        <v>12386000000</v>
      </c>
      <c r="F120" s="5">
        <v>12154000000</v>
      </c>
      <c r="G120" s="5">
        <v>8665000000</v>
      </c>
      <c r="I120" s="5">
        <v>12154000000</v>
      </c>
      <c r="J120" s="5">
        <v>9093000000</v>
      </c>
      <c r="K120" s="5">
        <v>10358000000</v>
      </c>
      <c r="L120" s="5">
        <v>605457000000</v>
      </c>
      <c r="M120" s="5">
        <v>911700000000</v>
      </c>
      <c r="N120" s="5">
        <v>1517511000000</v>
      </c>
      <c r="O120" s="5">
        <v>38570000000</v>
      </c>
      <c r="P120" s="5">
        <v>62136000000</v>
      </c>
      <c r="Q120" s="5">
        <v>26975000000</v>
      </c>
      <c r="R120" s="5">
        <v>23221019251</v>
      </c>
      <c r="S120" s="5">
        <v>24710100898</v>
      </c>
      <c r="T120" s="5">
        <v>15885956163</v>
      </c>
      <c r="U120" s="5">
        <v>37230372210</v>
      </c>
      <c r="V120" s="5">
        <v>66643609854</v>
      </c>
      <c r="W120" s="5">
        <v>107575250001</v>
      </c>
      <c r="X120" s="5">
        <v>153785943446</v>
      </c>
      <c r="Y120" s="5">
        <v>90820921057</v>
      </c>
      <c r="Z120" s="5">
        <v>126345036803</v>
      </c>
    </row>
    <row r="121" spans="3:26" ht="15.5" x14ac:dyDescent="0.35">
      <c r="C121" t="s">
        <v>146</v>
      </c>
      <c r="D121" s="5">
        <v>145191000000</v>
      </c>
      <c r="E121" s="5">
        <v>145441000000</v>
      </c>
      <c r="F121" s="5">
        <v>149162000000</v>
      </c>
      <c r="G121" s="5">
        <v>120782000000</v>
      </c>
      <c r="I121" s="5">
        <v>149162000000</v>
      </c>
      <c r="J121" s="5">
        <v>131633000000</v>
      </c>
      <c r="K121" s="5">
        <v>123595000000</v>
      </c>
      <c r="L121" s="5">
        <v>96798000000</v>
      </c>
      <c r="M121" s="5">
        <v>712191000000</v>
      </c>
      <c r="N121" s="5">
        <v>1645040000000</v>
      </c>
      <c r="O121" s="5">
        <v>116969000000</v>
      </c>
      <c r="P121" s="5">
        <v>145754000000</v>
      </c>
      <c r="Q121" s="5">
        <v>157560000000</v>
      </c>
      <c r="R121" s="5">
        <v>156440554888</v>
      </c>
      <c r="S121" s="5">
        <v>180862036933</v>
      </c>
      <c r="T121" s="5">
        <v>161018718399</v>
      </c>
      <c r="U121" s="5">
        <v>162680395048</v>
      </c>
      <c r="V121" s="5">
        <v>151451739464</v>
      </c>
      <c r="W121" s="5">
        <v>169140887640</v>
      </c>
      <c r="X121" s="5">
        <v>227914581277</v>
      </c>
      <c r="Y121" s="5">
        <v>153822226576</v>
      </c>
      <c r="Z121" s="5">
        <v>158130347331</v>
      </c>
    </row>
    <row r="122" spans="3:26" ht="15.5" x14ac:dyDescent="0.35">
      <c r="C122" t="s">
        <v>147</v>
      </c>
      <c r="D122" s="5">
        <v>145191000000</v>
      </c>
      <c r="E122" s="5">
        <v>145441000000</v>
      </c>
      <c r="F122" s="5">
        <v>149162000000</v>
      </c>
      <c r="G122" s="5">
        <v>120782000000</v>
      </c>
      <c r="I122" s="5">
        <v>149162000000</v>
      </c>
      <c r="J122" s="5">
        <v>131633000000</v>
      </c>
      <c r="K122" s="5">
        <v>123595000000</v>
      </c>
      <c r="L122" s="5">
        <v>96798000000</v>
      </c>
      <c r="M122" s="5">
        <v>712191000000</v>
      </c>
      <c r="N122" s="5">
        <v>1645040000000</v>
      </c>
      <c r="O122" s="5">
        <v>116969000000</v>
      </c>
      <c r="P122" s="5">
        <v>145754000000</v>
      </c>
      <c r="Q122" s="5">
        <v>157560000000</v>
      </c>
      <c r="R122" s="5">
        <v>156440554888</v>
      </c>
      <c r="S122" s="5">
        <v>180862036933</v>
      </c>
      <c r="T122" s="5">
        <v>161018718399</v>
      </c>
      <c r="U122" s="5">
        <v>162680395048</v>
      </c>
      <c r="V122" s="5">
        <v>151451739464</v>
      </c>
      <c r="W122" s="5">
        <v>169140887640</v>
      </c>
      <c r="X122" s="5">
        <v>227914581277</v>
      </c>
      <c r="Y122" s="5">
        <v>153822226576</v>
      </c>
      <c r="Z122" s="5">
        <v>158130347331</v>
      </c>
    </row>
    <row r="123" spans="3:26" ht="15.5" x14ac:dyDescent="0.35">
      <c r="C123" t="s">
        <v>150</v>
      </c>
      <c r="D123" s="5">
        <v>12621000000</v>
      </c>
      <c r="E123" s="5">
        <v>11936000000</v>
      </c>
      <c r="F123" s="5">
        <v>10766000000</v>
      </c>
      <c r="G123" s="5">
        <v>8411000000</v>
      </c>
      <c r="I123" s="5">
        <v>10766000000</v>
      </c>
      <c r="J123" s="5">
        <v>7384000000</v>
      </c>
      <c r="K123" s="5">
        <v>2529000000</v>
      </c>
      <c r="L123" s="5">
        <v>648000000</v>
      </c>
      <c r="N123" s="5">
        <v>11492000000</v>
      </c>
      <c r="O123" s="5">
        <v>12252000000</v>
      </c>
      <c r="P123" s="5">
        <v>14762000000</v>
      </c>
      <c r="Q123" s="5">
        <v>25588000000</v>
      </c>
      <c r="R123" s="5">
        <v>38959664407</v>
      </c>
      <c r="S123" s="5">
        <v>51491473618</v>
      </c>
      <c r="T123" s="5">
        <v>64529509735</v>
      </c>
      <c r="U123" s="5">
        <v>76102720581</v>
      </c>
      <c r="V123" s="5">
        <v>85608703824</v>
      </c>
      <c r="W123" s="5">
        <v>45362563765</v>
      </c>
      <c r="X123" s="5">
        <v>19979916930</v>
      </c>
    </row>
    <row r="124" spans="3:26" ht="15.5" x14ac:dyDescent="0.35">
      <c r="C124" t="s">
        <v>152</v>
      </c>
    </row>
    <row r="125" spans="3:26" ht="15.5" x14ac:dyDescent="0.35">
      <c r="C125" t="s">
        <v>153</v>
      </c>
      <c r="D125" s="5">
        <v>26063000000</v>
      </c>
      <c r="E125" s="5">
        <v>26949000000</v>
      </c>
      <c r="F125" s="5">
        <v>29748000000</v>
      </c>
      <c r="G125" s="5">
        <v>19328000000</v>
      </c>
      <c r="I125" s="5">
        <v>29748000000</v>
      </c>
      <c r="J125" s="5">
        <v>27061000000</v>
      </c>
      <c r="K125" s="5">
        <v>18976000000</v>
      </c>
      <c r="L125" s="5">
        <v>3918000000</v>
      </c>
      <c r="M125" s="5">
        <v>608725000000</v>
      </c>
      <c r="N125" s="5">
        <v>1520429000000</v>
      </c>
      <c r="O125" s="5">
        <v>9914000000</v>
      </c>
      <c r="P125" s="5">
        <v>50688000000</v>
      </c>
      <c r="Q125" s="5">
        <v>58706000000</v>
      </c>
      <c r="R125" s="5">
        <v>71985522862</v>
      </c>
      <c r="S125" s="5">
        <v>99905151402</v>
      </c>
      <c r="T125" s="5">
        <v>60256511064</v>
      </c>
      <c r="U125" s="5">
        <v>51581817164</v>
      </c>
      <c r="V125" s="5">
        <v>31438150554</v>
      </c>
      <c r="W125" s="5">
        <v>96358098213</v>
      </c>
      <c r="X125" s="5">
        <v>186909388113</v>
      </c>
      <c r="Y125" s="5">
        <v>137838188702</v>
      </c>
      <c r="Z125" s="5">
        <v>143179109760</v>
      </c>
    </row>
    <row r="126" spans="3:26" ht="15.5" x14ac:dyDescent="0.35">
      <c r="C126" t="s">
        <v>154</v>
      </c>
      <c r="D126" s="5">
        <v>1047526000000</v>
      </c>
      <c r="E126" s="5">
        <v>1180078000000</v>
      </c>
      <c r="F126" s="5">
        <v>937010000000</v>
      </c>
      <c r="G126" s="5">
        <v>641248000000</v>
      </c>
      <c r="I126" s="5">
        <v>937010000000</v>
      </c>
      <c r="J126" s="5">
        <v>1034447000000</v>
      </c>
      <c r="K126" s="5">
        <v>836988000000</v>
      </c>
      <c r="L126" s="5">
        <v>1553696000000</v>
      </c>
      <c r="M126" s="5">
        <v>2268730000000</v>
      </c>
      <c r="N126" s="5">
        <v>3972379000000</v>
      </c>
      <c r="O126" s="5">
        <v>953283000000</v>
      </c>
      <c r="P126" s="5">
        <v>780915000000</v>
      </c>
      <c r="Q126" s="5">
        <v>978185000000</v>
      </c>
      <c r="R126" s="5">
        <v>749966146582</v>
      </c>
      <c r="S126" s="5">
        <v>742490216326</v>
      </c>
      <c r="T126" s="5">
        <v>651985807625</v>
      </c>
      <c r="U126" s="5">
        <v>796474448056</v>
      </c>
      <c r="V126" s="5">
        <v>744274268607</v>
      </c>
      <c r="W126" s="5">
        <v>776735279582</v>
      </c>
      <c r="X126" s="5">
        <v>705472336001</v>
      </c>
      <c r="Y126" s="5">
        <v>538164224542</v>
      </c>
      <c r="Z126" s="5">
        <v>582346892443</v>
      </c>
    </row>
    <row r="127" spans="3:26" ht="15.5" x14ac:dyDescent="0.35">
      <c r="C127" t="s">
        <v>155</v>
      </c>
    </row>
    <row r="128" spans="3:26" ht="15.5" x14ac:dyDescent="0.35">
      <c r="C128" t="s">
        <v>156</v>
      </c>
      <c r="D128" s="5">
        <v>519909000000</v>
      </c>
      <c r="E128" s="5">
        <v>519909000000</v>
      </c>
      <c r="F128" s="5">
        <v>519909000000</v>
      </c>
      <c r="G128" s="5">
        <v>519909000000</v>
      </c>
      <c r="I128" s="5">
        <v>519909000000</v>
      </c>
      <c r="J128" s="5">
        <v>519909000000</v>
      </c>
      <c r="K128" s="5">
        <v>519909000000</v>
      </c>
      <c r="L128" s="5">
        <v>577676000000</v>
      </c>
      <c r="M128" s="5">
        <v>577676000000</v>
      </c>
      <c r="N128" s="5">
        <v>577676000000</v>
      </c>
      <c r="O128" s="5">
        <v>577676000000</v>
      </c>
      <c r="P128" s="5">
        <v>577676000000</v>
      </c>
      <c r="Q128" s="5">
        <v>577676000000</v>
      </c>
      <c r="R128" s="5">
        <v>577676400000</v>
      </c>
      <c r="S128" s="5">
        <v>577676400000</v>
      </c>
      <c r="T128" s="5">
        <v>577676400000</v>
      </c>
      <c r="U128" s="5">
        <v>577676400000</v>
      </c>
      <c r="V128" s="5">
        <v>577676400000</v>
      </c>
      <c r="W128" s="5">
        <v>577676400000</v>
      </c>
      <c r="X128" s="5">
        <v>577676400000</v>
      </c>
      <c r="Y128" s="5">
        <v>577676400000</v>
      </c>
      <c r="Z128" s="5">
        <v>577676400000</v>
      </c>
    </row>
    <row r="129" spans="2:26" ht="15.5" x14ac:dyDescent="0.35">
      <c r="C129" t="s">
        <v>157</v>
      </c>
      <c r="D129" s="5">
        <v>46138000000</v>
      </c>
      <c r="E129" s="5">
        <v>46138000000</v>
      </c>
      <c r="F129" s="5">
        <v>46138000000</v>
      </c>
      <c r="G129" s="5">
        <v>46138000000</v>
      </c>
      <c r="I129" s="5">
        <v>46138000000</v>
      </c>
      <c r="J129" s="5">
        <v>46138000000</v>
      </c>
      <c r="K129" s="5">
        <v>46138000000</v>
      </c>
      <c r="L129" s="5">
        <v>51251000000</v>
      </c>
      <c r="M129" s="5">
        <v>51251000000</v>
      </c>
      <c r="N129" s="5">
        <v>51251000000</v>
      </c>
      <c r="O129" s="5">
        <v>51251000000</v>
      </c>
      <c r="P129" s="5">
        <v>51251000000</v>
      </c>
      <c r="Q129" s="5">
        <v>51251000000</v>
      </c>
      <c r="R129" s="5">
        <v>51130441727</v>
      </c>
      <c r="S129" s="5">
        <v>51130441727</v>
      </c>
      <c r="T129" s="5">
        <v>51130441727</v>
      </c>
      <c r="U129" s="5">
        <v>51130441727</v>
      </c>
      <c r="V129" s="5">
        <v>51130441727</v>
      </c>
      <c r="W129" s="5">
        <v>51130441727</v>
      </c>
      <c r="X129" s="5">
        <v>51130441727</v>
      </c>
      <c r="Y129" s="5">
        <v>51130441727</v>
      </c>
      <c r="Z129" s="5">
        <v>51130441727</v>
      </c>
    </row>
    <row r="130" spans="2:26" ht="15.5" x14ac:dyDescent="0.35">
      <c r="C130" t="s">
        <v>158</v>
      </c>
      <c r="D130" s="5">
        <v>7365587000000</v>
      </c>
      <c r="E130" s="5">
        <v>8163966000000</v>
      </c>
      <c r="F130" s="5">
        <v>7668370000000</v>
      </c>
      <c r="G130" s="5">
        <v>7275955000000</v>
      </c>
      <c r="I130" s="5">
        <v>7668370000000</v>
      </c>
      <c r="J130" s="5">
        <v>6782991000000</v>
      </c>
      <c r="K130" s="5">
        <v>6062260000000</v>
      </c>
      <c r="L130" s="5">
        <v>6996500000000</v>
      </c>
      <c r="M130" s="5">
        <v>6295668000000</v>
      </c>
      <c r="N130" s="5">
        <v>5907849000000</v>
      </c>
      <c r="O130" s="5">
        <v>4942745000000</v>
      </c>
      <c r="P130" s="5">
        <v>4049110000000</v>
      </c>
      <c r="Q130" s="5">
        <v>3475144000000</v>
      </c>
      <c r="R130" s="5">
        <v>2847090768415</v>
      </c>
      <c r="S130" s="5">
        <v>2144732481431</v>
      </c>
      <c r="T130" s="5">
        <v>1625987913079</v>
      </c>
      <c r="U130" s="5">
        <v>1369230340599</v>
      </c>
      <c r="V130" s="5">
        <v>1043984228158</v>
      </c>
      <c r="W130" s="5">
        <v>770378334080</v>
      </c>
      <c r="X130" s="5">
        <v>669145878032</v>
      </c>
      <c r="Y130" s="5">
        <v>562776336549</v>
      </c>
      <c r="Z130" s="5">
        <v>516065394359</v>
      </c>
    </row>
    <row r="131" spans="2:26" ht="15.5" x14ac:dyDescent="0.35">
      <c r="C131" t="s">
        <v>159</v>
      </c>
      <c r="D131" s="5">
        <v>135100000000</v>
      </c>
      <c r="E131" s="5">
        <v>135100000000</v>
      </c>
      <c r="F131" s="5">
        <v>135100000000</v>
      </c>
      <c r="G131" s="5">
        <v>135100000000</v>
      </c>
      <c r="I131" s="5">
        <v>135100000000</v>
      </c>
      <c r="J131" s="5">
        <v>135100000000</v>
      </c>
      <c r="K131" s="5">
        <v>135100000000</v>
      </c>
      <c r="L131" s="5">
        <v>135100000000</v>
      </c>
      <c r="M131" s="5">
        <v>135100000000</v>
      </c>
      <c r="N131" s="5">
        <v>135100000000</v>
      </c>
      <c r="O131" s="5">
        <v>135100000000</v>
      </c>
      <c r="P131" s="5">
        <v>135100000000</v>
      </c>
      <c r="Q131" s="5">
        <v>135100000000</v>
      </c>
      <c r="R131" s="5">
        <v>135100000000</v>
      </c>
      <c r="S131" s="5">
        <v>135100000000</v>
      </c>
      <c r="T131" s="5">
        <v>106800000000</v>
      </c>
      <c r="U131" s="5">
        <v>74300000000</v>
      </c>
      <c r="V131" s="5">
        <v>39000000000</v>
      </c>
      <c r="W131" s="5">
        <v>29000000000</v>
      </c>
      <c r="X131" s="5">
        <v>18000000000</v>
      </c>
      <c r="Y131" s="5">
        <v>11900000000</v>
      </c>
      <c r="Z131" s="5">
        <v>8900000000</v>
      </c>
    </row>
    <row r="132" spans="2:26" ht="15.5" x14ac:dyDescent="0.35">
      <c r="C132" t="s">
        <v>160</v>
      </c>
      <c r="D132" s="5">
        <v>7230487000000</v>
      </c>
      <c r="E132" s="5">
        <v>8028866000000</v>
      </c>
      <c r="F132" s="5">
        <v>7533270000000</v>
      </c>
      <c r="G132" s="5">
        <v>7140855000000</v>
      </c>
      <c r="I132" s="5">
        <v>7533270000000</v>
      </c>
      <c r="J132" s="5">
        <v>6647891000000</v>
      </c>
      <c r="K132" s="5">
        <v>5927160000000</v>
      </c>
      <c r="L132" s="5">
        <v>6861400000000</v>
      </c>
      <c r="M132" s="5">
        <v>6160568000000</v>
      </c>
      <c r="N132" s="5">
        <v>5772749000000</v>
      </c>
      <c r="O132" s="5">
        <v>4807645000000</v>
      </c>
      <c r="P132" s="5">
        <v>3914010000000</v>
      </c>
      <c r="Q132" s="5">
        <v>3340044000000</v>
      </c>
      <c r="R132" s="5">
        <v>2711990768415</v>
      </c>
      <c r="S132" s="5">
        <v>2009632481431</v>
      </c>
      <c r="T132" s="5">
        <v>1519187913079</v>
      </c>
      <c r="U132" s="5">
        <v>1294930340599</v>
      </c>
      <c r="V132" s="5">
        <v>1004984228158</v>
      </c>
      <c r="W132" s="5">
        <v>741378334080</v>
      </c>
      <c r="X132" s="5">
        <v>651145878032</v>
      </c>
      <c r="Y132" s="5">
        <v>550876336549</v>
      </c>
      <c r="Z132" s="5">
        <v>507165394359</v>
      </c>
    </row>
    <row r="133" spans="2:26" ht="15.5" x14ac:dyDescent="0.35">
      <c r="C133" t="s">
        <v>161</v>
      </c>
      <c r="D133" s="5">
        <v>7365587000000</v>
      </c>
      <c r="E133" s="5">
        <v>8163966000000</v>
      </c>
      <c r="F133" s="5">
        <v>7668370000000</v>
      </c>
      <c r="G133" s="5">
        <v>7275955000000</v>
      </c>
      <c r="I133" s="5">
        <v>7668370000000</v>
      </c>
      <c r="J133" s="5">
        <v>6782991000000</v>
      </c>
      <c r="K133" s="5">
        <v>6062260000000</v>
      </c>
      <c r="L133" s="5">
        <v>6996500000000</v>
      </c>
      <c r="M133" s="5">
        <v>6295668000000</v>
      </c>
      <c r="N133" s="5">
        <v>5907849000000</v>
      </c>
      <c r="O133" s="5">
        <v>4942745000000</v>
      </c>
      <c r="P133" s="5">
        <v>4049110000000</v>
      </c>
      <c r="Q133" s="5">
        <v>3475144000000</v>
      </c>
      <c r="R133" s="5">
        <v>2847090768415</v>
      </c>
      <c r="S133" s="5">
        <v>2144732481431</v>
      </c>
      <c r="T133" s="5">
        <v>1625987913079</v>
      </c>
      <c r="U133" s="5">
        <v>1369230340599</v>
      </c>
      <c r="V133" s="5">
        <v>1043984228158</v>
      </c>
      <c r="W133" s="5">
        <v>770378334080</v>
      </c>
      <c r="X133" s="5">
        <v>669145878032</v>
      </c>
      <c r="Y133" s="5">
        <v>562776336549</v>
      </c>
      <c r="Z133" s="5">
        <v>516065394359</v>
      </c>
    </row>
    <row r="134" spans="2:26" ht="15.5" x14ac:dyDescent="0.35">
      <c r="C134" t="s">
        <v>162</v>
      </c>
      <c r="D134" s="5">
        <v>92835000000</v>
      </c>
      <c r="E134" s="5">
        <v>102813000000</v>
      </c>
      <c r="F134" s="5">
        <v>95885000000</v>
      </c>
      <c r="G134" s="5">
        <v>88345000000</v>
      </c>
      <c r="I134" s="5">
        <v>95885000000</v>
      </c>
      <c r="J134" s="5">
        <v>87688000000</v>
      </c>
      <c r="K134" s="5">
        <v>86159000000</v>
      </c>
      <c r="L134" s="5">
        <v>83944000000</v>
      </c>
      <c r="M134" s="5">
        <v>90950000000</v>
      </c>
      <c r="N134" s="5">
        <v>95833000000</v>
      </c>
      <c r="O134" s="5">
        <v>106700000000</v>
      </c>
      <c r="P134" s="5">
        <v>114684000000</v>
      </c>
      <c r="Q134" s="5">
        <v>123879000000</v>
      </c>
      <c r="R134" s="5">
        <v>15750256278</v>
      </c>
      <c r="S134" s="5">
        <v>16646925819</v>
      </c>
      <c r="T134" s="5">
        <v>10277109491</v>
      </c>
      <c r="U134" s="5">
        <v>17109351760</v>
      </c>
      <c r="V134" s="5">
        <v>3728043537</v>
      </c>
      <c r="W134" s="5">
        <v>3261524045</v>
      </c>
      <c r="X134" s="5">
        <v>3170706500</v>
      </c>
      <c r="Y134" s="5">
        <v>2954591816</v>
      </c>
      <c r="Z134" s="5">
        <v>1326900987</v>
      </c>
    </row>
    <row r="135" spans="2:26" ht="15.5" x14ac:dyDescent="0.35">
      <c r="C135" t="s">
        <v>10</v>
      </c>
      <c r="D135" s="5">
        <v>8019388000000</v>
      </c>
      <c r="E135" s="5">
        <v>8824177000000</v>
      </c>
      <c r="F135" s="5">
        <v>8316460000000</v>
      </c>
      <c r="G135" s="5">
        <v>7933859000000</v>
      </c>
      <c r="I135" s="5">
        <v>8316460000000</v>
      </c>
      <c r="J135" s="5">
        <v>7426918000000</v>
      </c>
      <c r="K135" s="5">
        <v>6686968000000</v>
      </c>
      <c r="L135" s="5">
        <v>5822679000000</v>
      </c>
      <c r="M135" s="5">
        <v>5138126000000</v>
      </c>
      <c r="N135" s="5">
        <v>4781737000000</v>
      </c>
      <c r="O135" s="5">
        <v>5655139000000</v>
      </c>
      <c r="P135" s="5">
        <v>4774956000000</v>
      </c>
      <c r="Q135" s="5">
        <v>4208755000000</v>
      </c>
      <c r="R135" s="5">
        <v>3489233494783</v>
      </c>
      <c r="S135" s="5">
        <v>2797505693922</v>
      </c>
      <c r="T135" s="5">
        <v>2265097759730</v>
      </c>
      <c r="U135" s="5">
        <v>2015146534086</v>
      </c>
      <c r="V135" s="5">
        <v>1676519113422</v>
      </c>
      <c r="W135" s="5">
        <v>1402446699852</v>
      </c>
      <c r="X135" s="5">
        <v>1301123426259</v>
      </c>
      <c r="Y135" s="5">
        <v>1194537770092</v>
      </c>
      <c r="Z135" s="5">
        <v>1136650499585</v>
      </c>
    </row>
    <row r="136" spans="2:26" ht="15.5" x14ac:dyDescent="0.35">
      <c r="C136" t="s">
        <v>163</v>
      </c>
      <c r="D136" s="5">
        <v>9066914000000</v>
      </c>
      <c r="E136" s="5">
        <v>10004255000000</v>
      </c>
      <c r="F136" s="5">
        <v>9253470000000</v>
      </c>
      <c r="G136" s="5">
        <v>8575107000000</v>
      </c>
      <c r="I136" s="5">
        <v>9253470000000</v>
      </c>
      <c r="J136" s="5">
        <v>8461365000000</v>
      </c>
      <c r="K136" s="5">
        <v>7523956000000</v>
      </c>
      <c r="L136" s="5">
        <v>7376375000000</v>
      </c>
      <c r="M136" s="5">
        <v>7406856000000</v>
      </c>
      <c r="N136" s="5">
        <v>8754116000000</v>
      </c>
      <c r="O136" s="5">
        <v>6608422000000</v>
      </c>
      <c r="P136" s="5">
        <v>5555871000000</v>
      </c>
      <c r="Q136" s="5">
        <v>5186940000000</v>
      </c>
      <c r="R136" s="5">
        <v>4239199641365</v>
      </c>
      <c r="S136" s="5">
        <v>3539995910248</v>
      </c>
      <c r="T136" s="5">
        <v>2917083567355</v>
      </c>
      <c r="U136" s="5">
        <v>2811620982142</v>
      </c>
      <c r="V136" s="5">
        <v>2420793382029</v>
      </c>
      <c r="W136" s="5">
        <v>2179181979434</v>
      </c>
      <c r="X136" s="5">
        <v>2006595762260</v>
      </c>
      <c r="Y136" s="5">
        <v>1732701994634</v>
      </c>
      <c r="Z136" s="5">
        <v>1718997392028</v>
      </c>
    </row>
    <row r="137" spans="2:26" ht="15.5" x14ac:dyDescent="0.35">
      <c r="C137" t="s">
        <v>164</v>
      </c>
      <c r="D137" s="5">
        <v>10398175200</v>
      </c>
      <c r="E137" s="5">
        <v>10398175200</v>
      </c>
      <c r="F137" s="5">
        <v>10398175200</v>
      </c>
      <c r="G137" s="5">
        <v>10398175200</v>
      </c>
      <c r="I137" s="5">
        <v>10398175200</v>
      </c>
      <c r="J137" s="5">
        <v>10398175200</v>
      </c>
      <c r="K137" s="5">
        <v>10398175200</v>
      </c>
      <c r="L137" s="5">
        <v>11553528000</v>
      </c>
      <c r="M137" s="5">
        <v>11553528000</v>
      </c>
      <c r="N137" s="5">
        <v>11553528000</v>
      </c>
      <c r="O137" s="5">
        <v>11553528000</v>
      </c>
      <c r="P137" s="5">
        <v>11553528000</v>
      </c>
      <c r="Q137" s="5">
        <v>11553528000</v>
      </c>
      <c r="R137" s="5">
        <v>2888382000</v>
      </c>
      <c r="S137" s="5">
        <v>2888382000</v>
      </c>
      <c r="T137" s="5">
        <v>2888382000</v>
      </c>
      <c r="U137" s="5">
        <v>2888382000</v>
      </c>
      <c r="V137" s="5">
        <v>2888382000</v>
      </c>
      <c r="W137" s="5">
        <v>2888382000</v>
      </c>
      <c r="X137" s="5">
        <v>2888382000</v>
      </c>
      <c r="Y137" s="5">
        <v>2888382000</v>
      </c>
      <c r="Z137" s="5">
        <v>2888382000</v>
      </c>
    </row>
    <row r="139" spans="2:26" ht="15.5" x14ac:dyDescent="0.35">
      <c r="B139" t="s">
        <v>165</v>
      </c>
      <c r="C139" t="s">
        <v>166</v>
      </c>
      <c r="D139" s="5">
        <v>180558000000</v>
      </c>
      <c r="E139" s="5">
        <v>607544000000</v>
      </c>
      <c r="F139" s="5">
        <v>723926000000</v>
      </c>
      <c r="G139" s="5">
        <v>586581000000</v>
      </c>
      <c r="I139" s="5">
        <v>1693909000000</v>
      </c>
      <c r="J139" s="5">
        <v>1261583000000</v>
      </c>
      <c r="K139" s="5">
        <v>1396298000000</v>
      </c>
      <c r="L139" s="5">
        <v>259846000000</v>
      </c>
      <c r="M139" s="5">
        <v>1414447000000</v>
      </c>
      <c r="N139" s="5">
        <v>1217063000000</v>
      </c>
      <c r="O139" s="5">
        <v>1096817000000</v>
      </c>
      <c r="P139" s="5">
        <v>575823000000</v>
      </c>
      <c r="Q139" s="5">
        <v>1072516000000</v>
      </c>
      <c r="R139" s="5">
        <v>779108645836</v>
      </c>
      <c r="S139" s="5">
        <v>669463282892</v>
      </c>
      <c r="T139" s="5">
        <v>128022639236</v>
      </c>
      <c r="U139" s="5">
        <v>195989263645</v>
      </c>
      <c r="V139" s="5">
        <v>491603153597</v>
      </c>
      <c r="W139" s="5">
        <v>322963103223</v>
      </c>
      <c r="X139" s="5">
        <v>263881302428</v>
      </c>
      <c r="Y139" s="5">
        <v>15687936541</v>
      </c>
      <c r="Z139" s="5">
        <v>130839061099</v>
      </c>
    </row>
    <row r="140" spans="2:26" ht="15.5" x14ac:dyDescent="0.35">
      <c r="C140" t="s">
        <v>167</v>
      </c>
      <c r="D140" s="5">
        <v>3042922000000</v>
      </c>
      <c r="E140" s="5">
        <v>3021905000000</v>
      </c>
      <c r="F140" s="5">
        <v>2684606000000</v>
      </c>
      <c r="G140" s="5">
        <v>2306501000000</v>
      </c>
      <c r="I140" s="5">
        <v>9660995000000</v>
      </c>
      <c r="J140" s="5">
        <v>9702411000000</v>
      </c>
      <c r="K140" s="5">
        <v>9116603000000</v>
      </c>
      <c r="L140" s="5">
        <v>8508099000000</v>
      </c>
      <c r="M140" s="5">
        <v>7214907000000</v>
      </c>
      <c r="N140" s="5">
        <v>6601124000000</v>
      </c>
      <c r="O140" s="5">
        <v>6780452000000</v>
      </c>
      <c r="P140" s="5">
        <v>5991530000000</v>
      </c>
      <c r="Q140" s="5">
        <v>5193609000000</v>
      </c>
      <c r="R140" s="5">
        <v>5136766189192</v>
      </c>
      <c r="S140" s="5">
        <v>4775218928995</v>
      </c>
      <c r="T140" s="5">
        <v>4276607741068</v>
      </c>
      <c r="U140" s="5">
        <v>3729966817696</v>
      </c>
      <c r="V140" s="5">
        <v>3045933058444</v>
      </c>
      <c r="W140" s="5">
        <v>2245216063999</v>
      </c>
      <c r="X140" s="5">
        <v>2050248341783</v>
      </c>
      <c r="Y140" s="5">
        <v>1740551540208</v>
      </c>
      <c r="Z140" s="5">
        <v>1506235371938</v>
      </c>
    </row>
    <row r="141" spans="2:26" ht="15.5" x14ac:dyDescent="0.35">
      <c r="C141" t="s">
        <v>651</v>
      </c>
      <c r="V141" s="5">
        <v>-2488785726038</v>
      </c>
      <c r="W141" s="5">
        <v>-1841255902457</v>
      </c>
      <c r="X141" s="5">
        <v>-1739753292285</v>
      </c>
      <c r="Y141" s="5">
        <v>-1686233792236</v>
      </c>
      <c r="Z141" s="5">
        <v>-1343937518042</v>
      </c>
    </row>
    <row r="142" spans="2:26" ht="15.5" x14ac:dyDescent="0.35">
      <c r="C142" t="s">
        <v>652</v>
      </c>
      <c r="D142" s="5">
        <v>-2235814000000</v>
      </c>
      <c r="E142" s="5">
        <v>-1927130000000</v>
      </c>
      <c r="F142" s="5">
        <v>-1622582000000</v>
      </c>
      <c r="G142" s="5">
        <v>-1211184000000</v>
      </c>
      <c r="I142" s="5">
        <v>-5915100000000</v>
      </c>
      <c r="J142" s="5">
        <v>-6121244000000</v>
      </c>
      <c r="K142" s="5">
        <v>-5681173000000</v>
      </c>
      <c r="L142" s="5">
        <v>-6267061000000</v>
      </c>
      <c r="M142" s="5">
        <v>-4024329000000</v>
      </c>
      <c r="N142" s="5">
        <v>-3760713000000</v>
      </c>
      <c r="O142" s="5">
        <v>-3934654000000</v>
      </c>
      <c r="P142" s="5">
        <v>-3730114000000</v>
      </c>
      <c r="Q142" s="5">
        <v>-2673817000000</v>
      </c>
      <c r="R142" s="5">
        <v>-3035992092859</v>
      </c>
      <c r="S142" s="5">
        <v>-2959872843036</v>
      </c>
      <c r="T142" s="5">
        <v>-3211343422773</v>
      </c>
      <c r="U142" s="5">
        <v>-2613509325994</v>
      </c>
    </row>
    <row r="143" spans="2:26" ht="15.5" x14ac:dyDescent="0.35">
      <c r="C143" t="s">
        <v>653</v>
      </c>
      <c r="D143" s="5">
        <v>-107116000000</v>
      </c>
      <c r="E143" s="5">
        <v>-125833000000</v>
      </c>
      <c r="F143" s="5">
        <v>-88107000000</v>
      </c>
      <c r="G143" s="5">
        <v>-99865000000</v>
      </c>
      <c r="I143" s="5">
        <v>-395647000000</v>
      </c>
      <c r="J143" s="5">
        <v>-368768000000</v>
      </c>
      <c r="K143" s="5">
        <v>-352552000000</v>
      </c>
      <c r="L143" s="5">
        <v>-332674000000</v>
      </c>
      <c r="M143" s="5">
        <v>-307077000000</v>
      </c>
      <c r="N143" s="5">
        <v>-302420000000</v>
      </c>
      <c r="O143" s="5">
        <v>-280363000000</v>
      </c>
      <c r="P143" s="5">
        <v>-257142000000</v>
      </c>
      <c r="Q143" s="5">
        <v>-236093000000</v>
      </c>
      <c r="R143" s="5">
        <v>-213490349327</v>
      </c>
      <c r="S143" s="5">
        <v>-203604552431</v>
      </c>
      <c r="T143" s="5">
        <v>-183105097354</v>
      </c>
      <c r="U143" s="5">
        <v>-165787425795</v>
      </c>
    </row>
    <row r="144" spans="2:26" ht="15.5" x14ac:dyDescent="0.35">
      <c r="C144" t="s">
        <v>654</v>
      </c>
      <c r="D144" s="5">
        <v>-364619000000</v>
      </c>
      <c r="E144" s="5">
        <v>-369821000000</v>
      </c>
      <c r="F144" s="5">
        <v>-182281000000</v>
      </c>
      <c r="G144" s="5">
        <v>-356775000000</v>
      </c>
      <c r="I144" s="5">
        <v>-1421146000000</v>
      </c>
      <c r="J144" s="5">
        <v>-1643626000000</v>
      </c>
      <c r="K144" s="5">
        <v>-1493042000000</v>
      </c>
      <c r="L144" s="5">
        <v>-1276426000000</v>
      </c>
      <c r="M144" s="5">
        <v>-1143625000000</v>
      </c>
      <c r="N144" s="5">
        <v>-1066903000000</v>
      </c>
      <c r="O144" s="5">
        <v>-1374271000000</v>
      </c>
      <c r="P144" s="5">
        <v>-1284645000000</v>
      </c>
      <c r="Q144" s="5">
        <v>-1019241000000</v>
      </c>
      <c r="R144" s="5">
        <v>-943612130761</v>
      </c>
      <c r="S144" s="5">
        <v>-912064170649</v>
      </c>
      <c r="T144" s="5">
        <v>-684887689115</v>
      </c>
      <c r="U144" s="5">
        <v>-629604770357</v>
      </c>
    </row>
    <row r="145" spans="3:26" ht="15.5" x14ac:dyDescent="0.35">
      <c r="C145" t="s">
        <v>655</v>
      </c>
      <c r="D145" s="5">
        <v>-2707549000000</v>
      </c>
      <c r="E145" s="5">
        <v>-2422784000000</v>
      </c>
      <c r="F145" s="5">
        <v>-1892970000000</v>
      </c>
      <c r="G145" s="5">
        <v>-1667824000000</v>
      </c>
      <c r="I145" s="5">
        <v>-7731893000000</v>
      </c>
      <c r="J145" s="5">
        <v>-8133638000000</v>
      </c>
      <c r="K145" s="5">
        <v>-7526767000000</v>
      </c>
      <c r="L145" s="5">
        <v>-7876161000000</v>
      </c>
      <c r="M145" s="5">
        <v>-5475031000000</v>
      </c>
      <c r="N145" s="5">
        <v>-5130036000000</v>
      </c>
      <c r="O145" s="5">
        <v>-5589288000000</v>
      </c>
      <c r="P145" s="5">
        <v>-5271901000000</v>
      </c>
      <c r="Q145" s="5">
        <v>-3929151000000</v>
      </c>
      <c r="R145" s="5">
        <v>-4193094572947</v>
      </c>
      <c r="S145" s="5">
        <v>-4075541566116</v>
      </c>
      <c r="T145" s="5">
        <v>-4079336209242</v>
      </c>
      <c r="U145" s="5">
        <v>-3408901522146</v>
      </c>
      <c r="V145" s="5">
        <v>-2488785726038</v>
      </c>
      <c r="W145" s="5">
        <v>-1841255902457</v>
      </c>
      <c r="X145" s="5">
        <v>-1739753292285</v>
      </c>
      <c r="Y145" s="5">
        <v>-1686233792236</v>
      </c>
      <c r="Z145" s="5">
        <v>-1343937518042</v>
      </c>
    </row>
    <row r="146" spans="3:26" ht="15.5" x14ac:dyDescent="0.35">
      <c r="C146" t="s">
        <v>224</v>
      </c>
      <c r="U146" s="5">
        <v>10000</v>
      </c>
    </row>
    <row r="147" spans="3:26" ht="15.5" x14ac:dyDescent="0.35">
      <c r="C147" t="s">
        <v>522</v>
      </c>
    </row>
    <row r="148" spans="3:26" ht="15.5" x14ac:dyDescent="0.35">
      <c r="C148" t="s">
        <v>332</v>
      </c>
      <c r="D148" s="5">
        <v>14326000000</v>
      </c>
      <c r="E148" s="5">
        <v>13496000000</v>
      </c>
      <c r="F148" s="5">
        <v>10190000000</v>
      </c>
      <c r="G148" s="5">
        <v>8787000000</v>
      </c>
      <c r="I148" s="5">
        <v>38979000000</v>
      </c>
      <c r="J148" s="5">
        <v>37424000000</v>
      </c>
      <c r="K148" s="5">
        <v>69861000000</v>
      </c>
      <c r="L148" s="5">
        <v>127283000000</v>
      </c>
      <c r="M148" s="5">
        <v>155884000000</v>
      </c>
      <c r="N148" s="5">
        <v>58666000000</v>
      </c>
      <c r="O148" s="5">
        <v>105655000000</v>
      </c>
      <c r="P148" s="5">
        <v>60084000000</v>
      </c>
      <c r="Q148" s="5">
        <v>80355000000</v>
      </c>
      <c r="R148" s="5">
        <v>40335631050</v>
      </c>
      <c r="S148" s="5">
        <v>37316668783</v>
      </c>
      <c r="T148" s="5">
        <v>23576404186</v>
      </c>
      <c r="U148" s="5">
        <v>21427409890</v>
      </c>
      <c r="V148" s="5">
        <v>12085195324</v>
      </c>
      <c r="W148" s="5">
        <v>16416994017</v>
      </c>
      <c r="X148" s="5">
        <v>13692547104</v>
      </c>
      <c r="Y148" s="5">
        <v>21276314660</v>
      </c>
      <c r="Z148" s="5">
        <v>18059599995</v>
      </c>
    </row>
    <row r="149" spans="3:26" ht="15.5" x14ac:dyDescent="0.35">
      <c r="C149" t="s">
        <v>656</v>
      </c>
      <c r="D149" s="5">
        <v>19502000000</v>
      </c>
      <c r="E149" s="5">
        <v>21749000000</v>
      </c>
      <c r="F149" s="5">
        <v>20673000000</v>
      </c>
      <c r="G149" s="5">
        <v>13561000000</v>
      </c>
      <c r="I149" s="5">
        <v>64865000000</v>
      </c>
      <c r="J149" s="5">
        <v>85508000000</v>
      </c>
      <c r="K149" s="5">
        <v>54651000000</v>
      </c>
      <c r="L149" s="5">
        <v>52248000000</v>
      </c>
      <c r="M149" s="5">
        <v>55371000000</v>
      </c>
      <c r="N149" s="5">
        <v>75858000000</v>
      </c>
      <c r="O149" s="5">
        <v>89545000000</v>
      </c>
      <c r="P149" s="5">
        <v>97637000000</v>
      </c>
      <c r="Q149" s="5">
        <v>79301000000</v>
      </c>
      <c r="R149" s="5">
        <v>55006406191</v>
      </c>
      <c r="S149" s="5">
        <v>45395769412</v>
      </c>
      <c r="T149" s="5">
        <v>37736624521</v>
      </c>
      <c r="U149" s="5">
        <v>39692459576</v>
      </c>
      <c r="V149" s="5">
        <v>6574046751</v>
      </c>
      <c r="W149" s="5">
        <v>1709912233</v>
      </c>
      <c r="X149" s="5">
        <v>1437626036</v>
      </c>
      <c r="Y149" s="5">
        <v>681570800</v>
      </c>
    </row>
    <row r="150" spans="3:26" ht="15.5" x14ac:dyDescent="0.35">
      <c r="C150" t="s">
        <v>657</v>
      </c>
    </row>
    <row r="151" spans="3:26" ht="15.5" x14ac:dyDescent="0.35">
      <c r="C151" t="s">
        <v>526</v>
      </c>
      <c r="D151" s="5">
        <v>33828000000</v>
      </c>
      <c r="E151" s="5">
        <v>35245000000</v>
      </c>
      <c r="F151" s="5">
        <v>30863000000</v>
      </c>
      <c r="G151" s="5">
        <v>22348000000</v>
      </c>
      <c r="I151" s="5">
        <v>103844000000</v>
      </c>
      <c r="J151" s="5">
        <v>122932000000</v>
      </c>
      <c r="K151" s="5">
        <v>124512000000</v>
      </c>
      <c r="L151" s="5">
        <v>179531000000</v>
      </c>
      <c r="M151" s="5">
        <v>211255000000</v>
      </c>
      <c r="N151" s="5">
        <v>134524000000</v>
      </c>
      <c r="O151" s="5">
        <v>195200000000</v>
      </c>
      <c r="P151" s="5">
        <v>157721000000</v>
      </c>
      <c r="Q151" s="5">
        <v>159656000000</v>
      </c>
      <c r="R151" s="5">
        <v>95342037241</v>
      </c>
      <c r="S151" s="5">
        <v>82712438195</v>
      </c>
      <c r="T151" s="5">
        <v>61313028707</v>
      </c>
      <c r="U151" s="5">
        <v>61119869466</v>
      </c>
      <c r="V151" s="5">
        <v>18659242075</v>
      </c>
      <c r="W151" s="5">
        <v>18126906250</v>
      </c>
      <c r="X151" s="5">
        <v>15130173140</v>
      </c>
      <c r="Y151" s="5">
        <v>21957885460</v>
      </c>
      <c r="Z151" s="5">
        <v>18059599995</v>
      </c>
    </row>
    <row r="152" spans="3:26" ht="15.5" x14ac:dyDescent="0.35">
      <c r="C152" t="s">
        <v>658</v>
      </c>
    </row>
    <row r="153" spans="3:26" ht="15.5" x14ac:dyDescent="0.35">
      <c r="C153" t="s">
        <v>606</v>
      </c>
      <c r="D153" s="5">
        <v>-27000000</v>
      </c>
      <c r="E153" s="5">
        <v>-29000000</v>
      </c>
      <c r="F153" s="5">
        <v>-30000000</v>
      </c>
      <c r="G153" s="5">
        <v>-32000000</v>
      </c>
      <c r="I153" s="5">
        <v>-128000000</v>
      </c>
      <c r="J153" s="5">
        <v>-127000000</v>
      </c>
      <c r="K153" s="5">
        <v>-45168000000</v>
      </c>
      <c r="L153" s="5">
        <v>-116298000000</v>
      </c>
      <c r="M153" s="5">
        <v>-228831000000</v>
      </c>
      <c r="N153" s="5">
        <v>-27785000000</v>
      </c>
      <c r="O153" s="5">
        <v>-1463000000</v>
      </c>
      <c r="P153" s="5">
        <v>-1247000000</v>
      </c>
      <c r="Q153" s="5">
        <v>-1500000000</v>
      </c>
      <c r="R153" s="5">
        <v>-2035318620</v>
      </c>
      <c r="S153" s="5">
        <v>-2314561135</v>
      </c>
      <c r="T153" s="5">
        <v>-2896772313</v>
      </c>
      <c r="U153" s="5">
        <v>-7601363214</v>
      </c>
      <c r="V153" s="5">
        <v>-12727917849</v>
      </c>
      <c r="W153" s="5">
        <v>-27643885877</v>
      </c>
      <c r="X153" s="5">
        <v>-31704873080</v>
      </c>
      <c r="Y153" s="5">
        <v>-27705444951</v>
      </c>
      <c r="Z153" s="5">
        <v>-38055151783</v>
      </c>
    </row>
    <row r="154" spans="3:26" ht="15.5" x14ac:dyDescent="0.35">
      <c r="C154" t="s">
        <v>659</v>
      </c>
      <c r="N154" s="5">
        <v>-23287000000</v>
      </c>
    </row>
    <row r="155" spans="3:26" ht="15.5" x14ac:dyDescent="0.35">
      <c r="C155" t="s">
        <v>528</v>
      </c>
      <c r="D155" s="5">
        <v>-188616000000</v>
      </c>
      <c r="E155" s="5">
        <v>-26793000000</v>
      </c>
      <c r="F155" s="5">
        <v>-59626000000</v>
      </c>
      <c r="G155" s="5">
        <v>-74977000000</v>
      </c>
      <c r="I155" s="5">
        <v>-338909000000</v>
      </c>
      <c r="J155" s="5">
        <v>-393559000000</v>
      </c>
      <c r="K155" s="5">
        <v>-286066000000</v>
      </c>
      <c r="L155" s="5">
        <v>-427799000000</v>
      </c>
      <c r="M155" s="5">
        <v>-331696000000</v>
      </c>
      <c r="N155" s="5">
        <v>-321089000000</v>
      </c>
      <c r="O155" s="5">
        <v>-278947000000</v>
      </c>
      <c r="P155" s="5">
        <v>-291922000000</v>
      </c>
      <c r="Q155" s="5">
        <v>-347000000000</v>
      </c>
      <c r="R155" s="5">
        <v>-253029785147</v>
      </c>
      <c r="S155" s="5">
        <v>-111720131452</v>
      </c>
      <c r="T155" s="5">
        <v>-125695094342</v>
      </c>
      <c r="U155" s="5">
        <v>-170436720813</v>
      </c>
      <c r="V155" s="5">
        <v>-70916678805</v>
      </c>
      <c r="W155" s="5">
        <v>-72970804778</v>
      </c>
      <c r="X155" s="5">
        <v>-29938293251</v>
      </c>
      <c r="Y155" s="5">
        <v>-32882251940</v>
      </c>
      <c r="Z155" s="5">
        <v>-11463241009</v>
      </c>
    </row>
    <row r="156" spans="3:26" ht="15.5" x14ac:dyDescent="0.35">
      <c r="C156" t="s">
        <v>660</v>
      </c>
      <c r="D156" s="5">
        <v>-188643000000</v>
      </c>
      <c r="E156" s="5">
        <v>-26822000000</v>
      </c>
      <c r="F156" s="5">
        <v>-59656000000</v>
      </c>
      <c r="G156" s="5">
        <v>-75009000000</v>
      </c>
      <c r="I156" s="5">
        <v>-339037000000</v>
      </c>
      <c r="J156" s="5">
        <v>-393686000000</v>
      </c>
      <c r="K156" s="5">
        <v>-331234000000</v>
      </c>
      <c r="L156" s="5">
        <v>-544097000000</v>
      </c>
      <c r="M156" s="5">
        <v>-560527000000</v>
      </c>
      <c r="N156" s="5">
        <v>-372161000000</v>
      </c>
      <c r="O156" s="5">
        <v>-280410000000</v>
      </c>
      <c r="P156" s="5">
        <v>-293169000000</v>
      </c>
      <c r="Q156" s="5">
        <v>-348500000000</v>
      </c>
      <c r="R156" s="5">
        <v>-255065103767</v>
      </c>
      <c r="S156" s="5">
        <v>-114034692587</v>
      </c>
      <c r="T156" s="5">
        <v>-128591866655</v>
      </c>
      <c r="U156" s="5">
        <v>-178038084027</v>
      </c>
      <c r="V156" s="5">
        <v>-83644596654</v>
      </c>
      <c r="W156" s="5">
        <v>-100614690655</v>
      </c>
      <c r="X156" s="5">
        <v>-61643166331</v>
      </c>
      <c r="Y156" s="5">
        <v>-60587696891</v>
      </c>
      <c r="Z156" s="5">
        <v>-49518392792</v>
      </c>
    </row>
    <row r="157" spans="3:26" ht="15.5" x14ac:dyDescent="0.35">
      <c r="C157" t="s">
        <v>661</v>
      </c>
      <c r="F157" s="5">
        <v>-38917000000</v>
      </c>
      <c r="G157" s="5">
        <v>565000000</v>
      </c>
      <c r="J157" s="5">
        <v>-36436000000</v>
      </c>
      <c r="K157" s="5">
        <v>13184000000</v>
      </c>
      <c r="L157" s="5">
        <v>-7526000000</v>
      </c>
      <c r="M157" s="5">
        <v>23843000000</v>
      </c>
      <c r="N157" s="5">
        <v>-16388000000</v>
      </c>
      <c r="O157" s="5">
        <v>-9137000000</v>
      </c>
      <c r="P157" s="5">
        <v>-8358000000</v>
      </c>
      <c r="Q157" s="5">
        <v>-3098000000</v>
      </c>
      <c r="R157" s="5">
        <v>-4839903883</v>
      </c>
      <c r="S157" s="5">
        <v>1108174405</v>
      </c>
      <c r="T157" s="5">
        <v>-1970054642</v>
      </c>
      <c r="U157" s="5">
        <v>-8157827344</v>
      </c>
      <c r="V157" s="5">
        <v>-558824230</v>
      </c>
      <c r="W157" s="5">
        <v>1490726086</v>
      </c>
      <c r="X157" s="5">
        <v>-100753879</v>
      </c>
    </row>
    <row r="158" spans="3:26" ht="15.5" x14ac:dyDescent="0.35">
      <c r="C158" t="s">
        <v>172</v>
      </c>
      <c r="D158" s="5">
        <v>-1370492000000</v>
      </c>
      <c r="E158" s="5">
        <v>-3068000000</v>
      </c>
      <c r="F158" s="5">
        <v>-4621000000</v>
      </c>
      <c r="G158" s="5">
        <v>-18433000000</v>
      </c>
      <c r="I158" s="5">
        <v>-494842000000</v>
      </c>
      <c r="J158" s="5">
        <v>-444063000000</v>
      </c>
      <c r="K158" s="5">
        <v>-952562000000</v>
      </c>
      <c r="L158" s="5">
        <v>-1162008000000</v>
      </c>
      <c r="M158" s="5">
        <v>-2489537000000</v>
      </c>
      <c r="N158" s="5">
        <v>1024537000000</v>
      </c>
      <c r="O158" s="5">
        <v>-235682000000</v>
      </c>
      <c r="P158" s="5">
        <v>-162727000000</v>
      </c>
      <c r="Q158" s="5">
        <v>-73801000000</v>
      </c>
      <c r="R158" s="5">
        <v>-29521421384</v>
      </c>
      <c r="S158" s="5">
        <v>-26230857126</v>
      </c>
      <c r="T158" s="5">
        <v>-99002304236</v>
      </c>
      <c r="U158" s="5">
        <v>-36359064683</v>
      </c>
      <c r="V158" s="5">
        <v>-147109164794</v>
      </c>
      <c r="W158" s="5">
        <v>-169720100529</v>
      </c>
      <c r="X158" s="5">
        <v>122858082751</v>
      </c>
      <c r="Y158" s="5">
        <v>-21293579821</v>
      </c>
      <c r="Z158" s="5">
        <v>164101689571</v>
      </c>
    </row>
    <row r="159" spans="3:26" ht="15.5" x14ac:dyDescent="0.35">
      <c r="C159" t="s">
        <v>173</v>
      </c>
      <c r="D159" s="5">
        <v>-92803000000</v>
      </c>
      <c r="E159" s="5">
        <v>-50083000000</v>
      </c>
      <c r="F159" s="5">
        <v>-102104000000</v>
      </c>
      <c r="G159" s="5">
        <v>-107366000000</v>
      </c>
      <c r="I159" s="5">
        <v>-470021000000</v>
      </c>
      <c r="J159" s="5">
        <v>-557522000000</v>
      </c>
      <c r="K159" s="5">
        <v>481946000000</v>
      </c>
      <c r="L159" s="5">
        <v>551903000000</v>
      </c>
      <c r="M159" s="5">
        <v>1024322000000</v>
      </c>
      <c r="N159" s="5">
        <v>-2632522000000</v>
      </c>
      <c r="O159" s="5">
        <v>-264854000000</v>
      </c>
      <c r="P159" s="5">
        <v>-1089186000000</v>
      </c>
      <c r="Q159" s="5">
        <v>-399687000000</v>
      </c>
      <c r="R159" s="5">
        <v>-77338111138</v>
      </c>
      <c r="S159" s="5">
        <v>-283394639132</v>
      </c>
      <c r="T159" s="5">
        <v>-151360410751</v>
      </c>
      <c r="U159" s="5">
        <v>-83894854034</v>
      </c>
      <c r="V159" s="5">
        <v>-54267583999</v>
      </c>
      <c r="W159" s="5">
        <v>-299509426464</v>
      </c>
      <c r="X159" s="5">
        <v>-219246587233</v>
      </c>
      <c r="Y159" s="5">
        <v>55944182117</v>
      </c>
      <c r="Z159" s="5">
        <v>-172062864091</v>
      </c>
    </row>
    <row r="160" spans="3:26" ht="15.5" x14ac:dyDescent="0.35">
      <c r="C160" t="s">
        <v>662</v>
      </c>
      <c r="Y160" s="5">
        <v>160000000000</v>
      </c>
      <c r="Z160" s="5">
        <v>-160000000000</v>
      </c>
    </row>
    <row r="161" spans="3:26" ht="15.5" x14ac:dyDescent="0.35">
      <c r="C161" t="s">
        <v>663</v>
      </c>
      <c r="K161" s="5">
        <v>849473000000</v>
      </c>
      <c r="L161" s="5">
        <v>910361000000</v>
      </c>
      <c r="M161" s="5">
        <v>1969375000000</v>
      </c>
      <c r="N161" s="5">
        <v>199854000000</v>
      </c>
    </row>
    <row r="162" spans="3:26" ht="15.5" x14ac:dyDescent="0.35">
      <c r="C162" t="s">
        <v>664</v>
      </c>
      <c r="O162" s="5">
        <v>-60509000000</v>
      </c>
      <c r="S162" s="5">
        <v>-17844408550</v>
      </c>
      <c r="W162" s="5">
        <v>-35084528880</v>
      </c>
      <c r="X162" s="5">
        <v>-8380215665</v>
      </c>
      <c r="Y162" s="5">
        <v>-10404020353</v>
      </c>
    </row>
    <row r="163" spans="3:26" ht="15.5" x14ac:dyDescent="0.35">
      <c r="C163" t="s">
        <v>665</v>
      </c>
      <c r="N163" s="5">
        <v>-19613000000</v>
      </c>
      <c r="Q163" s="5">
        <v>150000000</v>
      </c>
    </row>
    <row r="164" spans="3:26" ht="15.5" x14ac:dyDescent="0.35">
      <c r="C164" t="s">
        <v>666</v>
      </c>
      <c r="D164" s="5">
        <v>5040000000</v>
      </c>
      <c r="E164" s="5">
        <v>5289000000</v>
      </c>
      <c r="F164" s="5">
        <v>5664000000</v>
      </c>
      <c r="G164" s="5">
        <v>5986000000</v>
      </c>
      <c r="I164" s="5">
        <v>19761000000</v>
      </c>
      <c r="J164" s="5">
        <v>20280000000</v>
      </c>
      <c r="K164" s="5">
        <v>25033000000</v>
      </c>
      <c r="L164" s="5">
        <v>19462000000</v>
      </c>
      <c r="M164" s="5">
        <v>24053000000</v>
      </c>
      <c r="N164" s="5">
        <v>24108000000</v>
      </c>
      <c r="O164" s="5">
        <v>16657000000</v>
      </c>
      <c r="P164" s="5">
        <v>19319000000</v>
      </c>
      <c r="Q164" s="5">
        <v>13265000000</v>
      </c>
      <c r="R164" s="5">
        <v>12927382815</v>
      </c>
      <c r="S164" s="5">
        <v>8838110941</v>
      </c>
      <c r="T164" s="5">
        <v>9134201249</v>
      </c>
      <c r="U164" s="5">
        <v>8286084464</v>
      </c>
    </row>
    <row r="165" spans="3:26" ht="15.5" x14ac:dyDescent="0.35">
      <c r="C165" t="s">
        <v>667</v>
      </c>
      <c r="Q165" s="5">
        <v>6968000000</v>
      </c>
    </row>
    <row r="166" spans="3:26" ht="15.5" x14ac:dyDescent="0.35">
      <c r="C166" t="s">
        <v>486</v>
      </c>
      <c r="G166" s="5">
        <v>-2000000000</v>
      </c>
      <c r="I166" s="5">
        <v>-8200000000</v>
      </c>
      <c r="T166" s="5">
        <v>-49452200000</v>
      </c>
      <c r="U166" s="5">
        <v>-16350000000</v>
      </c>
    </row>
    <row r="167" spans="3:26" ht="15.5" x14ac:dyDescent="0.35">
      <c r="C167" t="s">
        <v>668</v>
      </c>
      <c r="M167" s="5">
        <v>8700000000</v>
      </c>
    </row>
    <row r="168" spans="3:26" ht="15.5" x14ac:dyDescent="0.35">
      <c r="C168" t="s">
        <v>647</v>
      </c>
      <c r="M168" s="5">
        <v>-722458000000</v>
      </c>
      <c r="N168" s="5">
        <v>-2413701000000</v>
      </c>
      <c r="P168" s="5">
        <v>-735084000000</v>
      </c>
    </row>
    <row r="169" spans="3:26" ht="15.5" x14ac:dyDescent="0.35">
      <c r="C169" t="s">
        <v>175</v>
      </c>
      <c r="D169" s="5">
        <v>-73488000000</v>
      </c>
      <c r="E169" s="5">
        <v>-50639000000</v>
      </c>
      <c r="F169" s="5">
        <v>381636000000</v>
      </c>
      <c r="G169" s="5">
        <v>-675561000000</v>
      </c>
      <c r="I169" s="5">
        <v>-424203000000</v>
      </c>
      <c r="J169" s="5">
        <v>-255385000000</v>
      </c>
      <c r="K169" s="5">
        <v>-236503000000</v>
      </c>
      <c r="L169" s="5">
        <v>-374366000000</v>
      </c>
      <c r="M169" s="5">
        <v>-252085000000</v>
      </c>
      <c r="N169" s="5">
        <v>-401835000000</v>
      </c>
      <c r="O169" s="5">
        <v>-243066000000</v>
      </c>
      <c r="P169" s="5">
        <v>-335504000000</v>
      </c>
      <c r="Q169" s="5">
        <v>-350079000000</v>
      </c>
      <c r="R169" s="5">
        <v>-41497871418</v>
      </c>
      <c r="S169" s="5">
        <v>-244036641351</v>
      </c>
      <c r="T169" s="5">
        <v>-110005997024</v>
      </c>
      <c r="U169" s="5">
        <v>-88857102494</v>
      </c>
      <c r="V169" s="5">
        <v>-34577041031</v>
      </c>
      <c r="W169" s="5">
        <v>-264978674874</v>
      </c>
      <c r="X169" s="5">
        <v>-211993508861</v>
      </c>
      <c r="Y169" s="5">
        <v>-99676339743</v>
      </c>
      <c r="Z169" s="5">
        <v>-105568000447</v>
      </c>
    </row>
    <row r="170" spans="3:26" ht="15.5" x14ac:dyDescent="0.35">
      <c r="C170" t="s">
        <v>417</v>
      </c>
      <c r="D170" s="5">
        <v>-19008000000</v>
      </c>
      <c r="E170" s="5">
        <v>-4270000000</v>
      </c>
      <c r="F170" s="5">
        <v>-482916000000</v>
      </c>
      <c r="G170" s="5">
        <v>563618000000</v>
      </c>
      <c r="I170" s="5">
        <v>-50538000000</v>
      </c>
      <c r="J170" s="5">
        <v>-323601000000</v>
      </c>
      <c r="K170" s="5">
        <v>-149211000000</v>
      </c>
    </row>
    <row r="171" spans="3:26" ht="15.5" x14ac:dyDescent="0.35">
      <c r="C171" t="s">
        <v>335</v>
      </c>
      <c r="D171" s="5">
        <v>28000000</v>
      </c>
      <c r="E171" s="5">
        <v>35000000</v>
      </c>
      <c r="F171" s="5">
        <v>805000000</v>
      </c>
      <c r="G171" s="5">
        <v>539000000</v>
      </c>
      <c r="I171" s="5">
        <v>3482000000</v>
      </c>
      <c r="J171" s="5">
        <v>3327000000</v>
      </c>
      <c r="K171" s="5">
        <v>874000000</v>
      </c>
      <c r="L171" s="5">
        <v>722000000</v>
      </c>
      <c r="M171" s="5">
        <v>93000000</v>
      </c>
      <c r="N171" s="5">
        <v>4345000000</v>
      </c>
      <c r="O171" s="5">
        <v>524000000</v>
      </c>
      <c r="P171" s="5">
        <v>325000000</v>
      </c>
      <c r="Q171" s="5">
        <v>256000000</v>
      </c>
      <c r="R171" s="5">
        <v>676160456</v>
      </c>
      <c r="S171" s="5">
        <v>4365589771</v>
      </c>
      <c r="T171" s="5">
        <v>69944046</v>
      </c>
      <c r="U171" s="5">
        <v>19245048068</v>
      </c>
      <c r="Z171" s="5">
        <v>110883437112</v>
      </c>
    </row>
    <row r="172" spans="3:26" ht="15.5" x14ac:dyDescent="0.35">
      <c r="C172" t="s">
        <v>669</v>
      </c>
      <c r="N172" s="5">
        <v>-16500000000</v>
      </c>
      <c r="P172" s="5">
        <v>-21500000000</v>
      </c>
      <c r="Q172" s="5">
        <v>-66653000000</v>
      </c>
      <c r="R172" s="5">
        <v>-47100000000</v>
      </c>
      <c r="S172" s="5">
        <v>-25500000000</v>
      </c>
    </row>
    <row r="173" spans="3:26" ht="15.5" x14ac:dyDescent="0.35">
      <c r="C173" t="s">
        <v>670</v>
      </c>
    </row>
    <row r="174" spans="3:26" ht="15.5" x14ac:dyDescent="0.35">
      <c r="C174" t="s">
        <v>671</v>
      </c>
    </row>
    <row r="175" spans="3:26" ht="15.5" x14ac:dyDescent="0.35">
      <c r="C175" t="s">
        <v>419</v>
      </c>
      <c r="D175" s="5">
        <v>-5374000000</v>
      </c>
      <c r="E175" s="5">
        <v>-498000000</v>
      </c>
      <c r="F175" s="5">
        <v>-7293000000</v>
      </c>
      <c r="G175" s="5">
        <v>51000000</v>
      </c>
      <c r="I175" s="5">
        <v>-8009000000</v>
      </c>
      <c r="J175" s="5">
        <v>-2150000000</v>
      </c>
      <c r="K175" s="5">
        <v>-6194000000</v>
      </c>
      <c r="N175" s="5">
        <v>-421000000</v>
      </c>
      <c r="O175" s="5">
        <v>-246000000</v>
      </c>
      <c r="P175" s="5">
        <v>-4108000000</v>
      </c>
      <c r="Q175" s="5">
        <v>-1725000000</v>
      </c>
      <c r="R175" s="5">
        <v>-2305726341</v>
      </c>
      <c r="S175" s="5">
        <v>-6836413943</v>
      </c>
      <c r="T175" s="5">
        <v>-1301234788</v>
      </c>
      <c r="U175" s="5">
        <v>-6070904572</v>
      </c>
      <c r="V175" s="5">
        <v>-19096121513</v>
      </c>
    </row>
    <row r="176" spans="3:26" ht="15.5" x14ac:dyDescent="0.35">
      <c r="C176" t="s">
        <v>672</v>
      </c>
      <c r="D176" s="5">
        <v>-1000000</v>
      </c>
      <c r="G176" s="5">
        <v>1000000</v>
      </c>
      <c r="I176" s="5">
        <v>-2314000000</v>
      </c>
      <c r="J176" s="5">
        <v>7000000</v>
      </c>
      <c r="K176" s="5">
        <v>-1526000000</v>
      </c>
      <c r="M176" s="5">
        <v>-156000000</v>
      </c>
      <c r="N176" s="5">
        <v>1726000000</v>
      </c>
      <c r="O176" s="5">
        <v>21786000000</v>
      </c>
      <c r="P176" s="5">
        <v>-12634000000</v>
      </c>
      <c r="Q176" s="5">
        <v>-1869000000</v>
      </c>
      <c r="R176" s="5">
        <v>-38056650</v>
      </c>
      <c r="S176" s="5">
        <v>-2380876000</v>
      </c>
      <c r="T176" s="5">
        <v>194875766</v>
      </c>
      <c r="U176" s="5">
        <v>-147979500</v>
      </c>
      <c r="V176" s="5">
        <v>-594421455</v>
      </c>
      <c r="W176" s="5">
        <v>553777290</v>
      </c>
      <c r="X176" s="5">
        <v>1127137293</v>
      </c>
      <c r="Y176" s="5">
        <v>6024542213</v>
      </c>
      <c r="Z176" s="5">
        <v>-17378300756</v>
      </c>
    </row>
    <row r="177" spans="3:26" ht="15.5" x14ac:dyDescent="0.35">
      <c r="C177" t="s">
        <v>673</v>
      </c>
      <c r="L177" s="5">
        <v>-4276000000</v>
      </c>
      <c r="M177" s="5">
        <v>-3200000000</v>
      </c>
      <c r="N177" s="5">
        <v>-10485000000</v>
      </c>
    </row>
    <row r="178" spans="3:26" ht="15.5" x14ac:dyDescent="0.35">
      <c r="C178" t="s">
        <v>674</v>
      </c>
    </row>
    <row r="179" spans="3:26" ht="15.5" x14ac:dyDescent="0.35">
      <c r="C179" t="s">
        <v>189</v>
      </c>
      <c r="D179" s="5">
        <v>-1370492000000</v>
      </c>
      <c r="E179" s="5">
        <v>-3068000000</v>
      </c>
      <c r="F179" s="5">
        <v>-4621000000</v>
      </c>
      <c r="G179" s="5">
        <v>-18433000000</v>
      </c>
      <c r="I179" s="5">
        <v>-494842000000</v>
      </c>
      <c r="J179" s="5">
        <v>-444063000000</v>
      </c>
      <c r="K179" s="5">
        <v>-952562000000</v>
      </c>
      <c r="L179" s="5">
        <v>-1162008000000</v>
      </c>
      <c r="M179" s="5">
        <v>-2489537000000</v>
      </c>
      <c r="N179" s="5">
        <v>1024537000000</v>
      </c>
      <c r="O179" s="5">
        <v>-235682000000</v>
      </c>
      <c r="P179" s="5">
        <v>-162727000000</v>
      </c>
      <c r="Q179" s="5">
        <v>-73801000000</v>
      </c>
      <c r="R179" s="5">
        <v>-29521421384</v>
      </c>
      <c r="S179" s="5">
        <v>-26230857126</v>
      </c>
      <c r="T179" s="5">
        <v>-99002304236</v>
      </c>
      <c r="U179" s="5">
        <v>-36359064683</v>
      </c>
      <c r="V179" s="5">
        <v>-147109164794</v>
      </c>
      <c r="W179" s="5">
        <v>-169720100529</v>
      </c>
      <c r="X179" s="5">
        <v>122858082751</v>
      </c>
      <c r="Y179" s="5">
        <v>-21293579821</v>
      </c>
      <c r="Z179" s="5">
        <v>164101689571</v>
      </c>
    </row>
    <row r="180" spans="3:26" ht="15.5" x14ac:dyDescent="0.35">
      <c r="C180" t="s">
        <v>675</v>
      </c>
      <c r="X180" s="5">
        <v>360000000000</v>
      </c>
      <c r="Y180" s="5">
        <v>250000000000</v>
      </c>
    </row>
    <row r="181" spans="3:26" ht="15.5" x14ac:dyDescent="0.35">
      <c r="C181" t="s">
        <v>676</v>
      </c>
      <c r="K181" s="5">
        <v>-600000000000</v>
      </c>
      <c r="L181" s="5">
        <v>-900000000000</v>
      </c>
      <c r="M181" s="5">
        <v>-1500000000000</v>
      </c>
      <c r="N181" s="5">
        <v>2998212000000</v>
      </c>
    </row>
    <row r="182" spans="3:26" ht="15.5" x14ac:dyDescent="0.35">
      <c r="C182" t="s">
        <v>677</v>
      </c>
      <c r="N182" s="5">
        <v>-1848564000000</v>
      </c>
    </row>
    <row r="183" spans="3:26" ht="15.5" x14ac:dyDescent="0.35">
      <c r="C183" t="s">
        <v>678</v>
      </c>
      <c r="F183" s="5">
        <v>102000000</v>
      </c>
      <c r="G183" s="5">
        <v>-168000000</v>
      </c>
      <c r="J183" s="5">
        <v>127000000</v>
      </c>
      <c r="K183" s="5">
        <v>118000000</v>
      </c>
      <c r="L183" s="5">
        <v>109000000</v>
      </c>
      <c r="M183" s="5">
        <v>-897000000</v>
      </c>
      <c r="N183" s="5">
        <v>-470000000</v>
      </c>
      <c r="O183" s="5">
        <v>-23691000000</v>
      </c>
      <c r="P183" s="5">
        <v>24163000000</v>
      </c>
      <c r="Q183" s="5">
        <v>-470000000</v>
      </c>
      <c r="R183" s="5">
        <v>163984255</v>
      </c>
      <c r="S183" s="5">
        <v>-6671820024</v>
      </c>
      <c r="T183" s="5">
        <v>-12201529598</v>
      </c>
      <c r="U183" s="5">
        <v>16144332479</v>
      </c>
      <c r="V183" s="5">
        <v>-46757876176</v>
      </c>
      <c r="W183" s="5">
        <v>13382232546</v>
      </c>
      <c r="X183" s="5">
        <v>-3088273390</v>
      </c>
      <c r="Y183" s="5">
        <v>-5703423629</v>
      </c>
      <c r="Z183" s="5">
        <v>-2144840463</v>
      </c>
    </row>
    <row r="184" spans="3:26" ht="15.5" x14ac:dyDescent="0.35">
      <c r="C184" t="s">
        <v>679</v>
      </c>
      <c r="F184" s="5">
        <v>155000000</v>
      </c>
      <c r="G184" s="5">
        <v>-155000000</v>
      </c>
    </row>
    <row r="185" spans="3:26" ht="15.5" x14ac:dyDescent="0.35">
      <c r="C185" t="s">
        <v>336</v>
      </c>
      <c r="D185" s="5">
        <v>-3292000000</v>
      </c>
      <c r="E185" s="5">
        <v>-3068000000</v>
      </c>
      <c r="F185" s="5">
        <v>-4878000000</v>
      </c>
      <c r="G185" s="5">
        <v>-2061000000</v>
      </c>
      <c r="I185" s="5">
        <v>-11326000000</v>
      </c>
      <c r="J185" s="5">
        <v>-12304000000</v>
      </c>
      <c r="K185" s="5">
        <v>-11051000000</v>
      </c>
      <c r="L185" s="5">
        <v>-15730000000</v>
      </c>
      <c r="M185" s="5">
        <v>-17876000000</v>
      </c>
      <c r="N185" s="5">
        <v>-16105000000</v>
      </c>
      <c r="O185" s="5">
        <v>-263000000</v>
      </c>
      <c r="P185" s="5">
        <v>-290000000</v>
      </c>
      <c r="Q185" s="5">
        <v>-265000000</v>
      </c>
      <c r="T185" s="5">
        <v>-773606370</v>
      </c>
      <c r="U185" s="5">
        <v>-6513405934</v>
      </c>
      <c r="V185" s="5">
        <v>-23208431475</v>
      </c>
      <c r="W185" s="5">
        <v>-29472427932</v>
      </c>
      <c r="X185" s="5">
        <v>-3716741690</v>
      </c>
      <c r="Y185" s="5">
        <v>-24281249942</v>
      </c>
      <c r="Z185" s="5">
        <v>-71996103049</v>
      </c>
    </row>
    <row r="186" spans="3:26" ht="15.5" x14ac:dyDescent="0.35">
      <c r="C186" t="s">
        <v>680</v>
      </c>
      <c r="M186" s="5">
        <v>-11022000000</v>
      </c>
      <c r="N186" s="5">
        <v>-20836000000</v>
      </c>
      <c r="O186" s="5">
        <v>-27602000000</v>
      </c>
      <c r="P186" s="5">
        <v>-27481000000</v>
      </c>
      <c r="Q186" s="5">
        <v>-23500000000</v>
      </c>
      <c r="R186" s="5">
        <v>-21518518527</v>
      </c>
      <c r="S186" s="5">
        <v>-19564386966</v>
      </c>
      <c r="T186" s="5">
        <v>-5904820355</v>
      </c>
    </row>
    <row r="187" spans="3:26" ht="15.5" x14ac:dyDescent="0.35">
      <c r="C187" t="s">
        <v>197</v>
      </c>
      <c r="N187" s="5">
        <v>-17164000000</v>
      </c>
      <c r="O187" s="5">
        <v>-34193000000</v>
      </c>
      <c r="X187" s="5">
        <v>-150000000000</v>
      </c>
      <c r="Y187" s="5">
        <v>-116405120800</v>
      </c>
      <c r="Z187" s="5">
        <v>-72553600000</v>
      </c>
    </row>
    <row r="188" spans="3:26" ht="15.5" x14ac:dyDescent="0.35">
      <c r="C188" t="s">
        <v>192</v>
      </c>
      <c r="T188" s="5">
        <v>-30714285714</v>
      </c>
      <c r="V188" s="5">
        <v>-92142857143</v>
      </c>
      <c r="W188" s="5">
        <v>-152142857143</v>
      </c>
      <c r="X188" s="5">
        <v>-94642857143</v>
      </c>
      <c r="Y188" s="5">
        <v>-165803785450</v>
      </c>
      <c r="Z188" s="5">
        <v>-80774074669</v>
      </c>
    </row>
    <row r="189" spans="3:26" ht="15.5" x14ac:dyDescent="0.35">
      <c r="C189" t="s">
        <v>681</v>
      </c>
    </row>
    <row r="190" spans="3:26" ht="15.5" x14ac:dyDescent="0.35">
      <c r="C190" t="s">
        <v>201</v>
      </c>
      <c r="T190" s="5">
        <v>-30714285714</v>
      </c>
      <c r="U190" s="5">
        <v>-60000000000</v>
      </c>
      <c r="V190" s="5">
        <v>-92142857143</v>
      </c>
      <c r="W190" s="5">
        <v>-152142857143</v>
      </c>
      <c r="X190" s="5">
        <v>-94642857143</v>
      </c>
      <c r="Y190" s="5">
        <v>-165803785450</v>
      </c>
      <c r="Z190" s="5">
        <v>-80774074669</v>
      </c>
    </row>
    <row r="191" spans="3:26" ht="15.5" x14ac:dyDescent="0.35">
      <c r="C191" t="s">
        <v>682</v>
      </c>
      <c r="Z191" s="5">
        <v>391570307752</v>
      </c>
    </row>
    <row r="192" spans="3:26" ht="15.5" x14ac:dyDescent="0.35">
      <c r="C192" t="s">
        <v>640</v>
      </c>
      <c r="Y192" s="5">
        <v>2500000000</v>
      </c>
    </row>
    <row r="193" spans="2:26" ht="15.5" x14ac:dyDescent="0.35">
      <c r="C193" t="s">
        <v>683</v>
      </c>
      <c r="O193" s="5">
        <v>-149933000000</v>
      </c>
      <c r="P193" s="5">
        <v>-159119000000</v>
      </c>
      <c r="Q193" s="5">
        <v>-49566000000</v>
      </c>
      <c r="R193" s="5">
        <v>-8166887112</v>
      </c>
      <c r="S193" s="5">
        <v>5349864</v>
      </c>
      <c r="U193" s="5">
        <v>15000000000</v>
      </c>
      <c r="V193" s="5">
        <v>15000000000</v>
      </c>
      <c r="X193" s="5">
        <v>18000000000</v>
      </c>
    </row>
    <row r="194" spans="2:26" ht="15.5" x14ac:dyDescent="0.35">
      <c r="C194" t="s">
        <v>684</v>
      </c>
      <c r="D194" s="5">
        <v>-1367200000000</v>
      </c>
      <c r="G194" s="5">
        <v>-16049000000</v>
      </c>
      <c r="I194" s="5">
        <v>-483516000000</v>
      </c>
      <c r="J194" s="5">
        <v>-431886000000</v>
      </c>
      <c r="K194" s="5">
        <v>-341629000000</v>
      </c>
      <c r="L194" s="5">
        <v>-246387000000</v>
      </c>
      <c r="M194" s="5">
        <v>-959742000000</v>
      </c>
      <c r="N194" s="5">
        <v>-70536000000</v>
      </c>
      <c r="T194" s="5">
        <v>-49408062199</v>
      </c>
      <c r="U194" s="5">
        <v>-989991228</v>
      </c>
      <c r="W194" s="5">
        <v>-1487048000</v>
      </c>
      <c r="X194" s="5">
        <v>-3694045026</v>
      </c>
      <c r="Y194" s="5">
        <v>38400000000</v>
      </c>
    </row>
    <row r="195" spans="2:26" ht="15.5" x14ac:dyDescent="0.35">
      <c r="C195" t="s">
        <v>226</v>
      </c>
      <c r="D195" s="5">
        <v>-1282737000000</v>
      </c>
      <c r="E195" s="5">
        <v>554393000000</v>
      </c>
      <c r="F195" s="5">
        <v>617201000000</v>
      </c>
      <c r="G195" s="5">
        <v>460782000000</v>
      </c>
      <c r="I195" s="5">
        <v>729046000000</v>
      </c>
      <c r="J195" s="5">
        <v>259998000000</v>
      </c>
      <c r="K195" s="5">
        <v>925682000000</v>
      </c>
      <c r="L195" s="5">
        <v>-350259000000</v>
      </c>
      <c r="M195" s="5">
        <v>-50768000000</v>
      </c>
      <c r="N195" s="5">
        <v>-390922000000</v>
      </c>
      <c r="O195" s="5">
        <v>596281000000</v>
      </c>
      <c r="P195" s="5">
        <v>-676090000000</v>
      </c>
      <c r="Q195" s="5">
        <v>599028000000</v>
      </c>
      <c r="R195" s="5">
        <v>672249113314</v>
      </c>
      <c r="S195" s="5">
        <v>359837786634</v>
      </c>
      <c r="T195" s="5">
        <v>-122340075751</v>
      </c>
      <c r="U195" s="5">
        <v>75735344928</v>
      </c>
      <c r="V195" s="5">
        <v>293113417810</v>
      </c>
      <c r="W195" s="5">
        <v>-140344198420</v>
      </c>
      <c r="X195" s="5">
        <v>168230338746</v>
      </c>
      <c r="Y195" s="5">
        <v>52010078837</v>
      </c>
      <c r="Z195" s="5">
        <v>122877886579</v>
      </c>
    </row>
    <row r="196" spans="2:26" ht="15.5" x14ac:dyDescent="0.35">
      <c r="C196" t="s">
        <v>227</v>
      </c>
      <c r="E196" s="5">
        <v>3163368000000</v>
      </c>
      <c r="I196" s="5">
        <v>2434322000000</v>
      </c>
      <c r="J196" s="5">
        <v>2174324000000</v>
      </c>
      <c r="K196" s="5">
        <v>1248642000000</v>
      </c>
      <c r="L196" s="5">
        <v>1598901000000</v>
      </c>
      <c r="M196" s="5">
        <v>1649669000000</v>
      </c>
      <c r="N196" s="5">
        <v>2040591000000</v>
      </c>
      <c r="O196" s="5">
        <v>1444310000000</v>
      </c>
      <c r="P196" s="5">
        <v>2120400000000</v>
      </c>
      <c r="Q196" s="5">
        <v>1521372000000</v>
      </c>
      <c r="R196" s="5">
        <v>849122582559</v>
      </c>
      <c r="S196" s="5">
        <v>489284795925</v>
      </c>
      <c r="T196" s="5">
        <v>611624871676</v>
      </c>
      <c r="U196" s="5">
        <v>535889526748</v>
      </c>
      <c r="V196" s="5">
        <v>242776108938</v>
      </c>
      <c r="W196" s="5">
        <v>383120307358</v>
      </c>
      <c r="X196" s="5">
        <v>214879968612</v>
      </c>
      <c r="Y196" s="5">
        <v>162869889775</v>
      </c>
    </row>
    <row r="197" spans="2:26" ht="15.5" x14ac:dyDescent="0.35">
      <c r="C197" t="s">
        <v>229</v>
      </c>
      <c r="D197" s="5">
        <v>-1282737000000</v>
      </c>
      <c r="E197" s="5">
        <v>3717761000000</v>
      </c>
      <c r="F197" s="5">
        <v>617201000000</v>
      </c>
      <c r="G197" s="5">
        <v>460782000000</v>
      </c>
      <c r="I197" s="5">
        <v>3163368000000</v>
      </c>
      <c r="J197" s="5">
        <v>2434322000000</v>
      </c>
      <c r="K197" s="5">
        <v>2174324000000</v>
      </c>
      <c r="L197" s="5">
        <v>1248642000000</v>
      </c>
      <c r="M197" s="5">
        <v>1598901000000</v>
      </c>
      <c r="N197" s="5">
        <v>1649669000000</v>
      </c>
      <c r="O197" s="5">
        <v>2040591000000</v>
      </c>
      <c r="P197" s="5">
        <v>1444310000000</v>
      </c>
      <c r="Q197" s="5">
        <v>2120400000000</v>
      </c>
      <c r="R197" s="5">
        <v>1521371695873</v>
      </c>
      <c r="S197" s="5">
        <v>849122582559</v>
      </c>
      <c r="T197" s="5">
        <v>489284795925</v>
      </c>
      <c r="U197" s="5">
        <v>611624871676</v>
      </c>
      <c r="V197" s="5">
        <v>535889526748</v>
      </c>
      <c r="W197" s="5">
        <v>242776108938</v>
      </c>
      <c r="X197" s="5">
        <v>383110307358</v>
      </c>
      <c r="Y197" s="5">
        <v>214879968612</v>
      </c>
      <c r="Z197" s="5">
        <v>162869889775</v>
      </c>
    </row>
    <row r="199" spans="2:26" ht="15.5" x14ac:dyDescent="0.35">
      <c r="B199" t="s">
        <v>230</v>
      </c>
      <c r="C199" t="s">
        <v>12</v>
      </c>
      <c r="D199" s="5">
        <v>10400000000</v>
      </c>
      <c r="E199" s="5">
        <v>10400000000</v>
      </c>
      <c r="F199" s="5">
        <v>10400000000</v>
      </c>
      <c r="G199" s="5">
        <v>10400000000</v>
      </c>
      <c r="I199" s="5">
        <v>10400000000</v>
      </c>
      <c r="J199" s="5">
        <v>10400000000</v>
      </c>
      <c r="K199" s="5">
        <v>10400000000</v>
      </c>
      <c r="L199" s="5">
        <v>11550000000</v>
      </c>
      <c r="M199" s="5">
        <v>11550000000</v>
      </c>
      <c r="N199" s="5">
        <v>11550000000</v>
      </c>
      <c r="O199" s="5">
        <v>11550000000</v>
      </c>
      <c r="P199" s="5">
        <v>11550000000</v>
      </c>
      <c r="Q199" s="5">
        <v>11550000000</v>
      </c>
      <c r="R199" s="5">
        <v>2890000000</v>
      </c>
      <c r="S199" s="5">
        <v>2890000000</v>
      </c>
      <c r="T199" s="5">
        <v>2890000000</v>
      </c>
      <c r="U199" s="5">
        <v>2890000000</v>
      </c>
      <c r="V199" s="5">
        <v>2890000000</v>
      </c>
      <c r="W199" s="5">
        <v>2890000000</v>
      </c>
      <c r="X199" s="5">
        <v>2890000000</v>
      </c>
      <c r="Y199" s="5">
        <v>2890000000</v>
      </c>
      <c r="Z199" s="5">
        <v>2890000000</v>
      </c>
    </row>
    <row r="200" spans="2:26" ht="15.5" x14ac:dyDescent="0.35">
      <c r="C200" t="s">
        <v>231</v>
      </c>
      <c r="D200" s="6">
        <v>53.22</v>
      </c>
      <c r="E200" s="6">
        <v>47.66</v>
      </c>
      <c r="F200" s="6">
        <v>37.74</v>
      </c>
      <c r="G200" s="6">
        <v>34.340000000000003</v>
      </c>
    </row>
    <row r="201" spans="2:26" ht="15.5" x14ac:dyDescent="0.35">
      <c r="C201" t="s">
        <v>232</v>
      </c>
      <c r="D201" s="6">
        <v>24.71</v>
      </c>
      <c r="E201" s="6">
        <v>31.89</v>
      </c>
      <c r="F201" s="6">
        <v>38.159999999999997</v>
      </c>
      <c r="G201" s="6">
        <v>37.57</v>
      </c>
    </row>
    <row r="202" spans="2:26" ht="15.5" x14ac:dyDescent="0.35">
      <c r="C202" t="s">
        <v>67</v>
      </c>
      <c r="D202" s="6">
        <v>5.04</v>
      </c>
      <c r="E202" s="6">
        <v>5.68</v>
      </c>
      <c r="F202" s="6">
        <v>5.92</v>
      </c>
      <c r="G202" s="6">
        <v>6.22</v>
      </c>
    </row>
    <row r="203" spans="2:26" ht="15.5" x14ac:dyDescent="0.35">
      <c r="C203" t="s">
        <v>233</v>
      </c>
      <c r="D203" s="5">
        <v>728260000000</v>
      </c>
      <c r="E203" s="5">
        <v>658170000000</v>
      </c>
      <c r="F203" s="6">
        <v>535289999999.99994</v>
      </c>
      <c r="G203" s="5">
        <v>462560000000</v>
      </c>
    </row>
    <row r="204" spans="2:26" ht="15.5" x14ac:dyDescent="0.35">
      <c r="C204" t="s">
        <v>234</v>
      </c>
      <c r="D204" s="6">
        <v>6.0999999999999999E-2</v>
      </c>
      <c r="E204" s="6">
        <v>4.9500000000000002E-2</v>
      </c>
      <c r="F204" s="6">
        <v>4.24E-2</v>
      </c>
      <c r="G204" s="6">
        <v>4.1599999999999998E-2</v>
      </c>
    </row>
    <row r="205" spans="2:26" ht="15.5" x14ac:dyDescent="0.35">
      <c r="C205" t="s">
        <v>235</v>
      </c>
      <c r="D205" s="6">
        <v>6.9800000000000001E-2</v>
      </c>
      <c r="E205" s="6">
        <v>5.6799999999999996E-2</v>
      </c>
      <c r="F205" s="6">
        <v>4.7699999999999992E-2</v>
      </c>
      <c r="G205" s="6">
        <v>4.5499999999999999E-2</v>
      </c>
    </row>
    <row r="206" spans="2:26" ht="15.5" x14ac:dyDescent="0.35">
      <c r="C206" t="s">
        <v>236</v>
      </c>
      <c r="D206" s="6">
        <v>7.6299999999999993E-2</v>
      </c>
      <c r="E206" s="6">
        <v>6.7400000000000002E-2</v>
      </c>
      <c r="F206" s="6">
        <v>5.96E-2</v>
      </c>
      <c r="G206" s="6">
        <v>5.3499999999999999E-2</v>
      </c>
    </row>
    <row r="207" spans="2:26" ht="15.5" x14ac:dyDescent="0.35">
      <c r="C207" t="s">
        <v>237</v>
      </c>
      <c r="D207" s="6">
        <v>24220.48</v>
      </c>
      <c r="E207" s="6">
        <v>20247.21</v>
      </c>
      <c r="F207" s="6">
        <v>16422.47</v>
      </c>
      <c r="G207" s="6">
        <v>13184.34</v>
      </c>
    </row>
    <row r="208" spans="2:26" ht="15.5" x14ac:dyDescent="0.35">
      <c r="C208" t="s">
        <v>443</v>
      </c>
      <c r="D208" s="5">
        <v>8019000000000</v>
      </c>
      <c r="E208" s="5">
        <v>8824000000000</v>
      </c>
      <c r="F208" s="5">
        <v>8316000000000</v>
      </c>
      <c r="G208" s="5">
        <v>7934000000000</v>
      </c>
    </row>
    <row r="209" spans="3:26" ht="15.5" x14ac:dyDescent="0.35">
      <c r="C209" t="s">
        <v>238</v>
      </c>
      <c r="D209" s="6">
        <v>1.73</v>
      </c>
      <c r="E209" s="6">
        <v>1.81</v>
      </c>
      <c r="F209" s="6">
        <v>1.82</v>
      </c>
      <c r="G209" s="6">
        <v>1.71</v>
      </c>
    </row>
    <row r="210" spans="3:26" ht="15.5" x14ac:dyDescent="0.35">
      <c r="C210" t="s">
        <v>239</v>
      </c>
      <c r="D210" s="6">
        <v>762.3</v>
      </c>
      <c r="E210" s="6">
        <v>838.74</v>
      </c>
      <c r="F210" s="6">
        <v>790.58</v>
      </c>
      <c r="G210" s="6">
        <v>754.51</v>
      </c>
    </row>
    <row r="211" spans="3:26" ht="15.5" x14ac:dyDescent="0.35">
      <c r="C211" t="s">
        <v>240</v>
      </c>
      <c r="D211" s="6">
        <v>1.73</v>
      </c>
      <c r="E211" s="6">
        <v>1.82</v>
      </c>
      <c r="F211" s="6">
        <v>1.82</v>
      </c>
      <c r="G211" s="6">
        <v>1.71</v>
      </c>
    </row>
    <row r="212" spans="3:26" ht="15.5" x14ac:dyDescent="0.35">
      <c r="C212" t="s">
        <v>241</v>
      </c>
      <c r="D212" s="6">
        <v>760.47</v>
      </c>
      <c r="E212" s="6">
        <v>837.34</v>
      </c>
      <c r="F212" s="6">
        <v>789.15</v>
      </c>
      <c r="G212" s="6">
        <v>753.71</v>
      </c>
    </row>
    <row r="213" spans="3:26" ht="15.5" x14ac:dyDescent="0.35">
      <c r="C213" t="s">
        <v>242</v>
      </c>
      <c r="D213" s="5">
        <v>15000000000</v>
      </c>
      <c r="E213" s="5">
        <v>14000000000</v>
      </c>
      <c r="F213" s="5">
        <v>14000000000</v>
      </c>
      <c r="G213" s="5">
        <v>10000000000</v>
      </c>
    </row>
    <row r="214" spans="3:26" ht="15.5" x14ac:dyDescent="0.35">
      <c r="C214" t="s">
        <v>243</v>
      </c>
      <c r="D214" s="5">
        <v>26000000000</v>
      </c>
      <c r="E214" s="5">
        <v>27000000000</v>
      </c>
      <c r="F214" s="5">
        <v>30000000000</v>
      </c>
      <c r="G214" s="5">
        <v>19000000000</v>
      </c>
    </row>
    <row r="215" spans="3:26" ht="15.5" x14ac:dyDescent="0.35">
      <c r="C215" t="s">
        <v>306</v>
      </c>
      <c r="D215" s="5">
        <v>7927000000000</v>
      </c>
      <c r="E215" s="5">
        <v>8721000000000</v>
      </c>
      <c r="F215" s="5">
        <v>8221000000000</v>
      </c>
      <c r="G215" s="5">
        <v>7846000000000</v>
      </c>
    </row>
    <row r="216" spans="3:26" ht="15.5" x14ac:dyDescent="0.35">
      <c r="C216" t="s">
        <v>24</v>
      </c>
      <c r="D216" s="5">
        <v>41000000000</v>
      </c>
      <c r="E216" s="5">
        <v>41000000000</v>
      </c>
      <c r="F216" s="5">
        <v>44000000000</v>
      </c>
      <c r="G216" s="5">
        <v>30000000000</v>
      </c>
    </row>
    <row r="217" spans="3:26" ht="15.5" x14ac:dyDescent="0.35">
      <c r="C217" t="s">
        <v>21</v>
      </c>
      <c r="D217" s="5">
        <v>-2394000000000</v>
      </c>
      <c r="E217" s="5">
        <v>-3677000000000</v>
      </c>
      <c r="F217" s="5">
        <v>-3120000000000</v>
      </c>
      <c r="G217" s="5">
        <v>-2517000000000</v>
      </c>
    </row>
    <row r="218" spans="3:26" ht="15.5" x14ac:dyDescent="0.35">
      <c r="C218" t="s">
        <v>245</v>
      </c>
      <c r="D218" s="5">
        <v>4111000000000</v>
      </c>
      <c r="E218" s="5">
        <v>4947000000000</v>
      </c>
      <c r="F218" s="5">
        <v>4407000000000</v>
      </c>
      <c r="G218" s="5">
        <v>4147000000000</v>
      </c>
    </row>
    <row r="219" spans="3:26" ht="15.5" x14ac:dyDescent="0.35">
      <c r="C219" t="s">
        <v>246</v>
      </c>
      <c r="D219" s="5">
        <v>181000000000</v>
      </c>
      <c r="E219" s="5">
        <v>608000000000</v>
      </c>
      <c r="F219" s="5">
        <v>724000000000</v>
      </c>
      <c r="G219" s="5">
        <v>587000000000</v>
      </c>
    </row>
    <row r="220" spans="3:26" ht="15.5" x14ac:dyDescent="0.35">
      <c r="C220" t="s">
        <v>247</v>
      </c>
      <c r="D220" s="5">
        <v>-98000000000</v>
      </c>
      <c r="E220" s="5">
        <v>-55000000000</v>
      </c>
      <c r="F220" s="5">
        <v>-109000000000</v>
      </c>
      <c r="G220" s="5">
        <v>-112000000000</v>
      </c>
    </row>
    <row r="221" spans="3:26" ht="15.5" x14ac:dyDescent="0.35">
      <c r="C221" t="s">
        <v>13</v>
      </c>
      <c r="D221" s="5">
        <v>83000000000</v>
      </c>
      <c r="E221" s="5">
        <v>552000000000</v>
      </c>
      <c r="F221" s="5">
        <v>615000000000</v>
      </c>
      <c r="G221" s="5">
        <v>475000000000</v>
      </c>
    </row>
    <row r="222" spans="3:26" ht="15.5" x14ac:dyDescent="0.35">
      <c r="C222" t="s">
        <v>16</v>
      </c>
      <c r="D222" s="6">
        <v>7.95</v>
      </c>
      <c r="E222" s="6">
        <v>53.1</v>
      </c>
      <c r="F222" s="6">
        <v>59.18</v>
      </c>
      <c r="G222" s="6">
        <v>45.65</v>
      </c>
    </row>
    <row r="223" spans="3:26" ht="15.5" x14ac:dyDescent="0.35">
      <c r="C223" t="s">
        <v>52</v>
      </c>
      <c r="I223" s="6">
        <v>130.15</v>
      </c>
      <c r="J223" s="6">
        <v>109.31</v>
      </c>
      <c r="K223" s="6">
        <v>112.44</v>
      </c>
      <c r="L223" s="6">
        <v>83.16</v>
      </c>
      <c r="M223" s="6">
        <v>110.06</v>
      </c>
      <c r="N223" s="6">
        <v>95.18</v>
      </c>
      <c r="O223" s="6">
        <v>89.35</v>
      </c>
      <c r="P223" s="6">
        <v>60.4</v>
      </c>
      <c r="Q223" s="6">
        <v>60.86</v>
      </c>
      <c r="R223" s="6">
        <v>243.17</v>
      </c>
      <c r="S223" s="6">
        <v>179.71</v>
      </c>
      <c r="T223" s="6">
        <v>100.89</v>
      </c>
      <c r="U223" s="6">
        <v>112.6</v>
      </c>
      <c r="V223" s="6">
        <v>122.2</v>
      </c>
      <c r="W223" s="6">
        <v>35.049999999999997</v>
      </c>
      <c r="X223" s="6">
        <v>37.159999999999997</v>
      </c>
      <c r="Y223" s="6">
        <v>20.87</v>
      </c>
      <c r="Z223" s="6">
        <v>105.2</v>
      </c>
    </row>
    <row r="224" spans="3:26" ht="15.5" x14ac:dyDescent="0.35">
      <c r="C224" t="s">
        <v>66</v>
      </c>
      <c r="I224" s="6">
        <v>11.06</v>
      </c>
      <c r="J224" s="6">
        <v>16.510000000000002</v>
      </c>
      <c r="K224" s="6">
        <v>14.23</v>
      </c>
      <c r="L224" s="6">
        <v>17.739999999999998</v>
      </c>
      <c r="M224" s="6">
        <v>14.26</v>
      </c>
      <c r="N224" s="6">
        <v>16.809999999999999</v>
      </c>
      <c r="O224" s="6">
        <v>18.8</v>
      </c>
      <c r="P224" s="6">
        <v>22.35</v>
      </c>
      <c r="Q224" s="6">
        <v>21.28</v>
      </c>
      <c r="R224" s="6">
        <v>18.8</v>
      </c>
      <c r="S224" s="6">
        <v>21.95</v>
      </c>
      <c r="T224" s="6">
        <v>36.869999999999997</v>
      </c>
      <c r="U224" s="6">
        <v>39.96</v>
      </c>
      <c r="V224" s="6">
        <v>10.9</v>
      </c>
      <c r="W224" s="6">
        <v>30.81</v>
      </c>
      <c r="X224" s="6">
        <v>32.619999999999997</v>
      </c>
      <c r="Y224" s="6">
        <v>27.79</v>
      </c>
      <c r="Z224" s="6">
        <v>7.6</v>
      </c>
    </row>
    <row r="225" spans="3:26" ht="15.5" x14ac:dyDescent="0.35">
      <c r="C225" t="s">
        <v>69</v>
      </c>
      <c r="I225" s="6">
        <v>1.71</v>
      </c>
      <c r="J225" s="6">
        <v>2.11</v>
      </c>
      <c r="K225" s="5">
        <v>2</v>
      </c>
      <c r="L225" s="6">
        <v>2.23</v>
      </c>
      <c r="M225" s="6">
        <v>2.74</v>
      </c>
      <c r="N225" s="6">
        <v>3.1</v>
      </c>
      <c r="O225" s="6">
        <v>3.11</v>
      </c>
      <c r="P225" s="6">
        <v>2.85</v>
      </c>
      <c r="Q225" s="6">
        <v>3.07</v>
      </c>
      <c r="R225" s="6">
        <v>2.82</v>
      </c>
      <c r="S225" s="6">
        <v>2.59</v>
      </c>
      <c r="T225" s="6">
        <v>2.74</v>
      </c>
      <c r="U225" s="6">
        <v>3.76</v>
      </c>
      <c r="V225" s="6">
        <v>1.37</v>
      </c>
      <c r="W225" s="6">
        <v>1.48</v>
      </c>
      <c r="X225" s="6">
        <v>1.86</v>
      </c>
      <c r="Y225" s="6">
        <v>1.04</v>
      </c>
      <c r="Z225" s="6">
        <v>1.7</v>
      </c>
    </row>
    <row r="226" spans="3:26" ht="15.5" x14ac:dyDescent="0.35">
      <c r="C226" t="s">
        <v>248</v>
      </c>
      <c r="I226" s="5">
        <v>1761170000000</v>
      </c>
      <c r="J226" s="5">
        <v>1551050000000</v>
      </c>
      <c r="K226" s="5">
        <v>1617860000000</v>
      </c>
      <c r="L226" s="5">
        <v>1447130000000</v>
      </c>
      <c r="M226" s="5">
        <v>1602450000000</v>
      </c>
      <c r="N226" s="5">
        <v>1401660000000</v>
      </c>
      <c r="O226" s="5">
        <v>1385270000000</v>
      </c>
      <c r="P226" s="5">
        <v>1048300000000</v>
      </c>
    </row>
    <row r="227" spans="3:26" ht="15.5" x14ac:dyDescent="0.35">
      <c r="C227" t="s">
        <v>249</v>
      </c>
      <c r="I227" s="6">
        <v>0.1462</v>
      </c>
      <c r="J227" s="6">
        <v>0.1343</v>
      </c>
      <c r="K227" s="6">
        <v>0.15539999999999998</v>
      </c>
      <c r="L227" s="6">
        <v>0.1303</v>
      </c>
      <c r="M227" s="6">
        <v>0.17170000000000002</v>
      </c>
      <c r="N227" s="6">
        <v>0.12560000000000002</v>
      </c>
      <c r="O227" s="6">
        <v>0.15620000000000001</v>
      </c>
      <c r="P227" s="6">
        <v>0.12560000000000002</v>
      </c>
      <c r="Q227" s="6">
        <v>0.1356</v>
      </c>
      <c r="R227" s="6">
        <v>0.16570000000000001</v>
      </c>
      <c r="S227" s="6">
        <v>0.14660000000000001</v>
      </c>
      <c r="T227" s="6">
        <v>9.9900000000000003E-2</v>
      </c>
      <c r="U227" s="6">
        <v>0.1157</v>
      </c>
      <c r="V227" s="6">
        <v>0.14580000000000001</v>
      </c>
      <c r="W227" s="6">
        <v>4.6500000000000007E-2</v>
      </c>
      <c r="X227" s="6">
        <v>5.3499999999999999E-2</v>
      </c>
      <c r="Y227" s="6">
        <v>3.4799999999999998E-2</v>
      </c>
      <c r="Z227" s="6">
        <v>0.17679999999999998</v>
      </c>
    </row>
    <row r="228" spans="3:26" ht="15.5" x14ac:dyDescent="0.35">
      <c r="C228" t="s">
        <v>250</v>
      </c>
      <c r="I228" s="6">
        <v>0.1646</v>
      </c>
      <c r="J228" s="6">
        <v>0.15490000000000001</v>
      </c>
      <c r="K228" s="6">
        <v>0.17710000000000001</v>
      </c>
      <c r="L228" s="6">
        <v>0.16739999999999999</v>
      </c>
      <c r="M228" s="6">
        <v>0.252</v>
      </c>
      <c r="N228" s="6">
        <v>0.23469999999999999</v>
      </c>
      <c r="O228" s="6">
        <v>0.18600000000000003</v>
      </c>
      <c r="P228" s="6">
        <v>0.1497</v>
      </c>
      <c r="Q228" s="6">
        <v>0.1721</v>
      </c>
      <c r="R228" s="6">
        <v>0.20219999999999999</v>
      </c>
      <c r="S228" s="6">
        <v>0.1867</v>
      </c>
      <c r="T228" s="6">
        <v>0.12920000000000001</v>
      </c>
      <c r="U228" s="6">
        <v>0.1628</v>
      </c>
      <c r="V228" s="6">
        <v>0.21100000000000002</v>
      </c>
      <c r="W228" s="6">
        <v>7.2400000000000006E-2</v>
      </c>
      <c r="X228" s="6">
        <v>8.2699999999999996E-2</v>
      </c>
      <c r="Y228" s="6">
        <v>5.0599999999999999E-2</v>
      </c>
      <c r="Z228" s="6">
        <v>0.2676</v>
      </c>
    </row>
    <row r="229" spans="3:26" ht="15.5" x14ac:dyDescent="0.35">
      <c r="C229" t="s">
        <v>251</v>
      </c>
      <c r="I229" s="6">
        <v>0.1993</v>
      </c>
      <c r="J229" s="6">
        <v>0.19469999999999998</v>
      </c>
      <c r="K229" s="6">
        <v>0.2288</v>
      </c>
      <c r="L229" s="6">
        <v>0.21609999999999999</v>
      </c>
      <c r="M229" s="6">
        <v>0.23070000000000002</v>
      </c>
      <c r="N229" s="6">
        <v>0.2006</v>
      </c>
      <c r="O229" s="6">
        <v>0.23149999999999998</v>
      </c>
      <c r="P229" s="6">
        <v>0.19469999999999998</v>
      </c>
      <c r="Q229" s="6">
        <v>0.23989999999999997</v>
      </c>
      <c r="R229" s="6">
        <v>0.26030000000000003</v>
      </c>
      <c r="S229" s="6">
        <v>0.24149999999999999</v>
      </c>
      <c r="T229" s="6">
        <v>0.14219999999999999</v>
      </c>
      <c r="U229" s="6">
        <v>0.23100000000000001</v>
      </c>
      <c r="V229" s="6">
        <v>0.26629999999999998</v>
      </c>
      <c r="W229" s="6">
        <v>0.1174</v>
      </c>
      <c r="X229" s="6">
        <v>0.12890000000000001</v>
      </c>
      <c r="Y229" s="6">
        <v>9.6099999999999991E-2</v>
      </c>
      <c r="Z229" s="6">
        <v>-0.10349999999999999</v>
      </c>
    </row>
    <row r="230" spans="3:26" ht="15.5" x14ac:dyDescent="0.35">
      <c r="C230" t="s">
        <v>252</v>
      </c>
      <c r="I230" s="6">
        <v>12474.52</v>
      </c>
      <c r="J230" s="6">
        <v>11015.8</v>
      </c>
      <c r="K230" s="6">
        <v>31.08</v>
      </c>
      <c r="L230" s="6">
        <v>10.51</v>
      </c>
      <c r="M230" s="6">
        <v>6.02</v>
      </c>
      <c r="N230" s="6">
        <v>36.380000000000003</v>
      </c>
      <c r="O230" s="6">
        <v>745.31</v>
      </c>
      <c r="P230" s="6">
        <v>429.05</v>
      </c>
      <c r="Q230" s="6">
        <v>641.54</v>
      </c>
      <c r="R230" s="6">
        <v>419.04</v>
      </c>
      <c r="S230" s="6">
        <v>281.97000000000003</v>
      </c>
      <c r="T230" s="6">
        <v>80.56</v>
      </c>
      <c r="U230" s="6">
        <v>58.16</v>
      </c>
      <c r="V230" s="6">
        <v>37.880000000000003</v>
      </c>
      <c r="W230" s="6">
        <v>6.59</v>
      </c>
      <c r="X230" s="6">
        <v>5.78</v>
      </c>
      <c r="Y230" s="6">
        <v>3.8</v>
      </c>
      <c r="Z230" s="6">
        <v>-1.86</v>
      </c>
    </row>
    <row r="231" spans="3:26" ht="15.5" x14ac:dyDescent="0.35">
      <c r="C231" t="s">
        <v>63</v>
      </c>
      <c r="I231" s="6">
        <v>1.82</v>
      </c>
      <c r="J231" s="6">
        <v>2.56</v>
      </c>
      <c r="K231" s="6">
        <v>2.52</v>
      </c>
      <c r="L231" s="6">
        <v>2.97</v>
      </c>
      <c r="M231" s="6">
        <v>3.59</v>
      </c>
      <c r="N231" s="6">
        <v>3.94</v>
      </c>
      <c r="O231" s="6">
        <v>3.5</v>
      </c>
      <c r="P231" s="6">
        <v>3.35</v>
      </c>
      <c r="Q231" s="6">
        <v>3.66</v>
      </c>
      <c r="R231" s="6">
        <v>3.8</v>
      </c>
      <c r="S231" s="6">
        <v>4.0999999999999996</v>
      </c>
      <c r="T231" s="6">
        <v>4.7699999999999996</v>
      </c>
      <c r="U231" s="6">
        <v>6.51</v>
      </c>
      <c r="V231" s="6">
        <v>2.2999999999999998</v>
      </c>
      <c r="W231" s="6">
        <v>2.23</v>
      </c>
      <c r="X231" s="6">
        <v>2.7</v>
      </c>
      <c r="Y231" s="6">
        <v>1.41</v>
      </c>
      <c r="Z231" s="6">
        <v>2.04</v>
      </c>
    </row>
    <row r="232" spans="3:26" ht="15.5" x14ac:dyDescent="0.35">
      <c r="C232" t="s">
        <v>60</v>
      </c>
      <c r="I232" s="6">
        <v>790.58</v>
      </c>
      <c r="J232" s="6">
        <v>705.82</v>
      </c>
      <c r="K232" s="6">
        <v>634.79999999999995</v>
      </c>
      <c r="L232" s="6">
        <v>496.71</v>
      </c>
      <c r="M232" s="6">
        <v>436.85</v>
      </c>
      <c r="N232" s="6">
        <v>405.58</v>
      </c>
      <c r="O232" s="6">
        <v>480.24</v>
      </c>
      <c r="P232" s="6">
        <v>403.36</v>
      </c>
      <c r="Q232" s="6">
        <v>353.56</v>
      </c>
      <c r="R232" s="6">
        <v>1202.57</v>
      </c>
      <c r="S232" s="6">
        <v>962.77</v>
      </c>
      <c r="T232" s="6">
        <v>780.65</v>
      </c>
      <c r="U232" s="6">
        <v>691.75</v>
      </c>
      <c r="V232" s="6">
        <v>579.14</v>
      </c>
      <c r="W232" s="6">
        <v>484.42</v>
      </c>
      <c r="X232" s="6">
        <v>449.37</v>
      </c>
      <c r="Y232" s="6">
        <v>412.54</v>
      </c>
      <c r="Z232" s="6">
        <v>393.07</v>
      </c>
    </row>
    <row r="233" spans="3:26" ht="15.5" x14ac:dyDescent="0.35">
      <c r="C233" t="s">
        <v>253</v>
      </c>
      <c r="I233" s="6">
        <v>1.82</v>
      </c>
      <c r="J233" s="6">
        <v>2.56</v>
      </c>
      <c r="K233" s="6">
        <v>2.52</v>
      </c>
      <c r="L233" s="6">
        <v>2.97</v>
      </c>
      <c r="M233" s="6">
        <v>3.6</v>
      </c>
      <c r="N233" s="6">
        <v>3.95</v>
      </c>
      <c r="O233" s="6">
        <v>3.5</v>
      </c>
      <c r="P233" s="6">
        <v>3.35</v>
      </c>
      <c r="Q233" s="6">
        <v>3.67</v>
      </c>
      <c r="R233" s="6">
        <v>3.81</v>
      </c>
      <c r="S233" s="6">
        <v>4.12</v>
      </c>
      <c r="T233" s="6">
        <v>4.79</v>
      </c>
      <c r="U233" s="6">
        <v>6.57</v>
      </c>
      <c r="V233" s="6">
        <v>2.3199999999999998</v>
      </c>
      <c r="W233" s="6">
        <v>2.23</v>
      </c>
      <c r="X233" s="6">
        <v>2.7</v>
      </c>
      <c r="Y233" s="6">
        <v>1.41</v>
      </c>
      <c r="Z233" s="6">
        <v>2.04</v>
      </c>
    </row>
    <row r="234" spans="3:26" ht="15.5" x14ac:dyDescent="0.35">
      <c r="C234" t="s">
        <v>254</v>
      </c>
      <c r="I234" s="6">
        <v>789.15</v>
      </c>
      <c r="J234" s="6">
        <v>704.97</v>
      </c>
      <c r="K234" s="6">
        <v>634.02</v>
      </c>
      <c r="L234" s="6">
        <v>496.46</v>
      </c>
      <c r="M234" s="6">
        <v>436.5</v>
      </c>
      <c r="N234" s="6">
        <v>405.09</v>
      </c>
      <c r="O234" s="6">
        <v>479.65</v>
      </c>
      <c r="P234" s="6">
        <v>402.53</v>
      </c>
      <c r="Q234" s="6">
        <v>352.84</v>
      </c>
      <c r="R234" s="6">
        <v>1199.6099999999999</v>
      </c>
      <c r="S234" s="6">
        <v>958.01</v>
      </c>
      <c r="T234" s="6">
        <v>775.84</v>
      </c>
      <c r="U234" s="6">
        <v>685.28</v>
      </c>
      <c r="V234" s="6">
        <v>572.94000000000005</v>
      </c>
      <c r="W234" s="6">
        <v>484.42</v>
      </c>
      <c r="X234" s="6">
        <v>449.37</v>
      </c>
      <c r="Y234" s="6">
        <v>412.54</v>
      </c>
      <c r="Z234" s="6">
        <v>393.07</v>
      </c>
    </row>
    <row r="235" spans="3:26" ht="15.5" x14ac:dyDescent="0.35">
      <c r="C235" t="s">
        <v>255</v>
      </c>
      <c r="I235" s="5">
        <v>14000000000</v>
      </c>
      <c r="J235" s="5">
        <v>11000000000</v>
      </c>
      <c r="K235" s="5">
        <v>12000000000</v>
      </c>
      <c r="L235" s="5">
        <v>607000000000</v>
      </c>
      <c r="M235" s="5">
        <v>913000000000</v>
      </c>
      <c r="N235" s="5">
        <v>1509000000000</v>
      </c>
      <c r="O235" s="5">
        <v>39000000000</v>
      </c>
      <c r="P235" s="5">
        <v>61000000000</v>
      </c>
      <c r="Q235" s="5">
        <v>3000000000</v>
      </c>
      <c r="R235" s="5">
        <v>3000000000</v>
      </c>
      <c r="S235" s="5">
        <v>3000000000</v>
      </c>
      <c r="T235" s="5">
        <v>9000000000</v>
      </c>
      <c r="U235" s="5">
        <v>53000000000</v>
      </c>
      <c r="V235" s="5">
        <v>72000000000</v>
      </c>
      <c r="W235" s="5">
        <v>160000000000</v>
      </c>
      <c r="X235" s="5">
        <v>192000000000</v>
      </c>
      <c r="Y235" s="5">
        <v>133000000000</v>
      </c>
      <c r="Z235" s="5">
        <v>174000000000</v>
      </c>
    </row>
    <row r="236" spans="3:26" ht="15.5" x14ac:dyDescent="0.35">
      <c r="C236" t="s">
        <v>256</v>
      </c>
      <c r="I236" s="5">
        <v>30000000000</v>
      </c>
      <c r="J236" s="5">
        <v>27000000000</v>
      </c>
      <c r="K236" s="5">
        <v>19000000000</v>
      </c>
      <c r="L236" s="5">
        <v>4000000000</v>
      </c>
      <c r="M236" s="5">
        <v>609000000000</v>
      </c>
      <c r="N236" s="5">
        <v>1520000000000</v>
      </c>
      <c r="P236" s="5">
        <v>19000000000</v>
      </c>
      <c r="Q236" s="5">
        <v>2000000000</v>
      </c>
      <c r="V236" s="5">
        <v>31000000000</v>
      </c>
      <c r="W236" s="5">
        <v>96000000000</v>
      </c>
      <c r="X236" s="5">
        <v>187000000000</v>
      </c>
      <c r="Y236" s="5">
        <v>138000000000</v>
      </c>
      <c r="Z236" s="5">
        <v>143000000000</v>
      </c>
    </row>
    <row r="237" spans="3:26" ht="15.5" x14ac:dyDescent="0.35">
      <c r="C237" t="s">
        <v>26</v>
      </c>
      <c r="I237" s="5">
        <v>44000000000</v>
      </c>
      <c r="J237" s="5">
        <v>38000000000</v>
      </c>
      <c r="K237" s="5">
        <v>31000000000</v>
      </c>
      <c r="L237" s="5">
        <v>611000000000</v>
      </c>
      <c r="M237" s="5">
        <v>1522000000000</v>
      </c>
      <c r="N237" s="5">
        <v>3029000000000</v>
      </c>
      <c r="O237" s="5">
        <v>39000000000</v>
      </c>
      <c r="P237" s="5">
        <v>80000000000</v>
      </c>
      <c r="Q237" s="5">
        <v>5000000000</v>
      </c>
      <c r="R237" s="5">
        <v>3000000000</v>
      </c>
      <c r="S237" s="5">
        <v>3000000000</v>
      </c>
      <c r="T237" s="5">
        <v>9000000000</v>
      </c>
      <c r="U237" s="5">
        <v>53000000000</v>
      </c>
      <c r="V237" s="5">
        <v>103000000000</v>
      </c>
      <c r="W237" s="5">
        <v>256000000000</v>
      </c>
      <c r="X237" s="5">
        <v>379000000000</v>
      </c>
      <c r="Y237" s="5">
        <v>270000000000</v>
      </c>
      <c r="Z237" s="5">
        <v>317000000000</v>
      </c>
    </row>
    <row r="238" spans="3:26" ht="15.5" x14ac:dyDescent="0.35">
      <c r="C238" t="s">
        <v>23</v>
      </c>
      <c r="I238" s="5">
        <v>-3120000000000</v>
      </c>
      <c r="J238" s="5">
        <v>-2396000000000</v>
      </c>
      <c r="K238" s="5">
        <v>-2143000000000</v>
      </c>
      <c r="L238" s="5">
        <v>-638000000000</v>
      </c>
      <c r="M238" s="5">
        <v>-77000000000</v>
      </c>
      <c r="N238" s="5">
        <v>1379000000000</v>
      </c>
      <c r="O238" s="5">
        <v>-2001000000000</v>
      </c>
      <c r="P238" s="5">
        <v>-1364000000000</v>
      </c>
      <c r="Q238" s="5">
        <v>-2116000000000</v>
      </c>
      <c r="R238" s="5">
        <v>-1519000000000</v>
      </c>
      <c r="S238" s="5">
        <v>-847000000000</v>
      </c>
      <c r="T238" s="5">
        <v>-480000000000</v>
      </c>
      <c r="U238" s="5">
        <v>-558000000000</v>
      </c>
      <c r="V238" s="5">
        <v>-433000000000</v>
      </c>
      <c r="W238" s="5">
        <v>13000000000</v>
      </c>
      <c r="X238" s="5">
        <v>-4000000000</v>
      </c>
      <c r="Y238" s="5">
        <v>56000000000</v>
      </c>
      <c r="Z238" s="5">
        <v>154000000000</v>
      </c>
    </row>
    <row r="239" spans="3:26" ht="15.5" x14ac:dyDescent="0.35">
      <c r="C239" t="s">
        <v>257</v>
      </c>
      <c r="I239" s="5">
        <v>4407000000000</v>
      </c>
      <c r="J239" s="5">
        <v>3967000000000</v>
      </c>
      <c r="K239" s="5">
        <v>3698000000000</v>
      </c>
      <c r="L239" s="5">
        <v>3161000000000</v>
      </c>
      <c r="M239" s="5">
        <v>3288000000000</v>
      </c>
      <c r="N239" s="5">
        <v>3266000000000</v>
      </c>
      <c r="O239" s="5">
        <v>2880000000000</v>
      </c>
      <c r="P239" s="5">
        <v>2158000000000</v>
      </c>
      <c r="Q239" s="5">
        <v>2619000000000</v>
      </c>
      <c r="R239" s="5">
        <v>2281000000000</v>
      </c>
      <c r="S239" s="5">
        <v>1542000000000</v>
      </c>
      <c r="T239" s="5">
        <v>1151000000000</v>
      </c>
      <c r="U239" s="5">
        <v>932000000000</v>
      </c>
      <c r="V239" s="5">
        <v>604000000000</v>
      </c>
      <c r="W239" s="5">
        <v>316000000000</v>
      </c>
      <c r="X239" s="5">
        <v>478000000000</v>
      </c>
      <c r="Y239" s="5">
        <v>429000000000</v>
      </c>
      <c r="Z239" s="5">
        <v>381000000000</v>
      </c>
    </row>
    <row r="240" spans="3:26" ht="15.5" x14ac:dyDescent="0.35">
      <c r="C240" t="s">
        <v>258</v>
      </c>
      <c r="I240" s="5">
        <v>1694000000000</v>
      </c>
      <c r="J240" s="5">
        <v>1262000000000</v>
      </c>
      <c r="K240" s="5">
        <v>1396000000000</v>
      </c>
      <c r="L240" s="5">
        <v>260000000000</v>
      </c>
      <c r="M240" s="5">
        <v>1414000000000</v>
      </c>
      <c r="N240" s="5">
        <v>1217000000000</v>
      </c>
      <c r="O240" s="5">
        <v>1097000000000</v>
      </c>
      <c r="P240" s="5">
        <v>576000000000</v>
      </c>
      <c r="Q240" s="5">
        <v>1073000000000</v>
      </c>
      <c r="R240" s="5">
        <v>779000000000</v>
      </c>
      <c r="S240" s="5">
        <v>669000000000</v>
      </c>
      <c r="T240" s="5">
        <v>128000000000</v>
      </c>
      <c r="U240" s="5">
        <v>196000000000</v>
      </c>
      <c r="V240" s="5">
        <v>492000000000</v>
      </c>
      <c r="W240" s="5">
        <v>323000000000</v>
      </c>
      <c r="X240" s="5">
        <v>264000000000</v>
      </c>
      <c r="Y240" s="5">
        <v>16000000000</v>
      </c>
      <c r="Z240" s="5">
        <v>131000000000</v>
      </c>
    </row>
    <row r="241" spans="2:26" ht="15.5" x14ac:dyDescent="0.35">
      <c r="C241" t="s">
        <v>259</v>
      </c>
      <c r="I241" s="5">
        <v>-483000000000</v>
      </c>
      <c r="J241" s="5">
        <v>-581000000000</v>
      </c>
      <c r="K241" s="5">
        <v>-392000000000</v>
      </c>
      <c r="L241" s="5">
        <v>-374000000000</v>
      </c>
      <c r="M241" s="5">
        <v>-252000000000</v>
      </c>
      <c r="N241" s="5">
        <v>-402000000000</v>
      </c>
      <c r="O241" s="5">
        <v>-304000000000</v>
      </c>
      <c r="P241" s="5">
        <v>-340000000000</v>
      </c>
      <c r="Q241" s="5">
        <v>-352000000000</v>
      </c>
      <c r="R241" s="5">
        <v>-44000000000</v>
      </c>
      <c r="S241" s="5">
        <v>-269000000000</v>
      </c>
      <c r="T241" s="5">
        <v>-111000000000</v>
      </c>
      <c r="U241" s="5">
        <v>-95000000000</v>
      </c>
      <c r="V241" s="5">
        <v>-54000000000</v>
      </c>
      <c r="W241" s="5">
        <v>-300000000000</v>
      </c>
      <c r="X241" s="5">
        <v>-220000000000</v>
      </c>
      <c r="Y241" s="5">
        <v>-110000000000</v>
      </c>
      <c r="Z241" s="5">
        <v>-106000000000</v>
      </c>
    </row>
    <row r="242" spans="2:26" ht="15.5" x14ac:dyDescent="0.35">
      <c r="C242" t="s">
        <v>15</v>
      </c>
      <c r="I242" s="5">
        <v>1211000000000</v>
      </c>
      <c r="J242" s="5">
        <v>680000000000</v>
      </c>
      <c r="K242" s="5">
        <v>1004000000000</v>
      </c>
      <c r="L242" s="5">
        <v>-115000000000</v>
      </c>
      <c r="M242" s="5">
        <v>1162000000000</v>
      </c>
      <c r="N242" s="5">
        <v>815000000000</v>
      </c>
      <c r="O242" s="5">
        <v>793000000000</v>
      </c>
      <c r="P242" s="5">
        <v>236000000000</v>
      </c>
      <c r="Q242" s="5">
        <v>721000000000</v>
      </c>
      <c r="R242" s="5">
        <v>735000000000</v>
      </c>
      <c r="S242" s="5">
        <v>401000000000</v>
      </c>
      <c r="T242" s="5">
        <v>17000000000</v>
      </c>
      <c r="U242" s="5">
        <v>101000000000</v>
      </c>
      <c r="V242" s="5">
        <v>438000000000</v>
      </c>
      <c r="W242" s="5">
        <v>23000000000</v>
      </c>
      <c r="X242" s="5">
        <v>44000000000</v>
      </c>
      <c r="Y242" s="5">
        <v>-94000000000</v>
      </c>
      <c r="Z242" s="5">
        <v>25000000000</v>
      </c>
    </row>
    <row r="243" spans="2:26" ht="15.5" x14ac:dyDescent="0.35">
      <c r="C243" t="s">
        <v>17</v>
      </c>
      <c r="I243" s="6">
        <v>116.48</v>
      </c>
      <c r="J243" s="6">
        <v>65.44</v>
      </c>
      <c r="K243" s="6">
        <v>96.59</v>
      </c>
      <c r="L243" s="6">
        <v>-9.91</v>
      </c>
      <c r="M243" s="6">
        <v>100.61</v>
      </c>
      <c r="N243" s="6">
        <v>70.52</v>
      </c>
      <c r="O243" s="6">
        <v>68.64</v>
      </c>
      <c r="P243" s="6">
        <v>20.440000000000001</v>
      </c>
      <c r="Q243" s="6">
        <v>62.38</v>
      </c>
      <c r="R243" s="6">
        <v>254.57</v>
      </c>
      <c r="S243" s="6">
        <v>138.74</v>
      </c>
      <c r="T243" s="6">
        <v>5.79</v>
      </c>
      <c r="U243" s="6">
        <v>34.99</v>
      </c>
      <c r="V243" s="6">
        <v>151.62</v>
      </c>
      <c r="W243" s="6">
        <v>7.93</v>
      </c>
      <c r="X243" s="6">
        <v>15.06</v>
      </c>
      <c r="Y243" s="6">
        <v>-32.68</v>
      </c>
      <c r="Z243" s="6">
        <v>8.75</v>
      </c>
    </row>
    <row r="245" spans="2:26" ht="15.5" x14ac:dyDescent="0.35">
      <c r="B245" t="s">
        <v>260</v>
      </c>
      <c r="C245" t="s">
        <v>261</v>
      </c>
      <c r="D245" s="5">
        <v>553000000000</v>
      </c>
      <c r="E245" s="5">
        <v>496000000000</v>
      </c>
      <c r="F245" s="5">
        <v>392000000000</v>
      </c>
      <c r="G245" s="5">
        <v>357000000000</v>
      </c>
      <c r="H245" s="5">
        <v>2098000000000</v>
      </c>
      <c r="I245" s="5">
        <v>1353000000000</v>
      </c>
      <c r="J245" s="5">
        <v>1137000000000</v>
      </c>
      <c r="K245" s="5">
        <v>1169000000000</v>
      </c>
      <c r="L245" s="5">
        <v>961000000000</v>
      </c>
      <c r="M245" s="5">
        <v>1272000000000</v>
      </c>
      <c r="N245" s="5">
        <v>1100000000000</v>
      </c>
      <c r="O245" s="5">
        <v>1032000000000</v>
      </c>
      <c r="P245" s="5">
        <v>698000000000</v>
      </c>
      <c r="Q245" s="5">
        <v>703000000000</v>
      </c>
    </row>
    <row r="246" spans="2:26" ht="15.5" x14ac:dyDescent="0.35">
      <c r="C246" t="s">
        <v>444</v>
      </c>
      <c r="H246" s="5">
        <v>130</v>
      </c>
      <c r="I246" s="5">
        <v>130</v>
      </c>
      <c r="J246" s="5">
        <v>45</v>
      </c>
      <c r="K246" s="5">
        <v>40</v>
      </c>
      <c r="L246" s="5">
        <v>30</v>
      </c>
      <c r="M246" s="5">
        <v>25</v>
      </c>
      <c r="N246" s="5">
        <v>85</v>
      </c>
      <c r="O246" s="5">
        <v>12</v>
      </c>
      <c r="P246" s="5">
        <v>12</v>
      </c>
      <c r="Q246" s="5">
        <v>10</v>
      </c>
    </row>
    <row r="247" spans="2:26" ht="15.5" x14ac:dyDescent="0.35">
      <c r="C247" t="s">
        <v>71</v>
      </c>
      <c r="H247" s="6">
        <v>0.64430000000000009</v>
      </c>
      <c r="I247" s="6">
        <v>0.99890000000000001</v>
      </c>
      <c r="J247" s="6">
        <v>0.41170000000000001</v>
      </c>
      <c r="K247" s="6">
        <v>0.35570000000000002</v>
      </c>
      <c r="L247" s="6">
        <v>0.32469999999999999</v>
      </c>
      <c r="M247" s="6">
        <v>0.20440000000000003</v>
      </c>
      <c r="N247" s="6">
        <v>0.80370000000000008</v>
      </c>
      <c r="O247" s="6">
        <v>0.12089999999999999</v>
      </c>
      <c r="P247" s="6">
        <v>0.17879999999999999</v>
      </c>
      <c r="Q247" s="6">
        <v>0.1479</v>
      </c>
    </row>
    <row r="248" spans="2:26" ht="15.5" x14ac:dyDescent="0.35">
      <c r="C248" t="s">
        <v>445</v>
      </c>
      <c r="H248" s="6">
        <v>6.1900000000000004E-2</v>
      </c>
      <c r="I248" s="6">
        <v>7.690000000000001E-2</v>
      </c>
      <c r="J248" s="6">
        <v>3.2300000000000002E-2</v>
      </c>
      <c r="K248" s="6">
        <v>2.1700000000000001E-2</v>
      </c>
      <c r="L248" s="6">
        <v>1.5300000000000001E-2</v>
      </c>
      <c r="M248" s="6">
        <v>1.6799999999999999E-2</v>
      </c>
      <c r="N248" s="6">
        <v>5.3600000000000002E-2</v>
      </c>
      <c r="O248" s="6">
        <v>6.8000000000000005E-3</v>
      </c>
      <c r="P248" s="6">
        <v>8.5000000000000006E-3</v>
      </c>
      <c r="Q248" s="6">
        <v>8.1000000000000013E-3</v>
      </c>
    </row>
    <row r="249" spans="2:26" ht="15.5" x14ac:dyDescent="0.35">
      <c r="C249" t="s">
        <v>51</v>
      </c>
      <c r="D249" s="6">
        <v>53.22</v>
      </c>
      <c r="E249" s="6">
        <v>47.66</v>
      </c>
      <c r="F249" s="6">
        <v>37.74</v>
      </c>
      <c r="G249" s="6">
        <v>34.340000000000003</v>
      </c>
      <c r="H249" s="6">
        <v>201.76</v>
      </c>
      <c r="I249" s="6">
        <v>130.15</v>
      </c>
      <c r="J249" s="6">
        <v>109.31</v>
      </c>
      <c r="K249" s="6">
        <v>112.44</v>
      </c>
      <c r="L249" s="6">
        <v>92.4</v>
      </c>
      <c r="M249" s="6">
        <v>122.29</v>
      </c>
      <c r="N249" s="6">
        <v>105.76</v>
      </c>
      <c r="O249" s="6">
        <v>99.27</v>
      </c>
      <c r="P249" s="6">
        <v>67.11</v>
      </c>
      <c r="Q249" s="6">
        <v>67.62</v>
      </c>
    </row>
    <row r="250" spans="2:26" ht="15.5" x14ac:dyDescent="0.35">
      <c r="C250" t="s">
        <v>73</v>
      </c>
      <c r="H250" s="5">
        <v>130</v>
      </c>
      <c r="I250" s="5">
        <v>130</v>
      </c>
      <c r="J250" s="5">
        <v>45</v>
      </c>
      <c r="K250" s="5">
        <v>40</v>
      </c>
      <c r="L250" s="5">
        <v>30</v>
      </c>
      <c r="M250" s="5">
        <v>25</v>
      </c>
      <c r="N250" s="5">
        <v>85</v>
      </c>
      <c r="O250" s="5">
        <v>12</v>
      </c>
      <c r="P250" s="5">
        <v>12</v>
      </c>
      <c r="Q250" s="5">
        <v>10</v>
      </c>
    </row>
    <row r="251" spans="2:26" ht="15.5" x14ac:dyDescent="0.35">
      <c r="C251" t="s">
        <v>446</v>
      </c>
      <c r="H251" s="6">
        <v>0.64430000000000009</v>
      </c>
      <c r="I251" s="6">
        <v>0.99890000000000001</v>
      </c>
      <c r="J251" s="6">
        <v>0.41170000000000001</v>
      </c>
      <c r="K251" s="6">
        <v>0.35570000000000002</v>
      </c>
      <c r="L251" s="6">
        <v>0.32469999999999999</v>
      </c>
      <c r="M251" s="6">
        <v>0.20440000000000003</v>
      </c>
      <c r="N251" s="6">
        <v>0.80370000000000008</v>
      </c>
      <c r="O251" s="6">
        <v>0.12089999999999999</v>
      </c>
      <c r="P251" s="6">
        <v>0.17879999999999999</v>
      </c>
      <c r="Q251" s="6">
        <v>0.1479</v>
      </c>
    </row>
    <row r="252" spans="2:26" ht="15.5" x14ac:dyDescent="0.35">
      <c r="C252" t="s">
        <v>447</v>
      </c>
      <c r="H252" s="6">
        <v>6.1900000000000004E-2</v>
      </c>
      <c r="I252" s="6">
        <v>7.690000000000001E-2</v>
      </c>
      <c r="J252" s="6">
        <v>3.2300000000000002E-2</v>
      </c>
      <c r="K252" s="6">
        <v>2.1700000000000001E-2</v>
      </c>
      <c r="L252" s="6">
        <v>1.5300000000000001E-2</v>
      </c>
      <c r="M252" s="6">
        <v>1.6799999999999999E-2</v>
      </c>
      <c r="N252" s="6">
        <v>5.3600000000000002E-2</v>
      </c>
      <c r="O252" s="6">
        <v>6.8000000000000005E-3</v>
      </c>
      <c r="P252" s="6">
        <v>8.5000000000000006E-3</v>
      </c>
      <c r="Q252" s="6">
        <v>8.1000000000000013E-3</v>
      </c>
    </row>
    <row r="253" spans="2:26" ht="15.5" x14ac:dyDescent="0.35">
      <c r="C253" t="s">
        <v>262</v>
      </c>
      <c r="D253" s="5">
        <v>2711000000000</v>
      </c>
      <c r="E253" s="5">
        <v>2783000000000</v>
      </c>
      <c r="F253" s="5">
        <v>2530000000000</v>
      </c>
      <c r="G253" s="5">
        <v>2156000000000</v>
      </c>
      <c r="H253" s="5">
        <v>10988000000000</v>
      </c>
      <c r="I253" s="5">
        <v>8768000000000</v>
      </c>
      <c r="J253" s="5">
        <v>8874000000000</v>
      </c>
      <c r="K253" s="5">
        <v>8303000000000</v>
      </c>
      <c r="L253" s="5">
        <v>7656000000000</v>
      </c>
      <c r="M253" s="5">
        <v>6617000000000</v>
      </c>
      <c r="N253" s="5">
        <v>5967000000000</v>
      </c>
      <c r="O253" s="5">
        <v>6241000000000</v>
      </c>
      <c r="P253" s="5">
        <v>5473000000000</v>
      </c>
      <c r="Q253" s="5">
        <v>4880000000000</v>
      </c>
    </row>
    <row r="254" spans="2:26" ht="15.5" x14ac:dyDescent="0.35">
      <c r="C254" t="s">
        <v>448</v>
      </c>
      <c r="H254" s="5">
        <v>130</v>
      </c>
      <c r="I254" s="5">
        <v>130</v>
      </c>
      <c r="J254" s="5">
        <v>45</v>
      </c>
      <c r="K254" s="5">
        <v>40</v>
      </c>
      <c r="L254" s="5">
        <v>30</v>
      </c>
      <c r="M254" s="5">
        <v>25</v>
      </c>
      <c r="N254" s="5">
        <v>85</v>
      </c>
      <c r="O254" s="5">
        <v>12</v>
      </c>
      <c r="P254" s="5">
        <v>12</v>
      </c>
      <c r="Q254" s="5">
        <v>10</v>
      </c>
    </row>
    <row r="255" spans="2:26" ht="15.5" x14ac:dyDescent="0.35">
      <c r="C255" t="s">
        <v>449</v>
      </c>
      <c r="H255" s="6">
        <v>0.64430000000000009</v>
      </c>
      <c r="I255" s="6">
        <v>0.99890000000000001</v>
      </c>
      <c r="J255" s="6">
        <v>0.41170000000000001</v>
      </c>
      <c r="K255" s="6">
        <v>0.35570000000000002</v>
      </c>
      <c r="L255" s="6">
        <v>0.32469999999999999</v>
      </c>
      <c r="M255" s="6">
        <v>0.20440000000000003</v>
      </c>
      <c r="N255" s="6">
        <v>0.80370000000000008</v>
      </c>
      <c r="O255" s="6">
        <v>0.12089999999999999</v>
      </c>
      <c r="P255" s="6">
        <v>0.17879999999999999</v>
      </c>
      <c r="Q255" s="6">
        <v>0.1479</v>
      </c>
    </row>
    <row r="256" spans="2:26" ht="15.5" x14ac:dyDescent="0.35">
      <c r="C256" t="s">
        <v>450</v>
      </c>
      <c r="H256" s="6">
        <v>6.1900000000000004E-2</v>
      </c>
      <c r="I256" s="6">
        <v>7.690000000000001E-2</v>
      </c>
      <c r="J256" s="6">
        <v>3.2300000000000002E-2</v>
      </c>
      <c r="K256" s="6">
        <v>2.1700000000000001E-2</v>
      </c>
      <c r="L256" s="6">
        <v>1.5300000000000001E-2</v>
      </c>
      <c r="M256" s="6">
        <v>1.6799999999999999E-2</v>
      </c>
      <c r="N256" s="6">
        <v>5.3600000000000002E-2</v>
      </c>
      <c r="O256" s="6">
        <v>6.8000000000000005E-3</v>
      </c>
      <c r="P256" s="6">
        <v>8.5000000000000006E-3</v>
      </c>
      <c r="Q256" s="6">
        <v>8.1000000000000013E-3</v>
      </c>
    </row>
    <row r="257" spans="3:9" ht="15.5" x14ac:dyDescent="0.35">
      <c r="C257" t="s">
        <v>344</v>
      </c>
      <c r="I257" s="6">
        <v>10.41</v>
      </c>
    </row>
    <row r="258" spans="3:9" ht="15.5" x14ac:dyDescent="0.35">
      <c r="C258" t="s">
        <v>345</v>
      </c>
      <c r="I258" s="6">
        <v>12.14</v>
      </c>
    </row>
    <row r="259" spans="3:9" ht="15.5" x14ac:dyDescent="0.35">
      <c r="C259" t="s">
        <v>263</v>
      </c>
      <c r="I259" s="6">
        <v>6.95</v>
      </c>
    </row>
    <row r="260" spans="3:9" ht="15.5" x14ac:dyDescent="0.35">
      <c r="C260" t="s">
        <v>346</v>
      </c>
      <c r="I260" s="6">
        <v>8.2400000000000001E-2</v>
      </c>
    </row>
    <row r="261" spans="3:9" ht="15.5" x14ac:dyDescent="0.35">
      <c r="C261" t="s">
        <v>347</v>
      </c>
      <c r="I261" s="6">
        <v>2.14</v>
      </c>
    </row>
    <row r="262" spans="3:9" ht="15.5" x14ac:dyDescent="0.35">
      <c r="C262" t="s">
        <v>348</v>
      </c>
      <c r="I262" s="6">
        <v>2.75</v>
      </c>
    </row>
    <row r="263" spans="3:9" ht="15.5" x14ac:dyDescent="0.35">
      <c r="C263" t="s">
        <v>349</v>
      </c>
      <c r="I263" s="6">
        <v>10.41</v>
      </c>
    </row>
    <row r="264" spans="3:9" ht="15.5" x14ac:dyDescent="0.35">
      <c r="C264" t="s">
        <v>350</v>
      </c>
      <c r="I264" s="6">
        <v>12.66</v>
      </c>
    </row>
    <row r="265" spans="3:9" ht="15.5" x14ac:dyDescent="0.35">
      <c r="C265" t="s">
        <v>351</v>
      </c>
      <c r="I265" s="6">
        <v>9.06</v>
      </c>
    </row>
    <row r="266" spans="3:9" ht="15.5" x14ac:dyDescent="0.35">
      <c r="C266" t="s">
        <v>264</v>
      </c>
      <c r="I266" s="6">
        <v>8.19</v>
      </c>
    </row>
    <row r="267" spans="3:9" ht="15.5" x14ac:dyDescent="0.35">
      <c r="C267" t="s">
        <v>451</v>
      </c>
      <c r="I267" s="6">
        <v>0.64</v>
      </c>
    </row>
    <row r="268" spans="3:9" ht="15.5" x14ac:dyDescent="0.35">
      <c r="C268" t="s">
        <v>452</v>
      </c>
      <c r="I268" s="6">
        <v>0.75</v>
      </c>
    </row>
    <row r="269" spans="3:9" ht="15.5" x14ac:dyDescent="0.35">
      <c r="C269" t="s">
        <v>352</v>
      </c>
      <c r="I269" s="6">
        <v>172.96</v>
      </c>
    </row>
    <row r="270" spans="3:9" ht="15.5" x14ac:dyDescent="0.35">
      <c r="C270" t="s">
        <v>353</v>
      </c>
      <c r="I270" s="6">
        <v>201.76</v>
      </c>
    </row>
    <row r="271" spans="3:9" ht="15.5" x14ac:dyDescent="0.35">
      <c r="C271" t="s">
        <v>354</v>
      </c>
      <c r="I271" s="6">
        <v>979.02</v>
      </c>
    </row>
    <row r="272" spans="3:9" ht="15.5" x14ac:dyDescent="0.35">
      <c r="C272" t="s">
        <v>355</v>
      </c>
      <c r="D272" s="6">
        <v>234.18</v>
      </c>
    </row>
    <row r="273" spans="3:9" ht="15.5" x14ac:dyDescent="0.35">
      <c r="C273" t="s">
        <v>356</v>
      </c>
      <c r="I273" s="6">
        <v>762.3</v>
      </c>
    </row>
    <row r="274" spans="3:9" ht="15.5" x14ac:dyDescent="0.35">
      <c r="C274" t="s">
        <v>357</v>
      </c>
      <c r="I274" s="6">
        <v>165.88</v>
      </c>
    </row>
    <row r="275" spans="3:9" ht="15.5" x14ac:dyDescent="0.35">
      <c r="C275" t="s">
        <v>265</v>
      </c>
      <c r="D275" s="6">
        <v>5.56</v>
      </c>
    </row>
    <row r="276" spans="3:9" ht="15.5" x14ac:dyDescent="0.35">
      <c r="C276" t="s">
        <v>266</v>
      </c>
      <c r="D276" s="6">
        <v>3.67</v>
      </c>
    </row>
    <row r="277" spans="3:9" ht="15.5" x14ac:dyDescent="0.35">
      <c r="C277" t="s">
        <v>267</v>
      </c>
      <c r="D277" s="6">
        <v>0.01</v>
      </c>
    </row>
    <row r="278" spans="3:9" ht="15.5" x14ac:dyDescent="0.35">
      <c r="C278" t="s">
        <v>269</v>
      </c>
      <c r="D278" s="6">
        <v>0.13</v>
      </c>
    </row>
    <row r="279" spans="3:9" ht="15.5" x14ac:dyDescent="0.35">
      <c r="C279" t="s">
        <v>271</v>
      </c>
      <c r="D279" s="6">
        <v>1.1399999999999999</v>
      </c>
    </row>
    <row r="280" spans="3:9" ht="15.5" x14ac:dyDescent="0.35">
      <c r="C280" t="s">
        <v>272</v>
      </c>
      <c r="I280" s="6">
        <v>18268.599999999999</v>
      </c>
    </row>
    <row r="281" spans="3:9" ht="15.5" x14ac:dyDescent="0.35">
      <c r="C281" t="s">
        <v>13</v>
      </c>
      <c r="D281" s="5">
        <v>83000000000</v>
      </c>
    </row>
    <row r="282" spans="3:9" ht="15.5" x14ac:dyDescent="0.35">
      <c r="C282" t="s">
        <v>358</v>
      </c>
      <c r="I282" s="6">
        <v>15.17</v>
      </c>
    </row>
    <row r="283" spans="3:9" ht="15.5" x14ac:dyDescent="0.35">
      <c r="C283" t="s">
        <v>273</v>
      </c>
      <c r="I283" s="6">
        <v>0.19839999999999999</v>
      </c>
    </row>
    <row r="284" spans="3:9" ht="15.5" x14ac:dyDescent="0.35">
      <c r="C284" t="s">
        <v>274</v>
      </c>
      <c r="I284" s="6">
        <v>0.22690000000000002</v>
      </c>
    </row>
    <row r="285" spans="3:9" ht="15.5" x14ac:dyDescent="0.35">
      <c r="C285" t="s">
        <v>275</v>
      </c>
      <c r="I285" s="6">
        <v>0.25159999999999999</v>
      </c>
    </row>
    <row r="286" spans="3:9" ht="15.5" x14ac:dyDescent="0.35">
      <c r="C286" t="s">
        <v>359</v>
      </c>
      <c r="I286" s="6">
        <v>0.2021</v>
      </c>
    </row>
    <row r="287" spans="3:9" ht="15.5" x14ac:dyDescent="0.35">
      <c r="C287" t="s">
        <v>276</v>
      </c>
      <c r="D287" s="6">
        <v>26.54</v>
      </c>
    </row>
    <row r="288" spans="3:9" ht="15.5" x14ac:dyDescent="0.35">
      <c r="C288" t="s">
        <v>277</v>
      </c>
      <c r="D288" s="6">
        <v>74.87</v>
      </c>
    </row>
    <row r="289" spans="3:9" ht="15.5" x14ac:dyDescent="0.35">
      <c r="C289" t="s">
        <v>278</v>
      </c>
      <c r="D289" s="6">
        <v>31.74</v>
      </c>
    </row>
    <row r="290" spans="3:9" ht="15.5" x14ac:dyDescent="0.35">
      <c r="C290" t="s">
        <v>279</v>
      </c>
      <c r="D290" s="6">
        <v>69.67</v>
      </c>
    </row>
    <row r="291" spans="3:9" ht="15.5" x14ac:dyDescent="0.35">
      <c r="C291" t="s">
        <v>280</v>
      </c>
      <c r="D291" s="6">
        <v>3.43</v>
      </c>
    </row>
    <row r="292" spans="3:9" ht="15.5" x14ac:dyDescent="0.35">
      <c r="C292" t="s">
        <v>281</v>
      </c>
      <c r="I292" s="6">
        <v>1.07</v>
      </c>
    </row>
    <row r="293" spans="3:9" ht="15.5" x14ac:dyDescent="0.35">
      <c r="C293" t="s">
        <v>282</v>
      </c>
      <c r="I293" s="6">
        <v>4.68</v>
      </c>
    </row>
    <row r="294" spans="3:9" ht="15.5" x14ac:dyDescent="0.35">
      <c r="C294" t="s">
        <v>47</v>
      </c>
      <c r="I294" s="5">
        <v>21836000000000</v>
      </c>
    </row>
    <row r="295" spans="3:9" ht="15.5" x14ac:dyDescent="0.35">
      <c r="C295" t="s">
        <v>283</v>
      </c>
      <c r="I295" s="5">
        <v>19535000000000</v>
      </c>
    </row>
    <row r="296" spans="3:9" ht="15.5" x14ac:dyDescent="0.35">
      <c r="C296" t="s">
        <v>284</v>
      </c>
      <c r="I296" s="5">
        <v>10400000000</v>
      </c>
    </row>
    <row r="297" spans="3:9" ht="15.5" x14ac:dyDescent="0.35">
      <c r="C297" t="s">
        <v>285</v>
      </c>
      <c r="I297" s="6">
        <v>0.1348</v>
      </c>
    </row>
    <row r="298" spans="3:9" ht="15.5" x14ac:dyDescent="0.35">
      <c r="C298" t="s">
        <v>286</v>
      </c>
      <c r="D298" s="6">
        <v>0.34950000000000003</v>
      </c>
    </row>
    <row r="299" spans="3:9" ht="15.5" x14ac:dyDescent="0.35">
      <c r="C299" t="s">
        <v>287</v>
      </c>
      <c r="D299" s="6">
        <v>0.2412</v>
      </c>
    </row>
    <row r="300" spans="3:9" ht="15.5" x14ac:dyDescent="0.35">
      <c r="C300" t="s">
        <v>288</v>
      </c>
      <c r="D300" s="6">
        <v>0.2041</v>
      </c>
    </row>
    <row r="301" spans="3:9" ht="15.5" x14ac:dyDescent="0.35">
      <c r="C301" t="s">
        <v>453</v>
      </c>
      <c r="D301" s="6">
        <v>0.5081</v>
      </c>
    </row>
    <row r="302" spans="3:9" ht="15.5" x14ac:dyDescent="0.35">
      <c r="C302" t="s">
        <v>289</v>
      </c>
      <c r="D302" s="6">
        <v>0.64150000000000007</v>
      </c>
    </row>
    <row r="303" spans="3:9" ht="15.5" x14ac:dyDescent="0.35">
      <c r="C303" t="s">
        <v>360</v>
      </c>
      <c r="D303" s="6">
        <v>1.3141999999999998</v>
      </c>
    </row>
    <row r="304" spans="3:9" ht="15.5" x14ac:dyDescent="0.35">
      <c r="C304" t="s">
        <v>290</v>
      </c>
      <c r="I304" s="5">
        <v>130</v>
      </c>
    </row>
    <row r="305" spans="3:9" ht="15.5" x14ac:dyDescent="0.35">
      <c r="C305" t="s">
        <v>454</v>
      </c>
      <c r="I305" s="5">
        <v>130</v>
      </c>
    </row>
    <row r="306" spans="3:9" ht="15.5" x14ac:dyDescent="0.35">
      <c r="C306" t="s">
        <v>455</v>
      </c>
      <c r="I306" s="6">
        <v>0.64430000000000009</v>
      </c>
    </row>
    <row r="307" spans="3:9" ht="15.5" x14ac:dyDescent="0.35">
      <c r="C307" t="s">
        <v>456</v>
      </c>
      <c r="I307" s="6">
        <v>6.1900000000000004E-2</v>
      </c>
    </row>
    <row r="308" spans="3:9" ht="15.5" x14ac:dyDescent="0.35">
      <c r="C308" t="s">
        <v>291</v>
      </c>
      <c r="I308" t="s">
        <v>685</v>
      </c>
    </row>
    <row r="309" spans="3:9" ht="15.5" x14ac:dyDescent="0.35">
      <c r="C309" t="s">
        <v>293</v>
      </c>
      <c r="I309" s="5">
        <v>7</v>
      </c>
    </row>
    <row r="310" spans="3:9" ht="15.5" x14ac:dyDescent="0.35">
      <c r="C310" t="s">
        <v>294</v>
      </c>
      <c r="I310" s="6">
        <v>0.92</v>
      </c>
    </row>
    <row r="311" spans="3:9" ht="15.5" x14ac:dyDescent="0.35">
      <c r="C311" t="s">
        <v>295</v>
      </c>
      <c r="I311" s="6">
        <v>0.92</v>
      </c>
    </row>
    <row r="312" spans="3:9" ht="15.5" x14ac:dyDescent="0.35">
      <c r="C312" t="s">
        <v>458</v>
      </c>
      <c r="I312" s="6">
        <v>0.53</v>
      </c>
    </row>
    <row r="313" spans="3:9" ht="15.5" x14ac:dyDescent="0.35">
      <c r="C313" t="s">
        <v>296</v>
      </c>
      <c r="I313" s="6">
        <v>0.63</v>
      </c>
    </row>
    <row r="314" spans="3:9" ht="15.5" x14ac:dyDescent="0.35">
      <c r="C314" t="s">
        <v>361</v>
      </c>
      <c r="I314" s="6">
        <v>0.38</v>
      </c>
    </row>
    <row r="315" spans="3:9" ht="15.5" x14ac:dyDescent="0.35">
      <c r="C315" t="s">
        <v>297</v>
      </c>
      <c r="I315" s="6">
        <v>0.24</v>
      </c>
    </row>
    <row r="316" spans="3:9" ht="15.5" x14ac:dyDescent="0.35">
      <c r="C316" t="s">
        <v>298</v>
      </c>
      <c r="I316" s="6">
        <v>0.89</v>
      </c>
    </row>
    <row r="317" spans="3:9" ht="15.5" x14ac:dyDescent="0.35">
      <c r="C317" t="s">
        <v>299</v>
      </c>
      <c r="I317" s="5">
        <v>10180000000000</v>
      </c>
    </row>
    <row r="318" spans="3:9" ht="15.5" x14ac:dyDescent="0.35">
      <c r="C318" t="s">
        <v>300</v>
      </c>
      <c r="I318" s="5">
        <v>3397000000000</v>
      </c>
    </row>
    <row r="319" spans="3:9" ht="15.5" x14ac:dyDescent="0.35">
      <c r="C319" t="s">
        <v>301</v>
      </c>
      <c r="I319" s="5">
        <v>2384000000000</v>
      </c>
    </row>
    <row r="320" spans="3:9" ht="15.5" x14ac:dyDescent="0.35">
      <c r="C320" t="s">
        <v>302</v>
      </c>
      <c r="I320" s="5">
        <v>1798000000000</v>
      </c>
    </row>
    <row r="321" spans="3:9" ht="15.5" x14ac:dyDescent="0.35">
      <c r="C321" t="s">
        <v>303</v>
      </c>
      <c r="D321" s="5">
        <v>2435000000000</v>
      </c>
    </row>
    <row r="322" spans="3:9" ht="15.5" x14ac:dyDescent="0.35">
      <c r="C322" t="s">
        <v>304</v>
      </c>
      <c r="D322" s="5">
        <v>9067000000000</v>
      </c>
    </row>
    <row r="323" spans="3:9" ht="15.5" x14ac:dyDescent="0.35">
      <c r="C323" t="s">
        <v>305</v>
      </c>
      <c r="D323" s="5">
        <v>1048000000000</v>
      </c>
    </row>
    <row r="324" spans="3:9" ht="15.5" x14ac:dyDescent="0.35">
      <c r="C324" t="s">
        <v>245</v>
      </c>
      <c r="D324" s="5">
        <v>4111000000000</v>
      </c>
    </row>
    <row r="325" spans="3:9" ht="15.5" x14ac:dyDescent="0.35">
      <c r="C325" t="s">
        <v>306</v>
      </c>
      <c r="I325" s="5">
        <v>7927000000000</v>
      </c>
    </row>
    <row r="326" spans="3:9" ht="15.5" x14ac:dyDescent="0.35">
      <c r="C326" t="s">
        <v>243</v>
      </c>
      <c r="D326" s="5">
        <v>26000000000</v>
      </c>
    </row>
    <row r="327" spans="3:9" ht="15.5" x14ac:dyDescent="0.35">
      <c r="C327" t="s">
        <v>242</v>
      </c>
      <c r="D327" s="5">
        <v>15000000000</v>
      </c>
    </row>
    <row r="328" spans="3:9" ht="15.5" x14ac:dyDescent="0.35">
      <c r="C328" t="s">
        <v>24</v>
      </c>
      <c r="D328" s="5">
        <v>41000000000</v>
      </c>
    </row>
    <row r="329" spans="3:9" ht="15.5" x14ac:dyDescent="0.35">
      <c r="C329" t="s">
        <v>21</v>
      </c>
      <c r="D329" s="5">
        <v>-2394000000000</v>
      </c>
    </row>
    <row r="330" spans="3:9" ht="15.5" x14ac:dyDescent="0.35">
      <c r="C330" t="s">
        <v>244</v>
      </c>
      <c r="I330" s="5">
        <v>8019000000000</v>
      </c>
    </row>
    <row r="331" spans="3:9" ht="15.5" x14ac:dyDescent="0.35">
      <c r="C331" t="s">
        <v>307</v>
      </c>
      <c r="I331" s="5">
        <v>2099000000000</v>
      </c>
    </row>
    <row r="332" spans="3:9" ht="15.5" x14ac:dyDescent="0.35">
      <c r="C332" t="s">
        <v>308</v>
      </c>
      <c r="I332" s="5">
        <v>-352000000000</v>
      </c>
    </row>
    <row r="333" spans="3:9" ht="15.5" x14ac:dyDescent="0.35">
      <c r="C333" t="s">
        <v>309</v>
      </c>
      <c r="I333" s="5">
        <v>-1397000000000</v>
      </c>
    </row>
    <row r="334" spans="3:9" ht="15.5" x14ac:dyDescent="0.35">
      <c r="C334" t="s">
        <v>310</v>
      </c>
      <c r="I334" s="5">
        <v>-374000000000</v>
      </c>
    </row>
    <row r="335" spans="3:9" ht="15.5" x14ac:dyDescent="0.35">
      <c r="C335" t="s">
        <v>311</v>
      </c>
      <c r="I335" s="5">
        <v>1725000000000</v>
      </c>
    </row>
  </sheetData>
  <pageMargins left="0.7" right="0.7" top="0.75" bottom="0.75" header="0.3" footer="0.3"/>
  <ignoredErrors>
    <ignoredError sqref="A1:Z336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30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686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687</v>
      </c>
      <c r="D2" s="2" vm="114">
        <f ca="1">IFERROR(_xlfn.STOCKHISTORY("XIDX:" &amp; $C$1, D3, , 0, 0, 1), "Libur")</f>
        <v>11100</v>
      </c>
      <c r="E2" s="2" vm="115">
        <f ca="1">IFERROR(_xlfn.STOCKHISTORY("XIDX:" &amp; $C$1, E3, , 0, 0, 1), "Libur")</f>
        <v>12250</v>
      </c>
      <c r="H2" s="2" vm="115">
        <f ca="1">IFERROR(INDEX(D2:G2,COUNT(D2:G2)),"")</f>
        <v>12250</v>
      </c>
      <c r="I2" s="2" vm="116">
        <f t="shared" ref="I2:U2" ca="1" si="0">IFERROR(_xlfn.STOCKHISTORY("XIDX:" &amp; $C$1, I1, , 0, 0, 1), "Libur")</f>
        <v>9050</v>
      </c>
      <c r="J2" s="2" vm="117">
        <f t="shared" ca="1" si="0"/>
        <v>7975</v>
      </c>
      <c r="K2" s="2" vm="118">
        <f t="shared" ca="1" si="0"/>
        <v>8200</v>
      </c>
      <c r="L2" s="2" vm="119">
        <f t="shared" ca="1" si="0"/>
        <v>9975</v>
      </c>
      <c r="M2" s="2" vm="120">
        <f t="shared" ca="1" si="0"/>
        <v>12600</v>
      </c>
      <c r="N2" s="2" vm="121">
        <f t="shared" ca="1" si="0"/>
        <v>4700</v>
      </c>
      <c r="O2" s="2" vm="122">
        <f t="shared" ca="1" si="0"/>
        <v>3850</v>
      </c>
      <c r="P2" s="2" vm="123">
        <f t="shared" ca="1" si="0"/>
        <v>3900</v>
      </c>
      <c r="Q2" s="2" t="str">
        <f t="shared" ca="1" si="0"/>
        <v>Libur</v>
      </c>
      <c r="R2" s="2" t="str">
        <f t="shared" ca="1" si="0"/>
        <v>Libur</v>
      </c>
      <c r="S2" s="2" t="str">
        <f t="shared" ca="1" si="0"/>
        <v>Libur</v>
      </c>
      <c r="T2" s="2" t="str">
        <f t="shared" ca="1" si="0"/>
        <v>Libur</v>
      </c>
      <c r="U2" s="2" vm="124">
        <f t="shared" ca="1" si="0"/>
        <v>1910</v>
      </c>
    </row>
    <row r="3" spans="1:21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1" ht="15.5" x14ac:dyDescent="0.35">
      <c r="B4" t="s">
        <v>5</v>
      </c>
      <c r="C4" t="s">
        <v>6</v>
      </c>
      <c r="D4" s="2">
        <f>IFERROR(INDEX(D51:D500,MATCH($C$4,$C$51:$C$500,0)),"")</f>
        <v>110814690</v>
      </c>
      <c r="E4" s="2">
        <f>IFERROR(INDEX(E51:E500,MATCH($C$4,$C$51:$C$500,0)),"")</f>
        <v>99895452</v>
      </c>
      <c r="H4" s="2">
        <f>IFERROR(SUM(D4:G4)*(4/MAX(1,COUNT(D4:G4))),"")</f>
        <v>421420284</v>
      </c>
      <c r="I4" s="2">
        <f t="shared" ref="I4:U4" si="1">IFERROR(INDEX(I51:I500,MATCH($C$4,$C$51:$C$500,0)),"")</f>
        <v>400557162</v>
      </c>
      <c r="J4" s="2">
        <f t="shared" si="1"/>
        <v>344678707</v>
      </c>
      <c r="K4" s="2">
        <f t="shared" si="1"/>
        <v>339302689</v>
      </c>
      <c r="L4" s="2">
        <f t="shared" si="1"/>
        <v>412076520</v>
      </c>
      <c r="M4" s="2">
        <f t="shared" si="1"/>
        <v>371080905</v>
      </c>
      <c r="N4" s="2">
        <f t="shared" si="1"/>
        <v>324957368</v>
      </c>
      <c r="O4" s="2">
        <f t="shared" si="1"/>
        <v>322098564</v>
      </c>
      <c r="P4" s="2">
        <f t="shared" si="1"/>
        <v>350397369</v>
      </c>
      <c r="Q4" s="2">
        <f t="shared" si="1"/>
        <v>320549223</v>
      </c>
      <c r="R4" s="2">
        <f t="shared" si="1"/>
        <v>276111954</v>
      </c>
      <c r="S4" s="2">
        <f t="shared" si="1"/>
        <v>285420572</v>
      </c>
      <c r="T4" s="2">
        <f t="shared" si="1"/>
        <v>400094886</v>
      </c>
      <c r="U4" s="2">
        <f t="shared" si="1"/>
        <v>438997361</v>
      </c>
    </row>
    <row r="5" spans="1:21" ht="15.5" x14ac:dyDescent="0.35">
      <c r="B5" t="s">
        <v>7</v>
      </c>
      <c r="C5" t="s">
        <v>8</v>
      </c>
      <c r="D5" s="2">
        <f>IFERROR(INDEX(D51:D500,MATCH($C$5,$C$51:$C$500,0)),"")</f>
        <v>19516279</v>
      </c>
      <c r="E5" s="2">
        <f>IFERROR(INDEX(E51:E500,MATCH($C$5,$C$51:$C$500,0)),"")</f>
        <v>11538239</v>
      </c>
      <c r="H5" s="2">
        <f>IFERROR(SUM(D5:G5)*(4/MAX(1,COUNT(D5:G5))),"")</f>
        <v>62109036</v>
      </c>
      <c r="I5" s="2">
        <f t="shared" ref="I5:U5" si="2">IFERROR(INDEX(I51:I500,MATCH($C$5,$C$51:$C$500,0)),"")</f>
        <v>38331671</v>
      </c>
      <c r="J5" s="2">
        <f t="shared" si="2"/>
        <v>17643449</v>
      </c>
      <c r="K5" s="2">
        <f t="shared" si="2"/>
        <v>22628561</v>
      </c>
      <c r="L5" s="2">
        <f t="shared" si="2"/>
        <v>36163361</v>
      </c>
      <c r="M5" s="2">
        <f t="shared" si="2"/>
        <v>57513442</v>
      </c>
      <c r="N5" s="2">
        <f t="shared" si="2"/>
        <v>29078226</v>
      </c>
      <c r="O5" s="2">
        <f t="shared" si="2"/>
        <v>12321470</v>
      </c>
      <c r="P5" s="2">
        <f t="shared" si="2"/>
        <v>16157925</v>
      </c>
      <c r="Q5" s="2">
        <f t="shared" si="2"/>
        <v>12979235</v>
      </c>
      <c r="R5" s="2">
        <f t="shared" si="2"/>
        <v>22161354</v>
      </c>
      <c r="S5" s="2">
        <f t="shared" si="2"/>
        <v>-1445075</v>
      </c>
      <c r="T5" s="2">
        <f t="shared" si="2"/>
        <v>1732692</v>
      </c>
      <c r="U5" s="2">
        <f t="shared" si="2"/>
        <v>5719172</v>
      </c>
    </row>
    <row r="6" spans="1:21" ht="15.5" x14ac:dyDescent="0.35">
      <c r="B6" t="s">
        <v>9</v>
      </c>
      <c r="C6" t="s">
        <v>10</v>
      </c>
      <c r="D6" s="2">
        <f>IFERROR(INDEX(D51:D500,MATCH($C$6,$C$51:$C$500,0)),"")</f>
        <v>321410982</v>
      </c>
      <c r="E6" s="2">
        <f>IFERROR(INDEX(E51:E500,MATCH($C$6,$C$51:$C$500,0)),"")</f>
        <v>334245887</v>
      </c>
      <c r="H6" s="2">
        <f>IFERROR(INDEX(D6:G6,COUNT(D6:G6)),"")</f>
        <v>334245887</v>
      </c>
      <c r="I6" s="2">
        <f t="shared" ref="I6:U6" si="3">IFERROR(INDEX(I51:I500,MATCH($C$6,$C$51:$C$500,0)),"")</f>
        <v>322908587</v>
      </c>
      <c r="J6" s="2">
        <f t="shared" si="3"/>
        <v>300370506</v>
      </c>
      <c r="K6" s="2">
        <f t="shared" si="3"/>
        <v>290369879</v>
      </c>
      <c r="L6" s="2">
        <f t="shared" si="3"/>
        <v>274953256</v>
      </c>
      <c r="M6" s="2">
        <f t="shared" si="3"/>
        <v>240725405</v>
      </c>
      <c r="N6" s="2">
        <f t="shared" si="3"/>
        <v>198713965</v>
      </c>
      <c r="O6" s="2">
        <f t="shared" si="3"/>
        <v>176204897</v>
      </c>
      <c r="P6" s="2">
        <f t="shared" si="3"/>
        <v>166332693</v>
      </c>
      <c r="Q6" s="2">
        <f t="shared" si="3"/>
        <v>158411679</v>
      </c>
      <c r="R6" s="2">
        <f t="shared" si="3"/>
        <v>161188267</v>
      </c>
      <c r="S6" s="2">
        <f t="shared" si="3"/>
        <v>140814952</v>
      </c>
      <c r="T6" s="2">
        <f t="shared" si="3"/>
        <v>143507010</v>
      </c>
      <c r="U6" s="2">
        <f t="shared" si="3"/>
        <v>145430832</v>
      </c>
    </row>
    <row r="7" spans="1:21" ht="15.5" x14ac:dyDescent="0.35">
      <c r="B7" t="s">
        <v>11</v>
      </c>
      <c r="C7" t="s">
        <v>12</v>
      </c>
      <c r="D7" s="3">
        <f>IFERROR(INDEX(D51:D500,MATCH($C$7,$C$51:$C$500,0))/1000000000,"")</f>
        <v>0.38</v>
      </c>
      <c r="E7" s="3">
        <f>IFERROR(INDEX(E51:E500,MATCH($C$7,$C$51:$C$500,0))/1000000000,"")</f>
        <v>0.38</v>
      </c>
      <c r="H7" s="3">
        <f>IFERROR(INDEX(D7:G7,COUNT(D7:G7)),"")</f>
        <v>0.38</v>
      </c>
      <c r="I7" s="3">
        <f t="shared" ref="I7:U7" si="4">IFERROR(INDEX(I51:I500,MATCH($C$7,$C$51:$C$500,0))/1000000000,"")</f>
        <v>0.38</v>
      </c>
      <c r="J7" s="3">
        <f t="shared" si="4"/>
        <v>0.38</v>
      </c>
      <c r="K7" s="3">
        <f t="shared" si="4"/>
        <v>0.38</v>
      </c>
      <c r="L7" s="3">
        <f t="shared" si="4"/>
        <v>0.38</v>
      </c>
      <c r="M7" s="3">
        <f t="shared" si="4"/>
        <v>0.38</v>
      </c>
      <c r="N7" s="3">
        <f t="shared" si="4"/>
        <v>0.38</v>
      </c>
      <c r="O7" s="3">
        <f t="shared" si="4"/>
        <v>0.38</v>
      </c>
      <c r="P7" s="3">
        <f t="shared" si="4"/>
        <v>0.38</v>
      </c>
      <c r="Q7" s="3">
        <f t="shared" si="4"/>
        <v>0.38</v>
      </c>
      <c r="R7" s="3">
        <f t="shared" si="4"/>
        <v>0.38</v>
      </c>
      <c r="S7" s="3">
        <f t="shared" si="4"/>
        <v>0.38</v>
      </c>
      <c r="T7" s="3">
        <f t="shared" si="4"/>
        <v>0.38</v>
      </c>
      <c r="U7" s="3">
        <f t="shared" si="4"/>
        <v>0.38</v>
      </c>
    </row>
    <row r="8" spans="1:21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244000000000</v>
      </c>
      <c r="E8" s="2">
        <f>IFERROR(INDEX(E51:E500,MATCH("Free cash flow (Quarter)",$C$51:$C$500,0)),"")</f>
        <v>95000000000</v>
      </c>
      <c r="H8" s="2">
        <f>IFERROR(INDEX(D8:G8,COUNT(D8:G8)),"")</f>
        <v>95000000000</v>
      </c>
      <c r="I8" s="2">
        <f t="shared" ref="I8:U8" si="5">IFERROR(INDEX(I51:I500,MATCH($C$8,$C$51:$C$500,0)),"")</f>
        <v>1242000000000</v>
      </c>
      <c r="J8" s="2">
        <f t="shared" si="5"/>
        <v>632000000000</v>
      </c>
      <c r="K8" s="2">
        <f t="shared" si="5"/>
        <v>184000000000</v>
      </c>
      <c r="L8" s="2">
        <f t="shared" si="5"/>
        <v>280000000000</v>
      </c>
      <c r="M8" s="2">
        <f t="shared" si="5"/>
        <v>343000000000</v>
      </c>
      <c r="N8" s="2">
        <f t="shared" si="5"/>
        <v>895000000000</v>
      </c>
      <c r="O8" s="2">
        <f t="shared" si="5"/>
        <v>185000000000</v>
      </c>
      <c r="P8" s="2">
        <f t="shared" si="5"/>
        <v>61000000000</v>
      </c>
      <c r="Q8" s="2">
        <f t="shared" si="5"/>
        <v>210000000000</v>
      </c>
      <c r="R8" s="2">
        <f t="shared" si="5"/>
        <v>125000000000</v>
      </c>
      <c r="S8" s="2">
        <f t="shared" si="5"/>
        <v>94000000000</v>
      </c>
      <c r="T8" s="2">
        <f t="shared" si="5"/>
        <v>356000000000</v>
      </c>
      <c r="U8" s="2">
        <f t="shared" si="5"/>
        <v>-28000000000</v>
      </c>
    </row>
    <row r="9" spans="1:21" ht="15.5" x14ac:dyDescent="0.35">
      <c r="A9" t="s">
        <v>16</v>
      </c>
      <c r="C9" t="s">
        <v>17</v>
      </c>
      <c r="D9" s="3">
        <f>IFERROR(INDEX(D51:D500,MATCH("Free cash flow per share (Quarter)",$C$51:$C$500,0)),"")</f>
        <v>637.47</v>
      </c>
      <c r="E9" s="3">
        <f>IFERROR(INDEX(E51:E500,MATCH("Free cash flow per share (Quarter)",$C$51:$C$500,0)),"")</f>
        <v>249.07</v>
      </c>
      <c r="H9" s="3">
        <f>IFERROR(INDEX(D9:G9,COUNT(D9:G9)),"")</f>
        <v>249.07</v>
      </c>
      <c r="I9" s="3">
        <f t="shared" ref="I9:U9" si="6">IFERROR(INDEX(I51:I500,MATCH($C$9,$C$51:$C$500,0)),"")</f>
        <v>3239.83</v>
      </c>
      <c r="J9" s="3">
        <f t="shared" si="6"/>
        <v>1649.84</v>
      </c>
      <c r="K9" s="3">
        <f t="shared" si="6"/>
        <v>479.82</v>
      </c>
      <c r="L9" s="3">
        <f t="shared" si="6"/>
        <v>730.65</v>
      </c>
      <c r="M9" s="3">
        <f t="shared" si="6"/>
        <v>895.32</v>
      </c>
      <c r="N9" s="3">
        <f t="shared" si="6"/>
        <v>2334.0700000000002</v>
      </c>
      <c r="O9" s="3">
        <f t="shared" si="6"/>
        <v>483.73</v>
      </c>
      <c r="P9" s="3">
        <f t="shared" si="6"/>
        <v>158.03</v>
      </c>
      <c r="Q9" s="3">
        <f t="shared" si="6"/>
        <v>546.54</v>
      </c>
      <c r="R9" s="3">
        <f t="shared" si="6"/>
        <v>325.93</v>
      </c>
      <c r="S9" s="3">
        <f t="shared" si="6"/>
        <v>246.07</v>
      </c>
      <c r="T9" s="3">
        <f t="shared" si="6"/>
        <v>928.17</v>
      </c>
      <c r="U9" s="3">
        <f t="shared" si="6"/>
        <v>-72.55</v>
      </c>
    </row>
    <row r="10" spans="1:21" ht="15.5" x14ac:dyDescent="0.35">
      <c r="C10" t="s">
        <v>18</v>
      </c>
      <c r="D10" s="3">
        <f ca="1">IFERROR(IF(D9=0,"",D2/D9),"")</f>
        <v>17.412584121605722</v>
      </c>
      <c r="E10" s="3">
        <f ca="1">IFERROR(IF(E9=0,"",E2/E9),"")</f>
        <v>49.182960613482152</v>
      </c>
      <c r="I10" s="3">
        <f t="shared" ref="I10:U10" ca="1" si="7">IFERROR(IF(I9=0,"",I2/I9),"")</f>
        <v>2.7933564415416861</v>
      </c>
      <c r="J10" s="3">
        <f t="shared" ca="1" si="7"/>
        <v>4.8338020656548517</v>
      </c>
      <c r="K10" s="3">
        <f t="shared" ca="1" si="7"/>
        <v>17.0897419865783</v>
      </c>
      <c r="L10" s="3">
        <f t="shared" ca="1" si="7"/>
        <v>13.65222746869226</v>
      </c>
      <c r="M10" s="3">
        <f t="shared" ca="1" si="7"/>
        <v>14.073180538801768</v>
      </c>
      <c r="N10" s="3">
        <f t="shared" ca="1" si="7"/>
        <v>2.0136499762217928</v>
      </c>
      <c r="O10" s="3">
        <f t="shared" ca="1" si="7"/>
        <v>7.9589853844086571</v>
      </c>
      <c r="P10" s="3">
        <f t="shared" ca="1" si="7"/>
        <v>24.678858444599125</v>
      </c>
      <c r="Q10" s="3" t="str">
        <f t="shared" ca="1" si="7"/>
        <v/>
      </c>
      <c r="R10" s="3" t="str">
        <f t="shared" ca="1" si="7"/>
        <v/>
      </c>
      <c r="S10" s="3" t="str">
        <f t="shared" ca="1" si="7"/>
        <v/>
      </c>
      <c r="T10" s="3" t="str">
        <f t="shared" ca="1" si="7"/>
        <v/>
      </c>
      <c r="U10" s="3">
        <f t="shared" ca="1" si="7"/>
        <v>-26.326671261199174</v>
      </c>
    </row>
    <row r="11" spans="1:21" ht="15.5" x14ac:dyDescent="0.35">
      <c r="B11" t="s">
        <v>19</v>
      </c>
      <c r="C11" t="s">
        <v>20</v>
      </c>
      <c r="D11" s="2">
        <f>IFERROR(INDEX(D51:D500,MATCH($C$11,$C$51:$C$500,0)),"")</f>
        <v>159186897</v>
      </c>
      <c r="E11" s="2">
        <f>IFERROR(INDEX(E51:E500,MATCH($C$11,$C$51:$C$500,0)),"")</f>
        <v>179073070</v>
      </c>
      <c r="H11" s="2">
        <f>IFERROR(INDEX(D11:G11,COUNT(D11:G11)),"")</f>
        <v>179073070</v>
      </c>
      <c r="I11" s="2">
        <f t="shared" ref="I11:U11" si="8">IFERROR(INDEX(I51:I500,MATCH($C$11,$C$51:$C$500,0)),"")</f>
        <v>173571658</v>
      </c>
      <c r="J11" s="2">
        <f t="shared" si="8"/>
        <v>116067700</v>
      </c>
      <c r="K11" s="2">
        <f t="shared" si="8"/>
        <v>87763425</v>
      </c>
      <c r="L11" s="2">
        <f t="shared" si="8"/>
        <v>84173030</v>
      </c>
      <c r="M11" s="2">
        <f t="shared" si="8"/>
        <v>81055743</v>
      </c>
      <c r="N11" s="2">
        <f t="shared" si="8"/>
        <v>61811686</v>
      </c>
      <c r="O11" s="2">
        <f t="shared" si="8"/>
        <v>12157925</v>
      </c>
      <c r="P11" s="2">
        <f t="shared" si="8"/>
        <v>26043452</v>
      </c>
      <c r="Q11" s="2">
        <f t="shared" si="8"/>
        <v>10937042</v>
      </c>
      <c r="R11" s="2">
        <f t="shared" si="8"/>
        <v>9559546</v>
      </c>
      <c r="S11" s="2">
        <f t="shared" si="8"/>
        <v>13889564</v>
      </c>
      <c r="T11" s="2">
        <f t="shared" si="8"/>
        <v>11991766</v>
      </c>
      <c r="U11" s="2">
        <f t="shared" si="8"/>
        <v>13999126</v>
      </c>
    </row>
    <row r="12" spans="1:21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-2814000000000</v>
      </c>
      <c r="E12" s="2">
        <f>IFERROR(INDEX(E51:E500,MATCH("Net Debt (Quarter)",$C$51:$C$500,0)),"")</f>
        <v>-3007000000000</v>
      </c>
      <c r="H12" s="2">
        <f>IFERROR(INDEX(D12:G12,COUNT(D12:G12)),"")</f>
        <v>-3007000000000</v>
      </c>
      <c r="I12" s="2">
        <f t="shared" ref="I12:U12" si="9">IFERROR(INDEX(I51:I500,MATCH($C$12,$C$51:$C$500,0)),"")</f>
        <v>-2874000000000</v>
      </c>
      <c r="J12" s="2">
        <f t="shared" si="9"/>
        <v>-1850000000000</v>
      </c>
      <c r="K12" s="2">
        <f t="shared" si="9"/>
        <v>-1313000000000</v>
      </c>
      <c r="L12" s="2">
        <f t="shared" si="9"/>
        <v>-1265000000000</v>
      </c>
      <c r="M12" s="2">
        <f t="shared" si="9"/>
        <v>-1123000000000</v>
      </c>
      <c r="N12" s="2">
        <f t="shared" si="9"/>
        <v>-836000000000</v>
      </c>
      <c r="O12" s="2">
        <f t="shared" si="9"/>
        <v>-73000000000</v>
      </c>
      <c r="P12" s="2">
        <f t="shared" si="9"/>
        <v>67000000000</v>
      </c>
      <c r="Q12" s="2">
        <f t="shared" si="9"/>
        <v>163000000000</v>
      </c>
      <c r="R12" s="2">
        <f t="shared" si="9"/>
        <v>163000000000</v>
      </c>
      <c r="S12" s="2">
        <f t="shared" si="9"/>
        <v>287000000000</v>
      </c>
      <c r="T12" s="2">
        <f t="shared" si="9"/>
        <v>331000000000</v>
      </c>
      <c r="U12" s="2">
        <f t="shared" si="9"/>
        <v>623000000000</v>
      </c>
    </row>
    <row r="13" spans="1:21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35000000000</v>
      </c>
      <c r="E13" s="2">
        <f>IFERROR(INDEX(E51:E500,MATCH("Total Debt (Quarter)",$C$51:$C$500,0)),"")</f>
        <v>37000000000</v>
      </c>
      <c r="H13" s="2">
        <f>IFERROR(INDEX(D13:G13,COUNT(D13:G13)),"")</f>
        <v>37000000000</v>
      </c>
      <c r="I13" s="2">
        <f t="shared" ref="I13:U13" si="10">IFERROR(INDEX(I51:I500,MATCH($C$13,$C$51:$C$500,0)),"")</f>
        <v>28000000000</v>
      </c>
      <c r="J13" s="2">
        <f t="shared" si="10"/>
        <v>25000000000</v>
      </c>
      <c r="K13" s="2">
        <f t="shared" si="10"/>
        <v>42000000000</v>
      </c>
      <c r="L13" s="2">
        <f t="shared" si="10"/>
        <v>47000000000</v>
      </c>
      <c r="M13" s="2">
        <f t="shared" si="10"/>
        <v>35000000000</v>
      </c>
      <c r="N13" s="2">
        <f t="shared" si="10"/>
        <v>36000000000</v>
      </c>
      <c r="O13" s="2">
        <f t="shared" si="10"/>
        <v>96000000000</v>
      </c>
      <c r="P13" s="2">
        <f t="shared" si="10"/>
        <v>444000000000</v>
      </c>
      <c r="Q13" s="2">
        <f t="shared" si="10"/>
        <v>311000000000</v>
      </c>
      <c r="R13" s="2">
        <f t="shared" si="10"/>
        <v>292000000000</v>
      </c>
      <c r="S13" s="2">
        <f t="shared" si="10"/>
        <v>478000000000</v>
      </c>
      <c r="T13" s="2">
        <f t="shared" si="10"/>
        <v>481000000000</v>
      </c>
      <c r="U13" s="2">
        <f t="shared" si="10"/>
        <v>794000000000</v>
      </c>
    </row>
    <row r="14" spans="1:21" ht="15.5" x14ac:dyDescent="0.35">
      <c r="C14" t="s">
        <v>27</v>
      </c>
      <c r="D14" s="2">
        <f>IFERROR(INDEX(D51:D500,MATCH($C$14,$C$51:$C$500,0)),"")</f>
        <v>-85599</v>
      </c>
      <c r="E14" s="2">
        <f>IFERROR(INDEX(E51:E500,MATCH($C$14,$C$51:$C$500,0)),"")</f>
        <v>-88626</v>
      </c>
      <c r="H14" s="2">
        <f>IFERROR(SUM(D14:G14)*(4/MAX(1,COUNT(D14:G14))),"")</f>
        <v>-348450</v>
      </c>
      <c r="I14" s="2">
        <f t="shared" ref="I14:U14" si="11">IFERROR(INDEX(I51:I500,MATCH($C$14,$C$51:$C$500,0)),"")</f>
        <v>-298270</v>
      </c>
      <c r="J14" s="2">
        <f t="shared" si="11"/>
        <v>-880211</v>
      </c>
      <c r="K14" s="2">
        <f t="shared" si="11"/>
        <v>-540455</v>
      </c>
      <c r="L14" s="2">
        <f t="shared" si="11"/>
        <v>-829863</v>
      </c>
      <c r="M14" s="2">
        <f t="shared" si="11"/>
        <v>-392378</v>
      </c>
      <c r="N14" s="2">
        <f t="shared" si="11"/>
        <v>-341781</v>
      </c>
      <c r="O14" s="2">
        <f t="shared" si="11"/>
        <v>-1755892</v>
      </c>
      <c r="P14" s="2">
        <f t="shared" si="11"/>
        <v>-2127058</v>
      </c>
      <c r="Q14" s="2">
        <f t="shared" si="11"/>
        <v>-1665562</v>
      </c>
      <c r="R14" s="2">
        <f t="shared" si="11"/>
        <v>-3200005</v>
      </c>
      <c r="S14" s="2">
        <f t="shared" si="11"/>
        <v>-3386044</v>
      </c>
      <c r="T14" s="2">
        <f t="shared" si="11"/>
        <v>-3679254</v>
      </c>
      <c r="U14" s="2">
        <f t="shared" si="11"/>
        <v>-5003517</v>
      </c>
    </row>
    <row r="15" spans="1:21" ht="15.5" x14ac:dyDescent="0.35">
      <c r="C15" t="s">
        <v>28</v>
      </c>
      <c r="D15" s="2">
        <f>IFERROR(INDEX(D51:D500,MATCH($C$15,$C$51:$C$500,0)),"")</f>
        <v>-5421248</v>
      </c>
      <c r="E15" s="2">
        <f>IFERROR(INDEX(E51:E500,MATCH($C$15,$C$51:$C$500,0)),"")</f>
        <v>-2965540</v>
      </c>
      <c r="H15" s="2">
        <f>IFERROR(SUM(D15:G15)*(4/MAX(1,COUNT(D15:G15))),"")</f>
        <v>-16773576</v>
      </c>
      <c r="I15" s="2">
        <f t="shared" ref="I15:U15" si="12">IFERROR(INDEX(I51:I500,MATCH($C$15,$C$51:$C$500,0)),"")</f>
        <v>-9704999</v>
      </c>
      <c r="J15" s="2">
        <f t="shared" si="12"/>
        <v>-5540316</v>
      </c>
      <c r="K15" s="2">
        <f t="shared" si="12"/>
        <v>-6471001</v>
      </c>
      <c r="L15" s="2">
        <f t="shared" si="12"/>
        <v>-10836837</v>
      </c>
      <c r="M15" s="2">
        <f t="shared" si="12"/>
        <v>-15479391</v>
      </c>
      <c r="N15" s="2">
        <f t="shared" si="12"/>
        <v>-10974728</v>
      </c>
      <c r="O15" s="2">
        <f t="shared" si="12"/>
        <v>-2356075</v>
      </c>
      <c r="P15" s="2">
        <f t="shared" si="12"/>
        <v>-10861413</v>
      </c>
      <c r="Q15" s="2">
        <f t="shared" si="12"/>
        <v>-5722381</v>
      </c>
      <c r="R15" s="2">
        <f t="shared" si="12"/>
        <v>9717091</v>
      </c>
      <c r="S15" s="2">
        <f t="shared" si="12"/>
        <v>-764226</v>
      </c>
      <c r="T15" s="2">
        <f t="shared" si="12"/>
        <v>846904</v>
      </c>
      <c r="U15" s="2">
        <f t="shared" si="12"/>
        <v>-8593446</v>
      </c>
    </row>
    <row r="16" spans="1:21" ht="15.5" x14ac:dyDescent="0.35">
      <c r="C16" t="s">
        <v>29</v>
      </c>
      <c r="D16" s="2">
        <f>IFERROR(INDEX(D51:D500,MATCH($C$16,$C$51:$C$500,0)),"")</f>
        <v>25409273</v>
      </c>
      <c r="E16" s="2">
        <f>IFERROR(INDEX(E51:E500,MATCH($C$16,$C$51:$C$500,0)),"")</f>
        <v>13997676</v>
      </c>
      <c r="H16" s="2">
        <f>IFERROR(SUM(D16:G16)*(4/MAX(1,COUNT(D16:G16))),"")</f>
        <v>78813898</v>
      </c>
      <c r="I16" s="2">
        <f t="shared" ref="I16:U16" si="13">IFERROR(INDEX(I51:I500,MATCH($C$16,$C$51:$C$500,0)),"")</f>
        <v>46511853</v>
      </c>
      <c r="J16" s="2">
        <f t="shared" si="13"/>
        <v>26045909</v>
      </c>
      <c r="K16" s="2">
        <f t="shared" si="13"/>
        <v>27856504</v>
      </c>
      <c r="L16" s="2">
        <f t="shared" si="13"/>
        <v>48738452</v>
      </c>
      <c r="M16" s="2">
        <f t="shared" si="13"/>
        <v>73532108</v>
      </c>
      <c r="N16" s="2">
        <f t="shared" si="13"/>
        <v>38269549</v>
      </c>
      <c r="O16" s="2">
        <f t="shared" si="13"/>
        <v>13744404</v>
      </c>
      <c r="P16" s="2">
        <f t="shared" si="13"/>
        <v>28142043</v>
      </c>
      <c r="Q16" s="2">
        <f t="shared" si="13"/>
        <v>17653780</v>
      </c>
      <c r="R16" s="2">
        <f t="shared" si="13"/>
        <v>11405185</v>
      </c>
      <c r="S16" s="2">
        <f t="shared" si="13"/>
        <v>-101989</v>
      </c>
      <c r="T16" s="2">
        <f t="shared" si="13"/>
        <v>1726780</v>
      </c>
      <c r="U16" s="2">
        <f t="shared" si="13"/>
        <v>18901460</v>
      </c>
    </row>
    <row r="17" spans="1:21" ht="15.5" x14ac:dyDescent="0.35">
      <c r="A17" t="s">
        <v>30</v>
      </c>
    </row>
    <row r="18" spans="1:21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  <c r="S18" t="s">
        <v>35</v>
      </c>
      <c r="T18" t="s">
        <v>36</v>
      </c>
      <c r="U18" t="s">
        <v>37</v>
      </c>
    </row>
    <row r="19" spans="1:21" ht="15.5" x14ac:dyDescent="0.35">
      <c r="A19" t="s">
        <v>44</v>
      </c>
      <c r="C19" t="s">
        <v>45</v>
      </c>
    </row>
    <row r="20" spans="1:21" ht="15.5" x14ac:dyDescent="0.35">
      <c r="A20" t="s">
        <v>46</v>
      </c>
      <c r="C20" t="s">
        <v>47</v>
      </c>
      <c r="D20" s="2">
        <f ca="1">IFERROR(D21*D2,"")</f>
        <v>4218000000000</v>
      </c>
      <c r="E20" s="2">
        <f ca="1">IFERROR(E21*E2,"")</f>
        <v>4655000000000</v>
      </c>
      <c r="H20" s="2">
        <f t="shared" ref="H20:U20" ca="1" si="14">IFERROR(H21*H2,"")</f>
        <v>4655000000000</v>
      </c>
      <c r="I20" s="2">
        <f t="shared" ca="1" si="14"/>
        <v>3439000000000</v>
      </c>
      <c r="J20" s="2">
        <f t="shared" ca="1" si="14"/>
        <v>3030500000000</v>
      </c>
      <c r="K20" s="2">
        <f t="shared" ca="1" si="14"/>
        <v>3116000000000</v>
      </c>
      <c r="L20" s="2">
        <f t="shared" ca="1" si="14"/>
        <v>3790500000000</v>
      </c>
      <c r="M20" s="2">
        <f t="shared" ca="1" si="14"/>
        <v>4788000000000</v>
      </c>
      <c r="N20" s="2">
        <f t="shared" ca="1" si="14"/>
        <v>1786000000000</v>
      </c>
      <c r="O20" s="2">
        <f t="shared" ca="1" si="14"/>
        <v>1463000000000</v>
      </c>
      <c r="P20" s="2">
        <f t="shared" ca="1" si="14"/>
        <v>1482000000000</v>
      </c>
      <c r="Q20" s="2" t="str">
        <f t="shared" ca="1" si="14"/>
        <v/>
      </c>
      <c r="R20" s="2" t="str">
        <f t="shared" ca="1" si="14"/>
        <v/>
      </c>
      <c r="S20" s="2" t="str">
        <f t="shared" ca="1" si="14"/>
        <v/>
      </c>
      <c r="T20" s="2" t="str">
        <f t="shared" ca="1" si="14"/>
        <v/>
      </c>
      <c r="U20" s="2">
        <f t="shared" ca="1" si="14"/>
        <v>725800000000</v>
      </c>
    </row>
    <row r="21" spans="1:21" ht="15.5" x14ac:dyDescent="0.35">
      <c r="C21" t="s">
        <v>12</v>
      </c>
      <c r="D21" s="2">
        <f>IFERROR(INDEX(D51:D500,MATCH($C$7,$C$51:$C$500,0)),"")</f>
        <v>380000000</v>
      </c>
      <c r="E21" s="2">
        <f>IFERROR(INDEX(E51:E500,MATCH($C$7,$C$51:$C$500,0)),"")</f>
        <v>380000000</v>
      </c>
      <c r="H21" s="2">
        <f>IFERROR(INDEX(D21:G21,COUNT(D21:G21)),"")</f>
        <v>380000000</v>
      </c>
      <c r="I21" s="2">
        <f t="shared" ref="I21:U21" si="15">IFERROR(INDEX(I51:I500,MATCH($C$7,$C$51:$C$500,0)),"")</f>
        <v>380000000</v>
      </c>
      <c r="J21" s="2">
        <f t="shared" si="15"/>
        <v>380000000</v>
      </c>
      <c r="K21" s="2">
        <f t="shared" si="15"/>
        <v>380000000</v>
      </c>
      <c r="L21" s="2">
        <f t="shared" si="15"/>
        <v>380000000</v>
      </c>
      <c r="M21" s="2">
        <f t="shared" si="15"/>
        <v>380000000</v>
      </c>
      <c r="N21" s="2">
        <f t="shared" si="15"/>
        <v>380000000</v>
      </c>
      <c r="O21" s="2">
        <f t="shared" si="15"/>
        <v>380000000</v>
      </c>
      <c r="P21" s="2">
        <f t="shared" si="15"/>
        <v>380000000</v>
      </c>
      <c r="Q21" s="2">
        <f t="shared" si="15"/>
        <v>380000000</v>
      </c>
      <c r="R21" s="2">
        <f t="shared" si="15"/>
        <v>380000000</v>
      </c>
      <c r="S21" s="2">
        <f t="shared" si="15"/>
        <v>380000000</v>
      </c>
      <c r="T21" s="2">
        <f t="shared" si="15"/>
        <v>380000000</v>
      </c>
      <c r="U21" s="2">
        <f t="shared" si="15"/>
        <v>380000000</v>
      </c>
    </row>
    <row r="23" spans="1:21" ht="15.5" x14ac:dyDescent="0.35">
      <c r="B23" t="s">
        <v>48</v>
      </c>
      <c r="C23" t="s">
        <v>49</v>
      </c>
      <c r="D23" s="3">
        <f>IFERROR(D5/D6*100,"")</f>
        <v>6.0720635239526439</v>
      </c>
      <c r="E23" s="3">
        <f>IFERROR(E5/E6*100,"")</f>
        <v>3.4520212360907827</v>
      </c>
      <c r="H23" s="3">
        <f t="shared" ref="H23:U23" si="16">IFERROR(H5/H6*100,"")</f>
        <v>18.581840021265542</v>
      </c>
      <c r="I23" s="3">
        <f t="shared" si="16"/>
        <v>11.870749971724969</v>
      </c>
      <c r="J23" s="3">
        <f t="shared" si="16"/>
        <v>5.8738952885074536</v>
      </c>
      <c r="K23" s="3">
        <f t="shared" si="16"/>
        <v>7.7930125114664532</v>
      </c>
      <c r="L23" s="3">
        <f t="shared" si="16"/>
        <v>13.152548737229719</v>
      </c>
      <c r="M23" s="3">
        <f t="shared" si="16"/>
        <v>23.891720942374153</v>
      </c>
      <c r="N23" s="3">
        <f t="shared" si="16"/>
        <v>14.633207082350754</v>
      </c>
      <c r="O23" s="3">
        <f t="shared" si="16"/>
        <v>6.9926944198378322</v>
      </c>
      <c r="P23" s="3">
        <f t="shared" si="16"/>
        <v>9.7142207635633007</v>
      </c>
      <c r="Q23" s="3">
        <f t="shared" si="16"/>
        <v>8.1933573849690724</v>
      </c>
      <c r="R23" s="3">
        <f t="shared" si="16"/>
        <v>13.748738920308634</v>
      </c>
      <c r="S23" s="3">
        <f t="shared" si="16"/>
        <v>-1.0262226982827789</v>
      </c>
      <c r="T23" s="3">
        <f t="shared" si="16"/>
        <v>1.2073918897759768</v>
      </c>
      <c r="U23" s="3">
        <f t="shared" si="16"/>
        <v>3.9325718771931388</v>
      </c>
    </row>
    <row r="24" spans="1:21" ht="15.5" x14ac:dyDescent="0.35">
      <c r="C24" t="s">
        <v>50</v>
      </c>
      <c r="D24" s="4">
        <f>IFERROR(_xlfn.RRI(5,I23,D23),"")</f>
        <v>-0.12547620703280626</v>
      </c>
      <c r="E24" s="4">
        <f>IFERROR(_xlfn.RRI(5,J23,E23),"")</f>
        <v>-0.10085558360907498</v>
      </c>
      <c r="H24" s="4">
        <f t="shared" ref="H24:U24" si="17">IFERROR(_xlfn.RRI(5,M23,H23),"")</f>
        <v>-4.9026846696075155E-2</v>
      </c>
      <c r="I24" s="4">
        <f t="shared" si="17"/>
        <v>-4.0979859735566726E-2</v>
      </c>
      <c r="J24" s="4">
        <f t="shared" si="17"/>
        <v>-3.4268649655907812E-2</v>
      </c>
      <c r="K24" s="4">
        <f t="shared" si="17"/>
        <v>-4.3115585606685936E-2</v>
      </c>
      <c r="L24" s="4">
        <f t="shared" si="17"/>
        <v>9.9283233862133446E-2</v>
      </c>
      <c r="M24" s="4">
        <f t="shared" si="17"/>
        <v>0.11685531082065315</v>
      </c>
      <c r="N24" s="4" t="str">
        <f t="shared" si="17"/>
        <v/>
      </c>
      <c r="O24" s="4">
        <f t="shared" si="17"/>
        <v>0.42088607842842451</v>
      </c>
      <c r="P24" s="4">
        <f t="shared" si="17"/>
        <v>0.19824675063518704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51</v>
      </c>
      <c r="C25" t="s">
        <v>52</v>
      </c>
      <c r="D25" s="3">
        <f>IFERROR(INDEX(D51:D500,MATCH($A$25,$C$51:$C$500,0)),"")</f>
        <v>915.04</v>
      </c>
      <c r="E25" s="3">
        <f>IFERROR(INDEX(E51:E500,MATCH($A$25,$C$51:$C$500,0)),"")</f>
        <v>488.32</v>
      </c>
      <c r="H25" s="3">
        <f>IFERROR(INDEX(D25:G25,COUNT(D25:G25)),"")</f>
        <v>488.32</v>
      </c>
      <c r="I25" s="3">
        <f t="shared" ref="I25:U25" si="18">IFERROR(INDEX(I51:I500,MATCH($C$25,$C$51:$C$500,0)),"")</f>
        <v>1589.65</v>
      </c>
      <c r="J25" s="3">
        <f t="shared" si="18"/>
        <v>858.42</v>
      </c>
      <c r="K25" s="3">
        <f t="shared" si="18"/>
        <v>892.77</v>
      </c>
      <c r="L25" s="3">
        <f t="shared" si="18"/>
        <v>1490.39</v>
      </c>
      <c r="M25" s="3">
        <f t="shared" si="18"/>
        <v>2173.62</v>
      </c>
      <c r="N25" s="3">
        <f t="shared" si="18"/>
        <v>1053.47</v>
      </c>
      <c r="O25" s="3">
        <f t="shared" si="18"/>
        <v>450.69</v>
      </c>
      <c r="P25" s="3">
        <f t="shared" si="18"/>
        <v>658.61</v>
      </c>
      <c r="Q25" s="3">
        <f t="shared" si="18"/>
        <v>438.48</v>
      </c>
      <c r="R25" s="3">
        <f t="shared" si="18"/>
        <v>793.41</v>
      </c>
      <c r="S25" s="3">
        <f t="shared" si="18"/>
        <v>-9.93</v>
      </c>
      <c r="T25" s="3">
        <f t="shared" si="18"/>
        <v>91.73</v>
      </c>
      <c r="U25" s="3">
        <f t="shared" si="18"/>
        <v>272.81</v>
      </c>
    </row>
    <row r="26" spans="1:21" ht="15.5" x14ac:dyDescent="0.35">
      <c r="C26" t="s">
        <v>53</v>
      </c>
      <c r="D26" s="4">
        <f>IFERROR(_xlfn.RRI(5,I25,D25),"")</f>
        <v>-0.10457809809654983</v>
      </c>
      <c r="E26" s="4">
        <f>IFERROR(_xlfn.RRI(5,J25,E25),"")</f>
        <v>-0.10669258918435842</v>
      </c>
      <c r="H26" s="4">
        <f t="shared" ref="H26:U26" si="19">IFERROR(_xlfn.RRI(5,M25,H25),"")</f>
        <v>-0.25817036614571653</v>
      </c>
      <c r="I26" s="4">
        <f t="shared" si="19"/>
        <v>8.5765076112791938E-2</v>
      </c>
      <c r="J26" s="4">
        <f t="shared" si="19"/>
        <v>0.13753398656187077</v>
      </c>
      <c r="K26" s="4">
        <f t="shared" si="19"/>
        <v>6.272831886245922E-2</v>
      </c>
      <c r="L26" s="4">
        <f t="shared" si="19"/>
        <v>0.27723269664308159</v>
      </c>
      <c r="M26" s="4">
        <f t="shared" si="19"/>
        <v>0.2233118714641833</v>
      </c>
      <c r="N26" s="4" t="str">
        <f t="shared" si="19"/>
        <v/>
      </c>
      <c r="O26" s="4">
        <f t="shared" si="19"/>
        <v>0.3749069449717124</v>
      </c>
      <c r="P26" s="4">
        <f t="shared" si="19"/>
        <v>0.192761484875837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54</v>
      </c>
      <c r="D27" s="3">
        <f>IFERROR(D4/D21,"")</f>
        <v>0.29161760526315789</v>
      </c>
      <c r="E27" s="3">
        <f>IFERROR(E4/E21,"")</f>
        <v>0.26288276842105263</v>
      </c>
      <c r="H27" s="3">
        <f t="shared" ref="H27:U27" si="20">IFERROR(H4/H21,"")</f>
        <v>1.1090007473684211</v>
      </c>
      <c r="I27" s="3">
        <f t="shared" si="20"/>
        <v>1.0540977947368422</v>
      </c>
      <c r="J27" s="3">
        <f t="shared" si="20"/>
        <v>0.90704922894736839</v>
      </c>
      <c r="K27" s="3">
        <f t="shared" si="20"/>
        <v>0.89290181315789474</v>
      </c>
      <c r="L27" s="3">
        <f t="shared" si="20"/>
        <v>1.0844118947368422</v>
      </c>
      <c r="M27" s="3">
        <f t="shared" si="20"/>
        <v>0.97652869736842107</v>
      </c>
      <c r="N27" s="3">
        <f t="shared" si="20"/>
        <v>0.85515096842105265</v>
      </c>
      <c r="O27" s="3">
        <f t="shared" si="20"/>
        <v>0.84762780000000004</v>
      </c>
      <c r="P27" s="3">
        <f t="shared" si="20"/>
        <v>0.92209833947368425</v>
      </c>
      <c r="Q27" s="3">
        <f t="shared" si="20"/>
        <v>0.84355058684210527</v>
      </c>
      <c r="R27" s="3">
        <f t="shared" si="20"/>
        <v>0.7266104052631579</v>
      </c>
      <c r="S27" s="3">
        <f t="shared" si="20"/>
        <v>0.75110676842105262</v>
      </c>
      <c r="T27" s="3">
        <f t="shared" si="20"/>
        <v>1.0528812789473685</v>
      </c>
      <c r="U27" s="3">
        <f t="shared" si="20"/>
        <v>1.1552562131578947</v>
      </c>
    </row>
    <row r="28" spans="1:21" ht="15.5" x14ac:dyDescent="0.35">
      <c r="C28" t="s">
        <v>55</v>
      </c>
      <c r="D28" s="4">
        <f>IFERROR(_xlfn.RRI(5,I27,D27),"")</f>
        <v>-0.22663134327435352</v>
      </c>
      <c r="E28" s="4">
        <f>IFERROR(_xlfn.RRI(5,J27,E27),"")</f>
        <v>-0.21940412449031654</v>
      </c>
      <c r="H28" s="4">
        <f t="shared" ref="H28:U28" si="21">IFERROR(_xlfn.RRI(5,M27,H27),"")</f>
        <v>2.5768517352915632E-2</v>
      </c>
      <c r="I28" s="4">
        <f t="shared" si="21"/>
        <v>4.2719805337782635E-2</v>
      </c>
      <c r="J28" s="4">
        <f t="shared" si="21"/>
        <v>1.364325140719469E-2</v>
      </c>
      <c r="K28" s="4">
        <f t="shared" si="21"/>
        <v>-6.4143901169617656E-3</v>
      </c>
      <c r="L28" s="4">
        <f t="shared" si="21"/>
        <v>5.1517798467364706E-2</v>
      </c>
      <c r="M28" s="4">
        <f t="shared" si="21"/>
        <v>6.0905447796534062E-2</v>
      </c>
      <c r="N28" s="4">
        <f t="shared" si="21"/>
        <v>2.6285571608103631E-2</v>
      </c>
      <c r="O28" s="4">
        <f t="shared" si="21"/>
        <v>-4.2441848542220328E-2</v>
      </c>
      <c r="P28" s="4">
        <f t="shared" si="21"/>
        <v>-4.4083879878689891E-2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56</v>
      </c>
      <c r="H29" s="4">
        <f t="shared" ref="H29:U29" si="22">IFERROR(((H25-I25)/I25)*100%,"")</f>
        <v>-0.69281288333909985</v>
      </c>
      <c r="I29" s="4">
        <f t="shared" si="22"/>
        <v>0.85183243633652539</v>
      </c>
      <c r="J29" s="4">
        <f t="shared" si="22"/>
        <v>-3.8475755233710836E-2</v>
      </c>
      <c r="K29" s="4">
        <f t="shared" si="22"/>
        <v>-0.40098229322526324</v>
      </c>
      <c r="L29" s="4">
        <f t="shared" si="22"/>
        <v>-0.31432817143750968</v>
      </c>
      <c r="M29" s="4">
        <f t="shared" si="22"/>
        <v>1.0632955850664945</v>
      </c>
      <c r="N29" s="4">
        <f t="shared" si="22"/>
        <v>1.3374603385919368</v>
      </c>
      <c r="O29" s="4">
        <f t="shared" si="22"/>
        <v>-0.31569517620443055</v>
      </c>
      <c r="P29" s="4">
        <f t="shared" si="22"/>
        <v>0.50202973909870463</v>
      </c>
      <c r="Q29" s="4">
        <f t="shared" si="22"/>
        <v>-0.4473475252391575</v>
      </c>
      <c r="R29" s="4">
        <f t="shared" si="22"/>
        <v>-80.900302114803623</v>
      </c>
      <c r="S29" s="4">
        <f t="shared" si="22"/>
        <v>-1.1082524801046549</v>
      </c>
      <c r="T29" s="4">
        <f t="shared" si="22"/>
        <v>-0.66375865987317173</v>
      </c>
      <c r="U29" s="4" t="str">
        <f t="shared" si="22"/>
        <v/>
      </c>
    </row>
    <row r="30" spans="1:21" ht="15.5" x14ac:dyDescent="0.35">
      <c r="C30" t="s">
        <v>57</v>
      </c>
      <c r="H30" s="4">
        <f t="shared" ref="H30:U30" si="23">IFERROR(((H27-I27)/I27)*100%,"")</f>
        <v>5.2085255187622893E-2</v>
      </c>
      <c r="I30" s="4">
        <f t="shared" si="23"/>
        <v>0.16211751368789962</v>
      </c>
      <c r="J30" s="4">
        <f t="shared" si="23"/>
        <v>1.5844312981557262E-2</v>
      </c>
      <c r="K30" s="4">
        <f t="shared" si="23"/>
        <v>-0.1766027120399872</v>
      </c>
      <c r="L30" s="4">
        <f t="shared" si="23"/>
        <v>0.11047621811744807</v>
      </c>
      <c r="M30" s="4">
        <f t="shared" si="23"/>
        <v>0.14193719405063621</v>
      </c>
      <c r="N30" s="4">
        <f t="shared" si="23"/>
        <v>8.8755564895967379E-3</v>
      </c>
      <c r="O30" s="4">
        <f t="shared" si="23"/>
        <v>-8.0762036201247833E-2</v>
      </c>
      <c r="P30" s="4">
        <f t="shared" si="23"/>
        <v>9.3115639840437275E-2</v>
      </c>
      <c r="Q30" s="4">
        <f t="shared" si="23"/>
        <v>0.16093931594138802</v>
      </c>
      <c r="R30" s="4">
        <f t="shared" si="23"/>
        <v>-3.2613689807895113E-2</v>
      </c>
      <c r="S30" s="4">
        <f t="shared" si="23"/>
        <v>-0.28661779495976869</v>
      </c>
      <c r="T30" s="4">
        <f t="shared" si="23"/>
        <v>-8.8616648882315199E-2</v>
      </c>
      <c r="U30" s="4" t="str">
        <f t="shared" si="23"/>
        <v/>
      </c>
    </row>
    <row r="32" spans="1:21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14532.2</v>
      </c>
      <c r="E32" s="3">
        <f>IFERROR(INDEX(E51:E500,MATCH($A$32,$C$51:$C$500,0)),"")</f>
        <v>14348.47</v>
      </c>
      <c r="H32" s="3">
        <f>IFERROR(INDEX(D32:G32,COUNT(D32:G32)),"")</f>
        <v>14348.47</v>
      </c>
      <c r="I32" s="3">
        <f t="shared" ref="I32:U32" si="24">IFERROR(INDEX(I51:I500,MATCH($C$32,$C$51:$C$500,0)),"")</f>
        <v>13609.7</v>
      </c>
      <c r="J32" s="3">
        <f t="shared" si="24"/>
        <v>12203.82</v>
      </c>
      <c r="K32" s="3">
        <f t="shared" si="24"/>
        <v>11229.35</v>
      </c>
      <c r="L32" s="3">
        <f t="shared" si="24"/>
        <v>10796.86</v>
      </c>
      <c r="M32" s="3">
        <f t="shared" si="24"/>
        <v>8636.23</v>
      </c>
      <c r="N32" s="3">
        <f t="shared" si="24"/>
        <v>7003.42</v>
      </c>
      <c r="O32" s="3">
        <f t="shared" si="24"/>
        <v>6066.01</v>
      </c>
      <c r="P32" s="3">
        <f t="shared" si="24"/>
        <v>5945.65</v>
      </c>
      <c r="Q32" s="3">
        <f t="shared" si="24"/>
        <v>5400.33</v>
      </c>
      <c r="R32" s="3">
        <f t="shared" si="24"/>
        <v>5634.19</v>
      </c>
      <c r="S32" s="3">
        <f t="shared" si="24"/>
        <v>4987.2</v>
      </c>
      <c r="T32" s="3">
        <f t="shared" si="24"/>
        <v>4601.6499999999996</v>
      </c>
      <c r="U32" s="3">
        <f t="shared" si="24"/>
        <v>4565.68</v>
      </c>
    </row>
    <row r="33" spans="1:21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0.84</v>
      </c>
      <c r="E33" s="3">
        <f>IFERROR(INDEX(E51:E500,MATCH($A$33,$C$51:$C$500,0)),"")</f>
        <v>0.79</v>
      </c>
      <c r="H33" s="3">
        <f>IFERROR(INDEX(D33:G33,COUNT(D33:G33)),"")</f>
        <v>0.79</v>
      </c>
      <c r="I33" s="3">
        <f t="shared" ref="I33:U33" si="25">IFERROR(INDEX(I51:I500,MATCH($C$33,$C$51:$C$500,0)),"")</f>
        <v>0.66</v>
      </c>
      <c r="J33" s="3">
        <f t="shared" si="25"/>
        <v>0.65</v>
      </c>
      <c r="K33" s="3">
        <f t="shared" si="25"/>
        <v>0.73</v>
      </c>
      <c r="L33" s="3">
        <f t="shared" si="25"/>
        <v>0.92</v>
      </c>
      <c r="M33" s="3">
        <f t="shared" si="25"/>
        <v>1.46</v>
      </c>
      <c r="N33" s="3">
        <f t="shared" si="25"/>
        <v>0.67</v>
      </c>
      <c r="O33" s="3">
        <f t="shared" si="25"/>
        <v>0.63</v>
      </c>
      <c r="P33" s="3">
        <f t="shared" si="25"/>
        <v>0.66</v>
      </c>
      <c r="Q33" s="3">
        <f t="shared" si="25"/>
        <v>0.63</v>
      </c>
      <c r="R33" s="3">
        <f t="shared" si="25"/>
        <v>0.42</v>
      </c>
      <c r="S33" s="3">
        <f t="shared" si="25"/>
        <v>0.3</v>
      </c>
      <c r="T33" s="3">
        <f t="shared" si="25"/>
        <v>0.35</v>
      </c>
      <c r="U33" s="3">
        <f t="shared" si="25"/>
        <v>0.42</v>
      </c>
    </row>
    <row r="34" spans="1:21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13.39</v>
      </c>
      <c r="E34" s="3">
        <f>IFERROR(INDEX(E51:E500,MATCH($A$34,$C$51:$C$500,0)),"")</f>
        <v>23.19</v>
      </c>
      <c r="H34" s="3">
        <f>IFERROR(INDEX(D34:G34,COUNT(D34:G34)),"")</f>
        <v>23.19</v>
      </c>
      <c r="I34" s="3">
        <f t="shared" ref="I34:U34" si="26">IFERROR(INDEX(I51:I500,MATCH($C$34,$C$51:$C$500,0)),"")</f>
        <v>5.69</v>
      </c>
      <c r="J34" s="3">
        <f t="shared" si="26"/>
        <v>9.2899999999999991</v>
      </c>
      <c r="K34" s="3">
        <f t="shared" si="26"/>
        <v>9.18</v>
      </c>
      <c r="L34" s="3">
        <f t="shared" si="26"/>
        <v>6.69</v>
      </c>
      <c r="M34" s="3">
        <f t="shared" si="26"/>
        <v>5.8</v>
      </c>
      <c r="N34" s="3">
        <f t="shared" si="26"/>
        <v>4.46</v>
      </c>
      <c r="O34" s="3">
        <f t="shared" si="26"/>
        <v>8.5399999999999991</v>
      </c>
      <c r="P34" s="3">
        <f t="shared" si="26"/>
        <v>5.92</v>
      </c>
      <c r="Q34" s="3">
        <f t="shared" si="26"/>
        <v>7.8</v>
      </c>
      <c r="R34" s="3">
        <f t="shared" si="26"/>
        <v>2.99</v>
      </c>
      <c r="S34" s="3">
        <f t="shared" si="26"/>
        <v>-149.04</v>
      </c>
      <c r="T34" s="3">
        <f t="shared" si="26"/>
        <v>17.440000000000001</v>
      </c>
      <c r="U34" s="3">
        <f t="shared" si="26"/>
        <v>7</v>
      </c>
    </row>
    <row r="35" spans="1:21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2.42</v>
      </c>
      <c r="E35" s="3">
        <f>IFERROR(INDEX(E51:E500,MATCH($A$35,$C$51:$C$500,0)),"")</f>
        <v>2.58</v>
      </c>
      <c r="H35" s="3">
        <f>IFERROR(INDEX(D35:G35,COUNT(D35:G35)),"")</f>
        <v>2.58</v>
      </c>
      <c r="I35" s="3">
        <f t="shared" ref="I35:U35" si="27">IFERROR(INDEX(I51:I500,MATCH($C$35,$C$51:$C$500,0)),"")</f>
        <v>0.53</v>
      </c>
      <c r="J35" s="3">
        <f t="shared" si="27"/>
        <v>0.56000000000000005</v>
      </c>
      <c r="K35" s="3">
        <f t="shared" si="27"/>
        <v>0.61</v>
      </c>
      <c r="L35" s="3">
        <f t="shared" si="27"/>
        <v>0.62</v>
      </c>
      <c r="M35" s="3">
        <f t="shared" si="27"/>
        <v>0.91</v>
      </c>
      <c r="N35" s="3">
        <f t="shared" si="27"/>
        <v>0.38</v>
      </c>
      <c r="O35" s="3">
        <f t="shared" si="27"/>
        <v>0.32</v>
      </c>
      <c r="P35" s="3">
        <f t="shared" si="27"/>
        <v>0.3</v>
      </c>
      <c r="Q35" s="3">
        <f t="shared" si="27"/>
        <v>0.31</v>
      </c>
      <c r="R35" s="3">
        <f t="shared" si="27"/>
        <v>0.25</v>
      </c>
      <c r="S35" s="3">
        <f t="shared" si="27"/>
        <v>0.15</v>
      </c>
      <c r="T35" s="3">
        <f t="shared" si="27"/>
        <v>0.12</v>
      </c>
      <c r="U35" s="3">
        <f t="shared" si="27"/>
        <v>0.14000000000000001</v>
      </c>
    </row>
    <row r="36" spans="1:21" ht="15.5" x14ac:dyDescent="0.35">
      <c r="B36" t="s">
        <v>70</v>
      </c>
      <c r="C36" t="s">
        <v>71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U36" si="28">IFERROR(INDEX(H51:H500,MATCH($C$36,$C$51:$C$500,0)),"")</f>
        <v>0.59530000000000005</v>
      </c>
      <c r="I36" s="4">
        <f t="shared" si="28"/>
        <v>1.0454999999999999</v>
      </c>
      <c r="J36" s="4">
        <f t="shared" si="28"/>
        <v>0.52190000000000003</v>
      </c>
      <c r="K36" s="4">
        <f t="shared" si="28"/>
        <v>0.32040000000000002</v>
      </c>
      <c r="L36" s="4">
        <f t="shared" si="28"/>
        <v>0.24149999999999999</v>
      </c>
      <c r="M36" s="4">
        <f t="shared" si="28"/>
        <v>0.253</v>
      </c>
      <c r="N36" s="4">
        <f t="shared" si="28"/>
        <v>0.24590000000000001</v>
      </c>
      <c r="O36" s="4">
        <f t="shared" si="28"/>
        <v>0.25739999999999996</v>
      </c>
      <c r="P36" s="4">
        <f t="shared" si="28"/>
        <v>0.68330000000000002</v>
      </c>
      <c r="Q36" s="4">
        <f t="shared" si="28"/>
        <v>0.20980000000000001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</row>
    <row r="37" spans="1:21" ht="15.5" x14ac:dyDescent="0.35">
      <c r="B37" t="s">
        <v>72</v>
      </c>
      <c r="C37" t="s">
        <v>73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U37" si="29">IFERROR(INDEX(H51:H500,MATCH($C$37,$C$51:$C$500,0)),"")</f>
        <v>1662</v>
      </c>
      <c r="I37" s="3">
        <f t="shared" si="29"/>
        <v>1662</v>
      </c>
      <c r="J37" s="3">
        <f t="shared" si="29"/>
        <v>448</v>
      </c>
      <c r="K37" s="3">
        <f t="shared" si="29"/>
        <v>286</v>
      </c>
      <c r="L37" s="3">
        <f t="shared" si="29"/>
        <v>360</v>
      </c>
      <c r="M37" s="3">
        <f t="shared" si="29"/>
        <v>550</v>
      </c>
      <c r="N37" s="3">
        <f t="shared" si="29"/>
        <v>259</v>
      </c>
      <c r="O37" s="3">
        <f t="shared" si="29"/>
        <v>116</v>
      </c>
      <c r="P37" s="3">
        <f t="shared" si="29"/>
        <v>450</v>
      </c>
      <c r="Q37" s="3">
        <f t="shared" si="29"/>
        <v>92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</row>
    <row r="50" spans="2:21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  <c r="S50" t="s">
        <v>35</v>
      </c>
      <c r="T50" t="s">
        <v>36</v>
      </c>
      <c r="U50" t="s">
        <v>37</v>
      </c>
    </row>
    <row r="51" spans="2:21" ht="15.5" x14ac:dyDescent="0.35">
      <c r="B51" t="s">
        <v>79</v>
      </c>
      <c r="C51" t="s">
        <v>6</v>
      </c>
      <c r="D51" s="5">
        <v>110814690</v>
      </c>
      <c r="E51" s="5">
        <v>99895452</v>
      </c>
      <c r="F51" s="5">
        <v>99139592</v>
      </c>
      <c r="G51" s="5">
        <v>106903342</v>
      </c>
      <c r="I51" s="5">
        <v>400557162</v>
      </c>
      <c r="J51" s="5">
        <v>344678707</v>
      </c>
      <c r="K51" s="5">
        <v>339302689</v>
      </c>
      <c r="L51" s="5">
        <v>412076520</v>
      </c>
      <c r="M51" s="5">
        <v>371080905</v>
      </c>
      <c r="N51" s="5">
        <v>324957368</v>
      </c>
      <c r="O51" s="5">
        <v>322098564</v>
      </c>
      <c r="P51" s="5">
        <v>350397369</v>
      </c>
      <c r="Q51" s="5">
        <v>320549223</v>
      </c>
      <c r="R51" s="5">
        <v>276111954</v>
      </c>
      <c r="S51" s="5">
        <v>285420572</v>
      </c>
      <c r="T51" s="5">
        <v>400094886</v>
      </c>
      <c r="U51" s="5">
        <v>438997361</v>
      </c>
    </row>
    <row r="52" spans="2:21" ht="15.5" x14ac:dyDescent="0.35">
      <c r="C52" t="s">
        <v>80</v>
      </c>
      <c r="D52" s="5">
        <v>-79068086</v>
      </c>
      <c r="E52" s="5">
        <v>-82300023</v>
      </c>
      <c r="F52" s="5">
        <v>-78959748</v>
      </c>
      <c r="G52" s="5">
        <v>-88209670</v>
      </c>
      <c r="I52" s="5">
        <v>-337361987</v>
      </c>
      <c r="J52" s="5">
        <v>-300102187</v>
      </c>
      <c r="K52" s="5">
        <v>-293734595</v>
      </c>
      <c r="L52" s="5">
        <v>-338609172</v>
      </c>
      <c r="M52" s="5">
        <v>-277119639</v>
      </c>
      <c r="N52" s="5">
        <v>-269510754</v>
      </c>
      <c r="O52" s="5">
        <v>-288175234</v>
      </c>
      <c r="P52" s="5">
        <v>-317848397</v>
      </c>
      <c r="Q52" s="5">
        <v>-281490536</v>
      </c>
      <c r="R52" s="5">
        <v>-241865218</v>
      </c>
      <c r="S52" s="5">
        <v>-262509186</v>
      </c>
      <c r="T52" s="5">
        <v>-371806443</v>
      </c>
      <c r="U52" s="5">
        <v>-393274290</v>
      </c>
    </row>
    <row r="53" spans="2:21" ht="15.5" x14ac:dyDescent="0.35">
      <c r="C53" t="s">
        <v>81</v>
      </c>
      <c r="D53" s="5">
        <v>31746604</v>
      </c>
      <c r="E53" s="5">
        <v>17595429</v>
      </c>
      <c r="F53" s="5">
        <v>20179844</v>
      </c>
      <c r="G53" s="5">
        <v>18693672</v>
      </c>
      <c r="I53" s="5">
        <v>63195175</v>
      </c>
      <c r="J53" s="5">
        <v>44576520</v>
      </c>
      <c r="K53" s="5">
        <v>45568094</v>
      </c>
      <c r="L53" s="5">
        <v>73467348</v>
      </c>
      <c r="M53" s="5">
        <v>93961266</v>
      </c>
      <c r="N53" s="5">
        <v>55446614</v>
      </c>
      <c r="O53" s="5">
        <v>33923330</v>
      </c>
      <c r="P53" s="5">
        <v>32548972</v>
      </c>
      <c r="Q53" s="5">
        <v>39058687</v>
      </c>
      <c r="R53" s="5">
        <v>34246736</v>
      </c>
      <c r="S53" s="5">
        <v>22911386</v>
      </c>
      <c r="T53" s="5">
        <v>28288443</v>
      </c>
      <c r="U53" s="5">
        <v>45723071</v>
      </c>
    </row>
    <row r="54" spans="2:21" ht="15.5" x14ac:dyDescent="0.35">
      <c r="C54" t="s">
        <v>82</v>
      </c>
      <c r="D54" s="5">
        <v>-7486107</v>
      </c>
      <c r="E54" s="5">
        <v>-4759877</v>
      </c>
      <c r="F54" s="5">
        <v>-4158611</v>
      </c>
      <c r="G54" s="5">
        <v>-5474162</v>
      </c>
      <c r="I54" s="5">
        <v>-21134387</v>
      </c>
      <c r="J54" s="5">
        <v>-20881264</v>
      </c>
      <c r="K54" s="5">
        <v>-19515198</v>
      </c>
      <c r="L54" s="5">
        <v>-24979875</v>
      </c>
      <c r="M54" s="5">
        <v>-21243773</v>
      </c>
      <c r="N54" s="5">
        <v>-18095604</v>
      </c>
      <c r="O54" s="5">
        <v>-18674546</v>
      </c>
      <c r="P54" s="5">
        <v>-2804118</v>
      </c>
      <c r="Q54" s="5">
        <v>-20632188</v>
      </c>
      <c r="R54" s="5">
        <v>-19940824</v>
      </c>
      <c r="S54" s="5">
        <v>-19776662</v>
      </c>
      <c r="T54" s="5">
        <v>-23027396</v>
      </c>
      <c r="U54" s="5">
        <v>-23137896</v>
      </c>
    </row>
    <row r="55" spans="2:21" ht="15.5" x14ac:dyDescent="0.35">
      <c r="C55" t="s">
        <v>84</v>
      </c>
      <c r="D55" s="5">
        <v>-1984873</v>
      </c>
      <c r="E55" s="5">
        <v>-2338346</v>
      </c>
      <c r="F55" s="5">
        <v>-2137905</v>
      </c>
      <c r="G55" s="5">
        <v>-2310061</v>
      </c>
      <c r="I55" s="5">
        <v>-9077199</v>
      </c>
      <c r="J55" s="5">
        <v>-8006720</v>
      </c>
      <c r="K55" s="5">
        <v>-7628475</v>
      </c>
      <c r="L55" s="5">
        <v>-9368488</v>
      </c>
      <c r="M55" s="5">
        <v>-9048356</v>
      </c>
      <c r="N55" s="5">
        <v>-7564852</v>
      </c>
      <c r="O55" s="5">
        <v>-6787037</v>
      </c>
      <c r="P55" s="5">
        <v>-7079658</v>
      </c>
      <c r="Q55" s="5">
        <v>-8822974</v>
      </c>
      <c r="R55" s="5">
        <v>-8549908</v>
      </c>
      <c r="S55" s="5">
        <v>-6382505</v>
      </c>
      <c r="T55" s="5">
        <v>-8404424</v>
      </c>
      <c r="U55" s="5">
        <v>-9175582</v>
      </c>
    </row>
    <row r="56" spans="2:21" ht="15.5" x14ac:dyDescent="0.35">
      <c r="C56" t="s">
        <v>83</v>
      </c>
      <c r="D56" s="5">
        <v>-3842422</v>
      </c>
      <c r="E56" s="5">
        <v>-2879707</v>
      </c>
      <c r="F56" s="5">
        <v>-2456959</v>
      </c>
      <c r="G56" s="5">
        <v>-2508876</v>
      </c>
      <c r="I56" s="5">
        <v>-11716203</v>
      </c>
      <c r="J56" s="5">
        <v>-12156601</v>
      </c>
      <c r="K56" s="5">
        <v>-12452584</v>
      </c>
      <c r="L56" s="5">
        <v>-12471641</v>
      </c>
      <c r="M56" s="5">
        <v>-11884915</v>
      </c>
      <c r="N56" s="5">
        <v>-12111543</v>
      </c>
      <c r="O56" s="5">
        <v>-11823924</v>
      </c>
      <c r="P56" s="5">
        <v>-10965183</v>
      </c>
      <c r="Q56" s="5">
        <v>-11698184</v>
      </c>
      <c r="R56" s="5">
        <v>-11702250</v>
      </c>
      <c r="S56" s="5">
        <v>-12665262</v>
      </c>
      <c r="T56" s="5">
        <v>-13618070</v>
      </c>
      <c r="U56" s="5">
        <v>-15653557</v>
      </c>
    </row>
    <row r="57" spans="2:21" ht="15.5" x14ac:dyDescent="0.35">
      <c r="C57" t="s">
        <v>85</v>
      </c>
      <c r="D57" s="5">
        <v>-500453</v>
      </c>
      <c r="E57" s="5">
        <v>-200939</v>
      </c>
      <c r="F57" s="5">
        <v>-79841</v>
      </c>
      <c r="G57" s="5">
        <v>-309376</v>
      </c>
      <c r="I57" s="5">
        <v>-566037</v>
      </c>
      <c r="J57" s="5">
        <v>-787304</v>
      </c>
      <c r="K57" s="5">
        <v>-803305</v>
      </c>
      <c r="L57" s="5">
        <v>-1252344</v>
      </c>
      <c r="M57" s="5">
        <v>-206085</v>
      </c>
      <c r="N57" s="5">
        <v>-547538</v>
      </c>
      <c r="O57" s="5">
        <v>-495648</v>
      </c>
      <c r="P57" s="5">
        <v>-661127</v>
      </c>
      <c r="Q57" s="5">
        <v>-673937</v>
      </c>
      <c r="R57" s="5">
        <v>-1733213</v>
      </c>
      <c r="S57" s="5">
        <v>-553119</v>
      </c>
      <c r="T57" s="5">
        <v>-229499</v>
      </c>
      <c r="U57" s="5">
        <v>1476863</v>
      </c>
    </row>
    <row r="58" spans="2:21" ht="15.5" x14ac:dyDescent="0.35">
      <c r="C58" t="s">
        <v>86</v>
      </c>
      <c r="D58" s="5">
        <v>24260497</v>
      </c>
      <c r="E58" s="5">
        <v>12835552</v>
      </c>
      <c r="F58" s="5">
        <v>16021233</v>
      </c>
      <c r="G58" s="5">
        <v>13219510</v>
      </c>
      <c r="I58" s="5">
        <v>42060788</v>
      </c>
      <c r="J58" s="5">
        <v>23695256</v>
      </c>
      <c r="K58" s="5">
        <v>26052896</v>
      </c>
      <c r="L58" s="5">
        <v>48487473</v>
      </c>
      <c r="M58" s="5">
        <v>72717493</v>
      </c>
      <c r="N58" s="5">
        <v>37351010</v>
      </c>
      <c r="O58" s="5">
        <v>15248784</v>
      </c>
      <c r="P58" s="5">
        <v>29744854</v>
      </c>
      <c r="Q58" s="5">
        <v>18426499</v>
      </c>
      <c r="R58" s="5">
        <v>14305912</v>
      </c>
      <c r="S58" s="5">
        <v>3134724</v>
      </c>
      <c r="T58" s="5">
        <v>5261047</v>
      </c>
      <c r="U58" s="5">
        <v>22585175</v>
      </c>
    </row>
    <row r="59" spans="2:21" ht="15.5" x14ac:dyDescent="0.35">
      <c r="C59" t="s">
        <v>87</v>
      </c>
      <c r="D59" s="5">
        <v>1148776</v>
      </c>
      <c r="E59" s="5">
        <v>1162124</v>
      </c>
      <c r="F59" s="5">
        <v>1194939</v>
      </c>
      <c r="G59" s="5">
        <v>1230944</v>
      </c>
      <c r="I59" s="5">
        <v>4451065</v>
      </c>
      <c r="J59" s="5">
        <v>2350653</v>
      </c>
      <c r="K59" s="5">
        <v>1803608</v>
      </c>
      <c r="L59" s="5">
        <v>250979</v>
      </c>
      <c r="M59" s="5">
        <v>814615</v>
      </c>
      <c r="N59" s="5">
        <v>918539</v>
      </c>
      <c r="O59" s="5">
        <v>-1504380</v>
      </c>
      <c r="P59" s="5">
        <v>-1602811</v>
      </c>
      <c r="Q59" s="5">
        <v>-772719</v>
      </c>
      <c r="R59" s="5">
        <v>-2900727</v>
      </c>
      <c r="S59" s="5">
        <v>-3236713</v>
      </c>
      <c r="T59" s="5">
        <v>-3534267</v>
      </c>
      <c r="U59" s="5">
        <v>-3683715</v>
      </c>
    </row>
    <row r="60" spans="2:21" ht="15.5" x14ac:dyDescent="0.35">
      <c r="C60" t="s">
        <v>89</v>
      </c>
      <c r="D60" s="5">
        <v>1527282</v>
      </c>
      <c r="E60" s="5">
        <v>1521366</v>
      </c>
      <c r="F60" s="5">
        <v>1566834</v>
      </c>
      <c r="G60" s="5">
        <v>1591117</v>
      </c>
      <c r="I60" s="5">
        <v>5814673</v>
      </c>
      <c r="J60" s="5">
        <v>3976077</v>
      </c>
      <c r="K60" s="5">
        <v>2880718</v>
      </c>
      <c r="L60" s="5">
        <v>1303246</v>
      </c>
      <c r="M60" s="5">
        <v>1509397</v>
      </c>
      <c r="N60" s="5">
        <v>1407851</v>
      </c>
      <c r="O60" s="5">
        <v>296152</v>
      </c>
      <c r="P60" s="5">
        <v>551826</v>
      </c>
      <c r="Q60" s="5">
        <v>927751</v>
      </c>
      <c r="R60" s="5">
        <v>299278</v>
      </c>
      <c r="S60" s="5">
        <v>172648</v>
      </c>
      <c r="T60" s="5">
        <v>144987</v>
      </c>
      <c r="U60" s="5">
        <v>1319802</v>
      </c>
    </row>
    <row r="61" spans="2:21" ht="15.5" x14ac:dyDescent="0.35">
      <c r="C61" t="s">
        <v>27</v>
      </c>
      <c r="D61" s="5">
        <v>-85599</v>
      </c>
      <c r="E61" s="5">
        <v>-88626</v>
      </c>
      <c r="F61" s="5">
        <v>-80917</v>
      </c>
      <c r="G61" s="5">
        <v>-60151</v>
      </c>
      <c r="I61" s="5">
        <v>-298270</v>
      </c>
      <c r="J61" s="5">
        <v>-880211</v>
      </c>
      <c r="K61" s="5">
        <v>-540455</v>
      </c>
      <c r="L61" s="5">
        <v>-829863</v>
      </c>
      <c r="M61" s="5">
        <v>-392378</v>
      </c>
      <c r="N61" s="5">
        <v>-341781</v>
      </c>
      <c r="O61" s="5">
        <v>-1755892</v>
      </c>
      <c r="P61" s="5">
        <v>-2127058</v>
      </c>
      <c r="Q61" s="5">
        <v>-1665562</v>
      </c>
      <c r="R61" s="5">
        <v>-3200005</v>
      </c>
      <c r="S61" s="5">
        <v>-3386044</v>
      </c>
      <c r="T61" s="5">
        <v>-3679254</v>
      </c>
      <c r="U61" s="5">
        <v>-5003517</v>
      </c>
    </row>
    <row r="62" spans="2:21" ht="15.5" x14ac:dyDescent="0.35">
      <c r="C62" t="s">
        <v>94</v>
      </c>
      <c r="D62" s="5">
        <v>1148776</v>
      </c>
      <c r="E62" s="5">
        <v>1162124</v>
      </c>
      <c r="F62" s="5">
        <v>1194939</v>
      </c>
      <c r="G62" s="5">
        <v>1230944</v>
      </c>
      <c r="I62" s="5">
        <v>4451065</v>
      </c>
      <c r="J62" s="5">
        <v>2350653</v>
      </c>
      <c r="K62" s="5">
        <v>1803608</v>
      </c>
      <c r="L62" s="5">
        <v>250979</v>
      </c>
      <c r="M62" s="5">
        <v>814615</v>
      </c>
      <c r="N62" s="5">
        <v>918539</v>
      </c>
      <c r="O62" s="5">
        <v>-1504380</v>
      </c>
      <c r="P62" s="5">
        <v>-1602811</v>
      </c>
      <c r="Q62" s="5">
        <v>-772719</v>
      </c>
      <c r="R62" s="5">
        <v>-2900727</v>
      </c>
      <c r="S62" s="5">
        <v>-3236713</v>
      </c>
      <c r="T62" s="5">
        <v>-3534267</v>
      </c>
      <c r="U62" s="5">
        <v>-3683715</v>
      </c>
    </row>
    <row r="63" spans="2:21" ht="15.5" x14ac:dyDescent="0.35">
      <c r="C63" t="s">
        <v>29</v>
      </c>
      <c r="D63" s="5">
        <v>25409273</v>
      </c>
      <c r="E63" s="5">
        <v>13997676</v>
      </c>
      <c r="F63" s="5">
        <v>17216172</v>
      </c>
      <c r="G63" s="5">
        <v>14450454</v>
      </c>
      <c r="I63" s="5">
        <v>46511853</v>
      </c>
      <c r="J63" s="5">
        <v>26045909</v>
      </c>
      <c r="K63" s="5">
        <v>27856504</v>
      </c>
      <c r="L63" s="5">
        <v>48738452</v>
      </c>
      <c r="M63" s="5">
        <v>73532108</v>
      </c>
      <c r="N63" s="5">
        <v>38269549</v>
      </c>
      <c r="O63" s="5">
        <v>13744404</v>
      </c>
      <c r="P63" s="5">
        <v>28142043</v>
      </c>
      <c r="Q63" s="5">
        <v>17653780</v>
      </c>
      <c r="R63" s="5">
        <v>11405185</v>
      </c>
      <c r="S63" s="5">
        <v>-101989</v>
      </c>
      <c r="T63" s="5">
        <v>1726780</v>
      </c>
      <c r="U63" s="5">
        <v>18901460</v>
      </c>
    </row>
    <row r="64" spans="2:21" ht="15.5" x14ac:dyDescent="0.35">
      <c r="C64" t="s">
        <v>28</v>
      </c>
      <c r="D64" s="5">
        <v>-5421248</v>
      </c>
      <c r="E64" s="5">
        <v>-2965540</v>
      </c>
      <c r="F64" s="5">
        <v>-3645172</v>
      </c>
      <c r="G64" s="5">
        <v>-3014301</v>
      </c>
      <c r="I64" s="5">
        <v>-9704999</v>
      </c>
      <c r="J64" s="5">
        <v>-5540316</v>
      </c>
      <c r="K64" s="5">
        <v>-6471001</v>
      </c>
      <c r="L64" s="5">
        <v>-10836837</v>
      </c>
      <c r="M64" s="5">
        <v>-15479391</v>
      </c>
      <c r="N64" s="5">
        <v>-10974728</v>
      </c>
      <c r="O64" s="5">
        <v>-2356075</v>
      </c>
      <c r="P64" s="5">
        <v>-10861413</v>
      </c>
      <c r="Q64" s="5">
        <v>-5722381</v>
      </c>
      <c r="R64" s="5">
        <v>9717091</v>
      </c>
      <c r="S64" s="5">
        <v>-764226</v>
      </c>
      <c r="T64" s="5">
        <v>846904</v>
      </c>
      <c r="U64" s="5">
        <v>-8593446</v>
      </c>
    </row>
    <row r="65" spans="2:21" ht="15.5" x14ac:dyDescent="0.35">
      <c r="C65" t="s">
        <v>321</v>
      </c>
      <c r="D65" s="5">
        <v>-5165123</v>
      </c>
      <c r="E65" s="5">
        <v>-2905995</v>
      </c>
      <c r="F65" s="5">
        <v>-3732917</v>
      </c>
      <c r="G65" s="5">
        <v>-2803029</v>
      </c>
      <c r="I65" s="5">
        <v>-9362918</v>
      </c>
      <c r="J65" s="5">
        <v>-5193955</v>
      </c>
      <c r="K65" s="5">
        <v>-5546368</v>
      </c>
      <c r="L65" s="5">
        <v>-9731001</v>
      </c>
      <c r="M65" s="5">
        <v>-14780772</v>
      </c>
      <c r="N65" s="5">
        <v>-8561516</v>
      </c>
    </row>
    <row r="66" spans="2:21" ht="15.5" x14ac:dyDescent="0.35">
      <c r="C66" t="s">
        <v>322</v>
      </c>
      <c r="D66" s="5">
        <v>-256125</v>
      </c>
      <c r="E66" s="5">
        <v>-59545</v>
      </c>
      <c r="F66" s="5">
        <v>87745</v>
      </c>
      <c r="G66" s="5">
        <v>-211272</v>
      </c>
      <c r="I66" s="5">
        <v>-342081</v>
      </c>
      <c r="J66" s="5">
        <v>-346361</v>
      </c>
      <c r="K66" s="5">
        <v>-924633</v>
      </c>
      <c r="L66" s="5">
        <v>-1105836</v>
      </c>
      <c r="M66" s="5">
        <v>-698619</v>
      </c>
      <c r="N66" s="5">
        <v>-2413158</v>
      </c>
    </row>
    <row r="67" spans="2:21" ht="15.5" x14ac:dyDescent="0.35">
      <c r="C67" t="s">
        <v>93</v>
      </c>
      <c r="N67" s="5">
        <v>-54</v>
      </c>
    </row>
    <row r="68" spans="2:21" ht="15.5" x14ac:dyDescent="0.35">
      <c r="C68" t="s">
        <v>323</v>
      </c>
      <c r="D68" s="5">
        <v>-5421248</v>
      </c>
      <c r="E68" s="5">
        <v>-2965540</v>
      </c>
      <c r="F68" s="5">
        <v>-3645172</v>
      </c>
      <c r="G68" s="5">
        <v>-3014301</v>
      </c>
      <c r="I68" s="5">
        <v>-9704999</v>
      </c>
      <c r="J68" s="5">
        <v>-5540316</v>
      </c>
      <c r="K68" s="5">
        <v>-6471001</v>
      </c>
      <c r="L68" s="5">
        <v>-10836837</v>
      </c>
      <c r="M68" s="5">
        <v>-15479391</v>
      </c>
      <c r="N68" s="5">
        <v>-10974728</v>
      </c>
      <c r="O68" s="5">
        <v>-2356075</v>
      </c>
      <c r="P68" s="5">
        <v>-10861413</v>
      </c>
      <c r="Q68" s="5">
        <v>-5722381</v>
      </c>
      <c r="R68" s="5">
        <v>9717091</v>
      </c>
      <c r="S68" s="5">
        <v>-764226</v>
      </c>
      <c r="T68" s="5">
        <v>846904</v>
      </c>
      <c r="U68" s="5">
        <v>-8593446</v>
      </c>
    </row>
    <row r="69" spans="2:21" ht="15.5" x14ac:dyDescent="0.35">
      <c r="C69" t="s">
        <v>97</v>
      </c>
      <c r="D69" s="5">
        <v>19988025</v>
      </c>
      <c r="E69" s="5">
        <v>11032136</v>
      </c>
      <c r="F69" s="5">
        <v>13571000</v>
      </c>
      <c r="G69" s="5">
        <v>11436153</v>
      </c>
      <c r="I69" s="5">
        <v>36806854</v>
      </c>
      <c r="J69" s="5">
        <v>20505593</v>
      </c>
      <c r="K69" s="5">
        <v>21385503</v>
      </c>
      <c r="L69" s="5">
        <v>37901615</v>
      </c>
      <c r="M69" s="5">
        <v>58052717</v>
      </c>
      <c r="N69" s="5">
        <v>27294821</v>
      </c>
      <c r="O69" s="5">
        <v>11388329</v>
      </c>
      <c r="P69" s="5">
        <v>17280630</v>
      </c>
      <c r="Q69" s="5">
        <v>11931399</v>
      </c>
      <c r="R69" s="5">
        <v>21122276</v>
      </c>
      <c r="S69" s="5">
        <v>-866215</v>
      </c>
      <c r="T69" s="5">
        <v>2573684</v>
      </c>
      <c r="U69" s="5">
        <v>10308014</v>
      </c>
    </row>
    <row r="70" spans="2:21" ht="15.5" x14ac:dyDescent="0.35">
      <c r="C70" t="s">
        <v>98</v>
      </c>
      <c r="D70" s="5">
        <v>-972199</v>
      </c>
      <c r="E70" s="5">
        <v>305164</v>
      </c>
      <c r="F70" s="5">
        <v>599037</v>
      </c>
      <c r="G70" s="5">
        <v>-542487</v>
      </c>
      <c r="I70" s="5">
        <v>958780</v>
      </c>
      <c r="J70" s="5">
        <v>-3649448</v>
      </c>
      <c r="K70" s="5">
        <v>439753</v>
      </c>
      <c r="L70" s="5">
        <v>-2990598</v>
      </c>
      <c r="M70" s="5">
        <v>-745360</v>
      </c>
      <c r="N70" s="5">
        <v>1235867</v>
      </c>
      <c r="O70" s="5">
        <v>437493</v>
      </c>
      <c r="P70" s="5">
        <v>-1783832</v>
      </c>
      <c r="Q70" s="5">
        <v>373899</v>
      </c>
      <c r="R70" s="5">
        <v>-694135</v>
      </c>
      <c r="S70" s="5">
        <v>-1131979</v>
      </c>
      <c r="T70" s="5">
        <v>-1070491</v>
      </c>
      <c r="U70" s="5">
        <v>-3111979</v>
      </c>
    </row>
    <row r="71" spans="2:21" ht="15.5" x14ac:dyDescent="0.35">
      <c r="C71" t="s">
        <v>99</v>
      </c>
      <c r="D71" s="5">
        <v>19015826</v>
      </c>
      <c r="E71" s="5">
        <v>11337300</v>
      </c>
      <c r="F71" s="5">
        <v>14170037</v>
      </c>
      <c r="G71" s="5">
        <v>10893666</v>
      </c>
      <c r="I71" s="5">
        <v>37765634</v>
      </c>
      <c r="J71" s="5">
        <v>16856145</v>
      </c>
      <c r="K71" s="5">
        <v>21825256</v>
      </c>
      <c r="L71" s="5">
        <v>34911017</v>
      </c>
      <c r="M71" s="5">
        <v>57307357</v>
      </c>
      <c r="N71" s="5">
        <v>28530688</v>
      </c>
      <c r="O71" s="5">
        <v>11825822</v>
      </c>
      <c r="P71" s="5">
        <v>15496798</v>
      </c>
      <c r="Q71" s="5">
        <v>12305298</v>
      </c>
      <c r="R71" s="5">
        <v>20428141</v>
      </c>
      <c r="S71" s="5">
        <v>-1998194</v>
      </c>
      <c r="T71" s="5">
        <v>1503193</v>
      </c>
      <c r="U71" s="5">
        <v>7196035</v>
      </c>
    </row>
    <row r="72" spans="2:21" ht="15.5" x14ac:dyDescent="0.35">
      <c r="C72" t="s">
        <v>100</v>
      </c>
      <c r="D72" s="5">
        <v>19988025</v>
      </c>
      <c r="E72" s="5">
        <v>11032136</v>
      </c>
      <c r="F72" s="5">
        <v>13571000</v>
      </c>
      <c r="G72" s="5">
        <v>11436153</v>
      </c>
      <c r="I72" s="5">
        <v>36806854</v>
      </c>
      <c r="J72" s="5">
        <v>20505593</v>
      </c>
      <c r="K72" s="5">
        <v>21385503</v>
      </c>
      <c r="L72" s="5">
        <v>37901615</v>
      </c>
      <c r="M72" s="5">
        <v>58052717</v>
      </c>
      <c r="N72" s="5">
        <v>27294821</v>
      </c>
      <c r="O72" s="5">
        <v>11388329</v>
      </c>
      <c r="P72" s="5">
        <v>17280630</v>
      </c>
      <c r="Q72" s="5">
        <v>11931399</v>
      </c>
      <c r="R72" s="5">
        <v>21122276</v>
      </c>
      <c r="S72" s="5">
        <v>-866215</v>
      </c>
      <c r="T72" s="5">
        <v>2573684</v>
      </c>
      <c r="U72" s="5">
        <v>10308014</v>
      </c>
    </row>
    <row r="73" spans="2:21" ht="15.5" x14ac:dyDescent="0.35">
      <c r="C73" t="s">
        <v>8</v>
      </c>
      <c r="D73" s="5">
        <v>19516279</v>
      </c>
      <c r="E73" s="5">
        <v>11538239</v>
      </c>
      <c r="F73" s="5">
        <v>14249878</v>
      </c>
      <c r="G73" s="5">
        <v>11203042</v>
      </c>
      <c r="I73" s="5">
        <v>38331671</v>
      </c>
      <c r="J73" s="5">
        <v>17643449</v>
      </c>
      <c r="K73" s="5">
        <v>22628561</v>
      </c>
      <c r="L73" s="5">
        <v>36163361</v>
      </c>
      <c r="M73" s="5">
        <v>57513442</v>
      </c>
      <c r="N73" s="5">
        <v>29078226</v>
      </c>
      <c r="O73" s="5">
        <v>12321470</v>
      </c>
      <c r="P73" s="5">
        <v>16157925</v>
      </c>
      <c r="Q73" s="5">
        <v>12979235</v>
      </c>
      <c r="R73" s="5">
        <v>22161354</v>
      </c>
      <c r="S73" s="5">
        <v>-1445075</v>
      </c>
      <c r="T73" s="5">
        <v>1732692</v>
      </c>
      <c r="U73" s="5">
        <v>5719172</v>
      </c>
    </row>
    <row r="74" spans="2:21" ht="15.5" x14ac:dyDescent="0.35">
      <c r="C74" t="s">
        <v>102</v>
      </c>
      <c r="D74" s="5">
        <v>19988025</v>
      </c>
      <c r="E74" s="5">
        <v>11032136</v>
      </c>
      <c r="F74" s="5">
        <v>13571000</v>
      </c>
      <c r="G74" s="5">
        <v>11436153</v>
      </c>
      <c r="I74" s="5">
        <v>36806854</v>
      </c>
      <c r="J74" s="5">
        <v>20505593</v>
      </c>
      <c r="K74" s="5">
        <v>21385503</v>
      </c>
      <c r="L74" s="5">
        <v>37901615</v>
      </c>
      <c r="M74" s="5">
        <v>58052717</v>
      </c>
      <c r="N74" s="5">
        <v>27294821</v>
      </c>
      <c r="O74" s="5">
        <v>11388329</v>
      </c>
      <c r="P74" s="5">
        <v>17280630</v>
      </c>
      <c r="Q74" s="5">
        <v>11931399</v>
      </c>
      <c r="R74" s="5">
        <v>21122276</v>
      </c>
      <c r="S74" s="5">
        <v>-866215</v>
      </c>
      <c r="T74" s="5">
        <v>2573684</v>
      </c>
      <c r="U74" s="5">
        <v>10308014</v>
      </c>
    </row>
    <row r="75" spans="2:21" ht="15.5" x14ac:dyDescent="0.35">
      <c r="C75" t="s">
        <v>103</v>
      </c>
      <c r="D75" s="5">
        <v>19015826</v>
      </c>
      <c r="E75" s="5">
        <v>11337300</v>
      </c>
      <c r="F75" s="5">
        <v>14170037</v>
      </c>
      <c r="G75" s="5">
        <v>10893666</v>
      </c>
      <c r="I75" s="5">
        <v>37765634</v>
      </c>
      <c r="J75" s="5">
        <v>16856145</v>
      </c>
      <c r="K75" s="5">
        <v>21825256</v>
      </c>
      <c r="L75" s="5">
        <v>34911017</v>
      </c>
      <c r="M75" s="5">
        <v>57307357</v>
      </c>
      <c r="N75" s="5">
        <v>28530688</v>
      </c>
      <c r="O75" s="5">
        <v>11825822</v>
      </c>
      <c r="P75" s="5">
        <v>15496798</v>
      </c>
      <c r="Q75" s="5">
        <v>12305298</v>
      </c>
      <c r="R75" s="5">
        <v>20428141</v>
      </c>
      <c r="S75" s="5">
        <v>-1998194</v>
      </c>
      <c r="T75" s="5">
        <v>1503193</v>
      </c>
      <c r="U75" s="5">
        <v>7196035</v>
      </c>
    </row>
    <row r="76" spans="2:21" ht="15.5" x14ac:dyDescent="0.35">
      <c r="C76" t="s">
        <v>104</v>
      </c>
      <c r="D76" s="5">
        <v>19015826</v>
      </c>
      <c r="E76" s="5">
        <v>11337300</v>
      </c>
      <c r="F76" s="5">
        <v>14170037</v>
      </c>
      <c r="G76" s="5">
        <v>10893666</v>
      </c>
      <c r="I76" s="5">
        <v>37765634</v>
      </c>
      <c r="J76" s="5">
        <v>16856145</v>
      </c>
      <c r="K76" s="5">
        <v>21825256</v>
      </c>
      <c r="L76" s="5">
        <v>34911017</v>
      </c>
      <c r="M76" s="5">
        <v>57307357</v>
      </c>
      <c r="N76" s="5">
        <v>28530688</v>
      </c>
      <c r="O76" s="5">
        <v>11825822</v>
      </c>
      <c r="P76" s="5">
        <v>15496798</v>
      </c>
      <c r="Q76" s="5">
        <v>12305298</v>
      </c>
      <c r="R76" s="5">
        <v>20428141</v>
      </c>
      <c r="S76" s="5">
        <v>-1998194</v>
      </c>
      <c r="T76" s="5">
        <v>1503193</v>
      </c>
      <c r="U76" s="5">
        <v>7196035</v>
      </c>
    </row>
    <row r="78" spans="2:21" ht="15.5" x14ac:dyDescent="0.35">
      <c r="B78" t="s">
        <v>105</v>
      </c>
      <c r="C78" t="s">
        <v>106</v>
      </c>
    </row>
    <row r="79" spans="2:21" ht="15.5" x14ac:dyDescent="0.35">
      <c r="C79" t="s">
        <v>107</v>
      </c>
    </row>
    <row r="80" spans="2:21" ht="15.5" x14ac:dyDescent="0.35">
      <c r="C80" t="s">
        <v>20</v>
      </c>
      <c r="D80" s="5">
        <v>159186897</v>
      </c>
      <c r="E80" s="5">
        <v>179073070</v>
      </c>
      <c r="F80" s="5">
        <v>173571658</v>
      </c>
      <c r="G80" s="5">
        <v>160303125</v>
      </c>
      <c r="I80" s="5">
        <v>173571658</v>
      </c>
      <c r="J80" s="5">
        <v>116067700</v>
      </c>
      <c r="K80" s="5">
        <v>87763425</v>
      </c>
      <c r="L80" s="5">
        <v>84173030</v>
      </c>
      <c r="M80" s="5">
        <v>81055743</v>
      </c>
      <c r="N80" s="5">
        <v>61811686</v>
      </c>
      <c r="O80" s="5">
        <v>12157925</v>
      </c>
      <c r="P80" s="5">
        <v>26043452</v>
      </c>
      <c r="Q80" s="5">
        <v>10937042</v>
      </c>
      <c r="R80" s="5">
        <v>9559546</v>
      </c>
      <c r="S80" s="5">
        <v>13889564</v>
      </c>
      <c r="T80" s="5">
        <v>11991766</v>
      </c>
      <c r="U80" s="5">
        <v>13999126</v>
      </c>
    </row>
    <row r="81" spans="3:21" ht="15.5" x14ac:dyDescent="0.35">
      <c r="C81" t="s">
        <v>109</v>
      </c>
      <c r="D81" s="5">
        <v>47072252</v>
      </c>
      <c r="E81" s="5">
        <v>45831199</v>
      </c>
      <c r="F81" s="5">
        <v>36674171</v>
      </c>
      <c r="G81" s="5">
        <v>43739943</v>
      </c>
      <c r="I81" s="5">
        <v>36674171</v>
      </c>
      <c r="J81" s="5">
        <v>31780633</v>
      </c>
      <c r="K81" s="5">
        <v>35232818</v>
      </c>
      <c r="L81" s="5">
        <v>38357077</v>
      </c>
      <c r="M81" s="5">
        <v>37989738</v>
      </c>
      <c r="N81" s="5">
        <v>36273954</v>
      </c>
      <c r="O81" s="5">
        <v>38187457</v>
      </c>
      <c r="P81" s="5">
        <v>33435901</v>
      </c>
      <c r="Q81" s="5">
        <v>44668497</v>
      </c>
      <c r="R81" s="5">
        <v>49907394</v>
      </c>
      <c r="S81" s="5">
        <v>37197874</v>
      </c>
      <c r="T81" s="5">
        <v>53275846</v>
      </c>
      <c r="U81" s="5">
        <v>68255271</v>
      </c>
    </row>
    <row r="82" spans="3:21" ht="15.5" x14ac:dyDescent="0.35">
      <c r="C82" t="s">
        <v>111</v>
      </c>
      <c r="D82" s="5">
        <v>8421</v>
      </c>
      <c r="E82" s="5">
        <v>21939</v>
      </c>
      <c r="F82" s="5">
        <v>21235</v>
      </c>
      <c r="G82" s="5">
        <v>3208756</v>
      </c>
      <c r="I82" s="5">
        <v>21235</v>
      </c>
      <c r="J82" s="5">
        <v>56841</v>
      </c>
      <c r="K82" s="5">
        <v>60130</v>
      </c>
      <c r="L82" s="5">
        <v>56009</v>
      </c>
      <c r="M82" s="5">
        <v>7822700</v>
      </c>
      <c r="N82" s="5">
        <v>71212</v>
      </c>
      <c r="O82" s="5">
        <v>46466</v>
      </c>
      <c r="P82" s="5">
        <v>455677</v>
      </c>
      <c r="Q82" s="5">
        <v>7012917</v>
      </c>
      <c r="R82" s="5">
        <v>6866652</v>
      </c>
      <c r="S82" s="5">
        <v>5592482</v>
      </c>
      <c r="T82" s="5">
        <v>4816570</v>
      </c>
      <c r="U82" s="5">
        <v>3876921</v>
      </c>
    </row>
    <row r="83" spans="3:21" ht="15.5" x14ac:dyDescent="0.35">
      <c r="C83" t="s">
        <v>110</v>
      </c>
      <c r="D83" s="5">
        <v>1191880</v>
      </c>
      <c r="E83" s="5">
        <v>2156639</v>
      </c>
      <c r="F83" s="5">
        <v>1993498</v>
      </c>
      <c r="G83" s="5">
        <v>3744182</v>
      </c>
      <c r="I83" s="5">
        <v>1993498</v>
      </c>
      <c r="J83" s="5">
        <v>1587804</v>
      </c>
      <c r="K83" s="5">
        <v>2068207</v>
      </c>
      <c r="L83" s="5">
        <v>1653916</v>
      </c>
      <c r="M83" s="5">
        <v>6515557</v>
      </c>
      <c r="N83" s="5">
        <v>1399109</v>
      </c>
      <c r="O83" s="5">
        <v>1736346</v>
      </c>
      <c r="P83" s="5">
        <v>1534467</v>
      </c>
      <c r="Q83" s="5">
        <v>1955063</v>
      </c>
      <c r="R83" s="5">
        <v>2081061</v>
      </c>
      <c r="S83" s="5">
        <v>1722072</v>
      </c>
      <c r="T83" s="5">
        <v>1585098</v>
      </c>
      <c r="U83" s="5">
        <v>1583461</v>
      </c>
    </row>
    <row r="84" spans="3:21" ht="15.5" x14ac:dyDescent="0.35">
      <c r="C84" t="s">
        <v>112</v>
      </c>
      <c r="D84" s="5">
        <v>47072252</v>
      </c>
      <c r="E84" s="5">
        <v>45831199</v>
      </c>
      <c r="F84" s="5">
        <v>36674171</v>
      </c>
      <c r="G84" s="5">
        <v>43739943</v>
      </c>
      <c r="I84" s="5">
        <v>36674171</v>
      </c>
      <c r="J84" s="5">
        <v>31780633</v>
      </c>
      <c r="K84" s="5">
        <v>35232818</v>
      </c>
      <c r="L84" s="5">
        <v>38357077</v>
      </c>
      <c r="M84" s="5">
        <v>37989738</v>
      </c>
      <c r="N84" s="5">
        <v>36273954</v>
      </c>
      <c r="O84" s="5">
        <v>38187457</v>
      </c>
      <c r="P84" s="5">
        <v>33435901</v>
      </c>
      <c r="Q84" s="5">
        <v>44668497</v>
      </c>
      <c r="R84" s="5">
        <v>49907394</v>
      </c>
      <c r="S84" s="5">
        <v>37197874</v>
      </c>
      <c r="T84" s="5">
        <v>53275846</v>
      </c>
      <c r="U84" s="5">
        <v>68255271</v>
      </c>
    </row>
    <row r="85" spans="3:21" ht="15.5" x14ac:dyDescent="0.35">
      <c r="C85" t="s">
        <v>113</v>
      </c>
      <c r="D85" s="5">
        <v>3882623</v>
      </c>
      <c r="E85" s="5">
        <v>2470165</v>
      </c>
      <c r="F85" s="5">
        <v>1349960</v>
      </c>
      <c r="G85" s="5">
        <v>765167</v>
      </c>
      <c r="I85" s="5">
        <v>1349960</v>
      </c>
      <c r="J85" s="5">
        <v>1643336</v>
      </c>
      <c r="K85" s="5">
        <v>783007</v>
      </c>
      <c r="L85" s="5">
        <v>901956</v>
      </c>
      <c r="M85" s="5">
        <v>1111908</v>
      </c>
      <c r="N85" s="5">
        <v>1006835</v>
      </c>
      <c r="O85" s="5">
        <v>902620</v>
      </c>
      <c r="P85" s="5">
        <v>624158</v>
      </c>
      <c r="Q85" s="5">
        <v>632737</v>
      </c>
      <c r="R85" s="5">
        <v>687778</v>
      </c>
      <c r="S85" s="5">
        <v>277957</v>
      </c>
      <c r="T85" s="5">
        <v>344977</v>
      </c>
      <c r="U85" s="5">
        <v>1115915</v>
      </c>
    </row>
    <row r="86" spans="3:21" ht="15.5" x14ac:dyDescent="0.35">
      <c r="C86" t="s">
        <v>114</v>
      </c>
      <c r="D86" s="5">
        <v>3882623</v>
      </c>
      <c r="E86" s="5">
        <v>2470165</v>
      </c>
      <c r="F86" s="5">
        <v>1349960</v>
      </c>
      <c r="G86" s="5">
        <v>765167</v>
      </c>
      <c r="I86" s="5">
        <v>1349960</v>
      </c>
      <c r="J86" s="5">
        <v>1643336</v>
      </c>
      <c r="K86" s="5">
        <v>783007</v>
      </c>
      <c r="L86" s="5">
        <v>901956</v>
      </c>
      <c r="M86" s="5">
        <v>1111908</v>
      </c>
      <c r="N86" s="5">
        <v>1006835</v>
      </c>
      <c r="O86" s="5">
        <v>902620</v>
      </c>
      <c r="P86" s="5">
        <v>624158</v>
      </c>
      <c r="Q86" s="5">
        <v>632737</v>
      </c>
      <c r="R86" s="5">
        <v>687778</v>
      </c>
      <c r="S86" s="5">
        <v>277957</v>
      </c>
      <c r="T86" s="5">
        <v>344977</v>
      </c>
      <c r="U86" s="5">
        <v>1115915</v>
      </c>
    </row>
    <row r="87" spans="3:21" ht="15.5" x14ac:dyDescent="0.35">
      <c r="C87" t="s">
        <v>115</v>
      </c>
      <c r="D87" s="5">
        <v>83019085</v>
      </c>
      <c r="E87" s="5">
        <v>82500730</v>
      </c>
      <c r="F87" s="5">
        <v>81608458</v>
      </c>
      <c r="G87" s="5">
        <v>81239634</v>
      </c>
      <c r="I87" s="5">
        <v>81608458</v>
      </c>
      <c r="J87" s="5">
        <v>120327406</v>
      </c>
      <c r="K87" s="5">
        <v>139143129</v>
      </c>
      <c r="L87" s="5">
        <v>124613121</v>
      </c>
      <c r="M87" s="5">
        <v>102021756</v>
      </c>
      <c r="N87" s="5">
        <v>74370466</v>
      </c>
      <c r="O87" s="5">
        <v>98276859</v>
      </c>
      <c r="P87" s="5">
        <v>105018107</v>
      </c>
      <c r="Q87" s="5">
        <v>87681790</v>
      </c>
      <c r="R87" s="5">
        <v>82343077</v>
      </c>
      <c r="S87" s="5">
        <v>91339268</v>
      </c>
      <c r="T87" s="5">
        <v>89473991</v>
      </c>
      <c r="U87" s="5">
        <v>104455644</v>
      </c>
    </row>
    <row r="88" spans="3:21" ht="15.5" x14ac:dyDescent="0.35">
      <c r="C88" t="s">
        <v>85</v>
      </c>
      <c r="D88" s="5">
        <v>-42475272</v>
      </c>
      <c r="E88" s="5">
        <v>-41999097</v>
      </c>
      <c r="F88" s="5">
        <v>-42433571</v>
      </c>
      <c r="G88" s="5">
        <v>-42690331</v>
      </c>
      <c r="I88" s="5">
        <v>-42433571</v>
      </c>
      <c r="J88" s="5">
        <v>-43390413</v>
      </c>
      <c r="K88" s="5">
        <v>-40022682</v>
      </c>
      <c r="L88" s="5">
        <v>-40074586</v>
      </c>
      <c r="M88" s="5">
        <v>-37537178</v>
      </c>
      <c r="N88" s="5">
        <v>-36499575</v>
      </c>
      <c r="O88" s="5">
        <v>-38094769</v>
      </c>
      <c r="P88" s="5">
        <v>-38357480</v>
      </c>
      <c r="Q88" s="5">
        <v>-36388241</v>
      </c>
      <c r="R88" s="5">
        <v>-37256843</v>
      </c>
      <c r="S88" s="5">
        <v>-36802486</v>
      </c>
      <c r="T88" s="5">
        <v>-35234686</v>
      </c>
      <c r="U88" s="5">
        <v>-34140971</v>
      </c>
    </row>
    <row r="89" spans="3:21" ht="15.5" x14ac:dyDescent="0.35">
      <c r="C89" t="s">
        <v>116</v>
      </c>
      <c r="D89" s="5">
        <v>303600643</v>
      </c>
      <c r="E89" s="5">
        <v>319783079</v>
      </c>
      <c r="F89" s="5">
        <v>302493440</v>
      </c>
      <c r="G89" s="5">
        <v>296720467</v>
      </c>
      <c r="I89" s="5">
        <v>302493440</v>
      </c>
      <c r="J89" s="5">
        <v>282067204</v>
      </c>
      <c r="K89" s="5">
        <v>274188445</v>
      </c>
      <c r="L89" s="5">
        <v>260416258</v>
      </c>
      <c r="M89" s="5">
        <v>235493664</v>
      </c>
      <c r="N89" s="5">
        <v>183171159</v>
      </c>
      <c r="O89" s="5">
        <v>159674594</v>
      </c>
      <c r="P89" s="5">
        <v>176402109</v>
      </c>
      <c r="Q89" s="5">
        <v>154870392</v>
      </c>
      <c r="R89" s="5">
        <v>152606375</v>
      </c>
      <c r="S89" s="5">
        <v>155732643</v>
      </c>
      <c r="T89" s="5">
        <v>157069204</v>
      </c>
      <c r="U89" s="5">
        <v>189934054</v>
      </c>
    </row>
    <row r="90" spans="3:21" ht="15.5" x14ac:dyDescent="0.35">
      <c r="C90" t="s">
        <v>117</v>
      </c>
    </row>
    <row r="91" spans="3:21" ht="15.5" x14ac:dyDescent="0.35">
      <c r="C91" t="s">
        <v>688</v>
      </c>
      <c r="D91" s="5">
        <v>19256113</v>
      </c>
      <c r="E91" s="5">
        <v>19729368</v>
      </c>
      <c r="F91" s="5">
        <v>19852483</v>
      </c>
      <c r="G91" s="5">
        <v>19913114</v>
      </c>
      <c r="I91" s="5">
        <v>19852483</v>
      </c>
      <c r="J91" s="5">
        <v>20232840</v>
      </c>
      <c r="K91" s="5">
        <v>20641503</v>
      </c>
      <c r="L91" s="5">
        <v>20268107</v>
      </c>
      <c r="M91" s="5">
        <v>20354255</v>
      </c>
      <c r="N91" s="5">
        <v>19979646</v>
      </c>
      <c r="O91" s="5">
        <v>19981927</v>
      </c>
      <c r="P91" s="5">
        <v>19579620</v>
      </c>
      <c r="Q91" s="5">
        <v>20243642</v>
      </c>
      <c r="R91" s="5">
        <v>20329549</v>
      </c>
      <c r="S91" s="5">
        <v>20059105</v>
      </c>
      <c r="T91" s="5">
        <v>28797468</v>
      </c>
      <c r="U91" s="5">
        <v>27059408</v>
      </c>
    </row>
    <row r="92" spans="3:21" ht="15.5" x14ac:dyDescent="0.35">
      <c r="C92" t="s">
        <v>121</v>
      </c>
      <c r="D92" s="5">
        <v>40403691</v>
      </c>
      <c r="E92" s="5">
        <v>35584902</v>
      </c>
      <c r="F92" s="5">
        <v>33846224</v>
      </c>
      <c r="G92" s="5">
        <v>30855739</v>
      </c>
      <c r="I92" s="5">
        <v>33846224</v>
      </c>
      <c r="J92" s="5">
        <v>28945835</v>
      </c>
      <c r="K92" s="5">
        <v>21084955</v>
      </c>
      <c r="L92" s="5">
        <v>19317982</v>
      </c>
      <c r="M92" s="5">
        <v>20431637</v>
      </c>
      <c r="N92" s="5">
        <v>21756133</v>
      </c>
      <c r="O92" s="5">
        <v>25557199</v>
      </c>
      <c r="P92" s="5">
        <v>28937672</v>
      </c>
      <c r="Q92" s="5">
        <v>33724102</v>
      </c>
      <c r="R92" s="5">
        <v>35165785</v>
      </c>
      <c r="S92" s="5">
        <v>37701449</v>
      </c>
      <c r="T92" s="5">
        <v>43366564</v>
      </c>
      <c r="U92" s="5">
        <v>46939830</v>
      </c>
    </row>
    <row r="93" spans="3:21" ht="15.5" x14ac:dyDescent="0.35">
      <c r="C93" t="s">
        <v>119</v>
      </c>
      <c r="D93" s="5">
        <v>4628402</v>
      </c>
      <c r="E93" s="5">
        <v>4871896</v>
      </c>
      <c r="F93" s="5">
        <v>4921574</v>
      </c>
      <c r="G93" s="5">
        <v>4942541</v>
      </c>
      <c r="I93" s="5">
        <v>4921574</v>
      </c>
      <c r="J93" s="5">
        <v>5352436</v>
      </c>
      <c r="K93" s="5">
        <v>5793854</v>
      </c>
      <c r="L93" s="5">
        <v>6758732</v>
      </c>
      <c r="M93" s="5">
        <v>7981661</v>
      </c>
      <c r="N93" s="5">
        <v>8793993</v>
      </c>
      <c r="O93" s="5">
        <v>11113610</v>
      </c>
      <c r="P93" s="5">
        <v>8721555</v>
      </c>
      <c r="Q93" s="5">
        <v>13755379</v>
      </c>
      <c r="R93" s="5">
        <v>15138041</v>
      </c>
      <c r="S93" s="5">
        <v>3465720</v>
      </c>
      <c r="T93" s="5">
        <v>3761821</v>
      </c>
      <c r="U93" s="5">
        <v>3836500</v>
      </c>
    </row>
    <row r="94" spans="3:21" ht="15.5" x14ac:dyDescent="0.35">
      <c r="C94" t="s">
        <v>126</v>
      </c>
      <c r="D94" s="5">
        <v>68700933</v>
      </c>
      <c r="E94" s="5">
        <v>65627167</v>
      </c>
      <c r="F94" s="5">
        <v>64451965</v>
      </c>
      <c r="G94" s="5">
        <v>60256077</v>
      </c>
      <c r="I94" s="5">
        <v>64451965</v>
      </c>
      <c r="J94" s="5">
        <v>59380138</v>
      </c>
      <c r="K94" s="5">
        <v>61022214</v>
      </c>
      <c r="L94" s="5">
        <v>57161417</v>
      </c>
      <c r="M94" s="5">
        <v>57230118</v>
      </c>
      <c r="N94" s="5">
        <v>59085212</v>
      </c>
      <c r="O94" s="5">
        <v>60082827</v>
      </c>
      <c r="P94" s="5">
        <v>60008279</v>
      </c>
      <c r="Q94" s="5">
        <v>68876558</v>
      </c>
      <c r="R94" s="5">
        <v>74307264</v>
      </c>
      <c r="S94" s="5">
        <v>66714857</v>
      </c>
      <c r="T94" s="5">
        <v>78947392</v>
      </c>
      <c r="U94" s="5">
        <v>79335828</v>
      </c>
    </row>
    <row r="95" spans="3:21" ht="15.5" x14ac:dyDescent="0.35">
      <c r="C95" t="s">
        <v>127</v>
      </c>
      <c r="D95" s="5">
        <v>372301576</v>
      </c>
      <c r="E95" s="5">
        <v>385410246</v>
      </c>
      <c r="F95" s="5">
        <v>366945405</v>
      </c>
      <c r="G95" s="5">
        <v>356976544</v>
      </c>
      <c r="I95" s="5">
        <v>366945405</v>
      </c>
      <c r="J95" s="5">
        <v>341447342</v>
      </c>
      <c r="K95" s="5">
        <v>335210659</v>
      </c>
      <c r="L95" s="5">
        <v>317577675</v>
      </c>
      <c r="M95" s="5">
        <v>292723782</v>
      </c>
      <c r="N95" s="5">
        <v>242256371</v>
      </c>
      <c r="O95" s="5">
        <v>219757421</v>
      </c>
      <c r="P95" s="5">
        <v>236410388</v>
      </c>
      <c r="Q95" s="5">
        <v>223746950</v>
      </c>
      <c r="R95" s="5">
        <v>226913639</v>
      </c>
      <c r="S95" s="5">
        <v>222447500</v>
      </c>
      <c r="T95" s="5">
        <v>236016596</v>
      </c>
      <c r="U95" s="5">
        <v>269269882</v>
      </c>
    </row>
    <row r="96" spans="3:21" ht="15.5" x14ac:dyDescent="0.35">
      <c r="C96" t="s">
        <v>128</v>
      </c>
    </row>
    <row r="97" spans="3:21" ht="15.5" x14ac:dyDescent="0.35">
      <c r="C97" t="s">
        <v>129</v>
      </c>
    </row>
    <row r="98" spans="3:21" ht="15.5" x14ac:dyDescent="0.35">
      <c r="C98" t="s">
        <v>130</v>
      </c>
      <c r="D98" s="5">
        <v>46945751</v>
      </c>
      <c r="E98" s="5">
        <v>47130719</v>
      </c>
      <c r="F98" s="5">
        <v>39907227</v>
      </c>
      <c r="G98" s="5">
        <v>44156268</v>
      </c>
      <c r="I98" s="5">
        <v>39907227</v>
      </c>
      <c r="J98" s="5">
        <v>36711960</v>
      </c>
      <c r="K98" s="5">
        <v>39626034</v>
      </c>
      <c r="L98" s="5">
        <v>39890730</v>
      </c>
      <c r="M98" s="5">
        <v>47757509</v>
      </c>
      <c r="N98" s="5">
        <v>37344463</v>
      </c>
      <c r="O98" s="5">
        <v>38851588</v>
      </c>
      <c r="P98" s="5">
        <v>66564069</v>
      </c>
      <c r="Q98" s="5">
        <v>60458859</v>
      </c>
      <c r="R98" s="5">
        <v>51644818</v>
      </c>
      <c r="S98" s="5">
        <v>61477639</v>
      </c>
      <c r="T98" s="5">
        <v>71363344</v>
      </c>
      <c r="U98" s="5">
        <v>108322185</v>
      </c>
    </row>
    <row r="99" spans="3:21" ht="15.5" x14ac:dyDescent="0.35">
      <c r="C99" t="s">
        <v>134</v>
      </c>
      <c r="D99" s="5">
        <v>1973082</v>
      </c>
      <c r="E99" s="5">
        <v>2165433</v>
      </c>
      <c r="F99" s="5">
        <v>1678660</v>
      </c>
      <c r="G99" s="5">
        <v>979233</v>
      </c>
      <c r="I99" s="5">
        <v>1678660</v>
      </c>
      <c r="J99" s="5">
        <v>1571850</v>
      </c>
      <c r="K99" s="5">
        <v>2750596</v>
      </c>
      <c r="L99" s="5">
        <v>3025891</v>
      </c>
      <c r="M99" s="5">
        <v>2419937</v>
      </c>
      <c r="N99" s="5">
        <v>2544488</v>
      </c>
      <c r="O99" s="5">
        <v>6909558</v>
      </c>
      <c r="P99" s="5">
        <v>30296400</v>
      </c>
      <c r="Q99" s="5">
        <v>15838301</v>
      </c>
      <c r="R99" s="5">
        <v>8375374</v>
      </c>
      <c r="S99" s="5">
        <v>17942135</v>
      </c>
      <c r="T99" s="5">
        <v>18000000</v>
      </c>
      <c r="U99" s="5">
        <v>61790908</v>
      </c>
    </row>
    <row r="100" spans="3:21" ht="15.5" x14ac:dyDescent="0.35">
      <c r="C100" t="s">
        <v>131</v>
      </c>
    </row>
    <row r="101" spans="3:21" ht="15.5" x14ac:dyDescent="0.35">
      <c r="C101" t="s">
        <v>132</v>
      </c>
      <c r="D101" s="5">
        <v>33132408</v>
      </c>
      <c r="E101" s="5">
        <v>32955915</v>
      </c>
      <c r="F101" s="5">
        <v>27959763</v>
      </c>
      <c r="G101" s="5">
        <v>29547575</v>
      </c>
      <c r="I101" s="5">
        <v>27959763</v>
      </c>
      <c r="J101" s="5">
        <v>28060391</v>
      </c>
      <c r="K101" s="5">
        <v>29707986</v>
      </c>
      <c r="L101" s="5">
        <v>31279064</v>
      </c>
      <c r="M101" s="5">
        <v>22941403</v>
      </c>
      <c r="N101" s="5">
        <v>22852117</v>
      </c>
      <c r="O101" s="5">
        <v>25580759</v>
      </c>
      <c r="P101" s="5">
        <v>26994621</v>
      </c>
      <c r="Q101" s="5">
        <v>24998766</v>
      </c>
      <c r="R101" s="5">
        <v>20043967</v>
      </c>
      <c r="S101" s="5">
        <v>22764747</v>
      </c>
      <c r="T101" s="5">
        <v>29266605</v>
      </c>
      <c r="U101" s="5">
        <v>31080891</v>
      </c>
    </row>
    <row r="102" spans="3:21" ht="15.5" x14ac:dyDescent="0.35">
      <c r="C102" t="s">
        <v>133</v>
      </c>
    </row>
    <row r="103" spans="3:21" ht="15.5" x14ac:dyDescent="0.35">
      <c r="C103" t="s">
        <v>465</v>
      </c>
      <c r="D103" s="5">
        <v>1200301</v>
      </c>
      <c r="E103" s="5">
        <v>2178578</v>
      </c>
      <c r="F103" s="5">
        <v>2014733</v>
      </c>
      <c r="G103" s="5">
        <v>6952938</v>
      </c>
      <c r="I103" s="5">
        <v>2014733</v>
      </c>
      <c r="J103" s="5">
        <v>1644645</v>
      </c>
      <c r="K103" s="5">
        <v>2128337</v>
      </c>
      <c r="L103" s="5">
        <v>1709925</v>
      </c>
      <c r="M103" s="5">
        <v>14338257</v>
      </c>
      <c r="N103" s="5">
        <v>1470321</v>
      </c>
      <c r="O103" s="5">
        <v>1782812</v>
      </c>
      <c r="P103" s="5">
        <v>1990144</v>
      </c>
      <c r="Q103" s="5">
        <v>8967980</v>
      </c>
      <c r="R103" s="5">
        <v>8947713</v>
      </c>
      <c r="S103" s="5">
        <v>7314554</v>
      </c>
      <c r="T103" s="5">
        <v>6401668</v>
      </c>
      <c r="U103" s="5">
        <v>5460382</v>
      </c>
    </row>
    <row r="104" spans="3:21" ht="15.5" x14ac:dyDescent="0.35">
      <c r="C104" t="s">
        <v>137</v>
      </c>
      <c r="D104" s="5">
        <v>1425421</v>
      </c>
      <c r="E104" s="5">
        <v>1582575</v>
      </c>
      <c r="F104" s="5">
        <v>1079816</v>
      </c>
      <c r="G104" s="5">
        <v>1173591</v>
      </c>
      <c r="I104" s="5">
        <v>1079816</v>
      </c>
      <c r="J104" s="5">
        <v>1045190</v>
      </c>
      <c r="K104" s="5">
        <v>920253</v>
      </c>
      <c r="L104" s="5">
        <v>858518</v>
      </c>
      <c r="M104" s="5">
        <v>1462194</v>
      </c>
      <c r="N104" s="5">
        <v>948258</v>
      </c>
      <c r="O104" s="5">
        <v>1212437</v>
      </c>
      <c r="P104" s="5">
        <v>1426181</v>
      </c>
      <c r="Q104" s="5">
        <v>1742923</v>
      </c>
      <c r="R104" s="5">
        <v>7733259</v>
      </c>
      <c r="S104" s="5">
        <v>7076961</v>
      </c>
      <c r="T104" s="5">
        <v>6879298</v>
      </c>
      <c r="U104" s="5">
        <v>4876791</v>
      </c>
    </row>
    <row r="105" spans="3:21" ht="15.5" x14ac:dyDescent="0.35">
      <c r="C105" t="s">
        <v>136</v>
      </c>
      <c r="D105" s="5">
        <v>6359780</v>
      </c>
      <c r="E105" s="5">
        <v>5256416</v>
      </c>
      <c r="F105" s="5">
        <v>3802115</v>
      </c>
      <c r="G105" s="5">
        <v>2169295</v>
      </c>
      <c r="I105" s="5">
        <v>3802115</v>
      </c>
      <c r="J105" s="5">
        <v>1785028</v>
      </c>
      <c r="K105" s="5">
        <v>681670</v>
      </c>
      <c r="L105" s="5">
        <v>477801</v>
      </c>
      <c r="M105" s="5">
        <v>3893886</v>
      </c>
      <c r="N105" s="5">
        <v>6702084</v>
      </c>
      <c r="O105" s="5">
        <v>1420497</v>
      </c>
      <c r="P105" s="5">
        <v>3874432</v>
      </c>
      <c r="Q105" s="5">
        <v>300488</v>
      </c>
      <c r="R105" s="5">
        <v>886267</v>
      </c>
      <c r="S105" s="5">
        <v>336565</v>
      </c>
      <c r="T105" s="5">
        <v>1133976</v>
      </c>
      <c r="U105" s="5">
        <v>2634395</v>
      </c>
    </row>
    <row r="106" spans="3:21" ht="15.5" x14ac:dyDescent="0.35">
      <c r="C106" t="s">
        <v>139</v>
      </c>
    </row>
    <row r="107" spans="3:21" ht="15.5" x14ac:dyDescent="0.35">
      <c r="C107" t="s">
        <v>192</v>
      </c>
      <c r="Q107" s="5">
        <v>392951</v>
      </c>
      <c r="R107" s="5">
        <v>7175564</v>
      </c>
      <c r="S107" s="5">
        <v>10889219</v>
      </c>
      <c r="T107" s="5">
        <v>13609629</v>
      </c>
    </row>
    <row r="108" spans="3:21" ht="15.5" x14ac:dyDescent="0.35">
      <c r="C108" t="s">
        <v>689</v>
      </c>
      <c r="U108" s="5">
        <v>388473</v>
      </c>
    </row>
    <row r="109" spans="3:21" ht="15.5" x14ac:dyDescent="0.35">
      <c r="C109" t="s">
        <v>145</v>
      </c>
      <c r="D109" s="5">
        <v>464321</v>
      </c>
      <c r="E109" s="5">
        <v>687923</v>
      </c>
      <c r="F109" s="5">
        <v>894768</v>
      </c>
      <c r="G109" s="5">
        <v>837046</v>
      </c>
      <c r="I109" s="5">
        <v>894768</v>
      </c>
      <c r="J109" s="5">
        <v>538117</v>
      </c>
      <c r="K109" s="5">
        <v>832400</v>
      </c>
      <c r="L109" s="5">
        <v>394093</v>
      </c>
      <c r="M109" s="5">
        <v>734126</v>
      </c>
      <c r="N109" s="5">
        <v>608536</v>
      </c>
      <c r="P109" s="5">
        <v>367495</v>
      </c>
      <c r="Q109" s="5">
        <v>6760940</v>
      </c>
      <c r="R109" s="5">
        <v>3753702</v>
      </c>
      <c r="S109" s="5">
        <v>3732966</v>
      </c>
      <c r="T109" s="5">
        <v>3828985</v>
      </c>
      <c r="U109" s="5">
        <v>388473</v>
      </c>
    </row>
    <row r="110" spans="3:21" ht="15.5" x14ac:dyDescent="0.35">
      <c r="C110" t="s">
        <v>466</v>
      </c>
      <c r="R110" s="5">
        <v>2407465</v>
      </c>
      <c r="S110" s="5">
        <v>2107697</v>
      </c>
      <c r="U110" s="5">
        <v>3295258</v>
      </c>
    </row>
    <row r="111" spans="3:21" ht="15.5" x14ac:dyDescent="0.35">
      <c r="C111" t="s">
        <v>146</v>
      </c>
      <c r="D111" s="5">
        <v>3944843</v>
      </c>
      <c r="E111" s="5">
        <v>4033640</v>
      </c>
      <c r="F111" s="5">
        <v>4129591</v>
      </c>
      <c r="G111" s="5">
        <v>4081726</v>
      </c>
      <c r="I111" s="5">
        <v>4129591</v>
      </c>
      <c r="J111" s="5">
        <v>4364876</v>
      </c>
      <c r="K111" s="5">
        <v>5214746</v>
      </c>
      <c r="L111" s="5">
        <v>2733689</v>
      </c>
      <c r="M111" s="5">
        <v>4240868</v>
      </c>
      <c r="N111" s="5">
        <v>6197943</v>
      </c>
      <c r="O111" s="5">
        <v>4700936</v>
      </c>
      <c r="P111" s="5">
        <v>3513626</v>
      </c>
      <c r="Q111" s="5">
        <v>4876412</v>
      </c>
      <c r="R111" s="5">
        <v>14080554</v>
      </c>
      <c r="S111" s="5">
        <v>20154909</v>
      </c>
      <c r="T111" s="5">
        <v>21146242</v>
      </c>
      <c r="U111" s="5">
        <v>15516865</v>
      </c>
    </row>
    <row r="112" spans="3:21" ht="15.5" x14ac:dyDescent="0.35">
      <c r="C112" t="s">
        <v>147</v>
      </c>
      <c r="D112" s="5">
        <v>3944843</v>
      </c>
      <c r="E112" s="5">
        <v>4033640</v>
      </c>
      <c r="F112" s="5">
        <v>4129591</v>
      </c>
      <c r="G112" s="5">
        <v>4081726</v>
      </c>
      <c r="I112" s="5">
        <v>4129591</v>
      </c>
      <c r="J112" s="5">
        <v>4364876</v>
      </c>
      <c r="K112" s="5">
        <v>5214746</v>
      </c>
      <c r="L112" s="5">
        <v>2733689</v>
      </c>
      <c r="M112" s="5">
        <v>4240868</v>
      </c>
      <c r="N112" s="5">
        <v>6197943</v>
      </c>
      <c r="O112" s="5">
        <v>4700936</v>
      </c>
      <c r="P112" s="5">
        <v>3513626</v>
      </c>
      <c r="Q112" s="5">
        <v>4876412</v>
      </c>
      <c r="R112" s="5">
        <v>14080554</v>
      </c>
      <c r="S112" s="5">
        <v>20154909</v>
      </c>
      <c r="T112" s="5">
        <v>21146242</v>
      </c>
      <c r="U112" s="5">
        <v>15516865</v>
      </c>
    </row>
    <row r="113" spans="2:21" ht="15.5" x14ac:dyDescent="0.35">
      <c r="C113" t="s">
        <v>152</v>
      </c>
    </row>
    <row r="114" spans="2:21" ht="15.5" x14ac:dyDescent="0.35">
      <c r="C114" t="s">
        <v>153</v>
      </c>
      <c r="D114" s="5">
        <v>3211233</v>
      </c>
      <c r="E114" s="5">
        <v>3262467</v>
      </c>
      <c r="F114" s="5">
        <v>3360109</v>
      </c>
      <c r="G114" s="5">
        <v>2753377</v>
      </c>
      <c r="I114" s="5">
        <v>3360109</v>
      </c>
      <c r="J114" s="5">
        <v>2800371</v>
      </c>
      <c r="K114" s="5">
        <v>3284031</v>
      </c>
      <c r="L114" s="5">
        <v>560370</v>
      </c>
      <c r="M114" s="5">
        <v>1103681</v>
      </c>
      <c r="N114" s="5">
        <v>1146770</v>
      </c>
      <c r="Q114" s="5">
        <v>392951</v>
      </c>
      <c r="R114" s="5">
        <v>7175564</v>
      </c>
      <c r="S114" s="5">
        <v>10889219</v>
      </c>
      <c r="T114" s="5">
        <v>13609629</v>
      </c>
      <c r="U114" s="5">
        <v>388473</v>
      </c>
    </row>
    <row r="115" spans="2:21" ht="15.5" x14ac:dyDescent="0.35">
      <c r="C115" t="s">
        <v>150</v>
      </c>
      <c r="D115" s="5">
        <v>11263</v>
      </c>
      <c r="N115" s="5">
        <v>3056</v>
      </c>
      <c r="R115" s="5">
        <v>596832</v>
      </c>
      <c r="S115" s="5">
        <v>3700032</v>
      </c>
      <c r="T115" s="5">
        <v>2788072</v>
      </c>
      <c r="U115" s="5">
        <v>6759805</v>
      </c>
    </row>
    <row r="116" spans="2:21" ht="15.5" x14ac:dyDescent="0.35">
      <c r="C116" t="s">
        <v>154</v>
      </c>
      <c r="D116" s="5">
        <v>50890594</v>
      </c>
      <c r="E116" s="5">
        <v>51164359</v>
      </c>
      <c r="F116" s="5">
        <v>44036818</v>
      </c>
      <c r="G116" s="5">
        <v>48237994</v>
      </c>
      <c r="I116" s="5">
        <v>44036818</v>
      </c>
      <c r="J116" s="5">
        <v>41076836</v>
      </c>
      <c r="K116" s="5">
        <v>44840780</v>
      </c>
      <c r="L116" s="5">
        <v>42624419</v>
      </c>
      <c r="M116" s="5">
        <v>51998377</v>
      </c>
      <c r="N116" s="5">
        <v>43542406</v>
      </c>
      <c r="O116" s="5">
        <v>43552524</v>
      </c>
      <c r="P116" s="5">
        <v>70077695</v>
      </c>
      <c r="Q116" s="5">
        <v>65335271</v>
      </c>
      <c r="R116" s="5">
        <v>65725372</v>
      </c>
      <c r="S116" s="5">
        <v>81632548</v>
      </c>
      <c r="T116" s="5">
        <v>92509586</v>
      </c>
      <c r="U116" s="5">
        <v>123839050</v>
      </c>
    </row>
    <row r="117" spans="2:21" ht="15.5" x14ac:dyDescent="0.35">
      <c r="C117" t="s">
        <v>155</v>
      </c>
    </row>
    <row r="118" spans="2:21" ht="15.5" x14ac:dyDescent="0.35">
      <c r="C118" t="s">
        <v>156</v>
      </c>
      <c r="D118" s="5">
        <v>90198298</v>
      </c>
      <c r="E118" s="5">
        <v>90198298</v>
      </c>
      <c r="F118" s="5">
        <v>90198298</v>
      </c>
      <c r="G118" s="5">
        <v>90198298</v>
      </c>
      <c r="I118" s="5">
        <v>90198298</v>
      </c>
      <c r="J118" s="5">
        <v>90198298</v>
      </c>
      <c r="K118" s="5">
        <v>90198298</v>
      </c>
      <c r="L118" s="5">
        <v>90198298</v>
      </c>
      <c r="M118" s="5">
        <v>90198298</v>
      </c>
      <c r="N118" s="5">
        <v>90198298</v>
      </c>
      <c r="O118" s="5">
        <v>90198298</v>
      </c>
      <c r="P118" s="5">
        <v>90198298</v>
      </c>
      <c r="Q118" s="5">
        <v>90198298</v>
      </c>
      <c r="R118" s="5">
        <v>90198298</v>
      </c>
      <c r="S118" s="5">
        <v>90198298</v>
      </c>
      <c r="T118" s="5">
        <v>90198298</v>
      </c>
      <c r="U118" s="5">
        <v>90198298</v>
      </c>
    </row>
    <row r="119" spans="2:21" ht="15.5" x14ac:dyDescent="0.35">
      <c r="C119" t="s">
        <v>157</v>
      </c>
      <c r="D119" s="5">
        <v>18469031</v>
      </c>
      <c r="E119" s="5">
        <v>18469031</v>
      </c>
      <c r="F119" s="5">
        <v>18469031</v>
      </c>
      <c r="G119" s="5">
        <v>18469031</v>
      </c>
      <c r="I119" s="5">
        <v>18469031</v>
      </c>
      <c r="J119" s="5">
        <v>18918443</v>
      </c>
      <c r="K119" s="5">
        <v>19104388</v>
      </c>
      <c r="L119" s="5">
        <v>19104388</v>
      </c>
      <c r="M119" s="5">
        <v>19104388</v>
      </c>
      <c r="N119" s="5">
        <v>19104388</v>
      </c>
      <c r="O119" s="5">
        <v>19104388</v>
      </c>
      <c r="P119" s="5">
        <v>19104388</v>
      </c>
      <c r="Q119" s="5">
        <v>19104388</v>
      </c>
      <c r="R119" s="5">
        <v>19104388</v>
      </c>
      <c r="S119" s="5">
        <v>19104388</v>
      </c>
      <c r="T119" s="5">
        <v>19104388</v>
      </c>
      <c r="U119" s="5">
        <v>19104388</v>
      </c>
    </row>
    <row r="120" spans="2:21" ht="15.5" x14ac:dyDescent="0.35">
      <c r="C120" t="s">
        <v>158</v>
      </c>
      <c r="D120" s="5">
        <v>245034763</v>
      </c>
      <c r="E120" s="5">
        <v>256893040</v>
      </c>
      <c r="F120" s="5">
        <v>245789275</v>
      </c>
      <c r="G120" s="5">
        <v>231796157</v>
      </c>
      <c r="I120" s="5">
        <v>245789275</v>
      </c>
      <c r="J120" s="5">
        <v>223814205</v>
      </c>
      <c r="K120" s="5">
        <v>209531025</v>
      </c>
      <c r="L120" s="5">
        <v>196214201</v>
      </c>
      <c r="M120" s="5">
        <v>160097398</v>
      </c>
      <c r="N120" s="5">
        <v>117528674</v>
      </c>
      <c r="O120" s="5">
        <v>96067262</v>
      </c>
      <c r="P120" s="5">
        <v>86444071</v>
      </c>
      <c r="Q120" s="5">
        <v>79884096</v>
      </c>
      <c r="R120" s="5">
        <v>88698463</v>
      </c>
      <c r="S120" s="5">
        <v>66082752</v>
      </c>
      <c r="T120" s="5">
        <v>67717722</v>
      </c>
      <c r="U120" s="5">
        <v>68318330</v>
      </c>
    </row>
    <row r="121" spans="2:21" ht="15.5" x14ac:dyDescent="0.35">
      <c r="C121" t="s">
        <v>160</v>
      </c>
      <c r="D121" s="5">
        <v>238049791</v>
      </c>
      <c r="E121" s="5">
        <v>250008068</v>
      </c>
      <c r="F121" s="5">
        <v>238904303</v>
      </c>
      <c r="G121" s="5">
        <v>224911185</v>
      </c>
      <c r="I121" s="5">
        <v>238904303</v>
      </c>
      <c r="J121" s="5">
        <v>217029233</v>
      </c>
      <c r="K121" s="5">
        <v>202846053</v>
      </c>
      <c r="L121" s="5">
        <v>189629229</v>
      </c>
      <c r="M121" s="5">
        <v>153612426</v>
      </c>
      <c r="N121" s="5">
        <v>111143702</v>
      </c>
      <c r="O121" s="5">
        <v>89782290</v>
      </c>
      <c r="P121" s="5">
        <v>80259099</v>
      </c>
      <c r="Q121" s="5">
        <v>73799124</v>
      </c>
      <c r="R121" s="5">
        <v>82713491</v>
      </c>
      <c r="S121" s="5">
        <v>60097780</v>
      </c>
      <c r="T121" s="5">
        <v>61832750</v>
      </c>
      <c r="U121" s="5">
        <v>62533358</v>
      </c>
    </row>
    <row r="122" spans="2:21" ht="15.5" x14ac:dyDescent="0.35">
      <c r="C122" t="s">
        <v>161</v>
      </c>
      <c r="D122" s="5">
        <v>245034763</v>
      </c>
      <c r="E122" s="5">
        <v>256893040</v>
      </c>
      <c r="F122" s="5">
        <v>245789275</v>
      </c>
      <c r="G122" s="5">
        <v>231796157</v>
      </c>
      <c r="I122" s="5">
        <v>245789275</v>
      </c>
      <c r="J122" s="5">
        <v>223814205</v>
      </c>
      <c r="K122" s="5">
        <v>209531025</v>
      </c>
      <c r="L122" s="5">
        <v>196214201</v>
      </c>
      <c r="M122" s="5">
        <v>160097398</v>
      </c>
      <c r="N122" s="5">
        <v>117528674</v>
      </c>
      <c r="O122" s="5">
        <v>96067262</v>
      </c>
      <c r="P122" s="5">
        <v>86444071</v>
      </c>
      <c r="Q122" s="5">
        <v>79884096</v>
      </c>
      <c r="R122" s="5">
        <v>88698463</v>
      </c>
      <c r="S122" s="5">
        <v>66082752</v>
      </c>
      <c r="T122" s="5">
        <v>67717722</v>
      </c>
      <c r="U122" s="5">
        <v>68318330</v>
      </c>
    </row>
    <row r="123" spans="2:21" ht="15.5" x14ac:dyDescent="0.35">
      <c r="C123" t="s">
        <v>162</v>
      </c>
      <c r="D123" s="5">
        <v>10184162</v>
      </c>
      <c r="E123" s="5">
        <v>10684615</v>
      </c>
      <c r="F123" s="5">
        <v>10885554</v>
      </c>
      <c r="G123" s="5">
        <v>10965395</v>
      </c>
      <c r="I123" s="5">
        <v>10885554</v>
      </c>
      <c r="J123" s="5">
        <v>10829973</v>
      </c>
      <c r="K123" s="5">
        <v>11558850</v>
      </c>
      <c r="L123" s="5">
        <v>9510955</v>
      </c>
      <c r="M123" s="5">
        <v>8862499</v>
      </c>
      <c r="N123" s="5">
        <v>8382180</v>
      </c>
      <c r="O123" s="5">
        <v>8929718</v>
      </c>
      <c r="P123" s="5">
        <v>8943416</v>
      </c>
      <c r="Q123" s="5">
        <v>5613138</v>
      </c>
      <c r="R123" s="5">
        <v>443961</v>
      </c>
      <c r="S123" s="5">
        <v>2232000</v>
      </c>
      <c r="T123" s="5">
        <v>1721288</v>
      </c>
      <c r="U123" s="5">
        <v>1950787</v>
      </c>
    </row>
    <row r="124" spans="2:21" ht="15.5" x14ac:dyDescent="0.35">
      <c r="C124" t="s">
        <v>10</v>
      </c>
      <c r="D124" s="5">
        <v>321410982</v>
      </c>
      <c r="E124" s="5">
        <v>334245887</v>
      </c>
      <c r="F124" s="5">
        <v>322908587</v>
      </c>
      <c r="G124" s="5">
        <v>308738550</v>
      </c>
      <c r="I124" s="5">
        <v>322908587</v>
      </c>
      <c r="J124" s="5">
        <v>300370506</v>
      </c>
      <c r="K124" s="5">
        <v>290369879</v>
      </c>
      <c r="L124" s="5">
        <v>274953256</v>
      </c>
      <c r="M124" s="5">
        <v>240725405</v>
      </c>
      <c r="N124" s="5">
        <v>198713965</v>
      </c>
      <c r="O124" s="5">
        <v>176204897</v>
      </c>
      <c r="P124" s="5">
        <v>166332693</v>
      </c>
      <c r="Q124" s="5">
        <v>158411679</v>
      </c>
      <c r="R124" s="5">
        <v>161188267</v>
      </c>
      <c r="S124" s="5">
        <v>140814952</v>
      </c>
      <c r="T124" s="5">
        <v>143507010</v>
      </c>
      <c r="U124" s="5">
        <v>145430832</v>
      </c>
    </row>
    <row r="125" spans="2:21" ht="15.5" x14ac:dyDescent="0.35">
      <c r="C125" t="s">
        <v>163</v>
      </c>
      <c r="D125" s="5">
        <v>372301576</v>
      </c>
      <c r="E125" s="5">
        <v>385410246</v>
      </c>
      <c r="F125" s="5">
        <v>366945405</v>
      </c>
      <c r="G125" s="5">
        <v>356976544</v>
      </c>
      <c r="I125" s="5">
        <v>366945405</v>
      </c>
      <c r="J125" s="5">
        <v>341447342</v>
      </c>
      <c r="K125" s="5">
        <v>335210659</v>
      </c>
      <c r="L125" s="5">
        <v>317577675</v>
      </c>
      <c r="M125" s="5">
        <v>292723782</v>
      </c>
      <c r="N125" s="5">
        <v>242256371</v>
      </c>
      <c r="O125" s="5">
        <v>219757421</v>
      </c>
      <c r="P125" s="5">
        <v>236410388</v>
      </c>
      <c r="Q125" s="5">
        <v>223746950</v>
      </c>
      <c r="R125" s="5">
        <v>226913639</v>
      </c>
      <c r="S125" s="5">
        <v>222447500</v>
      </c>
      <c r="T125" s="5">
        <v>236016596</v>
      </c>
      <c r="U125" s="5">
        <v>269269882</v>
      </c>
    </row>
    <row r="126" spans="2:21" ht="15.5" x14ac:dyDescent="0.35">
      <c r="C126" t="s">
        <v>164</v>
      </c>
      <c r="D126" s="5">
        <v>383331363</v>
      </c>
      <c r="E126" s="5">
        <v>383331363</v>
      </c>
      <c r="F126" s="5">
        <v>383331363</v>
      </c>
      <c r="G126" s="5">
        <v>383331363</v>
      </c>
      <c r="I126" s="5">
        <v>383331363</v>
      </c>
      <c r="J126" s="5">
        <v>383331363</v>
      </c>
      <c r="K126" s="5">
        <v>383331363</v>
      </c>
      <c r="L126" s="5">
        <v>383331363</v>
      </c>
      <c r="M126" s="5">
        <v>383331363</v>
      </c>
      <c r="N126" s="5">
        <v>383331363</v>
      </c>
      <c r="O126" s="5">
        <v>383331363</v>
      </c>
      <c r="P126" s="5">
        <v>383331363</v>
      </c>
      <c r="Q126" s="5">
        <v>383331363</v>
      </c>
      <c r="R126" s="5">
        <v>383331363</v>
      </c>
      <c r="S126" s="5">
        <v>383331363</v>
      </c>
      <c r="T126" s="5">
        <v>383331363</v>
      </c>
      <c r="U126" s="5">
        <v>383331363</v>
      </c>
    </row>
    <row r="128" spans="2:21" ht="15.5" x14ac:dyDescent="0.35">
      <c r="B128" t="s">
        <v>165</v>
      </c>
      <c r="C128" t="s">
        <v>166</v>
      </c>
      <c r="D128" s="5">
        <v>18823543</v>
      </c>
      <c r="E128" s="5">
        <v>7813997</v>
      </c>
      <c r="F128" s="5">
        <v>20899476</v>
      </c>
      <c r="G128" s="5">
        <v>27706177</v>
      </c>
      <c r="I128" s="5">
        <v>80398557</v>
      </c>
      <c r="J128" s="5">
        <v>42547365</v>
      </c>
      <c r="K128" s="5">
        <v>15239117</v>
      </c>
      <c r="L128" s="5">
        <v>19221393</v>
      </c>
      <c r="M128" s="5">
        <v>24858855</v>
      </c>
      <c r="N128" s="5">
        <v>64276378</v>
      </c>
      <c r="O128" s="5">
        <v>15689397</v>
      </c>
      <c r="P128" s="5">
        <v>5944857</v>
      </c>
      <c r="Q128" s="5">
        <v>18621002</v>
      </c>
      <c r="R128" s="5">
        <v>12164596</v>
      </c>
      <c r="S128" s="5">
        <v>7678960</v>
      </c>
      <c r="T128" s="5">
        <v>31243257</v>
      </c>
      <c r="U128" s="5">
        <v>1965090</v>
      </c>
    </row>
    <row r="129" spans="3:21" ht="15.5" x14ac:dyDescent="0.35">
      <c r="C129" t="s">
        <v>690</v>
      </c>
      <c r="D129" s="5">
        <v>116914135</v>
      </c>
      <c r="E129" s="5">
        <v>100947919</v>
      </c>
      <c r="F129" s="5">
        <v>116425902</v>
      </c>
      <c r="G129" s="5">
        <v>122933352</v>
      </c>
      <c r="I129" s="5">
        <v>434990830</v>
      </c>
      <c r="J129" s="5">
        <v>378285536</v>
      </c>
      <c r="K129" s="5">
        <v>378097578</v>
      </c>
      <c r="L129" s="5">
        <v>450025374</v>
      </c>
      <c r="M129" s="5">
        <v>403321186</v>
      </c>
      <c r="N129" s="5">
        <v>359132864</v>
      </c>
      <c r="O129" s="5">
        <v>349714031</v>
      </c>
      <c r="P129" s="5">
        <v>394714142</v>
      </c>
      <c r="Q129" s="5">
        <v>359441156</v>
      </c>
      <c r="R129" s="5">
        <v>290615942</v>
      </c>
      <c r="S129" s="5">
        <v>329822290</v>
      </c>
      <c r="T129" s="5">
        <v>457250539</v>
      </c>
      <c r="U129" s="5">
        <v>470486803</v>
      </c>
    </row>
    <row r="130" spans="3:21" ht="15.5" x14ac:dyDescent="0.35">
      <c r="C130" t="s">
        <v>691</v>
      </c>
      <c r="D130" s="5">
        <v>-86255831</v>
      </c>
      <c r="E130" s="5">
        <v>-83276903</v>
      </c>
      <c r="F130" s="5">
        <v>-86061232</v>
      </c>
      <c r="G130" s="5">
        <v>-83608500</v>
      </c>
      <c r="I130" s="5">
        <v>-316330455</v>
      </c>
      <c r="J130" s="5">
        <v>-308754954</v>
      </c>
      <c r="K130" s="5">
        <v>-331501672</v>
      </c>
      <c r="L130" s="5">
        <v>-379672644</v>
      </c>
      <c r="M130" s="5">
        <v>-330278884</v>
      </c>
      <c r="N130" s="5">
        <v>-263700180</v>
      </c>
      <c r="O130" s="5">
        <v>-297816438</v>
      </c>
      <c r="P130" s="5">
        <v>-353639080</v>
      </c>
      <c r="Q130" s="5">
        <v>-308755580</v>
      </c>
      <c r="R130" s="5">
        <v>-251765095</v>
      </c>
      <c r="S130" s="5">
        <v>-289228321</v>
      </c>
      <c r="T130" s="5">
        <v>-384761206</v>
      </c>
      <c r="U130" s="5">
        <v>-427101553</v>
      </c>
    </row>
    <row r="131" spans="3:21" ht="15.5" x14ac:dyDescent="0.35">
      <c r="C131" t="s">
        <v>692</v>
      </c>
      <c r="D131" s="5">
        <v>1204418</v>
      </c>
      <c r="E131" s="5">
        <v>1122664</v>
      </c>
      <c r="F131" s="5">
        <v>1189987</v>
      </c>
      <c r="G131" s="5">
        <v>1228314</v>
      </c>
      <c r="I131" s="5">
        <v>4414640</v>
      </c>
      <c r="J131" s="5">
        <v>3237030</v>
      </c>
      <c r="K131" s="5">
        <v>2312702</v>
      </c>
      <c r="L131" s="5">
        <v>907510</v>
      </c>
      <c r="M131" s="5">
        <v>1172211</v>
      </c>
      <c r="N131" s="5">
        <v>681782</v>
      </c>
      <c r="O131" s="5">
        <v>248437</v>
      </c>
      <c r="P131" s="5">
        <v>183695</v>
      </c>
      <c r="Q131" s="5">
        <v>169406</v>
      </c>
      <c r="R131" s="5">
        <v>246496</v>
      </c>
      <c r="S131" s="5">
        <v>149199</v>
      </c>
      <c r="T131" s="5">
        <v>141010</v>
      </c>
      <c r="U131" s="5">
        <v>148928</v>
      </c>
    </row>
    <row r="132" spans="3:21" ht="15.5" x14ac:dyDescent="0.35">
      <c r="C132" t="s">
        <v>693</v>
      </c>
      <c r="D132" s="5">
        <v>-8498933</v>
      </c>
      <c r="E132" s="5">
        <v>-7561108</v>
      </c>
      <c r="F132" s="5">
        <v>-7702044</v>
      </c>
      <c r="G132" s="5">
        <v>-10498805</v>
      </c>
      <c r="I132" s="5">
        <v>-32902397</v>
      </c>
      <c r="J132" s="5">
        <v>-25009123</v>
      </c>
      <c r="K132" s="5">
        <v>-27833439</v>
      </c>
      <c r="L132" s="5">
        <v>-37497067</v>
      </c>
      <c r="M132" s="5">
        <v>-31765663</v>
      </c>
      <c r="N132" s="5">
        <v>-27183823</v>
      </c>
      <c r="O132" s="5">
        <v>-25698433</v>
      </c>
      <c r="P132" s="5">
        <v>-27544848</v>
      </c>
      <c r="Q132" s="5">
        <v>-27387139</v>
      </c>
      <c r="S132" s="5">
        <v>-23339134</v>
      </c>
      <c r="T132" s="5">
        <v>-30124972</v>
      </c>
      <c r="U132" s="5">
        <v>-34364714</v>
      </c>
    </row>
    <row r="133" spans="3:21" ht="15.5" x14ac:dyDescent="0.35">
      <c r="C133" t="s">
        <v>694</v>
      </c>
      <c r="D133" s="5">
        <v>837321</v>
      </c>
      <c r="S133" s="5">
        <v>-2268657</v>
      </c>
    </row>
    <row r="134" spans="3:21" ht="15.5" x14ac:dyDescent="0.35">
      <c r="C134" t="s">
        <v>695</v>
      </c>
    </row>
    <row r="135" spans="3:21" ht="15.5" x14ac:dyDescent="0.35">
      <c r="C135" t="s">
        <v>171</v>
      </c>
      <c r="D135" s="5">
        <v>-4186119</v>
      </c>
      <c r="E135" s="5">
        <v>-2587410</v>
      </c>
      <c r="F135" s="5">
        <v>-2233300</v>
      </c>
      <c r="G135" s="5">
        <v>-1633371</v>
      </c>
      <c r="I135" s="5">
        <v>-6992174</v>
      </c>
      <c r="J135" s="5">
        <v>-5228106</v>
      </c>
      <c r="K135" s="5">
        <v>-5372729</v>
      </c>
      <c r="L135" s="5">
        <v>-15887226</v>
      </c>
      <c r="M135" s="5">
        <v>-17139673</v>
      </c>
      <c r="N135" s="5">
        <v>-3299188</v>
      </c>
      <c r="O135" s="5">
        <v>-7595813</v>
      </c>
      <c r="P135" s="5">
        <v>-4271315</v>
      </c>
      <c r="Q135" s="5">
        <v>-5179417</v>
      </c>
      <c r="R135" s="5">
        <v>-23220965</v>
      </c>
      <c r="S135" s="5">
        <v>-3999706</v>
      </c>
      <c r="T135" s="5">
        <v>-7726089</v>
      </c>
      <c r="U135" s="5">
        <v>-6718552</v>
      </c>
    </row>
    <row r="136" spans="3:21" ht="15.5" x14ac:dyDescent="0.35">
      <c r="C136" t="s">
        <v>696</v>
      </c>
      <c r="D136" s="5">
        <v>-48951</v>
      </c>
      <c r="E136" s="5">
        <v>-38960</v>
      </c>
      <c r="F136" s="5">
        <v>-27812</v>
      </c>
      <c r="G136" s="5">
        <v>22737</v>
      </c>
      <c r="I136" s="5">
        <v>-156923</v>
      </c>
      <c r="J136" s="5">
        <v>-318424</v>
      </c>
      <c r="K136" s="5">
        <v>-381139</v>
      </c>
      <c r="L136" s="5">
        <v>-165961</v>
      </c>
      <c r="M136" s="5">
        <v>-274099</v>
      </c>
      <c r="N136" s="5">
        <v>-186425</v>
      </c>
      <c r="O136" s="5">
        <v>-1453627</v>
      </c>
      <c r="P136" s="5">
        <v>-2088186</v>
      </c>
      <c r="Q136" s="5">
        <v>-1263486</v>
      </c>
      <c r="R136" s="5">
        <v>-1670913</v>
      </c>
      <c r="S136" s="5">
        <v>-1659047</v>
      </c>
      <c r="T136" s="5">
        <v>-2159003</v>
      </c>
      <c r="U136" s="5">
        <v>-2639920</v>
      </c>
    </row>
    <row r="137" spans="3:21" ht="15.5" x14ac:dyDescent="0.35">
      <c r="C137" t="s">
        <v>697</v>
      </c>
      <c r="D137" s="5">
        <v>-131765</v>
      </c>
      <c r="E137" s="5">
        <v>131765</v>
      </c>
      <c r="F137" s="5">
        <v>1042</v>
      </c>
      <c r="G137" s="5">
        <v>472148</v>
      </c>
      <c r="I137" s="5">
        <v>473190</v>
      </c>
      <c r="J137" s="5">
        <v>2001841</v>
      </c>
      <c r="K137" s="5">
        <v>983219</v>
      </c>
      <c r="L137" s="5">
        <v>59919</v>
      </c>
      <c r="M137" s="5">
        <v>55195</v>
      </c>
      <c r="N137" s="5">
        <v>1910957</v>
      </c>
      <c r="O137" s="5">
        <v>700885</v>
      </c>
      <c r="P137" s="5">
        <v>134893</v>
      </c>
      <c r="Q137" s="5">
        <v>3560558</v>
      </c>
      <c r="S137" s="5">
        <v>399784</v>
      </c>
      <c r="T137" s="5">
        <v>672568</v>
      </c>
      <c r="U137" s="5">
        <v>133584</v>
      </c>
    </row>
    <row r="138" spans="3:21" ht="15.5" x14ac:dyDescent="0.35">
      <c r="C138" t="s">
        <v>698</v>
      </c>
      <c r="S138" s="5">
        <v>45786</v>
      </c>
      <c r="T138" s="5">
        <v>947008</v>
      </c>
      <c r="U138" s="5">
        <v>4304836</v>
      </c>
    </row>
    <row r="139" spans="3:21" ht="15.5" x14ac:dyDescent="0.35">
      <c r="C139" t="s">
        <v>563</v>
      </c>
      <c r="D139" s="5">
        <v>411899</v>
      </c>
      <c r="E139" s="5">
        <v>-340577</v>
      </c>
      <c r="F139" s="5">
        <v>-47269</v>
      </c>
      <c r="G139" s="5">
        <v>-296647</v>
      </c>
      <c r="I139" s="5">
        <v>30847</v>
      </c>
      <c r="J139" s="5">
        <v>-192667</v>
      </c>
      <c r="K139" s="5">
        <v>321138</v>
      </c>
      <c r="L139" s="5">
        <v>2282355</v>
      </c>
      <c r="M139" s="5">
        <v>171080</v>
      </c>
      <c r="N139" s="5">
        <v>-1271187</v>
      </c>
      <c r="O139" s="5">
        <v>-298328</v>
      </c>
      <c r="P139" s="5">
        <v>-137926</v>
      </c>
      <c r="Q139" s="5">
        <v>78370</v>
      </c>
      <c r="R139" s="5">
        <v>-774979</v>
      </c>
      <c r="S139" s="5">
        <v>-377845</v>
      </c>
    </row>
    <row r="140" spans="3:21" ht="15.5" x14ac:dyDescent="0.35">
      <c r="C140" t="s">
        <v>699</v>
      </c>
      <c r="D140" s="5">
        <v>-1422631</v>
      </c>
      <c r="E140" s="5">
        <v>-583393</v>
      </c>
      <c r="F140" s="5">
        <v>-645798</v>
      </c>
      <c r="G140" s="5">
        <v>-913051</v>
      </c>
      <c r="I140" s="5">
        <v>-3129001</v>
      </c>
      <c r="J140" s="5">
        <v>-1473768</v>
      </c>
      <c r="K140" s="5">
        <v>-1386541</v>
      </c>
      <c r="L140" s="5">
        <v>-830867</v>
      </c>
      <c r="M140" s="5">
        <v>-402498</v>
      </c>
      <c r="N140" s="5">
        <v>-1808422</v>
      </c>
      <c r="O140" s="5">
        <v>-2111317</v>
      </c>
      <c r="P140" s="5">
        <v>-1406518</v>
      </c>
      <c r="Q140" s="5">
        <v>-2042866</v>
      </c>
      <c r="R140" s="5">
        <v>-1265890</v>
      </c>
      <c r="S140" s="5">
        <v>-1865389</v>
      </c>
      <c r="T140" s="5">
        <v>-2996598</v>
      </c>
      <c r="U140" s="5">
        <v>-2284322</v>
      </c>
    </row>
    <row r="141" spans="3:21" ht="15.5" x14ac:dyDescent="0.35">
      <c r="C141" t="s">
        <v>172</v>
      </c>
      <c r="D141" s="5">
        <v>-30866138</v>
      </c>
      <c r="E141" s="5">
        <v>153947</v>
      </c>
      <c r="F141" s="5">
        <v>-4073751</v>
      </c>
      <c r="G141" s="5">
        <v>-972813</v>
      </c>
      <c r="I141" s="5">
        <v>-15908859</v>
      </c>
      <c r="J141" s="5">
        <v>-8782741</v>
      </c>
      <c r="K141" s="5">
        <v>-7807616</v>
      </c>
      <c r="L141" s="5">
        <v>-12730538</v>
      </c>
      <c r="M141" s="5">
        <v>-3881538</v>
      </c>
      <c r="N141" s="5">
        <v>-10958569</v>
      </c>
      <c r="O141" s="5">
        <v>-26708441</v>
      </c>
      <c r="P141" s="5">
        <v>-9608849</v>
      </c>
      <c r="Q141" s="5">
        <v>-17660170</v>
      </c>
      <c r="R141" s="5">
        <v>-13506253</v>
      </c>
      <c r="S141" s="5">
        <v>-3532652</v>
      </c>
      <c r="T141" s="5">
        <v>-29455945</v>
      </c>
      <c r="U141" s="5">
        <v>5599931</v>
      </c>
    </row>
    <row r="142" spans="3:21" ht="15.5" x14ac:dyDescent="0.35">
      <c r="C142" t="s">
        <v>173</v>
      </c>
      <c r="D142" s="5">
        <v>-5435793</v>
      </c>
      <c r="E142" s="5">
        <v>-2176623</v>
      </c>
      <c r="F142" s="5">
        <v>-3437577</v>
      </c>
      <c r="G142" s="5">
        <v>-1184618</v>
      </c>
      <c r="I142" s="5">
        <v>-6274254</v>
      </c>
      <c r="J142" s="5">
        <v>-3496743</v>
      </c>
      <c r="K142" s="5">
        <v>-3946465</v>
      </c>
      <c r="L142" s="5">
        <v>-1153055</v>
      </c>
      <c r="M142" s="5">
        <v>-742316</v>
      </c>
      <c r="N142" s="5">
        <v>-6060484</v>
      </c>
      <c r="O142" s="5">
        <v>-2878981</v>
      </c>
      <c r="P142" s="5">
        <v>19385437</v>
      </c>
      <c r="Q142" s="5">
        <v>-12955</v>
      </c>
      <c r="R142" s="5">
        <v>-2829824</v>
      </c>
      <c r="S142" s="5">
        <v>-1425288</v>
      </c>
      <c r="T142" s="5">
        <v>-3207648</v>
      </c>
      <c r="U142" s="5">
        <v>-4908326</v>
      </c>
    </row>
    <row r="143" spans="3:21" ht="15.5" x14ac:dyDescent="0.35">
      <c r="C143" t="s">
        <v>700</v>
      </c>
      <c r="D143" s="5">
        <v>17792</v>
      </c>
      <c r="E143" s="5">
        <v>20746</v>
      </c>
      <c r="F143" s="5">
        <v>39923</v>
      </c>
      <c r="I143" s="5">
        <v>95485</v>
      </c>
      <c r="J143" s="5">
        <v>35067</v>
      </c>
      <c r="K143" s="5">
        <v>39306</v>
      </c>
      <c r="L143" s="5">
        <v>105178</v>
      </c>
      <c r="M143" s="5">
        <v>79203</v>
      </c>
      <c r="N143" s="5">
        <v>28946</v>
      </c>
      <c r="O143" s="5">
        <v>90332</v>
      </c>
      <c r="P143" s="5">
        <v>17232560</v>
      </c>
      <c r="Q143" s="5">
        <v>103635</v>
      </c>
      <c r="R143" s="5">
        <v>35896</v>
      </c>
      <c r="S143" s="5">
        <v>44312</v>
      </c>
      <c r="T143" s="5">
        <v>112533</v>
      </c>
      <c r="U143" s="5">
        <v>187123</v>
      </c>
    </row>
    <row r="144" spans="3:21" ht="15.5" x14ac:dyDescent="0.35">
      <c r="C144" t="s">
        <v>701</v>
      </c>
    </row>
    <row r="145" spans="3:21" ht="15.5" x14ac:dyDescent="0.35">
      <c r="C145" t="s">
        <v>175</v>
      </c>
      <c r="D145" s="5">
        <v>-5453585</v>
      </c>
      <c r="E145" s="5">
        <v>-2197369</v>
      </c>
      <c r="F145" s="5">
        <v>-3056170</v>
      </c>
      <c r="G145" s="5">
        <v>-1356820</v>
      </c>
      <c r="I145" s="5">
        <v>-6120611</v>
      </c>
      <c r="J145" s="5">
        <v>-3243073</v>
      </c>
      <c r="K145" s="5">
        <v>-3048025</v>
      </c>
      <c r="L145" s="5">
        <v>-1258233</v>
      </c>
      <c r="M145" s="5">
        <v>-821519</v>
      </c>
      <c r="N145" s="5">
        <v>-843381</v>
      </c>
      <c r="O145" s="5">
        <v>-2350122</v>
      </c>
      <c r="P145" s="5">
        <v>-1761473</v>
      </c>
      <c r="Q145" s="5">
        <v>-3157130</v>
      </c>
      <c r="R145" s="5">
        <v>-2865720</v>
      </c>
      <c r="S145" s="5">
        <v>-841108</v>
      </c>
      <c r="T145" s="5">
        <v>-2644641</v>
      </c>
      <c r="U145" s="5">
        <v>-4245028</v>
      </c>
    </row>
    <row r="146" spans="3:21" ht="15.5" x14ac:dyDescent="0.35">
      <c r="C146" t="s">
        <v>532</v>
      </c>
      <c r="F146" s="5">
        <v>249132</v>
      </c>
      <c r="G146" s="5">
        <v>-249132</v>
      </c>
      <c r="J146" s="5">
        <v>-161219</v>
      </c>
      <c r="K146" s="5">
        <v>-277746</v>
      </c>
    </row>
    <row r="147" spans="3:21" ht="15.5" x14ac:dyDescent="0.35">
      <c r="C147" t="s">
        <v>702</v>
      </c>
      <c r="S147" s="5">
        <v>-628492</v>
      </c>
      <c r="T147" s="5">
        <v>-622044</v>
      </c>
      <c r="U147" s="5">
        <v>-620123</v>
      </c>
    </row>
    <row r="148" spans="3:21" ht="15.5" x14ac:dyDescent="0.35">
      <c r="C148" t="s">
        <v>703</v>
      </c>
      <c r="F148" s="5">
        <v>-249128</v>
      </c>
      <c r="I148" s="5">
        <v>-249128</v>
      </c>
      <c r="J148" s="5">
        <v>-127518</v>
      </c>
    </row>
    <row r="149" spans="3:21" ht="15.5" x14ac:dyDescent="0.35">
      <c r="C149" t="s">
        <v>704</v>
      </c>
      <c r="T149" s="5">
        <v>-53496</v>
      </c>
      <c r="U149" s="5">
        <v>-286611</v>
      </c>
    </row>
    <row r="150" spans="3:21" ht="15.5" x14ac:dyDescent="0.35">
      <c r="C150" t="s">
        <v>219</v>
      </c>
      <c r="F150" s="5">
        <v>-421334</v>
      </c>
      <c r="G150" s="5">
        <v>421334</v>
      </c>
      <c r="O150" s="5">
        <v>476026</v>
      </c>
      <c r="P150" s="5">
        <v>3914350</v>
      </c>
      <c r="Q150" s="5">
        <v>3040540</v>
      </c>
    </row>
    <row r="151" spans="3:21" ht="15.5" x14ac:dyDescent="0.35">
      <c r="C151" t="s">
        <v>705</v>
      </c>
      <c r="K151" s="5">
        <v>-660000</v>
      </c>
      <c r="N151" s="5">
        <v>-5246049</v>
      </c>
      <c r="O151" s="5">
        <v>-1095217</v>
      </c>
    </row>
    <row r="152" spans="3:21" ht="15.5" x14ac:dyDescent="0.35">
      <c r="C152" t="s">
        <v>706</v>
      </c>
      <c r="U152" s="5">
        <v>56313</v>
      </c>
    </row>
    <row r="153" spans="3:21" ht="15.5" x14ac:dyDescent="0.35">
      <c r="C153" t="s">
        <v>189</v>
      </c>
      <c r="D153" s="5">
        <v>-30866138</v>
      </c>
      <c r="E153" s="5">
        <v>153947</v>
      </c>
      <c r="F153" s="5">
        <v>-4073751</v>
      </c>
      <c r="G153" s="5">
        <v>-972813</v>
      </c>
      <c r="I153" s="5">
        <v>-15908859</v>
      </c>
      <c r="J153" s="5">
        <v>-8782741</v>
      </c>
      <c r="K153" s="5">
        <v>-7807616</v>
      </c>
      <c r="L153" s="5">
        <v>-12730538</v>
      </c>
      <c r="M153" s="5">
        <v>-3881538</v>
      </c>
      <c r="N153" s="5">
        <v>-10958569</v>
      </c>
      <c r="O153" s="5">
        <v>-26708441</v>
      </c>
      <c r="P153" s="5">
        <v>-9608849</v>
      </c>
      <c r="Q153" s="5">
        <v>-17660170</v>
      </c>
      <c r="R153" s="5">
        <v>-13506253</v>
      </c>
      <c r="S153" s="5">
        <v>-3532652</v>
      </c>
      <c r="T153" s="5">
        <v>-29455945</v>
      </c>
      <c r="U153" s="5">
        <v>5599931</v>
      </c>
    </row>
    <row r="154" spans="3:21" ht="15.5" x14ac:dyDescent="0.35">
      <c r="C154" t="s">
        <v>634</v>
      </c>
      <c r="S154" s="5">
        <v>1533390</v>
      </c>
      <c r="T154" s="5">
        <v>17590350</v>
      </c>
    </row>
    <row r="155" spans="3:21" ht="15.5" x14ac:dyDescent="0.35">
      <c r="C155" t="s">
        <v>707</v>
      </c>
      <c r="F155" s="5">
        <v>783876</v>
      </c>
      <c r="G155" s="5">
        <v>-783876</v>
      </c>
      <c r="O155" s="5">
        <v>-378929</v>
      </c>
      <c r="P155" s="5">
        <v>-6753701</v>
      </c>
      <c r="Q155" s="5">
        <v>-3800369</v>
      </c>
      <c r="S155" s="5">
        <v>-3708733</v>
      </c>
      <c r="T155" s="5">
        <v>-254400</v>
      </c>
      <c r="U155" s="5">
        <v>-14178909</v>
      </c>
    </row>
    <row r="156" spans="3:21" ht="15.5" x14ac:dyDescent="0.35">
      <c r="C156" t="s">
        <v>435</v>
      </c>
      <c r="D156" s="5">
        <v>-272284</v>
      </c>
      <c r="E156" s="5">
        <v>-352181</v>
      </c>
      <c r="F156" s="5">
        <v>-1054198</v>
      </c>
      <c r="G156" s="5">
        <v>541670</v>
      </c>
      <c r="I156" s="5">
        <v>-1054198</v>
      </c>
      <c r="J156" s="5">
        <v>-955666</v>
      </c>
      <c r="K156" s="5">
        <v>-1200571</v>
      </c>
      <c r="L156" s="5">
        <v>-882256</v>
      </c>
      <c r="M156" s="5">
        <v>-676747</v>
      </c>
      <c r="N156" s="5">
        <v>-581520</v>
      </c>
    </row>
    <row r="157" spans="3:21" ht="15.5" x14ac:dyDescent="0.35">
      <c r="C157" t="s">
        <v>708</v>
      </c>
      <c r="F157" s="5">
        <v>421334</v>
      </c>
      <c r="I157" s="5">
        <v>421334</v>
      </c>
      <c r="K157" s="5">
        <v>2851200</v>
      </c>
      <c r="L157" s="5">
        <v>1900800</v>
      </c>
      <c r="M157" s="5">
        <v>685470</v>
      </c>
    </row>
    <row r="158" spans="3:21" ht="15.5" x14ac:dyDescent="0.35">
      <c r="C158" t="s">
        <v>709</v>
      </c>
      <c r="P158" s="5">
        <v>487471</v>
      </c>
      <c r="Q158" s="5">
        <v>694907</v>
      </c>
      <c r="R158" s="5">
        <v>856400</v>
      </c>
      <c r="S158" s="5">
        <v>1019419</v>
      </c>
      <c r="T158" s="5">
        <v>708949</v>
      </c>
      <c r="U158" s="5">
        <v>1236296</v>
      </c>
    </row>
    <row r="159" spans="3:21" ht="15.5" x14ac:dyDescent="0.35">
      <c r="C159" t="s">
        <v>710</v>
      </c>
      <c r="F159" s="5">
        <v>47223</v>
      </c>
      <c r="G159" s="5">
        <v>-47223</v>
      </c>
      <c r="P159" s="5">
        <v>-7235891</v>
      </c>
      <c r="Q159" s="5">
        <v>-1158682</v>
      </c>
      <c r="R159" s="5">
        <v>-371219</v>
      </c>
      <c r="S159" s="5">
        <v>-61010</v>
      </c>
      <c r="T159" s="5">
        <v>-173818</v>
      </c>
      <c r="U159" s="5">
        <v>-9793287</v>
      </c>
    </row>
    <row r="160" spans="3:21" ht="15.5" x14ac:dyDescent="0.35">
      <c r="C160" t="s">
        <v>711</v>
      </c>
      <c r="F160" s="5">
        <v>-47223</v>
      </c>
      <c r="I160" s="5">
        <v>-47223</v>
      </c>
    </row>
    <row r="161" spans="2:21" ht="15.5" x14ac:dyDescent="0.35">
      <c r="C161" t="s">
        <v>712</v>
      </c>
      <c r="D161" s="5">
        <v>-30457792</v>
      </c>
      <c r="E161" s="5">
        <v>-5239</v>
      </c>
      <c r="F161" s="5">
        <v>-4928576</v>
      </c>
      <c r="G161" s="5">
        <v>-32110</v>
      </c>
      <c r="I161" s="5">
        <v>-15407824</v>
      </c>
      <c r="J161" s="5">
        <v>-6723884</v>
      </c>
      <c r="K161" s="5">
        <v>-9014609</v>
      </c>
      <c r="L161" s="5">
        <v>-14458771</v>
      </c>
      <c r="M161" s="5">
        <v>-3906566</v>
      </c>
      <c r="N161" s="5">
        <v>-6301552</v>
      </c>
      <c r="O161" s="5">
        <v>-2448920</v>
      </c>
      <c r="P161" s="5">
        <v>-11709754</v>
      </c>
      <c r="Q161" s="5">
        <v>-20930781</v>
      </c>
      <c r="R161" s="5">
        <v>-47119</v>
      </c>
      <c r="S161" s="5">
        <v>-2043850</v>
      </c>
      <c r="T161" s="5">
        <v>-3388938</v>
      </c>
      <c r="U161" s="5">
        <v>-1459737</v>
      </c>
    </row>
    <row r="162" spans="2:21" ht="15.5" x14ac:dyDescent="0.35">
      <c r="C162" t="s">
        <v>713</v>
      </c>
    </row>
    <row r="163" spans="2:21" ht="15.5" x14ac:dyDescent="0.35">
      <c r="C163" t="s">
        <v>714</v>
      </c>
      <c r="U163" s="5">
        <v>972500</v>
      </c>
    </row>
    <row r="164" spans="2:21" ht="15.5" x14ac:dyDescent="0.35">
      <c r="C164" t="s">
        <v>715</v>
      </c>
      <c r="T164" s="5">
        <v>-147180</v>
      </c>
    </row>
    <row r="165" spans="2:21" ht="15.5" x14ac:dyDescent="0.35">
      <c r="C165" t="s">
        <v>420</v>
      </c>
      <c r="F165" s="5">
        <v>61024</v>
      </c>
      <c r="I165" s="5">
        <v>61024</v>
      </c>
      <c r="J165" s="5">
        <v>82282</v>
      </c>
      <c r="K165" s="5">
        <v>-150817</v>
      </c>
      <c r="M165" s="5">
        <v>104342</v>
      </c>
      <c r="N165" s="5">
        <v>420238</v>
      </c>
      <c r="O165" s="5">
        <v>-79948</v>
      </c>
      <c r="P165" s="5">
        <v>44461</v>
      </c>
      <c r="Q165" s="5">
        <v>-58117</v>
      </c>
    </row>
    <row r="166" spans="2:21" ht="15.5" x14ac:dyDescent="0.35">
      <c r="C166" t="s">
        <v>716</v>
      </c>
      <c r="F166" s="5">
        <v>-61024</v>
      </c>
      <c r="G166" s="5">
        <v>61024</v>
      </c>
    </row>
    <row r="167" spans="2:21" ht="15.5" x14ac:dyDescent="0.35">
      <c r="C167" t="s">
        <v>717</v>
      </c>
      <c r="S167" s="5">
        <v>-4227</v>
      </c>
    </row>
    <row r="168" spans="2:21" ht="15.5" x14ac:dyDescent="0.35">
      <c r="C168" t="s">
        <v>226</v>
      </c>
      <c r="D168" s="5">
        <v>-17478388</v>
      </c>
      <c r="E168" s="5">
        <v>5791321</v>
      </c>
      <c r="F168" s="5">
        <v>13388148</v>
      </c>
      <c r="G168" s="5">
        <v>25548746</v>
      </c>
      <c r="I168" s="5">
        <v>58215444</v>
      </c>
      <c r="J168" s="5">
        <v>30267881</v>
      </c>
      <c r="K168" s="5">
        <v>3485036</v>
      </c>
      <c r="L168" s="5">
        <v>5337800</v>
      </c>
      <c r="M168" s="5">
        <v>20235001</v>
      </c>
      <c r="N168" s="5">
        <v>47257325</v>
      </c>
      <c r="O168" s="5">
        <v>-13898025</v>
      </c>
      <c r="P168" s="5">
        <v>15721445</v>
      </c>
      <c r="Q168" s="5">
        <v>947877</v>
      </c>
      <c r="R168" s="5">
        <v>-4171481</v>
      </c>
      <c r="S168" s="5">
        <v>2721020</v>
      </c>
      <c r="T168" s="5">
        <v>-1420336</v>
      </c>
      <c r="U168" s="5">
        <v>2656695</v>
      </c>
    </row>
    <row r="169" spans="2:21" ht="15.5" x14ac:dyDescent="0.35">
      <c r="C169" t="s">
        <v>227</v>
      </c>
      <c r="E169" s="5">
        <v>173571658</v>
      </c>
      <c r="I169" s="5">
        <v>116067700</v>
      </c>
      <c r="J169" s="5">
        <v>87763425</v>
      </c>
      <c r="K169" s="5">
        <v>84173030</v>
      </c>
      <c r="L169" s="5">
        <v>81055743</v>
      </c>
      <c r="M169" s="5">
        <v>61811686</v>
      </c>
      <c r="N169" s="5">
        <v>12157925</v>
      </c>
      <c r="O169" s="5">
        <v>26043452</v>
      </c>
      <c r="P169" s="5">
        <v>10937042</v>
      </c>
      <c r="Q169" s="5">
        <v>9559546</v>
      </c>
      <c r="R169" s="5">
        <v>13889564</v>
      </c>
      <c r="S169" s="5">
        <v>11991766</v>
      </c>
      <c r="T169" s="5">
        <v>13999126</v>
      </c>
      <c r="U169" s="5">
        <v>12334705</v>
      </c>
    </row>
    <row r="170" spans="2:21" ht="15.5" x14ac:dyDescent="0.35">
      <c r="C170" t="s">
        <v>225</v>
      </c>
      <c r="D170" s="5">
        <v>-2407785</v>
      </c>
      <c r="E170" s="5">
        <v>-289909</v>
      </c>
      <c r="F170" s="5">
        <v>-119615</v>
      </c>
      <c r="G170" s="5">
        <v>-830729</v>
      </c>
      <c r="I170" s="5">
        <v>-711486</v>
      </c>
      <c r="J170" s="5">
        <v>-1963606</v>
      </c>
      <c r="K170" s="5">
        <v>105359</v>
      </c>
      <c r="L170" s="5">
        <v>-2220513</v>
      </c>
      <c r="M170" s="5">
        <v>-990944</v>
      </c>
      <c r="N170" s="5">
        <v>2396436</v>
      </c>
      <c r="O170" s="5">
        <v>12498</v>
      </c>
      <c r="P170" s="5">
        <v>-615035</v>
      </c>
      <c r="Q170" s="5">
        <v>429619</v>
      </c>
      <c r="R170" s="5">
        <v>-158537</v>
      </c>
      <c r="S170" s="5">
        <v>-823222</v>
      </c>
      <c r="T170" s="5">
        <v>-587024</v>
      </c>
      <c r="U170" s="5">
        <v>-992274</v>
      </c>
    </row>
    <row r="171" spans="2:21" ht="15.5" x14ac:dyDescent="0.35">
      <c r="C171" t="s">
        <v>229</v>
      </c>
      <c r="D171" s="5">
        <v>-19886173</v>
      </c>
      <c r="E171" s="5">
        <v>179073070</v>
      </c>
      <c r="F171" s="5">
        <v>13268533</v>
      </c>
      <c r="G171" s="5">
        <v>24718017</v>
      </c>
      <c r="I171" s="5">
        <v>173571658</v>
      </c>
      <c r="J171" s="5">
        <v>116067700</v>
      </c>
      <c r="K171" s="5">
        <v>87763425</v>
      </c>
      <c r="L171" s="5">
        <v>84173030</v>
      </c>
      <c r="M171" s="5">
        <v>81055743</v>
      </c>
      <c r="N171" s="5">
        <v>61811686</v>
      </c>
      <c r="O171" s="5">
        <v>12157925</v>
      </c>
      <c r="P171" s="5">
        <v>26043452</v>
      </c>
      <c r="Q171" s="5">
        <v>10937042</v>
      </c>
      <c r="R171" s="5">
        <v>9559546</v>
      </c>
      <c r="S171" s="5">
        <v>13889564</v>
      </c>
      <c r="T171" s="5">
        <v>11991766</v>
      </c>
      <c r="U171" s="5">
        <v>13999126</v>
      </c>
    </row>
    <row r="173" spans="2:21" ht="15.5" x14ac:dyDescent="0.35">
      <c r="B173" t="s">
        <v>230</v>
      </c>
      <c r="C173" t="s">
        <v>12</v>
      </c>
      <c r="D173" s="5">
        <v>380000000</v>
      </c>
      <c r="E173" s="5">
        <v>380000000</v>
      </c>
      <c r="F173" s="5">
        <v>380000000</v>
      </c>
      <c r="G173" s="5">
        <v>380000000</v>
      </c>
      <c r="I173" s="5">
        <v>380000000</v>
      </c>
      <c r="J173" s="5">
        <v>380000000</v>
      </c>
      <c r="K173" s="5">
        <v>380000000</v>
      </c>
      <c r="L173" s="5">
        <v>380000000</v>
      </c>
      <c r="M173" s="5">
        <v>380000000</v>
      </c>
      <c r="N173" s="5">
        <v>380000000</v>
      </c>
      <c r="O173" s="5">
        <v>380000000</v>
      </c>
      <c r="P173" s="5">
        <v>380000000</v>
      </c>
      <c r="Q173" s="5">
        <v>380000000</v>
      </c>
      <c r="R173" s="5">
        <v>380000000</v>
      </c>
      <c r="S173" s="5">
        <v>380000000</v>
      </c>
      <c r="T173" s="5">
        <v>380000000</v>
      </c>
      <c r="U173" s="5">
        <v>380000000</v>
      </c>
    </row>
    <row r="174" spans="2:21" ht="15.5" x14ac:dyDescent="0.35">
      <c r="C174" t="s">
        <v>231</v>
      </c>
      <c r="D174" s="6">
        <v>915.04</v>
      </c>
      <c r="E174" s="6">
        <v>488.32</v>
      </c>
      <c r="F174" s="6">
        <v>591.34</v>
      </c>
      <c r="G174" s="6">
        <v>489.18</v>
      </c>
    </row>
    <row r="175" spans="2:21" ht="15.5" x14ac:dyDescent="0.35">
      <c r="C175" t="s">
        <v>232</v>
      </c>
      <c r="D175" s="6">
        <v>13.39</v>
      </c>
      <c r="E175" s="6">
        <v>23.19</v>
      </c>
      <c r="F175" s="6">
        <v>15.3</v>
      </c>
      <c r="G175" s="6">
        <v>18.91</v>
      </c>
    </row>
    <row r="176" spans="2:21" ht="15.5" x14ac:dyDescent="0.35">
      <c r="C176" t="s">
        <v>67</v>
      </c>
      <c r="D176" s="6">
        <v>2.42</v>
      </c>
      <c r="E176" s="6">
        <v>2.58</v>
      </c>
      <c r="F176" s="6">
        <v>2.1</v>
      </c>
      <c r="G176" s="6">
        <v>2.0299999999999998</v>
      </c>
    </row>
    <row r="177" spans="3:7" ht="15.5" x14ac:dyDescent="0.35">
      <c r="C177" t="s">
        <v>233</v>
      </c>
      <c r="D177" s="5">
        <v>435120000000</v>
      </c>
      <c r="E177" s="5">
        <v>228860000000</v>
      </c>
      <c r="F177" s="5">
        <v>277010000000</v>
      </c>
      <c r="G177" s="5">
        <v>227490000000</v>
      </c>
    </row>
    <row r="178" spans="3:7" ht="15.5" x14ac:dyDescent="0.35">
      <c r="C178" t="s">
        <v>234</v>
      </c>
      <c r="D178" s="6">
        <v>5.2600000000000001E-2</v>
      </c>
      <c r="E178" s="6">
        <v>2.86E-2</v>
      </c>
      <c r="F178" s="6">
        <v>3.6900000000000002E-2</v>
      </c>
      <c r="G178" s="6">
        <v>3.15E-2</v>
      </c>
    </row>
    <row r="179" spans="3:7" ht="15.5" x14ac:dyDescent="0.35">
      <c r="C179" t="s">
        <v>235</v>
      </c>
      <c r="D179" s="6">
        <v>6.3E-2</v>
      </c>
      <c r="E179" s="6">
        <v>3.4000000000000002E-2</v>
      </c>
      <c r="F179" s="6">
        <v>4.3400000000000001E-2</v>
      </c>
      <c r="G179" s="6">
        <v>3.7699999999999997E-2</v>
      </c>
    </row>
    <row r="180" spans="3:7" ht="15.5" x14ac:dyDescent="0.35">
      <c r="C180" t="s">
        <v>236</v>
      </c>
      <c r="D180" s="6">
        <v>7.3599999999999999E-2</v>
      </c>
      <c r="E180" s="6">
        <v>3.8599999999999995E-2</v>
      </c>
      <c r="F180" s="6">
        <v>0.05</v>
      </c>
      <c r="G180" s="6">
        <v>4.24E-2</v>
      </c>
    </row>
    <row r="181" spans="3:7" ht="15.5" x14ac:dyDescent="0.35">
      <c r="C181" t="s">
        <v>237</v>
      </c>
      <c r="D181" s="6">
        <v>283.42</v>
      </c>
      <c r="E181" s="6">
        <v>144.83000000000001</v>
      </c>
      <c r="F181" s="5">
        <v>198</v>
      </c>
      <c r="G181" s="6">
        <v>219.77</v>
      </c>
    </row>
    <row r="182" spans="3:7" ht="15.5" x14ac:dyDescent="0.35">
      <c r="C182" t="s">
        <v>443</v>
      </c>
      <c r="D182" s="5">
        <v>5753000000000</v>
      </c>
      <c r="E182" s="5">
        <v>5682000000000</v>
      </c>
      <c r="F182" s="5">
        <v>5399000000000</v>
      </c>
      <c r="G182" s="5">
        <v>5153000000000</v>
      </c>
    </row>
    <row r="183" spans="3:7" ht="15.5" x14ac:dyDescent="0.35">
      <c r="C183" t="s">
        <v>238</v>
      </c>
      <c r="D183" s="6">
        <v>0.84</v>
      </c>
      <c r="E183" s="6">
        <v>0.79</v>
      </c>
      <c r="F183" s="6">
        <v>0.66</v>
      </c>
      <c r="G183" s="6">
        <v>0.71</v>
      </c>
    </row>
    <row r="184" spans="3:7" ht="15.5" x14ac:dyDescent="0.35">
      <c r="C184" t="s">
        <v>239</v>
      </c>
      <c r="D184" s="6">
        <v>14532.2</v>
      </c>
      <c r="E184" s="6">
        <v>14348.47</v>
      </c>
      <c r="F184" s="6">
        <v>13609.7</v>
      </c>
      <c r="G184" s="6">
        <v>12966.4</v>
      </c>
    </row>
    <row r="185" spans="3:7" ht="15.5" x14ac:dyDescent="0.35">
      <c r="C185" t="s">
        <v>240</v>
      </c>
      <c r="D185" s="6">
        <v>0.84</v>
      </c>
      <c r="E185" s="6">
        <v>0.79</v>
      </c>
      <c r="F185" s="6">
        <v>0.66</v>
      </c>
      <c r="G185" s="6">
        <v>0.71</v>
      </c>
    </row>
    <row r="186" spans="3:7" ht="15.5" x14ac:dyDescent="0.35">
      <c r="C186" t="s">
        <v>241</v>
      </c>
      <c r="D186" s="6">
        <v>14532.2</v>
      </c>
      <c r="E186" s="6">
        <v>14348.47</v>
      </c>
      <c r="F186" s="6">
        <v>13609.7</v>
      </c>
      <c r="G186" s="6">
        <v>12966.4</v>
      </c>
    </row>
    <row r="187" spans="3:7" ht="15.5" x14ac:dyDescent="0.35">
      <c r="C187" t="s">
        <v>242</v>
      </c>
      <c r="D187" s="5">
        <v>35000000000</v>
      </c>
      <c r="E187" s="5">
        <v>37000000000</v>
      </c>
      <c r="F187" s="5">
        <v>28000000000</v>
      </c>
      <c r="G187" s="5">
        <v>16000000000</v>
      </c>
    </row>
    <row r="188" spans="3:7" ht="15.5" x14ac:dyDescent="0.35">
      <c r="C188" t="s">
        <v>243</v>
      </c>
    </row>
    <row r="189" spans="3:7" ht="15.5" x14ac:dyDescent="0.35">
      <c r="C189" t="s">
        <v>306</v>
      </c>
      <c r="D189" s="5">
        <v>5571000000000</v>
      </c>
      <c r="E189" s="5">
        <v>5500000000000</v>
      </c>
      <c r="F189" s="5">
        <v>5217000000000</v>
      </c>
      <c r="G189" s="5">
        <v>4970000000000</v>
      </c>
    </row>
    <row r="190" spans="3:7" ht="15.5" x14ac:dyDescent="0.35">
      <c r="C190" t="s">
        <v>24</v>
      </c>
      <c r="D190" s="5">
        <v>35000000000</v>
      </c>
      <c r="E190" s="5">
        <v>37000000000</v>
      </c>
      <c r="F190" s="5">
        <v>28000000000</v>
      </c>
      <c r="G190" s="5">
        <v>16000000000</v>
      </c>
    </row>
    <row r="191" spans="3:7" ht="15.5" x14ac:dyDescent="0.35">
      <c r="C191" t="s">
        <v>21</v>
      </c>
      <c r="D191" s="5">
        <v>-2814000000000</v>
      </c>
      <c r="E191" s="5">
        <v>-3007000000000</v>
      </c>
      <c r="F191" s="5">
        <v>-2874000000000</v>
      </c>
      <c r="G191" s="5">
        <v>-2659000000000</v>
      </c>
    </row>
    <row r="192" spans="3:7" ht="15.5" x14ac:dyDescent="0.35">
      <c r="C192" t="s">
        <v>245</v>
      </c>
      <c r="D192" s="5">
        <v>4594000000000</v>
      </c>
      <c r="E192" s="5">
        <v>4635000000000</v>
      </c>
      <c r="F192" s="5">
        <v>4390000000000</v>
      </c>
      <c r="G192" s="5">
        <v>4216000000000</v>
      </c>
    </row>
    <row r="193" spans="3:21" ht="15.5" x14ac:dyDescent="0.35">
      <c r="C193" t="s">
        <v>246</v>
      </c>
      <c r="D193" s="5">
        <v>344000000000</v>
      </c>
      <c r="E193" s="5">
        <v>133000000000</v>
      </c>
      <c r="F193" s="5">
        <v>351000000000</v>
      </c>
      <c r="G193" s="5">
        <v>477000000000</v>
      </c>
    </row>
    <row r="194" spans="3:21" ht="15.5" x14ac:dyDescent="0.35">
      <c r="C194" t="s">
        <v>247</v>
      </c>
      <c r="D194" s="5">
        <v>-100000000000</v>
      </c>
      <c r="E194" s="5">
        <v>-37000000000</v>
      </c>
      <c r="F194" s="5">
        <v>-47000000000</v>
      </c>
      <c r="G194" s="5">
        <v>-28000000000</v>
      </c>
    </row>
    <row r="195" spans="3:21" ht="15.5" x14ac:dyDescent="0.35">
      <c r="C195" t="s">
        <v>13</v>
      </c>
      <c r="D195" s="5">
        <v>244000000000</v>
      </c>
      <c r="E195" s="5">
        <v>95000000000</v>
      </c>
      <c r="F195" s="5">
        <v>304000000000</v>
      </c>
      <c r="G195" s="5">
        <v>450000000000</v>
      </c>
    </row>
    <row r="196" spans="3:21" ht="15.5" x14ac:dyDescent="0.35">
      <c r="C196" t="s">
        <v>16</v>
      </c>
      <c r="D196" s="6">
        <v>637.47</v>
      </c>
      <c r="E196" s="6">
        <v>249.07</v>
      </c>
      <c r="F196" s="6">
        <v>793.25</v>
      </c>
      <c r="G196" s="6">
        <v>1172.7</v>
      </c>
    </row>
    <row r="197" spans="3:21" ht="15.5" x14ac:dyDescent="0.35">
      <c r="C197" t="s">
        <v>52</v>
      </c>
      <c r="I197" s="6">
        <v>1589.65</v>
      </c>
      <c r="J197" s="6">
        <v>858.42</v>
      </c>
      <c r="K197" s="6">
        <v>892.77</v>
      </c>
      <c r="L197" s="6">
        <v>1490.39</v>
      </c>
      <c r="M197" s="6">
        <v>2173.62</v>
      </c>
      <c r="N197" s="6">
        <v>1053.47</v>
      </c>
      <c r="O197" s="6">
        <v>450.69</v>
      </c>
      <c r="P197" s="6">
        <v>658.61</v>
      </c>
      <c r="Q197" s="6">
        <v>438.48</v>
      </c>
      <c r="R197" s="6">
        <v>793.41</v>
      </c>
      <c r="S197" s="6">
        <v>-9.93</v>
      </c>
      <c r="T197" s="6">
        <v>91.73</v>
      </c>
      <c r="U197" s="6">
        <v>272.81</v>
      </c>
    </row>
    <row r="198" spans="3:21" ht="15.5" x14ac:dyDescent="0.35">
      <c r="C198" t="s">
        <v>66</v>
      </c>
      <c r="I198" s="6">
        <v>5.69</v>
      </c>
      <c r="J198" s="6">
        <v>9.2899999999999991</v>
      </c>
      <c r="K198" s="6">
        <v>9.18</v>
      </c>
      <c r="L198" s="6">
        <v>6.69</v>
      </c>
      <c r="M198" s="6">
        <v>5.8</v>
      </c>
      <c r="N198" s="6">
        <v>4.46</v>
      </c>
      <c r="O198" s="6">
        <v>8.5399999999999991</v>
      </c>
      <c r="P198" s="6">
        <v>5.92</v>
      </c>
      <c r="Q198" s="6">
        <v>7.8</v>
      </c>
      <c r="R198" s="6">
        <v>2.99</v>
      </c>
      <c r="S198" s="6">
        <v>-149.04</v>
      </c>
      <c r="T198" s="6">
        <v>17.440000000000001</v>
      </c>
      <c r="U198" s="5">
        <v>7</v>
      </c>
    </row>
    <row r="199" spans="3:21" ht="15.5" x14ac:dyDescent="0.35">
      <c r="C199" t="s">
        <v>69</v>
      </c>
      <c r="I199" s="6">
        <v>0.53</v>
      </c>
      <c r="J199" s="6">
        <v>0.56000000000000005</v>
      </c>
      <c r="K199" s="6">
        <v>0.61</v>
      </c>
      <c r="L199" s="6">
        <v>0.62</v>
      </c>
      <c r="M199" s="6">
        <v>0.91</v>
      </c>
      <c r="N199" s="6">
        <v>0.38</v>
      </c>
      <c r="O199" s="6">
        <v>0.32</v>
      </c>
      <c r="P199" s="6">
        <v>0.3</v>
      </c>
      <c r="Q199" s="6">
        <v>0.31</v>
      </c>
      <c r="R199" s="6">
        <v>0.25</v>
      </c>
      <c r="S199" s="6">
        <v>0.15</v>
      </c>
      <c r="T199" s="6">
        <v>0.12</v>
      </c>
      <c r="U199" s="6">
        <v>0.14000000000000001</v>
      </c>
    </row>
    <row r="200" spans="3:21" ht="15.5" x14ac:dyDescent="0.35">
      <c r="C200" t="s">
        <v>248</v>
      </c>
      <c r="I200" s="5">
        <v>736600000000</v>
      </c>
      <c r="J200" s="5">
        <v>418200000000</v>
      </c>
      <c r="K200" s="5">
        <v>438330000000</v>
      </c>
      <c r="L200" s="5">
        <v>762110000000</v>
      </c>
      <c r="M200" s="5">
        <v>1078480000000</v>
      </c>
      <c r="N200" s="5">
        <v>632450000000</v>
      </c>
      <c r="O200" s="5">
        <v>291660000000</v>
      </c>
      <c r="P200" s="5">
        <v>498830000000</v>
      </c>
    </row>
    <row r="201" spans="3:21" ht="15.5" x14ac:dyDescent="0.35">
      <c r="C201" t="s">
        <v>249</v>
      </c>
      <c r="I201" s="6">
        <v>9.9299999999999999E-2</v>
      </c>
      <c r="J201" s="6">
        <v>5.96E-2</v>
      </c>
      <c r="K201" s="6">
        <v>6.6100000000000006E-2</v>
      </c>
      <c r="L201" s="6">
        <v>0.11539999999999999</v>
      </c>
      <c r="M201" s="6">
        <v>0.19940000000000002</v>
      </c>
      <c r="N201" s="6">
        <v>0.1182</v>
      </c>
      <c r="O201" s="6">
        <v>5.6600000000000004E-2</v>
      </c>
      <c r="P201" s="6">
        <v>7.3700000000000002E-2</v>
      </c>
      <c r="Q201" s="6">
        <v>5.5399999999999998E-2</v>
      </c>
      <c r="R201" s="6">
        <v>9.98E-2</v>
      </c>
      <c r="S201" s="6">
        <v>-1.1999999999999999E-3</v>
      </c>
      <c r="T201" s="6">
        <v>1.2E-2</v>
      </c>
      <c r="U201" s="6">
        <v>3.1800000000000002E-2</v>
      </c>
    </row>
    <row r="202" spans="3:21" ht="15.5" x14ac:dyDescent="0.35">
      <c r="C202" t="s">
        <v>250</v>
      </c>
      <c r="I202" s="6">
        <v>0.1168</v>
      </c>
      <c r="J202" s="6">
        <v>7.0300000000000001E-2</v>
      </c>
      <c r="K202" s="6">
        <v>7.9500000000000001E-2</v>
      </c>
      <c r="L202" s="6">
        <v>0.13800000000000001</v>
      </c>
      <c r="M202" s="6">
        <v>0.25170000000000003</v>
      </c>
      <c r="N202" s="6">
        <v>0.15039999999999998</v>
      </c>
      <c r="O202" s="6">
        <v>7.4299999999999991E-2</v>
      </c>
      <c r="P202" s="6">
        <v>0.1108</v>
      </c>
      <c r="Q202" s="6">
        <v>8.1199999999999994E-2</v>
      </c>
      <c r="R202" s="6">
        <v>0.14080000000000001</v>
      </c>
      <c r="S202" s="6">
        <v>-2E-3</v>
      </c>
      <c r="T202" s="6">
        <v>1.9900000000000001E-2</v>
      </c>
      <c r="U202" s="6">
        <v>5.9800000000000006E-2</v>
      </c>
    </row>
    <row r="203" spans="3:21" ht="15.5" x14ac:dyDescent="0.35">
      <c r="C203" t="s">
        <v>251</v>
      </c>
      <c r="I203" s="6">
        <v>0.13339999999999999</v>
      </c>
      <c r="J203" s="6">
        <v>7.9199999999999993E-2</v>
      </c>
      <c r="K203" s="6">
        <v>8.9399999999999993E-2</v>
      </c>
      <c r="L203" s="6">
        <v>0.18429999999999999</v>
      </c>
      <c r="M203" s="6">
        <v>0.32579999999999998</v>
      </c>
      <c r="N203" s="6">
        <v>0.20149999999999998</v>
      </c>
      <c r="O203" s="6">
        <v>8.6699999999999999E-2</v>
      </c>
      <c r="P203" s="6">
        <v>0.18149999999999999</v>
      </c>
      <c r="Q203" s="6">
        <v>0.10800000000000001</v>
      </c>
      <c r="R203" s="6">
        <v>8.3199999999999996E-2</v>
      </c>
      <c r="S203" s="6">
        <v>1.9699999999999999E-2</v>
      </c>
      <c r="T203" s="6">
        <v>3.2599999999999997E-2</v>
      </c>
      <c r="U203" s="6">
        <v>0.28070000000000001</v>
      </c>
    </row>
    <row r="204" spans="3:21" ht="15.5" x14ac:dyDescent="0.35">
      <c r="C204" t="s">
        <v>252</v>
      </c>
      <c r="I204" s="6">
        <v>141.02000000000001</v>
      </c>
      <c r="J204" s="6">
        <v>26.92</v>
      </c>
      <c r="K204" s="6">
        <v>48.21</v>
      </c>
      <c r="L204" s="6">
        <v>58.43</v>
      </c>
      <c r="M204" s="6">
        <v>185.33</v>
      </c>
      <c r="N204" s="6">
        <v>109.28</v>
      </c>
      <c r="O204" s="6">
        <v>8.68</v>
      </c>
      <c r="P204" s="6">
        <v>13.98</v>
      </c>
      <c r="Q204" s="6">
        <v>11.06</v>
      </c>
      <c r="R204" s="6">
        <v>4.47</v>
      </c>
      <c r="S204" s="6">
        <v>0.93</v>
      </c>
      <c r="T204" s="6">
        <v>1.43</v>
      </c>
      <c r="U204" s="6">
        <v>4.51</v>
      </c>
    </row>
    <row r="205" spans="3:21" ht="15.5" x14ac:dyDescent="0.35">
      <c r="C205" t="s">
        <v>63</v>
      </c>
      <c r="I205" s="6">
        <v>0.66</v>
      </c>
      <c r="J205" s="6">
        <v>0.65</v>
      </c>
      <c r="K205" s="6">
        <v>0.73</v>
      </c>
      <c r="L205" s="6">
        <v>0.92</v>
      </c>
      <c r="M205" s="6">
        <v>1.46</v>
      </c>
      <c r="N205" s="6">
        <v>0.67</v>
      </c>
      <c r="O205" s="6">
        <v>0.63</v>
      </c>
      <c r="P205" s="6">
        <v>0.66</v>
      </c>
      <c r="Q205" s="6">
        <v>0.63</v>
      </c>
      <c r="R205" s="6">
        <v>0.42</v>
      </c>
      <c r="S205" s="6">
        <v>0.3</v>
      </c>
      <c r="T205" s="6">
        <v>0.35</v>
      </c>
      <c r="U205" s="6">
        <v>0.42</v>
      </c>
    </row>
    <row r="206" spans="3:21" ht="15.5" x14ac:dyDescent="0.35">
      <c r="C206" t="s">
        <v>60</v>
      </c>
      <c r="I206" s="6">
        <v>13609.7</v>
      </c>
      <c r="J206" s="6">
        <v>12203.82</v>
      </c>
      <c r="K206" s="6">
        <v>11229.35</v>
      </c>
      <c r="L206" s="6">
        <v>10796.86</v>
      </c>
      <c r="M206" s="6">
        <v>8636.23</v>
      </c>
      <c r="N206" s="6">
        <v>7003.42</v>
      </c>
      <c r="O206" s="6">
        <v>6066.01</v>
      </c>
      <c r="P206" s="6">
        <v>5945.65</v>
      </c>
      <c r="Q206" s="6">
        <v>5400.33</v>
      </c>
      <c r="R206" s="6">
        <v>5634.19</v>
      </c>
      <c r="S206" s="6">
        <v>4987.2</v>
      </c>
      <c r="T206" s="6">
        <v>4601.6499999999996</v>
      </c>
      <c r="U206" s="6">
        <v>4565.68</v>
      </c>
    </row>
    <row r="207" spans="3:21" ht="15.5" x14ac:dyDescent="0.35">
      <c r="C207" t="s">
        <v>253</v>
      </c>
      <c r="I207" s="6">
        <v>0.66</v>
      </c>
      <c r="J207" s="6">
        <v>0.65</v>
      </c>
      <c r="K207" s="6">
        <v>0.73</v>
      </c>
      <c r="L207" s="6">
        <v>0.92</v>
      </c>
      <c r="M207" s="6">
        <v>1.46</v>
      </c>
      <c r="N207" s="6">
        <v>0.67</v>
      </c>
      <c r="O207" s="6">
        <v>0.63</v>
      </c>
      <c r="P207" s="6">
        <v>0.66</v>
      </c>
      <c r="Q207" s="6">
        <v>0.63</v>
      </c>
      <c r="R207" s="6">
        <v>0.42</v>
      </c>
      <c r="S207" s="6">
        <v>0.3</v>
      </c>
      <c r="T207" s="6">
        <v>0.35</v>
      </c>
      <c r="U207" s="6">
        <v>0.42</v>
      </c>
    </row>
    <row r="208" spans="3:21" ht="15.5" x14ac:dyDescent="0.35">
      <c r="C208" t="s">
        <v>254</v>
      </c>
      <c r="I208" s="6">
        <v>13609.7</v>
      </c>
      <c r="J208" s="6">
        <v>12203.82</v>
      </c>
      <c r="K208" s="6">
        <v>11229.35</v>
      </c>
      <c r="L208" s="6">
        <v>10796.86</v>
      </c>
      <c r="M208" s="6">
        <v>8636.23</v>
      </c>
      <c r="N208" s="6">
        <v>7003.42</v>
      </c>
      <c r="O208" s="6">
        <v>6066.01</v>
      </c>
      <c r="P208" s="6">
        <v>5945.65</v>
      </c>
      <c r="Q208" s="6">
        <v>5400.33</v>
      </c>
      <c r="R208" s="6">
        <v>5634.19</v>
      </c>
      <c r="S208" s="6">
        <v>4987.2</v>
      </c>
      <c r="T208" s="6">
        <v>4601.6499999999996</v>
      </c>
      <c r="U208" s="6">
        <v>4565.68</v>
      </c>
    </row>
    <row r="209" spans="2:21" ht="15.5" x14ac:dyDescent="0.35">
      <c r="C209" t="s">
        <v>255</v>
      </c>
      <c r="I209" s="5">
        <v>28000000000</v>
      </c>
      <c r="J209" s="5">
        <v>25000000000</v>
      </c>
      <c r="K209" s="5">
        <v>42000000000</v>
      </c>
      <c r="L209" s="5">
        <v>47000000000</v>
      </c>
      <c r="M209" s="5">
        <v>35000000000</v>
      </c>
      <c r="N209" s="5">
        <v>36000000000</v>
      </c>
      <c r="O209" s="5">
        <v>96000000000</v>
      </c>
      <c r="P209" s="5">
        <v>444000000000</v>
      </c>
      <c r="Q209" s="5">
        <v>306000000000</v>
      </c>
      <c r="R209" s="5">
        <v>163000000000</v>
      </c>
      <c r="S209" s="5">
        <v>299000000000</v>
      </c>
      <c r="T209" s="5">
        <v>311000000000</v>
      </c>
      <c r="U209" s="5">
        <v>754000000000</v>
      </c>
    </row>
    <row r="210" spans="2:21" ht="15.5" x14ac:dyDescent="0.35">
      <c r="C210" t="s">
        <v>256</v>
      </c>
      <c r="Q210" s="5">
        <v>5000000000</v>
      </c>
      <c r="R210" s="5">
        <v>129000000000</v>
      </c>
      <c r="S210" s="5">
        <v>179000000000</v>
      </c>
      <c r="T210" s="5">
        <v>169000000000</v>
      </c>
      <c r="U210" s="5">
        <v>40000000000</v>
      </c>
    </row>
    <row r="211" spans="2:21" ht="15.5" x14ac:dyDescent="0.35">
      <c r="C211" t="s">
        <v>26</v>
      </c>
      <c r="I211" s="5">
        <v>28000000000</v>
      </c>
      <c r="J211" s="5">
        <v>25000000000</v>
      </c>
      <c r="K211" s="5">
        <v>42000000000</v>
      </c>
      <c r="L211" s="5">
        <v>47000000000</v>
      </c>
      <c r="M211" s="5">
        <v>35000000000</v>
      </c>
      <c r="N211" s="5">
        <v>36000000000</v>
      </c>
      <c r="O211" s="5">
        <v>96000000000</v>
      </c>
      <c r="P211" s="5">
        <v>444000000000</v>
      </c>
      <c r="Q211" s="5">
        <v>311000000000</v>
      </c>
      <c r="R211" s="5">
        <v>292000000000</v>
      </c>
      <c r="S211" s="5">
        <v>478000000000</v>
      </c>
      <c r="T211" s="5">
        <v>481000000000</v>
      </c>
      <c r="U211" s="5">
        <v>794000000000</v>
      </c>
    </row>
    <row r="212" spans="2:21" ht="15.5" x14ac:dyDescent="0.35">
      <c r="C212" t="s">
        <v>23</v>
      </c>
      <c r="I212" s="5">
        <v>-2874000000000</v>
      </c>
      <c r="J212" s="5">
        <v>-1850000000000</v>
      </c>
      <c r="K212" s="5">
        <v>-1313000000000</v>
      </c>
      <c r="L212" s="5">
        <v>-1265000000000</v>
      </c>
      <c r="M212" s="5">
        <v>-1123000000000</v>
      </c>
      <c r="N212" s="5">
        <v>-836000000000</v>
      </c>
      <c r="O212" s="5">
        <v>-73000000000</v>
      </c>
      <c r="P212" s="5">
        <v>67000000000</v>
      </c>
      <c r="Q212" s="5">
        <v>163000000000</v>
      </c>
      <c r="R212" s="5">
        <v>163000000000</v>
      </c>
      <c r="S212" s="5">
        <v>287000000000</v>
      </c>
      <c r="T212" s="5">
        <v>331000000000</v>
      </c>
      <c r="U212" s="5">
        <v>623000000000</v>
      </c>
    </row>
    <row r="213" spans="2:21" ht="15.5" x14ac:dyDescent="0.35">
      <c r="C213" t="s">
        <v>257</v>
      </c>
      <c r="I213" s="5">
        <v>4390000000000</v>
      </c>
      <c r="J213" s="5">
        <v>3964000000000</v>
      </c>
      <c r="K213" s="5">
        <v>3621000000000</v>
      </c>
      <c r="L213" s="5">
        <v>3438000000000</v>
      </c>
      <c r="M213" s="5">
        <v>2680000000000</v>
      </c>
      <c r="N213" s="5">
        <v>2057000000000</v>
      </c>
      <c r="O213" s="5">
        <v>1680000000000</v>
      </c>
      <c r="P213" s="5">
        <v>1591000000000</v>
      </c>
      <c r="Q213" s="5">
        <v>1279000000000</v>
      </c>
      <c r="R213" s="5">
        <v>1357000000000</v>
      </c>
      <c r="S213" s="5">
        <v>1300000000000</v>
      </c>
      <c r="T213" s="5">
        <v>1066000000000</v>
      </c>
      <c r="U213" s="5">
        <v>996000000000</v>
      </c>
    </row>
    <row r="214" spans="2:21" ht="15.5" x14ac:dyDescent="0.35">
      <c r="C214" t="s">
        <v>258</v>
      </c>
      <c r="I214" s="5">
        <v>1344000000000</v>
      </c>
      <c r="J214" s="5">
        <v>687000000000</v>
      </c>
      <c r="K214" s="5">
        <v>235000000000</v>
      </c>
      <c r="L214" s="5">
        <v>300000000000</v>
      </c>
      <c r="M214" s="5">
        <v>355000000000</v>
      </c>
      <c r="N214" s="5">
        <v>907000000000</v>
      </c>
      <c r="O214" s="5">
        <v>218000000000</v>
      </c>
      <c r="P214" s="5">
        <v>86000000000</v>
      </c>
      <c r="Q214" s="5">
        <v>252000000000</v>
      </c>
      <c r="R214" s="5">
        <v>163000000000</v>
      </c>
      <c r="S214" s="5">
        <v>106000000000</v>
      </c>
      <c r="T214" s="5">
        <v>389000000000</v>
      </c>
      <c r="U214" s="5">
        <v>24000000000</v>
      </c>
    </row>
    <row r="215" spans="2:21" ht="15.5" x14ac:dyDescent="0.35">
      <c r="C215" t="s">
        <v>259</v>
      </c>
      <c r="I215" s="5">
        <v>-102000000000</v>
      </c>
      <c r="J215" s="5">
        <v>-55000000000</v>
      </c>
      <c r="K215" s="5">
        <v>-51000000000</v>
      </c>
      <c r="L215" s="5">
        <v>-20000000000</v>
      </c>
      <c r="M215" s="5">
        <v>-12000000000</v>
      </c>
      <c r="N215" s="5">
        <v>-12000000000</v>
      </c>
      <c r="O215" s="5">
        <v>-33000000000</v>
      </c>
      <c r="P215" s="5">
        <v>-26000000000</v>
      </c>
      <c r="Q215" s="5">
        <v>-43000000000</v>
      </c>
      <c r="R215" s="5">
        <v>-39000000000</v>
      </c>
      <c r="S215" s="5">
        <v>-12000000000</v>
      </c>
      <c r="T215" s="5">
        <v>-33000000000</v>
      </c>
      <c r="U215" s="5">
        <v>-52000000000</v>
      </c>
    </row>
    <row r="216" spans="2:21" ht="15.5" x14ac:dyDescent="0.35">
      <c r="C216" t="s">
        <v>15</v>
      </c>
      <c r="I216" s="5">
        <v>1242000000000</v>
      </c>
      <c r="J216" s="5">
        <v>632000000000</v>
      </c>
      <c r="K216" s="5">
        <v>184000000000</v>
      </c>
      <c r="L216" s="5">
        <v>280000000000</v>
      </c>
      <c r="M216" s="5">
        <v>343000000000</v>
      </c>
      <c r="N216" s="5">
        <v>895000000000</v>
      </c>
      <c r="O216" s="5">
        <v>185000000000</v>
      </c>
      <c r="P216" s="5">
        <v>61000000000</v>
      </c>
      <c r="Q216" s="5">
        <v>210000000000</v>
      </c>
      <c r="R216" s="5">
        <v>125000000000</v>
      </c>
      <c r="S216" s="5">
        <v>94000000000</v>
      </c>
      <c r="T216" s="5">
        <v>356000000000</v>
      </c>
      <c r="U216" s="5">
        <v>-28000000000</v>
      </c>
    </row>
    <row r="217" spans="2:21" ht="15.5" x14ac:dyDescent="0.35">
      <c r="C217" t="s">
        <v>17</v>
      </c>
      <c r="I217" s="6">
        <v>3239.83</v>
      </c>
      <c r="J217" s="6">
        <v>1649.84</v>
      </c>
      <c r="K217" s="6">
        <v>479.82</v>
      </c>
      <c r="L217" s="6">
        <v>730.65</v>
      </c>
      <c r="M217" s="6">
        <v>895.32</v>
      </c>
      <c r="N217" s="6">
        <v>2334.0700000000002</v>
      </c>
      <c r="O217" s="6">
        <v>483.73</v>
      </c>
      <c r="P217" s="6">
        <v>158.03</v>
      </c>
      <c r="Q217" s="6">
        <v>546.54</v>
      </c>
      <c r="R217" s="6">
        <v>325.93</v>
      </c>
      <c r="S217" s="6">
        <v>246.07</v>
      </c>
      <c r="T217" s="6">
        <v>928.17</v>
      </c>
      <c r="U217" s="6">
        <v>-72.55</v>
      </c>
    </row>
    <row r="219" spans="2:21" ht="15.5" x14ac:dyDescent="0.35">
      <c r="B219" t="s">
        <v>260</v>
      </c>
      <c r="C219" t="s">
        <v>261</v>
      </c>
      <c r="D219" s="5">
        <v>351000000000</v>
      </c>
      <c r="E219" s="5">
        <v>187000000000</v>
      </c>
      <c r="F219" s="5">
        <v>227000000000</v>
      </c>
      <c r="G219" s="5">
        <v>188000000000</v>
      </c>
      <c r="H219" s="5">
        <v>1076000000000</v>
      </c>
      <c r="I219" s="5">
        <v>609000000000</v>
      </c>
      <c r="J219" s="5">
        <v>329000000000</v>
      </c>
      <c r="K219" s="5">
        <v>342000000000</v>
      </c>
      <c r="L219" s="5">
        <v>571000000000</v>
      </c>
      <c r="M219" s="5">
        <v>833000000000</v>
      </c>
      <c r="N219" s="5">
        <v>404000000000</v>
      </c>
      <c r="O219" s="5">
        <v>173000000000</v>
      </c>
      <c r="P219" s="5">
        <v>252000000000</v>
      </c>
      <c r="Q219" s="5">
        <v>168000000000</v>
      </c>
    </row>
    <row r="220" spans="2:21" ht="15.5" x14ac:dyDescent="0.35">
      <c r="C220" t="s">
        <v>444</v>
      </c>
      <c r="H220" s="5">
        <v>1662</v>
      </c>
      <c r="I220" s="5">
        <v>1662</v>
      </c>
      <c r="J220" s="5">
        <v>448</v>
      </c>
      <c r="K220" s="5">
        <v>286</v>
      </c>
      <c r="L220" s="5">
        <v>360</v>
      </c>
      <c r="M220" s="5">
        <v>550</v>
      </c>
      <c r="N220" s="5">
        <v>259</v>
      </c>
      <c r="O220" s="5">
        <v>116</v>
      </c>
      <c r="P220" s="5">
        <v>450</v>
      </c>
      <c r="Q220" s="5">
        <v>92</v>
      </c>
    </row>
    <row r="221" spans="2:21" ht="15.5" x14ac:dyDescent="0.35">
      <c r="C221" t="s">
        <v>71</v>
      </c>
      <c r="H221" s="6">
        <v>0.59530000000000005</v>
      </c>
      <c r="I221" s="6">
        <v>1.0454999999999999</v>
      </c>
      <c r="J221" s="6">
        <v>0.52190000000000003</v>
      </c>
      <c r="K221" s="6">
        <v>0.32040000000000002</v>
      </c>
      <c r="L221" s="6">
        <v>0.24149999999999999</v>
      </c>
      <c r="M221" s="6">
        <v>0.253</v>
      </c>
      <c r="N221" s="6">
        <v>0.24590000000000001</v>
      </c>
      <c r="O221" s="6">
        <v>0.25739999999999996</v>
      </c>
      <c r="P221" s="6">
        <v>0.68330000000000002</v>
      </c>
      <c r="Q221" s="6">
        <v>0.20980000000000001</v>
      </c>
    </row>
    <row r="222" spans="2:21" ht="15.5" x14ac:dyDescent="0.35">
      <c r="C222" t="s">
        <v>445</v>
      </c>
      <c r="H222" s="6">
        <v>0.1162</v>
      </c>
      <c r="I222" s="6">
        <v>0.10830000000000001</v>
      </c>
      <c r="J222" s="6">
        <v>4.6900000000000004E-2</v>
      </c>
      <c r="K222" s="6">
        <v>3.5299999999999998E-2</v>
      </c>
      <c r="L222" s="6">
        <v>4.07E-2</v>
      </c>
      <c r="M222" s="6">
        <v>4.2300000000000004E-2</v>
      </c>
      <c r="N222" s="6">
        <v>3.0800000000000001E-2</v>
      </c>
      <c r="O222" s="6">
        <v>3.1600000000000003E-2</v>
      </c>
      <c r="P222" s="6">
        <v>0.10039999999999999</v>
      </c>
      <c r="Q222" s="6">
        <v>2.7000000000000003E-2</v>
      </c>
    </row>
    <row r="223" spans="2:21" ht="15.5" x14ac:dyDescent="0.35">
      <c r="C223" t="s">
        <v>51</v>
      </c>
      <c r="D223" s="6">
        <v>915.04</v>
      </c>
      <c r="E223" s="6">
        <v>488.32</v>
      </c>
      <c r="F223" s="6">
        <v>591.34</v>
      </c>
      <c r="G223" s="6">
        <v>489.18</v>
      </c>
      <c r="H223" s="6">
        <v>2806.72</v>
      </c>
      <c r="I223" s="6">
        <v>1589.65</v>
      </c>
      <c r="J223" s="6">
        <v>858.42</v>
      </c>
      <c r="K223" s="6">
        <v>892.77</v>
      </c>
      <c r="L223" s="6">
        <v>1490.39</v>
      </c>
      <c r="M223" s="6">
        <v>2173.62</v>
      </c>
      <c r="N223" s="6">
        <v>1053.47</v>
      </c>
      <c r="O223" s="6">
        <v>450.69</v>
      </c>
      <c r="P223" s="6">
        <v>658.61</v>
      </c>
      <c r="Q223" s="6">
        <v>438.48</v>
      </c>
    </row>
    <row r="224" spans="2:21" ht="15.5" x14ac:dyDescent="0.35">
      <c r="C224" t="s">
        <v>73</v>
      </c>
      <c r="H224" s="5">
        <v>1662</v>
      </c>
      <c r="I224" s="5">
        <v>1662</v>
      </c>
      <c r="J224" s="5">
        <v>448</v>
      </c>
      <c r="K224" s="5">
        <v>286</v>
      </c>
      <c r="L224" s="5">
        <v>360</v>
      </c>
      <c r="M224" s="5">
        <v>550</v>
      </c>
      <c r="N224" s="5">
        <v>259</v>
      </c>
      <c r="O224" s="5">
        <v>116</v>
      </c>
      <c r="P224" s="5">
        <v>450</v>
      </c>
      <c r="Q224" s="5">
        <v>92</v>
      </c>
    </row>
    <row r="225" spans="3:17" ht="15.5" x14ac:dyDescent="0.35">
      <c r="C225" t="s">
        <v>446</v>
      </c>
      <c r="H225" s="6">
        <v>0.59530000000000005</v>
      </c>
      <c r="I225" s="6">
        <v>1.0454999999999999</v>
      </c>
      <c r="J225" s="6">
        <v>0.52190000000000003</v>
      </c>
      <c r="K225" s="6">
        <v>0.32040000000000002</v>
      </c>
      <c r="L225" s="6">
        <v>0.24149999999999999</v>
      </c>
      <c r="M225" s="6">
        <v>0.253</v>
      </c>
      <c r="N225" s="6">
        <v>0.24590000000000001</v>
      </c>
      <c r="O225" s="6">
        <v>0.25739999999999996</v>
      </c>
      <c r="P225" s="6">
        <v>0.68330000000000002</v>
      </c>
      <c r="Q225" s="6">
        <v>0.20980000000000001</v>
      </c>
    </row>
    <row r="226" spans="3:17" ht="15.5" x14ac:dyDescent="0.35">
      <c r="C226" t="s">
        <v>447</v>
      </c>
      <c r="H226" s="6">
        <v>0.1162</v>
      </c>
      <c r="I226" s="6">
        <v>0.10830000000000001</v>
      </c>
      <c r="J226" s="6">
        <v>4.6900000000000004E-2</v>
      </c>
      <c r="K226" s="6">
        <v>3.5299999999999998E-2</v>
      </c>
      <c r="L226" s="6">
        <v>4.07E-2</v>
      </c>
      <c r="M226" s="6">
        <v>4.2300000000000004E-2</v>
      </c>
      <c r="N226" s="6">
        <v>3.0800000000000001E-2</v>
      </c>
      <c r="O226" s="6">
        <v>3.1600000000000003E-2</v>
      </c>
      <c r="P226" s="6">
        <v>0.10039999999999999</v>
      </c>
      <c r="Q226" s="6">
        <v>2.7000000000000003E-2</v>
      </c>
    </row>
    <row r="227" spans="3:17" ht="15.5" x14ac:dyDescent="0.35">
      <c r="C227" t="s">
        <v>262</v>
      </c>
      <c r="D227" s="5">
        <v>1944000000000</v>
      </c>
      <c r="E227" s="5">
        <v>1684000000000</v>
      </c>
      <c r="F227" s="5">
        <v>1652000000000</v>
      </c>
      <c r="G227" s="5">
        <v>1750000000000</v>
      </c>
      <c r="H227" s="5">
        <v>7257000000000</v>
      </c>
      <c r="I227" s="5">
        <v>6600000000000</v>
      </c>
      <c r="J227" s="5">
        <v>5463000000000</v>
      </c>
      <c r="K227" s="5">
        <v>5176000000000</v>
      </c>
      <c r="L227" s="5">
        <v>6130000000000</v>
      </c>
      <c r="M227" s="5">
        <v>5311000000000</v>
      </c>
      <c r="N227" s="5">
        <v>4737000000000</v>
      </c>
      <c r="O227" s="5">
        <v>4557000000000</v>
      </c>
      <c r="P227" s="5">
        <v>4993000000000</v>
      </c>
      <c r="Q227" s="5">
        <v>4290000000000</v>
      </c>
    </row>
    <row r="228" spans="3:17" ht="15.5" x14ac:dyDescent="0.35">
      <c r="C228" t="s">
        <v>448</v>
      </c>
      <c r="H228" s="5">
        <v>1662</v>
      </c>
      <c r="I228" s="5">
        <v>1662</v>
      </c>
      <c r="J228" s="5">
        <v>448</v>
      </c>
      <c r="K228" s="5">
        <v>286</v>
      </c>
      <c r="L228" s="5">
        <v>360</v>
      </c>
      <c r="M228" s="5">
        <v>550</v>
      </c>
      <c r="N228" s="5">
        <v>259</v>
      </c>
      <c r="O228" s="5">
        <v>116</v>
      </c>
      <c r="P228" s="5">
        <v>450</v>
      </c>
      <c r="Q228" s="5">
        <v>92</v>
      </c>
    </row>
    <row r="229" spans="3:17" ht="15.5" x14ac:dyDescent="0.35">
      <c r="C229" t="s">
        <v>449</v>
      </c>
      <c r="H229" s="6">
        <v>0.59530000000000005</v>
      </c>
      <c r="I229" s="6">
        <v>1.0454999999999999</v>
      </c>
      <c r="J229" s="6">
        <v>0.52190000000000003</v>
      </c>
      <c r="K229" s="6">
        <v>0.32040000000000002</v>
      </c>
      <c r="L229" s="6">
        <v>0.24149999999999999</v>
      </c>
      <c r="M229" s="6">
        <v>0.253</v>
      </c>
      <c r="N229" s="6">
        <v>0.24590000000000001</v>
      </c>
      <c r="O229" s="6">
        <v>0.25739999999999996</v>
      </c>
      <c r="P229" s="6">
        <v>0.68330000000000002</v>
      </c>
      <c r="Q229" s="6">
        <v>0.20980000000000001</v>
      </c>
    </row>
    <row r="230" spans="3:17" ht="15.5" x14ac:dyDescent="0.35">
      <c r="C230" t="s">
        <v>450</v>
      </c>
      <c r="H230" s="6">
        <v>0.1162</v>
      </c>
      <c r="I230" s="6">
        <v>0.10830000000000001</v>
      </c>
      <c r="J230" s="6">
        <v>4.6900000000000004E-2</v>
      </c>
      <c r="K230" s="6">
        <v>3.5299999999999998E-2</v>
      </c>
      <c r="L230" s="6">
        <v>4.07E-2</v>
      </c>
      <c r="M230" s="6">
        <v>4.2300000000000004E-2</v>
      </c>
      <c r="N230" s="6">
        <v>3.0800000000000001E-2</v>
      </c>
      <c r="O230" s="6">
        <v>3.1600000000000003E-2</v>
      </c>
      <c r="P230" s="6">
        <v>0.10039999999999999</v>
      </c>
      <c r="Q230" s="6">
        <v>2.7000000000000003E-2</v>
      </c>
    </row>
    <row r="231" spans="3:17" ht="15.5" x14ac:dyDescent="0.35">
      <c r="C231" t="s">
        <v>344</v>
      </c>
      <c r="I231" s="6">
        <v>5.12</v>
      </c>
    </row>
    <row r="232" spans="3:17" ht="15.5" x14ac:dyDescent="0.35">
      <c r="C232" t="s">
        <v>345</v>
      </c>
      <c r="I232" s="6">
        <v>5.8</v>
      </c>
    </row>
    <row r="233" spans="3:17" ht="15.5" x14ac:dyDescent="0.35">
      <c r="C233" t="s">
        <v>263</v>
      </c>
      <c r="I233" s="6">
        <v>6.95</v>
      </c>
    </row>
    <row r="234" spans="3:17" ht="15.5" x14ac:dyDescent="0.35">
      <c r="C234" t="s">
        <v>346</v>
      </c>
      <c r="I234" s="6">
        <v>0.17249999999999999</v>
      </c>
    </row>
    <row r="235" spans="3:17" ht="15.5" x14ac:dyDescent="0.35">
      <c r="C235" t="s">
        <v>347</v>
      </c>
      <c r="I235" s="6">
        <v>0.78</v>
      </c>
    </row>
    <row r="236" spans="3:17" ht="15.5" x14ac:dyDescent="0.35">
      <c r="C236" t="s">
        <v>348</v>
      </c>
      <c r="I236" s="6">
        <v>0.98</v>
      </c>
    </row>
    <row r="237" spans="3:17" ht="15.5" x14ac:dyDescent="0.35">
      <c r="C237" t="s">
        <v>349</v>
      </c>
      <c r="I237" s="6">
        <v>4.2</v>
      </c>
    </row>
    <row r="238" spans="3:17" ht="15.5" x14ac:dyDescent="0.35">
      <c r="C238" t="s">
        <v>350</v>
      </c>
      <c r="I238" s="6">
        <v>5.01</v>
      </c>
    </row>
    <row r="239" spans="3:17" ht="15.5" x14ac:dyDescent="0.35">
      <c r="C239" t="s">
        <v>351</v>
      </c>
      <c r="I239" s="6">
        <v>2.5499999999999998</v>
      </c>
    </row>
    <row r="240" spans="3:17" ht="15.5" x14ac:dyDescent="0.35">
      <c r="C240" t="s">
        <v>264</v>
      </c>
      <c r="I240" s="6">
        <v>2.4500000000000002</v>
      </c>
    </row>
    <row r="241" spans="3:9" ht="15.5" x14ac:dyDescent="0.35">
      <c r="C241" t="s">
        <v>451</v>
      </c>
      <c r="I241" s="6">
        <v>7.0000000000000007E-2</v>
      </c>
    </row>
    <row r="242" spans="3:9" ht="15.5" x14ac:dyDescent="0.35">
      <c r="C242" t="s">
        <v>452</v>
      </c>
      <c r="I242" s="6">
        <v>2.67</v>
      </c>
    </row>
    <row r="243" spans="3:9" ht="15.5" x14ac:dyDescent="0.35">
      <c r="C243" t="s">
        <v>352</v>
      </c>
      <c r="I243" s="6">
        <v>2466.81</v>
      </c>
    </row>
    <row r="244" spans="3:9" ht="15.5" x14ac:dyDescent="0.35">
      <c r="C244" t="s">
        <v>353</v>
      </c>
      <c r="I244" s="6">
        <v>2791.79</v>
      </c>
    </row>
    <row r="245" spans="3:9" ht="15.5" x14ac:dyDescent="0.35">
      <c r="C245" t="s">
        <v>354</v>
      </c>
      <c r="I245" s="6">
        <v>18308.89</v>
      </c>
    </row>
    <row r="246" spans="3:9" ht="15.5" x14ac:dyDescent="0.35">
      <c r="C246" t="s">
        <v>355</v>
      </c>
      <c r="D246" s="6">
        <v>7432.96</v>
      </c>
    </row>
    <row r="247" spans="3:9" ht="15.5" x14ac:dyDescent="0.35">
      <c r="C247" t="s">
        <v>356</v>
      </c>
      <c r="I247" s="6">
        <v>14532.2</v>
      </c>
    </row>
    <row r="248" spans="3:9" ht="15.5" x14ac:dyDescent="0.35">
      <c r="C248" t="s">
        <v>357</v>
      </c>
      <c r="I248" s="6">
        <v>2852.5</v>
      </c>
    </row>
    <row r="249" spans="3:9" ht="15.5" x14ac:dyDescent="0.35">
      <c r="C249" t="s">
        <v>265</v>
      </c>
      <c r="D249" s="6">
        <v>6.47</v>
      </c>
    </row>
    <row r="250" spans="3:9" ht="15.5" x14ac:dyDescent="0.35">
      <c r="C250" t="s">
        <v>266</v>
      </c>
      <c r="D250" s="6">
        <v>4.7</v>
      </c>
    </row>
    <row r="251" spans="3:9" ht="15.5" x14ac:dyDescent="0.35">
      <c r="C251" t="s">
        <v>267</v>
      </c>
      <c r="D251" s="6">
        <v>0.01</v>
      </c>
    </row>
    <row r="252" spans="3:9" ht="15.5" x14ac:dyDescent="0.35">
      <c r="C252" t="s">
        <v>269</v>
      </c>
      <c r="D252" s="6">
        <v>0.16</v>
      </c>
    </row>
    <row r="253" spans="3:9" ht="15.5" x14ac:dyDescent="0.35">
      <c r="C253" t="s">
        <v>270</v>
      </c>
      <c r="D253" s="6">
        <v>0.01</v>
      </c>
    </row>
    <row r="254" spans="3:9" ht="15.5" x14ac:dyDescent="0.35">
      <c r="C254" t="s">
        <v>271</v>
      </c>
      <c r="D254" s="6">
        <v>1.2</v>
      </c>
    </row>
    <row r="255" spans="3:9" ht="15.5" x14ac:dyDescent="0.35">
      <c r="C255" t="s">
        <v>272</v>
      </c>
      <c r="I255" s="6">
        <v>210.4</v>
      </c>
    </row>
    <row r="256" spans="3:9" ht="15.5" x14ac:dyDescent="0.35">
      <c r="C256" t="s">
        <v>13</v>
      </c>
      <c r="D256" s="5">
        <v>244000000000</v>
      </c>
    </row>
    <row r="257" spans="3:9" ht="15.5" x14ac:dyDescent="0.35">
      <c r="C257" t="s">
        <v>358</v>
      </c>
      <c r="I257" s="6">
        <v>14.22</v>
      </c>
    </row>
    <row r="258" spans="3:9" ht="15.5" x14ac:dyDescent="0.35">
      <c r="C258" t="s">
        <v>273</v>
      </c>
      <c r="I258" s="6">
        <v>0.1419</v>
      </c>
    </row>
    <row r="259" spans="3:9" ht="15.5" x14ac:dyDescent="0.35">
      <c r="C259" t="s">
        <v>274</v>
      </c>
      <c r="I259" s="6">
        <v>0.16969999999999999</v>
      </c>
    </row>
    <row r="260" spans="3:9" ht="15.5" x14ac:dyDescent="0.35">
      <c r="C260" t="s">
        <v>275</v>
      </c>
      <c r="I260" s="6">
        <v>0.193</v>
      </c>
    </row>
    <row r="261" spans="3:9" ht="15.5" x14ac:dyDescent="0.35">
      <c r="C261" t="s">
        <v>359</v>
      </c>
      <c r="I261" s="6">
        <v>0.15310000000000001</v>
      </c>
    </row>
    <row r="262" spans="3:9" ht="15.5" x14ac:dyDescent="0.35">
      <c r="C262" t="s">
        <v>276</v>
      </c>
      <c r="D262" s="6">
        <v>37.950000000000003</v>
      </c>
    </row>
    <row r="263" spans="3:9" ht="15.5" x14ac:dyDescent="0.35">
      <c r="C263" t="s">
        <v>277</v>
      </c>
      <c r="D263" s="6">
        <v>94.74</v>
      </c>
    </row>
    <row r="264" spans="3:9" ht="15.5" x14ac:dyDescent="0.35">
      <c r="C264" t="s">
        <v>278</v>
      </c>
      <c r="D264" s="6">
        <v>37.83</v>
      </c>
    </row>
    <row r="265" spans="3:9" ht="15.5" x14ac:dyDescent="0.35">
      <c r="C265" t="s">
        <v>279</v>
      </c>
      <c r="D265" s="6">
        <v>94.86</v>
      </c>
    </row>
    <row r="266" spans="3:9" ht="15.5" x14ac:dyDescent="0.35">
      <c r="C266" t="s">
        <v>280</v>
      </c>
      <c r="D266" s="6">
        <v>2.4</v>
      </c>
    </row>
    <row r="267" spans="3:9" ht="15.5" x14ac:dyDescent="0.35">
      <c r="C267" t="s">
        <v>281</v>
      </c>
      <c r="I267" s="6">
        <v>1.06</v>
      </c>
    </row>
    <row r="268" spans="3:9" ht="15.5" x14ac:dyDescent="0.35">
      <c r="C268" t="s">
        <v>282</v>
      </c>
      <c r="I268" s="6">
        <v>3.83</v>
      </c>
    </row>
    <row r="269" spans="3:9" ht="15.5" x14ac:dyDescent="0.35">
      <c r="C269" t="s">
        <v>47</v>
      </c>
      <c r="I269" s="5">
        <v>5482000000000</v>
      </c>
    </row>
    <row r="270" spans="3:9" ht="15.5" x14ac:dyDescent="0.35">
      <c r="C270" t="s">
        <v>283</v>
      </c>
      <c r="I270" s="5">
        <v>2850000000000</v>
      </c>
    </row>
    <row r="271" spans="3:9" ht="15.5" x14ac:dyDescent="0.35">
      <c r="C271" t="s">
        <v>284</v>
      </c>
      <c r="I271" s="5">
        <v>383330000</v>
      </c>
    </row>
    <row r="272" spans="3:9" ht="15.5" x14ac:dyDescent="0.35">
      <c r="C272" t="s">
        <v>285</v>
      </c>
      <c r="I272" s="6">
        <v>0.25209999999999999</v>
      </c>
    </row>
    <row r="273" spans="3:9" ht="15.5" x14ac:dyDescent="0.35">
      <c r="C273" t="s">
        <v>286</v>
      </c>
      <c r="D273" s="6">
        <v>0.28649999999999998</v>
      </c>
    </row>
    <row r="274" spans="3:9" ht="15.5" x14ac:dyDescent="0.35">
      <c r="C274" t="s">
        <v>287</v>
      </c>
      <c r="D274" s="6">
        <v>0.21890000000000001</v>
      </c>
    </row>
    <row r="275" spans="3:9" ht="15.5" x14ac:dyDescent="0.35">
      <c r="C275" t="s">
        <v>288</v>
      </c>
      <c r="D275" s="6">
        <v>0.1804</v>
      </c>
    </row>
    <row r="276" spans="3:9" ht="15.5" x14ac:dyDescent="0.35">
      <c r="C276" t="s">
        <v>453</v>
      </c>
      <c r="D276" s="6">
        <v>0.14069999999999999</v>
      </c>
    </row>
    <row r="277" spans="3:9" ht="15.5" x14ac:dyDescent="0.35">
      <c r="C277" t="s">
        <v>289</v>
      </c>
      <c r="D277" s="6">
        <v>1.7493000000000001</v>
      </c>
    </row>
    <row r="278" spans="3:9" ht="15.5" x14ac:dyDescent="0.35">
      <c r="C278" t="s">
        <v>360</v>
      </c>
      <c r="D278" s="6">
        <v>2.4308999999999998</v>
      </c>
    </row>
    <row r="279" spans="3:9" ht="15.5" x14ac:dyDescent="0.35">
      <c r="C279" t="s">
        <v>290</v>
      </c>
      <c r="I279" s="5">
        <v>1447</v>
      </c>
    </row>
    <row r="280" spans="3:9" ht="15.5" x14ac:dyDescent="0.35">
      <c r="C280" t="s">
        <v>454</v>
      </c>
      <c r="I280" s="5">
        <v>1662</v>
      </c>
    </row>
    <row r="281" spans="3:9" ht="15.5" x14ac:dyDescent="0.35">
      <c r="C281" t="s">
        <v>455</v>
      </c>
      <c r="I281" s="6">
        <v>0.59530000000000005</v>
      </c>
    </row>
    <row r="282" spans="3:9" ht="15.5" x14ac:dyDescent="0.35">
      <c r="C282" t="s">
        <v>456</v>
      </c>
      <c r="I282" s="6">
        <v>0.1162</v>
      </c>
    </row>
    <row r="283" spans="3:9" ht="15.5" x14ac:dyDescent="0.35">
      <c r="C283" t="s">
        <v>291</v>
      </c>
      <c r="I283" t="s">
        <v>718</v>
      </c>
    </row>
    <row r="284" spans="3:9" ht="15.5" x14ac:dyDescent="0.35">
      <c r="C284" t="s">
        <v>293</v>
      </c>
      <c r="I284" s="5">
        <v>7</v>
      </c>
    </row>
    <row r="285" spans="3:9" ht="15.5" x14ac:dyDescent="0.35">
      <c r="C285" t="s">
        <v>294</v>
      </c>
      <c r="I285" s="6">
        <v>0.91</v>
      </c>
    </row>
    <row r="286" spans="3:9" ht="15.5" x14ac:dyDescent="0.35">
      <c r="C286" t="s">
        <v>295</v>
      </c>
      <c r="I286" s="6">
        <v>0.78</v>
      </c>
    </row>
    <row r="287" spans="3:9" ht="15.5" x14ac:dyDescent="0.35">
      <c r="C287" t="s">
        <v>458</v>
      </c>
      <c r="I287" s="6">
        <v>0.88</v>
      </c>
    </row>
    <row r="288" spans="3:9" ht="15.5" x14ac:dyDescent="0.35">
      <c r="C288" t="s">
        <v>296</v>
      </c>
      <c r="I288" s="6">
        <v>0.76</v>
      </c>
    </row>
    <row r="289" spans="3:9" ht="15.5" x14ac:dyDescent="0.35">
      <c r="C289" t="s">
        <v>361</v>
      </c>
      <c r="I289" s="6">
        <v>0.63</v>
      </c>
    </row>
    <row r="290" spans="3:9" ht="15.5" x14ac:dyDescent="0.35">
      <c r="C290" t="s">
        <v>297</v>
      </c>
      <c r="I290" s="6">
        <v>0.56000000000000005</v>
      </c>
    </row>
    <row r="291" spans="3:9" ht="15.5" x14ac:dyDescent="0.35">
      <c r="C291" t="s">
        <v>298</v>
      </c>
      <c r="I291" s="6">
        <v>0.85</v>
      </c>
    </row>
    <row r="292" spans="3:9" ht="15.5" x14ac:dyDescent="0.35">
      <c r="C292" t="s">
        <v>299</v>
      </c>
      <c r="I292" s="5">
        <v>7018000000000</v>
      </c>
    </row>
    <row r="293" spans="3:9" ht="15.5" x14ac:dyDescent="0.35">
      <c r="C293" t="s">
        <v>300</v>
      </c>
      <c r="I293" s="5">
        <v>1486000000000</v>
      </c>
    </row>
    <row r="294" spans="3:9" ht="15.5" x14ac:dyDescent="0.35">
      <c r="C294" t="s">
        <v>301</v>
      </c>
      <c r="I294" s="5">
        <v>1379000000000</v>
      </c>
    </row>
    <row r="295" spans="3:9" ht="15.5" x14ac:dyDescent="0.35">
      <c r="C295" t="s">
        <v>302</v>
      </c>
      <c r="I295" s="5">
        <v>946000000000</v>
      </c>
    </row>
    <row r="296" spans="3:9" ht="15.5" x14ac:dyDescent="0.35">
      <c r="C296" t="s">
        <v>303</v>
      </c>
      <c r="D296" s="5">
        <v>2849000000000</v>
      </c>
    </row>
    <row r="297" spans="3:9" ht="15.5" x14ac:dyDescent="0.35">
      <c r="C297" t="s">
        <v>304</v>
      </c>
      <c r="D297" s="5">
        <v>6664000000000</v>
      </c>
    </row>
    <row r="298" spans="3:9" ht="15.5" x14ac:dyDescent="0.35">
      <c r="C298" t="s">
        <v>305</v>
      </c>
      <c r="D298" s="5">
        <v>911000000000</v>
      </c>
    </row>
    <row r="299" spans="3:9" ht="15.5" x14ac:dyDescent="0.35">
      <c r="C299" t="s">
        <v>245</v>
      </c>
      <c r="D299" s="5">
        <v>4594000000000</v>
      </c>
    </row>
    <row r="300" spans="3:9" ht="15.5" x14ac:dyDescent="0.35">
      <c r="C300" t="s">
        <v>306</v>
      </c>
      <c r="I300" s="5">
        <v>5571000000000</v>
      </c>
    </row>
    <row r="301" spans="3:9" ht="15.5" x14ac:dyDescent="0.35">
      <c r="C301" t="s">
        <v>242</v>
      </c>
      <c r="D301" s="5">
        <v>35000000000</v>
      </c>
    </row>
    <row r="302" spans="3:9" ht="15.5" x14ac:dyDescent="0.35">
      <c r="C302" t="s">
        <v>24</v>
      </c>
      <c r="D302" s="5">
        <v>35000000000</v>
      </c>
    </row>
    <row r="303" spans="3:9" ht="15.5" x14ac:dyDescent="0.35">
      <c r="C303" t="s">
        <v>21</v>
      </c>
      <c r="D303" s="5">
        <v>-2814000000000</v>
      </c>
    </row>
    <row r="304" spans="3:9" ht="15.5" x14ac:dyDescent="0.35">
      <c r="C304" t="s">
        <v>244</v>
      </c>
      <c r="I304" s="5">
        <v>5753000000000</v>
      </c>
    </row>
    <row r="305" spans="3:9" ht="15.5" x14ac:dyDescent="0.35">
      <c r="C305" t="s">
        <v>307</v>
      </c>
      <c r="I305" s="5">
        <v>1305000000000</v>
      </c>
    </row>
    <row r="306" spans="3:9" ht="15.5" x14ac:dyDescent="0.35">
      <c r="C306" t="s">
        <v>308</v>
      </c>
      <c r="I306" s="5">
        <v>-214000000000</v>
      </c>
    </row>
    <row r="307" spans="3:9" ht="15.5" x14ac:dyDescent="0.35">
      <c r="C307" t="s">
        <v>309</v>
      </c>
      <c r="I307" s="5">
        <v>-639000000000</v>
      </c>
    </row>
    <row r="308" spans="3:9" ht="15.5" x14ac:dyDescent="0.35">
      <c r="C308" t="s">
        <v>310</v>
      </c>
      <c r="I308" s="5">
        <v>-212000000000</v>
      </c>
    </row>
    <row r="309" spans="3:9" ht="15.5" x14ac:dyDescent="0.35">
      <c r="C309" t="s">
        <v>311</v>
      </c>
      <c r="I309" s="5">
        <v>1093000000000</v>
      </c>
    </row>
  </sheetData>
  <pageMargins left="0.7" right="0.7" top="0.75" bottom="0.75" header="0.3" footer="0.3"/>
  <ignoredErrors>
    <ignoredError sqref="A1:U310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25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719</v>
      </c>
      <c r="D1" t="s">
        <v>1</v>
      </c>
      <c r="E1" t="s">
        <v>2</v>
      </c>
      <c r="H1" t="s">
        <v>3</v>
      </c>
      <c r="I1" s="1">
        <v>43829</v>
      </c>
      <c r="J1" s="1">
        <v>43462</v>
      </c>
      <c r="K1" s="1">
        <v>43098</v>
      </c>
      <c r="L1" s="1">
        <v>42734</v>
      </c>
      <c r="M1" s="1">
        <v>42368</v>
      </c>
    </row>
    <row r="2" spans="1:13" ht="15.5" x14ac:dyDescent="0.35">
      <c r="C2" t="s">
        <v>720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vm="125">
        <f ca="1">IFERROR(_xlfn.STOCKHISTORY("XIDX:" &amp; $C$1, I1, , 0, 0, 1), "Libur")</f>
        <v>179</v>
      </c>
      <c r="J2" s="2" vm="126">
        <f ca="1">IFERROR(_xlfn.STOCKHISTORY("XIDX:" &amp; $C$1, J1, , 0, 0, 1), "Libur")</f>
        <v>258</v>
      </c>
      <c r="K2" s="2" vm="127">
        <f ca="1">IFERROR(_xlfn.STOCKHISTORY("XIDX:" &amp; $C$1, K1, , 0, 0, 1), "Libur")</f>
        <v>228</v>
      </c>
      <c r="L2" s="2" vm="24">
        <f ca="1">IFERROR(_xlfn.STOCKHISTORY("XIDX:" &amp; $C$1, L1, , 0, 0, 1), "Libur")</f>
        <v>360</v>
      </c>
      <c r="M2" s="2" vm="128">
        <f ca="1">IFERROR(_xlfn.STOCKHISTORY("XIDX:" &amp; $C$1, M1, , 0, 0, 1), "Libur")</f>
        <v>260</v>
      </c>
    </row>
    <row r="3" spans="1:1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3" ht="15.5" x14ac:dyDescent="0.35">
      <c r="B4" t="s">
        <v>5</v>
      </c>
      <c r="C4" t="s">
        <v>6</v>
      </c>
      <c r="D4" s="2">
        <f>IFERROR(INDEX(D51:D500,MATCH($C$4,$C$51:$C$500,0)),"")</f>
        <v>13000000000</v>
      </c>
      <c r="E4" s="2">
        <f>IFERROR(INDEX(E51:E500,MATCH($C$4,$C$51:$C$500,0)),"")</f>
        <v>39799921556</v>
      </c>
      <c r="H4" s="2">
        <f>IFERROR(SUM(D4:G4)*(4/MAX(1,COUNT(D4:G4))),"")</f>
        <v>105599843112</v>
      </c>
      <c r="I4" s="2">
        <f>IFERROR(INDEX(I51:I500,MATCH($C$4,$C$51:$C$500,0)),"")</f>
        <v>108096395863</v>
      </c>
      <c r="J4" s="2">
        <f>IFERROR(INDEX(J51:J500,MATCH($C$4,$C$51:$C$500,0)),"")</f>
        <v>103498145906</v>
      </c>
      <c r="K4" s="2">
        <f>IFERROR(INDEX(K51:K500,MATCH($C$4,$C$51:$C$500,0)),"")</f>
        <v>103245048266</v>
      </c>
      <c r="L4" s="2">
        <f>IFERROR(INDEX(L51:L500,MATCH($C$4,$C$51:$C$500,0)),"")</f>
        <v>104109821503</v>
      </c>
      <c r="M4" s="2">
        <f>IFERROR(INDEX(M51:M500,MATCH($C$4,$C$51:$C$500,0)),"")</f>
        <v>118260140704</v>
      </c>
    </row>
    <row r="5" spans="1:13" ht="15.5" x14ac:dyDescent="0.35">
      <c r="B5" t="s">
        <v>7</v>
      </c>
      <c r="C5" t="s">
        <v>8</v>
      </c>
      <c r="D5" s="2">
        <f>IFERROR(INDEX(D51:D500,MATCH($C$5,$C$51:$C$500,0)),"")</f>
        <v>59267147</v>
      </c>
      <c r="E5" s="2">
        <f>IFERROR(INDEX(E51:E500,MATCH($C$5,$C$51:$C$500,0)),"")</f>
        <v>160591270</v>
      </c>
      <c r="H5" s="2">
        <f>IFERROR(SUM(D5:G5)*(4/MAX(1,COUNT(D5:G5))),"")</f>
        <v>439716834</v>
      </c>
      <c r="I5" s="2">
        <f>IFERROR(INDEX(I51:I500,MATCH($C$5,$C$51:$C$500,0)),"")</f>
        <v>653844294</v>
      </c>
      <c r="J5" s="2">
        <f>IFERROR(INDEX(J51:J500,MATCH($C$5,$C$51:$C$500,0)),"")</f>
        <v>509547707</v>
      </c>
      <c r="K5" s="2">
        <f>IFERROR(INDEX(K51:K500,MATCH($C$5,$C$51:$C$500,0)),"")</f>
        <v>672583241</v>
      </c>
      <c r="L5" s="2">
        <f>IFERROR(INDEX(L51:L500,MATCH($C$5,$C$51:$C$500,0)),"")</f>
        <v>835471590</v>
      </c>
      <c r="M5" s="2">
        <f>IFERROR(INDEX(M51:M500,MATCH($C$5,$C$51:$C$500,0)),"")</f>
        <v>609388219</v>
      </c>
    </row>
    <row r="6" spans="1:13" ht="15.5" x14ac:dyDescent="0.35">
      <c r="B6" t="s">
        <v>9</v>
      </c>
      <c r="C6" t="s">
        <v>10</v>
      </c>
      <c r="D6" s="2">
        <f>IFERROR(INDEX(D51:D500,MATCH($C$6,$C$51:$C$500,0)),"")</f>
        <v>246981770412</v>
      </c>
      <c r="E6" s="2">
        <f>IFERROR(INDEX(E51:E500,MATCH($C$6,$C$51:$C$500,0)),"")</f>
        <v>246979605182</v>
      </c>
      <c r="H6" s="2">
        <f>IFERROR(INDEX(D6:G6,COUNT(D6:G6)),"")</f>
        <v>246979605182</v>
      </c>
      <c r="I6" s="2">
        <f>IFERROR(INDEX(I51:I500,MATCH($C$6,$C$51:$C$500,0)),"")</f>
        <v>246734101429</v>
      </c>
      <c r="J6" s="2">
        <f>IFERROR(INDEX(J51:J500,MATCH($C$6,$C$51:$C$500,0)),"")</f>
        <v>245948082067</v>
      </c>
      <c r="K6" s="2">
        <f>IFERROR(INDEX(K51:K500,MATCH($C$6,$C$51:$C$500,0)),"")</f>
        <v>245258328306</v>
      </c>
      <c r="L6" s="2">
        <f>IFERROR(INDEX(L51:L500,MATCH($C$6,$C$51:$C$500,0)),"")</f>
        <v>244021820832</v>
      </c>
      <c r="M6" s="2">
        <f>IFERROR(INDEX(M51:M500,MATCH($C$6,$C$51:$C$500,0)),"")</f>
        <v>242974314739</v>
      </c>
    </row>
    <row r="7" spans="1:13" ht="15.5" x14ac:dyDescent="0.35">
      <c r="B7" t="s">
        <v>11</v>
      </c>
      <c r="C7" t="s">
        <v>12</v>
      </c>
      <c r="D7" s="3">
        <f>IFERROR(INDEX(D51:D500,MATCH($C$7,$C$51:$C$500,0))/1000000000,"")</f>
        <v>0.08</v>
      </c>
      <c r="E7" s="3">
        <f>IFERROR(INDEX(E51:E500,MATCH($C$7,$C$51:$C$500,0))/1000000000,"")</f>
        <v>0.08</v>
      </c>
      <c r="H7" s="3">
        <f>IFERROR(INDEX(D7:G7,COUNT(D7:G7)),"")</f>
        <v>0.08</v>
      </c>
      <c r="I7" s="3">
        <f>IFERROR(INDEX(I51:I500,MATCH($C$7,$C$51:$C$500,0))/1000000000,"")</f>
        <v>0.08</v>
      </c>
      <c r="J7" s="3">
        <f>IFERROR(INDEX(J51:J500,MATCH($C$7,$C$51:$C$500,0))/1000000000,"")</f>
        <v>0.08</v>
      </c>
      <c r="K7" s="3">
        <f>IFERROR(INDEX(K51:K500,MATCH($C$7,$C$51:$C$500,0))/1000000000,"")</f>
        <v>0.08</v>
      </c>
      <c r="L7" s="3">
        <f>IFERROR(INDEX(L51:L500,MATCH($C$7,$C$51:$C$500,0))/1000000000,"")</f>
        <v>0.08</v>
      </c>
      <c r="M7" s="3">
        <f>IFERROR(INDEX(M51:M500,MATCH($C$7,$C$51:$C$500,0))/1000000000,"")</f>
        <v>0.08</v>
      </c>
    </row>
    <row r="8" spans="1:1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-21000000000</v>
      </c>
      <c r="E8" s="2">
        <f>IFERROR(INDEX(E51:E500,MATCH("Free cash flow (Quarter)",$C$51:$C$500,0)),"")</f>
        <v>52000000000</v>
      </c>
      <c r="H8" s="2">
        <f>IFERROR(INDEX(D8:G8,COUNT(D8:G8)),"")</f>
        <v>52000000000</v>
      </c>
      <c r="I8" s="2">
        <f>IFERROR(INDEX(I51:I500,MATCH($C$8,$C$51:$C$500,0)),"")</f>
        <v>5000000000</v>
      </c>
      <c r="J8" s="2">
        <f>IFERROR(INDEX(J51:J500,MATCH($C$8,$C$51:$C$500,0)),"")</f>
        <v>5000000000</v>
      </c>
      <c r="K8" s="2">
        <f>IFERROR(INDEX(K51:K500,MATCH($C$8,$C$51:$C$500,0)),"")</f>
        <v>4000000000</v>
      </c>
      <c r="L8" s="2">
        <f>IFERROR(INDEX(L51:L500,MATCH($C$8,$C$51:$C$500,0)),"")</f>
        <v>30000000000</v>
      </c>
      <c r="M8" s="2">
        <f>IFERROR(INDEX(M51:M500,MATCH($C$8,$C$51:$C$500,0)),"")</f>
        <v>-25000000000</v>
      </c>
    </row>
    <row r="9" spans="1:13" ht="15.5" x14ac:dyDescent="0.35">
      <c r="A9" t="s">
        <v>16</v>
      </c>
      <c r="C9" t="s">
        <v>17</v>
      </c>
      <c r="D9" s="3">
        <f>IFERROR(INDEX(D51:D500,MATCH("Free cash flow per share (Quarter)",$C$51:$C$500,0)),"")</f>
        <v>-274.33999999999997</v>
      </c>
      <c r="E9" s="3">
        <f>IFERROR(INDEX(E51:E500,MATCH("Free cash flow per share (Quarter)",$C$51:$C$500,0)),"")</f>
        <v>695.51</v>
      </c>
      <c r="H9" s="3">
        <f>IFERROR(INDEX(D9:G9,COUNT(D9:G9)),"")</f>
        <v>695.51</v>
      </c>
      <c r="I9" s="3">
        <f>IFERROR(INDEX(I51:I500,MATCH($C$9,$C$51:$C$500,0)),"")</f>
        <v>68.25</v>
      </c>
      <c r="J9" s="3">
        <f>IFERROR(INDEX(J51:J500,MATCH($C$9,$C$51:$C$500,0)),"")</f>
        <v>71.069999999999993</v>
      </c>
      <c r="K9" s="3">
        <f>IFERROR(INDEX(K51:K500,MATCH($C$9,$C$51:$C$500,0)),"")</f>
        <v>56.95</v>
      </c>
      <c r="L9" s="3">
        <f>IFERROR(INDEX(L51:L500,MATCH($C$9,$C$51:$C$500,0)),"")</f>
        <v>399.99</v>
      </c>
      <c r="M9" s="3">
        <f>IFERROR(INDEX(M51:M500,MATCH($C$9,$C$51:$C$500,0)),"")</f>
        <v>-330.27</v>
      </c>
    </row>
    <row r="10" spans="1:13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>
        <f ca="1">IFERROR(IF(I9=0,"",I2/I9),"")</f>
        <v>2.6227106227106227</v>
      </c>
      <c r="J10" s="3">
        <f ca="1">IFERROR(IF(J9=0,"",J2/J9),"")</f>
        <v>3.6302237230899119</v>
      </c>
      <c r="K10" s="3">
        <f ca="1">IFERROR(IF(K9=0,"",K2/K9),"")</f>
        <v>4.0035118525021947</v>
      </c>
      <c r="L10" s="3">
        <f ca="1">IFERROR(IF(L9=0,"",L2/L9),"")</f>
        <v>0.90002250056251409</v>
      </c>
      <c r="M10" s="3">
        <f ca="1">IFERROR(IF(M9=0,"",M2/M9),"")</f>
        <v>-0.78723468677142949</v>
      </c>
    </row>
    <row r="11" spans="1:13" ht="15.5" x14ac:dyDescent="0.35">
      <c r="B11" t="s">
        <v>19</v>
      </c>
      <c r="C11" t="s">
        <v>20</v>
      </c>
      <c r="D11" s="2">
        <f>IFERROR(INDEX(D51:D500,MATCH($C$11,$C$51:$C$500,0)),"")</f>
        <v>1170786110</v>
      </c>
      <c r="E11" s="2">
        <f>IFERROR(INDEX(E51:E500,MATCH($C$11,$C$51:$C$500,0)),"")</f>
        <v>1088479877</v>
      </c>
      <c r="H11" s="2">
        <f>IFERROR(INDEX(D11:G11,COUNT(D11:G11)),"")</f>
        <v>1088479877</v>
      </c>
      <c r="I11" s="2">
        <f>IFERROR(INDEX(I51:I500,MATCH($C$11,$C$51:$C$500,0)),"")</f>
        <v>2760157172</v>
      </c>
      <c r="J11" s="2">
        <f>IFERROR(INDEX(J51:J500,MATCH($C$11,$C$51:$C$500,0)),"")</f>
        <v>1141687408</v>
      </c>
      <c r="K11" s="2">
        <f>IFERROR(INDEX(K51:K500,MATCH($C$11,$C$51:$C$500,0)),"")</f>
        <v>2730492864</v>
      </c>
      <c r="L11" s="2">
        <f>IFERROR(INDEX(L51:L500,MATCH($C$11,$C$51:$C$500,0)),"")</f>
        <v>3191642949</v>
      </c>
      <c r="M11" s="2">
        <f>IFERROR(INDEX(M51:M500,MATCH($C$11,$C$51:$C$500,0)),"")</f>
        <v>2116279585</v>
      </c>
    </row>
    <row r="12" spans="1:1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113000000000</v>
      </c>
      <c r="E12" s="2">
        <f>IFERROR(INDEX(E51:E500,MATCH("Net Debt (Quarter)",$C$51:$C$500,0)),"")</f>
        <v>113000000000</v>
      </c>
      <c r="H12" s="2">
        <f>IFERROR(INDEX(D12:G12,COUNT(D12:G12)),"")</f>
        <v>113000000000</v>
      </c>
      <c r="I12" s="2">
        <f>IFERROR(INDEX(I51:I500,MATCH($C$12,$C$51:$C$500,0)),"")</f>
        <v>165000000000</v>
      </c>
      <c r="J12" s="2">
        <f>IFERROR(INDEX(J51:J500,MATCH($C$12,$C$51:$C$500,0)),"")</f>
        <v>170000000000</v>
      </c>
      <c r="K12" s="2">
        <f>IFERROR(INDEX(K51:K500,MATCH($C$12,$C$51:$C$500,0)),"")</f>
        <v>176000000000</v>
      </c>
      <c r="L12" s="2">
        <f>IFERROR(INDEX(L51:L500,MATCH($C$12,$C$51:$C$500,0)),"")</f>
        <v>180000000000</v>
      </c>
      <c r="M12" s="2">
        <f>IFERROR(INDEX(M51:M500,MATCH($C$12,$C$51:$C$500,0)),"")</f>
        <v>210000000000</v>
      </c>
    </row>
    <row r="13" spans="1:1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114000000000</v>
      </c>
      <c r="E13" s="2">
        <f>IFERROR(INDEX(E51:E500,MATCH("Total Debt (Quarter)",$C$51:$C$500,0)),"")</f>
        <v>114000000000</v>
      </c>
      <c r="H13" s="2">
        <f>IFERROR(INDEX(D13:G13,COUNT(D13:G13)),"")</f>
        <v>114000000000</v>
      </c>
      <c r="I13" s="2">
        <f>IFERROR(INDEX(I51:I500,MATCH($C$13,$C$51:$C$500,0)),"")</f>
        <v>168000000000</v>
      </c>
      <c r="J13" s="2">
        <f>IFERROR(INDEX(J51:J500,MATCH($C$13,$C$51:$C$500,0)),"")</f>
        <v>172000000000</v>
      </c>
      <c r="K13" s="2">
        <f>IFERROR(INDEX(K51:K500,MATCH($C$13,$C$51:$C$500,0)),"")</f>
        <v>178000000000</v>
      </c>
      <c r="L13" s="2">
        <f>IFERROR(INDEX(L51:L500,MATCH($C$13,$C$51:$C$500,0)),"")</f>
        <v>183000000000</v>
      </c>
      <c r="M13" s="2">
        <f>IFERROR(INDEX(M51:M500,MATCH($C$13,$C$51:$C$500,0)),"")</f>
        <v>213000000000</v>
      </c>
    </row>
    <row r="14" spans="1:13" ht="15.5" x14ac:dyDescent="0.35">
      <c r="C14" t="s">
        <v>27</v>
      </c>
      <c r="D14" s="2">
        <f>IFERROR(INDEX(D51:D500,MATCH($C$14,$C$51:$C$500,0)),"")</f>
        <v>-3165075440</v>
      </c>
      <c r="E14" s="2">
        <f>IFERROR(INDEX(E51:E500,MATCH($C$14,$C$51:$C$500,0)),"")</f>
        <v>-6728565475</v>
      </c>
      <c r="H14" s="2">
        <f>IFERROR(SUM(D14:G14)*(4/MAX(1,COUNT(D14:G14))),"")</f>
        <v>-19787281830</v>
      </c>
      <c r="I14" s="2">
        <f>IFERROR(INDEX(I51:I500,MATCH($C$14,$C$51:$C$500,0)),"")</f>
        <v>-24398796728</v>
      </c>
      <c r="J14" s="2">
        <f>IFERROR(INDEX(J51:J500,MATCH($C$14,$C$51:$C$500,0)),"")</f>
        <v>-25911411506</v>
      </c>
      <c r="K14" s="2">
        <f>IFERROR(INDEX(K51:K500,MATCH($C$14,$C$51:$C$500,0)),"")</f>
        <v>-25533024512</v>
      </c>
      <c r="L14" s="2">
        <f>IFERROR(INDEX(L51:L500,MATCH($C$14,$C$51:$C$500,0)),"")</f>
        <v>-24571993369</v>
      </c>
      <c r="M14" s="2">
        <f>IFERROR(INDEX(M51:M500,MATCH($C$14,$C$51:$C$500,0)),"")</f>
        <v>-30779722250</v>
      </c>
    </row>
    <row r="15" spans="1:13" ht="15.5" x14ac:dyDescent="0.35">
      <c r="C15" t="s">
        <v>28</v>
      </c>
      <c r="D15" s="2">
        <f>IFERROR(INDEX(D51:D500,MATCH($C$15,$C$51:$C$500,0)),"")</f>
        <v>-552000</v>
      </c>
      <c r="E15" s="2">
        <f>IFERROR(INDEX(E51:E500,MATCH($C$15,$C$51:$C$500,0)),"")</f>
        <v>-79817750</v>
      </c>
      <c r="H15" s="2">
        <f>IFERROR(SUM(D15:G15)*(4/MAX(1,COUNT(D15:G15))),"")</f>
        <v>-160739500</v>
      </c>
      <c r="I15" s="2">
        <f>IFERROR(INDEX(I51:I500,MATCH($C$15,$C$51:$C$500,0)),"")</f>
        <v>-196338580</v>
      </c>
      <c r="J15" s="2">
        <f>IFERROR(INDEX(J51:J500,MATCH($C$15,$C$51:$C$500,0)),"")</f>
        <v>-247549814</v>
      </c>
      <c r="K15" s="2">
        <f>IFERROR(INDEX(K51:K500,MATCH($C$15,$C$51:$C$500,0)),"")</f>
        <v>-477304066</v>
      </c>
      <c r="L15" s="2">
        <f>IFERROR(INDEX(L51:L500,MATCH($C$15,$C$51:$C$500,0)),"")</f>
        <v>-1054706172</v>
      </c>
      <c r="M15" s="2">
        <f>IFERROR(INDEX(M51:M500,MATCH($C$15,$C$51:$C$500,0)),"")</f>
        <v>-1275438361</v>
      </c>
    </row>
    <row r="16" spans="1:13" ht="15.5" x14ac:dyDescent="0.35">
      <c r="C16" t="s">
        <v>29</v>
      </c>
      <c r="D16" s="2">
        <f>IFERROR(INDEX(D51:D500,MATCH($C$16,$C$51:$C$500,0)),"")</f>
        <v>2717231</v>
      </c>
      <c r="E16" s="2">
        <f>IFERROR(INDEX(E51:E500,MATCH($C$16,$C$51:$C$500,0)),"")</f>
        <v>325321502</v>
      </c>
      <c r="H16" s="2">
        <f>IFERROR(SUM(D16:G16)*(4/MAX(1,COUNT(D16:G16))),"")</f>
        <v>656077466</v>
      </c>
      <c r="I16" s="2">
        <f>IFERROR(INDEX(I51:I500,MATCH($C$16,$C$51:$C$500,0)),"")</f>
        <v>873313835</v>
      </c>
      <c r="J16" s="2">
        <f>IFERROR(INDEX(J51:J500,MATCH($C$16,$C$51:$C$500,0)),"")</f>
        <v>754073588</v>
      </c>
      <c r="K16" s="2">
        <f>IFERROR(INDEX(K51:K500,MATCH($C$16,$C$51:$C$500,0)),"")</f>
        <v>1539428122</v>
      </c>
      <c r="L16" s="2">
        <f>IFERROR(INDEX(L51:L500,MATCH($C$16,$C$51:$C$500,0)),"")</f>
        <v>1915481906</v>
      </c>
      <c r="M16" s="2">
        <f>IFERROR(INDEX(M51:M500,MATCH($C$16,$C$51:$C$500,0)),"")</f>
        <v>1661391489</v>
      </c>
    </row>
    <row r="17" spans="1:13" ht="15.5" x14ac:dyDescent="0.35">
      <c r="A17" t="s">
        <v>30</v>
      </c>
    </row>
    <row r="18" spans="1:1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315</v>
      </c>
      <c r="J18" t="s">
        <v>32</v>
      </c>
      <c r="K18" t="s">
        <v>33</v>
      </c>
      <c r="L18" t="s">
        <v>34</v>
      </c>
      <c r="M18" t="s">
        <v>35</v>
      </c>
    </row>
    <row r="19" spans="1:13" ht="15.5" x14ac:dyDescent="0.35">
      <c r="A19" t="s">
        <v>44</v>
      </c>
      <c r="C19" t="s">
        <v>45</v>
      </c>
    </row>
    <row r="20" spans="1:13" ht="15.5" x14ac:dyDescent="0.35">
      <c r="A20" t="s">
        <v>46</v>
      </c>
      <c r="C20" t="s">
        <v>47</v>
      </c>
      <c r="D20" s="2" t="str">
        <f ca="1">IFERROR(D21*D2,"")</f>
        <v/>
      </c>
      <c r="E20" s="2" t="str">
        <f ca="1">IFERROR(E21*E2,"")</f>
        <v/>
      </c>
      <c r="H20" s="2" t="str">
        <f t="shared" ref="H20:M20" ca="1" si="0">IFERROR(H21*H2,"")</f>
        <v/>
      </c>
      <c r="I20" s="2">
        <f t="shared" ca="1" si="0"/>
        <v>14320000000</v>
      </c>
      <c r="J20" s="2">
        <f t="shared" ca="1" si="0"/>
        <v>20640000000</v>
      </c>
      <c r="K20" s="2">
        <f t="shared" ca="1" si="0"/>
        <v>18240000000</v>
      </c>
      <c r="L20" s="2">
        <f t="shared" ca="1" si="0"/>
        <v>28800000000</v>
      </c>
      <c r="M20" s="2">
        <f t="shared" ca="1" si="0"/>
        <v>20800000000</v>
      </c>
    </row>
    <row r="21" spans="1:13" ht="15.5" x14ac:dyDescent="0.35">
      <c r="C21" t="s">
        <v>12</v>
      </c>
      <c r="D21" s="2">
        <f>IFERROR(INDEX(D51:D500,MATCH($C$7,$C$51:$C$500,0)),"")</f>
        <v>80000000</v>
      </c>
      <c r="E21" s="2">
        <f>IFERROR(INDEX(E51:E500,MATCH($C$7,$C$51:$C$500,0)),"")</f>
        <v>80000000</v>
      </c>
      <c r="H21" s="2">
        <f>IFERROR(INDEX(D21:G21,COUNT(D21:G21)),"")</f>
        <v>80000000</v>
      </c>
      <c r="I21" s="2">
        <f>IFERROR(INDEX(I51:I500,MATCH($C$7,$C$51:$C$500,0)),"")</f>
        <v>80000000</v>
      </c>
      <c r="J21" s="2">
        <f>IFERROR(INDEX(J51:J500,MATCH($C$7,$C$51:$C$500,0)),"")</f>
        <v>80000000</v>
      </c>
      <c r="K21" s="2">
        <f>IFERROR(INDEX(K51:K500,MATCH($C$7,$C$51:$C$500,0)),"")</f>
        <v>80000000</v>
      </c>
      <c r="L21" s="2">
        <f>IFERROR(INDEX(L51:L500,MATCH($C$7,$C$51:$C$500,0)),"")</f>
        <v>80000000</v>
      </c>
      <c r="M21" s="2">
        <f>IFERROR(INDEX(M51:M500,MATCH($C$7,$C$51:$C$500,0)),"")</f>
        <v>80000000</v>
      </c>
    </row>
    <row r="23" spans="1:13" ht="15.5" x14ac:dyDescent="0.35">
      <c r="B23" t="s">
        <v>48</v>
      </c>
      <c r="C23" t="s">
        <v>49</v>
      </c>
      <c r="D23" s="3">
        <f>IFERROR(D5/D6*100,"")</f>
        <v>2.3996567398935617E-2</v>
      </c>
      <c r="E23" s="3">
        <f>IFERROR(E5/E6*100,"")</f>
        <v>6.5022077382324683E-2</v>
      </c>
      <c r="H23" s="3">
        <f t="shared" ref="H23:M23" si="1">IFERROR(H5/H6*100,"")</f>
        <v>0.17803771031052193</v>
      </c>
      <c r="I23" s="3">
        <f t="shared" si="1"/>
        <v>0.26499956439468891</v>
      </c>
      <c r="J23" s="3">
        <f t="shared" si="1"/>
        <v>0.2071769386114552</v>
      </c>
      <c r="K23" s="3">
        <f t="shared" si="1"/>
        <v>0.27423461851246173</v>
      </c>
      <c r="L23" s="3">
        <f t="shared" si="1"/>
        <v>0.34237577080255921</v>
      </c>
      <c r="M23" s="3">
        <f t="shared" si="1"/>
        <v>0.25080355495789641</v>
      </c>
    </row>
    <row r="24" spans="1:13" ht="15.5" x14ac:dyDescent="0.35">
      <c r="C24" t="s">
        <v>50</v>
      </c>
      <c r="D24" s="4">
        <f>IFERROR(_xlfn.RRI(5,I23,D23),"")</f>
        <v>-0.38144148111612819</v>
      </c>
      <c r="E24" s="4">
        <f>IFERROR(_xlfn.RRI(5,J23,E23),"")</f>
        <v>-0.20687089750640608</v>
      </c>
      <c r="H24" s="4">
        <f t="shared" ref="H24:M24" si="2">IFERROR(_xlfn.RRI(5,M23,H23),"")</f>
        <v>-6.6239147320194314E-2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51</v>
      </c>
      <c r="C25" t="s">
        <v>52</v>
      </c>
      <c r="D25" s="3">
        <f>IFERROR(INDEX(D51:D500,MATCH($A$25,$C$51:$C$500,0)),"")</f>
        <v>0.79</v>
      </c>
      <c r="E25" s="3">
        <f>IFERROR(INDEX(E51:E500,MATCH($A$25,$C$51:$C$500,0)),"")</f>
        <v>2.13</v>
      </c>
      <c r="H25" s="3">
        <f>IFERROR(INDEX(D25:G25,COUNT(D25:G25)),"")</f>
        <v>2.13</v>
      </c>
      <c r="I25" s="3">
        <f>IFERROR(INDEX(I51:I500,MATCH($C$25,$C$51:$C$500,0)),"")</f>
        <v>7.65</v>
      </c>
      <c r="J25" s="3">
        <f>IFERROR(INDEX(J51:J500,MATCH($C$25,$C$51:$C$500,0)),"")</f>
        <v>5.32</v>
      </c>
      <c r="K25" s="3">
        <f>IFERROR(INDEX(K51:K500,MATCH($C$25,$C$51:$C$500,0)),"")</f>
        <v>8.42</v>
      </c>
      <c r="L25" s="3">
        <f>IFERROR(INDEX(L51:L500,MATCH($C$25,$C$51:$C$500,0)),"")</f>
        <v>10.62</v>
      </c>
      <c r="M25" s="3">
        <f>IFERROR(INDEX(M51:M500,MATCH($C$25,$C$51:$C$500,0)),"")</f>
        <v>5.53</v>
      </c>
    </row>
    <row r="26" spans="1:13" ht="15.5" x14ac:dyDescent="0.35">
      <c r="C26" t="s">
        <v>53</v>
      </c>
      <c r="D26" s="4">
        <f>IFERROR(_xlfn.RRI(5,I25,D25),"")</f>
        <v>-0.36497162514191672</v>
      </c>
      <c r="E26" s="4">
        <f>IFERROR(_xlfn.RRI(5,J25,E25),"")</f>
        <v>-0.16729035643386814</v>
      </c>
      <c r="H26" s="4">
        <f t="shared" ref="H26:M26" si="3">IFERROR(_xlfn.RRI(5,M25,H25),"")</f>
        <v>-0.17371304873367799</v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54</v>
      </c>
      <c r="D27" s="3">
        <f>IFERROR(D4/D21,"")</f>
        <v>162.5</v>
      </c>
      <c r="E27" s="3">
        <f>IFERROR(E4/E21,"")</f>
        <v>497.49901944999999</v>
      </c>
      <c r="H27" s="3">
        <f t="shared" ref="H27:M27" si="4">IFERROR(H4/H21,"")</f>
        <v>1319.9980389</v>
      </c>
      <c r="I27" s="3">
        <f t="shared" si="4"/>
        <v>1351.2049482875</v>
      </c>
      <c r="J27" s="3">
        <f t="shared" si="4"/>
        <v>1293.7268238250001</v>
      </c>
      <c r="K27" s="3">
        <f t="shared" si="4"/>
        <v>1290.5631033249999</v>
      </c>
      <c r="L27" s="3">
        <f t="shared" si="4"/>
        <v>1301.3727687875</v>
      </c>
      <c r="M27" s="3">
        <f t="shared" si="4"/>
        <v>1478.2517588000001</v>
      </c>
    </row>
    <row r="28" spans="1:13" ht="15.5" x14ac:dyDescent="0.35">
      <c r="C28" t="s">
        <v>55</v>
      </c>
      <c r="D28" s="4">
        <f>IFERROR(_xlfn.RRI(5,I27,D27),"")</f>
        <v>-0.34532398884018656</v>
      </c>
      <c r="E28" s="4">
        <f>IFERROR(_xlfn.RRI(5,J27,E27),"")</f>
        <v>-0.17398120497453839</v>
      </c>
      <c r="H28" s="4">
        <f t="shared" ref="H28:M28" si="5">IFERROR(_xlfn.RRI(5,M27,H27),"")</f>
        <v>-2.2391483456586037E-2</v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56</v>
      </c>
      <c r="H29" s="4">
        <f t="shared" ref="H29:M29" si="6">IFERROR(((H25-I25)/I25)*100%,"")</f>
        <v>-0.72156862745098038</v>
      </c>
      <c r="I29" s="4">
        <f t="shared" si="6"/>
        <v>0.43796992481203006</v>
      </c>
      <c r="J29" s="4">
        <f t="shared" si="6"/>
        <v>-0.36817102137767216</v>
      </c>
      <c r="K29" s="4">
        <f t="shared" si="6"/>
        <v>-0.20715630885122405</v>
      </c>
      <c r="L29" s="4">
        <f t="shared" si="6"/>
        <v>0.92043399638336321</v>
      </c>
      <c r="M29" s="4" t="str">
        <f t="shared" si="6"/>
        <v/>
      </c>
    </row>
    <row r="30" spans="1:13" ht="15.5" x14ac:dyDescent="0.35">
      <c r="C30" t="s">
        <v>57</v>
      </c>
      <c r="H30" s="4">
        <f t="shared" ref="H30:M30" si="7">IFERROR(((H27-I27)/I27)*100%,"")</f>
        <v>-2.3095615085669447E-2</v>
      </c>
      <c r="I30" s="4">
        <f t="shared" si="7"/>
        <v>4.442833170341285E-2</v>
      </c>
      <c r="J30" s="4">
        <f t="shared" si="7"/>
        <v>2.4514264291681581E-3</v>
      </c>
      <c r="K30" s="4">
        <f t="shared" si="7"/>
        <v>-8.3063559663781525E-3</v>
      </c>
      <c r="L30" s="4">
        <f t="shared" si="7"/>
        <v>-0.11965417186858958</v>
      </c>
      <c r="M30" s="4" t="str">
        <f t="shared" si="7"/>
        <v/>
      </c>
    </row>
    <row r="32" spans="1:13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1790.5</v>
      </c>
      <c r="E32" s="3">
        <f>IFERROR(INDEX(E51:E500,MATCH($A$32,$C$51:$C$500,0)),"")</f>
        <v>1789.71</v>
      </c>
      <c r="H32" s="3">
        <f>IFERROR(INDEX(D32:G32,COUNT(D32:G32)),"")</f>
        <v>1789.71</v>
      </c>
      <c r="I32" s="3">
        <f>IFERROR(INDEX(I51:I500,MATCH($C$32,$C$51:$C$500,0)),"")</f>
        <v>1787.58</v>
      </c>
      <c r="J32" s="3">
        <f>IFERROR(INDEX(J51:J500,MATCH($C$32,$C$51:$C$500,0)),"")</f>
        <v>1778.91</v>
      </c>
      <c r="K32" s="3">
        <f>IFERROR(INDEX(K51:K500,MATCH($C$32,$C$51:$C$500,0)),"")</f>
        <v>1772.16</v>
      </c>
      <c r="L32" s="3">
        <f>IFERROR(INDEX(L51:L500,MATCH($C$32,$C$51:$C$500,0)),"")</f>
        <v>1763.24</v>
      </c>
      <c r="M32" s="3">
        <f>IFERROR(INDEX(M51:M500,MATCH($C$32,$C$51:$C$500,0)),"")</f>
        <v>1749.83</v>
      </c>
    </row>
    <row r="33" spans="1:13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0.08</v>
      </c>
      <c r="E33" s="3">
        <f>IFERROR(INDEX(E51:E500,MATCH($A$33,$C$51:$C$500,0)),"")</f>
        <v>0.09</v>
      </c>
      <c r="H33" s="3">
        <f>IFERROR(INDEX(D33:G33,COUNT(D33:G33)),"")</f>
        <v>0.09</v>
      </c>
      <c r="I33" s="3">
        <f>IFERROR(INDEX(I51:I500,MATCH($C$33,$C$51:$C$500,0)),"")</f>
        <v>0.1</v>
      </c>
      <c r="J33" s="3">
        <f>IFERROR(INDEX(J51:J500,MATCH($C$33,$C$51:$C$500,0)),"")</f>
        <v>0.15</v>
      </c>
      <c r="K33" s="3">
        <f>IFERROR(INDEX(K51:K500,MATCH($C$33,$C$51:$C$500,0)),"")</f>
        <v>0.13</v>
      </c>
      <c r="L33" s="3">
        <f>IFERROR(INDEX(L51:L500,MATCH($C$33,$C$51:$C$500,0)),"")</f>
        <v>0.2</v>
      </c>
      <c r="M33" s="3">
        <f>IFERROR(INDEX(M51:M500,MATCH($C$33,$C$51:$C$500,0)),"")</f>
        <v>0.15</v>
      </c>
    </row>
    <row r="34" spans="1:13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191.14</v>
      </c>
      <c r="E34" s="3">
        <f>IFERROR(INDEX(E51:E500,MATCH($A$34,$C$51:$C$500,0)),"")</f>
        <v>73.709999999999994</v>
      </c>
      <c r="H34" s="3">
        <f>IFERROR(INDEX(D34:G34,COUNT(D34:G34)),"")</f>
        <v>73.709999999999994</v>
      </c>
      <c r="I34" s="3">
        <f>IFERROR(INDEX(I51:I500,MATCH($C$34,$C$51:$C$500,0)),"")</f>
        <v>23.4</v>
      </c>
      <c r="J34" s="3">
        <f>IFERROR(INDEX(J51:J500,MATCH($C$34,$C$51:$C$500,0)),"")</f>
        <v>48.5</v>
      </c>
      <c r="K34" s="3">
        <f>IFERROR(INDEX(K51:K500,MATCH($C$34,$C$51:$C$500,0)),"")</f>
        <v>27.08</v>
      </c>
      <c r="L34" s="3">
        <f>IFERROR(INDEX(L51:L500,MATCH($C$34,$C$51:$C$500,0)),"")</f>
        <v>33.9</v>
      </c>
      <c r="M34" s="3">
        <f>IFERROR(INDEX(M51:M500,MATCH($C$34,$C$51:$C$500,0)),"")</f>
        <v>47.02</v>
      </c>
    </row>
    <row r="35" spans="1:13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0.88</v>
      </c>
      <c r="E35" s="3">
        <f>IFERROR(INDEX(E51:E500,MATCH($A$35,$C$51:$C$500,0)),"")</f>
        <v>0.3</v>
      </c>
      <c r="H35" s="3">
        <f>IFERROR(INDEX(D35:G35,COUNT(D35:G35)),"")</f>
        <v>0.3</v>
      </c>
      <c r="I35" s="3">
        <f>IFERROR(INDEX(I51:I500,MATCH($C$35,$C$51:$C$500,0)),"")</f>
        <v>0.12</v>
      </c>
      <c r="J35" s="3">
        <f>IFERROR(INDEX(J51:J500,MATCH($C$35,$C$51:$C$500,0)),"")</f>
        <v>0.19</v>
      </c>
      <c r="K35" s="3">
        <f>IFERROR(INDEX(K51:K500,MATCH($C$35,$C$51:$C$500,0)),"")</f>
        <v>0.17</v>
      </c>
      <c r="L35" s="3">
        <f>IFERROR(INDEX(L51:L500,MATCH($C$35,$C$51:$C$500,0)),"")</f>
        <v>0.26</v>
      </c>
      <c r="M35" s="3">
        <f>IFERROR(INDEX(M51:M500,MATCH($C$35,$C$51:$C$500,0)),"")</f>
        <v>0.17</v>
      </c>
    </row>
    <row r="36" spans="1:13" ht="15.5" x14ac:dyDescent="0.35">
      <c r="B36" t="s">
        <v>70</v>
      </c>
      <c r="C36" t="s">
        <v>71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72</v>
      </c>
      <c r="C37" t="s">
        <v>73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721</v>
      </c>
      <c r="E50" t="s">
        <v>722</v>
      </c>
      <c r="F50" t="s">
        <v>723</v>
      </c>
      <c r="G50" t="s">
        <v>74</v>
      </c>
      <c r="H50" t="s">
        <v>78</v>
      </c>
      <c r="I50" t="s">
        <v>315</v>
      </c>
      <c r="J50" t="s">
        <v>32</v>
      </c>
      <c r="K50" t="s">
        <v>33</v>
      </c>
      <c r="L50" t="s">
        <v>34</v>
      </c>
      <c r="M50" t="s">
        <v>35</v>
      </c>
    </row>
    <row r="51" spans="2:13" ht="15.5" x14ac:dyDescent="0.35">
      <c r="B51" t="s">
        <v>79</v>
      </c>
      <c r="C51" t="s">
        <v>6</v>
      </c>
      <c r="D51" s="5">
        <v>13000000000</v>
      </c>
      <c r="E51" s="5">
        <v>39799921556</v>
      </c>
      <c r="F51" s="5">
        <v>26699413655</v>
      </c>
      <c r="G51" s="5">
        <v>28566035094</v>
      </c>
      <c r="I51" s="5">
        <v>108096395863</v>
      </c>
      <c r="J51" s="5">
        <v>103498145906</v>
      </c>
      <c r="K51" s="5">
        <v>103245048266</v>
      </c>
      <c r="L51" s="5">
        <v>104109821503</v>
      </c>
      <c r="M51" s="5">
        <v>118260140704</v>
      </c>
    </row>
    <row r="52" spans="2:13" ht="15.5" x14ac:dyDescent="0.35">
      <c r="C52" t="s">
        <v>80</v>
      </c>
      <c r="D52" s="5">
        <v>-8102528815</v>
      </c>
      <c r="E52" s="5">
        <v>-30631177703</v>
      </c>
      <c r="F52" s="5">
        <v>-20753551828</v>
      </c>
      <c r="G52" s="5">
        <v>-19627572931</v>
      </c>
      <c r="I52" s="5">
        <v>-77060775373</v>
      </c>
      <c r="J52" s="5">
        <v>-73406571770</v>
      </c>
      <c r="K52" s="5">
        <v>-71817530038</v>
      </c>
      <c r="L52" s="5">
        <v>-71880722732</v>
      </c>
      <c r="M52" s="5">
        <v>-81280912404</v>
      </c>
    </row>
    <row r="53" spans="2:13" ht="15.5" x14ac:dyDescent="0.35">
      <c r="C53" t="s">
        <v>81</v>
      </c>
      <c r="D53" s="5">
        <v>4897471185</v>
      </c>
      <c r="E53" s="5">
        <v>9168743853</v>
      </c>
      <c r="F53" s="5">
        <v>5945861827</v>
      </c>
      <c r="G53" s="5">
        <v>8938462163</v>
      </c>
      <c r="I53" s="5">
        <v>31035620490</v>
      </c>
      <c r="J53" s="5">
        <v>30091574136</v>
      </c>
      <c r="K53" s="5">
        <v>31427518228</v>
      </c>
      <c r="L53" s="5">
        <v>32229098771</v>
      </c>
      <c r="M53" s="5">
        <v>36979228300</v>
      </c>
    </row>
    <row r="54" spans="2:13" ht="15.5" x14ac:dyDescent="0.35">
      <c r="C54" t="s">
        <v>82</v>
      </c>
      <c r="D54" s="5">
        <v>-1680188550</v>
      </c>
      <c r="E54" s="5">
        <v>-2114036321</v>
      </c>
      <c r="F54" s="5">
        <v>-1214249893</v>
      </c>
      <c r="G54" s="5">
        <v>-3515765412</v>
      </c>
      <c r="I54" s="5">
        <v>-7998635346</v>
      </c>
      <c r="J54" s="5">
        <v>-5245232417</v>
      </c>
      <c r="K54" s="5">
        <v>-4541435026</v>
      </c>
      <c r="L54" s="5">
        <v>-6030027124</v>
      </c>
      <c r="M54" s="5">
        <v>-5619525492</v>
      </c>
    </row>
    <row r="55" spans="2:13" ht="15.5" x14ac:dyDescent="0.35">
      <c r="C55" t="s">
        <v>724</v>
      </c>
      <c r="D55" s="5">
        <v>-1680188550</v>
      </c>
      <c r="E55" s="5">
        <v>-2114036321</v>
      </c>
      <c r="F55" s="5">
        <v>-1214249893</v>
      </c>
      <c r="G55" s="5">
        <v>-3515765412</v>
      </c>
      <c r="I55" s="5">
        <v>-7998635346</v>
      </c>
      <c r="J55" s="5">
        <v>-5245232417</v>
      </c>
      <c r="K55" s="5">
        <v>-4541435026</v>
      </c>
      <c r="L55" s="5">
        <v>-6030027124</v>
      </c>
      <c r="M55" s="5">
        <v>-5619525492</v>
      </c>
    </row>
    <row r="56" spans="2:13" ht="15.5" x14ac:dyDescent="0.35">
      <c r="C56" t="s">
        <v>86</v>
      </c>
      <c r="D56" s="5">
        <v>3217282635</v>
      </c>
      <c r="E56" s="5">
        <v>7054707532</v>
      </c>
      <c r="F56" s="5">
        <v>4731611934</v>
      </c>
      <c r="G56" s="5">
        <v>5422696751</v>
      </c>
      <c r="I56" s="5">
        <v>23036985144</v>
      </c>
      <c r="J56" s="5">
        <v>24846341719</v>
      </c>
      <c r="K56" s="5">
        <v>26886083202</v>
      </c>
      <c r="L56" s="5">
        <v>26199071647</v>
      </c>
      <c r="M56" s="5">
        <v>31359702808</v>
      </c>
    </row>
    <row r="57" spans="2:13" ht="15.5" x14ac:dyDescent="0.35">
      <c r="C57" t="s">
        <v>87</v>
      </c>
      <c r="D57" s="5">
        <v>-3214565404</v>
      </c>
      <c r="E57" s="5">
        <v>-6729386030</v>
      </c>
      <c r="F57" s="5">
        <v>-4885793432</v>
      </c>
      <c r="G57" s="5">
        <v>-5317653167</v>
      </c>
      <c r="I57" s="5">
        <v>-22163671309</v>
      </c>
      <c r="J57" s="5">
        <v>-24092268131</v>
      </c>
      <c r="K57" s="5">
        <v>-25346655080</v>
      </c>
      <c r="L57" s="5">
        <v>-24283589741</v>
      </c>
      <c r="M57" s="5">
        <v>-29698311319</v>
      </c>
    </row>
    <row r="58" spans="2:13" ht="15.5" x14ac:dyDescent="0.35">
      <c r="C58" t="s">
        <v>90</v>
      </c>
      <c r="E58" s="5">
        <v>-412356245</v>
      </c>
      <c r="F58" s="5">
        <v>-201455247</v>
      </c>
      <c r="G58" s="5">
        <v>-115000000</v>
      </c>
      <c r="I58" s="5">
        <v>-418725595</v>
      </c>
      <c r="J58" s="5">
        <v>-648646555</v>
      </c>
      <c r="K58" s="5">
        <v>157633306</v>
      </c>
      <c r="L58" s="5">
        <v>275364597</v>
      </c>
      <c r="M58" s="5">
        <v>1006062780</v>
      </c>
    </row>
    <row r="59" spans="2:13" ht="15.5" x14ac:dyDescent="0.35">
      <c r="C59" t="s">
        <v>27</v>
      </c>
      <c r="D59" s="5">
        <v>-3165075440</v>
      </c>
      <c r="E59" s="5">
        <v>-6728565475</v>
      </c>
      <c r="F59" s="5">
        <v>-5884543121</v>
      </c>
      <c r="G59" s="5">
        <v>-5409700547</v>
      </c>
      <c r="I59" s="5">
        <v>-24398796728</v>
      </c>
      <c r="J59" s="5">
        <v>-25911411506</v>
      </c>
      <c r="K59" s="5">
        <v>-25533024512</v>
      </c>
      <c r="L59" s="5">
        <v>-24571993369</v>
      </c>
      <c r="M59" s="5">
        <v>-30779722250</v>
      </c>
    </row>
    <row r="60" spans="2:13" ht="15.5" x14ac:dyDescent="0.35">
      <c r="C60" t="s">
        <v>85</v>
      </c>
      <c r="D60" s="5">
        <v>-49489964</v>
      </c>
      <c r="E60" s="5">
        <v>411535690</v>
      </c>
      <c r="F60" s="5">
        <v>1200204936</v>
      </c>
      <c r="G60" s="5">
        <v>207047380</v>
      </c>
      <c r="I60" s="5">
        <v>2653851014</v>
      </c>
      <c r="J60" s="5">
        <v>2467789930</v>
      </c>
      <c r="K60" s="5">
        <v>28736126</v>
      </c>
      <c r="L60" s="5">
        <v>13039031</v>
      </c>
      <c r="M60" s="5">
        <v>75348151</v>
      </c>
    </row>
    <row r="61" spans="2:13" ht="15.5" x14ac:dyDescent="0.35">
      <c r="C61" t="s">
        <v>94</v>
      </c>
      <c r="D61" s="5">
        <v>-3214565404</v>
      </c>
      <c r="E61" s="5">
        <v>-6729386030</v>
      </c>
      <c r="F61" s="5">
        <v>-4885793432</v>
      </c>
      <c r="G61" s="5">
        <v>-5317653167</v>
      </c>
      <c r="I61" s="5">
        <v>-22163671309</v>
      </c>
      <c r="J61" s="5">
        <v>-24092268131</v>
      </c>
      <c r="K61" s="5">
        <v>-25346655080</v>
      </c>
      <c r="L61" s="5">
        <v>-24283589741</v>
      </c>
      <c r="M61" s="5">
        <v>-29698311319</v>
      </c>
    </row>
    <row r="62" spans="2:13" ht="15.5" x14ac:dyDescent="0.35">
      <c r="C62" t="s">
        <v>29</v>
      </c>
      <c r="D62" s="5">
        <v>2717231</v>
      </c>
      <c r="E62" s="5">
        <v>325321502</v>
      </c>
      <c r="F62" s="5">
        <v>-154181498</v>
      </c>
      <c r="G62" s="5">
        <v>105043584</v>
      </c>
      <c r="I62" s="5">
        <v>873313835</v>
      </c>
      <c r="J62" s="5">
        <v>754073588</v>
      </c>
      <c r="K62" s="5">
        <v>1539428122</v>
      </c>
      <c r="L62" s="5">
        <v>1915481906</v>
      </c>
      <c r="M62" s="5">
        <v>1661391489</v>
      </c>
    </row>
    <row r="63" spans="2:13" ht="15.5" x14ac:dyDescent="0.35">
      <c r="C63" t="s">
        <v>28</v>
      </c>
      <c r="D63" s="5">
        <v>-552000</v>
      </c>
      <c r="E63" s="5">
        <v>-79817750</v>
      </c>
      <c r="F63" s="5">
        <v>58153420</v>
      </c>
      <c r="G63" s="5">
        <v>-24597500</v>
      </c>
      <c r="I63" s="5">
        <v>-196338580</v>
      </c>
      <c r="J63" s="5">
        <v>-247549814</v>
      </c>
      <c r="K63" s="5">
        <v>-477304066</v>
      </c>
      <c r="L63" s="5">
        <v>-1054706172</v>
      </c>
      <c r="M63" s="5">
        <v>-1275438361</v>
      </c>
    </row>
    <row r="64" spans="2:13" ht="15.5" x14ac:dyDescent="0.35">
      <c r="C64" t="s">
        <v>321</v>
      </c>
      <c r="D64" s="5">
        <v>-552000</v>
      </c>
      <c r="E64" s="5">
        <v>-79817750</v>
      </c>
      <c r="F64" s="5">
        <v>-4432594</v>
      </c>
      <c r="G64" s="5">
        <v>-24597500</v>
      </c>
      <c r="I64" s="5">
        <v>-258924594</v>
      </c>
      <c r="J64" s="5">
        <v>-331111000</v>
      </c>
      <c r="K64" s="5">
        <v>-625671250</v>
      </c>
      <c r="L64" s="5">
        <v>-1106450125</v>
      </c>
      <c r="M64" s="5">
        <v>-1383697713</v>
      </c>
    </row>
    <row r="65" spans="2:13" ht="15.5" x14ac:dyDescent="0.35">
      <c r="C65" t="s">
        <v>322</v>
      </c>
      <c r="F65" s="5">
        <v>62586014</v>
      </c>
      <c r="I65" s="5">
        <v>62586014</v>
      </c>
      <c r="J65" s="5">
        <v>83561186</v>
      </c>
      <c r="K65" s="5">
        <v>148367184</v>
      </c>
      <c r="L65" s="5">
        <v>51743953</v>
      </c>
      <c r="M65" s="5">
        <v>108259352</v>
      </c>
    </row>
    <row r="66" spans="2:13" ht="15.5" x14ac:dyDescent="0.35">
      <c r="C66" t="s">
        <v>323</v>
      </c>
      <c r="D66" s="5">
        <v>-552000</v>
      </c>
      <c r="E66" s="5">
        <v>-79817750</v>
      </c>
      <c r="F66" s="5">
        <v>58153420</v>
      </c>
      <c r="G66" s="5">
        <v>-24597500</v>
      </c>
      <c r="I66" s="5">
        <v>-196338580</v>
      </c>
      <c r="J66" s="5">
        <v>-247549814</v>
      </c>
      <c r="K66" s="5">
        <v>-477304066</v>
      </c>
      <c r="L66" s="5">
        <v>-1054706172</v>
      </c>
      <c r="M66" s="5">
        <v>-1275438361</v>
      </c>
    </row>
    <row r="67" spans="2:13" ht="15.5" x14ac:dyDescent="0.35">
      <c r="C67" t="s">
        <v>97</v>
      </c>
      <c r="D67" s="5">
        <v>2165231</v>
      </c>
      <c r="E67" s="5">
        <v>245503752</v>
      </c>
      <c r="F67" s="5">
        <v>-96028078</v>
      </c>
      <c r="G67" s="5">
        <v>80446084</v>
      </c>
      <c r="I67" s="5">
        <v>676975255</v>
      </c>
      <c r="J67" s="5">
        <v>506523774</v>
      </c>
      <c r="K67" s="5">
        <v>1062124056</v>
      </c>
      <c r="L67" s="5">
        <v>860775734</v>
      </c>
      <c r="M67" s="5">
        <v>385953128</v>
      </c>
    </row>
    <row r="68" spans="2:13" ht="15.5" x14ac:dyDescent="0.35">
      <c r="C68" t="s">
        <v>98</v>
      </c>
      <c r="F68" s="5">
        <v>109044107</v>
      </c>
      <c r="I68" s="5">
        <v>109044107</v>
      </c>
      <c r="J68" s="5">
        <v>183229987</v>
      </c>
      <c r="K68" s="5">
        <v>174383418</v>
      </c>
      <c r="L68" s="5">
        <v>-48269639</v>
      </c>
      <c r="M68" s="5">
        <v>345864710</v>
      </c>
    </row>
    <row r="69" spans="2:13" ht="15.5" x14ac:dyDescent="0.35">
      <c r="C69" t="s">
        <v>99</v>
      </c>
      <c r="D69" s="5">
        <v>2165231</v>
      </c>
      <c r="E69" s="5">
        <v>245503752</v>
      </c>
      <c r="F69" s="5">
        <v>13016029</v>
      </c>
      <c r="G69" s="5">
        <v>80446084</v>
      </c>
      <c r="I69" s="5">
        <v>786019362</v>
      </c>
      <c r="J69" s="5">
        <v>689753761</v>
      </c>
      <c r="K69" s="5">
        <v>1236507474</v>
      </c>
      <c r="L69" s="5">
        <v>812506095</v>
      </c>
      <c r="M69" s="5">
        <v>731817838</v>
      </c>
    </row>
    <row r="70" spans="2:13" ht="15.5" x14ac:dyDescent="0.35">
      <c r="C70" t="s">
        <v>100</v>
      </c>
      <c r="D70" s="5">
        <v>2165230</v>
      </c>
      <c r="E70" s="5">
        <v>245503753</v>
      </c>
      <c r="F70" s="5">
        <v>-96028078</v>
      </c>
      <c r="G70" s="5">
        <v>80446083</v>
      </c>
      <c r="I70" s="5">
        <v>676975255</v>
      </c>
      <c r="J70" s="5">
        <v>506523774</v>
      </c>
      <c r="K70" s="5">
        <v>1062124056</v>
      </c>
      <c r="L70" s="5">
        <v>860775733</v>
      </c>
      <c r="M70" s="5">
        <v>385953128</v>
      </c>
    </row>
    <row r="71" spans="2:13" ht="15.5" x14ac:dyDescent="0.35">
      <c r="C71" t="s">
        <v>8</v>
      </c>
      <c r="D71" s="5">
        <v>59267147</v>
      </c>
      <c r="E71" s="5">
        <v>160591270</v>
      </c>
      <c r="F71" s="5">
        <v>104378723</v>
      </c>
      <c r="G71" s="5">
        <v>94278379</v>
      </c>
      <c r="I71" s="5">
        <v>653844294</v>
      </c>
      <c r="J71" s="5">
        <v>509547707</v>
      </c>
      <c r="K71" s="5">
        <v>672583241</v>
      </c>
      <c r="L71" s="5">
        <v>835471590</v>
      </c>
      <c r="M71" s="5">
        <v>609388219</v>
      </c>
    </row>
    <row r="72" spans="2:13" ht="15.5" x14ac:dyDescent="0.35">
      <c r="C72" t="s">
        <v>101</v>
      </c>
      <c r="D72" s="5">
        <v>-57101916</v>
      </c>
      <c r="E72" s="5">
        <v>84912482</v>
      </c>
      <c r="F72" s="5">
        <v>-91362694</v>
      </c>
      <c r="G72" s="5">
        <v>-13832296</v>
      </c>
      <c r="I72" s="5">
        <v>132175068</v>
      </c>
      <c r="J72" s="5">
        <v>180206054</v>
      </c>
      <c r="K72" s="5">
        <v>563924233</v>
      </c>
      <c r="L72" s="5">
        <v>-22965497</v>
      </c>
      <c r="M72" s="5">
        <v>122429619</v>
      </c>
    </row>
    <row r="73" spans="2:13" ht="15.5" x14ac:dyDescent="0.35">
      <c r="C73" t="s">
        <v>102</v>
      </c>
      <c r="D73" s="5">
        <v>2165230</v>
      </c>
      <c r="E73" s="5">
        <v>245503753</v>
      </c>
      <c r="F73" s="5">
        <v>-96028078</v>
      </c>
      <c r="G73" s="5">
        <v>80446083</v>
      </c>
      <c r="I73" s="5">
        <v>676975255</v>
      </c>
      <c r="J73" s="5">
        <v>506523774</v>
      </c>
      <c r="K73" s="5">
        <v>1062124056</v>
      </c>
      <c r="L73" s="5">
        <v>860775733</v>
      </c>
      <c r="M73" s="5">
        <v>385953128</v>
      </c>
    </row>
    <row r="74" spans="2:13" ht="15.5" x14ac:dyDescent="0.35">
      <c r="C74" t="s">
        <v>103</v>
      </c>
      <c r="D74" s="5">
        <v>2165231</v>
      </c>
      <c r="E74" s="5">
        <v>245503752</v>
      </c>
      <c r="F74" s="5">
        <v>13016029</v>
      </c>
      <c r="G74" s="5">
        <v>80446083</v>
      </c>
      <c r="I74" s="5">
        <v>786019362</v>
      </c>
      <c r="J74" s="5">
        <v>689753761</v>
      </c>
      <c r="K74" s="5">
        <v>1236507474</v>
      </c>
      <c r="L74" s="5">
        <v>812506093</v>
      </c>
      <c r="M74" s="5">
        <v>731817838</v>
      </c>
    </row>
    <row r="75" spans="2:13" ht="15.5" x14ac:dyDescent="0.35">
      <c r="C75" t="s">
        <v>104</v>
      </c>
      <c r="D75" s="5">
        <v>2165231</v>
      </c>
      <c r="E75" s="5">
        <v>245503752</v>
      </c>
      <c r="F75" s="5">
        <v>13016029</v>
      </c>
      <c r="G75" s="5">
        <v>80446083</v>
      </c>
      <c r="I75" s="5">
        <v>786019362</v>
      </c>
      <c r="J75" s="5">
        <v>689753761</v>
      </c>
      <c r="K75" s="5">
        <v>1236507474</v>
      </c>
      <c r="L75" s="5">
        <v>812506093</v>
      </c>
      <c r="M75" s="5">
        <v>731817838</v>
      </c>
    </row>
    <row r="77" spans="2:13" ht="15.5" x14ac:dyDescent="0.35">
      <c r="B77" t="s">
        <v>105</v>
      </c>
      <c r="C77" t="s">
        <v>106</v>
      </c>
    </row>
    <row r="78" spans="2:13" ht="15.5" x14ac:dyDescent="0.35">
      <c r="C78" t="s">
        <v>107</v>
      </c>
    </row>
    <row r="79" spans="2:13" ht="15.5" x14ac:dyDescent="0.35">
      <c r="C79" t="s">
        <v>20</v>
      </c>
      <c r="D79" s="5">
        <v>1170786110</v>
      </c>
      <c r="E79" s="5">
        <v>1088479877</v>
      </c>
      <c r="F79" s="5">
        <v>2760157172</v>
      </c>
      <c r="G79" s="5">
        <v>2971014258</v>
      </c>
      <c r="I79" s="5">
        <v>2760157172</v>
      </c>
      <c r="J79" s="5">
        <v>1141687408</v>
      </c>
      <c r="K79" s="5">
        <v>2730492864</v>
      </c>
      <c r="L79" s="5">
        <v>3191642949</v>
      </c>
      <c r="M79" s="5">
        <v>2116279585</v>
      </c>
    </row>
    <row r="80" spans="2:13" ht="15.5" x14ac:dyDescent="0.35">
      <c r="C80" t="s">
        <v>109</v>
      </c>
      <c r="D80" s="5">
        <v>30000021040</v>
      </c>
      <c r="E80" s="5">
        <v>25771420659</v>
      </c>
      <c r="F80" s="5">
        <v>36086881956</v>
      </c>
      <c r="G80" s="5">
        <v>42420508295</v>
      </c>
      <c r="I80" s="5">
        <v>36086881956</v>
      </c>
      <c r="J80" s="5">
        <v>31434147919</v>
      </c>
      <c r="K80" s="5">
        <v>27899868813</v>
      </c>
      <c r="L80" s="5">
        <v>24488887846</v>
      </c>
      <c r="M80" s="5">
        <v>26197058195</v>
      </c>
    </row>
    <row r="81" spans="3:13" ht="15.5" x14ac:dyDescent="0.35">
      <c r="C81" t="s">
        <v>110</v>
      </c>
      <c r="D81" s="5">
        <v>54706947</v>
      </c>
      <c r="E81" s="5">
        <v>55706947</v>
      </c>
      <c r="F81" s="5">
        <v>85812693</v>
      </c>
      <c r="G81" s="5">
        <v>37500448</v>
      </c>
      <c r="I81" s="5">
        <v>85812693</v>
      </c>
      <c r="J81" s="5">
        <v>171155929</v>
      </c>
      <c r="K81" s="5">
        <v>213298343</v>
      </c>
      <c r="L81" s="5">
        <v>121914756</v>
      </c>
      <c r="M81" s="5">
        <v>317661162</v>
      </c>
    </row>
    <row r="82" spans="3:13" ht="15.5" x14ac:dyDescent="0.35">
      <c r="C82" t="s">
        <v>112</v>
      </c>
      <c r="D82" s="5">
        <v>30000021040</v>
      </c>
      <c r="E82" s="5">
        <v>25771420659</v>
      </c>
      <c r="F82" s="5">
        <v>36086881956</v>
      </c>
      <c r="G82" s="5">
        <v>42420508295</v>
      </c>
      <c r="I82" s="5">
        <v>36086881956</v>
      </c>
      <c r="J82" s="5">
        <v>31434147919</v>
      </c>
      <c r="K82" s="5">
        <v>27899868813</v>
      </c>
      <c r="L82" s="5">
        <v>24488887846</v>
      </c>
      <c r="M82" s="5">
        <v>26197058195</v>
      </c>
    </row>
    <row r="83" spans="3:13" ht="15.5" x14ac:dyDescent="0.35">
      <c r="C83" t="s">
        <v>113</v>
      </c>
      <c r="D83" s="5">
        <v>68000000</v>
      </c>
      <c r="E83" s="5">
        <v>54000000</v>
      </c>
      <c r="F83" s="5">
        <v>158500000</v>
      </c>
      <c r="G83" s="5">
        <v>66000000</v>
      </c>
      <c r="I83" s="5">
        <v>158500000</v>
      </c>
      <c r="J83" s="5">
        <v>34000000</v>
      </c>
      <c r="K83" s="5">
        <v>86000000</v>
      </c>
      <c r="L83" s="5">
        <v>437329052</v>
      </c>
      <c r="M83" s="5">
        <v>2404783446</v>
      </c>
    </row>
    <row r="84" spans="3:13" ht="15.5" x14ac:dyDescent="0.35">
      <c r="C84" t="s">
        <v>114</v>
      </c>
      <c r="D84" s="5">
        <v>68000000</v>
      </c>
      <c r="E84" s="5">
        <v>54000000</v>
      </c>
      <c r="F84" s="5">
        <v>158500000</v>
      </c>
      <c r="G84" s="5">
        <v>66000000</v>
      </c>
      <c r="I84" s="5">
        <v>158500000</v>
      </c>
      <c r="J84" s="5">
        <v>34000000</v>
      </c>
      <c r="K84" s="5">
        <v>86000000</v>
      </c>
      <c r="L84" s="5">
        <v>437329052</v>
      </c>
      <c r="M84" s="5">
        <v>2404783446</v>
      </c>
    </row>
    <row r="85" spans="3:13" ht="15.5" x14ac:dyDescent="0.35">
      <c r="C85" t="s">
        <v>115</v>
      </c>
      <c r="D85" s="5">
        <v>53437758510</v>
      </c>
      <c r="E85" s="5">
        <v>47587758510</v>
      </c>
      <c r="F85" s="5">
        <v>68938493843</v>
      </c>
      <c r="G85" s="5">
        <v>66603493843</v>
      </c>
      <c r="I85" s="5">
        <v>68938493843</v>
      </c>
      <c r="J85" s="5">
        <v>65403493843</v>
      </c>
      <c r="K85" s="5">
        <v>55946019924</v>
      </c>
      <c r="L85" s="5">
        <v>48647675737</v>
      </c>
      <c r="M85" s="5">
        <v>50916708614</v>
      </c>
    </row>
    <row r="86" spans="3:13" ht="15.5" x14ac:dyDescent="0.35">
      <c r="C86" t="s">
        <v>85</v>
      </c>
      <c r="D86" s="5">
        <v>1797974325</v>
      </c>
      <c r="E86" s="5">
        <v>1797974325</v>
      </c>
      <c r="F86" s="5">
        <v>1797974325</v>
      </c>
      <c r="G86" s="5">
        <v>1547630271</v>
      </c>
      <c r="I86" s="5">
        <v>1797974325</v>
      </c>
      <c r="J86" s="5">
        <v>1547630271</v>
      </c>
      <c r="K86" s="5">
        <v>1396615511</v>
      </c>
      <c r="L86" s="5">
        <v>4337568007</v>
      </c>
      <c r="M86" s="5">
        <v>4082322558</v>
      </c>
    </row>
    <row r="87" spans="3:13" ht="15.5" x14ac:dyDescent="0.35">
      <c r="C87" t="s">
        <v>116</v>
      </c>
      <c r="D87" s="5">
        <v>119199626943</v>
      </c>
      <c r="E87" s="5">
        <v>114686871080</v>
      </c>
      <c r="F87" s="5">
        <v>163446475688</v>
      </c>
      <c r="G87" s="5">
        <v>160164119371</v>
      </c>
      <c r="I87" s="5">
        <v>163446475688</v>
      </c>
      <c r="J87" s="5">
        <v>145765932001</v>
      </c>
      <c r="K87" s="5">
        <v>132822954660</v>
      </c>
      <c r="L87" s="5">
        <v>119703443513</v>
      </c>
      <c r="M87" s="5">
        <v>127287422486</v>
      </c>
    </row>
    <row r="88" spans="3:13" ht="15.5" x14ac:dyDescent="0.35">
      <c r="C88" t="s">
        <v>117</v>
      </c>
    </row>
    <row r="89" spans="3:13" ht="15.5" x14ac:dyDescent="0.35">
      <c r="C89" t="s">
        <v>119</v>
      </c>
      <c r="D89" s="5">
        <v>6017083976</v>
      </c>
      <c r="E89" s="5">
        <v>6017083976</v>
      </c>
      <c r="F89" s="5">
        <v>6017083976</v>
      </c>
      <c r="G89" s="5">
        <v>5954497962</v>
      </c>
      <c r="I89" s="5">
        <v>6017083976</v>
      </c>
      <c r="J89" s="5">
        <v>5954497962</v>
      </c>
      <c r="K89" s="5">
        <v>5870936776</v>
      </c>
      <c r="L89" s="5">
        <v>5722569593</v>
      </c>
      <c r="M89" s="5">
        <v>5670825640</v>
      </c>
    </row>
    <row r="90" spans="3:13" ht="15.5" x14ac:dyDescent="0.35">
      <c r="C90" t="s">
        <v>121</v>
      </c>
      <c r="D90" s="5">
        <v>238416950799</v>
      </c>
      <c r="E90" s="5">
        <v>243344328863</v>
      </c>
      <c r="F90" s="5">
        <v>248271706926</v>
      </c>
      <c r="G90" s="5">
        <v>253199084991</v>
      </c>
      <c r="I90" s="5">
        <v>248271706926</v>
      </c>
      <c r="J90" s="5">
        <v>267981219184</v>
      </c>
      <c r="K90" s="5">
        <v>287690731442</v>
      </c>
      <c r="L90" s="5">
        <v>307293251267</v>
      </c>
      <c r="M90" s="5">
        <v>327374018080</v>
      </c>
    </row>
    <row r="91" spans="3:13" ht="15.5" x14ac:dyDescent="0.35">
      <c r="C91" t="s">
        <v>126</v>
      </c>
      <c r="D91" s="5">
        <v>244434034775</v>
      </c>
      <c r="E91" s="5">
        <v>249361412839</v>
      </c>
      <c r="F91" s="5">
        <v>254288790902</v>
      </c>
      <c r="G91" s="5">
        <v>259153582953</v>
      </c>
      <c r="I91" s="5">
        <v>254288790902</v>
      </c>
      <c r="J91" s="5">
        <v>273935717146</v>
      </c>
      <c r="K91" s="5">
        <v>293561668218</v>
      </c>
      <c r="L91" s="5">
        <v>313209736860</v>
      </c>
      <c r="M91" s="5">
        <v>333251959720</v>
      </c>
    </row>
    <row r="92" spans="3:13" ht="15.5" x14ac:dyDescent="0.35">
      <c r="C92" t="s">
        <v>127</v>
      </c>
      <c r="D92" s="5">
        <v>363633661718</v>
      </c>
      <c r="E92" s="5">
        <v>364048283919</v>
      </c>
      <c r="F92" s="5">
        <v>417735266590</v>
      </c>
      <c r="G92" s="5">
        <v>419317702324</v>
      </c>
      <c r="I92" s="5">
        <v>417735266590</v>
      </c>
      <c r="J92" s="5">
        <v>419701649147</v>
      </c>
      <c r="K92" s="5">
        <v>426384622878</v>
      </c>
      <c r="L92" s="5">
        <v>432913180373</v>
      </c>
      <c r="M92" s="5">
        <v>460539382206</v>
      </c>
    </row>
    <row r="93" spans="3:13" ht="15.5" x14ac:dyDescent="0.35">
      <c r="C93" t="s">
        <v>128</v>
      </c>
    </row>
    <row r="94" spans="3:13" ht="15.5" x14ac:dyDescent="0.35">
      <c r="C94" t="s">
        <v>129</v>
      </c>
    </row>
    <row r="95" spans="3:13" ht="15.5" x14ac:dyDescent="0.35">
      <c r="C95" t="s">
        <v>130</v>
      </c>
      <c r="D95" s="5">
        <v>114853916981</v>
      </c>
      <c r="E95" s="5">
        <v>115270704411</v>
      </c>
      <c r="F95" s="5">
        <v>169203190836</v>
      </c>
      <c r="G95" s="5">
        <v>171048986653</v>
      </c>
      <c r="I95" s="5">
        <v>169203190836</v>
      </c>
      <c r="J95" s="5">
        <v>172205936809</v>
      </c>
      <c r="K95" s="5">
        <v>179729679061</v>
      </c>
      <c r="L95" s="5">
        <v>184553791533</v>
      </c>
      <c r="M95" s="5">
        <v>213482744910</v>
      </c>
    </row>
    <row r="96" spans="3:13" ht="15.5" x14ac:dyDescent="0.35">
      <c r="C96" t="s">
        <v>134</v>
      </c>
      <c r="D96" s="5">
        <v>113763740570</v>
      </c>
      <c r="E96" s="5">
        <v>113845000000</v>
      </c>
      <c r="F96" s="5">
        <v>167973610818</v>
      </c>
      <c r="G96" s="5">
        <v>169900597649</v>
      </c>
      <c r="I96" s="5">
        <v>167973610818</v>
      </c>
      <c r="J96" s="5">
        <v>171502735660</v>
      </c>
      <c r="K96" s="5">
        <v>178452040958</v>
      </c>
      <c r="L96" s="5">
        <v>183208307121</v>
      </c>
      <c r="M96" s="5">
        <v>212536336940</v>
      </c>
    </row>
    <row r="97" spans="3:13" ht="15.5" x14ac:dyDescent="0.35">
      <c r="C97" t="s">
        <v>131</v>
      </c>
    </row>
    <row r="98" spans="3:13" ht="15.5" x14ac:dyDescent="0.35">
      <c r="C98" t="s">
        <v>132</v>
      </c>
      <c r="D98" s="5">
        <v>801711298</v>
      </c>
      <c r="E98" s="5">
        <v>1001711298</v>
      </c>
      <c r="F98" s="5">
        <v>859813979</v>
      </c>
      <c r="G98" s="5">
        <v>544700983</v>
      </c>
      <c r="I98" s="5">
        <v>859813979</v>
      </c>
      <c r="J98" s="5">
        <v>177335883</v>
      </c>
      <c r="K98" s="5">
        <v>725823533</v>
      </c>
      <c r="L98" s="5">
        <v>829073537</v>
      </c>
      <c r="M98" s="5">
        <v>500065360</v>
      </c>
    </row>
    <row r="99" spans="3:13" ht="15.5" x14ac:dyDescent="0.35">
      <c r="C99" t="s">
        <v>137</v>
      </c>
      <c r="D99" s="5">
        <v>35080750</v>
      </c>
      <c r="E99" s="5">
        <v>37080750</v>
      </c>
      <c r="F99" s="5">
        <v>41202100</v>
      </c>
      <c r="G99" s="5">
        <v>41404312</v>
      </c>
      <c r="I99" s="5">
        <v>41202100</v>
      </c>
      <c r="J99" s="5">
        <v>33226591</v>
      </c>
      <c r="K99" s="5">
        <v>68706947</v>
      </c>
      <c r="L99" s="5">
        <v>189694567</v>
      </c>
      <c r="M99" s="5">
        <v>44563326</v>
      </c>
    </row>
    <row r="100" spans="3:13" ht="15.5" x14ac:dyDescent="0.35">
      <c r="C100" t="s">
        <v>136</v>
      </c>
      <c r="D100" s="5">
        <v>198677416</v>
      </c>
      <c r="E100" s="5">
        <v>331205416</v>
      </c>
      <c r="F100" s="5">
        <v>242751246</v>
      </c>
      <c r="G100" s="5">
        <v>524783261</v>
      </c>
      <c r="I100" s="5">
        <v>242751246</v>
      </c>
      <c r="J100" s="5">
        <v>321482746</v>
      </c>
      <c r="K100" s="5">
        <v>269809280</v>
      </c>
      <c r="L100" s="5">
        <v>204801552</v>
      </c>
      <c r="M100" s="5">
        <v>84118122</v>
      </c>
    </row>
    <row r="101" spans="3:13" ht="15.5" x14ac:dyDescent="0.35">
      <c r="C101" t="s">
        <v>133</v>
      </c>
    </row>
    <row r="102" spans="3:13" ht="15.5" x14ac:dyDescent="0.35">
      <c r="C102" t="s">
        <v>465</v>
      </c>
      <c r="D102" s="5">
        <v>54706947</v>
      </c>
      <c r="E102" s="5">
        <v>55706947</v>
      </c>
      <c r="F102" s="5">
        <v>85812693</v>
      </c>
      <c r="G102" s="5">
        <v>37500448</v>
      </c>
      <c r="I102" s="5">
        <v>85812693</v>
      </c>
      <c r="J102" s="5">
        <v>171155929</v>
      </c>
      <c r="K102" s="5">
        <v>213298343</v>
      </c>
      <c r="L102" s="5">
        <v>121914756</v>
      </c>
      <c r="M102" s="5">
        <v>317661162</v>
      </c>
    </row>
    <row r="103" spans="3:13" ht="15.5" x14ac:dyDescent="0.35">
      <c r="C103" t="s">
        <v>146</v>
      </c>
      <c r="D103" s="5">
        <v>1797974325</v>
      </c>
      <c r="E103" s="5">
        <v>1797974325</v>
      </c>
      <c r="F103" s="5">
        <v>1797974325</v>
      </c>
      <c r="G103" s="5">
        <v>1547630271</v>
      </c>
      <c r="I103" s="5">
        <v>1797974325</v>
      </c>
      <c r="J103" s="5">
        <v>1547630271</v>
      </c>
      <c r="K103" s="5">
        <v>1396615511</v>
      </c>
      <c r="L103" s="5">
        <v>4337568007</v>
      </c>
      <c r="M103" s="5">
        <v>4082322558</v>
      </c>
    </row>
    <row r="104" spans="3:13" ht="15.5" x14ac:dyDescent="0.35">
      <c r="C104" t="s">
        <v>147</v>
      </c>
      <c r="D104" s="5">
        <v>1797974325</v>
      </c>
      <c r="E104" s="5">
        <v>1797974325</v>
      </c>
      <c r="F104" s="5">
        <v>1797974325</v>
      </c>
      <c r="G104" s="5">
        <v>1547630271</v>
      </c>
      <c r="I104" s="5">
        <v>1797974325</v>
      </c>
      <c r="J104" s="5">
        <v>1547630271</v>
      </c>
      <c r="K104" s="5">
        <v>1396615511</v>
      </c>
      <c r="L104" s="5">
        <v>4337568007</v>
      </c>
      <c r="M104" s="5">
        <v>4082322558</v>
      </c>
    </row>
    <row r="105" spans="3:13" ht="15.5" x14ac:dyDescent="0.35">
      <c r="C105" t="s">
        <v>154</v>
      </c>
      <c r="D105" s="5">
        <v>116651891306</v>
      </c>
      <c r="E105" s="5">
        <v>117068678736</v>
      </c>
      <c r="F105" s="5">
        <v>171001165161</v>
      </c>
      <c r="G105" s="5">
        <v>172596616924</v>
      </c>
      <c r="I105" s="5">
        <v>171001165161</v>
      </c>
      <c r="J105" s="5">
        <v>173753567080</v>
      </c>
      <c r="K105" s="5">
        <v>181126294572</v>
      </c>
      <c r="L105" s="5">
        <v>188891359540</v>
      </c>
      <c r="M105" s="5">
        <v>217565067468</v>
      </c>
    </row>
    <row r="106" spans="3:13" ht="15.5" x14ac:dyDescent="0.35">
      <c r="C106" t="s">
        <v>155</v>
      </c>
    </row>
    <row r="107" spans="3:13" ht="15.5" x14ac:dyDescent="0.35">
      <c r="C107" t="s">
        <v>156</v>
      </c>
      <c r="D107" s="5">
        <v>107746000000</v>
      </c>
      <c r="E107" s="5">
        <v>107746000000</v>
      </c>
      <c r="F107" s="5">
        <v>107746000000</v>
      </c>
      <c r="G107" s="5">
        <v>107746000000</v>
      </c>
      <c r="I107" s="5">
        <v>107746000000</v>
      </c>
      <c r="J107" s="5">
        <v>107746000000</v>
      </c>
      <c r="K107" s="5">
        <v>107746000000</v>
      </c>
      <c r="L107" s="5">
        <v>107746000000</v>
      </c>
      <c r="M107" s="5">
        <v>107746000000</v>
      </c>
    </row>
    <row r="108" spans="3:13" ht="15.5" x14ac:dyDescent="0.35">
      <c r="C108" t="s">
        <v>157</v>
      </c>
      <c r="D108" s="5">
        <v>389920000</v>
      </c>
      <c r="E108" s="5">
        <v>389920000</v>
      </c>
      <c r="F108" s="5">
        <v>389920000</v>
      </c>
      <c r="G108" s="5">
        <v>389920000</v>
      </c>
      <c r="I108" s="5">
        <v>389920000</v>
      </c>
      <c r="J108" s="5">
        <v>389920000</v>
      </c>
      <c r="K108" s="5">
        <v>389920000</v>
      </c>
      <c r="L108" s="5">
        <v>389920000</v>
      </c>
      <c r="M108" s="5">
        <v>154920000</v>
      </c>
    </row>
    <row r="109" spans="3:13" ht="15.5" x14ac:dyDescent="0.35">
      <c r="C109" t="s">
        <v>158</v>
      </c>
      <c r="D109" s="5">
        <v>26907246430</v>
      </c>
      <c r="E109" s="5">
        <v>26847979284</v>
      </c>
      <c r="F109" s="5">
        <v>26687388013</v>
      </c>
      <c r="G109" s="5">
        <v>26583009290</v>
      </c>
      <c r="I109" s="5">
        <v>26687388013</v>
      </c>
      <c r="J109" s="5">
        <v>26033543719</v>
      </c>
      <c r="K109" s="5">
        <v>25523996012</v>
      </c>
      <c r="L109" s="5">
        <v>24851412771</v>
      </c>
      <c r="M109" s="5">
        <v>24075361801</v>
      </c>
    </row>
    <row r="110" spans="3:13" ht="15.5" x14ac:dyDescent="0.35">
      <c r="C110" t="s">
        <v>159</v>
      </c>
      <c r="D110" s="5">
        <v>600000000</v>
      </c>
      <c r="E110" s="5">
        <v>600000000</v>
      </c>
      <c r="F110" s="5">
        <v>600000000</v>
      </c>
      <c r="G110" s="5">
        <v>600000000</v>
      </c>
      <c r="I110" s="5">
        <v>600000000</v>
      </c>
      <c r="J110" s="5">
        <v>600000000</v>
      </c>
      <c r="K110" s="5">
        <v>600000000</v>
      </c>
      <c r="L110" s="5">
        <v>600000000</v>
      </c>
      <c r="M110" s="5">
        <v>600000000</v>
      </c>
    </row>
    <row r="111" spans="3:13" ht="15.5" x14ac:dyDescent="0.35">
      <c r="C111" t="s">
        <v>160</v>
      </c>
      <c r="D111" s="5">
        <v>26307246430</v>
      </c>
      <c r="E111" s="5">
        <v>26247979284</v>
      </c>
      <c r="F111" s="5">
        <v>26087388013</v>
      </c>
      <c r="G111" s="5">
        <v>25983009290</v>
      </c>
      <c r="I111" s="5">
        <v>26087388013</v>
      </c>
      <c r="J111" s="5">
        <v>25433543719</v>
      </c>
      <c r="K111" s="5">
        <v>24923996012</v>
      </c>
      <c r="L111" s="5">
        <v>24251412771</v>
      </c>
      <c r="M111" s="5">
        <v>23475361801</v>
      </c>
    </row>
    <row r="112" spans="3:13" ht="15.5" x14ac:dyDescent="0.35">
      <c r="C112" t="s">
        <v>161</v>
      </c>
      <c r="D112" s="5">
        <v>26907246430</v>
      </c>
      <c r="E112" s="5">
        <v>26847979284</v>
      </c>
      <c r="F112" s="5">
        <v>26687388013</v>
      </c>
      <c r="G112" s="5">
        <v>26583009290</v>
      </c>
      <c r="I112" s="5">
        <v>26687388013</v>
      </c>
      <c r="J112" s="5">
        <v>26033543719</v>
      </c>
      <c r="K112" s="5">
        <v>25523996012</v>
      </c>
      <c r="L112" s="5">
        <v>24851412771</v>
      </c>
      <c r="M112" s="5">
        <v>24075361801</v>
      </c>
    </row>
    <row r="113" spans="2:13" ht="15.5" x14ac:dyDescent="0.35">
      <c r="C113" t="s">
        <v>162</v>
      </c>
      <c r="D113" s="5">
        <v>111938603982</v>
      </c>
      <c r="E113" s="5">
        <v>111995705898</v>
      </c>
      <c r="F113" s="5">
        <v>111910793416</v>
      </c>
      <c r="G113" s="5">
        <v>112002156110</v>
      </c>
      <c r="I113" s="5">
        <v>111910793416</v>
      </c>
      <c r="J113" s="5">
        <v>111778618348</v>
      </c>
      <c r="K113" s="5">
        <v>111598412294</v>
      </c>
      <c r="L113" s="5">
        <v>111034488061</v>
      </c>
      <c r="M113" s="5">
        <v>110998032938</v>
      </c>
    </row>
    <row r="114" spans="2:13" ht="15.5" x14ac:dyDescent="0.35">
      <c r="C114" t="s">
        <v>224</v>
      </c>
    </row>
    <row r="115" spans="2:13" ht="15.5" x14ac:dyDescent="0.35">
      <c r="C115" t="s">
        <v>10</v>
      </c>
      <c r="D115" s="5">
        <v>246981770412</v>
      </c>
      <c r="E115" s="5">
        <v>246979605182</v>
      </c>
      <c r="F115" s="5">
        <v>246734101429</v>
      </c>
      <c r="G115" s="5">
        <v>246721085400</v>
      </c>
      <c r="I115" s="5">
        <v>246734101429</v>
      </c>
      <c r="J115" s="5">
        <v>245948082067</v>
      </c>
      <c r="K115" s="5">
        <v>245258328306</v>
      </c>
      <c r="L115" s="5">
        <v>244021820832</v>
      </c>
      <c r="M115" s="5">
        <v>242974314739</v>
      </c>
    </row>
    <row r="116" spans="2:13" ht="15.5" x14ac:dyDescent="0.35">
      <c r="C116" t="s">
        <v>163</v>
      </c>
      <c r="D116" s="5">
        <v>363633661718</v>
      </c>
      <c r="E116" s="5">
        <v>364048283918</v>
      </c>
      <c r="F116" s="5">
        <v>417735266590</v>
      </c>
      <c r="G116" s="5">
        <v>419317702324</v>
      </c>
      <c r="I116" s="5">
        <v>417735266590</v>
      </c>
      <c r="J116" s="5">
        <v>419701649147</v>
      </c>
      <c r="K116" s="5">
        <v>426384622878</v>
      </c>
      <c r="L116" s="5">
        <v>432913180372</v>
      </c>
      <c r="M116" s="5">
        <v>460539382207</v>
      </c>
    </row>
    <row r="117" spans="2:13" ht="15.5" x14ac:dyDescent="0.35">
      <c r="C117" t="s">
        <v>164</v>
      </c>
      <c r="D117" s="5">
        <v>75422200</v>
      </c>
      <c r="E117" s="5">
        <v>75422200</v>
      </c>
      <c r="F117" s="5">
        <v>75422200</v>
      </c>
      <c r="G117" s="5">
        <v>75422200</v>
      </c>
      <c r="I117" s="5">
        <v>75422200</v>
      </c>
      <c r="J117" s="5">
        <v>75422200</v>
      </c>
      <c r="K117" s="5">
        <v>75422200</v>
      </c>
      <c r="L117" s="5">
        <v>75422200</v>
      </c>
      <c r="M117" s="5">
        <v>75422200</v>
      </c>
    </row>
    <row r="119" spans="2:13" ht="15.5" x14ac:dyDescent="0.35">
      <c r="B119" t="s">
        <v>165</v>
      </c>
      <c r="C119" t="s">
        <v>166</v>
      </c>
      <c r="D119" s="5">
        <v>-20691514268</v>
      </c>
      <c r="E119" s="5">
        <v>52456933523</v>
      </c>
      <c r="F119" s="5">
        <v>1716129745</v>
      </c>
      <c r="G119" s="5">
        <v>1100173345</v>
      </c>
      <c r="I119" s="5">
        <v>5147594606</v>
      </c>
      <c r="J119" s="5">
        <v>5360499842</v>
      </c>
      <c r="K119" s="5">
        <v>4295116078</v>
      </c>
      <c r="L119" s="5">
        <v>30168393183</v>
      </c>
      <c r="M119" s="5">
        <v>-24744623459</v>
      </c>
    </row>
    <row r="120" spans="2:13" ht="15.5" x14ac:dyDescent="0.35">
      <c r="C120" t="s">
        <v>167</v>
      </c>
      <c r="D120" s="5">
        <v>8771399619</v>
      </c>
      <c r="E120" s="5">
        <v>50115382853</v>
      </c>
      <c r="F120" s="5">
        <v>33070362044</v>
      </c>
      <c r="G120" s="5">
        <v>23373942597</v>
      </c>
      <c r="I120" s="5">
        <v>103443661826</v>
      </c>
      <c r="J120" s="5">
        <v>99963866800</v>
      </c>
      <c r="K120" s="5">
        <v>99834067299</v>
      </c>
      <c r="L120" s="5">
        <v>105817991852</v>
      </c>
      <c r="M120" s="5">
        <v>112522926306</v>
      </c>
    </row>
    <row r="121" spans="2:13" ht="15.5" x14ac:dyDescent="0.35">
      <c r="C121" t="s">
        <v>519</v>
      </c>
      <c r="D121" s="5">
        <v>-26404071339</v>
      </c>
      <c r="E121" s="5">
        <v>11352436537</v>
      </c>
      <c r="F121" s="5">
        <v>-23746415080</v>
      </c>
      <c r="G121" s="5">
        <v>-17208859032</v>
      </c>
      <c r="I121" s="5">
        <v>-71065701145</v>
      </c>
      <c r="J121" s="5">
        <v>-66055524156</v>
      </c>
      <c r="K121" s="5">
        <v>-59558842222</v>
      </c>
      <c r="L121" s="5">
        <v>-46940184484</v>
      </c>
      <c r="M121" s="5">
        <v>-96932666615</v>
      </c>
    </row>
    <row r="122" spans="2:13" ht="15.5" x14ac:dyDescent="0.35">
      <c r="C122" t="s">
        <v>520</v>
      </c>
      <c r="D122" s="5">
        <v>289802857</v>
      </c>
      <c r="E122" s="5">
        <v>-2260030512</v>
      </c>
      <c r="F122" s="5">
        <v>-2647739660</v>
      </c>
      <c r="I122" s="5">
        <v>-4807770172</v>
      </c>
      <c r="J122" s="5">
        <v>-2455664161</v>
      </c>
      <c r="K122" s="5">
        <v>-10026716536</v>
      </c>
      <c r="L122" s="5">
        <v>-5294880198</v>
      </c>
      <c r="M122" s="5">
        <v>-4744664907</v>
      </c>
    </row>
    <row r="123" spans="2:13" ht="15.5" x14ac:dyDescent="0.35">
      <c r="C123" t="s">
        <v>725</v>
      </c>
      <c r="D123" s="5">
        <v>-51000000</v>
      </c>
      <c r="E123" s="5">
        <v>-37005868</v>
      </c>
      <c r="F123" s="5">
        <v>1130493735</v>
      </c>
      <c r="G123" s="5">
        <v>75000000</v>
      </c>
      <c r="I123" s="5">
        <v>2220230528</v>
      </c>
      <c r="J123" s="5">
        <v>1942441018</v>
      </c>
      <c r="K123" s="5">
        <v>158082666</v>
      </c>
      <c r="L123" s="5">
        <v>2047731603</v>
      </c>
      <c r="M123" s="5">
        <v>-769007993</v>
      </c>
    </row>
    <row r="124" spans="2:13" ht="15.5" x14ac:dyDescent="0.35">
      <c r="C124" t="s">
        <v>726</v>
      </c>
      <c r="D124" s="5">
        <v>510036</v>
      </c>
      <c r="E124" s="5">
        <v>6079567</v>
      </c>
      <c r="F124" s="5">
        <v>1704936</v>
      </c>
      <c r="G124" s="5">
        <v>7047380</v>
      </c>
      <c r="I124" s="5">
        <v>14894891</v>
      </c>
      <c r="J124" s="5">
        <v>17789930</v>
      </c>
      <c r="K124" s="5">
        <v>28286766</v>
      </c>
      <c r="L124" s="5">
        <v>25580011</v>
      </c>
      <c r="M124" s="5">
        <v>25860889</v>
      </c>
    </row>
    <row r="125" spans="2:13" ht="15.5" x14ac:dyDescent="0.35">
      <c r="C125" t="s">
        <v>696</v>
      </c>
      <c r="D125" s="5">
        <v>-3165075440</v>
      </c>
      <c r="E125" s="5">
        <v>-6728565475</v>
      </c>
      <c r="F125" s="5">
        <v>-5884543121</v>
      </c>
      <c r="G125" s="5">
        <v>-5409700547</v>
      </c>
      <c r="I125" s="5">
        <v>-24398796728</v>
      </c>
      <c r="J125" s="5">
        <v>-25911411506</v>
      </c>
      <c r="K125" s="5">
        <v>-25533024512</v>
      </c>
      <c r="L125" s="5">
        <v>-24571993369</v>
      </c>
      <c r="M125" s="5">
        <v>-30779722250</v>
      </c>
    </row>
    <row r="126" spans="2:13" ht="15.5" x14ac:dyDescent="0.35">
      <c r="C126" t="s">
        <v>171</v>
      </c>
      <c r="D126" s="5">
        <v>-133080001</v>
      </c>
      <c r="E126" s="5">
        <v>8636421</v>
      </c>
      <c r="F126" s="5">
        <v>-207733109</v>
      </c>
      <c r="G126" s="5">
        <v>262742947</v>
      </c>
      <c r="I126" s="5">
        <v>-258924594</v>
      </c>
      <c r="J126" s="5">
        <v>-2140998083</v>
      </c>
      <c r="K126" s="5">
        <v>-606737383</v>
      </c>
      <c r="L126" s="5">
        <v>-915852232</v>
      </c>
      <c r="M126" s="5">
        <v>-4067348889</v>
      </c>
    </row>
    <row r="127" spans="2:13" ht="15.5" x14ac:dyDescent="0.35">
      <c r="C127" t="s">
        <v>172</v>
      </c>
      <c r="D127" s="5">
        <v>-81259430</v>
      </c>
      <c r="E127" s="5">
        <v>-54128610818</v>
      </c>
      <c r="F127" s="5">
        <v>-1926986831</v>
      </c>
      <c r="G127" s="5">
        <v>179107678</v>
      </c>
      <c r="I127" s="5">
        <v>-3529124842</v>
      </c>
      <c r="J127" s="5">
        <v>-6949305298</v>
      </c>
      <c r="K127" s="5">
        <v>-4756266163</v>
      </c>
      <c r="L127" s="5">
        <v>-29093029819</v>
      </c>
      <c r="M127" s="5">
        <v>23075471118</v>
      </c>
    </row>
    <row r="128" spans="2:13" ht="15.5" x14ac:dyDescent="0.35">
      <c r="C128" t="s">
        <v>173</v>
      </c>
      <c r="D128" s="5">
        <v>20855079931</v>
      </c>
      <c r="M128" s="5">
        <v>-164816000</v>
      </c>
    </row>
    <row r="129" spans="2:13" ht="15.5" x14ac:dyDescent="0.35">
      <c r="C129" t="s">
        <v>175</v>
      </c>
      <c r="M129" s="5">
        <v>-164816000</v>
      </c>
    </row>
    <row r="130" spans="2:13" ht="15.5" x14ac:dyDescent="0.35">
      <c r="C130" t="s">
        <v>727</v>
      </c>
      <c r="D130" s="5">
        <v>20855079931</v>
      </c>
    </row>
    <row r="131" spans="2:13" ht="15.5" x14ac:dyDescent="0.35">
      <c r="C131" t="s">
        <v>189</v>
      </c>
      <c r="D131" s="5">
        <v>-81259430</v>
      </c>
      <c r="E131" s="5">
        <v>-54128610818</v>
      </c>
      <c r="F131" s="5">
        <v>-1926986831</v>
      </c>
      <c r="G131" s="5">
        <v>179107678</v>
      </c>
      <c r="I131" s="5">
        <v>-3529124842</v>
      </c>
      <c r="J131" s="5">
        <v>-6949305298</v>
      </c>
      <c r="K131" s="5">
        <v>-4756266163</v>
      </c>
      <c r="L131" s="5">
        <v>-29093029819</v>
      </c>
      <c r="M131" s="5">
        <v>23075471118</v>
      </c>
    </row>
    <row r="132" spans="2:13" ht="15.5" x14ac:dyDescent="0.35">
      <c r="C132" t="s">
        <v>157</v>
      </c>
      <c r="L132" s="5">
        <v>235000000</v>
      </c>
    </row>
    <row r="133" spans="2:13" ht="15.5" x14ac:dyDescent="0.35">
      <c r="C133" t="s">
        <v>728</v>
      </c>
      <c r="M133" s="5">
        <v>33075471118</v>
      </c>
    </row>
    <row r="134" spans="2:13" ht="15.5" x14ac:dyDescent="0.35">
      <c r="C134" t="s">
        <v>729</v>
      </c>
      <c r="D134" s="5">
        <v>-81259430</v>
      </c>
      <c r="E134" s="5">
        <v>-54128610818</v>
      </c>
      <c r="F134" s="5">
        <v>-1926986831</v>
      </c>
      <c r="G134" s="5">
        <v>179107678</v>
      </c>
      <c r="I134" s="5">
        <v>-3529124842</v>
      </c>
      <c r="J134" s="5">
        <v>-6949305298</v>
      </c>
      <c r="K134" s="5">
        <v>-4756266163</v>
      </c>
      <c r="L134" s="5">
        <v>-29328029819</v>
      </c>
      <c r="M134" s="5">
        <v>-10000000000</v>
      </c>
    </row>
    <row r="135" spans="2:13" ht="15.5" x14ac:dyDescent="0.35">
      <c r="C135" t="s">
        <v>226</v>
      </c>
      <c r="D135" s="5">
        <v>82306233</v>
      </c>
      <c r="E135" s="5">
        <v>-1671677295</v>
      </c>
      <c r="F135" s="5">
        <v>-210857086</v>
      </c>
      <c r="G135" s="5">
        <v>1279281023</v>
      </c>
      <c r="I135" s="5">
        <v>1618469764</v>
      </c>
      <c r="J135" s="5">
        <v>-1588805456</v>
      </c>
      <c r="K135" s="5">
        <v>-461150085</v>
      </c>
      <c r="L135" s="5">
        <v>1075363364</v>
      </c>
      <c r="M135" s="5">
        <v>-1833968341</v>
      </c>
    </row>
    <row r="136" spans="2:13" ht="15.5" x14ac:dyDescent="0.35">
      <c r="C136" t="s">
        <v>227</v>
      </c>
      <c r="E136" s="5">
        <v>2760157172</v>
      </c>
      <c r="I136" s="5">
        <v>1141687408</v>
      </c>
      <c r="J136" s="5">
        <v>2730492864</v>
      </c>
      <c r="K136" s="5">
        <v>3191642949</v>
      </c>
      <c r="L136" s="5">
        <v>2116279585</v>
      </c>
      <c r="M136" s="5">
        <v>3950247926</v>
      </c>
    </row>
    <row r="137" spans="2:13" ht="15.5" x14ac:dyDescent="0.35">
      <c r="C137" t="s">
        <v>229</v>
      </c>
      <c r="D137" s="5">
        <v>82306233</v>
      </c>
      <c r="E137" s="5">
        <v>1088479877</v>
      </c>
      <c r="F137" s="5">
        <v>-210857086</v>
      </c>
      <c r="G137" s="5">
        <v>1279281023</v>
      </c>
      <c r="I137" s="5">
        <v>2760157172</v>
      </c>
      <c r="J137" s="5">
        <v>1141687408</v>
      </c>
      <c r="K137" s="5">
        <v>2730492864</v>
      </c>
      <c r="L137" s="5">
        <v>3191642949</v>
      </c>
      <c r="M137" s="5">
        <v>2116279585</v>
      </c>
    </row>
    <row r="139" spans="2:13" ht="15.5" x14ac:dyDescent="0.35">
      <c r="B139" t="s">
        <v>230</v>
      </c>
      <c r="C139" t="s">
        <v>12</v>
      </c>
      <c r="D139" s="5">
        <v>80000000</v>
      </c>
      <c r="E139" s="5">
        <v>80000000</v>
      </c>
      <c r="F139" s="5">
        <v>80000000</v>
      </c>
      <c r="G139" s="5">
        <v>80000000</v>
      </c>
      <c r="I139" s="5">
        <v>80000000</v>
      </c>
      <c r="J139" s="5">
        <v>80000000</v>
      </c>
      <c r="K139" s="5">
        <v>80000000</v>
      </c>
      <c r="L139" s="5">
        <v>80000000</v>
      </c>
      <c r="M139" s="5">
        <v>80000000</v>
      </c>
    </row>
    <row r="140" spans="2:13" ht="15.5" x14ac:dyDescent="0.35">
      <c r="C140" t="s">
        <v>231</v>
      </c>
      <c r="D140" s="6">
        <v>0.79</v>
      </c>
      <c r="E140" s="6">
        <v>2.13</v>
      </c>
      <c r="F140" s="6">
        <v>0.37</v>
      </c>
      <c r="G140" s="6">
        <v>1.25</v>
      </c>
    </row>
    <row r="141" spans="2:13" ht="15.5" x14ac:dyDescent="0.35">
      <c r="C141" t="s">
        <v>232</v>
      </c>
      <c r="D141" s="6">
        <v>191.14</v>
      </c>
      <c r="E141" s="6">
        <v>73.709999999999994</v>
      </c>
      <c r="F141" s="6">
        <v>483.78</v>
      </c>
      <c r="G141" s="6">
        <v>153.6</v>
      </c>
    </row>
    <row r="142" spans="2:13" ht="15.5" x14ac:dyDescent="0.35">
      <c r="C142" t="s">
        <v>67</v>
      </c>
      <c r="D142" s="6">
        <v>0.88</v>
      </c>
      <c r="E142" s="6">
        <v>0.3</v>
      </c>
      <c r="F142" s="6">
        <v>0.51</v>
      </c>
      <c r="G142" s="6">
        <v>0.51</v>
      </c>
    </row>
    <row r="143" spans="2:13" ht="15.5" x14ac:dyDescent="0.35">
      <c r="C143" t="s">
        <v>233</v>
      </c>
      <c r="D143" s="6">
        <v>8140000000.000001</v>
      </c>
      <c r="E143" s="5">
        <v>11980000000</v>
      </c>
      <c r="F143" s="5">
        <v>9660000000</v>
      </c>
      <c r="G143" s="5">
        <v>10350000000</v>
      </c>
    </row>
    <row r="144" spans="2:13" ht="15.5" x14ac:dyDescent="0.35">
      <c r="C144" t="s">
        <v>234</v>
      </c>
      <c r="D144" s="6">
        <v>2.0000000000000001E-4</v>
      </c>
      <c r="E144" s="6">
        <v>4.0000000000000002E-4</v>
      </c>
      <c r="F144" s="6">
        <v>1E-4</v>
      </c>
      <c r="G144" s="6">
        <v>2.0000000000000001E-4</v>
      </c>
    </row>
    <row r="145" spans="3:7" ht="15.5" x14ac:dyDescent="0.35">
      <c r="C145" t="s">
        <v>235</v>
      </c>
      <c r="D145" s="6">
        <v>4.0000000000000002E-4</v>
      </c>
      <c r="E145" s="6">
        <v>1.1999999999999999E-3</v>
      </c>
      <c r="F145" s="6">
        <v>2.0000000000000001E-4</v>
      </c>
      <c r="G145" s="6">
        <v>7.000000000000001E-4</v>
      </c>
    </row>
    <row r="146" spans="3:7" ht="15.5" x14ac:dyDescent="0.35">
      <c r="C146" t="s">
        <v>236</v>
      </c>
      <c r="D146" s="6">
        <v>1.29E-2</v>
      </c>
      <c r="E146" s="6">
        <v>2.8399999999999998E-2</v>
      </c>
      <c r="F146" s="6">
        <v>1.9E-2</v>
      </c>
      <c r="G146" s="6">
        <v>2.18E-2</v>
      </c>
    </row>
    <row r="147" spans="3:7" ht="15.5" x14ac:dyDescent="0.35">
      <c r="C147" t="s">
        <v>237</v>
      </c>
      <c r="D147" s="6">
        <v>1.02</v>
      </c>
      <c r="E147" s="6">
        <v>1.05</v>
      </c>
      <c r="F147" s="6">
        <v>0.8</v>
      </c>
      <c r="G147" s="5">
        <v>1</v>
      </c>
    </row>
    <row r="148" spans="3:7" ht="15.5" x14ac:dyDescent="0.35">
      <c r="C148" t="s">
        <v>238</v>
      </c>
      <c r="D148" s="6">
        <v>0.08</v>
      </c>
      <c r="E148" s="6">
        <v>0.09</v>
      </c>
      <c r="F148" s="6">
        <v>0.1</v>
      </c>
      <c r="G148" s="6">
        <v>0.11</v>
      </c>
    </row>
    <row r="149" spans="3:7" ht="15.5" x14ac:dyDescent="0.35">
      <c r="C149" t="s">
        <v>239</v>
      </c>
      <c r="D149" s="6">
        <v>1790.5</v>
      </c>
      <c r="E149" s="6">
        <v>1789.71</v>
      </c>
      <c r="F149" s="6">
        <v>1787.58</v>
      </c>
      <c r="G149" s="6">
        <v>1786.2</v>
      </c>
    </row>
    <row r="150" spans="3:7" ht="15.5" x14ac:dyDescent="0.35">
      <c r="C150" t="s">
        <v>240</v>
      </c>
      <c r="D150" s="6">
        <v>0.08</v>
      </c>
      <c r="E150" s="6">
        <v>0.09</v>
      </c>
      <c r="F150" s="6">
        <v>0.1</v>
      </c>
      <c r="G150" s="6">
        <v>0.11</v>
      </c>
    </row>
    <row r="151" spans="3:7" ht="15.5" x14ac:dyDescent="0.35">
      <c r="C151" t="s">
        <v>241</v>
      </c>
      <c r="D151" s="6">
        <v>1790.5</v>
      </c>
      <c r="E151" s="6">
        <v>1789.71</v>
      </c>
      <c r="F151" s="6">
        <v>1787.58</v>
      </c>
      <c r="G151" s="6">
        <v>1786.2</v>
      </c>
    </row>
    <row r="152" spans="3:7" ht="15.5" x14ac:dyDescent="0.35">
      <c r="C152" t="s">
        <v>242</v>
      </c>
      <c r="D152" s="5">
        <v>114000000000</v>
      </c>
      <c r="E152" s="5">
        <v>114000000000</v>
      </c>
      <c r="F152" s="5">
        <v>168000000000</v>
      </c>
      <c r="G152" s="5">
        <v>170000000000</v>
      </c>
    </row>
    <row r="153" spans="3:7" ht="15.5" x14ac:dyDescent="0.35">
      <c r="C153" t="s">
        <v>243</v>
      </c>
    </row>
    <row r="154" spans="3:7" ht="15.5" x14ac:dyDescent="0.35">
      <c r="C154" t="s">
        <v>244</v>
      </c>
      <c r="D154" s="5">
        <v>135000000000</v>
      </c>
      <c r="E154" s="5">
        <v>135000000000</v>
      </c>
      <c r="F154" s="5">
        <v>135000000000</v>
      </c>
      <c r="G154" s="5">
        <v>135000000000</v>
      </c>
    </row>
    <row r="155" spans="3:7" ht="15.5" x14ac:dyDescent="0.35">
      <c r="C155" t="s">
        <v>24</v>
      </c>
      <c r="D155" s="5">
        <v>114000000000</v>
      </c>
      <c r="E155" s="5">
        <v>114000000000</v>
      </c>
      <c r="F155" s="5">
        <v>168000000000</v>
      </c>
      <c r="G155" s="5">
        <v>170000000000</v>
      </c>
    </row>
    <row r="156" spans="3:7" ht="15.5" x14ac:dyDescent="0.35">
      <c r="C156" t="s">
        <v>21</v>
      </c>
      <c r="D156" s="5">
        <v>113000000000</v>
      </c>
      <c r="E156" s="5">
        <v>113000000000</v>
      </c>
      <c r="F156" s="5">
        <v>165000000000</v>
      </c>
      <c r="G156" s="5">
        <v>167000000000</v>
      </c>
    </row>
    <row r="157" spans="3:7" ht="15.5" x14ac:dyDescent="0.35">
      <c r="C157" t="s">
        <v>245</v>
      </c>
      <c r="D157" s="5">
        <v>4000000000</v>
      </c>
      <c r="E157" s="5">
        <v>-1000000000</v>
      </c>
      <c r="F157" s="5">
        <v>-6000000000</v>
      </c>
      <c r="G157" s="5">
        <v>-11000000000</v>
      </c>
    </row>
    <row r="158" spans="3:7" ht="15.5" x14ac:dyDescent="0.35">
      <c r="C158" t="s">
        <v>246</v>
      </c>
      <c r="D158" s="5">
        <v>-21000000000</v>
      </c>
      <c r="E158" s="5">
        <v>52000000000</v>
      </c>
      <c r="F158" s="5">
        <v>2000000000</v>
      </c>
      <c r="G158" s="5">
        <v>1000000000</v>
      </c>
    </row>
    <row r="159" spans="3:7" ht="15.5" x14ac:dyDescent="0.35">
      <c r="C159" t="s">
        <v>247</v>
      </c>
    </row>
    <row r="160" spans="3:7" ht="15.5" x14ac:dyDescent="0.35">
      <c r="C160" t="s">
        <v>13</v>
      </c>
      <c r="D160" s="5">
        <v>-21000000000</v>
      </c>
      <c r="E160" s="5">
        <v>52000000000</v>
      </c>
      <c r="F160" s="5">
        <v>2000000000</v>
      </c>
      <c r="G160" s="5">
        <v>1000000000</v>
      </c>
    </row>
    <row r="161" spans="3:13" ht="15.5" x14ac:dyDescent="0.35">
      <c r="C161" t="s">
        <v>16</v>
      </c>
      <c r="D161" s="6">
        <v>-274.33999999999997</v>
      </c>
      <c r="E161" s="6">
        <v>695.51</v>
      </c>
      <c r="F161" s="6">
        <v>22.75</v>
      </c>
      <c r="G161" s="6">
        <v>14.59</v>
      </c>
    </row>
    <row r="162" spans="3:13" ht="15.5" x14ac:dyDescent="0.35">
      <c r="C162" t="s">
        <v>52</v>
      </c>
      <c r="I162" s="6">
        <v>7.65</v>
      </c>
      <c r="J162" s="6">
        <v>5.32</v>
      </c>
      <c r="K162" s="6">
        <v>8.42</v>
      </c>
      <c r="L162" s="6">
        <v>10.62</v>
      </c>
      <c r="M162" s="6">
        <v>5.53</v>
      </c>
    </row>
    <row r="163" spans="3:13" ht="15.5" x14ac:dyDescent="0.35">
      <c r="C163" t="s">
        <v>66</v>
      </c>
      <c r="I163" s="6">
        <v>23.4</v>
      </c>
      <c r="J163" s="6">
        <v>48.5</v>
      </c>
      <c r="K163" s="6">
        <v>27.08</v>
      </c>
      <c r="L163" s="6">
        <v>33.9</v>
      </c>
      <c r="M163" s="6">
        <v>47.02</v>
      </c>
    </row>
    <row r="164" spans="3:13" ht="15.5" x14ac:dyDescent="0.35">
      <c r="C164" t="s">
        <v>69</v>
      </c>
      <c r="I164" s="6">
        <v>0.12</v>
      </c>
      <c r="J164" s="6">
        <v>0.19</v>
      </c>
      <c r="K164" s="6">
        <v>0.17</v>
      </c>
      <c r="L164" s="6">
        <v>0.26</v>
      </c>
      <c r="M164" s="6">
        <v>0.17</v>
      </c>
    </row>
    <row r="165" spans="3:13" ht="15.5" x14ac:dyDescent="0.35">
      <c r="C165" t="s">
        <v>248</v>
      </c>
      <c r="I165" s="5">
        <v>42750000000</v>
      </c>
      <c r="J165" s="5">
        <v>44560000000</v>
      </c>
    </row>
    <row r="166" spans="3:13" ht="15.5" x14ac:dyDescent="0.35">
      <c r="C166" t="s">
        <v>249</v>
      </c>
      <c r="I166" s="6">
        <v>1.4000000000000002E-3</v>
      </c>
      <c r="J166" s="6">
        <v>1E-3</v>
      </c>
      <c r="K166" s="6">
        <v>1.5E-3</v>
      </c>
      <c r="L166" s="6">
        <v>1.9E-3</v>
      </c>
      <c r="M166" s="6">
        <v>8.9999999999999998E-4</v>
      </c>
    </row>
    <row r="167" spans="3:13" ht="15.5" x14ac:dyDescent="0.35">
      <c r="C167" t="s">
        <v>250</v>
      </c>
      <c r="I167" s="6">
        <v>4.3E-3</v>
      </c>
      <c r="J167" s="6">
        <v>3.0000000000000001E-3</v>
      </c>
      <c r="K167" s="6">
        <v>4.7999999999999996E-3</v>
      </c>
      <c r="L167" s="6">
        <v>6.0000000000000001E-3</v>
      </c>
      <c r="M167" s="6">
        <v>3.2000000000000002E-3</v>
      </c>
    </row>
    <row r="168" spans="3:13" ht="15.5" x14ac:dyDescent="0.35">
      <c r="C168" t="s">
        <v>251</v>
      </c>
      <c r="I168" s="6">
        <v>9.2899999999999996E-2</v>
      </c>
      <c r="J168" s="6">
        <v>0.10060000000000001</v>
      </c>
      <c r="K168" s="6">
        <v>0.10859999999999999</v>
      </c>
      <c r="L168" s="6">
        <v>0.10580000000000001</v>
      </c>
      <c r="M168" s="6">
        <v>0.25390000000000001</v>
      </c>
    </row>
    <row r="169" spans="3:13" ht="15.5" x14ac:dyDescent="0.35">
      <c r="C169" t="s">
        <v>252</v>
      </c>
      <c r="I169" s="6">
        <v>0.94</v>
      </c>
      <c r="J169" s="6">
        <v>0.96</v>
      </c>
      <c r="K169" s="6">
        <v>1.05</v>
      </c>
      <c r="L169" s="6">
        <v>1.07</v>
      </c>
      <c r="M169" s="6">
        <v>1.02</v>
      </c>
    </row>
    <row r="170" spans="3:13" ht="15.5" x14ac:dyDescent="0.35">
      <c r="C170" t="s">
        <v>63</v>
      </c>
      <c r="I170" s="6">
        <v>0.1</v>
      </c>
      <c r="J170" s="6">
        <v>0.15</v>
      </c>
      <c r="K170" s="6">
        <v>0.13</v>
      </c>
      <c r="L170" s="6">
        <v>0.2</v>
      </c>
      <c r="M170" s="6">
        <v>0.15</v>
      </c>
    </row>
    <row r="171" spans="3:13" ht="15.5" x14ac:dyDescent="0.35">
      <c r="C171" t="s">
        <v>60</v>
      </c>
      <c r="I171" s="6">
        <v>1787.58</v>
      </c>
      <c r="J171" s="6">
        <v>1778.91</v>
      </c>
      <c r="K171" s="6">
        <v>1772.16</v>
      </c>
      <c r="L171" s="6">
        <v>1763.24</v>
      </c>
      <c r="M171" s="6">
        <v>1749.83</v>
      </c>
    </row>
    <row r="172" spans="3:13" ht="15.5" x14ac:dyDescent="0.35">
      <c r="C172" t="s">
        <v>253</v>
      </c>
      <c r="I172" s="6">
        <v>0.1</v>
      </c>
      <c r="J172" s="6">
        <v>0.15</v>
      </c>
      <c r="K172" s="6">
        <v>0.13</v>
      </c>
      <c r="L172" s="6">
        <v>0.2</v>
      </c>
      <c r="M172" s="6">
        <v>0.15</v>
      </c>
    </row>
    <row r="173" spans="3:13" ht="15.5" x14ac:dyDescent="0.35">
      <c r="C173" t="s">
        <v>254</v>
      </c>
      <c r="I173" s="6">
        <v>1787.58</v>
      </c>
      <c r="J173" s="6">
        <v>1778.91</v>
      </c>
      <c r="K173" s="6">
        <v>1772.16</v>
      </c>
      <c r="L173" s="6">
        <v>1763.24</v>
      </c>
      <c r="M173" s="6">
        <v>1749.83</v>
      </c>
    </row>
    <row r="174" spans="3:13" ht="15.5" x14ac:dyDescent="0.35">
      <c r="C174" t="s">
        <v>255</v>
      </c>
      <c r="I174" s="5">
        <v>168000000000</v>
      </c>
      <c r="J174" s="5">
        <v>172000000000</v>
      </c>
      <c r="K174" s="5">
        <v>178000000000</v>
      </c>
      <c r="L174" s="5">
        <v>183000000000</v>
      </c>
      <c r="M174" s="5">
        <v>213000000000</v>
      </c>
    </row>
    <row r="175" spans="3:13" ht="15.5" x14ac:dyDescent="0.35">
      <c r="C175" t="s">
        <v>256</v>
      </c>
    </row>
    <row r="176" spans="3:13" ht="15.5" x14ac:dyDescent="0.35">
      <c r="C176" t="s">
        <v>26</v>
      </c>
      <c r="I176" s="5">
        <v>168000000000</v>
      </c>
      <c r="J176" s="5">
        <v>172000000000</v>
      </c>
      <c r="K176" s="5">
        <v>178000000000</v>
      </c>
      <c r="L176" s="5">
        <v>183000000000</v>
      </c>
      <c r="M176" s="5">
        <v>213000000000</v>
      </c>
    </row>
    <row r="177" spans="2:13" ht="15.5" x14ac:dyDescent="0.35">
      <c r="C177" t="s">
        <v>23</v>
      </c>
      <c r="I177" s="5">
        <v>165000000000</v>
      </c>
      <c r="J177" s="5">
        <v>170000000000</v>
      </c>
      <c r="K177" s="5">
        <v>176000000000</v>
      </c>
      <c r="L177" s="5">
        <v>180000000000</v>
      </c>
      <c r="M177" s="5">
        <v>210000000000</v>
      </c>
    </row>
    <row r="178" spans="2:13" ht="15.5" x14ac:dyDescent="0.35">
      <c r="C178" t="s">
        <v>257</v>
      </c>
      <c r="I178" s="5">
        <v>-6000000000</v>
      </c>
      <c r="J178" s="5">
        <v>-26000000000</v>
      </c>
      <c r="K178" s="5">
        <v>-47000000000</v>
      </c>
      <c r="L178" s="5">
        <v>-65000000000</v>
      </c>
      <c r="M178" s="5">
        <v>-86000000000</v>
      </c>
    </row>
    <row r="179" spans="2:13" ht="15.5" x14ac:dyDescent="0.35">
      <c r="C179" t="s">
        <v>258</v>
      </c>
      <c r="I179" s="5">
        <v>5000000000</v>
      </c>
      <c r="J179" s="5">
        <v>5000000000</v>
      </c>
      <c r="K179" s="5">
        <v>4000000000</v>
      </c>
      <c r="L179" s="5">
        <v>30000000000</v>
      </c>
      <c r="M179" s="5">
        <v>-25000000000</v>
      </c>
    </row>
    <row r="180" spans="2:13" ht="15.5" x14ac:dyDescent="0.35">
      <c r="C180" t="s">
        <v>259</v>
      </c>
      <c r="M180" s="5">
        <v>0</v>
      </c>
    </row>
    <row r="181" spans="2:13" ht="15.5" x14ac:dyDescent="0.35">
      <c r="C181" t="s">
        <v>15</v>
      </c>
      <c r="I181" s="5">
        <v>5000000000</v>
      </c>
      <c r="J181" s="5">
        <v>5000000000</v>
      </c>
      <c r="K181" s="5">
        <v>4000000000</v>
      </c>
      <c r="L181" s="5">
        <v>30000000000</v>
      </c>
      <c r="M181" s="5">
        <v>-25000000000</v>
      </c>
    </row>
    <row r="182" spans="2:13" ht="15.5" x14ac:dyDescent="0.35">
      <c r="C182" t="s">
        <v>17</v>
      </c>
      <c r="I182" s="6">
        <v>68.25</v>
      </c>
      <c r="J182" s="6">
        <v>71.069999999999993</v>
      </c>
      <c r="K182" s="6">
        <v>56.95</v>
      </c>
      <c r="L182" s="6">
        <v>399.99</v>
      </c>
      <c r="M182" s="6">
        <v>-330.27</v>
      </c>
    </row>
    <row r="184" spans="2:13" ht="15.5" x14ac:dyDescent="0.35">
      <c r="B184" t="s">
        <v>260</v>
      </c>
      <c r="C184" t="s">
        <v>261</v>
      </c>
      <c r="D184" s="5">
        <v>59000000</v>
      </c>
      <c r="E184" s="5">
        <v>161000000</v>
      </c>
      <c r="F184" s="5">
        <v>28000000</v>
      </c>
      <c r="G184" s="5">
        <v>94000000</v>
      </c>
      <c r="H184" s="5">
        <v>440000000</v>
      </c>
      <c r="I184" s="5">
        <v>577000000</v>
      </c>
      <c r="J184" s="5">
        <v>401000000</v>
      </c>
      <c r="K184" s="5">
        <v>635000000</v>
      </c>
      <c r="L184" s="5">
        <v>801000000</v>
      </c>
      <c r="M184" s="5">
        <v>417000000</v>
      </c>
    </row>
    <row r="185" spans="2:13" ht="15.5" x14ac:dyDescent="0.35">
      <c r="C185" t="s">
        <v>51</v>
      </c>
      <c r="D185" s="6">
        <v>0.79</v>
      </c>
      <c r="E185" s="6">
        <v>2.13</v>
      </c>
      <c r="F185" s="6">
        <v>0.37</v>
      </c>
      <c r="G185" s="6">
        <v>1.25</v>
      </c>
      <c r="H185" s="6">
        <v>5.83</v>
      </c>
      <c r="I185" s="6">
        <v>7.65</v>
      </c>
      <c r="J185" s="6">
        <v>5.32</v>
      </c>
      <c r="K185" s="6">
        <v>8.42</v>
      </c>
      <c r="L185" s="6">
        <v>10.62</v>
      </c>
      <c r="M185" s="6">
        <v>5.53</v>
      </c>
    </row>
    <row r="186" spans="2:13" ht="15.5" x14ac:dyDescent="0.35">
      <c r="C186" t="s">
        <v>262</v>
      </c>
      <c r="D186" s="5">
        <v>13000000000</v>
      </c>
      <c r="E186" s="5">
        <v>40000000000</v>
      </c>
      <c r="F186" s="5">
        <v>27000000000</v>
      </c>
      <c r="G186" s="5">
        <v>29000000000</v>
      </c>
      <c r="H186" s="5">
        <v>106000000000</v>
      </c>
      <c r="I186" s="5">
        <v>108000000000</v>
      </c>
      <c r="J186" s="5">
        <v>103000000000</v>
      </c>
      <c r="K186" s="5">
        <v>103000000000</v>
      </c>
      <c r="L186" s="5">
        <v>104000000000</v>
      </c>
      <c r="M186" s="5">
        <v>118000000000</v>
      </c>
    </row>
    <row r="187" spans="2:13" ht="15.5" x14ac:dyDescent="0.35">
      <c r="C187" t="s">
        <v>344</v>
      </c>
      <c r="I187" s="6">
        <v>54.2</v>
      </c>
    </row>
    <row r="188" spans="2:13" ht="15.5" x14ac:dyDescent="0.35">
      <c r="C188" t="s">
        <v>345</v>
      </c>
      <c r="I188" s="6">
        <v>69.739999999999995</v>
      </c>
    </row>
    <row r="189" spans="2:13" ht="15.5" x14ac:dyDescent="0.35">
      <c r="C189" t="s">
        <v>263</v>
      </c>
      <c r="I189" s="6">
        <v>6.95</v>
      </c>
    </row>
    <row r="190" spans="2:13" ht="15.5" x14ac:dyDescent="0.35">
      <c r="C190" t="s">
        <v>346</v>
      </c>
      <c r="I190" s="6">
        <v>1.43E-2</v>
      </c>
    </row>
    <row r="191" spans="2:13" ht="15.5" x14ac:dyDescent="0.35">
      <c r="C191" t="s">
        <v>347</v>
      </c>
      <c r="I191" s="6">
        <v>0.22</v>
      </c>
    </row>
    <row r="192" spans="2:13" ht="15.5" x14ac:dyDescent="0.35">
      <c r="C192" t="s">
        <v>348</v>
      </c>
      <c r="I192" s="6">
        <v>0.18</v>
      </c>
    </row>
    <row r="193" spans="3:9" ht="15.5" x14ac:dyDescent="0.35">
      <c r="C193" t="s">
        <v>349</v>
      </c>
      <c r="I193" s="6">
        <v>0.69</v>
      </c>
    </row>
    <row r="194" spans="3:9" ht="15.5" x14ac:dyDescent="0.35">
      <c r="C194" t="s">
        <v>350</v>
      </c>
      <c r="I194" s="6">
        <v>0.69</v>
      </c>
    </row>
    <row r="195" spans="3:9" ht="15.5" x14ac:dyDescent="0.35">
      <c r="C195" t="s">
        <v>351</v>
      </c>
      <c r="I195" s="6">
        <v>12.16</v>
      </c>
    </row>
    <row r="196" spans="3:9" ht="15.5" x14ac:dyDescent="0.35">
      <c r="C196" t="s">
        <v>264</v>
      </c>
      <c r="I196" s="6">
        <v>6.19</v>
      </c>
    </row>
    <row r="197" spans="3:9" ht="15.5" x14ac:dyDescent="0.35">
      <c r="C197" t="s">
        <v>451</v>
      </c>
      <c r="I197" s="6">
        <v>1.59</v>
      </c>
    </row>
    <row r="198" spans="3:9" ht="15.5" x14ac:dyDescent="0.35">
      <c r="C198" t="s">
        <v>452</v>
      </c>
      <c r="I198" s="6">
        <v>-6.73</v>
      </c>
    </row>
    <row r="199" spans="3:9" ht="15.5" x14ac:dyDescent="0.35">
      <c r="C199" t="s">
        <v>352</v>
      </c>
      <c r="I199" s="6">
        <v>4.53</v>
      </c>
    </row>
    <row r="200" spans="3:9" ht="15.5" x14ac:dyDescent="0.35">
      <c r="C200" t="s">
        <v>353</v>
      </c>
      <c r="I200" s="6">
        <v>5.83</v>
      </c>
    </row>
    <row r="201" spans="3:9" ht="15.5" x14ac:dyDescent="0.35">
      <c r="C201" t="s">
        <v>354</v>
      </c>
      <c r="I201" s="6">
        <v>1432.81</v>
      </c>
    </row>
    <row r="202" spans="3:9" ht="15.5" x14ac:dyDescent="0.35">
      <c r="C202" t="s">
        <v>355</v>
      </c>
      <c r="D202" s="6">
        <v>15.52</v>
      </c>
    </row>
    <row r="203" spans="3:9" ht="15.5" x14ac:dyDescent="0.35">
      <c r="C203" t="s">
        <v>356</v>
      </c>
      <c r="I203" s="6">
        <v>1790.5</v>
      </c>
    </row>
    <row r="204" spans="3:9" ht="15.5" x14ac:dyDescent="0.35">
      <c r="C204" t="s">
        <v>357</v>
      </c>
      <c r="I204" s="6">
        <v>458.51</v>
      </c>
    </row>
    <row r="205" spans="3:9" ht="15.5" x14ac:dyDescent="0.35">
      <c r="C205" t="s">
        <v>265</v>
      </c>
      <c r="D205" s="6">
        <v>1.04</v>
      </c>
    </row>
    <row r="206" spans="3:9" ht="15.5" x14ac:dyDescent="0.35">
      <c r="C206" t="s">
        <v>266</v>
      </c>
      <c r="D206" s="6">
        <v>0.56999999999999995</v>
      </c>
    </row>
    <row r="207" spans="3:9" ht="15.5" x14ac:dyDescent="0.35">
      <c r="C207" t="s">
        <v>267</v>
      </c>
      <c r="D207" s="6">
        <v>0.84</v>
      </c>
    </row>
    <row r="208" spans="3:9" ht="15.5" x14ac:dyDescent="0.35">
      <c r="C208" t="s">
        <v>269</v>
      </c>
      <c r="D208" s="6">
        <v>0.86</v>
      </c>
    </row>
    <row r="209" spans="3:9" ht="15.5" x14ac:dyDescent="0.35">
      <c r="C209" t="s">
        <v>270</v>
      </c>
      <c r="D209" s="6">
        <v>0.31</v>
      </c>
    </row>
    <row r="210" spans="3:9" ht="15.5" x14ac:dyDescent="0.35">
      <c r="C210" t="s">
        <v>271</v>
      </c>
      <c r="D210" s="6">
        <v>2.69</v>
      </c>
    </row>
    <row r="211" spans="3:9" ht="15.5" x14ac:dyDescent="0.35">
      <c r="C211" t="s">
        <v>272</v>
      </c>
      <c r="I211" s="6">
        <v>0.96</v>
      </c>
    </row>
    <row r="212" spans="3:9" ht="15.5" x14ac:dyDescent="0.35">
      <c r="C212" t="s">
        <v>13</v>
      </c>
      <c r="D212" s="5">
        <v>-21000000000</v>
      </c>
    </row>
    <row r="213" spans="3:9" ht="15.5" x14ac:dyDescent="0.35">
      <c r="C213" t="s">
        <v>358</v>
      </c>
      <c r="I213" s="6">
        <v>1.91</v>
      </c>
    </row>
    <row r="214" spans="3:9" ht="15.5" x14ac:dyDescent="0.35">
      <c r="C214" t="s">
        <v>273</v>
      </c>
      <c r="I214" s="6">
        <v>8.9999999999999998E-4</v>
      </c>
    </row>
    <row r="215" spans="3:9" ht="15.5" x14ac:dyDescent="0.35">
      <c r="C215" t="s">
        <v>274</v>
      </c>
      <c r="I215" s="6">
        <v>2.5000000000000001E-3</v>
      </c>
    </row>
    <row r="216" spans="3:9" ht="15.5" x14ac:dyDescent="0.35">
      <c r="C216" t="s">
        <v>275</v>
      </c>
      <c r="I216" s="6">
        <v>8.2100000000000006E-2</v>
      </c>
    </row>
    <row r="217" spans="3:9" ht="15.5" x14ac:dyDescent="0.35">
      <c r="C217" t="s">
        <v>359</v>
      </c>
      <c r="I217" s="6">
        <v>4.7100000000000003E-2</v>
      </c>
    </row>
    <row r="218" spans="3:9" ht="15.5" x14ac:dyDescent="0.35">
      <c r="C218" t="s">
        <v>276</v>
      </c>
      <c r="D218" s="6">
        <v>195.2</v>
      </c>
    </row>
    <row r="219" spans="3:9" ht="15.5" x14ac:dyDescent="0.35">
      <c r="C219" t="s">
        <v>277</v>
      </c>
      <c r="D219" s="6">
        <v>567.30999999999995</v>
      </c>
    </row>
    <row r="220" spans="3:9" ht="15.5" x14ac:dyDescent="0.35">
      <c r="C220" t="s">
        <v>278</v>
      </c>
      <c r="D220" s="6">
        <v>10.130000000000001</v>
      </c>
    </row>
    <row r="221" spans="3:9" ht="15.5" x14ac:dyDescent="0.35">
      <c r="C221" t="s">
        <v>279</v>
      </c>
      <c r="D221" s="6">
        <v>752.38</v>
      </c>
    </row>
    <row r="222" spans="3:9" ht="15.5" x14ac:dyDescent="0.35">
      <c r="C222" t="s">
        <v>280</v>
      </c>
      <c r="D222" s="6">
        <v>0.47</v>
      </c>
    </row>
    <row r="223" spans="3:9" ht="15.5" x14ac:dyDescent="0.35">
      <c r="C223" t="s">
        <v>281</v>
      </c>
      <c r="I223" s="6">
        <v>0.3</v>
      </c>
    </row>
    <row r="224" spans="3:9" ht="15.5" x14ac:dyDescent="0.35">
      <c r="C224" t="s">
        <v>282</v>
      </c>
      <c r="I224" s="6">
        <v>1.57</v>
      </c>
    </row>
    <row r="225" spans="3:9" ht="15.5" x14ac:dyDescent="0.35">
      <c r="C225" t="s">
        <v>47</v>
      </c>
      <c r="I225" s="5">
        <v>24000000000</v>
      </c>
    </row>
    <row r="226" spans="3:9" ht="15.5" x14ac:dyDescent="0.35">
      <c r="C226" t="s">
        <v>283</v>
      </c>
      <c r="I226" s="5">
        <v>248000000000</v>
      </c>
    </row>
    <row r="227" spans="3:9" ht="15.5" x14ac:dyDescent="0.35">
      <c r="C227" t="s">
        <v>284</v>
      </c>
      <c r="I227" s="5">
        <v>75420000</v>
      </c>
    </row>
    <row r="228" spans="3:9" ht="15.5" x14ac:dyDescent="0.35">
      <c r="C228" t="s">
        <v>285</v>
      </c>
      <c r="I228" s="6">
        <v>0.41</v>
      </c>
    </row>
    <row r="229" spans="3:9" ht="15.5" x14ac:dyDescent="0.35">
      <c r="C229" t="s">
        <v>286</v>
      </c>
      <c r="D229" s="6">
        <v>0.37670000000000003</v>
      </c>
    </row>
    <row r="230" spans="3:9" ht="15.5" x14ac:dyDescent="0.35">
      <c r="C230" t="s">
        <v>287</v>
      </c>
      <c r="D230" s="6">
        <v>0.2475</v>
      </c>
    </row>
    <row r="231" spans="3:9" ht="15.5" x14ac:dyDescent="0.35">
      <c r="C231" t="s">
        <v>288</v>
      </c>
      <c r="D231" s="6">
        <v>4.5999999999999999E-3</v>
      </c>
    </row>
    <row r="232" spans="3:9" ht="15.5" x14ac:dyDescent="0.35">
      <c r="C232" t="s">
        <v>453</v>
      </c>
      <c r="D232" s="6">
        <v>-0.41259999999999997</v>
      </c>
    </row>
    <row r="233" spans="3:9" ht="15.5" x14ac:dyDescent="0.35">
      <c r="C233" t="s">
        <v>289</v>
      </c>
      <c r="D233" s="6">
        <v>-0.4108</v>
      </c>
    </row>
    <row r="234" spans="3:9" ht="15.5" x14ac:dyDescent="0.35">
      <c r="C234" t="s">
        <v>360</v>
      </c>
      <c r="D234" s="6">
        <v>-0.74860000000000004</v>
      </c>
    </row>
    <row r="235" spans="3:9" ht="15.5" x14ac:dyDescent="0.35">
      <c r="C235" t="s">
        <v>293</v>
      </c>
      <c r="I235" s="5">
        <v>6</v>
      </c>
    </row>
    <row r="236" spans="3:9" ht="15.5" x14ac:dyDescent="0.35">
      <c r="C236" t="s">
        <v>294</v>
      </c>
      <c r="I236" s="6">
        <v>0.71</v>
      </c>
    </row>
    <row r="237" spans="3:9" ht="15.5" x14ac:dyDescent="0.35">
      <c r="C237" t="s">
        <v>295</v>
      </c>
      <c r="I237" s="6">
        <v>0.01</v>
      </c>
    </row>
    <row r="238" spans="3:9" ht="15.5" x14ac:dyDescent="0.35">
      <c r="C238" t="s">
        <v>458</v>
      </c>
      <c r="I238" s="6">
        <v>0.13</v>
      </c>
    </row>
    <row r="239" spans="3:9" ht="15.5" x14ac:dyDescent="0.35">
      <c r="C239" t="s">
        <v>296</v>
      </c>
      <c r="I239" s="6">
        <v>0.42</v>
      </c>
    </row>
    <row r="240" spans="3:9" ht="15.5" x14ac:dyDescent="0.35">
      <c r="C240" t="s">
        <v>361</v>
      </c>
      <c r="I240" s="6">
        <v>0.91</v>
      </c>
    </row>
    <row r="241" spans="3:9" ht="15.5" x14ac:dyDescent="0.35">
      <c r="C241" t="s">
        <v>297</v>
      </c>
      <c r="I241" s="6">
        <v>0.97</v>
      </c>
    </row>
    <row r="242" spans="3:9" ht="15.5" x14ac:dyDescent="0.35">
      <c r="C242" t="s">
        <v>298</v>
      </c>
      <c r="I242" s="6">
        <v>0.95</v>
      </c>
    </row>
    <row r="243" spans="3:9" ht="15.5" x14ac:dyDescent="0.35">
      <c r="C243" t="s">
        <v>299</v>
      </c>
      <c r="I243" s="5">
        <v>108000000000</v>
      </c>
    </row>
    <row r="244" spans="3:9" ht="15.5" x14ac:dyDescent="0.35">
      <c r="C244" t="s">
        <v>300</v>
      </c>
      <c r="I244" s="5">
        <v>29000000000</v>
      </c>
    </row>
    <row r="245" spans="3:9" ht="15.5" x14ac:dyDescent="0.35">
      <c r="C245" t="s">
        <v>301</v>
      </c>
      <c r="I245" s="5">
        <v>40000000000</v>
      </c>
    </row>
    <row r="246" spans="3:9" ht="15.5" x14ac:dyDescent="0.35">
      <c r="C246" t="s">
        <v>302</v>
      </c>
      <c r="I246" s="5">
        <v>0</v>
      </c>
    </row>
    <row r="247" spans="3:9" ht="15.5" x14ac:dyDescent="0.35">
      <c r="C247" t="s">
        <v>303</v>
      </c>
      <c r="D247" s="5">
        <v>1000000000</v>
      </c>
    </row>
    <row r="248" spans="3:9" ht="15.5" x14ac:dyDescent="0.35">
      <c r="C248" t="s">
        <v>304</v>
      </c>
      <c r="D248" s="5">
        <v>364000000000</v>
      </c>
    </row>
    <row r="249" spans="3:9" ht="15.5" x14ac:dyDescent="0.35">
      <c r="C249" t="s">
        <v>305</v>
      </c>
      <c r="D249" s="5">
        <v>117000000000</v>
      </c>
    </row>
    <row r="250" spans="3:9" ht="15.5" x14ac:dyDescent="0.35">
      <c r="C250" t="s">
        <v>245</v>
      </c>
      <c r="D250" s="5">
        <v>4000000000</v>
      </c>
    </row>
    <row r="251" spans="3:9" ht="15.5" x14ac:dyDescent="0.35">
      <c r="C251" t="s">
        <v>306</v>
      </c>
      <c r="I251" s="5">
        <v>135000000000</v>
      </c>
    </row>
    <row r="252" spans="3:9" ht="15.5" x14ac:dyDescent="0.35">
      <c r="C252" t="s">
        <v>242</v>
      </c>
      <c r="D252" s="5">
        <v>114000000000</v>
      </c>
    </row>
    <row r="253" spans="3:9" ht="15.5" x14ac:dyDescent="0.35">
      <c r="C253" t="s">
        <v>24</v>
      </c>
      <c r="D253" s="5">
        <v>114000000000</v>
      </c>
    </row>
    <row r="254" spans="3:9" ht="15.5" x14ac:dyDescent="0.35">
      <c r="C254" t="s">
        <v>21</v>
      </c>
      <c r="D254" s="5">
        <v>113000000000</v>
      </c>
    </row>
    <row r="255" spans="3:9" ht="15.5" x14ac:dyDescent="0.35">
      <c r="C255" t="s">
        <v>244</v>
      </c>
      <c r="I255" s="5">
        <v>247000000000</v>
      </c>
    </row>
    <row r="256" spans="3:9" ht="15.5" x14ac:dyDescent="0.35">
      <c r="C256" t="s">
        <v>307</v>
      </c>
      <c r="I256" s="5">
        <v>35000000000</v>
      </c>
    </row>
    <row r="257" spans="3:9" ht="15.5" x14ac:dyDescent="0.35">
      <c r="C257" t="s">
        <v>308</v>
      </c>
      <c r="I257" s="5">
        <v>21000000000</v>
      </c>
    </row>
    <row r="258" spans="3:9" ht="15.5" x14ac:dyDescent="0.35">
      <c r="C258" t="s">
        <v>309</v>
      </c>
      <c r="I258" s="5">
        <v>-56000000000</v>
      </c>
    </row>
    <row r="259" spans="3:9" ht="15.5" x14ac:dyDescent="0.35">
      <c r="C259" t="s">
        <v>311</v>
      </c>
      <c r="I259" s="5">
        <v>35000000000</v>
      </c>
    </row>
  </sheetData>
  <pageMargins left="0.7" right="0.7" top="0.75" bottom="0.75" header="0.3" footer="0.3"/>
  <ignoredErrors>
    <ignoredError sqref="A1:M260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32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730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731</v>
      </c>
      <c r="D2" s="2" vm="129">
        <f ca="1">IFERROR(_xlfn.STOCKHISTORY("XIDX:" &amp; $C$1, D3, , 0, 0, 1), "Libur")</f>
        <v>318</v>
      </c>
      <c r="E2" s="2" vm="130">
        <f ca="1">IFERROR(_xlfn.STOCKHISTORY("XIDX:" &amp; $C$1, E3, , 0, 0, 1), "Libur")</f>
        <v>206</v>
      </c>
      <c r="H2" s="2" vm="130">
        <f ca="1">IFERROR(INDEX(D2:G2,COUNT(D2:G2)),"")</f>
        <v>206</v>
      </c>
      <c r="I2" s="2" t="str">
        <f t="shared" ref="I2:Z2" ca="1" si="0">IFERROR(_xlfn.STOCKHISTORY("XIDX:" &amp; $C$1, I1, , 0, 0, 1), "Libur")</f>
        <v>Libur</v>
      </c>
      <c r="J2" s="2" vm="131">
        <f t="shared" ca="1" si="0"/>
        <v>97</v>
      </c>
      <c r="K2" s="2" vm="13">
        <f t="shared" ca="1" si="0"/>
        <v>113</v>
      </c>
      <c r="L2" s="2" vm="132">
        <f t="shared" ca="1" si="0"/>
        <v>128</v>
      </c>
      <c r="M2" s="2" vm="133">
        <f t="shared" ca="1" si="0"/>
        <v>109</v>
      </c>
      <c r="N2" s="2" vm="134">
        <f t="shared" ca="1" si="0"/>
        <v>114</v>
      </c>
      <c r="O2" s="2" vm="135">
        <f t="shared" ca="1" si="0"/>
        <v>101</v>
      </c>
      <c r="P2" s="2" vm="136">
        <f t="shared" ca="1" si="0"/>
        <v>107</v>
      </c>
      <c r="Q2" s="2" vm="48">
        <f t="shared" ca="1" si="0"/>
        <v>163</v>
      </c>
      <c r="R2" s="2" vm="137">
        <f t="shared" ca="1" si="0"/>
        <v>500</v>
      </c>
      <c r="S2" s="2" t="str">
        <f t="shared" ca="1" si="0"/>
        <v>Libur</v>
      </c>
      <c r="T2" s="2" vm="137">
        <f t="shared" ca="1" si="0"/>
        <v>500</v>
      </c>
      <c r="U2" s="2" vm="137">
        <f t="shared" ca="1" si="0"/>
        <v>500</v>
      </c>
      <c r="V2" s="2" vm="108">
        <f t="shared" ca="1" si="0"/>
        <v>930</v>
      </c>
      <c r="W2" s="2" vm="79">
        <f t="shared" ca="1" si="0"/>
        <v>2850</v>
      </c>
      <c r="X2" s="2" vm="123">
        <f t="shared" ca="1" si="0"/>
        <v>3900</v>
      </c>
      <c r="Y2" s="2" vm="138">
        <f t="shared" ca="1" si="0"/>
        <v>5782.9381000000003</v>
      </c>
      <c r="Z2" s="2" vm="139">
        <f t="shared" ca="1" si="0"/>
        <v>2548.4133999999999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718735000000</v>
      </c>
      <c r="E4" s="2">
        <f>IFERROR(INDEX(E51:E500,MATCH($C$4,$C$51:$C$500,0)),"")</f>
        <v>561076000000</v>
      </c>
      <c r="H4" s="2">
        <f>IFERROR(SUM(D4:G4)*(4/MAX(1,COUNT(D4:G4))),"")</f>
        <v>2559622000000</v>
      </c>
      <c r="I4" s="2">
        <f t="shared" ref="I4:Z4" si="1">IFERROR(INDEX(I51:I500,MATCH($C$4,$C$51:$C$500,0)),"")</f>
        <v>2557260000000</v>
      </c>
      <c r="J4" s="2">
        <f t="shared" si="1"/>
        <v>2327870000000</v>
      </c>
      <c r="K4" s="2">
        <f t="shared" si="1"/>
        <v>2405153000000</v>
      </c>
      <c r="L4" s="2">
        <f t="shared" si="1"/>
        <v>4189330000000</v>
      </c>
      <c r="M4" s="2">
        <f t="shared" si="1"/>
        <v>3971114000000</v>
      </c>
      <c r="N4" s="2">
        <f t="shared" si="1"/>
        <v>2506717000000</v>
      </c>
      <c r="O4" s="2">
        <f t="shared" si="1"/>
        <v>1984017000000</v>
      </c>
      <c r="P4" s="2">
        <f t="shared" si="1"/>
        <v>1951840000000</v>
      </c>
      <c r="Q4" s="2">
        <f t="shared" si="1"/>
        <v>1504817000000</v>
      </c>
      <c r="R4" s="2">
        <f t="shared" si="1"/>
        <v>1565243696000</v>
      </c>
      <c r="S4" s="2">
        <f t="shared" si="1"/>
        <v>2021646748000</v>
      </c>
      <c r="T4" s="2">
        <f t="shared" si="1"/>
        <v>2636703408000</v>
      </c>
      <c r="U4" s="2">
        <f t="shared" si="1"/>
        <v>2076486069000</v>
      </c>
      <c r="V4" s="2">
        <f t="shared" si="1"/>
        <v>2485429887000</v>
      </c>
      <c r="W4" s="2">
        <f t="shared" si="1"/>
        <v>4367080851000</v>
      </c>
      <c r="X4" s="2">
        <f t="shared" si="1"/>
        <v>3004453565000</v>
      </c>
      <c r="Y4" s="2">
        <f t="shared" si="1"/>
        <v>2325282030</v>
      </c>
      <c r="Z4" s="2">
        <f t="shared" si="1"/>
        <v>2931418722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-269571000000</v>
      </c>
      <c r="E5" s="2">
        <f>IFERROR(INDEX(E51:E500,MATCH($C$5,$C$51:$C$500,0)),"")</f>
        <v>1423000000</v>
      </c>
      <c r="H5" s="2">
        <f>IFERROR(SUM(D5:G5)*(4/MAX(1,COUNT(D5:G5))),"")</f>
        <v>-536296000000</v>
      </c>
      <c r="I5" s="2">
        <f t="shared" ref="I5:Z5" si="2">IFERROR(INDEX(I51:I500,MATCH($C$5,$C$51:$C$500,0)),"")</f>
        <v>6030000000</v>
      </c>
      <c r="J5" s="2">
        <f t="shared" si="2"/>
        <v>147345000000</v>
      </c>
      <c r="K5" s="2">
        <f t="shared" si="2"/>
        <v>0</v>
      </c>
      <c r="L5" s="2">
        <f t="shared" si="2"/>
        <v>0</v>
      </c>
      <c r="M5" s="2">
        <f t="shared" si="2"/>
        <v>0</v>
      </c>
      <c r="N5" s="2">
        <f t="shared" si="2"/>
        <v>0</v>
      </c>
      <c r="O5" s="2">
        <f t="shared" si="2"/>
        <v>0</v>
      </c>
      <c r="P5" s="2">
        <f t="shared" si="2"/>
        <v>0</v>
      </c>
      <c r="Q5" s="2">
        <f t="shared" si="2"/>
        <v>0</v>
      </c>
      <c r="R5" s="2">
        <f t="shared" si="2"/>
        <v>0</v>
      </c>
      <c r="S5" s="2">
        <f t="shared" si="2"/>
        <v>0</v>
      </c>
      <c r="T5" s="2">
        <f t="shared" si="2"/>
        <v>0</v>
      </c>
      <c r="U5" s="2">
        <f t="shared" si="2"/>
        <v>0</v>
      </c>
      <c r="V5" s="2">
        <f t="shared" si="2"/>
        <v>0</v>
      </c>
      <c r="W5" s="2">
        <f t="shared" si="2"/>
        <v>667020311000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-5538760000000</v>
      </c>
      <c r="E6" s="2">
        <f>IFERROR(INDEX(E51:E500,MATCH($C$6,$C$51:$C$500,0)),"")</f>
        <v>-5269189000000</v>
      </c>
      <c r="H6" s="2">
        <f>IFERROR(INDEX(D6:G6,COUNT(D6:G6)),"")</f>
        <v>-5269189000000</v>
      </c>
      <c r="I6" s="2">
        <f t="shared" ref="I6:Z6" si="3">IFERROR(INDEX(I51:I500,MATCH($C$6,$C$51:$C$500,0)),"")</f>
        <v>-5270612000000</v>
      </c>
      <c r="J6" s="2">
        <f t="shared" si="3"/>
        <v>-5276487000000</v>
      </c>
      <c r="K6" s="2">
        <f t="shared" si="3"/>
        <v>-5932870000000</v>
      </c>
      <c r="L6" s="2">
        <f t="shared" si="3"/>
        <v>-5956620000000</v>
      </c>
      <c r="M6" s="2">
        <f t="shared" si="3"/>
        <v>-6892884000000</v>
      </c>
      <c r="N6" s="2">
        <f t="shared" si="3"/>
        <v>-7010459000000</v>
      </c>
      <c r="O6" s="2">
        <f t="shared" si="3"/>
        <v>-5446411000000</v>
      </c>
      <c r="P6" s="2">
        <f t="shared" si="3"/>
        <v>-1434710000000</v>
      </c>
      <c r="Q6" s="2">
        <f t="shared" si="3"/>
        <v>-468444000000</v>
      </c>
      <c r="R6" s="2">
        <f t="shared" si="3"/>
        <v>1197689182000</v>
      </c>
      <c r="S6" s="2">
        <f t="shared" si="3"/>
        <v>3356805612000</v>
      </c>
      <c r="T6" s="2">
        <f t="shared" si="3"/>
        <v>4154202907000</v>
      </c>
      <c r="U6" s="2">
        <f t="shared" si="3"/>
        <v>4867199444000</v>
      </c>
      <c r="V6" s="2">
        <f t="shared" si="3"/>
        <v>7914402808000</v>
      </c>
      <c r="W6" s="2">
        <f t="shared" si="3"/>
        <v>9057562447000</v>
      </c>
      <c r="X6" s="2">
        <f t="shared" si="3"/>
        <v>8547257490000</v>
      </c>
      <c r="Y6" s="2">
        <f t="shared" si="3"/>
        <v>2670741288000</v>
      </c>
      <c r="Z6" s="2">
        <f t="shared" si="3"/>
        <v>2471178319000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2.5</v>
      </c>
      <c r="E7" s="3">
        <f>IFERROR(INDEX(E51:E500,MATCH($C$7,$C$51:$C$500,0))/1000000000,"")</f>
        <v>2.5</v>
      </c>
      <c r="H7" s="3">
        <f>IFERROR(INDEX(D7:G7,COUNT(D7:G7)),"")</f>
        <v>2.5</v>
      </c>
      <c r="I7" s="3">
        <f t="shared" ref="I7:Z7" si="4">IFERROR(INDEX(I51:I500,MATCH($C$7,$C$51:$C$500,0))/1000000000,"")</f>
        <v>2.5</v>
      </c>
      <c r="J7" s="3">
        <f t="shared" si="4"/>
        <v>2.5</v>
      </c>
      <c r="K7" s="3">
        <f t="shared" si="4"/>
        <v>2.5</v>
      </c>
      <c r="L7" s="3">
        <f t="shared" si="4"/>
        <v>2.5</v>
      </c>
      <c r="M7" s="3">
        <f t="shared" si="4"/>
        <v>2.5</v>
      </c>
      <c r="N7" s="3">
        <f t="shared" si="4"/>
        <v>2.5</v>
      </c>
      <c r="O7" s="3">
        <f t="shared" si="4"/>
        <v>2.5</v>
      </c>
      <c r="P7" s="3">
        <f t="shared" si="4"/>
        <v>2.5</v>
      </c>
      <c r="Q7" s="3">
        <f t="shared" si="4"/>
        <v>1.37</v>
      </c>
      <c r="R7" s="3">
        <f t="shared" si="4"/>
        <v>13.72</v>
      </c>
      <c r="S7" s="3">
        <f t="shared" si="4"/>
        <v>13.72</v>
      </c>
      <c r="T7" s="3">
        <f t="shared" si="4"/>
        <v>13.72</v>
      </c>
      <c r="U7" s="3">
        <f t="shared" si="4"/>
        <v>13.72</v>
      </c>
      <c r="V7" s="3">
        <f t="shared" si="4"/>
        <v>13.72</v>
      </c>
      <c r="W7" s="3">
        <f t="shared" si="4"/>
        <v>13.69</v>
      </c>
      <c r="X7" s="3">
        <f t="shared" si="4"/>
        <v>13.55</v>
      </c>
      <c r="Y7" s="3">
        <f t="shared" si="4"/>
        <v>136.69</v>
      </c>
      <c r="Z7" s="3">
        <f t="shared" si="4"/>
        <v>136.69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21000000000</v>
      </c>
      <c r="E8" s="2">
        <f>IFERROR(INDEX(E51:E500,MATCH("Free cash flow (Quarter)",$C$51:$C$500,0)),"")</f>
        <v>-49000000000</v>
      </c>
      <c r="H8" s="2">
        <f>IFERROR(INDEX(D8:G8,COUNT(D8:G8)),"")</f>
        <v>-49000000000</v>
      </c>
      <c r="I8" s="2">
        <f t="shared" ref="I8:Z8" si="5">IFERROR(INDEX(I51:I500,MATCH($C$8,$C$51:$C$500,0)),"")</f>
        <v>34000000000</v>
      </c>
      <c r="J8" s="2">
        <f t="shared" si="5"/>
        <v>106000000000</v>
      </c>
      <c r="K8" s="2">
        <f t="shared" si="5"/>
        <v>-259000000000</v>
      </c>
      <c r="L8" s="2">
        <f t="shared" si="5"/>
        <v>-408000000000</v>
      </c>
      <c r="M8" s="2">
        <f t="shared" si="5"/>
        <v>-291000000000</v>
      </c>
      <c r="N8" s="2">
        <f t="shared" si="5"/>
        <v>-137000000000</v>
      </c>
      <c r="O8" s="2">
        <f t="shared" si="5"/>
        <v>-192000000000</v>
      </c>
      <c r="P8" s="2">
        <f t="shared" si="5"/>
        <v>-46000000000</v>
      </c>
      <c r="Q8" s="2">
        <f t="shared" si="5"/>
        <v>87000000000</v>
      </c>
      <c r="R8" s="2">
        <f t="shared" si="5"/>
        <v>-54000000000</v>
      </c>
      <c r="S8" s="2">
        <f t="shared" si="5"/>
        <v>-115000000000</v>
      </c>
      <c r="T8" s="2">
        <f t="shared" si="5"/>
        <v>-123000000000</v>
      </c>
      <c r="U8" s="2">
        <f t="shared" si="5"/>
        <v>-137000000000</v>
      </c>
      <c r="V8" s="2">
        <f t="shared" si="5"/>
        <v>118000000000</v>
      </c>
      <c r="W8" s="2">
        <f t="shared" si="5"/>
        <v>666000000000</v>
      </c>
      <c r="X8" s="2">
        <f t="shared" si="5"/>
        <v>349000000000</v>
      </c>
      <c r="Y8" s="2">
        <f t="shared" si="5"/>
        <v>249000000000</v>
      </c>
      <c r="Z8" s="2">
        <f t="shared" si="5"/>
        <v>387000000000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8.32</v>
      </c>
      <c r="E9" s="3">
        <f>IFERROR(INDEX(E51:E500,MATCH("Free cash flow per share (Quarter)",$C$51:$C$500,0)),"")</f>
        <v>-19.71</v>
      </c>
      <c r="H9" s="3">
        <f>IFERROR(INDEX(D9:G9,COUNT(D9:G9)),"")</f>
        <v>-19.71</v>
      </c>
      <c r="I9" s="3">
        <f t="shared" ref="I9:Z9" si="6">IFERROR(INDEX(I51:I500,MATCH($C$9,$C$51:$C$500,0)),"")</f>
        <v>13.63</v>
      </c>
      <c r="J9" s="3">
        <f t="shared" si="6"/>
        <v>42.42</v>
      </c>
      <c r="K9" s="3">
        <f t="shared" si="6"/>
        <v>-103.66</v>
      </c>
      <c r="L9" s="3">
        <f t="shared" si="6"/>
        <v>-163.01</v>
      </c>
      <c r="M9" s="3">
        <f t="shared" si="6"/>
        <v>-116.54</v>
      </c>
      <c r="N9" s="3">
        <f t="shared" si="6"/>
        <v>-54.98</v>
      </c>
      <c r="O9" s="3">
        <f t="shared" si="6"/>
        <v>-76.75</v>
      </c>
      <c r="P9" s="3">
        <f t="shared" si="6"/>
        <v>-18.329999999999998</v>
      </c>
      <c r="Q9" s="3">
        <f t="shared" si="6"/>
        <v>63.49</v>
      </c>
      <c r="R9" s="3">
        <f t="shared" si="6"/>
        <v>-3.92</v>
      </c>
      <c r="S9" s="3">
        <f t="shared" si="6"/>
        <v>-8.4</v>
      </c>
      <c r="T9" s="3">
        <f t="shared" si="6"/>
        <v>-8.9499999999999993</v>
      </c>
      <c r="U9" s="3">
        <f t="shared" si="6"/>
        <v>-10</v>
      </c>
      <c r="V9" s="3">
        <f t="shared" si="6"/>
        <v>8.6</v>
      </c>
      <c r="W9" s="3">
        <f t="shared" si="6"/>
        <v>48.63</v>
      </c>
      <c r="X9" s="3">
        <f t="shared" si="6"/>
        <v>25.76</v>
      </c>
      <c r="Y9" s="3">
        <f t="shared" si="6"/>
        <v>1.82</v>
      </c>
      <c r="Z9" s="3">
        <f t="shared" si="6"/>
        <v>2.83</v>
      </c>
    </row>
    <row r="10" spans="1:26" ht="15.5" x14ac:dyDescent="0.35">
      <c r="C10" t="s">
        <v>18</v>
      </c>
      <c r="D10" s="3">
        <f ca="1">IFERROR(IF(D9=0,"",D2/D9),"")</f>
        <v>38.221153846153847</v>
      </c>
      <c r="E10" s="3">
        <f ca="1">IFERROR(IF(E9=0,"",E2/E9),"")</f>
        <v>-10.451547437848808</v>
      </c>
      <c r="I10" s="3" t="str">
        <f t="shared" ref="I10:Z10" ca="1" si="7">IFERROR(IF(I9=0,"",I2/I9),"")</f>
        <v/>
      </c>
      <c r="J10" s="3">
        <f t="shared" ca="1" si="7"/>
        <v>2.2866572371522866</v>
      </c>
      <c r="K10" s="3">
        <f t="shared" ca="1" si="7"/>
        <v>-1.0901022573798957</v>
      </c>
      <c r="L10" s="3">
        <f t="shared" ca="1" si="7"/>
        <v>-0.78522790012882648</v>
      </c>
      <c r="M10" s="3">
        <f t="shared" ca="1" si="7"/>
        <v>-0.93530118414278351</v>
      </c>
      <c r="N10" s="3">
        <f t="shared" ca="1" si="7"/>
        <v>-2.0734812659148782</v>
      </c>
      <c r="O10" s="3">
        <f t="shared" ca="1" si="7"/>
        <v>-1.3159609120521172</v>
      </c>
      <c r="P10" s="3">
        <f t="shared" ca="1" si="7"/>
        <v>-5.8374249863611567</v>
      </c>
      <c r="Q10" s="3">
        <f t="shared" ca="1" si="7"/>
        <v>2.5673334383367457</v>
      </c>
      <c r="R10" s="3">
        <f t="shared" ca="1" si="7"/>
        <v>-127.55102040816327</v>
      </c>
      <c r="S10" s="3" t="str">
        <f t="shared" ca="1" si="7"/>
        <v/>
      </c>
      <c r="T10" s="3">
        <f t="shared" ca="1" si="7"/>
        <v>-55.865921787709503</v>
      </c>
      <c r="U10" s="3">
        <f t="shared" ca="1" si="7"/>
        <v>-50</v>
      </c>
      <c r="V10" s="3">
        <f t="shared" ca="1" si="7"/>
        <v>108.13953488372094</v>
      </c>
      <c r="W10" s="3">
        <f t="shared" ca="1" si="7"/>
        <v>58.605798889574331</v>
      </c>
      <c r="X10" s="3">
        <f t="shared" ca="1" si="7"/>
        <v>151.3975155279503</v>
      </c>
      <c r="Y10" s="3">
        <f t="shared" ca="1" si="7"/>
        <v>3177.4385164835167</v>
      </c>
      <c r="Z10" s="3">
        <f t="shared" ca="1" si="7"/>
        <v>900.49943462897522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139866000000</v>
      </c>
      <c r="E11" s="2">
        <f>IFERROR(INDEX(E51:E500,MATCH($C$11,$C$51:$C$500,0)),"")</f>
        <v>120585000000</v>
      </c>
      <c r="H11" s="2">
        <f>IFERROR(INDEX(D11:G11,COUNT(D11:G11)),"")</f>
        <v>120585000000</v>
      </c>
      <c r="I11" s="2">
        <f t="shared" ref="I11:Z11" si="8">IFERROR(INDEX(I51:I500,MATCH($C$11,$C$51:$C$500,0)),"")</f>
        <v>170825000000</v>
      </c>
      <c r="J11" s="2">
        <f t="shared" si="8"/>
        <v>133874000000</v>
      </c>
      <c r="K11" s="2">
        <f t="shared" si="8"/>
        <v>123108000000</v>
      </c>
      <c r="L11" s="2">
        <f t="shared" si="8"/>
        <v>144360000000</v>
      </c>
      <c r="M11" s="2">
        <f t="shared" si="8"/>
        <v>268455000000</v>
      </c>
      <c r="N11" s="2">
        <f t="shared" si="8"/>
        <v>87465000000</v>
      </c>
      <c r="O11" s="2">
        <f t="shared" si="8"/>
        <v>78895000000</v>
      </c>
      <c r="P11" s="2">
        <f t="shared" si="8"/>
        <v>53643000000</v>
      </c>
      <c r="Q11" s="2">
        <f t="shared" si="8"/>
        <v>21925000000</v>
      </c>
      <c r="R11" s="2">
        <f t="shared" si="8"/>
        <v>60760184000</v>
      </c>
      <c r="S11" s="2">
        <f t="shared" si="8"/>
        <v>43967471000</v>
      </c>
      <c r="T11" s="2">
        <f t="shared" si="8"/>
        <v>55595947000</v>
      </c>
      <c r="U11" s="2">
        <f t="shared" si="8"/>
        <v>117017409000</v>
      </c>
      <c r="V11" s="2">
        <f t="shared" si="8"/>
        <v>120765649000</v>
      </c>
      <c r="W11" s="2">
        <f t="shared" si="8"/>
        <v>201567663000</v>
      </c>
      <c r="X11" s="2">
        <f t="shared" si="8"/>
        <v>329768431000</v>
      </c>
      <c r="Y11" s="2">
        <f t="shared" si="8"/>
        <v>167303590000</v>
      </c>
      <c r="Z11" s="2">
        <f t="shared" si="8"/>
        <v>352300659000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4632000000000</v>
      </c>
      <c r="E12" s="2">
        <f>IFERROR(INDEX(E51:E500,MATCH("Net Debt (Quarter)",$C$51:$C$500,0)),"")</f>
        <v>4606000000000</v>
      </c>
      <c r="H12" s="2">
        <f>IFERROR(INDEX(D12:G12,COUNT(D12:G12)),"")</f>
        <v>4606000000000</v>
      </c>
      <c r="I12" s="2">
        <f t="shared" ref="I12:Z12" si="9">IFERROR(INDEX(I51:I500,MATCH($C$12,$C$51:$C$500,0)),"")</f>
        <v>4499000000000</v>
      </c>
      <c r="J12" s="2">
        <f t="shared" si="9"/>
        <v>4533000000000</v>
      </c>
      <c r="K12" s="2">
        <f t="shared" si="9"/>
        <v>5935000000000</v>
      </c>
      <c r="L12" s="2">
        <f t="shared" si="9"/>
        <v>5535000000000</v>
      </c>
      <c r="M12" s="2">
        <f t="shared" si="9"/>
        <v>8699000000000</v>
      </c>
      <c r="N12" s="2">
        <f t="shared" si="9"/>
        <v>8964000000000</v>
      </c>
      <c r="O12" s="2">
        <f t="shared" si="9"/>
        <v>8844000000000</v>
      </c>
      <c r="P12" s="2">
        <f t="shared" si="9"/>
        <v>9205000000000</v>
      </c>
      <c r="Q12" s="2">
        <f t="shared" si="9"/>
        <v>9535000000000</v>
      </c>
      <c r="R12" s="2">
        <f t="shared" si="9"/>
        <v>9450000000000</v>
      </c>
      <c r="S12" s="2">
        <f t="shared" si="9"/>
        <v>9964000000000</v>
      </c>
      <c r="T12" s="2">
        <f t="shared" si="9"/>
        <v>10282000000000</v>
      </c>
      <c r="U12" s="2">
        <f t="shared" si="9"/>
        <v>10342000000000</v>
      </c>
      <c r="V12" s="2">
        <f t="shared" si="9"/>
        <v>8553000000000</v>
      </c>
      <c r="W12" s="2">
        <f t="shared" si="9"/>
        <v>7517000000000</v>
      </c>
      <c r="X12" s="2">
        <f t="shared" si="9"/>
        <v>8110000000000</v>
      </c>
      <c r="Y12" s="2">
        <f t="shared" si="9"/>
        <v>1677000000000</v>
      </c>
      <c r="Z12" s="2">
        <f t="shared" si="9"/>
        <v>1523000000000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4772000000000</v>
      </c>
      <c r="E13" s="2">
        <f>IFERROR(INDEX(E51:E500,MATCH("Total Debt (Quarter)",$C$51:$C$500,0)),"")</f>
        <v>4727000000000</v>
      </c>
      <c r="H13" s="2">
        <f>IFERROR(INDEX(D13:G13,COUNT(D13:G13)),"")</f>
        <v>4727000000000</v>
      </c>
      <c r="I13" s="2">
        <f t="shared" ref="I13:Z13" si="10">IFERROR(INDEX(I51:I500,MATCH($C$13,$C$51:$C$500,0)),"")</f>
        <v>4670000000000</v>
      </c>
      <c r="J13" s="2">
        <f t="shared" si="10"/>
        <v>4667000000000</v>
      </c>
      <c r="K13" s="2">
        <f t="shared" si="10"/>
        <v>6059000000000</v>
      </c>
      <c r="L13" s="2">
        <f t="shared" si="10"/>
        <v>5679000000000</v>
      </c>
      <c r="M13" s="2">
        <f t="shared" si="10"/>
        <v>8968000000000</v>
      </c>
      <c r="N13" s="2">
        <f t="shared" si="10"/>
        <v>9051000000000</v>
      </c>
      <c r="O13" s="2">
        <f t="shared" si="10"/>
        <v>8923000000000</v>
      </c>
      <c r="P13" s="2">
        <f t="shared" si="10"/>
        <v>9259000000000</v>
      </c>
      <c r="Q13" s="2">
        <f t="shared" si="10"/>
        <v>9557000000000</v>
      </c>
      <c r="R13" s="2">
        <f t="shared" si="10"/>
        <v>9511000000000</v>
      </c>
      <c r="S13" s="2">
        <f t="shared" si="10"/>
        <v>10008000000000</v>
      </c>
      <c r="T13" s="2">
        <f t="shared" si="10"/>
        <v>10338000000000</v>
      </c>
      <c r="U13" s="2">
        <f t="shared" si="10"/>
        <v>10459000000000</v>
      </c>
      <c r="V13" s="2">
        <f t="shared" si="10"/>
        <v>8674000000000</v>
      </c>
      <c r="W13" s="2">
        <f t="shared" si="10"/>
        <v>7719000000000</v>
      </c>
      <c r="X13" s="2">
        <f t="shared" si="10"/>
        <v>8439000000000</v>
      </c>
      <c r="Y13" s="2">
        <f t="shared" si="10"/>
        <v>1844000000000</v>
      </c>
      <c r="Z13" s="2">
        <f t="shared" si="10"/>
        <v>1875000000000</v>
      </c>
    </row>
    <row r="14" spans="1:26" ht="15.5" x14ac:dyDescent="0.35">
      <c r="C14" t="s">
        <v>27</v>
      </c>
      <c r="D14" s="2">
        <f>IFERROR(INDEX(D51:D500,MATCH($C$14,$C$51:$C$500,0)),"")</f>
        <v>-34252000000</v>
      </c>
      <c r="E14" s="2">
        <f>IFERROR(INDEX(E51:E500,MATCH($C$14,$C$51:$C$500,0)),"")</f>
        <v>-32980000000</v>
      </c>
      <c r="H14" s="2">
        <f>IFERROR(SUM(D14:G14)*(4/MAX(1,COUNT(D14:G14))),"")</f>
        <v>-134464000000</v>
      </c>
      <c r="I14" s="2">
        <f t="shared" ref="I14:Z14" si="11">IFERROR(INDEX(I51:I500,MATCH($C$14,$C$51:$C$500,0)),"")</f>
        <v>-66179000000</v>
      </c>
      <c r="J14" s="2">
        <f t="shared" si="11"/>
        <v>-216507000000</v>
      </c>
      <c r="K14" s="2">
        <f t="shared" si="11"/>
        <v>-168188000000</v>
      </c>
      <c r="L14" s="2">
        <f t="shared" si="11"/>
        <v>-193145000000</v>
      </c>
      <c r="M14" s="2">
        <f t="shared" si="11"/>
        <v>-296113000000</v>
      </c>
      <c r="N14" s="2">
        <f t="shared" si="11"/>
        <v>-279376000000</v>
      </c>
      <c r="O14" s="2">
        <f t="shared" si="11"/>
        <v>-274649000000</v>
      </c>
      <c r="P14" s="2">
        <f t="shared" si="11"/>
        <v>-403524000000</v>
      </c>
      <c r="Q14" s="2">
        <f t="shared" si="11"/>
        <v>-1016605000000</v>
      </c>
      <c r="R14" s="2">
        <f t="shared" si="11"/>
        <v>-859622030000</v>
      </c>
      <c r="S14" s="2">
        <f t="shared" si="11"/>
        <v>-611665774000</v>
      </c>
      <c r="T14" s="2">
        <f t="shared" si="11"/>
        <v>-584469915000</v>
      </c>
      <c r="U14" s="2">
        <f t="shared" si="11"/>
        <v>-351763604000</v>
      </c>
      <c r="V14" s="2">
        <f t="shared" si="11"/>
        <v>-553701443000</v>
      </c>
      <c r="W14" s="2">
        <f t="shared" si="11"/>
        <v>-580339666000</v>
      </c>
      <c r="X14" s="2">
        <f t="shared" si="11"/>
        <v>-419979860000</v>
      </c>
      <c r="Y14" s="2">
        <f t="shared" si="11"/>
        <v>-193081146</v>
      </c>
      <c r="Z14" s="2">
        <f t="shared" si="11"/>
        <v>-188983710</v>
      </c>
    </row>
    <row r="15" spans="1:26" ht="15.5" x14ac:dyDescent="0.35">
      <c r="C15" t="s">
        <v>28</v>
      </c>
      <c r="D15" s="2">
        <f>IFERROR(INDEX(D51:D500,MATCH($C$15,$C$51:$C$500,0)),"")</f>
        <v>-40895000000</v>
      </c>
      <c r="E15" s="2">
        <f>IFERROR(INDEX(E51:E500,MATCH($C$15,$C$51:$C$500,0)),"")</f>
        <v>-9284000000</v>
      </c>
      <c r="H15" s="2">
        <f>IFERROR(SUM(D15:G15)*(4/MAX(1,COUNT(D15:G15))),"")</f>
        <v>-100358000000</v>
      </c>
      <c r="I15" s="2">
        <f t="shared" ref="I15:Z15" si="12">IFERROR(INDEX(I51:I500,MATCH($C$15,$C$51:$C$500,0)),"")</f>
        <v>-88970000000</v>
      </c>
      <c r="J15" s="2">
        <f t="shared" si="12"/>
        <v>-141369000000</v>
      </c>
      <c r="K15" s="2">
        <f t="shared" si="12"/>
        <v>-68858000000</v>
      </c>
      <c r="L15" s="2">
        <f t="shared" si="12"/>
        <v>-16510000000</v>
      </c>
      <c r="M15" s="2">
        <f t="shared" si="12"/>
        <v>-200868000000</v>
      </c>
      <c r="N15" s="2">
        <f t="shared" si="12"/>
        <v>-159729000000</v>
      </c>
      <c r="O15" s="2">
        <f t="shared" si="12"/>
        <v>-81811000000</v>
      </c>
      <c r="P15" s="2">
        <f t="shared" si="12"/>
        <v>113515000000</v>
      </c>
      <c r="Q15" s="2">
        <f t="shared" si="12"/>
        <v>-364520000000</v>
      </c>
      <c r="R15" s="2">
        <f t="shared" si="12"/>
        <v>-285229650000</v>
      </c>
      <c r="S15" s="2">
        <f t="shared" si="12"/>
        <v>333393831000</v>
      </c>
      <c r="T15" s="2">
        <f t="shared" si="12"/>
        <v>-1612416000</v>
      </c>
      <c r="U15" s="2">
        <f t="shared" si="12"/>
        <v>477691368000</v>
      </c>
      <c r="V15" s="2">
        <f t="shared" si="12"/>
        <v>25289743000</v>
      </c>
      <c r="W15" s="2">
        <f t="shared" si="12"/>
        <v>-372070810000</v>
      </c>
      <c r="X15" s="2">
        <f t="shared" si="12"/>
        <v>-268409213000</v>
      </c>
      <c r="Y15" s="2">
        <f t="shared" si="12"/>
        <v>-115185535</v>
      </c>
      <c r="Z15" s="2">
        <f t="shared" si="12"/>
        <v>-106205438</v>
      </c>
    </row>
    <row r="16" spans="1:26" ht="15.5" x14ac:dyDescent="0.35">
      <c r="C16" t="s">
        <v>29</v>
      </c>
      <c r="D16" s="2">
        <f>IFERROR(INDEX(D51:D500,MATCH($C$16,$C$51:$C$500,0)),"")</f>
        <v>-227120000000</v>
      </c>
      <c r="E16" s="2">
        <f>IFERROR(INDEX(E51:E500,MATCH($C$16,$C$51:$C$500,0)),"")</f>
        <v>12525000000</v>
      </c>
      <c r="H16" s="2">
        <f>IFERROR(SUM(D16:G16)*(4/MAX(1,COUNT(D16:G16))),"")</f>
        <v>-429190000000</v>
      </c>
      <c r="I16" s="2">
        <f t="shared" ref="I16:Z16" si="13">IFERROR(INDEX(I51:I500,MATCH($C$16,$C$51:$C$500,0)),"")</f>
        <v>105122000000</v>
      </c>
      <c r="J16" s="2">
        <f t="shared" si="13"/>
        <v>280258000000</v>
      </c>
      <c r="K16" s="2">
        <f t="shared" si="13"/>
        <v>94995000000</v>
      </c>
      <c r="L16" s="2">
        <f t="shared" si="13"/>
        <v>946717000000</v>
      </c>
      <c r="M16" s="2">
        <f t="shared" si="13"/>
        <v>318377000000</v>
      </c>
      <c r="N16" s="2">
        <f t="shared" si="13"/>
        <v>-794386000000</v>
      </c>
      <c r="O16" s="2">
        <f t="shared" si="13"/>
        <v>-4811327000000</v>
      </c>
      <c r="P16" s="2">
        <f t="shared" si="13"/>
        <v>-1962444000000</v>
      </c>
      <c r="Q16" s="2">
        <f t="shared" si="13"/>
        <v>-1218203000000</v>
      </c>
      <c r="R16" s="2">
        <f t="shared" si="13"/>
        <v>-321172056000</v>
      </c>
      <c r="S16" s="2">
        <f t="shared" si="13"/>
        <v>-1391246384000</v>
      </c>
      <c r="T16" s="2">
        <f t="shared" si="13"/>
        <v>-508390000000</v>
      </c>
      <c r="U16" s="2">
        <f t="shared" si="13"/>
        <v>-3043733871000</v>
      </c>
      <c r="V16" s="2">
        <f t="shared" si="13"/>
        <v>-970138364000</v>
      </c>
      <c r="W16" s="2">
        <f t="shared" si="13"/>
        <v>1117571463000</v>
      </c>
      <c r="X16" s="2">
        <f t="shared" si="13"/>
        <v>989143389000</v>
      </c>
      <c r="Y16" s="2">
        <f t="shared" si="13"/>
        <v>367866945</v>
      </c>
      <c r="Z16" s="2">
        <f t="shared" si="13"/>
        <v>279775393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  <c r="S18" t="s">
        <v>35</v>
      </c>
      <c r="T18" t="s">
        <v>36</v>
      </c>
      <c r="U18" t="s">
        <v>37</v>
      </c>
      <c r="V18" t="s">
        <v>38</v>
      </c>
      <c r="W18" t="s">
        <v>39</v>
      </c>
      <c r="X18" t="s">
        <v>40</v>
      </c>
      <c r="Y18" t="s">
        <v>41</v>
      </c>
      <c r="Z18" t="s">
        <v>42</v>
      </c>
    </row>
    <row r="19" spans="1:26" ht="15.5" x14ac:dyDescent="0.35">
      <c r="A19" t="s">
        <v>44</v>
      </c>
      <c r="C19" t="s">
        <v>45</v>
      </c>
    </row>
    <row r="20" spans="1:26" ht="15.5" x14ac:dyDescent="0.35">
      <c r="A20" t="s">
        <v>46</v>
      </c>
      <c r="C20" t="s">
        <v>47</v>
      </c>
      <c r="D20" s="2">
        <f ca="1">IFERROR(D21*D2,"")</f>
        <v>795000000000</v>
      </c>
      <c r="E20" s="2">
        <f ca="1">IFERROR(E21*E2,"")</f>
        <v>515000000000</v>
      </c>
      <c r="H20" s="2">
        <f t="shared" ref="H20:Z20" ca="1" si="14">IFERROR(H21*H2,"")</f>
        <v>515000000000</v>
      </c>
      <c r="I20" s="2" t="str">
        <f t="shared" ca="1" si="14"/>
        <v/>
      </c>
      <c r="J20" s="2">
        <f t="shared" ca="1" si="14"/>
        <v>242500000000</v>
      </c>
      <c r="K20" s="2">
        <f t="shared" ca="1" si="14"/>
        <v>282500000000</v>
      </c>
      <c r="L20" s="2">
        <f t="shared" ca="1" si="14"/>
        <v>320000000000</v>
      </c>
      <c r="M20" s="2">
        <f t="shared" ca="1" si="14"/>
        <v>272500000000</v>
      </c>
      <c r="N20" s="2">
        <f t="shared" ca="1" si="14"/>
        <v>285000000000</v>
      </c>
      <c r="O20" s="2">
        <f t="shared" ca="1" si="14"/>
        <v>252500000000</v>
      </c>
      <c r="P20" s="2">
        <f t="shared" ca="1" si="14"/>
        <v>267500000000</v>
      </c>
      <c r="Q20" s="2">
        <f t="shared" ca="1" si="14"/>
        <v>223310000000</v>
      </c>
      <c r="R20" s="2">
        <f t="shared" ca="1" si="14"/>
        <v>6860000000000</v>
      </c>
      <c r="S20" s="2" t="str">
        <f t="shared" ca="1" si="14"/>
        <v/>
      </c>
      <c r="T20" s="2">
        <f t="shared" ca="1" si="14"/>
        <v>6860000000000</v>
      </c>
      <c r="U20" s="2">
        <f t="shared" ca="1" si="14"/>
        <v>6860000000000</v>
      </c>
      <c r="V20" s="2">
        <f t="shared" ca="1" si="14"/>
        <v>12759600000000</v>
      </c>
      <c r="W20" s="2">
        <f t="shared" ca="1" si="14"/>
        <v>39016500000000</v>
      </c>
      <c r="X20" s="2">
        <f t="shared" ca="1" si="14"/>
        <v>52845000000000</v>
      </c>
      <c r="Y20" s="2">
        <f t="shared" ca="1" si="14"/>
        <v>790469808889000</v>
      </c>
      <c r="Z20" s="2">
        <f t="shared" ca="1" si="14"/>
        <v>348342627646000</v>
      </c>
    </row>
    <row r="21" spans="1:26" ht="15.5" x14ac:dyDescent="0.35">
      <c r="C21" t="s">
        <v>12</v>
      </c>
      <c r="D21" s="2">
        <f>IFERROR(INDEX(D51:D500,MATCH($C$7,$C$51:$C$500,0)),"")</f>
        <v>2500000000</v>
      </c>
      <c r="E21" s="2">
        <f>IFERROR(INDEX(E51:E500,MATCH($C$7,$C$51:$C$500,0)),"")</f>
        <v>2500000000</v>
      </c>
      <c r="H21" s="2">
        <f>IFERROR(INDEX(D21:G21,COUNT(D21:G21)),"")</f>
        <v>2500000000</v>
      </c>
      <c r="I21" s="2">
        <f t="shared" ref="I21:Z21" si="15">IFERROR(INDEX(I51:I500,MATCH($C$7,$C$51:$C$500,0)),"")</f>
        <v>2500000000</v>
      </c>
      <c r="J21" s="2">
        <f t="shared" si="15"/>
        <v>2500000000</v>
      </c>
      <c r="K21" s="2">
        <f t="shared" si="15"/>
        <v>2500000000</v>
      </c>
      <c r="L21" s="2">
        <f t="shared" si="15"/>
        <v>2500000000</v>
      </c>
      <c r="M21" s="2">
        <f t="shared" si="15"/>
        <v>2500000000</v>
      </c>
      <c r="N21" s="2">
        <f t="shared" si="15"/>
        <v>2500000000</v>
      </c>
      <c r="O21" s="2">
        <f t="shared" si="15"/>
        <v>2500000000</v>
      </c>
      <c r="P21" s="2">
        <f t="shared" si="15"/>
        <v>2500000000</v>
      </c>
      <c r="Q21" s="2">
        <f t="shared" si="15"/>
        <v>1370000000</v>
      </c>
      <c r="R21" s="2">
        <f t="shared" si="15"/>
        <v>13720000000</v>
      </c>
      <c r="S21" s="2">
        <f t="shared" si="15"/>
        <v>13720000000</v>
      </c>
      <c r="T21" s="2">
        <f t="shared" si="15"/>
        <v>13720000000</v>
      </c>
      <c r="U21" s="2">
        <f t="shared" si="15"/>
        <v>13720000000</v>
      </c>
      <c r="V21" s="2">
        <f t="shared" si="15"/>
        <v>13720000000</v>
      </c>
      <c r="W21" s="2">
        <f t="shared" si="15"/>
        <v>13690000000</v>
      </c>
      <c r="X21" s="2">
        <f t="shared" si="15"/>
        <v>13550000000</v>
      </c>
      <c r="Y21" s="2">
        <f t="shared" si="15"/>
        <v>136690000000</v>
      </c>
      <c r="Z21" s="2">
        <f t="shared" si="15"/>
        <v>136690000000</v>
      </c>
    </row>
    <row r="23" spans="1:26" ht="15.5" x14ac:dyDescent="0.35">
      <c r="B23" t="s">
        <v>48</v>
      </c>
      <c r="C23" t="s">
        <v>49</v>
      </c>
      <c r="D23" s="3">
        <f>IFERROR(D5/D6*100,"")</f>
        <v>4.8669918898814899</v>
      </c>
      <c r="E23" s="3">
        <f>IFERROR(E5/E6*100,"")</f>
        <v>-2.7006053493241561E-2</v>
      </c>
      <c r="H23" s="3">
        <f t="shared" ref="H23:Z23" si="16">IFERROR(H5/H6*100,"")</f>
        <v>10.177960972741726</v>
      </c>
      <c r="I23" s="3">
        <f t="shared" si="16"/>
        <v>-0.11440796628550917</v>
      </c>
      <c r="J23" s="3">
        <f t="shared" si="16"/>
        <v>-2.7924829531466675</v>
      </c>
      <c r="K23" s="3">
        <f t="shared" si="16"/>
        <v>0</v>
      </c>
      <c r="L23" s="3">
        <f t="shared" si="16"/>
        <v>0</v>
      </c>
      <c r="M23" s="3">
        <f t="shared" si="16"/>
        <v>0</v>
      </c>
      <c r="N23" s="3">
        <f t="shared" si="16"/>
        <v>0</v>
      </c>
      <c r="O23" s="3">
        <f t="shared" si="16"/>
        <v>0</v>
      </c>
      <c r="P23" s="3">
        <f t="shared" si="16"/>
        <v>0</v>
      </c>
      <c r="Q23" s="3">
        <f t="shared" si="16"/>
        <v>0</v>
      </c>
      <c r="R23" s="3">
        <f t="shared" si="16"/>
        <v>0</v>
      </c>
      <c r="S23" s="3">
        <f t="shared" si="16"/>
        <v>0</v>
      </c>
      <c r="T23" s="3">
        <f t="shared" si="16"/>
        <v>0</v>
      </c>
      <c r="U23" s="3">
        <f t="shared" si="16"/>
        <v>0</v>
      </c>
      <c r="V23" s="3">
        <f t="shared" si="16"/>
        <v>0</v>
      </c>
      <c r="W23" s="3">
        <f t="shared" si="16"/>
        <v>7.3642364035914216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50</v>
      </c>
      <c r="D24" s="4" t="str">
        <f>IFERROR(_xlfn.RRI(5,I23,D23),"")</f>
        <v/>
      </c>
      <c r="E24" s="4">
        <f>IFERROR(_xlfn.RRI(5,J23,E23),"")</f>
        <v>-0.60454768835072414</v>
      </c>
      <c r="H24" s="4" t="str">
        <f t="shared" ref="H24:Z24" si="17">IFERROR(_xlfn.RRI(5,M23,H23),"")</f>
        <v/>
      </c>
      <c r="I24" s="4" t="str">
        <f t="shared" si="17"/>
        <v/>
      </c>
      <c r="J24" s="4" t="str">
        <f t="shared" si="17"/>
        <v/>
      </c>
      <c r="K24" s="4">
        <f t="shared" si="17"/>
        <v>0</v>
      </c>
      <c r="L24" s="4">
        <f t="shared" si="17"/>
        <v>0</v>
      </c>
      <c r="M24" s="4">
        <f t="shared" si="17"/>
        <v>0</v>
      </c>
      <c r="N24" s="4">
        <f t="shared" si="17"/>
        <v>0</v>
      </c>
      <c r="O24" s="4">
        <f t="shared" si="17"/>
        <v>0</v>
      </c>
      <c r="P24" s="4">
        <f t="shared" si="17"/>
        <v>0</v>
      </c>
      <c r="Q24" s="4">
        <f t="shared" si="17"/>
        <v>0</v>
      </c>
      <c r="R24" s="4">
        <f t="shared" si="17"/>
        <v>-1</v>
      </c>
      <c r="S24" s="4">
        <f t="shared" si="17"/>
        <v>0</v>
      </c>
      <c r="T24" s="4">
        <f t="shared" si="17"/>
        <v>0</v>
      </c>
      <c r="U24" s="4">
        <f t="shared" si="17"/>
        <v>0</v>
      </c>
      <c r="V24" s="4">
        <f t="shared" si="17"/>
        <v>0</v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51</v>
      </c>
      <c r="C25" t="s">
        <v>52</v>
      </c>
      <c r="D25" s="3">
        <f>IFERROR(INDEX(D51:D500,MATCH($A$25,$C$51:$C$500,0)),"")</f>
        <v>13.01</v>
      </c>
      <c r="E25" s="3">
        <f>IFERROR(INDEX(E51:E500,MATCH($A$25,$C$51:$C$500,0)),"")</f>
        <v>-15.76</v>
      </c>
      <c r="H25" s="3">
        <f>IFERROR(INDEX(D25:G25,COUNT(D25:G25)),"")</f>
        <v>-15.76</v>
      </c>
      <c r="I25" s="3">
        <f t="shared" ref="I25:Z25" si="18">IFERROR(INDEX(I51:I500,MATCH($C$25,$C$51:$C$500,0)),"")</f>
        <v>6.46</v>
      </c>
      <c r="J25" s="3">
        <f t="shared" si="18"/>
        <v>55.55</v>
      </c>
      <c r="K25" s="3">
        <f t="shared" si="18"/>
        <v>25.07</v>
      </c>
      <c r="L25" s="3">
        <f t="shared" si="18"/>
        <v>86.7</v>
      </c>
      <c r="M25" s="3">
        <f t="shared" si="18"/>
        <v>51.47</v>
      </c>
      <c r="N25" s="3">
        <f t="shared" si="18"/>
        <v>-307.3</v>
      </c>
      <c r="O25" s="3">
        <f t="shared" si="18"/>
        <v>-1783.29</v>
      </c>
      <c r="P25" s="3">
        <f t="shared" si="18"/>
        <v>-591.88</v>
      </c>
      <c r="Q25" s="3">
        <f t="shared" si="18"/>
        <v>-1195.73</v>
      </c>
      <c r="R25" s="3">
        <f t="shared" si="18"/>
        <v>-35.229999999999997</v>
      </c>
      <c r="S25" s="3">
        <f t="shared" si="18"/>
        <v>-37.5</v>
      </c>
      <c r="T25" s="3">
        <f t="shared" si="18"/>
        <v>-45.54</v>
      </c>
      <c r="U25" s="3">
        <f t="shared" si="18"/>
        <v>-201.36</v>
      </c>
      <c r="V25" s="3">
        <f t="shared" si="18"/>
        <v>-77.64</v>
      </c>
      <c r="W25" s="3">
        <f t="shared" si="18"/>
        <v>54.42</v>
      </c>
      <c r="X25" s="3">
        <f t="shared" si="18"/>
        <v>59.67</v>
      </c>
      <c r="Y25" s="3">
        <f t="shared" si="18"/>
        <v>0</v>
      </c>
      <c r="Z25" s="3">
        <f t="shared" si="18"/>
        <v>0</v>
      </c>
    </row>
    <row r="26" spans="1:26" ht="15.5" x14ac:dyDescent="0.35">
      <c r="C26" t="s">
        <v>53</v>
      </c>
      <c r="D26" s="4">
        <f>IFERROR(_xlfn.RRI(5,I25,D25),"")</f>
        <v>0.150294268099465</v>
      </c>
      <c r="E26" s="4" t="str">
        <f>IFERROR(_xlfn.RRI(5,J25,E25),"")</f>
        <v/>
      </c>
      <c r="H26" s="4" t="str">
        <f t="shared" ref="H26:Z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>
        <f t="shared" si="19"/>
        <v>0.52302228670788575</v>
      </c>
      <c r="O26" s="4">
        <f t="shared" si="19"/>
        <v>1.0824078372248578</v>
      </c>
      <c r="P26" s="4">
        <f t="shared" si="19"/>
        <v>0.24065803489422022</v>
      </c>
      <c r="Q26" s="4">
        <f t="shared" si="19"/>
        <v>0.72786385496696115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>
        <f t="shared" si="19"/>
        <v>0</v>
      </c>
      <c r="Z26" s="4">
        <f t="shared" si="19"/>
        <v>0</v>
      </c>
    </row>
    <row r="27" spans="1:26" ht="15.5" x14ac:dyDescent="0.35">
      <c r="C27" t="s">
        <v>54</v>
      </c>
      <c r="D27" s="3">
        <f>IFERROR(D4/D21,"")</f>
        <v>287.49400000000003</v>
      </c>
      <c r="E27" s="3">
        <f>IFERROR(E4/E21,"")</f>
        <v>224.43039999999999</v>
      </c>
      <c r="H27" s="3">
        <f t="shared" ref="H27:Z27" si="20">IFERROR(H4/H21,"")</f>
        <v>1023.8488</v>
      </c>
      <c r="I27" s="3">
        <f t="shared" si="20"/>
        <v>1022.904</v>
      </c>
      <c r="J27" s="3">
        <f t="shared" si="20"/>
        <v>931.14800000000002</v>
      </c>
      <c r="K27" s="3">
        <f t="shared" si="20"/>
        <v>962.06119999999999</v>
      </c>
      <c r="L27" s="3">
        <f t="shared" si="20"/>
        <v>1675.732</v>
      </c>
      <c r="M27" s="3">
        <f t="shared" si="20"/>
        <v>1588.4456</v>
      </c>
      <c r="N27" s="3">
        <f t="shared" si="20"/>
        <v>1002.6867999999999</v>
      </c>
      <c r="O27" s="3">
        <f t="shared" si="20"/>
        <v>793.60680000000002</v>
      </c>
      <c r="P27" s="3">
        <f t="shared" si="20"/>
        <v>780.73599999999999</v>
      </c>
      <c r="Q27" s="3">
        <f t="shared" si="20"/>
        <v>1098.4065693430657</v>
      </c>
      <c r="R27" s="3">
        <f t="shared" si="20"/>
        <v>114.08481749271137</v>
      </c>
      <c r="S27" s="3">
        <f t="shared" si="20"/>
        <v>147.35034606413996</v>
      </c>
      <c r="T27" s="3">
        <f t="shared" si="20"/>
        <v>192.17954868804665</v>
      </c>
      <c r="U27" s="3">
        <f t="shared" si="20"/>
        <v>151.34738112244898</v>
      </c>
      <c r="V27" s="3">
        <f t="shared" si="20"/>
        <v>181.15378185131195</v>
      </c>
      <c r="W27" s="3">
        <f t="shared" si="20"/>
        <v>318.99787078159238</v>
      </c>
      <c r="X27" s="3">
        <f t="shared" si="20"/>
        <v>221.73089040590406</v>
      </c>
      <c r="Y27" s="3">
        <f t="shared" si="20"/>
        <v>1.7011354378520742E-2</v>
      </c>
      <c r="Z27" s="3">
        <f t="shared" si="20"/>
        <v>2.1445743814470699E-2</v>
      </c>
    </row>
    <row r="28" spans="1:26" ht="15.5" x14ac:dyDescent="0.35">
      <c r="C28" t="s">
        <v>55</v>
      </c>
      <c r="D28" s="4">
        <f>IFERROR(_xlfn.RRI(5,I27,D27),"")</f>
        <v>-0.22418391122609205</v>
      </c>
      <c r="E28" s="4">
        <f>IFERROR(_xlfn.RRI(5,J27,E27),"")</f>
        <v>-0.24766270072897734</v>
      </c>
      <c r="H28" s="4">
        <f t="shared" ref="H28:Z28" si="21">IFERROR(_xlfn.RRI(5,M27,H27),"")</f>
        <v>-8.4090221005461485E-2</v>
      </c>
      <c r="I28" s="4">
        <f t="shared" si="21"/>
        <v>4.0004693843764816E-3</v>
      </c>
      <c r="J28" s="4">
        <f t="shared" si="21"/>
        <v>3.2482422817158962E-2</v>
      </c>
      <c r="K28" s="4">
        <f t="shared" si="21"/>
        <v>4.2652764155814538E-2</v>
      </c>
      <c r="L28" s="4">
        <f t="shared" si="21"/>
        <v>8.8148802070755261E-2</v>
      </c>
      <c r="M28" s="4">
        <f t="shared" si="21"/>
        <v>0.69335844819957426</v>
      </c>
      <c r="N28" s="4">
        <f t="shared" si="21"/>
        <v>0.46744836093947884</v>
      </c>
      <c r="O28" s="4">
        <f t="shared" si="21"/>
        <v>0.3279436368247246</v>
      </c>
      <c r="P28" s="4">
        <f t="shared" si="21"/>
        <v>0.38837204002517356</v>
      </c>
      <c r="Q28" s="4">
        <f t="shared" si="21"/>
        <v>0.43398016228164682</v>
      </c>
      <c r="R28" s="4">
        <f t="shared" si="21"/>
        <v>-0.18588076930420305</v>
      </c>
      <c r="S28" s="4">
        <f t="shared" si="21"/>
        <v>-7.84795192598291E-2</v>
      </c>
      <c r="T28" s="4">
        <f t="shared" si="21"/>
        <v>5.4653740454663531</v>
      </c>
      <c r="U28" s="4">
        <f t="shared" si="21"/>
        <v>4.8847329508428032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56</v>
      </c>
      <c r="H29" s="4">
        <f t="shared" ref="H29:Z29" si="22">IFERROR(((H25-I25)/I25)*100%,"")</f>
        <v>-3.439628482972136</v>
      </c>
      <c r="I29" s="4">
        <f t="shared" si="22"/>
        <v>-0.88370837083708365</v>
      </c>
      <c r="J29" s="4">
        <f t="shared" si="22"/>
        <v>1.215795771838851</v>
      </c>
      <c r="K29" s="4">
        <f t="shared" si="22"/>
        <v>-0.71084198385236452</v>
      </c>
      <c r="L29" s="4">
        <f t="shared" si="22"/>
        <v>0.68447639401593174</v>
      </c>
      <c r="M29" s="4">
        <f t="shared" si="22"/>
        <v>-1.1674910510901397</v>
      </c>
      <c r="N29" s="4">
        <f t="shared" si="22"/>
        <v>-0.82767805572845699</v>
      </c>
      <c r="O29" s="4">
        <f t="shared" si="22"/>
        <v>2.0129249172129482</v>
      </c>
      <c r="P29" s="4">
        <f t="shared" si="22"/>
        <v>-0.50500531056342157</v>
      </c>
      <c r="Q29" s="4">
        <f t="shared" si="22"/>
        <v>32.940675560601761</v>
      </c>
      <c r="R29" s="4">
        <f t="shared" si="22"/>
        <v>-6.0533333333333418E-2</v>
      </c>
      <c r="S29" s="4">
        <f t="shared" si="22"/>
        <v>-0.17654808959156784</v>
      </c>
      <c r="T29" s="4">
        <f t="shared" si="22"/>
        <v>-0.77383790226460081</v>
      </c>
      <c r="U29" s="4">
        <f t="shared" si="22"/>
        <v>1.5935085007727976</v>
      </c>
      <c r="V29" s="4">
        <f t="shared" si="22"/>
        <v>-2.4266813671444321</v>
      </c>
      <c r="W29" s="4">
        <f t="shared" si="22"/>
        <v>-8.7983911513323271E-2</v>
      </c>
      <c r="X29" s="4" t="str">
        <f t="shared" si="22"/>
        <v/>
      </c>
      <c r="Y29" s="4" t="str">
        <f t="shared" si="22"/>
        <v/>
      </c>
      <c r="Z29" s="4" t="str">
        <f t="shared" si="22"/>
        <v/>
      </c>
    </row>
    <row r="30" spans="1:26" ht="15.5" x14ac:dyDescent="0.35">
      <c r="C30" t="s">
        <v>57</v>
      </c>
      <c r="H30" s="4">
        <f t="shared" ref="H30:Z30" si="23">IFERROR(((H27-I27)/I27)*100%,"")</f>
        <v>9.2364483861631836E-4</v>
      </c>
      <c r="I30" s="4">
        <f t="shared" si="23"/>
        <v>9.8540726071473031E-2</v>
      </c>
      <c r="J30" s="4">
        <f t="shared" si="23"/>
        <v>-3.213225936146262E-2</v>
      </c>
      <c r="K30" s="4">
        <f t="shared" si="23"/>
        <v>-0.4258860008641</v>
      </c>
      <c r="L30" s="4">
        <f t="shared" si="23"/>
        <v>5.4950827400069575E-2</v>
      </c>
      <c r="M30" s="4">
        <f t="shared" si="23"/>
        <v>0.58418920045621436</v>
      </c>
      <c r="N30" s="4">
        <f t="shared" si="23"/>
        <v>0.26345540385994665</v>
      </c>
      <c r="O30" s="4">
        <f t="shared" si="23"/>
        <v>1.6485470120501722E-2</v>
      </c>
      <c r="P30" s="4">
        <f t="shared" si="23"/>
        <v>-0.28921036910135917</v>
      </c>
      <c r="Q30" s="4">
        <f t="shared" si="23"/>
        <v>8.6279820004378802</v>
      </c>
      <c r="R30" s="4">
        <f t="shared" si="23"/>
        <v>-0.22575806206080085</v>
      </c>
      <c r="S30" s="4">
        <f t="shared" si="23"/>
        <v>-0.23326729056209414</v>
      </c>
      <c r="T30" s="4">
        <f t="shared" si="23"/>
        <v>0.26979104139609811</v>
      </c>
      <c r="U30" s="4">
        <f t="shared" si="23"/>
        <v>-0.1645364530856307</v>
      </c>
      <c r="V30" s="4">
        <f t="shared" si="23"/>
        <v>-0.43211601567290042</v>
      </c>
      <c r="W30" s="4">
        <f t="shared" si="23"/>
        <v>0.43867131096452033</v>
      </c>
      <c r="X30" s="4">
        <f t="shared" si="23"/>
        <v>13033.287892201628</v>
      </c>
      <c r="Y30" s="4">
        <f t="shared" si="23"/>
        <v>-0.20677247076680152</v>
      </c>
      <c r="Z30" s="4" t="str">
        <f t="shared" si="23"/>
        <v/>
      </c>
    </row>
    <row r="32" spans="1:26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-2215.36</v>
      </c>
      <c r="E32" s="3">
        <f>IFERROR(INDEX(E51:E500,MATCH($A$32,$C$51:$C$500,0)),"")</f>
        <v>-2107.54</v>
      </c>
      <c r="H32" s="3">
        <f>IFERROR(INDEX(D32:G32,COUNT(D32:G32)),"")</f>
        <v>-2107.54</v>
      </c>
      <c r="I32" s="3">
        <f t="shared" ref="I32:Z32" si="24">IFERROR(INDEX(I51:I500,MATCH($C$32,$C$51:$C$500,0)),"")</f>
        <v>-2108.11</v>
      </c>
      <c r="J32" s="3">
        <f t="shared" si="24"/>
        <v>-2110.46</v>
      </c>
      <c r="K32" s="3">
        <f t="shared" si="24"/>
        <v>-2167.27</v>
      </c>
      <c r="L32" s="3">
        <f t="shared" si="24"/>
        <v>-2191.39</v>
      </c>
      <c r="M32" s="3">
        <f t="shared" si="24"/>
        <v>-2280.5700000000002</v>
      </c>
      <c r="N32" s="3">
        <f t="shared" si="24"/>
        <v>-2332.1</v>
      </c>
      <c r="O32" s="3">
        <f t="shared" si="24"/>
        <v>-1789.56</v>
      </c>
      <c r="P32" s="3">
        <f t="shared" si="24"/>
        <v>-573.85</v>
      </c>
      <c r="Q32" s="3">
        <f t="shared" si="24"/>
        <v>-341.42</v>
      </c>
      <c r="R32" s="3">
        <f t="shared" si="24"/>
        <v>87.35</v>
      </c>
      <c r="S32" s="3">
        <f t="shared" si="24"/>
        <v>245.24</v>
      </c>
      <c r="T32" s="3">
        <f t="shared" si="24"/>
        <v>303.14</v>
      </c>
      <c r="U32" s="3">
        <f t="shared" si="24"/>
        <v>350.78</v>
      </c>
      <c r="V32" s="3">
        <f t="shared" si="24"/>
        <v>572.39</v>
      </c>
      <c r="W32" s="3">
        <f t="shared" si="24"/>
        <v>657.13</v>
      </c>
      <c r="X32" s="3">
        <f t="shared" si="24"/>
        <v>613.73</v>
      </c>
      <c r="Y32" s="3">
        <f t="shared" si="24"/>
        <v>19.53</v>
      </c>
      <c r="Z32" s="3">
        <f t="shared" si="24"/>
        <v>18.07</v>
      </c>
    </row>
    <row r="33" spans="1:26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-0.09</v>
      </c>
      <c r="E33" s="3">
        <f>IFERROR(INDEX(E51:E500,MATCH($A$33,$C$51:$C$500,0)),"")</f>
        <v>-0.15</v>
      </c>
      <c r="H33" s="3">
        <f>IFERROR(INDEX(D33:G33,COUNT(D33:G33)),"")</f>
        <v>-0.15</v>
      </c>
      <c r="I33" s="3">
        <f t="shared" ref="I33:Z33" si="25">IFERROR(INDEX(I51:I500,MATCH($C$33,$C$51:$C$500,0)),"")</f>
        <v>-0.21</v>
      </c>
      <c r="J33" s="3">
        <f t="shared" si="25"/>
        <v>-0.05</v>
      </c>
      <c r="K33" s="3">
        <f t="shared" si="25"/>
        <v>-0.05</v>
      </c>
      <c r="L33" s="3">
        <f t="shared" si="25"/>
        <v>-0.06</v>
      </c>
      <c r="M33" s="3">
        <f t="shared" si="25"/>
        <v>-0.05</v>
      </c>
      <c r="N33" s="3">
        <f t="shared" si="25"/>
        <v>-0.05</v>
      </c>
      <c r="O33" s="3">
        <f t="shared" si="25"/>
        <v>-0.06</v>
      </c>
      <c r="P33" s="3">
        <f t="shared" si="25"/>
        <v>-0.19</v>
      </c>
      <c r="Q33" s="3">
        <f t="shared" si="25"/>
        <v>-0.48</v>
      </c>
      <c r="R33" s="3">
        <f t="shared" si="25"/>
        <v>0.56999999999999995</v>
      </c>
      <c r="S33" s="3">
        <f t="shared" si="25"/>
        <v>0.2</v>
      </c>
      <c r="T33" s="3">
        <f t="shared" si="25"/>
        <v>0.16</v>
      </c>
      <c r="U33" s="3">
        <f t="shared" si="25"/>
        <v>0.14000000000000001</v>
      </c>
      <c r="V33" s="3">
        <f t="shared" si="25"/>
        <v>0.16</v>
      </c>
      <c r="W33" s="3">
        <f t="shared" si="25"/>
        <v>0.43</v>
      </c>
      <c r="X33" s="3">
        <f t="shared" si="25"/>
        <v>0.64</v>
      </c>
      <c r="Y33" s="3">
        <f t="shared" si="25"/>
        <v>29.08</v>
      </c>
      <c r="Z33" s="3">
        <f t="shared" si="25"/>
        <v>14.11</v>
      </c>
    </row>
    <row r="34" spans="1:26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-1.92</v>
      </c>
      <c r="E34" s="3">
        <f>IFERROR(INDEX(E51:E500,MATCH($A$34,$C$51:$C$500,0)),"")</f>
        <v>247.69</v>
      </c>
      <c r="H34" s="3">
        <f>IFERROR(INDEX(D34:G34,COUNT(D34:G34)),"")</f>
        <v>247.69</v>
      </c>
      <c r="I34" s="3">
        <f t="shared" ref="I34:Z34" si="26">IFERROR(INDEX(I51:I500,MATCH($C$34,$C$51:$C$500,0)),"")</f>
        <v>67.489999999999995</v>
      </c>
      <c r="J34" s="3">
        <f t="shared" si="26"/>
        <v>1.75</v>
      </c>
      <c r="K34" s="3">
        <f t="shared" si="26"/>
        <v>4.51</v>
      </c>
      <c r="L34" s="3">
        <f t="shared" si="26"/>
        <v>1.48</v>
      </c>
      <c r="M34" s="3">
        <f t="shared" si="26"/>
        <v>2.12</v>
      </c>
      <c r="N34" s="3">
        <f t="shared" si="26"/>
        <v>-0.37</v>
      </c>
      <c r="O34" s="3">
        <f t="shared" si="26"/>
        <v>-0.06</v>
      </c>
      <c r="P34" s="3">
        <f t="shared" si="26"/>
        <v>-0.18</v>
      </c>
      <c r="Q34" s="3">
        <f t="shared" si="26"/>
        <v>-0.14000000000000001</v>
      </c>
      <c r="R34" s="3">
        <f t="shared" si="26"/>
        <v>-1.42</v>
      </c>
      <c r="S34" s="3">
        <f t="shared" si="26"/>
        <v>-1.33</v>
      </c>
      <c r="T34" s="3">
        <f t="shared" si="26"/>
        <v>-1.1000000000000001</v>
      </c>
      <c r="U34" s="3">
        <f t="shared" si="26"/>
        <v>-0.25</v>
      </c>
      <c r="V34" s="3">
        <f t="shared" si="26"/>
        <v>-1.2</v>
      </c>
      <c r="W34" s="3">
        <f t="shared" si="26"/>
        <v>5.24</v>
      </c>
      <c r="X34" s="3">
        <f t="shared" si="26"/>
        <v>6.54</v>
      </c>
      <c r="Y34" s="3">
        <f t="shared" si="26"/>
        <v>0</v>
      </c>
      <c r="Z34" s="3">
        <f t="shared" si="26"/>
        <v>0</v>
      </c>
    </row>
    <row r="35" spans="1:26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0.72</v>
      </c>
      <c r="E35" s="3">
        <f>IFERROR(INDEX(E51:E500,MATCH($A$35,$C$51:$C$500,0)),"")</f>
        <v>1.43</v>
      </c>
      <c r="H35" s="3">
        <f>IFERROR(INDEX(D35:G35,COUNT(D35:G35)),"")</f>
        <v>1.43</v>
      </c>
      <c r="I35" s="3">
        <f t="shared" ref="I35:Z35" si="27">IFERROR(INDEX(I51:I500,MATCH($C$35,$C$51:$C$500,0)),"")</f>
        <v>0.43</v>
      </c>
      <c r="J35" s="3">
        <f t="shared" si="27"/>
        <v>0.1</v>
      </c>
      <c r="K35" s="3">
        <f t="shared" si="27"/>
        <v>0.12</v>
      </c>
      <c r="L35" s="3">
        <f t="shared" si="27"/>
        <v>0.08</v>
      </c>
      <c r="M35" s="3">
        <f t="shared" si="27"/>
        <v>7.0000000000000007E-2</v>
      </c>
      <c r="N35" s="3">
        <f t="shared" si="27"/>
        <v>0.11</v>
      </c>
      <c r="O35" s="3">
        <f t="shared" si="27"/>
        <v>0.13</v>
      </c>
      <c r="P35" s="3">
        <f t="shared" si="27"/>
        <v>0.14000000000000001</v>
      </c>
      <c r="Q35" s="3">
        <f t="shared" si="27"/>
        <v>0.15</v>
      </c>
      <c r="R35" s="3">
        <f t="shared" si="27"/>
        <v>0.44</v>
      </c>
      <c r="S35" s="3">
        <f t="shared" si="27"/>
        <v>0.34</v>
      </c>
      <c r="T35" s="3">
        <f t="shared" si="27"/>
        <v>0.26</v>
      </c>
      <c r="U35" s="3">
        <f t="shared" si="27"/>
        <v>0.33</v>
      </c>
      <c r="V35" s="3">
        <f t="shared" si="27"/>
        <v>0.51</v>
      </c>
      <c r="W35" s="3">
        <f t="shared" si="27"/>
        <v>0.89</v>
      </c>
      <c r="X35" s="3">
        <f t="shared" si="27"/>
        <v>1.76</v>
      </c>
      <c r="Y35" s="3">
        <f t="shared" si="27"/>
        <v>33388.67</v>
      </c>
      <c r="Z35" s="3">
        <f t="shared" si="27"/>
        <v>11890.19</v>
      </c>
    </row>
    <row r="36" spans="1:26" ht="15.5" x14ac:dyDescent="0.35">
      <c r="B36" t="s">
        <v>70</v>
      </c>
      <c r="C36" t="s">
        <v>71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72</v>
      </c>
      <c r="C37" t="s">
        <v>73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  <c r="S50" t="s">
        <v>35</v>
      </c>
      <c r="T50" t="s">
        <v>36</v>
      </c>
      <c r="U50" t="s">
        <v>37</v>
      </c>
      <c r="V50" t="s">
        <v>38</v>
      </c>
      <c r="W50" t="s">
        <v>39</v>
      </c>
      <c r="X50" t="s">
        <v>40</v>
      </c>
      <c r="Y50" t="s">
        <v>41</v>
      </c>
      <c r="Z50" t="s">
        <v>42</v>
      </c>
    </row>
    <row r="51" spans="2:26" ht="15.5" x14ac:dyDescent="0.35">
      <c r="B51" t="s">
        <v>79</v>
      </c>
      <c r="C51" t="s">
        <v>6</v>
      </c>
      <c r="D51" s="5">
        <v>718735000000</v>
      </c>
      <c r="E51" s="5">
        <v>561076000000</v>
      </c>
      <c r="F51" s="5">
        <v>688165000000</v>
      </c>
      <c r="G51" s="5">
        <v>727706000000</v>
      </c>
      <c r="I51" s="5">
        <v>2557260000000</v>
      </c>
      <c r="J51" s="5">
        <v>2327870000000</v>
      </c>
      <c r="K51" s="5">
        <v>2405153000000</v>
      </c>
      <c r="L51" s="5">
        <v>4189330000000</v>
      </c>
      <c r="M51" s="5">
        <v>3971114000000</v>
      </c>
      <c r="N51" s="5">
        <v>2506717000000</v>
      </c>
      <c r="O51" s="5">
        <v>1984017000000</v>
      </c>
      <c r="P51" s="5">
        <v>1951840000000</v>
      </c>
      <c r="Q51" s="5">
        <v>1504817000000</v>
      </c>
      <c r="R51" s="5">
        <v>1565243696000</v>
      </c>
      <c r="S51" s="5">
        <v>2021646748000</v>
      </c>
      <c r="T51" s="5">
        <v>2636703408000</v>
      </c>
      <c r="U51" s="5">
        <v>2076486069000</v>
      </c>
      <c r="V51" s="5">
        <v>2485429887000</v>
      </c>
      <c r="W51" s="5">
        <v>4367080851000</v>
      </c>
      <c r="X51" s="5">
        <v>3004453565000</v>
      </c>
      <c r="Y51" s="5">
        <v>2325282030</v>
      </c>
      <c r="Z51" s="5">
        <v>2931418722</v>
      </c>
    </row>
    <row r="52" spans="2:26" ht="15.5" x14ac:dyDescent="0.35">
      <c r="C52" t="s">
        <v>80</v>
      </c>
      <c r="D52" s="5">
        <v>-579833000000</v>
      </c>
      <c r="E52" s="5">
        <v>-399027000000</v>
      </c>
      <c r="F52" s="5">
        <v>-506836000000</v>
      </c>
      <c r="G52" s="5">
        <v>-475427000000</v>
      </c>
      <c r="I52" s="5">
        <v>-1800092000000</v>
      </c>
      <c r="J52" s="5">
        <v>-1723352000000</v>
      </c>
      <c r="K52" s="5">
        <v>-1928151000000</v>
      </c>
      <c r="L52" s="5">
        <v>-3403447000000</v>
      </c>
      <c r="M52" s="5">
        <v>-2988820000000</v>
      </c>
      <c r="N52" s="5">
        <v>-2107993000000</v>
      </c>
      <c r="O52" s="5">
        <v>-1856540000000</v>
      </c>
      <c r="P52" s="5">
        <v>-1666844000000</v>
      </c>
      <c r="Q52" s="5">
        <v>-916696000000</v>
      </c>
      <c r="R52" s="5">
        <v>-1089289765000</v>
      </c>
      <c r="S52" s="5">
        <v>-1508031054000</v>
      </c>
      <c r="T52" s="5">
        <v>-1906053721000</v>
      </c>
      <c r="U52" s="5">
        <v>-1485599280000</v>
      </c>
      <c r="V52" s="5">
        <v>-1736764096000</v>
      </c>
      <c r="W52" s="5">
        <v>-2571781161000</v>
      </c>
      <c r="X52" s="5">
        <v>-1712177875000</v>
      </c>
      <c r="Y52" s="5">
        <v>-1652785384</v>
      </c>
      <c r="Z52" s="5">
        <v>-1909396602</v>
      </c>
    </row>
    <row r="53" spans="2:26" ht="15.5" x14ac:dyDescent="0.35">
      <c r="C53" t="s">
        <v>81</v>
      </c>
      <c r="D53" s="5">
        <v>138902000000</v>
      </c>
      <c r="E53" s="5">
        <v>162049000000</v>
      </c>
      <c r="F53" s="5">
        <v>181329000000</v>
      </c>
      <c r="G53" s="5">
        <v>252279000000</v>
      </c>
      <c r="I53" s="5">
        <v>757168000000</v>
      </c>
      <c r="J53" s="5">
        <v>604518000000</v>
      </c>
      <c r="K53" s="5">
        <v>477002000000</v>
      </c>
      <c r="L53" s="5">
        <v>785883000000</v>
      </c>
      <c r="M53" s="5">
        <v>982294000000</v>
      </c>
      <c r="N53" s="5">
        <v>398724000000</v>
      </c>
      <c r="O53" s="5">
        <v>127477000000</v>
      </c>
      <c r="P53" s="5">
        <v>284996000000</v>
      </c>
      <c r="Q53" s="5">
        <v>588121000000</v>
      </c>
      <c r="R53" s="5">
        <v>475953931000</v>
      </c>
      <c r="S53" s="5">
        <v>513615694000</v>
      </c>
      <c r="T53" s="5">
        <v>730649687000</v>
      </c>
      <c r="U53" s="5">
        <v>590886789000</v>
      </c>
      <c r="V53" s="5">
        <v>748665791000</v>
      </c>
      <c r="W53" s="5">
        <v>1795299690000</v>
      </c>
      <c r="X53" s="5">
        <v>1292275690000</v>
      </c>
      <c r="Y53" s="5">
        <v>672496646</v>
      </c>
      <c r="Z53" s="5">
        <v>1022022120</v>
      </c>
    </row>
    <row r="54" spans="2:26" ht="15.5" x14ac:dyDescent="0.35">
      <c r="C54" t="s">
        <v>82</v>
      </c>
      <c r="D54" s="5">
        <v>-100104000000</v>
      </c>
      <c r="E54" s="5">
        <v>-91517000000</v>
      </c>
      <c r="F54" s="5">
        <v>-103618000000</v>
      </c>
      <c r="G54" s="5">
        <v>-93860000000</v>
      </c>
      <c r="I54" s="5">
        <v>-369092000000</v>
      </c>
      <c r="J54" s="5">
        <v>-395490000000</v>
      </c>
      <c r="K54" s="5">
        <v>-434176000000</v>
      </c>
      <c r="L54" s="5">
        <v>-470745000000</v>
      </c>
      <c r="M54" s="5">
        <v>-472960000000</v>
      </c>
      <c r="N54" s="5">
        <v>-489097000000</v>
      </c>
      <c r="O54" s="5">
        <v>-442834000000</v>
      </c>
      <c r="P54" s="5">
        <v>-438870000000</v>
      </c>
      <c r="Q54" s="5">
        <v>-436636000000</v>
      </c>
      <c r="R54" s="5">
        <v>-418420827000</v>
      </c>
      <c r="S54" s="5">
        <v>-428084586000</v>
      </c>
      <c r="T54" s="5">
        <v>-418584386000</v>
      </c>
      <c r="U54" s="5">
        <v>-377430072000</v>
      </c>
      <c r="V54" s="5">
        <v>-387876352000</v>
      </c>
      <c r="W54" s="5">
        <v>-576102836000</v>
      </c>
      <c r="X54" s="5">
        <v>-442310791000</v>
      </c>
      <c r="Y54" s="5">
        <v>-202173624</v>
      </c>
      <c r="Z54" s="5">
        <v>-262325206</v>
      </c>
    </row>
    <row r="55" spans="2:26" ht="15.5" x14ac:dyDescent="0.35">
      <c r="C55" t="s">
        <v>84</v>
      </c>
      <c r="D55" s="5">
        <v>-9247000000</v>
      </c>
      <c r="E55" s="5">
        <v>-8173000000</v>
      </c>
      <c r="F55" s="5">
        <v>-8334000000</v>
      </c>
      <c r="G55" s="5">
        <v>-9509000000</v>
      </c>
      <c r="I55" s="5">
        <v>-33385000000</v>
      </c>
      <c r="J55" s="5">
        <v>-42035000000</v>
      </c>
      <c r="K55" s="5">
        <v>-63842000000</v>
      </c>
      <c r="L55" s="5">
        <v>-86275000000</v>
      </c>
      <c r="M55" s="5">
        <v>-97441000000</v>
      </c>
      <c r="N55" s="5">
        <v>-73213000000</v>
      </c>
      <c r="O55" s="5">
        <v>-52172000000</v>
      </c>
      <c r="P55" s="5">
        <v>-39387000000</v>
      </c>
      <c r="Q55" s="5">
        <v>-27822000000</v>
      </c>
      <c r="R55" s="5">
        <v>-40243971000</v>
      </c>
      <c r="S55" s="5">
        <v>-48884487000</v>
      </c>
      <c r="T55" s="5">
        <v>-48145217000</v>
      </c>
      <c r="U55" s="5">
        <v>-43209660000</v>
      </c>
      <c r="V55" s="5">
        <v>-47297339000</v>
      </c>
      <c r="W55" s="5">
        <v>-162608228000</v>
      </c>
      <c r="X55" s="5">
        <v>-61778481000</v>
      </c>
      <c r="Y55" s="5">
        <v>-27889696</v>
      </c>
      <c r="Z55" s="5">
        <v>-98952135</v>
      </c>
    </row>
    <row r="56" spans="2:26" ht="15.5" x14ac:dyDescent="0.35">
      <c r="C56" t="s">
        <v>83</v>
      </c>
      <c r="D56" s="5">
        <v>-90857000000</v>
      </c>
      <c r="E56" s="5">
        <v>-83344000000</v>
      </c>
      <c r="F56" s="5">
        <v>-95284000000</v>
      </c>
      <c r="G56" s="5">
        <v>-84351000000</v>
      </c>
      <c r="I56" s="5">
        <v>-335707000000</v>
      </c>
      <c r="J56" s="5">
        <v>-353455000000</v>
      </c>
      <c r="K56" s="5">
        <v>-370334000000</v>
      </c>
      <c r="L56" s="5">
        <v>-384470000000</v>
      </c>
      <c r="M56" s="5">
        <v>-375519000000</v>
      </c>
      <c r="N56" s="5">
        <v>-415884000000</v>
      </c>
      <c r="O56" s="5">
        <v>-390662000000</v>
      </c>
      <c r="P56" s="5">
        <v>-399483000000</v>
      </c>
      <c r="Q56" s="5">
        <v>-408814000000</v>
      </c>
      <c r="R56" s="5">
        <v>-378176856000</v>
      </c>
      <c r="S56" s="5">
        <v>-379200099000</v>
      </c>
      <c r="T56" s="5">
        <v>-370439169000</v>
      </c>
      <c r="U56" s="5">
        <v>-334220412000</v>
      </c>
      <c r="V56" s="5">
        <v>-340579013000</v>
      </c>
      <c r="W56" s="5">
        <v>-413494608000</v>
      </c>
      <c r="X56" s="5">
        <v>-380532310000</v>
      </c>
      <c r="Y56" s="5">
        <v>-174283928</v>
      </c>
      <c r="Z56" s="5">
        <v>-163373071</v>
      </c>
    </row>
    <row r="57" spans="2:26" ht="15.5" x14ac:dyDescent="0.35">
      <c r="C57" t="s">
        <v>85</v>
      </c>
      <c r="K57" s="5">
        <v>58695000000</v>
      </c>
      <c r="L57" s="5">
        <v>225303000000</v>
      </c>
      <c r="M57" s="5">
        <v>128818000000</v>
      </c>
      <c r="N57" s="5">
        <v>-817509000000</v>
      </c>
      <c r="O57" s="5">
        <v>-4398791000000</v>
      </c>
      <c r="P57" s="5">
        <v>-1460670000000</v>
      </c>
      <c r="Q57" s="5">
        <v>-1669402000000</v>
      </c>
      <c r="R57" s="5">
        <v>-485455584000</v>
      </c>
      <c r="S57" s="5">
        <v>-760683078000</v>
      </c>
      <c r="T57" s="5">
        <v>-653633737000</v>
      </c>
      <c r="U57" s="5">
        <v>-3040527764000</v>
      </c>
      <c r="V57" s="5">
        <v>-1095903882000</v>
      </c>
    </row>
    <row r="58" spans="2:26" ht="15.5" x14ac:dyDescent="0.35">
      <c r="C58" t="s">
        <v>86</v>
      </c>
      <c r="D58" s="5">
        <v>38798000000</v>
      </c>
      <c r="E58" s="5">
        <v>70532000000</v>
      </c>
      <c r="F58" s="5">
        <v>77711000000</v>
      </c>
      <c r="G58" s="5">
        <v>158419000000</v>
      </c>
      <c r="I58" s="5">
        <v>388076000000</v>
      </c>
      <c r="J58" s="5">
        <v>209028000000</v>
      </c>
      <c r="K58" s="5">
        <v>42826000000</v>
      </c>
      <c r="L58" s="5">
        <v>315138000000</v>
      </c>
      <c r="M58" s="5">
        <v>509334000000</v>
      </c>
      <c r="N58" s="5">
        <v>-90373000000</v>
      </c>
      <c r="O58" s="5">
        <v>-315357000000</v>
      </c>
      <c r="P58" s="5">
        <v>-153874000000</v>
      </c>
      <c r="Q58" s="5">
        <v>151485000000</v>
      </c>
      <c r="R58" s="5">
        <v>57533104000</v>
      </c>
      <c r="S58" s="5">
        <v>85531108000</v>
      </c>
      <c r="T58" s="5">
        <v>312065301000</v>
      </c>
      <c r="U58" s="5">
        <v>213456717000</v>
      </c>
      <c r="V58" s="5">
        <v>360789439000</v>
      </c>
      <c r="W58" s="5">
        <v>1219196854000</v>
      </c>
      <c r="X58" s="5">
        <v>849964899000</v>
      </c>
      <c r="Y58" s="5">
        <v>470323022</v>
      </c>
      <c r="Z58" s="5">
        <v>759696914</v>
      </c>
    </row>
    <row r="59" spans="2:26" ht="15.5" x14ac:dyDescent="0.35">
      <c r="C59" t="s">
        <v>87</v>
      </c>
      <c r="D59" s="5">
        <v>-265918000000</v>
      </c>
      <c r="E59" s="5">
        <v>-58007000000</v>
      </c>
      <c r="F59" s="5">
        <v>26240000000</v>
      </c>
      <c r="G59" s="5">
        <v>-204000000000</v>
      </c>
      <c r="I59" s="5">
        <v>-282954000000</v>
      </c>
      <c r="J59" s="5">
        <v>71230000000</v>
      </c>
      <c r="K59" s="5">
        <v>52169000000</v>
      </c>
      <c r="L59" s="5">
        <v>631579000000</v>
      </c>
      <c r="M59" s="5">
        <v>-190957000000</v>
      </c>
      <c r="N59" s="5">
        <v>-704013000000</v>
      </c>
      <c r="O59" s="5">
        <v>-4495970000000</v>
      </c>
      <c r="P59" s="5">
        <v>-1808570000000</v>
      </c>
      <c r="Q59" s="5">
        <v>-1369688000000</v>
      </c>
      <c r="R59" s="5">
        <v>-378705160000</v>
      </c>
      <c r="S59" s="5">
        <v>-1476777492000</v>
      </c>
      <c r="T59" s="5">
        <v>-820455301000</v>
      </c>
      <c r="U59" s="5">
        <v>-3257190588000</v>
      </c>
      <c r="V59" s="5">
        <v>-1330927803000</v>
      </c>
      <c r="W59" s="5">
        <v>-101625391000</v>
      </c>
      <c r="X59" s="5">
        <v>139178490000</v>
      </c>
      <c r="Y59" s="5">
        <v>-102456077</v>
      </c>
      <c r="Z59" s="5">
        <v>-479921521</v>
      </c>
    </row>
    <row r="60" spans="2:26" ht="15.5" x14ac:dyDescent="0.35">
      <c r="C60" t="s">
        <v>27</v>
      </c>
      <c r="D60" s="5">
        <v>-34252000000</v>
      </c>
      <c r="E60" s="5">
        <v>-32980000000</v>
      </c>
      <c r="F60" s="5">
        <v>-1515000000</v>
      </c>
      <c r="G60" s="5">
        <v>-717000000</v>
      </c>
      <c r="I60" s="5">
        <v>-66179000000</v>
      </c>
      <c r="J60" s="5">
        <v>-216507000000</v>
      </c>
      <c r="K60" s="5">
        <v>-168188000000</v>
      </c>
      <c r="L60" s="5">
        <v>-193145000000</v>
      </c>
      <c r="M60" s="5">
        <v>-296113000000</v>
      </c>
      <c r="N60" s="5">
        <v>-279376000000</v>
      </c>
      <c r="O60" s="5">
        <v>-274649000000</v>
      </c>
      <c r="P60" s="5">
        <v>-403524000000</v>
      </c>
      <c r="Q60" s="5">
        <v>-1016605000000</v>
      </c>
      <c r="R60" s="5">
        <v>-859622030000</v>
      </c>
      <c r="S60" s="5">
        <v>-611665774000</v>
      </c>
      <c r="T60" s="5">
        <v>-584469915000</v>
      </c>
      <c r="U60" s="5">
        <v>-351763604000</v>
      </c>
      <c r="V60" s="5">
        <v>-553701443000</v>
      </c>
      <c r="W60" s="5">
        <v>-580339666000</v>
      </c>
      <c r="X60" s="5">
        <v>-419979860000</v>
      </c>
      <c r="Y60" s="5">
        <v>-193081146</v>
      </c>
      <c r="Z60" s="5">
        <v>-188983710</v>
      </c>
    </row>
    <row r="61" spans="2:26" ht="15.5" x14ac:dyDescent="0.35">
      <c r="C61" t="s">
        <v>88</v>
      </c>
      <c r="S61" s="5">
        <v>-17358140000</v>
      </c>
      <c r="T61" s="5">
        <v>-25063162000</v>
      </c>
    </row>
    <row r="62" spans="2:26" ht="15.5" x14ac:dyDescent="0.35">
      <c r="C62" t="s">
        <v>89</v>
      </c>
      <c r="D62" s="5">
        <v>1012000000</v>
      </c>
      <c r="E62" s="5">
        <v>1866000000</v>
      </c>
      <c r="F62" s="5">
        <v>1862000000</v>
      </c>
      <c r="G62" s="5">
        <v>1825000000</v>
      </c>
      <c r="I62" s="5">
        <v>7346000000</v>
      </c>
      <c r="J62" s="5">
        <v>10987000000</v>
      </c>
      <c r="K62" s="5">
        <v>3553000000</v>
      </c>
      <c r="L62" s="5">
        <v>4118000000</v>
      </c>
      <c r="M62" s="5">
        <v>2825000000</v>
      </c>
      <c r="N62" s="5">
        <v>850000000</v>
      </c>
      <c r="O62" s="5">
        <v>756000000</v>
      </c>
      <c r="P62" s="5">
        <v>872000000</v>
      </c>
      <c r="Q62" s="5">
        <v>751000000</v>
      </c>
      <c r="R62" s="5">
        <v>980185000</v>
      </c>
      <c r="S62" s="5">
        <v>1381283000</v>
      </c>
      <c r="T62" s="5">
        <v>1760225000</v>
      </c>
      <c r="U62" s="5">
        <v>1784479000</v>
      </c>
      <c r="V62" s="5">
        <v>1175321000</v>
      </c>
      <c r="W62" s="5">
        <v>7698532000</v>
      </c>
      <c r="X62" s="5">
        <v>61245988000</v>
      </c>
      <c r="Y62" s="5">
        <v>2946199</v>
      </c>
      <c r="Z62" s="5">
        <v>31124165</v>
      </c>
    </row>
    <row r="63" spans="2:26" ht="15.5" x14ac:dyDescent="0.35">
      <c r="C63" t="s">
        <v>92</v>
      </c>
      <c r="W63" s="5">
        <v>1012319000</v>
      </c>
      <c r="X63" s="5">
        <v>278071000</v>
      </c>
      <c r="Y63" s="5">
        <v>59636759</v>
      </c>
      <c r="Z63" s="5">
        <v>-78689723</v>
      </c>
    </row>
    <row r="64" spans="2:26" ht="15.5" x14ac:dyDescent="0.35">
      <c r="C64" t="s">
        <v>90</v>
      </c>
      <c r="D64" s="5">
        <v>-201605000000</v>
      </c>
      <c r="E64" s="5">
        <v>-96351000000</v>
      </c>
      <c r="F64" s="5">
        <v>-40455000000</v>
      </c>
      <c r="G64" s="5">
        <v>-209520000000</v>
      </c>
      <c r="I64" s="5">
        <v>-283237000000</v>
      </c>
      <c r="J64" s="5">
        <v>-342258000000</v>
      </c>
      <c r="K64" s="5">
        <v>146007000000</v>
      </c>
      <c r="L64" s="5">
        <v>-783303000000</v>
      </c>
      <c r="M64" s="5">
        <v>-167355000000</v>
      </c>
      <c r="N64" s="5">
        <v>-190644000000</v>
      </c>
      <c r="O64" s="5">
        <v>475340000000</v>
      </c>
      <c r="P64" s="5">
        <v>-806121000000</v>
      </c>
      <c r="Q64" s="5">
        <v>-114293000000</v>
      </c>
      <c r="R64" s="5">
        <v>221527019000</v>
      </c>
      <c r="S64" s="5">
        <v>-771647771000</v>
      </c>
      <c r="T64" s="5">
        <v>-120339653000</v>
      </c>
      <c r="U64" s="5">
        <v>-1101429096000</v>
      </c>
      <c r="V64" s="5">
        <v>-201297624000</v>
      </c>
      <c r="W64" s="5">
        <v>-125367731000</v>
      </c>
      <c r="X64" s="5">
        <v>207559110000</v>
      </c>
      <c r="Y64" s="5">
        <v>138015265</v>
      </c>
      <c r="Z64" s="5">
        <v>-243036843</v>
      </c>
    </row>
    <row r="65" spans="3:26" ht="15.5" x14ac:dyDescent="0.35">
      <c r="C65" t="s">
        <v>94</v>
      </c>
      <c r="D65" s="5">
        <v>-265918000000</v>
      </c>
      <c r="E65" s="5">
        <v>-58007000000</v>
      </c>
      <c r="F65" s="5">
        <v>26240000000</v>
      </c>
      <c r="G65" s="5">
        <v>-204000000000</v>
      </c>
      <c r="I65" s="5">
        <v>-282954000000</v>
      </c>
      <c r="J65" s="5">
        <v>71230000000</v>
      </c>
      <c r="K65" s="5">
        <v>52169000000</v>
      </c>
      <c r="L65" s="5">
        <v>631579000000</v>
      </c>
      <c r="M65" s="5">
        <v>-190957000000</v>
      </c>
      <c r="N65" s="5">
        <v>-704013000000</v>
      </c>
      <c r="O65" s="5">
        <v>-4495970000000</v>
      </c>
      <c r="P65" s="5">
        <v>-1808570000000</v>
      </c>
      <c r="Q65" s="5">
        <v>-1369688000000</v>
      </c>
      <c r="R65" s="5">
        <v>-378705160000</v>
      </c>
      <c r="S65" s="5">
        <v>-1476777492000</v>
      </c>
      <c r="T65" s="5">
        <v>-820455301000</v>
      </c>
      <c r="U65" s="5">
        <v>-3257190588000</v>
      </c>
      <c r="V65" s="5">
        <v>-1330927803000</v>
      </c>
      <c r="W65" s="5">
        <v>-101625391000</v>
      </c>
      <c r="X65" s="5">
        <v>139178490000</v>
      </c>
      <c r="Y65" s="5">
        <v>-102456077</v>
      </c>
      <c r="Z65" s="5">
        <v>-479921521</v>
      </c>
    </row>
    <row r="66" spans="3:26" ht="15.5" x14ac:dyDescent="0.35">
      <c r="C66" t="s">
        <v>29</v>
      </c>
      <c r="D66" s="5">
        <v>-227120000000</v>
      </c>
      <c r="E66" s="5">
        <v>12525000000</v>
      </c>
      <c r="F66" s="5">
        <v>103951000000</v>
      </c>
      <c r="G66" s="5">
        <v>-45581000000</v>
      </c>
      <c r="I66" s="5">
        <v>105122000000</v>
      </c>
      <c r="J66" s="5">
        <v>280258000000</v>
      </c>
      <c r="K66" s="5">
        <v>94995000000</v>
      </c>
      <c r="L66" s="5">
        <v>946717000000</v>
      </c>
      <c r="M66" s="5">
        <v>318377000000</v>
      </c>
      <c r="N66" s="5">
        <v>-794386000000</v>
      </c>
      <c r="O66" s="5">
        <v>-4811327000000</v>
      </c>
      <c r="P66" s="5">
        <v>-1962444000000</v>
      </c>
      <c r="Q66" s="5">
        <v>-1218203000000</v>
      </c>
      <c r="R66" s="5">
        <v>-321172056000</v>
      </c>
      <c r="S66" s="5">
        <v>-1391246384000</v>
      </c>
      <c r="T66" s="5">
        <v>-508390000000</v>
      </c>
      <c r="U66" s="5">
        <v>-3043733871000</v>
      </c>
      <c r="V66" s="5">
        <v>-970138364000</v>
      </c>
      <c r="W66" s="5">
        <v>1117571463000</v>
      </c>
      <c r="X66" s="5">
        <v>989143389000</v>
      </c>
      <c r="Y66" s="5">
        <v>367866945</v>
      </c>
      <c r="Z66" s="5">
        <v>279775393</v>
      </c>
    </row>
    <row r="67" spans="3:26" ht="15.5" x14ac:dyDescent="0.35">
      <c r="C67" t="s">
        <v>28</v>
      </c>
      <c r="D67" s="5">
        <v>-40895000000</v>
      </c>
      <c r="E67" s="5">
        <v>-9284000000</v>
      </c>
      <c r="F67" s="5">
        <v>-24331000000</v>
      </c>
      <c r="G67" s="5">
        <v>-34067000000</v>
      </c>
      <c r="I67" s="5">
        <v>-88970000000</v>
      </c>
      <c r="J67" s="5">
        <v>-141369000000</v>
      </c>
      <c r="K67" s="5">
        <v>-68858000000</v>
      </c>
      <c r="L67" s="5">
        <v>-16510000000</v>
      </c>
      <c r="M67" s="5">
        <v>-200868000000</v>
      </c>
      <c r="N67" s="5">
        <v>-159729000000</v>
      </c>
      <c r="O67" s="5">
        <v>-81811000000</v>
      </c>
      <c r="P67" s="5">
        <v>113515000000</v>
      </c>
      <c r="Q67" s="5">
        <v>-364520000000</v>
      </c>
      <c r="R67" s="5">
        <v>-285229650000</v>
      </c>
      <c r="S67" s="5">
        <v>333393831000</v>
      </c>
      <c r="T67" s="5">
        <v>-1612416000</v>
      </c>
      <c r="U67" s="5">
        <v>477691368000</v>
      </c>
      <c r="V67" s="5">
        <v>25289743000</v>
      </c>
      <c r="W67" s="5">
        <v>-372070810000</v>
      </c>
      <c r="X67" s="5">
        <v>-268409213000</v>
      </c>
      <c r="Y67" s="5">
        <v>-115185535</v>
      </c>
      <c r="Z67" s="5">
        <v>-106205438</v>
      </c>
    </row>
    <row r="68" spans="3:26" ht="15.5" x14ac:dyDescent="0.35">
      <c r="C68" t="s">
        <v>321</v>
      </c>
      <c r="D68" s="5">
        <v>-22269000000</v>
      </c>
      <c r="E68" s="5">
        <v>-9974000000</v>
      </c>
      <c r="F68" s="5">
        <v>-24630000000</v>
      </c>
      <c r="G68" s="5">
        <v>-37068000000</v>
      </c>
      <c r="I68" s="5">
        <v>-97048000000</v>
      </c>
      <c r="J68" s="5">
        <v>-67859000000</v>
      </c>
      <c r="K68" s="5">
        <v>-22618000000</v>
      </c>
      <c r="L68" s="5">
        <v>-27845000000</v>
      </c>
      <c r="M68" s="5">
        <v>-46949000000</v>
      </c>
      <c r="N68" s="5">
        <v>-7738000000</v>
      </c>
      <c r="O68" s="5">
        <v>-7431000000</v>
      </c>
      <c r="P68" s="5">
        <v>-5766000000</v>
      </c>
      <c r="Q68" s="5">
        <v>-11183000000</v>
      </c>
      <c r="R68" s="5">
        <v>-23825257000</v>
      </c>
      <c r="S68" s="5">
        <v>-806335000</v>
      </c>
      <c r="T68" s="5">
        <v>-19897256000</v>
      </c>
      <c r="U68" s="5">
        <v>-67007377000</v>
      </c>
      <c r="V68" s="5">
        <v>-90106127000</v>
      </c>
      <c r="W68" s="5">
        <v>-242963834000</v>
      </c>
      <c r="X68" s="5">
        <v>-201262004000</v>
      </c>
      <c r="Y68" s="5">
        <v>-88219332</v>
      </c>
      <c r="Z68" s="5">
        <v>-123938666</v>
      </c>
    </row>
    <row r="69" spans="3:26" ht="15.5" x14ac:dyDescent="0.35">
      <c r="C69" t="s">
        <v>322</v>
      </c>
      <c r="D69" s="5">
        <v>-18626000000</v>
      </c>
      <c r="E69" s="5">
        <v>690000000</v>
      </c>
      <c r="F69" s="5">
        <v>299000000</v>
      </c>
      <c r="G69" s="5">
        <v>3001000000</v>
      </c>
      <c r="I69" s="5">
        <v>8078000000</v>
      </c>
      <c r="J69" s="5">
        <v>-73510000000</v>
      </c>
      <c r="K69" s="5">
        <v>-46240000000</v>
      </c>
      <c r="L69" s="5">
        <v>11335000000</v>
      </c>
      <c r="M69" s="5">
        <v>-153919000000</v>
      </c>
      <c r="N69" s="5">
        <v>-151991000000</v>
      </c>
      <c r="O69" s="5">
        <v>-74380000000</v>
      </c>
      <c r="P69" s="5">
        <v>119281000000</v>
      </c>
      <c r="Q69" s="5">
        <v>-353337000000</v>
      </c>
      <c r="R69" s="5">
        <v>-261404393000</v>
      </c>
      <c r="S69" s="5">
        <v>334200166000</v>
      </c>
      <c r="T69" s="5">
        <v>18284840000</v>
      </c>
      <c r="U69" s="5">
        <v>544698745000</v>
      </c>
      <c r="V69" s="5">
        <v>115395870000</v>
      </c>
      <c r="W69" s="5">
        <v>-129106976000</v>
      </c>
      <c r="X69" s="5">
        <v>-67147209000</v>
      </c>
      <c r="Y69" s="5">
        <v>-26966203</v>
      </c>
      <c r="Z69" s="5">
        <v>17733228</v>
      </c>
    </row>
    <row r="70" spans="3:26" ht="15.5" x14ac:dyDescent="0.35">
      <c r="C70" t="s">
        <v>323</v>
      </c>
      <c r="D70" s="5">
        <v>-40895000000</v>
      </c>
      <c r="E70" s="5">
        <v>-9284000000</v>
      </c>
      <c r="F70" s="5">
        <v>-24331000000</v>
      </c>
      <c r="G70" s="5">
        <v>-34067000000</v>
      </c>
      <c r="I70" s="5">
        <v>-88970000000</v>
      </c>
      <c r="J70" s="5">
        <v>-141369000000</v>
      </c>
      <c r="K70" s="5">
        <v>-68858000000</v>
      </c>
      <c r="L70" s="5">
        <v>-16510000000</v>
      </c>
      <c r="M70" s="5">
        <v>-200868000000</v>
      </c>
      <c r="N70" s="5">
        <v>-159729000000</v>
      </c>
      <c r="O70" s="5">
        <v>-81811000000</v>
      </c>
      <c r="P70" s="5">
        <v>113515000000</v>
      </c>
      <c r="Q70" s="5">
        <v>-364520000000</v>
      </c>
      <c r="R70" s="5">
        <v>-285229650000</v>
      </c>
      <c r="S70" s="5">
        <v>333393831000</v>
      </c>
      <c r="T70" s="5">
        <v>-1612416000</v>
      </c>
      <c r="U70" s="5">
        <v>477691368000</v>
      </c>
      <c r="V70" s="5">
        <v>25289743000</v>
      </c>
      <c r="W70" s="5">
        <v>-372070810000</v>
      </c>
      <c r="X70" s="5">
        <v>-268409213000</v>
      </c>
      <c r="Y70" s="5">
        <v>-115185535</v>
      </c>
      <c r="Z70" s="5">
        <v>-106205438</v>
      </c>
    </row>
    <row r="71" spans="3:26" ht="15.5" x14ac:dyDescent="0.35">
      <c r="C71" t="s">
        <v>95</v>
      </c>
      <c r="D71" s="5">
        <v>-268015000000</v>
      </c>
      <c r="E71" s="5">
        <v>3241000000</v>
      </c>
      <c r="F71" s="5">
        <v>79620000000</v>
      </c>
      <c r="G71" s="5">
        <v>-79648000000</v>
      </c>
      <c r="I71" s="5">
        <v>16152000000</v>
      </c>
      <c r="J71" s="5">
        <v>138889000000</v>
      </c>
      <c r="K71" s="5">
        <v>26137000000</v>
      </c>
      <c r="L71" s="5">
        <v>930207000000</v>
      </c>
      <c r="M71" s="5">
        <v>117509000000</v>
      </c>
      <c r="N71" s="5">
        <v>-954115000000</v>
      </c>
      <c r="O71" s="5">
        <v>-4893138000000</v>
      </c>
      <c r="P71" s="5">
        <v>-1848929000000</v>
      </c>
      <c r="Q71" s="5">
        <v>-1582723000000</v>
      </c>
      <c r="R71" s="5">
        <v>-606401706000</v>
      </c>
      <c r="S71" s="5">
        <v>-1057852553000</v>
      </c>
      <c r="T71" s="5">
        <v>-510002416000</v>
      </c>
      <c r="U71" s="5">
        <v>-2566042503000</v>
      </c>
      <c r="V71" s="5">
        <v>-944848621000</v>
      </c>
      <c r="W71" s="5">
        <v>745500653000</v>
      </c>
      <c r="X71" s="5">
        <v>720734176000</v>
      </c>
      <c r="Y71" s="5">
        <v>252681410</v>
      </c>
      <c r="Z71" s="5">
        <v>173569955</v>
      </c>
    </row>
    <row r="72" spans="3:26" ht="15.5" x14ac:dyDescent="0.35">
      <c r="C72" t="s">
        <v>516</v>
      </c>
      <c r="P72" s="5">
        <v>369144000000</v>
      </c>
      <c r="Q72" s="5">
        <v>-58226000000</v>
      </c>
      <c r="R72" s="5">
        <v>121733077000</v>
      </c>
      <c r="S72" s="5">
        <v>540318460000</v>
      </c>
      <c r="T72" s="5">
        <v>-174173396000</v>
      </c>
      <c r="U72" s="5">
        <v>-200676538000</v>
      </c>
      <c r="V72" s="5">
        <v>-122750156000</v>
      </c>
    </row>
    <row r="73" spans="3:26" ht="15.5" x14ac:dyDescent="0.35">
      <c r="C73" t="s">
        <v>96</v>
      </c>
      <c r="X73" s="5">
        <v>-3063743000</v>
      </c>
      <c r="Y73" s="5">
        <v>101917</v>
      </c>
      <c r="Z73" s="5">
        <v>-591</v>
      </c>
    </row>
    <row r="74" spans="3:26" ht="15.5" x14ac:dyDescent="0.35">
      <c r="C74" t="s">
        <v>732</v>
      </c>
      <c r="X74" s="5">
        <v>87960015000</v>
      </c>
    </row>
    <row r="75" spans="3:26" ht="15.5" x14ac:dyDescent="0.35">
      <c r="C75" t="s">
        <v>97</v>
      </c>
      <c r="D75" s="5">
        <v>-268015000000</v>
      </c>
      <c r="E75" s="5">
        <v>3241000000</v>
      </c>
      <c r="F75" s="5">
        <v>79620000000</v>
      </c>
      <c r="G75" s="5">
        <v>-79648000000</v>
      </c>
      <c r="I75" s="5">
        <v>16152000000</v>
      </c>
      <c r="J75" s="5">
        <v>138889000000</v>
      </c>
      <c r="K75" s="5">
        <v>26137000000</v>
      </c>
      <c r="L75" s="5">
        <v>930207000000</v>
      </c>
      <c r="M75" s="5">
        <v>117509000000</v>
      </c>
      <c r="N75" s="5">
        <v>-954115000000</v>
      </c>
      <c r="O75" s="5">
        <v>-4893138000000</v>
      </c>
      <c r="P75" s="5">
        <v>-1479785000000</v>
      </c>
      <c r="Q75" s="5">
        <v>-1640949000000</v>
      </c>
      <c r="R75" s="5">
        <v>-484668629000</v>
      </c>
      <c r="S75" s="5">
        <v>-517534093000</v>
      </c>
      <c r="T75" s="5">
        <v>-684175812000</v>
      </c>
      <c r="U75" s="5">
        <v>-2766719041000</v>
      </c>
      <c r="V75" s="5">
        <v>-1067598777000</v>
      </c>
      <c r="W75" s="5">
        <v>745500653000</v>
      </c>
      <c r="X75" s="5">
        <v>805630448000</v>
      </c>
      <c r="Y75" s="5">
        <v>252783327</v>
      </c>
      <c r="Z75" s="5">
        <v>173569364</v>
      </c>
    </row>
    <row r="76" spans="3:26" ht="15.5" x14ac:dyDescent="0.35">
      <c r="C76" t="s">
        <v>98</v>
      </c>
      <c r="D76" s="5">
        <v>-1556000000</v>
      </c>
      <c r="E76" s="5">
        <v>-1818000000</v>
      </c>
      <c r="F76" s="5">
        <v>-5761000000</v>
      </c>
      <c r="G76" s="5">
        <v>-1454000000</v>
      </c>
      <c r="I76" s="5">
        <v>-10122000000</v>
      </c>
      <c r="J76" s="5">
        <v>8456000000</v>
      </c>
      <c r="K76" s="5">
        <v>-4003000000</v>
      </c>
      <c r="L76" s="5">
        <v>8387000000</v>
      </c>
      <c r="M76" s="5">
        <v>66000000</v>
      </c>
      <c r="N76" s="5">
        <v>-49450000000</v>
      </c>
      <c r="O76" s="5">
        <v>59924000000</v>
      </c>
      <c r="P76" s="5">
        <v>19115000000</v>
      </c>
      <c r="Q76" s="5">
        <v>-28810000000</v>
      </c>
      <c r="R76" s="5">
        <v>-2060703000</v>
      </c>
      <c r="S76" s="5">
        <v>-246113435000</v>
      </c>
      <c r="T76" s="5">
        <v>-28820725000</v>
      </c>
      <c r="U76" s="5">
        <v>-280484378000</v>
      </c>
      <c r="V76" s="5">
        <v>-30942078000</v>
      </c>
      <c r="W76" s="5">
        <v>-77869388000</v>
      </c>
    </row>
    <row r="77" spans="3:26" ht="15.5" x14ac:dyDescent="0.35">
      <c r="C77" t="s">
        <v>324</v>
      </c>
      <c r="D77" s="5">
        <v>-1556000000</v>
      </c>
      <c r="E77" s="5">
        <v>-1818000000</v>
      </c>
      <c r="F77" s="5">
        <v>-5761000000</v>
      </c>
      <c r="G77" s="5">
        <v>-1454000000</v>
      </c>
      <c r="I77" s="5">
        <v>-10122000000</v>
      </c>
      <c r="J77" s="5">
        <v>8456000000</v>
      </c>
      <c r="K77" s="5">
        <v>-4003000000</v>
      </c>
      <c r="L77" s="5">
        <v>8387000000</v>
      </c>
      <c r="M77" s="5">
        <v>66000000</v>
      </c>
      <c r="N77" s="5">
        <v>-49450000000</v>
      </c>
      <c r="O77" s="5">
        <v>59924000000</v>
      </c>
      <c r="P77" s="5">
        <v>19115000000</v>
      </c>
      <c r="Q77" s="5">
        <v>-28810000000</v>
      </c>
      <c r="R77" s="5">
        <v>-2060703000</v>
      </c>
      <c r="S77" s="5">
        <v>-246113435000</v>
      </c>
      <c r="T77" s="5">
        <v>-28820725000</v>
      </c>
      <c r="U77" s="5">
        <v>-280484378000</v>
      </c>
      <c r="V77" s="5">
        <v>-30942078000</v>
      </c>
      <c r="W77" s="5">
        <v>-77869388000</v>
      </c>
    </row>
    <row r="78" spans="3:26" ht="15.5" x14ac:dyDescent="0.35">
      <c r="C78" t="s">
        <v>99</v>
      </c>
      <c r="D78" s="5">
        <v>-269571000000</v>
      </c>
      <c r="E78" s="5">
        <v>1423000000</v>
      </c>
      <c r="F78" s="5">
        <v>73859000000</v>
      </c>
      <c r="G78" s="5">
        <v>-81102000000</v>
      </c>
      <c r="I78" s="5">
        <v>6030000000</v>
      </c>
      <c r="J78" s="5">
        <v>147345000000</v>
      </c>
      <c r="K78" s="5">
        <v>22134000000</v>
      </c>
      <c r="L78" s="5">
        <v>938594000000</v>
      </c>
      <c r="M78" s="5">
        <v>117575000000</v>
      </c>
      <c r="N78" s="5">
        <v>-1003565000000</v>
      </c>
      <c r="O78" s="5">
        <v>-4833214000000</v>
      </c>
      <c r="P78" s="5">
        <v>-1460670000000</v>
      </c>
      <c r="Q78" s="5">
        <v>-1669759000000</v>
      </c>
      <c r="R78" s="5">
        <v>-486729332000</v>
      </c>
      <c r="S78" s="5">
        <v>-763647528000</v>
      </c>
      <c r="T78" s="5">
        <v>-712996537000</v>
      </c>
      <c r="U78" s="5">
        <v>-3047203419000</v>
      </c>
      <c r="V78" s="5">
        <v>-1098540855000</v>
      </c>
      <c r="W78" s="5">
        <v>667631265000</v>
      </c>
    </row>
    <row r="79" spans="3:26" ht="15.5" x14ac:dyDescent="0.35">
      <c r="C79" t="s">
        <v>100</v>
      </c>
      <c r="D79" s="5">
        <v>-268015000000</v>
      </c>
      <c r="E79" s="5">
        <v>3241000000</v>
      </c>
      <c r="F79" s="5">
        <v>79620000000</v>
      </c>
      <c r="G79" s="5">
        <v>-79648000000</v>
      </c>
      <c r="I79" s="5">
        <v>16152000000</v>
      </c>
      <c r="J79" s="5">
        <v>138889000000</v>
      </c>
      <c r="K79" s="5">
        <v>26137000000</v>
      </c>
      <c r="L79" s="5">
        <v>930207000000</v>
      </c>
      <c r="M79" s="5">
        <v>117509000000</v>
      </c>
      <c r="N79" s="5">
        <v>-954115000000</v>
      </c>
      <c r="O79" s="5">
        <v>-4893138000000</v>
      </c>
      <c r="P79" s="5">
        <v>-1479785000000</v>
      </c>
      <c r="Q79" s="5">
        <v>-1640949000000</v>
      </c>
      <c r="R79" s="5">
        <v>-484668629000</v>
      </c>
      <c r="S79" s="5">
        <v>-517534093000</v>
      </c>
      <c r="T79" s="5">
        <v>-684175812000</v>
      </c>
      <c r="U79" s="5">
        <v>-2766719041000</v>
      </c>
      <c r="V79" s="5">
        <v>-1067598777000</v>
      </c>
      <c r="W79" s="5">
        <v>745500653000</v>
      </c>
      <c r="X79" s="5">
        <v>717670433000</v>
      </c>
      <c r="Y79" s="5">
        <v>252783327</v>
      </c>
      <c r="Z79" s="5">
        <v>173569364</v>
      </c>
    </row>
    <row r="80" spans="3:26" ht="15.5" x14ac:dyDescent="0.35">
      <c r="C80" t="s">
        <v>8</v>
      </c>
      <c r="D80" s="5">
        <v>-269571000000</v>
      </c>
      <c r="E80" s="5">
        <v>1423000000</v>
      </c>
      <c r="F80" s="5">
        <v>73859000000</v>
      </c>
      <c r="G80" s="5">
        <v>-81102000000</v>
      </c>
      <c r="I80" s="5">
        <v>6030000000</v>
      </c>
      <c r="J80" s="5">
        <v>147345000000</v>
      </c>
      <c r="W80" s="5">
        <v>667020311000</v>
      </c>
    </row>
    <row r="81" spans="2:26" ht="15.5" x14ac:dyDescent="0.35">
      <c r="C81" t="s">
        <v>733</v>
      </c>
      <c r="D81" s="5">
        <v>-269571000000</v>
      </c>
      <c r="E81" s="5">
        <v>1423000000</v>
      </c>
      <c r="F81" s="5">
        <v>73859000000</v>
      </c>
      <c r="G81" s="5">
        <v>-81102000000</v>
      </c>
      <c r="I81" s="5">
        <v>6030000000</v>
      </c>
      <c r="J81" s="5">
        <v>147345000000</v>
      </c>
      <c r="K81" s="5">
        <v>58695000000</v>
      </c>
      <c r="L81" s="5">
        <v>225303000000</v>
      </c>
      <c r="M81" s="5">
        <v>128818000000</v>
      </c>
      <c r="N81" s="5">
        <v>-817509000000</v>
      </c>
      <c r="O81" s="5">
        <v>-4398791000000</v>
      </c>
      <c r="P81" s="5">
        <v>-1460670000000</v>
      </c>
      <c r="Q81" s="5">
        <v>-1669402000000</v>
      </c>
      <c r="R81" s="5">
        <v>-485455584000</v>
      </c>
      <c r="S81" s="5">
        <v>-760683078000</v>
      </c>
      <c r="T81" s="5">
        <v>-653633737000</v>
      </c>
      <c r="U81" s="5">
        <v>-3040527764000</v>
      </c>
      <c r="V81" s="5">
        <v>-1095903882000</v>
      </c>
      <c r="W81" s="5">
        <v>667020311000</v>
      </c>
    </row>
    <row r="82" spans="2:26" ht="15.5" x14ac:dyDescent="0.35">
      <c r="C82" t="s">
        <v>102</v>
      </c>
      <c r="D82" s="5">
        <v>-268015000000</v>
      </c>
      <c r="E82" s="5">
        <v>3241000000</v>
      </c>
      <c r="F82" s="5">
        <v>79620000000</v>
      </c>
      <c r="G82" s="5">
        <v>-79648000000</v>
      </c>
      <c r="I82" s="5">
        <v>16152000000</v>
      </c>
      <c r="J82" s="5">
        <v>138889000000</v>
      </c>
      <c r="K82" s="5">
        <v>26137000000</v>
      </c>
      <c r="L82" s="5">
        <v>930207000000</v>
      </c>
      <c r="M82" s="5">
        <v>117509000000</v>
      </c>
      <c r="N82" s="5">
        <v>-954115000000</v>
      </c>
      <c r="O82" s="5">
        <v>-4893138000000</v>
      </c>
      <c r="P82" s="5">
        <v>-1479785000000</v>
      </c>
      <c r="Q82" s="5">
        <v>-1640949000000</v>
      </c>
      <c r="R82" s="5">
        <v>-484668629000</v>
      </c>
      <c r="S82" s="5">
        <v>-517534093000</v>
      </c>
      <c r="T82" s="5">
        <v>-684175812000</v>
      </c>
      <c r="U82" s="5">
        <v>-2766719041000</v>
      </c>
      <c r="V82" s="5">
        <v>-1067598777000</v>
      </c>
      <c r="W82" s="5">
        <v>745500653000</v>
      </c>
      <c r="X82" s="5">
        <v>717670433000</v>
      </c>
      <c r="Y82" s="5">
        <v>252783327</v>
      </c>
      <c r="Z82" s="5">
        <v>173569364</v>
      </c>
    </row>
    <row r="83" spans="2:26" ht="15.5" x14ac:dyDescent="0.35">
      <c r="C83" t="s">
        <v>103</v>
      </c>
      <c r="D83" s="5">
        <v>-269571000000</v>
      </c>
      <c r="E83" s="5">
        <v>1423000000</v>
      </c>
      <c r="F83" s="5">
        <v>73859000000</v>
      </c>
      <c r="G83" s="5">
        <v>-81102000000</v>
      </c>
      <c r="I83" s="5">
        <v>6030000000</v>
      </c>
      <c r="J83" s="5">
        <v>147345000000</v>
      </c>
      <c r="K83" s="5">
        <v>22134000000</v>
      </c>
      <c r="L83" s="5">
        <v>938594000000</v>
      </c>
      <c r="M83" s="5">
        <v>117575000000</v>
      </c>
      <c r="N83" s="5">
        <v>-1003565000000</v>
      </c>
      <c r="O83" s="5">
        <v>-4833214000000</v>
      </c>
      <c r="P83" s="5">
        <v>-1460670000000</v>
      </c>
      <c r="Q83" s="5">
        <v>-1669759000000</v>
      </c>
      <c r="R83" s="5">
        <v>-486729332000</v>
      </c>
      <c r="S83" s="5">
        <v>-763647528000</v>
      </c>
      <c r="T83" s="5">
        <v>-712996537000</v>
      </c>
      <c r="U83" s="5">
        <v>-3047203419000</v>
      </c>
      <c r="V83" s="5">
        <v>-1098540855000</v>
      </c>
      <c r="W83" s="5">
        <v>667631265000</v>
      </c>
    </row>
    <row r="85" spans="2:26" ht="15.5" x14ac:dyDescent="0.35">
      <c r="B85" t="s">
        <v>105</v>
      </c>
      <c r="C85" t="s">
        <v>106</v>
      </c>
    </row>
    <row r="86" spans="2:26" ht="15.5" x14ac:dyDescent="0.35">
      <c r="C86" t="s">
        <v>107</v>
      </c>
    </row>
    <row r="87" spans="2:26" ht="15.5" x14ac:dyDescent="0.35">
      <c r="C87" t="s">
        <v>20</v>
      </c>
      <c r="D87" s="5">
        <v>139866000000</v>
      </c>
      <c r="E87" s="5">
        <v>120585000000</v>
      </c>
      <c r="F87" s="5">
        <v>170825000000</v>
      </c>
      <c r="G87" s="5">
        <v>149064000000</v>
      </c>
      <c r="I87" s="5">
        <v>170825000000</v>
      </c>
      <c r="J87" s="5">
        <v>133874000000</v>
      </c>
      <c r="K87" s="5">
        <v>123108000000</v>
      </c>
      <c r="L87" s="5">
        <v>144360000000</v>
      </c>
      <c r="M87" s="5">
        <v>268455000000</v>
      </c>
      <c r="N87" s="5">
        <v>87465000000</v>
      </c>
      <c r="O87" s="5">
        <v>78895000000</v>
      </c>
      <c r="P87" s="5">
        <v>53643000000</v>
      </c>
      <c r="Q87" s="5">
        <v>21925000000</v>
      </c>
      <c r="R87" s="5">
        <v>60760184000</v>
      </c>
      <c r="S87" s="5">
        <v>43967471000</v>
      </c>
      <c r="T87" s="5">
        <v>55595947000</v>
      </c>
      <c r="U87" s="5">
        <v>117017409000</v>
      </c>
      <c r="V87" s="5">
        <v>120765649000</v>
      </c>
      <c r="W87" s="5">
        <v>201567663000</v>
      </c>
      <c r="X87" s="5">
        <v>329768431000</v>
      </c>
      <c r="Y87" s="5">
        <v>167303590000</v>
      </c>
      <c r="Z87" s="5">
        <v>352300659000</v>
      </c>
    </row>
    <row r="88" spans="2:26" ht="15.5" x14ac:dyDescent="0.35">
      <c r="C88" t="s">
        <v>109</v>
      </c>
      <c r="D88" s="5">
        <v>46660000000</v>
      </c>
      <c r="E88" s="5">
        <v>30465000000</v>
      </c>
      <c r="F88" s="5">
        <v>65985000000</v>
      </c>
      <c r="G88" s="5">
        <v>22329000000</v>
      </c>
      <c r="I88" s="5">
        <v>65985000000</v>
      </c>
      <c r="J88" s="5">
        <v>55921000000</v>
      </c>
      <c r="K88" s="5">
        <v>21348000000</v>
      </c>
      <c r="L88" s="5">
        <v>25064000000</v>
      </c>
      <c r="M88" s="5">
        <v>29873000000</v>
      </c>
      <c r="N88" s="5">
        <v>40500000000</v>
      </c>
      <c r="O88" s="5">
        <v>105900000000</v>
      </c>
      <c r="P88" s="5">
        <v>198177000000</v>
      </c>
      <c r="Q88" s="5">
        <v>101233000000</v>
      </c>
      <c r="R88" s="5">
        <v>120276112000</v>
      </c>
      <c r="S88" s="5">
        <v>149652889000</v>
      </c>
      <c r="T88" s="5">
        <v>124158769000</v>
      </c>
      <c r="U88" s="5">
        <v>154507483000</v>
      </c>
      <c r="V88" s="5">
        <v>455034575000</v>
      </c>
      <c r="W88" s="5">
        <v>509648761000</v>
      </c>
      <c r="X88" s="5">
        <v>204570949000</v>
      </c>
      <c r="Y88" s="5">
        <v>143154819000</v>
      </c>
      <c r="Z88" s="5">
        <v>98337153000</v>
      </c>
    </row>
    <row r="89" spans="2:26" ht="15.5" x14ac:dyDescent="0.35">
      <c r="C89" t="s">
        <v>110</v>
      </c>
      <c r="D89" s="5">
        <v>291665000000</v>
      </c>
      <c r="E89" s="5">
        <v>289059000000</v>
      </c>
      <c r="F89" s="5">
        <v>251780000000</v>
      </c>
      <c r="G89" s="5">
        <v>236976000000</v>
      </c>
      <c r="I89" s="5">
        <v>251780000000</v>
      </c>
      <c r="J89" s="5">
        <v>247965000000</v>
      </c>
      <c r="K89" s="5">
        <v>364834000000</v>
      </c>
      <c r="L89" s="5">
        <v>337711000000</v>
      </c>
      <c r="M89" s="5">
        <v>371765000000</v>
      </c>
      <c r="N89" s="5">
        <v>353283000000</v>
      </c>
      <c r="O89" s="5">
        <v>348379000000</v>
      </c>
      <c r="Q89" s="5">
        <v>368965000000</v>
      </c>
      <c r="R89" s="5">
        <v>219730234000</v>
      </c>
      <c r="S89" s="5">
        <v>217045523000</v>
      </c>
      <c r="T89" s="5">
        <v>132918788000</v>
      </c>
      <c r="U89" s="5">
        <v>161322579000</v>
      </c>
      <c r="V89" s="5">
        <v>178574753000</v>
      </c>
      <c r="W89" s="5">
        <v>128369875000</v>
      </c>
      <c r="X89" s="5">
        <v>29838305000</v>
      </c>
      <c r="Y89" s="5">
        <v>6177447000</v>
      </c>
      <c r="Z89" s="5">
        <v>18950914000</v>
      </c>
    </row>
    <row r="90" spans="2:26" ht="15.5" x14ac:dyDescent="0.35">
      <c r="C90" t="s">
        <v>111</v>
      </c>
      <c r="K90" s="5">
        <v>1732000000</v>
      </c>
      <c r="M90" s="5">
        <v>2500000000</v>
      </c>
      <c r="Q90" s="5">
        <v>39845000000</v>
      </c>
      <c r="R90" s="5">
        <v>62195865000</v>
      </c>
    </row>
    <row r="91" spans="2:26" ht="15.5" x14ac:dyDescent="0.35">
      <c r="C91" t="s">
        <v>112</v>
      </c>
      <c r="D91" s="5">
        <v>46660000000</v>
      </c>
      <c r="E91" s="5">
        <v>30465000000</v>
      </c>
      <c r="F91" s="5">
        <v>65985000000</v>
      </c>
      <c r="G91" s="5">
        <v>22329000000</v>
      </c>
      <c r="I91" s="5">
        <v>65985000000</v>
      </c>
      <c r="J91" s="5">
        <v>55921000000</v>
      </c>
      <c r="K91" s="5">
        <v>21348000000</v>
      </c>
      <c r="L91" s="5">
        <v>25064000000</v>
      </c>
      <c r="M91" s="5">
        <v>29873000000</v>
      </c>
      <c r="N91" s="5">
        <v>40500000000</v>
      </c>
      <c r="O91" s="5">
        <v>105900000000</v>
      </c>
      <c r="P91" s="5">
        <v>198177000000</v>
      </c>
      <c r="Q91" s="5">
        <v>101233000000</v>
      </c>
      <c r="R91" s="5">
        <v>120276112000</v>
      </c>
      <c r="S91" s="5">
        <v>149652889000</v>
      </c>
      <c r="T91" s="5">
        <v>124158769000</v>
      </c>
      <c r="U91" s="5">
        <v>154507483000</v>
      </c>
      <c r="V91" s="5">
        <v>455034575000</v>
      </c>
      <c r="W91" s="5">
        <v>509648761000</v>
      </c>
      <c r="X91" s="5">
        <v>204570949000</v>
      </c>
      <c r="Y91" s="5">
        <v>143154819000</v>
      </c>
      <c r="Z91" s="5">
        <v>98337153000</v>
      </c>
    </row>
    <row r="92" spans="2:26" ht="15.5" x14ac:dyDescent="0.35">
      <c r="C92" t="s">
        <v>113</v>
      </c>
      <c r="D92" s="5">
        <v>94370000000</v>
      </c>
      <c r="E92" s="5">
        <v>117363000000</v>
      </c>
      <c r="F92" s="5">
        <v>82456000000</v>
      </c>
      <c r="G92" s="5">
        <v>68092000000</v>
      </c>
      <c r="I92" s="5">
        <v>82456000000</v>
      </c>
      <c r="J92" s="5">
        <v>56887000000</v>
      </c>
      <c r="K92" s="5">
        <v>93567000000</v>
      </c>
      <c r="L92" s="5">
        <v>59245000000</v>
      </c>
      <c r="M92" s="5">
        <v>63127000000</v>
      </c>
      <c r="N92" s="5">
        <v>87474000000</v>
      </c>
      <c r="O92" s="5">
        <v>631849000000</v>
      </c>
      <c r="P92" s="5">
        <v>664670000000</v>
      </c>
      <c r="Q92" s="5">
        <v>712235000000</v>
      </c>
      <c r="R92" s="5">
        <v>327181172000</v>
      </c>
      <c r="S92" s="5">
        <v>293372610000</v>
      </c>
      <c r="T92" s="5">
        <v>295698776000</v>
      </c>
      <c r="U92" s="5">
        <v>320013866000</v>
      </c>
      <c r="V92" s="5">
        <v>280817053000</v>
      </c>
      <c r="W92" s="5">
        <v>208177317000</v>
      </c>
      <c r="X92" s="5">
        <v>299115171000</v>
      </c>
      <c r="Y92" s="5">
        <v>90828247000</v>
      </c>
      <c r="Z92" s="5">
        <v>17817188000</v>
      </c>
    </row>
    <row r="93" spans="2:26" ht="15.5" x14ac:dyDescent="0.35">
      <c r="C93" t="s">
        <v>114</v>
      </c>
      <c r="D93" s="5">
        <v>94370000000</v>
      </c>
      <c r="E93" s="5">
        <v>117363000000</v>
      </c>
      <c r="F93" s="5">
        <v>82456000000</v>
      </c>
      <c r="G93" s="5">
        <v>68092000000</v>
      </c>
      <c r="I93" s="5">
        <v>82456000000</v>
      </c>
      <c r="J93" s="5">
        <v>56887000000</v>
      </c>
      <c r="K93" s="5">
        <v>93567000000</v>
      </c>
      <c r="L93" s="5">
        <v>59245000000</v>
      </c>
      <c r="M93" s="5">
        <v>63127000000</v>
      </c>
      <c r="N93" s="5">
        <v>87474000000</v>
      </c>
      <c r="O93" s="5">
        <v>631849000000</v>
      </c>
      <c r="P93" s="5">
        <v>664670000000</v>
      </c>
      <c r="Q93" s="5">
        <v>712235000000</v>
      </c>
      <c r="R93" s="5">
        <v>327181172000</v>
      </c>
      <c r="S93" s="5">
        <v>293372610000</v>
      </c>
      <c r="T93" s="5">
        <v>295698776000</v>
      </c>
      <c r="U93" s="5">
        <v>320013866000</v>
      </c>
      <c r="V93" s="5">
        <v>280817053000</v>
      </c>
      <c r="W93" s="5">
        <v>208177317000</v>
      </c>
      <c r="X93" s="5">
        <v>299115171000</v>
      </c>
      <c r="Y93" s="5">
        <v>90828247000</v>
      </c>
      <c r="Z93" s="5">
        <v>17817188000</v>
      </c>
    </row>
    <row r="94" spans="2:26" ht="15.5" x14ac:dyDescent="0.35">
      <c r="C94" t="s">
        <v>115</v>
      </c>
      <c r="D94" s="5">
        <v>139490000000</v>
      </c>
      <c r="E94" s="5">
        <v>99598000000</v>
      </c>
      <c r="F94" s="5">
        <v>106303000000</v>
      </c>
      <c r="G94" s="5">
        <v>116175000000</v>
      </c>
      <c r="I94" s="5">
        <v>106303000000</v>
      </c>
      <c r="J94" s="5">
        <v>132227000000</v>
      </c>
      <c r="K94" s="5">
        <v>130493000000</v>
      </c>
      <c r="L94" s="5">
        <v>215281000000</v>
      </c>
      <c r="M94" s="5">
        <v>318600000000</v>
      </c>
      <c r="N94" s="5">
        <v>203975000000</v>
      </c>
      <c r="O94" s="5">
        <v>189197000000</v>
      </c>
      <c r="P94" s="5">
        <v>192561000000</v>
      </c>
      <c r="Q94" s="5">
        <v>233869000000</v>
      </c>
      <c r="R94" s="5">
        <v>98236438000</v>
      </c>
      <c r="S94" s="5">
        <v>146882913000</v>
      </c>
      <c r="T94" s="5">
        <v>134447132000</v>
      </c>
      <c r="U94" s="5">
        <v>163506574000</v>
      </c>
      <c r="V94" s="5">
        <v>240455330000</v>
      </c>
      <c r="W94" s="5">
        <v>216520805000</v>
      </c>
      <c r="X94" s="5">
        <v>200073120000</v>
      </c>
      <c r="Y94" s="5">
        <v>108785887000</v>
      </c>
      <c r="Z94" s="5">
        <v>141536732000</v>
      </c>
    </row>
    <row r="95" spans="2:26" ht="15.5" x14ac:dyDescent="0.35">
      <c r="C95" t="s">
        <v>85</v>
      </c>
      <c r="D95" s="5">
        <v>-24478000000</v>
      </c>
      <c r="E95" s="5">
        <v>-22922000000</v>
      </c>
      <c r="F95" s="5">
        <v>-21104000000</v>
      </c>
      <c r="G95" s="5">
        <v>-15343000000</v>
      </c>
      <c r="I95" s="5">
        <v>-21104000000</v>
      </c>
      <c r="J95" s="5">
        <v>-10982000000</v>
      </c>
      <c r="K95" s="5">
        <v>1343577000000</v>
      </c>
      <c r="L95" s="5">
        <v>1345957000000</v>
      </c>
      <c r="M95" s="5">
        <v>1300894000000</v>
      </c>
      <c r="N95" s="5">
        <v>1300762000000</v>
      </c>
      <c r="O95" s="5">
        <v>1350065000000</v>
      </c>
      <c r="P95" s="5">
        <v>-68972000000</v>
      </c>
      <c r="Q95" s="5">
        <v>-88087000000</v>
      </c>
      <c r="R95" s="5">
        <v>-59276476000</v>
      </c>
      <c r="S95" s="5">
        <v>-730831712000</v>
      </c>
      <c r="T95" s="5">
        <v>-449445138000</v>
      </c>
      <c r="U95" s="5">
        <v>-442653413000</v>
      </c>
      <c r="V95" s="5">
        <v>-142888782000</v>
      </c>
      <c r="W95" s="5">
        <v>-134278936000</v>
      </c>
      <c r="X95" s="5">
        <v>-54647270000</v>
      </c>
      <c r="Y95" s="5">
        <v>-43011654000</v>
      </c>
      <c r="Z95" s="5">
        <v>-23930285000</v>
      </c>
    </row>
    <row r="96" spans="2:26" ht="15.5" x14ac:dyDescent="0.35">
      <c r="C96" t="s">
        <v>116</v>
      </c>
      <c r="D96" s="5">
        <v>778416000000</v>
      </c>
      <c r="E96" s="5">
        <v>878803000000</v>
      </c>
      <c r="F96" s="5">
        <v>886133000000</v>
      </c>
      <c r="G96" s="5">
        <v>1000874000000</v>
      </c>
      <c r="I96" s="5">
        <v>886133000000</v>
      </c>
      <c r="J96" s="5">
        <v>850343000000</v>
      </c>
      <c r="K96" s="5">
        <v>781553000000</v>
      </c>
      <c r="L96" s="5">
        <v>707427000000</v>
      </c>
      <c r="M96" s="5">
        <v>1459764000000</v>
      </c>
      <c r="N96" s="5">
        <v>765837000000</v>
      </c>
      <c r="O96" s="5">
        <v>1286513000000</v>
      </c>
      <c r="P96" s="5">
        <v>1474492000000</v>
      </c>
      <c r="Q96" s="5">
        <v>1471147000000</v>
      </c>
      <c r="R96" s="5">
        <v>1014926396000</v>
      </c>
      <c r="S96" s="5">
        <v>1473246391000</v>
      </c>
      <c r="T96" s="5">
        <v>2597496750000</v>
      </c>
      <c r="U96" s="5">
        <v>3459892276000</v>
      </c>
      <c r="V96" s="5">
        <v>3788485702000</v>
      </c>
      <c r="W96" s="5">
        <v>1369517754000</v>
      </c>
      <c r="X96" s="5">
        <v>1788214165000</v>
      </c>
      <c r="Y96" s="5">
        <v>666219885000</v>
      </c>
      <c r="Z96" s="5">
        <v>732998570000</v>
      </c>
    </row>
    <row r="97" spans="3:26" ht="15.5" x14ac:dyDescent="0.35">
      <c r="C97" t="s">
        <v>117</v>
      </c>
    </row>
    <row r="98" spans="3:26" ht="15.5" x14ac:dyDescent="0.35">
      <c r="C98" t="s">
        <v>118</v>
      </c>
      <c r="D98" s="5">
        <v>41036000000</v>
      </c>
      <c r="E98" s="5">
        <v>41521000000</v>
      </c>
      <c r="F98" s="5">
        <v>41671000000</v>
      </c>
      <c r="G98" s="5">
        <v>48481000000</v>
      </c>
      <c r="I98" s="5">
        <v>41671000000</v>
      </c>
      <c r="J98" s="5">
        <v>47930000000</v>
      </c>
      <c r="K98" s="5">
        <v>56687000000</v>
      </c>
      <c r="L98" s="5">
        <v>75557000000</v>
      </c>
      <c r="M98" s="5">
        <v>73045000000</v>
      </c>
      <c r="N98" s="5">
        <v>36918000000</v>
      </c>
      <c r="O98" s="5">
        <v>81018000000</v>
      </c>
      <c r="P98" s="5">
        <v>2977031000000</v>
      </c>
      <c r="Q98" s="5">
        <v>2908930000000</v>
      </c>
      <c r="R98" s="5">
        <v>3203075940000</v>
      </c>
      <c r="S98" s="5">
        <v>2924179973000</v>
      </c>
      <c r="T98" s="5">
        <v>2582551071000</v>
      </c>
      <c r="U98" s="5">
        <v>2356130453000</v>
      </c>
      <c r="V98" s="5">
        <v>3039079710000</v>
      </c>
      <c r="W98" s="5">
        <v>2478675599000</v>
      </c>
      <c r="X98" s="5">
        <v>1614788448000</v>
      </c>
      <c r="Y98" s="5">
        <v>266472346000</v>
      </c>
      <c r="Z98" s="5">
        <v>233211959000</v>
      </c>
    </row>
    <row r="99" spans="3:26" ht="15.5" x14ac:dyDescent="0.35">
      <c r="C99" t="s">
        <v>119</v>
      </c>
      <c r="D99" s="5">
        <v>148357000000</v>
      </c>
      <c r="E99" s="5">
        <v>166906000000</v>
      </c>
      <c r="F99" s="5">
        <v>165938000000</v>
      </c>
      <c r="G99" s="5">
        <v>163259000000</v>
      </c>
      <c r="I99" s="5">
        <v>165938000000</v>
      </c>
      <c r="J99" s="5">
        <v>155377000000</v>
      </c>
      <c r="K99" s="5">
        <v>227269000000</v>
      </c>
      <c r="L99" s="5">
        <v>270611000000</v>
      </c>
      <c r="M99" s="5">
        <v>332256000000</v>
      </c>
      <c r="N99" s="5">
        <v>482665000000</v>
      </c>
      <c r="O99" s="5">
        <v>514847000000</v>
      </c>
      <c r="P99" s="5">
        <v>610904000000</v>
      </c>
      <c r="Q99" s="5">
        <v>521605000000</v>
      </c>
      <c r="R99" s="5">
        <v>963292866000</v>
      </c>
      <c r="S99" s="5">
        <v>1260591900000</v>
      </c>
      <c r="T99" s="5">
        <v>920795702000</v>
      </c>
      <c r="U99" s="5">
        <v>943219575000</v>
      </c>
      <c r="V99" s="5">
        <v>277645597000</v>
      </c>
      <c r="W99" s="5">
        <v>166957935000</v>
      </c>
      <c r="X99" s="5">
        <v>318264471000</v>
      </c>
      <c r="Y99" s="5">
        <v>18259296000</v>
      </c>
      <c r="Z99" s="5">
        <v>40407926000</v>
      </c>
    </row>
    <row r="100" spans="3:26" ht="15.5" x14ac:dyDescent="0.35">
      <c r="C100" t="s">
        <v>120</v>
      </c>
      <c r="W100" s="5">
        <v>1668642000</v>
      </c>
      <c r="X100" s="5">
        <v>653071000</v>
      </c>
      <c r="Y100" s="5">
        <v>659728583000</v>
      </c>
      <c r="Z100" s="5">
        <v>569307139000</v>
      </c>
    </row>
    <row r="101" spans="3:26" ht="15.5" x14ac:dyDescent="0.35">
      <c r="C101" t="s">
        <v>734</v>
      </c>
      <c r="Q101" s="5">
        <v>1694570000000</v>
      </c>
      <c r="R101" s="5">
        <v>2342438187000</v>
      </c>
      <c r="S101" s="5">
        <v>2607796933000</v>
      </c>
      <c r="T101" s="5">
        <v>2631591473000</v>
      </c>
      <c r="U101" s="5">
        <v>2616476369000</v>
      </c>
      <c r="V101" s="5">
        <v>3232763941000</v>
      </c>
      <c r="W101" s="5">
        <v>3701702584000</v>
      </c>
      <c r="X101" s="5">
        <v>3462175556000</v>
      </c>
      <c r="Y101" s="5">
        <v>1531345887000</v>
      </c>
      <c r="Z101" s="5">
        <v>1353048701000</v>
      </c>
    </row>
    <row r="102" spans="3:26" ht="15.5" x14ac:dyDescent="0.35">
      <c r="C102" t="s">
        <v>735</v>
      </c>
      <c r="Q102" s="5">
        <v>1446147000000</v>
      </c>
      <c r="R102" s="5">
        <v>1711459326000</v>
      </c>
      <c r="S102" s="5">
        <v>1523731486000</v>
      </c>
      <c r="T102" s="5">
        <v>1530620590000</v>
      </c>
      <c r="U102" s="5">
        <v>1525598428000</v>
      </c>
      <c r="V102" s="5">
        <v>1689950328000</v>
      </c>
      <c r="W102" s="5">
        <v>1615449454000</v>
      </c>
      <c r="X102" s="5">
        <v>1562540134000</v>
      </c>
      <c r="Y102" s="5">
        <v>1014197337000</v>
      </c>
      <c r="Z102" s="5">
        <v>1006360964000</v>
      </c>
    </row>
    <row r="103" spans="3:26" ht="15.5" x14ac:dyDescent="0.35">
      <c r="C103" t="s">
        <v>736</v>
      </c>
      <c r="Q103" s="5">
        <v>248423000000</v>
      </c>
      <c r="R103" s="5">
        <v>630978861000</v>
      </c>
      <c r="S103" s="5">
        <v>1084065447000</v>
      </c>
      <c r="T103" s="5">
        <v>1100970883000</v>
      </c>
      <c r="U103" s="5">
        <v>1090877941000</v>
      </c>
      <c r="V103" s="5">
        <v>1542813613000</v>
      </c>
      <c r="W103" s="5">
        <v>2086253130000</v>
      </c>
      <c r="X103" s="5">
        <v>1899635422000</v>
      </c>
      <c r="Y103" s="5">
        <v>517148550000</v>
      </c>
      <c r="Z103" s="5">
        <v>346687737000</v>
      </c>
    </row>
    <row r="104" spans="3:26" ht="15.5" x14ac:dyDescent="0.35">
      <c r="C104" t="s">
        <v>737</v>
      </c>
      <c r="Q104" s="5">
        <v>1694570000000</v>
      </c>
      <c r="R104" s="5">
        <v>2342438187000</v>
      </c>
      <c r="S104" s="5">
        <v>2607796933000</v>
      </c>
      <c r="T104" s="5">
        <v>2631591473000</v>
      </c>
      <c r="U104" s="5">
        <v>2616476369000</v>
      </c>
      <c r="V104" s="5">
        <v>3232763941000</v>
      </c>
      <c r="W104" s="5">
        <v>3701702584000</v>
      </c>
      <c r="X104" s="5">
        <v>3462175556000</v>
      </c>
      <c r="Y104" s="5">
        <v>1531345887000</v>
      </c>
      <c r="Z104" s="5">
        <v>1353048701000</v>
      </c>
    </row>
    <row r="105" spans="3:26" ht="15.5" x14ac:dyDescent="0.35">
      <c r="C105" t="s">
        <v>121</v>
      </c>
      <c r="D105" s="5">
        <v>2069663000000</v>
      </c>
      <c r="E105" s="5">
        <v>2067956000000</v>
      </c>
      <c r="F105" s="5">
        <v>1968689000000</v>
      </c>
      <c r="G105" s="5">
        <v>1882684000000</v>
      </c>
      <c r="I105" s="5">
        <v>1968689000000</v>
      </c>
      <c r="J105" s="5">
        <v>1797629000000</v>
      </c>
      <c r="K105" s="5">
        <v>2794044000000</v>
      </c>
      <c r="L105" s="5">
        <v>2735644000000</v>
      </c>
      <c r="M105" s="5">
        <v>6086165000000</v>
      </c>
      <c r="N105" s="5">
        <v>5986888000000</v>
      </c>
      <c r="O105" s="5">
        <v>6244765000000</v>
      </c>
      <c r="P105" s="5">
        <v>7440442000000</v>
      </c>
      <c r="Q105" s="5">
        <v>6100891000000</v>
      </c>
      <c r="R105" s="5">
        <v>5903638971000</v>
      </c>
      <c r="S105" s="5">
        <v>6958069122000</v>
      </c>
      <c r="T105" s="5">
        <v>7013865676000</v>
      </c>
      <c r="U105" s="5">
        <v>7029205697000</v>
      </c>
      <c r="V105" s="5">
        <v>6689964563000</v>
      </c>
      <c r="W105" s="5">
        <v>7021478019000</v>
      </c>
      <c r="X105" s="5">
        <v>7086613645000</v>
      </c>
      <c r="Y105" s="5">
        <v>687480880000</v>
      </c>
      <c r="Z105" s="5">
        <v>743285954000</v>
      </c>
    </row>
    <row r="106" spans="3:26" ht="15.5" x14ac:dyDescent="0.35">
      <c r="C106" t="s">
        <v>122</v>
      </c>
      <c r="K106" s="5">
        <v>5745000000</v>
      </c>
      <c r="L106" s="5">
        <v>5745000000</v>
      </c>
      <c r="M106" s="5">
        <v>5745000000</v>
      </c>
      <c r="N106" s="5">
        <v>5745000000</v>
      </c>
      <c r="O106" s="5">
        <v>19106000000</v>
      </c>
      <c r="P106" s="5">
        <v>307869000000</v>
      </c>
      <c r="Q106" s="5">
        <v>388905000000</v>
      </c>
      <c r="R106" s="5">
        <v>412256438000</v>
      </c>
      <c r="S106" s="5">
        <v>815585613000</v>
      </c>
      <c r="T106" s="5">
        <v>815585613000</v>
      </c>
      <c r="U106" s="5">
        <v>815585613000</v>
      </c>
      <c r="V106" s="5">
        <v>866676264000</v>
      </c>
      <c r="W106" s="5">
        <v>2845979175000</v>
      </c>
      <c r="X106" s="5">
        <v>2904951780000</v>
      </c>
      <c r="Y106" s="5">
        <v>458510103000</v>
      </c>
      <c r="Z106" s="5">
        <v>485099298000</v>
      </c>
    </row>
    <row r="107" spans="3:26" ht="15.5" x14ac:dyDescent="0.35">
      <c r="C107" t="s">
        <v>126</v>
      </c>
      <c r="D107" s="5">
        <v>2690815000000</v>
      </c>
      <c r="E107" s="5">
        <v>2705240000000</v>
      </c>
      <c r="F107" s="5">
        <v>2601846000000</v>
      </c>
      <c r="G107" s="5">
        <v>2501302000000</v>
      </c>
      <c r="I107" s="5">
        <v>2601846000000</v>
      </c>
      <c r="J107" s="5">
        <v>2363737000000</v>
      </c>
      <c r="K107" s="5">
        <v>3778172000000</v>
      </c>
      <c r="L107" s="5">
        <v>3832875000000</v>
      </c>
      <c r="M107" s="5">
        <v>6798693000000</v>
      </c>
      <c r="N107" s="5">
        <v>6810253000000</v>
      </c>
      <c r="O107" s="5">
        <v>7113349000000</v>
      </c>
      <c r="P107" s="5">
        <v>11888991000000</v>
      </c>
      <c r="Q107" s="5">
        <v>12412845000000</v>
      </c>
      <c r="R107" s="5">
        <v>13685391964000</v>
      </c>
      <c r="S107" s="5">
        <v>15453370478000</v>
      </c>
      <c r="T107" s="5">
        <v>14844136648000</v>
      </c>
      <c r="U107" s="5">
        <v>14555444956000</v>
      </c>
      <c r="V107" s="5">
        <v>15194846350000</v>
      </c>
      <c r="W107" s="5">
        <v>17332777449000</v>
      </c>
      <c r="X107" s="5">
        <v>16714042974000</v>
      </c>
      <c r="Y107" s="5">
        <v>4405577428000</v>
      </c>
      <c r="Z107" s="5">
        <v>3967310267000</v>
      </c>
    </row>
    <row r="108" spans="3:26" ht="15.5" x14ac:dyDescent="0.35">
      <c r="C108" t="s">
        <v>127</v>
      </c>
      <c r="D108" s="5">
        <v>3469231000000</v>
      </c>
      <c r="E108" s="5">
        <v>3584043000000</v>
      </c>
      <c r="F108" s="5">
        <v>3487979000000</v>
      </c>
      <c r="G108" s="5">
        <v>3502176000000</v>
      </c>
      <c r="I108" s="5">
        <v>3487979000000</v>
      </c>
      <c r="J108" s="5">
        <v>3214080000000</v>
      </c>
      <c r="K108" s="5">
        <v>4559725000000</v>
      </c>
      <c r="L108" s="5">
        <v>4540302000000</v>
      </c>
      <c r="M108" s="5">
        <v>8258457000000</v>
      </c>
      <c r="N108" s="5">
        <v>7576090000000</v>
      </c>
      <c r="O108" s="5">
        <v>8399862000000</v>
      </c>
      <c r="P108" s="5">
        <v>13363483000000</v>
      </c>
      <c r="Q108" s="5">
        <v>13883992000000</v>
      </c>
      <c r="R108" s="5">
        <v>14700318360000</v>
      </c>
      <c r="S108" s="5">
        <v>16926616869000</v>
      </c>
      <c r="T108" s="5">
        <v>17441633398000</v>
      </c>
      <c r="U108" s="5">
        <v>18015337232000</v>
      </c>
      <c r="V108" s="5">
        <v>18983332052000</v>
      </c>
      <c r="W108" s="5">
        <v>18702295203000</v>
      </c>
      <c r="X108" s="5">
        <v>18502257139000</v>
      </c>
      <c r="Y108" s="5">
        <v>5071797313000</v>
      </c>
      <c r="Z108" s="5">
        <v>4700308837000</v>
      </c>
    </row>
    <row r="109" spans="3:26" ht="15.5" x14ac:dyDescent="0.35">
      <c r="C109" t="s">
        <v>128</v>
      </c>
    </row>
    <row r="110" spans="3:26" ht="15.5" x14ac:dyDescent="0.35">
      <c r="C110" t="s">
        <v>129</v>
      </c>
    </row>
    <row r="111" spans="3:26" ht="15.5" x14ac:dyDescent="0.35">
      <c r="C111" t="s">
        <v>130</v>
      </c>
      <c r="D111" s="5">
        <v>8614209000000</v>
      </c>
      <c r="E111" s="5">
        <v>8460658000000</v>
      </c>
      <c r="F111" s="5">
        <v>8369769000000</v>
      </c>
      <c r="G111" s="5">
        <v>8466981000000</v>
      </c>
      <c r="I111" s="5">
        <v>8369769000000</v>
      </c>
      <c r="J111" s="5">
        <v>8145219000000</v>
      </c>
      <c r="K111" s="5">
        <v>7694151000000</v>
      </c>
      <c r="L111" s="5">
        <v>8305609000000</v>
      </c>
      <c r="M111" s="5">
        <v>12870326000000</v>
      </c>
      <c r="N111" s="5">
        <v>12734760000000</v>
      </c>
      <c r="O111" s="5">
        <v>12087495000000</v>
      </c>
      <c r="P111" s="5">
        <v>13098714000000</v>
      </c>
      <c r="Q111" s="5">
        <v>11830333000000</v>
      </c>
      <c r="R111" s="5">
        <v>10292576380000</v>
      </c>
      <c r="S111" s="5">
        <v>7965667450000</v>
      </c>
      <c r="T111" s="5">
        <v>7699735962000</v>
      </c>
      <c r="U111" s="5">
        <v>6359394322000</v>
      </c>
      <c r="V111" s="5">
        <v>3001002905000</v>
      </c>
      <c r="W111" s="5">
        <v>3443758819000</v>
      </c>
      <c r="X111" s="5">
        <v>3342539718000</v>
      </c>
      <c r="Y111" s="5">
        <v>659502236000</v>
      </c>
      <c r="Z111" s="5">
        <v>473418159000</v>
      </c>
    </row>
    <row r="112" spans="3:26" ht="15.5" x14ac:dyDescent="0.35">
      <c r="C112" t="s">
        <v>134</v>
      </c>
      <c r="R112" s="5">
        <v>85000000000</v>
      </c>
      <c r="S112" s="5">
        <v>85000000000</v>
      </c>
      <c r="T112" s="5">
        <v>40000000000</v>
      </c>
      <c r="U112" s="5">
        <v>40000000000</v>
      </c>
      <c r="V112" s="5">
        <v>40000000000</v>
      </c>
      <c r="X112" s="5">
        <v>134865000000</v>
      </c>
      <c r="Y112" s="5">
        <v>141000000000</v>
      </c>
      <c r="Z112" s="5">
        <v>164250000000</v>
      </c>
    </row>
    <row r="113" spans="3:26" ht="15.5" x14ac:dyDescent="0.35">
      <c r="C113" t="s">
        <v>131</v>
      </c>
      <c r="P113" s="5">
        <v>302408000000</v>
      </c>
    </row>
    <row r="114" spans="3:26" ht="15.5" x14ac:dyDescent="0.35">
      <c r="C114" t="s">
        <v>132</v>
      </c>
      <c r="D114" s="5">
        <v>133918000000</v>
      </c>
      <c r="E114" s="5">
        <v>118209000000</v>
      </c>
      <c r="F114" s="5">
        <v>158622000000</v>
      </c>
      <c r="G114" s="5">
        <v>162002000000</v>
      </c>
      <c r="I114" s="5">
        <v>158622000000</v>
      </c>
      <c r="J114" s="5">
        <v>135616000000</v>
      </c>
      <c r="K114" s="5">
        <v>111219000000</v>
      </c>
      <c r="L114" s="5">
        <v>132378000000</v>
      </c>
      <c r="M114" s="5">
        <v>139750000000</v>
      </c>
      <c r="N114" s="5">
        <v>242760000000</v>
      </c>
      <c r="O114" s="5">
        <v>222167000000</v>
      </c>
      <c r="P114" s="5">
        <v>302408000000</v>
      </c>
      <c r="Q114" s="5">
        <v>416485000000</v>
      </c>
      <c r="R114" s="5">
        <v>279359708000</v>
      </c>
      <c r="S114" s="5">
        <v>336545715000</v>
      </c>
      <c r="T114" s="5">
        <v>336178049000</v>
      </c>
      <c r="U114" s="5">
        <v>338986586000</v>
      </c>
      <c r="V114" s="5">
        <v>337517914000</v>
      </c>
      <c r="W114" s="5">
        <v>480892945000</v>
      </c>
      <c r="X114" s="5">
        <v>349947585000</v>
      </c>
      <c r="Y114" s="5">
        <v>181939282000</v>
      </c>
      <c r="Z114" s="5">
        <v>119559185000</v>
      </c>
    </row>
    <row r="115" spans="3:26" ht="15.5" x14ac:dyDescent="0.35">
      <c r="C115" t="s">
        <v>133</v>
      </c>
      <c r="P115" s="5">
        <v>359114000000</v>
      </c>
    </row>
    <row r="116" spans="3:26" ht="15.5" x14ac:dyDescent="0.35">
      <c r="C116" t="s">
        <v>465</v>
      </c>
      <c r="D116" s="5">
        <v>291665000000</v>
      </c>
      <c r="E116" s="5">
        <v>289059000000</v>
      </c>
      <c r="F116" s="5">
        <v>251780000000</v>
      </c>
      <c r="G116" s="5">
        <v>236976000000</v>
      </c>
      <c r="I116" s="5">
        <v>251780000000</v>
      </c>
      <c r="J116" s="5">
        <v>247965000000</v>
      </c>
      <c r="K116" s="5">
        <v>366566000000</v>
      </c>
      <c r="L116" s="5">
        <v>337711000000</v>
      </c>
      <c r="M116" s="5">
        <v>374265000000</v>
      </c>
      <c r="N116" s="5">
        <v>353283000000</v>
      </c>
      <c r="O116" s="5">
        <v>348379000000</v>
      </c>
      <c r="P116" s="5">
        <v>359114000000</v>
      </c>
      <c r="Q116" s="5">
        <v>408810000000</v>
      </c>
      <c r="R116" s="5">
        <v>281926099000</v>
      </c>
      <c r="S116" s="5">
        <v>217045523000</v>
      </c>
      <c r="T116" s="5">
        <v>132918788000</v>
      </c>
      <c r="U116" s="5">
        <v>161322579000</v>
      </c>
      <c r="V116" s="5">
        <v>178574753000</v>
      </c>
      <c r="W116" s="5">
        <v>128369875000</v>
      </c>
      <c r="X116" s="5">
        <v>29838305000</v>
      </c>
      <c r="Y116" s="5">
        <v>6177447000</v>
      </c>
      <c r="Z116" s="5">
        <v>18950914000</v>
      </c>
    </row>
    <row r="117" spans="3:26" ht="15.5" x14ac:dyDescent="0.35">
      <c r="C117" t="s">
        <v>137</v>
      </c>
      <c r="D117" s="5">
        <v>3328329000000</v>
      </c>
      <c r="E117" s="5">
        <v>3176934000000</v>
      </c>
      <c r="F117" s="5">
        <v>3149054000000</v>
      </c>
      <c r="G117" s="5">
        <v>3191016000000</v>
      </c>
      <c r="I117" s="5">
        <v>3149054000000</v>
      </c>
      <c r="J117" s="5">
        <v>3017553000000</v>
      </c>
      <c r="K117" s="5">
        <v>2887863000000</v>
      </c>
      <c r="L117" s="5">
        <v>3390043000000</v>
      </c>
      <c r="M117" s="5">
        <v>4724775000000</v>
      </c>
      <c r="N117" s="5">
        <v>4381033000000</v>
      </c>
      <c r="O117" s="5">
        <v>4064753000000</v>
      </c>
      <c r="P117" s="5">
        <v>3933935000000</v>
      </c>
      <c r="Q117" s="5">
        <v>3319618000000</v>
      </c>
      <c r="R117" s="5">
        <v>2392500645000</v>
      </c>
      <c r="S117" s="5">
        <v>1615155072000</v>
      </c>
      <c r="T117" s="5">
        <v>948678003000</v>
      </c>
      <c r="U117" s="5">
        <v>646810762000</v>
      </c>
      <c r="V117" s="5">
        <v>395487549000</v>
      </c>
      <c r="W117" s="5">
        <v>267257521000</v>
      </c>
      <c r="X117" s="5">
        <v>329789165000</v>
      </c>
      <c r="Y117" s="5">
        <v>81039960000</v>
      </c>
      <c r="Z117" s="5">
        <v>56079716000</v>
      </c>
    </row>
    <row r="118" spans="3:26" ht="15.5" x14ac:dyDescent="0.35">
      <c r="C118" t="s">
        <v>136</v>
      </c>
      <c r="D118" s="5">
        <v>54296000000</v>
      </c>
      <c r="E118" s="5">
        <v>78236000000</v>
      </c>
      <c r="F118" s="5">
        <v>67298000000</v>
      </c>
      <c r="G118" s="5">
        <v>51313000000</v>
      </c>
      <c r="I118" s="5">
        <v>67298000000</v>
      </c>
      <c r="J118" s="5">
        <v>62050000000</v>
      </c>
      <c r="K118" s="5">
        <v>13878000000</v>
      </c>
      <c r="L118" s="5">
        <v>22666000000</v>
      </c>
      <c r="M118" s="5">
        <v>58666000000</v>
      </c>
      <c r="N118" s="5">
        <v>17454000000</v>
      </c>
      <c r="O118" s="5">
        <v>16776000000</v>
      </c>
      <c r="P118" s="5">
        <v>19189000000</v>
      </c>
      <c r="Q118" s="5">
        <v>44793000000</v>
      </c>
      <c r="R118" s="5">
        <v>396367699000</v>
      </c>
      <c r="S118" s="5">
        <v>810936721000</v>
      </c>
      <c r="T118" s="5">
        <v>822599835000</v>
      </c>
      <c r="U118" s="5">
        <v>893400881000</v>
      </c>
      <c r="V118" s="5">
        <v>872273912000</v>
      </c>
      <c r="W118" s="5">
        <v>744811970000</v>
      </c>
      <c r="X118" s="5">
        <v>527336051000</v>
      </c>
      <c r="Y118" s="5">
        <v>81865179000</v>
      </c>
      <c r="Z118" s="5">
        <v>55017501000</v>
      </c>
    </row>
    <row r="119" spans="3:26" ht="15.5" x14ac:dyDescent="0.35">
      <c r="C119" t="s">
        <v>139</v>
      </c>
    </row>
    <row r="120" spans="3:26" ht="15.5" x14ac:dyDescent="0.35">
      <c r="C120" t="s">
        <v>140</v>
      </c>
      <c r="K120" s="5">
        <v>196550000000</v>
      </c>
      <c r="L120" s="5">
        <v>866765000000</v>
      </c>
      <c r="M120" s="5">
        <v>1469590000000</v>
      </c>
      <c r="N120" s="5">
        <v>1354239000000</v>
      </c>
      <c r="O120" s="5">
        <v>1546245000000</v>
      </c>
      <c r="P120" s="5">
        <v>866765000000</v>
      </c>
      <c r="Q120" s="5">
        <v>2122871000000</v>
      </c>
      <c r="R120" s="5">
        <v>2841273066000</v>
      </c>
      <c r="S120" s="5">
        <v>5467242390000</v>
      </c>
      <c r="T120" s="5">
        <v>5532229351000</v>
      </c>
      <c r="U120" s="5">
        <v>6741745334000</v>
      </c>
      <c r="V120" s="5">
        <v>8010653805000</v>
      </c>
      <c r="W120" s="5">
        <v>6126518336000</v>
      </c>
      <c r="X120" s="5">
        <v>5024694264000</v>
      </c>
      <c r="Y120" s="5">
        <v>144011977000</v>
      </c>
      <c r="Z120" s="5">
        <v>588230000</v>
      </c>
    </row>
    <row r="121" spans="3:26" ht="15.5" x14ac:dyDescent="0.35">
      <c r="C121" t="s">
        <v>141</v>
      </c>
      <c r="D121" s="5">
        <v>1814000000</v>
      </c>
      <c r="E121" s="5">
        <v>2432000000</v>
      </c>
      <c r="F121" s="5">
        <v>3067000000</v>
      </c>
      <c r="G121" s="5">
        <v>3423000000</v>
      </c>
      <c r="I121" s="5">
        <v>3067000000</v>
      </c>
      <c r="J121" s="5">
        <v>5327000000</v>
      </c>
      <c r="K121" s="5">
        <v>9466000000</v>
      </c>
      <c r="L121" s="5">
        <v>11812000000</v>
      </c>
      <c r="M121" s="5">
        <v>3725000000</v>
      </c>
      <c r="N121" s="5">
        <v>3903000000</v>
      </c>
      <c r="O121" s="5">
        <v>475000000</v>
      </c>
      <c r="T121" s="5">
        <v>91463000</v>
      </c>
      <c r="U121" s="5">
        <v>272970000</v>
      </c>
      <c r="V121" s="5">
        <v>352744000</v>
      </c>
      <c r="W121" s="5">
        <v>320147000</v>
      </c>
      <c r="X121" s="5">
        <v>958850000</v>
      </c>
      <c r="Z121" s="5">
        <v>35000000</v>
      </c>
    </row>
    <row r="122" spans="3:26" ht="15.5" x14ac:dyDescent="0.35">
      <c r="C122" t="s">
        <v>151</v>
      </c>
      <c r="X122" s="5">
        <v>1289609975000</v>
      </c>
      <c r="Y122" s="5">
        <v>1456267459000</v>
      </c>
      <c r="Z122" s="5">
        <v>1679275328000</v>
      </c>
    </row>
    <row r="123" spans="3:26" ht="15.5" x14ac:dyDescent="0.35">
      <c r="C123" t="s">
        <v>145</v>
      </c>
      <c r="D123" s="5">
        <v>4769703000000</v>
      </c>
      <c r="E123" s="5">
        <v>4724621000000</v>
      </c>
      <c r="F123" s="5">
        <v>4667054000000</v>
      </c>
      <c r="G123" s="5">
        <v>4767028000000</v>
      </c>
      <c r="I123" s="5">
        <v>4667054000000</v>
      </c>
      <c r="J123" s="5">
        <v>4661593000000</v>
      </c>
      <c r="K123" s="5">
        <v>4286540000000</v>
      </c>
      <c r="L123" s="5">
        <v>4372131000000</v>
      </c>
      <c r="M123" s="5">
        <v>7494445000000</v>
      </c>
      <c r="N123" s="5">
        <v>7692839000000</v>
      </c>
      <c r="O123" s="5">
        <v>7376546000000</v>
      </c>
      <c r="P123" s="5">
        <v>8391812000000</v>
      </c>
      <c r="Q123" s="5">
        <v>7428531000000</v>
      </c>
      <c r="R123" s="5">
        <v>6579366073000</v>
      </c>
      <c r="S123" s="5">
        <v>4456076998000</v>
      </c>
      <c r="T123" s="5">
        <v>4765298546000</v>
      </c>
      <c r="U123" s="5">
        <v>3676596283000</v>
      </c>
      <c r="V123" s="5">
        <v>622990100000</v>
      </c>
      <c r="W123" s="5">
        <v>1592079830000</v>
      </c>
      <c r="X123" s="5">
        <v>1776571864000</v>
      </c>
      <c r="Y123" s="5">
        <v>2391226000</v>
      </c>
      <c r="Z123" s="5">
        <v>2647767000</v>
      </c>
    </row>
    <row r="124" spans="3:26" ht="15.5" x14ac:dyDescent="0.35">
      <c r="C124" t="s">
        <v>224</v>
      </c>
      <c r="Z124" s="5">
        <v>-10000000</v>
      </c>
    </row>
    <row r="125" spans="3:26" ht="15.5" x14ac:dyDescent="0.35">
      <c r="C125" t="s">
        <v>146</v>
      </c>
      <c r="D125" s="5">
        <v>393782000000</v>
      </c>
      <c r="E125" s="5">
        <v>392574000000</v>
      </c>
      <c r="F125" s="5">
        <v>388822000000</v>
      </c>
      <c r="G125" s="5">
        <v>379666000000</v>
      </c>
      <c r="I125" s="5">
        <v>388822000000</v>
      </c>
      <c r="J125" s="5">
        <v>345348000000</v>
      </c>
      <c r="K125" s="5">
        <v>2798444000000</v>
      </c>
      <c r="L125" s="5">
        <v>2191313000000</v>
      </c>
      <c r="M125" s="5">
        <v>2281015000000</v>
      </c>
      <c r="N125" s="5">
        <v>1851789000000</v>
      </c>
      <c r="O125" s="5">
        <v>1758778000000</v>
      </c>
      <c r="P125" s="5">
        <v>1699479000000</v>
      </c>
      <c r="Q125" s="5">
        <v>2522103000000</v>
      </c>
      <c r="R125" s="5">
        <v>3210052798000</v>
      </c>
      <c r="S125" s="5">
        <v>5604143807000</v>
      </c>
      <c r="T125" s="5">
        <v>5587694529000</v>
      </c>
      <c r="U125" s="5">
        <v>6788743466000</v>
      </c>
      <c r="V125" s="5">
        <v>8067926339000</v>
      </c>
      <c r="W125" s="5">
        <v>6200973937000</v>
      </c>
      <c r="X125" s="5">
        <v>6612459931000</v>
      </c>
      <c r="Y125" s="5">
        <v>1741553789000</v>
      </c>
      <c r="Z125" s="5">
        <v>1755722359000</v>
      </c>
    </row>
    <row r="126" spans="3:26" ht="15.5" x14ac:dyDescent="0.35">
      <c r="C126" t="s">
        <v>147</v>
      </c>
      <c r="D126" s="5">
        <v>393782000000</v>
      </c>
      <c r="E126" s="5">
        <v>392574000000</v>
      </c>
      <c r="F126" s="5">
        <v>388822000000</v>
      </c>
      <c r="G126" s="5">
        <v>379666000000</v>
      </c>
      <c r="I126" s="5">
        <v>388822000000</v>
      </c>
      <c r="J126" s="5">
        <v>345348000000</v>
      </c>
      <c r="K126" s="5">
        <v>2798444000000</v>
      </c>
      <c r="L126" s="5">
        <v>2191313000000</v>
      </c>
      <c r="M126" s="5">
        <v>2281015000000</v>
      </c>
      <c r="N126" s="5">
        <v>1851789000000</v>
      </c>
      <c r="O126" s="5">
        <v>1758778000000</v>
      </c>
      <c r="P126" s="5">
        <v>1699479000000</v>
      </c>
      <c r="Q126" s="5">
        <v>2522103000000</v>
      </c>
      <c r="R126" s="5">
        <v>3210052798000</v>
      </c>
      <c r="S126" s="5">
        <v>5604143807000</v>
      </c>
      <c r="T126" s="5">
        <v>5587694529000</v>
      </c>
      <c r="U126" s="5">
        <v>6788743466000</v>
      </c>
      <c r="V126" s="5">
        <v>8067926339000</v>
      </c>
      <c r="W126" s="5">
        <v>6200973937000</v>
      </c>
      <c r="X126" s="5">
        <v>6612459931000</v>
      </c>
      <c r="Y126" s="5">
        <v>1741553789000</v>
      </c>
      <c r="Z126" s="5">
        <v>1755722359000</v>
      </c>
    </row>
    <row r="127" spans="3:26" ht="15.5" x14ac:dyDescent="0.35">
      <c r="C127" t="s">
        <v>148</v>
      </c>
      <c r="K127" s="5">
        <v>1566019000000</v>
      </c>
      <c r="L127" s="5">
        <v>428625000000</v>
      </c>
      <c r="Q127" s="5">
        <v>5749000000</v>
      </c>
      <c r="R127" s="5">
        <v>4972838000</v>
      </c>
      <c r="X127" s="5">
        <v>212576110000</v>
      </c>
      <c r="Y127" s="5">
        <v>100547650000</v>
      </c>
      <c r="Z127" s="5">
        <v>28089240000</v>
      </c>
    </row>
    <row r="128" spans="3:26" ht="15.5" x14ac:dyDescent="0.35">
      <c r="C128" t="s">
        <v>150</v>
      </c>
      <c r="D128" s="5">
        <v>3719000000</v>
      </c>
      <c r="E128" s="5">
        <v>4038000000</v>
      </c>
      <c r="F128" s="5">
        <v>4229000000</v>
      </c>
      <c r="G128" s="5">
        <v>3531000000</v>
      </c>
      <c r="I128" s="5">
        <v>4229000000</v>
      </c>
      <c r="J128" s="5">
        <v>4551000000</v>
      </c>
      <c r="K128" s="5">
        <v>7363000000</v>
      </c>
      <c r="L128" s="5">
        <v>5680000000</v>
      </c>
      <c r="M128" s="5">
        <v>9115000000</v>
      </c>
      <c r="N128" s="5">
        <v>7308000000</v>
      </c>
      <c r="O128" s="5">
        <v>4721000000</v>
      </c>
      <c r="P128" s="5">
        <v>21019000000</v>
      </c>
      <c r="R128" s="5">
        <v>7163283000</v>
      </c>
      <c r="S128" s="5">
        <v>5670178000</v>
      </c>
      <c r="T128" s="5">
        <v>4472375000</v>
      </c>
      <c r="U128" s="5">
        <v>4222596000</v>
      </c>
      <c r="V128" s="5">
        <v>29578216000</v>
      </c>
      <c r="W128" s="5">
        <v>41201395000</v>
      </c>
      <c r="X128" s="5">
        <v>57978815000</v>
      </c>
      <c r="Y128" s="5">
        <v>20591307000</v>
      </c>
      <c r="Z128" s="5">
        <v>15773734000</v>
      </c>
    </row>
    <row r="129" spans="3:26" ht="15.5" x14ac:dyDescent="0.35">
      <c r="C129" t="s">
        <v>152</v>
      </c>
    </row>
    <row r="130" spans="3:26" ht="15.5" x14ac:dyDescent="0.35">
      <c r="C130" t="s">
        <v>738</v>
      </c>
    </row>
    <row r="131" spans="3:26" ht="15.5" x14ac:dyDescent="0.35">
      <c r="C131" t="s">
        <v>153</v>
      </c>
      <c r="D131" s="5">
        <v>1814000000</v>
      </c>
      <c r="E131" s="5">
        <v>2432000000</v>
      </c>
      <c r="F131" s="5">
        <v>3067000000</v>
      </c>
      <c r="G131" s="5">
        <v>3423000000</v>
      </c>
      <c r="I131" s="5">
        <v>3067000000</v>
      </c>
      <c r="J131" s="5">
        <v>5327000000</v>
      </c>
      <c r="K131" s="5">
        <v>206016000000</v>
      </c>
      <c r="L131" s="5">
        <v>878577000000</v>
      </c>
      <c r="M131" s="5">
        <v>1473315000000</v>
      </c>
      <c r="N131" s="5">
        <v>1358142000000</v>
      </c>
      <c r="O131" s="5">
        <v>1546720000000</v>
      </c>
      <c r="P131" s="5">
        <v>866765000000</v>
      </c>
      <c r="Q131" s="5">
        <v>2122871000000</v>
      </c>
      <c r="R131" s="5">
        <v>2841273066000</v>
      </c>
      <c r="S131" s="5">
        <v>5467242390000</v>
      </c>
      <c r="T131" s="5">
        <v>5532320814000</v>
      </c>
      <c r="U131" s="5">
        <v>6742018304000</v>
      </c>
      <c r="V131" s="5">
        <v>8011006549000</v>
      </c>
      <c r="W131" s="5">
        <v>6126838483000</v>
      </c>
      <c r="X131" s="5">
        <v>6315263089000</v>
      </c>
      <c r="Y131" s="5">
        <v>1600279436000</v>
      </c>
      <c r="Z131" s="5">
        <v>1679898558000</v>
      </c>
    </row>
    <row r="132" spans="3:26" ht="15.5" x14ac:dyDescent="0.35">
      <c r="C132" t="s">
        <v>154</v>
      </c>
      <c r="D132" s="5">
        <v>9007991000000</v>
      </c>
      <c r="E132" s="5">
        <v>8853232000000</v>
      </c>
      <c r="F132" s="5">
        <v>8758591000000</v>
      </c>
      <c r="G132" s="5">
        <v>8846647000000</v>
      </c>
      <c r="I132" s="5">
        <v>8758591000000</v>
      </c>
      <c r="J132" s="5">
        <v>8490567000000</v>
      </c>
      <c r="K132" s="5">
        <v>10492595000000</v>
      </c>
      <c r="L132" s="5">
        <v>10496922000000</v>
      </c>
      <c r="M132" s="5">
        <v>15151341000000</v>
      </c>
      <c r="N132" s="5">
        <v>14586549000000</v>
      </c>
      <c r="O132" s="5">
        <v>13846273000000</v>
      </c>
      <c r="P132" s="5">
        <v>14798193000000</v>
      </c>
      <c r="Q132" s="5">
        <v>14352436000000</v>
      </c>
      <c r="R132" s="5">
        <v>13502629178000</v>
      </c>
      <c r="S132" s="5">
        <v>13569811257000</v>
      </c>
      <c r="T132" s="5">
        <v>13287430491000</v>
      </c>
      <c r="U132" s="5">
        <v>13148137788000</v>
      </c>
      <c r="V132" s="5">
        <v>11068929244000</v>
      </c>
      <c r="W132" s="5">
        <v>9644732756000</v>
      </c>
      <c r="X132" s="5">
        <v>9954999649000</v>
      </c>
      <c r="Y132" s="5">
        <v>2401056025000</v>
      </c>
      <c r="Z132" s="5">
        <v>2229140518000</v>
      </c>
    </row>
    <row r="133" spans="3:26" ht="15.5" x14ac:dyDescent="0.35">
      <c r="C133" t="s">
        <v>155</v>
      </c>
    </row>
    <row r="134" spans="3:26" ht="15.5" x14ac:dyDescent="0.35">
      <c r="C134" t="s">
        <v>156</v>
      </c>
      <c r="D134" s="5">
        <v>1484859000000</v>
      </c>
      <c r="E134" s="5">
        <v>1484859000000</v>
      </c>
      <c r="F134" s="5">
        <v>1484859000000</v>
      </c>
      <c r="G134" s="5">
        <v>1484859000000</v>
      </c>
      <c r="I134" s="5">
        <v>1484859000000</v>
      </c>
      <c r="J134" s="5">
        <v>1484859000000</v>
      </c>
      <c r="K134" s="5">
        <v>1484859000000</v>
      </c>
      <c r="L134" s="5">
        <v>1484859000000</v>
      </c>
      <c r="M134" s="5">
        <v>1484859000000</v>
      </c>
      <c r="N134" s="5">
        <v>1484859000000</v>
      </c>
      <c r="O134" s="5">
        <v>1484859000000</v>
      </c>
      <c r="P134" s="5">
        <v>1484859000000</v>
      </c>
      <c r="Q134" s="5">
        <v>1372047000000</v>
      </c>
      <c r="R134" s="5">
        <v>1372047139000</v>
      </c>
      <c r="S134" s="5">
        <v>1372047139000</v>
      </c>
      <c r="T134" s="5">
        <v>1372047139000</v>
      </c>
      <c r="U134" s="5">
        <v>1372047139000</v>
      </c>
      <c r="V134" s="5">
        <v>1372047084000</v>
      </c>
      <c r="W134" s="5">
        <v>1368673884000</v>
      </c>
      <c r="X134" s="5">
        <v>1355377268000</v>
      </c>
      <c r="Y134" s="5">
        <v>378799694000</v>
      </c>
      <c r="Z134" s="5">
        <v>378799694000</v>
      </c>
    </row>
    <row r="135" spans="3:26" ht="15.5" x14ac:dyDescent="0.35">
      <c r="C135" t="s">
        <v>157</v>
      </c>
      <c r="D135" s="5">
        <v>5772554000000</v>
      </c>
      <c r="E135" s="5">
        <v>5772554000000</v>
      </c>
      <c r="F135" s="5">
        <v>5772554000000</v>
      </c>
      <c r="G135" s="5">
        <v>5772554000000</v>
      </c>
      <c r="I135" s="5">
        <v>5772554000000</v>
      </c>
      <c r="J135" s="5">
        <v>5772709000000</v>
      </c>
      <c r="K135" s="5">
        <v>5774315000000</v>
      </c>
      <c r="L135" s="5">
        <v>5774315000000</v>
      </c>
      <c r="M135" s="5">
        <v>5775361000000</v>
      </c>
      <c r="N135" s="5">
        <v>5775361000000</v>
      </c>
      <c r="O135" s="5">
        <v>5775361000000</v>
      </c>
      <c r="P135" s="5">
        <v>5775361000000</v>
      </c>
      <c r="Q135" s="5">
        <v>5549738000000</v>
      </c>
      <c r="R135" s="5">
        <v>5547255560000</v>
      </c>
      <c r="S135" s="5">
        <v>5539276624000</v>
      </c>
      <c r="T135" s="5">
        <v>5539276624000</v>
      </c>
      <c r="U135" s="5">
        <v>5561305624000</v>
      </c>
      <c r="V135" s="5">
        <v>5539276624000</v>
      </c>
      <c r="W135" s="5">
        <v>5524771864000</v>
      </c>
      <c r="X135" s="5">
        <v>5489625413000</v>
      </c>
      <c r="Y135" s="5">
        <v>1572235622000</v>
      </c>
      <c r="Z135" s="5">
        <v>1572235622000</v>
      </c>
    </row>
    <row r="136" spans="3:26" ht="15.5" x14ac:dyDescent="0.35">
      <c r="C136" t="s">
        <v>158</v>
      </c>
      <c r="D136" s="5">
        <v>-12771695000000</v>
      </c>
      <c r="E136" s="5">
        <v>-12503680000000</v>
      </c>
      <c r="F136" s="5">
        <v>-12506921000000</v>
      </c>
      <c r="G136" s="5">
        <v>-12586541000000</v>
      </c>
      <c r="I136" s="5">
        <v>-12506921000000</v>
      </c>
      <c r="J136" s="5">
        <v>-12523073000000</v>
      </c>
      <c r="K136" s="5">
        <v>-14021273000000</v>
      </c>
      <c r="L136" s="5">
        <v>-14083964000000</v>
      </c>
      <c r="M136" s="5">
        <v>-14262920000000</v>
      </c>
      <c r="N136" s="5">
        <v>-14391606000000</v>
      </c>
      <c r="O136" s="5">
        <v>-13084475000000</v>
      </c>
      <c r="P136" s="5">
        <v>-8625958000000</v>
      </c>
      <c r="Q136" s="5">
        <v>-7302142000000</v>
      </c>
      <c r="R136" s="5">
        <v>-5661550302000</v>
      </c>
      <c r="S136" s="5">
        <v>-2815670353000</v>
      </c>
      <c r="T136" s="5">
        <v>-2302624082000</v>
      </c>
      <c r="U136" s="5">
        <v>-1677811070000</v>
      </c>
      <c r="V136" s="5">
        <v>1084981063000</v>
      </c>
      <c r="W136" s="5">
        <v>2212742843000</v>
      </c>
      <c r="X136" s="5">
        <v>1528053050000</v>
      </c>
      <c r="Y136" s="5">
        <v>761819508000</v>
      </c>
      <c r="Z136" s="5">
        <v>543073253000</v>
      </c>
    </row>
    <row r="137" spans="3:26" ht="15.5" x14ac:dyDescent="0.35">
      <c r="C137" t="s">
        <v>159</v>
      </c>
      <c r="D137" s="5">
        <v>87808000000</v>
      </c>
      <c r="E137" s="5">
        <v>87808000000</v>
      </c>
      <c r="F137" s="5">
        <v>87808000000</v>
      </c>
      <c r="G137" s="5">
        <v>87808000000</v>
      </c>
      <c r="I137" s="5">
        <v>87808000000</v>
      </c>
      <c r="J137" s="5">
        <v>87808000000</v>
      </c>
      <c r="K137" s="5">
        <v>87808000000</v>
      </c>
      <c r="L137" s="5">
        <v>87808000000</v>
      </c>
      <c r="M137" s="5">
        <v>87808000000</v>
      </c>
      <c r="N137" s="5">
        <v>87808000000</v>
      </c>
      <c r="O137" s="5">
        <v>87808000000</v>
      </c>
      <c r="P137" s="5">
        <v>87808000000</v>
      </c>
      <c r="Q137" s="5">
        <v>87808000000</v>
      </c>
      <c r="R137" s="5">
        <v>87808000000</v>
      </c>
      <c r="S137" s="5">
        <v>87808000000</v>
      </c>
      <c r="T137" s="5">
        <v>87808000000</v>
      </c>
      <c r="U137" s="5">
        <v>87808000000</v>
      </c>
      <c r="V137" s="5">
        <v>87808000000</v>
      </c>
      <c r="W137" s="5">
        <v>40000000000</v>
      </c>
    </row>
    <row r="138" spans="3:26" ht="15.5" x14ac:dyDescent="0.35">
      <c r="C138" t="s">
        <v>160</v>
      </c>
      <c r="D138" s="5">
        <v>-12859503000000</v>
      </c>
      <c r="E138" s="5">
        <v>-12591488000000</v>
      </c>
      <c r="F138" s="5">
        <v>-12594729000000</v>
      </c>
      <c r="G138" s="5">
        <v>-12674349000000</v>
      </c>
      <c r="I138" s="5">
        <v>-12594729000000</v>
      </c>
      <c r="J138" s="5">
        <v>-12610881000000</v>
      </c>
      <c r="K138" s="5">
        <v>-14109081000000</v>
      </c>
      <c r="L138" s="5">
        <v>-14171772000000</v>
      </c>
      <c r="M138" s="5">
        <v>-14350728000000</v>
      </c>
      <c r="N138" s="5">
        <v>-14479414000000</v>
      </c>
      <c r="O138" s="5">
        <v>-13172283000000</v>
      </c>
      <c r="P138" s="5">
        <v>-8713766000000</v>
      </c>
      <c r="Q138" s="5">
        <v>-7389950000000</v>
      </c>
      <c r="R138" s="5">
        <v>-5749358302000</v>
      </c>
      <c r="S138" s="5">
        <v>-2903478353000</v>
      </c>
      <c r="T138" s="5">
        <v>-2390432082000</v>
      </c>
      <c r="U138" s="5">
        <v>-1765619070000</v>
      </c>
      <c r="V138" s="5">
        <v>997173063000</v>
      </c>
      <c r="W138" s="5">
        <v>2172742843000</v>
      </c>
      <c r="X138" s="5">
        <v>1528053050000</v>
      </c>
      <c r="Y138" s="5">
        <v>761819508000</v>
      </c>
      <c r="Z138" s="5">
        <v>543073253000</v>
      </c>
    </row>
    <row r="139" spans="3:26" ht="15.5" x14ac:dyDescent="0.35">
      <c r="C139" t="s">
        <v>161</v>
      </c>
      <c r="D139" s="5">
        <v>-12771695000000</v>
      </c>
      <c r="E139" s="5">
        <v>-12503680000000</v>
      </c>
      <c r="F139" s="5">
        <v>-12506921000000</v>
      </c>
      <c r="G139" s="5">
        <v>-12586541000000</v>
      </c>
      <c r="I139" s="5">
        <v>-12506921000000</v>
      </c>
      <c r="J139" s="5">
        <v>-12523073000000</v>
      </c>
      <c r="K139" s="5">
        <v>-14021273000000</v>
      </c>
      <c r="L139" s="5">
        <v>-14083964000000</v>
      </c>
      <c r="M139" s="5">
        <v>-14262920000000</v>
      </c>
      <c r="N139" s="5">
        <v>-14391606000000</v>
      </c>
      <c r="O139" s="5">
        <v>-13084475000000</v>
      </c>
      <c r="P139" s="5">
        <v>-8625958000000</v>
      </c>
      <c r="Q139" s="5">
        <v>-7302142000000</v>
      </c>
      <c r="R139" s="5">
        <v>-5661550302000</v>
      </c>
      <c r="S139" s="5">
        <v>-2815670353000</v>
      </c>
      <c r="T139" s="5">
        <v>-2302624082000</v>
      </c>
      <c r="U139" s="5">
        <v>-1677811070000</v>
      </c>
      <c r="V139" s="5">
        <v>1084981063000</v>
      </c>
      <c r="W139" s="5">
        <v>2212742843000</v>
      </c>
      <c r="X139" s="5">
        <v>1528053050000</v>
      </c>
      <c r="Y139" s="5">
        <v>761819508000</v>
      </c>
      <c r="Z139" s="5">
        <v>543073253000</v>
      </c>
    </row>
    <row r="140" spans="3:26" ht="15.5" x14ac:dyDescent="0.35">
      <c r="C140" t="s">
        <v>162</v>
      </c>
      <c r="K140" s="5">
        <v>-514348000000</v>
      </c>
      <c r="L140" s="5">
        <v>-477787000000</v>
      </c>
      <c r="M140" s="5">
        <v>-1191078000000</v>
      </c>
      <c r="N140" s="5">
        <v>-1179835000000</v>
      </c>
      <c r="O140" s="5">
        <v>-972221000000</v>
      </c>
      <c r="R140" s="5">
        <v>-786739000</v>
      </c>
      <c r="S140" s="5">
        <v>-8016086000</v>
      </c>
      <c r="T140" s="5">
        <v>-5051636000</v>
      </c>
      <c r="U140" s="5">
        <v>54311164000</v>
      </c>
      <c r="V140" s="5">
        <v>60986819000</v>
      </c>
      <c r="W140" s="5">
        <v>63623792000</v>
      </c>
      <c r="X140" s="5">
        <v>228849029000</v>
      </c>
      <c r="Y140" s="5">
        <v>898118000</v>
      </c>
      <c r="Z140" s="5">
        <v>1000035000</v>
      </c>
    </row>
    <row r="141" spans="3:26" ht="15.5" x14ac:dyDescent="0.35">
      <c r="C141" t="s">
        <v>10</v>
      </c>
      <c r="D141" s="5">
        <v>-5538760000000</v>
      </c>
      <c r="E141" s="5">
        <v>-5269189000000</v>
      </c>
      <c r="F141" s="5">
        <v>-5270612000000</v>
      </c>
      <c r="G141" s="5">
        <v>-5344471000000</v>
      </c>
      <c r="I141" s="5">
        <v>-5270612000000</v>
      </c>
      <c r="J141" s="5">
        <v>-5276487000000</v>
      </c>
      <c r="K141" s="5">
        <v>-5932870000000</v>
      </c>
      <c r="L141" s="5">
        <v>-5956620000000</v>
      </c>
      <c r="M141" s="5">
        <v>-6892884000000</v>
      </c>
      <c r="N141" s="5">
        <v>-7010459000000</v>
      </c>
      <c r="O141" s="5">
        <v>-5446411000000</v>
      </c>
      <c r="P141" s="5">
        <v>-1434710000000</v>
      </c>
      <c r="Q141" s="5">
        <v>-468444000000</v>
      </c>
      <c r="R141" s="5">
        <v>1197689182000</v>
      </c>
      <c r="S141" s="5">
        <v>3356805612000</v>
      </c>
      <c r="T141" s="5">
        <v>4154202907000</v>
      </c>
      <c r="U141" s="5">
        <v>4867199444000</v>
      </c>
      <c r="V141" s="5">
        <v>7914402808000</v>
      </c>
      <c r="W141" s="5">
        <v>9057562447000</v>
      </c>
      <c r="X141" s="5">
        <v>8547257490000</v>
      </c>
      <c r="Y141" s="5">
        <v>2670741288000</v>
      </c>
      <c r="Z141" s="5">
        <v>2471178319000</v>
      </c>
    </row>
    <row r="142" spans="3:26" ht="15.5" x14ac:dyDescent="0.35">
      <c r="C142" t="s">
        <v>163</v>
      </c>
      <c r="D142" s="5">
        <v>3469231000000</v>
      </c>
      <c r="E142" s="5">
        <v>3584043000000</v>
      </c>
      <c r="F142" s="5">
        <v>3487979000000</v>
      </c>
      <c r="G142" s="5">
        <v>3502176000000</v>
      </c>
      <c r="I142" s="5">
        <v>3487979000000</v>
      </c>
      <c r="J142" s="5">
        <v>3214080000000</v>
      </c>
      <c r="K142" s="5">
        <v>4559725000000</v>
      </c>
      <c r="L142" s="5">
        <v>4540302000000</v>
      </c>
      <c r="M142" s="5">
        <v>8258457000000</v>
      </c>
      <c r="N142" s="5">
        <v>7576090000000</v>
      </c>
      <c r="O142" s="5">
        <v>8399862000000</v>
      </c>
      <c r="P142" s="5">
        <v>13363483000000</v>
      </c>
      <c r="Q142" s="5">
        <v>13883992000000</v>
      </c>
      <c r="R142" s="5">
        <v>14700318360000</v>
      </c>
      <c r="S142" s="5">
        <v>16926616869000</v>
      </c>
      <c r="T142" s="5">
        <v>17441633398000</v>
      </c>
      <c r="U142" s="5">
        <v>18015337232000</v>
      </c>
      <c r="V142" s="5">
        <v>18983332052000</v>
      </c>
      <c r="W142" s="5">
        <v>18702295203000</v>
      </c>
      <c r="X142" s="5">
        <v>18502257139000</v>
      </c>
      <c r="Y142" s="5">
        <v>5071797313000</v>
      </c>
      <c r="Z142" s="5">
        <v>4700308837000</v>
      </c>
    </row>
    <row r="143" spans="3:26" ht="15.5" x14ac:dyDescent="0.35">
      <c r="C143" t="s">
        <v>164</v>
      </c>
      <c r="D143" s="5">
        <v>2500162344</v>
      </c>
      <c r="E143" s="5">
        <v>2500162344</v>
      </c>
      <c r="F143" s="5">
        <v>2500162344</v>
      </c>
      <c r="G143" s="5">
        <v>2500162344</v>
      </c>
      <c r="I143" s="5">
        <v>2500162344</v>
      </c>
      <c r="J143" s="5">
        <v>2500162344</v>
      </c>
      <c r="K143" s="5">
        <v>2500162344</v>
      </c>
      <c r="L143" s="5">
        <v>2500162334</v>
      </c>
      <c r="M143" s="5">
        <v>2500162338</v>
      </c>
      <c r="N143" s="5">
        <v>2500162338</v>
      </c>
      <c r="O143" s="5">
        <v>2500162338</v>
      </c>
      <c r="P143" s="5">
        <v>2500162344</v>
      </c>
      <c r="Q143" s="5">
        <v>1372047144</v>
      </c>
      <c r="R143" s="5">
        <v>13720471386</v>
      </c>
      <c r="S143" s="5">
        <v>13720471386</v>
      </c>
      <c r="T143" s="5">
        <v>13720471386</v>
      </c>
      <c r="U143" s="5">
        <v>13720471386</v>
      </c>
      <c r="V143" s="5">
        <v>13720470842</v>
      </c>
      <c r="W143" s="5">
        <v>13686738842</v>
      </c>
      <c r="X143" s="5">
        <v>13553772676</v>
      </c>
      <c r="Y143" s="5">
        <v>136686738842</v>
      </c>
      <c r="Z143" s="5">
        <v>136686738842</v>
      </c>
    </row>
    <row r="145" spans="2:26" ht="15.5" x14ac:dyDescent="0.35">
      <c r="B145" t="s">
        <v>165</v>
      </c>
      <c r="C145" t="s">
        <v>166</v>
      </c>
      <c r="D145" s="5">
        <v>94075000000</v>
      </c>
      <c r="E145" s="5">
        <v>32626000000</v>
      </c>
      <c r="F145" s="5">
        <v>103624000000</v>
      </c>
      <c r="G145" s="5">
        <v>58482000000</v>
      </c>
      <c r="I145" s="5">
        <v>383999000000</v>
      </c>
      <c r="J145" s="5">
        <v>393646000000</v>
      </c>
      <c r="K145" s="5">
        <v>-50287000000</v>
      </c>
      <c r="L145" s="5">
        <v>-84573000000</v>
      </c>
      <c r="M145" s="5">
        <v>140207000000</v>
      </c>
      <c r="N145" s="5">
        <v>20731000000</v>
      </c>
      <c r="O145" s="5">
        <v>-56333000000</v>
      </c>
      <c r="P145" s="5">
        <v>26451000000</v>
      </c>
      <c r="Q145" s="5">
        <v>171265000000</v>
      </c>
      <c r="R145" s="5">
        <v>8294415000</v>
      </c>
      <c r="S145" s="5">
        <v>-17129134000</v>
      </c>
      <c r="T145" s="5">
        <v>89185808000</v>
      </c>
      <c r="U145" s="5">
        <v>51932883000</v>
      </c>
      <c r="V145" s="5">
        <v>524774666000</v>
      </c>
      <c r="W145" s="5">
        <v>1129280662000</v>
      </c>
      <c r="X145" s="5">
        <v>955003351000</v>
      </c>
      <c r="Y145" s="5">
        <v>504532483000</v>
      </c>
      <c r="Z145" s="5">
        <v>668608595000</v>
      </c>
    </row>
    <row r="146" spans="2:26" ht="15.5" x14ac:dyDescent="0.35">
      <c r="C146" t="s">
        <v>167</v>
      </c>
      <c r="D146" s="5">
        <v>661581000000</v>
      </c>
      <c r="E146" s="5">
        <v>593414000000</v>
      </c>
      <c r="F146" s="5">
        <v>661399000000</v>
      </c>
      <c r="G146" s="5">
        <v>752074000000</v>
      </c>
      <c r="I146" s="5">
        <v>2600131000000</v>
      </c>
      <c r="J146" s="5">
        <v>2282666000000</v>
      </c>
      <c r="K146" s="5">
        <v>2395563000000</v>
      </c>
      <c r="L146" s="5">
        <v>4161437000000</v>
      </c>
      <c r="M146" s="5">
        <v>4012055000000</v>
      </c>
      <c r="N146" s="5">
        <v>2494256000000</v>
      </c>
      <c r="O146" s="5">
        <v>2038570000000</v>
      </c>
      <c r="P146" s="5">
        <v>1904839000000</v>
      </c>
      <c r="Q146" s="5">
        <v>1460455000000</v>
      </c>
      <c r="R146" s="5">
        <v>1443615435000</v>
      </c>
      <c r="S146" s="5">
        <v>1966321287000</v>
      </c>
      <c r="T146" s="5">
        <v>2713181516000</v>
      </c>
      <c r="U146" s="5">
        <v>2053221418000</v>
      </c>
      <c r="V146" s="5">
        <v>3093213660000</v>
      </c>
      <c r="W146" s="5">
        <v>4705829869000</v>
      </c>
      <c r="X146" s="5">
        <v>2972106988000</v>
      </c>
      <c r="Y146" s="5">
        <v>2388586601000</v>
      </c>
      <c r="Z146" s="5">
        <v>3073600090000</v>
      </c>
    </row>
    <row r="147" spans="2:26" ht="15.5" x14ac:dyDescent="0.35">
      <c r="C147" t="s">
        <v>519</v>
      </c>
      <c r="D147" s="5">
        <v>-485947000000</v>
      </c>
      <c r="E147" s="5">
        <v>-510504000000</v>
      </c>
      <c r="F147" s="5">
        <v>-466639000000</v>
      </c>
      <c r="G147" s="5">
        <v>-694700000000</v>
      </c>
      <c r="I147" s="5">
        <v>-2077423000000</v>
      </c>
      <c r="J147" s="5">
        <v>-1856452000000</v>
      </c>
      <c r="K147" s="5">
        <v>-2334539000000</v>
      </c>
      <c r="L147" s="5">
        <v>-3828524000000</v>
      </c>
      <c r="M147" s="5">
        <v>-3860180000000</v>
      </c>
      <c r="N147" s="5">
        <v>-2465352000000</v>
      </c>
      <c r="O147" s="5">
        <v>-2068756000000</v>
      </c>
      <c r="P147" s="5">
        <v>-1834870000000</v>
      </c>
      <c r="Q147" s="5">
        <v>-1157711000000</v>
      </c>
      <c r="R147" s="5">
        <v>-1218177497000</v>
      </c>
      <c r="S147" s="5">
        <v>-1836273244000</v>
      </c>
      <c r="T147" s="5">
        <v>-2318572166000</v>
      </c>
      <c r="U147" s="5">
        <v>-1679413436000</v>
      </c>
      <c r="V147" s="5">
        <v>-1956627961000</v>
      </c>
      <c r="W147" s="5">
        <v>-2977984915000</v>
      </c>
      <c r="X147" s="5">
        <v>-1598641991000</v>
      </c>
      <c r="Y147" s="5">
        <v>-1605644564000</v>
      </c>
      <c r="Z147" s="5">
        <v>-2144599131000</v>
      </c>
    </row>
    <row r="148" spans="2:26" ht="15.5" x14ac:dyDescent="0.35">
      <c r="C148" t="s">
        <v>178</v>
      </c>
      <c r="D148" s="5">
        <v>1012000000</v>
      </c>
      <c r="E148" s="5">
        <v>1866000000</v>
      </c>
      <c r="F148" s="5">
        <v>1862000000</v>
      </c>
      <c r="G148" s="5">
        <v>1825000000</v>
      </c>
      <c r="I148" s="5">
        <v>7346000000</v>
      </c>
      <c r="J148" s="5">
        <v>10987000000</v>
      </c>
      <c r="K148" s="5">
        <v>3553000000</v>
      </c>
      <c r="L148" s="5">
        <v>4118000000</v>
      </c>
      <c r="M148" s="5">
        <v>2825000000</v>
      </c>
      <c r="N148" s="5">
        <v>850000000</v>
      </c>
      <c r="O148" s="5">
        <v>756000000</v>
      </c>
      <c r="P148" s="5">
        <v>872000000</v>
      </c>
      <c r="Q148" s="5">
        <v>751000000</v>
      </c>
      <c r="R148" s="5">
        <v>980185000</v>
      </c>
      <c r="S148" s="5">
        <v>1381283000</v>
      </c>
      <c r="T148" s="5">
        <v>1760225000</v>
      </c>
      <c r="U148" s="5">
        <v>1815087000</v>
      </c>
      <c r="V148" s="5">
        <v>1384523000</v>
      </c>
      <c r="W148" s="5">
        <v>3636105000</v>
      </c>
      <c r="X148" s="5">
        <v>61245988000</v>
      </c>
      <c r="Y148" s="5">
        <v>2946199000</v>
      </c>
      <c r="Z148" s="5">
        <v>31124165000</v>
      </c>
    </row>
    <row r="149" spans="2:26" ht="15.5" x14ac:dyDescent="0.35">
      <c r="C149" t="s">
        <v>171</v>
      </c>
      <c r="D149" s="5">
        <v>-47389000000</v>
      </c>
      <c r="E149" s="5">
        <v>-20101000000</v>
      </c>
      <c r="F149" s="5">
        <v>-30401000000</v>
      </c>
      <c r="I149" s="5">
        <v>-81465000000</v>
      </c>
      <c r="J149" s="5">
        <v>-41510000000</v>
      </c>
      <c r="K149" s="5">
        <v>-29049000000</v>
      </c>
      <c r="L149" s="5">
        <v>-95597000000</v>
      </c>
      <c r="M149" s="5">
        <v>-13349000000</v>
      </c>
      <c r="N149" s="5">
        <v>-6824000000</v>
      </c>
      <c r="O149" s="5">
        <v>-26199000000</v>
      </c>
      <c r="P149" s="5">
        <v>-40121000000</v>
      </c>
      <c r="Q149" s="5">
        <v>-115077000000</v>
      </c>
      <c r="R149" s="5">
        <v>-200598806000</v>
      </c>
      <c r="S149" s="5">
        <v>-51452125000</v>
      </c>
      <c r="T149" s="5">
        <v>-40167470000</v>
      </c>
      <c r="U149" s="5">
        <v>-49155123000</v>
      </c>
      <c r="V149" s="5">
        <v>-159458524000</v>
      </c>
      <c r="W149" s="5">
        <v>-135216950000</v>
      </c>
      <c r="X149" s="5">
        <v>-121793354000</v>
      </c>
      <c r="Y149" s="5">
        <v>-91963873000</v>
      </c>
      <c r="Z149" s="5">
        <v>-105003014000</v>
      </c>
    </row>
    <row r="150" spans="2:26" ht="15.5" x14ac:dyDescent="0.35">
      <c r="C150" t="s">
        <v>170</v>
      </c>
      <c r="D150" s="5">
        <v>-35182000000</v>
      </c>
      <c r="E150" s="5">
        <v>-32049000000</v>
      </c>
      <c r="F150" s="5">
        <v>-62597000000</v>
      </c>
      <c r="G150" s="5">
        <v>-717000000</v>
      </c>
      <c r="I150" s="5">
        <v>-64590000000</v>
      </c>
      <c r="J150" s="5">
        <v>-2045000000</v>
      </c>
      <c r="K150" s="5">
        <v>-85815000000</v>
      </c>
      <c r="L150" s="5">
        <v>-326007000000</v>
      </c>
      <c r="M150" s="5">
        <v>-1144000000</v>
      </c>
      <c r="N150" s="5">
        <v>-2199000000</v>
      </c>
      <c r="O150" s="5">
        <v>-704000000</v>
      </c>
      <c r="P150" s="5">
        <v>-4269000000</v>
      </c>
      <c r="Q150" s="5">
        <v>-17153000000</v>
      </c>
      <c r="R150" s="5">
        <v>-17524902000</v>
      </c>
      <c r="S150" s="5">
        <v>-97106335000</v>
      </c>
      <c r="T150" s="5">
        <v>-267016297000</v>
      </c>
      <c r="U150" s="5">
        <v>-274535063000</v>
      </c>
      <c r="V150" s="5">
        <v>-453737032000</v>
      </c>
      <c r="W150" s="5">
        <v>-466983447000</v>
      </c>
      <c r="X150" s="5">
        <v>-357914280000</v>
      </c>
      <c r="Y150" s="5">
        <v>-189391880000</v>
      </c>
      <c r="Z150" s="5">
        <v>-186513515000</v>
      </c>
    </row>
    <row r="151" spans="2:26" ht="15.5" x14ac:dyDescent="0.35">
      <c r="C151" t="s">
        <v>172</v>
      </c>
      <c r="D151" s="5">
        <v>-2313000000</v>
      </c>
      <c r="E151" s="5">
        <v>-1176000000</v>
      </c>
      <c r="F151" s="5">
        <v>-15059000000</v>
      </c>
      <c r="G151" s="5">
        <v>13431000000</v>
      </c>
      <c r="I151" s="5">
        <v>-33915000000</v>
      </c>
      <c r="J151" s="5">
        <v>-25218000000</v>
      </c>
      <c r="K151" s="5">
        <v>88144000000</v>
      </c>
      <c r="L151" s="5">
        <v>74215000000</v>
      </c>
      <c r="M151" s="5">
        <v>314182000000</v>
      </c>
      <c r="N151" s="5">
        <v>151191000000</v>
      </c>
      <c r="O151" s="5">
        <v>234036000000</v>
      </c>
      <c r="P151" s="5">
        <v>-428347000000</v>
      </c>
      <c r="Q151" s="5">
        <v>-111245000000</v>
      </c>
      <c r="R151" s="5">
        <v>-274939181000</v>
      </c>
      <c r="S151" s="5">
        <v>-1482110588000</v>
      </c>
      <c r="T151" s="5">
        <v>-471898194000</v>
      </c>
      <c r="U151" s="5">
        <v>-218329754000</v>
      </c>
      <c r="V151" s="5">
        <v>-455577401000</v>
      </c>
      <c r="W151" s="5">
        <v>-552321277000</v>
      </c>
      <c r="X151" s="5">
        <v>3481306847000</v>
      </c>
      <c r="Y151" s="5">
        <v>148356986000</v>
      </c>
      <c r="Z151" s="5">
        <v>-285861266000</v>
      </c>
    </row>
    <row r="152" spans="2:26" ht="15.5" x14ac:dyDescent="0.35">
      <c r="C152" t="s">
        <v>173</v>
      </c>
      <c r="D152" s="5">
        <v>-72778000000</v>
      </c>
      <c r="E152" s="5">
        <v>-81766000000</v>
      </c>
      <c r="F152" s="5">
        <v>-66608000000</v>
      </c>
      <c r="G152" s="5">
        <v>-81051000000</v>
      </c>
      <c r="I152" s="5">
        <v>-313364000000</v>
      </c>
      <c r="J152" s="5">
        <v>-348375000000</v>
      </c>
      <c r="K152" s="5">
        <v>-58677000000</v>
      </c>
      <c r="L152" s="5">
        <v>-61314000000</v>
      </c>
      <c r="M152" s="5">
        <v>-273411000000</v>
      </c>
      <c r="N152" s="5">
        <v>-163591000000</v>
      </c>
      <c r="O152" s="5">
        <v>-150911000000</v>
      </c>
      <c r="P152" s="5">
        <v>433305000000</v>
      </c>
      <c r="Q152" s="5">
        <v>-99034000000</v>
      </c>
      <c r="R152" s="5">
        <v>284276776000</v>
      </c>
      <c r="S152" s="5">
        <v>1486939366000</v>
      </c>
      <c r="T152" s="5">
        <v>321042654000</v>
      </c>
      <c r="U152" s="5">
        <v>149614135000</v>
      </c>
      <c r="V152" s="5">
        <v>-119057201000</v>
      </c>
      <c r="W152" s="5">
        <v>-677503331000</v>
      </c>
      <c r="X152" s="5">
        <v>-4334386531000</v>
      </c>
      <c r="Y152" s="5">
        <v>-596449461000</v>
      </c>
      <c r="Z152" s="5">
        <v>-440852988000</v>
      </c>
    </row>
    <row r="153" spans="2:26" ht="15.5" x14ac:dyDescent="0.35">
      <c r="C153" t="s">
        <v>739</v>
      </c>
      <c r="K153" s="5">
        <v>130525000000</v>
      </c>
    </row>
    <row r="154" spans="2:26" ht="15.5" x14ac:dyDescent="0.35">
      <c r="C154" t="s">
        <v>740</v>
      </c>
      <c r="Q154" s="5">
        <v>186000000000</v>
      </c>
      <c r="U154" s="5">
        <v>338806921000</v>
      </c>
      <c r="V154" s="5">
        <v>6400982000</v>
      </c>
      <c r="W154" s="5">
        <v>-213754489000</v>
      </c>
      <c r="X154" s="5">
        <v>-2880532823000</v>
      </c>
      <c r="Y154" s="5">
        <v>-30784686000</v>
      </c>
      <c r="Z154" s="5">
        <v>-367781944000</v>
      </c>
    </row>
    <row r="155" spans="2:26" ht="15.5" x14ac:dyDescent="0.35">
      <c r="C155" t="s">
        <v>741</v>
      </c>
      <c r="X155" s="5">
        <v>-609352927000</v>
      </c>
      <c r="Y155" s="5">
        <v>-26862948000</v>
      </c>
    </row>
    <row r="156" spans="2:26" ht="15.5" x14ac:dyDescent="0.35">
      <c r="C156" t="s">
        <v>742</v>
      </c>
      <c r="Q156" s="5">
        <v>-32979000000</v>
      </c>
      <c r="R156" s="5">
        <v>-47644444000</v>
      </c>
      <c r="S156" s="5">
        <v>-74388081000</v>
      </c>
      <c r="T156" s="5">
        <v>-121303824000</v>
      </c>
      <c r="U156" s="5">
        <v>-126838645000</v>
      </c>
      <c r="V156" s="5">
        <v>-170333406000</v>
      </c>
      <c r="W156" s="5">
        <v>-301032597000</v>
      </c>
      <c r="X156" s="5">
        <v>-483793109000</v>
      </c>
      <c r="Y156" s="5">
        <v>-206230279000</v>
      </c>
      <c r="Z156" s="5">
        <v>-164055182000</v>
      </c>
    </row>
    <row r="157" spans="2:26" ht="15.5" x14ac:dyDescent="0.35">
      <c r="C157" t="s">
        <v>743</v>
      </c>
    </row>
    <row r="158" spans="2:26" ht="15.5" x14ac:dyDescent="0.35">
      <c r="C158" t="s">
        <v>744</v>
      </c>
      <c r="X158" s="5">
        <v>-193355855000</v>
      </c>
    </row>
    <row r="159" spans="2:26" ht="15.5" x14ac:dyDescent="0.35">
      <c r="C159" t="s">
        <v>175</v>
      </c>
      <c r="D159" s="5">
        <v>-75533000000</v>
      </c>
      <c r="E159" s="5">
        <v>-82546000000</v>
      </c>
      <c r="F159" s="5">
        <v>-119293000000</v>
      </c>
      <c r="G159" s="5">
        <v>-64650000000</v>
      </c>
      <c r="I159" s="5">
        <v>-349451000000</v>
      </c>
      <c r="J159" s="5">
        <v>-291483000000</v>
      </c>
      <c r="K159" s="5">
        <v>-212018000000</v>
      </c>
      <c r="L159" s="5">
        <v>-329081000000</v>
      </c>
      <c r="M159" s="5">
        <v>-427242000000</v>
      </c>
      <c r="N159" s="5">
        <v>-154529000000</v>
      </c>
      <c r="O159" s="5">
        <v>-131309000000</v>
      </c>
      <c r="P159" s="5">
        <v>-78253000000</v>
      </c>
      <c r="Q159" s="5">
        <v>-48926000000</v>
      </c>
      <c r="R159" s="5">
        <v>-9194393000</v>
      </c>
      <c r="S159" s="5">
        <v>-14395231000</v>
      </c>
      <c r="T159" s="5">
        <v>-56416068000</v>
      </c>
      <c r="U159" s="5">
        <v>-53484081000</v>
      </c>
      <c r="V159" s="5">
        <v>-208048976000</v>
      </c>
      <c r="W159" s="5">
        <v>-136169133000</v>
      </c>
      <c r="X159" s="5">
        <v>-74016998000</v>
      </c>
      <c r="Y159" s="5">
        <v>-42327859000</v>
      </c>
      <c r="Z159" s="5">
        <v>-96615769000</v>
      </c>
    </row>
    <row r="160" spans="2:26" ht="15.5" x14ac:dyDescent="0.35">
      <c r="C160" t="s">
        <v>174</v>
      </c>
      <c r="K160" s="5">
        <v>4486000000</v>
      </c>
      <c r="M160" s="5">
        <v>194298000000</v>
      </c>
      <c r="P160" s="5">
        <v>615150000000</v>
      </c>
      <c r="R160" s="5">
        <v>390565190000</v>
      </c>
      <c r="S160" s="5">
        <v>1585030626000</v>
      </c>
      <c r="T160" s="5">
        <v>491090576000</v>
      </c>
      <c r="V160" s="5">
        <v>281319805000</v>
      </c>
      <c r="Y160" s="5">
        <v>7339783000</v>
      </c>
      <c r="Z160" s="5">
        <v>11543659000</v>
      </c>
    </row>
    <row r="161" spans="3:26" ht="15.5" x14ac:dyDescent="0.35">
      <c r="C161" t="s">
        <v>745</v>
      </c>
    </row>
    <row r="162" spans="3:26" ht="15.5" x14ac:dyDescent="0.35">
      <c r="C162" t="s">
        <v>746</v>
      </c>
      <c r="D162" s="5">
        <v>2270000000</v>
      </c>
      <c r="E162" s="5">
        <v>630000000</v>
      </c>
      <c r="F162" s="5">
        <v>-880000000</v>
      </c>
      <c r="G162" s="5">
        <v>-29000000</v>
      </c>
      <c r="I162" s="5">
        <v>-467000000</v>
      </c>
      <c r="J162" s="5">
        <v>3892000000</v>
      </c>
      <c r="K162" s="5">
        <v>3127000000</v>
      </c>
      <c r="L162" s="5">
        <v>6101000000</v>
      </c>
      <c r="M162" s="5">
        <v>-4340000000</v>
      </c>
      <c r="N162" s="5">
        <v>-3660000000</v>
      </c>
      <c r="O162" s="5">
        <v>-4240000000</v>
      </c>
      <c r="P162" s="5">
        <v>5980000000</v>
      </c>
      <c r="Q162" s="5">
        <v>-2245000000</v>
      </c>
      <c r="R162" s="5">
        <v>-5300274000</v>
      </c>
      <c r="S162" s="5">
        <v>-9308998000</v>
      </c>
      <c r="T162" s="5">
        <v>-34283163000</v>
      </c>
      <c r="U162" s="5">
        <v>-8870060000</v>
      </c>
      <c r="V162" s="5">
        <v>-28395606000</v>
      </c>
      <c r="W162" s="5">
        <v>-26547112000</v>
      </c>
      <c r="X162" s="5">
        <v>-48061712000</v>
      </c>
      <c r="Y162" s="5">
        <v>-7466829000</v>
      </c>
      <c r="Z162" s="5">
        <v>-20451118000</v>
      </c>
    </row>
    <row r="163" spans="3:26" ht="15.5" x14ac:dyDescent="0.35">
      <c r="C163" t="s">
        <v>747</v>
      </c>
      <c r="X163" s="5">
        <v>-45273107000</v>
      </c>
      <c r="Y163" s="5">
        <v>-290077846000</v>
      </c>
      <c r="Z163" s="5">
        <v>-324051872000</v>
      </c>
    </row>
    <row r="164" spans="3:26" ht="15.5" x14ac:dyDescent="0.35">
      <c r="C164" t="s">
        <v>748</v>
      </c>
      <c r="S164" s="5">
        <v>-200046433000</v>
      </c>
      <c r="T164" s="5">
        <v>-97753657000</v>
      </c>
      <c r="U164" s="5">
        <v>-314787318000</v>
      </c>
      <c r="V164" s="5">
        <v>-849715857000</v>
      </c>
      <c r="W164" s="5">
        <v>-746808249000</v>
      </c>
      <c r="X164" s="5">
        <v>-1767297014000</v>
      </c>
      <c r="Y164" s="5">
        <v>-33250387000</v>
      </c>
      <c r="Z164" s="5">
        <v>-191555139000</v>
      </c>
    </row>
    <row r="165" spans="3:26" ht="15.5" x14ac:dyDescent="0.35">
      <c r="C165" t="s">
        <v>749</v>
      </c>
      <c r="Y165" s="5">
        <v>-38797000</v>
      </c>
    </row>
    <row r="166" spans="3:26" ht="15.5" x14ac:dyDescent="0.35">
      <c r="C166" t="s">
        <v>750</v>
      </c>
      <c r="Z166" s="5">
        <v>523301872000</v>
      </c>
    </row>
    <row r="167" spans="3:26" ht="15.5" x14ac:dyDescent="0.35">
      <c r="C167" t="s">
        <v>751</v>
      </c>
      <c r="T167" s="5">
        <v>19183947000</v>
      </c>
    </row>
    <row r="168" spans="3:26" ht="15.5" x14ac:dyDescent="0.35">
      <c r="C168" t="s">
        <v>221</v>
      </c>
    </row>
    <row r="169" spans="3:26" ht="15.5" x14ac:dyDescent="0.35">
      <c r="C169" t="s">
        <v>752</v>
      </c>
      <c r="F169" s="5">
        <v>46755000000</v>
      </c>
      <c r="G169" s="5">
        <v>-16460000000</v>
      </c>
      <c r="I169" s="5">
        <v>30295000000</v>
      </c>
      <c r="J169" s="5">
        <v>-69541000000</v>
      </c>
      <c r="K169" s="5">
        <v>-1175000000</v>
      </c>
      <c r="L169" s="5">
        <v>264178000000</v>
      </c>
      <c r="P169" s="5">
        <v>-35722000000</v>
      </c>
      <c r="R169" s="5">
        <v>3375000000</v>
      </c>
      <c r="S169" s="5">
        <v>1050000</v>
      </c>
      <c r="T169" s="5">
        <v>22771186000</v>
      </c>
    </row>
    <row r="170" spans="3:26" ht="15.5" x14ac:dyDescent="0.35">
      <c r="C170" t="s">
        <v>753</v>
      </c>
      <c r="Z170" s="5">
        <v>-2742634000</v>
      </c>
    </row>
    <row r="171" spans="3:26" ht="15.5" x14ac:dyDescent="0.35">
      <c r="C171" t="s">
        <v>189</v>
      </c>
      <c r="D171" s="5">
        <v>-2313000000</v>
      </c>
      <c r="E171" s="5">
        <v>-1176000000</v>
      </c>
      <c r="F171" s="5">
        <v>-15059000000</v>
      </c>
      <c r="G171" s="5">
        <v>13431000000</v>
      </c>
      <c r="I171" s="5">
        <v>-33915000000</v>
      </c>
      <c r="J171" s="5">
        <v>-25218000000</v>
      </c>
      <c r="K171" s="5">
        <v>88144000000</v>
      </c>
      <c r="L171" s="5">
        <v>74215000000</v>
      </c>
      <c r="M171" s="5">
        <v>314182000000</v>
      </c>
      <c r="N171" s="5">
        <v>151191000000</v>
      </c>
      <c r="O171" s="5">
        <v>234036000000</v>
      </c>
      <c r="P171" s="5">
        <v>-428347000000</v>
      </c>
      <c r="Q171" s="5">
        <v>-111245000000</v>
      </c>
      <c r="R171" s="5">
        <v>-274939181000</v>
      </c>
      <c r="S171" s="5">
        <v>-1482110588000</v>
      </c>
      <c r="T171" s="5">
        <v>-471898194000</v>
      </c>
      <c r="U171" s="5">
        <v>-218329754000</v>
      </c>
      <c r="V171" s="5">
        <v>-455577401000</v>
      </c>
      <c r="W171" s="5">
        <v>-552321277000</v>
      </c>
      <c r="X171" s="5">
        <v>3481306847000</v>
      </c>
      <c r="Y171" s="5">
        <v>148356986000</v>
      </c>
      <c r="Z171" s="5">
        <v>-285861266000</v>
      </c>
    </row>
    <row r="172" spans="3:26" ht="15.5" x14ac:dyDescent="0.35">
      <c r="C172" t="s">
        <v>754</v>
      </c>
      <c r="U172" s="5">
        <v>354493379000</v>
      </c>
    </row>
    <row r="173" spans="3:26" ht="15.5" x14ac:dyDescent="0.35">
      <c r="C173" t="s">
        <v>755</v>
      </c>
      <c r="U173" s="5">
        <v>55000</v>
      </c>
      <c r="Z173" s="5">
        <v>167661000</v>
      </c>
    </row>
    <row r="174" spans="3:26" ht="15.5" x14ac:dyDescent="0.35">
      <c r="C174" t="s">
        <v>756</v>
      </c>
      <c r="X174" s="5">
        <v>1063424934000</v>
      </c>
    </row>
    <row r="175" spans="3:26" ht="15.5" x14ac:dyDescent="0.35">
      <c r="C175" t="s">
        <v>757</v>
      </c>
      <c r="V175" s="5">
        <v>19698000000</v>
      </c>
      <c r="W175" s="5">
        <v>50840909000</v>
      </c>
    </row>
    <row r="176" spans="3:26" ht="15.5" x14ac:dyDescent="0.35">
      <c r="C176" t="s">
        <v>758</v>
      </c>
      <c r="F176" s="5">
        <v>-13325000000</v>
      </c>
      <c r="G176" s="5">
        <v>-15018000000</v>
      </c>
      <c r="I176" s="5">
        <v>-57562000000</v>
      </c>
      <c r="J176" s="5">
        <v>-56336000000</v>
      </c>
      <c r="P176" s="5">
        <v>-854824000000</v>
      </c>
      <c r="Q176" s="5">
        <v>-12981000000</v>
      </c>
      <c r="R176" s="5">
        <v>-339876992000</v>
      </c>
      <c r="S176" s="5">
        <v>-1326751867000</v>
      </c>
      <c r="T176" s="5">
        <v>-418590027000</v>
      </c>
      <c r="U176" s="5">
        <v>-262851506000</v>
      </c>
      <c r="V176" s="5">
        <v>-1566666518000</v>
      </c>
      <c r="W176" s="5">
        <v>-1789736781000</v>
      </c>
      <c r="X176" s="5">
        <v>-772918810000</v>
      </c>
      <c r="Y176" s="5">
        <v>143167206000</v>
      </c>
    </row>
    <row r="177" spans="3:26" ht="15.5" x14ac:dyDescent="0.35">
      <c r="C177" t="s">
        <v>759</v>
      </c>
      <c r="S177" s="5">
        <v>45000000000</v>
      </c>
      <c r="T177" s="5">
        <v>45000000000</v>
      </c>
      <c r="U177" s="5">
        <v>4901000000</v>
      </c>
      <c r="V177" s="5">
        <v>1965779271000</v>
      </c>
      <c r="W177" s="5">
        <v>2186203409000</v>
      </c>
      <c r="X177" s="5">
        <v>1063424934000</v>
      </c>
    </row>
    <row r="178" spans="3:26" ht="15.5" x14ac:dyDescent="0.35">
      <c r="C178" t="s">
        <v>506</v>
      </c>
    </row>
    <row r="179" spans="3:26" ht="15.5" x14ac:dyDescent="0.35">
      <c r="C179" t="s">
        <v>760</v>
      </c>
      <c r="D179" s="5">
        <v>-2313000000</v>
      </c>
      <c r="E179" s="5">
        <v>-1176000000</v>
      </c>
      <c r="F179" s="5">
        <v>-1734000000</v>
      </c>
      <c r="G179" s="5">
        <v>-1551000000</v>
      </c>
      <c r="I179" s="5">
        <v>-6353000000</v>
      </c>
      <c r="J179" s="5">
        <v>-8882000000</v>
      </c>
      <c r="K179" s="5">
        <v>-8277000000</v>
      </c>
      <c r="L179" s="5">
        <v>-6638000000</v>
      </c>
      <c r="M179" s="5">
        <v>-5878000000</v>
      </c>
      <c r="N179" s="5">
        <v>-7260000000</v>
      </c>
      <c r="O179" s="5">
        <v>-312000000</v>
      </c>
      <c r="P179" s="5">
        <v>-23000000</v>
      </c>
      <c r="Q179" s="5">
        <v>-32000000</v>
      </c>
      <c r="R179" s="5">
        <v>-62189000</v>
      </c>
      <c r="S179" s="5">
        <v>-312288000</v>
      </c>
      <c r="T179" s="5">
        <v>-554510000</v>
      </c>
      <c r="U179" s="5">
        <v>-85364000</v>
      </c>
      <c r="V179" s="5">
        <v>-410415000</v>
      </c>
      <c r="W179" s="5">
        <v>-1261613000</v>
      </c>
      <c r="X179" s="5">
        <v>2360973000</v>
      </c>
      <c r="Y179" s="5">
        <v>-35000000</v>
      </c>
      <c r="Z179" s="5">
        <v>-106066000</v>
      </c>
    </row>
    <row r="180" spans="3:26" ht="15.5" x14ac:dyDescent="0.35">
      <c r="C180" t="s">
        <v>761</v>
      </c>
      <c r="D180" s="5">
        <v>-2313000000</v>
      </c>
      <c r="E180" s="5">
        <v>-1176000000</v>
      </c>
      <c r="F180" s="5">
        <v>-15059000000</v>
      </c>
      <c r="G180" s="5">
        <v>-16569000000</v>
      </c>
      <c r="I180" s="5">
        <v>-63915000000</v>
      </c>
      <c r="J180" s="5">
        <v>-65218000000</v>
      </c>
      <c r="K180" s="5">
        <v>-8277000000</v>
      </c>
      <c r="L180" s="5">
        <v>-6638000000</v>
      </c>
      <c r="M180" s="5">
        <v>-5878000000</v>
      </c>
      <c r="N180" s="5">
        <v>-7260000000</v>
      </c>
      <c r="O180" s="5">
        <v>-312000000</v>
      </c>
      <c r="P180" s="5">
        <v>-854847000000</v>
      </c>
      <c r="Q180" s="5">
        <v>-13013000000</v>
      </c>
      <c r="R180" s="5">
        <v>-339939181000</v>
      </c>
      <c r="S180" s="5">
        <v>-1327064155000</v>
      </c>
      <c r="T180" s="5">
        <v>-419144537000</v>
      </c>
      <c r="U180" s="5">
        <v>-262936870000</v>
      </c>
      <c r="V180" s="5">
        <v>-1567076933000</v>
      </c>
      <c r="W180" s="5">
        <v>-1790998394000</v>
      </c>
      <c r="X180" s="5">
        <v>-770557837000</v>
      </c>
      <c r="Y180" s="5">
        <v>143132206000</v>
      </c>
      <c r="Z180" s="5">
        <v>-106066000</v>
      </c>
    </row>
    <row r="181" spans="3:26" ht="15.5" x14ac:dyDescent="0.35">
      <c r="C181" t="s">
        <v>762</v>
      </c>
    </row>
    <row r="182" spans="3:26" ht="15.5" x14ac:dyDescent="0.35">
      <c r="C182" t="s">
        <v>763</v>
      </c>
      <c r="G182" s="5">
        <v>30000000000</v>
      </c>
      <c r="I182" s="5">
        <v>30000000000</v>
      </c>
      <c r="J182" s="5">
        <v>40000000000</v>
      </c>
      <c r="K182" s="5">
        <v>119065000000</v>
      </c>
      <c r="L182" s="5">
        <v>159596000000</v>
      </c>
      <c r="M182" s="5">
        <v>320060000000</v>
      </c>
      <c r="N182" s="5">
        <v>158451000000</v>
      </c>
      <c r="O182" s="5">
        <v>234348000000</v>
      </c>
      <c r="P182" s="5">
        <v>426500000000</v>
      </c>
      <c r="Q182" s="5">
        <v>-13232000000</v>
      </c>
      <c r="R182" s="5">
        <v>65000000000</v>
      </c>
    </row>
    <row r="183" spans="3:26" ht="15.5" x14ac:dyDescent="0.35">
      <c r="C183" t="s">
        <v>764</v>
      </c>
      <c r="V183" s="5">
        <v>17877960000</v>
      </c>
      <c r="W183" s="5">
        <v>70472067000</v>
      </c>
      <c r="X183" s="5">
        <v>4994843068000</v>
      </c>
    </row>
    <row r="184" spans="3:26" ht="15.5" x14ac:dyDescent="0.35">
      <c r="C184" t="s">
        <v>765</v>
      </c>
    </row>
    <row r="185" spans="3:26" ht="15.5" x14ac:dyDescent="0.35">
      <c r="C185" t="s">
        <v>766</v>
      </c>
      <c r="V185" s="5">
        <v>40000000000</v>
      </c>
    </row>
    <row r="186" spans="3:26" ht="15.5" x14ac:dyDescent="0.35">
      <c r="C186" t="s">
        <v>204</v>
      </c>
      <c r="Q186" s="5">
        <v>-85000000000</v>
      </c>
    </row>
    <row r="187" spans="3:26" ht="15.5" x14ac:dyDescent="0.35">
      <c r="C187" t="s">
        <v>202</v>
      </c>
    </row>
    <row r="188" spans="3:26" ht="15.5" x14ac:dyDescent="0.35">
      <c r="C188" t="s">
        <v>495</v>
      </c>
      <c r="V188" s="5">
        <v>-62441842000</v>
      </c>
      <c r="W188" s="5">
        <v>-60200000000</v>
      </c>
      <c r="X188" s="5">
        <v>-50259061000</v>
      </c>
      <c r="Y188" s="5">
        <v>-33983243000</v>
      </c>
      <c r="Z188" s="5">
        <v>-64281992000</v>
      </c>
    </row>
    <row r="189" spans="3:26" ht="15.5" x14ac:dyDescent="0.35">
      <c r="C189" t="s">
        <v>767</v>
      </c>
      <c r="W189" s="5">
        <v>1586000000</v>
      </c>
    </row>
    <row r="190" spans="3:26" ht="15.5" x14ac:dyDescent="0.35">
      <c r="C190" t="s">
        <v>711</v>
      </c>
    </row>
    <row r="191" spans="3:26" ht="15.5" x14ac:dyDescent="0.35">
      <c r="C191" t="s">
        <v>768</v>
      </c>
    </row>
    <row r="192" spans="3:26" ht="15.5" x14ac:dyDescent="0.35">
      <c r="C192" t="s">
        <v>769</v>
      </c>
      <c r="K192" s="5">
        <v>-22644000000</v>
      </c>
      <c r="L192" s="5">
        <v>-78743000000</v>
      </c>
      <c r="W192" s="5">
        <v>-212576110000</v>
      </c>
      <c r="X192" s="5">
        <v>112028460000</v>
      </c>
      <c r="Y192" s="5">
        <v>72458410000</v>
      </c>
      <c r="Z192" s="5">
        <v>-28089240000</v>
      </c>
    </row>
    <row r="193" spans="2:26" ht="15.5" x14ac:dyDescent="0.35">
      <c r="C193" t="s">
        <v>770</v>
      </c>
    </row>
    <row r="194" spans="2:26" ht="15.5" x14ac:dyDescent="0.35">
      <c r="C194" t="s">
        <v>771</v>
      </c>
      <c r="X194" s="5">
        <v>-100875703000</v>
      </c>
    </row>
    <row r="195" spans="2:26" ht="15.5" x14ac:dyDescent="0.35">
      <c r="C195" t="s">
        <v>772</v>
      </c>
      <c r="Z195" s="5">
        <v>-1996490000</v>
      </c>
    </row>
    <row r="196" spans="2:26" ht="15.5" x14ac:dyDescent="0.35">
      <c r="C196" t="s">
        <v>773</v>
      </c>
    </row>
    <row r="197" spans="2:26" ht="15.5" x14ac:dyDescent="0.35">
      <c r="C197" t="s">
        <v>717</v>
      </c>
    </row>
    <row r="198" spans="2:26" ht="15.5" x14ac:dyDescent="0.35">
      <c r="C198" t="s">
        <v>226</v>
      </c>
      <c r="D198" s="5">
        <v>18984000000</v>
      </c>
      <c r="E198" s="5">
        <v>-50316000000</v>
      </c>
      <c r="F198" s="5">
        <v>21957000000</v>
      </c>
      <c r="G198" s="5">
        <v>-9138000000</v>
      </c>
      <c r="I198" s="5">
        <v>36720000000</v>
      </c>
      <c r="J198" s="5">
        <v>20053000000</v>
      </c>
      <c r="K198" s="5">
        <v>-20820000000</v>
      </c>
      <c r="L198" s="5">
        <v>-71672000000</v>
      </c>
      <c r="M198" s="5">
        <v>180978000000</v>
      </c>
      <c r="N198" s="5">
        <v>8331000000</v>
      </c>
      <c r="O198" s="5">
        <v>26792000000</v>
      </c>
      <c r="P198" s="5">
        <v>31409000000</v>
      </c>
      <c r="Q198" s="5">
        <v>-39014000000</v>
      </c>
      <c r="R198" s="5">
        <v>17632010000</v>
      </c>
      <c r="S198" s="5">
        <v>-12300356000</v>
      </c>
      <c r="T198" s="5">
        <v>-61669732000</v>
      </c>
      <c r="U198" s="5">
        <v>-16782736000</v>
      </c>
      <c r="V198" s="5">
        <v>-49859936000</v>
      </c>
      <c r="W198" s="5">
        <v>-100543946000</v>
      </c>
      <c r="X198" s="5">
        <v>101923667000</v>
      </c>
      <c r="Y198" s="5">
        <v>56440008000</v>
      </c>
      <c r="Z198" s="5">
        <v>-58105659000</v>
      </c>
    </row>
    <row r="199" spans="2:26" ht="15.5" x14ac:dyDescent="0.35">
      <c r="C199" t="s">
        <v>225</v>
      </c>
      <c r="D199" s="5">
        <v>297000000</v>
      </c>
      <c r="E199" s="5">
        <v>76000000</v>
      </c>
      <c r="F199" s="5">
        <v>-196000000</v>
      </c>
      <c r="G199" s="5">
        <v>388000000</v>
      </c>
      <c r="I199" s="5">
        <v>231000000</v>
      </c>
      <c r="J199" s="5">
        <v>421000000</v>
      </c>
      <c r="K199" s="5">
        <v>-432000000</v>
      </c>
      <c r="L199" s="5">
        <v>3432000000</v>
      </c>
      <c r="M199" s="5">
        <v>12000000</v>
      </c>
      <c r="N199" s="5">
        <v>239000000</v>
      </c>
      <c r="O199" s="5">
        <v>-1540000000</v>
      </c>
      <c r="P199" s="5">
        <v>309000000</v>
      </c>
      <c r="Q199" s="5">
        <v>179000000</v>
      </c>
      <c r="R199" s="5">
        <v>-839297000</v>
      </c>
      <c r="S199" s="5">
        <v>671880000</v>
      </c>
      <c r="T199" s="5">
        <v>248270000</v>
      </c>
      <c r="U199" s="5">
        <v>13034496000</v>
      </c>
      <c r="V199" s="5">
        <v>-30942078000</v>
      </c>
      <c r="W199" s="5">
        <v>-27656822000</v>
      </c>
      <c r="X199" s="5">
        <v>40772583000</v>
      </c>
      <c r="Y199" s="5">
        <v>-241437077000</v>
      </c>
      <c r="Z199" s="5">
        <v>46980285000</v>
      </c>
    </row>
    <row r="200" spans="2:26" ht="15.5" x14ac:dyDescent="0.35">
      <c r="C200" t="s">
        <v>774</v>
      </c>
      <c r="J200" s="5">
        <v>-9708000000</v>
      </c>
    </row>
    <row r="201" spans="2:26" ht="15.5" x14ac:dyDescent="0.35">
      <c r="C201" t="s">
        <v>227</v>
      </c>
      <c r="E201" s="5">
        <v>170825000000</v>
      </c>
      <c r="I201" s="5">
        <v>133874000000</v>
      </c>
      <c r="J201" s="5">
        <v>123108000000</v>
      </c>
      <c r="K201" s="5">
        <v>144360000000</v>
      </c>
      <c r="L201" s="5">
        <v>268455000000</v>
      </c>
      <c r="M201" s="5">
        <v>87465000000</v>
      </c>
      <c r="N201" s="5">
        <v>78895000000</v>
      </c>
      <c r="O201" s="5">
        <v>53643000000</v>
      </c>
      <c r="P201" s="5">
        <v>21925000000</v>
      </c>
      <c r="Q201" s="5">
        <v>60760000000</v>
      </c>
      <c r="R201" s="5">
        <v>43967471000</v>
      </c>
      <c r="S201" s="5">
        <v>55595947000</v>
      </c>
      <c r="T201" s="5">
        <v>117017409000</v>
      </c>
      <c r="U201" s="5">
        <v>120765649000</v>
      </c>
      <c r="V201" s="5">
        <v>201567663000</v>
      </c>
      <c r="W201" s="5">
        <v>329768431000</v>
      </c>
      <c r="X201" s="5">
        <v>167303590000</v>
      </c>
      <c r="Y201" s="5">
        <v>352300659000</v>
      </c>
      <c r="Z201" s="5">
        <v>363426096000</v>
      </c>
    </row>
    <row r="202" spans="2:26" ht="15.5" x14ac:dyDescent="0.35">
      <c r="C202" t="s">
        <v>775</v>
      </c>
      <c r="L202" s="5">
        <v>-55855000000</v>
      </c>
      <c r="X202" s="5">
        <v>19768591000</v>
      </c>
    </row>
    <row r="203" spans="2:26" ht="15.5" x14ac:dyDescent="0.35">
      <c r="C203" t="s">
        <v>229</v>
      </c>
      <c r="D203" s="5">
        <v>19281000000</v>
      </c>
      <c r="E203" s="5">
        <v>120585000000</v>
      </c>
      <c r="F203" s="5">
        <v>21761000000</v>
      </c>
      <c r="G203" s="5">
        <v>-8750000000</v>
      </c>
      <c r="I203" s="5">
        <v>170825000000</v>
      </c>
      <c r="J203" s="5">
        <v>133874000000</v>
      </c>
      <c r="K203" s="5">
        <v>123108000000</v>
      </c>
      <c r="L203" s="5">
        <v>144360000000</v>
      </c>
      <c r="M203" s="5">
        <v>268455000000</v>
      </c>
      <c r="N203" s="5">
        <v>87465000000</v>
      </c>
      <c r="O203" s="5">
        <v>78895000000</v>
      </c>
      <c r="P203" s="5">
        <v>53643000000</v>
      </c>
      <c r="Q203" s="5">
        <v>21925000000</v>
      </c>
      <c r="R203" s="5">
        <v>60760184000</v>
      </c>
      <c r="S203" s="5">
        <v>43967471000</v>
      </c>
      <c r="T203" s="5">
        <v>55595947000</v>
      </c>
      <c r="U203" s="5">
        <v>117017409000</v>
      </c>
      <c r="V203" s="5">
        <v>120765649000</v>
      </c>
      <c r="W203" s="5">
        <v>201567663000</v>
      </c>
      <c r="X203" s="5">
        <v>329768431000</v>
      </c>
      <c r="Y203" s="5">
        <v>167303590000</v>
      </c>
      <c r="Z203" s="5">
        <v>352300722000</v>
      </c>
    </row>
    <row r="205" spans="2:26" ht="15.5" x14ac:dyDescent="0.35">
      <c r="B205" t="s">
        <v>230</v>
      </c>
      <c r="C205" t="s">
        <v>12</v>
      </c>
      <c r="D205" s="5">
        <v>2500000000</v>
      </c>
      <c r="E205" s="5">
        <v>2500000000</v>
      </c>
      <c r="F205" s="5">
        <v>2500000000</v>
      </c>
      <c r="G205" s="5">
        <v>2500000000</v>
      </c>
      <c r="I205" s="5">
        <v>2500000000</v>
      </c>
      <c r="J205" s="5">
        <v>2500000000</v>
      </c>
      <c r="K205" s="5">
        <v>2500000000</v>
      </c>
      <c r="L205" s="5">
        <v>2500000000</v>
      </c>
      <c r="M205" s="5">
        <v>2500000000</v>
      </c>
      <c r="N205" s="5">
        <v>2500000000</v>
      </c>
      <c r="O205" s="5">
        <v>2500000000</v>
      </c>
      <c r="P205" s="5">
        <v>2500000000</v>
      </c>
      <c r="Q205" s="5">
        <v>1370000000</v>
      </c>
      <c r="R205" s="5">
        <v>13720000000</v>
      </c>
      <c r="S205" s="5">
        <v>13720000000</v>
      </c>
      <c r="T205" s="5">
        <v>13720000000</v>
      </c>
      <c r="U205" s="5">
        <v>13720000000</v>
      </c>
      <c r="V205" s="5">
        <v>13720000000</v>
      </c>
      <c r="W205" s="5">
        <v>13690000000</v>
      </c>
      <c r="X205" s="5">
        <v>13550000000</v>
      </c>
      <c r="Y205" s="5">
        <v>136690000000</v>
      </c>
      <c r="Z205" s="5">
        <v>136690000000</v>
      </c>
    </row>
    <row r="206" spans="2:26" ht="15.5" x14ac:dyDescent="0.35">
      <c r="C206" t="s">
        <v>231</v>
      </c>
      <c r="D206" s="6">
        <v>-107.2</v>
      </c>
      <c r="E206" s="6">
        <v>1.3</v>
      </c>
      <c r="F206" s="6">
        <v>31.85</v>
      </c>
      <c r="G206" s="6">
        <v>-31.86</v>
      </c>
    </row>
    <row r="207" spans="2:26" ht="15.5" x14ac:dyDescent="0.35">
      <c r="C207" t="s">
        <v>232</v>
      </c>
      <c r="D207" s="6">
        <v>-1.92</v>
      </c>
      <c r="E207" s="6">
        <v>247.69</v>
      </c>
      <c r="F207" s="6">
        <v>13.69</v>
      </c>
      <c r="G207" s="6">
        <v>-5.27</v>
      </c>
    </row>
    <row r="208" spans="2:26" ht="15.5" x14ac:dyDescent="0.35">
      <c r="C208" t="s">
        <v>67</v>
      </c>
      <c r="D208" s="6">
        <v>0.72</v>
      </c>
      <c r="E208" s="6">
        <v>1.43</v>
      </c>
      <c r="F208" s="6">
        <v>1.58</v>
      </c>
      <c r="G208" s="6">
        <v>0.57999999999999996</v>
      </c>
    </row>
    <row r="209" spans="3:7" ht="15.5" x14ac:dyDescent="0.35">
      <c r="C209" t="s">
        <v>233</v>
      </c>
      <c r="D209" s="5">
        <v>77660000000</v>
      </c>
      <c r="E209" s="5">
        <v>110020000000</v>
      </c>
      <c r="F209" s="5">
        <v>120300000000</v>
      </c>
      <c r="G209" s="5">
        <v>198030000000</v>
      </c>
    </row>
    <row r="210" spans="3:7" ht="15.5" x14ac:dyDescent="0.35">
      <c r="C210" t="s">
        <v>234</v>
      </c>
      <c r="D210" s="6">
        <v>-7.7300000000000008E-2</v>
      </c>
      <c r="E210" s="6">
        <v>8.9999999999999998E-4</v>
      </c>
      <c r="F210" s="6">
        <v>2.2799999999999997E-2</v>
      </c>
      <c r="G210" s="6">
        <v>-2.2700000000000001E-2</v>
      </c>
    </row>
    <row r="211" spans="3:7" ht="15.5" x14ac:dyDescent="0.35">
      <c r="C211" t="s">
        <v>235</v>
      </c>
      <c r="D211" s="6">
        <v>4.8399999999999999E-2</v>
      </c>
      <c r="E211" s="6">
        <v>-5.9999999999999995E-4</v>
      </c>
      <c r="F211" s="6">
        <v>-1.5100000000000001E-2</v>
      </c>
      <c r="G211" s="6">
        <v>1.49E-2</v>
      </c>
    </row>
    <row r="212" spans="3:7" ht="15.5" x14ac:dyDescent="0.35">
      <c r="C212" t="s">
        <v>236</v>
      </c>
      <c r="D212" s="6">
        <v>-7.7000000000000002E-3</v>
      </c>
      <c r="E212" s="6">
        <v>-1.4499999999999999E-2</v>
      </c>
      <c r="F212" s="6">
        <v>-1.5800000000000002E-2</v>
      </c>
      <c r="G212" s="6">
        <v>-3.2099999999999997E-2</v>
      </c>
    </row>
    <row r="213" spans="3:7" ht="15.5" x14ac:dyDescent="0.35">
      <c r="C213" t="s">
        <v>237</v>
      </c>
      <c r="D213" s="6">
        <v>1.1299999999999999</v>
      </c>
      <c r="E213" s="6">
        <v>2.14</v>
      </c>
      <c r="F213" s="6">
        <v>51.29</v>
      </c>
      <c r="G213" s="6">
        <v>220.95</v>
      </c>
    </row>
    <row r="214" spans="3:7" ht="15.5" x14ac:dyDescent="0.35">
      <c r="C214" t="s">
        <v>443</v>
      </c>
      <c r="D214" s="5">
        <v>-5539000000000</v>
      </c>
      <c r="E214" s="5">
        <v>-5269000000000</v>
      </c>
      <c r="F214" s="5">
        <v>-5271000000000</v>
      </c>
      <c r="G214" s="5">
        <v>-5344000000000</v>
      </c>
    </row>
    <row r="215" spans="3:7" ht="15.5" x14ac:dyDescent="0.35">
      <c r="C215" t="s">
        <v>238</v>
      </c>
      <c r="D215" s="6">
        <v>-0.09</v>
      </c>
      <c r="E215" s="6">
        <v>-0.15</v>
      </c>
      <c r="F215" s="6">
        <v>-0.21</v>
      </c>
      <c r="G215" s="6">
        <v>-0.08</v>
      </c>
    </row>
    <row r="216" spans="3:7" ht="15.5" x14ac:dyDescent="0.35">
      <c r="C216" t="s">
        <v>239</v>
      </c>
      <c r="D216" s="6">
        <v>-2215.36</v>
      </c>
      <c r="E216" s="6">
        <v>-2107.54</v>
      </c>
      <c r="F216" s="6">
        <v>-2108.11</v>
      </c>
      <c r="G216" s="6">
        <v>-2137.65</v>
      </c>
    </row>
    <row r="217" spans="3:7" ht="15.5" x14ac:dyDescent="0.35">
      <c r="C217" t="s">
        <v>240</v>
      </c>
      <c r="D217" s="6">
        <v>-0.09</v>
      </c>
      <c r="E217" s="6">
        <v>-0.15</v>
      </c>
      <c r="F217" s="6">
        <v>-0.21</v>
      </c>
      <c r="G217" s="6">
        <v>-0.08</v>
      </c>
    </row>
    <row r="218" spans="3:7" ht="15.5" x14ac:dyDescent="0.35">
      <c r="C218" t="s">
        <v>241</v>
      </c>
      <c r="D218" s="6">
        <v>-2215.36</v>
      </c>
      <c r="E218" s="6">
        <v>-2107.54</v>
      </c>
      <c r="F218" s="6">
        <v>-2108.11</v>
      </c>
      <c r="G218" s="6">
        <v>-2137.65</v>
      </c>
    </row>
    <row r="219" spans="3:7" ht="15.5" x14ac:dyDescent="0.35">
      <c r="C219" t="s">
        <v>242</v>
      </c>
      <c r="D219" s="5">
        <v>4770000000000</v>
      </c>
      <c r="E219" s="5">
        <v>4725000000000</v>
      </c>
      <c r="F219" s="5">
        <v>4667000000000</v>
      </c>
      <c r="G219" s="5">
        <v>4767000000000</v>
      </c>
    </row>
    <row r="220" spans="3:7" ht="15.5" x14ac:dyDescent="0.35">
      <c r="C220" t="s">
        <v>243</v>
      </c>
      <c r="D220" s="5">
        <v>2000000000</v>
      </c>
      <c r="E220" s="5">
        <v>2000000000</v>
      </c>
      <c r="F220" s="5">
        <v>3000000000</v>
      </c>
      <c r="G220" s="5">
        <v>3000000000</v>
      </c>
    </row>
    <row r="221" spans="3:7" ht="15.5" x14ac:dyDescent="0.35">
      <c r="C221" t="s">
        <v>306</v>
      </c>
      <c r="D221" s="5">
        <v>-5539000000000</v>
      </c>
      <c r="E221" s="5">
        <v>-5269000000000</v>
      </c>
      <c r="F221" s="5">
        <v>-5271000000000</v>
      </c>
      <c r="G221" s="5">
        <v>-5344000000000</v>
      </c>
    </row>
    <row r="222" spans="3:7" ht="15.5" x14ac:dyDescent="0.35">
      <c r="C222" t="s">
        <v>24</v>
      </c>
      <c r="D222" s="5">
        <v>4772000000000</v>
      </c>
      <c r="E222" s="5">
        <v>4727000000000</v>
      </c>
      <c r="F222" s="5">
        <v>4670000000000</v>
      </c>
      <c r="G222" s="5">
        <v>4770000000000</v>
      </c>
    </row>
    <row r="223" spans="3:7" ht="15.5" x14ac:dyDescent="0.35">
      <c r="C223" t="s">
        <v>21</v>
      </c>
      <c r="D223" s="5">
        <v>4632000000000</v>
      </c>
      <c r="E223" s="5">
        <v>4606000000000</v>
      </c>
      <c r="F223" s="5">
        <v>4499000000000</v>
      </c>
      <c r="G223" s="5">
        <v>4621000000000</v>
      </c>
    </row>
    <row r="224" spans="3:7" ht="15.5" x14ac:dyDescent="0.35">
      <c r="C224" t="s">
        <v>245</v>
      </c>
      <c r="D224" s="5">
        <v>-7836000000000</v>
      </c>
      <c r="E224" s="5">
        <v>-7582000000000</v>
      </c>
      <c r="F224" s="5">
        <v>-7484000000000</v>
      </c>
      <c r="G224" s="5">
        <v>-7466000000000</v>
      </c>
    </row>
    <row r="225" spans="3:26" ht="15.5" x14ac:dyDescent="0.35">
      <c r="C225" t="s">
        <v>246</v>
      </c>
      <c r="D225" s="5">
        <v>94000000000</v>
      </c>
      <c r="E225" s="5">
        <v>33000000000</v>
      </c>
      <c r="F225" s="5">
        <v>104000000000</v>
      </c>
      <c r="G225" s="5">
        <v>58000000000</v>
      </c>
    </row>
    <row r="226" spans="3:26" ht="15.5" x14ac:dyDescent="0.35">
      <c r="C226" t="s">
        <v>247</v>
      </c>
      <c r="D226" s="5">
        <v>-73000000000</v>
      </c>
      <c r="E226" s="5">
        <v>-82000000000</v>
      </c>
      <c r="F226" s="5">
        <v>-120000000000</v>
      </c>
      <c r="G226" s="5">
        <v>-65000000000</v>
      </c>
    </row>
    <row r="227" spans="3:26" ht="15.5" x14ac:dyDescent="0.35">
      <c r="C227" t="s">
        <v>13</v>
      </c>
      <c r="D227" s="5">
        <v>21000000000</v>
      </c>
      <c r="E227" s="5">
        <v>-49000000000</v>
      </c>
      <c r="F227" s="5">
        <v>-17000000000</v>
      </c>
      <c r="G227" s="5">
        <v>-6000000000</v>
      </c>
    </row>
    <row r="228" spans="3:26" ht="15.5" x14ac:dyDescent="0.35">
      <c r="C228" t="s">
        <v>16</v>
      </c>
      <c r="D228" s="6">
        <v>8.32</v>
      </c>
      <c r="E228" s="6">
        <v>-19.71</v>
      </c>
      <c r="F228" s="6">
        <v>-6.62</v>
      </c>
      <c r="G228" s="6">
        <v>-2.48</v>
      </c>
    </row>
    <row r="229" spans="3:26" ht="15.5" x14ac:dyDescent="0.35">
      <c r="C229" t="s">
        <v>52</v>
      </c>
      <c r="I229" s="6">
        <v>6.46</v>
      </c>
      <c r="J229" s="6">
        <v>55.55</v>
      </c>
      <c r="K229" s="6">
        <v>25.07</v>
      </c>
      <c r="L229" s="6">
        <v>86.7</v>
      </c>
      <c r="M229" s="6">
        <v>51.47</v>
      </c>
      <c r="N229" s="6">
        <v>-307.3</v>
      </c>
      <c r="O229" s="6">
        <v>-1783.29</v>
      </c>
      <c r="P229" s="6">
        <v>-591.88</v>
      </c>
      <c r="Q229" s="6">
        <v>-1195.73</v>
      </c>
      <c r="R229" s="6">
        <v>-35.229999999999997</v>
      </c>
      <c r="S229" s="6">
        <v>-37.5</v>
      </c>
      <c r="T229" s="6">
        <v>-45.54</v>
      </c>
      <c r="U229" s="6">
        <v>-201.36</v>
      </c>
      <c r="V229" s="6">
        <v>-77.64</v>
      </c>
      <c r="W229" s="6">
        <v>54.42</v>
      </c>
      <c r="X229" s="6">
        <v>59.67</v>
      </c>
    </row>
    <row r="230" spans="3:26" ht="15.5" x14ac:dyDescent="0.35">
      <c r="C230" t="s">
        <v>66</v>
      </c>
      <c r="I230" s="6">
        <v>67.489999999999995</v>
      </c>
      <c r="J230" s="6">
        <v>1.75</v>
      </c>
      <c r="K230" s="6">
        <v>4.51</v>
      </c>
      <c r="L230" s="6">
        <v>1.48</v>
      </c>
      <c r="M230" s="6">
        <v>2.12</v>
      </c>
      <c r="N230" s="6">
        <v>-0.37</v>
      </c>
      <c r="O230" s="6">
        <v>-0.06</v>
      </c>
      <c r="P230" s="6">
        <v>-0.18</v>
      </c>
      <c r="Q230" s="6">
        <v>-0.14000000000000001</v>
      </c>
      <c r="R230" s="6">
        <v>-1.42</v>
      </c>
      <c r="S230" s="6">
        <v>-1.33</v>
      </c>
      <c r="T230" s="6">
        <v>-1.1000000000000001</v>
      </c>
      <c r="U230" s="6">
        <v>-0.25</v>
      </c>
      <c r="V230" s="6">
        <v>-1.2</v>
      </c>
      <c r="W230" s="6">
        <v>5.24</v>
      </c>
      <c r="X230" s="6">
        <v>6.54</v>
      </c>
      <c r="Y230" s="5">
        <v>0</v>
      </c>
      <c r="Z230" s="5">
        <v>0</v>
      </c>
    </row>
    <row r="231" spans="3:26" ht="15.5" x14ac:dyDescent="0.35">
      <c r="C231" t="s">
        <v>69</v>
      </c>
      <c r="I231" s="6">
        <v>0.43</v>
      </c>
      <c r="J231" s="6">
        <v>0.1</v>
      </c>
      <c r="K231" s="6">
        <v>0.12</v>
      </c>
      <c r="L231" s="6">
        <v>0.08</v>
      </c>
      <c r="M231" s="6">
        <v>7.0000000000000007E-2</v>
      </c>
      <c r="N231" s="6">
        <v>0.11</v>
      </c>
      <c r="O231" s="6">
        <v>0.13</v>
      </c>
      <c r="P231" s="6">
        <v>0.14000000000000001</v>
      </c>
      <c r="Q231" s="6">
        <v>0.15</v>
      </c>
      <c r="R231" s="6">
        <v>0.44</v>
      </c>
      <c r="S231" s="6">
        <v>0.34</v>
      </c>
      <c r="T231" s="6">
        <v>0.26</v>
      </c>
      <c r="U231" s="6">
        <v>0.33</v>
      </c>
      <c r="V231" s="6">
        <v>0.51</v>
      </c>
      <c r="W231" s="6">
        <v>0.89</v>
      </c>
      <c r="X231" s="6">
        <v>1.76</v>
      </c>
      <c r="Y231" s="6">
        <v>33388.67</v>
      </c>
      <c r="Z231" s="6">
        <v>11890.19</v>
      </c>
    </row>
    <row r="232" spans="3:26" ht="15.5" x14ac:dyDescent="0.35">
      <c r="C232" t="s">
        <v>248</v>
      </c>
      <c r="I232" s="5">
        <v>550530000000</v>
      </c>
      <c r="J232" s="5">
        <v>371960000000</v>
      </c>
      <c r="K232" s="5">
        <v>309930000000</v>
      </c>
      <c r="L232" s="5">
        <v>613750000000</v>
      </c>
      <c r="M232" s="5">
        <v>850850000000</v>
      </c>
      <c r="N232" s="5">
        <v>256640000000</v>
      </c>
      <c r="O232" s="5">
        <v>198310000000</v>
      </c>
      <c r="P232" s="5">
        <v>38350000000</v>
      </c>
    </row>
    <row r="233" spans="3:26" ht="15.5" x14ac:dyDescent="0.35">
      <c r="C233" t="s">
        <v>249</v>
      </c>
      <c r="I233" s="6">
        <v>4.5999999999999999E-3</v>
      </c>
      <c r="J233" s="6">
        <v>4.3200000000000002E-2</v>
      </c>
      <c r="K233" s="6">
        <v>1.37E-2</v>
      </c>
      <c r="L233" s="6">
        <v>4.7699999999999992E-2</v>
      </c>
      <c r="M233" s="6">
        <v>1.5600000000000001E-2</v>
      </c>
      <c r="N233" s="6">
        <v>-0.1014</v>
      </c>
      <c r="O233" s="6">
        <v>-0.53079999999999994</v>
      </c>
      <c r="P233" s="6">
        <v>-0.11070000000000001</v>
      </c>
      <c r="Q233" s="6">
        <v>-0.1182</v>
      </c>
      <c r="R233" s="6">
        <v>-3.2899999999999999E-2</v>
      </c>
      <c r="S233" s="6">
        <v>-3.04E-2</v>
      </c>
      <c r="T233" s="6">
        <v>-3.5799999999999998E-2</v>
      </c>
      <c r="U233" s="6">
        <v>-0.15340000000000001</v>
      </c>
      <c r="V233" s="6">
        <v>-5.6100000000000004E-2</v>
      </c>
      <c r="W233" s="6">
        <v>3.9800000000000002E-2</v>
      </c>
      <c r="X233" s="6">
        <v>4.3700000000000003E-2</v>
      </c>
      <c r="Y233" s="5">
        <v>0</v>
      </c>
      <c r="Z233" s="5">
        <v>0</v>
      </c>
    </row>
    <row r="234" spans="3:26" ht="15.5" x14ac:dyDescent="0.35">
      <c r="C234" t="s">
        <v>250</v>
      </c>
      <c r="I234" s="6">
        <v>-3.0999999999999999E-3</v>
      </c>
      <c r="J234" s="6">
        <v>-2.63E-2</v>
      </c>
      <c r="K234" s="6">
        <v>-1.1599999999999999E-2</v>
      </c>
      <c r="L234" s="6">
        <v>-3.9599999999999996E-2</v>
      </c>
      <c r="M234" s="6">
        <v>-2.2599999999999999E-2</v>
      </c>
      <c r="N234" s="6">
        <v>0.1318</v>
      </c>
      <c r="O234" s="6">
        <v>0.99650000000000005</v>
      </c>
      <c r="P234" s="6">
        <v>1.0314000000000001</v>
      </c>
      <c r="Q234" s="6">
        <v>3.5022000000000002</v>
      </c>
      <c r="R234" s="6">
        <v>-0.40329999999999999</v>
      </c>
      <c r="S234" s="6">
        <v>-0.15289999999999998</v>
      </c>
      <c r="T234" s="6">
        <v>-0.1502</v>
      </c>
      <c r="U234" s="6">
        <v>-0.57399999999999995</v>
      </c>
      <c r="V234" s="6">
        <v>-0.1356</v>
      </c>
      <c r="W234" s="6">
        <v>8.2799999999999999E-2</v>
      </c>
      <c r="X234" s="6">
        <v>9.7200000000000009E-2</v>
      </c>
      <c r="Y234" s="6">
        <v>1E-4</v>
      </c>
      <c r="Z234" s="6">
        <v>1E-4</v>
      </c>
    </row>
    <row r="235" spans="3:26" ht="15.5" x14ac:dyDescent="0.35">
      <c r="C235" t="s">
        <v>251</v>
      </c>
      <c r="I235" s="6">
        <v>-7.9100000000000004E-2</v>
      </c>
      <c r="J235" s="6">
        <v>-5.1799999999999999E-2</v>
      </c>
      <c r="K235" s="6">
        <v>-1.24E-2</v>
      </c>
      <c r="L235" s="6">
        <v>-7.5199999999999989E-2</v>
      </c>
      <c r="M235" s="6">
        <v>-0.1043</v>
      </c>
      <c r="N235" s="6">
        <v>2.0400000000000001E-2</v>
      </c>
      <c r="O235" s="6">
        <v>0.18429999999999999</v>
      </c>
      <c r="P235" s="6">
        <v>-0.13269999999999998</v>
      </c>
      <c r="Q235" s="6">
        <v>4.6900000000000004E-2</v>
      </c>
      <c r="R235" s="6">
        <v>8.6E-3</v>
      </c>
      <c r="S235" s="6">
        <v>9.1000000000000004E-3</v>
      </c>
      <c r="T235" s="6">
        <v>2.92E-2</v>
      </c>
      <c r="U235" s="6">
        <v>1.54E-2</v>
      </c>
      <c r="V235" s="6">
        <v>2.3099999999999999E-2</v>
      </c>
      <c r="W235" s="6">
        <v>8.0199999999999994E-2</v>
      </c>
      <c r="X235" s="6">
        <v>8.6899999999999991E-2</v>
      </c>
      <c r="Y235" s="6">
        <v>1E-4</v>
      </c>
      <c r="Z235" s="6">
        <v>4.0000000000000002E-4</v>
      </c>
    </row>
    <row r="236" spans="3:26" ht="15.5" x14ac:dyDescent="0.35">
      <c r="C236" t="s">
        <v>252</v>
      </c>
      <c r="I236" s="6">
        <v>5.86</v>
      </c>
      <c r="J236" s="6">
        <v>0.97</v>
      </c>
      <c r="K236" s="6">
        <v>0.25</v>
      </c>
      <c r="L236" s="6">
        <v>1.63</v>
      </c>
      <c r="M236" s="6">
        <v>1.72</v>
      </c>
      <c r="N236" s="6">
        <v>-0.32</v>
      </c>
      <c r="O236" s="6">
        <v>-1.1499999999999999</v>
      </c>
      <c r="P236" s="6">
        <v>-0.38</v>
      </c>
      <c r="Q236" s="6">
        <v>0.15</v>
      </c>
      <c r="R236" s="6">
        <v>7.0000000000000007E-2</v>
      </c>
      <c r="S236" s="6">
        <v>0.14000000000000001</v>
      </c>
      <c r="T236" s="6">
        <v>0.53</v>
      </c>
      <c r="U236" s="6">
        <v>0.61</v>
      </c>
      <c r="V236" s="6">
        <v>0.65</v>
      </c>
      <c r="W236" s="6">
        <v>2.1</v>
      </c>
      <c r="X236" s="6">
        <v>2.02</v>
      </c>
      <c r="Y236" s="6">
        <v>2.44</v>
      </c>
      <c r="Z236" s="6">
        <v>4.0199999999999996</v>
      </c>
    </row>
    <row r="237" spans="3:26" ht="15.5" x14ac:dyDescent="0.35">
      <c r="C237" t="s">
        <v>63</v>
      </c>
      <c r="I237" s="6">
        <v>-0.21</v>
      </c>
      <c r="J237" s="6">
        <v>-0.05</v>
      </c>
      <c r="K237" s="6">
        <v>-0.05</v>
      </c>
      <c r="L237" s="6">
        <v>-0.06</v>
      </c>
      <c r="M237" s="6">
        <v>-0.05</v>
      </c>
      <c r="N237" s="6">
        <v>-0.05</v>
      </c>
      <c r="O237" s="6">
        <v>-0.06</v>
      </c>
      <c r="P237" s="6">
        <v>-0.19</v>
      </c>
      <c r="Q237" s="6">
        <v>-0.48</v>
      </c>
      <c r="R237" s="6">
        <v>0.56999999999999995</v>
      </c>
      <c r="S237" s="6">
        <v>0.2</v>
      </c>
      <c r="T237" s="6">
        <v>0.16</v>
      </c>
      <c r="U237" s="6">
        <v>0.14000000000000001</v>
      </c>
      <c r="V237" s="6">
        <v>0.16</v>
      </c>
      <c r="W237" s="6">
        <v>0.43</v>
      </c>
      <c r="X237" s="6">
        <v>0.64</v>
      </c>
      <c r="Y237" s="6">
        <v>29.08</v>
      </c>
      <c r="Z237" s="6">
        <v>14.11</v>
      </c>
    </row>
    <row r="238" spans="3:26" ht="15.5" x14ac:dyDescent="0.35">
      <c r="C238" t="s">
        <v>60</v>
      </c>
      <c r="I238" s="6">
        <v>-2108.11</v>
      </c>
      <c r="J238" s="6">
        <v>-2110.46</v>
      </c>
      <c r="K238" s="6">
        <v>-2167.27</v>
      </c>
      <c r="L238" s="6">
        <v>-2191.39</v>
      </c>
      <c r="M238" s="6">
        <v>-2280.5700000000002</v>
      </c>
      <c r="N238" s="6">
        <v>-2332.1</v>
      </c>
      <c r="O238" s="6">
        <v>-1789.56</v>
      </c>
      <c r="P238" s="6">
        <v>-573.85</v>
      </c>
      <c r="Q238" s="6">
        <v>-341.42</v>
      </c>
      <c r="R238" s="6">
        <v>87.35</v>
      </c>
      <c r="S238" s="6">
        <v>245.24</v>
      </c>
      <c r="T238" s="6">
        <v>303.14</v>
      </c>
      <c r="U238" s="6">
        <v>350.78</v>
      </c>
      <c r="V238" s="6">
        <v>572.39</v>
      </c>
      <c r="W238" s="6">
        <v>657.13</v>
      </c>
      <c r="X238" s="6">
        <v>613.73</v>
      </c>
      <c r="Y238" s="6">
        <v>19.53</v>
      </c>
      <c r="Z238" s="6">
        <v>18.07</v>
      </c>
    </row>
    <row r="239" spans="3:26" ht="15.5" x14ac:dyDescent="0.35">
      <c r="C239" t="s">
        <v>253</v>
      </c>
      <c r="I239" s="6">
        <v>-0.21</v>
      </c>
      <c r="J239" s="6">
        <v>-0.05</v>
      </c>
      <c r="K239" s="6">
        <v>-0.05</v>
      </c>
      <c r="L239" s="6">
        <v>-0.06</v>
      </c>
      <c r="M239" s="6">
        <v>-0.05</v>
      </c>
      <c r="N239" s="6">
        <v>-0.05</v>
      </c>
      <c r="O239" s="6">
        <v>-0.06</v>
      </c>
      <c r="P239" s="6">
        <v>-0.15</v>
      </c>
      <c r="Q239" s="6">
        <v>-0.26</v>
      </c>
      <c r="R239" s="6">
        <v>0.87</v>
      </c>
      <c r="S239" s="6">
        <v>0.27</v>
      </c>
      <c r="T239" s="6">
        <v>0.21</v>
      </c>
      <c r="U239" s="6">
        <v>0.17</v>
      </c>
      <c r="V239" s="6">
        <v>0.18</v>
      </c>
      <c r="W239" s="6">
        <v>0.63</v>
      </c>
      <c r="X239" s="6">
        <v>0.98</v>
      </c>
      <c r="Y239" s="6">
        <v>35.11</v>
      </c>
      <c r="Z239" s="6">
        <v>17.559999999999999</v>
      </c>
    </row>
    <row r="240" spans="3:26" ht="15.5" x14ac:dyDescent="0.35">
      <c r="C240" t="s">
        <v>254</v>
      </c>
      <c r="I240" s="6">
        <v>-2108.11</v>
      </c>
      <c r="J240" s="6">
        <v>-2110.46</v>
      </c>
      <c r="K240" s="6">
        <v>-2169.5700000000002</v>
      </c>
      <c r="L240" s="6">
        <v>-2193.69</v>
      </c>
      <c r="M240" s="6">
        <v>-2282.87</v>
      </c>
      <c r="N240" s="6">
        <v>-2334.4</v>
      </c>
      <c r="O240" s="6">
        <v>-1797.2</v>
      </c>
      <c r="P240" s="6">
        <v>-696.99</v>
      </c>
      <c r="Q240" s="6">
        <v>-624.87</v>
      </c>
      <c r="R240" s="6">
        <v>57.3</v>
      </c>
      <c r="S240" s="6">
        <v>185.8</v>
      </c>
      <c r="T240" s="6">
        <v>243.7</v>
      </c>
      <c r="U240" s="6">
        <v>291.33999999999997</v>
      </c>
      <c r="V240" s="6">
        <v>509.22</v>
      </c>
      <c r="W240" s="6">
        <v>449.19</v>
      </c>
      <c r="X240" s="6">
        <v>399.41</v>
      </c>
      <c r="Y240" s="6">
        <v>16.18</v>
      </c>
      <c r="Z240" s="6">
        <v>14.52</v>
      </c>
    </row>
    <row r="241" spans="2:26" ht="15.5" x14ac:dyDescent="0.35">
      <c r="C241" t="s">
        <v>255</v>
      </c>
      <c r="I241" s="5">
        <v>4667000000000</v>
      </c>
      <c r="J241" s="5">
        <v>4662000000000</v>
      </c>
      <c r="K241" s="5">
        <v>4287000000000</v>
      </c>
      <c r="L241" s="5">
        <v>4372000000000</v>
      </c>
      <c r="M241" s="5">
        <v>7494000000000</v>
      </c>
      <c r="N241" s="5">
        <v>7693000000000</v>
      </c>
      <c r="O241" s="5">
        <v>7377000000000</v>
      </c>
      <c r="P241" s="5">
        <v>8392000000000</v>
      </c>
      <c r="Q241" s="5">
        <v>7429000000000</v>
      </c>
      <c r="R241" s="5">
        <v>6664000000000</v>
      </c>
      <c r="S241" s="5">
        <v>4541000000000</v>
      </c>
      <c r="T241" s="5">
        <v>4805000000000</v>
      </c>
      <c r="U241" s="5">
        <v>3717000000000</v>
      </c>
      <c r="V241" s="5">
        <v>663000000000</v>
      </c>
      <c r="W241" s="5">
        <v>1592000000000</v>
      </c>
      <c r="X241" s="5">
        <v>1911000000000</v>
      </c>
      <c r="Y241" s="5">
        <v>143000000000</v>
      </c>
      <c r="Z241" s="5">
        <v>167000000000</v>
      </c>
    </row>
    <row r="242" spans="2:26" ht="15.5" x14ac:dyDescent="0.35">
      <c r="C242" t="s">
        <v>256</v>
      </c>
      <c r="I242" s="5">
        <v>3000000000</v>
      </c>
      <c r="J242" s="5">
        <v>5000000000</v>
      </c>
      <c r="K242" s="5">
        <v>1772000000000</v>
      </c>
      <c r="L242" s="5">
        <v>1307000000000</v>
      </c>
      <c r="M242" s="5">
        <v>1473000000000</v>
      </c>
      <c r="N242" s="5">
        <v>1358000000000</v>
      </c>
      <c r="O242" s="5">
        <v>1547000000000</v>
      </c>
      <c r="P242" s="5">
        <v>867000000000</v>
      </c>
      <c r="Q242" s="5">
        <v>2129000000000</v>
      </c>
      <c r="R242" s="5">
        <v>2846000000000</v>
      </c>
      <c r="S242" s="5">
        <v>5467000000000</v>
      </c>
      <c r="T242" s="5">
        <v>5532000000000</v>
      </c>
      <c r="U242" s="5">
        <v>6742000000000</v>
      </c>
      <c r="V242" s="5">
        <v>8011000000000</v>
      </c>
      <c r="W242" s="5">
        <v>6127000000000</v>
      </c>
      <c r="X242" s="5">
        <v>6528000000000</v>
      </c>
      <c r="Y242" s="5">
        <v>1701000000000</v>
      </c>
      <c r="Z242" s="5">
        <v>1708000000000</v>
      </c>
    </row>
    <row r="243" spans="2:26" ht="15.5" x14ac:dyDescent="0.35">
      <c r="C243" t="s">
        <v>26</v>
      </c>
      <c r="I243" s="5">
        <v>4670000000000</v>
      </c>
      <c r="J243" s="5">
        <v>4667000000000</v>
      </c>
      <c r="K243" s="5">
        <v>6059000000000</v>
      </c>
      <c r="L243" s="5">
        <v>5679000000000</v>
      </c>
      <c r="M243" s="5">
        <v>8968000000000</v>
      </c>
      <c r="N243" s="5">
        <v>9051000000000</v>
      </c>
      <c r="O243" s="5">
        <v>8923000000000</v>
      </c>
      <c r="P243" s="5">
        <v>9259000000000</v>
      </c>
      <c r="Q243" s="5">
        <v>9557000000000</v>
      </c>
      <c r="R243" s="5">
        <v>9511000000000</v>
      </c>
      <c r="S243" s="5">
        <v>10008000000000</v>
      </c>
      <c r="T243" s="5">
        <v>10338000000000</v>
      </c>
      <c r="U243" s="5">
        <v>10459000000000</v>
      </c>
      <c r="V243" s="5">
        <v>8674000000000</v>
      </c>
      <c r="W243" s="5">
        <v>7719000000000</v>
      </c>
      <c r="X243" s="5">
        <v>8439000000000</v>
      </c>
      <c r="Y243" s="5">
        <v>1844000000000</v>
      </c>
      <c r="Z243" s="5">
        <v>1875000000000</v>
      </c>
    </row>
    <row r="244" spans="2:26" ht="15.5" x14ac:dyDescent="0.35">
      <c r="C244" t="s">
        <v>23</v>
      </c>
      <c r="I244" s="5">
        <v>4499000000000</v>
      </c>
      <c r="J244" s="5">
        <v>4533000000000</v>
      </c>
      <c r="K244" s="5">
        <v>5935000000000</v>
      </c>
      <c r="L244" s="5">
        <v>5535000000000</v>
      </c>
      <c r="M244" s="5">
        <v>8699000000000</v>
      </c>
      <c r="N244" s="5">
        <v>8964000000000</v>
      </c>
      <c r="O244" s="5">
        <v>8844000000000</v>
      </c>
      <c r="P244" s="5">
        <v>9205000000000</v>
      </c>
      <c r="Q244" s="5">
        <v>9535000000000</v>
      </c>
      <c r="R244" s="5">
        <v>9450000000000</v>
      </c>
      <c r="S244" s="5">
        <v>9964000000000</v>
      </c>
      <c r="T244" s="5">
        <v>10282000000000</v>
      </c>
      <c r="U244" s="5">
        <v>10342000000000</v>
      </c>
      <c r="V244" s="5">
        <v>8553000000000</v>
      </c>
      <c r="W244" s="5">
        <v>7517000000000</v>
      </c>
      <c r="X244" s="5">
        <v>8110000000000</v>
      </c>
      <c r="Y244" s="5">
        <v>1677000000000</v>
      </c>
      <c r="Z244" s="5">
        <v>1523000000000</v>
      </c>
    </row>
    <row r="245" spans="2:26" ht="15.5" x14ac:dyDescent="0.35">
      <c r="C245" t="s">
        <v>257</v>
      </c>
      <c r="I245" s="5">
        <v>-7484000000000</v>
      </c>
      <c r="J245" s="5">
        <v>-7295000000000</v>
      </c>
      <c r="K245" s="5">
        <v>-6913000000000</v>
      </c>
      <c r="L245" s="5">
        <v>-7598000000000</v>
      </c>
      <c r="M245" s="5">
        <v>-11411000000000</v>
      </c>
      <c r="N245" s="5">
        <v>-11969000000000</v>
      </c>
      <c r="O245" s="5">
        <v>-10801000000000</v>
      </c>
      <c r="P245" s="5">
        <v>-11624000000000</v>
      </c>
      <c r="Q245" s="5">
        <v>-10359000000000</v>
      </c>
      <c r="R245" s="5">
        <v>-9278000000000</v>
      </c>
      <c r="S245" s="5">
        <v>-6492000000000</v>
      </c>
      <c r="T245" s="5">
        <v>-5102000000000</v>
      </c>
      <c r="U245" s="5">
        <v>-2900000000000</v>
      </c>
      <c r="V245" s="5">
        <v>787000000000</v>
      </c>
      <c r="W245" s="5">
        <v>-2074000000000</v>
      </c>
      <c r="X245" s="5">
        <v>-1554000000000</v>
      </c>
      <c r="Y245" s="5">
        <v>7000000000</v>
      </c>
      <c r="Z245" s="5">
        <v>260000000000</v>
      </c>
    </row>
    <row r="246" spans="2:26" ht="15.5" x14ac:dyDescent="0.35">
      <c r="C246" t="s">
        <v>258</v>
      </c>
      <c r="I246" s="5">
        <v>384000000000</v>
      </c>
      <c r="J246" s="5">
        <v>394000000000</v>
      </c>
      <c r="K246" s="5">
        <v>-50000000000</v>
      </c>
      <c r="L246" s="5">
        <v>-85000000000</v>
      </c>
      <c r="M246" s="5">
        <v>140000000000</v>
      </c>
      <c r="N246" s="5">
        <v>21000000000</v>
      </c>
      <c r="O246" s="5">
        <v>-56000000000</v>
      </c>
      <c r="P246" s="5">
        <v>26000000000</v>
      </c>
      <c r="Q246" s="5">
        <v>171000000000</v>
      </c>
      <c r="R246" s="5">
        <v>8000000000</v>
      </c>
      <c r="S246" s="5">
        <v>-17000000000</v>
      </c>
      <c r="T246" s="5">
        <v>89000000000</v>
      </c>
      <c r="U246" s="5">
        <v>52000000000</v>
      </c>
      <c r="V246" s="5">
        <v>525000000000</v>
      </c>
      <c r="W246" s="5">
        <v>1129000000000</v>
      </c>
      <c r="X246" s="5">
        <v>955000000000</v>
      </c>
      <c r="Y246" s="5">
        <v>505000000000</v>
      </c>
      <c r="Z246" s="5">
        <v>669000000000</v>
      </c>
    </row>
    <row r="247" spans="2:26" ht="15.5" x14ac:dyDescent="0.35">
      <c r="C247" t="s">
        <v>259</v>
      </c>
      <c r="I247" s="5">
        <v>-350000000000</v>
      </c>
      <c r="J247" s="5">
        <v>-288000000000</v>
      </c>
      <c r="K247" s="5">
        <v>-209000000000</v>
      </c>
      <c r="L247" s="5">
        <v>-323000000000</v>
      </c>
      <c r="M247" s="5">
        <v>-432000000000</v>
      </c>
      <c r="N247" s="5">
        <v>-158000000000</v>
      </c>
      <c r="O247" s="5">
        <v>-136000000000</v>
      </c>
      <c r="P247" s="5">
        <v>-72000000000</v>
      </c>
      <c r="Q247" s="5">
        <v>-84000000000</v>
      </c>
      <c r="R247" s="5">
        <v>-62000000000</v>
      </c>
      <c r="S247" s="5">
        <v>-98000000000</v>
      </c>
      <c r="T247" s="5">
        <v>-212000000000</v>
      </c>
      <c r="U247" s="5">
        <v>-189000000000</v>
      </c>
      <c r="V247" s="5">
        <v>-407000000000</v>
      </c>
      <c r="W247" s="5">
        <v>-464000000000</v>
      </c>
      <c r="X247" s="5">
        <v>-606000000000</v>
      </c>
      <c r="Y247" s="5">
        <v>-256000000000</v>
      </c>
      <c r="Z247" s="5">
        <v>-281000000000</v>
      </c>
    </row>
    <row r="248" spans="2:26" ht="15.5" x14ac:dyDescent="0.35">
      <c r="C248" t="s">
        <v>15</v>
      </c>
      <c r="I248" s="5">
        <v>34000000000</v>
      </c>
      <c r="J248" s="5">
        <v>106000000000</v>
      </c>
      <c r="K248" s="5">
        <v>-259000000000</v>
      </c>
      <c r="L248" s="5">
        <v>-408000000000</v>
      </c>
      <c r="M248" s="5">
        <v>-291000000000</v>
      </c>
      <c r="N248" s="5">
        <v>-137000000000</v>
      </c>
      <c r="O248" s="5">
        <v>-192000000000</v>
      </c>
      <c r="P248" s="5">
        <v>-46000000000</v>
      </c>
      <c r="Q248" s="5">
        <v>87000000000</v>
      </c>
      <c r="R248" s="5">
        <v>-54000000000</v>
      </c>
      <c r="S248" s="5">
        <v>-115000000000</v>
      </c>
      <c r="T248" s="5">
        <v>-123000000000</v>
      </c>
      <c r="U248" s="5">
        <v>-137000000000</v>
      </c>
      <c r="V248" s="5">
        <v>118000000000</v>
      </c>
      <c r="W248" s="5">
        <v>666000000000</v>
      </c>
      <c r="X248" s="5">
        <v>349000000000</v>
      </c>
      <c r="Y248" s="5">
        <v>249000000000</v>
      </c>
      <c r="Z248" s="5">
        <v>387000000000</v>
      </c>
    </row>
    <row r="249" spans="2:26" ht="15.5" x14ac:dyDescent="0.35">
      <c r="C249" t="s">
        <v>17</v>
      </c>
      <c r="I249" s="6">
        <v>13.63</v>
      </c>
      <c r="J249" s="6">
        <v>42.42</v>
      </c>
      <c r="K249" s="6">
        <v>-103.66</v>
      </c>
      <c r="L249" s="6">
        <v>-163.01</v>
      </c>
      <c r="M249" s="6">
        <v>-116.54</v>
      </c>
      <c r="N249" s="6">
        <v>-54.98</v>
      </c>
      <c r="O249" s="6">
        <v>-76.75</v>
      </c>
      <c r="P249" s="6">
        <v>-18.329999999999998</v>
      </c>
      <c r="Q249" s="6">
        <v>63.49</v>
      </c>
      <c r="R249" s="6">
        <v>-3.92</v>
      </c>
      <c r="S249" s="6">
        <v>-8.4</v>
      </c>
      <c r="T249" s="6">
        <v>-8.9499999999999993</v>
      </c>
      <c r="U249" s="5">
        <v>-10</v>
      </c>
      <c r="V249" s="6">
        <v>8.6</v>
      </c>
      <c r="W249" s="6">
        <v>48.63</v>
      </c>
      <c r="X249" s="6">
        <v>25.76</v>
      </c>
      <c r="Y249" s="6">
        <v>1.82</v>
      </c>
      <c r="Z249" s="6">
        <v>2.83</v>
      </c>
    </row>
    <row r="251" spans="2:26" ht="15.5" x14ac:dyDescent="0.35">
      <c r="B251" t="s">
        <v>260</v>
      </c>
      <c r="C251" t="s">
        <v>261</v>
      </c>
      <c r="D251" s="5">
        <v>221000000000</v>
      </c>
      <c r="E251" s="5">
        <v>-268000000000</v>
      </c>
      <c r="F251" s="5">
        <v>3000000000</v>
      </c>
      <c r="G251" s="5">
        <v>80000000000</v>
      </c>
      <c r="H251" s="5">
        <v>-58000000000</v>
      </c>
      <c r="I251" s="5">
        <v>16000000000</v>
      </c>
      <c r="J251" s="5">
        <v>139000000000</v>
      </c>
      <c r="K251" s="5">
        <v>63000000000</v>
      </c>
      <c r="L251" s="5">
        <v>217000000000</v>
      </c>
      <c r="M251" s="5">
        <v>129000000000</v>
      </c>
      <c r="N251" s="5">
        <v>-768000000000</v>
      </c>
      <c r="O251" s="5">
        <v>-4459000000000</v>
      </c>
      <c r="P251" s="5">
        <v>-1480000000000</v>
      </c>
      <c r="Q251" s="5">
        <v>-1641000000000</v>
      </c>
    </row>
    <row r="252" spans="2:26" ht="15.5" x14ac:dyDescent="0.35">
      <c r="C252" t="s">
        <v>51</v>
      </c>
      <c r="D252" s="6">
        <v>13.01</v>
      </c>
      <c r="E252" s="6">
        <v>-15.76</v>
      </c>
      <c r="F252" s="6">
        <v>0.19</v>
      </c>
      <c r="G252" s="6">
        <v>4.68</v>
      </c>
      <c r="H252" s="6">
        <v>-3.41</v>
      </c>
      <c r="I252" s="6">
        <v>0.95</v>
      </c>
      <c r="J252" s="6">
        <v>8.17</v>
      </c>
      <c r="K252" s="6">
        <v>3.69</v>
      </c>
      <c r="L252" s="6">
        <v>12.75</v>
      </c>
      <c r="M252" s="6">
        <v>7.57</v>
      </c>
      <c r="N252" s="6">
        <v>-45.18</v>
      </c>
      <c r="O252" s="6">
        <v>-262.18</v>
      </c>
      <c r="P252" s="6">
        <v>-87.02</v>
      </c>
      <c r="Q252" s="6">
        <v>-96.48</v>
      </c>
    </row>
    <row r="253" spans="2:26" ht="15.5" x14ac:dyDescent="0.35">
      <c r="C253" t="s">
        <v>262</v>
      </c>
      <c r="D253" s="5">
        <v>935000000000</v>
      </c>
      <c r="E253" s="5">
        <v>719000000000</v>
      </c>
      <c r="F253" s="5">
        <v>561000000000</v>
      </c>
      <c r="G253" s="5">
        <v>688000000000</v>
      </c>
      <c r="H253" s="5">
        <v>2954000000000</v>
      </c>
      <c r="I253" s="5">
        <v>2557000000000</v>
      </c>
      <c r="J253" s="5">
        <v>2328000000000</v>
      </c>
      <c r="K253" s="5">
        <v>2405000000000</v>
      </c>
      <c r="L253" s="5">
        <v>4189000000000</v>
      </c>
      <c r="M253" s="5">
        <v>3971000000000</v>
      </c>
      <c r="N253" s="5">
        <v>2507000000000</v>
      </c>
      <c r="O253" s="5">
        <v>1984000000000</v>
      </c>
      <c r="P253" s="5">
        <v>1952000000000</v>
      </c>
      <c r="Q253" s="5">
        <v>1505000000000</v>
      </c>
    </row>
    <row r="254" spans="2:26" ht="15.5" x14ac:dyDescent="0.35">
      <c r="C254" t="s">
        <v>344</v>
      </c>
      <c r="I254" s="6">
        <v>-85.09</v>
      </c>
    </row>
    <row r="255" spans="2:26" ht="15.5" x14ac:dyDescent="0.35">
      <c r="C255" t="s">
        <v>345</v>
      </c>
      <c r="I255" s="6">
        <v>136.41999999999999</v>
      </c>
    </row>
    <row r="256" spans="2:26" ht="15.5" x14ac:dyDescent="0.35">
      <c r="C256" t="s">
        <v>263</v>
      </c>
      <c r="I256" s="6">
        <v>6.95</v>
      </c>
    </row>
    <row r="257" spans="3:9" ht="15.5" x14ac:dyDescent="0.35">
      <c r="C257" t="s">
        <v>346</v>
      </c>
      <c r="I257" s="6">
        <v>7.3000000000000001E-3</v>
      </c>
    </row>
    <row r="258" spans="3:9" ht="15.5" x14ac:dyDescent="0.35">
      <c r="C258" t="s">
        <v>347</v>
      </c>
      <c r="I258" s="6">
        <v>1.7</v>
      </c>
    </row>
    <row r="259" spans="3:9" ht="15.5" x14ac:dyDescent="0.35">
      <c r="C259" t="s">
        <v>348</v>
      </c>
      <c r="I259" s="6">
        <v>1.78</v>
      </c>
    </row>
    <row r="260" spans="3:9" ht="15.5" x14ac:dyDescent="0.35">
      <c r="C260" t="s">
        <v>349</v>
      </c>
      <c r="I260" s="6">
        <v>13.17</v>
      </c>
    </row>
    <row r="261" spans="3:9" ht="15.5" x14ac:dyDescent="0.35">
      <c r="C261" t="s">
        <v>350</v>
      </c>
      <c r="I261" s="6">
        <v>13.17</v>
      </c>
    </row>
    <row r="262" spans="3:9" ht="15.5" x14ac:dyDescent="0.35">
      <c r="C262" t="s">
        <v>264</v>
      </c>
      <c r="I262" s="6">
        <v>9.4</v>
      </c>
    </row>
    <row r="263" spans="3:9" ht="15.5" x14ac:dyDescent="0.35">
      <c r="C263" t="s">
        <v>352</v>
      </c>
      <c r="I263" s="6">
        <v>2.13</v>
      </c>
    </row>
    <row r="264" spans="3:9" ht="15.5" x14ac:dyDescent="0.35">
      <c r="C264" t="s">
        <v>353</v>
      </c>
      <c r="I264" s="6">
        <v>-3.41</v>
      </c>
    </row>
    <row r="265" spans="3:9" ht="15.5" x14ac:dyDescent="0.35">
      <c r="C265" t="s">
        <v>354</v>
      </c>
      <c r="I265" s="6">
        <v>170.73</v>
      </c>
    </row>
    <row r="266" spans="3:9" ht="15.5" x14ac:dyDescent="0.35">
      <c r="C266" t="s">
        <v>355</v>
      </c>
      <c r="D266" s="6">
        <v>10.3</v>
      </c>
    </row>
    <row r="267" spans="3:9" ht="15.5" x14ac:dyDescent="0.35">
      <c r="C267" t="s">
        <v>356</v>
      </c>
      <c r="I267" s="6">
        <v>163.01</v>
      </c>
    </row>
    <row r="268" spans="3:9" ht="15.5" x14ac:dyDescent="0.35">
      <c r="C268" t="s">
        <v>357</v>
      </c>
      <c r="I268" s="6">
        <v>22.02</v>
      </c>
    </row>
    <row r="269" spans="3:9" ht="15.5" x14ac:dyDescent="0.35">
      <c r="C269" t="s">
        <v>265</v>
      </c>
      <c r="D269" s="6">
        <v>0.21</v>
      </c>
    </row>
    <row r="270" spans="3:9" ht="15.5" x14ac:dyDescent="0.35">
      <c r="C270" t="s">
        <v>266</v>
      </c>
      <c r="D270" s="6">
        <v>7.0000000000000007E-2</v>
      </c>
    </row>
    <row r="271" spans="3:9" ht="15.5" x14ac:dyDescent="0.35">
      <c r="C271" t="s">
        <v>267</v>
      </c>
      <c r="D271" s="6">
        <v>-0.86</v>
      </c>
    </row>
    <row r="272" spans="3:9" ht="15.5" x14ac:dyDescent="0.35">
      <c r="C272" t="s">
        <v>269</v>
      </c>
      <c r="D272" s="6">
        <v>1.7</v>
      </c>
    </row>
    <row r="273" spans="3:9" ht="15.5" x14ac:dyDescent="0.35">
      <c r="C273" t="s">
        <v>270</v>
      </c>
      <c r="D273" s="6">
        <v>1.38</v>
      </c>
    </row>
    <row r="274" spans="3:9" ht="15.5" x14ac:dyDescent="0.35">
      <c r="C274" t="s">
        <v>271</v>
      </c>
      <c r="D274" s="6">
        <v>-0.63</v>
      </c>
    </row>
    <row r="275" spans="3:9" ht="15.5" x14ac:dyDescent="0.35">
      <c r="C275" t="s">
        <v>272</v>
      </c>
      <c r="I275" s="6">
        <v>4.97</v>
      </c>
    </row>
    <row r="276" spans="3:9" ht="15.5" x14ac:dyDescent="0.35">
      <c r="C276" t="s">
        <v>13</v>
      </c>
      <c r="D276" s="5">
        <v>21000000000</v>
      </c>
    </row>
    <row r="277" spans="3:9" ht="15.5" x14ac:dyDescent="0.35">
      <c r="C277" t="s">
        <v>358</v>
      </c>
      <c r="I277" s="6">
        <v>-2.4500000000000002</v>
      </c>
    </row>
    <row r="278" spans="3:9" ht="15.5" x14ac:dyDescent="0.35">
      <c r="C278" t="s">
        <v>273</v>
      </c>
      <c r="I278" s="6">
        <v>4.7999999999999996E-3</v>
      </c>
    </row>
    <row r="279" spans="3:9" ht="15.5" x14ac:dyDescent="0.35">
      <c r="C279" t="s">
        <v>274</v>
      </c>
      <c r="I279" s="6">
        <v>1.3000000000000001E-2</v>
      </c>
    </row>
    <row r="280" spans="3:9" ht="15.5" x14ac:dyDescent="0.35">
      <c r="C280" t="s">
        <v>275</v>
      </c>
      <c r="I280" s="6">
        <v>-6.8900000000000003E-2</v>
      </c>
    </row>
    <row r="281" spans="3:9" ht="15.5" x14ac:dyDescent="0.35">
      <c r="C281" t="s">
        <v>359</v>
      </c>
      <c r="I281" s="6">
        <v>-0.16089999999999999</v>
      </c>
    </row>
    <row r="282" spans="3:9" ht="15.5" x14ac:dyDescent="0.35">
      <c r="C282" t="s">
        <v>276</v>
      </c>
      <c r="D282" s="6">
        <v>4.88</v>
      </c>
    </row>
    <row r="283" spans="3:9" ht="15.5" x14ac:dyDescent="0.35">
      <c r="C283" t="s">
        <v>277</v>
      </c>
      <c r="D283" s="6">
        <v>18.760000000000002</v>
      </c>
    </row>
    <row r="284" spans="3:9" ht="15.5" x14ac:dyDescent="0.35">
      <c r="C284" t="s">
        <v>278</v>
      </c>
      <c r="D284" s="6">
        <v>19.78</v>
      </c>
    </row>
    <row r="285" spans="3:9" ht="15.5" x14ac:dyDescent="0.35">
      <c r="C285" t="s">
        <v>279</v>
      </c>
      <c r="D285" s="6">
        <v>3.86</v>
      </c>
    </row>
    <row r="286" spans="3:9" ht="15.5" x14ac:dyDescent="0.35">
      <c r="C286" t="s">
        <v>280</v>
      </c>
      <c r="D286" s="6">
        <v>18.64</v>
      </c>
    </row>
    <row r="287" spans="3:9" ht="15.5" x14ac:dyDescent="0.35">
      <c r="C287" t="s">
        <v>281</v>
      </c>
      <c r="I287" s="6">
        <v>0.53</v>
      </c>
    </row>
    <row r="288" spans="3:9" ht="15.5" x14ac:dyDescent="0.35">
      <c r="C288" t="s">
        <v>282</v>
      </c>
      <c r="I288" s="6">
        <v>16.41</v>
      </c>
    </row>
    <row r="289" spans="3:9" ht="15.5" x14ac:dyDescent="0.35">
      <c r="C289" t="s">
        <v>47</v>
      </c>
      <c r="I289" s="5">
        <v>4932000000000</v>
      </c>
    </row>
    <row r="290" spans="3:9" ht="15.5" x14ac:dyDescent="0.35">
      <c r="C290" t="s">
        <v>283</v>
      </c>
      <c r="I290" s="5">
        <v>4756000000000</v>
      </c>
    </row>
    <row r="291" spans="3:9" ht="15.5" x14ac:dyDescent="0.35">
      <c r="C291" t="s">
        <v>284</v>
      </c>
      <c r="I291" s="6">
        <v>17010000000.000002</v>
      </c>
    </row>
    <row r="292" spans="3:9" ht="15.5" x14ac:dyDescent="0.35">
      <c r="C292" t="s">
        <v>285</v>
      </c>
      <c r="I292" s="6">
        <v>0.36590000000000006</v>
      </c>
    </row>
    <row r="293" spans="3:9" ht="15.5" x14ac:dyDescent="0.35">
      <c r="C293" t="s">
        <v>286</v>
      </c>
      <c r="D293" s="6">
        <v>0.19329999999999997</v>
      </c>
    </row>
    <row r="294" spans="3:9" ht="15.5" x14ac:dyDescent="0.35">
      <c r="C294" t="s">
        <v>287</v>
      </c>
      <c r="D294" s="6">
        <v>5.4000000000000006E-2</v>
      </c>
    </row>
    <row r="295" spans="3:9" ht="15.5" x14ac:dyDescent="0.35">
      <c r="C295" t="s">
        <v>288</v>
      </c>
      <c r="D295" s="6">
        <v>0.2366</v>
      </c>
    </row>
    <row r="296" spans="3:9" ht="15.5" x14ac:dyDescent="0.35">
      <c r="C296" t="s">
        <v>453</v>
      </c>
      <c r="D296" s="6">
        <v>0.28539999999999999</v>
      </c>
    </row>
    <row r="297" spans="3:9" ht="15.5" x14ac:dyDescent="0.35">
      <c r="C297" t="s">
        <v>289</v>
      </c>
      <c r="D297" s="6">
        <v>-0.26800000000000002</v>
      </c>
    </row>
    <row r="298" spans="3:9" ht="15.5" x14ac:dyDescent="0.35">
      <c r="C298" t="s">
        <v>360</v>
      </c>
      <c r="D298" s="6">
        <v>3.7785000000000002</v>
      </c>
    </row>
    <row r="299" spans="3:9" ht="15.5" x14ac:dyDescent="0.35">
      <c r="C299" t="s">
        <v>290</v>
      </c>
      <c r="I299" s="5">
        <v>38</v>
      </c>
    </row>
    <row r="300" spans="3:9" ht="15.5" x14ac:dyDescent="0.35">
      <c r="C300" t="s">
        <v>291</v>
      </c>
      <c r="I300" t="s">
        <v>776</v>
      </c>
    </row>
    <row r="301" spans="3:9" ht="15.5" x14ac:dyDescent="0.35">
      <c r="C301" t="s">
        <v>293</v>
      </c>
      <c r="I301" s="5">
        <v>5</v>
      </c>
    </row>
    <row r="302" spans="3:9" ht="15.5" x14ac:dyDescent="0.35">
      <c r="C302" t="s">
        <v>294</v>
      </c>
      <c r="I302" s="6">
        <v>0.87</v>
      </c>
    </row>
    <row r="303" spans="3:9" ht="15.5" x14ac:dyDescent="0.35">
      <c r="C303" t="s">
        <v>295</v>
      </c>
      <c r="I303" s="6">
        <v>0.77</v>
      </c>
    </row>
    <row r="304" spans="3:9" ht="15.5" x14ac:dyDescent="0.35">
      <c r="C304" t="s">
        <v>458</v>
      </c>
      <c r="I304" s="6">
        <v>7.0000000000000007E-2</v>
      </c>
    </row>
    <row r="305" spans="3:9" ht="15.5" x14ac:dyDescent="0.35">
      <c r="C305" t="s">
        <v>296</v>
      </c>
      <c r="I305" s="6">
        <v>0.99</v>
      </c>
    </row>
    <row r="306" spans="3:9" ht="15.5" x14ac:dyDescent="0.35">
      <c r="C306" t="s">
        <v>361</v>
      </c>
      <c r="I306" s="6">
        <v>0.44</v>
      </c>
    </row>
    <row r="307" spans="3:9" ht="15.5" x14ac:dyDescent="0.35">
      <c r="C307" t="s">
        <v>297</v>
      </c>
      <c r="I307" s="6">
        <v>0.35</v>
      </c>
    </row>
    <row r="308" spans="3:9" ht="15.5" x14ac:dyDescent="0.35">
      <c r="C308" t="s">
        <v>298</v>
      </c>
      <c r="I308" s="6">
        <v>0.37</v>
      </c>
    </row>
    <row r="309" spans="3:9" ht="15.5" x14ac:dyDescent="0.35">
      <c r="C309" t="s">
        <v>299</v>
      </c>
      <c r="I309" s="5">
        <v>2903000000000</v>
      </c>
    </row>
    <row r="310" spans="3:9" ht="15.5" x14ac:dyDescent="0.35">
      <c r="C310" t="s">
        <v>300</v>
      </c>
      <c r="I310" s="5">
        <v>735000000000</v>
      </c>
    </row>
    <row r="311" spans="3:9" ht="15.5" x14ac:dyDescent="0.35">
      <c r="C311" t="s">
        <v>301</v>
      </c>
      <c r="I311" s="5">
        <v>506000000000</v>
      </c>
    </row>
    <row r="312" spans="3:9" ht="15.5" x14ac:dyDescent="0.35">
      <c r="C312" t="s">
        <v>302</v>
      </c>
      <c r="I312" s="5">
        <v>36000000000</v>
      </c>
    </row>
    <row r="313" spans="3:9" ht="15.5" x14ac:dyDescent="0.35">
      <c r="C313" t="s">
        <v>303</v>
      </c>
      <c r="D313" s="5">
        <v>175000000000</v>
      </c>
    </row>
    <row r="314" spans="3:9" ht="15.5" x14ac:dyDescent="0.35">
      <c r="C314" t="s">
        <v>304</v>
      </c>
      <c r="D314" s="5">
        <v>7489000000000</v>
      </c>
    </row>
    <row r="315" spans="3:9" ht="15.5" x14ac:dyDescent="0.35">
      <c r="C315" t="s">
        <v>305</v>
      </c>
      <c r="D315" s="5">
        <v>4717000000000</v>
      </c>
    </row>
    <row r="316" spans="3:9" ht="15.5" x14ac:dyDescent="0.35">
      <c r="C316" t="s">
        <v>245</v>
      </c>
      <c r="D316" s="5">
        <v>-7836000000000</v>
      </c>
    </row>
    <row r="317" spans="3:9" ht="15.5" x14ac:dyDescent="0.35">
      <c r="C317" t="s">
        <v>306</v>
      </c>
      <c r="I317" s="5">
        <v>2772000000000</v>
      </c>
    </row>
    <row r="318" spans="3:9" ht="15.5" x14ac:dyDescent="0.35">
      <c r="C318" t="s">
        <v>243</v>
      </c>
      <c r="D318" s="5">
        <v>2000000000</v>
      </c>
    </row>
    <row r="319" spans="3:9" ht="15.5" x14ac:dyDescent="0.35">
      <c r="C319" t="s">
        <v>242</v>
      </c>
      <c r="D319" s="5">
        <v>4770000000000</v>
      </c>
    </row>
    <row r="320" spans="3:9" ht="15.5" x14ac:dyDescent="0.35">
      <c r="C320" t="s">
        <v>24</v>
      </c>
      <c r="D320" s="5">
        <v>4772000000000</v>
      </c>
    </row>
    <row r="321" spans="3:9" ht="15.5" x14ac:dyDescent="0.35">
      <c r="C321" t="s">
        <v>21</v>
      </c>
      <c r="D321" s="5">
        <v>4632000000000</v>
      </c>
    </row>
    <row r="322" spans="3:9" ht="15.5" x14ac:dyDescent="0.35">
      <c r="C322" t="s">
        <v>244</v>
      </c>
      <c r="I322" s="5">
        <v>2772000000000</v>
      </c>
    </row>
    <row r="323" spans="3:9" ht="15.5" x14ac:dyDescent="0.35">
      <c r="C323" t="s">
        <v>307</v>
      </c>
      <c r="I323" s="5">
        <v>374000000000</v>
      </c>
    </row>
    <row r="324" spans="3:9" ht="15.5" x14ac:dyDescent="0.35">
      <c r="C324" t="s">
        <v>308</v>
      </c>
      <c r="I324" s="5">
        <v>-317000000000</v>
      </c>
    </row>
    <row r="325" spans="3:9" ht="15.5" x14ac:dyDescent="0.35">
      <c r="C325" t="s">
        <v>309</v>
      </c>
      <c r="I325" s="5">
        <v>-31000000000</v>
      </c>
    </row>
    <row r="326" spans="3:9" ht="15.5" x14ac:dyDescent="0.35">
      <c r="C326" t="s">
        <v>310</v>
      </c>
      <c r="I326" s="5">
        <v>-340000000000</v>
      </c>
    </row>
    <row r="327" spans="3:9" ht="15.5" x14ac:dyDescent="0.35">
      <c r="C327" t="s">
        <v>311</v>
      </c>
      <c r="I327" s="5">
        <v>-51000000000</v>
      </c>
    </row>
  </sheetData>
  <pageMargins left="0.7" right="0.7" top="0.75" bottom="0.75" header="0.3" footer="0.3"/>
  <ignoredErrors>
    <ignoredError sqref="A1:Z328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36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777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778</v>
      </c>
      <c r="D2" s="2" vm="140">
        <f ca="1">IFERROR(_xlfn.STOCKHISTORY("XIDX:" &amp; $C$1, D3, , 0, 0, 1), "Libur")</f>
        <v>31125</v>
      </c>
      <c r="E2" s="2" vm="141">
        <f ca="1">IFERROR(_xlfn.STOCKHISTORY("XIDX:" &amp; $C$1, E3, , 0, 0, 1), "Libur")</f>
        <v>23000</v>
      </c>
      <c r="H2" s="2" vm="141">
        <f ca="1">IFERROR(INDEX(D2:G2,COUNT(D2:G2)),"")</f>
        <v>23000</v>
      </c>
      <c r="I2" s="2" vm="142">
        <f t="shared" ref="I2:Z2" ca="1" si="0">IFERROR(_xlfn.STOCKHISTORY("XIDX:" &amp; $C$1, I1, , 0, 0, 1), "Libur")</f>
        <v>29500</v>
      </c>
      <c r="J2" s="2" vm="143">
        <f t="shared" ca="1" si="0"/>
        <v>26775</v>
      </c>
      <c r="K2" s="2" vm="144">
        <f t="shared" ca="1" si="0"/>
        <v>22625</v>
      </c>
      <c r="L2" s="2" vm="145">
        <f t="shared" ca="1" si="0"/>
        <v>26075</v>
      </c>
      <c r="M2" s="2" vm="146">
        <f t="shared" ca="1" si="0"/>
        <v>22150</v>
      </c>
      <c r="N2" s="2" vm="147">
        <f t="shared" ca="1" si="0"/>
        <v>26600</v>
      </c>
      <c r="O2" s="2" vm="148">
        <f t="shared" ca="1" si="0"/>
        <v>21525</v>
      </c>
      <c r="P2" s="2" vm="149">
        <f t="shared" ca="1" si="0"/>
        <v>27350</v>
      </c>
      <c r="Q2" s="2" vm="150">
        <f t="shared" ca="1" si="0"/>
        <v>35400</v>
      </c>
      <c r="R2" s="2" vm="151">
        <f t="shared" ca="1" si="0"/>
        <v>21250</v>
      </c>
      <c r="S2" s="2" vm="152">
        <f t="shared" ca="1" si="0"/>
        <v>16950</v>
      </c>
      <c r="T2" s="2" vm="153">
        <f t="shared" ca="1" si="0"/>
        <v>17350</v>
      </c>
      <c r="U2" s="2" vm="154">
        <f t="shared" ca="1" si="0"/>
        <v>19000</v>
      </c>
      <c r="V2" s="2" vm="155">
        <f t="shared" ca="1" si="0"/>
        <v>19700</v>
      </c>
      <c r="W2" s="2" vm="156">
        <f t="shared" ca="1" si="0"/>
        <v>26350</v>
      </c>
      <c r="X2" s="2" vm="157">
        <f t="shared" ca="1" si="0"/>
        <v>22881.867399999999</v>
      </c>
      <c r="Y2" s="2" vm="158">
        <f t="shared" ca="1" si="0"/>
        <v>14757.8431</v>
      </c>
      <c r="Z2" s="2" vm="159">
        <f t="shared" ca="1" si="0"/>
        <v>4230.2611999999999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29735327000000</v>
      </c>
      <c r="E4" s="2">
        <f>IFERROR(INDEX(E51:E500,MATCH($C$4,$C$51:$C$500,0)),"")</f>
        <v>28554084000000</v>
      </c>
      <c r="H4" s="2">
        <f>IFERROR(SUM(D4:G4)*(4/MAX(1,COUNT(D4:G4))),"")</f>
        <v>116578822000000</v>
      </c>
      <c r="I4" s="2">
        <f t="shared" ref="I4:Z4" si="1">IFERROR(INDEX(I51:I500,MATCH($C$4,$C$51:$C$500,0)),"")</f>
        <v>131300810000000</v>
      </c>
      <c r="J4" s="2">
        <f t="shared" si="1"/>
        <v>134426998000000</v>
      </c>
      <c r="K4" s="2">
        <f t="shared" si="1"/>
        <v>128583264000000</v>
      </c>
      <c r="L4" s="2">
        <f t="shared" si="1"/>
        <v>123607460000000</v>
      </c>
      <c r="M4" s="2">
        <f t="shared" si="1"/>
        <v>79460503000000</v>
      </c>
      <c r="N4" s="2">
        <f t="shared" si="1"/>
        <v>60346784000000</v>
      </c>
      <c r="O4" s="2">
        <f t="shared" si="1"/>
        <v>84430478000000</v>
      </c>
      <c r="P4" s="2">
        <f t="shared" si="1"/>
        <v>84624733000000</v>
      </c>
      <c r="Q4" s="2">
        <f t="shared" si="1"/>
        <v>64559204000000</v>
      </c>
      <c r="R4" s="2">
        <f t="shared" si="1"/>
        <v>45539238000000</v>
      </c>
      <c r="S4" s="2">
        <f t="shared" si="1"/>
        <v>49347479000000</v>
      </c>
      <c r="T4" s="2">
        <f t="shared" si="1"/>
        <v>53141768000000</v>
      </c>
      <c r="U4" s="2">
        <f t="shared" si="1"/>
        <v>51012385000000</v>
      </c>
      <c r="V4" s="2">
        <f t="shared" si="1"/>
        <v>55953915000000</v>
      </c>
      <c r="W4" s="2">
        <f t="shared" si="1"/>
        <v>55052562000000</v>
      </c>
      <c r="X4" s="2">
        <f t="shared" si="1"/>
        <v>37323872000000</v>
      </c>
      <c r="Y4" s="2">
        <f t="shared" si="1"/>
        <v>29241883000000</v>
      </c>
      <c r="Z4" s="2">
        <f t="shared" si="1"/>
        <v>27903196000000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5275955000000</v>
      </c>
      <c r="E5" s="2">
        <f>IFERROR(INDEX(E51:E500,MATCH($C$5,$C$51:$C$500,0)),"")</f>
        <v>-395109000000</v>
      </c>
      <c r="H5" s="2">
        <f>IFERROR(SUM(D5:G5)*(4/MAX(1,COUNT(D5:G5))),"")</f>
        <v>9761692000000</v>
      </c>
      <c r="I5" s="2">
        <f t="shared" ref="I5:Z5" si="2">IFERROR(INDEX(I51:I500,MATCH($C$5,$C$51:$C$500,0)),"")</f>
        <v>14037959000000</v>
      </c>
      <c r="J5" s="2">
        <f t="shared" si="2"/>
        <v>21817567000000</v>
      </c>
      <c r="K5" s="2">
        <f t="shared" si="2"/>
        <v>19720991000000</v>
      </c>
      <c r="L5" s="2">
        <f t="shared" si="2"/>
        <v>25696968000000</v>
      </c>
      <c r="M5" s="2">
        <f t="shared" si="2"/>
        <v>11562960000000</v>
      </c>
      <c r="N5" s="2">
        <f t="shared" si="2"/>
        <v>5744288000000</v>
      </c>
      <c r="O5" s="2">
        <f t="shared" si="2"/>
        <v>9043173000000</v>
      </c>
      <c r="P5" s="2">
        <f t="shared" si="2"/>
        <v>12057482000000</v>
      </c>
      <c r="Q5" s="2">
        <f t="shared" si="2"/>
        <v>7020246000000</v>
      </c>
      <c r="R5" s="2">
        <f t="shared" si="2"/>
        <v>5115001000000</v>
      </c>
      <c r="S5" s="2">
        <f t="shared" si="2"/>
        <v>4275920000000</v>
      </c>
      <c r="T5" s="2">
        <f t="shared" si="2"/>
        <v>5435880000000</v>
      </c>
      <c r="U5" s="2">
        <f t="shared" si="2"/>
        <v>6065925000000</v>
      </c>
      <c r="V5" s="2">
        <f t="shared" si="2"/>
        <v>5777296000000</v>
      </c>
      <c r="W5" s="2">
        <f t="shared" si="2"/>
        <v>5858137000000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101751015000000</v>
      </c>
      <c r="E6" s="2">
        <f>IFERROR(INDEX(E51:E500,MATCH($C$6,$C$51:$C$500,0)),"")</f>
        <v>101235364000000</v>
      </c>
      <c r="H6" s="2">
        <f>IFERROR(INDEX(D6:G6,COUNT(D6:G6)),"")</f>
        <v>101235364000000</v>
      </c>
      <c r="I6" s="2">
        <f t="shared" ref="I6:Z6" si="3">IFERROR(INDEX(I51:I500,MATCH($C$6,$C$51:$C$500,0)),"")</f>
        <v>103136323000000</v>
      </c>
      <c r="J6" s="2">
        <f t="shared" si="3"/>
        <v>98175173000000</v>
      </c>
      <c r="K6" s="2">
        <f t="shared" si="3"/>
        <v>84035563000000</v>
      </c>
      <c r="L6" s="2">
        <f t="shared" si="3"/>
        <v>89513825000000</v>
      </c>
      <c r="M6" s="2">
        <f t="shared" si="3"/>
        <v>71822757000000</v>
      </c>
      <c r="N6" s="2">
        <f t="shared" si="3"/>
        <v>63147140000000</v>
      </c>
      <c r="O6" s="2">
        <f t="shared" si="3"/>
        <v>61110074000000</v>
      </c>
      <c r="P6" s="2">
        <f t="shared" si="3"/>
        <v>57050679000000</v>
      </c>
      <c r="Q6" s="2">
        <f t="shared" si="3"/>
        <v>47537925000000</v>
      </c>
      <c r="R6" s="2">
        <f t="shared" si="3"/>
        <v>42621943000000</v>
      </c>
      <c r="S6" s="2">
        <f t="shared" si="3"/>
        <v>39250325000000</v>
      </c>
      <c r="T6" s="2">
        <f t="shared" si="3"/>
        <v>38576734000000</v>
      </c>
      <c r="U6" s="2">
        <f t="shared" si="3"/>
        <v>35648898000000</v>
      </c>
      <c r="V6" s="2">
        <f t="shared" si="3"/>
        <v>32300557000000</v>
      </c>
      <c r="W6" s="2">
        <f t="shared" si="3"/>
        <v>27503948000000</v>
      </c>
      <c r="X6" s="2">
        <f t="shared" si="3"/>
        <v>16165406000000</v>
      </c>
      <c r="Y6" s="2">
        <f t="shared" si="3"/>
        <v>13951080000000</v>
      </c>
      <c r="Z6" s="2">
        <f t="shared" si="3"/>
        <v>11202805000000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3.73</v>
      </c>
      <c r="E7" s="3">
        <f>IFERROR(INDEX(E51:E500,MATCH($C$7,$C$51:$C$500,0))/1000000000,"")</f>
        <v>3.73</v>
      </c>
      <c r="H7" s="3">
        <f>IFERROR(INDEX(D7:G7,COUNT(D7:G7)),"")</f>
        <v>3.73</v>
      </c>
      <c r="I7" s="3">
        <f t="shared" ref="I7:Z7" si="4">IFERROR(INDEX(I51:I500,MATCH($C$7,$C$51:$C$500,0))/1000000000,"")</f>
        <v>3.73</v>
      </c>
      <c r="J7" s="3">
        <f t="shared" si="4"/>
        <v>3.73</v>
      </c>
      <c r="K7" s="3">
        <f t="shared" si="4"/>
        <v>3.73</v>
      </c>
      <c r="L7" s="3">
        <f t="shared" si="4"/>
        <v>3.73</v>
      </c>
      <c r="M7" s="3">
        <f t="shared" si="4"/>
        <v>3.73</v>
      </c>
      <c r="N7" s="3">
        <f t="shared" si="4"/>
        <v>3.73</v>
      </c>
      <c r="O7" s="3">
        <f t="shared" si="4"/>
        <v>3.73</v>
      </c>
      <c r="P7" s="3">
        <f t="shared" si="4"/>
        <v>3.73</v>
      </c>
      <c r="Q7" s="3">
        <f t="shared" si="4"/>
        <v>3.73</v>
      </c>
      <c r="R7" s="3">
        <f t="shared" si="4"/>
        <v>3.73</v>
      </c>
      <c r="S7" s="3">
        <f t="shared" si="4"/>
        <v>3.73</v>
      </c>
      <c r="T7" s="3">
        <f t="shared" si="4"/>
        <v>3.73</v>
      </c>
      <c r="U7" s="3">
        <f t="shared" si="4"/>
        <v>3.73</v>
      </c>
      <c r="V7" s="3">
        <f t="shared" si="4"/>
        <v>3.73</v>
      </c>
      <c r="W7" s="3">
        <f t="shared" si="4"/>
        <v>3.73</v>
      </c>
      <c r="X7" s="3">
        <f t="shared" si="4"/>
        <v>3.33</v>
      </c>
      <c r="Y7" s="3">
        <f t="shared" si="4"/>
        <v>3.33</v>
      </c>
      <c r="Z7" s="3">
        <f t="shared" si="4"/>
        <v>3.33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2054000000000</v>
      </c>
      <c r="E8" s="2">
        <f>IFERROR(INDEX(E51:E500,MATCH("Free cash flow (Quarter)",$C$51:$C$500,0)),"")</f>
        <v>-2691000000000</v>
      </c>
      <c r="H8" s="2">
        <f>IFERROR(INDEX(D8:G8,COUNT(D8:G8)),"")</f>
        <v>-2691000000000</v>
      </c>
      <c r="I8" s="2" t="str">
        <f t="shared" ref="I8:Z8" si="5">IFERROR(INDEX(I51:I500,MATCH($C$8,$C$51:$C$500,0)),"")</f>
        <v/>
      </c>
      <c r="J8" s="2" t="str">
        <f t="shared" si="5"/>
        <v/>
      </c>
      <c r="K8" s="2" t="str">
        <f t="shared" si="5"/>
        <v/>
      </c>
      <c r="L8" s="2" t="str">
        <f t="shared" si="5"/>
        <v/>
      </c>
      <c r="M8" s="2" t="str">
        <f t="shared" si="5"/>
        <v/>
      </c>
      <c r="N8" s="2" t="str">
        <f t="shared" si="5"/>
        <v/>
      </c>
      <c r="O8" s="2" t="str">
        <f t="shared" si="5"/>
        <v/>
      </c>
      <c r="P8" s="2" t="str">
        <f t="shared" si="5"/>
        <v/>
      </c>
      <c r="Q8" s="2" t="str">
        <f t="shared" si="5"/>
        <v/>
      </c>
      <c r="R8" s="2" t="str">
        <f t="shared" si="5"/>
        <v/>
      </c>
      <c r="S8" s="2" t="str">
        <f t="shared" si="5"/>
        <v/>
      </c>
      <c r="T8" s="2" t="str">
        <f t="shared" si="5"/>
        <v/>
      </c>
      <c r="U8" s="2" t="str">
        <f t="shared" si="5"/>
        <v/>
      </c>
      <c r="V8" s="2" t="str">
        <f t="shared" si="5"/>
        <v/>
      </c>
      <c r="W8" s="2" t="str">
        <f t="shared" si="5"/>
        <v/>
      </c>
      <c r="X8" s="2" t="str">
        <f t="shared" si="5"/>
        <v/>
      </c>
      <c r="Y8" s="2" t="str">
        <f t="shared" si="5"/>
        <v/>
      </c>
      <c r="Z8" s="2" t="str">
        <f t="shared" si="5"/>
        <v/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550.59</v>
      </c>
      <c r="E9" s="3">
        <f>IFERROR(INDEX(E51:E500,MATCH("Free cash flow per share (Quarter)",$C$51:$C$500,0)),"")</f>
        <v>-721.33</v>
      </c>
      <c r="H9" s="3">
        <f>IFERROR(INDEX(D9:G9,COUNT(D9:G9)),"")</f>
        <v>-721.33</v>
      </c>
      <c r="I9" s="3" t="str">
        <f t="shared" ref="I9:Z9" si="6">IFERROR(INDEX(I51:I500,MATCH($C$9,$C$51:$C$500,0)),"")</f>
        <v/>
      </c>
      <c r="J9" s="3" t="str">
        <f t="shared" si="6"/>
        <v/>
      </c>
      <c r="K9" s="3" t="str">
        <f t="shared" si="6"/>
        <v/>
      </c>
      <c r="L9" s="3" t="str">
        <f t="shared" si="6"/>
        <v/>
      </c>
      <c r="M9" s="3" t="str">
        <f t="shared" si="6"/>
        <v/>
      </c>
      <c r="N9" s="3" t="str">
        <f t="shared" si="6"/>
        <v/>
      </c>
      <c r="O9" s="3" t="str">
        <f t="shared" si="6"/>
        <v/>
      </c>
      <c r="P9" s="3" t="str">
        <f t="shared" si="6"/>
        <v/>
      </c>
      <c r="Q9" s="3" t="str">
        <f t="shared" si="6"/>
        <v/>
      </c>
      <c r="R9" s="3" t="str">
        <f t="shared" si="6"/>
        <v/>
      </c>
      <c r="S9" s="3" t="str">
        <f t="shared" si="6"/>
        <v/>
      </c>
      <c r="T9" s="3" t="str">
        <f t="shared" si="6"/>
        <v/>
      </c>
      <c r="U9" s="3" t="str">
        <f t="shared" si="6"/>
        <v/>
      </c>
      <c r="V9" s="3" t="str">
        <f t="shared" si="6"/>
        <v/>
      </c>
      <c r="W9" s="3" t="str">
        <f t="shared" si="6"/>
        <v/>
      </c>
      <c r="X9" s="3" t="str">
        <f t="shared" si="6"/>
        <v/>
      </c>
      <c r="Y9" s="3" t="str">
        <f t="shared" si="6"/>
        <v/>
      </c>
      <c r="Z9" s="3" t="str">
        <f t="shared" si="6"/>
        <v/>
      </c>
    </row>
    <row r="10" spans="1:26" ht="15.5" x14ac:dyDescent="0.35">
      <c r="C10" t="s">
        <v>18</v>
      </c>
      <c r="D10" s="3">
        <f ca="1">IFERROR(IF(D9=0,"",D2/D9),"")</f>
        <v>56.530267531193807</v>
      </c>
      <c r="E10" s="3">
        <f ca="1">IFERROR(IF(E9=0,"",E2/E9),"")</f>
        <v>-31.885544757600542</v>
      </c>
      <c r="I10" s="3" t="str">
        <f t="shared" ref="I10:Z10" ca="1" si="7">IFERROR(IF(I9=0,"",I2/I9),"")</f>
        <v/>
      </c>
      <c r="J10" s="3" t="str">
        <f t="shared" ca="1" si="7"/>
        <v/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  <c r="R10" s="3" t="str">
        <f t="shared" ca="1" si="7"/>
        <v/>
      </c>
      <c r="S10" s="3" t="str">
        <f t="shared" ca="1" si="7"/>
        <v/>
      </c>
      <c r="T10" s="3" t="str">
        <f t="shared" ca="1" si="7"/>
        <v/>
      </c>
      <c r="U10" s="3" t="str">
        <f t="shared" ca="1" si="7"/>
        <v/>
      </c>
      <c r="V10" s="3" t="str">
        <f t="shared" ca="1" si="7"/>
        <v/>
      </c>
      <c r="W10" s="3" t="str">
        <f t="shared" ca="1" si="7"/>
        <v/>
      </c>
      <c r="X10" s="3" t="str">
        <f t="shared" ca="1" si="7"/>
        <v/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18653672000000</v>
      </c>
      <c r="E11" s="2">
        <f>IFERROR(INDEX(E51:E500,MATCH($C$11,$C$51:$C$500,0)),"")</f>
        <v>20562639000000</v>
      </c>
      <c r="H11" s="2">
        <f>IFERROR(INDEX(D11:G11,COUNT(D11:G11)),"")</f>
        <v>20562639000000</v>
      </c>
      <c r="I11" s="2">
        <f t="shared" ref="I11:Z11" si="8">IFERROR(INDEX(I51:I500,MATCH($C$11,$C$51:$C$500,0)),"")</f>
        <v>26570772000000</v>
      </c>
      <c r="J11" s="2">
        <f t="shared" si="8"/>
        <v>25092519000000</v>
      </c>
      <c r="K11" s="2">
        <f t="shared" si="8"/>
        <v>18596609000000</v>
      </c>
      <c r="L11" s="2">
        <f t="shared" si="8"/>
        <v>38281513000000</v>
      </c>
      <c r="M11" s="2">
        <f t="shared" si="8"/>
        <v>33321741000000</v>
      </c>
      <c r="N11" s="2">
        <f t="shared" si="8"/>
        <v>20498574000000</v>
      </c>
      <c r="O11" s="2">
        <f t="shared" si="8"/>
        <v>12090661000000</v>
      </c>
      <c r="P11" s="2">
        <f t="shared" si="8"/>
        <v>13438175000000</v>
      </c>
      <c r="Q11" s="2">
        <f t="shared" si="8"/>
        <v>20831489000000</v>
      </c>
      <c r="R11" s="2">
        <f t="shared" si="8"/>
        <v>19460864000000</v>
      </c>
      <c r="S11" s="2">
        <f t="shared" si="8"/>
        <v>15413210000000</v>
      </c>
      <c r="T11" s="2">
        <f t="shared" si="8"/>
        <v>10059803000000</v>
      </c>
      <c r="U11" s="2">
        <f t="shared" si="8"/>
        <v>7935870000000</v>
      </c>
      <c r="V11" s="2">
        <f t="shared" si="8"/>
        <v>3995265000000</v>
      </c>
      <c r="W11" s="2">
        <f t="shared" si="8"/>
        <v>7135386000000</v>
      </c>
      <c r="X11" s="2">
        <f t="shared" si="8"/>
        <v>1343220000000</v>
      </c>
      <c r="Y11" s="2">
        <f t="shared" si="8"/>
        <v>2769187000000</v>
      </c>
      <c r="Z11" s="2">
        <f t="shared" si="8"/>
        <v>3324942000000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11822000000000</v>
      </c>
      <c r="E12" s="2">
        <f>IFERROR(INDEX(E51:E500,MATCH("Net Debt (Quarter)",$C$51:$C$500,0)),"")</f>
        <v>11300000000000</v>
      </c>
      <c r="H12" s="2">
        <f>IFERROR(INDEX(D12:G12,COUNT(D12:G12)),"")</f>
        <v>11300000000000</v>
      </c>
      <c r="I12" s="2">
        <f t="shared" ref="I12:Z12" si="9">IFERROR(INDEX(I51:I500,MATCH($C$12,$C$51:$C$500,0)),"")</f>
        <v>-4099000000000</v>
      </c>
      <c r="J12" s="2">
        <f t="shared" si="9"/>
        <v>-4926000000000</v>
      </c>
      <c r="K12" s="2">
        <f t="shared" si="9"/>
        <v>278000000000</v>
      </c>
      <c r="L12" s="2">
        <f t="shared" si="9"/>
        <v>-35110000000000</v>
      </c>
      <c r="M12" s="2">
        <f t="shared" si="9"/>
        <v>-23981000000000</v>
      </c>
      <c r="N12" s="2">
        <f t="shared" si="9"/>
        <v>-7768000000000</v>
      </c>
      <c r="O12" s="2">
        <f t="shared" si="9"/>
        <v>2250000000000</v>
      </c>
      <c r="P12" s="2">
        <f t="shared" si="9"/>
        <v>-3004000000000</v>
      </c>
      <c r="Q12" s="2">
        <f t="shared" si="9"/>
        <v>-16032000000000</v>
      </c>
      <c r="R12" s="2">
        <f t="shared" si="9"/>
        <v>-18229000000000</v>
      </c>
      <c r="S12" s="2">
        <f t="shared" si="9"/>
        <v>-12824000000000</v>
      </c>
      <c r="T12" s="2">
        <f t="shared" si="9"/>
        <v>-6669000000000</v>
      </c>
      <c r="U12" s="2">
        <f t="shared" si="9"/>
        <v>-2997000000000</v>
      </c>
      <c r="V12" s="2">
        <f t="shared" si="9"/>
        <v>1933000000000</v>
      </c>
      <c r="W12" s="2">
        <f t="shared" si="9"/>
        <v>-2432000000000</v>
      </c>
      <c r="X12" s="2">
        <f t="shared" si="9"/>
        <v>4337000000000</v>
      </c>
      <c r="Y12" s="2">
        <f t="shared" si="9"/>
        <v>1000000000000</v>
      </c>
      <c r="Z12" s="2">
        <f t="shared" si="9"/>
        <v>1540000000000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30476000000000</v>
      </c>
      <c r="E13" s="2">
        <f>IFERROR(INDEX(E51:E500,MATCH("Total Debt (Quarter)",$C$51:$C$500,0)),"")</f>
        <v>31862000000000</v>
      </c>
      <c r="H13" s="2">
        <f>IFERROR(INDEX(D13:G13,COUNT(D13:G13)),"")</f>
        <v>31862000000000</v>
      </c>
      <c r="I13" s="2">
        <f t="shared" ref="I13:Z13" si="10">IFERROR(INDEX(I51:I500,MATCH($C$13,$C$51:$C$500,0)),"")</f>
        <v>22472000000000</v>
      </c>
      <c r="J13" s="2">
        <f t="shared" si="10"/>
        <v>20166000000000</v>
      </c>
      <c r="K13" s="2">
        <f t="shared" si="10"/>
        <v>18875000000000</v>
      </c>
      <c r="L13" s="2">
        <f t="shared" si="10"/>
        <v>3171000000000</v>
      </c>
      <c r="M13" s="2">
        <f t="shared" si="10"/>
        <v>9341000000000</v>
      </c>
      <c r="N13" s="2">
        <f t="shared" si="10"/>
        <v>12731000000000</v>
      </c>
      <c r="O13" s="2">
        <f t="shared" si="10"/>
        <v>14341000000000</v>
      </c>
      <c r="P13" s="2">
        <f t="shared" si="10"/>
        <v>10434000000000</v>
      </c>
      <c r="Q13" s="2">
        <f t="shared" si="10"/>
        <v>4799000000000</v>
      </c>
      <c r="R13" s="2">
        <f t="shared" si="10"/>
        <v>1232000000000</v>
      </c>
      <c r="S13" s="2">
        <f t="shared" si="10"/>
        <v>2589000000000</v>
      </c>
      <c r="T13" s="2">
        <f t="shared" si="10"/>
        <v>3391000000000</v>
      </c>
      <c r="U13" s="2">
        <f t="shared" si="10"/>
        <v>4939000000000</v>
      </c>
      <c r="V13" s="2">
        <f t="shared" si="10"/>
        <v>5928000000000</v>
      </c>
      <c r="W13" s="2">
        <f t="shared" si="10"/>
        <v>4703000000000</v>
      </c>
      <c r="X13" s="2">
        <f t="shared" si="10"/>
        <v>5680000000000</v>
      </c>
      <c r="Y13" s="2">
        <f t="shared" si="10"/>
        <v>3769000000000</v>
      </c>
      <c r="Z13" s="2">
        <f t="shared" si="10"/>
        <v>4865000000000</v>
      </c>
    </row>
    <row r="14" spans="1:26" ht="15.5" x14ac:dyDescent="0.35">
      <c r="C14" t="s">
        <v>27</v>
      </c>
      <c r="D14" s="2">
        <f>IFERROR(INDEX(D51:D500,MATCH($C$14,$C$51:$C$500,0)),"")</f>
        <v>-618023000000</v>
      </c>
      <c r="E14" s="2">
        <f>IFERROR(INDEX(E51:E500,MATCH($C$14,$C$51:$C$500,0)),"")</f>
        <v>-621857000000</v>
      </c>
      <c r="H14" s="2">
        <f>IFERROR(SUM(D14:G14)*(4/MAX(1,COUNT(D14:G14))),"")</f>
        <v>-2479760000000</v>
      </c>
      <c r="I14" s="2">
        <f t="shared" ref="I14:Z14" si="11">IFERROR(INDEX(I51:I500,MATCH($C$14,$C$51:$C$500,0)),"")</f>
        <v>-2625818000000</v>
      </c>
      <c r="J14" s="2">
        <f t="shared" si="11"/>
        <v>-2650579000000</v>
      </c>
      <c r="K14" s="2">
        <f t="shared" si="11"/>
        <v>-1879411000000</v>
      </c>
      <c r="L14" s="2">
        <f t="shared" si="11"/>
        <v>-759935000000</v>
      </c>
      <c r="M14" s="2">
        <f t="shared" si="11"/>
        <v>-754155000000</v>
      </c>
      <c r="N14" s="2">
        <f t="shared" si="11"/>
        <v>-1539907000000</v>
      </c>
      <c r="O14" s="2">
        <f t="shared" si="11"/>
        <v>-2333765000000</v>
      </c>
      <c r="P14" s="2">
        <f t="shared" si="11"/>
        <v>-1437596000000</v>
      </c>
      <c r="Q14" s="2">
        <f t="shared" si="11"/>
        <v>-874451000000</v>
      </c>
      <c r="R14" s="2">
        <f t="shared" si="11"/>
        <v>-490726000000</v>
      </c>
      <c r="S14" s="2">
        <f t="shared" si="11"/>
        <v>-323654000000</v>
      </c>
      <c r="T14" s="2">
        <f t="shared" si="11"/>
        <v>-277755000000</v>
      </c>
      <c r="U14" s="2">
        <f t="shared" si="11"/>
        <v>-287492000000</v>
      </c>
      <c r="V14" s="2">
        <f t="shared" si="11"/>
        <v>-289123000000</v>
      </c>
      <c r="W14" s="2">
        <f t="shared" si="11"/>
        <v>-267646000000</v>
      </c>
      <c r="X14" s="2">
        <f t="shared" si="11"/>
        <v>-207141000000</v>
      </c>
      <c r="Y14" s="2">
        <f t="shared" si="11"/>
        <v>-188467000000</v>
      </c>
      <c r="Z14" s="2">
        <f t="shared" si="11"/>
        <v>-283117000000</v>
      </c>
    </row>
    <row r="15" spans="1:26" ht="15.5" x14ac:dyDescent="0.35">
      <c r="C15" t="s">
        <v>28</v>
      </c>
      <c r="D15" s="2">
        <f>IFERROR(INDEX(D51:D500,MATCH($C$15,$C$51:$C$500,0)),"")</f>
        <v>-630191000000</v>
      </c>
      <c r="E15" s="2">
        <f>IFERROR(INDEX(E51:E500,MATCH($C$15,$C$51:$C$500,0)),"")</f>
        <v>-629749000000</v>
      </c>
      <c r="H15" s="2">
        <f>IFERROR(SUM(D15:G15)*(4/MAX(1,COUNT(D15:G15))),"")</f>
        <v>-2519880000000</v>
      </c>
      <c r="I15" s="2">
        <f t="shared" ref="I15:Z15" si="12">IFERROR(INDEX(I51:I500,MATCH($C$15,$C$51:$C$500,0)),"")</f>
        <v>-5005403000000</v>
      </c>
      <c r="J15" s="2">
        <f t="shared" si="12"/>
        <v>-5778523000000</v>
      </c>
      <c r="K15" s="2">
        <f t="shared" si="12"/>
        <v>-6590244000000</v>
      </c>
      <c r="L15" s="2">
        <f t="shared" si="12"/>
        <v>-6452368000000</v>
      </c>
      <c r="M15" s="2">
        <f t="shared" si="12"/>
        <v>-3853983000000</v>
      </c>
      <c r="N15" s="2">
        <f t="shared" si="12"/>
        <v>-1378761000000</v>
      </c>
      <c r="O15" s="2">
        <f t="shared" si="12"/>
        <v>-4342244000000</v>
      </c>
      <c r="P15" s="2">
        <f t="shared" si="12"/>
        <v>-4210310000000</v>
      </c>
      <c r="Q15" s="2">
        <f t="shared" si="12"/>
        <v>-2849335000000</v>
      </c>
      <c r="R15" s="2">
        <f t="shared" si="12"/>
        <v>-1625553000000</v>
      </c>
      <c r="S15" s="2">
        <f t="shared" si="12"/>
        <v>-1400307000000</v>
      </c>
      <c r="T15" s="2">
        <f t="shared" si="12"/>
        <v>-1781888000000</v>
      </c>
      <c r="U15" s="2">
        <f t="shared" si="12"/>
        <v>-1788559000000</v>
      </c>
      <c r="V15" s="2">
        <f t="shared" si="12"/>
        <v>-1693413000000</v>
      </c>
      <c r="W15" s="2">
        <f t="shared" si="12"/>
        <v>-1885071000000</v>
      </c>
      <c r="X15" s="2">
        <f t="shared" si="12"/>
        <v>-1186745000000</v>
      </c>
      <c r="Y15" s="2">
        <f t="shared" si="12"/>
        <v>-1594543000000</v>
      </c>
      <c r="Z15" s="2">
        <f t="shared" si="12"/>
        <v>-1166512000000</v>
      </c>
    </row>
    <row r="16" spans="1:26" ht="15.5" x14ac:dyDescent="0.35">
      <c r="C16" t="s">
        <v>29</v>
      </c>
      <c r="D16" s="2">
        <f>IFERROR(INDEX(D51:D500,MATCH($C$16,$C$51:$C$500,0)),"")</f>
        <v>687410000000</v>
      </c>
      <c r="E16" s="2">
        <f>IFERROR(INDEX(E51:E500,MATCH($C$16,$C$51:$C$500,0)),"")</f>
        <v>1314751000000</v>
      </c>
      <c r="H16" s="2">
        <f>IFERROR(SUM(D16:G16)*(4/MAX(1,COUNT(D16:G16))),"")</f>
        <v>4004322000000</v>
      </c>
      <c r="I16" s="2">
        <f t="shared" ref="I16:Z16" si="13">IFERROR(INDEX(I51:I500,MATCH($C$16,$C$51:$C$500,0)),"")</f>
        <v>20182167000000</v>
      </c>
      <c r="J16" s="2">
        <f t="shared" si="13"/>
        <v>25897052000000</v>
      </c>
      <c r="K16" s="2">
        <f t="shared" si="13"/>
        <v>28720340000000</v>
      </c>
      <c r="L16" s="2">
        <f t="shared" si="13"/>
        <v>29446041000000</v>
      </c>
      <c r="M16" s="2">
        <f t="shared" si="13"/>
        <v>14462250000000</v>
      </c>
      <c r="N16" s="2">
        <f t="shared" si="13"/>
        <v>7011186000000</v>
      </c>
      <c r="O16" s="2">
        <f t="shared" si="13"/>
        <v>15476885000000</v>
      </c>
      <c r="P16" s="2">
        <f t="shared" si="13"/>
        <v>15708719000000</v>
      </c>
      <c r="Q16" s="2">
        <f t="shared" si="13"/>
        <v>10522657000000</v>
      </c>
      <c r="R16" s="2">
        <f t="shared" si="13"/>
        <v>6730030000000</v>
      </c>
      <c r="S16" s="2">
        <f t="shared" si="13"/>
        <v>4192746000000</v>
      </c>
      <c r="T16" s="2">
        <f t="shared" si="13"/>
        <v>6621858000000</v>
      </c>
      <c r="U16" s="2">
        <f t="shared" si="13"/>
        <v>6587337000000</v>
      </c>
      <c r="V16" s="2">
        <f t="shared" si="13"/>
        <v>7446755000000</v>
      </c>
      <c r="W16" s="2">
        <f t="shared" si="13"/>
        <v>7784577000000</v>
      </c>
      <c r="X16" s="2">
        <f t="shared" si="13"/>
        <v>5061260000000</v>
      </c>
      <c r="Y16" s="2">
        <f t="shared" si="13"/>
        <v>5444238000000</v>
      </c>
      <c r="Z16" s="2">
        <f t="shared" si="13"/>
        <v>3851947000000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  <c r="S18" t="s">
        <v>35</v>
      </c>
      <c r="T18" t="s">
        <v>36</v>
      </c>
      <c r="U18" t="s">
        <v>37</v>
      </c>
      <c r="V18" t="s">
        <v>38</v>
      </c>
      <c r="W18" t="s">
        <v>39</v>
      </c>
      <c r="X18" t="s">
        <v>40</v>
      </c>
      <c r="Y18" t="s">
        <v>41</v>
      </c>
      <c r="Z18" t="s">
        <v>42</v>
      </c>
    </row>
    <row r="19" spans="1:26" ht="15.5" x14ac:dyDescent="0.35">
      <c r="A19" t="s">
        <v>44</v>
      </c>
      <c r="C19" t="s">
        <v>45</v>
      </c>
    </row>
    <row r="20" spans="1:26" ht="15.5" x14ac:dyDescent="0.35">
      <c r="A20" t="s">
        <v>46</v>
      </c>
      <c r="C20" t="s">
        <v>47</v>
      </c>
      <c r="D20" s="2">
        <f ca="1">IFERROR(D21*D2,"")</f>
        <v>116096250000000</v>
      </c>
      <c r="E20" s="2">
        <f ca="1">IFERROR(E21*E2,"")</f>
        <v>85790000000000</v>
      </c>
      <c r="H20" s="2">
        <f t="shared" ref="H20:Z20" ca="1" si="14">IFERROR(H21*H2,"")</f>
        <v>85790000000000</v>
      </c>
      <c r="I20" s="2">
        <f t="shared" ca="1" si="14"/>
        <v>110035000000000</v>
      </c>
      <c r="J20" s="2">
        <f t="shared" ca="1" si="14"/>
        <v>99870750000000</v>
      </c>
      <c r="K20" s="2">
        <f t="shared" ca="1" si="14"/>
        <v>84391250000000</v>
      </c>
      <c r="L20" s="2">
        <f t="shared" ca="1" si="14"/>
        <v>97259750000000</v>
      </c>
      <c r="M20" s="2">
        <f t="shared" ca="1" si="14"/>
        <v>82619500000000</v>
      </c>
      <c r="N20" s="2">
        <f t="shared" ca="1" si="14"/>
        <v>99218000000000</v>
      </c>
      <c r="O20" s="2">
        <f t="shared" ca="1" si="14"/>
        <v>80288250000000</v>
      </c>
      <c r="P20" s="2">
        <f t="shared" ca="1" si="14"/>
        <v>102015500000000</v>
      </c>
      <c r="Q20" s="2">
        <f t="shared" ca="1" si="14"/>
        <v>132042000000000</v>
      </c>
      <c r="R20" s="2">
        <f t="shared" ca="1" si="14"/>
        <v>79262500000000</v>
      </c>
      <c r="S20" s="2">
        <f t="shared" ca="1" si="14"/>
        <v>63223500000000</v>
      </c>
      <c r="T20" s="2">
        <f t="shared" ca="1" si="14"/>
        <v>64715500000000</v>
      </c>
      <c r="U20" s="2">
        <f t="shared" ca="1" si="14"/>
        <v>70870000000000</v>
      </c>
      <c r="V20" s="2">
        <f t="shared" ca="1" si="14"/>
        <v>73481000000000</v>
      </c>
      <c r="W20" s="2">
        <f t="shared" ca="1" si="14"/>
        <v>98285500000000</v>
      </c>
      <c r="X20" s="2">
        <f t="shared" ca="1" si="14"/>
        <v>76196618442000</v>
      </c>
      <c r="Y20" s="2">
        <f t="shared" ca="1" si="14"/>
        <v>49143617523000</v>
      </c>
      <c r="Z20" s="2">
        <f t="shared" ca="1" si="14"/>
        <v>14086769796000</v>
      </c>
    </row>
    <row r="21" spans="1:26" ht="15.5" x14ac:dyDescent="0.35">
      <c r="C21" t="s">
        <v>12</v>
      </c>
      <c r="D21" s="2">
        <f>IFERROR(INDEX(D51:D500,MATCH($C$7,$C$51:$C$500,0)),"")</f>
        <v>3730000000</v>
      </c>
      <c r="E21" s="2">
        <f>IFERROR(INDEX(E51:E500,MATCH($C$7,$C$51:$C$500,0)),"")</f>
        <v>3730000000</v>
      </c>
      <c r="H21" s="2">
        <f>IFERROR(INDEX(D21:G21,COUNT(D21:G21)),"")</f>
        <v>3730000000</v>
      </c>
      <c r="I21" s="2">
        <f t="shared" ref="I21:Z21" si="15">IFERROR(INDEX(I51:I500,MATCH($C$7,$C$51:$C$500,0)),"")</f>
        <v>3730000000</v>
      </c>
      <c r="J21" s="2">
        <f t="shared" si="15"/>
        <v>3730000000</v>
      </c>
      <c r="K21" s="2">
        <f t="shared" si="15"/>
        <v>3730000000</v>
      </c>
      <c r="L21" s="2">
        <f t="shared" si="15"/>
        <v>3730000000</v>
      </c>
      <c r="M21" s="2">
        <f t="shared" si="15"/>
        <v>3730000000</v>
      </c>
      <c r="N21" s="2">
        <f t="shared" si="15"/>
        <v>3730000000</v>
      </c>
      <c r="O21" s="2">
        <f t="shared" si="15"/>
        <v>3730000000</v>
      </c>
      <c r="P21" s="2">
        <f t="shared" si="15"/>
        <v>3730000000</v>
      </c>
      <c r="Q21" s="2">
        <f t="shared" si="15"/>
        <v>3730000000</v>
      </c>
      <c r="R21" s="2">
        <f t="shared" si="15"/>
        <v>3730000000</v>
      </c>
      <c r="S21" s="2">
        <f t="shared" si="15"/>
        <v>3730000000</v>
      </c>
      <c r="T21" s="2">
        <f t="shared" si="15"/>
        <v>3730000000</v>
      </c>
      <c r="U21" s="2">
        <f t="shared" si="15"/>
        <v>3730000000</v>
      </c>
      <c r="V21" s="2">
        <f t="shared" si="15"/>
        <v>3730000000</v>
      </c>
      <c r="W21" s="2">
        <f t="shared" si="15"/>
        <v>3730000000</v>
      </c>
      <c r="X21" s="2">
        <f t="shared" si="15"/>
        <v>3330000000</v>
      </c>
      <c r="Y21" s="2">
        <f t="shared" si="15"/>
        <v>3330000000</v>
      </c>
      <c r="Z21" s="2">
        <f t="shared" si="15"/>
        <v>3330000000</v>
      </c>
    </row>
    <row r="23" spans="1:26" ht="15.5" x14ac:dyDescent="0.35">
      <c r="B23" t="s">
        <v>48</v>
      </c>
      <c r="C23" t="s">
        <v>49</v>
      </c>
      <c r="D23" s="3">
        <f>IFERROR(D5/D6*100,"")</f>
        <v>5.1851620349929677</v>
      </c>
      <c r="E23" s="3">
        <f>IFERROR(E5/E6*100,"")</f>
        <v>-0.39028752837792929</v>
      </c>
      <c r="H23" s="3">
        <f t="shared" ref="H23:Z23" si="16">IFERROR(H5/H6*100,"")</f>
        <v>9.6425711473709921</v>
      </c>
      <c r="I23" s="3">
        <f t="shared" si="16"/>
        <v>13.611071823842313</v>
      </c>
      <c r="J23" s="3">
        <f t="shared" si="16"/>
        <v>22.223100131435469</v>
      </c>
      <c r="K23" s="3">
        <f t="shared" si="16"/>
        <v>23.467434852551651</v>
      </c>
      <c r="L23" s="3">
        <f t="shared" si="16"/>
        <v>28.707261699519599</v>
      </c>
      <c r="M23" s="3">
        <f t="shared" si="16"/>
        <v>16.099298443806607</v>
      </c>
      <c r="N23" s="3">
        <f t="shared" si="16"/>
        <v>9.0966716782422772</v>
      </c>
      <c r="O23" s="3">
        <f t="shared" si="16"/>
        <v>14.7981705929533</v>
      </c>
      <c r="P23" s="3">
        <f t="shared" si="16"/>
        <v>21.134686232218201</v>
      </c>
      <c r="Q23" s="3">
        <f t="shared" si="16"/>
        <v>14.767674440985804</v>
      </c>
      <c r="R23" s="3">
        <f t="shared" si="16"/>
        <v>12.000863029637104</v>
      </c>
      <c r="S23" s="3">
        <f t="shared" si="16"/>
        <v>10.89397348939149</v>
      </c>
      <c r="T23" s="3">
        <f t="shared" si="16"/>
        <v>14.091084019709912</v>
      </c>
      <c r="U23" s="3">
        <f t="shared" si="16"/>
        <v>17.015743375854143</v>
      </c>
      <c r="V23" s="3">
        <f t="shared" si="16"/>
        <v>17.886056887501972</v>
      </c>
      <c r="W23" s="3">
        <f t="shared" si="16"/>
        <v>21.299258564624974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50</v>
      </c>
      <c r="D24" s="4">
        <f>IFERROR(_xlfn.RRI(5,I23,D23),"")</f>
        <v>-0.17553162546638934</v>
      </c>
      <c r="E24" s="4" t="str">
        <f>IFERROR(_xlfn.RRI(5,J23,E23),"")</f>
        <v/>
      </c>
      <c r="H24" s="4">
        <f t="shared" ref="H24:Z24" si="17">IFERROR(_xlfn.RRI(5,M23,H23),"")</f>
        <v>-9.7437718610215884E-2</v>
      </c>
      <c r="I24" s="4">
        <f t="shared" si="17"/>
        <v>8.3931808608827208E-2</v>
      </c>
      <c r="J24" s="4">
        <f t="shared" si="17"/>
        <v>8.4724183543326781E-2</v>
      </c>
      <c r="K24" s="4">
        <f t="shared" si="17"/>
        <v>2.1160396427121642E-2</v>
      </c>
      <c r="L24" s="4">
        <f t="shared" si="17"/>
        <v>0.14218363074311902</v>
      </c>
      <c r="M24" s="4">
        <f t="shared" si="17"/>
        <v>6.0520076445706783E-2</v>
      </c>
      <c r="N24" s="4">
        <f t="shared" si="17"/>
        <v>-3.5417804758224092E-2</v>
      </c>
      <c r="O24" s="4">
        <f t="shared" si="17"/>
        <v>9.840362307936168E-3</v>
      </c>
      <c r="P24" s="4">
        <f t="shared" si="17"/>
        <v>4.4308891013012053E-2</v>
      </c>
      <c r="Q24" s="4">
        <f t="shared" si="17"/>
        <v>-3.7591388454149777E-2</v>
      </c>
      <c r="R24" s="4">
        <f t="shared" si="17"/>
        <v>-0.10840094674433409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51</v>
      </c>
      <c r="C25" t="s">
        <v>52</v>
      </c>
      <c r="D25" s="3">
        <f>IFERROR(INDEX(D51:D500,MATCH($A$25,$C$51:$C$500,0)),"")</f>
        <v>84.05</v>
      </c>
      <c r="E25" s="3">
        <f>IFERROR(INDEX(E51:E500,MATCH($A$25,$C$51:$C$500,0)),"")</f>
        <v>172.31</v>
      </c>
      <c r="H25" s="3">
        <f>IFERROR(INDEX(D25:G25,COUNT(D25:G25)),"")</f>
        <v>172.31</v>
      </c>
      <c r="I25" s="3">
        <f t="shared" ref="I25:Z25" si="18">IFERROR(INDEX(I51:I500,MATCH($C$25,$C$51:$C$500,0)),"")</f>
        <v>3970.48</v>
      </c>
      <c r="J25" s="3">
        <f t="shared" si="18"/>
        <v>5236.0600000000004</v>
      </c>
      <c r="K25" s="3">
        <f t="shared" si="18"/>
        <v>5525.74</v>
      </c>
      <c r="L25" s="3">
        <f t="shared" si="18"/>
        <v>5631.19</v>
      </c>
      <c r="M25" s="3">
        <f t="shared" si="18"/>
        <v>2755.85</v>
      </c>
      <c r="N25" s="3">
        <f t="shared" si="18"/>
        <v>1609.38</v>
      </c>
      <c r="O25" s="3">
        <f t="shared" si="18"/>
        <v>3032.62</v>
      </c>
      <c r="P25" s="3">
        <f t="shared" si="18"/>
        <v>2982.63</v>
      </c>
      <c r="Q25" s="3">
        <f t="shared" si="18"/>
        <v>1984.64</v>
      </c>
      <c r="R25" s="3">
        <f t="shared" si="18"/>
        <v>1341.03</v>
      </c>
      <c r="S25" s="3">
        <f t="shared" si="18"/>
        <v>1033.07</v>
      </c>
      <c r="T25" s="3">
        <f t="shared" si="18"/>
        <v>1439.52</v>
      </c>
      <c r="U25" s="3">
        <f t="shared" si="18"/>
        <v>1295.8499999999999</v>
      </c>
      <c r="V25" s="3">
        <f t="shared" si="18"/>
        <v>1549.45</v>
      </c>
      <c r="W25" s="3">
        <f t="shared" si="18"/>
        <v>1581.96</v>
      </c>
      <c r="X25" s="3">
        <f t="shared" si="18"/>
        <v>1164.6099999999999</v>
      </c>
      <c r="Y25" s="3">
        <f t="shared" si="18"/>
        <v>1157.1500000000001</v>
      </c>
      <c r="Z25" s="3">
        <f t="shared" si="18"/>
        <v>807.19</v>
      </c>
    </row>
    <row r="26" spans="1:26" ht="15.5" x14ac:dyDescent="0.35">
      <c r="C26" t="s">
        <v>53</v>
      </c>
      <c r="D26" s="4">
        <f>IFERROR(_xlfn.RRI(5,I25,D25),"")</f>
        <v>-0.53747102838591698</v>
      </c>
      <c r="E26" s="4">
        <f>IFERROR(_xlfn.RRI(5,J25,E25),"")</f>
        <v>-0.49480252229657196</v>
      </c>
      <c r="H26" s="4">
        <f t="shared" ref="H26:Z26" si="19">IFERROR(_xlfn.RRI(5,M25,H25),"")</f>
        <v>-0.42560456273417946</v>
      </c>
      <c r="I26" s="4">
        <f t="shared" si="19"/>
        <v>0.19794500924385172</v>
      </c>
      <c r="J26" s="4">
        <f t="shared" si="19"/>
        <v>0.11541716611145225</v>
      </c>
      <c r="K26" s="4">
        <f t="shared" si="19"/>
        <v>0.13124901203283046</v>
      </c>
      <c r="L26" s="4">
        <f t="shared" si="19"/>
        <v>0.2319233533671301</v>
      </c>
      <c r="M26" s="4">
        <f t="shared" si="19"/>
        <v>0.15495062011217065</v>
      </c>
      <c r="N26" s="4">
        <f t="shared" si="19"/>
        <v>9.2712144783741568E-2</v>
      </c>
      <c r="O26" s="4">
        <f t="shared" si="19"/>
        <v>0.16070019748501374</v>
      </c>
      <c r="P26" s="4">
        <f t="shared" si="19"/>
        <v>0.18143254369157891</v>
      </c>
      <c r="Q26" s="4">
        <f t="shared" si="19"/>
        <v>5.0753474567658552E-2</v>
      </c>
      <c r="R26" s="4">
        <f t="shared" si="19"/>
        <v>-3.2505290037683876E-2</v>
      </c>
      <c r="S26" s="4">
        <f t="shared" si="19"/>
        <v>-2.368525807780264E-2</v>
      </c>
      <c r="T26" s="4">
        <f t="shared" si="19"/>
        <v>4.4637492232329823E-2</v>
      </c>
      <c r="U26" s="4">
        <f t="shared" si="19"/>
        <v>9.9298896523303037E-2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54</v>
      </c>
      <c r="D27" s="3">
        <f>IFERROR(D4/D21,"")</f>
        <v>7971.937533512064</v>
      </c>
      <c r="E27" s="3">
        <f>IFERROR(E4/E21,"")</f>
        <v>7655.2504021447721</v>
      </c>
      <c r="H27" s="3">
        <f t="shared" ref="H27:Z27" si="20">IFERROR(H4/H21,"")</f>
        <v>31254.375871313674</v>
      </c>
      <c r="I27" s="3">
        <f t="shared" si="20"/>
        <v>35201.289544235922</v>
      </c>
      <c r="J27" s="3">
        <f t="shared" si="20"/>
        <v>36039.409651474532</v>
      </c>
      <c r="K27" s="3">
        <f t="shared" si="20"/>
        <v>34472.724932975871</v>
      </c>
      <c r="L27" s="3">
        <f t="shared" si="20"/>
        <v>33138.729222520109</v>
      </c>
      <c r="M27" s="3">
        <f t="shared" si="20"/>
        <v>21303.083914209114</v>
      </c>
      <c r="N27" s="3">
        <f t="shared" si="20"/>
        <v>16178.762466487935</v>
      </c>
      <c r="O27" s="3">
        <f t="shared" si="20"/>
        <v>22635.516890080427</v>
      </c>
      <c r="P27" s="3">
        <f t="shared" si="20"/>
        <v>22687.595978552279</v>
      </c>
      <c r="Q27" s="3">
        <f t="shared" si="20"/>
        <v>17308.097587131368</v>
      </c>
      <c r="R27" s="3">
        <f t="shared" si="20"/>
        <v>12208.910991957104</v>
      </c>
      <c r="S27" s="3">
        <f t="shared" si="20"/>
        <v>13229.887131367292</v>
      </c>
      <c r="T27" s="3">
        <f t="shared" si="20"/>
        <v>14247.122788203753</v>
      </c>
      <c r="U27" s="3">
        <f t="shared" si="20"/>
        <v>13676.242627345844</v>
      </c>
      <c r="V27" s="3">
        <f t="shared" si="20"/>
        <v>15001.049597855228</v>
      </c>
      <c r="W27" s="3">
        <f t="shared" si="20"/>
        <v>14759.4</v>
      </c>
      <c r="X27" s="3">
        <f t="shared" si="20"/>
        <v>11208.36996996997</v>
      </c>
      <c r="Y27" s="3">
        <f t="shared" si="20"/>
        <v>8781.3462462462467</v>
      </c>
      <c r="Z27" s="3">
        <f t="shared" si="20"/>
        <v>8379.3381381381387</v>
      </c>
    </row>
    <row r="28" spans="1:26" ht="15.5" x14ac:dyDescent="0.35">
      <c r="C28" t="s">
        <v>55</v>
      </c>
      <c r="D28" s="4">
        <f>IFERROR(_xlfn.RRI(5,I27,D27),"")</f>
        <v>-0.25697904395516336</v>
      </c>
      <c r="E28" s="4">
        <f>IFERROR(_xlfn.RRI(5,J27,E27),"")</f>
        <v>-0.26643880971977363</v>
      </c>
      <c r="H28" s="4">
        <f t="shared" ref="H28:Z28" si="21">IFERROR(_xlfn.RRI(5,M27,H27),"")</f>
        <v>7.9676554238016228E-2</v>
      </c>
      <c r="I28" s="4">
        <f t="shared" si="21"/>
        <v>0.16821466807456287</v>
      </c>
      <c r="J28" s="4">
        <f t="shared" si="21"/>
        <v>9.7482112189926085E-2</v>
      </c>
      <c r="K28" s="4">
        <f t="shared" si="21"/>
        <v>8.7270054458182367E-2</v>
      </c>
      <c r="L28" s="4">
        <f t="shared" si="21"/>
        <v>0.13872092966854899</v>
      </c>
      <c r="M28" s="4">
        <f t="shared" si="21"/>
        <v>0.11777170065243237</v>
      </c>
      <c r="N28" s="4">
        <f t="shared" si="21"/>
        <v>4.1064966325705221E-2</v>
      </c>
      <c r="O28" s="4">
        <f t="shared" si="21"/>
        <v>9.7015211833789028E-2</v>
      </c>
      <c r="P28" s="4">
        <f t="shared" si="21"/>
        <v>0.10653291382034835</v>
      </c>
      <c r="Q28" s="4">
        <f t="shared" si="21"/>
        <v>2.9024079809898629E-2</v>
      </c>
      <c r="R28" s="4">
        <f t="shared" si="21"/>
        <v>-3.7232004533761076E-2</v>
      </c>
      <c r="S28" s="4">
        <f t="shared" si="21"/>
        <v>3.3719565215143854E-2</v>
      </c>
      <c r="T28" s="4">
        <f t="shared" si="21"/>
        <v>0.10162355414885504</v>
      </c>
      <c r="U28" s="4">
        <f t="shared" si="21"/>
        <v>0.10293880309317816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56</v>
      </c>
      <c r="H29" s="4">
        <f t="shared" ref="H29:Z29" si="22">IFERROR(((H25-I25)/I25)*100%,"")</f>
        <v>-0.95660222441619147</v>
      </c>
      <c r="I29" s="4">
        <f t="shared" si="22"/>
        <v>-0.24170464051214086</v>
      </c>
      <c r="J29" s="4">
        <f t="shared" si="22"/>
        <v>-5.2423747769529398E-2</v>
      </c>
      <c r="K29" s="4">
        <f t="shared" si="22"/>
        <v>-1.8726059678327286E-2</v>
      </c>
      <c r="L29" s="4">
        <f t="shared" si="22"/>
        <v>1.0433586733675635</v>
      </c>
      <c r="M29" s="4">
        <f t="shared" si="22"/>
        <v>0.71236749555729517</v>
      </c>
      <c r="N29" s="4">
        <f t="shared" si="22"/>
        <v>-0.46931036529469561</v>
      </c>
      <c r="O29" s="4">
        <f t="shared" si="22"/>
        <v>1.6760375909851299E-2</v>
      </c>
      <c r="P29" s="4">
        <f t="shared" si="22"/>
        <v>0.50285694130925507</v>
      </c>
      <c r="Q29" s="4">
        <f t="shared" si="22"/>
        <v>0.4799370633020888</v>
      </c>
      <c r="R29" s="4">
        <f t="shared" si="22"/>
        <v>0.29810177432313401</v>
      </c>
      <c r="S29" s="4">
        <f t="shared" si="22"/>
        <v>-0.28235106146493277</v>
      </c>
      <c r="T29" s="4">
        <f t="shared" si="22"/>
        <v>0.11086931357796048</v>
      </c>
      <c r="U29" s="4">
        <f t="shared" si="22"/>
        <v>-0.1636709800251703</v>
      </c>
      <c r="V29" s="4">
        <f t="shared" si="22"/>
        <v>-2.0550456395863354E-2</v>
      </c>
      <c r="W29" s="4">
        <f t="shared" si="22"/>
        <v>0.35836030945981934</v>
      </c>
      <c r="X29" s="4">
        <f t="shared" si="22"/>
        <v>6.4468737847295579E-3</v>
      </c>
      <c r="Y29" s="4">
        <f t="shared" si="22"/>
        <v>0.43355343847173528</v>
      </c>
      <c r="Z29" s="4" t="str">
        <f t="shared" si="22"/>
        <v/>
      </c>
    </row>
    <row r="30" spans="1:26" ht="15.5" x14ac:dyDescent="0.35">
      <c r="C30" t="s">
        <v>57</v>
      </c>
      <c r="H30" s="4">
        <f t="shared" ref="H30:Z30" si="23">IFERROR(((H27-I27)/I27)*100%,"")</f>
        <v>-0.11212412170191477</v>
      </c>
      <c r="I30" s="4">
        <f t="shared" si="23"/>
        <v>-2.3255655831874011E-2</v>
      </c>
      <c r="J30" s="4">
        <f t="shared" si="23"/>
        <v>4.5447080889158394E-2</v>
      </c>
      <c r="K30" s="4">
        <f t="shared" si="23"/>
        <v>4.0254884292582262E-2</v>
      </c>
      <c r="L30" s="4">
        <f t="shared" si="23"/>
        <v>0.55558365896576334</v>
      </c>
      <c r="M30" s="4">
        <f t="shared" si="23"/>
        <v>0.3167313605311593</v>
      </c>
      <c r="N30" s="4">
        <f t="shared" si="23"/>
        <v>-0.28524881737611385</v>
      </c>
      <c r="O30" s="4">
        <f t="shared" si="23"/>
        <v>-2.2954873015671069E-3</v>
      </c>
      <c r="P30" s="4">
        <f t="shared" si="23"/>
        <v>0.3108081846857963</v>
      </c>
      <c r="Q30" s="4">
        <f t="shared" si="23"/>
        <v>0.41766105089417627</v>
      </c>
      <c r="R30" s="4">
        <f t="shared" si="23"/>
        <v>-7.7171946311583639E-2</v>
      </c>
      <c r="S30" s="4">
        <f t="shared" si="23"/>
        <v>-7.1399374593634157E-2</v>
      </c>
      <c r="T30" s="4">
        <f t="shared" si="23"/>
        <v>4.1742470970529993E-2</v>
      </c>
      <c r="U30" s="4">
        <f t="shared" si="23"/>
        <v>-8.8314285068346016E-2</v>
      </c>
      <c r="V30" s="4">
        <f t="shared" si="23"/>
        <v>1.6372589526351237E-2</v>
      </c>
      <c r="W30" s="4">
        <f t="shared" si="23"/>
        <v>0.31681948753869904</v>
      </c>
      <c r="X30" s="4">
        <f t="shared" si="23"/>
        <v>0.27638401398432511</v>
      </c>
      <c r="Y30" s="4">
        <f t="shared" si="23"/>
        <v>4.7976117144430321E-2</v>
      </c>
      <c r="Z30" s="4" t="str">
        <f t="shared" si="23"/>
        <v/>
      </c>
    </row>
    <row r="32" spans="1:26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25890.1</v>
      </c>
      <c r="E32" s="3">
        <f>IFERROR(INDEX(E51:E500,MATCH($A$32,$C$51:$C$500,0)),"")</f>
        <v>25743.200000000001</v>
      </c>
      <c r="H32" s="3">
        <f>IFERROR(INDEX(D32:G32,COUNT(D32:G32)),"")</f>
        <v>25743.200000000001</v>
      </c>
      <c r="I32" s="3">
        <f t="shared" ref="I32:Z32" si="24">IFERROR(INDEX(I51:I500,MATCH($C$32,$C$51:$C$500,0)),"")</f>
        <v>26211.82</v>
      </c>
      <c r="J32" s="3">
        <f t="shared" si="24"/>
        <v>24917.97</v>
      </c>
      <c r="K32" s="3">
        <f t="shared" si="24"/>
        <v>21246.03</v>
      </c>
      <c r="L32" s="3">
        <f t="shared" si="24"/>
        <v>22706.45</v>
      </c>
      <c r="M32" s="3">
        <f t="shared" si="24"/>
        <v>18380.009999999998</v>
      </c>
      <c r="N32" s="3">
        <f t="shared" si="24"/>
        <v>16161.98</v>
      </c>
      <c r="O32" s="3">
        <f t="shared" si="24"/>
        <v>15605.88</v>
      </c>
      <c r="P32" s="3">
        <f t="shared" si="24"/>
        <v>14417.53</v>
      </c>
      <c r="Q32" s="3">
        <f t="shared" si="24"/>
        <v>12161.08</v>
      </c>
      <c r="R32" s="3">
        <f t="shared" si="24"/>
        <v>10954.04</v>
      </c>
      <c r="S32" s="3">
        <f t="shared" si="24"/>
        <v>10165.780000000001</v>
      </c>
      <c r="T32" s="3">
        <f t="shared" si="24"/>
        <v>9828.1200000000008</v>
      </c>
      <c r="U32" s="3">
        <f t="shared" si="24"/>
        <v>8905.83</v>
      </c>
      <c r="V32" s="3">
        <f t="shared" si="24"/>
        <v>7944.98</v>
      </c>
      <c r="W32" s="3">
        <f t="shared" si="24"/>
        <v>7056.17</v>
      </c>
      <c r="X32" s="3">
        <f t="shared" si="24"/>
        <v>4850.3</v>
      </c>
      <c r="Y32" s="3">
        <f t="shared" si="24"/>
        <v>4161.17</v>
      </c>
      <c r="Z32" s="3">
        <f t="shared" si="24"/>
        <v>3345.96</v>
      </c>
    </row>
    <row r="33" spans="1:26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0.89</v>
      </c>
      <c r="E33" s="3">
        <f>IFERROR(INDEX(E51:E500,MATCH($A$33,$C$51:$C$500,0)),"")</f>
        <v>1.21</v>
      </c>
      <c r="H33" s="3">
        <f>IFERROR(INDEX(D33:G33,COUNT(D33:G33)),"")</f>
        <v>1.21</v>
      </c>
      <c r="I33" s="3">
        <f t="shared" ref="I33:Z33" si="25">IFERROR(INDEX(I51:I500,MATCH($C$33,$C$51:$C$500,0)),"")</f>
        <v>1.1299999999999999</v>
      </c>
      <c r="J33" s="3">
        <f t="shared" si="25"/>
        <v>1.07</v>
      </c>
      <c r="K33" s="3">
        <f t="shared" si="25"/>
        <v>1.06</v>
      </c>
      <c r="L33" s="3">
        <f t="shared" si="25"/>
        <v>1.1499999999999999</v>
      </c>
      <c r="M33" s="3">
        <f t="shared" si="25"/>
        <v>1.21</v>
      </c>
      <c r="N33" s="3">
        <f t="shared" si="25"/>
        <v>1.65</v>
      </c>
      <c r="O33" s="3">
        <f t="shared" si="25"/>
        <v>1.38</v>
      </c>
      <c r="P33" s="3">
        <f t="shared" si="25"/>
        <v>1.9</v>
      </c>
      <c r="Q33" s="3">
        <f t="shared" si="25"/>
        <v>2.91</v>
      </c>
      <c r="R33" s="3">
        <f t="shared" si="25"/>
        <v>1.94</v>
      </c>
      <c r="S33" s="3">
        <f t="shared" si="25"/>
        <v>1.67</v>
      </c>
      <c r="T33" s="3">
        <f t="shared" si="25"/>
        <v>1.77</v>
      </c>
      <c r="U33" s="3">
        <f t="shared" si="25"/>
        <v>2.13</v>
      </c>
      <c r="V33" s="3">
        <f t="shared" si="25"/>
        <v>2.48</v>
      </c>
      <c r="W33" s="3">
        <f t="shared" si="25"/>
        <v>3.73</v>
      </c>
      <c r="X33" s="3">
        <f t="shared" si="25"/>
        <v>4.72</v>
      </c>
      <c r="Y33" s="3">
        <f t="shared" si="25"/>
        <v>3.58</v>
      </c>
      <c r="Z33" s="3">
        <f t="shared" si="25"/>
        <v>1.26</v>
      </c>
    </row>
    <row r="34" spans="1:26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273.64999999999998</v>
      </c>
      <c r="E34" s="3">
        <f>IFERROR(INDEX(E51:E500,MATCH($A$34,$C$51:$C$500,0)),"")</f>
        <v>180.2</v>
      </c>
      <c r="H34" s="3">
        <f>IFERROR(INDEX(D34:G34,COUNT(D34:G34)),"")</f>
        <v>180.2</v>
      </c>
      <c r="I34" s="3">
        <f t="shared" ref="I34:Z34" si="26">IFERROR(INDEX(I51:I500,MATCH($C$34,$C$51:$C$500,0)),"")</f>
        <v>7.43</v>
      </c>
      <c r="J34" s="3">
        <f t="shared" si="26"/>
        <v>5.1100000000000003</v>
      </c>
      <c r="K34" s="3">
        <f t="shared" si="26"/>
        <v>4.09</v>
      </c>
      <c r="L34" s="3">
        <f t="shared" si="26"/>
        <v>4.63</v>
      </c>
      <c r="M34" s="3">
        <f t="shared" si="26"/>
        <v>8.0399999999999991</v>
      </c>
      <c r="N34" s="3">
        <f t="shared" si="26"/>
        <v>16.53</v>
      </c>
      <c r="O34" s="3">
        <f t="shared" si="26"/>
        <v>7.1</v>
      </c>
      <c r="P34" s="3">
        <f t="shared" si="26"/>
        <v>9.17</v>
      </c>
      <c r="Q34" s="3">
        <f t="shared" si="26"/>
        <v>17.84</v>
      </c>
      <c r="R34" s="3">
        <f t="shared" si="26"/>
        <v>15.85</v>
      </c>
      <c r="S34" s="3">
        <f t="shared" si="26"/>
        <v>16.41</v>
      </c>
      <c r="T34" s="3">
        <f t="shared" si="26"/>
        <v>12.05</v>
      </c>
      <c r="U34" s="3">
        <f t="shared" si="26"/>
        <v>14.66</v>
      </c>
      <c r="V34" s="3">
        <f t="shared" si="26"/>
        <v>12.71</v>
      </c>
      <c r="W34" s="3">
        <f t="shared" si="26"/>
        <v>16.66</v>
      </c>
      <c r="X34" s="3">
        <f t="shared" si="26"/>
        <v>19.649999999999999</v>
      </c>
      <c r="Y34" s="3">
        <f t="shared" si="26"/>
        <v>12.88</v>
      </c>
      <c r="Z34" s="3">
        <f t="shared" si="26"/>
        <v>5.24</v>
      </c>
    </row>
    <row r="35" spans="1:26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2.89</v>
      </c>
      <c r="E35" s="3">
        <f>IFERROR(INDEX(E51:E500,MATCH($A$35,$C$51:$C$500,0)),"")</f>
        <v>4.0599999999999996</v>
      </c>
      <c r="H35" s="3">
        <f>IFERROR(INDEX(D35:G35,COUNT(D35:G35)),"")</f>
        <v>4.0599999999999996</v>
      </c>
      <c r="I35" s="3">
        <f t="shared" ref="I35:Z35" si="27">IFERROR(INDEX(I51:I500,MATCH($C$35,$C$51:$C$500,0)),"")</f>
        <v>0.84</v>
      </c>
      <c r="J35" s="3">
        <f t="shared" si="27"/>
        <v>0.74</v>
      </c>
      <c r="K35" s="3">
        <f t="shared" si="27"/>
        <v>0.66</v>
      </c>
      <c r="L35" s="3">
        <f t="shared" si="27"/>
        <v>0.79</v>
      </c>
      <c r="M35" s="3">
        <f t="shared" si="27"/>
        <v>1.04</v>
      </c>
      <c r="N35" s="3">
        <f t="shared" si="27"/>
        <v>1.64</v>
      </c>
      <c r="O35" s="3">
        <f t="shared" si="27"/>
        <v>0.95</v>
      </c>
      <c r="P35" s="3">
        <f t="shared" si="27"/>
        <v>1.21</v>
      </c>
      <c r="Q35" s="3">
        <f t="shared" si="27"/>
        <v>2.0499999999999998</v>
      </c>
      <c r="R35" s="3">
        <f t="shared" si="27"/>
        <v>1.74</v>
      </c>
      <c r="S35" s="3">
        <f t="shared" si="27"/>
        <v>1.28</v>
      </c>
      <c r="T35" s="3">
        <f t="shared" si="27"/>
        <v>1.22</v>
      </c>
      <c r="U35" s="3">
        <f t="shared" si="27"/>
        <v>1.39</v>
      </c>
      <c r="V35" s="3">
        <f t="shared" si="27"/>
        <v>1.31</v>
      </c>
      <c r="W35" s="3">
        <f t="shared" si="27"/>
        <v>1.79</v>
      </c>
      <c r="X35" s="3">
        <f t="shared" si="27"/>
        <v>2.04</v>
      </c>
      <c r="Y35" s="3">
        <f t="shared" si="27"/>
        <v>1.7</v>
      </c>
      <c r="Z35" s="3">
        <f t="shared" si="27"/>
        <v>0.5</v>
      </c>
    </row>
    <row r="36" spans="1:26" ht="15.5" x14ac:dyDescent="0.35">
      <c r="B36" t="s">
        <v>70</v>
      </c>
      <c r="C36" t="s">
        <v>71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Z36" si="28">IFERROR(INDEX(H51:H500,MATCH($C$36,$C$51:$C$500,0)),"")</f>
        <v>3.2433999999999998</v>
      </c>
      <c r="I36" s="4">
        <f t="shared" si="28"/>
        <v>0.38429999999999997</v>
      </c>
      <c r="J36" s="4">
        <f t="shared" si="28"/>
        <v>0.4108</v>
      </c>
      <c r="K36" s="4">
        <f t="shared" si="28"/>
        <v>0.41049999999999998</v>
      </c>
      <c r="L36" s="4">
        <f t="shared" si="28"/>
        <v>1.2427999999999999</v>
      </c>
      <c r="M36" s="4">
        <f t="shared" si="28"/>
        <v>0.44969999999999999</v>
      </c>
      <c r="N36" s="4">
        <f t="shared" si="28"/>
        <v>0.39990000000000003</v>
      </c>
      <c r="O36" s="4">
        <f t="shared" si="28"/>
        <v>0.3997</v>
      </c>
      <c r="P36" s="4">
        <f t="shared" si="28"/>
        <v>0.3997</v>
      </c>
      <c r="Q36" s="4">
        <f t="shared" si="28"/>
        <v>0.5917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72</v>
      </c>
      <c r="C37" t="s">
        <v>73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Z37" si="29">IFERROR(INDEX(H51:H500,MATCH($C$37,$C$51:$C$500,0)),"")</f>
        <v>1663</v>
      </c>
      <c r="I37" s="3">
        <f t="shared" si="29"/>
        <v>1663</v>
      </c>
      <c r="J37" s="3">
        <f t="shared" si="29"/>
        <v>2151</v>
      </c>
      <c r="K37" s="3">
        <f t="shared" si="29"/>
        <v>2270</v>
      </c>
      <c r="L37" s="3">
        <f t="shared" si="29"/>
        <v>7003</v>
      </c>
      <c r="M37" s="3">
        <f t="shared" si="29"/>
        <v>1240</v>
      </c>
      <c r="N37" s="3">
        <f t="shared" si="29"/>
        <v>644</v>
      </c>
      <c r="O37" s="3">
        <f t="shared" si="29"/>
        <v>1213</v>
      </c>
      <c r="P37" s="3">
        <f t="shared" si="29"/>
        <v>1193</v>
      </c>
      <c r="Q37" s="3">
        <f t="shared" si="29"/>
        <v>1175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  <c r="S50" t="s">
        <v>35</v>
      </c>
      <c r="T50" t="s">
        <v>36</v>
      </c>
      <c r="U50" t="s">
        <v>37</v>
      </c>
      <c r="V50" t="s">
        <v>38</v>
      </c>
      <c r="W50" t="s">
        <v>39</v>
      </c>
      <c r="X50" t="s">
        <v>40</v>
      </c>
      <c r="Y50" t="s">
        <v>41</v>
      </c>
      <c r="Z50" t="s">
        <v>42</v>
      </c>
    </row>
    <row r="51" spans="2:26" ht="15.5" x14ac:dyDescent="0.35">
      <c r="B51" t="s">
        <v>79</v>
      </c>
      <c r="C51" t="s">
        <v>6</v>
      </c>
      <c r="D51" s="5">
        <v>29735327000000</v>
      </c>
      <c r="E51" s="5">
        <v>28554084000000</v>
      </c>
      <c r="F51" s="5">
        <v>30835607000000</v>
      </c>
      <c r="G51" s="5">
        <v>31939917000000</v>
      </c>
      <c r="I51" s="5">
        <v>131300810000000</v>
      </c>
      <c r="J51" s="5">
        <v>134426998000000</v>
      </c>
      <c r="K51" s="5">
        <v>128583264000000</v>
      </c>
      <c r="L51" s="5">
        <v>123607460000000</v>
      </c>
      <c r="M51" s="5">
        <v>79460503000000</v>
      </c>
      <c r="N51" s="5">
        <v>60346784000000</v>
      </c>
      <c r="O51" s="5">
        <v>84430478000000</v>
      </c>
      <c r="P51" s="5">
        <v>84624733000000</v>
      </c>
      <c r="Q51" s="5">
        <v>64559204000000</v>
      </c>
      <c r="R51" s="5">
        <v>45539238000000</v>
      </c>
      <c r="S51" s="5">
        <v>49347479000000</v>
      </c>
      <c r="T51" s="5">
        <v>53141768000000</v>
      </c>
      <c r="U51" s="5">
        <v>51012385000000</v>
      </c>
      <c r="V51" s="5">
        <v>55953915000000</v>
      </c>
      <c r="W51" s="5">
        <v>55052562000000</v>
      </c>
      <c r="X51" s="5">
        <v>37323872000000</v>
      </c>
      <c r="Y51" s="5">
        <v>29241883000000</v>
      </c>
      <c r="Z51" s="5">
        <v>27903196000000</v>
      </c>
    </row>
    <row r="52" spans="2:26" ht="15.5" x14ac:dyDescent="0.35">
      <c r="C52" t="s">
        <v>80</v>
      </c>
      <c r="D52" s="5">
        <v>-24056029000000</v>
      </c>
      <c r="E52" s="5">
        <v>-23726279000000</v>
      </c>
      <c r="F52" s="5">
        <v>-23168606000000</v>
      </c>
      <c r="G52" s="5">
        <v>-24909236000000</v>
      </c>
      <c r="I52" s="5">
        <v>-101597306000000</v>
      </c>
      <c r="J52" s="5">
        <v>-100595438000000</v>
      </c>
      <c r="K52" s="5">
        <v>-92797027000000</v>
      </c>
      <c r="L52" s="5">
        <v>-88848772000000</v>
      </c>
      <c r="M52" s="5">
        <v>-59795542000000</v>
      </c>
      <c r="N52" s="5">
        <v>-47357491000000</v>
      </c>
      <c r="O52" s="5">
        <v>-63199825000000</v>
      </c>
      <c r="P52" s="5">
        <v>-63515207000000</v>
      </c>
      <c r="Q52" s="5">
        <v>-50075332000000</v>
      </c>
      <c r="R52" s="5">
        <v>-35878274000000</v>
      </c>
      <c r="S52" s="5">
        <v>-37645186000000</v>
      </c>
      <c r="T52" s="5">
        <v>-41071359000000</v>
      </c>
      <c r="U52" s="5">
        <v>-41495567000000</v>
      </c>
      <c r="V52" s="5">
        <v>-45432916000000</v>
      </c>
      <c r="W52" s="5">
        <v>-44859041000000</v>
      </c>
      <c r="X52" s="5">
        <v>-30528174000000</v>
      </c>
      <c r="Y52" s="5">
        <v>-22570824000000</v>
      </c>
      <c r="Z52" s="5">
        <v>-22403992000000</v>
      </c>
    </row>
    <row r="53" spans="2:26" ht="15.5" x14ac:dyDescent="0.35">
      <c r="C53" t="s">
        <v>81</v>
      </c>
      <c r="D53" s="5">
        <v>5679298000000</v>
      </c>
      <c r="E53" s="5">
        <v>4827805000000</v>
      </c>
      <c r="F53" s="5">
        <v>7667001000000</v>
      </c>
      <c r="G53" s="5">
        <v>7030681000000</v>
      </c>
      <c r="I53" s="5">
        <v>29703504000000</v>
      </c>
      <c r="J53" s="5">
        <v>33831560000000</v>
      </c>
      <c r="K53" s="5">
        <v>35786237000000</v>
      </c>
      <c r="L53" s="5">
        <v>34758688000000</v>
      </c>
      <c r="M53" s="5">
        <v>19664961000000</v>
      </c>
      <c r="N53" s="5">
        <v>12989293000000</v>
      </c>
      <c r="O53" s="5">
        <v>21230653000000</v>
      </c>
      <c r="P53" s="5">
        <v>21109526000000</v>
      </c>
      <c r="Q53" s="5">
        <v>14483872000000</v>
      </c>
      <c r="R53" s="5">
        <v>9660964000000</v>
      </c>
      <c r="S53" s="5">
        <v>11702293000000</v>
      </c>
      <c r="T53" s="5">
        <v>12070409000000</v>
      </c>
      <c r="U53" s="5">
        <v>9516818000000</v>
      </c>
      <c r="V53" s="5">
        <v>10520999000000</v>
      </c>
      <c r="W53" s="5">
        <v>10193521000000</v>
      </c>
      <c r="X53" s="5">
        <v>6795698000000</v>
      </c>
      <c r="Y53" s="5">
        <v>6671059000000</v>
      </c>
      <c r="Z53" s="5">
        <v>5499204000000</v>
      </c>
    </row>
    <row r="54" spans="2:26" ht="15.5" x14ac:dyDescent="0.35">
      <c r="C54" t="s">
        <v>82</v>
      </c>
      <c r="D54" s="5">
        <v>-2157639000000</v>
      </c>
      <c r="E54" s="5">
        <v>-2621448000000</v>
      </c>
      <c r="F54" s="5">
        <v>-2508103000000</v>
      </c>
      <c r="G54" s="5">
        <v>-1793104000000</v>
      </c>
      <c r="I54" s="5">
        <v>-7638206000000</v>
      </c>
      <c r="J54" s="5">
        <v>-6650030000000</v>
      </c>
      <c r="K54" s="5">
        <v>-6063094000000</v>
      </c>
      <c r="L54" s="5">
        <v>-5625972000000</v>
      </c>
      <c r="M54" s="5">
        <v>-4789346000000</v>
      </c>
      <c r="N54" s="5">
        <v>-4695316000000</v>
      </c>
      <c r="O54" s="5">
        <v>-4625642000000</v>
      </c>
      <c r="P54" s="5">
        <v>-4339176000000</v>
      </c>
      <c r="Q54" s="5">
        <v>-3727410000000</v>
      </c>
      <c r="R54" s="5">
        <v>-2954654000000</v>
      </c>
      <c r="S54" s="5">
        <v>-3115961000000</v>
      </c>
      <c r="T54" s="5">
        <v>-3204442000000</v>
      </c>
      <c r="U54" s="5">
        <v>-2775666000000</v>
      </c>
      <c r="V54" s="5">
        <v>-2954654000000</v>
      </c>
      <c r="W54" s="5">
        <v>-2578423000000</v>
      </c>
      <c r="X54" s="5">
        <v>-1633177000000</v>
      </c>
      <c r="Y54" s="5">
        <v>-1502315000000</v>
      </c>
      <c r="Z54" s="5">
        <v>-1340541000000</v>
      </c>
    </row>
    <row r="55" spans="2:26" ht="15.5" x14ac:dyDescent="0.35">
      <c r="C55" t="s">
        <v>84</v>
      </c>
      <c r="D55" s="5">
        <v>-573296000000</v>
      </c>
      <c r="E55" s="5">
        <v>-285127000000</v>
      </c>
      <c r="F55" s="5">
        <v>-769772000000</v>
      </c>
      <c r="G55" s="5">
        <v>-343679000000</v>
      </c>
      <c r="I55" s="5">
        <v>-1597792000000</v>
      </c>
      <c r="J55" s="5">
        <v>-1056442000000</v>
      </c>
      <c r="K55" s="5">
        <v>-1321419000000</v>
      </c>
      <c r="L55" s="5">
        <v>-1064580000000</v>
      </c>
      <c r="M55" s="5">
        <v>-1125733000000</v>
      </c>
      <c r="N55" s="5">
        <v>-1342063000000</v>
      </c>
      <c r="O55" s="5">
        <v>-1039971000000</v>
      </c>
      <c r="P55" s="5">
        <v>-968142000000</v>
      </c>
      <c r="Q55" s="5">
        <v>-1028852000000</v>
      </c>
      <c r="R55" s="5">
        <v>-633763000000</v>
      </c>
      <c r="S55" s="5">
        <v>-557949000000</v>
      </c>
      <c r="T55" s="5">
        <v>-649200000000</v>
      </c>
      <c r="U55" s="5">
        <v>-781009000000</v>
      </c>
      <c r="V55" s="5">
        <v>-822802000000</v>
      </c>
      <c r="W55" s="5">
        <v>-1863644000000</v>
      </c>
      <c r="X55" s="5">
        <v>-358470000000</v>
      </c>
      <c r="Y55" s="5">
        <v>-272315000000</v>
      </c>
      <c r="Z55" s="5">
        <v>-279941000000</v>
      </c>
    </row>
    <row r="56" spans="2:26" ht="15.5" x14ac:dyDescent="0.35">
      <c r="C56" t="s">
        <v>83</v>
      </c>
      <c r="D56" s="5">
        <v>-1584343000000</v>
      </c>
      <c r="E56" s="5">
        <v>-2336321000000</v>
      </c>
      <c r="F56" s="5">
        <v>-1738331000000</v>
      </c>
      <c r="G56" s="5">
        <v>-1449425000000</v>
      </c>
      <c r="I56" s="5">
        <v>-6040414000000</v>
      </c>
      <c r="J56" s="5">
        <v>-5593588000000</v>
      </c>
      <c r="K56" s="5">
        <v>-4741675000000</v>
      </c>
      <c r="L56" s="5">
        <v>-4561392000000</v>
      </c>
      <c r="M56" s="5">
        <v>-3663613000000</v>
      </c>
      <c r="N56" s="5">
        <v>-3353253000000</v>
      </c>
      <c r="O56" s="5">
        <v>-3585671000000</v>
      </c>
      <c r="P56" s="5">
        <v>-3371034000000</v>
      </c>
      <c r="Q56" s="5">
        <v>-2698558000000</v>
      </c>
      <c r="R56" s="5">
        <v>-2320891000000</v>
      </c>
      <c r="S56" s="5">
        <v>-2558012000000</v>
      </c>
      <c r="T56" s="5">
        <v>-2555242000000</v>
      </c>
      <c r="U56" s="5">
        <v>-1994657000000</v>
      </c>
      <c r="V56" s="5">
        <v>-2131852000000</v>
      </c>
      <c r="W56" s="5">
        <v>-714779000000</v>
      </c>
      <c r="X56" s="5">
        <v>-1274707000000</v>
      </c>
      <c r="Y56" s="5">
        <v>-1230000000000</v>
      </c>
      <c r="Z56" s="5">
        <v>-1060600000000</v>
      </c>
    </row>
    <row r="57" spans="2:26" ht="15.5" x14ac:dyDescent="0.35">
      <c r="C57" t="s">
        <v>86</v>
      </c>
      <c r="D57" s="5">
        <v>3521659000000</v>
      </c>
      <c r="E57" s="5">
        <v>2206357000000</v>
      </c>
      <c r="F57" s="5">
        <v>5158898000000</v>
      </c>
      <c r="G57" s="5">
        <v>5237577000000</v>
      </c>
      <c r="I57" s="5">
        <v>22065298000000</v>
      </c>
      <c r="J57" s="5">
        <v>27181530000000</v>
      </c>
      <c r="K57" s="5">
        <v>29723143000000</v>
      </c>
      <c r="L57" s="5">
        <v>29132716000000</v>
      </c>
      <c r="M57" s="5">
        <v>14875615000000</v>
      </c>
      <c r="N57" s="5">
        <v>8293977000000</v>
      </c>
      <c r="O57" s="5">
        <v>16605011000000</v>
      </c>
      <c r="P57" s="5">
        <v>16770350000000</v>
      </c>
      <c r="Q57" s="5">
        <v>10756462000000</v>
      </c>
      <c r="R57" s="5">
        <v>6706310000000</v>
      </c>
      <c r="S57" s="5">
        <v>8586332000000</v>
      </c>
      <c r="T57" s="5">
        <v>8865967000000</v>
      </c>
      <c r="U57" s="5">
        <v>6741152000000</v>
      </c>
      <c r="V57" s="5">
        <v>7566345000000</v>
      </c>
      <c r="W57" s="5">
        <v>7615098000000</v>
      </c>
      <c r="X57" s="5">
        <v>5162521000000</v>
      </c>
      <c r="Y57" s="5">
        <v>5168744000000</v>
      </c>
      <c r="Z57" s="5">
        <v>4158663000000</v>
      </c>
    </row>
    <row r="58" spans="2:26" ht="15.5" x14ac:dyDescent="0.35">
      <c r="C58" t="s">
        <v>87</v>
      </c>
      <c r="D58" s="5">
        <v>-2834249000000</v>
      </c>
      <c r="E58" s="5">
        <v>-891606000000</v>
      </c>
      <c r="F58" s="5">
        <v>-464075000000</v>
      </c>
      <c r="G58" s="5">
        <v>-756078000000</v>
      </c>
      <c r="I58" s="5">
        <v>-1883131000000</v>
      </c>
      <c r="J58" s="5">
        <v>-1284478000000</v>
      </c>
      <c r="K58" s="5">
        <v>-1002803000000</v>
      </c>
      <c r="L58" s="5">
        <v>313325000000</v>
      </c>
      <c r="M58" s="5">
        <v>-413365000000</v>
      </c>
      <c r="N58" s="5">
        <v>-1282791000000</v>
      </c>
      <c r="O58" s="5">
        <v>-1128126000000</v>
      </c>
      <c r="P58" s="5">
        <v>-1061631000000</v>
      </c>
      <c r="Q58" s="5">
        <v>-233805000000</v>
      </c>
      <c r="R58" s="5">
        <v>23720000000</v>
      </c>
      <c r="S58" s="5">
        <v>-4393586000000</v>
      </c>
      <c r="T58" s="5">
        <v>-2244109000000</v>
      </c>
      <c r="U58" s="5">
        <v>-153815000000</v>
      </c>
      <c r="V58" s="5">
        <v>-119590000000</v>
      </c>
      <c r="W58" s="5">
        <v>169479000000</v>
      </c>
      <c r="X58" s="5">
        <v>-101261000000</v>
      </c>
      <c r="Y58" s="5">
        <v>275494000000</v>
      </c>
      <c r="Z58" s="5">
        <v>-306716000000</v>
      </c>
    </row>
    <row r="59" spans="2:26" ht="15.5" x14ac:dyDescent="0.35">
      <c r="C59" t="s">
        <v>89</v>
      </c>
      <c r="D59" s="5">
        <v>225687000000</v>
      </c>
      <c r="E59" s="5">
        <v>270884000000</v>
      </c>
      <c r="F59" s="5">
        <v>319682000000</v>
      </c>
      <c r="G59" s="5">
        <v>311562000000</v>
      </c>
      <c r="I59" s="5">
        <v>1244489000000</v>
      </c>
      <c r="J59" s="5">
        <v>1150154000000</v>
      </c>
      <c r="K59" s="5">
        <v>1126994000000</v>
      </c>
      <c r="L59" s="5">
        <v>998148000000</v>
      </c>
      <c r="M59" s="5">
        <v>871973000000</v>
      </c>
      <c r="N59" s="5">
        <v>758513000000</v>
      </c>
      <c r="O59" s="5">
        <v>616712000000</v>
      </c>
      <c r="P59" s="5">
        <v>764213000000</v>
      </c>
      <c r="Q59" s="5">
        <v>1016075000000</v>
      </c>
      <c r="R59" s="5">
        <v>682184000000</v>
      </c>
      <c r="S59" s="5">
        <v>396017000000</v>
      </c>
      <c r="T59" s="5">
        <v>432086000000</v>
      </c>
      <c r="U59" s="5">
        <v>270451000000</v>
      </c>
      <c r="V59" s="5">
        <v>230019000000</v>
      </c>
      <c r="W59" s="5">
        <v>228843000000</v>
      </c>
      <c r="X59" s="5">
        <v>66941000000</v>
      </c>
      <c r="Y59" s="5">
        <v>99699000000</v>
      </c>
      <c r="Z59" s="5">
        <v>93380000000</v>
      </c>
    </row>
    <row r="60" spans="2:26" ht="15.5" x14ac:dyDescent="0.35">
      <c r="C60" t="s">
        <v>27</v>
      </c>
      <c r="D60" s="5">
        <v>-618023000000</v>
      </c>
      <c r="E60" s="5">
        <v>-621857000000</v>
      </c>
      <c r="F60" s="5">
        <v>-624112000000</v>
      </c>
      <c r="G60" s="5">
        <v>-664489000000</v>
      </c>
      <c r="I60" s="5">
        <v>-2625818000000</v>
      </c>
      <c r="J60" s="5">
        <v>-2650579000000</v>
      </c>
      <c r="K60" s="5">
        <v>-1879411000000</v>
      </c>
      <c r="L60" s="5">
        <v>-759935000000</v>
      </c>
      <c r="M60" s="5">
        <v>-754155000000</v>
      </c>
      <c r="N60" s="5">
        <v>-1539907000000</v>
      </c>
      <c r="O60" s="5">
        <v>-2333765000000</v>
      </c>
      <c r="P60" s="5">
        <v>-1437596000000</v>
      </c>
      <c r="Q60" s="5">
        <v>-874451000000</v>
      </c>
      <c r="R60" s="5">
        <v>-490726000000</v>
      </c>
      <c r="S60" s="5">
        <v>-323654000000</v>
      </c>
      <c r="T60" s="5">
        <v>-277755000000</v>
      </c>
      <c r="U60" s="5">
        <v>-287492000000</v>
      </c>
      <c r="V60" s="5">
        <v>-289123000000</v>
      </c>
      <c r="W60" s="5">
        <v>-267646000000</v>
      </c>
      <c r="X60" s="5">
        <v>-207141000000</v>
      </c>
      <c r="Y60" s="5">
        <v>-188467000000</v>
      </c>
      <c r="Z60" s="5">
        <v>-283117000000</v>
      </c>
    </row>
    <row r="61" spans="2:26" ht="15.5" x14ac:dyDescent="0.35">
      <c r="C61" t="s">
        <v>90</v>
      </c>
      <c r="W61" s="5">
        <v>120010000000</v>
      </c>
      <c r="X61" s="5">
        <v>22242000000</v>
      </c>
      <c r="Y61" s="5">
        <v>283105000000</v>
      </c>
      <c r="Z61" s="5">
        <v>-234174000000</v>
      </c>
    </row>
    <row r="62" spans="2:26" ht="15.5" x14ac:dyDescent="0.35">
      <c r="C62" t="s">
        <v>88</v>
      </c>
      <c r="W62" s="5">
        <v>66665000000</v>
      </c>
      <c r="X62" s="5">
        <v>37312000000</v>
      </c>
      <c r="Y62" s="5">
        <v>48996000000</v>
      </c>
      <c r="Z62" s="5">
        <v>68064000000</v>
      </c>
    </row>
    <row r="63" spans="2:26" ht="15.5" x14ac:dyDescent="0.35">
      <c r="C63" t="s">
        <v>92</v>
      </c>
      <c r="F63" s="5">
        <v>636824000000</v>
      </c>
      <c r="G63" s="5">
        <v>-636824000000</v>
      </c>
      <c r="L63" s="5">
        <v>635915000000</v>
      </c>
      <c r="M63" s="5">
        <v>449108000000</v>
      </c>
      <c r="N63" s="5">
        <v>322638000000</v>
      </c>
      <c r="O63" s="5">
        <v>400367000000</v>
      </c>
      <c r="P63" s="5">
        <v>306776000000</v>
      </c>
      <c r="Q63" s="5">
        <v>170800000000</v>
      </c>
      <c r="R63" s="5">
        <v>65866000000</v>
      </c>
      <c r="S63" s="5">
        <v>87460000000</v>
      </c>
      <c r="T63" s="5">
        <v>55016000000</v>
      </c>
      <c r="U63" s="5">
        <v>63693000000</v>
      </c>
    </row>
    <row r="64" spans="2:26" ht="15.5" x14ac:dyDescent="0.35">
      <c r="C64" t="s">
        <v>779</v>
      </c>
      <c r="D64" s="5">
        <v>545558000000</v>
      </c>
      <c r="E64" s="5">
        <v>-545558000000</v>
      </c>
      <c r="F64" s="5">
        <v>-245576000000</v>
      </c>
      <c r="I64" s="5">
        <v>-245576000000</v>
      </c>
      <c r="J64" s="5">
        <v>637377000000</v>
      </c>
      <c r="K64" s="5">
        <v>635038000000</v>
      </c>
    </row>
    <row r="65" spans="2:26" ht="15.5" x14ac:dyDescent="0.35">
      <c r="C65" t="s">
        <v>85</v>
      </c>
      <c r="D65" s="5">
        <v>90330000000</v>
      </c>
      <c r="E65" s="5">
        <v>9237000000</v>
      </c>
      <c r="F65" s="5">
        <v>-18494000000</v>
      </c>
      <c r="G65" s="5">
        <v>137573000000</v>
      </c>
      <c r="I65" s="5">
        <v>389208000000</v>
      </c>
      <c r="J65" s="5">
        <v>769454000000</v>
      </c>
      <c r="K65" s="5">
        <v>1421816000000</v>
      </c>
      <c r="L65" s="5">
        <v>2351626000000</v>
      </c>
      <c r="M65" s="5">
        <v>389300000000</v>
      </c>
      <c r="N65" s="5">
        <v>-326325000000</v>
      </c>
      <c r="O65" s="5">
        <v>-292317000000</v>
      </c>
      <c r="P65" s="5">
        <v>482419000000</v>
      </c>
      <c r="Q65" s="5">
        <v>279388000000</v>
      </c>
      <c r="R65" s="5">
        <v>80279000000</v>
      </c>
      <c r="S65" s="5">
        <v>-964106000000</v>
      </c>
      <c r="T65" s="5">
        <v>-512422000000</v>
      </c>
      <c r="U65" s="5">
        <v>188549000000</v>
      </c>
      <c r="V65" s="5">
        <v>82892000000</v>
      </c>
      <c r="W65" s="5">
        <v>5334000000</v>
      </c>
    </row>
    <row r="66" spans="2:26" ht="15.5" x14ac:dyDescent="0.35">
      <c r="C66" t="s">
        <v>94</v>
      </c>
      <c r="D66" s="5">
        <v>-2834249000000</v>
      </c>
      <c r="E66" s="5">
        <v>-891606000000</v>
      </c>
      <c r="F66" s="5">
        <v>-464075000000</v>
      </c>
      <c r="G66" s="5">
        <v>-756078000000</v>
      </c>
      <c r="I66" s="5">
        <v>-1883131000000</v>
      </c>
      <c r="J66" s="5">
        <v>-1284478000000</v>
      </c>
      <c r="K66" s="5">
        <v>-1002803000000</v>
      </c>
      <c r="L66" s="5">
        <v>313325000000</v>
      </c>
      <c r="M66" s="5">
        <v>-413365000000</v>
      </c>
      <c r="N66" s="5">
        <v>-1282791000000</v>
      </c>
      <c r="O66" s="5">
        <v>-1128126000000</v>
      </c>
      <c r="P66" s="5">
        <v>-1061631000000</v>
      </c>
      <c r="Q66" s="5">
        <v>-233805000000</v>
      </c>
      <c r="R66" s="5">
        <v>23720000000</v>
      </c>
      <c r="S66" s="5">
        <v>-4393586000000</v>
      </c>
      <c r="T66" s="5">
        <v>-2244109000000</v>
      </c>
      <c r="U66" s="5">
        <v>-153815000000</v>
      </c>
      <c r="V66" s="5">
        <v>-119590000000</v>
      </c>
      <c r="W66" s="5">
        <v>169479000000</v>
      </c>
      <c r="X66" s="5">
        <v>-101261000000</v>
      </c>
      <c r="Y66" s="5">
        <v>275494000000</v>
      </c>
      <c r="Z66" s="5">
        <v>-306716000000</v>
      </c>
    </row>
    <row r="67" spans="2:26" ht="15.5" x14ac:dyDescent="0.35">
      <c r="C67" t="s">
        <v>29</v>
      </c>
      <c r="D67" s="5">
        <v>687410000000</v>
      </c>
      <c r="E67" s="5">
        <v>1314751000000</v>
      </c>
      <c r="F67" s="5">
        <v>4694823000000</v>
      </c>
      <c r="G67" s="5">
        <v>4481499000000</v>
      </c>
      <c r="I67" s="5">
        <v>20182167000000</v>
      </c>
      <c r="J67" s="5">
        <v>25897052000000</v>
      </c>
      <c r="K67" s="5">
        <v>28720340000000</v>
      </c>
      <c r="L67" s="5">
        <v>29446041000000</v>
      </c>
      <c r="M67" s="5">
        <v>14462250000000</v>
      </c>
      <c r="N67" s="5">
        <v>7011186000000</v>
      </c>
      <c r="O67" s="5">
        <v>15476885000000</v>
      </c>
      <c r="P67" s="5">
        <v>15708719000000</v>
      </c>
      <c r="Q67" s="5">
        <v>10522657000000</v>
      </c>
      <c r="R67" s="5">
        <v>6730030000000</v>
      </c>
      <c r="S67" s="5">
        <v>4192746000000</v>
      </c>
      <c r="T67" s="5">
        <v>6621858000000</v>
      </c>
      <c r="U67" s="5">
        <v>6587337000000</v>
      </c>
      <c r="V67" s="5">
        <v>7446755000000</v>
      </c>
      <c r="W67" s="5">
        <v>7784577000000</v>
      </c>
      <c r="X67" s="5">
        <v>5061260000000</v>
      </c>
      <c r="Y67" s="5">
        <v>5444238000000</v>
      </c>
      <c r="Z67" s="5">
        <v>3851947000000</v>
      </c>
    </row>
    <row r="68" spans="2:26" ht="15.5" x14ac:dyDescent="0.35">
      <c r="C68" t="s">
        <v>28</v>
      </c>
      <c r="D68" s="5">
        <v>-630191000000</v>
      </c>
      <c r="E68" s="5">
        <v>-629749000000</v>
      </c>
      <c r="F68" s="5">
        <v>-1266330000000</v>
      </c>
      <c r="G68" s="5">
        <v>-1102700000000</v>
      </c>
      <c r="I68" s="5">
        <v>-5005403000000</v>
      </c>
      <c r="J68" s="5">
        <v>-5778523000000</v>
      </c>
      <c r="K68" s="5">
        <v>-6590244000000</v>
      </c>
      <c r="L68" s="5">
        <v>-6452368000000</v>
      </c>
      <c r="M68" s="5">
        <v>-3853983000000</v>
      </c>
      <c r="N68" s="5">
        <v>-1378761000000</v>
      </c>
      <c r="O68" s="5">
        <v>-4342244000000</v>
      </c>
      <c r="P68" s="5">
        <v>-4210310000000</v>
      </c>
      <c r="Q68" s="5">
        <v>-2849335000000</v>
      </c>
      <c r="R68" s="5">
        <v>-1625553000000</v>
      </c>
      <c r="S68" s="5">
        <v>-1400307000000</v>
      </c>
      <c r="T68" s="5">
        <v>-1781888000000</v>
      </c>
      <c r="U68" s="5">
        <v>-1788559000000</v>
      </c>
      <c r="V68" s="5">
        <v>-1693413000000</v>
      </c>
      <c r="W68" s="5">
        <v>-1885071000000</v>
      </c>
      <c r="X68" s="5">
        <v>-1186745000000</v>
      </c>
      <c r="Y68" s="5">
        <v>-1594543000000</v>
      </c>
      <c r="Z68" s="5">
        <v>-1166512000000</v>
      </c>
    </row>
    <row r="69" spans="2:26" ht="15.5" x14ac:dyDescent="0.35">
      <c r="C69" t="s">
        <v>95</v>
      </c>
      <c r="D69" s="5">
        <v>57219000000</v>
      </c>
      <c r="E69" s="5">
        <v>685002000000</v>
      </c>
      <c r="F69" s="5">
        <v>3428493000000</v>
      </c>
      <c r="G69" s="5">
        <v>3378799000000</v>
      </c>
      <c r="I69" s="5">
        <v>15176764000000</v>
      </c>
      <c r="J69" s="5">
        <v>20118529000000</v>
      </c>
      <c r="K69" s="5">
        <v>22130096000000</v>
      </c>
      <c r="L69" s="5">
        <v>22993673000000</v>
      </c>
      <c r="M69" s="5">
        <v>10608267000000</v>
      </c>
      <c r="N69" s="5">
        <v>5632425000000</v>
      </c>
      <c r="O69" s="5">
        <v>11134641000000</v>
      </c>
      <c r="P69" s="5">
        <v>11498409000000</v>
      </c>
      <c r="Q69" s="5">
        <v>7673322000000</v>
      </c>
      <c r="R69" s="5">
        <v>5104477000000</v>
      </c>
      <c r="S69" s="5">
        <v>2792439000000</v>
      </c>
      <c r="T69" s="5">
        <v>4839970000000</v>
      </c>
      <c r="U69" s="5">
        <v>4798778000000</v>
      </c>
      <c r="V69" s="5">
        <v>5753342000000</v>
      </c>
      <c r="W69" s="5">
        <v>5899506000000</v>
      </c>
      <c r="X69" s="5">
        <v>3874515000000</v>
      </c>
      <c r="Y69" s="5">
        <v>3849695000000</v>
      </c>
      <c r="Z69" s="5">
        <v>2685435000000</v>
      </c>
    </row>
    <row r="70" spans="2:26" ht="15.5" x14ac:dyDescent="0.35">
      <c r="C70" t="s">
        <v>96</v>
      </c>
      <c r="X70" s="5">
        <v>-1584000000</v>
      </c>
      <c r="Y70" s="5">
        <v>-32154000000</v>
      </c>
      <c r="Z70" s="5">
        <v>-24693000000</v>
      </c>
    </row>
    <row r="71" spans="2:26" ht="15.5" x14ac:dyDescent="0.35">
      <c r="C71" t="s">
        <v>97</v>
      </c>
      <c r="D71" s="5">
        <v>57219000000</v>
      </c>
      <c r="E71" s="5">
        <v>685002000000</v>
      </c>
      <c r="F71" s="5">
        <v>3428493000000</v>
      </c>
      <c r="G71" s="5">
        <v>3378799000000</v>
      </c>
      <c r="I71" s="5">
        <v>15176764000000</v>
      </c>
      <c r="J71" s="5">
        <v>20118529000000</v>
      </c>
      <c r="K71" s="5">
        <v>22130096000000</v>
      </c>
      <c r="L71" s="5">
        <v>22993673000000</v>
      </c>
      <c r="M71" s="5">
        <v>10608267000000</v>
      </c>
      <c r="N71" s="5">
        <v>5632425000000</v>
      </c>
      <c r="O71" s="5">
        <v>11134641000000</v>
      </c>
      <c r="P71" s="5">
        <v>11498409000000</v>
      </c>
      <c r="Q71" s="5">
        <v>7673322000000</v>
      </c>
      <c r="R71" s="5">
        <v>5104477000000</v>
      </c>
      <c r="S71" s="5">
        <v>2792439000000</v>
      </c>
      <c r="T71" s="5">
        <v>4839970000000</v>
      </c>
      <c r="U71" s="5">
        <v>4798778000000</v>
      </c>
      <c r="V71" s="5">
        <v>5753342000000</v>
      </c>
      <c r="W71" s="5">
        <v>5899506000000</v>
      </c>
      <c r="X71" s="5">
        <v>3872931000000</v>
      </c>
      <c r="Y71" s="5">
        <v>3817541000000</v>
      </c>
      <c r="Z71" s="5">
        <v>2660742000000</v>
      </c>
    </row>
    <row r="72" spans="2:26" ht="15.5" x14ac:dyDescent="0.35">
      <c r="C72" t="s">
        <v>98</v>
      </c>
      <c r="D72" s="5">
        <v>5309066000000</v>
      </c>
      <c r="E72" s="5">
        <v>-1070874000000</v>
      </c>
      <c r="F72" s="5">
        <v>-1023436000000</v>
      </c>
      <c r="G72" s="5">
        <v>72097000000</v>
      </c>
      <c r="I72" s="5">
        <v>-749597000000</v>
      </c>
      <c r="J72" s="5">
        <v>2468492000000</v>
      </c>
      <c r="K72" s="5">
        <v>-987289000000</v>
      </c>
      <c r="L72" s="5">
        <v>5054921000000</v>
      </c>
      <c r="M72" s="5">
        <v>1343993000000</v>
      </c>
      <c r="N72" s="5">
        <v>-214462000000</v>
      </c>
      <c r="O72" s="5">
        <v>-2383785000000</v>
      </c>
      <c r="P72" s="5">
        <v>1041492000000</v>
      </c>
      <c r="Q72" s="5">
        <v>-373688000000</v>
      </c>
      <c r="R72" s="5">
        <v>90803000000</v>
      </c>
      <c r="S72" s="5">
        <v>519375000000</v>
      </c>
      <c r="T72" s="5">
        <v>83488000000</v>
      </c>
      <c r="U72" s="5">
        <v>1455696000000</v>
      </c>
      <c r="V72" s="5">
        <v>106846000000</v>
      </c>
      <c r="W72" s="5">
        <v>-36035000000</v>
      </c>
    </row>
    <row r="73" spans="2:26" ht="15.5" x14ac:dyDescent="0.35">
      <c r="C73" t="s">
        <v>99</v>
      </c>
      <c r="D73" s="5">
        <v>5366285000000</v>
      </c>
      <c r="E73" s="5">
        <v>-385872000000</v>
      </c>
      <c r="F73" s="5">
        <v>2405057000000</v>
      </c>
      <c r="G73" s="5">
        <v>3450896000000</v>
      </c>
      <c r="I73" s="5">
        <v>14427167000000</v>
      </c>
      <c r="J73" s="5">
        <v>22587021000000</v>
      </c>
      <c r="K73" s="5">
        <v>21142807000000</v>
      </c>
      <c r="L73" s="5">
        <v>28048594000000</v>
      </c>
      <c r="M73" s="5">
        <v>11952260000000</v>
      </c>
      <c r="N73" s="5">
        <v>5417963000000</v>
      </c>
      <c r="O73" s="5">
        <v>8750856000000</v>
      </c>
      <c r="P73" s="5">
        <v>12539901000000</v>
      </c>
      <c r="Q73" s="5">
        <v>7299634000000</v>
      </c>
      <c r="R73" s="5">
        <v>5195280000000</v>
      </c>
      <c r="S73" s="5">
        <v>3311814000000</v>
      </c>
      <c r="T73" s="5">
        <v>4923458000000</v>
      </c>
      <c r="U73" s="5">
        <v>6254474000000</v>
      </c>
      <c r="V73" s="5">
        <v>5860188000000</v>
      </c>
      <c r="W73" s="5">
        <v>5863471000000</v>
      </c>
    </row>
    <row r="74" spans="2:26" ht="15.5" x14ac:dyDescent="0.35">
      <c r="C74" t="s">
        <v>100</v>
      </c>
      <c r="D74" s="5">
        <v>57219000000</v>
      </c>
      <c r="E74" s="5">
        <v>685002000000</v>
      </c>
      <c r="F74" s="5">
        <v>3428493000000</v>
      </c>
      <c r="G74" s="5">
        <v>3378799000000</v>
      </c>
      <c r="I74" s="5">
        <v>15176764000000</v>
      </c>
      <c r="J74" s="5">
        <v>20118529000000</v>
      </c>
      <c r="K74" s="5">
        <v>22130096000000</v>
      </c>
      <c r="L74" s="5">
        <v>22993673000000</v>
      </c>
      <c r="M74" s="5">
        <v>10608267000000</v>
      </c>
      <c r="N74" s="5">
        <v>5632425000000</v>
      </c>
      <c r="O74" s="5">
        <v>11134641000000</v>
      </c>
      <c r="P74" s="5">
        <v>11498409000000</v>
      </c>
      <c r="Q74" s="5">
        <v>7673322000000</v>
      </c>
      <c r="R74" s="5">
        <v>5104477000000</v>
      </c>
      <c r="S74" s="5">
        <v>2792439000000</v>
      </c>
      <c r="T74" s="5">
        <v>4839970000000</v>
      </c>
      <c r="U74" s="5">
        <v>4798778000000</v>
      </c>
      <c r="V74" s="5">
        <v>5753342000000</v>
      </c>
      <c r="W74" s="5">
        <v>5899506000000</v>
      </c>
      <c r="X74" s="5">
        <v>3872931000000</v>
      </c>
      <c r="Y74" s="5">
        <v>3817541000000</v>
      </c>
      <c r="Z74" s="5">
        <v>2660742000000</v>
      </c>
    </row>
    <row r="75" spans="2:26" ht="15.5" x14ac:dyDescent="0.35">
      <c r="C75" t="s">
        <v>8</v>
      </c>
      <c r="D75" s="5">
        <v>5275955000000</v>
      </c>
      <c r="E75" s="5">
        <v>-395109000000</v>
      </c>
      <c r="F75" s="5">
        <v>2423551000000</v>
      </c>
      <c r="G75" s="5">
        <v>3313323000000</v>
      </c>
      <c r="I75" s="5">
        <v>14037959000000</v>
      </c>
      <c r="J75" s="5">
        <v>21817567000000</v>
      </c>
      <c r="K75" s="5">
        <v>19720991000000</v>
      </c>
      <c r="L75" s="5">
        <v>25696968000000</v>
      </c>
      <c r="M75" s="5">
        <v>11562960000000</v>
      </c>
      <c r="N75" s="5">
        <v>5744288000000</v>
      </c>
      <c r="O75" s="5">
        <v>9043173000000</v>
      </c>
      <c r="P75" s="5">
        <v>12057482000000</v>
      </c>
      <c r="Q75" s="5">
        <v>7020246000000</v>
      </c>
      <c r="R75" s="5">
        <v>5115001000000</v>
      </c>
      <c r="S75" s="5">
        <v>4275920000000</v>
      </c>
      <c r="T75" s="5">
        <v>5435880000000</v>
      </c>
      <c r="U75" s="5">
        <v>6065925000000</v>
      </c>
      <c r="V75" s="5">
        <v>5777296000000</v>
      </c>
      <c r="W75" s="5">
        <v>5858137000000</v>
      </c>
    </row>
    <row r="76" spans="2:26" ht="15.5" x14ac:dyDescent="0.35">
      <c r="C76" t="s">
        <v>102</v>
      </c>
      <c r="D76" s="5">
        <v>57219000000</v>
      </c>
      <c r="E76" s="5">
        <v>685002000000</v>
      </c>
      <c r="F76" s="5">
        <v>3428493000000</v>
      </c>
      <c r="G76" s="5">
        <v>3378799000000</v>
      </c>
      <c r="I76" s="5">
        <v>15176764000000</v>
      </c>
      <c r="J76" s="5">
        <v>20118529000000</v>
      </c>
      <c r="K76" s="5">
        <v>22130096000000</v>
      </c>
      <c r="L76" s="5">
        <v>22993673000000</v>
      </c>
      <c r="M76" s="5">
        <v>10608267000000</v>
      </c>
      <c r="N76" s="5">
        <v>5632425000000</v>
      </c>
      <c r="O76" s="5">
        <v>11134641000000</v>
      </c>
      <c r="P76" s="5">
        <v>11498409000000</v>
      </c>
      <c r="Q76" s="5">
        <v>7673322000000</v>
      </c>
      <c r="R76" s="5">
        <v>5104477000000</v>
      </c>
      <c r="S76" s="5">
        <v>2792439000000</v>
      </c>
      <c r="T76" s="5">
        <v>4839970000000</v>
      </c>
      <c r="U76" s="5">
        <v>4798778000000</v>
      </c>
      <c r="V76" s="5">
        <v>5753342000000</v>
      </c>
      <c r="W76" s="5">
        <v>5899506000000</v>
      </c>
      <c r="X76" s="5">
        <v>3872931000000</v>
      </c>
      <c r="Y76" s="5">
        <v>3817541000000</v>
      </c>
      <c r="Z76" s="5">
        <v>2660742000000</v>
      </c>
    </row>
    <row r="77" spans="2:26" ht="15.5" x14ac:dyDescent="0.35">
      <c r="C77" t="s">
        <v>103</v>
      </c>
      <c r="D77" s="5">
        <v>5366285000000</v>
      </c>
      <c r="E77" s="5">
        <v>-385872000000</v>
      </c>
      <c r="F77" s="5">
        <v>2405057000000</v>
      </c>
      <c r="G77" s="5">
        <v>3450896000000</v>
      </c>
      <c r="I77" s="5">
        <v>14427167000000</v>
      </c>
      <c r="J77" s="5">
        <v>22587021000000</v>
      </c>
      <c r="K77" s="5">
        <v>21142807000000</v>
      </c>
      <c r="L77" s="5">
        <v>28048594000000</v>
      </c>
      <c r="M77" s="5">
        <v>11952260000000</v>
      </c>
      <c r="N77" s="5">
        <v>5417963000000</v>
      </c>
      <c r="O77" s="5">
        <v>8750856000000</v>
      </c>
      <c r="P77" s="5">
        <v>12539901000000</v>
      </c>
      <c r="Q77" s="5">
        <v>7299634000000</v>
      </c>
      <c r="R77" s="5">
        <v>5195280000000</v>
      </c>
      <c r="S77" s="5">
        <v>3311814000000</v>
      </c>
      <c r="T77" s="5">
        <v>4923458000000</v>
      </c>
      <c r="U77" s="5">
        <v>6254474000000</v>
      </c>
      <c r="V77" s="5">
        <v>5860188000000</v>
      </c>
      <c r="W77" s="5">
        <v>5863471000000</v>
      </c>
    </row>
    <row r="78" spans="2:26" ht="15.5" x14ac:dyDescent="0.35">
      <c r="C78" t="s">
        <v>104</v>
      </c>
      <c r="D78" s="5">
        <v>5366285000000</v>
      </c>
      <c r="E78" s="5">
        <v>-385872000000</v>
      </c>
      <c r="F78" s="5">
        <v>2405057000000</v>
      </c>
      <c r="G78" s="5">
        <v>3450896000000</v>
      </c>
      <c r="I78" s="5">
        <v>14427167000000</v>
      </c>
      <c r="J78" s="5">
        <v>22587021000000</v>
      </c>
      <c r="K78" s="5">
        <v>21142807000000</v>
      </c>
      <c r="L78" s="5">
        <v>28048594000000</v>
      </c>
      <c r="M78" s="5">
        <v>11952260000000</v>
      </c>
      <c r="N78" s="5">
        <v>5417963000000</v>
      </c>
      <c r="O78" s="5">
        <v>8750856000000</v>
      </c>
      <c r="P78" s="5">
        <v>12539901000000</v>
      </c>
      <c r="Q78" s="5">
        <v>7299634000000</v>
      </c>
      <c r="R78" s="5">
        <v>5195280000000</v>
      </c>
      <c r="S78" s="5">
        <v>3311814000000</v>
      </c>
      <c r="T78" s="5">
        <v>4923458000000</v>
      </c>
      <c r="U78" s="5">
        <v>6254474000000</v>
      </c>
      <c r="V78" s="5">
        <v>5860188000000</v>
      </c>
      <c r="W78" s="5">
        <v>5863471000000</v>
      </c>
    </row>
    <row r="80" spans="2:26" ht="15.5" x14ac:dyDescent="0.35">
      <c r="B80" t="s">
        <v>105</v>
      </c>
      <c r="C80" t="s">
        <v>106</v>
      </c>
    </row>
    <row r="81" spans="3:26" ht="15.5" x14ac:dyDescent="0.35">
      <c r="C81" t="s">
        <v>107</v>
      </c>
    </row>
    <row r="82" spans="3:26" ht="15.5" x14ac:dyDescent="0.35">
      <c r="C82" t="s">
        <v>20</v>
      </c>
      <c r="D82" s="5">
        <v>18653672000000</v>
      </c>
      <c r="E82" s="5">
        <v>20562639000000</v>
      </c>
      <c r="F82" s="5">
        <v>26570772000000</v>
      </c>
      <c r="G82" s="5">
        <v>28320210000000</v>
      </c>
      <c r="I82" s="5">
        <v>26570772000000</v>
      </c>
      <c r="J82" s="5">
        <v>25092519000000</v>
      </c>
      <c r="K82" s="5">
        <v>18596609000000</v>
      </c>
      <c r="L82" s="5">
        <v>38281513000000</v>
      </c>
      <c r="M82" s="5">
        <v>33321741000000</v>
      </c>
      <c r="N82" s="5">
        <v>20498574000000</v>
      </c>
      <c r="O82" s="5">
        <v>12090661000000</v>
      </c>
      <c r="P82" s="5">
        <v>13438175000000</v>
      </c>
      <c r="Q82" s="5">
        <v>20831489000000</v>
      </c>
      <c r="R82" s="5">
        <v>19460864000000</v>
      </c>
      <c r="S82" s="5">
        <v>15413210000000</v>
      </c>
      <c r="T82" s="5">
        <v>10059803000000</v>
      </c>
      <c r="U82" s="5">
        <v>7935870000000</v>
      </c>
      <c r="V82" s="5">
        <v>3995265000000</v>
      </c>
      <c r="W82" s="5">
        <v>7135386000000</v>
      </c>
      <c r="X82" s="5">
        <v>1343220000000</v>
      </c>
      <c r="Y82" s="5">
        <v>2769187000000</v>
      </c>
      <c r="Z82" s="5">
        <v>3324942000000</v>
      </c>
    </row>
    <row r="83" spans="3:26" ht="15.5" x14ac:dyDescent="0.35">
      <c r="C83" t="s">
        <v>780</v>
      </c>
    </row>
    <row r="84" spans="3:26" ht="15.5" x14ac:dyDescent="0.35">
      <c r="C84" t="s">
        <v>109</v>
      </c>
      <c r="D84" s="5">
        <v>496671000000</v>
      </c>
      <c r="E84" s="5">
        <v>477771000000</v>
      </c>
      <c r="F84" s="5">
        <v>472368000000</v>
      </c>
      <c r="G84" s="5">
        <v>468117000000</v>
      </c>
      <c r="I84" s="5">
        <v>472368000000</v>
      </c>
      <c r="J84" s="5">
        <v>494985000000</v>
      </c>
      <c r="K84" s="5">
        <v>124079000000</v>
      </c>
      <c r="L84" s="5">
        <v>155000000</v>
      </c>
      <c r="M84" s="5">
        <v>55834000000</v>
      </c>
      <c r="N84" s="5">
        <v>114082000000</v>
      </c>
      <c r="O84" s="5">
        <v>178627000000</v>
      </c>
      <c r="P84" s="5">
        <v>5612000000</v>
      </c>
      <c r="Q84" s="5">
        <v>69001000000</v>
      </c>
      <c r="R84" s="5">
        <v>480324000000</v>
      </c>
    </row>
    <row r="85" spans="3:26" ht="15.5" x14ac:dyDescent="0.35">
      <c r="C85" t="s">
        <v>110</v>
      </c>
      <c r="D85" s="5">
        <v>581194000000</v>
      </c>
      <c r="E85" s="5">
        <v>766600000000</v>
      </c>
      <c r="F85" s="5">
        <v>1132969000000</v>
      </c>
      <c r="G85" s="5">
        <v>1520668000000</v>
      </c>
      <c r="I85" s="5">
        <v>1132969000000</v>
      </c>
      <c r="J85" s="5">
        <v>862796000000</v>
      </c>
      <c r="K85" s="5">
        <v>603536000000</v>
      </c>
      <c r="L85" s="5">
        <v>507604000000</v>
      </c>
      <c r="M85" s="5">
        <v>388899000000</v>
      </c>
      <c r="N85" s="5">
        <v>445983000000</v>
      </c>
      <c r="O85" s="5">
        <v>382178000000</v>
      </c>
      <c r="P85" s="5">
        <v>442129000000</v>
      </c>
      <c r="Q85" s="5">
        <v>629911000000</v>
      </c>
      <c r="R85" s="5">
        <v>232140000000</v>
      </c>
      <c r="S85" s="5">
        <v>393767000000</v>
      </c>
      <c r="T85" s="5">
        <v>560529000000</v>
      </c>
      <c r="U85" s="5">
        <v>244754000000</v>
      </c>
      <c r="V85" s="5">
        <v>185488000000</v>
      </c>
      <c r="W85" s="5">
        <v>131949000000</v>
      </c>
      <c r="X85" s="5">
        <v>87468000000</v>
      </c>
      <c r="Y85" s="5">
        <v>100012000000</v>
      </c>
      <c r="Z85" s="5">
        <v>82027000000</v>
      </c>
    </row>
    <row r="86" spans="3:26" ht="15.5" x14ac:dyDescent="0.35">
      <c r="C86" t="s">
        <v>111</v>
      </c>
      <c r="D86" s="5">
        <v>30876000000</v>
      </c>
      <c r="E86" s="5">
        <v>44561000000</v>
      </c>
      <c r="F86" s="5">
        <v>87548000000</v>
      </c>
      <c r="G86" s="5">
        <v>1309302000000</v>
      </c>
      <c r="I86" s="5">
        <v>87548000000</v>
      </c>
      <c r="J86" s="5">
        <v>70309000000</v>
      </c>
      <c r="K86" s="5">
        <v>52238000000</v>
      </c>
      <c r="L86" s="5">
        <v>75823000000</v>
      </c>
      <c r="M86" s="5">
        <v>51073000000</v>
      </c>
      <c r="N86" s="5">
        <v>37490000000</v>
      </c>
      <c r="O86" s="5">
        <v>54832000000</v>
      </c>
      <c r="P86" s="5">
        <v>36290000000</v>
      </c>
      <c r="Q86" s="5">
        <v>240866000000</v>
      </c>
      <c r="R86" s="5">
        <v>253069000000</v>
      </c>
      <c r="S86" s="5">
        <v>86111000000</v>
      </c>
      <c r="T86" s="5">
        <v>98503000000</v>
      </c>
      <c r="U86" s="5">
        <v>61157000000</v>
      </c>
      <c r="V86" s="5">
        <v>82544000000</v>
      </c>
      <c r="W86" s="5">
        <v>113068000000</v>
      </c>
      <c r="X86" s="5">
        <v>30913000000</v>
      </c>
    </row>
    <row r="87" spans="3:26" ht="15.5" x14ac:dyDescent="0.35">
      <c r="C87" t="s">
        <v>112</v>
      </c>
      <c r="D87" s="5">
        <v>496671000000</v>
      </c>
      <c r="E87" s="5">
        <v>477771000000</v>
      </c>
      <c r="F87" s="5">
        <v>472368000000</v>
      </c>
      <c r="G87" s="5">
        <v>468117000000</v>
      </c>
      <c r="I87" s="5">
        <v>472368000000</v>
      </c>
      <c r="J87" s="5">
        <v>494985000000</v>
      </c>
      <c r="K87" s="5">
        <v>124079000000</v>
      </c>
      <c r="L87" s="5">
        <v>155000000</v>
      </c>
      <c r="M87" s="5">
        <v>55834000000</v>
      </c>
      <c r="N87" s="5">
        <v>114082000000</v>
      </c>
      <c r="O87" s="5">
        <v>178627000000</v>
      </c>
      <c r="P87" s="5">
        <v>5612000000</v>
      </c>
      <c r="Q87" s="5">
        <v>69001000000</v>
      </c>
      <c r="R87" s="5">
        <v>480324000000</v>
      </c>
    </row>
    <row r="88" spans="3:26" ht="15.5" x14ac:dyDescent="0.35">
      <c r="C88" t="s">
        <v>113</v>
      </c>
      <c r="D88" s="5">
        <v>2198074000000</v>
      </c>
      <c r="E88" s="5">
        <v>3218742000000</v>
      </c>
      <c r="F88" s="5">
        <v>3192272000000</v>
      </c>
      <c r="G88" s="5">
        <v>3237514000000</v>
      </c>
      <c r="I88" s="5">
        <v>3192272000000</v>
      </c>
      <c r="J88" s="5">
        <v>3586588000000</v>
      </c>
      <c r="K88" s="5">
        <v>3179414000000</v>
      </c>
      <c r="L88" s="5">
        <v>3268468000000</v>
      </c>
      <c r="M88" s="5">
        <v>2471692000000</v>
      </c>
    </row>
    <row r="89" spans="3:26" ht="15.5" x14ac:dyDescent="0.35">
      <c r="C89" t="s">
        <v>114</v>
      </c>
      <c r="D89" s="5">
        <v>2198074000000</v>
      </c>
      <c r="E89" s="5">
        <v>3218742000000</v>
      </c>
      <c r="F89" s="5">
        <v>3192272000000</v>
      </c>
      <c r="G89" s="5">
        <v>3237514000000</v>
      </c>
      <c r="I89" s="5">
        <v>3192272000000</v>
      </c>
      <c r="J89" s="5">
        <v>3586588000000</v>
      </c>
      <c r="K89" s="5">
        <v>3179414000000</v>
      </c>
      <c r="L89" s="5">
        <v>3268468000000</v>
      </c>
      <c r="M89" s="5">
        <v>2471692000000</v>
      </c>
    </row>
    <row r="90" spans="3:26" ht="15.5" x14ac:dyDescent="0.35">
      <c r="C90" t="s">
        <v>781</v>
      </c>
    </row>
    <row r="91" spans="3:26" ht="15.5" x14ac:dyDescent="0.35">
      <c r="C91" t="s">
        <v>782</v>
      </c>
    </row>
    <row r="92" spans="3:26" ht="15.5" x14ac:dyDescent="0.35">
      <c r="C92" t="s">
        <v>115</v>
      </c>
      <c r="D92" s="5">
        <v>112284000000</v>
      </c>
      <c r="E92" s="5">
        <v>106857000000</v>
      </c>
      <c r="F92" s="5">
        <v>105530000000</v>
      </c>
      <c r="G92" s="5">
        <v>117031000000</v>
      </c>
      <c r="I92" s="5">
        <v>105530000000</v>
      </c>
      <c r="J92" s="5">
        <v>98831000000</v>
      </c>
      <c r="K92" s="5">
        <v>82497000000</v>
      </c>
      <c r="L92" s="5">
        <v>254602000000</v>
      </c>
      <c r="M92" s="5">
        <v>206054000000</v>
      </c>
      <c r="N92" s="5">
        <v>194714000000</v>
      </c>
      <c r="O92" s="5">
        <v>175274000000</v>
      </c>
      <c r="P92" s="5">
        <v>164219000000</v>
      </c>
    </row>
    <row r="93" spans="3:26" ht="15.5" x14ac:dyDescent="0.35">
      <c r="C93" t="s">
        <v>783</v>
      </c>
      <c r="D93" s="5">
        <v>42113000000</v>
      </c>
      <c r="E93" s="5">
        <v>44581000000</v>
      </c>
      <c r="F93" s="5">
        <v>28698000000</v>
      </c>
      <c r="G93" s="5">
        <v>61969000000</v>
      </c>
      <c r="I93" s="5">
        <v>28698000000</v>
      </c>
      <c r="J93" s="5">
        <v>158617000000</v>
      </c>
      <c r="K93" s="5">
        <v>111259000000</v>
      </c>
      <c r="L93" s="5">
        <v>36866000000</v>
      </c>
      <c r="M93" s="5">
        <v>59207000000</v>
      </c>
      <c r="N93" s="5">
        <v>48693000000</v>
      </c>
      <c r="O93" s="5">
        <v>226471000000</v>
      </c>
      <c r="P93" s="5">
        <v>929250000000</v>
      </c>
      <c r="Q93" s="5">
        <v>344763000000</v>
      </c>
      <c r="R93" s="5">
        <v>368061000000</v>
      </c>
      <c r="S93" s="5">
        <v>312301000000</v>
      </c>
    </row>
    <row r="94" spans="3:26" ht="15.5" x14ac:dyDescent="0.35">
      <c r="C94" t="s">
        <v>784</v>
      </c>
      <c r="D94" s="5">
        <v>42113000000</v>
      </c>
      <c r="E94" s="5">
        <v>44581000000</v>
      </c>
      <c r="F94" s="5">
        <v>28698000000</v>
      </c>
      <c r="G94" s="5">
        <v>61969000000</v>
      </c>
      <c r="I94" s="5">
        <v>28698000000</v>
      </c>
      <c r="J94" s="5">
        <v>158617000000</v>
      </c>
      <c r="K94" s="5">
        <v>111259000000</v>
      </c>
      <c r="L94" s="5">
        <v>36866000000</v>
      </c>
      <c r="M94" s="5">
        <v>59207000000</v>
      </c>
      <c r="N94" s="5">
        <v>48693000000</v>
      </c>
      <c r="O94" s="5">
        <v>226471000000</v>
      </c>
      <c r="P94" s="5">
        <v>929250000000</v>
      </c>
      <c r="Q94" s="5">
        <v>344763000000</v>
      </c>
      <c r="R94" s="5">
        <v>368061000000</v>
      </c>
      <c r="S94" s="5">
        <v>312301000000</v>
      </c>
    </row>
    <row r="95" spans="3:26" ht="15.5" x14ac:dyDescent="0.35">
      <c r="C95" t="s">
        <v>85</v>
      </c>
      <c r="D95" s="5">
        <v>3152622000000</v>
      </c>
      <c r="E95" s="5">
        <v>-946369000000</v>
      </c>
      <c r="F95" s="5">
        <v>1403015000000</v>
      </c>
      <c r="G95" s="5">
        <v>4247080000000</v>
      </c>
      <c r="I95" s="5">
        <v>1403015000000</v>
      </c>
      <c r="J95" s="5">
        <v>4148038000000</v>
      </c>
      <c r="K95" s="5">
        <v>1742735000000</v>
      </c>
      <c r="L95" s="5">
        <v>2738125000000</v>
      </c>
      <c r="M95" s="5">
        <v>1250424000000</v>
      </c>
      <c r="N95" s="5">
        <v>157467000000</v>
      </c>
      <c r="O95" s="5">
        <v>515687000000</v>
      </c>
      <c r="P95" s="5">
        <v>2621039000000</v>
      </c>
      <c r="Q95" s="5">
        <v>1752222000000</v>
      </c>
      <c r="R95" s="5">
        <v>2021702000000</v>
      </c>
      <c r="S95" s="5">
        <v>2035618000000</v>
      </c>
      <c r="T95" s="5">
        <v>1603470000000</v>
      </c>
      <c r="U95" s="5">
        <v>1521325000000</v>
      </c>
      <c r="V95" s="5">
        <v>616657000000</v>
      </c>
      <c r="W95" s="5">
        <v>341272000000</v>
      </c>
      <c r="X95" s="5">
        <v>384043000000</v>
      </c>
      <c r="Y95" s="5">
        <v>334176000000</v>
      </c>
      <c r="Z95" s="5">
        <v>275207000000</v>
      </c>
    </row>
    <row r="96" spans="3:26" ht="15.5" x14ac:dyDescent="0.35">
      <c r="C96" t="s">
        <v>116</v>
      </c>
      <c r="D96" s="5">
        <v>64876616000000</v>
      </c>
      <c r="E96" s="5">
        <v>66236531000000</v>
      </c>
      <c r="F96" s="5">
        <v>72141026000000</v>
      </c>
      <c r="G96" s="5">
        <v>78164827000000</v>
      </c>
      <c r="I96" s="5">
        <v>72141026000000</v>
      </c>
      <c r="J96" s="5">
        <v>69979284000000</v>
      </c>
      <c r="K96" s="5">
        <v>62667105000000</v>
      </c>
      <c r="L96" s="5">
        <v>78930048000000</v>
      </c>
      <c r="M96" s="5">
        <v>60604068000000</v>
      </c>
      <c r="N96" s="5">
        <v>44195782000000</v>
      </c>
      <c r="O96" s="5">
        <v>50826955000000</v>
      </c>
      <c r="P96" s="5">
        <v>55651808000000</v>
      </c>
      <c r="Q96" s="5">
        <v>51202200000000</v>
      </c>
      <c r="R96" s="5">
        <v>42197323000000</v>
      </c>
      <c r="S96" s="5">
        <v>39259708000000</v>
      </c>
      <c r="T96" s="5">
        <v>33579799000000</v>
      </c>
      <c r="U96" s="5">
        <v>27814126000000</v>
      </c>
      <c r="V96" s="5">
        <v>22048115000000</v>
      </c>
      <c r="W96" s="5">
        <v>25625578000000</v>
      </c>
      <c r="X96" s="5">
        <v>15532762000000</v>
      </c>
      <c r="Y96" s="5">
        <v>11969001000000</v>
      </c>
      <c r="Z96" s="5">
        <v>12883590000000</v>
      </c>
    </row>
    <row r="97" spans="3:26" ht="15.5" x14ac:dyDescent="0.35">
      <c r="C97" t="s">
        <v>117</v>
      </c>
    </row>
    <row r="98" spans="3:26" ht="15.5" x14ac:dyDescent="0.35">
      <c r="C98" t="s">
        <v>120</v>
      </c>
      <c r="D98" s="5">
        <v>16690915000000</v>
      </c>
      <c r="E98" s="5">
        <v>16873641000000</v>
      </c>
      <c r="F98" s="5">
        <v>17223562000000</v>
      </c>
      <c r="G98" s="5">
        <v>17454229000000</v>
      </c>
      <c r="I98" s="5">
        <v>17223562000000</v>
      </c>
      <c r="J98" s="5">
        <v>17822457000000</v>
      </c>
      <c r="K98" s="5">
        <v>14853244000000</v>
      </c>
      <c r="L98" s="5">
        <v>5145851000000</v>
      </c>
      <c r="M98" s="5">
        <v>2517340000000</v>
      </c>
      <c r="N98" s="5">
        <v>1375360000000</v>
      </c>
      <c r="O98" s="5">
        <v>1811087000000</v>
      </c>
      <c r="P98" s="5">
        <v>1871222000000</v>
      </c>
      <c r="Q98" s="5">
        <v>875297000000</v>
      </c>
      <c r="R98" s="5">
        <v>706265000000</v>
      </c>
      <c r="S98" s="5">
        <v>498712000000</v>
      </c>
      <c r="T98" s="5">
        <v>447289000000</v>
      </c>
      <c r="U98" s="5">
        <v>432574000000</v>
      </c>
      <c r="V98" s="5">
        <v>396702000000</v>
      </c>
      <c r="W98" s="5">
        <v>358274000000</v>
      </c>
    </row>
    <row r="99" spans="3:26" ht="15.5" x14ac:dyDescent="0.35">
      <c r="C99" t="s">
        <v>121</v>
      </c>
      <c r="D99" s="5">
        <v>45397399000000</v>
      </c>
      <c r="E99" s="5">
        <v>46176802000000</v>
      </c>
      <c r="F99" s="5">
        <v>45296550000000</v>
      </c>
      <c r="G99" s="5">
        <v>43243843000000</v>
      </c>
      <c r="I99" s="5">
        <v>45296550000000</v>
      </c>
      <c r="J99" s="5">
        <v>40952036000000</v>
      </c>
      <c r="K99" s="5">
        <v>36001559000000</v>
      </c>
      <c r="L99" s="5">
        <v>23677857000000</v>
      </c>
      <c r="M99" s="5">
        <v>20456694000000</v>
      </c>
      <c r="N99" s="5">
        <v>24319373000000</v>
      </c>
      <c r="O99" s="5">
        <v>27469005000000</v>
      </c>
      <c r="P99" s="5">
        <v>24584551000000</v>
      </c>
      <c r="Q99" s="5">
        <v>16374852000000</v>
      </c>
      <c r="R99" s="5">
        <v>12072399000000</v>
      </c>
      <c r="S99" s="5">
        <v>12659736000000</v>
      </c>
      <c r="T99" s="5">
        <v>13625012000000</v>
      </c>
      <c r="U99" s="5">
        <v>14574384000000</v>
      </c>
      <c r="V99" s="5">
        <v>15196476000000</v>
      </c>
      <c r="W99" s="5">
        <v>13670208000000</v>
      </c>
      <c r="X99" s="5">
        <v>13261374000000</v>
      </c>
      <c r="Y99" s="5">
        <v>11835726000000</v>
      </c>
      <c r="Z99" s="5">
        <v>9505248000000</v>
      </c>
    </row>
    <row r="100" spans="3:26" ht="15.5" x14ac:dyDescent="0.35">
      <c r="C100" t="s">
        <v>125</v>
      </c>
      <c r="D100" s="5">
        <v>15060330000000</v>
      </c>
      <c r="E100" s="5">
        <v>21845852000000</v>
      </c>
      <c r="F100" s="5">
        <v>14809384000000</v>
      </c>
      <c r="G100" s="5">
        <v>15004718000000</v>
      </c>
      <c r="I100" s="5">
        <v>14809384000000</v>
      </c>
      <c r="J100" s="5">
        <v>15712032000000</v>
      </c>
      <c r="K100" s="5">
        <v>17845848000000</v>
      </c>
      <c r="L100" s="5">
        <v>11904934000000</v>
      </c>
      <c r="M100" s="5">
        <v>11925276000000</v>
      </c>
      <c r="N100" s="5">
        <v>12960139000000</v>
      </c>
      <c r="O100" s="5">
        <v>13830762000000</v>
      </c>
      <c r="P100" s="5">
        <v>15889046000000</v>
      </c>
      <c r="Q100" s="5">
        <v>5876638000000</v>
      </c>
      <c r="R100" s="5">
        <v>4612741000000</v>
      </c>
      <c r="S100" s="5">
        <v>4858944000000</v>
      </c>
      <c r="T100" s="5">
        <v>9148551000000</v>
      </c>
      <c r="U100" s="5">
        <v>12027128000000</v>
      </c>
      <c r="V100" s="5">
        <v>10623240000000</v>
      </c>
      <c r="W100" s="5">
        <v>5725649000000</v>
      </c>
    </row>
    <row r="101" spans="3:26" ht="15.5" x14ac:dyDescent="0.35">
      <c r="C101" t="s">
        <v>518</v>
      </c>
      <c r="D101" s="5">
        <v>248099000000</v>
      </c>
      <c r="E101" s="5">
        <v>248099000000</v>
      </c>
      <c r="F101" s="5">
        <v>244469000000</v>
      </c>
      <c r="G101" s="5">
        <v>233483000000</v>
      </c>
      <c r="I101" s="5">
        <v>244469000000</v>
      </c>
      <c r="J101" s="5">
        <v>216452000000</v>
      </c>
      <c r="K101" s="5">
        <v>228097000000</v>
      </c>
      <c r="L101" s="5">
        <v>221760000000</v>
      </c>
      <c r="M101" s="5">
        <v>221662000000</v>
      </c>
      <c r="N101" s="5">
        <v>216688000000</v>
      </c>
      <c r="O101" s="5">
        <v>212344000000</v>
      </c>
      <c r="P101" s="5">
        <v>184194000000</v>
      </c>
      <c r="Q101" s="5">
        <v>151961000000</v>
      </c>
      <c r="R101" s="5">
        <v>121680000000</v>
      </c>
      <c r="S101" s="5">
        <v>52746000000</v>
      </c>
      <c r="T101" s="5">
        <v>50899000000</v>
      </c>
      <c r="U101" s="5">
        <v>50899000000</v>
      </c>
      <c r="V101" s="5">
        <v>37130000000</v>
      </c>
      <c r="W101" s="5">
        <v>39736000000</v>
      </c>
      <c r="X101" s="5">
        <v>30336000000</v>
      </c>
      <c r="Y101" s="5">
        <v>22291000000</v>
      </c>
    </row>
    <row r="102" spans="3:26" ht="15.5" x14ac:dyDescent="0.35">
      <c r="C102" t="s">
        <v>785</v>
      </c>
      <c r="D102" s="5">
        <v>11212456000000</v>
      </c>
      <c r="E102" s="5">
        <v>5077717000000</v>
      </c>
      <c r="F102" s="5">
        <v>2768518000000</v>
      </c>
      <c r="G102" s="5">
        <v>2664375000000</v>
      </c>
      <c r="I102" s="5">
        <v>2768518000000</v>
      </c>
      <c r="J102" s="5">
        <v>2494306000000</v>
      </c>
      <c r="K102" s="5">
        <v>2374321000000</v>
      </c>
      <c r="L102" s="5">
        <v>2389396000000</v>
      </c>
      <c r="M102" s="5">
        <v>2161831000000</v>
      </c>
      <c r="N102" s="5">
        <v>1912824000000</v>
      </c>
      <c r="O102" s="5">
        <v>1972134000000</v>
      </c>
      <c r="P102" s="5">
        <v>1677169000000</v>
      </c>
      <c r="Q102" s="5">
        <v>891966000000</v>
      </c>
      <c r="R102" s="5">
        <v>409278000000</v>
      </c>
      <c r="S102" s="5">
        <v>376843000000</v>
      </c>
      <c r="T102" s="5">
        <v>364229000000</v>
      </c>
      <c r="U102" s="5">
        <v>227975000000</v>
      </c>
      <c r="V102" s="5">
        <v>417645000000</v>
      </c>
      <c r="W102" s="5">
        <v>230158000000</v>
      </c>
      <c r="X102" s="5">
        <v>101641000000</v>
      </c>
      <c r="Y102" s="5">
        <v>88894000000</v>
      </c>
      <c r="Z102" s="5">
        <v>55748000000</v>
      </c>
    </row>
    <row r="103" spans="3:26" ht="15.5" x14ac:dyDescent="0.35">
      <c r="C103" t="s">
        <v>119</v>
      </c>
      <c r="D103" s="5">
        <v>5177290000000</v>
      </c>
      <c r="E103" s="5">
        <v>5543459000000</v>
      </c>
      <c r="F103" s="5">
        <v>4891419000000</v>
      </c>
      <c r="G103" s="5">
        <v>4702038000000</v>
      </c>
      <c r="I103" s="5">
        <v>4891419000000</v>
      </c>
      <c r="J103" s="5">
        <v>4021130000000</v>
      </c>
      <c r="K103" s="5">
        <v>3537279000000</v>
      </c>
      <c r="L103" s="5">
        <v>2980689000000</v>
      </c>
      <c r="M103" s="5">
        <v>2250054000000</v>
      </c>
      <c r="N103" s="5">
        <v>1819495000000</v>
      </c>
      <c r="O103" s="5">
        <v>1930468000000</v>
      </c>
      <c r="P103" s="5">
        <v>1583067000000</v>
      </c>
      <c r="Q103" s="5">
        <v>1428167000000</v>
      </c>
      <c r="R103" s="5">
        <v>1000717000000</v>
      </c>
      <c r="S103" s="5">
        <v>1150628000000</v>
      </c>
      <c r="T103" s="5">
        <v>1015071000000</v>
      </c>
      <c r="U103" s="5">
        <v>762934000000</v>
      </c>
      <c r="V103" s="5">
        <v>503641000000</v>
      </c>
      <c r="W103" s="5">
        <v>279614000000</v>
      </c>
      <c r="X103" s="5">
        <v>154890000000</v>
      </c>
      <c r="Y103" s="5">
        <v>32367000000</v>
      </c>
      <c r="Z103" s="5">
        <v>56247000000</v>
      </c>
    </row>
    <row r="104" spans="3:26" ht="15.5" x14ac:dyDescent="0.35">
      <c r="C104" t="s">
        <v>118</v>
      </c>
      <c r="N104" s="5">
        <v>2095735000000</v>
      </c>
      <c r="O104" s="5">
        <v>2078450000000</v>
      </c>
      <c r="P104" s="5">
        <v>1891761000000</v>
      </c>
      <c r="Q104" s="5">
        <v>985790000000</v>
      </c>
      <c r="R104" s="5">
        <v>437474000000</v>
      </c>
      <c r="S104" s="5">
        <v>89250000000</v>
      </c>
      <c r="T104" s="5">
        <v>101533000000</v>
      </c>
      <c r="U104" s="5">
        <v>81191000000</v>
      </c>
      <c r="V104" s="5">
        <v>100502000000</v>
      </c>
      <c r="W104" s="5">
        <v>78164000000</v>
      </c>
      <c r="X104" s="5">
        <v>59421000000</v>
      </c>
      <c r="Y104" s="5">
        <v>75986000000</v>
      </c>
      <c r="Z104" s="5">
        <v>51176000000</v>
      </c>
    </row>
    <row r="105" spans="3:26" ht="15.5" x14ac:dyDescent="0.35">
      <c r="C105" t="s">
        <v>786</v>
      </c>
      <c r="N105" s="5">
        <v>2095735000000</v>
      </c>
      <c r="O105" s="5">
        <v>2078450000000</v>
      </c>
      <c r="P105" s="5">
        <v>1891761000000</v>
      </c>
      <c r="Q105" s="5">
        <v>985790000000</v>
      </c>
      <c r="R105" s="5">
        <v>437474000000</v>
      </c>
      <c r="S105" s="5">
        <v>89250000000</v>
      </c>
      <c r="T105" s="5">
        <v>101533000000</v>
      </c>
      <c r="U105" s="5">
        <v>81191000000</v>
      </c>
      <c r="V105" s="5">
        <v>100502000000</v>
      </c>
      <c r="W105" s="5">
        <v>78164000000</v>
      </c>
      <c r="X105" s="5">
        <v>59421000000</v>
      </c>
      <c r="Y105" s="5">
        <v>75986000000</v>
      </c>
      <c r="Z105" s="5">
        <v>51176000000</v>
      </c>
    </row>
    <row r="106" spans="3:26" ht="15.5" x14ac:dyDescent="0.35">
      <c r="C106" t="s">
        <v>122</v>
      </c>
      <c r="D106" s="5">
        <v>3715850000000</v>
      </c>
      <c r="E106" s="5">
        <v>3587805000000</v>
      </c>
      <c r="F106" s="5">
        <v>3510559000000</v>
      </c>
      <c r="G106" s="5">
        <v>3497643000000</v>
      </c>
      <c r="I106" s="5">
        <v>3510559000000</v>
      </c>
      <c r="J106" s="5">
        <v>3448283000000</v>
      </c>
      <c r="K106" s="5">
        <v>2287291000000</v>
      </c>
      <c r="L106" s="5">
        <v>2676223000000</v>
      </c>
      <c r="M106" s="5">
        <v>2427501000000</v>
      </c>
      <c r="N106" s="5">
        <v>2504650000000</v>
      </c>
      <c r="O106" s="5">
        <v>2822475000000</v>
      </c>
      <c r="P106" s="5">
        <v>2895667000000</v>
      </c>
      <c r="Q106" s="5">
        <v>439767000000</v>
      </c>
      <c r="R106" s="5">
        <v>439767000000</v>
      </c>
      <c r="S106" s="5">
        <v>439767000000</v>
      </c>
    </row>
    <row r="107" spans="3:26" ht="15.5" x14ac:dyDescent="0.35">
      <c r="C107" t="s">
        <v>224</v>
      </c>
    </row>
    <row r="108" spans="3:26" ht="15.5" x14ac:dyDescent="0.35">
      <c r="C108" t="s">
        <v>126</v>
      </c>
      <c r="D108" s="5">
        <v>114181896000000</v>
      </c>
      <c r="E108" s="5">
        <v>116244407000000</v>
      </c>
      <c r="F108" s="5">
        <v>105496273000000</v>
      </c>
      <c r="G108" s="5">
        <v>100545354000000</v>
      </c>
      <c r="I108" s="5">
        <v>105496273000000</v>
      </c>
      <c r="J108" s="5">
        <v>99501334000000</v>
      </c>
      <c r="K108" s="5">
        <v>91361143000000</v>
      </c>
      <c r="L108" s="5">
        <v>61548172000000</v>
      </c>
      <c r="M108" s="5">
        <v>51957288000000</v>
      </c>
      <c r="N108" s="5">
        <v>55605181000000</v>
      </c>
      <c r="O108" s="5">
        <v>60886420000000</v>
      </c>
      <c r="P108" s="5">
        <v>60629209000000</v>
      </c>
      <c r="Q108" s="5">
        <v>31059893000000</v>
      </c>
      <c r="R108" s="5">
        <v>21793906000000</v>
      </c>
      <c r="S108" s="5">
        <v>22455691000000</v>
      </c>
      <c r="T108" s="5">
        <v>26712232000000</v>
      </c>
      <c r="U108" s="5">
        <v>29548118000000</v>
      </c>
      <c r="V108" s="5">
        <v>28252518000000</v>
      </c>
      <c r="W108" s="5">
        <v>20814484000000</v>
      </c>
      <c r="X108" s="5">
        <v>14168152000000</v>
      </c>
      <c r="Y108" s="5">
        <v>12435827000000</v>
      </c>
      <c r="Z108" s="5">
        <v>9964131000000</v>
      </c>
    </row>
    <row r="109" spans="3:26" ht="15.5" x14ac:dyDescent="0.35">
      <c r="C109" t="s">
        <v>127</v>
      </c>
      <c r="D109" s="5">
        <v>179058512000000</v>
      </c>
      <c r="E109" s="5">
        <v>182480938000000</v>
      </c>
      <c r="F109" s="5">
        <v>177637299000000</v>
      </c>
      <c r="G109" s="5">
        <v>178710181000000</v>
      </c>
      <c r="I109" s="5">
        <v>177637299000000</v>
      </c>
      <c r="J109" s="5">
        <v>169480618000000</v>
      </c>
      <c r="K109" s="5">
        <v>154028248000000</v>
      </c>
      <c r="L109" s="5">
        <v>140478220000000</v>
      </c>
      <c r="M109" s="5">
        <v>112561356000000</v>
      </c>
      <c r="N109" s="5">
        <v>99800963000000</v>
      </c>
      <c r="O109" s="5">
        <v>111713375000000</v>
      </c>
      <c r="P109" s="5">
        <v>116281017000000</v>
      </c>
      <c r="Q109" s="5">
        <v>82262093000000</v>
      </c>
      <c r="R109" s="5">
        <v>63991229000000</v>
      </c>
      <c r="S109" s="5">
        <v>61715399000000</v>
      </c>
      <c r="T109" s="5">
        <v>60292031000000</v>
      </c>
      <c r="U109" s="5">
        <v>57362244000000</v>
      </c>
      <c r="V109" s="5">
        <v>50300633000000</v>
      </c>
      <c r="W109" s="5">
        <v>46440062000000</v>
      </c>
      <c r="X109" s="5">
        <v>29700914000000</v>
      </c>
      <c r="Y109" s="5">
        <v>24404828000000</v>
      </c>
      <c r="Z109" s="5">
        <v>22847721000000</v>
      </c>
    </row>
    <row r="110" spans="3:26" ht="15.5" x14ac:dyDescent="0.35">
      <c r="C110" t="s">
        <v>128</v>
      </c>
    </row>
    <row r="111" spans="3:26" ht="15.5" x14ac:dyDescent="0.35">
      <c r="C111" t="s">
        <v>129</v>
      </c>
    </row>
    <row r="112" spans="3:26" ht="15.5" x14ac:dyDescent="0.35">
      <c r="C112" t="s">
        <v>130</v>
      </c>
      <c r="D112" s="5">
        <v>52445591000000</v>
      </c>
      <c r="E112" s="5">
        <v>57111653000000</v>
      </c>
      <c r="F112" s="5">
        <v>53212975000000</v>
      </c>
      <c r="G112" s="5">
        <v>53196421000000</v>
      </c>
      <c r="I112" s="5">
        <v>53212975000000</v>
      </c>
      <c r="J112" s="5">
        <v>45302555000000</v>
      </c>
      <c r="K112" s="5">
        <v>43038299000000</v>
      </c>
      <c r="L112" s="5">
        <v>42037402000000</v>
      </c>
      <c r="M112" s="5">
        <v>30489218000000</v>
      </c>
      <c r="N112" s="5">
        <v>20943824000000</v>
      </c>
      <c r="O112" s="5">
        <v>32585529000000</v>
      </c>
      <c r="P112" s="5">
        <v>48785716000000</v>
      </c>
      <c r="Q112" s="5">
        <v>28376562000000</v>
      </c>
      <c r="R112" s="5">
        <v>18355948000000</v>
      </c>
      <c r="S112" s="5">
        <v>18280285000000</v>
      </c>
      <c r="T112" s="5">
        <v>16297816000000</v>
      </c>
      <c r="U112" s="5">
        <v>14560664000000</v>
      </c>
      <c r="V112" s="5">
        <v>11327164000000</v>
      </c>
      <c r="W112" s="5">
        <v>14930069000000</v>
      </c>
      <c r="X112" s="5">
        <v>9919225000000</v>
      </c>
      <c r="Y112" s="5">
        <v>7225966000000</v>
      </c>
      <c r="Z112" s="5">
        <v>7874135000000</v>
      </c>
    </row>
    <row r="113" spans="3:26" ht="15.5" x14ac:dyDescent="0.35">
      <c r="C113" t="s">
        <v>134</v>
      </c>
      <c r="D113" s="5">
        <v>1042908000000</v>
      </c>
      <c r="E113" s="5">
        <v>731958000000</v>
      </c>
      <c r="F113" s="5">
        <v>560000000000</v>
      </c>
      <c r="G113" s="5">
        <v>801400000000</v>
      </c>
      <c r="I113" s="5">
        <v>560000000000</v>
      </c>
      <c r="J113" s="5">
        <v>402430000000</v>
      </c>
      <c r="K113" s="5">
        <v>294160000000</v>
      </c>
      <c r="L113" s="5">
        <v>1028860000000</v>
      </c>
      <c r="M113" s="5">
        <v>174672000000</v>
      </c>
      <c r="N113" s="5">
        <v>696447000000</v>
      </c>
      <c r="O113" s="5">
        <v>817923000000</v>
      </c>
      <c r="P113" s="5">
        <v>6856689000000</v>
      </c>
      <c r="Q113" s="5">
        <v>1192573000000</v>
      </c>
      <c r="R113" s="5">
        <v>304397000000</v>
      </c>
      <c r="S113" s="5">
        <v>23750000000</v>
      </c>
      <c r="T113" s="5">
        <v>23209000000</v>
      </c>
      <c r="U113" s="5">
        <v>32749000000</v>
      </c>
      <c r="V113" s="5">
        <v>14748000000</v>
      </c>
      <c r="W113" s="5">
        <v>3782000000</v>
      </c>
      <c r="X113" s="5">
        <v>190819000000</v>
      </c>
      <c r="Y113" s="5">
        <v>31200000000</v>
      </c>
      <c r="Z113" s="5">
        <v>465378000000</v>
      </c>
    </row>
    <row r="114" spans="3:26" ht="15.5" x14ac:dyDescent="0.35">
      <c r="C114" t="s">
        <v>131</v>
      </c>
    </row>
    <row r="115" spans="3:26" ht="15.5" x14ac:dyDescent="0.35">
      <c r="C115" t="s">
        <v>132</v>
      </c>
      <c r="D115" s="5">
        <v>24539517000000</v>
      </c>
      <c r="E115" s="5">
        <v>25602937000000</v>
      </c>
      <c r="F115" s="5">
        <v>29308928000000</v>
      </c>
      <c r="G115" s="5">
        <v>28328877000000</v>
      </c>
      <c r="I115" s="5">
        <v>29308928000000</v>
      </c>
      <c r="J115" s="5">
        <v>28985000000000</v>
      </c>
      <c r="K115" s="5">
        <v>29110573000000</v>
      </c>
      <c r="L115" s="5">
        <v>24848751000000</v>
      </c>
      <c r="M115" s="5">
        <v>14517987000000</v>
      </c>
      <c r="N115" s="5">
        <v>10272648000000</v>
      </c>
      <c r="O115" s="5">
        <v>20909134000000</v>
      </c>
      <c r="P115" s="5">
        <v>32691412000000</v>
      </c>
      <c r="Q115" s="5">
        <v>20239249000000</v>
      </c>
      <c r="R115" s="5">
        <v>14119472000000</v>
      </c>
      <c r="S115" s="5">
        <v>13407092000000</v>
      </c>
      <c r="T115" s="5">
        <v>11965405000000</v>
      </c>
      <c r="U115" s="5">
        <v>10581567000000</v>
      </c>
      <c r="V115" s="5">
        <v>6666457000000</v>
      </c>
      <c r="W115" s="5">
        <v>10303461000000</v>
      </c>
      <c r="X115" s="5">
        <v>5531387000000</v>
      </c>
      <c r="Y115" s="5">
        <v>4164316000000</v>
      </c>
      <c r="Z115" s="5">
        <v>4366722000000</v>
      </c>
    </row>
    <row r="116" spans="3:26" ht="15.5" x14ac:dyDescent="0.35">
      <c r="C116" t="s">
        <v>133</v>
      </c>
    </row>
    <row r="117" spans="3:26" ht="15.5" x14ac:dyDescent="0.35">
      <c r="C117" t="s">
        <v>465</v>
      </c>
      <c r="D117" s="5">
        <v>612070000000</v>
      </c>
      <c r="E117" s="5">
        <v>811161000000</v>
      </c>
      <c r="F117" s="5">
        <v>1220517000000</v>
      </c>
      <c r="G117" s="5">
        <v>2829970000000</v>
      </c>
      <c r="I117" s="5">
        <v>1220517000000</v>
      </c>
      <c r="J117" s="5">
        <v>933105000000</v>
      </c>
      <c r="K117" s="5">
        <v>655774000000</v>
      </c>
      <c r="L117" s="5">
        <v>583427000000</v>
      </c>
      <c r="M117" s="5">
        <v>439972000000</v>
      </c>
      <c r="N117" s="5">
        <v>483473000000</v>
      </c>
      <c r="O117" s="5">
        <v>437010000000</v>
      </c>
      <c r="P117" s="5">
        <v>478419000000</v>
      </c>
      <c r="Q117" s="5">
        <v>870777000000</v>
      </c>
      <c r="R117" s="5">
        <v>485209000000</v>
      </c>
      <c r="S117" s="5">
        <v>479878000000</v>
      </c>
      <c r="T117" s="5">
        <v>659032000000</v>
      </c>
      <c r="U117" s="5">
        <v>305911000000</v>
      </c>
      <c r="V117" s="5">
        <v>268032000000</v>
      </c>
      <c r="W117" s="5">
        <v>245017000000</v>
      </c>
      <c r="X117" s="5">
        <v>118381000000</v>
      </c>
      <c r="Y117" s="5">
        <v>100012000000</v>
      </c>
      <c r="Z117" s="5">
        <v>82027000000</v>
      </c>
    </row>
    <row r="118" spans="3:26" ht="15.5" x14ac:dyDescent="0.35">
      <c r="C118" t="s">
        <v>136</v>
      </c>
      <c r="W118" s="5">
        <v>459438000000</v>
      </c>
      <c r="X118" s="5">
        <v>133744000000</v>
      </c>
      <c r="Y118" s="5">
        <v>541435000000</v>
      </c>
      <c r="Z118" s="5">
        <v>584607000000</v>
      </c>
    </row>
    <row r="119" spans="3:26" ht="15.5" x14ac:dyDescent="0.35">
      <c r="C119" t="s">
        <v>787</v>
      </c>
      <c r="D119" s="5">
        <v>932837000000</v>
      </c>
      <c r="E119" s="5">
        <v>1292237000000</v>
      </c>
      <c r="F119" s="5">
        <v>1410649000000</v>
      </c>
      <c r="G119" s="5">
        <v>1438526000000</v>
      </c>
      <c r="I119" s="5">
        <v>1410649000000</v>
      </c>
      <c r="J119" s="5">
        <v>1520224000000</v>
      </c>
      <c r="K119" s="5">
        <v>3169057000000</v>
      </c>
      <c r="L119" s="5">
        <v>3581022000000</v>
      </c>
      <c r="M119" s="5">
        <v>2246185000000</v>
      </c>
      <c r="N119" s="5">
        <v>506030000000</v>
      </c>
      <c r="O119" s="5">
        <v>1172351000000</v>
      </c>
      <c r="P119" s="5">
        <v>3230605000000</v>
      </c>
      <c r="Q119" s="5">
        <v>1391815000000</v>
      </c>
      <c r="R119" s="5">
        <v>243967000000</v>
      </c>
      <c r="S119" s="5">
        <v>896732000000</v>
      </c>
      <c r="T119" s="5">
        <v>757504000000</v>
      </c>
      <c r="U119" s="5">
        <v>323494000000</v>
      </c>
      <c r="V119" s="5">
        <v>454568000000</v>
      </c>
      <c r="W119" s="5">
        <v>459438000000</v>
      </c>
      <c r="X119" s="5">
        <v>133744000000</v>
      </c>
      <c r="Y119" s="5">
        <v>541435000000</v>
      </c>
      <c r="Z119" s="5">
        <v>584607000000</v>
      </c>
    </row>
    <row r="120" spans="3:26" ht="15.5" x14ac:dyDescent="0.35">
      <c r="C120" t="s">
        <v>137</v>
      </c>
      <c r="D120" s="5">
        <v>6476292000000</v>
      </c>
      <c r="E120" s="5">
        <v>6586780000000</v>
      </c>
      <c r="F120" s="5">
        <v>6692531000000</v>
      </c>
      <c r="G120" s="5">
        <v>8029961000000</v>
      </c>
      <c r="I120" s="5">
        <v>6692531000000</v>
      </c>
      <c r="J120" s="5">
        <v>6787398000000</v>
      </c>
      <c r="K120" s="5">
        <v>6568531000000</v>
      </c>
      <c r="L120" s="5">
        <v>8855532000000</v>
      </c>
      <c r="M120" s="5">
        <v>5188309000000</v>
      </c>
      <c r="N120" s="5">
        <v>3829219000000</v>
      </c>
      <c r="O120" s="5">
        <v>4350772000000</v>
      </c>
      <c r="P120" s="5">
        <v>3762960000000</v>
      </c>
      <c r="Q120" s="5">
        <v>2431218000000</v>
      </c>
      <c r="R120" s="5">
        <v>1305414000000</v>
      </c>
      <c r="S120" s="5">
        <v>1368316000000</v>
      </c>
      <c r="T120" s="5">
        <v>1008030000000</v>
      </c>
      <c r="U120" s="5">
        <v>1132218000000</v>
      </c>
      <c r="V120" s="5">
        <v>701236000000</v>
      </c>
      <c r="W120" s="5">
        <v>768211000000</v>
      </c>
      <c r="X120" s="5">
        <v>652143000000</v>
      </c>
      <c r="Y120" s="5">
        <v>664172000000</v>
      </c>
      <c r="Z120" s="5">
        <v>409106000000</v>
      </c>
    </row>
    <row r="121" spans="3:26" ht="15.5" x14ac:dyDescent="0.35">
      <c r="C121" t="s">
        <v>139</v>
      </c>
    </row>
    <row r="122" spans="3:26" ht="15.5" x14ac:dyDescent="0.35">
      <c r="C122" t="s">
        <v>140</v>
      </c>
      <c r="D122" s="5">
        <v>9970972000000</v>
      </c>
      <c r="E122" s="5">
        <v>4880415000000</v>
      </c>
      <c r="F122" s="5">
        <v>6054620000000</v>
      </c>
      <c r="G122" s="5">
        <v>9582669000000</v>
      </c>
      <c r="I122" s="5">
        <v>6054620000000</v>
      </c>
      <c r="J122" s="5">
        <v>14862421000000</v>
      </c>
      <c r="K122" s="5">
        <v>16573354000000</v>
      </c>
      <c r="M122" s="5">
        <v>2497075000000</v>
      </c>
      <c r="N122" s="5">
        <v>7757750000000</v>
      </c>
      <c r="O122" s="5">
        <v>10078232000000</v>
      </c>
      <c r="P122" s="5">
        <v>2896200000000</v>
      </c>
      <c r="Q122" s="5">
        <v>2709600000000</v>
      </c>
      <c r="S122" s="5">
        <v>228480000000</v>
      </c>
      <c r="T122" s="5">
        <v>734738000000</v>
      </c>
      <c r="U122" s="5">
        <v>1449615000000</v>
      </c>
      <c r="V122" s="5">
        <v>1508475000000</v>
      </c>
      <c r="W122" s="5">
        <v>1294684000000</v>
      </c>
      <c r="X122" s="5">
        <v>1966376000000</v>
      </c>
      <c r="Y122" s="5">
        <v>1433242000000</v>
      </c>
      <c r="Z122" s="5">
        <v>2531208000000</v>
      </c>
    </row>
    <row r="123" spans="3:26" ht="15.5" x14ac:dyDescent="0.35">
      <c r="C123" t="s">
        <v>141</v>
      </c>
      <c r="D123" s="5">
        <v>905205000000</v>
      </c>
      <c r="E123" s="5">
        <v>932720000000</v>
      </c>
      <c r="F123" s="5">
        <v>976309000000</v>
      </c>
      <c r="G123" s="5">
        <v>789070000000</v>
      </c>
      <c r="I123" s="5">
        <v>976309000000</v>
      </c>
      <c r="J123" s="5">
        <v>757535000000</v>
      </c>
      <c r="K123" s="5">
        <v>842082000000</v>
      </c>
      <c r="L123" s="5">
        <v>897411000000</v>
      </c>
      <c r="M123" s="5">
        <v>462306000000</v>
      </c>
      <c r="N123" s="5">
        <v>626906000000</v>
      </c>
      <c r="O123" s="5">
        <v>429503000000</v>
      </c>
      <c r="P123" s="5">
        <v>326464000000</v>
      </c>
      <c r="Q123" s="5">
        <v>14849000000</v>
      </c>
      <c r="R123" s="5">
        <v>64891000000</v>
      </c>
      <c r="S123" s="5">
        <v>862836000000</v>
      </c>
      <c r="T123" s="5">
        <v>583874000000</v>
      </c>
      <c r="U123" s="5">
        <v>961550000000</v>
      </c>
      <c r="V123" s="5">
        <v>895410000000</v>
      </c>
      <c r="W123" s="5">
        <v>540427000000</v>
      </c>
      <c r="X123" s="5">
        <v>419373000000</v>
      </c>
      <c r="Y123" s="5">
        <v>363689000000</v>
      </c>
      <c r="Z123" s="5">
        <v>108517000000</v>
      </c>
    </row>
    <row r="124" spans="3:26" ht="15.5" x14ac:dyDescent="0.35">
      <c r="C124" t="s">
        <v>142</v>
      </c>
      <c r="D124" s="5">
        <v>272802000000</v>
      </c>
      <c r="E124" s="5">
        <v>266321000000</v>
      </c>
      <c r="F124" s="5">
        <v>281698000000</v>
      </c>
      <c r="G124" s="5">
        <v>297042000000</v>
      </c>
      <c r="I124" s="5">
        <v>281698000000</v>
      </c>
      <c r="J124" s="5">
        <v>342891000000</v>
      </c>
      <c r="K124" s="5">
        <v>164897000000</v>
      </c>
      <c r="L124" s="5">
        <v>117424000000</v>
      </c>
      <c r="M124" s="5">
        <v>22160000000</v>
      </c>
      <c r="N124" s="5">
        <v>51397000000</v>
      </c>
      <c r="O124" s="5">
        <v>104117000000</v>
      </c>
      <c r="P124" s="5">
        <v>63083000000</v>
      </c>
      <c r="Q124" s="5">
        <v>38669000000</v>
      </c>
      <c r="R124" s="5">
        <v>20327000000</v>
      </c>
      <c r="S124" s="5">
        <v>56147000000</v>
      </c>
      <c r="U124" s="5">
        <v>78613000000</v>
      </c>
      <c r="V124" s="5">
        <v>149697000000</v>
      </c>
      <c r="W124" s="5">
        <v>280912000000</v>
      </c>
      <c r="X124" s="5">
        <v>313094000000</v>
      </c>
      <c r="Y124" s="5">
        <v>570391000000</v>
      </c>
      <c r="Z124" s="5">
        <v>327628000000</v>
      </c>
    </row>
    <row r="125" spans="3:26" ht="15.5" x14ac:dyDescent="0.35">
      <c r="C125" t="s">
        <v>466</v>
      </c>
    </row>
    <row r="126" spans="3:26" ht="15.5" x14ac:dyDescent="0.35">
      <c r="C126" t="s">
        <v>145</v>
      </c>
      <c r="D126" s="5">
        <v>15884509000000</v>
      </c>
      <c r="E126" s="5">
        <v>19257874000000</v>
      </c>
      <c r="F126" s="5">
        <v>11044414000000</v>
      </c>
      <c r="G126" s="5">
        <v>8034740000000</v>
      </c>
      <c r="I126" s="5">
        <v>11044414000000</v>
      </c>
      <c r="J126" s="5">
        <v>3801043000000</v>
      </c>
      <c r="K126" s="5">
        <v>1000283000000</v>
      </c>
      <c r="L126" s="5">
        <v>987483000000</v>
      </c>
      <c r="M126" s="5">
        <v>6063184000000</v>
      </c>
      <c r="N126" s="5">
        <v>3609161000000</v>
      </c>
      <c r="O126" s="5">
        <v>3196203000000</v>
      </c>
      <c r="P126" s="5">
        <v>163984000000</v>
      </c>
      <c r="Q126" s="5">
        <v>723436000000</v>
      </c>
      <c r="R126" s="5">
        <v>723673000000</v>
      </c>
      <c r="S126" s="5">
        <v>1112145000000</v>
      </c>
      <c r="T126" s="5">
        <v>1255484000000</v>
      </c>
      <c r="U126" s="5">
        <v>1608230000000</v>
      </c>
      <c r="V126" s="5">
        <v>2703945000000</v>
      </c>
      <c r="W126" s="5">
        <v>2583600000000</v>
      </c>
      <c r="X126" s="5">
        <v>2790693000000</v>
      </c>
      <c r="Y126" s="5">
        <v>1337516000000</v>
      </c>
      <c r="Z126" s="5">
        <v>1427623000000</v>
      </c>
    </row>
    <row r="127" spans="3:26" ht="15.5" x14ac:dyDescent="0.35">
      <c r="C127" t="s">
        <v>649</v>
      </c>
      <c r="V127" s="5">
        <v>15180000000</v>
      </c>
    </row>
    <row r="128" spans="3:26" ht="15.5" x14ac:dyDescent="0.35">
      <c r="C128" t="s">
        <v>146</v>
      </c>
      <c r="D128" s="5">
        <v>24861906000000</v>
      </c>
      <c r="E128" s="5">
        <v>24133921000000</v>
      </c>
      <c r="F128" s="5">
        <v>21288001000000</v>
      </c>
      <c r="G128" s="5">
        <v>22931654000000</v>
      </c>
      <c r="I128" s="5">
        <v>21288001000000</v>
      </c>
      <c r="J128" s="5">
        <v>26002890000000</v>
      </c>
      <c r="K128" s="5">
        <v>26954386000000</v>
      </c>
      <c r="L128" s="5">
        <v>8926993000000</v>
      </c>
      <c r="M128" s="5">
        <v>10249381000000</v>
      </c>
      <c r="N128" s="5">
        <v>15709999000000</v>
      </c>
      <c r="O128" s="5">
        <v>18017772000000</v>
      </c>
      <c r="P128" s="5">
        <v>10444622000000</v>
      </c>
      <c r="Q128" s="5">
        <v>6347606000000</v>
      </c>
      <c r="R128" s="5">
        <v>3013338000000</v>
      </c>
      <c r="S128" s="5">
        <v>4184789000000</v>
      </c>
      <c r="T128" s="5">
        <v>5417481000000</v>
      </c>
      <c r="U128" s="5">
        <v>7152682000000</v>
      </c>
      <c r="V128" s="5">
        <v>6672912000000</v>
      </c>
      <c r="W128" s="5">
        <v>4006045000000</v>
      </c>
      <c r="X128" s="5">
        <v>3616283000000</v>
      </c>
      <c r="Y128" s="5">
        <v>3227782000000</v>
      </c>
      <c r="Z128" s="5">
        <v>3770781000000</v>
      </c>
    </row>
    <row r="129" spans="3:26" ht="15.5" x14ac:dyDescent="0.35">
      <c r="C129" t="s">
        <v>147</v>
      </c>
      <c r="D129" s="5">
        <v>24861906000000</v>
      </c>
      <c r="E129" s="5">
        <v>24133921000000</v>
      </c>
      <c r="F129" s="5">
        <v>21288001000000</v>
      </c>
      <c r="G129" s="5">
        <v>22931654000000</v>
      </c>
      <c r="I129" s="5">
        <v>21288001000000</v>
      </c>
      <c r="J129" s="5">
        <v>26002890000000</v>
      </c>
      <c r="K129" s="5">
        <v>26954386000000</v>
      </c>
      <c r="L129" s="5">
        <v>8926993000000</v>
      </c>
      <c r="M129" s="5">
        <v>10249381000000</v>
      </c>
      <c r="N129" s="5">
        <v>15709999000000</v>
      </c>
      <c r="O129" s="5">
        <v>18017772000000</v>
      </c>
      <c r="P129" s="5">
        <v>10444622000000</v>
      </c>
      <c r="Q129" s="5">
        <v>6347606000000</v>
      </c>
      <c r="R129" s="5">
        <v>3013338000000</v>
      </c>
      <c r="S129" s="5">
        <v>4184789000000</v>
      </c>
      <c r="T129" s="5">
        <v>5417481000000</v>
      </c>
      <c r="U129" s="5">
        <v>7152682000000</v>
      </c>
      <c r="V129" s="5">
        <v>6672912000000</v>
      </c>
      <c r="W129" s="5">
        <v>4006045000000</v>
      </c>
      <c r="X129" s="5">
        <v>3616283000000</v>
      </c>
      <c r="Y129" s="5">
        <v>3227782000000</v>
      </c>
      <c r="Z129" s="5">
        <v>3770781000000</v>
      </c>
    </row>
    <row r="130" spans="3:26" ht="15.5" x14ac:dyDescent="0.35">
      <c r="C130" t="s">
        <v>150</v>
      </c>
      <c r="D130" s="5">
        <v>3773049000000</v>
      </c>
      <c r="E130" s="5">
        <v>5204313000000</v>
      </c>
      <c r="F130" s="5">
        <v>3768016000000</v>
      </c>
      <c r="G130" s="5">
        <v>3763863000000</v>
      </c>
      <c r="I130" s="5">
        <v>3768016000000</v>
      </c>
      <c r="J130" s="5">
        <v>4021866000000</v>
      </c>
      <c r="K130" s="5">
        <v>4462054000000</v>
      </c>
      <c r="L130" s="5">
        <v>3241216000000</v>
      </c>
      <c r="M130" s="5">
        <v>3164840000000</v>
      </c>
      <c r="N130" s="5">
        <v>3256671000000</v>
      </c>
      <c r="O130" s="5">
        <v>4071332000000</v>
      </c>
      <c r="P130" s="5">
        <v>4549674000000</v>
      </c>
      <c r="Q130" s="5">
        <v>1442159000000</v>
      </c>
      <c r="R130" s="5">
        <v>980288000000</v>
      </c>
      <c r="S130" s="5">
        <v>1028533000000</v>
      </c>
      <c r="T130" s="5">
        <v>1945110000000</v>
      </c>
      <c r="U130" s="5">
        <v>2618797000000</v>
      </c>
      <c r="V130" s="5">
        <v>2334064000000</v>
      </c>
      <c r="W130" s="5">
        <v>1289142000000</v>
      </c>
      <c r="X130" s="5">
        <v>456477000000</v>
      </c>
      <c r="Y130" s="5">
        <v>497932000000</v>
      </c>
      <c r="Z130" s="5">
        <v>514180000000</v>
      </c>
    </row>
    <row r="131" spans="3:26" ht="15.5" x14ac:dyDescent="0.35">
      <c r="C131" t="s">
        <v>152</v>
      </c>
    </row>
    <row r="132" spans="3:26" ht="15.5" x14ac:dyDescent="0.35">
      <c r="C132" t="s">
        <v>788</v>
      </c>
      <c r="Y132" s="5">
        <v>32766000000</v>
      </c>
      <c r="Z132" s="5">
        <v>4236000000</v>
      </c>
    </row>
    <row r="133" spans="3:26" ht="15.5" x14ac:dyDescent="0.35">
      <c r="C133" t="s">
        <v>153</v>
      </c>
      <c r="D133" s="5">
        <v>11148979000000</v>
      </c>
      <c r="E133" s="5">
        <v>6079456000000</v>
      </c>
      <c r="F133" s="5">
        <v>7312627000000</v>
      </c>
      <c r="G133" s="5">
        <v>10668781000000</v>
      </c>
      <c r="I133" s="5">
        <v>7312627000000</v>
      </c>
      <c r="J133" s="5">
        <v>15962847000000</v>
      </c>
      <c r="K133" s="5">
        <v>17580333000000</v>
      </c>
      <c r="L133" s="5">
        <v>1014835000000</v>
      </c>
      <c r="M133" s="5">
        <v>2981541000000</v>
      </c>
      <c r="N133" s="5">
        <v>8436053000000</v>
      </c>
      <c r="O133" s="5">
        <v>10611852000000</v>
      </c>
      <c r="P133" s="5">
        <v>3285747000000</v>
      </c>
      <c r="Q133" s="5">
        <v>2763118000000</v>
      </c>
      <c r="R133" s="5">
        <v>85218000000</v>
      </c>
      <c r="S133" s="5">
        <v>1147463000000</v>
      </c>
      <c r="T133" s="5">
        <v>1318612000000</v>
      </c>
      <c r="U133" s="5">
        <v>2489778000000</v>
      </c>
      <c r="V133" s="5">
        <v>2553582000000</v>
      </c>
      <c r="W133" s="5">
        <v>2116023000000</v>
      </c>
      <c r="X133" s="5">
        <v>2698843000000</v>
      </c>
      <c r="Y133" s="5">
        <v>2400088000000</v>
      </c>
      <c r="Z133" s="5">
        <v>2971589000000</v>
      </c>
    </row>
    <row r="134" spans="3:26" ht="15.5" x14ac:dyDescent="0.35">
      <c r="C134" t="s">
        <v>138</v>
      </c>
      <c r="D134" s="5">
        <v>2399722000000</v>
      </c>
      <c r="E134" s="5">
        <v>5793120000000</v>
      </c>
      <c r="F134" s="5">
        <v>3555105000000</v>
      </c>
      <c r="I134" s="5">
        <v>3555105000000</v>
      </c>
      <c r="L134" s="5">
        <v>169162000000</v>
      </c>
      <c r="M134" s="5">
        <v>153724000000</v>
      </c>
      <c r="N134" s="5">
        <v>249745000000</v>
      </c>
      <c r="O134" s="5">
        <v>250644000000</v>
      </c>
      <c r="P134" s="5">
        <v>128067000000</v>
      </c>
      <c r="Q134" s="5">
        <v>120308000000</v>
      </c>
      <c r="R134" s="5">
        <v>118825000000</v>
      </c>
      <c r="S134" s="5">
        <v>305696000000</v>
      </c>
      <c r="T134" s="5">
        <v>790210000000</v>
      </c>
      <c r="U134" s="5">
        <v>799043000000</v>
      </c>
      <c r="V134" s="5">
        <v>640434000000</v>
      </c>
    </row>
    <row r="135" spans="3:26" ht="15.5" x14ac:dyDescent="0.35">
      <c r="C135" t="s">
        <v>789</v>
      </c>
      <c r="R135" s="5">
        <v>230355000000</v>
      </c>
    </row>
    <row r="136" spans="3:26" ht="15.5" x14ac:dyDescent="0.35">
      <c r="C136" t="s">
        <v>154</v>
      </c>
      <c r="D136" s="5">
        <v>77307497000000</v>
      </c>
      <c r="E136" s="5">
        <v>81245574000000</v>
      </c>
      <c r="F136" s="5">
        <v>74500976000000</v>
      </c>
      <c r="G136" s="5">
        <v>76128075000000</v>
      </c>
      <c r="I136" s="5">
        <v>74500976000000</v>
      </c>
      <c r="J136" s="5">
        <v>71305445000000</v>
      </c>
      <c r="K136" s="5">
        <v>69992685000000</v>
      </c>
      <c r="L136" s="5">
        <v>50964395000000</v>
      </c>
      <c r="M136" s="5">
        <v>40738599000000</v>
      </c>
      <c r="N136" s="5">
        <v>36653823000000</v>
      </c>
      <c r="O136" s="5">
        <v>50603301000000</v>
      </c>
      <c r="P136" s="5">
        <v>59230338000000</v>
      </c>
      <c r="Q136" s="5">
        <v>34724168000000</v>
      </c>
      <c r="R136" s="5">
        <v>21369286000000</v>
      </c>
      <c r="S136" s="5">
        <v>22465074000000</v>
      </c>
      <c r="T136" s="5">
        <v>21715297000000</v>
      </c>
      <c r="U136" s="5">
        <v>21713346000000</v>
      </c>
      <c r="V136" s="5">
        <v>18000076000000</v>
      </c>
      <c r="W136" s="5">
        <v>18936114000000</v>
      </c>
      <c r="X136" s="5">
        <v>13535508000000</v>
      </c>
      <c r="Y136" s="5">
        <v>10453748000000</v>
      </c>
      <c r="Z136" s="5">
        <v>11644916000000</v>
      </c>
    </row>
    <row r="137" spans="3:26" ht="15.5" x14ac:dyDescent="0.35">
      <c r="C137" t="s">
        <v>155</v>
      </c>
    </row>
    <row r="138" spans="3:26" ht="15.5" x14ac:dyDescent="0.35">
      <c r="C138" t="s">
        <v>156</v>
      </c>
      <c r="D138" s="5">
        <v>932534000000</v>
      </c>
      <c r="E138" s="5">
        <v>932534000000</v>
      </c>
      <c r="F138" s="5">
        <v>932534000000</v>
      </c>
      <c r="G138" s="5">
        <v>932534000000</v>
      </c>
      <c r="I138" s="5">
        <v>932534000000</v>
      </c>
      <c r="J138" s="5">
        <v>932534000000</v>
      </c>
      <c r="K138" s="5">
        <v>932534000000</v>
      </c>
      <c r="L138" s="5">
        <v>932534000000</v>
      </c>
      <c r="M138" s="5">
        <v>932534000000</v>
      </c>
      <c r="N138" s="5">
        <v>932534000000</v>
      </c>
      <c r="O138" s="5">
        <v>932534000000</v>
      </c>
      <c r="P138" s="5">
        <v>932534000000</v>
      </c>
      <c r="Q138" s="5">
        <v>932534000000</v>
      </c>
      <c r="R138" s="5">
        <v>932534000000</v>
      </c>
      <c r="S138" s="5">
        <v>932534000000</v>
      </c>
      <c r="T138" s="5">
        <v>932534000000</v>
      </c>
      <c r="U138" s="5">
        <v>932534000000</v>
      </c>
      <c r="V138" s="5">
        <v>932534000000</v>
      </c>
      <c r="W138" s="5">
        <v>932534000000</v>
      </c>
      <c r="X138" s="5">
        <v>831720000000</v>
      </c>
      <c r="Y138" s="5">
        <v>831720000000</v>
      </c>
      <c r="Z138" s="5">
        <v>831720000000</v>
      </c>
    </row>
    <row r="139" spans="3:26" ht="15.5" x14ac:dyDescent="0.35">
      <c r="C139" t="s">
        <v>157</v>
      </c>
      <c r="D139" s="5">
        <v>9703937000000</v>
      </c>
      <c r="E139" s="5">
        <v>9703937000000</v>
      </c>
      <c r="F139" s="5">
        <v>9703937000000</v>
      </c>
      <c r="G139" s="5">
        <v>9703937000000</v>
      </c>
      <c r="I139" s="5">
        <v>9703937000000</v>
      </c>
      <c r="J139" s="5">
        <v>9703937000000</v>
      </c>
      <c r="K139" s="5">
        <v>9703937000000</v>
      </c>
      <c r="L139" s="5">
        <v>9703937000000</v>
      </c>
      <c r="M139" s="5">
        <v>9703937000000</v>
      </c>
      <c r="N139" s="5">
        <v>9703937000000</v>
      </c>
      <c r="O139" s="5">
        <v>9703937000000</v>
      </c>
      <c r="P139" s="5">
        <v>9703937000000</v>
      </c>
      <c r="Q139" s="5">
        <v>9703937000000</v>
      </c>
      <c r="R139" s="5">
        <v>9703937000000</v>
      </c>
      <c r="S139" s="5">
        <v>9703937000000</v>
      </c>
      <c r="T139" s="5">
        <v>9703937000000</v>
      </c>
      <c r="U139" s="5">
        <v>9703937000000</v>
      </c>
      <c r="V139" s="5">
        <v>9703937000000</v>
      </c>
      <c r="W139" s="5">
        <v>9703937000000</v>
      </c>
      <c r="X139" s="5">
        <v>3781563000000</v>
      </c>
      <c r="Y139" s="5">
        <v>3781563000000</v>
      </c>
      <c r="Z139" s="5">
        <v>3781563000000</v>
      </c>
    </row>
    <row r="140" spans="3:26" ht="15.5" x14ac:dyDescent="0.35">
      <c r="C140" t="s">
        <v>158</v>
      </c>
      <c r="D140" s="5">
        <v>82784470000000</v>
      </c>
      <c r="E140" s="5">
        <v>86335522000000</v>
      </c>
      <c r="F140" s="5">
        <v>85734134000000</v>
      </c>
      <c r="G140" s="5">
        <v>82177482000000</v>
      </c>
      <c r="I140" s="5">
        <v>85734134000000</v>
      </c>
      <c r="J140" s="5">
        <v>78162885000000</v>
      </c>
      <c r="K140" s="5">
        <v>66871346000000</v>
      </c>
      <c r="L140" s="5">
        <v>71323525000000</v>
      </c>
      <c r="M140" s="5">
        <v>56673028000000</v>
      </c>
      <c r="N140" s="5">
        <v>49492445000000</v>
      </c>
      <c r="O140" s="5">
        <v>47059898000000</v>
      </c>
      <c r="P140" s="5">
        <v>40521820000000</v>
      </c>
      <c r="Q140" s="5">
        <v>32973767000000</v>
      </c>
      <c r="R140" s="5">
        <v>28201882000000</v>
      </c>
      <c r="S140" s="5">
        <v>25247633000000</v>
      </c>
      <c r="T140" s="5">
        <v>24420272000000</v>
      </c>
      <c r="U140" s="5">
        <v>21062159000000</v>
      </c>
      <c r="V140" s="5">
        <v>18382728000000</v>
      </c>
      <c r="W140" s="5">
        <v>15342706000000</v>
      </c>
      <c r="X140" s="5">
        <v>11139012000000</v>
      </c>
      <c r="Y140" s="5">
        <v>8896251000000</v>
      </c>
      <c r="Z140" s="5">
        <v>6243117000000</v>
      </c>
    </row>
    <row r="141" spans="3:26" ht="15.5" x14ac:dyDescent="0.35">
      <c r="C141" t="s">
        <v>159</v>
      </c>
      <c r="D141" s="5">
        <v>186507000000</v>
      </c>
      <c r="E141" s="5">
        <v>186507000000</v>
      </c>
      <c r="F141" s="5">
        <v>186507000000</v>
      </c>
      <c r="G141" s="5">
        <v>186507000000</v>
      </c>
      <c r="I141" s="5">
        <v>186507000000</v>
      </c>
      <c r="J141" s="5">
        <v>186507000000</v>
      </c>
      <c r="K141" s="5">
        <v>186507000000</v>
      </c>
      <c r="L141" s="5">
        <v>186507000000</v>
      </c>
      <c r="M141" s="5">
        <v>186507000000</v>
      </c>
      <c r="N141" s="5">
        <v>186507000000</v>
      </c>
      <c r="O141" s="5">
        <v>186507000000</v>
      </c>
      <c r="P141" s="5">
        <v>186507000000</v>
      </c>
      <c r="Q141" s="5">
        <v>186507000000</v>
      </c>
      <c r="R141" s="5">
        <v>186507000000</v>
      </c>
      <c r="S141" s="5">
        <v>186507000000</v>
      </c>
      <c r="T141" s="5">
        <v>186507000000</v>
      </c>
      <c r="U141" s="5">
        <v>186507000000</v>
      </c>
      <c r="V141" s="5">
        <v>186507000000</v>
      </c>
      <c r="W141" s="5">
        <v>166344000000</v>
      </c>
      <c r="X141" s="5">
        <v>166344000000</v>
      </c>
      <c r="Y141" s="5">
        <v>166344000000</v>
      </c>
      <c r="Z141" s="5">
        <v>142580000000</v>
      </c>
    </row>
    <row r="142" spans="3:26" ht="15.5" x14ac:dyDescent="0.35">
      <c r="C142" t="s">
        <v>160</v>
      </c>
      <c r="D142" s="5">
        <v>82597963000000</v>
      </c>
      <c r="E142" s="5">
        <v>86149015000000</v>
      </c>
      <c r="F142" s="5">
        <v>85547627000000</v>
      </c>
      <c r="G142" s="5">
        <v>81990975000000</v>
      </c>
      <c r="I142" s="5">
        <v>85547627000000</v>
      </c>
      <c r="J142" s="5">
        <v>77976378000000</v>
      </c>
      <c r="K142" s="5">
        <v>66684839000000</v>
      </c>
      <c r="L142" s="5">
        <v>71137018000000</v>
      </c>
      <c r="M142" s="5">
        <v>56486521000000</v>
      </c>
      <c r="N142" s="5">
        <v>49305938000000</v>
      </c>
      <c r="O142" s="5">
        <v>46873391000000</v>
      </c>
      <c r="P142" s="5">
        <v>40335313000000</v>
      </c>
      <c r="Q142" s="5">
        <v>32787260000000</v>
      </c>
      <c r="R142" s="5">
        <v>28015375000000</v>
      </c>
      <c r="S142" s="5">
        <v>25061126000000</v>
      </c>
      <c r="T142" s="5">
        <v>24233765000000</v>
      </c>
      <c r="U142" s="5">
        <v>20875652000000</v>
      </c>
      <c r="V142" s="5">
        <v>18196221000000</v>
      </c>
      <c r="W142" s="5">
        <v>15176362000000</v>
      </c>
      <c r="X142" s="5">
        <v>10972668000000</v>
      </c>
      <c r="Y142" s="5">
        <v>8729907000000</v>
      </c>
      <c r="Z142" s="5">
        <v>6100537000000</v>
      </c>
    </row>
    <row r="143" spans="3:26" ht="15.5" x14ac:dyDescent="0.35">
      <c r="C143" t="s">
        <v>161</v>
      </c>
      <c r="D143" s="5">
        <v>82784470000000</v>
      </c>
      <c r="E143" s="5">
        <v>86335522000000</v>
      </c>
      <c r="F143" s="5">
        <v>85734134000000</v>
      </c>
      <c r="G143" s="5">
        <v>82177482000000</v>
      </c>
      <c r="I143" s="5">
        <v>85734134000000</v>
      </c>
      <c r="J143" s="5">
        <v>78162885000000</v>
      </c>
      <c r="K143" s="5">
        <v>66871346000000</v>
      </c>
      <c r="L143" s="5">
        <v>71323525000000</v>
      </c>
      <c r="M143" s="5">
        <v>56673028000000</v>
      </c>
      <c r="N143" s="5">
        <v>49492445000000</v>
      </c>
      <c r="O143" s="5">
        <v>47059898000000</v>
      </c>
      <c r="P143" s="5">
        <v>40521820000000</v>
      </c>
      <c r="Q143" s="5">
        <v>32973767000000</v>
      </c>
      <c r="R143" s="5">
        <v>28201882000000</v>
      </c>
      <c r="S143" s="5">
        <v>25247633000000</v>
      </c>
      <c r="T143" s="5">
        <v>24420272000000</v>
      </c>
      <c r="U143" s="5">
        <v>21062159000000</v>
      </c>
      <c r="V143" s="5">
        <v>18382728000000</v>
      </c>
      <c r="W143" s="5">
        <v>15342706000000</v>
      </c>
      <c r="X143" s="5">
        <v>11139012000000</v>
      </c>
      <c r="Y143" s="5">
        <v>8896251000000</v>
      </c>
      <c r="Z143" s="5">
        <v>6243117000000</v>
      </c>
    </row>
    <row r="144" spans="3:26" ht="15.5" x14ac:dyDescent="0.35">
      <c r="C144" t="s">
        <v>162</v>
      </c>
      <c r="D144" s="5">
        <v>5177452000000</v>
      </c>
      <c r="E144" s="5">
        <v>5209740000000</v>
      </c>
      <c r="F144" s="5">
        <v>5362703000000</v>
      </c>
      <c r="G144" s="5">
        <v>5521073000000</v>
      </c>
      <c r="I144" s="5">
        <v>5362703000000</v>
      </c>
      <c r="J144" s="5">
        <v>5227779000000</v>
      </c>
      <c r="K144" s="5">
        <v>4785011000000</v>
      </c>
      <c r="L144" s="5">
        <v>4815704000000</v>
      </c>
      <c r="M144" s="5">
        <v>3262834000000</v>
      </c>
      <c r="N144" s="5">
        <v>2860757000000</v>
      </c>
      <c r="O144" s="5">
        <v>2898018000000</v>
      </c>
      <c r="P144" s="5">
        <v>3271349000000</v>
      </c>
      <c r="Q144" s="5">
        <v>2175465000000</v>
      </c>
      <c r="R144" s="5">
        <v>1761888000000</v>
      </c>
      <c r="S144" s="5">
        <v>1330603000000</v>
      </c>
      <c r="T144" s="5">
        <v>1916521000000</v>
      </c>
      <c r="U144" s="5">
        <v>2428943000000</v>
      </c>
      <c r="V144" s="5">
        <v>2664701000000</v>
      </c>
      <c r="W144" s="5">
        <v>1183499000000</v>
      </c>
      <c r="X144" s="5">
        <v>29068000000</v>
      </c>
      <c r="Y144" s="5">
        <v>107370000000</v>
      </c>
      <c r="Z144" s="5">
        <v>71198000000</v>
      </c>
    </row>
    <row r="145" spans="2:26" ht="15.5" x14ac:dyDescent="0.35">
      <c r="C145" t="s">
        <v>10</v>
      </c>
      <c r="D145" s="5">
        <v>101751015000000</v>
      </c>
      <c r="E145" s="5">
        <v>101235364000000</v>
      </c>
      <c r="F145" s="5">
        <v>103136323000000</v>
      </c>
      <c r="G145" s="5">
        <v>102582106000000</v>
      </c>
      <c r="I145" s="5">
        <v>103136323000000</v>
      </c>
      <c r="J145" s="5">
        <v>98175173000000</v>
      </c>
      <c r="K145" s="5">
        <v>84035563000000</v>
      </c>
      <c r="L145" s="5">
        <v>89513825000000</v>
      </c>
      <c r="M145" s="5">
        <v>71822757000000</v>
      </c>
      <c r="N145" s="5">
        <v>63147140000000</v>
      </c>
      <c r="O145" s="5">
        <v>61110074000000</v>
      </c>
      <c r="P145" s="5">
        <v>57050679000000</v>
      </c>
      <c r="Q145" s="5">
        <v>47537925000000</v>
      </c>
      <c r="R145" s="5">
        <v>42621943000000</v>
      </c>
      <c r="S145" s="5">
        <v>39250325000000</v>
      </c>
      <c r="T145" s="5">
        <v>38576734000000</v>
      </c>
      <c r="U145" s="5">
        <v>35648898000000</v>
      </c>
      <c r="V145" s="5">
        <v>32300557000000</v>
      </c>
      <c r="W145" s="5">
        <v>27503948000000</v>
      </c>
      <c r="X145" s="5">
        <v>16165406000000</v>
      </c>
      <c r="Y145" s="5">
        <v>13951080000000</v>
      </c>
      <c r="Z145" s="5">
        <v>11202805000000</v>
      </c>
    </row>
    <row r="146" spans="2:26" ht="15.5" x14ac:dyDescent="0.35">
      <c r="C146" t="s">
        <v>163</v>
      </c>
      <c r="D146" s="5">
        <v>179058512000000</v>
      </c>
      <c r="E146" s="5">
        <v>182480938000000</v>
      </c>
      <c r="F146" s="5">
        <v>177637299000000</v>
      </c>
      <c r="G146" s="5">
        <v>178710181000000</v>
      </c>
      <c r="I146" s="5">
        <v>177637299000000</v>
      </c>
      <c r="J146" s="5">
        <v>169480618000000</v>
      </c>
      <c r="K146" s="5">
        <v>154028248000000</v>
      </c>
      <c r="L146" s="5">
        <v>140478220000000</v>
      </c>
      <c r="M146" s="5">
        <v>112561356000000</v>
      </c>
      <c r="N146" s="5">
        <v>99800963000000</v>
      </c>
      <c r="O146" s="5">
        <v>111713375000000</v>
      </c>
      <c r="P146" s="5">
        <v>116281017000000</v>
      </c>
      <c r="Q146" s="5">
        <v>82262093000000</v>
      </c>
      <c r="R146" s="5">
        <v>63991229000000</v>
      </c>
      <c r="S146" s="5">
        <v>61715399000000</v>
      </c>
      <c r="T146" s="5">
        <v>60292031000000</v>
      </c>
      <c r="U146" s="5">
        <v>57362244000000</v>
      </c>
      <c r="V146" s="5">
        <v>50300633000000</v>
      </c>
      <c r="W146" s="5">
        <v>46440062000000</v>
      </c>
      <c r="X146" s="5">
        <v>29700914000000</v>
      </c>
      <c r="Y146" s="5">
        <v>24404828000000</v>
      </c>
      <c r="Z146" s="5">
        <v>22847721000000</v>
      </c>
    </row>
    <row r="147" spans="2:26" ht="15.5" x14ac:dyDescent="0.35">
      <c r="C147" t="s">
        <v>164</v>
      </c>
      <c r="D147" s="5">
        <v>3730135136</v>
      </c>
      <c r="E147" s="5">
        <v>3730135136</v>
      </c>
      <c r="F147" s="5">
        <v>3730135136</v>
      </c>
      <c r="G147" s="5">
        <v>3730135136</v>
      </c>
      <c r="I147" s="5">
        <v>3730135136</v>
      </c>
      <c r="J147" s="5">
        <v>3730135136</v>
      </c>
      <c r="K147" s="5">
        <v>3730135136</v>
      </c>
      <c r="L147" s="5">
        <v>3730135136</v>
      </c>
      <c r="M147" s="5">
        <v>3730135136</v>
      </c>
      <c r="N147" s="5">
        <v>3730135136</v>
      </c>
      <c r="O147" s="5">
        <v>3730135136</v>
      </c>
      <c r="P147" s="5">
        <v>3730135136</v>
      </c>
      <c r="Q147" s="5">
        <v>3730135136</v>
      </c>
      <c r="R147" s="5">
        <v>3730135136</v>
      </c>
      <c r="S147" s="5">
        <v>3730135136</v>
      </c>
      <c r="T147" s="5">
        <v>3730135136</v>
      </c>
      <c r="U147" s="5">
        <v>3730135136</v>
      </c>
      <c r="V147" s="5">
        <v>3730135136</v>
      </c>
      <c r="W147" s="5">
        <v>3730135136</v>
      </c>
      <c r="X147" s="5">
        <v>3326877283</v>
      </c>
      <c r="Y147" s="5">
        <v>3326877283</v>
      </c>
      <c r="Z147" s="5">
        <v>3326877283</v>
      </c>
    </row>
    <row r="149" spans="2:26" ht="15.5" x14ac:dyDescent="0.35">
      <c r="B149" t="s">
        <v>165</v>
      </c>
      <c r="C149" t="s">
        <v>166</v>
      </c>
      <c r="D149" s="5">
        <v>3569927000000</v>
      </c>
      <c r="E149" s="5">
        <v>-821647000000</v>
      </c>
      <c r="F149" s="5">
        <v>8789492000000</v>
      </c>
      <c r="G149" s="5">
        <v>6990983000000</v>
      </c>
    </row>
    <row r="150" spans="2:26" ht="15.5" x14ac:dyDescent="0.35">
      <c r="C150" t="s">
        <v>690</v>
      </c>
      <c r="D150" s="5">
        <v>27606457000000</v>
      </c>
      <c r="E150" s="5">
        <v>28345880000000</v>
      </c>
      <c r="F150" s="5">
        <v>27186362000000</v>
      </c>
      <c r="G150" s="5">
        <v>36552219000000</v>
      </c>
    </row>
    <row r="151" spans="2:26" ht="15.5" x14ac:dyDescent="0.35">
      <c r="C151" t="s">
        <v>168</v>
      </c>
    </row>
    <row r="152" spans="2:26" ht="15.5" x14ac:dyDescent="0.35">
      <c r="C152" t="s">
        <v>790</v>
      </c>
      <c r="D152" s="5">
        <v>-19576672000000</v>
      </c>
      <c r="E152" s="5">
        <v>-24098166000000</v>
      </c>
      <c r="F152" s="5">
        <v>-13378367000000</v>
      </c>
      <c r="G152" s="5">
        <v>-24926606000000</v>
      </c>
    </row>
    <row r="153" spans="2:26" ht="15.5" x14ac:dyDescent="0.35">
      <c r="C153" t="s">
        <v>653</v>
      </c>
      <c r="D153" s="5">
        <v>-3072640000000</v>
      </c>
      <c r="E153" s="5">
        <v>-3447493000000</v>
      </c>
      <c r="F153" s="5">
        <v>-3774786000000</v>
      </c>
      <c r="G153" s="5">
        <v>-2586961000000</v>
      </c>
    </row>
    <row r="154" spans="2:26" ht="15.5" x14ac:dyDescent="0.35">
      <c r="C154" t="s">
        <v>791</v>
      </c>
      <c r="D154" s="5">
        <v>-22649312000000</v>
      </c>
      <c r="E154" s="5">
        <v>-27545659000000</v>
      </c>
      <c r="F154" s="5">
        <v>-17153153000000</v>
      </c>
      <c r="G154" s="5">
        <v>-27513567000000</v>
      </c>
    </row>
    <row r="155" spans="2:26" ht="15.5" x14ac:dyDescent="0.35">
      <c r="C155" t="s">
        <v>586</v>
      </c>
      <c r="D155" s="5">
        <v>-1922356000000</v>
      </c>
      <c r="E155" s="5">
        <v>-1344529000000</v>
      </c>
      <c r="F155" s="5">
        <v>-1614943000000</v>
      </c>
      <c r="G155" s="5">
        <v>-1845808000000</v>
      </c>
    </row>
    <row r="156" spans="2:26" ht="15.5" x14ac:dyDescent="0.35">
      <c r="C156" t="s">
        <v>170</v>
      </c>
      <c r="D156" s="5">
        <v>-583699000000</v>
      </c>
      <c r="E156" s="5">
        <v>-636681000000</v>
      </c>
      <c r="F156" s="5">
        <v>-608925000000</v>
      </c>
      <c r="G156" s="5">
        <v>-612979000000</v>
      </c>
    </row>
    <row r="157" spans="2:26" ht="15.5" x14ac:dyDescent="0.35">
      <c r="C157" t="s">
        <v>178</v>
      </c>
      <c r="D157" s="5">
        <v>200594000000</v>
      </c>
      <c r="E157" s="5">
        <v>244645000000</v>
      </c>
      <c r="F157" s="5">
        <v>293245000000</v>
      </c>
      <c r="G157" s="5">
        <v>276488000000</v>
      </c>
    </row>
    <row r="158" spans="2:26" ht="15.5" x14ac:dyDescent="0.35">
      <c r="C158" t="s">
        <v>792</v>
      </c>
      <c r="D158" s="5">
        <v>883529000000</v>
      </c>
      <c r="E158" s="5">
        <v>11367000000</v>
      </c>
      <c r="F158" s="5">
        <v>150059000000</v>
      </c>
      <c r="G158" s="5">
        <v>653573000000</v>
      </c>
    </row>
    <row r="159" spans="2:26" ht="15.5" x14ac:dyDescent="0.35">
      <c r="C159" t="s">
        <v>793</v>
      </c>
      <c r="F159" s="5">
        <v>528963000000</v>
      </c>
      <c r="G159" s="5">
        <v>-528963000000</v>
      </c>
    </row>
    <row r="160" spans="2:26" ht="15.5" x14ac:dyDescent="0.35">
      <c r="C160" t="s">
        <v>794</v>
      </c>
    </row>
    <row r="161" spans="3:7" ht="15.5" x14ac:dyDescent="0.35">
      <c r="C161" t="s">
        <v>172</v>
      </c>
      <c r="D161" s="5">
        <v>-3815083000000</v>
      </c>
      <c r="E161" s="5">
        <v>5301927000000</v>
      </c>
      <c r="F161" s="5">
        <v>-5030650000000</v>
      </c>
      <c r="G161" s="5">
        <v>-1703801000000</v>
      </c>
    </row>
    <row r="162" spans="3:7" ht="15.5" x14ac:dyDescent="0.35">
      <c r="C162" t="s">
        <v>173</v>
      </c>
      <c r="D162" s="5">
        <v>-1840477000000</v>
      </c>
      <c r="E162" s="5">
        <v>-10547301000000</v>
      </c>
      <c r="F162" s="5">
        <v>-5570387000000</v>
      </c>
      <c r="G162" s="5">
        <v>-2474814000000</v>
      </c>
    </row>
    <row r="163" spans="3:7" ht="15.5" x14ac:dyDescent="0.35">
      <c r="C163" t="s">
        <v>175</v>
      </c>
      <c r="D163" s="5">
        <v>-1354363000000</v>
      </c>
      <c r="E163" s="5">
        <v>-1822386000000</v>
      </c>
      <c r="F163" s="5">
        <v>-4003073000000</v>
      </c>
      <c r="G163" s="5">
        <v>-2590529000000</v>
      </c>
    </row>
    <row r="164" spans="3:7" ht="15.5" x14ac:dyDescent="0.35">
      <c r="C164" t="s">
        <v>532</v>
      </c>
    </row>
    <row r="165" spans="3:7" ht="15.5" x14ac:dyDescent="0.35">
      <c r="C165" t="s">
        <v>417</v>
      </c>
      <c r="D165" s="5">
        <v>-161776000000</v>
      </c>
      <c r="E165" s="5">
        <v>-46628000000</v>
      </c>
      <c r="F165" s="5">
        <v>204010000000</v>
      </c>
      <c r="G165" s="5">
        <v>-118401000000</v>
      </c>
    </row>
    <row r="166" spans="3:7" ht="15.5" x14ac:dyDescent="0.35">
      <c r="C166" t="s">
        <v>795</v>
      </c>
      <c r="D166" s="5">
        <v>-356149000000</v>
      </c>
      <c r="E166" s="5">
        <v>-8730844000000</v>
      </c>
      <c r="F166" s="5">
        <v>273000000</v>
      </c>
    </row>
    <row r="167" spans="3:7" ht="15.5" x14ac:dyDescent="0.35">
      <c r="C167" t="s">
        <v>796</v>
      </c>
    </row>
    <row r="168" spans="3:7" ht="15.5" x14ac:dyDescent="0.35">
      <c r="C168" t="s">
        <v>797</v>
      </c>
    </row>
    <row r="169" spans="3:7" ht="15.5" x14ac:dyDescent="0.35">
      <c r="C169" t="s">
        <v>798</v>
      </c>
      <c r="F169" s="5">
        <v>-1500000000000</v>
      </c>
    </row>
    <row r="170" spans="3:7" ht="15.5" x14ac:dyDescent="0.35">
      <c r="C170" t="s">
        <v>221</v>
      </c>
      <c r="D170" s="5">
        <v>124696000000</v>
      </c>
      <c r="E170" s="5">
        <v>48396000000</v>
      </c>
      <c r="F170" s="5">
        <v>102140000000</v>
      </c>
      <c r="G170" s="5">
        <v>81892000000</v>
      </c>
    </row>
    <row r="171" spans="3:7" ht="15.5" x14ac:dyDescent="0.35">
      <c r="C171" t="s">
        <v>799</v>
      </c>
    </row>
    <row r="172" spans="3:7" ht="15.5" x14ac:dyDescent="0.35">
      <c r="C172" t="s">
        <v>800</v>
      </c>
    </row>
    <row r="173" spans="3:7" ht="15.5" x14ac:dyDescent="0.35">
      <c r="C173" t="s">
        <v>801</v>
      </c>
    </row>
    <row r="174" spans="3:7" ht="15.5" x14ac:dyDescent="0.35">
      <c r="C174" t="s">
        <v>802</v>
      </c>
      <c r="D174" s="5">
        <v>-75263000000</v>
      </c>
      <c r="E174" s="5">
        <v>-13850000000</v>
      </c>
      <c r="F174" s="5">
        <v>91017000000</v>
      </c>
      <c r="G174" s="5">
        <v>-215789000000</v>
      </c>
    </row>
    <row r="175" spans="3:7" ht="15.5" x14ac:dyDescent="0.35">
      <c r="C175" t="s">
        <v>683</v>
      </c>
      <c r="D175" s="5">
        <v>94575000000</v>
      </c>
      <c r="E175" s="5">
        <v>3694000000</v>
      </c>
      <c r="F175" s="5">
        <v>2000000</v>
      </c>
      <c r="G175" s="5">
        <v>129468000000</v>
      </c>
    </row>
    <row r="176" spans="3:7" ht="15.5" x14ac:dyDescent="0.35">
      <c r="C176" t="s">
        <v>700</v>
      </c>
    </row>
    <row r="177" spans="3:7" ht="15.5" x14ac:dyDescent="0.35">
      <c r="C177" t="s">
        <v>534</v>
      </c>
      <c r="F177" s="5">
        <v>-207308000000</v>
      </c>
    </row>
    <row r="178" spans="3:7" ht="15.5" x14ac:dyDescent="0.35">
      <c r="C178" t="s">
        <v>753</v>
      </c>
      <c r="D178" s="5">
        <v>-18200000000</v>
      </c>
      <c r="E178" s="5">
        <v>-47902000000</v>
      </c>
      <c r="F178" s="5">
        <v>-46160000000</v>
      </c>
      <c r="G178" s="5">
        <v>-13532000000</v>
      </c>
    </row>
    <row r="179" spans="3:7" ht="15.5" x14ac:dyDescent="0.35">
      <c r="C179" t="s">
        <v>638</v>
      </c>
    </row>
    <row r="180" spans="3:7" ht="15.5" x14ac:dyDescent="0.35">
      <c r="C180" t="s">
        <v>803</v>
      </c>
      <c r="D180" s="5">
        <v>-113915000000</v>
      </c>
      <c r="E180" s="5">
        <v>-51960000000</v>
      </c>
      <c r="F180" s="5">
        <v>-105614000000</v>
      </c>
      <c r="G180" s="5">
        <v>-152340000000</v>
      </c>
    </row>
    <row r="181" spans="3:7" ht="15.5" x14ac:dyDescent="0.35">
      <c r="C181" t="s">
        <v>539</v>
      </c>
      <c r="F181" s="5">
        <v>-551971000000</v>
      </c>
      <c r="G181" s="5">
        <v>165052000000</v>
      </c>
    </row>
    <row r="182" spans="3:7" ht="15.5" x14ac:dyDescent="0.35">
      <c r="C182" t="s">
        <v>804</v>
      </c>
    </row>
    <row r="183" spans="3:7" ht="15.5" x14ac:dyDescent="0.35">
      <c r="C183" t="s">
        <v>805</v>
      </c>
    </row>
    <row r="184" spans="3:7" ht="15.5" x14ac:dyDescent="0.35">
      <c r="C184" t="s">
        <v>422</v>
      </c>
    </row>
    <row r="185" spans="3:7" ht="15.5" x14ac:dyDescent="0.35">
      <c r="C185" t="s">
        <v>806</v>
      </c>
    </row>
    <row r="186" spans="3:7" ht="15.5" x14ac:dyDescent="0.35">
      <c r="C186" t="s">
        <v>807</v>
      </c>
    </row>
    <row r="187" spans="3:7" ht="15.5" x14ac:dyDescent="0.35">
      <c r="C187" t="s">
        <v>631</v>
      </c>
      <c r="D187" s="5">
        <v>8806000000</v>
      </c>
      <c r="G187" s="5">
        <v>-563587000000</v>
      </c>
    </row>
    <row r="188" spans="3:7" ht="15.5" x14ac:dyDescent="0.35">
      <c r="C188" t="s">
        <v>808</v>
      </c>
      <c r="D188" s="5">
        <v>-86200000000</v>
      </c>
      <c r="E188" s="5">
        <v>-67295000000</v>
      </c>
      <c r="F188" s="5">
        <v>-25803000000</v>
      </c>
      <c r="G188" s="5">
        <v>-32301000000</v>
      </c>
    </row>
    <row r="189" spans="3:7" ht="15.5" x14ac:dyDescent="0.35">
      <c r="C189" t="s">
        <v>530</v>
      </c>
      <c r="D189" s="5">
        <v>55093000000</v>
      </c>
      <c r="E189" s="5">
        <v>59377000000</v>
      </c>
      <c r="F189" s="5">
        <v>218143000000</v>
      </c>
      <c r="G189" s="5">
        <v>78089000000</v>
      </c>
    </row>
    <row r="190" spans="3:7" ht="15.5" x14ac:dyDescent="0.35">
      <c r="C190" t="s">
        <v>809</v>
      </c>
      <c r="F190" s="5">
        <v>42256000000</v>
      </c>
      <c r="G190" s="5">
        <v>-42256000000</v>
      </c>
    </row>
    <row r="191" spans="3:7" ht="15.5" x14ac:dyDescent="0.35">
      <c r="C191" t="s">
        <v>419</v>
      </c>
    </row>
    <row r="192" spans="3:7" ht="15.5" x14ac:dyDescent="0.35">
      <c r="C192" t="s">
        <v>810</v>
      </c>
    </row>
    <row r="193" spans="3:7" ht="15.5" x14ac:dyDescent="0.35">
      <c r="C193" t="s">
        <v>189</v>
      </c>
      <c r="D193" s="5">
        <v>-3815083000000</v>
      </c>
      <c r="E193" s="5">
        <v>5301927000000</v>
      </c>
      <c r="F193" s="5">
        <v>-5030650000000</v>
      </c>
      <c r="G193" s="5">
        <v>-1703801000000</v>
      </c>
    </row>
    <row r="194" spans="3:7" ht="15.5" x14ac:dyDescent="0.35">
      <c r="C194" t="s">
        <v>811</v>
      </c>
    </row>
    <row r="195" spans="3:7" ht="15.5" x14ac:dyDescent="0.35">
      <c r="C195" t="s">
        <v>812</v>
      </c>
    </row>
    <row r="196" spans="3:7" ht="15.5" x14ac:dyDescent="0.35">
      <c r="C196" t="s">
        <v>558</v>
      </c>
      <c r="D196" s="5">
        <v>1075478000000</v>
      </c>
      <c r="E196" s="5">
        <v>464940000000</v>
      </c>
      <c r="F196" s="5">
        <v>534246000000</v>
      </c>
      <c r="G196" s="5">
        <v>196507000000</v>
      </c>
    </row>
    <row r="197" spans="3:7" ht="15.5" x14ac:dyDescent="0.35">
      <c r="C197" t="s">
        <v>559</v>
      </c>
      <c r="D197" s="5">
        <v>-797604000000</v>
      </c>
      <c r="E197" s="5">
        <v>-365508000000</v>
      </c>
      <c r="F197" s="5">
        <v>-415337000000</v>
      </c>
      <c r="G197" s="5">
        <v>-404717000000</v>
      </c>
    </row>
    <row r="198" spans="3:7" ht="15.5" x14ac:dyDescent="0.35">
      <c r="C198" t="s">
        <v>813</v>
      </c>
      <c r="D198" s="5">
        <v>166600000000</v>
      </c>
      <c r="E198" s="5">
        <v>170800000000</v>
      </c>
      <c r="F198" s="5">
        <v>-241400000000</v>
      </c>
      <c r="G198" s="5">
        <v>618000000000</v>
      </c>
    </row>
    <row r="199" spans="3:7" ht="15.5" x14ac:dyDescent="0.35">
      <c r="C199" t="s">
        <v>593</v>
      </c>
      <c r="D199" s="5">
        <v>3728670000000</v>
      </c>
      <c r="E199" s="5">
        <v>8104000000000</v>
      </c>
      <c r="F199" s="5">
        <v>4320600000000</v>
      </c>
      <c r="G199" s="5">
        <v>103979000000</v>
      </c>
    </row>
    <row r="200" spans="3:7" ht="15.5" x14ac:dyDescent="0.35">
      <c r="C200" t="s">
        <v>595</v>
      </c>
      <c r="D200" s="5">
        <v>-2944232000000</v>
      </c>
      <c r="E200" s="5">
        <v>-1336894000000</v>
      </c>
      <c r="F200" s="5">
        <v>-5160851000000</v>
      </c>
      <c r="G200" s="5">
        <v>-1852773000000</v>
      </c>
    </row>
    <row r="201" spans="3:7" ht="15.5" x14ac:dyDescent="0.35">
      <c r="C201" t="s">
        <v>814</v>
      </c>
    </row>
    <row r="202" spans="3:7" ht="15.5" x14ac:dyDescent="0.35">
      <c r="C202" t="s">
        <v>815</v>
      </c>
    </row>
    <row r="203" spans="3:7" ht="15.5" x14ac:dyDescent="0.35">
      <c r="C203" t="s">
        <v>816</v>
      </c>
    </row>
    <row r="204" spans="3:7" ht="15.5" x14ac:dyDescent="0.35">
      <c r="C204" t="s">
        <v>817</v>
      </c>
    </row>
    <row r="205" spans="3:7" ht="15.5" x14ac:dyDescent="0.35">
      <c r="C205" t="s">
        <v>818</v>
      </c>
    </row>
    <row r="206" spans="3:7" ht="15.5" x14ac:dyDescent="0.35">
      <c r="C206" t="s">
        <v>819</v>
      </c>
      <c r="D206" s="5">
        <v>277874000000</v>
      </c>
      <c r="E206" s="5">
        <v>99432000000</v>
      </c>
      <c r="F206" s="5">
        <v>118909000000</v>
      </c>
      <c r="G206" s="5">
        <v>-208210000000</v>
      </c>
    </row>
    <row r="207" spans="3:7" ht="15.5" x14ac:dyDescent="0.35">
      <c r="C207" t="s">
        <v>820</v>
      </c>
      <c r="D207" s="5">
        <v>-233799000000</v>
      </c>
      <c r="E207" s="5">
        <v>-220976000000</v>
      </c>
      <c r="F207" s="5">
        <v>-421604000000</v>
      </c>
      <c r="G207" s="5">
        <v>-263696000000</v>
      </c>
    </row>
    <row r="208" spans="3:7" ht="15.5" x14ac:dyDescent="0.35">
      <c r="C208" t="s">
        <v>821</v>
      </c>
    </row>
    <row r="209" spans="3:7" ht="15.5" x14ac:dyDescent="0.35">
      <c r="C209" t="s">
        <v>822</v>
      </c>
    </row>
    <row r="210" spans="3:7" ht="15.5" x14ac:dyDescent="0.35">
      <c r="C210" t="s">
        <v>823</v>
      </c>
    </row>
    <row r="211" spans="3:7" ht="15.5" x14ac:dyDescent="0.35">
      <c r="C211" t="s">
        <v>824</v>
      </c>
    </row>
    <row r="212" spans="3:7" ht="15.5" x14ac:dyDescent="0.35">
      <c r="C212" t="s">
        <v>497</v>
      </c>
    </row>
    <row r="213" spans="3:7" ht="15.5" x14ac:dyDescent="0.35">
      <c r="C213" t="s">
        <v>825</v>
      </c>
    </row>
    <row r="214" spans="3:7" ht="15.5" x14ac:dyDescent="0.35">
      <c r="C214" t="s">
        <v>826</v>
      </c>
    </row>
    <row r="215" spans="3:7" ht="15.5" x14ac:dyDescent="0.35">
      <c r="C215" t="s">
        <v>8</v>
      </c>
      <c r="D215" s="5">
        <v>-3863700000000</v>
      </c>
      <c r="F215" s="5">
        <v>-2058438000000</v>
      </c>
    </row>
    <row r="216" spans="3:7" ht="15.5" x14ac:dyDescent="0.35">
      <c r="C216" t="s">
        <v>162</v>
      </c>
      <c r="D216" s="5">
        <v>-293009000000</v>
      </c>
      <c r="F216" s="5">
        <v>-6438000000</v>
      </c>
      <c r="G216" s="5">
        <v>-101101000000</v>
      </c>
    </row>
    <row r="217" spans="3:7" ht="15.5" x14ac:dyDescent="0.35">
      <c r="C217" t="s">
        <v>641</v>
      </c>
      <c r="D217" s="5">
        <v>-4156709000000</v>
      </c>
      <c r="F217" s="5">
        <v>-2064876000000</v>
      </c>
      <c r="G217" s="5">
        <v>-101101000000</v>
      </c>
    </row>
    <row r="218" spans="3:7" ht="15.5" x14ac:dyDescent="0.35">
      <c r="C218" t="s">
        <v>827</v>
      </c>
      <c r="D218" s="5">
        <v>168850000000</v>
      </c>
      <c r="E218" s="5">
        <v>-168850000000</v>
      </c>
    </row>
    <row r="219" spans="3:7" ht="15.5" x14ac:dyDescent="0.35">
      <c r="C219" t="s">
        <v>828</v>
      </c>
    </row>
    <row r="220" spans="3:7" ht="15.5" x14ac:dyDescent="0.35">
      <c r="C220" t="s">
        <v>829</v>
      </c>
      <c r="D220" s="5">
        <v>-823924000000</v>
      </c>
      <c r="E220" s="5">
        <v>-1352235000000</v>
      </c>
      <c r="F220" s="5">
        <v>-1590420000000</v>
      </c>
    </row>
    <row r="221" spans="3:7" ht="15.5" x14ac:dyDescent="0.35">
      <c r="C221" t="s">
        <v>830</v>
      </c>
      <c r="D221" s="5">
        <v>1587000000</v>
      </c>
      <c r="E221" s="5">
        <v>6650000000</v>
      </c>
      <c r="F221" s="5">
        <v>8992000000</v>
      </c>
    </row>
    <row r="222" spans="3:7" ht="15.5" x14ac:dyDescent="0.35">
      <c r="C222" t="s">
        <v>703</v>
      </c>
    </row>
    <row r="223" spans="3:7" ht="15.5" x14ac:dyDescent="0.35">
      <c r="C223" t="s">
        <v>224</v>
      </c>
    </row>
    <row r="224" spans="3:7" ht="15.5" x14ac:dyDescent="0.35">
      <c r="C224" t="s">
        <v>226</v>
      </c>
      <c r="D224" s="5">
        <v>-2085633000000</v>
      </c>
      <c r="E224" s="5">
        <v>-6067021000000</v>
      </c>
      <c r="F224" s="5">
        <v>-1811545000000</v>
      </c>
      <c r="G224" s="5">
        <v>2812368000000</v>
      </c>
    </row>
    <row r="225" spans="2:26" ht="15.5" x14ac:dyDescent="0.35">
      <c r="C225" t="s">
        <v>227</v>
      </c>
      <c r="E225" s="5">
        <v>26570772000000</v>
      </c>
    </row>
    <row r="226" spans="2:26" ht="15.5" x14ac:dyDescent="0.35">
      <c r="C226" t="s">
        <v>225</v>
      </c>
      <c r="D226" s="5">
        <v>176666000000</v>
      </c>
      <c r="E226" s="5">
        <v>58888000000</v>
      </c>
      <c r="F226" s="5">
        <v>62107000000</v>
      </c>
      <c r="G226" s="5">
        <v>150748000000</v>
      </c>
    </row>
    <row r="227" spans="2:26" ht="15.5" x14ac:dyDescent="0.35">
      <c r="C227" t="s">
        <v>229</v>
      </c>
      <c r="D227" s="5">
        <v>-1908967000000</v>
      </c>
      <c r="E227" s="5">
        <v>20562639000000</v>
      </c>
      <c r="F227" s="5">
        <v>-1749438000000</v>
      </c>
      <c r="G227" s="5">
        <v>2963116000000</v>
      </c>
    </row>
    <row r="229" spans="2:26" ht="15.5" x14ac:dyDescent="0.35">
      <c r="B229" t="s">
        <v>230</v>
      </c>
      <c r="C229" t="s">
        <v>12</v>
      </c>
      <c r="D229" s="5">
        <v>3730000000</v>
      </c>
      <c r="E229" s="5">
        <v>3730000000</v>
      </c>
      <c r="F229" s="5">
        <v>3730000000</v>
      </c>
      <c r="G229" s="5">
        <v>3730000000</v>
      </c>
      <c r="I229" s="5">
        <v>3730000000</v>
      </c>
      <c r="J229" s="5">
        <v>3730000000</v>
      </c>
      <c r="K229" s="5">
        <v>3730000000</v>
      </c>
      <c r="L229" s="5">
        <v>3730000000</v>
      </c>
      <c r="M229" s="5">
        <v>3730000000</v>
      </c>
      <c r="N229" s="5">
        <v>3730000000</v>
      </c>
      <c r="O229" s="5">
        <v>3730000000</v>
      </c>
      <c r="P229" s="5">
        <v>3730000000</v>
      </c>
      <c r="Q229" s="5">
        <v>3730000000</v>
      </c>
      <c r="R229" s="5">
        <v>3730000000</v>
      </c>
      <c r="S229" s="5">
        <v>3730000000</v>
      </c>
      <c r="T229" s="5">
        <v>3730000000</v>
      </c>
      <c r="U229" s="5">
        <v>3730000000</v>
      </c>
      <c r="V229" s="5">
        <v>3730000000</v>
      </c>
      <c r="W229" s="5">
        <v>3730000000</v>
      </c>
      <c r="X229" s="5">
        <v>3330000000</v>
      </c>
      <c r="Y229" s="5">
        <v>3330000000</v>
      </c>
      <c r="Z229" s="5">
        <v>3330000000</v>
      </c>
    </row>
    <row r="230" spans="2:26" ht="15.5" x14ac:dyDescent="0.35">
      <c r="C230" t="s">
        <v>231</v>
      </c>
      <c r="D230" s="6">
        <v>84.05</v>
      </c>
      <c r="E230" s="6">
        <v>172.31</v>
      </c>
      <c r="F230" s="6">
        <v>894.14</v>
      </c>
      <c r="G230" s="6">
        <v>896.78</v>
      </c>
    </row>
    <row r="231" spans="2:26" ht="15.5" x14ac:dyDescent="0.35">
      <c r="C231" t="s">
        <v>232</v>
      </c>
      <c r="D231" s="6">
        <v>273.64999999999998</v>
      </c>
      <c r="E231" s="6">
        <v>180.2</v>
      </c>
      <c r="F231" s="6">
        <v>32.99</v>
      </c>
      <c r="G231" s="6">
        <v>29.86</v>
      </c>
    </row>
    <row r="232" spans="2:26" ht="15.5" x14ac:dyDescent="0.35">
      <c r="C232" t="s">
        <v>67</v>
      </c>
      <c r="D232" s="6">
        <v>2.89</v>
      </c>
      <c r="E232" s="6">
        <v>4.0599999999999996</v>
      </c>
      <c r="F232" s="6">
        <v>3.57</v>
      </c>
      <c r="G232" s="6">
        <v>3.13</v>
      </c>
    </row>
    <row r="233" spans="2:26" ht="15.5" x14ac:dyDescent="0.35">
      <c r="C233" t="s">
        <v>233</v>
      </c>
      <c r="D233" s="5">
        <v>8638270000000</v>
      </c>
      <c r="E233" s="5">
        <v>5071120000000</v>
      </c>
      <c r="F233" s="6">
        <v>8315719999999.999</v>
      </c>
      <c r="G233" s="6">
        <v>8329290000000.001</v>
      </c>
    </row>
    <row r="234" spans="2:26" ht="15.5" x14ac:dyDescent="0.35">
      <c r="C234" t="s">
        <v>234</v>
      </c>
      <c r="D234" s="6">
        <v>1.8E-3</v>
      </c>
      <c r="E234" s="6">
        <v>3.4999999999999996E-3</v>
      </c>
      <c r="F234" s="6">
        <v>1.8799999999999997E-2</v>
      </c>
      <c r="G234" s="6">
        <v>1.8700000000000001E-2</v>
      </c>
    </row>
    <row r="235" spans="2:26" ht="15.5" x14ac:dyDescent="0.35">
      <c r="C235" t="s">
        <v>235</v>
      </c>
      <c r="D235" s="6">
        <v>3.2000000000000002E-3</v>
      </c>
      <c r="E235" s="6">
        <v>6.7000000000000002E-3</v>
      </c>
      <c r="F235" s="6">
        <v>3.4099999999999998E-2</v>
      </c>
      <c r="G235" s="6">
        <v>3.4500000000000003E-2</v>
      </c>
    </row>
    <row r="236" spans="2:26" ht="15.5" x14ac:dyDescent="0.35">
      <c r="C236" t="s">
        <v>236</v>
      </c>
      <c r="D236" s="6">
        <v>2.7999999999999997E-2</v>
      </c>
      <c r="E236" s="6">
        <v>1.77E-2</v>
      </c>
      <c r="F236" s="6">
        <v>4.1299999999999996E-2</v>
      </c>
      <c r="G236" s="6">
        <v>4.2099999999999999E-2</v>
      </c>
    </row>
    <row r="237" spans="2:26" ht="15.5" x14ac:dyDescent="0.35">
      <c r="C237" t="s">
        <v>237</v>
      </c>
      <c r="D237" s="6">
        <v>5.7</v>
      </c>
      <c r="E237" s="6">
        <v>3.55</v>
      </c>
      <c r="F237" s="6">
        <v>8.27</v>
      </c>
      <c r="G237" s="6">
        <v>7.88</v>
      </c>
    </row>
    <row r="238" spans="2:26" ht="15.5" x14ac:dyDescent="0.35">
      <c r="C238" t="s">
        <v>443</v>
      </c>
      <c r="D238" s="5">
        <v>101751000000000</v>
      </c>
      <c r="E238" s="5">
        <v>101235000000000</v>
      </c>
      <c r="F238" s="5">
        <v>103136000000000</v>
      </c>
      <c r="G238" s="5">
        <v>102582000000000</v>
      </c>
    </row>
    <row r="239" spans="2:26" ht="15.5" x14ac:dyDescent="0.35">
      <c r="C239" t="s">
        <v>238</v>
      </c>
      <c r="D239" s="6">
        <v>0.89</v>
      </c>
      <c r="E239" s="6">
        <v>1.21</v>
      </c>
      <c r="F239" s="6">
        <v>1.1299999999999999</v>
      </c>
      <c r="G239" s="6">
        <v>1.03</v>
      </c>
    </row>
    <row r="240" spans="2:26" ht="15.5" x14ac:dyDescent="0.35">
      <c r="C240" t="s">
        <v>239</v>
      </c>
      <c r="D240" s="6">
        <v>25890.1</v>
      </c>
      <c r="E240" s="6">
        <v>25743.200000000001</v>
      </c>
      <c r="F240" s="6">
        <v>26211.82</v>
      </c>
      <c r="G240" s="6">
        <v>26020.78</v>
      </c>
    </row>
    <row r="241" spans="3:26" ht="15.5" x14ac:dyDescent="0.35">
      <c r="C241" t="s">
        <v>240</v>
      </c>
      <c r="D241" s="6">
        <v>0.92</v>
      </c>
      <c r="E241" s="6">
        <v>1.25</v>
      </c>
      <c r="F241" s="6">
        <v>1.17</v>
      </c>
      <c r="G241" s="6">
        <v>1.07</v>
      </c>
    </row>
    <row r="242" spans="3:26" ht="15.5" x14ac:dyDescent="0.35">
      <c r="C242" t="s">
        <v>241</v>
      </c>
      <c r="D242" s="6">
        <v>24893.93</v>
      </c>
      <c r="E242" s="6">
        <v>24781.360000000001</v>
      </c>
      <c r="F242" s="6">
        <v>25270.68</v>
      </c>
      <c r="G242" s="6">
        <v>25083.11</v>
      </c>
    </row>
    <row r="243" spans="3:26" ht="15.5" x14ac:dyDescent="0.35">
      <c r="C243" t="s">
        <v>242</v>
      </c>
      <c r="D243" s="5">
        <v>16927000000000</v>
      </c>
      <c r="E243" s="5">
        <v>19990000000000</v>
      </c>
      <c r="F243" s="5">
        <v>11604000000000</v>
      </c>
      <c r="G243" s="5">
        <v>8836000000000</v>
      </c>
    </row>
    <row r="244" spans="3:26" ht="15.5" x14ac:dyDescent="0.35">
      <c r="C244" t="s">
        <v>243</v>
      </c>
      <c r="D244" s="5">
        <v>13549000000000</v>
      </c>
      <c r="E244" s="5">
        <v>11873000000000</v>
      </c>
      <c r="F244" s="5">
        <v>10868000000000</v>
      </c>
      <c r="G244" s="5">
        <v>10669000000000</v>
      </c>
    </row>
    <row r="245" spans="3:26" ht="15.5" x14ac:dyDescent="0.35">
      <c r="C245" t="s">
        <v>306</v>
      </c>
      <c r="D245" s="5">
        <v>96574000000000</v>
      </c>
      <c r="E245" s="5">
        <v>96026000000000</v>
      </c>
      <c r="F245" s="5">
        <v>97774000000000</v>
      </c>
      <c r="G245" s="5">
        <v>97061000000000</v>
      </c>
    </row>
    <row r="246" spans="3:26" ht="15.5" x14ac:dyDescent="0.35">
      <c r="C246" t="s">
        <v>24</v>
      </c>
      <c r="D246" s="5">
        <v>30476000000000</v>
      </c>
      <c r="E246" s="5">
        <v>31862000000000</v>
      </c>
      <c r="F246" s="5">
        <v>22472000000000</v>
      </c>
      <c r="G246" s="5">
        <v>19505000000000</v>
      </c>
    </row>
    <row r="247" spans="3:26" ht="15.5" x14ac:dyDescent="0.35">
      <c r="C247" t="s">
        <v>21</v>
      </c>
      <c r="D247" s="5">
        <v>11822000000000</v>
      </c>
      <c r="E247" s="5">
        <v>11300000000000</v>
      </c>
      <c r="F247" s="5">
        <v>-4099000000000</v>
      </c>
      <c r="G247" s="5">
        <v>-8815000000000</v>
      </c>
    </row>
    <row r="248" spans="3:26" ht="15.5" x14ac:dyDescent="0.35">
      <c r="C248" t="s">
        <v>245</v>
      </c>
      <c r="D248" s="5">
        <v>12431000000000</v>
      </c>
      <c r="E248" s="5">
        <v>9125000000000</v>
      </c>
      <c r="F248" s="5">
        <v>18928000000000</v>
      </c>
      <c r="G248" s="5">
        <v>24968000000000</v>
      </c>
    </row>
    <row r="249" spans="3:26" ht="15.5" x14ac:dyDescent="0.35">
      <c r="C249" t="s">
        <v>246</v>
      </c>
      <c r="D249" s="5">
        <v>3570000000000</v>
      </c>
      <c r="E249" s="5">
        <v>-822000000000</v>
      </c>
      <c r="F249" s="5">
        <v>8789000000000</v>
      </c>
      <c r="G249" s="5">
        <v>6991000000000</v>
      </c>
    </row>
    <row r="250" spans="3:26" ht="15.5" x14ac:dyDescent="0.35">
      <c r="C250" t="s">
        <v>247</v>
      </c>
      <c r="D250" s="5">
        <v>-1516000000000</v>
      </c>
      <c r="E250" s="5">
        <v>-1869000000000</v>
      </c>
      <c r="F250" s="5">
        <v>-3799000000000</v>
      </c>
      <c r="G250" s="5">
        <v>-2709000000000</v>
      </c>
    </row>
    <row r="251" spans="3:26" ht="15.5" x14ac:dyDescent="0.35">
      <c r="C251" t="s">
        <v>13</v>
      </c>
      <c r="D251" s="5">
        <v>2054000000000</v>
      </c>
      <c r="E251" s="5">
        <v>-2691000000000</v>
      </c>
      <c r="F251" s="5">
        <v>4990000000000</v>
      </c>
      <c r="G251" s="5">
        <v>4282000000000</v>
      </c>
    </row>
    <row r="252" spans="3:26" ht="15.5" x14ac:dyDescent="0.35">
      <c r="C252" t="s">
        <v>16</v>
      </c>
      <c r="D252" s="6">
        <v>550.59</v>
      </c>
      <c r="E252" s="6">
        <v>-721.33</v>
      </c>
      <c r="F252" s="6">
        <v>1337.87</v>
      </c>
      <c r="G252" s="6">
        <v>1147.96</v>
      </c>
    </row>
    <row r="253" spans="3:26" ht="15.5" x14ac:dyDescent="0.35">
      <c r="C253" t="s">
        <v>52</v>
      </c>
      <c r="I253" s="6">
        <v>3970.48</v>
      </c>
      <c r="J253" s="6">
        <v>5236.0600000000004</v>
      </c>
      <c r="K253" s="6">
        <v>5525.74</v>
      </c>
      <c r="L253" s="6">
        <v>5631.19</v>
      </c>
      <c r="M253" s="6">
        <v>2755.85</v>
      </c>
      <c r="N253" s="6">
        <v>1609.38</v>
      </c>
      <c r="O253" s="6">
        <v>3032.62</v>
      </c>
      <c r="P253" s="6">
        <v>2982.63</v>
      </c>
      <c r="Q253" s="6">
        <v>1984.64</v>
      </c>
      <c r="R253" s="6">
        <v>1341.03</v>
      </c>
      <c r="S253" s="6">
        <v>1033.07</v>
      </c>
      <c r="T253" s="6">
        <v>1439.52</v>
      </c>
      <c r="U253" s="6">
        <v>1295.8499999999999</v>
      </c>
      <c r="V253" s="6">
        <v>1549.45</v>
      </c>
      <c r="W253" s="6">
        <v>1581.96</v>
      </c>
      <c r="X253" s="6">
        <v>1164.6099999999999</v>
      </c>
      <c r="Y253" s="6">
        <v>1157.1500000000001</v>
      </c>
      <c r="Z253" s="6">
        <v>807.19</v>
      </c>
    </row>
    <row r="254" spans="3:26" ht="15.5" x14ac:dyDescent="0.35">
      <c r="C254" t="s">
        <v>66</v>
      </c>
      <c r="I254" s="6">
        <v>7.43</v>
      </c>
      <c r="J254" s="6">
        <v>5.1100000000000003</v>
      </c>
      <c r="K254" s="6">
        <v>4.09</v>
      </c>
      <c r="L254" s="6">
        <v>4.63</v>
      </c>
      <c r="M254" s="6">
        <v>8.0399999999999991</v>
      </c>
      <c r="N254" s="6">
        <v>16.53</v>
      </c>
      <c r="O254" s="6">
        <v>7.1</v>
      </c>
      <c r="P254" s="6">
        <v>9.17</v>
      </c>
      <c r="Q254" s="6">
        <v>17.84</v>
      </c>
      <c r="R254" s="6">
        <v>15.85</v>
      </c>
      <c r="S254" s="6">
        <v>16.41</v>
      </c>
      <c r="T254" s="6">
        <v>12.05</v>
      </c>
      <c r="U254" s="6">
        <v>14.66</v>
      </c>
      <c r="V254" s="6">
        <v>12.71</v>
      </c>
      <c r="W254" s="6">
        <v>16.66</v>
      </c>
      <c r="X254" s="6">
        <v>19.649999999999999</v>
      </c>
      <c r="Y254" s="6">
        <v>12.88</v>
      </c>
      <c r="Z254" s="6">
        <v>5.24</v>
      </c>
    </row>
    <row r="255" spans="3:26" ht="15.5" x14ac:dyDescent="0.35">
      <c r="C255" t="s">
        <v>69</v>
      </c>
      <c r="I255" s="6">
        <v>0.84</v>
      </c>
      <c r="J255" s="6">
        <v>0.74</v>
      </c>
      <c r="K255" s="6">
        <v>0.66</v>
      </c>
      <c r="L255" s="6">
        <v>0.79</v>
      </c>
      <c r="M255" s="6">
        <v>1.04</v>
      </c>
      <c r="N255" s="6">
        <v>1.64</v>
      </c>
      <c r="O255" s="6">
        <v>0.95</v>
      </c>
      <c r="P255" s="6">
        <v>1.21</v>
      </c>
      <c r="Q255" s="6">
        <v>2.0499999999999998</v>
      </c>
      <c r="R255" s="6">
        <v>1.74</v>
      </c>
      <c r="S255" s="6">
        <v>1.28</v>
      </c>
      <c r="T255" s="6">
        <v>1.22</v>
      </c>
      <c r="U255" s="6">
        <v>1.39</v>
      </c>
      <c r="V255" s="6">
        <v>1.31</v>
      </c>
      <c r="W255" s="6">
        <v>1.79</v>
      </c>
      <c r="X255" s="6">
        <v>2.04</v>
      </c>
      <c r="Y255" s="6">
        <v>1.7</v>
      </c>
      <c r="Z255" s="6">
        <v>0.5</v>
      </c>
    </row>
    <row r="256" spans="3:26" ht="15.5" x14ac:dyDescent="0.35">
      <c r="C256" t="s">
        <v>248</v>
      </c>
      <c r="I256" s="5">
        <v>34232430000000</v>
      </c>
      <c r="J256" s="5">
        <v>38424590000000</v>
      </c>
      <c r="K256" s="5">
        <v>38927460000000</v>
      </c>
      <c r="L256" s="5">
        <v>37527750000000</v>
      </c>
      <c r="M256" s="5">
        <v>23640310000000</v>
      </c>
      <c r="N256" s="5">
        <v>18239520000000</v>
      </c>
      <c r="O256" s="5">
        <v>25122920000000</v>
      </c>
      <c r="P256" s="5">
        <v>21811220000000</v>
      </c>
    </row>
    <row r="257" spans="2:26" ht="15.5" x14ac:dyDescent="0.35">
      <c r="C257" t="s">
        <v>249</v>
      </c>
      <c r="I257" s="6">
        <v>8.3400000000000002E-2</v>
      </c>
      <c r="J257" s="6">
        <v>0.1152</v>
      </c>
      <c r="K257" s="6">
        <v>0.1338</v>
      </c>
      <c r="L257" s="6">
        <v>0.14949999999999999</v>
      </c>
      <c r="M257" s="6">
        <v>9.1300000000000006E-2</v>
      </c>
      <c r="N257" s="6">
        <v>6.0199999999999997E-2</v>
      </c>
      <c r="O257" s="6">
        <v>0.1013</v>
      </c>
      <c r="P257" s="6">
        <v>9.5700000000000007E-2</v>
      </c>
      <c r="Q257" s="6">
        <v>0.09</v>
      </c>
      <c r="R257" s="6">
        <v>7.8200000000000006E-2</v>
      </c>
      <c r="S257" s="6">
        <v>6.2400000000000004E-2</v>
      </c>
      <c r="T257" s="6">
        <v>8.9099999999999999E-2</v>
      </c>
      <c r="U257" s="6">
        <v>8.43E-2</v>
      </c>
      <c r="V257" s="6">
        <v>0.1149</v>
      </c>
      <c r="W257" s="6">
        <v>0.12710000000000002</v>
      </c>
      <c r="X257" s="6">
        <v>0.1305</v>
      </c>
      <c r="Y257" s="6">
        <v>0.15770000000000001</v>
      </c>
      <c r="Z257" s="6">
        <v>0.11749999999999999</v>
      </c>
    </row>
    <row r="258" spans="2:26" ht="15.5" x14ac:dyDescent="0.35">
      <c r="C258" t="s">
        <v>250</v>
      </c>
      <c r="I258" s="6">
        <v>0.1515</v>
      </c>
      <c r="J258" s="6">
        <v>0.21010000000000001</v>
      </c>
      <c r="K258" s="6">
        <v>0.2601</v>
      </c>
      <c r="L258" s="6">
        <v>0.248</v>
      </c>
      <c r="M258" s="6">
        <v>0.14990000000000001</v>
      </c>
      <c r="N258" s="6">
        <v>9.9600000000000008E-2</v>
      </c>
      <c r="O258" s="6">
        <v>0.1943</v>
      </c>
      <c r="P258" s="6">
        <v>0.2069</v>
      </c>
      <c r="Q258" s="6">
        <v>0.16320000000000001</v>
      </c>
      <c r="R258" s="6">
        <v>0.12240000000000001</v>
      </c>
      <c r="S258" s="6">
        <v>0.1016</v>
      </c>
      <c r="T258" s="6">
        <v>0.14649999999999999</v>
      </c>
      <c r="U258" s="6">
        <v>0.14550000000000002</v>
      </c>
      <c r="V258" s="6">
        <v>0.19500000000000001</v>
      </c>
      <c r="W258" s="6">
        <v>0.22420000000000001</v>
      </c>
      <c r="X258" s="6">
        <v>0.24010000000000001</v>
      </c>
      <c r="Y258" s="6">
        <v>0.27810000000000001</v>
      </c>
      <c r="Z258" s="6">
        <v>0.2412</v>
      </c>
    </row>
    <row r="259" spans="2:26" ht="15.5" x14ac:dyDescent="0.35">
      <c r="C259" t="s">
        <v>251</v>
      </c>
      <c r="I259" s="6">
        <v>0.17749999999999999</v>
      </c>
      <c r="J259" s="6">
        <v>0.23120000000000002</v>
      </c>
      <c r="K259" s="6">
        <v>0.2838</v>
      </c>
      <c r="L259" s="6">
        <v>0.32280000000000003</v>
      </c>
      <c r="M259" s="6">
        <v>0.18489999999999998</v>
      </c>
      <c r="N259" s="6">
        <v>0.105</v>
      </c>
      <c r="O259" s="6">
        <v>0.22649999999999998</v>
      </c>
      <c r="P259" s="6">
        <v>0.27629999999999999</v>
      </c>
      <c r="Q259" s="6">
        <v>0.2162</v>
      </c>
      <c r="R259" s="6">
        <v>0.15060000000000001</v>
      </c>
      <c r="S259" s="6">
        <v>0.19640000000000002</v>
      </c>
      <c r="T259" s="6">
        <v>0.20430000000000001</v>
      </c>
      <c r="U259" s="6">
        <v>0.16489999999999999</v>
      </c>
      <c r="V259" s="6">
        <v>0.2147</v>
      </c>
      <c r="W259" s="6">
        <v>0.2969</v>
      </c>
      <c r="X259" s="6">
        <v>0.27940000000000004</v>
      </c>
      <c r="Y259" s="6">
        <v>0.32150000000000001</v>
      </c>
      <c r="Z259" s="6">
        <v>0.55549999999999999</v>
      </c>
    </row>
    <row r="260" spans="2:26" ht="15.5" x14ac:dyDescent="0.35">
      <c r="C260" t="s">
        <v>252</v>
      </c>
      <c r="I260" s="6">
        <v>8.4</v>
      </c>
      <c r="J260" s="6">
        <v>10.25</v>
      </c>
      <c r="K260" s="6">
        <v>15.82</v>
      </c>
      <c r="L260" s="6">
        <v>38.340000000000003</v>
      </c>
      <c r="M260" s="6">
        <v>19.72</v>
      </c>
      <c r="N260" s="6">
        <v>5.39</v>
      </c>
      <c r="O260" s="6">
        <v>7.12</v>
      </c>
      <c r="P260" s="6">
        <v>11.67</v>
      </c>
      <c r="Q260" s="6">
        <v>12.3</v>
      </c>
      <c r="R260" s="6">
        <v>13.67</v>
      </c>
      <c r="S260" s="6">
        <v>26.53</v>
      </c>
      <c r="T260" s="6">
        <v>31.92</v>
      </c>
      <c r="U260" s="6">
        <v>23.45</v>
      </c>
      <c r="V260" s="6">
        <v>26.17</v>
      </c>
      <c r="W260" s="6">
        <v>28.45</v>
      </c>
      <c r="X260" s="6">
        <v>24.92</v>
      </c>
      <c r="Y260" s="6">
        <v>27.43</v>
      </c>
      <c r="Z260" s="6">
        <v>14.69</v>
      </c>
    </row>
    <row r="261" spans="2:26" ht="15.5" x14ac:dyDescent="0.35">
      <c r="C261" t="s">
        <v>63</v>
      </c>
      <c r="I261" s="6">
        <v>1.1299999999999999</v>
      </c>
      <c r="J261" s="6">
        <v>1.07</v>
      </c>
      <c r="K261" s="6">
        <v>1.06</v>
      </c>
      <c r="L261" s="6">
        <v>1.1499999999999999</v>
      </c>
      <c r="M261" s="6">
        <v>1.21</v>
      </c>
      <c r="N261" s="6">
        <v>1.65</v>
      </c>
      <c r="O261" s="6">
        <v>1.38</v>
      </c>
      <c r="P261" s="6">
        <v>1.9</v>
      </c>
      <c r="Q261" s="6">
        <v>2.91</v>
      </c>
      <c r="R261" s="6">
        <v>1.94</v>
      </c>
      <c r="S261" s="6">
        <v>1.67</v>
      </c>
      <c r="T261" s="6">
        <v>1.77</v>
      </c>
      <c r="U261" s="6">
        <v>2.13</v>
      </c>
      <c r="V261" s="6">
        <v>2.48</v>
      </c>
      <c r="W261" s="6">
        <v>3.73</v>
      </c>
      <c r="X261" s="6">
        <v>4.72</v>
      </c>
      <c r="Y261" s="6">
        <v>3.58</v>
      </c>
      <c r="Z261" s="6">
        <v>1.26</v>
      </c>
    </row>
    <row r="262" spans="2:26" ht="15.5" x14ac:dyDescent="0.35">
      <c r="C262" t="s">
        <v>60</v>
      </c>
      <c r="I262" s="6">
        <v>26211.82</v>
      </c>
      <c r="J262" s="6">
        <v>24917.97</v>
      </c>
      <c r="K262" s="6">
        <v>21246.03</v>
      </c>
      <c r="L262" s="6">
        <v>22706.45</v>
      </c>
      <c r="M262" s="6">
        <v>18380.009999999998</v>
      </c>
      <c r="N262" s="6">
        <v>16161.98</v>
      </c>
      <c r="O262" s="6">
        <v>15605.88</v>
      </c>
      <c r="P262" s="6">
        <v>14417.53</v>
      </c>
      <c r="Q262" s="6">
        <v>12161.08</v>
      </c>
      <c r="R262" s="6">
        <v>10954.04</v>
      </c>
      <c r="S262" s="6">
        <v>10165.780000000001</v>
      </c>
      <c r="T262" s="6">
        <v>9828.1200000000008</v>
      </c>
      <c r="U262" s="6">
        <v>8905.83</v>
      </c>
      <c r="V262" s="6">
        <v>7944.98</v>
      </c>
      <c r="W262" s="6">
        <v>7056.17</v>
      </c>
      <c r="X262" s="6">
        <v>4850.3</v>
      </c>
      <c r="Y262" s="6">
        <v>4161.17</v>
      </c>
      <c r="Z262" s="6">
        <v>3345.96</v>
      </c>
    </row>
    <row r="263" spans="2:26" ht="15.5" x14ac:dyDescent="0.35">
      <c r="C263" t="s">
        <v>253</v>
      </c>
      <c r="I263" s="6">
        <v>1.17</v>
      </c>
      <c r="J263" s="6">
        <v>1.1200000000000001</v>
      </c>
      <c r="K263" s="6">
        <v>1.1000000000000001</v>
      </c>
      <c r="L263" s="6">
        <v>1.19</v>
      </c>
      <c r="M263" s="6">
        <v>1.25</v>
      </c>
      <c r="N263" s="6">
        <v>1.72</v>
      </c>
      <c r="O263" s="6">
        <v>1.45</v>
      </c>
      <c r="P263" s="5">
        <v>2</v>
      </c>
      <c r="Q263" s="6">
        <v>2.94</v>
      </c>
      <c r="R263" s="6">
        <v>1.96</v>
      </c>
      <c r="S263" s="6">
        <v>1.69</v>
      </c>
      <c r="T263" s="6">
        <v>1.77</v>
      </c>
      <c r="U263" s="6">
        <v>2.13</v>
      </c>
      <c r="V263" s="6">
        <v>2.48</v>
      </c>
      <c r="W263" s="6">
        <v>3.73</v>
      </c>
      <c r="X263" s="6">
        <v>4.72</v>
      </c>
      <c r="Y263" s="6">
        <v>3.58</v>
      </c>
      <c r="Z263" s="6">
        <v>1.26</v>
      </c>
    </row>
    <row r="264" spans="2:26" ht="15.5" x14ac:dyDescent="0.35">
      <c r="C264" t="s">
        <v>254</v>
      </c>
      <c r="I264" s="6">
        <v>25270.68</v>
      </c>
      <c r="J264" s="6">
        <v>23993.53</v>
      </c>
      <c r="K264" s="6">
        <v>20632.830000000002</v>
      </c>
      <c r="L264" s="6">
        <v>21988.99</v>
      </c>
      <c r="M264" s="6">
        <v>17729.23</v>
      </c>
      <c r="N264" s="6">
        <v>15490.52</v>
      </c>
      <c r="O264" s="6">
        <v>14849.22</v>
      </c>
      <c r="P264" s="6">
        <v>13641.24</v>
      </c>
      <c r="Q264" s="6">
        <v>12043.18</v>
      </c>
      <c r="R264" s="6">
        <v>10836.15</v>
      </c>
      <c r="S264" s="6">
        <v>10047.879999999999</v>
      </c>
      <c r="T264" s="6">
        <v>9828.1200000000008</v>
      </c>
      <c r="U264" s="6">
        <v>8905.83</v>
      </c>
      <c r="V264" s="6">
        <v>7944.98</v>
      </c>
      <c r="W264" s="6">
        <v>7056.17</v>
      </c>
      <c r="X264" s="6">
        <v>4850.3</v>
      </c>
      <c r="Y264" s="6">
        <v>4161.17</v>
      </c>
      <c r="Z264" s="6">
        <v>3345.96</v>
      </c>
    </row>
    <row r="265" spans="2:26" ht="15.5" x14ac:dyDescent="0.35">
      <c r="C265" t="s">
        <v>255</v>
      </c>
      <c r="I265" s="5">
        <v>11604000000000</v>
      </c>
      <c r="J265" s="5">
        <v>4203000000000</v>
      </c>
      <c r="K265" s="5">
        <v>1294000000000</v>
      </c>
      <c r="L265" s="5">
        <v>1987000000000</v>
      </c>
      <c r="M265" s="5">
        <v>6205000000000</v>
      </c>
      <c r="N265" s="5">
        <v>4045000000000</v>
      </c>
      <c r="O265" s="5">
        <v>3479000000000</v>
      </c>
      <c r="P265" s="5">
        <v>7021000000000</v>
      </c>
      <c r="Q265" s="5">
        <v>1916000000000</v>
      </c>
      <c r="R265" s="5">
        <v>1028000000000</v>
      </c>
      <c r="S265" s="5">
        <v>1136000000000</v>
      </c>
      <c r="T265" s="5">
        <v>1282000000000</v>
      </c>
      <c r="U265" s="5">
        <v>1650000000000</v>
      </c>
      <c r="V265" s="5">
        <v>2719000000000</v>
      </c>
      <c r="W265" s="5">
        <v>2587000000000</v>
      </c>
      <c r="X265" s="5">
        <v>2982000000000</v>
      </c>
      <c r="Y265" s="5">
        <v>1369000000000</v>
      </c>
      <c r="Z265" s="5">
        <v>1893000000000</v>
      </c>
    </row>
    <row r="266" spans="2:26" ht="15.5" x14ac:dyDescent="0.35">
      <c r="C266" t="s">
        <v>256</v>
      </c>
      <c r="I266" s="5">
        <v>10868000000000</v>
      </c>
      <c r="J266" s="5">
        <v>15963000000000</v>
      </c>
      <c r="K266" s="5">
        <v>17580000000000</v>
      </c>
      <c r="L266" s="5">
        <v>1184000000000</v>
      </c>
      <c r="M266" s="5">
        <v>3135000000000</v>
      </c>
      <c r="N266" s="5">
        <v>8686000000000</v>
      </c>
      <c r="O266" s="5">
        <v>10862000000000</v>
      </c>
      <c r="P266" s="5">
        <v>3414000000000</v>
      </c>
      <c r="Q266" s="5">
        <v>2883000000000</v>
      </c>
      <c r="R266" s="5">
        <v>204000000000</v>
      </c>
      <c r="S266" s="5">
        <v>1453000000000</v>
      </c>
      <c r="T266" s="5">
        <v>2109000000000</v>
      </c>
      <c r="U266" s="5">
        <v>3289000000000</v>
      </c>
      <c r="V266" s="5">
        <v>3209000000000</v>
      </c>
      <c r="W266" s="5">
        <v>2116000000000</v>
      </c>
      <c r="X266" s="5">
        <v>2699000000000</v>
      </c>
      <c r="Y266" s="5">
        <v>2400000000000</v>
      </c>
      <c r="Z266" s="5">
        <v>2972000000000</v>
      </c>
    </row>
    <row r="267" spans="2:26" ht="15.5" x14ac:dyDescent="0.35">
      <c r="C267" t="s">
        <v>26</v>
      </c>
      <c r="I267" s="5">
        <v>22472000000000</v>
      </c>
      <c r="J267" s="5">
        <v>20166000000000</v>
      </c>
      <c r="K267" s="5">
        <v>18875000000000</v>
      </c>
      <c r="L267" s="5">
        <v>3171000000000</v>
      </c>
      <c r="M267" s="5">
        <v>9341000000000</v>
      </c>
      <c r="N267" s="5">
        <v>12731000000000</v>
      </c>
      <c r="O267" s="5">
        <v>14341000000000</v>
      </c>
      <c r="P267" s="5">
        <v>10434000000000</v>
      </c>
      <c r="Q267" s="5">
        <v>4799000000000</v>
      </c>
      <c r="R267" s="5">
        <v>1232000000000</v>
      </c>
      <c r="S267" s="5">
        <v>2589000000000</v>
      </c>
      <c r="T267" s="5">
        <v>3391000000000</v>
      </c>
      <c r="U267" s="5">
        <v>4939000000000</v>
      </c>
      <c r="V267" s="5">
        <v>5928000000000</v>
      </c>
      <c r="W267" s="5">
        <v>4703000000000</v>
      </c>
      <c r="X267" s="5">
        <v>5680000000000</v>
      </c>
      <c r="Y267" s="5">
        <v>3769000000000</v>
      </c>
      <c r="Z267" s="5">
        <v>4865000000000</v>
      </c>
    </row>
    <row r="268" spans="2:26" ht="15.5" x14ac:dyDescent="0.35">
      <c r="C268" t="s">
        <v>23</v>
      </c>
      <c r="I268" s="5">
        <v>-4099000000000</v>
      </c>
      <c r="J268" s="5">
        <v>-4926000000000</v>
      </c>
      <c r="K268" s="5">
        <v>278000000000</v>
      </c>
      <c r="L268" s="5">
        <v>-35110000000000</v>
      </c>
      <c r="M268" s="5">
        <v>-23981000000000</v>
      </c>
      <c r="N268" s="5">
        <v>-7768000000000</v>
      </c>
      <c r="O268" s="5">
        <v>2250000000000</v>
      </c>
      <c r="P268" s="5">
        <v>-3004000000000</v>
      </c>
      <c r="Q268" s="5">
        <v>-16032000000000</v>
      </c>
      <c r="R268" s="5">
        <v>-18229000000000</v>
      </c>
      <c r="S268" s="5">
        <v>-12824000000000</v>
      </c>
      <c r="T268" s="5">
        <v>-6669000000000</v>
      </c>
      <c r="U268" s="5">
        <v>-2997000000000</v>
      </c>
      <c r="V268" s="5">
        <v>1933000000000</v>
      </c>
      <c r="W268" s="5">
        <v>-2432000000000</v>
      </c>
      <c r="X268" s="5">
        <v>4337000000000</v>
      </c>
      <c r="Y268" s="5">
        <v>1000000000000</v>
      </c>
      <c r="Z268" s="5">
        <v>1540000000000</v>
      </c>
    </row>
    <row r="269" spans="2:26" ht="15.5" x14ac:dyDescent="0.35">
      <c r="C269" t="s">
        <v>257</v>
      </c>
      <c r="I269" s="5">
        <v>18928000000000</v>
      </c>
      <c r="J269" s="5">
        <v>24677000000000</v>
      </c>
      <c r="K269" s="5">
        <v>19629000000000</v>
      </c>
      <c r="L269" s="5">
        <v>36893000000000</v>
      </c>
      <c r="M269" s="5">
        <v>30115000000000</v>
      </c>
      <c r="N269" s="5">
        <v>23252000000000</v>
      </c>
      <c r="O269" s="5">
        <v>18241000000000</v>
      </c>
      <c r="P269" s="5">
        <v>6866000000000</v>
      </c>
      <c r="Q269" s="5">
        <v>22826000000000</v>
      </c>
      <c r="R269" s="5">
        <v>23841000000000</v>
      </c>
      <c r="S269" s="5">
        <v>20979000000000</v>
      </c>
      <c r="T269" s="5">
        <v>17282000000000</v>
      </c>
      <c r="U269" s="5">
        <v>13253000000000</v>
      </c>
      <c r="V269" s="5">
        <v>10721000000000</v>
      </c>
      <c r="W269" s="5">
        <v>10696000000000</v>
      </c>
      <c r="X269" s="5">
        <v>5614000000000</v>
      </c>
      <c r="Y269" s="5">
        <v>4743000000000</v>
      </c>
      <c r="Z269" s="5">
        <v>5009000000000</v>
      </c>
    </row>
    <row r="271" spans="2:26" ht="15.5" x14ac:dyDescent="0.35">
      <c r="B271" t="s">
        <v>260</v>
      </c>
      <c r="C271" t="s">
        <v>261</v>
      </c>
      <c r="D271" s="5">
        <v>314000000000</v>
      </c>
      <c r="E271" s="5">
        <v>643000000000</v>
      </c>
      <c r="F271" s="5">
        <v>3335000000000</v>
      </c>
      <c r="G271" s="5">
        <v>3345000000000</v>
      </c>
      <c r="H271" s="5">
        <v>1913000000000</v>
      </c>
      <c r="I271" s="5">
        <v>14810000000000</v>
      </c>
      <c r="J271" s="5">
        <v>19531000000000</v>
      </c>
      <c r="K271" s="5">
        <v>20612000000000</v>
      </c>
      <c r="L271" s="5">
        <v>21005000000000</v>
      </c>
      <c r="M271" s="5">
        <v>10280000000000</v>
      </c>
      <c r="N271" s="5">
        <v>6003000000000</v>
      </c>
      <c r="O271" s="5">
        <v>11312000000000</v>
      </c>
      <c r="P271" s="5">
        <v>11126000000000</v>
      </c>
      <c r="Q271" s="5">
        <v>7403000000000</v>
      </c>
    </row>
    <row r="272" spans="2:26" ht="15.5" x14ac:dyDescent="0.35">
      <c r="C272" t="s">
        <v>444</v>
      </c>
      <c r="H272" s="5">
        <v>1663</v>
      </c>
      <c r="I272" s="5">
        <v>1663</v>
      </c>
      <c r="J272" s="5">
        <v>2151</v>
      </c>
      <c r="K272" s="5">
        <v>2270</v>
      </c>
      <c r="L272" s="5">
        <v>7003</v>
      </c>
      <c r="M272" s="5">
        <v>1240</v>
      </c>
      <c r="N272" s="5">
        <v>644</v>
      </c>
      <c r="O272" s="5">
        <v>1213</v>
      </c>
      <c r="P272" s="5">
        <v>1193</v>
      </c>
      <c r="Q272" s="5">
        <v>1175</v>
      </c>
    </row>
    <row r="273" spans="3:17" ht="15.5" x14ac:dyDescent="0.35">
      <c r="C273" t="s">
        <v>71</v>
      </c>
      <c r="H273" s="6">
        <v>3.2433999999999998</v>
      </c>
      <c r="I273" s="6">
        <v>0.38429999999999997</v>
      </c>
      <c r="J273" s="6">
        <v>0.4108</v>
      </c>
      <c r="K273" s="6">
        <v>0.41049999999999998</v>
      </c>
      <c r="L273" s="6">
        <v>1.2427999999999999</v>
      </c>
      <c r="M273" s="6">
        <v>0.44969999999999999</v>
      </c>
      <c r="N273" s="6">
        <v>0.39990000000000003</v>
      </c>
      <c r="O273" s="6">
        <v>0.3997</v>
      </c>
      <c r="P273" s="6">
        <v>0.3997</v>
      </c>
      <c r="Q273" s="6">
        <v>0.5917</v>
      </c>
    </row>
    <row r="274" spans="3:17" ht="15.5" x14ac:dyDescent="0.35">
      <c r="C274" t="s">
        <v>445</v>
      </c>
      <c r="H274" s="6">
        <v>6.5700000000000008E-2</v>
      </c>
      <c r="I274" s="6">
        <v>5.2199999999999996E-2</v>
      </c>
      <c r="J274" s="6">
        <v>9.4E-2</v>
      </c>
      <c r="K274" s="6">
        <v>9.4800000000000009E-2</v>
      </c>
      <c r="L274" s="6">
        <v>0.22539999999999999</v>
      </c>
      <c r="M274" s="6">
        <v>4.1900000000000007E-2</v>
      </c>
      <c r="N274" s="6">
        <v>2.8999999999999998E-2</v>
      </c>
      <c r="O274" s="6">
        <v>6.8000000000000005E-2</v>
      </c>
      <c r="P274" s="6">
        <v>4.3200000000000002E-2</v>
      </c>
      <c r="Q274" s="6">
        <v>3.1200000000000002E-2</v>
      </c>
    </row>
    <row r="275" spans="3:17" ht="15.5" x14ac:dyDescent="0.35">
      <c r="C275" t="s">
        <v>51</v>
      </c>
      <c r="D275" s="6">
        <v>84.05</v>
      </c>
      <c r="E275" s="6">
        <v>172.31</v>
      </c>
      <c r="F275" s="6">
        <v>894.14</v>
      </c>
      <c r="G275" s="6">
        <v>896.78</v>
      </c>
      <c r="H275" s="6">
        <v>512.73</v>
      </c>
      <c r="I275" s="6">
        <v>3970.48</v>
      </c>
      <c r="J275" s="6">
        <v>5236.0600000000004</v>
      </c>
      <c r="K275" s="6">
        <v>5525.74</v>
      </c>
      <c r="L275" s="6">
        <v>5631.19</v>
      </c>
      <c r="M275" s="6">
        <v>2755.85</v>
      </c>
      <c r="N275" s="6">
        <v>1609.38</v>
      </c>
      <c r="O275" s="6">
        <v>3032.62</v>
      </c>
      <c r="P275" s="6">
        <v>2982.63</v>
      </c>
      <c r="Q275" s="6">
        <v>1984.64</v>
      </c>
    </row>
    <row r="276" spans="3:17" ht="15.5" x14ac:dyDescent="0.35">
      <c r="C276" t="s">
        <v>73</v>
      </c>
      <c r="H276" s="5">
        <v>1663</v>
      </c>
      <c r="I276" s="5">
        <v>1663</v>
      </c>
      <c r="J276" s="5">
        <v>2151</v>
      </c>
      <c r="K276" s="5">
        <v>2270</v>
      </c>
      <c r="L276" s="5">
        <v>7003</v>
      </c>
      <c r="M276" s="5">
        <v>1240</v>
      </c>
      <c r="N276" s="5">
        <v>644</v>
      </c>
      <c r="O276" s="5">
        <v>1213</v>
      </c>
      <c r="P276" s="5">
        <v>1193</v>
      </c>
      <c r="Q276" s="5">
        <v>1175</v>
      </c>
    </row>
    <row r="277" spans="3:17" ht="15.5" x14ac:dyDescent="0.35">
      <c r="C277" t="s">
        <v>446</v>
      </c>
      <c r="H277" s="6">
        <v>3.2433999999999998</v>
      </c>
      <c r="I277" s="6">
        <v>0.38429999999999997</v>
      </c>
      <c r="J277" s="6">
        <v>0.4108</v>
      </c>
      <c r="K277" s="6">
        <v>0.41049999999999998</v>
      </c>
      <c r="L277" s="6">
        <v>1.2427999999999999</v>
      </c>
      <c r="M277" s="6">
        <v>0.44969999999999999</v>
      </c>
      <c r="N277" s="6">
        <v>0.39990000000000003</v>
      </c>
      <c r="O277" s="6">
        <v>0.3997</v>
      </c>
      <c r="P277" s="6">
        <v>0.3997</v>
      </c>
      <c r="Q277" s="6">
        <v>0.5917</v>
      </c>
    </row>
    <row r="278" spans="3:17" ht="15.5" x14ac:dyDescent="0.35">
      <c r="C278" t="s">
        <v>447</v>
      </c>
      <c r="H278" s="6">
        <v>6.5700000000000008E-2</v>
      </c>
      <c r="I278" s="6">
        <v>5.2199999999999996E-2</v>
      </c>
      <c r="J278" s="6">
        <v>9.4E-2</v>
      </c>
      <c r="K278" s="6">
        <v>9.4800000000000009E-2</v>
      </c>
      <c r="L278" s="6">
        <v>0.22539999999999999</v>
      </c>
      <c r="M278" s="6">
        <v>4.1900000000000007E-2</v>
      </c>
      <c r="N278" s="6">
        <v>2.8999999999999998E-2</v>
      </c>
      <c r="O278" s="6">
        <v>6.8000000000000005E-2</v>
      </c>
      <c r="P278" s="6">
        <v>4.3200000000000002E-2</v>
      </c>
      <c r="Q278" s="6">
        <v>3.1200000000000002E-2</v>
      </c>
    </row>
    <row r="279" spans="3:17" ht="15.5" x14ac:dyDescent="0.35">
      <c r="C279" t="s">
        <v>262</v>
      </c>
      <c r="D279" s="5">
        <v>29735000000000</v>
      </c>
      <c r="E279" s="5">
        <v>28554000000000</v>
      </c>
      <c r="F279" s="5">
        <v>30836000000000</v>
      </c>
      <c r="G279" s="5">
        <v>31940000000000</v>
      </c>
      <c r="H279" s="5">
        <v>116579000000000</v>
      </c>
      <c r="I279" s="5">
        <v>131301000000000</v>
      </c>
      <c r="J279" s="5">
        <v>134427000000000</v>
      </c>
      <c r="K279" s="5">
        <v>128583000000000</v>
      </c>
      <c r="L279" s="5">
        <v>123607000000000</v>
      </c>
      <c r="M279" s="5">
        <v>79461000000000</v>
      </c>
      <c r="N279" s="5">
        <v>60347000000000</v>
      </c>
      <c r="O279" s="5">
        <v>84430000000000</v>
      </c>
      <c r="P279" s="5">
        <v>84625000000000</v>
      </c>
      <c r="Q279" s="5">
        <v>64559000000000</v>
      </c>
    </row>
    <row r="280" spans="3:17" ht="15.5" x14ac:dyDescent="0.35">
      <c r="C280" t="s">
        <v>448</v>
      </c>
      <c r="H280" s="5">
        <v>1663</v>
      </c>
      <c r="I280" s="5">
        <v>1663</v>
      </c>
      <c r="J280" s="5">
        <v>2151</v>
      </c>
      <c r="K280" s="5">
        <v>2270</v>
      </c>
      <c r="L280" s="5">
        <v>7003</v>
      </c>
      <c r="M280" s="5">
        <v>1240</v>
      </c>
      <c r="N280" s="5">
        <v>644</v>
      </c>
      <c r="O280" s="5">
        <v>1213</v>
      </c>
      <c r="P280" s="5">
        <v>1193</v>
      </c>
      <c r="Q280" s="5">
        <v>1175</v>
      </c>
    </row>
    <row r="281" spans="3:17" ht="15.5" x14ac:dyDescent="0.35">
      <c r="C281" t="s">
        <v>449</v>
      </c>
      <c r="H281" s="6">
        <v>3.2433999999999998</v>
      </c>
      <c r="I281" s="6">
        <v>0.38429999999999997</v>
      </c>
      <c r="J281" s="6">
        <v>0.4108</v>
      </c>
      <c r="K281" s="6">
        <v>0.41049999999999998</v>
      </c>
      <c r="L281" s="6">
        <v>1.2427999999999999</v>
      </c>
      <c r="M281" s="6">
        <v>0.44969999999999999</v>
      </c>
      <c r="N281" s="6">
        <v>0.39990000000000003</v>
      </c>
      <c r="O281" s="6">
        <v>0.3997</v>
      </c>
      <c r="P281" s="6">
        <v>0.3997</v>
      </c>
      <c r="Q281" s="6">
        <v>0.5917</v>
      </c>
    </row>
    <row r="282" spans="3:17" ht="15.5" x14ac:dyDescent="0.35">
      <c r="C282" t="s">
        <v>450</v>
      </c>
      <c r="H282" s="6">
        <v>6.5700000000000008E-2</v>
      </c>
      <c r="I282" s="6">
        <v>5.2199999999999996E-2</v>
      </c>
      <c r="J282" s="6">
        <v>9.4E-2</v>
      </c>
      <c r="K282" s="6">
        <v>9.4800000000000009E-2</v>
      </c>
      <c r="L282" s="6">
        <v>0.22539999999999999</v>
      </c>
      <c r="M282" s="6">
        <v>4.1900000000000007E-2</v>
      </c>
      <c r="N282" s="6">
        <v>2.8999999999999998E-2</v>
      </c>
      <c r="O282" s="6">
        <v>6.8000000000000005E-2</v>
      </c>
      <c r="P282" s="6">
        <v>4.3200000000000002E-2</v>
      </c>
      <c r="Q282" s="6">
        <v>3.1200000000000002E-2</v>
      </c>
    </row>
    <row r="283" spans="3:17" ht="15.5" x14ac:dyDescent="0.35">
      <c r="C283" t="s">
        <v>344</v>
      </c>
      <c r="I283" s="6">
        <v>49.34</v>
      </c>
    </row>
    <row r="284" spans="3:17" ht="15.5" x14ac:dyDescent="0.35">
      <c r="C284" t="s">
        <v>345</v>
      </c>
      <c r="I284" s="6">
        <v>12.36</v>
      </c>
    </row>
    <row r="285" spans="3:17" ht="15.5" x14ac:dyDescent="0.35">
      <c r="C285" t="s">
        <v>831</v>
      </c>
      <c r="I285" s="6">
        <v>7.69</v>
      </c>
    </row>
    <row r="286" spans="3:17" ht="15.5" x14ac:dyDescent="0.35">
      <c r="C286" t="s">
        <v>263</v>
      </c>
      <c r="I286" s="6">
        <v>6.95</v>
      </c>
    </row>
    <row r="287" spans="3:17" ht="15.5" x14ac:dyDescent="0.35">
      <c r="C287" t="s">
        <v>346</v>
      </c>
      <c r="I287" s="6">
        <v>8.09E-2</v>
      </c>
    </row>
    <row r="288" spans="3:17" ht="15.5" x14ac:dyDescent="0.35">
      <c r="C288" t="s">
        <v>347</v>
      </c>
      <c r="I288" s="6">
        <v>0.78</v>
      </c>
    </row>
    <row r="289" spans="3:9" ht="15.5" x14ac:dyDescent="0.35">
      <c r="C289" t="s">
        <v>348</v>
      </c>
      <c r="I289" s="6">
        <v>0.98</v>
      </c>
    </row>
    <row r="290" spans="3:9" ht="15.5" x14ac:dyDescent="0.35">
      <c r="C290" t="s">
        <v>349</v>
      </c>
      <c r="I290" s="6">
        <v>5.09</v>
      </c>
    </row>
    <row r="291" spans="3:9" ht="15.5" x14ac:dyDescent="0.35">
      <c r="C291" t="s">
        <v>350</v>
      </c>
      <c r="I291" s="6">
        <v>10.93</v>
      </c>
    </row>
    <row r="292" spans="3:9" ht="15.5" x14ac:dyDescent="0.35">
      <c r="C292" t="s">
        <v>351</v>
      </c>
      <c r="I292" s="6">
        <v>6.91</v>
      </c>
    </row>
    <row r="293" spans="3:9" ht="15.5" x14ac:dyDescent="0.35">
      <c r="C293" t="s">
        <v>264</v>
      </c>
      <c r="I293" s="6">
        <v>3.96</v>
      </c>
    </row>
    <row r="294" spans="3:9" ht="15.5" x14ac:dyDescent="0.35">
      <c r="C294" t="s">
        <v>451</v>
      </c>
      <c r="I294" s="6">
        <v>-0.51</v>
      </c>
    </row>
    <row r="295" spans="3:9" ht="15.5" x14ac:dyDescent="0.35">
      <c r="C295" t="s">
        <v>452</v>
      </c>
      <c r="I295" s="6">
        <v>-1.1200000000000001</v>
      </c>
    </row>
    <row r="296" spans="3:9" ht="15.5" x14ac:dyDescent="0.35">
      <c r="C296" t="s">
        <v>832</v>
      </c>
      <c r="I296" s="6">
        <v>-0.12</v>
      </c>
    </row>
    <row r="297" spans="3:9" ht="15.5" x14ac:dyDescent="0.35">
      <c r="C297" t="s">
        <v>352</v>
      </c>
      <c r="I297" s="6">
        <v>2047.29</v>
      </c>
    </row>
    <row r="298" spans="3:9" ht="15.5" x14ac:dyDescent="0.35">
      <c r="C298" t="s">
        <v>353</v>
      </c>
      <c r="I298" s="6">
        <v>512.73</v>
      </c>
    </row>
    <row r="299" spans="3:9" ht="15.5" x14ac:dyDescent="0.35">
      <c r="C299" t="s">
        <v>354</v>
      </c>
      <c r="I299" s="6">
        <v>32455.91</v>
      </c>
    </row>
    <row r="300" spans="3:9" ht="15.5" x14ac:dyDescent="0.35">
      <c r="C300" t="s">
        <v>355</v>
      </c>
      <c r="D300" s="6">
        <v>5000.8</v>
      </c>
    </row>
    <row r="301" spans="3:9" ht="15.5" x14ac:dyDescent="0.35">
      <c r="C301" t="s">
        <v>356</v>
      </c>
      <c r="I301" s="6">
        <v>25890.1</v>
      </c>
    </row>
    <row r="302" spans="3:9" ht="15.5" x14ac:dyDescent="0.35">
      <c r="C302" t="s">
        <v>357</v>
      </c>
      <c r="I302" s="6">
        <v>2315.09</v>
      </c>
    </row>
    <row r="303" spans="3:9" ht="15.5" x14ac:dyDescent="0.35">
      <c r="C303" t="s">
        <v>265</v>
      </c>
      <c r="D303" s="6">
        <v>1.24</v>
      </c>
    </row>
    <row r="304" spans="3:9" ht="15.5" x14ac:dyDescent="0.35">
      <c r="C304" t="s">
        <v>266</v>
      </c>
      <c r="D304" s="6">
        <v>0.93</v>
      </c>
    </row>
    <row r="305" spans="3:9" ht="15.5" x14ac:dyDescent="0.35">
      <c r="C305" t="s">
        <v>267</v>
      </c>
      <c r="D305" s="6">
        <v>0.32</v>
      </c>
    </row>
    <row r="306" spans="3:9" ht="15.5" x14ac:dyDescent="0.35">
      <c r="C306" t="s">
        <v>268</v>
      </c>
      <c r="D306" s="6">
        <v>0.14000000000000001</v>
      </c>
    </row>
    <row r="307" spans="3:9" ht="15.5" x14ac:dyDescent="0.35">
      <c r="C307" t="s">
        <v>269</v>
      </c>
      <c r="D307" s="6">
        <v>0.8</v>
      </c>
    </row>
    <row r="308" spans="3:9" ht="15.5" x14ac:dyDescent="0.35">
      <c r="C308" t="s">
        <v>270</v>
      </c>
      <c r="D308" s="6">
        <v>0.17</v>
      </c>
    </row>
    <row r="309" spans="3:9" ht="15.5" x14ac:dyDescent="0.35">
      <c r="C309" t="s">
        <v>271</v>
      </c>
      <c r="D309" s="6">
        <v>1.85</v>
      </c>
    </row>
    <row r="310" spans="3:9" ht="15.5" x14ac:dyDescent="0.35">
      <c r="C310" t="s">
        <v>272</v>
      </c>
      <c r="I310" s="6">
        <v>6.38</v>
      </c>
    </row>
    <row r="311" spans="3:9" ht="15.5" x14ac:dyDescent="0.35">
      <c r="C311" t="s">
        <v>13</v>
      </c>
      <c r="D311" s="5">
        <v>2054000000000</v>
      </c>
    </row>
    <row r="312" spans="3:9" ht="15.5" x14ac:dyDescent="0.35">
      <c r="C312" t="s">
        <v>358</v>
      </c>
      <c r="I312" s="6">
        <v>3.88</v>
      </c>
    </row>
    <row r="313" spans="3:9" ht="15.5" x14ac:dyDescent="0.35">
      <c r="C313" t="s">
        <v>273</v>
      </c>
      <c r="I313" s="6">
        <v>4.2599999999999999E-2</v>
      </c>
    </row>
    <row r="314" spans="3:9" ht="15.5" x14ac:dyDescent="0.35">
      <c r="C314" t="s">
        <v>274</v>
      </c>
      <c r="I314" s="6">
        <v>7.9100000000000004E-2</v>
      </c>
    </row>
    <row r="315" spans="3:9" ht="15.5" x14ac:dyDescent="0.35">
      <c r="C315" t="s">
        <v>275</v>
      </c>
      <c r="I315" s="6">
        <v>0.128</v>
      </c>
    </row>
    <row r="316" spans="3:9" ht="15.5" x14ac:dyDescent="0.35">
      <c r="C316" t="s">
        <v>359</v>
      </c>
      <c r="I316" s="6">
        <v>8.2100000000000006E-2</v>
      </c>
    </row>
    <row r="317" spans="3:9" ht="15.5" x14ac:dyDescent="0.35">
      <c r="C317" t="s">
        <v>276</v>
      </c>
      <c r="D317" s="6">
        <v>62.85</v>
      </c>
    </row>
    <row r="318" spans="3:9" ht="15.5" x14ac:dyDescent="0.35">
      <c r="C318" t="s">
        <v>277</v>
      </c>
      <c r="D318" s="6">
        <v>59.68</v>
      </c>
    </row>
    <row r="319" spans="3:9" ht="15.5" x14ac:dyDescent="0.35">
      <c r="C319" t="s">
        <v>278</v>
      </c>
      <c r="D319" s="6">
        <v>94.84</v>
      </c>
    </row>
    <row r="320" spans="3:9" ht="15.5" x14ac:dyDescent="0.35">
      <c r="C320" t="s">
        <v>279</v>
      </c>
      <c r="D320" s="6">
        <v>27.69</v>
      </c>
    </row>
    <row r="321" spans="3:9" ht="15.5" x14ac:dyDescent="0.35">
      <c r="C321" t="s">
        <v>280</v>
      </c>
      <c r="D321" s="6">
        <v>1.45</v>
      </c>
    </row>
    <row r="322" spans="3:9" ht="15.5" x14ac:dyDescent="0.35">
      <c r="C322" t="s">
        <v>281</v>
      </c>
      <c r="I322" s="6">
        <v>0.67</v>
      </c>
    </row>
    <row r="323" spans="3:9" ht="15.5" x14ac:dyDescent="0.35">
      <c r="C323" t="s">
        <v>282</v>
      </c>
      <c r="I323" s="6">
        <v>6.08</v>
      </c>
    </row>
    <row r="324" spans="3:9" ht="15.5" x14ac:dyDescent="0.35">
      <c r="C324" t="s">
        <v>47</v>
      </c>
      <c r="I324" s="5">
        <v>94372000000000</v>
      </c>
    </row>
    <row r="325" spans="3:9" ht="15.5" x14ac:dyDescent="0.35">
      <c r="C325" t="s">
        <v>283</v>
      </c>
      <c r="I325" s="5">
        <v>111372000000000</v>
      </c>
    </row>
    <row r="326" spans="3:9" ht="15.5" x14ac:dyDescent="0.35">
      <c r="C326" t="s">
        <v>284</v>
      </c>
      <c r="I326" s="5">
        <v>3730000000</v>
      </c>
    </row>
    <row r="327" spans="3:9" ht="15.5" x14ac:dyDescent="0.35">
      <c r="C327" t="s">
        <v>285</v>
      </c>
      <c r="I327" s="6">
        <v>0.32429999999999998</v>
      </c>
    </row>
    <row r="328" spans="3:9" ht="15.5" x14ac:dyDescent="0.35">
      <c r="C328" t="s">
        <v>286</v>
      </c>
      <c r="D328" s="6">
        <v>0.191</v>
      </c>
    </row>
    <row r="329" spans="3:9" ht="15.5" x14ac:dyDescent="0.35">
      <c r="C329" t="s">
        <v>287</v>
      </c>
      <c r="D329" s="6">
        <v>0.11840000000000001</v>
      </c>
    </row>
    <row r="330" spans="3:9" ht="15.5" x14ac:dyDescent="0.35">
      <c r="C330" t="s">
        <v>288</v>
      </c>
      <c r="D330" s="6">
        <v>1.0500000000000001E-2</v>
      </c>
    </row>
    <row r="331" spans="3:9" ht="15.5" x14ac:dyDescent="0.35">
      <c r="C331" t="s">
        <v>453</v>
      </c>
      <c r="D331" s="6">
        <v>-0.13220000000000001</v>
      </c>
    </row>
    <row r="332" spans="3:9" ht="15.5" x14ac:dyDescent="0.35">
      <c r="C332" t="s">
        <v>289</v>
      </c>
      <c r="D332" s="6">
        <v>-0.28420000000000001</v>
      </c>
    </row>
    <row r="333" spans="3:9" ht="15.5" x14ac:dyDescent="0.35">
      <c r="C333" t="s">
        <v>360</v>
      </c>
      <c r="D333" s="6">
        <v>-0.93659999999999999</v>
      </c>
    </row>
    <row r="334" spans="3:9" ht="15.5" x14ac:dyDescent="0.35">
      <c r="C334" t="s">
        <v>290</v>
      </c>
      <c r="I334" s="5">
        <v>1096</v>
      </c>
    </row>
    <row r="335" spans="3:9" ht="15.5" x14ac:dyDescent="0.35">
      <c r="C335" t="s">
        <v>454</v>
      </c>
      <c r="I335" s="5">
        <v>1663</v>
      </c>
    </row>
    <row r="336" spans="3:9" ht="15.5" x14ac:dyDescent="0.35">
      <c r="C336" t="s">
        <v>455</v>
      </c>
      <c r="I336" s="6">
        <v>3.2433999999999998</v>
      </c>
    </row>
    <row r="337" spans="3:9" ht="15.5" x14ac:dyDescent="0.35">
      <c r="C337" t="s">
        <v>456</v>
      </c>
      <c r="I337" s="6">
        <v>6.5700000000000008E-2</v>
      </c>
    </row>
    <row r="338" spans="3:9" ht="15.5" x14ac:dyDescent="0.35">
      <c r="C338" t="s">
        <v>291</v>
      </c>
      <c r="I338" t="s">
        <v>833</v>
      </c>
    </row>
    <row r="339" spans="3:9" ht="15.5" x14ac:dyDescent="0.35">
      <c r="C339" t="s">
        <v>293</v>
      </c>
      <c r="I339" s="5">
        <v>4</v>
      </c>
    </row>
    <row r="340" spans="3:9" ht="15.5" x14ac:dyDescent="0.35">
      <c r="C340" t="s">
        <v>294</v>
      </c>
      <c r="I340" s="6">
        <v>0.59</v>
      </c>
    </row>
    <row r="341" spans="3:9" ht="15.5" x14ac:dyDescent="0.35">
      <c r="C341" t="s">
        <v>295</v>
      </c>
      <c r="I341" s="6">
        <v>0.98</v>
      </c>
    </row>
    <row r="342" spans="3:9" ht="15.5" x14ac:dyDescent="0.35">
      <c r="C342" t="s">
        <v>458</v>
      </c>
      <c r="I342" s="6">
        <v>0.52</v>
      </c>
    </row>
    <row r="343" spans="3:9" ht="15.5" x14ac:dyDescent="0.35">
      <c r="C343" t="s">
        <v>296</v>
      </c>
      <c r="I343" s="6">
        <v>0.96</v>
      </c>
    </row>
    <row r="344" spans="3:9" ht="15.5" x14ac:dyDescent="0.35">
      <c r="C344" t="s">
        <v>361</v>
      </c>
      <c r="I344" s="6">
        <v>0.63</v>
      </c>
    </row>
    <row r="345" spans="3:9" ht="15.5" x14ac:dyDescent="0.35">
      <c r="C345" t="s">
        <v>297</v>
      </c>
      <c r="I345" s="6">
        <v>0.56000000000000005</v>
      </c>
    </row>
    <row r="346" spans="3:9" ht="15.5" x14ac:dyDescent="0.35">
      <c r="C346" t="s">
        <v>298</v>
      </c>
      <c r="I346" s="6">
        <v>0.76</v>
      </c>
    </row>
    <row r="347" spans="3:9" ht="15.5" x14ac:dyDescent="0.35">
      <c r="C347" t="s">
        <v>299</v>
      </c>
      <c r="I347" s="5">
        <v>121065000000000</v>
      </c>
    </row>
    <row r="348" spans="3:9" ht="15.5" x14ac:dyDescent="0.35">
      <c r="C348" t="s">
        <v>300</v>
      </c>
      <c r="I348" s="5">
        <v>25205000000000</v>
      </c>
    </row>
    <row r="349" spans="3:9" ht="15.5" x14ac:dyDescent="0.35">
      <c r="C349" t="s">
        <v>301</v>
      </c>
      <c r="I349" s="5">
        <v>28229000000000</v>
      </c>
    </row>
    <row r="350" spans="3:9" ht="15.5" x14ac:dyDescent="0.35">
      <c r="C350" t="s">
        <v>302</v>
      </c>
      <c r="I350" s="5">
        <v>7637000000000</v>
      </c>
    </row>
    <row r="351" spans="3:9" ht="15.5" x14ac:dyDescent="0.35">
      <c r="C351" t="s">
        <v>303</v>
      </c>
      <c r="D351" s="5">
        <v>18654000000000</v>
      </c>
    </row>
    <row r="352" spans="3:9" ht="15.5" x14ac:dyDescent="0.35">
      <c r="C352" t="s">
        <v>304</v>
      </c>
      <c r="D352" s="5">
        <v>179059000000000</v>
      </c>
    </row>
    <row r="353" spans="3:9" ht="15.5" x14ac:dyDescent="0.35">
      <c r="C353" t="s">
        <v>305</v>
      </c>
      <c r="D353" s="5">
        <v>77307000000000</v>
      </c>
    </row>
    <row r="354" spans="3:9" ht="15.5" x14ac:dyDescent="0.35">
      <c r="C354" t="s">
        <v>245</v>
      </c>
      <c r="D354" s="5">
        <v>12431000000000</v>
      </c>
    </row>
    <row r="355" spans="3:9" ht="15.5" x14ac:dyDescent="0.35">
      <c r="C355" t="s">
        <v>306</v>
      </c>
      <c r="I355" s="5">
        <v>96574000000000</v>
      </c>
    </row>
    <row r="356" spans="3:9" ht="15.5" x14ac:dyDescent="0.35">
      <c r="C356" t="s">
        <v>243</v>
      </c>
      <c r="D356" s="5">
        <v>13549000000000</v>
      </c>
    </row>
    <row r="357" spans="3:9" ht="15.5" x14ac:dyDescent="0.35">
      <c r="C357" t="s">
        <v>242</v>
      </c>
      <c r="D357" s="5">
        <v>16927000000000</v>
      </c>
    </row>
    <row r="358" spans="3:9" ht="15.5" x14ac:dyDescent="0.35">
      <c r="C358" t="s">
        <v>24</v>
      </c>
      <c r="D358" s="5">
        <v>30476000000000</v>
      </c>
    </row>
    <row r="359" spans="3:9" ht="15.5" x14ac:dyDescent="0.35">
      <c r="C359" t="s">
        <v>21</v>
      </c>
      <c r="D359" s="5">
        <v>11822000000000</v>
      </c>
    </row>
    <row r="360" spans="3:9" ht="15.5" x14ac:dyDescent="0.35">
      <c r="C360" t="s">
        <v>244</v>
      </c>
      <c r="I360" s="5">
        <v>101751000000000</v>
      </c>
    </row>
    <row r="361" spans="3:9" ht="15.5" x14ac:dyDescent="0.35">
      <c r="C361" t="s">
        <v>307</v>
      </c>
      <c r="I361" s="5">
        <v>18529000000000</v>
      </c>
    </row>
    <row r="362" spans="3:9" ht="15.5" x14ac:dyDescent="0.35">
      <c r="C362" t="s">
        <v>308</v>
      </c>
      <c r="I362" s="5">
        <v>-20433000000000</v>
      </c>
    </row>
    <row r="363" spans="3:9" ht="15.5" x14ac:dyDescent="0.35">
      <c r="C363" t="s">
        <v>309</v>
      </c>
      <c r="I363" s="5">
        <v>-5248000000000</v>
      </c>
    </row>
    <row r="364" spans="3:9" ht="15.5" x14ac:dyDescent="0.35">
      <c r="C364" t="s">
        <v>310</v>
      </c>
      <c r="I364" s="5">
        <v>-9893000000000</v>
      </c>
    </row>
    <row r="365" spans="3:9" ht="15.5" x14ac:dyDescent="0.35">
      <c r="C365" t="s">
        <v>311</v>
      </c>
      <c r="I365" s="5">
        <v>8636000000000</v>
      </c>
    </row>
  </sheetData>
  <pageMargins left="0.7" right="0.7" top="0.75" bottom="0.75" header="0.3" footer="0.3"/>
  <ignoredErrors>
    <ignoredError sqref="A1:Z366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31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834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835</v>
      </c>
      <c r="D2" s="2" vm="81">
        <f ca="1">IFERROR(_xlfn.STOCKHISTORY("XIDX:" &amp; $C$1, D3, , 0, 0, 1), "Libur")</f>
        <v>1835</v>
      </c>
      <c r="E2" s="2" vm="99">
        <f ca="1">IFERROR(_xlfn.STOCKHISTORY("XIDX:" &amp; $C$1, E3, , 0, 0, 1), "Libur")</f>
        <v>1805</v>
      </c>
      <c r="H2" s="2" vm="99">
        <f ca="1">IFERROR(INDEX(D2:G2,COUNT(D2:G2)),"")</f>
        <v>1805</v>
      </c>
      <c r="I2" s="2" vm="160">
        <f t="shared" ref="I2:Z2" ca="1" si="0">IFERROR(_xlfn.STOCKHISTORY("XIDX:" &amp; $C$1, I1, , 0, 0, 1), "Libur")</f>
        <v>2600</v>
      </c>
      <c r="J2" s="2" vm="161">
        <f t="shared" ca="1" si="0"/>
        <v>1885</v>
      </c>
      <c r="K2" s="2" vm="162">
        <f t="shared" ca="1" si="0"/>
        <v>3530</v>
      </c>
      <c r="L2" s="2" vm="121">
        <f t="shared" ca="1" si="0"/>
        <v>4700</v>
      </c>
      <c r="M2" s="2" vm="163">
        <f t="shared" ca="1" si="0"/>
        <v>4110</v>
      </c>
      <c r="N2" s="2" vm="164">
        <f t="shared" ca="1" si="0"/>
        <v>7350</v>
      </c>
      <c r="O2" s="2" vm="165">
        <f t="shared" ca="1" si="0"/>
        <v>8400</v>
      </c>
      <c r="P2" s="2" vm="166">
        <f t="shared" ca="1" si="0"/>
        <v>9080</v>
      </c>
      <c r="Q2" s="2" vm="167">
        <f t="shared" ca="1" si="0"/>
        <v>11180</v>
      </c>
      <c r="R2" s="2" vm="168">
        <f t="shared" ca="1" si="0"/>
        <v>7760</v>
      </c>
      <c r="S2" s="2" vm="169">
        <f t="shared" ca="1" si="0"/>
        <v>7400</v>
      </c>
      <c r="T2" s="2" vm="170">
        <f t="shared" ca="1" si="0"/>
        <v>6460</v>
      </c>
      <c r="U2" s="2" vm="171">
        <f t="shared" ca="1" si="0"/>
        <v>5200</v>
      </c>
      <c r="V2" s="2" vm="172">
        <f t="shared" ca="1" si="0"/>
        <v>4170</v>
      </c>
      <c r="W2" s="2" vm="173">
        <f t="shared" ca="1" si="0"/>
        <v>3760</v>
      </c>
      <c r="X2" s="2" vm="174">
        <f t="shared" ca="1" si="0"/>
        <v>3300</v>
      </c>
      <c r="Y2" s="2" vm="175">
        <f t="shared" ca="1" si="0"/>
        <v>2200</v>
      </c>
      <c r="Z2" s="2" vm="176">
        <f t="shared" ca="1" si="0"/>
        <v>1560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8851936000000</v>
      </c>
      <c r="E4" s="2">
        <f>IFERROR(INDEX(E51:E500,MATCH($C$4,$C$51:$C$500,0)),"")</f>
        <v>8456935000000</v>
      </c>
      <c r="H4" s="2">
        <f>IFERROR(SUM(D4:G4)*(4/MAX(1,COUNT(D4:G4))),"")</f>
        <v>34617742000000</v>
      </c>
      <c r="I4" s="2">
        <f t="shared" ref="I4:Z4" si="1">IFERROR(INDEX(I51:I500,MATCH($C$4,$C$51:$C$500,0)),"")</f>
        <v>31943461000000</v>
      </c>
      <c r="J4" s="2">
        <f t="shared" si="1"/>
        <v>30622614000000</v>
      </c>
      <c r="K4" s="2">
        <f t="shared" si="1"/>
        <v>38611401000000</v>
      </c>
      <c r="L4" s="2">
        <f t="shared" si="1"/>
        <v>41218881000000</v>
      </c>
      <c r="M4" s="2">
        <f t="shared" si="1"/>
        <v>39545959000000</v>
      </c>
      <c r="N4" s="2">
        <f t="shared" si="1"/>
        <v>42972474000000</v>
      </c>
      <c r="O4" s="2">
        <f t="shared" si="1"/>
        <v>42922563000000</v>
      </c>
      <c r="P4" s="2">
        <f t="shared" si="1"/>
        <v>41802073000000</v>
      </c>
      <c r="Q4" s="2">
        <f t="shared" si="1"/>
        <v>41204510000000</v>
      </c>
      <c r="R4" s="2">
        <f t="shared" si="1"/>
        <v>40053732000000</v>
      </c>
      <c r="S4" s="2">
        <f t="shared" si="1"/>
        <v>36484030000000</v>
      </c>
      <c r="T4" s="2">
        <f t="shared" si="1"/>
        <v>34511534000000</v>
      </c>
      <c r="U4" s="2">
        <f t="shared" si="1"/>
        <v>30757435000000</v>
      </c>
      <c r="V4" s="2">
        <f t="shared" si="1"/>
        <v>27303248000000</v>
      </c>
      <c r="W4" s="2">
        <f t="shared" si="1"/>
        <v>23469218000000</v>
      </c>
      <c r="X4" s="2">
        <f t="shared" si="1"/>
        <v>19690239000000</v>
      </c>
      <c r="Y4" s="2">
        <f t="shared" si="1"/>
        <v>18246872000000</v>
      </c>
      <c r="Z4" s="2">
        <f t="shared" si="1"/>
        <v>15577811000000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1182414000000</v>
      </c>
      <c r="E5" s="2">
        <f>IFERROR(INDEX(E51:E500,MATCH($C$5,$C$51:$C$500,0)),"")</f>
        <v>792755000000</v>
      </c>
      <c r="H5" s="2">
        <f>IFERROR(SUM(D5:G5)*(4/MAX(1,COUNT(D5:G5))),"")</f>
        <v>3950338000000</v>
      </c>
      <c r="I5" s="2">
        <f t="shared" ref="I5:Z5" si="2">IFERROR(INDEX(I51:I500,MATCH($C$5,$C$51:$C$500,0)),"")</f>
        <v>7708313000000</v>
      </c>
      <c r="J5" s="2">
        <f t="shared" si="2"/>
        <v>3269729000000</v>
      </c>
      <c r="K5" s="2">
        <f t="shared" si="2"/>
        <v>4496082000000</v>
      </c>
      <c r="L5" s="2">
        <f t="shared" si="2"/>
        <v>5512937000000</v>
      </c>
      <c r="M5" s="2">
        <f t="shared" si="2"/>
        <v>5716801000000</v>
      </c>
      <c r="N5" s="2">
        <f t="shared" si="2"/>
        <v>7056606000000</v>
      </c>
      <c r="O5" s="2">
        <f t="shared" si="2"/>
        <v>7090157000000</v>
      </c>
      <c r="P5" s="2">
        <f t="shared" si="2"/>
        <v>9386195000000</v>
      </c>
      <c r="Q5" s="2">
        <f t="shared" si="2"/>
        <v>7107230000000</v>
      </c>
      <c r="R5" s="2">
        <f t="shared" si="2"/>
        <v>5957507000000</v>
      </c>
      <c r="S5" s="2">
        <f t="shared" si="2"/>
        <v>5864386000000</v>
      </c>
      <c r="T5" s="2">
        <f t="shared" si="2"/>
        <v>5738523000000</v>
      </c>
      <c r="U5" s="2">
        <f t="shared" si="2"/>
        <v>5352625000000</v>
      </c>
      <c r="V5" s="2">
        <f t="shared" si="2"/>
        <v>4839277000000</v>
      </c>
      <c r="W5" s="2">
        <f t="shared" si="2"/>
        <v>4163369000000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4205249000000</v>
      </c>
      <c r="E6" s="2">
        <f>IFERROR(INDEX(E51:E500,MATCH($C$6,$C$51:$C$500,0)),"")</f>
        <v>3022835000000</v>
      </c>
      <c r="H6" s="2">
        <f>IFERROR(INDEX(D6:G6,COUNT(D6:G6)),"")</f>
        <v>3022835000000</v>
      </c>
      <c r="I6" s="2">
        <f t="shared" ref="I6:Z6" si="3">IFERROR(INDEX(I51:I500,MATCH($C$6,$C$51:$C$500,0)),"")</f>
        <v>4475118000000</v>
      </c>
      <c r="J6" s="2">
        <f t="shared" si="3"/>
        <v>2149267000000</v>
      </c>
      <c r="K6" s="2">
        <f t="shared" si="3"/>
        <v>3381238000000</v>
      </c>
      <c r="L6" s="2">
        <f t="shared" si="3"/>
        <v>3997256000000</v>
      </c>
      <c r="M6" s="2">
        <f t="shared" si="3"/>
        <v>4321269000000</v>
      </c>
      <c r="N6" s="2">
        <f t="shared" si="3"/>
        <v>4937368000000</v>
      </c>
      <c r="O6" s="2">
        <f t="shared" si="3"/>
        <v>5281862000000</v>
      </c>
      <c r="P6" s="2">
        <f t="shared" si="3"/>
        <v>7578133000000</v>
      </c>
      <c r="Q6" s="2">
        <f t="shared" si="3"/>
        <v>5173388000000</v>
      </c>
      <c r="R6" s="2">
        <f t="shared" si="3"/>
        <v>4704258000000</v>
      </c>
      <c r="S6" s="2">
        <f t="shared" si="3"/>
        <v>4827360000000</v>
      </c>
      <c r="T6" s="2">
        <f t="shared" si="3"/>
        <v>4598782000000</v>
      </c>
      <c r="U6" s="2">
        <f t="shared" si="3"/>
        <v>4254670000000</v>
      </c>
      <c r="V6" s="2">
        <f t="shared" si="3"/>
        <v>3968365000000</v>
      </c>
      <c r="W6" s="2">
        <f t="shared" si="3"/>
        <v>3680937000000</v>
      </c>
      <c r="X6" s="2">
        <f t="shared" si="3"/>
        <v>4048853000000</v>
      </c>
      <c r="Y6" s="2">
        <f t="shared" si="3"/>
        <v>3708575000000</v>
      </c>
      <c r="Z6" s="2">
        <f t="shared" si="3"/>
        <v>3106821000000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38.15</v>
      </c>
      <c r="E7" s="3">
        <f>IFERROR(INDEX(E51:E500,MATCH($C$7,$C$51:$C$500,0))/1000000000,"")</f>
        <v>38.15</v>
      </c>
      <c r="H7" s="3">
        <f>IFERROR(INDEX(D7:G7,COUNT(D7:G7)),"")</f>
        <v>38.15</v>
      </c>
      <c r="I7" s="3">
        <f t="shared" ref="I7:Z7" si="4">IFERROR(INDEX(I51:I500,MATCH($C$7,$C$51:$C$500,0))/1000000000,"")</f>
        <v>38.15</v>
      </c>
      <c r="J7" s="3">
        <f t="shared" si="4"/>
        <v>38.15</v>
      </c>
      <c r="K7" s="3">
        <f t="shared" si="4"/>
        <v>38.15</v>
      </c>
      <c r="L7" s="3">
        <f t="shared" si="4"/>
        <v>38.15</v>
      </c>
      <c r="M7" s="3">
        <f t="shared" si="4"/>
        <v>38.15</v>
      </c>
      <c r="N7" s="3">
        <f t="shared" si="4"/>
        <v>38.15</v>
      </c>
      <c r="O7" s="3">
        <f t="shared" si="4"/>
        <v>7.63</v>
      </c>
      <c r="P7" s="3">
        <f t="shared" si="4"/>
        <v>7.63</v>
      </c>
      <c r="Q7" s="3">
        <f t="shared" si="4"/>
        <v>7.63</v>
      </c>
      <c r="R7" s="3">
        <f t="shared" si="4"/>
        <v>7.63</v>
      </c>
      <c r="S7" s="3">
        <f t="shared" si="4"/>
        <v>7.63</v>
      </c>
      <c r="T7" s="3">
        <f t="shared" si="4"/>
        <v>7.63</v>
      </c>
      <c r="U7" s="3">
        <f t="shared" si="4"/>
        <v>7.63</v>
      </c>
      <c r="V7" s="3">
        <f t="shared" si="4"/>
        <v>7.63</v>
      </c>
      <c r="W7" s="3">
        <f t="shared" si="4"/>
        <v>7.63</v>
      </c>
      <c r="X7" s="3">
        <f t="shared" si="4"/>
        <v>7.63</v>
      </c>
      <c r="Y7" s="3">
        <f t="shared" si="4"/>
        <v>7.63</v>
      </c>
      <c r="Z7" s="3">
        <f t="shared" si="4"/>
        <v>7.63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1007000000000</v>
      </c>
      <c r="E8" s="2">
        <f>IFERROR(INDEX(E51:E500,MATCH("Free cash flow (Quarter)",$C$51:$C$500,0)),"")</f>
        <v>978000000000</v>
      </c>
      <c r="H8" s="2">
        <f>IFERROR(INDEX(D8:G8,COUNT(D8:G8)),"")</f>
        <v>978000000000</v>
      </c>
      <c r="I8" s="2">
        <f t="shared" ref="I8:Z8" si="5">IFERROR(INDEX(I51:I500,MATCH($C$8,$C$51:$C$500,0)),"")</f>
        <v>4935000000000</v>
      </c>
      <c r="J8" s="2">
        <f t="shared" si="5"/>
        <v>2887000000000</v>
      </c>
      <c r="K8" s="2">
        <f t="shared" si="5"/>
        <v>6283000000000</v>
      </c>
      <c r="L8" s="2">
        <f t="shared" si="5"/>
        <v>7423000000000</v>
      </c>
      <c r="M8" s="2">
        <f t="shared" si="5"/>
        <v>7215000000000</v>
      </c>
      <c r="N8" s="2">
        <f t="shared" si="5"/>
        <v>7672000000000</v>
      </c>
      <c r="O8" s="2">
        <f t="shared" si="5"/>
        <v>7220000000000</v>
      </c>
      <c r="P8" s="2">
        <f t="shared" si="5"/>
        <v>6850000000000</v>
      </c>
      <c r="Q8" s="2">
        <f t="shared" si="5"/>
        <v>5451000000000</v>
      </c>
      <c r="R8" s="2">
        <f t="shared" si="5"/>
        <v>4897000000000</v>
      </c>
      <c r="S8" s="2">
        <f t="shared" si="5"/>
        <v>4827000000000</v>
      </c>
      <c r="T8" s="2">
        <f t="shared" si="5"/>
        <v>5344000000000</v>
      </c>
      <c r="U8" s="2">
        <f t="shared" si="5"/>
        <v>5057000000000</v>
      </c>
      <c r="V8" s="2">
        <f t="shared" si="5"/>
        <v>4047000000000</v>
      </c>
      <c r="W8" s="2">
        <f t="shared" si="5"/>
        <v>3770000000000</v>
      </c>
      <c r="X8" s="2">
        <f t="shared" si="5"/>
        <v>2307000000000</v>
      </c>
      <c r="Y8" s="2">
        <f t="shared" si="5"/>
        <v>2577000000000</v>
      </c>
      <c r="Z8" s="2">
        <f t="shared" si="5"/>
        <v>1816000000000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26.4</v>
      </c>
      <c r="E9" s="3">
        <f>IFERROR(INDEX(E51:E500,MATCH("Free cash flow per share (Quarter)",$C$51:$C$500,0)),"")</f>
        <v>25.62</v>
      </c>
      <c r="H9" s="3">
        <f>IFERROR(INDEX(D9:G9,COUNT(D9:G9)),"")</f>
        <v>25.62</v>
      </c>
      <c r="I9" s="3">
        <f t="shared" ref="I9:Z9" si="6">IFERROR(INDEX(I51:I500,MATCH($C$9,$C$51:$C$500,0)),"")</f>
        <v>129.36000000000001</v>
      </c>
      <c r="J9" s="3">
        <f t="shared" si="6"/>
        <v>75.680000000000007</v>
      </c>
      <c r="K9" s="3">
        <f t="shared" si="6"/>
        <v>164.69</v>
      </c>
      <c r="L9" s="3">
        <f t="shared" si="6"/>
        <v>194.57</v>
      </c>
      <c r="M9" s="3">
        <f t="shared" si="6"/>
        <v>189.13</v>
      </c>
      <c r="N9" s="3">
        <f t="shared" si="6"/>
        <v>201.1</v>
      </c>
      <c r="O9" s="3">
        <f t="shared" si="6"/>
        <v>946.29</v>
      </c>
      <c r="P9" s="3">
        <f t="shared" si="6"/>
        <v>897.8</v>
      </c>
      <c r="Q9" s="3">
        <f t="shared" si="6"/>
        <v>714.4</v>
      </c>
      <c r="R9" s="3">
        <f t="shared" si="6"/>
        <v>641.83000000000004</v>
      </c>
      <c r="S9" s="3">
        <f t="shared" si="6"/>
        <v>632.58000000000004</v>
      </c>
      <c r="T9" s="3">
        <f t="shared" si="6"/>
        <v>700.46</v>
      </c>
      <c r="U9" s="3">
        <f t="shared" si="6"/>
        <v>662.73</v>
      </c>
      <c r="V9" s="3">
        <f t="shared" si="6"/>
        <v>530.36</v>
      </c>
      <c r="W9" s="3">
        <f t="shared" si="6"/>
        <v>494.06</v>
      </c>
      <c r="X9" s="3">
        <f t="shared" si="6"/>
        <v>302.33</v>
      </c>
      <c r="Y9" s="3">
        <f t="shared" si="6"/>
        <v>337.69</v>
      </c>
      <c r="Z9" s="3">
        <f t="shared" si="6"/>
        <v>238.02</v>
      </c>
    </row>
    <row r="10" spans="1:26" ht="15.5" x14ac:dyDescent="0.35">
      <c r="C10" t="s">
        <v>18</v>
      </c>
      <c r="D10" s="3">
        <f ca="1">IFERROR(IF(D9=0,"",D2/D9),"")</f>
        <v>69.507575757575765</v>
      </c>
      <c r="E10" s="3">
        <f ca="1">IFERROR(IF(E9=0,"",E2/E9),"")</f>
        <v>70.4527712724434</v>
      </c>
      <c r="I10" s="3">
        <f t="shared" ref="I10:Z10" ca="1" si="7">IFERROR(IF(I9=0,"",I2/I9),"")</f>
        <v>20.09894867037724</v>
      </c>
      <c r="J10" s="3">
        <f t="shared" ca="1" si="7"/>
        <v>24.90750528541226</v>
      </c>
      <c r="K10" s="3">
        <f t="shared" ca="1" si="7"/>
        <v>21.434209727366568</v>
      </c>
      <c r="L10" s="3">
        <f t="shared" ca="1" si="7"/>
        <v>24.155830806393588</v>
      </c>
      <c r="M10" s="3">
        <f t="shared" ca="1" si="7"/>
        <v>21.731084439274575</v>
      </c>
      <c r="N10" s="3">
        <f t="shared" ca="1" si="7"/>
        <v>36.548980606663349</v>
      </c>
      <c r="O10" s="3">
        <f t="shared" ca="1" si="7"/>
        <v>8.8767713914339161</v>
      </c>
      <c r="P10" s="3">
        <f t="shared" ca="1" si="7"/>
        <v>10.113611049231455</v>
      </c>
      <c r="Q10" s="3">
        <f t="shared" ca="1" si="7"/>
        <v>15.649496080627101</v>
      </c>
      <c r="R10" s="3">
        <f t="shared" ca="1" si="7"/>
        <v>12.090428929778913</v>
      </c>
      <c r="S10" s="3">
        <f t="shared" ca="1" si="7"/>
        <v>11.698125138322425</v>
      </c>
      <c r="T10" s="3">
        <f t="shared" ca="1" si="7"/>
        <v>9.2225109213945125</v>
      </c>
      <c r="U10" s="3">
        <f t="shared" ca="1" si="7"/>
        <v>7.8463325939673769</v>
      </c>
      <c r="V10" s="3">
        <f t="shared" ca="1" si="7"/>
        <v>7.8625839052718902</v>
      </c>
      <c r="W10" s="3">
        <f t="shared" ca="1" si="7"/>
        <v>7.6104116908877462</v>
      </c>
      <c r="X10" s="3">
        <f t="shared" ca="1" si="7"/>
        <v>10.915225085171834</v>
      </c>
      <c r="Y10" s="3">
        <f t="shared" ca="1" si="7"/>
        <v>6.5148508987532949</v>
      </c>
      <c r="Z10" s="3">
        <f t="shared" ca="1" si="7"/>
        <v>6.5540710864633223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2025150000000</v>
      </c>
      <c r="E11" s="2">
        <f>IFERROR(INDEX(E51:E500,MATCH($C$11,$C$51:$C$500,0)),"")</f>
        <v>1736727000000</v>
      </c>
      <c r="H11" s="2">
        <f>IFERROR(INDEX(D11:G11,COUNT(D11:G11)),"")</f>
        <v>1736727000000</v>
      </c>
      <c r="I11" s="2">
        <f t="shared" ref="I11:Z11" si="8">IFERROR(INDEX(I51:I500,MATCH($C$11,$C$51:$C$500,0)),"")</f>
        <v>5705674000000</v>
      </c>
      <c r="J11" s="2">
        <f t="shared" si="8"/>
        <v>671180000000</v>
      </c>
      <c r="K11" s="2">
        <f t="shared" si="8"/>
        <v>1020598000000</v>
      </c>
      <c r="L11" s="2">
        <f t="shared" si="8"/>
        <v>502882000000</v>
      </c>
      <c r="M11" s="2">
        <f t="shared" si="8"/>
        <v>325197000000</v>
      </c>
      <c r="N11" s="2">
        <f t="shared" si="8"/>
        <v>844076000000</v>
      </c>
      <c r="O11" s="2">
        <f t="shared" si="8"/>
        <v>628649000000</v>
      </c>
      <c r="P11" s="2">
        <f t="shared" si="8"/>
        <v>351667000000</v>
      </c>
      <c r="Q11" s="2">
        <f t="shared" si="8"/>
        <v>404784000000</v>
      </c>
      <c r="R11" s="2">
        <f t="shared" si="8"/>
        <v>373835000000</v>
      </c>
      <c r="S11" s="2">
        <f t="shared" si="8"/>
        <v>628159000000</v>
      </c>
      <c r="T11" s="2">
        <f t="shared" si="8"/>
        <v>859127000000</v>
      </c>
      <c r="U11" s="2">
        <f t="shared" si="8"/>
        <v>261202000000</v>
      </c>
      <c r="V11" s="2">
        <f t="shared" si="8"/>
        <v>229690000000</v>
      </c>
      <c r="W11" s="2">
        <f t="shared" si="8"/>
        <v>336143000000</v>
      </c>
      <c r="X11" s="2">
        <f t="shared" si="8"/>
        <v>317759000000</v>
      </c>
      <c r="Y11" s="2">
        <f t="shared" si="8"/>
        <v>858322000000</v>
      </c>
      <c r="Z11" s="2">
        <f t="shared" si="8"/>
        <v>722347000000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-1464000000000</v>
      </c>
      <c r="E12" s="2">
        <f>IFERROR(INDEX(E51:E500,MATCH("Net Debt (Quarter)",$C$51:$C$500,0)),"")</f>
        <v>-1190000000000</v>
      </c>
      <c r="H12" s="2">
        <f>IFERROR(INDEX(D12:G12,COUNT(D12:G12)),"")</f>
        <v>-1190000000000</v>
      </c>
      <c r="I12" s="2">
        <f t="shared" ref="I12:Z12" si="9">IFERROR(INDEX(I51:I500,MATCH($C$12,$C$51:$C$500,0)),"")</f>
        <v>-5061000000000</v>
      </c>
      <c r="J12" s="2">
        <f t="shared" si="9"/>
        <v>1309000000000</v>
      </c>
      <c r="K12" s="2">
        <f t="shared" si="9"/>
        <v>-270000000000</v>
      </c>
      <c r="L12" s="2">
        <f t="shared" si="9"/>
        <v>781000000000</v>
      </c>
      <c r="M12" s="2">
        <f t="shared" si="9"/>
        <v>2412000000000</v>
      </c>
      <c r="N12" s="2">
        <f t="shared" si="9"/>
        <v>3465000000000</v>
      </c>
      <c r="O12" s="2">
        <f t="shared" si="9"/>
        <v>3336000000000</v>
      </c>
      <c r="P12" s="2">
        <f t="shared" si="9"/>
        <v>108000000000</v>
      </c>
      <c r="Q12" s="2">
        <f t="shared" si="9"/>
        <v>3045000000000</v>
      </c>
      <c r="R12" s="2">
        <f t="shared" si="9"/>
        <v>2019000000000</v>
      </c>
      <c r="S12" s="2">
        <f t="shared" si="9"/>
        <v>1072000000000</v>
      </c>
      <c r="T12" s="2">
        <f t="shared" si="9"/>
        <v>391000000000</v>
      </c>
      <c r="U12" s="2">
        <f t="shared" si="9"/>
        <v>716000000000</v>
      </c>
      <c r="V12" s="2">
        <f t="shared" si="9"/>
        <v>810000000000</v>
      </c>
      <c r="W12" s="2">
        <f t="shared" si="9"/>
        <v>363000000000</v>
      </c>
      <c r="X12" s="2">
        <f t="shared" si="9"/>
        <v>-128000000000</v>
      </c>
      <c r="Y12" s="2">
        <f t="shared" si="9"/>
        <v>-724000000000</v>
      </c>
      <c r="Z12" s="2">
        <f t="shared" si="9"/>
        <v>-560000000000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562000000000</v>
      </c>
      <c r="E13" s="2">
        <f>IFERROR(INDEX(E51:E500,MATCH("Total Debt (Quarter)",$C$51:$C$500,0)),"")</f>
        <v>547000000000</v>
      </c>
      <c r="H13" s="2">
        <f>IFERROR(INDEX(D13:G13,COUNT(D13:G13)),"")</f>
        <v>547000000000</v>
      </c>
      <c r="I13" s="2">
        <f t="shared" ref="I13:Z13" si="10">IFERROR(INDEX(I51:I500,MATCH($C$13,$C$51:$C$500,0)),"")</f>
        <v>645000000000</v>
      </c>
      <c r="J13" s="2">
        <f t="shared" si="10"/>
        <v>1981000000000</v>
      </c>
      <c r="K13" s="2">
        <f t="shared" si="10"/>
        <v>751000000000</v>
      </c>
      <c r="L13" s="2">
        <f t="shared" si="10"/>
        <v>1284000000000</v>
      </c>
      <c r="M13" s="2">
        <f t="shared" si="10"/>
        <v>2737000000000</v>
      </c>
      <c r="N13" s="2">
        <f t="shared" si="10"/>
        <v>4309000000000</v>
      </c>
      <c r="O13" s="2">
        <f t="shared" si="10"/>
        <v>3965000000000</v>
      </c>
      <c r="P13" s="2">
        <f t="shared" si="10"/>
        <v>460000000000</v>
      </c>
      <c r="Q13" s="2">
        <f t="shared" si="10"/>
        <v>3450000000000</v>
      </c>
      <c r="R13" s="2">
        <f t="shared" si="10"/>
        <v>2393000000000</v>
      </c>
      <c r="S13" s="2">
        <f t="shared" si="10"/>
        <v>1700000000000</v>
      </c>
      <c r="T13" s="2">
        <f t="shared" si="10"/>
        <v>1250000000000</v>
      </c>
      <c r="U13" s="2">
        <f t="shared" si="10"/>
        <v>977000000000</v>
      </c>
      <c r="V13" s="2">
        <f t="shared" si="10"/>
        <v>1040000000000</v>
      </c>
      <c r="W13" s="2">
        <f t="shared" si="10"/>
        <v>699000000000</v>
      </c>
      <c r="X13" s="2">
        <f t="shared" si="10"/>
        <v>190000000000</v>
      </c>
      <c r="Y13" s="2">
        <f t="shared" si="10"/>
        <v>134000000000</v>
      </c>
      <c r="Z13" s="2">
        <f t="shared" si="10"/>
        <v>162000000000</v>
      </c>
    </row>
    <row r="14" spans="1:26" ht="15.5" x14ac:dyDescent="0.35">
      <c r="C14" t="s">
        <v>27</v>
      </c>
      <c r="D14" s="2">
        <f>IFERROR(INDEX(D51:D500,MATCH($C$14,$C$51:$C$500,0)),"")</f>
        <v>-8501000000</v>
      </c>
      <c r="E14" s="2">
        <f>IFERROR(INDEX(E51:E500,MATCH($C$14,$C$51:$C$500,0)),"")</f>
        <v>-3886000000</v>
      </c>
      <c r="H14" s="2">
        <f>IFERROR(SUM(D14:G14)*(4/MAX(1,COUNT(D14:G14))),"")</f>
        <v>-24774000000</v>
      </c>
      <c r="I14" s="2">
        <f t="shared" ref="I14:Z14" si="11">IFERROR(INDEX(I51:I500,MATCH($C$14,$C$51:$C$500,0)),"")</f>
        <v>-118188000000</v>
      </c>
      <c r="J14" s="2">
        <f t="shared" si="11"/>
        <v>-72274000000</v>
      </c>
      <c r="K14" s="2">
        <f t="shared" si="11"/>
        <v>-105970000000</v>
      </c>
      <c r="L14" s="2">
        <f t="shared" si="11"/>
        <v>-85211000000</v>
      </c>
      <c r="M14" s="2">
        <f t="shared" si="11"/>
        <v>-184876000000</v>
      </c>
      <c r="N14" s="2">
        <f t="shared" si="11"/>
        <v>-248790000000</v>
      </c>
      <c r="O14" s="2">
        <f t="shared" si="11"/>
        <v>-230230000000</v>
      </c>
      <c r="P14" s="2">
        <f t="shared" si="11"/>
        <v>-108642000000</v>
      </c>
      <c r="Q14" s="2">
        <f t="shared" si="11"/>
        <v>-127682000000</v>
      </c>
      <c r="R14" s="2">
        <f t="shared" si="11"/>
        <v>-143244000000</v>
      </c>
      <c r="S14" s="2">
        <f t="shared" si="11"/>
        <v>-120527000000</v>
      </c>
      <c r="T14" s="2">
        <f t="shared" si="11"/>
        <v>-96064000000</v>
      </c>
      <c r="U14" s="2">
        <f t="shared" si="11"/>
        <v>-20107000000</v>
      </c>
      <c r="V14" s="2">
        <f t="shared" si="11"/>
        <v>-68887000000</v>
      </c>
      <c r="W14" s="2">
        <f t="shared" si="11"/>
        <v>-26500000000</v>
      </c>
      <c r="X14" s="2">
        <f t="shared" si="11"/>
        <v>-29927000000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28</v>
      </c>
      <c r="D15" s="2">
        <f>IFERROR(INDEX(D51:D500,MATCH($C$15,$C$51:$C$500,0)),"")</f>
        <v>-285321000000</v>
      </c>
      <c r="E15" s="2">
        <f>IFERROR(INDEX(E51:E500,MATCH($C$15,$C$51:$C$500,0)),"")</f>
        <v>-224325000000</v>
      </c>
      <c r="H15" s="2">
        <f>IFERROR(SUM(D15:G15)*(4/MAX(1,COUNT(D15:G15))),"")</f>
        <v>-1019292000000</v>
      </c>
      <c r="I15" s="2">
        <f t="shared" ref="I15:Z15" si="12">IFERROR(INDEX(I51:I500,MATCH($C$15,$C$51:$C$500,0)),"")</f>
        <v>-960983000000</v>
      </c>
      <c r="J15" s="2">
        <f t="shared" si="12"/>
        <v>-846496000000</v>
      </c>
      <c r="K15" s="2">
        <f t="shared" si="12"/>
        <v>-1400936000000</v>
      </c>
      <c r="L15" s="2">
        <f t="shared" si="12"/>
        <v>-1629042000000</v>
      </c>
      <c r="M15" s="2">
        <f t="shared" si="12"/>
        <v>-1738444000000</v>
      </c>
      <c r="N15" s="2">
        <f t="shared" si="12"/>
        <v>-2043333000000</v>
      </c>
      <c r="O15" s="2">
        <f t="shared" si="12"/>
        <v>-2508935000000</v>
      </c>
      <c r="P15" s="2">
        <f t="shared" si="12"/>
        <v>-3076319000000</v>
      </c>
      <c r="Q15" s="2">
        <f t="shared" si="12"/>
        <v>-2367099000000</v>
      </c>
      <c r="R15" s="2">
        <f t="shared" si="12"/>
        <v>-2181213000000</v>
      </c>
      <c r="S15" s="2">
        <f t="shared" si="12"/>
        <v>-1977685000000</v>
      </c>
      <c r="T15" s="2">
        <f t="shared" si="12"/>
        <v>-1938199000000</v>
      </c>
      <c r="U15" s="2">
        <f t="shared" si="12"/>
        <v>-1806183000000</v>
      </c>
      <c r="V15" s="2">
        <f t="shared" si="12"/>
        <v>-1627620000000</v>
      </c>
      <c r="W15" s="2">
        <f t="shared" si="12"/>
        <v>-1410495000000</v>
      </c>
      <c r="X15" s="2">
        <f t="shared" si="12"/>
        <v>-1153995000000</v>
      </c>
      <c r="Y15" s="2">
        <f t="shared" si="12"/>
        <v>-1205236000000</v>
      </c>
      <c r="Z15" s="2">
        <f t="shared" si="12"/>
        <v>-1036643000000</v>
      </c>
    </row>
    <row r="16" spans="1:26" ht="15.5" x14ac:dyDescent="0.35">
      <c r="C16" t="s">
        <v>29</v>
      </c>
      <c r="D16" s="2">
        <f>IFERROR(INDEX(D51:D500,MATCH($C$16,$C$51:$C$500,0)),"")</f>
        <v>1516686000000</v>
      </c>
      <c r="E16" s="2">
        <f>IFERROR(INDEX(E51:E500,MATCH($C$16,$C$51:$C$500,0)),"")</f>
        <v>1053421000000</v>
      </c>
      <c r="H16" s="2">
        <f>IFERROR(SUM(D16:G16)*(4/MAX(1,COUNT(D16:G16))),"")</f>
        <v>5140214000000</v>
      </c>
      <c r="I16" s="2">
        <f t="shared" ref="I16:Z16" si="13">IFERROR(INDEX(I51:I500,MATCH($C$16,$C$51:$C$500,0)),"")</f>
        <v>4498280000000</v>
      </c>
      <c r="J16" s="2">
        <f t="shared" si="13"/>
        <v>3751144000000</v>
      </c>
      <c r="K16" s="2">
        <f t="shared" si="13"/>
        <v>6201876000000</v>
      </c>
      <c r="L16" s="2">
        <f t="shared" si="13"/>
        <v>6993803000000</v>
      </c>
      <c r="M16" s="2">
        <f t="shared" si="13"/>
        <v>7496592000000</v>
      </c>
      <c r="N16" s="2">
        <f t="shared" si="13"/>
        <v>9206869000000</v>
      </c>
      <c r="O16" s="2">
        <f t="shared" si="13"/>
        <v>9901772000000</v>
      </c>
      <c r="P16" s="2">
        <f t="shared" si="13"/>
        <v>12185764000000</v>
      </c>
      <c r="Q16" s="2">
        <f t="shared" si="13"/>
        <v>9371661000000</v>
      </c>
      <c r="R16" s="2">
        <f t="shared" si="13"/>
        <v>8571885000000</v>
      </c>
      <c r="S16" s="2">
        <f t="shared" si="13"/>
        <v>7829490000000</v>
      </c>
      <c r="T16" s="2">
        <f t="shared" si="13"/>
        <v>7676722000000</v>
      </c>
      <c r="U16" s="2">
        <f t="shared" si="13"/>
        <v>7158808000000</v>
      </c>
      <c r="V16" s="2">
        <f t="shared" si="13"/>
        <v>6466765000000</v>
      </c>
      <c r="W16" s="2">
        <f t="shared" si="13"/>
        <v>5574799000000</v>
      </c>
      <c r="X16" s="2">
        <f t="shared" si="13"/>
        <v>4538643000000</v>
      </c>
      <c r="Y16" s="2">
        <f t="shared" si="13"/>
        <v>4248590000000</v>
      </c>
      <c r="Z16" s="2">
        <f t="shared" si="13"/>
        <v>3448405000000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  <c r="S18" t="s">
        <v>35</v>
      </c>
      <c r="T18" t="s">
        <v>36</v>
      </c>
      <c r="U18" t="s">
        <v>37</v>
      </c>
      <c r="V18" t="s">
        <v>38</v>
      </c>
      <c r="W18" t="s">
        <v>39</v>
      </c>
      <c r="X18" t="s">
        <v>40</v>
      </c>
      <c r="Y18" t="s">
        <v>41</v>
      </c>
      <c r="Z18" t="s">
        <v>42</v>
      </c>
    </row>
    <row r="19" spans="1:26" ht="15.5" x14ac:dyDescent="0.35">
      <c r="A19" t="s">
        <v>44</v>
      </c>
      <c r="C19" t="s">
        <v>45</v>
      </c>
    </row>
    <row r="20" spans="1:26" ht="15.5" x14ac:dyDescent="0.35">
      <c r="A20" t="s">
        <v>46</v>
      </c>
      <c r="C20" t="s">
        <v>47</v>
      </c>
      <c r="D20" s="2">
        <f ca="1">IFERROR(D21*D2,"")</f>
        <v>70005250000000</v>
      </c>
      <c r="E20" s="2">
        <f ca="1">IFERROR(E21*E2,"")</f>
        <v>68860750000000</v>
      </c>
      <c r="H20" s="2">
        <f t="shared" ref="H20:Z20" ca="1" si="14">IFERROR(H21*H2,"")</f>
        <v>68860750000000</v>
      </c>
      <c r="I20" s="2">
        <f t="shared" ca="1" si="14"/>
        <v>99190000000000</v>
      </c>
      <c r="J20" s="2">
        <f t="shared" ca="1" si="14"/>
        <v>71912750000000</v>
      </c>
      <c r="K20" s="2">
        <f t="shared" ca="1" si="14"/>
        <v>134669500000000</v>
      </c>
      <c r="L20" s="2">
        <f t="shared" ca="1" si="14"/>
        <v>179305000000000</v>
      </c>
      <c r="M20" s="2">
        <f t="shared" ca="1" si="14"/>
        <v>156796500000000</v>
      </c>
      <c r="N20" s="2">
        <f t="shared" ca="1" si="14"/>
        <v>280402500000000</v>
      </c>
      <c r="O20" s="2">
        <f t="shared" ca="1" si="14"/>
        <v>64092000000000</v>
      </c>
      <c r="P20" s="2">
        <f t="shared" ca="1" si="14"/>
        <v>69280400000000</v>
      </c>
      <c r="Q20" s="2">
        <f t="shared" ca="1" si="14"/>
        <v>85303400000000</v>
      </c>
      <c r="R20" s="2">
        <f t="shared" ca="1" si="14"/>
        <v>59208800000000</v>
      </c>
      <c r="S20" s="2">
        <f t="shared" ca="1" si="14"/>
        <v>56462000000000</v>
      </c>
      <c r="T20" s="2">
        <f t="shared" ca="1" si="14"/>
        <v>49289800000000</v>
      </c>
      <c r="U20" s="2">
        <f t="shared" ca="1" si="14"/>
        <v>39676000000000</v>
      </c>
      <c r="V20" s="2">
        <f t="shared" ca="1" si="14"/>
        <v>31817100000000</v>
      </c>
      <c r="W20" s="2">
        <f t="shared" ca="1" si="14"/>
        <v>28688800000000</v>
      </c>
      <c r="X20" s="2">
        <f t="shared" ca="1" si="14"/>
        <v>25179000000000</v>
      </c>
      <c r="Y20" s="2">
        <f t="shared" ca="1" si="14"/>
        <v>16786000000000</v>
      </c>
      <c r="Z20" s="2">
        <f t="shared" ca="1" si="14"/>
        <v>11902800000000</v>
      </c>
    </row>
    <row r="21" spans="1:26" ht="15.5" x14ac:dyDescent="0.35">
      <c r="C21" t="s">
        <v>12</v>
      </c>
      <c r="D21" s="2">
        <f>IFERROR(INDEX(D51:D500,MATCH($C$7,$C$51:$C$500,0)),"")</f>
        <v>38150000000</v>
      </c>
      <c r="E21" s="2">
        <f>IFERROR(INDEX(E51:E500,MATCH($C$7,$C$51:$C$500,0)),"")</f>
        <v>38150000000</v>
      </c>
      <c r="H21" s="2">
        <f>IFERROR(INDEX(D21:G21,COUNT(D21:G21)),"")</f>
        <v>38150000000</v>
      </c>
      <c r="I21" s="2">
        <f t="shared" ref="I21:Z21" si="15">IFERROR(INDEX(I51:I500,MATCH($C$7,$C$51:$C$500,0)),"")</f>
        <v>38150000000</v>
      </c>
      <c r="J21" s="2">
        <f t="shared" si="15"/>
        <v>38150000000</v>
      </c>
      <c r="K21" s="2">
        <f t="shared" si="15"/>
        <v>38150000000</v>
      </c>
      <c r="L21" s="2">
        <f t="shared" si="15"/>
        <v>38150000000</v>
      </c>
      <c r="M21" s="2">
        <f t="shared" si="15"/>
        <v>38150000000</v>
      </c>
      <c r="N21" s="2">
        <f t="shared" si="15"/>
        <v>38150000000</v>
      </c>
      <c r="O21" s="2">
        <f t="shared" si="15"/>
        <v>7630000000</v>
      </c>
      <c r="P21" s="2">
        <f t="shared" si="15"/>
        <v>7630000000</v>
      </c>
      <c r="Q21" s="2">
        <f t="shared" si="15"/>
        <v>7630000000</v>
      </c>
      <c r="R21" s="2">
        <f t="shared" si="15"/>
        <v>7630000000</v>
      </c>
      <c r="S21" s="2">
        <f t="shared" si="15"/>
        <v>7630000000</v>
      </c>
      <c r="T21" s="2">
        <f t="shared" si="15"/>
        <v>7630000000</v>
      </c>
      <c r="U21" s="2">
        <f t="shared" si="15"/>
        <v>7630000000</v>
      </c>
      <c r="V21" s="2">
        <f t="shared" si="15"/>
        <v>7630000000</v>
      </c>
      <c r="W21" s="2">
        <f t="shared" si="15"/>
        <v>7630000000</v>
      </c>
      <c r="X21" s="2">
        <f t="shared" si="15"/>
        <v>7630000000</v>
      </c>
      <c r="Y21" s="2">
        <f t="shared" si="15"/>
        <v>7630000000</v>
      </c>
      <c r="Z21" s="2">
        <f t="shared" si="15"/>
        <v>7630000000</v>
      </c>
    </row>
    <row r="23" spans="1:26" ht="15.5" x14ac:dyDescent="0.35">
      <c r="B23" t="s">
        <v>48</v>
      </c>
      <c r="C23" t="s">
        <v>49</v>
      </c>
      <c r="D23" s="3">
        <f>IFERROR(D5/D6*100,"")</f>
        <v>28.117574012858693</v>
      </c>
      <c r="E23" s="3">
        <f>IFERROR(E5/E6*100,"")</f>
        <v>26.225546548190685</v>
      </c>
      <c r="H23" s="3">
        <f t="shared" ref="H23:Z23" si="16">IFERROR(H5/H6*100,"")</f>
        <v>130.68321625229297</v>
      </c>
      <c r="I23" s="3">
        <f t="shared" si="16"/>
        <v>172.2482625039161</v>
      </c>
      <c r="J23" s="3">
        <f t="shared" si="16"/>
        <v>152.1322850999899</v>
      </c>
      <c r="K23" s="3">
        <f t="shared" si="16"/>
        <v>132.97147376197714</v>
      </c>
      <c r="L23" s="3">
        <f t="shared" si="16"/>
        <v>137.91803677322642</v>
      </c>
      <c r="M23" s="3">
        <f t="shared" si="16"/>
        <v>132.294494973583</v>
      </c>
      <c r="N23" s="3">
        <f t="shared" si="16"/>
        <v>142.92242344504197</v>
      </c>
      <c r="O23" s="3">
        <f t="shared" si="16"/>
        <v>134.23593800822513</v>
      </c>
      <c r="P23" s="3">
        <f t="shared" si="16"/>
        <v>123.85893728706002</v>
      </c>
      <c r="Q23" s="3">
        <f t="shared" si="16"/>
        <v>137.38057149396101</v>
      </c>
      <c r="R23" s="3">
        <f t="shared" si="16"/>
        <v>126.64073696638236</v>
      </c>
      <c r="S23" s="3">
        <f t="shared" si="16"/>
        <v>121.482259454443</v>
      </c>
      <c r="T23" s="3">
        <f t="shared" si="16"/>
        <v>124.78354051137887</v>
      </c>
      <c r="U23" s="3">
        <f t="shared" si="16"/>
        <v>125.80587918686996</v>
      </c>
      <c r="V23" s="3">
        <f t="shared" si="16"/>
        <v>121.94636834061383</v>
      </c>
      <c r="W23" s="3">
        <f t="shared" si="16"/>
        <v>113.10622811528694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50</v>
      </c>
      <c r="D24" s="4">
        <f>IFERROR(_xlfn.RRI(5,I23,D23),"")</f>
        <v>-0.30407153662961417</v>
      </c>
      <c r="E24" s="4">
        <f>IFERROR(_xlfn.RRI(5,J23,E23),"")</f>
        <v>-0.29644082361233759</v>
      </c>
      <c r="H24" s="4">
        <f t="shared" ref="H24:Z24" si="17">IFERROR(_xlfn.RRI(5,M23,H23),"")</f>
        <v>-2.4478515101137299E-3</v>
      </c>
      <c r="I24" s="4">
        <f t="shared" si="17"/>
        <v>3.8032367295783853E-2</v>
      </c>
      <c r="J24" s="4">
        <f t="shared" si="17"/>
        <v>2.5346179016713322E-2</v>
      </c>
      <c r="K24" s="4">
        <f t="shared" si="17"/>
        <v>1.4299535390832396E-2</v>
      </c>
      <c r="L24" s="4">
        <f t="shared" si="17"/>
        <v>7.812257087458363E-4</v>
      </c>
      <c r="M24" s="4">
        <f t="shared" si="17"/>
        <v>8.7735086139502094E-3</v>
      </c>
      <c r="N24" s="4">
        <f t="shared" si="17"/>
        <v>3.3040866201395458E-2</v>
      </c>
      <c r="O24" s="4">
        <f t="shared" si="17"/>
        <v>1.4710839339248993E-2</v>
      </c>
      <c r="P24" s="4">
        <f t="shared" si="17"/>
        <v>-3.1144922848134193E-3</v>
      </c>
      <c r="Q24" s="4">
        <f t="shared" si="17"/>
        <v>2.4121042177113861E-2</v>
      </c>
      <c r="R24" s="4">
        <f t="shared" si="17"/>
        <v>2.2862794447354728E-2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51</v>
      </c>
      <c r="C25" t="s">
        <v>52</v>
      </c>
      <c r="D25" s="3">
        <f>IFERROR(INDEX(D51:D500,MATCH($A$25,$C$51:$C$500,0)),"")</f>
        <v>32.28</v>
      </c>
      <c r="E25" s="3">
        <f>IFERROR(INDEX(E51:E500,MATCH($A$25,$C$51:$C$500,0)),"")</f>
        <v>21.73</v>
      </c>
      <c r="H25" s="3">
        <f>IFERROR(INDEX(D25:G25,COUNT(D25:G25)),"")</f>
        <v>21.73</v>
      </c>
      <c r="I25" s="3">
        <f t="shared" ref="I25:Z25" si="18">IFERROR(INDEX(I51:I500,MATCH($C$25,$C$51:$C$500,0)),"")</f>
        <v>200.29</v>
      </c>
      <c r="J25" s="3">
        <f t="shared" si="18"/>
        <v>88.3</v>
      </c>
      <c r="K25" s="3">
        <f t="shared" si="18"/>
        <v>125.84</v>
      </c>
      <c r="L25" s="3">
        <f t="shared" si="18"/>
        <v>140.62</v>
      </c>
      <c r="M25" s="3">
        <f t="shared" si="18"/>
        <v>150.93</v>
      </c>
      <c r="N25" s="3">
        <f t="shared" si="18"/>
        <v>187.77</v>
      </c>
      <c r="O25" s="3">
        <f t="shared" si="18"/>
        <v>968.92</v>
      </c>
      <c r="P25" s="3">
        <f t="shared" si="18"/>
        <v>1193.9000000000001</v>
      </c>
      <c r="Q25" s="3">
        <f t="shared" si="18"/>
        <v>918.03</v>
      </c>
      <c r="R25" s="3">
        <f t="shared" si="18"/>
        <v>837.57</v>
      </c>
      <c r="S25" s="3">
        <f t="shared" si="18"/>
        <v>766.95</v>
      </c>
      <c r="T25" s="3">
        <f t="shared" si="18"/>
        <v>752.1</v>
      </c>
      <c r="U25" s="3">
        <f t="shared" si="18"/>
        <v>701.52</v>
      </c>
      <c r="V25" s="3">
        <f t="shared" si="18"/>
        <v>634.24</v>
      </c>
      <c r="W25" s="3">
        <f t="shared" si="18"/>
        <v>545.66</v>
      </c>
      <c r="X25" s="3">
        <f t="shared" si="18"/>
        <v>443.6</v>
      </c>
      <c r="Y25" s="3">
        <f t="shared" si="18"/>
        <v>398.87</v>
      </c>
      <c r="Z25" s="3">
        <f t="shared" si="18"/>
        <v>316.08999999999997</v>
      </c>
    </row>
    <row r="26" spans="1:26" ht="15.5" x14ac:dyDescent="0.35">
      <c r="C26" t="s">
        <v>53</v>
      </c>
      <c r="D26" s="4">
        <f>IFERROR(_xlfn.RRI(5,I25,D25),"")</f>
        <v>-0.30584756427957016</v>
      </c>
      <c r="E26" s="4">
        <f>IFERROR(_xlfn.RRI(5,J25,E25),"")</f>
        <v>-0.2445255093282549</v>
      </c>
      <c r="H26" s="4">
        <f t="shared" ref="H26:Z26" si="19">IFERROR(_xlfn.RRI(5,M25,H25),"")</f>
        <v>-0.32133284591527844</v>
      </c>
      <c r="I26" s="4">
        <f t="shared" si="19"/>
        <v>1.2993391285672118E-2</v>
      </c>
      <c r="J26" s="4">
        <f t="shared" si="19"/>
        <v>-0.38065226082447368</v>
      </c>
      <c r="K26" s="4">
        <f t="shared" si="19"/>
        <v>-0.36236793072798612</v>
      </c>
      <c r="L26" s="4">
        <f t="shared" si="19"/>
        <v>-0.31287137046526714</v>
      </c>
      <c r="M26" s="4">
        <f t="shared" si="19"/>
        <v>-0.2901756527718089</v>
      </c>
      <c r="N26" s="4">
        <f t="shared" si="19"/>
        <v>-0.24530437756923296</v>
      </c>
      <c r="O26" s="4">
        <f t="shared" si="19"/>
        <v>5.1967847948778845E-2</v>
      </c>
      <c r="P26" s="4">
        <f t="shared" si="19"/>
        <v>0.1122068845445594</v>
      </c>
      <c r="Q26" s="4">
        <f t="shared" si="19"/>
        <v>7.6764302212728897E-2</v>
      </c>
      <c r="R26" s="4">
        <f t="shared" si="19"/>
        <v>8.9481346639715742E-2</v>
      </c>
      <c r="S26" s="4">
        <f t="shared" si="19"/>
        <v>0.11571970380035723</v>
      </c>
      <c r="T26" s="4">
        <f t="shared" si="19"/>
        <v>0.13524302722243853</v>
      </c>
      <c r="U26" s="4">
        <f t="shared" si="19"/>
        <v>0.17285914944459679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54</v>
      </c>
      <c r="D27" s="3">
        <f>IFERROR(D4/D21,"")</f>
        <v>232.02977719528178</v>
      </c>
      <c r="E27" s="3">
        <f>IFERROR(E4/E21,"")</f>
        <v>221.67588466579292</v>
      </c>
      <c r="H27" s="3">
        <f t="shared" ref="H27:Z27" si="20">IFERROR(H4/H21,"")</f>
        <v>907.4113237221494</v>
      </c>
      <c r="I27" s="3">
        <f t="shared" si="20"/>
        <v>837.31221494102226</v>
      </c>
      <c r="J27" s="3">
        <f t="shared" si="20"/>
        <v>802.68975098296198</v>
      </c>
      <c r="K27" s="3">
        <f t="shared" si="20"/>
        <v>1012.0943905635648</v>
      </c>
      <c r="L27" s="3">
        <f t="shared" si="20"/>
        <v>1080.4424901703801</v>
      </c>
      <c r="M27" s="3">
        <f t="shared" si="20"/>
        <v>1036.5913237221494</v>
      </c>
      <c r="N27" s="3">
        <f t="shared" si="20"/>
        <v>1126.4082306684143</v>
      </c>
      <c r="O27" s="3">
        <f t="shared" si="20"/>
        <v>5625.4997378768021</v>
      </c>
      <c r="P27" s="3">
        <f t="shared" si="20"/>
        <v>5478.6465268676275</v>
      </c>
      <c r="Q27" s="3">
        <f t="shared" si="20"/>
        <v>5400.328964613368</v>
      </c>
      <c r="R27" s="3">
        <f t="shared" si="20"/>
        <v>5249.5061598951506</v>
      </c>
      <c r="S27" s="3">
        <f t="shared" si="20"/>
        <v>4781.6553079947571</v>
      </c>
      <c r="T27" s="3">
        <f t="shared" si="20"/>
        <v>4523.1368283093052</v>
      </c>
      <c r="U27" s="3">
        <f t="shared" si="20"/>
        <v>4031.1186107470512</v>
      </c>
      <c r="V27" s="3">
        <f t="shared" si="20"/>
        <v>3578.4073394495413</v>
      </c>
      <c r="W27" s="3">
        <f t="shared" si="20"/>
        <v>3075.913237221494</v>
      </c>
      <c r="X27" s="3">
        <f t="shared" si="20"/>
        <v>2580.6342070773262</v>
      </c>
      <c r="Y27" s="3">
        <f t="shared" si="20"/>
        <v>2391.4642201834863</v>
      </c>
      <c r="Z27" s="3">
        <f t="shared" si="20"/>
        <v>2041.6528178243775</v>
      </c>
    </row>
    <row r="28" spans="1:26" ht="15.5" x14ac:dyDescent="0.35">
      <c r="C28" t="s">
        <v>55</v>
      </c>
      <c r="D28" s="4">
        <f>IFERROR(_xlfn.RRI(5,I27,D27),"")</f>
        <v>-0.22637363989938697</v>
      </c>
      <c r="E28" s="4">
        <f>IFERROR(_xlfn.RRI(5,J27,E27),"")</f>
        <v>-0.22690271783093297</v>
      </c>
      <c r="H28" s="4">
        <f t="shared" ref="H28:Z28" si="21">IFERROR(_xlfn.RRI(5,M27,H27),"")</f>
        <v>-2.6268263549684367E-2</v>
      </c>
      <c r="I28" s="4">
        <f t="shared" si="21"/>
        <v>-5.759339270064523E-2</v>
      </c>
      <c r="J28" s="4">
        <f t="shared" si="21"/>
        <v>-0.32254988349075431</v>
      </c>
      <c r="K28" s="4">
        <f t="shared" si="21"/>
        <v>-0.28663869636263684</v>
      </c>
      <c r="L28" s="4">
        <f t="shared" si="21"/>
        <v>-0.27516978673075887</v>
      </c>
      <c r="M28" s="4">
        <f t="shared" si="21"/>
        <v>-0.27706737561349593</v>
      </c>
      <c r="N28" s="4">
        <f t="shared" si="21"/>
        <v>-0.25110055316938396</v>
      </c>
      <c r="O28" s="4">
        <f t="shared" si="21"/>
        <v>4.4586182043977685E-2</v>
      </c>
      <c r="P28" s="4">
        <f t="shared" si="21"/>
        <v>6.3284641717180845E-2</v>
      </c>
      <c r="Q28" s="4">
        <f t="shared" si="21"/>
        <v>8.5790626212851828E-2</v>
      </c>
      <c r="R28" s="4">
        <f t="shared" si="21"/>
        <v>0.11283012487881816</v>
      </c>
      <c r="S28" s="4">
        <f t="shared" si="21"/>
        <v>0.1312806617515605</v>
      </c>
      <c r="T28" s="4">
        <f t="shared" si="21"/>
        <v>0.13593941133657839</v>
      </c>
      <c r="U28" s="4">
        <f t="shared" si="21"/>
        <v>0.14574702143865115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56</v>
      </c>
      <c r="H29" s="4">
        <f t="shared" ref="H29:Z29" si="22">IFERROR(((H25-I25)/I25)*100%,"")</f>
        <v>-0.89150731439412856</v>
      </c>
      <c r="I29" s="4">
        <f t="shared" si="22"/>
        <v>1.2682899207248017</v>
      </c>
      <c r="J29" s="4">
        <f t="shared" si="22"/>
        <v>-0.29831532104259378</v>
      </c>
      <c r="K29" s="4">
        <f t="shared" si="22"/>
        <v>-0.10510595932299815</v>
      </c>
      <c r="L29" s="4">
        <f t="shared" si="22"/>
        <v>-6.8309812495859018E-2</v>
      </c>
      <c r="M29" s="4">
        <f t="shared" si="22"/>
        <v>-0.19619747563508549</v>
      </c>
      <c r="N29" s="4">
        <f t="shared" si="22"/>
        <v>-0.80620691078726836</v>
      </c>
      <c r="O29" s="4">
        <f t="shared" si="22"/>
        <v>-0.18844124298517473</v>
      </c>
      <c r="P29" s="4">
        <f t="shared" si="22"/>
        <v>0.30050216223870696</v>
      </c>
      <c r="Q29" s="4">
        <f t="shared" si="22"/>
        <v>9.6063612593574169E-2</v>
      </c>
      <c r="R29" s="4">
        <f t="shared" si="22"/>
        <v>9.2079014277332297E-2</v>
      </c>
      <c r="S29" s="4">
        <f t="shared" si="22"/>
        <v>1.9744714798564052E-2</v>
      </c>
      <c r="T29" s="4">
        <f t="shared" si="22"/>
        <v>7.2100581594252547E-2</v>
      </c>
      <c r="U29" s="4">
        <f t="shared" si="22"/>
        <v>0.10607971745711398</v>
      </c>
      <c r="V29" s="4">
        <f t="shared" si="22"/>
        <v>0.16233552028735851</v>
      </c>
      <c r="W29" s="4">
        <f t="shared" si="22"/>
        <v>0.23007213706041466</v>
      </c>
      <c r="X29" s="4">
        <f t="shared" si="22"/>
        <v>0.11214180058665735</v>
      </c>
      <c r="Y29" s="4">
        <f t="shared" si="22"/>
        <v>0.2618874371223387</v>
      </c>
      <c r="Z29" s="4" t="str">
        <f t="shared" si="22"/>
        <v/>
      </c>
    </row>
    <row r="30" spans="1:26" ht="15.5" x14ac:dyDescent="0.35">
      <c r="C30" t="s">
        <v>57</v>
      </c>
      <c r="H30" s="4">
        <f t="shared" ref="H30:Z30" si="23">IFERROR(((H27-I27)/I27)*100%,"")</f>
        <v>8.3719199995266655E-2</v>
      </c>
      <c r="I30" s="4">
        <f t="shared" si="23"/>
        <v>4.31330584645713E-2</v>
      </c>
      <c r="J30" s="4">
        <f t="shared" si="23"/>
        <v>-0.20690228256674756</v>
      </c>
      <c r="K30" s="4">
        <f t="shared" si="23"/>
        <v>-6.3259359224235173E-2</v>
      </c>
      <c r="L30" s="4">
        <f t="shared" si="23"/>
        <v>4.2303235078962248E-2</v>
      </c>
      <c r="M30" s="4">
        <f t="shared" si="23"/>
        <v>-7.9737438435590322E-2</v>
      </c>
      <c r="N30" s="4">
        <f t="shared" si="23"/>
        <v>-0.79976743700044195</v>
      </c>
      <c r="O30" s="4">
        <f t="shared" si="23"/>
        <v>2.6804651530080877E-2</v>
      </c>
      <c r="P30" s="4">
        <f t="shared" si="23"/>
        <v>1.4502368794095584E-2</v>
      </c>
      <c r="Q30" s="4">
        <f t="shared" si="23"/>
        <v>2.8730855841348289E-2</v>
      </c>
      <c r="R30" s="4">
        <f t="shared" si="23"/>
        <v>9.7842864398477988E-2</v>
      </c>
      <c r="S30" s="4">
        <f t="shared" si="23"/>
        <v>5.7154689212018162E-2</v>
      </c>
      <c r="T30" s="4">
        <f t="shared" si="23"/>
        <v>0.12205500881331613</v>
      </c>
      <c r="U30" s="4">
        <f t="shared" si="23"/>
        <v>0.1265119446594779</v>
      </c>
      <c r="V30" s="4">
        <f t="shared" si="23"/>
        <v>0.16336419901165863</v>
      </c>
      <c r="W30" s="4">
        <f t="shared" si="23"/>
        <v>0.19192143884083887</v>
      </c>
      <c r="X30" s="4">
        <f t="shared" si="23"/>
        <v>7.9102160633340246E-2</v>
      </c>
      <c r="Y30" s="4">
        <f t="shared" si="23"/>
        <v>0.17133735927339214</v>
      </c>
      <c r="Z30" s="4" t="str">
        <f t="shared" si="23"/>
        <v/>
      </c>
    </row>
    <row r="32" spans="1:26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110.23</v>
      </c>
      <c r="E32" s="3">
        <f>IFERROR(INDEX(E51:E500,MATCH($A$32,$C$51:$C$500,0)),"")</f>
        <v>79.239999999999995</v>
      </c>
      <c r="H32" s="3">
        <f>IFERROR(INDEX(D32:G32,COUNT(D32:G32)),"")</f>
        <v>79.239999999999995</v>
      </c>
      <c r="I32" s="3">
        <f t="shared" ref="I32:Z32" si="24">IFERROR(INDEX(I51:I500,MATCH($C$32,$C$51:$C$500,0)),"")</f>
        <v>117.3</v>
      </c>
      <c r="J32" s="3">
        <f t="shared" si="24"/>
        <v>56.34</v>
      </c>
      <c r="K32" s="3">
        <f t="shared" si="24"/>
        <v>88.63</v>
      </c>
      <c r="L32" s="3">
        <f t="shared" si="24"/>
        <v>104.78</v>
      </c>
      <c r="M32" s="3">
        <f t="shared" si="24"/>
        <v>113.27</v>
      </c>
      <c r="N32" s="3">
        <f t="shared" si="24"/>
        <v>129.41999999999999</v>
      </c>
      <c r="O32" s="3">
        <f t="shared" si="24"/>
        <v>692.25</v>
      </c>
      <c r="P32" s="3">
        <f t="shared" si="24"/>
        <v>993.2</v>
      </c>
      <c r="Q32" s="3">
        <f t="shared" si="24"/>
        <v>678.03</v>
      </c>
      <c r="R32" s="3">
        <f t="shared" si="24"/>
        <v>616.54999999999995</v>
      </c>
      <c r="S32" s="3">
        <f t="shared" si="24"/>
        <v>632.67999999999995</v>
      </c>
      <c r="T32" s="3">
        <f t="shared" si="24"/>
        <v>602.72</v>
      </c>
      <c r="U32" s="3">
        <f t="shared" si="24"/>
        <v>557.62</v>
      </c>
      <c r="V32" s="3">
        <f t="shared" si="24"/>
        <v>520.1</v>
      </c>
      <c r="W32" s="3">
        <f t="shared" si="24"/>
        <v>481.86</v>
      </c>
      <c r="X32" s="3">
        <f t="shared" si="24"/>
        <v>530.20000000000005</v>
      </c>
      <c r="Y32" s="3">
        <f t="shared" si="24"/>
        <v>485.3</v>
      </c>
      <c r="Z32" s="3">
        <f t="shared" si="24"/>
        <v>406.33</v>
      </c>
    </row>
    <row r="33" spans="1:26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14.7</v>
      </c>
      <c r="E33" s="3">
        <f>IFERROR(INDEX(E51:E500,MATCH($A$33,$C$51:$C$500,0)),"")</f>
        <v>22.78</v>
      </c>
      <c r="H33" s="3">
        <f>IFERROR(INDEX(D33:G33,COUNT(D33:G33)),"")</f>
        <v>22.78</v>
      </c>
      <c r="I33" s="3">
        <f t="shared" ref="I33:Z33" si="25">IFERROR(INDEX(I51:I500,MATCH($C$33,$C$51:$C$500,0)),"")</f>
        <v>22.17</v>
      </c>
      <c r="J33" s="3">
        <f t="shared" si="25"/>
        <v>33.46</v>
      </c>
      <c r="K33" s="3">
        <f t="shared" si="25"/>
        <v>39.83</v>
      </c>
      <c r="L33" s="3">
        <f t="shared" si="25"/>
        <v>44.86</v>
      </c>
      <c r="M33" s="3">
        <f t="shared" si="25"/>
        <v>36.28</v>
      </c>
      <c r="N33" s="3">
        <f t="shared" si="25"/>
        <v>56.79</v>
      </c>
      <c r="O33" s="3">
        <f t="shared" si="25"/>
        <v>60.67</v>
      </c>
      <c r="P33" s="3">
        <f t="shared" si="25"/>
        <v>45.71</v>
      </c>
      <c r="Q33" s="3">
        <f t="shared" si="25"/>
        <v>82.44</v>
      </c>
      <c r="R33" s="3">
        <f t="shared" si="25"/>
        <v>62.93</v>
      </c>
      <c r="S33" s="3">
        <f t="shared" si="25"/>
        <v>58.48</v>
      </c>
      <c r="T33" s="3">
        <f t="shared" si="25"/>
        <v>53.59</v>
      </c>
      <c r="U33" s="3">
        <f t="shared" si="25"/>
        <v>46.63</v>
      </c>
      <c r="V33" s="3">
        <f t="shared" si="25"/>
        <v>40.090000000000003</v>
      </c>
      <c r="W33" s="3">
        <f t="shared" si="25"/>
        <v>39.020000000000003</v>
      </c>
      <c r="X33" s="3">
        <f t="shared" si="25"/>
        <v>31.12</v>
      </c>
      <c r="Y33" s="3">
        <f t="shared" si="25"/>
        <v>22.77</v>
      </c>
      <c r="Z33" s="3">
        <f t="shared" si="25"/>
        <v>19.2</v>
      </c>
    </row>
    <row r="34" spans="1:26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50.19</v>
      </c>
      <c r="E34" s="3">
        <f>IFERROR(INDEX(E51:E500,MATCH($A$34,$C$51:$C$500,0)),"")</f>
        <v>83.06</v>
      </c>
      <c r="H34" s="3">
        <f>IFERROR(INDEX(D34:G34,COUNT(D34:G34)),"")</f>
        <v>83.06</v>
      </c>
      <c r="I34" s="3">
        <f t="shared" ref="I34:Z34" si="26">IFERROR(INDEX(I51:I500,MATCH($C$34,$C$51:$C$500,0)),"")</f>
        <v>12.98</v>
      </c>
      <c r="J34" s="3">
        <f t="shared" si="26"/>
        <v>21.35</v>
      </c>
      <c r="K34" s="3">
        <f t="shared" si="26"/>
        <v>28.05</v>
      </c>
      <c r="L34" s="3">
        <f t="shared" si="26"/>
        <v>33.42</v>
      </c>
      <c r="M34" s="3">
        <f t="shared" si="26"/>
        <v>27.23</v>
      </c>
      <c r="N34" s="3">
        <f t="shared" si="26"/>
        <v>39.14</v>
      </c>
      <c r="O34" s="3">
        <f t="shared" si="26"/>
        <v>43.35</v>
      </c>
      <c r="P34" s="3">
        <f t="shared" si="26"/>
        <v>38.03</v>
      </c>
      <c r="Q34" s="3">
        <f t="shared" si="26"/>
        <v>60.89</v>
      </c>
      <c r="R34" s="3">
        <f t="shared" si="26"/>
        <v>46.32</v>
      </c>
      <c r="S34" s="3">
        <f t="shared" si="26"/>
        <v>48.24</v>
      </c>
      <c r="T34" s="3">
        <f t="shared" si="26"/>
        <v>42.95</v>
      </c>
      <c r="U34" s="3">
        <f t="shared" si="26"/>
        <v>37.06</v>
      </c>
      <c r="V34" s="3">
        <f t="shared" si="26"/>
        <v>32.869999999999997</v>
      </c>
      <c r="W34" s="3">
        <f t="shared" si="26"/>
        <v>34.450000000000003</v>
      </c>
      <c r="X34" s="3">
        <f t="shared" si="26"/>
        <v>37.200000000000003</v>
      </c>
      <c r="Y34" s="3">
        <f t="shared" si="26"/>
        <v>27.7</v>
      </c>
      <c r="Z34" s="3">
        <f t="shared" si="26"/>
        <v>24.68</v>
      </c>
    </row>
    <row r="35" spans="1:26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6.98</v>
      </c>
      <c r="E35" s="3">
        <f>IFERROR(INDEX(E51:E500,MATCH($A$35,$C$51:$C$500,0)),"")</f>
        <v>8.14</v>
      </c>
      <c r="H35" s="3">
        <f>IFERROR(INDEX(D35:G35,COUNT(D35:G35)),"")</f>
        <v>8.14</v>
      </c>
      <c r="I35" s="3">
        <f t="shared" ref="I35:Z35" si="27">IFERROR(INDEX(I51:I500,MATCH($C$35,$C$51:$C$500,0)),"")</f>
        <v>3.11</v>
      </c>
      <c r="J35" s="3">
        <f t="shared" si="27"/>
        <v>2.35</v>
      </c>
      <c r="K35" s="3">
        <f t="shared" si="27"/>
        <v>3.49</v>
      </c>
      <c r="L35" s="3">
        <f t="shared" si="27"/>
        <v>4.3499999999999996</v>
      </c>
      <c r="M35" s="3">
        <f t="shared" si="27"/>
        <v>3.96</v>
      </c>
      <c r="N35" s="3">
        <f t="shared" si="27"/>
        <v>6.53</v>
      </c>
      <c r="O35" s="3">
        <f t="shared" si="27"/>
        <v>7.47</v>
      </c>
      <c r="P35" s="3">
        <f t="shared" si="27"/>
        <v>8.2899999999999991</v>
      </c>
      <c r="Q35" s="3">
        <f t="shared" si="27"/>
        <v>10.35</v>
      </c>
      <c r="R35" s="3">
        <f t="shared" si="27"/>
        <v>7.39</v>
      </c>
      <c r="S35" s="3">
        <f t="shared" si="27"/>
        <v>7.74</v>
      </c>
      <c r="T35" s="3">
        <f t="shared" si="27"/>
        <v>7.14</v>
      </c>
      <c r="U35" s="3">
        <f t="shared" si="27"/>
        <v>6.45</v>
      </c>
      <c r="V35" s="3">
        <f t="shared" si="27"/>
        <v>5.83</v>
      </c>
      <c r="W35" s="3">
        <f t="shared" si="27"/>
        <v>6.11</v>
      </c>
      <c r="X35" s="3">
        <f t="shared" si="27"/>
        <v>6.39</v>
      </c>
      <c r="Y35" s="3">
        <f t="shared" si="27"/>
        <v>4.62</v>
      </c>
      <c r="Z35" s="3">
        <f t="shared" si="27"/>
        <v>3.82</v>
      </c>
    </row>
    <row r="36" spans="1:26" ht="15.5" x14ac:dyDescent="0.35">
      <c r="B36" t="s">
        <v>70</v>
      </c>
      <c r="C36" t="s">
        <v>71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Z36" si="28">IFERROR(INDEX(H51:H500,MATCH($C$36,$C$51:$C$500,0)),"")</f>
        <v>1.369</v>
      </c>
      <c r="I36" s="4">
        <f t="shared" si="28"/>
        <v>1.0034999999999998</v>
      </c>
      <c r="J36" s="4">
        <f t="shared" si="28"/>
        <v>0.99659999999999993</v>
      </c>
      <c r="K36" s="4">
        <f t="shared" si="28"/>
        <v>1.1125</v>
      </c>
      <c r="L36" s="4">
        <f t="shared" si="28"/>
        <v>0.99560000000000004</v>
      </c>
      <c r="M36" s="4">
        <f t="shared" si="28"/>
        <v>0.99379999999999991</v>
      </c>
      <c r="N36" s="4">
        <f t="shared" si="28"/>
        <v>0.99590000000000001</v>
      </c>
      <c r="O36" s="4">
        <f t="shared" si="28"/>
        <v>0.996</v>
      </c>
      <c r="P36" s="4">
        <f t="shared" si="28"/>
        <v>0.99250000000000005</v>
      </c>
      <c r="Q36" s="4">
        <f t="shared" si="28"/>
        <v>0.99670000000000003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72</v>
      </c>
      <c r="C37" t="s">
        <v>73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Z37" si="29">IFERROR(INDEX(H51:H500,MATCH($C$37,$C$51:$C$500,0)),"")</f>
        <v>201</v>
      </c>
      <c r="I37" s="3">
        <f t="shared" si="29"/>
        <v>201</v>
      </c>
      <c r="J37" s="3">
        <f t="shared" si="29"/>
        <v>88</v>
      </c>
      <c r="K37" s="3">
        <f t="shared" si="29"/>
        <v>140</v>
      </c>
      <c r="L37" s="3">
        <f t="shared" si="29"/>
        <v>140</v>
      </c>
      <c r="M37" s="3">
        <f t="shared" si="29"/>
        <v>150</v>
      </c>
      <c r="N37" s="3">
        <f t="shared" si="29"/>
        <v>187</v>
      </c>
      <c r="O37" s="3">
        <f t="shared" si="29"/>
        <v>193</v>
      </c>
      <c r="P37" s="3">
        <f t="shared" si="29"/>
        <v>237</v>
      </c>
      <c r="Q37" s="3">
        <f t="shared" si="29"/>
        <v>183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836</v>
      </c>
      <c r="E50" t="s">
        <v>370</v>
      </c>
      <c r="F50" t="s">
        <v>371</v>
      </c>
      <c r="G50" t="s">
        <v>372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  <c r="S50" t="s">
        <v>35</v>
      </c>
      <c r="T50" t="s">
        <v>36</v>
      </c>
      <c r="U50" t="s">
        <v>37</v>
      </c>
      <c r="V50" t="s">
        <v>38</v>
      </c>
      <c r="W50" t="s">
        <v>39</v>
      </c>
      <c r="X50" t="s">
        <v>40</v>
      </c>
      <c r="Y50" t="s">
        <v>41</v>
      </c>
      <c r="Z50" t="s">
        <v>42</v>
      </c>
    </row>
    <row r="51" spans="2:26" ht="15.5" x14ac:dyDescent="0.35">
      <c r="B51" t="s">
        <v>79</v>
      </c>
      <c r="C51" t="s">
        <v>6</v>
      </c>
      <c r="D51" s="5">
        <v>8851936000000</v>
      </c>
      <c r="E51" s="5">
        <v>8456935000000</v>
      </c>
      <c r="F51" s="5">
        <v>8442646000000</v>
      </c>
      <c r="G51" s="5">
        <v>7913026000000</v>
      </c>
      <c r="I51" s="5">
        <v>31943461000000</v>
      </c>
      <c r="J51" s="5">
        <v>30622614000000</v>
      </c>
      <c r="K51" s="5">
        <v>38611401000000</v>
      </c>
      <c r="L51" s="5">
        <v>41218881000000</v>
      </c>
      <c r="M51" s="5">
        <v>39545959000000</v>
      </c>
      <c r="N51" s="5">
        <v>42972474000000</v>
      </c>
      <c r="O51" s="5">
        <v>42922563000000</v>
      </c>
      <c r="P51" s="5">
        <v>41802073000000</v>
      </c>
      <c r="Q51" s="5">
        <v>41204510000000</v>
      </c>
      <c r="R51" s="5">
        <v>40053732000000</v>
      </c>
      <c r="S51" s="5">
        <v>36484030000000</v>
      </c>
      <c r="T51" s="5">
        <v>34511534000000</v>
      </c>
      <c r="U51" s="5">
        <v>30757435000000</v>
      </c>
      <c r="V51" s="5">
        <v>27303248000000</v>
      </c>
      <c r="W51" s="5">
        <v>23469218000000</v>
      </c>
      <c r="X51" s="5">
        <v>19690239000000</v>
      </c>
      <c r="Y51" s="5">
        <v>18246872000000</v>
      </c>
      <c r="Z51" s="5">
        <v>15577811000000</v>
      </c>
    </row>
    <row r="52" spans="2:26" ht="15.5" x14ac:dyDescent="0.35">
      <c r="C52" t="s">
        <v>80</v>
      </c>
      <c r="D52" s="5">
        <v>-5104782000000</v>
      </c>
      <c r="E52" s="5">
        <v>-4652055000000</v>
      </c>
      <c r="F52" s="5">
        <v>-4372879000000</v>
      </c>
      <c r="G52" s="5">
        <v>-4657820000000</v>
      </c>
      <c r="I52" s="5">
        <v>-16946367000000</v>
      </c>
      <c r="J52" s="5">
        <v>-16062942000000</v>
      </c>
      <c r="K52" s="5">
        <v>-19416887000000</v>
      </c>
      <c r="L52" s="5">
        <v>-22153944000000</v>
      </c>
      <c r="M52" s="5">
        <v>-19919572000000</v>
      </c>
      <c r="N52" s="5">
        <v>-20515484000000</v>
      </c>
      <c r="O52" s="5">
        <v>-20893870000000</v>
      </c>
      <c r="P52" s="5">
        <v>-20709800000000</v>
      </c>
      <c r="Q52" s="5">
        <v>-19984776000000</v>
      </c>
      <c r="R52" s="5">
        <v>-19594636000000</v>
      </c>
      <c r="S52" s="5">
        <v>-17835061000000</v>
      </c>
      <c r="T52" s="5">
        <v>-17412413000000</v>
      </c>
      <c r="U52" s="5">
        <v>-14978947000000</v>
      </c>
      <c r="V52" s="5">
        <v>-13414122000000</v>
      </c>
      <c r="W52" s="5">
        <v>-11462805000000</v>
      </c>
      <c r="X52" s="5">
        <v>-9485274000000</v>
      </c>
      <c r="Y52" s="5">
        <v>-9200878000000</v>
      </c>
      <c r="Z52" s="5">
        <v>-7946674000000</v>
      </c>
    </row>
    <row r="53" spans="2:26" ht="15.5" x14ac:dyDescent="0.35">
      <c r="C53" t="s">
        <v>81</v>
      </c>
      <c r="D53" s="5">
        <v>3747154000000</v>
      </c>
      <c r="E53" s="5">
        <v>3804880000000</v>
      </c>
      <c r="F53" s="5">
        <v>4069767000000</v>
      </c>
      <c r="G53" s="5">
        <v>3255206000000</v>
      </c>
      <c r="I53" s="5">
        <v>14997094000000</v>
      </c>
      <c r="J53" s="5">
        <v>14559672000000</v>
      </c>
      <c r="K53" s="5">
        <v>19194514000000</v>
      </c>
      <c r="L53" s="5">
        <v>19064937000000</v>
      </c>
      <c r="M53" s="5">
        <v>19626387000000</v>
      </c>
      <c r="N53" s="5">
        <v>22456990000000</v>
      </c>
      <c r="O53" s="5">
        <v>22028693000000</v>
      </c>
      <c r="P53" s="5">
        <v>21092273000000</v>
      </c>
      <c r="Q53" s="5">
        <v>21219734000000</v>
      </c>
      <c r="R53" s="5">
        <v>20459096000000</v>
      </c>
      <c r="S53" s="5">
        <v>18648969000000</v>
      </c>
      <c r="T53" s="5">
        <v>17099121000000</v>
      </c>
      <c r="U53" s="5">
        <v>15778488000000</v>
      </c>
      <c r="V53" s="5">
        <v>13889126000000</v>
      </c>
      <c r="W53" s="5">
        <v>12006413000000</v>
      </c>
      <c r="X53" s="5">
        <v>10204965000000</v>
      </c>
      <c r="Y53" s="5">
        <v>9045994000000</v>
      </c>
      <c r="Z53" s="5">
        <v>7631137000000</v>
      </c>
    </row>
    <row r="54" spans="2:26" ht="15.5" x14ac:dyDescent="0.35">
      <c r="C54" t="s">
        <v>82</v>
      </c>
      <c r="D54" s="5">
        <v>-2247613000000</v>
      </c>
      <c r="E54" s="5">
        <v>-2784222000000</v>
      </c>
      <c r="F54" s="5">
        <v>-2502388000000</v>
      </c>
      <c r="G54" s="5">
        <v>-2662500000000</v>
      </c>
      <c r="I54" s="5">
        <v>-10405073000000</v>
      </c>
      <c r="J54" s="5">
        <v>-10752355000000</v>
      </c>
      <c r="K54" s="5">
        <v>-12915231000000</v>
      </c>
      <c r="L54" s="5">
        <v>-11996129000000</v>
      </c>
      <c r="M54" s="5">
        <v>-11946936000000</v>
      </c>
      <c r="N54" s="5">
        <v>-13005978000000</v>
      </c>
      <c r="O54" s="5">
        <v>-11907787000000</v>
      </c>
      <c r="P54" s="5">
        <v>-8813643000000</v>
      </c>
      <c r="Q54" s="5">
        <v>-11723970000000</v>
      </c>
      <c r="R54" s="5">
        <v>-11751435000000</v>
      </c>
      <c r="S54" s="5">
        <v>-10709568000000</v>
      </c>
      <c r="T54" s="5">
        <v>-9336793000000</v>
      </c>
      <c r="U54" s="5">
        <v>-8614043000000</v>
      </c>
      <c r="V54" s="5">
        <v>-7391019000000</v>
      </c>
      <c r="W54" s="5">
        <v>-6551003000000</v>
      </c>
      <c r="X54" s="5">
        <v>-5662340000000</v>
      </c>
      <c r="Y54" s="5">
        <v>-4831103000000</v>
      </c>
      <c r="Z54" s="5">
        <v>-4200039000000</v>
      </c>
    </row>
    <row r="55" spans="2:26" ht="15.5" x14ac:dyDescent="0.35">
      <c r="C55" t="s">
        <v>84</v>
      </c>
      <c r="D55" s="5">
        <v>-1581969000000</v>
      </c>
      <c r="E55" s="5">
        <v>-2029592000000</v>
      </c>
      <c r="F55" s="5">
        <v>-1641605000000</v>
      </c>
      <c r="G55" s="5">
        <v>-1829857000000</v>
      </c>
      <c r="I55" s="5">
        <v>-7396945000000</v>
      </c>
      <c r="J55" s="5">
        <v>-7670796000000</v>
      </c>
      <c r="K55" s="5">
        <v>-8995650000000</v>
      </c>
      <c r="L55" s="5">
        <v>-8451104000000</v>
      </c>
      <c r="M55" s="5">
        <v>-7864452000000</v>
      </c>
      <c r="N55" s="5">
        <v>-8628647000000</v>
      </c>
      <c r="O55" s="5">
        <v>-8049388000000</v>
      </c>
      <c r="P55" s="5">
        <v>-7719088000000</v>
      </c>
      <c r="Q55" s="5">
        <v>-7839387000000</v>
      </c>
      <c r="R55" s="5">
        <v>-7791556000000</v>
      </c>
      <c r="S55" s="5">
        <v>-7239165000000</v>
      </c>
      <c r="T55" s="5">
        <v>-6613992000000</v>
      </c>
      <c r="U55" s="5">
        <v>-6627850000000</v>
      </c>
      <c r="V55" s="5">
        <v>-5889372000000</v>
      </c>
      <c r="W55" s="5">
        <v>-5243477000000</v>
      </c>
      <c r="X55" s="5">
        <v>-4523283000000</v>
      </c>
      <c r="Y55" s="5">
        <v>-3735597000000</v>
      </c>
      <c r="Z55" s="5">
        <v>-3277894000000</v>
      </c>
    </row>
    <row r="56" spans="2:26" ht="15.5" x14ac:dyDescent="0.35">
      <c r="C56" t="s">
        <v>83</v>
      </c>
      <c r="D56" s="5">
        <v>-769383000000</v>
      </c>
      <c r="E56" s="5">
        <v>-839832000000</v>
      </c>
      <c r="F56" s="5">
        <v>-830375000000</v>
      </c>
      <c r="G56" s="5">
        <v>-790874000000</v>
      </c>
      <c r="I56" s="5">
        <v>-2963445000000</v>
      </c>
      <c r="J56" s="5">
        <v>-3064055000000</v>
      </c>
      <c r="K56" s="5">
        <v>-3919656000000</v>
      </c>
      <c r="L56" s="5">
        <v>-3544052000000</v>
      </c>
      <c r="M56" s="5">
        <v>-4084012000000</v>
      </c>
      <c r="N56" s="5">
        <v>-4357209000000</v>
      </c>
      <c r="O56" s="5">
        <v>-3861481000000</v>
      </c>
      <c r="P56" s="5">
        <v>-3917171000000</v>
      </c>
      <c r="Q56" s="5">
        <v>-3875371000000</v>
      </c>
      <c r="R56" s="5">
        <v>-3960830000000</v>
      </c>
      <c r="S56" s="5">
        <v>-3465924000000</v>
      </c>
      <c r="T56" s="5">
        <v>-2705822000000</v>
      </c>
      <c r="U56" s="5">
        <v>-2028895000000</v>
      </c>
      <c r="V56" s="5">
        <v>-1544946000000</v>
      </c>
      <c r="W56" s="5">
        <v>-1307526000000</v>
      </c>
      <c r="X56" s="5">
        <v>-1139057000000</v>
      </c>
      <c r="Y56" s="5">
        <v>-1095506000000</v>
      </c>
      <c r="Z56" s="5">
        <v>-922145000000</v>
      </c>
    </row>
    <row r="57" spans="2:26" ht="15.5" x14ac:dyDescent="0.35">
      <c r="C57" t="s">
        <v>85</v>
      </c>
      <c r="V57" s="5">
        <v>-132000000</v>
      </c>
      <c r="W57" s="5">
        <v>935000000</v>
      </c>
    </row>
    <row r="58" spans="2:26" ht="15.5" x14ac:dyDescent="0.35">
      <c r="C58" t="s">
        <v>86</v>
      </c>
      <c r="D58" s="5">
        <v>1499541000000</v>
      </c>
      <c r="E58" s="5">
        <v>1020658000000</v>
      </c>
      <c r="F58" s="5">
        <v>1567379000000</v>
      </c>
      <c r="G58" s="5">
        <v>592706000000</v>
      </c>
      <c r="I58" s="5">
        <v>4592021000000</v>
      </c>
      <c r="J58" s="5">
        <v>3807317000000</v>
      </c>
      <c r="K58" s="5">
        <v>6279283000000</v>
      </c>
      <c r="L58" s="5">
        <v>7068808000000</v>
      </c>
      <c r="M58" s="5">
        <v>7679451000000</v>
      </c>
      <c r="N58" s="5">
        <v>9451012000000</v>
      </c>
      <c r="O58" s="5">
        <v>10120906000000</v>
      </c>
      <c r="P58" s="5">
        <v>12278630000000</v>
      </c>
      <c r="Q58" s="5">
        <v>9495764000000</v>
      </c>
      <c r="R58" s="5">
        <v>8707661000000</v>
      </c>
      <c r="S58" s="5">
        <v>7939401000000</v>
      </c>
      <c r="T58" s="5">
        <v>7762328000000</v>
      </c>
      <c r="U58" s="5">
        <v>7164445000000</v>
      </c>
      <c r="V58" s="5">
        <v>6498107000000</v>
      </c>
      <c r="W58" s="5">
        <v>5455410000000</v>
      </c>
      <c r="X58" s="5">
        <v>4542625000000</v>
      </c>
      <c r="Y58" s="5">
        <v>4214891000000</v>
      </c>
      <c r="Z58" s="5">
        <v>3431098000000</v>
      </c>
    </row>
    <row r="59" spans="2:26" ht="15.5" x14ac:dyDescent="0.35">
      <c r="C59" t="s">
        <v>87</v>
      </c>
      <c r="D59" s="5">
        <v>17145000000</v>
      </c>
      <c r="E59" s="5">
        <v>32763000000</v>
      </c>
      <c r="F59" s="5">
        <v>27154000000</v>
      </c>
      <c r="G59" s="5">
        <v>-1223000000</v>
      </c>
      <c r="I59" s="5">
        <v>-93741000000</v>
      </c>
      <c r="J59" s="5">
        <v>-56173000000</v>
      </c>
      <c r="K59" s="5">
        <v>-77407000000</v>
      </c>
      <c r="L59" s="5">
        <v>-75005000000</v>
      </c>
      <c r="M59" s="5">
        <v>-182859000000</v>
      </c>
      <c r="N59" s="5">
        <v>-244143000000</v>
      </c>
      <c r="O59" s="5">
        <v>-219134000000</v>
      </c>
      <c r="P59" s="5">
        <v>-92866000000</v>
      </c>
      <c r="Q59" s="5">
        <v>-124103000000</v>
      </c>
      <c r="R59" s="5">
        <v>-135776000000</v>
      </c>
      <c r="S59" s="5">
        <v>-109911000000</v>
      </c>
      <c r="T59" s="5">
        <v>-85606000000</v>
      </c>
      <c r="U59" s="5">
        <v>-5637000000</v>
      </c>
      <c r="V59" s="5">
        <v>-31342000000</v>
      </c>
      <c r="W59" s="5">
        <v>119389000000</v>
      </c>
      <c r="X59" s="5">
        <v>-3982000000</v>
      </c>
      <c r="Y59" s="5">
        <v>33699000000</v>
      </c>
      <c r="Z59" s="5">
        <v>17307000000</v>
      </c>
    </row>
    <row r="60" spans="2:26" ht="15.5" x14ac:dyDescent="0.35">
      <c r="C60" t="s">
        <v>89</v>
      </c>
      <c r="D60" s="5">
        <v>25646000000</v>
      </c>
      <c r="E60" s="5">
        <v>36649000000</v>
      </c>
      <c r="F60" s="5">
        <v>37904000000</v>
      </c>
      <c r="G60" s="5">
        <v>18287000000</v>
      </c>
      <c r="I60" s="5">
        <v>24447000000</v>
      </c>
      <c r="J60" s="5">
        <v>16101000000</v>
      </c>
      <c r="K60" s="5">
        <v>28563000000</v>
      </c>
      <c r="L60" s="5">
        <v>10206000000</v>
      </c>
      <c r="M60" s="5">
        <v>2017000000</v>
      </c>
      <c r="N60" s="5">
        <v>4647000000</v>
      </c>
      <c r="O60" s="5">
        <v>11096000000</v>
      </c>
      <c r="P60" s="5">
        <v>15776000000</v>
      </c>
      <c r="Q60" s="5">
        <v>3579000000</v>
      </c>
      <c r="R60" s="5">
        <v>7468000000</v>
      </c>
      <c r="S60" s="5">
        <v>10616000000</v>
      </c>
      <c r="T60" s="5">
        <v>10458000000</v>
      </c>
      <c r="U60" s="5">
        <v>14470000000</v>
      </c>
      <c r="V60" s="5">
        <v>37545000000</v>
      </c>
      <c r="W60" s="5">
        <v>33189000000</v>
      </c>
      <c r="X60" s="5">
        <v>36395000000</v>
      </c>
      <c r="Y60" s="5">
        <v>30842000000</v>
      </c>
      <c r="Z60" s="5">
        <v>38792000000</v>
      </c>
    </row>
    <row r="61" spans="2:26" ht="15.5" x14ac:dyDescent="0.35">
      <c r="C61" t="s">
        <v>27</v>
      </c>
      <c r="D61" s="5">
        <v>-8501000000</v>
      </c>
      <c r="E61" s="5">
        <v>-3886000000</v>
      </c>
      <c r="F61" s="5">
        <v>-10750000000</v>
      </c>
      <c r="G61" s="5">
        <v>-19510000000</v>
      </c>
      <c r="I61" s="5">
        <v>-118188000000</v>
      </c>
      <c r="J61" s="5">
        <v>-72274000000</v>
      </c>
      <c r="K61" s="5">
        <v>-105970000000</v>
      </c>
      <c r="L61" s="5">
        <v>-85211000000</v>
      </c>
      <c r="M61" s="5">
        <v>-184876000000</v>
      </c>
      <c r="N61" s="5">
        <v>-248790000000</v>
      </c>
      <c r="O61" s="5">
        <v>-230230000000</v>
      </c>
      <c r="P61" s="5">
        <v>-108642000000</v>
      </c>
      <c r="Q61" s="5">
        <v>-127682000000</v>
      </c>
      <c r="R61" s="5">
        <v>-143244000000</v>
      </c>
      <c r="S61" s="5">
        <v>-120527000000</v>
      </c>
      <c r="T61" s="5">
        <v>-96064000000</v>
      </c>
      <c r="U61" s="5">
        <v>-20107000000</v>
      </c>
      <c r="V61" s="5">
        <v>-68887000000</v>
      </c>
      <c r="W61" s="5">
        <v>-26500000000</v>
      </c>
      <c r="X61" s="5">
        <v>-29927000000</v>
      </c>
    </row>
    <row r="62" spans="2:26" ht="15.5" x14ac:dyDescent="0.35">
      <c r="C62" t="s">
        <v>88</v>
      </c>
      <c r="W62" s="5">
        <v>769000000</v>
      </c>
      <c r="X62" s="5">
        <v>318000000</v>
      </c>
      <c r="Y62" s="5">
        <v>444000000</v>
      </c>
      <c r="Z62" s="5">
        <v>6446000000</v>
      </c>
    </row>
    <row r="63" spans="2:26" ht="15.5" x14ac:dyDescent="0.35">
      <c r="C63" t="s">
        <v>90</v>
      </c>
      <c r="W63" s="5">
        <v>-831000000</v>
      </c>
      <c r="X63" s="5">
        <v>-10768000000</v>
      </c>
      <c r="Y63" s="5">
        <v>2413000000</v>
      </c>
      <c r="Z63" s="5">
        <v>-59956000000</v>
      </c>
    </row>
    <row r="64" spans="2:26" ht="15.5" x14ac:dyDescent="0.35">
      <c r="C64" t="s">
        <v>91</v>
      </c>
    </row>
    <row r="65" spans="3:26" ht="15.5" x14ac:dyDescent="0.35">
      <c r="C65" t="s">
        <v>94</v>
      </c>
      <c r="D65" s="5">
        <v>17145000000</v>
      </c>
      <c r="E65" s="5">
        <v>32763000000</v>
      </c>
      <c r="F65" s="5">
        <v>27154000000</v>
      </c>
      <c r="G65" s="5">
        <v>-1223000000</v>
      </c>
      <c r="I65" s="5">
        <v>-93741000000</v>
      </c>
      <c r="J65" s="5">
        <v>-56173000000</v>
      </c>
      <c r="K65" s="5">
        <v>-77407000000</v>
      </c>
      <c r="L65" s="5">
        <v>-75005000000</v>
      </c>
      <c r="M65" s="5">
        <v>-182859000000</v>
      </c>
      <c r="N65" s="5">
        <v>-244143000000</v>
      </c>
      <c r="O65" s="5">
        <v>-219134000000</v>
      </c>
      <c r="P65" s="5">
        <v>-92866000000</v>
      </c>
      <c r="Q65" s="5">
        <v>-124103000000</v>
      </c>
      <c r="R65" s="5">
        <v>-135776000000</v>
      </c>
      <c r="S65" s="5">
        <v>-109911000000</v>
      </c>
      <c r="T65" s="5">
        <v>-85606000000</v>
      </c>
      <c r="U65" s="5">
        <v>-5637000000</v>
      </c>
      <c r="V65" s="5">
        <v>-31342000000</v>
      </c>
      <c r="W65" s="5">
        <v>119389000000</v>
      </c>
      <c r="X65" s="5">
        <v>-3982000000</v>
      </c>
      <c r="Y65" s="5">
        <v>33699000000</v>
      </c>
      <c r="Z65" s="5">
        <v>17307000000</v>
      </c>
    </row>
    <row r="66" spans="3:26" ht="15.5" x14ac:dyDescent="0.35">
      <c r="C66" t="s">
        <v>29</v>
      </c>
      <c r="D66" s="5">
        <v>1516686000000</v>
      </c>
      <c r="E66" s="5">
        <v>1053421000000</v>
      </c>
      <c r="F66" s="5">
        <v>1594533000000</v>
      </c>
      <c r="G66" s="5">
        <v>591483000000</v>
      </c>
      <c r="I66" s="5">
        <v>4498280000000</v>
      </c>
      <c r="J66" s="5">
        <v>3751144000000</v>
      </c>
      <c r="K66" s="5">
        <v>6201876000000</v>
      </c>
      <c r="L66" s="5">
        <v>6993803000000</v>
      </c>
      <c r="M66" s="5">
        <v>7496592000000</v>
      </c>
      <c r="N66" s="5">
        <v>9206869000000</v>
      </c>
      <c r="O66" s="5">
        <v>9901772000000</v>
      </c>
      <c r="P66" s="5">
        <v>12185764000000</v>
      </c>
      <c r="Q66" s="5">
        <v>9371661000000</v>
      </c>
      <c r="R66" s="5">
        <v>8571885000000</v>
      </c>
      <c r="S66" s="5">
        <v>7829490000000</v>
      </c>
      <c r="T66" s="5">
        <v>7676722000000</v>
      </c>
      <c r="U66" s="5">
        <v>7158808000000</v>
      </c>
      <c r="V66" s="5">
        <v>6466765000000</v>
      </c>
      <c r="W66" s="5">
        <v>5574799000000</v>
      </c>
      <c r="X66" s="5">
        <v>4538643000000</v>
      </c>
      <c r="Y66" s="5">
        <v>4248590000000</v>
      </c>
      <c r="Z66" s="5">
        <v>3448405000000</v>
      </c>
    </row>
    <row r="67" spans="3:26" ht="15.5" x14ac:dyDescent="0.35">
      <c r="C67" t="s">
        <v>28</v>
      </c>
      <c r="D67" s="5">
        <v>-285321000000</v>
      </c>
      <c r="E67" s="5">
        <v>-224325000000</v>
      </c>
      <c r="F67" s="5">
        <v>-341760000000</v>
      </c>
      <c r="G67" s="5">
        <v>-50724000000</v>
      </c>
      <c r="I67" s="5">
        <v>-960983000000</v>
      </c>
      <c r="J67" s="5">
        <v>-846496000000</v>
      </c>
      <c r="K67" s="5">
        <v>-1400936000000</v>
      </c>
      <c r="L67" s="5">
        <v>-1629042000000</v>
      </c>
      <c r="M67" s="5">
        <v>-1738444000000</v>
      </c>
      <c r="N67" s="5">
        <v>-2043333000000</v>
      </c>
      <c r="O67" s="5">
        <v>-2508935000000</v>
      </c>
      <c r="P67" s="5">
        <v>-3076319000000</v>
      </c>
      <c r="Q67" s="5">
        <v>-2367099000000</v>
      </c>
      <c r="R67" s="5">
        <v>-2181213000000</v>
      </c>
      <c r="S67" s="5">
        <v>-1977685000000</v>
      </c>
      <c r="T67" s="5">
        <v>-1938199000000</v>
      </c>
      <c r="U67" s="5">
        <v>-1806183000000</v>
      </c>
      <c r="V67" s="5">
        <v>-1627620000000</v>
      </c>
      <c r="W67" s="5">
        <v>-1410495000000</v>
      </c>
      <c r="X67" s="5">
        <v>-1153995000000</v>
      </c>
      <c r="Y67" s="5">
        <v>-1205236000000</v>
      </c>
      <c r="Z67" s="5">
        <v>-1036643000000</v>
      </c>
    </row>
    <row r="68" spans="3:26" ht="15.5" x14ac:dyDescent="0.35">
      <c r="C68" t="s">
        <v>95</v>
      </c>
      <c r="D68" s="5">
        <v>1231365000000</v>
      </c>
      <c r="E68" s="5">
        <v>829096000000</v>
      </c>
      <c r="F68" s="5">
        <v>1252773000000</v>
      </c>
      <c r="G68" s="5">
        <v>540759000000</v>
      </c>
      <c r="I68" s="5">
        <v>3537297000000</v>
      </c>
      <c r="J68" s="5">
        <v>2904648000000</v>
      </c>
      <c r="K68" s="5">
        <v>4800940000000</v>
      </c>
      <c r="L68" s="5">
        <v>5364761000000</v>
      </c>
      <c r="M68" s="5">
        <v>5758148000000</v>
      </c>
      <c r="N68" s="5">
        <v>7163536000000</v>
      </c>
      <c r="O68" s="5">
        <v>7392837000000</v>
      </c>
      <c r="P68" s="5">
        <v>9109445000000</v>
      </c>
      <c r="Q68" s="5">
        <v>7004562000000</v>
      </c>
      <c r="R68" s="5">
        <v>6390672000000</v>
      </c>
      <c r="S68" s="5">
        <v>5851805000000</v>
      </c>
      <c r="T68" s="5">
        <v>5738523000000</v>
      </c>
      <c r="U68" s="5">
        <v>5352625000000</v>
      </c>
      <c r="V68" s="5">
        <v>4839145000000</v>
      </c>
      <c r="W68" s="5">
        <v>4164304000000</v>
      </c>
      <c r="X68" s="5">
        <v>3384648000000</v>
      </c>
      <c r="Y68" s="5">
        <v>3043354000000</v>
      </c>
      <c r="Z68" s="5">
        <v>2411762000000</v>
      </c>
    </row>
    <row r="69" spans="3:26" ht="15.5" x14ac:dyDescent="0.35">
      <c r="C69" t="s">
        <v>516</v>
      </c>
      <c r="F69" s="5">
        <v>887855000000</v>
      </c>
      <c r="G69" s="5">
        <v>3765153000000</v>
      </c>
      <c r="I69" s="5">
        <v>4103864000000</v>
      </c>
      <c r="J69" s="5">
        <v>464045000000</v>
      </c>
    </row>
    <row r="70" spans="3:26" ht="15.5" x14ac:dyDescent="0.35">
      <c r="C70" t="s">
        <v>96</v>
      </c>
      <c r="X70" s="5">
        <v>2322000000</v>
      </c>
      <c r="Y70" s="5">
        <v>753000000</v>
      </c>
      <c r="Z70" s="5">
        <v>-4531000000</v>
      </c>
    </row>
    <row r="71" spans="3:26" ht="15.5" x14ac:dyDescent="0.35">
      <c r="C71" t="s">
        <v>97</v>
      </c>
      <c r="D71" s="5">
        <v>1231365000000</v>
      </c>
      <c r="E71" s="5">
        <v>829096000000</v>
      </c>
      <c r="F71" s="5">
        <v>2140628000000</v>
      </c>
      <c r="G71" s="5">
        <v>4305912000000</v>
      </c>
      <c r="I71" s="5">
        <v>7641161000000</v>
      </c>
      <c r="J71" s="5">
        <v>3368693000000</v>
      </c>
      <c r="K71" s="5">
        <v>4800940000000</v>
      </c>
      <c r="L71" s="5">
        <v>5364761000000</v>
      </c>
      <c r="M71" s="5">
        <v>5758148000000</v>
      </c>
      <c r="N71" s="5">
        <v>7163536000000</v>
      </c>
      <c r="O71" s="5">
        <v>7392837000000</v>
      </c>
      <c r="P71" s="5">
        <v>9109445000000</v>
      </c>
      <c r="Q71" s="5">
        <v>7004562000000</v>
      </c>
      <c r="R71" s="5">
        <v>6390672000000</v>
      </c>
      <c r="S71" s="5">
        <v>5851805000000</v>
      </c>
      <c r="T71" s="5">
        <v>5738523000000</v>
      </c>
      <c r="U71" s="5">
        <v>5352625000000</v>
      </c>
      <c r="V71" s="5">
        <v>4839145000000</v>
      </c>
      <c r="W71" s="5">
        <v>4164304000000</v>
      </c>
      <c r="X71" s="5">
        <v>3386970000000</v>
      </c>
      <c r="Y71" s="5">
        <v>3044107000000</v>
      </c>
      <c r="Z71" s="5">
        <v>2407231000000</v>
      </c>
    </row>
    <row r="72" spans="3:26" ht="15.5" x14ac:dyDescent="0.35">
      <c r="C72" t="s">
        <v>98</v>
      </c>
      <c r="D72" s="5">
        <v>-48951000000</v>
      </c>
      <c r="E72" s="5">
        <v>-36341000000</v>
      </c>
      <c r="F72" s="5">
        <v>-55805000000</v>
      </c>
      <c r="G72" s="5">
        <v>119227000000</v>
      </c>
      <c r="I72" s="5">
        <v>67152000000</v>
      </c>
      <c r="J72" s="5">
        <v>-98964000000</v>
      </c>
      <c r="K72" s="5">
        <v>-304858000000</v>
      </c>
      <c r="L72" s="5">
        <v>148176000000</v>
      </c>
      <c r="M72" s="5">
        <v>-41347000000</v>
      </c>
      <c r="N72" s="5">
        <v>-106930000000</v>
      </c>
      <c r="O72" s="5">
        <v>-302680000000</v>
      </c>
      <c r="P72" s="5">
        <v>276750000000</v>
      </c>
      <c r="Q72" s="5">
        <v>102668000000</v>
      </c>
      <c r="R72" s="5">
        <v>-433165000000</v>
      </c>
      <c r="S72" s="5">
        <v>12581000000</v>
      </c>
    </row>
    <row r="73" spans="3:26" ht="15.5" x14ac:dyDescent="0.35">
      <c r="C73" t="s">
        <v>324</v>
      </c>
      <c r="D73" s="5">
        <v>-48951000000</v>
      </c>
      <c r="E73" s="5">
        <v>-36341000000</v>
      </c>
      <c r="F73" s="5">
        <v>-55805000000</v>
      </c>
      <c r="G73" s="5">
        <v>119227000000</v>
      </c>
      <c r="I73" s="5">
        <v>67152000000</v>
      </c>
      <c r="J73" s="5">
        <v>-98964000000</v>
      </c>
      <c r="K73" s="5">
        <v>-304858000000</v>
      </c>
      <c r="L73" s="5">
        <v>148176000000</v>
      </c>
      <c r="M73" s="5">
        <v>-41347000000</v>
      </c>
      <c r="N73" s="5">
        <v>-106930000000</v>
      </c>
      <c r="O73" s="5">
        <v>-302680000000</v>
      </c>
      <c r="P73" s="5">
        <v>276750000000</v>
      </c>
      <c r="Q73" s="5">
        <v>102668000000</v>
      </c>
      <c r="R73" s="5">
        <v>-433165000000</v>
      </c>
      <c r="S73" s="5">
        <v>12581000000</v>
      </c>
    </row>
    <row r="74" spans="3:26" ht="15.5" x14ac:dyDescent="0.35">
      <c r="C74" t="s">
        <v>99</v>
      </c>
      <c r="D74" s="5">
        <v>1182414000000</v>
      </c>
      <c r="E74" s="5">
        <v>792755000000</v>
      </c>
      <c r="F74" s="5">
        <v>2084823000000</v>
      </c>
      <c r="G74" s="5">
        <v>4425139000000</v>
      </c>
      <c r="I74" s="5">
        <v>7708313000000</v>
      </c>
      <c r="J74" s="5">
        <v>3269729000000</v>
      </c>
      <c r="K74" s="5">
        <v>4496082000000</v>
      </c>
      <c r="L74" s="5">
        <v>5512937000000</v>
      </c>
      <c r="M74" s="5">
        <v>5716801000000</v>
      </c>
      <c r="N74" s="5">
        <v>7056606000000</v>
      </c>
      <c r="O74" s="5">
        <v>7090157000000</v>
      </c>
      <c r="P74" s="5">
        <v>9386195000000</v>
      </c>
      <c r="Q74" s="5">
        <v>7107230000000</v>
      </c>
      <c r="R74" s="5">
        <v>5957507000000</v>
      </c>
      <c r="S74" s="5">
        <v>5864386000000</v>
      </c>
      <c r="T74" s="5">
        <v>5738523000000</v>
      </c>
      <c r="U74" s="5">
        <v>5352625000000</v>
      </c>
      <c r="V74" s="5">
        <v>4839145000000</v>
      </c>
      <c r="W74" s="5">
        <v>4164304000000</v>
      </c>
      <c r="X74" s="5">
        <v>3386970000000</v>
      </c>
      <c r="Y74" s="5">
        <v>3044107000000</v>
      </c>
      <c r="Z74" s="5">
        <v>2407231000000</v>
      </c>
    </row>
    <row r="75" spans="3:26" ht="15.5" x14ac:dyDescent="0.35">
      <c r="C75" t="s">
        <v>100</v>
      </c>
      <c r="D75" s="5">
        <v>1231365000000</v>
      </c>
      <c r="E75" s="5">
        <v>829096000000</v>
      </c>
      <c r="F75" s="5">
        <v>2140628000000</v>
      </c>
      <c r="G75" s="5">
        <v>4305912000000</v>
      </c>
      <c r="I75" s="5">
        <v>7641161000000</v>
      </c>
      <c r="J75" s="5">
        <v>3368693000000</v>
      </c>
      <c r="K75" s="5">
        <v>4800940000000</v>
      </c>
      <c r="L75" s="5">
        <v>5364761000000</v>
      </c>
      <c r="M75" s="5">
        <v>5758148000000</v>
      </c>
      <c r="N75" s="5">
        <v>7163536000000</v>
      </c>
      <c r="O75" s="5">
        <v>7392837000000</v>
      </c>
      <c r="P75" s="5">
        <v>9109445000000</v>
      </c>
      <c r="Q75" s="5">
        <v>7004562000000</v>
      </c>
      <c r="R75" s="5">
        <v>6390672000000</v>
      </c>
      <c r="S75" s="5">
        <v>5851805000000</v>
      </c>
      <c r="T75" s="5">
        <v>5738523000000</v>
      </c>
      <c r="U75" s="5">
        <v>5352625000000</v>
      </c>
      <c r="V75" s="5">
        <v>4839145000000</v>
      </c>
      <c r="W75" s="5">
        <v>4164304000000</v>
      </c>
      <c r="X75" s="5">
        <v>3386970000000</v>
      </c>
      <c r="Y75" s="5">
        <v>3044107000000</v>
      </c>
      <c r="Z75" s="5">
        <v>2407231000000</v>
      </c>
    </row>
    <row r="76" spans="3:26" ht="15.5" x14ac:dyDescent="0.35">
      <c r="C76" t="s">
        <v>8</v>
      </c>
      <c r="D76" s="5">
        <v>1182414000000</v>
      </c>
      <c r="E76" s="5">
        <v>792755000000</v>
      </c>
      <c r="F76" s="5">
        <v>2084823000000</v>
      </c>
      <c r="G76" s="5">
        <v>4425139000000</v>
      </c>
      <c r="I76" s="5">
        <v>7708313000000</v>
      </c>
      <c r="J76" s="5">
        <v>3269729000000</v>
      </c>
      <c r="K76" s="5">
        <v>4496082000000</v>
      </c>
      <c r="L76" s="5">
        <v>5512937000000</v>
      </c>
      <c r="M76" s="5">
        <v>5716801000000</v>
      </c>
      <c r="N76" s="5">
        <v>7056606000000</v>
      </c>
      <c r="O76" s="5">
        <v>7090157000000</v>
      </c>
      <c r="P76" s="5">
        <v>9386195000000</v>
      </c>
      <c r="Q76" s="5">
        <v>7107230000000</v>
      </c>
      <c r="R76" s="5">
        <v>5957507000000</v>
      </c>
      <c r="S76" s="5">
        <v>5864386000000</v>
      </c>
      <c r="T76" s="5">
        <v>5738523000000</v>
      </c>
      <c r="U76" s="5">
        <v>5352625000000</v>
      </c>
      <c r="V76" s="5">
        <v>4839277000000</v>
      </c>
      <c r="W76" s="5">
        <v>4163369000000</v>
      </c>
    </row>
    <row r="77" spans="3:26" ht="15.5" x14ac:dyDescent="0.35">
      <c r="C77" t="s">
        <v>102</v>
      </c>
      <c r="D77" s="5">
        <v>1231365000000</v>
      </c>
      <c r="E77" s="5">
        <v>829096000000</v>
      </c>
      <c r="F77" s="5">
        <v>2140628000000</v>
      </c>
      <c r="G77" s="5">
        <v>4305912000000</v>
      </c>
      <c r="I77" s="5">
        <v>7641161000000</v>
      </c>
      <c r="J77" s="5">
        <v>3368693000000</v>
      </c>
      <c r="K77" s="5">
        <v>4800940000000</v>
      </c>
      <c r="L77" s="5">
        <v>5364761000000</v>
      </c>
      <c r="M77" s="5">
        <v>5758148000000</v>
      </c>
      <c r="N77" s="5">
        <v>7163536000000</v>
      </c>
      <c r="O77" s="5">
        <v>7392837000000</v>
      </c>
      <c r="P77" s="5">
        <v>9109445000000</v>
      </c>
      <c r="Q77" s="5">
        <v>7004562000000</v>
      </c>
      <c r="R77" s="5">
        <v>6390672000000</v>
      </c>
      <c r="S77" s="5">
        <v>5851805000000</v>
      </c>
      <c r="T77" s="5">
        <v>5738523000000</v>
      </c>
      <c r="U77" s="5">
        <v>5352625000000</v>
      </c>
      <c r="V77" s="5">
        <v>4839145000000</v>
      </c>
      <c r="W77" s="5">
        <v>4164304000000</v>
      </c>
      <c r="X77" s="5">
        <v>3386970000000</v>
      </c>
      <c r="Y77" s="5">
        <v>3044107000000</v>
      </c>
      <c r="Z77" s="5">
        <v>2407231000000</v>
      </c>
    </row>
    <row r="78" spans="3:26" ht="15.5" x14ac:dyDescent="0.35">
      <c r="C78" t="s">
        <v>103</v>
      </c>
      <c r="D78" s="5">
        <v>1182414000000</v>
      </c>
      <c r="E78" s="5">
        <v>792755000000</v>
      </c>
      <c r="F78" s="5">
        <v>2084823000000</v>
      </c>
      <c r="G78" s="5">
        <v>4425139000000</v>
      </c>
      <c r="I78" s="5">
        <v>7708313000000</v>
      </c>
      <c r="J78" s="5">
        <v>3269729000000</v>
      </c>
      <c r="K78" s="5">
        <v>4496082000000</v>
      </c>
      <c r="L78" s="5">
        <v>5512937000000</v>
      </c>
      <c r="M78" s="5">
        <v>5716801000000</v>
      </c>
      <c r="N78" s="5">
        <v>7056606000000</v>
      </c>
      <c r="O78" s="5">
        <v>7090157000000</v>
      </c>
      <c r="P78" s="5">
        <v>9386195000000</v>
      </c>
      <c r="Q78" s="5">
        <v>7107230000000</v>
      </c>
      <c r="R78" s="5">
        <v>5957507000000</v>
      </c>
      <c r="S78" s="5">
        <v>5864386000000</v>
      </c>
      <c r="T78" s="5">
        <v>5738523000000</v>
      </c>
      <c r="U78" s="5">
        <v>5352625000000</v>
      </c>
      <c r="V78" s="5">
        <v>4839145000000</v>
      </c>
      <c r="W78" s="5">
        <v>4164304000000</v>
      </c>
    </row>
    <row r="79" spans="3:26" ht="15.5" x14ac:dyDescent="0.35">
      <c r="C79" t="s">
        <v>104</v>
      </c>
      <c r="D79" s="5">
        <v>1182414000000</v>
      </c>
      <c r="E79" s="5">
        <v>792755000000</v>
      </c>
      <c r="F79" s="5">
        <v>2084823000000</v>
      </c>
      <c r="G79" s="5">
        <v>4425139000000</v>
      </c>
      <c r="I79" s="5">
        <v>7708313000000</v>
      </c>
      <c r="J79" s="5">
        <v>3269729000000</v>
      </c>
      <c r="K79" s="5">
        <v>4496082000000</v>
      </c>
      <c r="L79" s="5">
        <v>5512937000000</v>
      </c>
      <c r="M79" s="5">
        <v>5716801000000</v>
      </c>
      <c r="N79" s="5">
        <v>7056606000000</v>
      </c>
      <c r="O79" s="5">
        <v>7090157000000</v>
      </c>
      <c r="P79" s="5">
        <v>9386195000000</v>
      </c>
      <c r="Q79" s="5">
        <v>7107230000000</v>
      </c>
      <c r="R79" s="5">
        <v>5957507000000</v>
      </c>
      <c r="S79" s="5">
        <v>5864386000000</v>
      </c>
      <c r="T79" s="5">
        <v>5738523000000</v>
      </c>
      <c r="U79" s="5">
        <v>5352625000000</v>
      </c>
      <c r="V79" s="5">
        <v>4839145000000</v>
      </c>
      <c r="W79" s="5">
        <v>4164304000000</v>
      </c>
    </row>
    <row r="81" spans="2:26" ht="15.5" x14ac:dyDescent="0.35">
      <c r="B81" t="s">
        <v>105</v>
      </c>
      <c r="C81" t="s">
        <v>106</v>
      </c>
    </row>
    <row r="82" spans="2:26" ht="15.5" x14ac:dyDescent="0.35">
      <c r="C82" t="s">
        <v>107</v>
      </c>
    </row>
    <row r="83" spans="2:26" ht="15.5" x14ac:dyDescent="0.35">
      <c r="C83" t="s">
        <v>20</v>
      </c>
      <c r="D83" s="5">
        <v>2025150000000</v>
      </c>
      <c r="E83" s="5">
        <v>1736727000000</v>
      </c>
      <c r="F83" s="5">
        <v>5401521000000</v>
      </c>
      <c r="G83" s="5">
        <v>5705674000000</v>
      </c>
      <c r="I83" s="5">
        <v>5705674000000</v>
      </c>
      <c r="J83" s="5">
        <v>671180000000</v>
      </c>
      <c r="K83" s="5">
        <v>1020598000000</v>
      </c>
      <c r="L83" s="5">
        <v>502882000000</v>
      </c>
      <c r="M83" s="5">
        <v>325197000000</v>
      </c>
      <c r="N83" s="5">
        <v>844076000000</v>
      </c>
      <c r="O83" s="5">
        <v>628649000000</v>
      </c>
      <c r="P83" s="5">
        <v>351667000000</v>
      </c>
      <c r="Q83" s="5">
        <v>404784000000</v>
      </c>
      <c r="R83" s="5">
        <v>373835000000</v>
      </c>
      <c r="S83" s="5">
        <v>628159000000</v>
      </c>
      <c r="T83" s="5">
        <v>859127000000</v>
      </c>
      <c r="U83" s="5">
        <v>261202000000</v>
      </c>
      <c r="V83" s="5">
        <v>229690000000</v>
      </c>
      <c r="W83" s="5">
        <v>336143000000</v>
      </c>
      <c r="X83" s="5">
        <v>317759000000</v>
      </c>
      <c r="Y83" s="5">
        <v>858322000000</v>
      </c>
      <c r="Z83" s="5">
        <v>722347000000</v>
      </c>
    </row>
    <row r="84" spans="2:26" ht="15.5" x14ac:dyDescent="0.35">
      <c r="C84" t="s">
        <v>109</v>
      </c>
      <c r="D84" s="5">
        <v>2222367000000</v>
      </c>
      <c r="E84" s="5">
        <v>2140318000000</v>
      </c>
      <c r="F84" s="5">
        <v>2099060000000</v>
      </c>
      <c r="G84" s="5">
        <v>1677683000000</v>
      </c>
      <c r="I84" s="5">
        <v>1677683000000</v>
      </c>
      <c r="J84" s="5">
        <v>1880942000000</v>
      </c>
      <c r="K84" s="5">
        <v>2343012000000</v>
      </c>
      <c r="L84" s="5">
        <v>3924499000000</v>
      </c>
      <c r="M84" s="5">
        <v>4516555000000</v>
      </c>
      <c r="N84" s="5">
        <v>5295288000000</v>
      </c>
      <c r="O84" s="5">
        <v>5335489000000</v>
      </c>
      <c r="P84" s="5">
        <v>4983471000000</v>
      </c>
      <c r="Q84" s="5">
        <v>4715554000000</v>
      </c>
      <c r="R84" s="5">
        <v>3708257000000</v>
      </c>
      <c r="S84" s="5">
        <v>3244626000000</v>
      </c>
      <c r="T84" s="5">
        <v>2895515000000</v>
      </c>
      <c r="U84" s="5">
        <v>3269694000000</v>
      </c>
      <c r="V84" s="5">
        <v>2426242000000</v>
      </c>
      <c r="W84" s="5">
        <v>2076083000000</v>
      </c>
      <c r="X84" s="5">
        <v>1567538000000</v>
      </c>
      <c r="Y84" s="5">
        <v>1257921000000</v>
      </c>
      <c r="Z84" s="5">
        <v>955775000000</v>
      </c>
    </row>
    <row r="85" spans="2:26" ht="15.5" x14ac:dyDescent="0.35">
      <c r="C85" t="s">
        <v>110</v>
      </c>
      <c r="D85" s="5">
        <v>1711193000000</v>
      </c>
      <c r="E85" s="5">
        <v>1700760000000</v>
      </c>
      <c r="F85" s="5">
        <v>1550934000000</v>
      </c>
      <c r="G85" s="5">
        <v>1871911000000</v>
      </c>
      <c r="I85" s="5">
        <v>1871911000000</v>
      </c>
      <c r="J85" s="5">
        <v>1436933000000</v>
      </c>
      <c r="K85" s="5">
        <v>1668829000000</v>
      </c>
      <c r="L85" s="5">
        <v>1454252000000</v>
      </c>
      <c r="M85" s="5">
        <v>1670045000000</v>
      </c>
      <c r="N85" s="5">
        <v>1669573000000</v>
      </c>
      <c r="O85" s="5">
        <v>1293017000000</v>
      </c>
      <c r="P85" s="5">
        <v>1338860000000</v>
      </c>
      <c r="Q85" s="5">
        <v>965798000000</v>
      </c>
      <c r="R85" s="5">
        <v>1208673000000</v>
      </c>
      <c r="S85" s="5">
        <v>1132076000000</v>
      </c>
      <c r="T85" s="5">
        <v>864276000000</v>
      </c>
      <c r="U85" s="5">
        <v>1006684000000</v>
      </c>
      <c r="V85" s="5">
        <v>641198000000</v>
      </c>
      <c r="W85" s="5">
        <v>447175000000</v>
      </c>
      <c r="X85" s="5">
        <v>555057000000</v>
      </c>
    </row>
    <row r="86" spans="2:26" ht="15.5" x14ac:dyDescent="0.35">
      <c r="C86" t="s">
        <v>111</v>
      </c>
      <c r="D86" s="5">
        <v>639520000000</v>
      </c>
      <c r="E86" s="5">
        <v>661321000000</v>
      </c>
      <c r="F86" s="5">
        <v>841045000000</v>
      </c>
      <c r="G86" s="5">
        <v>812399000000</v>
      </c>
      <c r="I86" s="5">
        <v>812399000000</v>
      </c>
      <c r="J86" s="5">
        <v>725789000000</v>
      </c>
      <c r="K86" s="5">
        <v>708471000000</v>
      </c>
      <c r="L86" s="5">
        <v>850657000000</v>
      </c>
      <c r="M86" s="5">
        <v>786534000000</v>
      </c>
      <c r="N86" s="5">
        <v>872483000000</v>
      </c>
      <c r="O86" s="5">
        <v>784606000000</v>
      </c>
      <c r="P86" s="5">
        <v>772680000000</v>
      </c>
      <c r="Q86" s="5">
        <v>709313000000</v>
      </c>
      <c r="R86" s="5">
        <v>131640000000</v>
      </c>
      <c r="S86" s="5">
        <v>640669000000</v>
      </c>
      <c r="T86" s="5">
        <v>481096000000</v>
      </c>
      <c r="U86" s="5">
        <v>358594000000</v>
      </c>
      <c r="V86" s="5">
        <v>294580000000</v>
      </c>
      <c r="W86" s="5">
        <v>232966000000</v>
      </c>
      <c r="X86" s="5">
        <v>171538000000</v>
      </c>
    </row>
    <row r="87" spans="2:26" ht="15.5" x14ac:dyDescent="0.35">
      <c r="C87" t="s">
        <v>112</v>
      </c>
      <c r="D87" s="5">
        <v>2222367000000</v>
      </c>
      <c r="E87" s="5">
        <v>2140318000000</v>
      </c>
      <c r="F87" s="5">
        <v>2099060000000</v>
      </c>
      <c r="G87" s="5">
        <v>1677683000000</v>
      </c>
      <c r="I87" s="5">
        <v>1677683000000</v>
      </c>
      <c r="J87" s="5">
        <v>1880942000000</v>
      </c>
      <c r="K87" s="5">
        <v>2343012000000</v>
      </c>
      <c r="L87" s="5">
        <v>3924499000000</v>
      </c>
      <c r="M87" s="5">
        <v>4516555000000</v>
      </c>
      <c r="N87" s="5">
        <v>5295288000000</v>
      </c>
      <c r="O87" s="5">
        <v>5335489000000</v>
      </c>
      <c r="P87" s="5">
        <v>4983471000000</v>
      </c>
      <c r="Q87" s="5">
        <v>4715554000000</v>
      </c>
      <c r="R87" s="5">
        <v>3708257000000</v>
      </c>
      <c r="S87" s="5">
        <v>3244626000000</v>
      </c>
      <c r="T87" s="5">
        <v>2895515000000</v>
      </c>
      <c r="U87" s="5">
        <v>3269694000000</v>
      </c>
      <c r="V87" s="5">
        <v>2426242000000</v>
      </c>
      <c r="W87" s="5">
        <v>2076083000000</v>
      </c>
      <c r="X87" s="5">
        <v>1567538000000</v>
      </c>
      <c r="Y87" s="5">
        <v>1257921000000</v>
      </c>
      <c r="Z87" s="5">
        <v>955775000000</v>
      </c>
    </row>
    <row r="88" spans="2:26" ht="15.5" x14ac:dyDescent="0.35">
      <c r="C88" t="s">
        <v>115</v>
      </c>
      <c r="D88" s="5">
        <v>2672446000000</v>
      </c>
      <c r="E88" s="5">
        <v>2304103000000</v>
      </c>
      <c r="F88" s="5">
        <v>2282753000000</v>
      </c>
      <c r="G88" s="5">
        <v>2453106000000</v>
      </c>
      <c r="I88" s="5">
        <v>2453106000000</v>
      </c>
      <c r="J88" s="5">
        <v>2505852000000</v>
      </c>
      <c r="K88" s="5">
        <v>2422044000000</v>
      </c>
      <c r="L88" s="5">
        <v>2625116000000</v>
      </c>
      <c r="M88" s="5">
        <v>2453871000000</v>
      </c>
      <c r="N88" s="5">
        <v>2463104000000</v>
      </c>
      <c r="O88" s="5">
        <v>2429234000000</v>
      </c>
      <c r="P88" s="5">
        <v>2658073000000</v>
      </c>
      <c r="Q88" s="5">
        <v>2393540000000</v>
      </c>
      <c r="R88" s="5">
        <v>2318130000000</v>
      </c>
      <c r="S88" s="5">
        <v>2297502000000</v>
      </c>
      <c r="T88" s="5">
        <v>2325989000000</v>
      </c>
      <c r="U88" s="5">
        <v>2084331000000</v>
      </c>
      <c r="V88" s="5">
        <v>2061899000000</v>
      </c>
      <c r="W88" s="5">
        <v>1812821000000</v>
      </c>
      <c r="X88" s="5">
        <v>1574060000000</v>
      </c>
      <c r="Y88" s="5">
        <v>1340036000000</v>
      </c>
      <c r="Z88" s="5">
        <v>1284659000000</v>
      </c>
    </row>
    <row r="89" spans="2:26" ht="15.5" x14ac:dyDescent="0.35">
      <c r="C89" t="s">
        <v>85</v>
      </c>
      <c r="D89" s="5">
        <v>-285045000000</v>
      </c>
      <c r="E89" s="5">
        <v>-285045000000</v>
      </c>
      <c r="F89" s="5">
        <v>-285045000000</v>
      </c>
      <c r="G89" s="5">
        <v>-285045000000</v>
      </c>
      <c r="I89" s="5">
        <v>-285045000000</v>
      </c>
    </row>
    <row r="90" spans="2:26" ht="15.5" x14ac:dyDescent="0.35">
      <c r="C90" t="s">
        <v>116</v>
      </c>
      <c r="D90" s="5">
        <v>8503448000000</v>
      </c>
      <c r="E90" s="5">
        <v>6863797000000</v>
      </c>
      <c r="F90" s="5">
        <v>10573765000000</v>
      </c>
      <c r="G90" s="5">
        <v>10544623000000</v>
      </c>
      <c r="I90" s="5">
        <v>10544623000000</v>
      </c>
      <c r="J90" s="5">
        <v>5280548000000</v>
      </c>
      <c r="K90" s="5">
        <v>6191839000000</v>
      </c>
      <c r="L90" s="5">
        <v>7567768000000</v>
      </c>
      <c r="M90" s="5">
        <v>7642208000000</v>
      </c>
      <c r="N90" s="5">
        <v>8828360000000</v>
      </c>
      <c r="O90" s="5">
        <v>8530334000000</v>
      </c>
      <c r="P90" s="5">
        <v>8325029000000</v>
      </c>
      <c r="Q90" s="5">
        <v>7941635000000</v>
      </c>
      <c r="R90" s="5">
        <v>6588109000000</v>
      </c>
      <c r="S90" s="5">
        <v>6623114000000</v>
      </c>
      <c r="T90" s="5">
        <v>6337170000000</v>
      </c>
      <c r="U90" s="5">
        <v>5862939000000</v>
      </c>
      <c r="V90" s="5">
        <v>5035962000000</v>
      </c>
      <c r="W90" s="5">
        <v>4446219000000</v>
      </c>
      <c r="X90" s="5">
        <v>3748130000000</v>
      </c>
      <c r="Y90" s="5">
        <v>3598793000000</v>
      </c>
      <c r="Z90" s="5">
        <v>3103295000000</v>
      </c>
    </row>
    <row r="91" spans="2:26" ht="15.5" x14ac:dyDescent="0.35">
      <c r="C91" t="s">
        <v>117</v>
      </c>
    </row>
    <row r="92" spans="2:26" ht="15.5" x14ac:dyDescent="0.35">
      <c r="C92" t="s">
        <v>118</v>
      </c>
      <c r="Y92" s="5">
        <v>2918000000</v>
      </c>
      <c r="Z92" s="5">
        <v>2674000000</v>
      </c>
    </row>
    <row r="93" spans="2:26" ht="15.5" x14ac:dyDescent="0.35">
      <c r="C93" t="s">
        <v>119</v>
      </c>
      <c r="Z93" s="5">
        <v>25283000000</v>
      </c>
    </row>
    <row r="94" spans="2:26" ht="15.5" x14ac:dyDescent="0.35">
      <c r="C94" t="s">
        <v>121</v>
      </c>
      <c r="D94" s="5">
        <v>7460400000000</v>
      </c>
      <c r="E94" s="5">
        <v>7326234000000</v>
      </c>
      <c r="F94" s="5">
        <v>7151309000000</v>
      </c>
      <c r="G94" s="5">
        <v>7145889000000</v>
      </c>
      <c r="I94" s="5">
        <v>7145889000000</v>
      </c>
      <c r="J94" s="5">
        <v>9321605000000</v>
      </c>
      <c r="K94" s="5">
        <v>9310734000000</v>
      </c>
      <c r="L94" s="5">
        <v>9536027000000</v>
      </c>
      <c r="M94" s="5">
        <v>10102086000000</v>
      </c>
      <c r="N94" s="5">
        <v>10419902000000</v>
      </c>
      <c r="O94" s="5">
        <v>10715376000000</v>
      </c>
      <c r="P94" s="5">
        <v>10627387000000</v>
      </c>
      <c r="Q94" s="5">
        <v>10422133000000</v>
      </c>
      <c r="R94" s="5">
        <v>9529476000000</v>
      </c>
      <c r="S94" s="5">
        <v>8320917000000</v>
      </c>
      <c r="T94" s="5">
        <v>7348025000000</v>
      </c>
      <c r="U94" s="5">
        <v>6874177000000</v>
      </c>
      <c r="V94" s="5">
        <v>6283479000000</v>
      </c>
      <c r="W94" s="5">
        <v>5314311000000</v>
      </c>
      <c r="X94" s="5">
        <v>4148778000000</v>
      </c>
      <c r="Y94" s="5">
        <v>3035915000000</v>
      </c>
      <c r="Z94" s="5">
        <v>2559875000000</v>
      </c>
    </row>
    <row r="95" spans="2:26" ht="15.5" x14ac:dyDescent="0.35">
      <c r="C95" t="s">
        <v>122</v>
      </c>
      <c r="D95" s="5">
        <v>61925000000</v>
      </c>
      <c r="E95" s="5">
        <v>61925000000</v>
      </c>
      <c r="F95" s="5">
        <v>61925000000</v>
      </c>
      <c r="G95" s="5">
        <v>61925000000</v>
      </c>
      <c r="I95" s="5">
        <v>61925000000</v>
      </c>
      <c r="J95" s="5">
        <v>61925000000</v>
      </c>
      <c r="K95" s="5">
        <v>61925000000</v>
      </c>
      <c r="L95" s="5">
        <v>61925000000</v>
      </c>
      <c r="M95" s="5">
        <v>61925000000</v>
      </c>
      <c r="N95" s="5">
        <v>61925000000</v>
      </c>
      <c r="O95" s="5">
        <v>61925000000</v>
      </c>
      <c r="P95" s="5">
        <v>61925000000</v>
      </c>
      <c r="Q95" s="5">
        <v>61925000000</v>
      </c>
      <c r="R95" s="5">
        <v>61925000000</v>
      </c>
      <c r="S95" s="5">
        <v>61925000000</v>
      </c>
      <c r="T95" s="5">
        <v>61925000000</v>
      </c>
      <c r="U95" s="5">
        <v>61925000000</v>
      </c>
      <c r="V95" s="5">
        <v>61925000000</v>
      </c>
      <c r="W95" s="5">
        <v>61925000000</v>
      </c>
      <c r="X95" s="5">
        <v>61925000000</v>
      </c>
      <c r="Y95" s="5">
        <v>68371000000</v>
      </c>
      <c r="Z95" s="5">
        <v>74817000000</v>
      </c>
    </row>
    <row r="96" spans="2:26" ht="15.5" x14ac:dyDescent="0.35">
      <c r="C96" t="s">
        <v>123</v>
      </c>
      <c r="D96" s="5">
        <v>330755000000</v>
      </c>
      <c r="E96" s="5">
        <v>330755000000</v>
      </c>
      <c r="F96" s="5">
        <v>331487000000</v>
      </c>
      <c r="G96" s="5">
        <v>332219000000</v>
      </c>
      <c r="I96" s="5">
        <v>332219000000</v>
      </c>
      <c r="J96" s="5">
        <v>337348000000</v>
      </c>
      <c r="K96" s="5">
        <v>399468000000</v>
      </c>
      <c r="L96" s="5">
        <v>447059000000</v>
      </c>
      <c r="M96" s="5">
        <v>474825000000</v>
      </c>
      <c r="N96" s="5">
        <v>408242000000</v>
      </c>
      <c r="O96" s="5">
        <v>402718000000</v>
      </c>
      <c r="P96" s="5">
        <v>434205000000</v>
      </c>
      <c r="Q96" s="5">
        <v>390838000000</v>
      </c>
      <c r="R96" s="5">
        <v>409802000000</v>
      </c>
      <c r="S96" s="5">
        <v>431021000000</v>
      </c>
      <c r="T96" s="5">
        <v>452240000000</v>
      </c>
      <c r="U96" s="5">
        <v>479876000000</v>
      </c>
      <c r="V96" s="5">
        <v>533157000000</v>
      </c>
      <c r="W96" s="5">
        <v>584152000000</v>
      </c>
      <c r="X96" s="5">
        <v>646356000000</v>
      </c>
      <c r="Y96" s="5">
        <v>672550000000</v>
      </c>
      <c r="Z96" s="5">
        <v>665737000000</v>
      </c>
    </row>
    <row r="97" spans="3:26" ht="15.5" x14ac:dyDescent="0.35">
      <c r="C97" t="s">
        <v>126</v>
      </c>
      <c r="D97" s="5">
        <v>9704511000000</v>
      </c>
      <c r="E97" s="5">
        <v>9591149000000</v>
      </c>
      <c r="F97" s="5">
        <v>9440218000000</v>
      </c>
      <c r="G97" s="5">
        <v>9472716000000</v>
      </c>
      <c r="I97" s="5">
        <v>9472716000000</v>
      </c>
      <c r="J97" s="5">
        <v>10765647000000</v>
      </c>
      <c r="K97" s="5">
        <v>10472247000000</v>
      </c>
      <c r="L97" s="5">
        <v>10750346000000</v>
      </c>
      <c r="M97" s="5">
        <v>11426324000000</v>
      </c>
      <c r="N97" s="5">
        <v>11706272000000</v>
      </c>
      <c r="O97" s="5">
        <v>12119037000000</v>
      </c>
      <c r="P97" s="5">
        <v>11197941000000</v>
      </c>
      <c r="Q97" s="5">
        <v>10964778000000</v>
      </c>
      <c r="R97" s="5">
        <v>10157586000000</v>
      </c>
      <c r="S97" s="5">
        <v>9106831000000</v>
      </c>
      <c r="T97" s="5">
        <v>7943500000000</v>
      </c>
      <c r="U97" s="5">
        <v>7485249000000</v>
      </c>
      <c r="V97" s="5">
        <v>6949017000000</v>
      </c>
      <c r="W97" s="5">
        <v>6036093000000</v>
      </c>
      <c r="X97" s="5">
        <v>4953132000000</v>
      </c>
      <c r="Y97" s="5">
        <v>3886197000000</v>
      </c>
      <c r="Z97" s="5">
        <v>3401441000000</v>
      </c>
    </row>
    <row r="98" spans="3:26" ht="15.5" x14ac:dyDescent="0.35">
      <c r="C98" t="s">
        <v>127</v>
      </c>
      <c r="D98" s="5">
        <v>18207959000000</v>
      </c>
      <c r="E98" s="5">
        <v>16454946000000</v>
      </c>
      <c r="F98" s="5">
        <v>20013983000000</v>
      </c>
      <c r="G98" s="5">
        <v>20017339000000</v>
      </c>
      <c r="I98" s="5">
        <v>20017339000000</v>
      </c>
      <c r="J98" s="5">
        <v>16046195000000</v>
      </c>
      <c r="K98" s="5">
        <v>16664086000000</v>
      </c>
      <c r="L98" s="5">
        <v>18318114000000</v>
      </c>
      <c r="M98" s="5">
        <v>19068532000000</v>
      </c>
      <c r="N98" s="5">
        <v>20534632000000</v>
      </c>
      <c r="O98" s="5">
        <v>20649371000000</v>
      </c>
      <c r="P98" s="5">
        <v>19522970000000</v>
      </c>
      <c r="Q98" s="5">
        <v>18906413000000</v>
      </c>
      <c r="R98" s="5">
        <v>16745695000000</v>
      </c>
      <c r="S98" s="5">
        <v>15729945000000</v>
      </c>
      <c r="T98" s="5">
        <v>14280670000000</v>
      </c>
      <c r="U98" s="5">
        <v>13348188000000</v>
      </c>
      <c r="V98" s="5">
        <v>11984979000000</v>
      </c>
      <c r="W98" s="5">
        <v>10482312000000</v>
      </c>
      <c r="X98" s="5">
        <v>8701262000000</v>
      </c>
      <c r="Y98" s="5">
        <v>7484990000000</v>
      </c>
      <c r="Z98" s="5">
        <v>6504736000000</v>
      </c>
    </row>
    <row r="99" spans="3:26" ht="15.5" x14ac:dyDescent="0.35">
      <c r="C99" t="s">
        <v>128</v>
      </c>
    </row>
    <row r="100" spans="3:26" ht="15.5" x14ac:dyDescent="0.35">
      <c r="C100" t="s">
        <v>129</v>
      </c>
    </row>
    <row r="101" spans="3:26" ht="15.5" x14ac:dyDescent="0.35">
      <c r="C101" t="s">
        <v>130</v>
      </c>
      <c r="D101" s="5">
        <v>12473864000000</v>
      </c>
      <c r="E101" s="5">
        <v>12012195000000</v>
      </c>
      <c r="F101" s="5">
        <v>12152612000000</v>
      </c>
      <c r="G101" s="5">
        <v>14222619000000</v>
      </c>
      <c r="I101" s="5">
        <v>14222619000000</v>
      </c>
      <c r="J101" s="5">
        <v>11830201000000</v>
      </c>
      <c r="K101" s="5">
        <v>11223968000000</v>
      </c>
      <c r="L101" s="5">
        <v>12442223000000</v>
      </c>
      <c r="M101" s="5">
        <v>12445152000000</v>
      </c>
      <c r="N101" s="5">
        <v>13357536000000</v>
      </c>
      <c r="O101" s="5">
        <v>13065308000000</v>
      </c>
      <c r="P101" s="5">
        <v>11134786000000</v>
      </c>
      <c r="Q101" s="5">
        <v>12532304000000</v>
      </c>
      <c r="R101" s="5">
        <v>10878074000000</v>
      </c>
      <c r="S101" s="5">
        <v>10127542000000</v>
      </c>
      <c r="T101" s="5">
        <v>8864832000000</v>
      </c>
      <c r="U101" s="5">
        <v>8419442000000</v>
      </c>
      <c r="V101" s="5">
        <v>7535896000000</v>
      </c>
      <c r="W101" s="5">
        <v>6474594000000</v>
      </c>
      <c r="X101" s="5">
        <v>4402940000000</v>
      </c>
      <c r="Y101" s="5">
        <v>3454869000000</v>
      </c>
      <c r="Z101" s="5">
        <v>3091111000000</v>
      </c>
    </row>
    <row r="102" spans="3:26" ht="15.5" x14ac:dyDescent="0.35">
      <c r="C102" t="s">
        <v>134</v>
      </c>
      <c r="J102" s="5">
        <v>1450000000000</v>
      </c>
      <c r="L102" s="5">
        <v>600000000000</v>
      </c>
      <c r="M102" s="5">
        <v>1850000000000</v>
      </c>
      <c r="N102" s="5">
        <v>3015000000000</v>
      </c>
      <c r="O102" s="5">
        <v>2920000000000</v>
      </c>
      <c r="P102" s="5">
        <v>460000000000</v>
      </c>
      <c r="Q102" s="5">
        <v>3450000000000</v>
      </c>
      <c r="R102" s="5">
        <v>2392970000000</v>
      </c>
      <c r="S102" s="5">
        <v>1700000000000</v>
      </c>
      <c r="T102" s="5">
        <v>1250000000000</v>
      </c>
      <c r="U102" s="5">
        <v>976792000000</v>
      </c>
      <c r="V102" s="5">
        <v>1040000000000</v>
      </c>
      <c r="W102" s="5">
        <v>699160000000</v>
      </c>
      <c r="X102" s="5">
        <v>190000000000</v>
      </c>
    </row>
    <row r="103" spans="3:26" ht="15.5" x14ac:dyDescent="0.35">
      <c r="C103" t="s">
        <v>468</v>
      </c>
    </row>
    <row r="104" spans="3:26" ht="15.5" x14ac:dyDescent="0.35">
      <c r="C104" t="s">
        <v>131</v>
      </c>
    </row>
    <row r="105" spans="3:26" ht="15.5" x14ac:dyDescent="0.35">
      <c r="C105" t="s">
        <v>132</v>
      </c>
      <c r="D105" s="5">
        <v>6516950000000</v>
      </c>
      <c r="E105" s="5">
        <v>5595859000000</v>
      </c>
      <c r="F105" s="5">
        <v>5283433000000</v>
      </c>
      <c r="G105" s="5">
        <v>4695329000000</v>
      </c>
      <c r="I105" s="5">
        <v>4695329000000</v>
      </c>
      <c r="J105" s="5">
        <v>3983297000000</v>
      </c>
      <c r="K105" s="5">
        <v>4063637000000</v>
      </c>
      <c r="L105" s="5">
        <v>4699974000000</v>
      </c>
      <c r="M105" s="5">
        <v>4571352000000</v>
      </c>
      <c r="N105" s="5">
        <v>4277617000000</v>
      </c>
      <c r="O105" s="5">
        <v>4516954000000</v>
      </c>
      <c r="P105" s="5">
        <v>4572600000000</v>
      </c>
      <c r="Q105" s="5">
        <v>4527110000000</v>
      </c>
      <c r="R105" s="5">
        <v>4641910000000</v>
      </c>
      <c r="S105" s="5">
        <v>4842170000000</v>
      </c>
      <c r="T105" s="5">
        <v>4631547000000</v>
      </c>
      <c r="U105" s="5">
        <v>3764544000000</v>
      </c>
      <c r="V105" s="5">
        <v>2764069000000</v>
      </c>
      <c r="W105" s="5">
        <v>2434260000000</v>
      </c>
      <c r="X105" s="5">
        <v>1816593000000</v>
      </c>
      <c r="Y105" s="5">
        <v>1429691000000</v>
      </c>
      <c r="Z105" s="5">
        <v>1096673000000</v>
      </c>
    </row>
    <row r="106" spans="3:26" ht="15.5" x14ac:dyDescent="0.35">
      <c r="C106" t="s">
        <v>136</v>
      </c>
      <c r="W106" s="5">
        <v>451630000000</v>
      </c>
      <c r="X106" s="5">
        <v>208778000000</v>
      </c>
      <c r="Y106" s="5">
        <v>317931000000</v>
      </c>
      <c r="Z106" s="5">
        <v>320447000000</v>
      </c>
    </row>
    <row r="107" spans="3:26" ht="15.5" x14ac:dyDescent="0.35">
      <c r="C107" t="s">
        <v>787</v>
      </c>
      <c r="D107" s="5">
        <v>227315000000</v>
      </c>
      <c r="E107" s="5">
        <v>462791000000</v>
      </c>
      <c r="F107" s="5">
        <v>796500000000</v>
      </c>
      <c r="G107" s="5">
        <v>2311738000000</v>
      </c>
      <c r="I107" s="5">
        <v>2311738000000</v>
      </c>
      <c r="J107" s="5">
        <v>227440000000</v>
      </c>
      <c r="K107" s="5">
        <v>528939000000</v>
      </c>
      <c r="L107" s="5">
        <v>658951000000</v>
      </c>
      <c r="M107" s="5">
        <v>729913000000</v>
      </c>
      <c r="N107" s="5">
        <v>962589000000</v>
      </c>
      <c r="O107" s="5">
        <v>599162000000</v>
      </c>
      <c r="P107" s="5">
        <v>1011466000000</v>
      </c>
      <c r="Q107" s="5">
        <v>444562000000</v>
      </c>
      <c r="R107" s="5">
        <v>698477000000</v>
      </c>
      <c r="S107" s="5">
        <v>629874000000</v>
      </c>
      <c r="T107" s="5">
        <v>457504000000</v>
      </c>
      <c r="U107" s="5">
        <v>438920000000</v>
      </c>
      <c r="V107" s="5">
        <v>519274000000</v>
      </c>
      <c r="W107" s="5">
        <v>451630000000</v>
      </c>
      <c r="X107" s="5">
        <v>208778000000</v>
      </c>
      <c r="Y107" s="5">
        <v>317931000000</v>
      </c>
      <c r="Z107" s="5">
        <v>320447000000</v>
      </c>
    </row>
    <row r="108" spans="3:26" ht="15.5" x14ac:dyDescent="0.35">
      <c r="C108" t="s">
        <v>137</v>
      </c>
      <c r="D108" s="5">
        <v>3109713000000</v>
      </c>
      <c r="E108" s="5">
        <v>3276952000000</v>
      </c>
      <c r="F108" s="5">
        <v>3326356000000</v>
      </c>
      <c r="G108" s="5">
        <v>4103034000000</v>
      </c>
      <c r="I108" s="5">
        <v>4103034000000</v>
      </c>
      <c r="J108" s="5">
        <v>3797590000000</v>
      </c>
      <c r="K108" s="5">
        <v>3892014000000</v>
      </c>
      <c r="L108" s="5">
        <v>3998399000000</v>
      </c>
      <c r="M108" s="5">
        <v>2631420000000</v>
      </c>
      <c r="N108" s="5">
        <v>2360004000000</v>
      </c>
      <c r="O108" s="5">
        <v>2751404000000</v>
      </c>
      <c r="P108" s="5">
        <v>2681273000000</v>
      </c>
      <c r="Q108" s="5">
        <v>2288992000000</v>
      </c>
      <c r="R108" s="5">
        <v>1659753000000</v>
      </c>
      <c r="S108" s="5">
        <v>1119513000000</v>
      </c>
      <c r="T108" s="5">
        <v>1141375000000</v>
      </c>
      <c r="U108" s="5">
        <v>1841112000000</v>
      </c>
      <c r="V108" s="5">
        <v>2239481000000</v>
      </c>
      <c r="W108" s="5">
        <v>2209403000000</v>
      </c>
      <c r="X108" s="5">
        <v>1460974000000</v>
      </c>
      <c r="Y108" s="5">
        <v>1481827000000</v>
      </c>
      <c r="Z108" s="5">
        <v>1336761000000</v>
      </c>
    </row>
    <row r="109" spans="3:26" ht="15.5" x14ac:dyDescent="0.35">
      <c r="C109" t="s">
        <v>133</v>
      </c>
      <c r="Y109" s="5">
        <v>225420000000</v>
      </c>
      <c r="Z109" s="5">
        <v>337230000000</v>
      </c>
    </row>
    <row r="110" spans="3:26" ht="15.5" x14ac:dyDescent="0.35">
      <c r="C110" t="s">
        <v>465</v>
      </c>
      <c r="D110" s="5">
        <v>2350713000000</v>
      </c>
      <c r="E110" s="5">
        <v>2362081000000</v>
      </c>
      <c r="F110" s="5">
        <v>2391979000000</v>
      </c>
      <c r="G110" s="5">
        <v>2684310000000</v>
      </c>
      <c r="I110" s="5">
        <v>2684310000000</v>
      </c>
      <c r="J110" s="5">
        <v>2162722000000</v>
      </c>
      <c r="K110" s="5">
        <v>2377300000000</v>
      </c>
      <c r="L110" s="5">
        <v>2304909000000</v>
      </c>
      <c r="M110" s="5">
        <v>2456579000000</v>
      </c>
      <c r="N110" s="5">
        <v>2542056000000</v>
      </c>
      <c r="O110" s="5">
        <v>2077623000000</v>
      </c>
      <c r="P110" s="5">
        <v>2111540000000</v>
      </c>
      <c r="Q110" s="5">
        <v>1675111000000</v>
      </c>
      <c r="R110" s="5">
        <v>1340313000000</v>
      </c>
      <c r="S110" s="5">
        <v>1772745000000</v>
      </c>
      <c r="T110" s="5">
        <v>1345372000000</v>
      </c>
      <c r="U110" s="5">
        <v>1365278000000</v>
      </c>
      <c r="V110" s="5">
        <v>935778000000</v>
      </c>
      <c r="W110" s="5">
        <v>680141000000</v>
      </c>
      <c r="X110" s="5">
        <v>726595000000</v>
      </c>
      <c r="Y110" s="5">
        <v>225420000000</v>
      </c>
      <c r="Z110" s="5">
        <v>337230000000</v>
      </c>
    </row>
    <row r="111" spans="3:26" ht="15.5" x14ac:dyDescent="0.35">
      <c r="C111" t="s">
        <v>193</v>
      </c>
      <c r="D111" s="5">
        <v>376098000000</v>
      </c>
      <c r="E111" s="5">
        <v>368175000000</v>
      </c>
      <c r="F111" s="5">
        <v>373318000000</v>
      </c>
      <c r="G111" s="5">
        <v>354079000000</v>
      </c>
      <c r="I111" s="5">
        <v>354079000000</v>
      </c>
      <c r="J111" s="5">
        <v>492842000000</v>
      </c>
      <c r="K111" s="5">
        <v>541257000000</v>
      </c>
      <c r="L111" s="5">
        <v>648405000000</v>
      </c>
      <c r="M111" s="5">
        <v>803617000000</v>
      </c>
      <c r="N111" s="5">
        <v>1180591000000</v>
      </c>
      <c r="O111" s="5">
        <v>918815000000</v>
      </c>
    </row>
    <row r="112" spans="3:26" ht="15.5" x14ac:dyDescent="0.35">
      <c r="C112" t="s">
        <v>146</v>
      </c>
      <c r="D112" s="5">
        <v>1528846000000</v>
      </c>
      <c r="E112" s="5">
        <v>1419916000000</v>
      </c>
      <c r="F112" s="5">
        <v>1301430000000</v>
      </c>
      <c r="G112" s="5">
        <v>1319602000000</v>
      </c>
      <c r="I112" s="5">
        <v>1319602000000</v>
      </c>
      <c r="J112" s="5">
        <v>2066727000000</v>
      </c>
      <c r="K112" s="5">
        <v>2058880000000</v>
      </c>
      <c r="L112" s="5">
        <v>1878635000000</v>
      </c>
      <c r="M112" s="5">
        <v>2302111000000</v>
      </c>
      <c r="N112" s="5">
        <v>2239728000000</v>
      </c>
      <c r="O112" s="5">
        <v>2302201000000</v>
      </c>
      <c r="P112" s="5">
        <v>810051000000</v>
      </c>
      <c r="Q112" s="5">
        <v>1200721000000</v>
      </c>
      <c r="R112" s="5">
        <v>1163363000000</v>
      </c>
      <c r="S112" s="5">
        <v>775043000000</v>
      </c>
      <c r="T112" s="5">
        <v>817056000000</v>
      </c>
      <c r="U112" s="5">
        <v>674076000000</v>
      </c>
      <c r="V112" s="5">
        <v>480718000000</v>
      </c>
      <c r="W112" s="5">
        <v>326781000000</v>
      </c>
      <c r="X112" s="5">
        <v>249469000000</v>
      </c>
      <c r="Y112" s="5">
        <v>321546000000</v>
      </c>
      <c r="Z112" s="5">
        <v>306804000000</v>
      </c>
    </row>
    <row r="113" spans="3:26" ht="15.5" x14ac:dyDescent="0.35">
      <c r="C113" t="s">
        <v>147</v>
      </c>
      <c r="D113" s="5">
        <v>1528846000000</v>
      </c>
      <c r="E113" s="5">
        <v>1419916000000</v>
      </c>
      <c r="F113" s="5">
        <v>1301430000000</v>
      </c>
      <c r="G113" s="5">
        <v>1319602000000</v>
      </c>
      <c r="I113" s="5">
        <v>1319602000000</v>
      </c>
      <c r="J113" s="5">
        <v>2066727000000</v>
      </c>
      <c r="K113" s="5">
        <v>2058880000000</v>
      </c>
      <c r="L113" s="5">
        <v>1878635000000</v>
      </c>
      <c r="M113" s="5">
        <v>2302111000000</v>
      </c>
      <c r="N113" s="5">
        <v>2239728000000</v>
      </c>
      <c r="O113" s="5">
        <v>2302201000000</v>
      </c>
      <c r="P113" s="5">
        <v>810051000000</v>
      </c>
      <c r="Q113" s="5">
        <v>1200721000000</v>
      </c>
      <c r="R113" s="5">
        <v>1163363000000</v>
      </c>
      <c r="S113" s="5">
        <v>775043000000</v>
      </c>
      <c r="T113" s="5">
        <v>817056000000</v>
      </c>
      <c r="U113" s="5">
        <v>674076000000</v>
      </c>
      <c r="V113" s="5">
        <v>480718000000</v>
      </c>
      <c r="W113" s="5">
        <v>326781000000</v>
      </c>
      <c r="X113" s="5">
        <v>249469000000</v>
      </c>
      <c r="Y113" s="5">
        <v>321546000000</v>
      </c>
      <c r="Z113" s="5">
        <v>306804000000</v>
      </c>
    </row>
    <row r="114" spans="3:26" ht="15.5" x14ac:dyDescent="0.35">
      <c r="C114" t="s">
        <v>148</v>
      </c>
      <c r="Y114" s="5">
        <v>134319000000</v>
      </c>
      <c r="Z114" s="5">
        <v>162462000000</v>
      </c>
    </row>
    <row r="115" spans="3:26" ht="15.5" x14ac:dyDescent="0.35">
      <c r="C115" t="s">
        <v>150</v>
      </c>
      <c r="D115" s="5">
        <v>169792000000</v>
      </c>
      <c r="E115" s="5">
        <v>189036000000</v>
      </c>
      <c r="F115" s="5">
        <v>179226000000</v>
      </c>
      <c r="G115" s="5">
        <v>2863000000</v>
      </c>
      <c r="I115" s="5">
        <v>2863000000</v>
      </c>
      <c r="J115" s="5">
        <v>108972000000</v>
      </c>
      <c r="K115" s="5">
        <v>165609000000</v>
      </c>
      <c r="L115" s="5">
        <v>253601000000</v>
      </c>
      <c r="M115" s="5">
        <v>258638000000</v>
      </c>
      <c r="N115" s="5">
        <v>212333000000</v>
      </c>
      <c r="O115" s="5">
        <v>335570000000</v>
      </c>
      <c r="P115" s="5">
        <v>398047000000</v>
      </c>
      <c r="Q115" s="5">
        <v>344965000000</v>
      </c>
      <c r="R115" s="5">
        <v>245152000000</v>
      </c>
      <c r="S115" s="5">
        <v>372041000000</v>
      </c>
      <c r="T115" s="5">
        <v>246093000000</v>
      </c>
      <c r="U115" s="5">
        <v>181367000000</v>
      </c>
      <c r="V115" s="5">
        <v>126991000000</v>
      </c>
      <c r="W115" s="5">
        <v>70930000000</v>
      </c>
      <c r="X115" s="5">
        <v>49939000000</v>
      </c>
      <c r="Y115" s="5">
        <v>27252000000</v>
      </c>
    </row>
    <row r="116" spans="3:26" ht="15.5" x14ac:dyDescent="0.35">
      <c r="C116" t="s">
        <v>154</v>
      </c>
      <c r="D116" s="5">
        <v>14002710000000</v>
      </c>
      <c r="E116" s="5">
        <v>13432111000000</v>
      </c>
      <c r="F116" s="5">
        <v>13454042000000</v>
      </c>
      <c r="G116" s="5">
        <v>15542221000000</v>
      </c>
      <c r="I116" s="5">
        <v>15542221000000</v>
      </c>
      <c r="J116" s="5">
        <v>13896928000000</v>
      </c>
      <c r="K116" s="5">
        <v>13282848000000</v>
      </c>
      <c r="L116" s="5">
        <v>14320858000000</v>
      </c>
      <c r="M116" s="5">
        <v>14747263000000</v>
      </c>
      <c r="N116" s="5">
        <v>15597264000000</v>
      </c>
      <c r="O116" s="5">
        <v>15367509000000</v>
      </c>
      <c r="P116" s="5">
        <v>11944837000000</v>
      </c>
      <c r="Q116" s="5">
        <v>13733025000000</v>
      </c>
      <c r="R116" s="5">
        <v>12041437000000</v>
      </c>
      <c r="S116" s="5">
        <v>10902585000000</v>
      </c>
      <c r="T116" s="5">
        <v>9681888000000</v>
      </c>
      <c r="U116" s="5">
        <v>9093518000000</v>
      </c>
      <c r="V116" s="5">
        <v>8016614000000</v>
      </c>
      <c r="W116" s="5">
        <v>6801375000000</v>
      </c>
      <c r="X116" s="5">
        <v>4652409000000</v>
      </c>
      <c r="Y116" s="5">
        <v>3776415000000</v>
      </c>
      <c r="Z116" s="5">
        <v>3397915000000</v>
      </c>
    </row>
    <row r="117" spans="3:26" ht="15.5" x14ac:dyDescent="0.35">
      <c r="C117" t="s">
        <v>155</v>
      </c>
    </row>
    <row r="118" spans="3:26" ht="15.5" x14ac:dyDescent="0.35">
      <c r="C118" t="s">
        <v>156</v>
      </c>
      <c r="D118" s="5">
        <v>76300000000</v>
      </c>
      <c r="E118" s="5">
        <v>76300000000</v>
      </c>
      <c r="F118" s="5">
        <v>76300000000</v>
      </c>
      <c r="G118" s="5">
        <v>76300000000</v>
      </c>
      <c r="I118" s="5">
        <v>76300000000</v>
      </c>
      <c r="J118" s="5">
        <v>76300000000</v>
      </c>
      <c r="K118" s="5">
        <v>76300000000</v>
      </c>
      <c r="L118" s="5">
        <v>76300000000</v>
      </c>
      <c r="M118" s="5">
        <v>76300000000</v>
      </c>
      <c r="N118" s="5">
        <v>76300000000</v>
      </c>
      <c r="O118" s="5">
        <v>76300000000</v>
      </c>
      <c r="P118" s="5">
        <v>76300000000</v>
      </c>
      <c r="Q118" s="5">
        <v>76300000000</v>
      </c>
      <c r="R118" s="5">
        <v>76300000000</v>
      </c>
      <c r="S118" s="5">
        <v>76300000000</v>
      </c>
      <c r="T118" s="5">
        <v>76300000000</v>
      </c>
      <c r="U118" s="5">
        <v>76300000000</v>
      </c>
      <c r="V118" s="5">
        <v>76300000000</v>
      </c>
      <c r="W118" s="5">
        <v>76300000000</v>
      </c>
      <c r="X118" s="5">
        <v>76300000000</v>
      </c>
      <c r="Y118" s="5">
        <v>76300000000</v>
      </c>
      <c r="Z118" s="5">
        <v>76300000000</v>
      </c>
    </row>
    <row r="119" spans="3:26" ht="15.5" x14ac:dyDescent="0.35">
      <c r="C119" t="s">
        <v>157</v>
      </c>
      <c r="D119" s="5">
        <v>96000000000</v>
      </c>
      <c r="E119" s="5">
        <v>96000000000</v>
      </c>
      <c r="F119" s="5">
        <v>96000000000</v>
      </c>
      <c r="G119" s="5">
        <v>96000000000</v>
      </c>
      <c r="I119" s="5">
        <v>96000000000</v>
      </c>
      <c r="J119" s="5">
        <v>96000000000</v>
      </c>
      <c r="K119" s="5">
        <v>96000000000</v>
      </c>
      <c r="L119" s="5">
        <v>96000000000</v>
      </c>
      <c r="M119" s="5">
        <v>96000000000</v>
      </c>
      <c r="N119" s="5">
        <v>96000000000</v>
      </c>
      <c r="O119" s="5">
        <v>96000000000</v>
      </c>
      <c r="P119" s="5">
        <v>96000000000</v>
      </c>
      <c r="Q119" s="5">
        <v>96000000000</v>
      </c>
      <c r="R119" s="5">
        <v>96000000000</v>
      </c>
      <c r="S119" s="5">
        <v>96000000000</v>
      </c>
      <c r="T119" s="5">
        <v>96000000000</v>
      </c>
      <c r="U119" s="5">
        <v>96000000000</v>
      </c>
      <c r="V119" s="5">
        <v>96000000000</v>
      </c>
      <c r="W119" s="5">
        <v>96000000000</v>
      </c>
      <c r="X119" s="5">
        <v>96000000000</v>
      </c>
      <c r="Y119" s="5">
        <v>96000000000</v>
      </c>
      <c r="Z119" s="5">
        <v>96000000000</v>
      </c>
    </row>
    <row r="120" spans="3:26" ht="15.5" x14ac:dyDescent="0.35">
      <c r="C120" t="s">
        <v>837</v>
      </c>
      <c r="D120" s="5">
        <v>96000000000</v>
      </c>
      <c r="E120" s="5">
        <v>96000000000</v>
      </c>
      <c r="F120" s="5">
        <v>96000000000</v>
      </c>
      <c r="G120" s="5">
        <v>96000000000</v>
      </c>
      <c r="I120" s="5">
        <v>96000000000</v>
      </c>
      <c r="J120" s="5">
        <v>96000000000</v>
      </c>
      <c r="K120" s="5">
        <v>96000000000</v>
      </c>
      <c r="L120" s="5">
        <v>96000000000</v>
      </c>
      <c r="M120" s="5">
        <v>96000000000</v>
      </c>
      <c r="N120" s="5">
        <v>96000000000</v>
      </c>
      <c r="O120" s="5">
        <v>96000000000</v>
      </c>
      <c r="P120" s="5">
        <v>96000000000</v>
      </c>
      <c r="Q120" s="5">
        <v>96000000000</v>
      </c>
      <c r="R120" s="5">
        <v>96000000000</v>
      </c>
      <c r="S120" s="5">
        <v>96000000000</v>
      </c>
      <c r="T120" s="5">
        <v>96000000000</v>
      </c>
      <c r="U120" s="5">
        <v>96000000000</v>
      </c>
      <c r="V120" s="5">
        <v>96000000000</v>
      </c>
      <c r="W120" s="5">
        <v>96000000000</v>
      </c>
      <c r="X120" s="5">
        <v>96000000000</v>
      </c>
      <c r="Y120" s="5">
        <v>96000000000</v>
      </c>
      <c r="Z120" s="5">
        <v>96000000000</v>
      </c>
    </row>
    <row r="121" spans="3:26" ht="15.5" x14ac:dyDescent="0.35">
      <c r="C121" t="s">
        <v>158</v>
      </c>
      <c r="D121" s="5">
        <v>4317994000000</v>
      </c>
      <c r="E121" s="5">
        <v>3135580000000</v>
      </c>
      <c r="F121" s="5">
        <v>6672686000000</v>
      </c>
      <c r="G121" s="5">
        <v>4587863000000</v>
      </c>
      <c r="I121" s="5">
        <v>4587863000000</v>
      </c>
      <c r="J121" s="5">
        <v>1976967000000</v>
      </c>
      <c r="K121" s="5">
        <v>3208938000000</v>
      </c>
      <c r="L121" s="5">
        <v>3824956000000</v>
      </c>
      <c r="M121" s="5">
        <v>4148969000000</v>
      </c>
      <c r="N121" s="5">
        <v>4765068000000</v>
      </c>
      <c r="O121" s="5">
        <v>5109562000000</v>
      </c>
      <c r="P121" s="5">
        <v>7405833000000</v>
      </c>
      <c r="Q121" s="5">
        <v>5001088000000</v>
      </c>
      <c r="R121" s="5">
        <v>4531958000000</v>
      </c>
      <c r="S121" s="5">
        <v>4655060000000</v>
      </c>
      <c r="T121" s="5">
        <v>4426482000000</v>
      </c>
      <c r="U121" s="5">
        <v>4082370000000</v>
      </c>
      <c r="V121" s="5">
        <v>3796065000000</v>
      </c>
      <c r="W121" s="5">
        <v>3504268000000</v>
      </c>
      <c r="X121" s="5">
        <v>3873119000000</v>
      </c>
      <c r="Y121" s="5">
        <v>3530519000000</v>
      </c>
      <c r="Z121" s="5">
        <v>2928012000000</v>
      </c>
    </row>
    <row r="122" spans="3:26" ht="15.5" x14ac:dyDescent="0.35">
      <c r="C122" t="s">
        <v>159</v>
      </c>
      <c r="D122" s="5">
        <v>15260000000</v>
      </c>
      <c r="E122" s="5">
        <v>15260000000</v>
      </c>
      <c r="F122" s="5">
        <v>15260000000</v>
      </c>
      <c r="G122" s="5">
        <v>15260000000</v>
      </c>
      <c r="I122" s="5">
        <v>15260000000</v>
      </c>
      <c r="J122" s="5">
        <v>15260000000</v>
      </c>
      <c r="K122" s="5">
        <v>15260000000</v>
      </c>
      <c r="L122" s="5">
        <v>15260000000</v>
      </c>
      <c r="M122" s="5">
        <v>15260000000</v>
      </c>
      <c r="N122" s="5">
        <v>15260000000</v>
      </c>
      <c r="O122" s="5">
        <v>15260000000</v>
      </c>
      <c r="P122" s="5">
        <v>15260000000</v>
      </c>
      <c r="Q122" s="5">
        <v>15260000000</v>
      </c>
      <c r="R122" s="5">
        <v>15260000000</v>
      </c>
      <c r="S122" s="5">
        <v>15260000000</v>
      </c>
      <c r="T122" s="5">
        <v>15260000000</v>
      </c>
      <c r="U122" s="5">
        <v>15260000000</v>
      </c>
      <c r="V122" s="5">
        <v>15260000000</v>
      </c>
      <c r="W122" s="5">
        <v>15260000000</v>
      </c>
      <c r="X122" s="5">
        <v>15260000000</v>
      </c>
      <c r="Y122" s="5">
        <v>15260000000</v>
      </c>
      <c r="Z122" s="5">
        <v>15260000000</v>
      </c>
    </row>
    <row r="123" spans="3:26" ht="15.5" x14ac:dyDescent="0.35">
      <c r="C123" t="s">
        <v>160</v>
      </c>
      <c r="D123" s="5">
        <v>4302734000000</v>
      </c>
      <c r="E123" s="5">
        <v>3120320000000</v>
      </c>
      <c r="F123" s="5">
        <v>6657426000000</v>
      </c>
      <c r="G123" s="5">
        <v>4572603000000</v>
      </c>
      <c r="I123" s="5">
        <v>4572603000000</v>
      </c>
      <c r="J123" s="5">
        <v>1961707000000</v>
      </c>
      <c r="K123" s="5">
        <v>3193678000000</v>
      </c>
      <c r="L123" s="5">
        <v>3809696000000</v>
      </c>
      <c r="M123" s="5">
        <v>4133709000000</v>
      </c>
      <c r="N123" s="5">
        <v>4749808000000</v>
      </c>
      <c r="O123" s="5">
        <v>5094302000000</v>
      </c>
      <c r="P123" s="5">
        <v>7390573000000</v>
      </c>
      <c r="Q123" s="5">
        <v>4985828000000</v>
      </c>
      <c r="R123" s="5">
        <v>4516698000000</v>
      </c>
      <c r="S123" s="5">
        <v>4639800000000</v>
      </c>
      <c r="T123" s="5">
        <v>4411222000000</v>
      </c>
      <c r="U123" s="5">
        <v>4067110000000</v>
      </c>
      <c r="V123" s="5">
        <v>3780805000000</v>
      </c>
      <c r="W123" s="5">
        <v>3489008000000</v>
      </c>
      <c r="X123" s="5">
        <v>3857859000000</v>
      </c>
      <c r="Y123" s="5">
        <v>3515259000000</v>
      </c>
      <c r="Z123" s="5">
        <v>2912752000000</v>
      </c>
    </row>
    <row r="124" spans="3:26" ht="15.5" x14ac:dyDescent="0.35">
      <c r="C124" t="s">
        <v>161</v>
      </c>
      <c r="D124" s="5">
        <v>4317994000000</v>
      </c>
      <c r="E124" s="5">
        <v>3135580000000</v>
      </c>
      <c r="F124" s="5">
        <v>6672686000000</v>
      </c>
      <c r="G124" s="5">
        <v>4587863000000</v>
      </c>
      <c r="I124" s="5">
        <v>4587863000000</v>
      </c>
      <c r="J124" s="5">
        <v>1976967000000</v>
      </c>
      <c r="K124" s="5">
        <v>3208938000000</v>
      </c>
      <c r="L124" s="5">
        <v>3824956000000</v>
      </c>
      <c r="M124" s="5">
        <v>4148969000000</v>
      </c>
      <c r="N124" s="5">
        <v>4765068000000</v>
      </c>
      <c r="O124" s="5">
        <v>5109562000000</v>
      </c>
      <c r="P124" s="5">
        <v>7405833000000</v>
      </c>
      <c r="Q124" s="5">
        <v>5001088000000</v>
      </c>
      <c r="R124" s="5">
        <v>4531958000000</v>
      </c>
      <c r="S124" s="5">
        <v>4655060000000</v>
      </c>
      <c r="T124" s="5">
        <v>4426482000000</v>
      </c>
      <c r="U124" s="5">
        <v>4082370000000</v>
      </c>
      <c r="V124" s="5">
        <v>3796065000000</v>
      </c>
      <c r="W124" s="5">
        <v>3504268000000</v>
      </c>
      <c r="X124" s="5">
        <v>3873119000000</v>
      </c>
      <c r="Y124" s="5">
        <v>3530519000000</v>
      </c>
      <c r="Z124" s="5">
        <v>2928012000000</v>
      </c>
    </row>
    <row r="125" spans="3:26" ht="15.5" x14ac:dyDescent="0.35">
      <c r="C125" t="s">
        <v>162</v>
      </c>
      <c r="W125" s="5">
        <v>4369000000</v>
      </c>
      <c r="X125" s="5">
        <v>3434000000</v>
      </c>
      <c r="Y125" s="5">
        <v>5756000000</v>
      </c>
      <c r="Z125" s="5">
        <v>6509000000</v>
      </c>
    </row>
    <row r="126" spans="3:26" ht="15.5" x14ac:dyDescent="0.35">
      <c r="C126" t="s">
        <v>10</v>
      </c>
      <c r="D126" s="5">
        <v>4205249000000</v>
      </c>
      <c r="E126" s="5">
        <v>3022835000000</v>
      </c>
      <c r="F126" s="5">
        <v>6559941000000</v>
      </c>
      <c r="G126" s="5">
        <v>4475118000000</v>
      </c>
      <c r="I126" s="5">
        <v>4475118000000</v>
      </c>
      <c r="J126" s="5">
        <v>2149267000000</v>
      </c>
      <c r="K126" s="5">
        <v>3381238000000</v>
      </c>
      <c r="L126" s="5">
        <v>3997256000000</v>
      </c>
      <c r="M126" s="5">
        <v>4321269000000</v>
      </c>
      <c r="N126" s="5">
        <v>4937368000000</v>
      </c>
      <c r="O126" s="5">
        <v>5281862000000</v>
      </c>
      <c r="P126" s="5">
        <v>7578133000000</v>
      </c>
      <c r="Q126" s="5">
        <v>5173388000000</v>
      </c>
      <c r="R126" s="5">
        <v>4704258000000</v>
      </c>
      <c r="S126" s="5">
        <v>4827360000000</v>
      </c>
      <c r="T126" s="5">
        <v>4598782000000</v>
      </c>
      <c r="U126" s="5">
        <v>4254670000000</v>
      </c>
      <c r="V126" s="5">
        <v>3968365000000</v>
      </c>
      <c r="W126" s="5">
        <v>3680937000000</v>
      </c>
      <c r="X126" s="5">
        <v>4048853000000</v>
      </c>
      <c r="Y126" s="5">
        <v>3708575000000</v>
      </c>
      <c r="Z126" s="5">
        <v>3106821000000</v>
      </c>
    </row>
    <row r="127" spans="3:26" ht="15.5" x14ac:dyDescent="0.35">
      <c r="C127" t="s">
        <v>163</v>
      </c>
      <c r="D127" s="5">
        <v>18207959000000</v>
      </c>
      <c r="E127" s="5">
        <v>16454946000000</v>
      </c>
      <c r="F127" s="5">
        <v>20013983000000</v>
      </c>
      <c r="G127" s="5">
        <v>20017339000000</v>
      </c>
      <c r="I127" s="5">
        <v>20017339000000</v>
      </c>
      <c r="J127" s="5">
        <v>16046195000000</v>
      </c>
      <c r="K127" s="5">
        <v>16664086000000</v>
      </c>
      <c r="L127" s="5">
        <v>18318114000000</v>
      </c>
      <c r="M127" s="5">
        <v>19068532000000</v>
      </c>
      <c r="N127" s="5">
        <v>20534632000000</v>
      </c>
      <c r="O127" s="5">
        <v>20649371000000</v>
      </c>
      <c r="P127" s="5">
        <v>19522970000000</v>
      </c>
      <c r="Q127" s="5">
        <v>18906413000000</v>
      </c>
      <c r="R127" s="5">
        <v>16745695000000</v>
      </c>
      <c r="S127" s="5">
        <v>15729945000000</v>
      </c>
      <c r="T127" s="5">
        <v>14280670000000</v>
      </c>
      <c r="U127" s="5">
        <v>13348188000000</v>
      </c>
      <c r="V127" s="5">
        <v>11984979000000</v>
      </c>
      <c r="W127" s="5">
        <v>10482312000000</v>
      </c>
      <c r="X127" s="5">
        <v>8701262000000</v>
      </c>
      <c r="Y127" s="5">
        <v>7484990000000</v>
      </c>
      <c r="Z127" s="5">
        <v>6504736000000</v>
      </c>
    </row>
    <row r="128" spans="3:26" ht="15.5" x14ac:dyDescent="0.35">
      <c r="C128" t="s">
        <v>164</v>
      </c>
      <c r="D128" s="5">
        <v>38150000000</v>
      </c>
      <c r="E128" s="5">
        <v>38150000000</v>
      </c>
      <c r="F128" s="5">
        <v>38150000000</v>
      </c>
      <c r="G128" s="5">
        <v>38150000000</v>
      </c>
      <c r="I128" s="5">
        <v>38150000000</v>
      </c>
      <c r="J128" s="5">
        <v>38150000000</v>
      </c>
      <c r="K128" s="5">
        <v>38150000000</v>
      </c>
      <c r="L128" s="5">
        <v>38150000000</v>
      </c>
      <c r="M128" s="5">
        <v>38150000000</v>
      </c>
      <c r="N128" s="5">
        <v>38150000000</v>
      </c>
      <c r="O128" s="5">
        <v>7630000000</v>
      </c>
      <c r="P128" s="5">
        <v>7630000000</v>
      </c>
      <c r="Q128" s="5">
        <v>7630000000</v>
      </c>
      <c r="R128" s="5">
        <v>7630000000</v>
      </c>
      <c r="S128" s="5">
        <v>7630000000</v>
      </c>
      <c r="T128" s="5">
        <v>7630000000</v>
      </c>
      <c r="U128" s="5">
        <v>7630000000</v>
      </c>
      <c r="V128" s="5">
        <v>7630000000</v>
      </c>
      <c r="W128" s="5">
        <v>7630000000</v>
      </c>
      <c r="X128" s="5">
        <v>7630000000</v>
      </c>
      <c r="Y128" s="5">
        <v>7630000000</v>
      </c>
      <c r="Z128" s="5">
        <v>7630000000</v>
      </c>
    </row>
    <row r="130" spans="2:26" ht="15.5" x14ac:dyDescent="0.35">
      <c r="B130" t="s">
        <v>165</v>
      </c>
      <c r="C130" t="s">
        <v>166</v>
      </c>
      <c r="D130" s="5">
        <v>1368981000000</v>
      </c>
      <c r="E130" s="5">
        <v>1247631000000</v>
      </c>
      <c r="F130" s="5">
        <v>-753500000000</v>
      </c>
      <c r="G130" s="5">
        <v>2589693000000</v>
      </c>
      <c r="I130" s="5">
        <v>5797496000000</v>
      </c>
      <c r="J130" s="5">
        <v>3959982000000</v>
      </c>
      <c r="K130" s="5">
        <v>7118088000000</v>
      </c>
      <c r="L130" s="5">
        <v>8061314000000</v>
      </c>
      <c r="M130" s="5">
        <v>7902091000000</v>
      </c>
      <c r="N130" s="5">
        <v>8363993000000</v>
      </c>
      <c r="O130" s="5">
        <v>8669069000000</v>
      </c>
      <c r="P130" s="5">
        <v>7914537000000</v>
      </c>
      <c r="Q130" s="5">
        <v>7059862000000</v>
      </c>
      <c r="R130" s="5">
        <v>6684219000000</v>
      </c>
      <c r="S130" s="5">
        <v>6299051000000</v>
      </c>
      <c r="T130" s="5">
        <v>6470380000000</v>
      </c>
      <c r="U130" s="5">
        <v>6241679000000</v>
      </c>
      <c r="V130" s="5">
        <v>5191646000000</v>
      </c>
      <c r="W130" s="5">
        <v>5461876000000</v>
      </c>
      <c r="X130" s="5">
        <v>3619189000000</v>
      </c>
      <c r="Y130" s="5">
        <v>3280710000000</v>
      </c>
      <c r="Z130" s="5">
        <v>2785785000000</v>
      </c>
    </row>
    <row r="131" spans="2:26" ht="15.5" x14ac:dyDescent="0.35">
      <c r="C131" t="s">
        <v>690</v>
      </c>
      <c r="D131" s="5">
        <v>9581536000000</v>
      </c>
      <c r="E131" s="5">
        <v>9277370000000</v>
      </c>
      <c r="F131" s="5">
        <v>8835318000000</v>
      </c>
      <c r="G131" s="5">
        <v>10137214000000</v>
      </c>
      <c r="I131" s="5">
        <v>40076743000000</v>
      </c>
      <c r="J131" s="5">
        <v>39159720000000</v>
      </c>
      <c r="K131" s="5">
        <v>43914397000000</v>
      </c>
      <c r="L131" s="5">
        <v>45598463000000</v>
      </c>
      <c r="M131" s="5">
        <v>44102256000000</v>
      </c>
      <c r="N131" s="5">
        <v>47136495000000</v>
      </c>
      <c r="O131" s="5">
        <v>46658008000000</v>
      </c>
      <c r="P131" s="5">
        <v>45483545000000</v>
      </c>
      <c r="Q131" s="5">
        <v>44072342000000</v>
      </c>
      <c r="R131" s="5">
        <v>43386819000000</v>
      </c>
      <c r="S131" s="5">
        <v>39597509000000</v>
      </c>
      <c r="T131" s="5">
        <v>37489026000000</v>
      </c>
      <c r="U131" s="5">
        <v>32815801000000</v>
      </c>
      <c r="V131" s="5">
        <v>29559749000000</v>
      </c>
      <c r="W131" s="5">
        <v>25200151000000</v>
      </c>
      <c r="X131" s="5">
        <v>21263743000000</v>
      </c>
      <c r="Y131" s="5">
        <v>19704297000000</v>
      </c>
      <c r="Z131" s="5">
        <v>16840154000000</v>
      </c>
    </row>
    <row r="132" spans="2:26" ht="15.5" x14ac:dyDescent="0.35">
      <c r="C132" t="s">
        <v>326</v>
      </c>
      <c r="D132" s="5">
        <v>-6874691000000</v>
      </c>
      <c r="E132" s="5">
        <v>-6416686000000</v>
      </c>
      <c r="F132" s="5">
        <v>-7137903000000</v>
      </c>
      <c r="G132" s="5">
        <v>-6129479000000</v>
      </c>
      <c r="I132" s="5">
        <v>-27657268000000</v>
      </c>
      <c r="J132" s="5">
        <v>-28547341000000</v>
      </c>
      <c r="K132" s="5">
        <v>-29983184000000</v>
      </c>
      <c r="L132" s="5">
        <v>-31176502000000</v>
      </c>
      <c r="M132" s="5">
        <v>-29019040000000</v>
      </c>
      <c r="N132" s="5">
        <v>-31326497000000</v>
      </c>
      <c r="O132" s="5">
        <v>-29940845000000</v>
      </c>
      <c r="P132" s="5">
        <v>-30674878000000</v>
      </c>
      <c r="Q132" s="5">
        <v>-30712887000000</v>
      </c>
      <c r="R132" s="5">
        <v>-29625520000000</v>
      </c>
      <c r="S132" s="5">
        <v>-27530887000000</v>
      </c>
      <c r="T132" s="5">
        <v>-26008556000000</v>
      </c>
      <c r="U132" s="5">
        <v>-22215474000000</v>
      </c>
      <c r="V132" s="5">
        <v>-20919599000000</v>
      </c>
      <c r="W132" s="5">
        <v>-16842494000000</v>
      </c>
      <c r="X132" s="5">
        <v>-14903716000000</v>
      </c>
      <c r="Y132" s="5">
        <v>-13849849000000</v>
      </c>
      <c r="Z132" s="5">
        <v>-12060186000000</v>
      </c>
    </row>
    <row r="133" spans="2:26" ht="15.5" x14ac:dyDescent="0.35">
      <c r="C133" t="s">
        <v>838</v>
      </c>
      <c r="D133" s="5">
        <v>-391525000000</v>
      </c>
      <c r="E133" s="5">
        <v>-625032000000</v>
      </c>
      <c r="F133" s="5">
        <v>-269060000000</v>
      </c>
      <c r="G133" s="5">
        <v>-392161000000</v>
      </c>
      <c r="I133" s="5">
        <v>-1756877000000</v>
      </c>
      <c r="J133" s="5">
        <v>-2313210000000</v>
      </c>
      <c r="K133" s="5">
        <v>-2048978000000</v>
      </c>
      <c r="L133" s="5">
        <v>-1762802000000</v>
      </c>
      <c r="M133" s="5">
        <v>-1730940000000</v>
      </c>
      <c r="N133" s="5">
        <v>-1812689000000</v>
      </c>
      <c r="O133" s="5">
        <v>-1712441000000</v>
      </c>
      <c r="P133" s="5">
        <v>-1614213000000</v>
      </c>
      <c r="Q133" s="5">
        <v>-1546135000000</v>
      </c>
      <c r="R133" s="5">
        <v>-1497467000000</v>
      </c>
      <c r="S133" s="5">
        <v>-1271640000000</v>
      </c>
      <c r="T133" s="5">
        <v>-1196494000000</v>
      </c>
      <c r="U133" s="5">
        <v>-1236602000000</v>
      </c>
      <c r="V133" s="5">
        <v>-1051221000000</v>
      </c>
      <c r="W133" s="5">
        <v>-834310000000</v>
      </c>
      <c r="X133" s="5">
        <v>-849176000000</v>
      </c>
      <c r="Y133" s="5">
        <v>-718456000000</v>
      </c>
      <c r="Z133" s="5">
        <v>-695929000000</v>
      </c>
    </row>
    <row r="134" spans="2:26" ht="15.5" x14ac:dyDescent="0.35">
      <c r="C134" t="s">
        <v>839</v>
      </c>
      <c r="E134" s="5">
        <v>186216000000</v>
      </c>
      <c r="F134" s="5">
        <v>-186216000000</v>
      </c>
      <c r="G134" s="5">
        <v>-225264000000</v>
      </c>
      <c r="I134" s="5">
        <v>-225264000000</v>
      </c>
      <c r="J134" s="5">
        <v>-101468000000</v>
      </c>
      <c r="K134" s="5">
        <v>-123588000000</v>
      </c>
      <c r="L134" s="5">
        <v>-165846000000</v>
      </c>
      <c r="M134" s="5">
        <v>-238794000000</v>
      </c>
      <c r="N134" s="5">
        <v>-501059000000</v>
      </c>
      <c r="O134" s="5">
        <v>-52024000000</v>
      </c>
      <c r="P134" s="5">
        <v>-42262000000</v>
      </c>
      <c r="Q134" s="5">
        <v>-42669000000</v>
      </c>
      <c r="R134" s="5">
        <v>-48406000000</v>
      </c>
      <c r="S134" s="5">
        <v>-39083000000</v>
      </c>
      <c r="T134" s="5">
        <v>-31500000000</v>
      </c>
      <c r="U134" s="5">
        <v>-33149000000</v>
      </c>
      <c r="V134" s="5">
        <v>-23133000000</v>
      </c>
      <c r="W134" s="5">
        <v>-20076000000</v>
      </c>
      <c r="X134" s="5">
        <v>-26642000000</v>
      </c>
      <c r="Y134" s="5">
        <v>-72923000000</v>
      </c>
      <c r="Z134" s="5">
        <v>-33669000000</v>
      </c>
    </row>
    <row r="135" spans="2:26" ht="15.5" x14ac:dyDescent="0.35">
      <c r="C135" t="s">
        <v>840</v>
      </c>
      <c r="D135" s="5">
        <v>-17720000000</v>
      </c>
      <c r="E135" s="5">
        <v>66984000000</v>
      </c>
      <c r="F135" s="5">
        <v>-157908000000</v>
      </c>
      <c r="G135" s="5">
        <v>-115020000000</v>
      </c>
      <c r="I135" s="5">
        <v>-173885000000</v>
      </c>
      <c r="J135" s="5">
        <v>-70787000000</v>
      </c>
      <c r="K135" s="5">
        <v>-62697000000</v>
      </c>
      <c r="L135" s="5">
        <v>-57166000000</v>
      </c>
      <c r="M135" s="5">
        <v>-41448000000</v>
      </c>
      <c r="N135" s="5">
        <v>-37549000000</v>
      </c>
    </row>
    <row r="136" spans="2:26" ht="15.5" x14ac:dyDescent="0.35">
      <c r="C136" t="s">
        <v>841</v>
      </c>
      <c r="E136" s="5">
        <v>-3533000000</v>
      </c>
      <c r="G136" s="5">
        <v>911000000</v>
      </c>
      <c r="I136" s="5">
        <v>-5779000000</v>
      </c>
      <c r="J136" s="5">
        <v>-7399000000</v>
      </c>
      <c r="K136" s="5">
        <v>-192000000</v>
      </c>
    </row>
    <row r="137" spans="2:26" ht="15.5" x14ac:dyDescent="0.35">
      <c r="C137" t="s">
        <v>842</v>
      </c>
      <c r="D137" s="5">
        <v>-598711000000</v>
      </c>
      <c r="E137" s="5">
        <v>-587357000000</v>
      </c>
      <c r="F137" s="5">
        <v>-640145000000</v>
      </c>
      <c r="G137" s="5">
        <v>-645206000000</v>
      </c>
      <c r="I137" s="5">
        <v>-2477443000000</v>
      </c>
      <c r="J137" s="5">
        <v>-2417793000000</v>
      </c>
      <c r="K137" s="5">
        <v>-3039170000000</v>
      </c>
      <c r="L137" s="5">
        <v>-2594515000000</v>
      </c>
      <c r="M137" s="5">
        <v>-3135084000000</v>
      </c>
      <c r="N137" s="5">
        <v>-3161414000000</v>
      </c>
      <c r="O137" s="5">
        <v>-2939363000000</v>
      </c>
      <c r="P137" s="5">
        <v>-2804332000000</v>
      </c>
      <c r="Q137" s="5">
        <v>-2191174000000</v>
      </c>
      <c r="R137" s="5">
        <v>-3320491000000</v>
      </c>
      <c r="S137" s="5">
        <v>-2430214000000</v>
      </c>
      <c r="T137" s="5">
        <v>-1836023000000</v>
      </c>
      <c r="U137" s="5">
        <v>-1274424000000</v>
      </c>
      <c r="V137" s="5">
        <v>-867927000000</v>
      </c>
      <c r="W137" s="5">
        <v>-740521000000</v>
      </c>
      <c r="X137" s="5">
        <v>-643432000000</v>
      </c>
      <c r="Y137" s="5">
        <v>-587192000000</v>
      </c>
      <c r="Z137" s="5">
        <v>-483778000000</v>
      </c>
    </row>
    <row r="138" spans="2:26" ht="15.5" x14ac:dyDescent="0.35">
      <c r="C138" t="s">
        <v>843</v>
      </c>
      <c r="T138" s="5">
        <v>-7658000000</v>
      </c>
      <c r="U138" s="5">
        <v>-5375000000</v>
      </c>
      <c r="V138" s="5">
        <v>-4193000000</v>
      </c>
    </row>
    <row r="139" spans="2:26" ht="15.5" x14ac:dyDescent="0.35">
      <c r="C139" t="s">
        <v>844</v>
      </c>
    </row>
    <row r="140" spans="2:26" ht="15.5" x14ac:dyDescent="0.35">
      <c r="C140" t="s">
        <v>582</v>
      </c>
      <c r="D140" s="5">
        <v>25646000000</v>
      </c>
      <c r="E140" s="5">
        <v>36649000000</v>
      </c>
      <c r="F140" s="5">
        <v>38706000000</v>
      </c>
      <c r="G140" s="5">
        <v>20759000000</v>
      </c>
      <c r="I140" s="5">
        <v>27838000000</v>
      </c>
      <c r="J140" s="5">
        <v>18476000000</v>
      </c>
      <c r="K140" s="5">
        <v>28562000000</v>
      </c>
      <c r="L140" s="5">
        <v>10206000000</v>
      </c>
      <c r="M140" s="5">
        <v>2017000000</v>
      </c>
      <c r="N140" s="5">
        <v>4647000000</v>
      </c>
      <c r="O140" s="5">
        <v>7307000000</v>
      </c>
      <c r="P140" s="5">
        <v>8704000000</v>
      </c>
      <c r="Q140" s="5">
        <v>2566000000</v>
      </c>
      <c r="R140" s="5">
        <v>6057000000</v>
      </c>
      <c r="S140" s="5">
        <v>8476000000</v>
      </c>
      <c r="T140" s="5">
        <v>9080000000</v>
      </c>
      <c r="U140" s="5">
        <v>11737000000</v>
      </c>
      <c r="V140" s="5">
        <v>30083000000</v>
      </c>
      <c r="W140" s="5">
        <v>26701000000</v>
      </c>
      <c r="X140" s="5">
        <v>37145000000</v>
      </c>
      <c r="Y140" s="5">
        <v>31620000000</v>
      </c>
      <c r="Z140" s="5">
        <v>38789000000</v>
      </c>
    </row>
    <row r="141" spans="2:26" ht="15.5" x14ac:dyDescent="0.35">
      <c r="C141" t="s">
        <v>845</v>
      </c>
      <c r="D141" s="5">
        <v>-8501000000</v>
      </c>
      <c r="E141" s="5">
        <v>-17632000000</v>
      </c>
      <c r="F141" s="5">
        <v>2768000000</v>
      </c>
      <c r="G141" s="5">
        <v>-8394000000</v>
      </c>
      <c r="I141" s="5">
        <v>-88869000000</v>
      </c>
      <c r="J141" s="5">
        <v>-43600000000</v>
      </c>
      <c r="K141" s="5">
        <v>-57944000000</v>
      </c>
      <c r="L141" s="5">
        <v>-32404000000</v>
      </c>
      <c r="M141" s="5">
        <v>-184876000000</v>
      </c>
      <c r="N141" s="5">
        <v>-248790000000</v>
      </c>
      <c r="O141" s="5">
        <v>-230230000000</v>
      </c>
      <c r="P141" s="5">
        <v>-108642000000</v>
      </c>
      <c r="Q141" s="5">
        <v>-127682000000</v>
      </c>
      <c r="R141" s="5">
        <v>-143244000000</v>
      </c>
      <c r="S141" s="5">
        <v>-120527000000</v>
      </c>
      <c r="T141" s="5">
        <v>-96064000000</v>
      </c>
      <c r="U141" s="5">
        <v>-20107000000</v>
      </c>
      <c r="V141" s="5">
        <v>-68887000000</v>
      </c>
      <c r="W141" s="5">
        <v>-26500000000</v>
      </c>
      <c r="X141" s="5">
        <v>-29927000000</v>
      </c>
    </row>
    <row r="142" spans="2:26" ht="15.5" x14ac:dyDescent="0.35">
      <c r="C142" t="s">
        <v>846</v>
      </c>
    </row>
    <row r="143" spans="2:26" ht="15.5" x14ac:dyDescent="0.35">
      <c r="C143" t="s">
        <v>847</v>
      </c>
      <c r="Z143" s="5">
        <v>120887000000</v>
      </c>
    </row>
    <row r="144" spans="2:26" ht="15.5" x14ac:dyDescent="0.35">
      <c r="C144" t="s">
        <v>848</v>
      </c>
      <c r="Y144" s="5">
        <v>-4554000000</v>
      </c>
    </row>
    <row r="145" spans="3:26" ht="15.5" x14ac:dyDescent="0.35">
      <c r="C145" t="s">
        <v>171</v>
      </c>
      <c r="D145" s="5">
        <v>-1231494000000</v>
      </c>
    </row>
    <row r="146" spans="3:26" ht="15.5" x14ac:dyDescent="0.35">
      <c r="C146" t="s">
        <v>849</v>
      </c>
      <c r="V146" s="5">
        <v>17205000000</v>
      </c>
    </row>
    <row r="147" spans="3:26" ht="15.5" x14ac:dyDescent="0.35">
      <c r="C147" t="s">
        <v>850</v>
      </c>
      <c r="I147" s="5">
        <v>-870191000000</v>
      </c>
      <c r="J147" s="5">
        <v>-509671000000</v>
      </c>
    </row>
    <row r="148" spans="3:26" ht="15.5" x14ac:dyDescent="0.35">
      <c r="C148" t="s">
        <v>172</v>
      </c>
      <c r="D148" s="5">
        <v>-9957000000</v>
      </c>
      <c r="E148" s="5">
        <v>-4499572000000</v>
      </c>
      <c r="F148" s="5">
        <v>-17336000000</v>
      </c>
      <c r="G148" s="5">
        <v>-4292768000000</v>
      </c>
      <c r="I148" s="5">
        <v>-6912264000000</v>
      </c>
      <c r="J148" s="5">
        <v>-3294681000000</v>
      </c>
      <c r="K148" s="5">
        <v>-5771276000000</v>
      </c>
      <c r="L148" s="5">
        <v>-7357788000000</v>
      </c>
      <c r="M148" s="5">
        <v>-7739754000000</v>
      </c>
      <c r="N148" s="5">
        <v>-7458509000000</v>
      </c>
      <c r="O148" s="5">
        <v>-6937190000000</v>
      </c>
      <c r="P148" s="5">
        <v>-9916201000000</v>
      </c>
      <c r="Q148" s="5">
        <v>-5437015000000</v>
      </c>
      <c r="R148" s="5">
        <v>-5150214000000</v>
      </c>
      <c r="S148" s="5">
        <v>-5142332000000</v>
      </c>
      <c r="T148" s="5">
        <v>-4853509000000</v>
      </c>
      <c r="U148" s="5">
        <v>-5121735000000</v>
      </c>
      <c r="V148" s="5">
        <v>-4196937000000</v>
      </c>
      <c r="W148" s="5">
        <v>-4010747000000</v>
      </c>
      <c r="X148" s="5">
        <v>-2847461000000</v>
      </c>
      <c r="Y148" s="5">
        <v>-2436028000000</v>
      </c>
      <c r="Z148" s="5">
        <v>-1994516000000</v>
      </c>
    </row>
    <row r="149" spans="3:26" ht="15.5" x14ac:dyDescent="0.35">
      <c r="C149" t="s">
        <v>173</v>
      </c>
      <c r="D149" s="5">
        <v>-1070626000000</v>
      </c>
      <c r="E149" s="5">
        <v>-412863000000</v>
      </c>
      <c r="F149" s="5">
        <v>466498000000</v>
      </c>
      <c r="G149" s="5">
        <v>6528928000000</v>
      </c>
      <c r="I149" s="5">
        <v>6149111000000</v>
      </c>
      <c r="J149" s="5">
        <v>-1014874000000</v>
      </c>
      <c r="K149" s="5">
        <v>-829323000000</v>
      </c>
      <c r="L149" s="5">
        <v>-526063000000</v>
      </c>
      <c r="M149" s="5">
        <v>-681255000000</v>
      </c>
      <c r="N149" s="5">
        <v>-690216000000</v>
      </c>
      <c r="O149" s="5">
        <v>-1446367000000</v>
      </c>
      <c r="P149" s="5">
        <v>1942485000000</v>
      </c>
      <c r="Q149" s="5">
        <v>-1601761000000</v>
      </c>
      <c r="R149" s="5">
        <v>-1779098000000</v>
      </c>
      <c r="S149" s="5">
        <v>-1429245000000</v>
      </c>
      <c r="T149" s="5">
        <v>-1014599000000</v>
      </c>
      <c r="U149" s="5">
        <v>-1129148000000</v>
      </c>
      <c r="V149" s="5">
        <v>-1102030000000</v>
      </c>
      <c r="W149" s="5">
        <v>-1433138000000</v>
      </c>
      <c r="X149" s="5">
        <v>-1310024000000</v>
      </c>
      <c r="Y149" s="5">
        <v>-700047000000</v>
      </c>
      <c r="Z149" s="5">
        <v>-509114000000</v>
      </c>
    </row>
    <row r="150" spans="3:26" ht="15.5" x14ac:dyDescent="0.35">
      <c r="C150" t="s">
        <v>175</v>
      </c>
      <c r="D150" s="5">
        <v>-361852000000</v>
      </c>
      <c r="E150" s="5">
        <v>-270112000000</v>
      </c>
      <c r="F150" s="5">
        <v>-263562000000</v>
      </c>
      <c r="G150" s="5">
        <v>-476688000000</v>
      </c>
      <c r="I150" s="5">
        <v>-862296000000</v>
      </c>
      <c r="J150" s="5">
        <v>-1072728000000</v>
      </c>
      <c r="K150" s="5">
        <v>-835028000000</v>
      </c>
      <c r="L150" s="5">
        <v>-638363000000</v>
      </c>
      <c r="M150" s="5">
        <v>-585163000000</v>
      </c>
      <c r="N150" s="5">
        <v>-649743000000</v>
      </c>
      <c r="O150" s="5">
        <v>-1448845000000</v>
      </c>
      <c r="P150" s="5">
        <v>-998329000000</v>
      </c>
      <c r="Q150" s="5">
        <v>-1606734000000</v>
      </c>
      <c r="R150" s="5">
        <v>-1787056000000</v>
      </c>
      <c r="S150" s="5">
        <v>-1472444000000</v>
      </c>
      <c r="T150" s="5">
        <v>-1125906000000</v>
      </c>
      <c r="U150" s="5">
        <v>-1149550000000</v>
      </c>
      <c r="V150" s="5">
        <v>-1112389000000</v>
      </c>
      <c r="W150" s="5">
        <v>-1600786000000</v>
      </c>
      <c r="X150" s="5">
        <v>-1238520000000</v>
      </c>
      <c r="Y150" s="5">
        <v>-563129000000</v>
      </c>
      <c r="Z150" s="5">
        <v>-506243000000</v>
      </c>
    </row>
    <row r="151" spans="3:26" ht="15.5" x14ac:dyDescent="0.35">
      <c r="C151" t="s">
        <v>419</v>
      </c>
      <c r="M151" s="5">
        <v>-101564000000</v>
      </c>
      <c r="N151" s="5">
        <v>-42207000000</v>
      </c>
      <c r="P151" s="5">
        <v>-66028000000</v>
      </c>
      <c r="Q151" s="5">
        <v>-2255000000</v>
      </c>
      <c r="U151" s="5">
        <v>-35499000000</v>
      </c>
      <c r="V151" s="5">
        <v>-32642000000</v>
      </c>
      <c r="W151" s="5">
        <v>-91438000000</v>
      </c>
      <c r="X151" s="5">
        <v>-73872000000</v>
      </c>
      <c r="Y151" s="5">
        <v>-140994000000</v>
      </c>
      <c r="Z151" s="5">
        <v>-463481000000</v>
      </c>
    </row>
    <row r="152" spans="3:26" ht="15.5" x14ac:dyDescent="0.35">
      <c r="C152" t="s">
        <v>851</v>
      </c>
      <c r="V152" s="5">
        <v>30679000000</v>
      </c>
    </row>
    <row r="153" spans="3:26" ht="15.5" x14ac:dyDescent="0.35">
      <c r="C153" t="s">
        <v>852</v>
      </c>
      <c r="W153" s="5">
        <v>175679000000</v>
      </c>
    </row>
    <row r="154" spans="3:26" ht="15.5" x14ac:dyDescent="0.35">
      <c r="C154" t="s">
        <v>335</v>
      </c>
      <c r="D154" s="5">
        <v>166226000000</v>
      </c>
      <c r="E154" s="5">
        <v>22249000000</v>
      </c>
      <c r="F154" s="5">
        <v>60000000</v>
      </c>
      <c r="G154" s="5">
        <v>5616000000</v>
      </c>
      <c r="I154" s="5">
        <v>11407000000</v>
      </c>
      <c r="J154" s="5">
        <v>57854000000</v>
      </c>
      <c r="K154" s="5">
        <v>5705000000</v>
      </c>
      <c r="L154" s="5">
        <v>112300000000</v>
      </c>
      <c r="M154" s="5">
        <v>5472000000</v>
      </c>
      <c r="N154" s="5">
        <v>1734000000</v>
      </c>
      <c r="O154" s="5">
        <v>2478000000</v>
      </c>
      <c r="P154" s="5">
        <v>12209000000</v>
      </c>
      <c r="Q154" s="5">
        <v>7228000000</v>
      </c>
      <c r="R154" s="5">
        <v>7958000000</v>
      </c>
      <c r="S154" s="5">
        <v>35638000000</v>
      </c>
      <c r="T154" s="5">
        <v>118965000000</v>
      </c>
      <c r="U154" s="5">
        <v>4082000000</v>
      </c>
      <c r="V154" s="5">
        <v>16515000000</v>
      </c>
      <c r="W154" s="5">
        <v>83407000000</v>
      </c>
      <c r="X154" s="5">
        <v>2368000000</v>
      </c>
      <c r="Y154" s="5">
        <v>4076000000</v>
      </c>
      <c r="Z154" s="5">
        <v>12924000000</v>
      </c>
    </row>
    <row r="155" spans="3:26" ht="15.5" x14ac:dyDescent="0.35">
      <c r="C155" t="s">
        <v>853</v>
      </c>
      <c r="P155" s="5">
        <v>195479000000</v>
      </c>
    </row>
    <row r="156" spans="3:26" ht="15.5" x14ac:dyDescent="0.35">
      <c r="C156" t="s">
        <v>854</v>
      </c>
      <c r="P156" s="5">
        <v>2799154000000</v>
      </c>
      <c r="S156" s="5">
        <v>7561000000</v>
      </c>
    </row>
    <row r="157" spans="3:26" ht="15.5" x14ac:dyDescent="0.35">
      <c r="C157" t="s">
        <v>855</v>
      </c>
      <c r="D157" s="5">
        <v>-875000000000</v>
      </c>
    </row>
    <row r="158" spans="3:26" ht="15.5" x14ac:dyDescent="0.35">
      <c r="C158" t="s">
        <v>856</v>
      </c>
      <c r="U158" s="5">
        <v>57194000000</v>
      </c>
    </row>
    <row r="159" spans="3:26" ht="15.5" x14ac:dyDescent="0.35">
      <c r="C159" t="s">
        <v>857</v>
      </c>
      <c r="Z159" s="5">
        <v>447686000000</v>
      </c>
    </row>
    <row r="160" spans="3:26" ht="15.5" x14ac:dyDescent="0.35">
      <c r="C160" t="s">
        <v>858</v>
      </c>
      <c r="E160" s="5">
        <v>-935000000000</v>
      </c>
    </row>
    <row r="161" spans="3:26" ht="15.5" x14ac:dyDescent="0.35">
      <c r="C161" t="s">
        <v>859</v>
      </c>
      <c r="E161" s="5">
        <v>770000000000</v>
      </c>
      <c r="F161" s="5">
        <v>-770000000000</v>
      </c>
    </row>
    <row r="162" spans="3:26" ht="15.5" x14ac:dyDescent="0.35">
      <c r="C162" t="s">
        <v>860</v>
      </c>
      <c r="F162" s="5">
        <v>1500000000000</v>
      </c>
      <c r="G162" s="5">
        <v>7000000000000</v>
      </c>
      <c r="I162" s="5">
        <v>7000000000000</v>
      </c>
    </row>
    <row r="163" spans="3:26" ht="15.5" x14ac:dyDescent="0.35">
      <c r="C163" t="s">
        <v>189</v>
      </c>
      <c r="D163" s="5">
        <v>-9957000000</v>
      </c>
      <c r="E163" s="5">
        <v>-4499572000000</v>
      </c>
      <c r="F163" s="5">
        <v>-17336000000</v>
      </c>
      <c r="G163" s="5">
        <v>-4292768000000</v>
      </c>
      <c r="I163" s="5">
        <v>-6912264000000</v>
      </c>
      <c r="J163" s="5">
        <v>-3294681000000</v>
      </c>
      <c r="K163" s="5">
        <v>-5771276000000</v>
      </c>
      <c r="L163" s="5">
        <v>-7357788000000</v>
      </c>
      <c r="M163" s="5">
        <v>-7739754000000</v>
      </c>
      <c r="N163" s="5">
        <v>-7458509000000</v>
      </c>
      <c r="O163" s="5">
        <v>-6937190000000</v>
      </c>
      <c r="P163" s="5">
        <v>-9916201000000</v>
      </c>
      <c r="Q163" s="5">
        <v>-5437015000000</v>
      </c>
      <c r="R163" s="5">
        <v>-5150214000000</v>
      </c>
      <c r="S163" s="5">
        <v>-5142332000000</v>
      </c>
      <c r="T163" s="5">
        <v>-4853509000000</v>
      </c>
      <c r="U163" s="5">
        <v>-5121735000000</v>
      </c>
      <c r="V163" s="5">
        <v>-4196937000000</v>
      </c>
      <c r="W163" s="5">
        <v>-4010747000000</v>
      </c>
      <c r="X163" s="5">
        <v>-2847461000000</v>
      </c>
      <c r="Y163" s="5">
        <v>-2436028000000</v>
      </c>
      <c r="Z163" s="5">
        <v>-1994516000000</v>
      </c>
    </row>
    <row r="164" spans="3:26" ht="15.5" x14ac:dyDescent="0.35">
      <c r="C164" t="s">
        <v>861</v>
      </c>
      <c r="G164" s="5">
        <v>-950000000000</v>
      </c>
      <c r="I164" s="5">
        <v>-1450000000000</v>
      </c>
      <c r="J164" s="5">
        <v>1450000000000</v>
      </c>
      <c r="K164" s="5">
        <v>-600000000000</v>
      </c>
      <c r="L164" s="5">
        <v>-1250000000000</v>
      </c>
      <c r="M164" s="5">
        <v>-1165000000000</v>
      </c>
      <c r="N164" s="5">
        <v>95000000000</v>
      </c>
      <c r="O164" s="5">
        <v>2460000000000</v>
      </c>
      <c r="P164" s="5">
        <v>-2990000000000</v>
      </c>
      <c r="Q164" s="5">
        <v>1057030000000</v>
      </c>
      <c r="R164" s="5">
        <v>692970000000</v>
      </c>
      <c r="S164" s="5">
        <v>450000000000</v>
      </c>
    </row>
    <row r="165" spans="3:26" ht="15.5" x14ac:dyDescent="0.35">
      <c r="C165" t="s">
        <v>862</v>
      </c>
      <c r="T165" s="5">
        <v>1250000000000</v>
      </c>
      <c r="U165" s="5">
        <v>976792000000</v>
      </c>
      <c r="V165" s="5">
        <v>1040000000000</v>
      </c>
      <c r="W165" s="5">
        <v>699160000000</v>
      </c>
      <c r="X165" s="5">
        <v>190000000000</v>
      </c>
    </row>
    <row r="166" spans="3:26" ht="15.5" x14ac:dyDescent="0.35">
      <c r="C166" t="s">
        <v>863</v>
      </c>
      <c r="T166" s="5">
        <v>-976792000000</v>
      </c>
      <c r="U166" s="5">
        <v>-1040000000000</v>
      </c>
      <c r="V166" s="5">
        <v>-699160000000</v>
      </c>
      <c r="W166" s="5">
        <v>-190000000000</v>
      </c>
    </row>
    <row r="167" spans="3:26" ht="15.5" x14ac:dyDescent="0.35">
      <c r="C167" t="s">
        <v>864</v>
      </c>
      <c r="G167" s="5">
        <v>-950000000000</v>
      </c>
      <c r="I167" s="5">
        <v>-1450000000000</v>
      </c>
      <c r="J167" s="5">
        <v>1450000000000</v>
      </c>
      <c r="K167" s="5">
        <v>-600000000000</v>
      </c>
      <c r="L167" s="5">
        <v>-1250000000000</v>
      </c>
      <c r="M167" s="5">
        <v>-1165000000000</v>
      </c>
      <c r="N167" s="5">
        <v>95000000000</v>
      </c>
      <c r="O167" s="5">
        <v>2460000000000</v>
      </c>
      <c r="P167" s="5">
        <v>-2990000000000</v>
      </c>
      <c r="Q167" s="5">
        <v>1057030000000</v>
      </c>
      <c r="R167" s="5">
        <v>692970000000</v>
      </c>
      <c r="S167" s="5">
        <v>450000000000</v>
      </c>
      <c r="T167" s="5">
        <v>273208000000</v>
      </c>
      <c r="U167" s="5">
        <v>-63208000000</v>
      </c>
      <c r="V167" s="5">
        <v>340840000000</v>
      </c>
      <c r="W167" s="5">
        <v>509160000000</v>
      </c>
      <c r="X167" s="5">
        <v>190000000000</v>
      </c>
    </row>
    <row r="168" spans="3:26" ht="15.5" x14ac:dyDescent="0.35">
      <c r="C168" t="s">
        <v>435</v>
      </c>
      <c r="D168" s="5">
        <v>-9957000000</v>
      </c>
      <c r="E168" s="5">
        <v>-169711000000</v>
      </c>
      <c r="F168" s="5">
        <v>-17336000000</v>
      </c>
      <c r="G168" s="5">
        <v>-38401000000</v>
      </c>
      <c r="I168" s="5">
        <v>-79802000000</v>
      </c>
      <c r="J168" s="5">
        <v>-247243000000</v>
      </c>
      <c r="K168" s="5">
        <v>-63530000000</v>
      </c>
      <c r="L168" s="5">
        <v>-283400000000</v>
      </c>
      <c r="M168" s="5">
        <v>-232418000000</v>
      </c>
      <c r="N168" s="5">
        <v>-182440000000</v>
      </c>
      <c r="O168" s="5">
        <v>-220773000000</v>
      </c>
    </row>
    <row r="169" spans="3:26" ht="15.5" x14ac:dyDescent="0.35">
      <c r="C169" t="s">
        <v>865</v>
      </c>
      <c r="G169" s="5">
        <v>285045000000</v>
      </c>
    </row>
    <row r="170" spans="3:26" ht="15.5" x14ac:dyDescent="0.35">
      <c r="C170" t="s">
        <v>576</v>
      </c>
      <c r="G170" s="5">
        <v>-285045000000</v>
      </c>
      <c r="I170" s="5">
        <v>-285045000000</v>
      </c>
    </row>
    <row r="171" spans="3:26" ht="15.5" x14ac:dyDescent="0.35">
      <c r="C171" t="s">
        <v>866</v>
      </c>
      <c r="E171" s="5">
        <v>-4329861000000</v>
      </c>
      <c r="G171" s="5">
        <v>-3304367000000</v>
      </c>
      <c r="I171" s="5">
        <v>-5097417000000</v>
      </c>
      <c r="J171" s="5">
        <v>-4497438000000</v>
      </c>
      <c r="K171" s="5">
        <v>-5107746000000</v>
      </c>
      <c r="L171" s="5">
        <v>-5824388000000</v>
      </c>
      <c r="M171" s="5">
        <v>-6342336000000</v>
      </c>
      <c r="N171" s="5">
        <v>-7371069000000</v>
      </c>
      <c r="O171" s="5">
        <v>-9176417000000</v>
      </c>
      <c r="P171" s="5">
        <v>-6926201000000</v>
      </c>
      <c r="Q171" s="5">
        <v>-6494045000000</v>
      </c>
      <c r="R171" s="5">
        <v>-5843184000000</v>
      </c>
      <c r="S171" s="5">
        <v>-5592332000000</v>
      </c>
      <c r="T171" s="5">
        <v>-5126717000000</v>
      </c>
      <c r="U171" s="5">
        <v>-5058527000000</v>
      </c>
      <c r="V171" s="5">
        <v>-4537777000000</v>
      </c>
      <c r="W171" s="5">
        <v>-4519907000000</v>
      </c>
      <c r="X171" s="5">
        <v>-3037461000000</v>
      </c>
      <c r="Y171" s="5">
        <v>-2436028000000</v>
      </c>
      <c r="Z171" s="5">
        <v>-1994516000000</v>
      </c>
    </row>
    <row r="172" spans="3:26" ht="15.5" x14ac:dyDescent="0.35">
      <c r="C172" t="s">
        <v>226</v>
      </c>
      <c r="D172" s="5">
        <v>288398000000</v>
      </c>
      <c r="E172" s="5">
        <v>-3664804000000</v>
      </c>
      <c r="F172" s="5">
        <v>-304338000000</v>
      </c>
      <c r="G172" s="5">
        <v>4825853000000</v>
      </c>
      <c r="I172" s="5">
        <v>5034343000000</v>
      </c>
      <c r="J172" s="5">
        <v>-349573000000</v>
      </c>
      <c r="K172" s="5">
        <v>517489000000</v>
      </c>
      <c r="L172" s="5">
        <v>177463000000</v>
      </c>
      <c r="M172" s="5">
        <v>-518918000000</v>
      </c>
      <c r="N172" s="5">
        <v>215268000000</v>
      </c>
      <c r="O172" s="5">
        <v>285512000000</v>
      </c>
      <c r="P172" s="5">
        <v>-59179000000</v>
      </c>
      <c r="Q172" s="5">
        <v>21086000000</v>
      </c>
      <c r="R172" s="5">
        <v>-245093000000</v>
      </c>
      <c r="S172" s="5">
        <v>-272526000000</v>
      </c>
      <c r="T172" s="5">
        <v>602272000000</v>
      </c>
      <c r="U172" s="5">
        <v>-9204000000</v>
      </c>
      <c r="V172" s="5">
        <v>-107321000000</v>
      </c>
      <c r="W172" s="5">
        <v>17991000000</v>
      </c>
      <c r="X172" s="5">
        <v>-538296000000</v>
      </c>
      <c r="Y172" s="5">
        <v>144635000000</v>
      </c>
      <c r="Z172" s="5">
        <v>282155000000</v>
      </c>
    </row>
    <row r="173" spans="3:26" ht="15.5" x14ac:dyDescent="0.35">
      <c r="C173" t="s">
        <v>225</v>
      </c>
      <c r="D173" s="5">
        <v>25000000</v>
      </c>
      <c r="E173" s="5">
        <v>10000000</v>
      </c>
      <c r="F173" s="5">
        <v>185000000</v>
      </c>
      <c r="G173" s="5">
        <v>18000000</v>
      </c>
      <c r="I173" s="5">
        <v>151000000</v>
      </c>
      <c r="J173" s="5">
        <v>155000000</v>
      </c>
      <c r="K173" s="5">
        <v>227000000</v>
      </c>
      <c r="L173" s="5">
        <v>222000000</v>
      </c>
      <c r="M173" s="5">
        <v>39000000</v>
      </c>
      <c r="N173" s="5">
        <v>159000000</v>
      </c>
      <c r="O173" s="5">
        <v>-8530000000</v>
      </c>
      <c r="P173" s="5">
        <v>6062000000</v>
      </c>
      <c r="Q173" s="5">
        <v>9863000000</v>
      </c>
      <c r="R173" s="5">
        <v>-9231000000</v>
      </c>
      <c r="S173" s="5">
        <v>41558000000</v>
      </c>
      <c r="T173" s="5">
        <v>-4347000000</v>
      </c>
      <c r="U173" s="5">
        <v>40716000000</v>
      </c>
      <c r="V173" s="5">
        <v>868000000</v>
      </c>
      <c r="W173" s="5">
        <v>393000000</v>
      </c>
      <c r="X173" s="5">
        <v>-2267000000</v>
      </c>
      <c r="Y173" s="5">
        <v>-8660000000</v>
      </c>
      <c r="Z173" s="5">
        <v>2968000000</v>
      </c>
    </row>
    <row r="174" spans="3:26" ht="15.5" x14ac:dyDescent="0.35">
      <c r="C174" t="s">
        <v>227</v>
      </c>
      <c r="F174" s="5">
        <v>5705674000000</v>
      </c>
      <c r="I174" s="5">
        <v>671180000000</v>
      </c>
      <c r="J174" s="5">
        <v>1020598000000</v>
      </c>
      <c r="K174" s="5">
        <v>502882000000</v>
      </c>
      <c r="L174" s="5">
        <v>325197000000</v>
      </c>
      <c r="M174" s="5">
        <v>844076000000</v>
      </c>
      <c r="N174" s="5">
        <v>628649000000</v>
      </c>
      <c r="O174" s="5">
        <v>351667000000</v>
      </c>
      <c r="P174" s="5">
        <v>404784000000</v>
      </c>
      <c r="Q174" s="5">
        <v>373835000000</v>
      </c>
      <c r="R174" s="5">
        <v>628159000000</v>
      </c>
      <c r="S174" s="5">
        <v>859127000000</v>
      </c>
      <c r="T174" s="5">
        <v>261202000000</v>
      </c>
      <c r="U174" s="5">
        <v>229690000000</v>
      </c>
      <c r="V174" s="5">
        <v>336143000000</v>
      </c>
      <c r="W174" s="5">
        <v>317759000000</v>
      </c>
      <c r="X174" s="5">
        <v>858322000000</v>
      </c>
      <c r="Y174" s="5">
        <v>722347000000</v>
      </c>
      <c r="Z174" s="5">
        <v>437224000000</v>
      </c>
    </row>
    <row r="175" spans="3:26" ht="15.5" x14ac:dyDescent="0.35">
      <c r="C175" t="s">
        <v>229</v>
      </c>
      <c r="D175" s="5">
        <v>288423000000</v>
      </c>
      <c r="E175" s="5">
        <v>-3664794000000</v>
      </c>
      <c r="F175" s="5">
        <v>5401521000000</v>
      </c>
      <c r="G175" s="5">
        <v>4825871000000</v>
      </c>
      <c r="I175" s="5">
        <v>5705674000000</v>
      </c>
      <c r="J175" s="5">
        <v>671180000000</v>
      </c>
      <c r="K175" s="5">
        <v>1020598000000</v>
      </c>
      <c r="L175" s="5">
        <v>502882000000</v>
      </c>
      <c r="M175" s="5">
        <v>325197000000</v>
      </c>
      <c r="N175" s="5">
        <v>844076000000</v>
      </c>
      <c r="O175" s="5">
        <v>628649000000</v>
      </c>
      <c r="P175" s="5">
        <v>351667000000</v>
      </c>
      <c r="Q175" s="5">
        <v>404784000000</v>
      </c>
      <c r="R175" s="5">
        <v>373835000000</v>
      </c>
      <c r="S175" s="5">
        <v>628159000000</v>
      </c>
      <c r="T175" s="5">
        <v>859127000000</v>
      </c>
      <c r="U175" s="5">
        <v>261202000000</v>
      </c>
      <c r="V175" s="5">
        <v>229690000000</v>
      </c>
      <c r="W175" s="5">
        <v>336143000000</v>
      </c>
      <c r="X175" s="5">
        <v>317759000000</v>
      </c>
      <c r="Y175" s="5">
        <v>858322000000</v>
      </c>
      <c r="Z175" s="5">
        <v>722347000000</v>
      </c>
    </row>
    <row r="177" spans="2:26" ht="15.5" x14ac:dyDescent="0.35">
      <c r="B177" t="s">
        <v>230</v>
      </c>
      <c r="C177" t="s">
        <v>12</v>
      </c>
      <c r="D177" s="5">
        <v>38150000000</v>
      </c>
      <c r="E177" s="5">
        <v>38150000000</v>
      </c>
      <c r="F177" s="5">
        <v>38150000000</v>
      </c>
      <c r="G177" s="5">
        <v>38150000000</v>
      </c>
      <c r="I177" s="5">
        <v>38150000000</v>
      </c>
      <c r="J177" s="5">
        <v>38150000000</v>
      </c>
      <c r="K177" s="5">
        <v>38150000000</v>
      </c>
      <c r="L177" s="5">
        <v>38150000000</v>
      </c>
      <c r="M177" s="5">
        <v>38150000000</v>
      </c>
      <c r="N177" s="5">
        <v>38150000000</v>
      </c>
      <c r="O177" s="5">
        <v>7630000000</v>
      </c>
      <c r="P177" s="5">
        <v>7630000000</v>
      </c>
      <c r="Q177" s="5">
        <v>7630000000</v>
      </c>
      <c r="R177" s="5">
        <v>7630000000</v>
      </c>
      <c r="S177" s="5">
        <v>7630000000</v>
      </c>
      <c r="T177" s="5">
        <v>7630000000</v>
      </c>
      <c r="U177" s="5">
        <v>7630000000</v>
      </c>
      <c r="V177" s="5">
        <v>7630000000</v>
      </c>
      <c r="W177" s="5">
        <v>7630000000</v>
      </c>
      <c r="X177" s="5">
        <v>7630000000</v>
      </c>
      <c r="Y177" s="5">
        <v>7630000000</v>
      </c>
      <c r="Z177" s="5">
        <v>7630000000</v>
      </c>
    </row>
    <row r="178" spans="2:26" ht="15.5" x14ac:dyDescent="0.35">
      <c r="C178" t="s">
        <v>231</v>
      </c>
      <c r="D178" s="6">
        <v>32.28</v>
      </c>
      <c r="E178" s="6">
        <v>21.73</v>
      </c>
      <c r="F178" s="6">
        <v>56.11</v>
      </c>
      <c r="G178" s="6">
        <v>112.87</v>
      </c>
    </row>
    <row r="179" spans="2:26" ht="15.5" x14ac:dyDescent="0.35">
      <c r="C179" t="s">
        <v>232</v>
      </c>
      <c r="D179" s="6">
        <v>50.19</v>
      </c>
      <c r="E179" s="6">
        <v>83.06</v>
      </c>
      <c r="F179" s="6">
        <v>32.44</v>
      </c>
      <c r="G179" s="6">
        <v>23.04</v>
      </c>
    </row>
    <row r="180" spans="2:26" ht="15.5" x14ac:dyDescent="0.35">
      <c r="C180" t="s">
        <v>67</v>
      </c>
      <c r="D180" s="6">
        <v>6.98</v>
      </c>
      <c r="E180" s="6">
        <v>8.14</v>
      </c>
      <c r="F180" s="6">
        <v>8.2200000000000006</v>
      </c>
      <c r="G180" s="6">
        <v>12.54</v>
      </c>
    </row>
    <row r="181" spans="2:26" ht="15.5" x14ac:dyDescent="0.35">
      <c r="C181" t="s">
        <v>233</v>
      </c>
      <c r="E181" s="5">
        <v>1185420000000</v>
      </c>
      <c r="F181" s="5">
        <v>1720660000000</v>
      </c>
      <c r="G181" s="5">
        <v>590980000000</v>
      </c>
    </row>
    <row r="182" spans="2:26" ht="15.5" x14ac:dyDescent="0.35">
      <c r="C182" t="s">
        <v>234</v>
      </c>
      <c r="D182" s="6">
        <v>6.7599999999999993E-2</v>
      </c>
      <c r="E182" s="6">
        <v>5.04E-2</v>
      </c>
      <c r="F182" s="6">
        <v>0.107</v>
      </c>
      <c r="G182" s="6">
        <v>0.21510000000000001</v>
      </c>
    </row>
    <row r="183" spans="2:26" ht="15.5" x14ac:dyDescent="0.35">
      <c r="C183" t="s">
        <v>235</v>
      </c>
      <c r="D183" s="6">
        <v>0.2928</v>
      </c>
      <c r="E183" s="6">
        <v>0.27429999999999999</v>
      </c>
      <c r="F183" s="6">
        <v>0.32630000000000003</v>
      </c>
      <c r="G183" s="6">
        <v>0.96219999999999994</v>
      </c>
    </row>
    <row r="184" spans="2:26" ht="15.5" x14ac:dyDescent="0.35">
      <c r="C184" t="s">
        <v>236</v>
      </c>
      <c r="D184" s="6">
        <v>0.29469999999999996</v>
      </c>
      <c r="E184" s="6">
        <v>0.16589999999999999</v>
      </c>
      <c r="F184" s="6">
        <v>0.2296</v>
      </c>
      <c r="G184" s="6">
        <v>0.10589999999999999</v>
      </c>
    </row>
    <row r="185" spans="2:26" ht="15.5" x14ac:dyDescent="0.35">
      <c r="C185" t="s">
        <v>237</v>
      </c>
      <c r="D185" s="6">
        <v>176.4</v>
      </c>
      <c r="E185" s="6">
        <v>262.64999999999998</v>
      </c>
      <c r="F185" s="6">
        <v>145.80000000000001</v>
      </c>
      <c r="G185" s="6">
        <v>30.38</v>
      </c>
    </row>
    <row r="186" spans="2:26" ht="15.5" x14ac:dyDescent="0.35">
      <c r="C186" t="s">
        <v>443</v>
      </c>
      <c r="D186" s="5">
        <v>4205000000000</v>
      </c>
      <c r="E186" s="5">
        <v>3023000000000</v>
      </c>
      <c r="F186" s="5">
        <v>6560000000000</v>
      </c>
      <c r="G186" s="5">
        <v>4475000000000</v>
      </c>
    </row>
    <row r="187" spans="2:26" ht="15.5" x14ac:dyDescent="0.35">
      <c r="C187" t="s">
        <v>238</v>
      </c>
      <c r="D187" s="6">
        <v>14.7</v>
      </c>
      <c r="E187" s="6">
        <v>22.78</v>
      </c>
      <c r="F187" s="6">
        <v>10.58</v>
      </c>
      <c r="G187" s="6">
        <v>22.17</v>
      </c>
    </row>
    <row r="188" spans="2:26" ht="15.5" x14ac:dyDescent="0.35">
      <c r="C188" t="s">
        <v>239</v>
      </c>
      <c r="D188" s="6">
        <v>110.23</v>
      </c>
      <c r="E188" s="6">
        <v>79.239999999999995</v>
      </c>
      <c r="F188" s="6">
        <v>171.95</v>
      </c>
      <c r="G188" s="6">
        <v>117.3</v>
      </c>
    </row>
    <row r="189" spans="2:26" ht="15.5" x14ac:dyDescent="0.35">
      <c r="C189" t="s">
        <v>240</v>
      </c>
      <c r="D189" s="6">
        <v>16.21</v>
      </c>
      <c r="E189" s="6">
        <v>26.18</v>
      </c>
      <c r="F189" s="6">
        <v>11.26</v>
      </c>
      <c r="G189" s="6">
        <v>24.31</v>
      </c>
    </row>
    <row r="190" spans="2:26" ht="15.5" x14ac:dyDescent="0.35">
      <c r="C190" t="s">
        <v>241</v>
      </c>
      <c r="D190" s="6">
        <v>99.94</v>
      </c>
      <c r="E190" s="6">
        <v>68.94</v>
      </c>
      <c r="F190" s="6">
        <v>161.63999999999999</v>
      </c>
      <c r="G190" s="6">
        <v>106.97</v>
      </c>
    </row>
    <row r="191" spans="2:26" ht="15.5" x14ac:dyDescent="0.35">
      <c r="C191" t="s">
        <v>242</v>
      </c>
      <c r="D191" s="5">
        <v>185000000000</v>
      </c>
      <c r="E191" s="5">
        <v>179000000000</v>
      </c>
      <c r="F191" s="5">
        <v>219000000000</v>
      </c>
      <c r="G191" s="5">
        <v>291000000000</v>
      </c>
    </row>
    <row r="192" spans="2:26" ht="15.5" x14ac:dyDescent="0.35">
      <c r="C192" t="s">
        <v>243</v>
      </c>
      <c r="D192" s="5">
        <v>376000000000</v>
      </c>
      <c r="E192" s="5">
        <v>368000000000</v>
      </c>
      <c r="F192" s="5">
        <v>373000000000</v>
      </c>
      <c r="G192" s="5">
        <v>354000000000</v>
      </c>
    </row>
    <row r="193" spans="3:26" ht="15.5" x14ac:dyDescent="0.35">
      <c r="C193" t="s">
        <v>306</v>
      </c>
      <c r="D193" s="5">
        <v>4205000000000</v>
      </c>
      <c r="E193" s="5">
        <v>3023000000000</v>
      </c>
      <c r="F193" s="5">
        <v>6560000000000</v>
      </c>
      <c r="G193" s="5">
        <v>4475000000000</v>
      </c>
    </row>
    <row r="194" spans="3:26" ht="15.5" x14ac:dyDescent="0.35">
      <c r="C194" t="s">
        <v>24</v>
      </c>
      <c r="D194" s="5">
        <v>562000000000</v>
      </c>
      <c r="E194" s="5">
        <v>547000000000</v>
      </c>
      <c r="F194" s="5">
        <v>592000000000</v>
      </c>
      <c r="G194" s="5">
        <v>645000000000</v>
      </c>
    </row>
    <row r="195" spans="3:26" ht="15.5" x14ac:dyDescent="0.35">
      <c r="C195" t="s">
        <v>21</v>
      </c>
      <c r="D195" s="5">
        <v>-1464000000000</v>
      </c>
      <c r="E195" s="5">
        <v>-1190000000000</v>
      </c>
      <c r="F195" s="5">
        <v>-4809000000000</v>
      </c>
      <c r="G195" s="5">
        <v>-5061000000000</v>
      </c>
    </row>
    <row r="196" spans="3:26" ht="15.5" x14ac:dyDescent="0.35">
      <c r="C196" t="s">
        <v>245</v>
      </c>
      <c r="D196" s="5">
        <v>-3970000000000</v>
      </c>
      <c r="E196" s="5">
        <v>-5148000000000</v>
      </c>
      <c r="F196" s="5">
        <v>-1579000000000</v>
      </c>
      <c r="G196" s="5">
        <v>-3678000000000</v>
      </c>
    </row>
    <row r="197" spans="3:26" ht="15.5" x14ac:dyDescent="0.35">
      <c r="C197" t="s">
        <v>246</v>
      </c>
      <c r="D197" s="5">
        <v>1369000000000</v>
      </c>
      <c r="E197" s="5">
        <v>1248000000000</v>
      </c>
      <c r="F197" s="5">
        <v>-754000000000</v>
      </c>
      <c r="G197" s="5">
        <v>2590000000000</v>
      </c>
    </row>
    <row r="198" spans="3:26" ht="15.5" x14ac:dyDescent="0.35">
      <c r="C198" t="s">
        <v>247</v>
      </c>
      <c r="D198" s="5">
        <v>-362000000000</v>
      </c>
      <c r="E198" s="5">
        <v>-270000000000</v>
      </c>
      <c r="F198" s="5">
        <v>-264000000000</v>
      </c>
      <c r="G198" s="5">
        <v>-477000000000</v>
      </c>
    </row>
    <row r="199" spans="3:26" ht="15.5" x14ac:dyDescent="0.35">
      <c r="C199" t="s">
        <v>13</v>
      </c>
      <c r="D199" s="5">
        <v>1007000000000</v>
      </c>
      <c r="E199" s="5">
        <v>978000000000</v>
      </c>
      <c r="F199" s="5">
        <v>-1017000000000</v>
      </c>
      <c r="G199" s="5">
        <v>2113000000000</v>
      </c>
    </row>
    <row r="200" spans="3:26" ht="15.5" x14ac:dyDescent="0.35">
      <c r="C200" t="s">
        <v>16</v>
      </c>
      <c r="D200" s="6">
        <v>26.4</v>
      </c>
      <c r="E200" s="6">
        <v>25.62</v>
      </c>
      <c r="F200" s="6">
        <v>-26.66</v>
      </c>
      <c r="G200" s="6">
        <v>55.39</v>
      </c>
    </row>
    <row r="201" spans="3:26" ht="15.5" x14ac:dyDescent="0.35">
      <c r="C201" t="s">
        <v>52</v>
      </c>
      <c r="I201" s="6">
        <v>200.29</v>
      </c>
      <c r="J201" s="6">
        <v>88.3</v>
      </c>
      <c r="K201" s="6">
        <v>125.84</v>
      </c>
      <c r="L201" s="6">
        <v>140.62</v>
      </c>
      <c r="M201" s="6">
        <v>150.93</v>
      </c>
      <c r="N201" s="6">
        <v>187.77</v>
      </c>
      <c r="O201" s="6">
        <v>968.92</v>
      </c>
      <c r="P201" s="6">
        <v>1193.9000000000001</v>
      </c>
      <c r="Q201" s="6">
        <v>918.03</v>
      </c>
      <c r="R201" s="6">
        <v>837.57</v>
      </c>
      <c r="S201" s="6">
        <v>766.95</v>
      </c>
      <c r="T201" s="6">
        <v>752.1</v>
      </c>
      <c r="U201" s="6">
        <v>701.52</v>
      </c>
      <c r="V201" s="6">
        <v>634.24</v>
      </c>
      <c r="W201" s="6">
        <v>545.66</v>
      </c>
      <c r="X201" s="6">
        <v>443.6</v>
      </c>
      <c r="Y201" s="6">
        <v>398.87</v>
      </c>
      <c r="Z201" s="6">
        <v>316.08999999999997</v>
      </c>
    </row>
    <row r="202" spans="3:26" ht="15.5" x14ac:dyDescent="0.35">
      <c r="C202" t="s">
        <v>66</v>
      </c>
      <c r="I202" s="6">
        <v>12.98</v>
      </c>
      <c r="J202" s="6">
        <v>21.35</v>
      </c>
      <c r="K202" s="6">
        <v>28.05</v>
      </c>
      <c r="L202" s="6">
        <v>33.42</v>
      </c>
      <c r="M202" s="6">
        <v>27.23</v>
      </c>
      <c r="N202" s="6">
        <v>39.14</v>
      </c>
      <c r="O202" s="6">
        <v>43.35</v>
      </c>
      <c r="P202" s="6">
        <v>38.03</v>
      </c>
      <c r="Q202" s="6">
        <v>60.89</v>
      </c>
      <c r="R202" s="6">
        <v>46.32</v>
      </c>
      <c r="S202" s="6">
        <v>48.24</v>
      </c>
      <c r="T202" s="6">
        <v>42.95</v>
      </c>
      <c r="U202" s="6">
        <v>37.06</v>
      </c>
      <c r="V202" s="6">
        <v>32.869999999999997</v>
      </c>
      <c r="W202" s="6">
        <v>34.450000000000003</v>
      </c>
      <c r="X202" s="6">
        <v>37.200000000000003</v>
      </c>
      <c r="Y202" s="6">
        <v>27.7</v>
      </c>
      <c r="Z202" s="6">
        <v>24.68</v>
      </c>
    </row>
    <row r="203" spans="3:26" ht="15.5" x14ac:dyDescent="0.35">
      <c r="C203" t="s">
        <v>69</v>
      </c>
      <c r="I203" s="6">
        <v>3.11</v>
      </c>
      <c r="J203" s="6">
        <v>2.35</v>
      </c>
      <c r="K203" s="6">
        <v>3.49</v>
      </c>
      <c r="L203" s="6">
        <v>4.3499999999999996</v>
      </c>
      <c r="M203" s="6">
        <v>3.96</v>
      </c>
      <c r="N203" s="6">
        <v>6.53</v>
      </c>
      <c r="O203" s="6">
        <v>7.47</v>
      </c>
      <c r="P203" s="6">
        <v>8.2899999999999991</v>
      </c>
      <c r="Q203" s="6">
        <v>10.35</v>
      </c>
      <c r="R203" s="6">
        <v>7.39</v>
      </c>
      <c r="S203" s="6">
        <v>7.74</v>
      </c>
      <c r="T203" s="6">
        <v>7.14</v>
      </c>
      <c r="U203" s="6">
        <v>6.45</v>
      </c>
      <c r="V203" s="6">
        <v>5.83</v>
      </c>
      <c r="W203" s="6">
        <v>6.11</v>
      </c>
      <c r="X203" s="6">
        <v>6.39</v>
      </c>
      <c r="Y203" s="6">
        <v>4.62</v>
      </c>
      <c r="Z203" s="6">
        <v>3.82</v>
      </c>
    </row>
    <row r="204" spans="3:26" ht="15.5" x14ac:dyDescent="0.35">
      <c r="C204" t="s">
        <v>248</v>
      </c>
      <c r="I204" s="5">
        <v>5260720000000</v>
      </c>
      <c r="J204" s="5">
        <v>4684890000000</v>
      </c>
      <c r="K204" s="5">
        <v>7232830000000</v>
      </c>
      <c r="L204" s="5">
        <v>8122790000000</v>
      </c>
      <c r="M204" s="6">
        <v>8756360000000.001</v>
      </c>
      <c r="N204" s="5">
        <v>10554450000000</v>
      </c>
      <c r="O204" s="5">
        <v>11250250000000</v>
      </c>
      <c r="P204" s="5">
        <v>13327950000000</v>
      </c>
    </row>
    <row r="205" spans="3:26" ht="15.5" x14ac:dyDescent="0.35">
      <c r="C205" t="s">
        <v>249</v>
      </c>
      <c r="I205" s="6">
        <v>0.38170000000000004</v>
      </c>
      <c r="J205" s="6">
        <v>0.20989999999999998</v>
      </c>
      <c r="K205" s="6">
        <v>0.28809999999999997</v>
      </c>
      <c r="L205" s="6">
        <v>0.29289999999999999</v>
      </c>
      <c r="M205" s="6">
        <v>0.30199999999999999</v>
      </c>
      <c r="N205" s="6">
        <v>0.34889999999999999</v>
      </c>
      <c r="O205" s="6">
        <v>0.35799999999999998</v>
      </c>
      <c r="P205" s="6">
        <v>0.46659999999999996</v>
      </c>
      <c r="Q205" s="6">
        <v>0.3705</v>
      </c>
      <c r="R205" s="6">
        <v>0.38159999999999994</v>
      </c>
      <c r="S205" s="6">
        <v>0.37200000000000005</v>
      </c>
      <c r="T205" s="6">
        <v>0.40179999999999999</v>
      </c>
      <c r="U205" s="6">
        <v>0.40100000000000002</v>
      </c>
      <c r="V205" s="6">
        <v>0.40380000000000005</v>
      </c>
      <c r="W205" s="6">
        <v>0.3972</v>
      </c>
      <c r="X205" s="6">
        <v>0.38900000000000001</v>
      </c>
      <c r="Y205" s="6">
        <v>0.40659999999999996</v>
      </c>
      <c r="Z205" s="6">
        <v>0.37079999999999996</v>
      </c>
    </row>
    <row r="206" spans="3:26" ht="15.5" x14ac:dyDescent="0.35">
      <c r="C206" t="s">
        <v>250</v>
      </c>
      <c r="I206" s="6">
        <v>1.7075</v>
      </c>
      <c r="J206" s="6">
        <v>1.5674000000000001</v>
      </c>
      <c r="K206" s="6">
        <v>1.4199000000000002</v>
      </c>
      <c r="L206" s="6">
        <v>1.3421000000000001</v>
      </c>
      <c r="M206" s="6">
        <v>1.3325</v>
      </c>
      <c r="N206" s="6">
        <v>1.4509000000000001</v>
      </c>
      <c r="O206" s="6">
        <v>1.3996999999999999</v>
      </c>
      <c r="P206" s="6">
        <v>1.2020999999999999</v>
      </c>
      <c r="Q206" s="6">
        <v>1.3540000000000001</v>
      </c>
      <c r="R206" s="6">
        <v>1.3585</v>
      </c>
      <c r="S206" s="6">
        <v>1.2121999999999999</v>
      </c>
      <c r="T206" s="6">
        <v>1.2478</v>
      </c>
      <c r="U206" s="6">
        <v>1.2581</v>
      </c>
      <c r="V206" s="6">
        <v>1.2195</v>
      </c>
      <c r="W206" s="6">
        <v>1.1323999999999999</v>
      </c>
      <c r="X206" s="6">
        <v>0.8367</v>
      </c>
      <c r="Y206" s="6">
        <v>0.82189999999999996</v>
      </c>
      <c r="Z206" s="6">
        <v>0.77790000000000004</v>
      </c>
    </row>
    <row r="207" spans="3:26" ht="15.5" x14ac:dyDescent="0.35">
      <c r="C207" t="s">
        <v>251</v>
      </c>
      <c r="I207" s="6">
        <v>0.91739999999999999</v>
      </c>
      <c r="J207" s="6">
        <v>0.78859999999999997</v>
      </c>
      <c r="K207" s="6">
        <v>1.1098000000000001</v>
      </c>
      <c r="L207" s="6">
        <v>1.1311</v>
      </c>
      <c r="M207" s="6">
        <v>1.1129</v>
      </c>
      <c r="N207" s="6">
        <v>1.2805000000000002</v>
      </c>
      <c r="O207" s="6">
        <v>1.2673000000000001</v>
      </c>
      <c r="P207" s="6">
        <v>1.6635</v>
      </c>
      <c r="Q207" s="6">
        <v>1.5513999999999999</v>
      </c>
      <c r="R207" s="6">
        <v>1.5183000000000002</v>
      </c>
      <c r="S207" s="6">
        <v>1.4411</v>
      </c>
      <c r="T207" s="6">
        <v>1.5008000000000001</v>
      </c>
      <c r="U207" s="6">
        <v>1.528</v>
      </c>
      <c r="V207" s="6">
        <v>1.5368000000000002</v>
      </c>
      <c r="W207" s="6">
        <v>1.3136000000000001</v>
      </c>
      <c r="X207" s="6">
        <v>1.0909</v>
      </c>
      <c r="Y207" s="6">
        <v>1.1325000000000001</v>
      </c>
      <c r="Z207" s="6">
        <v>2.0102000000000002</v>
      </c>
    </row>
    <row r="208" spans="3:26" ht="15.5" x14ac:dyDescent="0.35">
      <c r="C208" t="s">
        <v>252</v>
      </c>
      <c r="I208" s="6">
        <v>38.85</v>
      </c>
      <c r="J208" s="6">
        <v>52.68</v>
      </c>
      <c r="K208" s="6">
        <v>59.26</v>
      </c>
      <c r="L208" s="6">
        <v>82.96</v>
      </c>
      <c r="M208" s="6">
        <v>41.54</v>
      </c>
      <c r="N208" s="6">
        <v>37.99</v>
      </c>
      <c r="O208" s="6">
        <v>43.96</v>
      </c>
      <c r="P208" s="6">
        <v>113.02</v>
      </c>
      <c r="Q208" s="6">
        <v>74.37</v>
      </c>
      <c r="R208" s="6">
        <v>60.79</v>
      </c>
      <c r="S208" s="6">
        <v>65.87</v>
      </c>
      <c r="T208" s="6">
        <v>80.8</v>
      </c>
      <c r="U208" s="6">
        <v>356.32</v>
      </c>
      <c r="V208" s="6">
        <v>94.33</v>
      </c>
      <c r="W208" s="6">
        <v>205.86</v>
      </c>
      <c r="X208" s="6">
        <v>151.79</v>
      </c>
    </row>
    <row r="209" spans="2:26" ht="15.5" x14ac:dyDescent="0.35">
      <c r="C209" t="s">
        <v>63</v>
      </c>
      <c r="I209" s="6">
        <v>22.17</v>
      </c>
      <c r="J209" s="6">
        <v>33.46</v>
      </c>
      <c r="K209" s="6">
        <v>39.83</v>
      </c>
      <c r="L209" s="6">
        <v>44.86</v>
      </c>
      <c r="M209" s="6">
        <v>36.28</v>
      </c>
      <c r="N209" s="6">
        <v>56.79</v>
      </c>
      <c r="O209" s="6">
        <v>60.67</v>
      </c>
      <c r="P209" s="6">
        <v>45.71</v>
      </c>
      <c r="Q209" s="6">
        <v>82.44</v>
      </c>
      <c r="R209" s="6">
        <v>62.93</v>
      </c>
      <c r="S209" s="6">
        <v>58.48</v>
      </c>
      <c r="T209" s="6">
        <v>53.59</v>
      </c>
      <c r="U209" s="6">
        <v>46.63</v>
      </c>
      <c r="V209" s="6">
        <v>40.090000000000003</v>
      </c>
      <c r="W209" s="6">
        <v>39.020000000000003</v>
      </c>
      <c r="X209" s="6">
        <v>31.12</v>
      </c>
      <c r="Y209" s="6">
        <v>22.77</v>
      </c>
      <c r="Z209" s="6">
        <v>19.2</v>
      </c>
    </row>
    <row r="210" spans="2:26" ht="15.5" x14ac:dyDescent="0.35">
      <c r="C210" t="s">
        <v>60</v>
      </c>
      <c r="I210" s="6">
        <v>117.3</v>
      </c>
      <c r="J210" s="6">
        <v>56.34</v>
      </c>
      <c r="K210" s="6">
        <v>88.63</v>
      </c>
      <c r="L210" s="6">
        <v>104.78</v>
      </c>
      <c r="M210" s="6">
        <v>113.27</v>
      </c>
      <c r="N210" s="6">
        <v>129.41999999999999</v>
      </c>
      <c r="O210" s="6">
        <v>692.25</v>
      </c>
      <c r="P210" s="6">
        <v>993.2</v>
      </c>
      <c r="Q210" s="6">
        <v>678.03</v>
      </c>
      <c r="R210" s="6">
        <v>616.54999999999995</v>
      </c>
      <c r="S210" s="6">
        <v>632.67999999999995</v>
      </c>
      <c r="T210" s="6">
        <v>602.72</v>
      </c>
      <c r="U210" s="6">
        <v>557.62</v>
      </c>
      <c r="V210" s="6">
        <v>520.1</v>
      </c>
      <c r="W210" s="6">
        <v>481.86</v>
      </c>
      <c r="X210" s="6">
        <v>530.20000000000005</v>
      </c>
      <c r="Y210" s="6">
        <v>485.3</v>
      </c>
      <c r="Z210" s="6">
        <v>406.33</v>
      </c>
    </row>
    <row r="211" spans="2:26" ht="15.5" x14ac:dyDescent="0.35">
      <c r="C211" t="s">
        <v>253</v>
      </c>
      <c r="I211" s="6">
        <v>24.31</v>
      </c>
      <c r="J211" s="6">
        <v>41.09</v>
      </c>
      <c r="K211" s="6">
        <v>46.12</v>
      </c>
      <c r="L211" s="6">
        <v>51.4</v>
      </c>
      <c r="M211" s="6">
        <v>41.43</v>
      </c>
      <c r="N211" s="6">
        <v>62.77</v>
      </c>
      <c r="O211" s="6">
        <v>66.52</v>
      </c>
      <c r="P211" s="6">
        <v>48.91</v>
      </c>
      <c r="Q211" s="6">
        <v>90.35</v>
      </c>
      <c r="R211" s="6">
        <v>69.95</v>
      </c>
      <c r="S211" s="6">
        <v>65.13</v>
      </c>
      <c r="T211" s="6">
        <v>60.34</v>
      </c>
      <c r="U211" s="6">
        <v>53.43</v>
      </c>
      <c r="V211" s="6">
        <v>47.16</v>
      </c>
      <c r="W211" s="6">
        <v>47.33</v>
      </c>
      <c r="X211" s="6">
        <v>37.729999999999997</v>
      </c>
      <c r="Y211" s="6">
        <v>28.47</v>
      </c>
      <c r="Z211" s="6">
        <v>25.22</v>
      </c>
    </row>
    <row r="212" spans="2:26" ht="15.5" x14ac:dyDescent="0.35">
      <c r="C212" t="s">
        <v>254</v>
      </c>
      <c r="I212" s="6">
        <v>106.97</v>
      </c>
      <c r="J212" s="6">
        <v>45.87</v>
      </c>
      <c r="K212" s="6">
        <v>76.540000000000006</v>
      </c>
      <c r="L212" s="6">
        <v>91.44</v>
      </c>
      <c r="M212" s="6">
        <v>99.2</v>
      </c>
      <c r="N212" s="6">
        <v>117.1</v>
      </c>
      <c r="O212" s="6">
        <v>631.35</v>
      </c>
      <c r="P212" s="6">
        <v>928.18</v>
      </c>
      <c r="Q212" s="6">
        <v>618.69000000000005</v>
      </c>
      <c r="R212" s="6">
        <v>554.72</v>
      </c>
      <c r="S212" s="6">
        <v>568.08000000000004</v>
      </c>
      <c r="T212" s="6">
        <v>535.34</v>
      </c>
      <c r="U212" s="6">
        <v>486.61</v>
      </c>
      <c r="V212" s="6">
        <v>442.11</v>
      </c>
      <c r="W212" s="6">
        <v>397.18</v>
      </c>
      <c r="X212" s="6">
        <v>437.37</v>
      </c>
      <c r="Y212" s="6">
        <v>388.19</v>
      </c>
      <c r="Z212" s="6">
        <v>309.27</v>
      </c>
    </row>
    <row r="213" spans="2:26" ht="15.5" x14ac:dyDescent="0.35">
      <c r="C213" t="s">
        <v>255</v>
      </c>
      <c r="I213" s="5">
        <v>291000000000</v>
      </c>
      <c r="J213" s="5">
        <v>1488000000000</v>
      </c>
      <c r="K213" s="5">
        <v>210000000000</v>
      </c>
      <c r="L213" s="5">
        <v>636000000000</v>
      </c>
      <c r="M213" s="5">
        <v>1933000000000</v>
      </c>
      <c r="N213" s="5">
        <v>3128000000000</v>
      </c>
      <c r="O213" s="5">
        <v>3046000000000</v>
      </c>
      <c r="P213" s="5">
        <v>460000000000</v>
      </c>
      <c r="Q213" s="5">
        <v>3450000000000</v>
      </c>
      <c r="R213" s="5">
        <v>2393000000000</v>
      </c>
      <c r="S213" s="5">
        <v>1700000000000</v>
      </c>
      <c r="T213" s="5">
        <v>1250000000000</v>
      </c>
      <c r="U213" s="5">
        <v>977000000000</v>
      </c>
      <c r="V213" s="5">
        <v>1040000000000</v>
      </c>
      <c r="W213" s="5">
        <v>699000000000</v>
      </c>
      <c r="X213" s="5">
        <v>190000000000</v>
      </c>
    </row>
    <row r="214" spans="2:26" ht="15.5" x14ac:dyDescent="0.35">
      <c r="C214" t="s">
        <v>256</v>
      </c>
      <c r="I214" s="5">
        <v>354000000000</v>
      </c>
      <c r="J214" s="5">
        <v>493000000000</v>
      </c>
      <c r="K214" s="5">
        <v>541000000000</v>
      </c>
      <c r="L214" s="5">
        <v>648000000000</v>
      </c>
      <c r="M214" s="5">
        <v>804000000000</v>
      </c>
      <c r="N214" s="5">
        <v>1181000000000</v>
      </c>
      <c r="O214" s="5">
        <v>919000000000</v>
      </c>
      <c r="Y214" s="5">
        <v>134000000000</v>
      </c>
      <c r="Z214" s="5">
        <v>162000000000</v>
      </c>
    </row>
    <row r="215" spans="2:26" ht="15.5" x14ac:dyDescent="0.35">
      <c r="C215" t="s">
        <v>26</v>
      </c>
      <c r="I215" s="5">
        <v>645000000000</v>
      </c>
      <c r="J215" s="5">
        <v>1981000000000</v>
      </c>
      <c r="K215" s="5">
        <v>751000000000</v>
      </c>
      <c r="L215" s="5">
        <v>1284000000000</v>
      </c>
      <c r="M215" s="5">
        <v>2737000000000</v>
      </c>
      <c r="N215" s="5">
        <v>4309000000000</v>
      </c>
      <c r="O215" s="5">
        <v>3965000000000</v>
      </c>
      <c r="P215" s="5">
        <v>460000000000</v>
      </c>
      <c r="Q215" s="5">
        <v>3450000000000</v>
      </c>
      <c r="R215" s="5">
        <v>2393000000000</v>
      </c>
      <c r="S215" s="5">
        <v>1700000000000</v>
      </c>
      <c r="T215" s="5">
        <v>1250000000000</v>
      </c>
      <c r="U215" s="5">
        <v>977000000000</v>
      </c>
      <c r="V215" s="5">
        <v>1040000000000</v>
      </c>
      <c r="W215" s="5">
        <v>699000000000</v>
      </c>
      <c r="X215" s="5">
        <v>190000000000</v>
      </c>
      <c r="Y215" s="5">
        <v>134000000000</v>
      </c>
      <c r="Z215" s="5">
        <v>162000000000</v>
      </c>
    </row>
    <row r="216" spans="2:26" ht="15.5" x14ac:dyDescent="0.35">
      <c r="C216" t="s">
        <v>23</v>
      </c>
      <c r="I216" s="5">
        <v>-5061000000000</v>
      </c>
      <c r="J216" s="5">
        <v>1309000000000</v>
      </c>
      <c r="K216" s="5">
        <v>-270000000000</v>
      </c>
      <c r="L216" s="5">
        <v>781000000000</v>
      </c>
      <c r="M216" s="5">
        <v>2412000000000</v>
      </c>
      <c r="N216" s="5">
        <v>3465000000000</v>
      </c>
      <c r="O216" s="5">
        <v>3336000000000</v>
      </c>
      <c r="P216" s="5">
        <v>108000000000</v>
      </c>
      <c r="Q216" s="5">
        <v>3045000000000</v>
      </c>
      <c r="R216" s="5">
        <v>2019000000000</v>
      </c>
      <c r="S216" s="5">
        <v>1072000000000</v>
      </c>
      <c r="T216" s="5">
        <v>391000000000</v>
      </c>
      <c r="U216" s="5">
        <v>716000000000</v>
      </c>
      <c r="V216" s="5">
        <v>810000000000</v>
      </c>
      <c r="W216" s="5">
        <v>363000000000</v>
      </c>
      <c r="X216" s="5">
        <v>-128000000000</v>
      </c>
      <c r="Y216" s="5">
        <v>-724000000000</v>
      </c>
      <c r="Z216" s="5">
        <v>-560000000000</v>
      </c>
    </row>
    <row r="217" spans="2:26" ht="15.5" x14ac:dyDescent="0.35">
      <c r="C217" t="s">
        <v>257</v>
      </c>
      <c r="I217" s="5">
        <v>-3678000000000</v>
      </c>
      <c r="J217" s="5">
        <v>-6550000000000</v>
      </c>
      <c r="K217" s="5">
        <v>-5032000000000</v>
      </c>
      <c r="L217" s="5">
        <v>-4874000000000</v>
      </c>
      <c r="M217" s="5">
        <v>-4803000000000</v>
      </c>
      <c r="N217" s="5">
        <v>-4529000000000</v>
      </c>
      <c r="O217" s="5">
        <v>-4535000000000</v>
      </c>
      <c r="P217" s="5">
        <v>-2810000000000</v>
      </c>
      <c r="Q217" s="5">
        <v>-4591000000000</v>
      </c>
      <c r="R217" s="5">
        <v>-4290000000000</v>
      </c>
      <c r="S217" s="5">
        <v>-3504000000000</v>
      </c>
      <c r="T217" s="5">
        <v>-2528000000000</v>
      </c>
      <c r="U217" s="5">
        <v>-2557000000000</v>
      </c>
      <c r="V217" s="5">
        <v>-2500000000000</v>
      </c>
      <c r="W217" s="5">
        <v>-2028000000000</v>
      </c>
      <c r="X217" s="5">
        <v>-655000000000</v>
      </c>
      <c r="Y217" s="5">
        <v>144000000000</v>
      </c>
      <c r="Z217" s="5">
        <v>12000000000</v>
      </c>
    </row>
    <row r="218" spans="2:26" ht="15.5" x14ac:dyDescent="0.35">
      <c r="C218" t="s">
        <v>258</v>
      </c>
      <c r="I218" s="5">
        <v>5797000000000</v>
      </c>
      <c r="J218" s="5">
        <v>3960000000000</v>
      </c>
      <c r="K218" s="5">
        <v>7118000000000</v>
      </c>
      <c r="L218" s="5">
        <v>8061000000000</v>
      </c>
      <c r="M218" s="5">
        <v>7902000000000</v>
      </c>
      <c r="N218" s="5">
        <v>8364000000000</v>
      </c>
      <c r="O218" s="5">
        <v>8669000000000</v>
      </c>
      <c r="P218" s="5">
        <v>7915000000000</v>
      </c>
      <c r="Q218" s="5">
        <v>7060000000000</v>
      </c>
      <c r="R218" s="5">
        <v>6684000000000</v>
      </c>
      <c r="S218" s="5">
        <v>6299000000000</v>
      </c>
      <c r="T218" s="5">
        <v>6470000000000</v>
      </c>
      <c r="U218" s="5">
        <v>6242000000000</v>
      </c>
      <c r="V218" s="5">
        <v>5192000000000</v>
      </c>
      <c r="W218" s="5">
        <v>5462000000000</v>
      </c>
      <c r="X218" s="5">
        <v>3619000000000</v>
      </c>
      <c r="Y218" s="5">
        <v>3281000000000</v>
      </c>
      <c r="Z218" s="5">
        <v>2786000000000</v>
      </c>
    </row>
    <row r="219" spans="2:26" ht="15.5" x14ac:dyDescent="0.35">
      <c r="C219" t="s">
        <v>259</v>
      </c>
      <c r="I219" s="5">
        <v>-862000000000</v>
      </c>
      <c r="J219" s="5">
        <v>-1073000000000</v>
      </c>
      <c r="K219" s="5">
        <v>-835000000000</v>
      </c>
      <c r="L219" s="5">
        <v>-638000000000</v>
      </c>
      <c r="M219" s="5">
        <v>-687000000000</v>
      </c>
      <c r="N219" s="5">
        <v>-692000000000</v>
      </c>
      <c r="O219" s="5">
        <v>-1449000000000</v>
      </c>
      <c r="P219" s="5">
        <v>-1064000000000</v>
      </c>
      <c r="Q219" s="5">
        <v>-1609000000000</v>
      </c>
      <c r="R219" s="5">
        <v>-1787000000000</v>
      </c>
      <c r="S219" s="5">
        <v>-1472000000000</v>
      </c>
      <c r="T219" s="5">
        <v>-1126000000000</v>
      </c>
      <c r="U219" s="5">
        <v>-1185000000000</v>
      </c>
      <c r="V219" s="5">
        <v>-1145000000000</v>
      </c>
      <c r="W219" s="5">
        <v>-1692000000000</v>
      </c>
      <c r="X219" s="5">
        <v>-1312000000000</v>
      </c>
      <c r="Y219" s="5">
        <v>-704000000000</v>
      </c>
      <c r="Z219" s="5">
        <v>-970000000000</v>
      </c>
    </row>
    <row r="220" spans="2:26" ht="15.5" x14ac:dyDescent="0.35">
      <c r="C220" t="s">
        <v>15</v>
      </c>
      <c r="I220" s="5">
        <v>4935000000000</v>
      </c>
      <c r="J220" s="5">
        <v>2887000000000</v>
      </c>
      <c r="K220" s="5">
        <v>6283000000000</v>
      </c>
      <c r="L220" s="5">
        <v>7423000000000</v>
      </c>
      <c r="M220" s="5">
        <v>7215000000000</v>
      </c>
      <c r="N220" s="5">
        <v>7672000000000</v>
      </c>
      <c r="O220" s="5">
        <v>7220000000000</v>
      </c>
      <c r="P220" s="5">
        <v>6850000000000</v>
      </c>
      <c r="Q220" s="5">
        <v>5451000000000</v>
      </c>
      <c r="R220" s="5">
        <v>4897000000000</v>
      </c>
      <c r="S220" s="5">
        <v>4827000000000</v>
      </c>
      <c r="T220" s="5">
        <v>5344000000000</v>
      </c>
      <c r="U220" s="5">
        <v>5057000000000</v>
      </c>
      <c r="V220" s="5">
        <v>4047000000000</v>
      </c>
      <c r="W220" s="5">
        <v>3770000000000</v>
      </c>
      <c r="X220" s="5">
        <v>2307000000000</v>
      </c>
      <c r="Y220" s="5">
        <v>2577000000000</v>
      </c>
      <c r="Z220" s="5">
        <v>1816000000000</v>
      </c>
    </row>
    <row r="221" spans="2:26" ht="15.5" x14ac:dyDescent="0.35">
      <c r="C221" t="s">
        <v>17</v>
      </c>
      <c r="I221" s="6">
        <v>129.36000000000001</v>
      </c>
      <c r="J221" s="6">
        <v>75.680000000000007</v>
      </c>
      <c r="K221" s="6">
        <v>164.69</v>
      </c>
      <c r="L221" s="6">
        <v>194.57</v>
      </c>
      <c r="M221" s="6">
        <v>189.13</v>
      </c>
      <c r="N221" s="6">
        <v>201.1</v>
      </c>
      <c r="O221" s="6">
        <v>946.29</v>
      </c>
      <c r="P221" s="6">
        <v>897.8</v>
      </c>
      <c r="Q221" s="6">
        <v>714.4</v>
      </c>
      <c r="R221" s="6">
        <v>641.83000000000004</v>
      </c>
      <c r="S221" s="6">
        <v>632.58000000000004</v>
      </c>
      <c r="T221" s="6">
        <v>700.46</v>
      </c>
      <c r="U221" s="6">
        <v>662.73</v>
      </c>
      <c r="V221" s="6">
        <v>530.36</v>
      </c>
      <c r="W221" s="6">
        <v>494.06</v>
      </c>
      <c r="X221" s="6">
        <v>302.33</v>
      </c>
      <c r="Y221" s="6">
        <v>337.69</v>
      </c>
      <c r="Z221" s="6">
        <v>238.02</v>
      </c>
    </row>
    <row r="223" spans="2:26" ht="15.5" x14ac:dyDescent="0.35">
      <c r="B223" t="s">
        <v>260</v>
      </c>
      <c r="C223" t="s">
        <v>261</v>
      </c>
      <c r="D223" s="5">
        <v>1231000000000</v>
      </c>
      <c r="E223" s="5">
        <v>829000000000</v>
      </c>
      <c r="F223" s="5">
        <v>2141000000000</v>
      </c>
      <c r="G223" s="5">
        <v>4306000000000</v>
      </c>
      <c r="H223" s="5">
        <v>5601000000000</v>
      </c>
      <c r="I223" s="5">
        <v>7641000000000</v>
      </c>
      <c r="J223" s="5">
        <v>3369000000000</v>
      </c>
      <c r="K223" s="5">
        <v>4801000000000</v>
      </c>
      <c r="L223" s="5">
        <v>5365000000000</v>
      </c>
      <c r="M223" s="5">
        <v>5758000000000</v>
      </c>
      <c r="N223" s="5">
        <v>7164000000000</v>
      </c>
      <c r="O223" s="5">
        <v>7393000000000</v>
      </c>
      <c r="P223" s="5">
        <v>9109000000000</v>
      </c>
      <c r="Q223" s="5">
        <v>7005000000000</v>
      </c>
    </row>
    <row r="224" spans="2:26" ht="15.5" x14ac:dyDescent="0.35">
      <c r="C224" t="s">
        <v>444</v>
      </c>
      <c r="H224" s="5">
        <v>201</v>
      </c>
      <c r="I224" s="5">
        <v>201</v>
      </c>
      <c r="J224" s="5">
        <v>88</v>
      </c>
      <c r="K224" s="5">
        <v>140</v>
      </c>
      <c r="L224" s="5">
        <v>140</v>
      </c>
      <c r="M224" s="5">
        <v>150</v>
      </c>
      <c r="N224" s="5">
        <v>187</v>
      </c>
      <c r="O224" s="5">
        <v>193</v>
      </c>
      <c r="P224" s="5">
        <v>237</v>
      </c>
      <c r="Q224" s="5">
        <v>183</v>
      </c>
    </row>
    <row r="225" spans="3:17" ht="15.5" x14ac:dyDescent="0.35">
      <c r="C225" t="s">
        <v>71</v>
      </c>
      <c r="H225" s="6">
        <v>1.369</v>
      </c>
      <c r="I225" s="6">
        <v>1.0034999999999998</v>
      </c>
      <c r="J225" s="6">
        <v>0.99659999999999993</v>
      </c>
      <c r="K225" s="6">
        <v>1.1125</v>
      </c>
      <c r="L225" s="6">
        <v>0.99560000000000004</v>
      </c>
      <c r="M225" s="6">
        <v>0.99379999999999991</v>
      </c>
      <c r="N225" s="6">
        <v>0.99590000000000001</v>
      </c>
      <c r="O225" s="6">
        <v>0.996</v>
      </c>
      <c r="P225" s="6">
        <v>0.99250000000000005</v>
      </c>
      <c r="Q225" s="6">
        <v>0.99670000000000003</v>
      </c>
    </row>
    <row r="226" spans="3:17" ht="15.5" x14ac:dyDescent="0.35">
      <c r="C226" t="s">
        <v>445</v>
      </c>
      <c r="H226" s="6">
        <v>0.14360000000000001</v>
      </c>
      <c r="I226" s="6">
        <v>0.1207</v>
      </c>
      <c r="J226" s="6">
        <v>5.6399999999999999E-2</v>
      </c>
      <c r="K226" s="6">
        <v>4.6399999999999997E-2</v>
      </c>
      <c r="L226" s="6">
        <v>3.2500000000000001E-2</v>
      </c>
      <c r="M226" s="6">
        <v>3.0200000000000001E-2</v>
      </c>
      <c r="N226" s="6">
        <v>3.32E-2</v>
      </c>
      <c r="O226" s="6">
        <v>2.35E-2</v>
      </c>
      <c r="P226" s="6">
        <v>2.7200000000000002E-2</v>
      </c>
      <c r="Q226" s="6">
        <v>2.0099999999999996E-2</v>
      </c>
    </row>
    <row r="227" spans="3:17" ht="15.5" x14ac:dyDescent="0.35">
      <c r="C227" t="s">
        <v>51</v>
      </c>
      <c r="D227" s="6">
        <v>32.28</v>
      </c>
      <c r="E227" s="6">
        <v>21.73</v>
      </c>
      <c r="F227" s="6">
        <v>56.11</v>
      </c>
      <c r="G227" s="6">
        <v>112.87</v>
      </c>
      <c r="H227" s="6">
        <v>146.83000000000001</v>
      </c>
      <c r="I227" s="6">
        <v>200.29</v>
      </c>
      <c r="J227" s="6">
        <v>88.3</v>
      </c>
      <c r="K227" s="6">
        <v>125.84</v>
      </c>
      <c r="L227" s="6">
        <v>140.62</v>
      </c>
      <c r="M227" s="6">
        <v>150.93</v>
      </c>
      <c r="N227" s="6">
        <v>187.77</v>
      </c>
      <c r="O227" s="6">
        <v>193.78</v>
      </c>
      <c r="P227" s="6">
        <v>238.78</v>
      </c>
      <c r="Q227" s="6">
        <v>183.61</v>
      </c>
    </row>
    <row r="228" spans="3:17" ht="15.5" x14ac:dyDescent="0.35">
      <c r="C228" t="s">
        <v>73</v>
      </c>
      <c r="H228" s="5">
        <v>201</v>
      </c>
      <c r="I228" s="5">
        <v>201</v>
      </c>
      <c r="J228" s="5">
        <v>88</v>
      </c>
      <c r="K228" s="5">
        <v>140</v>
      </c>
      <c r="L228" s="5">
        <v>140</v>
      </c>
      <c r="M228" s="5">
        <v>150</v>
      </c>
      <c r="N228" s="5">
        <v>187</v>
      </c>
      <c r="O228" s="5">
        <v>193</v>
      </c>
      <c r="P228" s="5">
        <v>237</v>
      </c>
      <c r="Q228" s="5">
        <v>183</v>
      </c>
    </row>
    <row r="229" spans="3:17" ht="15.5" x14ac:dyDescent="0.35">
      <c r="C229" t="s">
        <v>446</v>
      </c>
      <c r="H229" s="6">
        <v>1.369</v>
      </c>
      <c r="I229" s="6">
        <v>1.0034999999999998</v>
      </c>
      <c r="J229" s="6">
        <v>0.99659999999999993</v>
      </c>
      <c r="K229" s="6">
        <v>1.1125</v>
      </c>
      <c r="L229" s="6">
        <v>0.99560000000000004</v>
      </c>
      <c r="M229" s="6">
        <v>0.99379999999999991</v>
      </c>
      <c r="N229" s="6">
        <v>0.99590000000000001</v>
      </c>
      <c r="O229" s="6">
        <v>0.996</v>
      </c>
      <c r="P229" s="6">
        <v>0.99250000000000005</v>
      </c>
      <c r="Q229" s="6">
        <v>0.99670000000000003</v>
      </c>
    </row>
    <row r="230" spans="3:17" ht="15.5" x14ac:dyDescent="0.35">
      <c r="C230" t="s">
        <v>447</v>
      </c>
      <c r="H230" s="6">
        <v>0.14360000000000001</v>
      </c>
      <c r="I230" s="6">
        <v>0.1207</v>
      </c>
      <c r="J230" s="6">
        <v>5.6399999999999999E-2</v>
      </c>
      <c r="K230" s="6">
        <v>4.6399999999999997E-2</v>
      </c>
      <c r="L230" s="6">
        <v>3.2500000000000001E-2</v>
      </c>
      <c r="M230" s="6">
        <v>3.0200000000000001E-2</v>
      </c>
      <c r="N230" s="6">
        <v>3.32E-2</v>
      </c>
      <c r="O230" s="6">
        <v>2.35E-2</v>
      </c>
      <c r="P230" s="6">
        <v>2.7200000000000002E-2</v>
      </c>
      <c r="Q230" s="6">
        <v>2.0099999999999996E-2</v>
      </c>
    </row>
    <row r="231" spans="3:17" ht="15.5" x14ac:dyDescent="0.35">
      <c r="C231" t="s">
        <v>262</v>
      </c>
      <c r="D231" s="5">
        <v>8852000000000</v>
      </c>
      <c r="E231" s="5">
        <v>8457000000000</v>
      </c>
      <c r="F231" s="5">
        <v>8443000000000</v>
      </c>
      <c r="G231" s="5">
        <v>7913000000000</v>
      </c>
      <c r="H231" s="5">
        <v>34335000000000</v>
      </c>
      <c r="I231" s="5">
        <v>31943000000000</v>
      </c>
      <c r="J231" s="5">
        <v>30623000000000</v>
      </c>
      <c r="K231" s="5">
        <v>38611000000000</v>
      </c>
      <c r="L231" s="5">
        <v>41219000000000</v>
      </c>
      <c r="M231" s="5">
        <v>39546000000000</v>
      </c>
      <c r="N231" s="5">
        <v>42972000000000</v>
      </c>
      <c r="O231" s="5">
        <v>42923000000000</v>
      </c>
      <c r="P231" s="5">
        <v>41802000000000</v>
      </c>
      <c r="Q231" s="5">
        <v>41205000000000</v>
      </c>
    </row>
    <row r="232" spans="3:17" ht="15.5" x14ac:dyDescent="0.35">
      <c r="C232" t="s">
        <v>448</v>
      </c>
      <c r="H232" s="5">
        <v>201</v>
      </c>
      <c r="I232" s="5">
        <v>201</v>
      </c>
      <c r="J232" s="5">
        <v>88</v>
      </c>
      <c r="K232" s="5">
        <v>140</v>
      </c>
      <c r="L232" s="5">
        <v>140</v>
      </c>
      <c r="M232" s="5">
        <v>150</v>
      </c>
      <c r="N232" s="5">
        <v>187</v>
      </c>
      <c r="O232" s="5">
        <v>193</v>
      </c>
      <c r="P232" s="5">
        <v>237</v>
      </c>
      <c r="Q232" s="5">
        <v>183</v>
      </c>
    </row>
    <row r="233" spans="3:17" ht="15.5" x14ac:dyDescent="0.35">
      <c r="C233" t="s">
        <v>449</v>
      </c>
      <c r="H233" s="6">
        <v>1.369</v>
      </c>
      <c r="I233" s="6">
        <v>1.0034999999999998</v>
      </c>
      <c r="J233" s="6">
        <v>0.99659999999999993</v>
      </c>
      <c r="K233" s="6">
        <v>1.1125</v>
      </c>
      <c r="L233" s="6">
        <v>0.99560000000000004</v>
      </c>
      <c r="M233" s="6">
        <v>0.99379999999999991</v>
      </c>
      <c r="N233" s="6">
        <v>0.99590000000000001</v>
      </c>
      <c r="O233" s="6">
        <v>0.996</v>
      </c>
      <c r="P233" s="6">
        <v>0.99250000000000005</v>
      </c>
      <c r="Q233" s="6">
        <v>0.99670000000000003</v>
      </c>
    </row>
    <row r="234" spans="3:17" ht="15.5" x14ac:dyDescent="0.35">
      <c r="C234" t="s">
        <v>450</v>
      </c>
      <c r="H234" s="6">
        <v>0.14360000000000001</v>
      </c>
      <c r="I234" s="6">
        <v>0.1207</v>
      </c>
      <c r="J234" s="6">
        <v>5.6399999999999999E-2</v>
      </c>
      <c r="K234" s="6">
        <v>4.6399999999999997E-2</v>
      </c>
      <c r="L234" s="6">
        <v>3.2500000000000001E-2</v>
      </c>
      <c r="M234" s="6">
        <v>3.0200000000000001E-2</v>
      </c>
      <c r="N234" s="6">
        <v>3.32E-2</v>
      </c>
      <c r="O234" s="6">
        <v>2.35E-2</v>
      </c>
      <c r="P234" s="6">
        <v>2.7200000000000002E-2</v>
      </c>
      <c r="Q234" s="6">
        <v>2.0099999999999996E-2</v>
      </c>
    </row>
    <row r="235" spans="3:17" ht="15.5" x14ac:dyDescent="0.35">
      <c r="C235" t="s">
        <v>344</v>
      </c>
      <c r="I235" s="6">
        <v>9.5399999999999991</v>
      </c>
    </row>
    <row r="236" spans="3:17" ht="15.5" x14ac:dyDescent="0.35">
      <c r="C236" t="s">
        <v>345</v>
      </c>
      <c r="I236" s="6">
        <v>6.28</v>
      </c>
    </row>
    <row r="237" spans="3:17" ht="15.5" x14ac:dyDescent="0.35">
      <c r="C237" t="s">
        <v>831</v>
      </c>
      <c r="I237" s="6">
        <v>12.71</v>
      </c>
    </row>
    <row r="238" spans="3:17" ht="15.5" x14ac:dyDescent="0.35">
      <c r="C238" t="s">
        <v>263</v>
      </c>
      <c r="I238" s="6">
        <v>6.95</v>
      </c>
    </row>
    <row r="239" spans="3:17" ht="15.5" x14ac:dyDescent="0.35">
      <c r="C239" t="s">
        <v>346</v>
      </c>
      <c r="I239" s="6">
        <v>0.1593</v>
      </c>
    </row>
    <row r="240" spans="3:17" ht="15.5" x14ac:dyDescent="0.35">
      <c r="C240" t="s">
        <v>347</v>
      </c>
      <c r="I240" s="6">
        <v>1.59</v>
      </c>
    </row>
    <row r="241" spans="3:9" ht="15.5" x14ac:dyDescent="0.35">
      <c r="C241" t="s">
        <v>348</v>
      </c>
      <c r="I241" s="6">
        <v>12.7</v>
      </c>
    </row>
    <row r="242" spans="3:9" ht="15.5" x14ac:dyDescent="0.35">
      <c r="C242" t="s">
        <v>349</v>
      </c>
      <c r="I242" s="6">
        <v>11.99</v>
      </c>
    </row>
    <row r="243" spans="3:9" ht="15.5" x14ac:dyDescent="0.35">
      <c r="C243" t="s">
        <v>350</v>
      </c>
      <c r="I243" s="6">
        <v>17.34</v>
      </c>
    </row>
    <row r="244" spans="3:9" ht="15.5" x14ac:dyDescent="0.35">
      <c r="C244" t="s">
        <v>351</v>
      </c>
      <c r="I244" s="6">
        <v>11.1</v>
      </c>
    </row>
    <row r="245" spans="3:9" ht="15.5" x14ac:dyDescent="0.35">
      <c r="C245" t="s">
        <v>264</v>
      </c>
      <c r="I245" s="5">
        <v>10</v>
      </c>
    </row>
    <row r="246" spans="3:9" ht="15.5" x14ac:dyDescent="0.35">
      <c r="C246" t="s">
        <v>451</v>
      </c>
      <c r="I246" s="6">
        <v>0.05</v>
      </c>
    </row>
    <row r="247" spans="3:9" ht="15.5" x14ac:dyDescent="0.35">
      <c r="C247" t="s">
        <v>452</v>
      </c>
      <c r="I247" s="6">
        <v>0.5</v>
      </c>
    </row>
    <row r="248" spans="3:9" ht="15.5" x14ac:dyDescent="0.35">
      <c r="C248" t="s">
        <v>832</v>
      </c>
      <c r="I248" s="6">
        <v>-0.24</v>
      </c>
    </row>
    <row r="249" spans="3:9" ht="15.5" x14ac:dyDescent="0.35">
      <c r="C249" t="s">
        <v>352</v>
      </c>
      <c r="I249" s="6">
        <v>222.99</v>
      </c>
    </row>
    <row r="250" spans="3:9" ht="15.5" x14ac:dyDescent="0.35">
      <c r="C250" t="s">
        <v>353</v>
      </c>
      <c r="I250" s="6">
        <v>146.83000000000001</v>
      </c>
    </row>
    <row r="251" spans="3:9" ht="15.5" x14ac:dyDescent="0.35">
      <c r="C251" t="s">
        <v>354</v>
      </c>
      <c r="I251" s="6">
        <v>882.43</v>
      </c>
    </row>
    <row r="252" spans="3:9" ht="15.5" x14ac:dyDescent="0.35">
      <c r="C252" t="s">
        <v>355</v>
      </c>
      <c r="D252" s="6">
        <v>53.08</v>
      </c>
    </row>
    <row r="253" spans="3:9" ht="15.5" x14ac:dyDescent="0.35">
      <c r="C253" t="s">
        <v>356</v>
      </c>
      <c r="I253" s="6">
        <v>110.23</v>
      </c>
    </row>
    <row r="254" spans="3:9" ht="15.5" x14ac:dyDescent="0.35">
      <c r="C254" t="s">
        <v>357</v>
      </c>
      <c r="I254" s="6">
        <v>80.75</v>
      </c>
    </row>
    <row r="255" spans="3:9" ht="15.5" x14ac:dyDescent="0.35">
      <c r="C255" t="s">
        <v>265</v>
      </c>
      <c r="D255" s="6">
        <v>0.68</v>
      </c>
    </row>
    <row r="256" spans="3:9" ht="15.5" x14ac:dyDescent="0.35">
      <c r="C256" t="s">
        <v>266</v>
      </c>
      <c r="D256" s="6">
        <v>0.47</v>
      </c>
    </row>
    <row r="257" spans="3:9" ht="15.5" x14ac:dyDescent="0.35">
      <c r="C257" t="s">
        <v>267</v>
      </c>
      <c r="D257" s="6">
        <v>0.13</v>
      </c>
    </row>
    <row r="258" spans="3:9" ht="15.5" x14ac:dyDescent="0.35">
      <c r="C258" t="s">
        <v>268</v>
      </c>
      <c r="D258" s="6">
        <v>0.09</v>
      </c>
    </row>
    <row r="259" spans="3:9" ht="15.5" x14ac:dyDescent="0.35">
      <c r="C259" t="s">
        <v>269</v>
      </c>
      <c r="D259" s="6">
        <v>3.33</v>
      </c>
    </row>
    <row r="260" spans="3:9" ht="15.5" x14ac:dyDescent="0.35">
      <c r="C260" t="s">
        <v>270</v>
      </c>
      <c r="D260" s="6">
        <v>0.03</v>
      </c>
    </row>
    <row r="261" spans="3:9" ht="15.5" x14ac:dyDescent="0.35">
      <c r="C261" t="s">
        <v>271</v>
      </c>
      <c r="D261" s="6">
        <v>4.33</v>
      </c>
    </row>
    <row r="262" spans="3:9" ht="15.5" x14ac:dyDescent="0.35">
      <c r="C262" t="s">
        <v>272</v>
      </c>
      <c r="I262" s="6">
        <v>109.74</v>
      </c>
    </row>
    <row r="263" spans="3:9" ht="15.5" x14ac:dyDescent="0.35">
      <c r="C263" t="s">
        <v>13</v>
      </c>
      <c r="D263" s="5">
        <v>1007000000000</v>
      </c>
    </row>
    <row r="264" spans="3:9" ht="15.5" x14ac:dyDescent="0.35">
      <c r="C264" t="s">
        <v>358</v>
      </c>
      <c r="I264" s="6">
        <v>1.39</v>
      </c>
    </row>
    <row r="265" spans="3:9" ht="15.5" x14ac:dyDescent="0.35">
      <c r="C265" t="s">
        <v>273</v>
      </c>
      <c r="I265" s="6">
        <v>0.4672</v>
      </c>
    </row>
    <row r="266" spans="3:9" ht="15.5" x14ac:dyDescent="0.35">
      <c r="C266" t="s">
        <v>274</v>
      </c>
      <c r="I266" s="6">
        <v>2.0228999999999999</v>
      </c>
    </row>
    <row r="267" spans="3:9" ht="15.5" x14ac:dyDescent="0.35">
      <c r="C267" t="s">
        <v>275</v>
      </c>
      <c r="I267" s="6">
        <v>0.91980000000000006</v>
      </c>
    </row>
    <row r="268" spans="3:9" ht="15.5" x14ac:dyDescent="0.35">
      <c r="C268" t="s">
        <v>359</v>
      </c>
      <c r="I268" s="6">
        <v>0.90980000000000005</v>
      </c>
    </row>
    <row r="269" spans="3:9" ht="15.5" x14ac:dyDescent="0.35">
      <c r="C269" t="s">
        <v>276</v>
      </c>
      <c r="D269" s="6">
        <v>22.42</v>
      </c>
    </row>
    <row r="270" spans="3:9" ht="15.5" x14ac:dyDescent="0.35">
      <c r="C270" t="s">
        <v>277</v>
      </c>
      <c r="D270" s="6">
        <v>44.36</v>
      </c>
    </row>
    <row r="271" spans="3:9" ht="15.5" x14ac:dyDescent="0.35">
      <c r="C271" t="s">
        <v>278</v>
      </c>
      <c r="D271" s="6">
        <v>107.96</v>
      </c>
    </row>
    <row r="272" spans="3:9" ht="15.5" x14ac:dyDescent="0.35">
      <c r="C272" t="s">
        <v>279</v>
      </c>
      <c r="D272" s="6">
        <v>-41.18</v>
      </c>
    </row>
    <row r="273" spans="3:9" ht="15.5" x14ac:dyDescent="0.35">
      <c r="C273" t="s">
        <v>280</v>
      </c>
      <c r="D273" s="6">
        <v>4.0599999999999996</v>
      </c>
    </row>
    <row r="274" spans="3:9" ht="15.5" x14ac:dyDescent="0.35">
      <c r="C274" t="s">
        <v>281</v>
      </c>
      <c r="I274" s="6">
        <v>1.94</v>
      </c>
    </row>
    <row r="275" spans="3:9" ht="15.5" x14ac:dyDescent="0.35">
      <c r="C275" t="s">
        <v>282</v>
      </c>
      <c r="I275" s="6">
        <v>7.55</v>
      </c>
    </row>
    <row r="276" spans="3:9" ht="15.5" x14ac:dyDescent="0.35">
      <c r="C276" t="s">
        <v>47</v>
      </c>
      <c r="I276" s="5">
        <v>53410000000000</v>
      </c>
    </row>
    <row r="277" spans="3:9" ht="15.5" x14ac:dyDescent="0.35">
      <c r="C277" t="s">
        <v>283</v>
      </c>
      <c r="I277" s="5">
        <v>51946000000000</v>
      </c>
    </row>
    <row r="278" spans="3:9" ht="15.5" x14ac:dyDescent="0.35">
      <c r="C278" t="s">
        <v>284</v>
      </c>
      <c r="I278" s="5">
        <v>38150000000</v>
      </c>
    </row>
    <row r="279" spans="3:9" ht="15.5" x14ac:dyDescent="0.35">
      <c r="C279" t="s">
        <v>285</v>
      </c>
      <c r="I279" s="6">
        <v>0.1406</v>
      </c>
    </row>
    <row r="280" spans="3:9" ht="15.5" x14ac:dyDescent="0.35">
      <c r="C280" t="s">
        <v>286</v>
      </c>
      <c r="D280" s="6">
        <v>0.42330000000000001</v>
      </c>
    </row>
    <row r="281" spans="3:9" ht="15.5" x14ac:dyDescent="0.35">
      <c r="C281" t="s">
        <v>287</v>
      </c>
      <c r="D281" s="6">
        <v>0.16940000000000002</v>
      </c>
    </row>
    <row r="282" spans="3:9" ht="15.5" x14ac:dyDescent="0.35">
      <c r="C282" t="s">
        <v>288</v>
      </c>
      <c r="D282" s="6">
        <v>0.1391</v>
      </c>
    </row>
    <row r="283" spans="3:9" ht="15.5" x14ac:dyDescent="0.35">
      <c r="C283" t="s">
        <v>453</v>
      </c>
      <c r="D283" s="6">
        <v>7.3700000000000002E-2</v>
      </c>
    </row>
    <row r="284" spans="3:9" ht="15.5" x14ac:dyDescent="0.35">
      <c r="C284" t="s">
        <v>289</v>
      </c>
      <c r="D284" s="6">
        <v>-9.0700000000000003E-2</v>
      </c>
    </row>
    <row r="285" spans="3:9" ht="15.5" x14ac:dyDescent="0.35">
      <c r="C285" t="s">
        <v>360</v>
      </c>
      <c r="D285" s="6">
        <v>4.3799999999999999E-2</v>
      </c>
    </row>
    <row r="286" spans="3:9" ht="15.5" x14ac:dyDescent="0.35">
      <c r="C286" t="s">
        <v>290</v>
      </c>
      <c r="I286" s="5">
        <v>114</v>
      </c>
    </row>
    <row r="287" spans="3:9" ht="15.5" x14ac:dyDescent="0.35">
      <c r="C287" t="s">
        <v>454</v>
      </c>
      <c r="I287" s="5">
        <v>201</v>
      </c>
    </row>
    <row r="288" spans="3:9" ht="15.5" x14ac:dyDescent="0.35">
      <c r="C288" t="s">
        <v>455</v>
      </c>
      <c r="I288" s="6">
        <v>1.369</v>
      </c>
    </row>
    <row r="289" spans="3:9" ht="15.5" x14ac:dyDescent="0.35">
      <c r="C289" t="s">
        <v>456</v>
      </c>
      <c r="I289" s="6">
        <v>0.14360000000000001</v>
      </c>
    </row>
    <row r="290" spans="3:9" ht="15.5" x14ac:dyDescent="0.35">
      <c r="C290" t="s">
        <v>291</v>
      </c>
      <c r="I290" t="s">
        <v>867</v>
      </c>
    </row>
    <row r="291" spans="3:9" ht="15.5" x14ac:dyDescent="0.35">
      <c r="C291" t="s">
        <v>293</v>
      </c>
      <c r="I291" s="5">
        <v>6</v>
      </c>
    </row>
    <row r="292" spans="3:9" ht="15.5" x14ac:dyDescent="0.35">
      <c r="C292" t="s">
        <v>294</v>
      </c>
      <c r="I292" s="6">
        <v>0.28999999999999998</v>
      </c>
    </row>
    <row r="293" spans="3:9" ht="15.5" x14ac:dyDescent="0.35">
      <c r="C293" t="s">
        <v>295</v>
      </c>
      <c r="I293" s="6">
        <v>0.97</v>
      </c>
    </row>
    <row r="294" spans="3:9" ht="15.5" x14ac:dyDescent="0.35">
      <c r="C294" t="s">
        <v>458</v>
      </c>
      <c r="I294" s="6">
        <v>0.83</v>
      </c>
    </row>
    <row r="295" spans="3:9" ht="15.5" x14ac:dyDescent="0.35">
      <c r="C295" t="s">
        <v>296</v>
      </c>
      <c r="I295" s="6">
        <v>0.55000000000000004</v>
      </c>
    </row>
    <row r="296" spans="3:9" ht="15.5" x14ac:dyDescent="0.35">
      <c r="C296" t="s">
        <v>361</v>
      </c>
      <c r="I296" s="6">
        <v>0.45</v>
      </c>
    </row>
    <row r="297" spans="3:9" ht="15.5" x14ac:dyDescent="0.35">
      <c r="C297" t="s">
        <v>297</v>
      </c>
      <c r="I297" s="6">
        <v>0.05</v>
      </c>
    </row>
    <row r="298" spans="3:9" ht="15.5" x14ac:dyDescent="0.35">
      <c r="C298" t="s">
        <v>298</v>
      </c>
      <c r="I298" s="6">
        <v>0.41</v>
      </c>
    </row>
    <row r="299" spans="3:9" ht="15.5" x14ac:dyDescent="0.35">
      <c r="C299" t="s">
        <v>299</v>
      </c>
      <c r="I299" s="5">
        <v>33665000000000</v>
      </c>
    </row>
    <row r="300" spans="3:9" ht="15.5" x14ac:dyDescent="0.35">
      <c r="C300" t="s">
        <v>300</v>
      </c>
      <c r="I300" s="5">
        <v>14877000000000</v>
      </c>
    </row>
    <row r="301" spans="3:9" ht="15.5" x14ac:dyDescent="0.35">
      <c r="C301" t="s">
        <v>301</v>
      </c>
      <c r="I301" s="5">
        <v>5194000000000</v>
      </c>
    </row>
    <row r="302" spans="3:9" ht="15.5" x14ac:dyDescent="0.35">
      <c r="C302" t="s">
        <v>302</v>
      </c>
      <c r="I302" s="5">
        <v>8507000000000</v>
      </c>
    </row>
    <row r="303" spans="3:9" ht="15.5" x14ac:dyDescent="0.35">
      <c r="C303" t="s">
        <v>303</v>
      </c>
      <c r="D303" s="5">
        <v>2025000000000</v>
      </c>
    </row>
    <row r="304" spans="3:9" ht="15.5" x14ac:dyDescent="0.35">
      <c r="C304" t="s">
        <v>304</v>
      </c>
      <c r="D304" s="5">
        <v>18208000000000</v>
      </c>
    </row>
    <row r="305" spans="3:9" ht="15.5" x14ac:dyDescent="0.35">
      <c r="C305" t="s">
        <v>305</v>
      </c>
      <c r="D305" s="5">
        <v>14003000000000</v>
      </c>
    </row>
    <row r="306" spans="3:9" ht="15.5" x14ac:dyDescent="0.35">
      <c r="C306" t="s">
        <v>245</v>
      </c>
      <c r="D306" s="5">
        <v>-3970000000000</v>
      </c>
    </row>
    <row r="307" spans="3:9" ht="15.5" x14ac:dyDescent="0.35">
      <c r="C307" t="s">
        <v>306</v>
      </c>
      <c r="I307" s="5">
        <v>4205000000000</v>
      </c>
    </row>
    <row r="308" spans="3:9" ht="15.5" x14ac:dyDescent="0.35">
      <c r="C308" t="s">
        <v>243</v>
      </c>
      <c r="D308" s="5">
        <v>376000000000</v>
      </c>
    </row>
    <row r="309" spans="3:9" ht="15.5" x14ac:dyDescent="0.35">
      <c r="C309" t="s">
        <v>242</v>
      </c>
      <c r="D309" s="5">
        <v>185000000000</v>
      </c>
    </row>
    <row r="310" spans="3:9" ht="15.5" x14ac:dyDescent="0.35">
      <c r="C310" t="s">
        <v>24</v>
      </c>
      <c r="D310" s="5">
        <v>562000000000</v>
      </c>
    </row>
    <row r="311" spans="3:9" ht="15.5" x14ac:dyDescent="0.35">
      <c r="C311" t="s">
        <v>21</v>
      </c>
      <c r="D311" s="5">
        <v>-1464000000000</v>
      </c>
    </row>
    <row r="312" spans="3:9" ht="15.5" x14ac:dyDescent="0.35">
      <c r="C312" t="s">
        <v>244</v>
      </c>
      <c r="I312" s="5">
        <v>4205000000000</v>
      </c>
    </row>
    <row r="313" spans="3:9" ht="15.5" x14ac:dyDescent="0.35">
      <c r="C313" t="s">
        <v>307</v>
      </c>
      <c r="I313" s="5">
        <v>4453000000000</v>
      </c>
    </row>
    <row r="314" spans="3:9" ht="15.5" x14ac:dyDescent="0.35">
      <c r="C314" t="s">
        <v>308</v>
      </c>
      <c r="I314" s="5">
        <v>5512000000000</v>
      </c>
    </row>
    <row r="315" spans="3:9" ht="15.5" x14ac:dyDescent="0.35">
      <c r="C315" t="s">
        <v>309</v>
      </c>
      <c r="I315" s="5">
        <v>-8820000000000</v>
      </c>
    </row>
    <row r="316" spans="3:9" ht="15.5" x14ac:dyDescent="0.35">
      <c r="C316" t="s">
        <v>310</v>
      </c>
      <c r="I316" s="5">
        <v>-1372000000000</v>
      </c>
    </row>
    <row r="317" spans="3:9" ht="15.5" x14ac:dyDescent="0.35">
      <c r="C317" t="s">
        <v>311</v>
      </c>
      <c r="I317" s="5">
        <v>3081000000000</v>
      </c>
    </row>
  </sheetData>
  <pageMargins left="0.7" right="0.7" top="0.75" bottom="0.75" header="0.3" footer="0.3"/>
  <ignoredErrors>
    <ignoredError sqref="A1:Z318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V38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2" width="18.83203125" customWidth="1"/>
  </cols>
  <sheetData>
    <row r="1" spans="1:22" ht="15.5" x14ac:dyDescent="0.35">
      <c r="C1" t="s">
        <v>868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</row>
    <row r="2" spans="1:22" ht="15.5" x14ac:dyDescent="0.35">
      <c r="C2" t="s">
        <v>869</v>
      </c>
      <c r="D2" s="2" vm="177">
        <f ca="1">IFERROR(_xlfn.STOCKHISTORY("XIDX:" &amp; $C$1, D3, , 0, 0, 1), "Libur")</f>
        <v>146</v>
      </c>
      <c r="E2" s="2" vm="178">
        <f ca="1">IFERROR(_xlfn.STOCKHISTORY("XIDX:" &amp; $C$1, E3, , 0, 0, 1), "Libur")</f>
        <v>135</v>
      </c>
      <c r="H2" s="2" vm="178">
        <f ca="1">IFERROR(INDEX(D2:G2,COUNT(D2:G2)),"")</f>
        <v>135</v>
      </c>
      <c r="I2" s="2" vm="179">
        <f t="shared" ref="I2:V2" ca="1" si="0">IFERROR(_xlfn.STOCKHISTORY("XIDX:" &amp; $C$1, I1, , 0, 0, 1), "Libur")</f>
        <v>202</v>
      </c>
      <c r="J2" s="2" vm="180">
        <f t="shared" ca="1" si="0"/>
        <v>194</v>
      </c>
      <c r="K2" s="2" vm="181">
        <f t="shared" ca="1" si="0"/>
        <v>119</v>
      </c>
      <c r="L2" s="2" vm="182">
        <f t="shared" ca="1" si="0"/>
        <v>164</v>
      </c>
      <c r="M2" s="2" vm="183">
        <f t="shared" ca="1" si="0"/>
        <v>234</v>
      </c>
      <c r="N2" s="2" vm="184">
        <f t="shared" ca="1" si="0"/>
        <v>80</v>
      </c>
      <c r="O2" s="2" vm="185">
        <f t="shared" ca="1" si="0"/>
        <v>112</v>
      </c>
      <c r="P2" s="2" vm="186">
        <f t="shared" ca="1" si="0"/>
        <v>104</v>
      </c>
      <c r="Q2" s="2" vm="187">
        <f t="shared" ca="1" si="0"/>
        <v>204</v>
      </c>
      <c r="R2" s="2" vm="188">
        <f t="shared" ca="1" si="0"/>
        <v>89</v>
      </c>
      <c r="S2" s="2" vm="135">
        <f t="shared" ca="1" si="0"/>
        <v>101</v>
      </c>
      <c r="T2" s="2" vm="178">
        <f t="shared" ca="1" si="0"/>
        <v>135</v>
      </c>
      <c r="U2" s="2" vm="181">
        <f t="shared" ca="1" si="0"/>
        <v>119</v>
      </c>
      <c r="V2" s="2" t="str">
        <f t="shared" ca="1" si="0"/>
        <v>Libur</v>
      </c>
    </row>
    <row r="3" spans="1:22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2" ht="15.5" x14ac:dyDescent="0.35">
      <c r="B4" t="s">
        <v>5</v>
      </c>
      <c r="C4" t="s">
        <v>6</v>
      </c>
      <c r="D4" s="2">
        <f>IFERROR(INDEX(D51:D500,MATCH($C$4,$C$51:$C$500,0)),"")</f>
        <v>381636183000</v>
      </c>
      <c r="E4" s="2">
        <f>IFERROR(INDEX(E51:E500,MATCH($C$4,$C$51:$C$500,0)),"")</f>
        <v>233496391000</v>
      </c>
      <c r="H4" s="2">
        <f>IFERROR(SUM(D4:G4)*(4/MAX(1,COUNT(D4:G4))),"")</f>
        <v>1230265148000</v>
      </c>
      <c r="I4" s="2">
        <f t="shared" ref="I4:V4" si="1">IFERROR(INDEX(I51:I500,MATCH($C$4,$C$51:$C$500,0)),"")</f>
        <v>1056726319000</v>
      </c>
      <c r="J4" s="2">
        <f t="shared" si="1"/>
        <v>1102122579000</v>
      </c>
      <c r="K4" s="2">
        <f t="shared" si="1"/>
        <v>1034413354000</v>
      </c>
      <c r="L4" s="2">
        <f t="shared" si="1"/>
        <v>1577420145000</v>
      </c>
      <c r="M4" s="2">
        <f t="shared" si="1"/>
        <v>1257886339000</v>
      </c>
      <c r="N4" s="2">
        <f t="shared" si="1"/>
        <v>864181616000</v>
      </c>
      <c r="O4" s="2">
        <f t="shared" si="1"/>
        <v>1081783774000</v>
      </c>
      <c r="P4" s="2">
        <f t="shared" si="1"/>
        <v>1011253358000</v>
      </c>
      <c r="Q4" s="2">
        <f t="shared" si="1"/>
        <v>1014875516000</v>
      </c>
      <c r="R4" s="2">
        <f t="shared" si="1"/>
        <v>263111378000</v>
      </c>
      <c r="S4" s="2">
        <f t="shared" si="1"/>
        <v>73940950276</v>
      </c>
      <c r="T4" s="2">
        <f t="shared" si="1"/>
        <v>68044786784</v>
      </c>
      <c r="U4" s="2">
        <f t="shared" si="1"/>
        <v>60682718878</v>
      </c>
      <c r="V4" s="2">
        <f t="shared" si="1"/>
        <v>54575014974</v>
      </c>
    </row>
    <row r="5" spans="1:22" ht="15.5" x14ac:dyDescent="0.35">
      <c r="B5" t="s">
        <v>7</v>
      </c>
      <c r="C5" t="s">
        <v>8</v>
      </c>
      <c r="D5" s="2">
        <f>IFERROR(INDEX(D51:D500,MATCH($C$5,$C$51:$C$500,0)),"")</f>
        <v>-24758239000</v>
      </c>
      <c r="E5" s="2">
        <f>IFERROR(INDEX(E51:E500,MATCH($C$5,$C$51:$C$500,0)),"")</f>
        <v>-48946480000</v>
      </c>
      <c r="H5" s="2">
        <f>IFERROR(SUM(D5:G5)*(4/MAX(1,COUNT(D5:G5))),"")</f>
        <v>-147409438000</v>
      </c>
      <c r="I5" s="2">
        <f t="shared" ref="I5:V5" si="2">IFERROR(INDEX(I51:I500,MATCH($C$5,$C$51:$C$500,0)),"")</f>
        <v>582224224000</v>
      </c>
      <c r="J5" s="2">
        <f t="shared" si="2"/>
        <v>5558949000</v>
      </c>
      <c r="K5" s="2">
        <f t="shared" si="2"/>
        <v>-902128000</v>
      </c>
      <c r="L5" s="2">
        <f t="shared" si="2"/>
        <v>-88934950000</v>
      </c>
      <c r="M5" s="2">
        <f t="shared" si="2"/>
        <v>91574453000</v>
      </c>
      <c r="N5" s="2">
        <f t="shared" si="2"/>
        <v>-71273436000</v>
      </c>
      <c r="O5" s="2">
        <f t="shared" si="2"/>
        <v>103980021000</v>
      </c>
      <c r="P5" s="2">
        <f t="shared" si="2"/>
        <v>-41058714000</v>
      </c>
      <c r="Q5" s="2">
        <f t="shared" si="2"/>
        <v>152117646000</v>
      </c>
      <c r="R5" s="2">
        <f t="shared" si="2"/>
        <v>503491404000</v>
      </c>
      <c r="S5" s="2">
        <f t="shared" si="2"/>
        <v>165717487171</v>
      </c>
      <c r="T5" s="2">
        <f t="shared" si="2"/>
        <v>49575277460</v>
      </c>
      <c r="U5" s="2">
        <f t="shared" si="2"/>
        <v>89808433565</v>
      </c>
      <c r="V5" s="2">
        <f t="shared" si="2"/>
        <v>110189689051</v>
      </c>
    </row>
    <row r="6" spans="1:22" ht="15.5" x14ac:dyDescent="0.35">
      <c r="B6" t="s">
        <v>9</v>
      </c>
      <c r="C6" t="s">
        <v>10</v>
      </c>
      <c r="D6" s="2">
        <f>IFERROR(INDEX(D51:D500,MATCH($C$6,$C$51:$C$500,0)),"")</f>
        <v>5573636924000</v>
      </c>
      <c r="E6" s="2">
        <f>IFERROR(INDEX(E51:E500,MATCH($C$6,$C$51:$C$500,0)),"")</f>
        <v>5591683105000</v>
      </c>
      <c r="H6" s="2">
        <f>IFERROR(INDEX(D6:G6,COUNT(D6:G6)),"")</f>
        <v>5591683105000</v>
      </c>
      <c r="I6" s="2">
        <f t="shared" ref="I6:V6" si="3">IFERROR(INDEX(I51:I500,MATCH($C$6,$C$51:$C$500,0)),"")</f>
        <v>5620694763000</v>
      </c>
      <c r="J6" s="2">
        <f t="shared" si="3"/>
        <v>5111953574000</v>
      </c>
      <c r="K6" s="2">
        <f t="shared" si="3"/>
        <v>5012226784000</v>
      </c>
      <c r="L6" s="2">
        <f t="shared" si="3"/>
        <v>4961622334000</v>
      </c>
      <c r="M6" s="2">
        <f t="shared" si="3"/>
        <v>3657152385000</v>
      </c>
      <c r="N6" s="2">
        <f t="shared" si="3"/>
        <v>3134994520000</v>
      </c>
      <c r="O6" s="2">
        <f t="shared" si="3"/>
        <v>3503719943000</v>
      </c>
      <c r="P6" s="2">
        <f t="shared" si="3"/>
        <v>3287794997000</v>
      </c>
      <c r="Q6" s="2">
        <f t="shared" si="3"/>
        <v>3351360535000</v>
      </c>
      <c r="R6" s="2">
        <f t="shared" si="3"/>
        <v>3086743797000</v>
      </c>
      <c r="S6" s="2">
        <f t="shared" si="3"/>
        <v>1231155089804</v>
      </c>
      <c r="T6" s="2">
        <f t="shared" si="3"/>
        <v>1016874846157</v>
      </c>
      <c r="U6" s="2">
        <f t="shared" si="3"/>
        <v>924739573668</v>
      </c>
      <c r="V6" s="2">
        <f t="shared" si="3"/>
        <v>689372528453</v>
      </c>
    </row>
    <row r="7" spans="1:22" ht="15.5" x14ac:dyDescent="0.35">
      <c r="B7" t="s">
        <v>11</v>
      </c>
      <c r="C7" t="s">
        <v>12</v>
      </c>
      <c r="D7" s="3">
        <f>IFERROR(INDEX(D51:D500,MATCH($C$7,$C$51:$C$500,0))/1000000000,"")</f>
        <v>15.22</v>
      </c>
      <c r="E7" s="3">
        <f>IFERROR(INDEX(E51:E500,MATCH($C$7,$C$51:$C$500,0))/1000000000,"")</f>
        <v>15.22</v>
      </c>
      <c r="H7" s="3">
        <f>IFERROR(INDEX(D7:G7,COUNT(D7:G7)),"")</f>
        <v>15.22</v>
      </c>
      <c r="I7" s="3">
        <f t="shared" ref="I7:V7" si="4">IFERROR(INDEX(I51:I500,MATCH($C$7,$C$51:$C$500,0))/1000000000,"")</f>
        <v>15.22</v>
      </c>
      <c r="J7" s="3">
        <f t="shared" si="4"/>
        <v>15.22</v>
      </c>
      <c r="K7" s="3">
        <f t="shared" si="4"/>
        <v>15.22</v>
      </c>
      <c r="L7" s="3">
        <f t="shared" si="4"/>
        <v>15.22</v>
      </c>
      <c r="M7" s="3">
        <f t="shared" si="4"/>
        <v>10.06</v>
      </c>
      <c r="N7" s="3">
        <f t="shared" si="4"/>
        <v>9.15</v>
      </c>
      <c r="O7" s="3">
        <f t="shared" si="4"/>
        <v>9.15</v>
      </c>
      <c r="P7" s="3">
        <f t="shared" si="4"/>
        <v>9.15</v>
      </c>
      <c r="Q7" s="3">
        <f t="shared" si="4"/>
        <v>9.15</v>
      </c>
      <c r="R7" s="3">
        <f t="shared" si="4"/>
        <v>9.15</v>
      </c>
      <c r="S7" s="3">
        <f t="shared" si="4"/>
        <v>7.74</v>
      </c>
      <c r="T7" s="3">
        <f t="shared" si="4"/>
        <v>7.74</v>
      </c>
      <c r="U7" s="3">
        <f t="shared" si="4"/>
        <v>7.35</v>
      </c>
      <c r="V7" s="3">
        <f t="shared" si="4"/>
        <v>2.6</v>
      </c>
    </row>
    <row r="8" spans="1:22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957000000000</v>
      </c>
      <c r="E8" s="2">
        <f>IFERROR(INDEX(E51:E500,MATCH("Free cash flow (Quarter)",$C$51:$C$500,0)),"")</f>
        <v>-1422000000000</v>
      </c>
      <c r="H8" s="2">
        <f>IFERROR(INDEX(D8:G8,COUNT(D8:G8)),"")</f>
        <v>-1422000000000</v>
      </c>
      <c r="I8" s="2">
        <f t="shared" ref="I8:V8" si="5">IFERROR(INDEX(I51:I500,MATCH($C$8,$C$51:$C$500,0)),"")</f>
        <v>-231000000000</v>
      </c>
      <c r="J8" s="2">
        <f t="shared" si="5"/>
        <v>-2650000000000</v>
      </c>
      <c r="K8" s="2">
        <f t="shared" si="5"/>
        <v>604000000000</v>
      </c>
      <c r="L8" s="2">
        <f t="shared" si="5"/>
        <v>587000000000</v>
      </c>
      <c r="M8" s="2">
        <f t="shared" si="5"/>
        <v>-1887000000000</v>
      </c>
      <c r="N8" s="2">
        <f t="shared" si="5"/>
        <v>-1239000000000</v>
      </c>
      <c r="O8" s="2">
        <f t="shared" si="5"/>
        <v>-1281000000000</v>
      </c>
      <c r="P8" s="2">
        <f t="shared" si="5"/>
        <v>-1147000000000</v>
      </c>
      <c r="Q8" s="2">
        <f t="shared" si="5"/>
        <v>1556000000000</v>
      </c>
      <c r="R8" s="2">
        <f t="shared" si="5"/>
        <v>1377000000000</v>
      </c>
      <c r="S8" s="2">
        <f t="shared" si="5"/>
        <v>61000000000</v>
      </c>
      <c r="T8" s="2">
        <f t="shared" si="5"/>
        <v>-25000000000</v>
      </c>
      <c r="U8" s="2">
        <f t="shared" si="5"/>
        <v>-14000000000</v>
      </c>
      <c r="V8" s="2">
        <f t="shared" si="5"/>
        <v>-19000000000</v>
      </c>
    </row>
    <row r="9" spans="1:22" ht="15.5" x14ac:dyDescent="0.35">
      <c r="A9" t="s">
        <v>16</v>
      </c>
      <c r="C9" t="s">
        <v>17</v>
      </c>
      <c r="D9" s="3">
        <f>IFERROR(INDEX(D51:D500,MATCH("Free cash flow per share (Quarter)",$C$51:$C$500,0)),"")</f>
        <v>62.87</v>
      </c>
      <c r="E9" s="3">
        <f>IFERROR(INDEX(E51:E500,MATCH("Free cash flow per share (Quarter)",$C$51:$C$500,0)),"")</f>
        <v>-93.44</v>
      </c>
      <c r="H9" s="3">
        <f>IFERROR(INDEX(D9:G9,COUNT(D9:G9)),"")</f>
        <v>-93.44</v>
      </c>
      <c r="I9" s="3">
        <f t="shared" ref="I9:V9" si="6">IFERROR(INDEX(I51:I500,MATCH($C$9,$C$51:$C$500,0)),"")</f>
        <v>-15.2</v>
      </c>
      <c r="J9" s="3">
        <f t="shared" si="6"/>
        <v>-174.12</v>
      </c>
      <c r="K9" s="3">
        <f t="shared" si="6"/>
        <v>39.72</v>
      </c>
      <c r="L9" s="3">
        <f t="shared" si="6"/>
        <v>38.549999999999997</v>
      </c>
      <c r="M9" s="3">
        <f t="shared" si="6"/>
        <v>-187.46</v>
      </c>
      <c r="N9" s="3">
        <f t="shared" si="6"/>
        <v>-135.36000000000001</v>
      </c>
      <c r="O9" s="3">
        <f t="shared" si="6"/>
        <v>-140</v>
      </c>
      <c r="P9" s="3">
        <f t="shared" si="6"/>
        <v>-125.36</v>
      </c>
      <c r="Q9" s="3">
        <f t="shared" si="6"/>
        <v>170.02</v>
      </c>
      <c r="R9" s="3">
        <f t="shared" si="6"/>
        <v>150.44999999999999</v>
      </c>
      <c r="S9" s="3">
        <f t="shared" si="6"/>
        <v>7.91</v>
      </c>
      <c r="T9" s="3">
        <f t="shared" si="6"/>
        <v>-3.28</v>
      </c>
      <c r="U9" s="3">
        <f t="shared" si="6"/>
        <v>-1.9</v>
      </c>
      <c r="V9" s="3">
        <f t="shared" si="6"/>
        <v>-7.47</v>
      </c>
    </row>
    <row r="10" spans="1:22" ht="15.5" x14ac:dyDescent="0.35">
      <c r="C10" t="s">
        <v>18</v>
      </c>
      <c r="D10" s="3">
        <f ca="1">IFERROR(IF(D9=0,"",D2/D9),"")</f>
        <v>2.3222522665818355</v>
      </c>
      <c r="E10" s="3">
        <f ca="1">IFERROR(IF(E9=0,"",E2/E9),"")</f>
        <v>-1.444777397260274</v>
      </c>
      <c r="I10" s="3">
        <f t="shared" ref="I10:V10" ca="1" si="7">IFERROR(IF(I9=0,"",I2/I9),"")</f>
        <v>-13.289473684210527</v>
      </c>
      <c r="J10" s="3">
        <f t="shared" ca="1" si="7"/>
        <v>-1.1141741327819894</v>
      </c>
      <c r="K10" s="3">
        <f t="shared" ca="1" si="7"/>
        <v>2.9959718026183282</v>
      </c>
      <c r="L10" s="3">
        <f t="shared" ca="1" si="7"/>
        <v>4.2542153047989624</v>
      </c>
      <c r="M10" s="3">
        <f t="shared" ca="1" si="7"/>
        <v>-1.248266296809986</v>
      </c>
      <c r="N10" s="3">
        <f t="shared" ca="1" si="7"/>
        <v>-0.59101654846335694</v>
      </c>
      <c r="O10" s="3">
        <f t="shared" ca="1" si="7"/>
        <v>-0.8</v>
      </c>
      <c r="P10" s="3">
        <f t="shared" ca="1" si="7"/>
        <v>-0.82961072112316525</v>
      </c>
      <c r="Q10" s="3">
        <f t="shared" ca="1" si="7"/>
        <v>1.1998588401364545</v>
      </c>
      <c r="R10" s="3">
        <f t="shared" ca="1" si="7"/>
        <v>0.59155865736124968</v>
      </c>
      <c r="S10" s="3">
        <f t="shared" ca="1" si="7"/>
        <v>12.768647281921618</v>
      </c>
      <c r="T10" s="3">
        <f t="shared" ca="1" si="7"/>
        <v>-41.158536585365859</v>
      </c>
      <c r="U10" s="3">
        <f t="shared" ca="1" si="7"/>
        <v>-62.631578947368425</v>
      </c>
      <c r="V10" s="3" t="str">
        <f t="shared" ca="1" si="7"/>
        <v/>
      </c>
    </row>
    <row r="11" spans="1:22" ht="15.5" x14ac:dyDescent="0.35">
      <c r="B11" t="s">
        <v>19</v>
      </c>
      <c r="C11" t="s">
        <v>20</v>
      </c>
      <c r="D11" s="2">
        <f>IFERROR(INDEX(D51:D500,MATCH($C$11,$C$51:$C$500,0)),"")</f>
        <v>0</v>
      </c>
      <c r="E11" s="2">
        <f>IFERROR(INDEX(E51:E500,MATCH($C$11,$C$51:$C$500,0)),"")</f>
        <v>0</v>
      </c>
      <c r="H11" s="2">
        <f>IFERROR(INDEX(D11:G11,COUNT(D11:G11)),"")</f>
        <v>0</v>
      </c>
      <c r="I11" s="2">
        <f t="shared" ref="I11:V11" si="8">IFERROR(INDEX(I51:I500,MATCH($C$11,$C$51:$C$500,0)),"")</f>
        <v>0</v>
      </c>
      <c r="J11" s="2">
        <f t="shared" si="8"/>
        <v>0</v>
      </c>
      <c r="K11" s="2">
        <f t="shared" si="8"/>
        <v>0</v>
      </c>
      <c r="L11" s="2">
        <f t="shared" si="8"/>
        <v>0</v>
      </c>
      <c r="M11" s="2">
        <f t="shared" si="8"/>
        <v>0</v>
      </c>
      <c r="N11" s="2">
        <f t="shared" si="8"/>
        <v>0</v>
      </c>
      <c r="O11" s="2">
        <f t="shared" si="8"/>
        <v>0</v>
      </c>
      <c r="P11" s="2">
        <f t="shared" si="8"/>
        <v>0</v>
      </c>
      <c r="Q11" s="2">
        <f t="shared" si="8"/>
        <v>0</v>
      </c>
      <c r="R11" s="2">
        <f t="shared" si="8"/>
        <v>0</v>
      </c>
      <c r="S11" s="2">
        <f t="shared" si="8"/>
        <v>0</v>
      </c>
      <c r="T11" s="2">
        <f t="shared" si="8"/>
        <v>0</v>
      </c>
      <c r="U11" s="2">
        <f t="shared" si="8"/>
        <v>0</v>
      </c>
      <c r="V11" s="2">
        <f t="shared" si="8"/>
        <v>0</v>
      </c>
    </row>
    <row r="12" spans="1:22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V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</row>
    <row r="13" spans="1:22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V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</row>
    <row r="14" spans="1:22" ht="15.5" x14ac:dyDescent="0.35">
      <c r="C14" t="s">
        <v>27</v>
      </c>
      <c r="D14" s="2">
        <f>IFERROR(INDEX(D51:D500,MATCH($C$14,$C$51:$C$500,0)),"")</f>
        <v>-3889049000</v>
      </c>
      <c r="E14" s="2">
        <f>IFERROR(INDEX(E51:E500,MATCH($C$14,$C$51:$C$500,0)),"")</f>
        <v>-2742385000</v>
      </c>
      <c r="H14" s="2">
        <f>IFERROR(SUM(D14:G14)*(4/MAX(1,COUNT(D14:G14))),"")</f>
        <v>-13262868000</v>
      </c>
      <c r="I14" s="2">
        <f t="shared" ref="I14:V14" si="11">IFERROR(INDEX(I51:I500,MATCH($C$14,$C$51:$C$500,0)),"")</f>
        <v>-17710834000</v>
      </c>
      <c r="J14" s="2">
        <f t="shared" si="11"/>
        <v>-22442522000</v>
      </c>
      <c r="K14" s="2">
        <f t="shared" si="11"/>
        <v>-15767335000</v>
      </c>
      <c r="L14" s="2">
        <f t="shared" si="11"/>
        <v>-12083928000</v>
      </c>
      <c r="M14" s="2">
        <f t="shared" si="11"/>
        <v>-14247829000</v>
      </c>
      <c r="N14" s="2">
        <f t="shared" si="11"/>
        <v>-14576853000</v>
      </c>
      <c r="O14" s="2">
        <f t="shared" si="11"/>
        <v>-13231345000</v>
      </c>
      <c r="P14" s="2">
        <f t="shared" si="11"/>
        <v>-5802144000</v>
      </c>
      <c r="Q14" s="2">
        <f t="shared" si="11"/>
        <v>-5713227000</v>
      </c>
      <c r="R14" s="2">
        <f t="shared" si="11"/>
        <v>-3134311000</v>
      </c>
      <c r="S14" s="2">
        <f t="shared" si="11"/>
        <v>-2929461005</v>
      </c>
      <c r="T14" s="2">
        <f t="shared" si="11"/>
        <v>-2664821126</v>
      </c>
      <c r="U14" s="2">
        <f t="shared" si="11"/>
        <v>-4364740878</v>
      </c>
      <c r="V14" s="2">
        <f t="shared" si="11"/>
        <v>-8155913708</v>
      </c>
    </row>
    <row r="15" spans="1:22" ht="15.5" x14ac:dyDescent="0.35">
      <c r="C15" t="s">
        <v>28</v>
      </c>
      <c r="D15" s="2">
        <f>IFERROR(INDEX(D51:D500,MATCH($C$15,$C$51:$C$500,0)),"")</f>
        <v>10221068000</v>
      </c>
      <c r="E15" s="2">
        <f>IFERROR(INDEX(E51:E500,MATCH($C$15,$C$51:$C$500,0)),"")</f>
        <v>-27931469000</v>
      </c>
      <c r="H15" s="2">
        <f>IFERROR(SUM(D15:G15)*(4/MAX(1,COUNT(D15:G15))),"")</f>
        <v>-35420802000</v>
      </c>
      <c r="I15" s="2">
        <f t="shared" ref="I15:V15" si="12">IFERROR(INDEX(I51:I500,MATCH($C$15,$C$51:$C$500,0)),"")</f>
        <v>-120149990000</v>
      </c>
      <c r="J15" s="2">
        <f t="shared" si="12"/>
        <v>-38485282000</v>
      </c>
      <c r="K15" s="2">
        <f t="shared" si="12"/>
        <v>-34761607000</v>
      </c>
      <c r="L15" s="2">
        <f t="shared" si="12"/>
        <v>-133069062000</v>
      </c>
      <c r="M15" s="2">
        <f t="shared" si="12"/>
        <v>30957588000</v>
      </c>
      <c r="N15" s="2">
        <f t="shared" si="12"/>
        <v>50138833000</v>
      </c>
      <c r="O15" s="2">
        <f t="shared" si="12"/>
        <v>7270752000</v>
      </c>
      <c r="P15" s="2">
        <f t="shared" si="12"/>
        <v>-18984480000</v>
      </c>
      <c r="Q15" s="2">
        <f t="shared" si="12"/>
        <v>-39091950000</v>
      </c>
      <c r="R15" s="2">
        <f t="shared" si="12"/>
        <v>13083760000</v>
      </c>
      <c r="S15" s="2">
        <f t="shared" si="12"/>
        <v>-1395927459</v>
      </c>
      <c r="T15" s="2">
        <f t="shared" si="12"/>
        <v>-998797495</v>
      </c>
      <c r="U15" s="2">
        <f t="shared" si="12"/>
        <v>-1046620025</v>
      </c>
      <c r="V15" s="2">
        <f t="shared" si="12"/>
        <v>-899596169</v>
      </c>
    </row>
    <row r="16" spans="1:22" ht="15.5" x14ac:dyDescent="0.35">
      <c r="C16" t="s">
        <v>29</v>
      </c>
      <c r="D16" s="2">
        <f>IFERROR(INDEX(D51:D500,MATCH($C$16,$C$51:$C$500,0)),"")</f>
        <v>65621224000</v>
      </c>
      <c r="E16" s="2">
        <f>IFERROR(INDEX(E51:E500,MATCH($C$16,$C$51:$C$500,0)),"")</f>
        <v>79737264000</v>
      </c>
      <c r="H16" s="2">
        <f>IFERROR(SUM(D16:G16)*(4/MAX(1,COUNT(D16:G16))),"")</f>
        <v>290716976000</v>
      </c>
      <c r="I16" s="2">
        <f t="shared" ref="I16:V16" si="13">IFERROR(INDEX(I51:I500,MATCH($C$16,$C$51:$C$500,0)),"")</f>
        <v>649146597000</v>
      </c>
      <c r="J16" s="2">
        <f t="shared" si="13"/>
        <v>170149243000</v>
      </c>
      <c r="K16" s="2">
        <f t="shared" si="13"/>
        <v>145092756000</v>
      </c>
      <c r="L16" s="2">
        <f t="shared" si="13"/>
        <v>375217110000</v>
      </c>
      <c r="M16" s="2">
        <f t="shared" si="13"/>
        <v>-132571748000</v>
      </c>
      <c r="N16" s="2">
        <f t="shared" si="13"/>
        <v>-288219153000</v>
      </c>
      <c r="O16" s="2">
        <f t="shared" si="13"/>
        <v>40395261000</v>
      </c>
      <c r="P16" s="2">
        <f t="shared" si="13"/>
        <v>99806364000</v>
      </c>
      <c r="Q16" s="2">
        <f t="shared" si="13"/>
        <v>208145193000</v>
      </c>
      <c r="R16" s="2">
        <f t="shared" si="13"/>
        <v>509050914000</v>
      </c>
      <c r="S16" s="2">
        <f t="shared" si="13"/>
        <v>63499694942</v>
      </c>
      <c r="T16" s="2">
        <f t="shared" si="13"/>
        <v>68600476406</v>
      </c>
      <c r="U16" s="2">
        <f t="shared" si="13"/>
        <v>119879437797</v>
      </c>
      <c r="V16" s="2">
        <f t="shared" si="13"/>
        <v>97599674845</v>
      </c>
    </row>
    <row r="17" spans="1:22" ht="15.5" x14ac:dyDescent="0.35">
      <c r="A17" t="s">
        <v>30</v>
      </c>
    </row>
    <row r="18" spans="1:22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  <c r="S18" t="s">
        <v>35</v>
      </c>
      <c r="T18" t="s">
        <v>36</v>
      </c>
      <c r="U18" t="s">
        <v>37</v>
      </c>
      <c r="V18" t="s">
        <v>38</v>
      </c>
    </row>
    <row r="19" spans="1:22" ht="15.5" x14ac:dyDescent="0.35">
      <c r="A19" t="s">
        <v>44</v>
      </c>
      <c r="C19" t="s">
        <v>45</v>
      </c>
    </row>
    <row r="20" spans="1:22" ht="15.5" x14ac:dyDescent="0.35">
      <c r="A20" t="s">
        <v>46</v>
      </c>
      <c r="C20" t="s">
        <v>47</v>
      </c>
      <c r="D20" s="2">
        <f ca="1">IFERROR(D21*D2,"")</f>
        <v>2222120000000</v>
      </c>
      <c r="E20" s="2">
        <f ca="1">IFERROR(E21*E2,"")</f>
        <v>2054700000000</v>
      </c>
      <c r="H20" s="2">
        <f t="shared" ref="H20:V20" ca="1" si="14">IFERROR(H21*H2,"")</f>
        <v>2054700000000</v>
      </c>
      <c r="I20" s="2">
        <f t="shared" ca="1" si="14"/>
        <v>3074440000000</v>
      </c>
      <c r="J20" s="2">
        <f t="shared" ca="1" si="14"/>
        <v>2952680000000</v>
      </c>
      <c r="K20" s="2">
        <f t="shared" ca="1" si="14"/>
        <v>1811180000000</v>
      </c>
      <c r="L20" s="2">
        <f t="shared" ca="1" si="14"/>
        <v>2496080000000</v>
      </c>
      <c r="M20" s="2">
        <f t="shared" ca="1" si="14"/>
        <v>2354040000000</v>
      </c>
      <c r="N20" s="2">
        <f t="shared" ca="1" si="14"/>
        <v>732000000000</v>
      </c>
      <c r="O20" s="2">
        <f t="shared" ca="1" si="14"/>
        <v>1024800000000</v>
      </c>
      <c r="P20" s="2">
        <f t="shared" ca="1" si="14"/>
        <v>951600000000</v>
      </c>
      <c r="Q20" s="2">
        <f t="shared" ca="1" si="14"/>
        <v>1866600000000</v>
      </c>
      <c r="R20" s="2">
        <f t="shared" ca="1" si="14"/>
        <v>814350000000</v>
      </c>
      <c r="S20" s="2">
        <f t="shared" ca="1" si="14"/>
        <v>781740000000</v>
      </c>
      <c r="T20" s="2">
        <f t="shared" ca="1" si="14"/>
        <v>1044900000000</v>
      </c>
      <c r="U20" s="2">
        <f t="shared" ca="1" si="14"/>
        <v>874650000000</v>
      </c>
      <c r="V20" s="2" t="str">
        <f t="shared" ca="1" si="14"/>
        <v/>
      </c>
    </row>
    <row r="21" spans="1:22" ht="15.5" x14ac:dyDescent="0.35">
      <c r="C21" t="s">
        <v>12</v>
      </c>
      <c r="D21" s="2">
        <f>IFERROR(INDEX(D51:D500,MATCH($C$7,$C$51:$C$500,0)),"")</f>
        <v>15220000000</v>
      </c>
      <c r="E21" s="2">
        <f>IFERROR(INDEX(E51:E500,MATCH($C$7,$C$51:$C$500,0)),"")</f>
        <v>15220000000</v>
      </c>
      <c r="H21" s="2">
        <f>IFERROR(INDEX(D21:G21,COUNT(D21:G21)),"")</f>
        <v>15220000000</v>
      </c>
      <c r="I21" s="2">
        <f t="shared" ref="I21:V21" si="15">IFERROR(INDEX(I51:I500,MATCH($C$7,$C$51:$C$500,0)),"")</f>
        <v>15220000000</v>
      </c>
      <c r="J21" s="2">
        <f t="shared" si="15"/>
        <v>15220000000</v>
      </c>
      <c r="K21" s="2">
        <f t="shared" si="15"/>
        <v>15220000000</v>
      </c>
      <c r="L21" s="2">
        <f t="shared" si="15"/>
        <v>15220000000</v>
      </c>
      <c r="M21" s="2">
        <f t="shared" si="15"/>
        <v>10060000000</v>
      </c>
      <c r="N21" s="2">
        <f t="shared" si="15"/>
        <v>9150000000</v>
      </c>
      <c r="O21" s="2">
        <f t="shared" si="15"/>
        <v>9150000000</v>
      </c>
      <c r="P21" s="2">
        <f t="shared" si="15"/>
        <v>9150000000</v>
      </c>
      <c r="Q21" s="2">
        <f t="shared" si="15"/>
        <v>9150000000</v>
      </c>
      <c r="R21" s="2">
        <f t="shared" si="15"/>
        <v>9150000000</v>
      </c>
      <c r="S21" s="2">
        <f t="shared" si="15"/>
        <v>7740000000</v>
      </c>
      <c r="T21" s="2">
        <f t="shared" si="15"/>
        <v>7740000000</v>
      </c>
      <c r="U21" s="2">
        <f t="shared" si="15"/>
        <v>7350000000</v>
      </c>
      <c r="V21" s="2">
        <f t="shared" si="15"/>
        <v>2600000000</v>
      </c>
    </row>
    <row r="23" spans="1:22" ht="15.5" x14ac:dyDescent="0.35">
      <c r="B23" t="s">
        <v>48</v>
      </c>
      <c r="C23" t="s">
        <v>49</v>
      </c>
      <c r="D23" s="3">
        <f>IFERROR(D5/D6*100,"")</f>
        <v>-0.44420257970861682</v>
      </c>
      <c r="E23" s="3">
        <f>IFERROR(E5/E6*100,"")</f>
        <v>-0.87534431191625983</v>
      </c>
      <c r="H23" s="3">
        <f t="shared" ref="H23:V23" si="16">IFERROR(H5/H6*100,"")</f>
        <v>-2.6362266106995347</v>
      </c>
      <c r="I23" s="3">
        <f t="shared" si="16"/>
        <v>10.358581074935344</v>
      </c>
      <c r="J23" s="3">
        <f t="shared" si="16"/>
        <v>0.10874412139174096</v>
      </c>
      <c r="K23" s="3">
        <f t="shared" si="16"/>
        <v>-1.7998547130384592E-2</v>
      </c>
      <c r="L23" s="3">
        <f t="shared" si="16"/>
        <v>-1.7924570637020194</v>
      </c>
      <c r="M23" s="3">
        <f t="shared" si="16"/>
        <v>2.5039824256598484</v>
      </c>
      <c r="N23" s="3">
        <f t="shared" si="16"/>
        <v>-2.2734788065913429</v>
      </c>
      <c r="O23" s="3">
        <f t="shared" si="16"/>
        <v>2.9677035462762729</v>
      </c>
      <c r="P23" s="3">
        <f t="shared" si="16"/>
        <v>-1.248822205686932</v>
      </c>
      <c r="Q23" s="3">
        <f t="shared" si="16"/>
        <v>4.5389818377150517</v>
      </c>
      <c r="R23" s="3">
        <f t="shared" si="16"/>
        <v>16.311408951055228</v>
      </c>
      <c r="S23" s="3">
        <f t="shared" si="16"/>
        <v>13.460325879608087</v>
      </c>
      <c r="T23" s="3">
        <f t="shared" si="16"/>
        <v>4.8752585086902469</v>
      </c>
      <c r="U23" s="3">
        <f t="shared" si="16"/>
        <v>9.7117541113518975</v>
      </c>
      <c r="V23" s="3">
        <f t="shared" si="16"/>
        <v>15.984055717780535</v>
      </c>
    </row>
    <row r="24" spans="1:22" ht="15.5" x14ac:dyDescent="0.35">
      <c r="C24" t="s">
        <v>50</v>
      </c>
      <c r="D24" s="4" t="str">
        <f>IFERROR(_xlfn.RRI(5,I23,D23),"")</f>
        <v/>
      </c>
      <c r="E24" s="4" t="str">
        <f>IFERROR(_xlfn.RRI(5,J23,E23),"")</f>
        <v/>
      </c>
      <c r="H24" s="4" t="str">
        <f t="shared" ref="H24:V24" si="17">IFERROR(_xlfn.RRI(5,M23,H23),"")</f>
        <v/>
      </c>
      <c r="I24" s="4" t="str">
        <f t="shared" si="17"/>
        <v/>
      </c>
      <c r="J24" s="4">
        <f t="shared" si="17"/>
        <v>-0.48382489522397221</v>
      </c>
      <c r="K24" s="4">
        <f t="shared" si="17"/>
        <v>-0.57170069720322503</v>
      </c>
      <c r="L24" s="4" t="str">
        <f t="shared" si="17"/>
        <v/>
      </c>
      <c r="M24" s="4">
        <f t="shared" si="17"/>
        <v>-0.3125708248986675</v>
      </c>
      <c r="N24" s="4" t="str">
        <f t="shared" si="17"/>
        <v/>
      </c>
      <c r="O24" s="4">
        <f t="shared" si="17"/>
        <v>-9.450809245135583E-2</v>
      </c>
      <c r="P24" s="4" t="str">
        <f t="shared" si="17"/>
        <v/>
      </c>
      <c r="Q24" s="4">
        <f t="shared" si="17"/>
        <v>-0.22258253673267869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</row>
    <row r="25" spans="1:22" ht="15.5" x14ac:dyDescent="0.35">
      <c r="A25" t="s">
        <v>51</v>
      </c>
      <c r="C25" t="s">
        <v>52</v>
      </c>
      <c r="D25" s="3">
        <f>IFERROR(INDEX(D51:D500,MATCH($A$25,$C$51:$C$500,0)),"")</f>
        <v>4.71</v>
      </c>
      <c r="E25" s="3">
        <f>IFERROR(INDEX(E51:E500,MATCH($A$25,$C$51:$C$500,0)),"")</f>
        <v>1.88</v>
      </c>
      <c r="H25" s="3">
        <f>IFERROR(INDEX(D25:G25,COUNT(D25:G25)),"")</f>
        <v>1.88</v>
      </c>
      <c r="I25" s="3">
        <f t="shared" ref="I25:V25" si="18">IFERROR(INDEX(I51:I500,MATCH($C$25,$C$51:$C$500,0)),"")</f>
        <v>31.15</v>
      </c>
      <c r="J25" s="3">
        <f t="shared" si="18"/>
        <v>4.26</v>
      </c>
      <c r="K25" s="3">
        <f t="shared" si="18"/>
        <v>3.44</v>
      </c>
      <c r="L25" s="3">
        <f t="shared" si="18"/>
        <v>7.39</v>
      </c>
      <c r="M25" s="3">
        <f t="shared" si="18"/>
        <v>-3.17</v>
      </c>
      <c r="N25" s="3">
        <f t="shared" si="18"/>
        <v>-11.94</v>
      </c>
      <c r="O25" s="3">
        <f t="shared" si="18"/>
        <v>5.43</v>
      </c>
      <c r="P25" s="3">
        <f t="shared" si="18"/>
        <v>4.28</v>
      </c>
      <c r="Q25" s="3">
        <f t="shared" si="18"/>
        <v>10.36</v>
      </c>
      <c r="R25" s="3">
        <f t="shared" si="18"/>
        <v>52.06</v>
      </c>
      <c r="S25" s="3">
        <f t="shared" si="18"/>
        <v>7.92</v>
      </c>
      <c r="T25" s="3">
        <f t="shared" si="18"/>
        <v>8.7100000000000009</v>
      </c>
      <c r="U25" s="3">
        <f t="shared" si="18"/>
        <v>16.149999999999999</v>
      </c>
      <c r="V25" s="3">
        <f t="shared" si="18"/>
        <v>37.17</v>
      </c>
    </row>
    <row r="26" spans="1:22" ht="15.5" x14ac:dyDescent="0.35">
      <c r="C26" t="s">
        <v>53</v>
      </c>
      <c r="D26" s="4">
        <f>IFERROR(_xlfn.RRI(5,I25,D25),"")</f>
        <v>-0.31464975679410656</v>
      </c>
      <c r="E26" s="4">
        <f>IFERROR(_xlfn.RRI(5,J25,E25),"")</f>
        <v>-0.15091796906782751</v>
      </c>
      <c r="H26" s="4" t="str">
        <f t="shared" ref="H26:V26" si="19">IFERROR(_xlfn.RRI(5,M25,H25),"")</f>
        <v/>
      </c>
      <c r="I26" s="4" t="str">
        <f t="shared" si="19"/>
        <v/>
      </c>
      <c r="J26" s="4">
        <f t="shared" si="19"/>
        <v>-4.73750454755133E-2</v>
      </c>
      <c r="K26" s="4">
        <f t="shared" si="19"/>
        <v>-4.2755378788860265E-2</v>
      </c>
      <c r="L26" s="4">
        <f t="shared" si="19"/>
        <v>-6.5332941594336558E-2</v>
      </c>
      <c r="M26" s="4" t="str">
        <f t="shared" si="19"/>
        <v/>
      </c>
      <c r="N26" s="4" t="str">
        <f t="shared" si="19"/>
        <v/>
      </c>
      <c r="O26" s="4">
        <f t="shared" si="19"/>
        <v>-9.0178207788611964E-2</v>
      </c>
      <c r="P26" s="4">
        <f t="shared" si="19"/>
        <v>-0.23324918113143045</v>
      </c>
      <c r="Q26" s="4">
        <f t="shared" si="19"/>
        <v>-0.22547856957535228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</row>
    <row r="27" spans="1:22" ht="15.5" x14ac:dyDescent="0.35">
      <c r="C27" t="s">
        <v>54</v>
      </c>
      <c r="D27" s="3">
        <f>IFERROR(D4/D21,"")</f>
        <v>25.074650657030222</v>
      </c>
      <c r="E27" s="3">
        <f>IFERROR(E4/E21,"")</f>
        <v>15.341418593955321</v>
      </c>
      <c r="H27" s="3">
        <f t="shared" ref="H27:V27" si="20">IFERROR(H4/H21,"")</f>
        <v>80.832138501971087</v>
      </c>
      <c r="I27" s="3">
        <f t="shared" si="20"/>
        <v>69.430112943495402</v>
      </c>
      <c r="J27" s="3">
        <f t="shared" si="20"/>
        <v>72.412784428383702</v>
      </c>
      <c r="K27" s="3">
        <f t="shared" si="20"/>
        <v>67.964083705650467</v>
      </c>
      <c r="L27" s="3">
        <f t="shared" si="20"/>
        <v>103.64127102496715</v>
      </c>
      <c r="M27" s="3">
        <f t="shared" si="20"/>
        <v>125.03840347912525</v>
      </c>
      <c r="N27" s="3">
        <f t="shared" si="20"/>
        <v>94.446078251366117</v>
      </c>
      <c r="O27" s="3">
        <f t="shared" si="20"/>
        <v>118.22773486338798</v>
      </c>
      <c r="P27" s="3">
        <f t="shared" si="20"/>
        <v>110.51949267759562</v>
      </c>
      <c r="Q27" s="3">
        <f t="shared" si="20"/>
        <v>110.91535693989071</v>
      </c>
      <c r="R27" s="3">
        <f t="shared" si="20"/>
        <v>28.755341857923497</v>
      </c>
      <c r="S27" s="3">
        <f t="shared" si="20"/>
        <v>9.5530943509043933</v>
      </c>
      <c r="T27" s="3">
        <f t="shared" si="20"/>
        <v>8.7913161219638241</v>
      </c>
      <c r="U27" s="3">
        <f t="shared" si="20"/>
        <v>8.2561522282993192</v>
      </c>
      <c r="V27" s="3">
        <f t="shared" si="20"/>
        <v>20.990390374615384</v>
      </c>
    </row>
    <row r="28" spans="1:22" ht="15.5" x14ac:dyDescent="0.35">
      <c r="C28" t="s">
        <v>55</v>
      </c>
      <c r="D28" s="4">
        <f>IFERROR(_xlfn.RRI(5,I27,D27),"")</f>
        <v>-0.18428696211939</v>
      </c>
      <c r="E28" s="4">
        <f>IFERROR(_xlfn.RRI(5,J27,E27),"")</f>
        <v>-0.26682093707310994</v>
      </c>
      <c r="H28" s="4">
        <f t="shared" ref="H28:V28" si="21">IFERROR(_xlfn.RRI(5,M27,H27),"")</f>
        <v>-8.3551362750574176E-2</v>
      </c>
      <c r="I28" s="4">
        <f t="shared" si="21"/>
        <v>-5.9686246158871081E-2</v>
      </c>
      <c r="J28" s="4">
        <f t="shared" si="21"/>
        <v>-9.3392775145107132E-2</v>
      </c>
      <c r="K28" s="4">
        <f t="shared" si="21"/>
        <v>-9.2664054030708543E-2</v>
      </c>
      <c r="L28" s="4">
        <f t="shared" si="21"/>
        <v>-1.3474740002839769E-2</v>
      </c>
      <c r="M28" s="4">
        <f t="shared" si="21"/>
        <v>0.34172952608131024</v>
      </c>
      <c r="N28" s="4">
        <f t="shared" si="21"/>
        <v>0.58127706675665092</v>
      </c>
      <c r="O28" s="4">
        <f t="shared" si="21"/>
        <v>0.68164025304492859</v>
      </c>
      <c r="P28" s="4">
        <f t="shared" si="21"/>
        <v>0.68008880565934038</v>
      </c>
      <c r="Q28" s="4">
        <f t="shared" si="21"/>
        <v>0.39506432554185045</v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</row>
    <row r="29" spans="1:22" ht="15.5" x14ac:dyDescent="0.35">
      <c r="C29" t="s">
        <v>56</v>
      </c>
      <c r="H29" s="4">
        <f t="shared" ref="H29:V29" si="22">IFERROR(((H25-I25)/I25)*100%,"")</f>
        <v>-0.93964686998394864</v>
      </c>
      <c r="I29" s="4">
        <f t="shared" si="22"/>
        <v>6.3122065727699539</v>
      </c>
      <c r="J29" s="4">
        <f t="shared" si="22"/>
        <v>0.23837209302325577</v>
      </c>
      <c r="K29" s="4">
        <f t="shared" si="22"/>
        <v>-0.5345060893098782</v>
      </c>
      <c r="L29" s="4">
        <f t="shared" si="22"/>
        <v>-3.3312302839116716</v>
      </c>
      <c r="M29" s="4">
        <f t="shared" si="22"/>
        <v>-0.73450586264656614</v>
      </c>
      <c r="N29" s="4">
        <f t="shared" si="22"/>
        <v>-3.1988950276243089</v>
      </c>
      <c r="O29" s="4">
        <f t="shared" si="22"/>
        <v>0.26869158878504656</v>
      </c>
      <c r="P29" s="4">
        <f t="shared" si="22"/>
        <v>-0.58687258687258681</v>
      </c>
      <c r="Q29" s="4">
        <f t="shared" si="22"/>
        <v>-0.80099884748367267</v>
      </c>
      <c r="R29" s="4">
        <f t="shared" si="22"/>
        <v>5.5732323232323235</v>
      </c>
      <c r="S29" s="4">
        <f t="shared" si="22"/>
        <v>-9.0700344431687813E-2</v>
      </c>
      <c r="T29" s="4">
        <f t="shared" si="22"/>
        <v>-0.46068111455108351</v>
      </c>
      <c r="U29" s="4">
        <f t="shared" si="22"/>
        <v>-0.5655098197471079</v>
      </c>
      <c r="V29" s="4" t="str">
        <f t="shared" si="22"/>
        <v/>
      </c>
    </row>
    <row r="30" spans="1:22" ht="15.5" x14ac:dyDescent="0.35">
      <c r="C30" t="s">
        <v>57</v>
      </c>
      <c r="H30" s="4">
        <f t="shared" ref="H30:V30" si="23">IFERROR(((H27-I27)/I27)*100%,"")</f>
        <v>0.1642230593482549</v>
      </c>
      <c r="I30" s="4">
        <f t="shared" si="23"/>
        <v>-4.1189846633202791E-2</v>
      </c>
      <c r="J30" s="4">
        <f t="shared" si="23"/>
        <v>6.5456642393655562E-2</v>
      </c>
      <c r="K30" s="4">
        <f t="shared" si="23"/>
        <v>-0.34423726153186662</v>
      </c>
      <c r="L30" s="4">
        <f t="shared" si="23"/>
        <v>-0.171124485428433</v>
      </c>
      <c r="M30" s="4">
        <f t="shared" si="23"/>
        <v>0.32391313428958213</v>
      </c>
      <c r="N30" s="4">
        <f t="shared" si="23"/>
        <v>-0.20115124965814105</v>
      </c>
      <c r="O30" s="4">
        <f t="shared" si="23"/>
        <v>6.9745544419739847E-2</v>
      </c>
      <c r="P30" s="4">
        <f t="shared" si="23"/>
        <v>-3.5690662971911624E-3</v>
      </c>
      <c r="Q30" s="4">
        <f t="shared" si="23"/>
        <v>2.8572087749090045</v>
      </c>
      <c r="R30" s="4">
        <f t="shared" si="23"/>
        <v>2.0100552555728943</v>
      </c>
      <c r="S30" s="4">
        <f t="shared" si="23"/>
        <v>8.6651215628269496E-2</v>
      </c>
      <c r="T30" s="4">
        <f t="shared" si="23"/>
        <v>6.4820012866301402E-2</v>
      </c>
      <c r="U30" s="4">
        <f t="shared" si="23"/>
        <v>-0.60666990556384059</v>
      </c>
      <c r="V30" s="4" t="str">
        <f t="shared" si="23"/>
        <v/>
      </c>
    </row>
    <row r="32" spans="1:22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243.3</v>
      </c>
      <c r="E32" s="3">
        <f>IFERROR(INDEX(E51:E500,MATCH($A$32,$C$51:$C$500,0)),"")</f>
        <v>244.92</v>
      </c>
      <c r="H32" s="3">
        <f>IFERROR(INDEX(D32:G32,COUNT(D32:G32)),"")</f>
        <v>244.92</v>
      </c>
      <c r="I32" s="3">
        <f t="shared" ref="I32:V32" si="24">IFERROR(INDEX(I51:I500,MATCH($C$32,$C$51:$C$500,0)),"")</f>
        <v>248.07</v>
      </c>
      <c r="J32" s="3">
        <f t="shared" si="24"/>
        <v>210.37</v>
      </c>
      <c r="K32" s="3">
        <f t="shared" si="24"/>
        <v>205.24</v>
      </c>
      <c r="L32" s="3">
        <f t="shared" si="24"/>
        <v>205.3</v>
      </c>
      <c r="M32" s="3">
        <f t="shared" si="24"/>
        <v>229.96</v>
      </c>
      <c r="N32" s="3">
        <f t="shared" si="24"/>
        <v>213.2</v>
      </c>
      <c r="O32" s="3">
        <f t="shared" si="24"/>
        <v>231.42</v>
      </c>
      <c r="P32" s="3">
        <f t="shared" si="24"/>
        <v>219.82</v>
      </c>
      <c r="Q32" s="3">
        <f t="shared" si="24"/>
        <v>224.32</v>
      </c>
      <c r="R32" s="3">
        <f t="shared" si="24"/>
        <v>209.13</v>
      </c>
      <c r="S32" s="3">
        <f t="shared" si="24"/>
        <v>152.44</v>
      </c>
      <c r="T32" s="3">
        <f t="shared" si="24"/>
        <v>131.01</v>
      </c>
      <c r="U32" s="3">
        <f t="shared" si="24"/>
        <v>125.49</v>
      </c>
      <c r="V32" s="3">
        <f t="shared" si="24"/>
        <v>263.3</v>
      </c>
    </row>
    <row r="33" spans="1:22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0.55000000000000004</v>
      </c>
      <c r="E33" s="3">
        <f>IFERROR(INDEX(E51:E500,MATCH($A$33,$C$51:$C$500,0)),"")</f>
        <v>0.6</v>
      </c>
      <c r="H33" s="3">
        <f>IFERROR(INDEX(D33:G33,COUNT(D33:G33)),"")</f>
        <v>0.6</v>
      </c>
      <c r="I33" s="3">
        <f t="shared" ref="I33:V33" si="25">IFERROR(INDEX(I51:I500,MATCH($C$33,$C$51:$C$500,0)),"")</f>
        <v>0.81</v>
      </c>
      <c r="J33" s="3">
        <f t="shared" si="25"/>
        <v>0.92</v>
      </c>
      <c r="K33" s="3">
        <f t="shared" si="25"/>
        <v>0.57999999999999996</v>
      </c>
      <c r="L33" s="3">
        <f t="shared" si="25"/>
        <v>0.8</v>
      </c>
      <c r="M33" s="3">
        <f t="shared" si="25"/>
        <v>1.02</v>
      </c>
      <c r="N33" s="3">
        <f t="shared" si="25"/>
        <v>0.38</v>
      </c>
      <c r="O33" s="3">
        <f t="shared" si="25"/>
        <v>0.48</v>
      </c>
      <c r="P33" s="3">
        <f t="shared" si="25"/>
        <v>0.47</v>
      </c>
      <c r="Q33" s="3">
        <f t="shared" si="25"/>
        <v>0.91</v>
      </c>
      <c r="R33" s="3">
        <f t="shared" si="25"/>
        <v>0.43</v>
      </c>
      <c r="S33" s="3">
        <f t="shared" si="25"/>
        <v>0.66</v>
      </c>
      <c r="T33" s="3">
        <f t="shared" si="25"/>
        <v>1.03</v>
      </c>
      <c r="U33" s="3">
        <f t="shared" si="25"/>
        <v>0.95</v>
      </c>
      <c r="V33" s="3">
        <f t="shared" si="25"/>
        <v>0</v>
      </c>
    </row>
    <row r="34" spans="1:22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28.66</v>
      </c>
      <c r="E34" s="3">
        <f>IFERROR(INDEX(E51:E500,MATCH($A$34,$C$51:$C$500,0)),"")</f>
        <v>77.66</v>
      </c>
      <c r="H34" s="3">
        <f>IFERROR(INDEX(D34:G34,COUNT(D34:G34)),"")</f>
        <v>77.66</v>
      </c>
      <c r="I34" s="3">
        <f t="shared" ref="I34:V34" si="26">IFERROR(INDEX(I51:I500,MATCH($C$34,$C$51:$C$500,0)),"")</f>
        <v>6.48</v>
      </c>
      <c r="J34" s="3">
        <f t="shared" si="26"/>
        <v>45.54</v>
      </c>
      <c r="K34" s="3">
        <f t="shared" si="26"/>
        <v>34.590000000000003</v>
      </c>
      <c r="L34" s="3">
        <f t="shared" si="26"/>
        <v>22.19</v>
      </c>
      <c r="M34" s="3">
        <f t="shared" si="26"/>
        <v>-73.819999999999993</v>
      </c>
      <c r="N34" s="3">
        <f t="shared" si="26"/>
        <v>-6.7</v>
      </c>
      <c r="O34" s="3">
        <f t="shared" si="26"/>
        <v>20.63</v>
      </c>
      <c r="P34" s="3">
        <f t="shared" si="26"/>
        <v>24.3</v>
      </c>
      <c r="Q34" s="3">
        <f t="shared" si="26"/>
        <v>19.690000000000001</v>
      </c>
      <c r="R34" s="3">
        <f t="shared" si="26"/>
        <v>1.71</v>
      </c>
      <c r="S34" s="3">
        <f t="shared" si="26"/>
        <v>12.75</v>
      </c>
      <c r="T34" s="3">
        <f t="shared" si="26"/>
        <v>15.5</v>
      </c>
      <c r="U34" s="3">
        <f t="shared" si="26"/>
        <v>7.37</v>
      </c>
      <c r="V34" s="3">
        <f t="shared" si="26"/>
        <v>0</v>
      </c>
    </row>
    <row r="35" spans="1:22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5.38</v>
      </c>
      <c r="E35" s="3">
        <f>IFERROR(INDEX(E51:E500,MATCH($A$35,$C$51:$C$500,0)),"")</f>
        <v>9.51</v>
      </c>
      <c r="H35" s="3">
        <f>IFERROR(INDEX(D35:G35,COUNT(D35:G35)),"")</f>
        <v>9.51</v>
      </c>
      <c r="I35" s="3">
        <f t="shared" ref="I35:V35" si="27">IFERROR(INDEX(I51:I500,MATCH($C$35,$C$51:$C$500,0)),"")</f>
        <v>2.91</v>
      </c>
      <c r="J35" s="3">
        <f t="shared" si="27"/>
        <v>2.68</v>
      </c>
      <c r="K35" s="3">
        <f t="shared" si="27"/>
        <v>1.75</v>
      </c>
      <c r="L35" s="3">
        <f t="shared" si="27"/>
        <v>1.58</v>
      </c>
      <c r="M35" s="3">
        <f t="shared" si="27"/>
        <v>1.87</v>
      </c>
      <c r="N35" s="3">
        <f t="shared" si="27"/>
        <v>0.85</v>
      </c>
      <c r="O35" s="3">
        <f t="shared" si="27"/>
        <v>0.95</v>
      </c>
      <c r="P35" s="3">
        <f t="shared" si="27"/>
        <v>0.94</v>
      </c>
      <c r="Q35" s="3">
        <f t="shared" si="27"/>
        <v>1.84</v>
      </c>
      <c r="R35" s="3">
        <f t="shared" si="27"/>
        <v>3.1</v>
      </c>
      <c r="S35" s="3">
        <f t="shared" si="27"/>
        <v>10.58</v>
      </c>
      <c r="T35" s="3">
        <f t="shared" si="27"/>
        <v>15.36</v>
      </c>
      <c r="U35" s="3">
        <f t="shared" si="27"/>
        <v>14.41</v>
      </c>
      <c r="V35" s="3">
        <f t="shared" si="27"/>
        <v>0</v>
      </c>
    </row>
    <row r="36" spans="1:22" ht="15.5" x14ac:dyDescent="0.35">
      <c r="B36" t="s">
        <v>70</v>
      </c>
      <c r="C36" t="s">
        <v>71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V36" si="28">IFERROR(INDEX(H51:H500,MATCH($C$36,$C$51:$C$500,0)),"")</f>
        <v>0.60659999999999992</v>
      </c>
      <c r="I36" s="4">
        <f t="shared" si="28"/>
        <v>0.25679999999999997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</row>
    <row r="37" spans="1:22" ht="15.5" x14ac:dyDescent="0.35">
      <c r="B37" t="s">
        <v>72</v>
      </c>
      <c r="C37" t="s">
        <v>73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V37" si="29">IFERROR(INDEX(H51:H500,MATCH($C$37,$C$51:$C$500,0)),"")</f>
        <v>8</v>
      </c>
      <c r="I37" s="3">
        <f t="shared" si="29"/>
        <v>8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</row>
    <row r="50" spans="2:22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  <c r="S50" t="s">
        <v>35</v>
      </c>
      <c r="T50" t="s">
        <v>36</v>
      </c>
      <c r="U50" t="s">
        <v>37</v>
      </c>
      <c r="V50" t="s">
        <v>38</v>
      </c>
    </row>
    <row r="51" spans="2:22" ht="15.5" x14ac:dyDescent="0.35">
      <c r="B51" t="s">
        <v>79</v>
      </c>
      <c r="C51" t="s">
        <v>6</v>
      </c>
      <c r="D51" s="5">
        <v>381636183000</v>
      </c>
      <c r="E51" s="5">
        <v>233496391000</v>
      </c>
      <c r="F51" s="5">
        <v>204193683000</v>
      </c>
      <c r="G51" s="5">
        <v>232228499000</v>
      </c>
      <c r="I51" s="5">
        <v>1056726319000</v>
      </c>
      <c r="J51" s="5">
        <v>1102122579000</v>
      </c>
      <c r="K51" s="5">
        <v>1034413354000</v>
      </c>
      <c r="L51" s="5">
        <v>1577420145000</v>
      </c>
      <c r="M51" s="5">
        <v>1257886339000</v>
      </c>
      <c r="N51" s="5">
        <v>864181616000</v>
      </c>
      <c r="O51" s="5">
        <v>1081783774000</v>
      </c>
      <c r="P51" s="5">
        <v>1011253358000</v>
      </c>
      <c r="Q51" s="5">
        <v>1014875516000</v>
      </c>
      <c r="R51" s="5">
        <v>263111378000</v>
      </c>
      <c r="S51" s="5">
        <v>73940950276</v>
      </c>
      <c r="T51" s="5">
        <v>68044786784</v>
      </c>
      <c r="U51" s="5">
        <v>60682718878</v>
      </c>
      <c r="V51" s="5">
        <v>54575014974</v>
      </c>
    </row>
    <row r="52" spans="2:22" ht="15.5" x14ac:dyDescent="0.35">
      <c r="C52" t="s">
        <v>870</v>
      </c>
      <c r="D52" s="5">
        <v>50900137000</v>
      </c>
      <c r="E52" s="5">
        <v>-3824884000</v>
      </c>
      <c r="F52" s="5">
        <v>75071182000</v>
      </c>
      <c r="G52" s="5">
        <v>35164388000</v>
      </c>
      <c r="I52" s="5">
        <v>122335087000</v>
      </c>
      <c r="J52" s="5">
        <v>44547596000</v>
      </c>
      <c r="K52" s="5">
        <v>62412406000</v>
      </c>
      <c r="L52" s="5">
        <v>69541697000</v>
      </c>
      <c r="M52" s="5">
        <v>208924707000</v>
      </c>
      <c r="N52" s="5">
        <v>383727063000</v>
      </c>
      <c r="O52" s="5">
        <v>318573559000</v>
      </c>
      <c r="P52" s="5">
        <v>240667287000</v>
      </c>
      <c r="Q52" s="5">
        <v>383381194000</v>
      </c>
      <c r="R52" s="5">
        <v>73658621000</v>
      </c>
      <c r="S52" s="5">
        <v>26259039042</v>
      </c>
      <c r="T52" s="5">
        <v>30269956310</v>
      </c>
      <c r="U52" s="5">
        <v>21513788622</v>
      </c>
      <c r="V52" s="5">
        <v>20838676046</v>
      </c>
    </row>
    <row r="53" spans="2:22" ht="15.5" x14ac:dyDescent="0.35">
      <c r="C53" t="s">
        <v>377</v>
      </c>
      <c r="D53" s="5">
        <v>230249945000</v>
      </c>
      <c r="E53" s="5">
        <v>166493710000</v>
      </c>
      <c r="F53" s="5">
        <v>183381776000</v>
      </c>
      <c r="G53" s="5">
        <v>121981476000</v>
      </c>
      <c r="I53" s="5">
        <v>577576830000</v>
      </c>
      <c r="J53" s="5">
        <v>689570585000</v>
      </c>
      <c r="K53" s="5">
        <v>690956907000</v>
      </c>
      <c r="L53" s="5">
        <v>756844583000</v>
      </c>
      <c r="M53" s="5">
        <v>480257822000</v>
      </c>
      <c r="N53" s="5">
        <v>218398555000</v>
      </c>
      <c r="O53" s="5">
        <v>307422157000</v>
      </c>
      <c r="P53" s="5">
        <v>479342266000</v>
      </c>
      <c r="Q53" s="5">
        <v>476719588000</v>
      </c>
      <c r="R53" s="5">
        <v>121418831000</v>
      </c>
      <c r="S53" s="5">
        <v>13177395026</v>
      </c>
      <c r="T53" s="5">
        <v>20727142304</v>
      </c>
      <c r="U53" s="5">
        <v>16559987338</v>
      </c>
      <c r="V53" s="5">
        <v>9366705867</v>
      </c>
    </row>
    <row r="54" spans="2:22" ht="15.5" x14ac:dyDescent="0.35">
      <c r="C54" t="s">
        <v>379</v>
      </c>
      <c r="D54" s="5">
        <v>1464298000</v>
      </c>
      <c r="E54" s="5">
        <v>801857000</v>
      </c>
      <c r="F54" s="5">
        <v>1959226000</v>
      </c>
      <c r="G54" s="5">
        <v>2158723000</v>
      </c>
      <c r="I54" s="5">
        <v>5593872000</v>
      </c>
      <c r="J54" s="5">
        <v>8176646000</v>
      </c>
      <c r="K54" s="5">
        <v>4066711000</v>
      </c>
      <c r="L54" s="5">
        <v>11775710000</v>
      </c>
      <c r="M54" s="5">
        <v>5570001000</v>
      </c>
      <c r="N54" s="5">
        <v>3960220000</v>
      </c>
      <c r="O54" s="5">
        <v>3922544000</v>
      </c>
      <c r="P54" s="5">
        <v>8891992000</v>
      </c>
      <c r="Q54" s="5">
        <v>2422802000</v>
      </c>
      <c r="R54" s="5">
        <v>10203435000</v>
      </c>
      <c r="S54" s="5">
        <v>6716691251</v>
      </c>
      <c r="T54" s="5">
        <v>3151723801</v>
      </c>
      <c r="U54" s="5">
        <v>13101799280</v>
      </c>
      <c r="V54" s="5">
        <v>17596710651</v>
      </c>
    </row>
    <row r="55" spans="2:22" ht="15.5" x14ac:dyDescent="0.35">
      <c r="C55" t="s">
        <v>378</v>
      </c>
      <c r="D55" s="5">
        <v>1506621000</v>
      </c>
      <c r="E55" s="5">
        <v>3067166000</v>
      </c>
      <c r="F55" s="5">
        <v>712373000</v>
      </c>
      <c r="G55" s="5">
        <v>4704359000</v>
      </c>
      <c r="I55" s="5">
        <v>10919902000</v>
      </c>
      <c r="J55" s="5">
        <v>5943719000</v>
      </c>
      <c r="K55" s="5">
        <v>6671320000</v>
      </c>
      <c r="L55" s="5">
        <v>12613739000</v>
      </c>
      <c r="M55" s="5">
        <v>10649058000</v>
      </c>
      <c r="N55" s="5">
        <v>6927823000</v>
      </c>
      <c r="O55" s="5">
        <v>5400601000</v>
      </c>
      <c r="P55" s="5">
        <v>5434336000</v>
      </c>
      <c r="Q55" s="5">
        <v>6573176000</v>
      </c>
      <c r="R55" s="5">
        <v>5290254000</v>
      </c>
      <c r="S55" s="5">
        <v>10607931722</v>
      </c>
      <c r="T55" s="5">
        <v>8713551569</v>
      </c>
      <c r="U55" s="5">
        <v>8266930272</v>
      </c>
      <c r="V55" s="5">
        <v>4678956168</v>
      </c>
    </row>
    <row r="56" spans="2:22" ht="15.5" x14ac:dyDescent="0.35">
      <c r="C56" t="s">
        <v>871</v>
      </c>
      <c r="D56" s="5">
        <v>13155558000</v>
      </c>
      <c r="E56" s="5">
        <v>14431689000</v>
      </c>
      <c r="F56" s="5">
        <v>2937868000</v>
      </c>
      <c r="G56" s="5">
        <v>16654548000</v>
      </c>
      <c r="I56" s="5">
        <v>36712983000</v>
      </c>
      <c r="J56" s="5">
        <v>22753900000</v>
      </c>
      <c r="K56" s="5">
        <v>62384440000</v>
      </c>
      <c r="L56" s="5">
        <v>341550398000</v>
      </c>
      <c r="M56" s="5">
        <v>268864472000</v>
      </c>
      <c r="N56" s="5">
        <v>96473197000</v>
      </c>
      <c r="O56" s="5">
        <v>340632029000</v>
      </c>
      <c r="P56" s="5">
        <v>196444079000</v>
      </c>
      <c r="Q56" s="5">
        <v>57464660000</v>
      </c>
      <c r="R56" s="5">
        <v>24581332000</v>
      </c>
      <c r="S56" s="5">
        <v>15703483735</v>
      </c>
      <c r="T56" s="5">
        <v>4931560675</v>
      </c>
      <c r="U56" s="5">
        <v>1173701644</v>
      </c>
      <c r="V56" s="5">
        <v>1692652335</v>
      </c>
    </row>
    <row r="57" spans="2:22" ht="15.5" x14ac:dyDescent="0.35">
      <c r="C57" t="s">
        <v>515</v>
      </c>
      <c r="D57" s="5">
        <v>5391339000</v>
      </c>
      <c r="E57" s="5">
        <v>3771768000</v>
      </c>
      <c r="F57" s="5">
        <v>1808276000</v>
      </c>
      <c r="G57" s="5">
        <v>1728626000</v>
      </c>
      <c r="I57" s="5">
        <v>8121993000</v>
      </c>
      <c r="J57" s="5">
        <v>8083187000</v>
      </c>
      <c r="K57" s="5">
        <v>14549109000</v>
      </c>
      <c r="L57" s="5">
        <v>11306092000</v>
      </c>
      <c r="M57" s="5">
        <v>13270603000</v>
      </c>
      <c r="N57" s="5">
        <v>19062753000</v>
      </c>
      <c r="O57" s="5">
        <v>12383913000</v>
      </c>
      <c r="P57" s="5">
        <v>15047748000</v>
      </c>
      <c r="Q57" s="5">
        <v>23177733000</v>
      </c>
      <c r="R57" s="5">
        <v>6881466000</v>
      </c>
      <c r="S57" s="5">
        <v>1355114933</v>
      </c>
      <c r="T57" s="5">
        <v>250852125</v>
      </c>
      <c r="U57" s="5">
        <v>66511722</v>
      </c>
      <c r="V57" s="5">
        <v>401313907</v>
      </c>
    </row>
    <row r="58" spans="2:22" ht="15.5" x14ac:dyDescent="0.35">
      <c r="C58" t="s">
        <v>872</v>
      </c>
      <c r="D58" s="5">
        <v>77862520000</v>
      </c>
      <c r="E58" s="5">
        <v>47442804000</v>
      </c>
      <c r="F58" s="5">
        <v>-63762341000</v>
      </c>
      <c r="G58" s="5">
        <v>48569409000</v>
      </c>
      <c r="I58" s="5">
        <v>290878234000</v>
      </c>
      <c r="J58" s="5">
        <v>324382674000</v>
      </c>
      <c r="K58" s="5">
        <v>190000912000</v>
      </c>
      <c r="L58" s="5">
        <v>367440735000</v>
      </c>
      <c r="M58" s="5">
        <v>264460730000</v>
      </c>
      <c r="N58" s="5">
        <v>127025565000</v>
      </c>
      <c r="O58" s="5">
        <v>79486604000</v>
      </c>
      <c r="P58" s="5">
        <v>51814768000</v>
      </c>
      <c r="Q58" s="5">
        <v>53246120000</v>
      </c>
      <c r="R58" s="5">
        <v>17464931000</v>
      </c>
    </row>
    <row r="59" spans="2:22" ht="15.5" x14ac:dyDescent="0.35">
      <c r="C59" t="s">
        <v>85</v>
      </c>
      <c r="D59" s="5">
        <v>-5763803000</v>
      </c>
      <c r="E59" s="5">
        <v>16683061000</v>
      </c>
      <c r="F59" s="5">
        <v>86277556000</v>
      </c>
      <c r="G59" s="5">
        <v>-3976261000</v>
      </c>
      <c r="I59" s="5">
        <v>538784088000</v>
      </c>
      <c r="J59" s="5">
        <v>-107622370000</v>
      </c>
      <c r="K59" s="5">
        <v>-48247130000</v>
      </c>
      <c r="L59" s="5">
        <v>-59359772000</v>
      </c>
      <c r="M59" s="5">
        <v>-85902856000</v>
      </c>
      <c r="N59" s="5">
        <v>-54828397000</v>
      </c>
      <c r="O59" s="5">
        <v>11636240000</v>
      </c>
      <c r="P59" s="5">
        <v>95059429000</v>
      </c>
      <c r="Q59" s="5">
        <v>35713766000</v>
      </c>
      <c r="R59" s="5">
        <v>408896703000</v>
      </c>
      <c r="S59" s="5">
        <v>1312638938</v>
      </c>
      <c r="T59" s="5">
        <v>-148435428</v>
      </c>
      <c r="U59" s="5">
        <v>124214492</v>
      </c>
      <c r="V59" s="5">
        <v>-319007807</v>
      </c>
    </row>
    <row r="60" spans="2:22" ht="15.5" x14ac:dyDescent="0.35">
      <c r="C60" t="s">
        <v>82</v>
      </c>
      <c r="D60" s="5">
        <v>-176653094000</v>
      </c>
      <c r="E60" s="5">
        <v>-147038156000</v>
      </c>
      <c r="F60" s="5">
        <v>-170819773000</v>
      </c>
      <c r="G60" s="5">
        <v>-147732089000</v>
      </c>
      <c r="I60" s="5">
        <v>-600929183000</v>
      </c>
      <c r="J60" s="5">
        <v>-625065235000</v>
      </c>
      <c r="K60" s="5">
        <v>-609836290000</v>
      </c>
      <c r="L60" s="5">
        <v>-856291719000</v>
      </c>
      <c r="M60" s="5">
        <v>-714832763000</v>
      </c>
      <c r="N60" s="5">
        <v>-596052897000</v>
      </c>
      <c r="O60" s="5">
        <v>-835314940000</v>
      </c>
      <c r="P60" s="5">
        <v>-662534518000</v>
      </c>
      <c r="Q60" s="5">
        <v>-465275145000</v>
      </c>
      <c r="R60" s="5">
        <v>-170623263000</v>
      </c>
      <c r="S60" s="5">
        <v>-50759753118</v>
      </c>
      <c r="T60" s="5">
        <v>-40656851637</v>
      </c>
      <c r="U60" s="5">
        <v>-34527264600</v>
      </c>
      <c r="V60" s="5">
        <v>-23903204866</v>
      </c>
    </row>
    <row r="61" spans="2:22" ht="15.5" x14ac:dyDescent="0.35">
      <c r="C61" t="s">
        <v>380</v>
      </c>
      <c r="D61" s="5">
        <v>-56234627000</v>
      </c>
      <c r="E61" s="5">
        <v>-57801744000</v>
      </c>
      <c r="F61" s="5">
        <v>-69838248000</v>
      </c>
      <c r="G61" s="5">
        <v>-54573131000</v>
      </c>
      <c r="I61" s="5">
        <v>-232102039000</v>
      </c>
      <c r="J61" s="5">
        <v>-228488257000</v>
      </c>
      <c r="K61" s="5">
        <v>-204197069000</v>
      </c>
      <c r="L61" s="5">
        <v>-191240081000</v>
      </c>
      <c r="M61" s="5">
        <v>-174088989000</v>
      </c>
      <c r="N61" s="5">
        <v>-203650773000</v>
      </c>
      <c r="O61" s="5">
        <v>-220597210000</v>
      </c>
      <c r="P61" s="5">
        <v>-220748744000</v>
      </c>
      <c r="Q61" s="5">
        <v>-218769035000</v>
      </c>
      <c r="R61" s="5">
        <v>-79766064000</v>
      </c>
      <c r="S61" s="5">
        <v>-20432691998</v>
      </c>
      <c r="T61" s="5">
        <v>-16211593801</v>
      </c>
      <c r="U61" s="5">
        <v>-15824092963</v>
      </c>
      <c r="V61" s="5">
        <v>-12406746131</v>
      </c>
    </row>
    <row r="62" spans="2:22" ht="15.5" x14ac:dyDescent="0.35">
      <c r="C62" t="s">
        <v>873</v>
      </c>
      <c r="K62" s="5">
        <v>-49754160000</v>
      </c>
      <c r="L62" s="5">
        <v>-343384946000</v>
      </c>
      <c r="M62" s="5">
        <v>-279701748000</v>
      </c>
      <c r="N62" s="5">
        <v>-115920517000</v>
      </c>
      <c r="O62" s="5">
        <v>-352694585000</v>
      </c>
      <c r="P62" s="5">
        <v>-200425583000</v>
      </c>
      <c r="Q62" s="5">
        <v>-46496485000</v>
      </c>
      <c r="R62" s="5">
        <v>-16151001000</v>
      </c>
      <c r="S62" s="5">
        <v>-6942133626</v>
      </c>
      <c r="T62" s="5">
        <v>-1646576494</v>
      </c>
      <c r="U62" s="5">
        <v>-1680674325</v>
      </c>
      <c r="V62" s="5">
        <v>-617405950</v>
      </c>
    </row>
    <row r="63" spans="2:22" ht="15.5" x14ac:dyDescent="0.35">
      <c r="C63" t="s">
        <v>874</v>
      </c>
      <c r="D63" s="5">
        <v>-8715267000</v>
      </c>
      <c r="E63" s="5">
        <v>-8536540000</v>
      </c>
      <c r="F63" s="5">
        <v>-8612860000</v>
      </c>
      <c r="G63" s="5">
        <v>-8382322000</v>
      </c>
      <c r="I63" s="5">
        <v>-33292554000</v>
      </c>
      <c r="J63" s="5">
        <v>-33774482000</v>
      </c>
      <c r="K63" s="5">
        <v>-31563683000</v>
      </c>
      <c r="L63" s="5">
        <v>-32348422000</v>
      </c>
      <c r="M63" s="5">
        <v>-35415779000</v>
      </c>
      <c r="N63" s="5">
        <v>-33400224000</v>
      </c>
      <c r="O63" s="5">
        <v>-17845862000</v>
      </c>
      <c r="P63" s="5">
        <v>-17217456000</v>
      </c>
      <c r="Q63" s="5">
        <v>-18450656000</v>
      </c>
      <c r="R63" s="5">
        <v>-5652327000</v>
      </c>
      <c r="S63" s="5">
        <v>-1673859243</v>
      </c>
      <c r="T63" s="5">
        <v>-1884338419</v>
      </c>
      <c r="U63" s="5">
        <v>-2194665721</v>
      </c>
      <c r="V63" s="5">
        <v>-2146089479</v>
      </c>
    </row>
    <row r="64" spans="2:22" ht="15.5" x14ac:dyDescent="0.35">
      <c r="C64" t="s">
        <v>381</v>
      </c>
      <c r="D64" s="5">
        <v>-543702000</v>
      </c>
      <c r="E64" s="5">
        <v>-799721000</v>
      </c>
      <c r="F64" s="5">
        <v>-1574879000</v>
      </c>
      <c r="G64" s="5">
        <v>-903131000</v>
      </c>
      <c r="I64" s="5">
        <v>-3599478000</v>
      </c>
      <c r="J64" s="5">
        <v>-3058634000</v>
      </c>
      <c r="K64" s="5">
        <v>-5053917000</v>
      </c>
      <c r="L64" s="5">
        <v>-6150613000</v>
      </c>
      <c r="M64" s="5">
        <v>-4427633000</v>
      </c>
      <c r="N64" s="5">
        <v>-3208992000</v>
      </c>
      <c r="O64" s="5">
        <v>-5463301000</v>
      </c>
      <c r="P64" s="5">
        <v>-4947770000</v>
      </c>
      <c r="Q64" s="5">
        <v>-4514805000</v>
      </c>
      <c r="R64" s="5">
        <v>-2211364000</v>
      </c>
      <c r="S64" s="5">
        <v>-3739976122</v>
      </c>
      <c r="T64" s="5">
        <v>-3837282260</v>
      </c>
      <c r="U64" s="5">
        <v>-2128556252</v>
      </c>
      <c r="V64" s="5">
        <v>-649041991</v>
      </c>
    </row>
    <row r="65" spans="3:22" ht="15.5" x14ac:dyDescent="0.35">
      <c r="C65" t="s">
        <v>382</v>
      </c>
      <c r="D65" s="5">
        <v>-11648118000</v>
      </c>
      <c r="E65" s="5">
        <v>-7817196000</v>
      </c>
      <c r="F65" s="5">
        <v>-3234163000</v>
      </c>
      <c r="G65" s="5">
        <v>-9209159000</v>
      </c>
      <c r="I65" s="5">
        <v>-29189141000</v>
      </c>
      <c r="J65" s="5">
        <v>-39326473000</v>
      </c>
      <c r="K65" s="5">
        <v>-28208980000</v>
      </c>
      <c r="L65" s="5">
        <v>-19527441000</v>
      </c>
      <c r="M65" s="5">
        <v>-16986060000</v>
      </c>
      <c r="N65" s="5">
        <v>-20310111000</v>
      </c>
      <c r="O65" s="5">
        <v>-27641641000</v>
      </c>
      <c r="P65" s="5">
        <v>-26314471000</v>
      </c>
      <c r="Q65" s="5">
        <v>-25694849000</v>
      </c>
      <c r="R65" s="5">
        <v>-8218848000</v>
      </c>
      <c r="S65" s="5">
        <v>-3211950529</v>
      </c>
      <c r="T65" s="5">
        <v>-2271361575</v>
      </c>
      <c r="U65" s="5">
        <v>-1665770280</v>
      </c>
      <c r="V65" s="5">
        <v>-1453004002</v>
      </c>
    </row>
    <row r="66" spans="3:22" ht="15.5" x14ac:dyDescent="0.35">
      <c r="C66" t="s">
        <v>875</v>
      </c>
      <c r="K66" s="5">
        <v>-1950292000</v>
      </c>
      <c r="L66" s="5">
        <v>-3160342000</v>
      </c>
      <c r="M66" s="5">
        <v>-3999744000</v>
      </c>
      <c r="N66" s="5">
        <v>-3524271000</v>
      </c>
    </row>
    <row r="67" spans="3:22" ht="15.5" x14ac:dyDescent="0.35">
      <c r="C67" t="s">
        <v>224</v>
      </c>
    </row>
    <row r="68" spans="3:22" ht="15.5" x14ac:dyDescent="0.35">
      <c r="C68" t="s">
        <v>86</v>
      </c>
      <c r="D68" s="5">
        <v>204983089000</v>
      </c>
      <c r="E68" s="5">
        <v>86458235000</v>
      </c>
      <c r="F68" s="5">
        <v>33373910000</v>
      </c>
      <c r="G68" s="5">
        <v>84496410000</v>
      </c>
      <c r="I68" s="5">
        <v>455797136000</v>
      </c>
      <c r="J68" s="5">
        <v>477057344000</v>
      </c>
      <c r="K68" s="5">
        <v>424577064000</v>
      </c>
      <c r="L68" s="5">
        <v>721128426000</v>
      </c>
      <c r="M68" s="5">
        <v>543053576000</v>
      </c>
      <c r="N68" s="5">
        <v>268128719000</v>
      </c>
      <c r="O68" s="5">
        <v>246468834000</v>
      </c>
      <c r="P68" s="5">
        <v>348718840000</v>
      </c>
      <c r="Q68" s="5">
        <v>549600371000</v>
      </c>
      <c r="R68" s="5">
        <v>92488115000</v>
      </c>
      <c r="S68" s="5">
        <v>23181197158</v>
      </c>
      <c r="T68" s="5">
        <v>27387935147</v>
      </c>
      <c r="U68" s="5">
        <v>26155454278</v>
      </c>
      <c r="V68" s="5">
        <v>30671810108</v>
      </c>
    </row>
    <row r="69" spans="3:22" ht="15.5" x14ac:dyDescent="0.35">
      <c r="C69" t="s">
        <v>87</v>
      </c>
      <c r="D69" s="5">
        <v>-139361865000</v>
      </c>
      <c r="E69" s="5">
        <v>-6720971000</v>
      </c>
      <c r="F69" s="5">
        <v>-22846067000</v>
      </c>
      <c r="G69" s="5">
        <v>-53877196000</v>
      </c>
      <c r="I69" s="5">
        <v>193349461000</v>
      </c>
      <c r="J69" s="5">
        <v>-306908101000</v>
      </c>
      <c r="K69" s="5">
        <v>-279484308000</v>
      </c>
      <c r="L69" s="5">
        <v>-345911316000</v>
      </c>
      <c r="M69" s="5">
        <v>-675625324000</v>
      </c>
      <c r="N69" s="5">
        <v>-556347872000</v>
      </c>
      <c r="O69" s="5">
        <v>-206073573000</v>
      </c>
      <c r="P69" s="5">
        <v>-248912476000</v>
      </c>
      <c r="Q69" s="5">
        <v>-341455178000</v>
      </c>
      <c r="R69" s="5">
        <v>416562799000</v>
      </c>
      <c r="S69" s="5">
        <v>40318497784</v>
      </c>
      <c r="T69" s="5">
        <v>41212541259</v>
      </c>
      <c r="U69" s="5">
        <v>93723983519</v>
      </c>
      <c r="V69" s="5">
        <v>66927864737</v>
      </c>
    </row>
    <row r="70" spans="3:22" ht="15.5" x14ac:dyDescent="0.35">
      <c r="C70" t="s">
        <v>92</v>
      </c>
      <c r="R70" s="5">
        <v>2109978000</v>
      </c>
      <c r="S70" s="5">
        <v>38272708276</v>
      </c>
      <c r="T70" s="5">
        <v>40696065862</v>
      </c>
      <c r="U70" s="5">
        <v>95147828444</v>
      </c>
      <c r="V70" s="5">
        <v>74766134733</v>
      </c>
    </row>
    <row r="71" spans="3:22" ht="15.5" x14ac:dyDescent="0.35">
      <c r="C71" t="s">
        <v>89</v>
      </c>
      <c r="D71" s="5">
        <v>1893885000</v>
      </c>
      <c r="E71" s="5">
        <v>1611540000</v>
      </c>
      <c r="F71" s="5">
        <v>13973169000</v>
      </c>
      <c r="G71" s="5">
        <v>1119634000</v>
      </c>
      <c r="I71" s="5">
        <v>14378102000</v>
      </c>
      <c r="J71" s="5">
        <v>306116000</v>
      </c>
      <c r="K71" s="5">
        <v>77454000</v>
      </c>
      <c r="L71" s="5">
        <v>623020000</v>
      </c>
      <c r="M71" s="5">
        <v>3088683000</v>
      </c>
      <c r="N71" s="5">
        <v>3358140000</v>
      </c>
      <c r="O71" s="5">
        <v>2626088000</v>
      </c>
      <c r="P71" s="5">
        <v>3478513000</v>
      </c>
      <c r="Q71" s="5">
        <v>3230373000</v>
      </c>
      <c r="R71" s="5">
        <v>3717521000</v>
      </c>
      <c r="S71" s="5">
        <v>3359380962</v>
      </c>
      <c r="T71" s="5">
        <v>3241436050</v>
      </c>
      <c r="U71" s="5">
        <v>2474167432</v>
      </c>
      <c r="V71" s="5">
        <v>558566089</v>
      </c>
    </row>
    <row r="72" spans="3:22" ht="15.5" x14ac:dyDescent="0.35">
      <c r="C72" t="s">
        <v>90</v>
      </c>
      <c r="D72" s="5">
        <v>245890000</v>
      </c>
      <c r="E72" s="5">
        <v>18865000</v>
      </c>
      <c r="F72" s="5">
        <v>-13586000</v>
      </c>
      <c r="G72" s="5">
        <v>127351000</v>
      </c>
      <c r="I72" s="5">
        <v>390291000</v>
      </c>
      <c r="J72" s="5">
        <v>563387000</v>
      </c>
      <c r="K72" s="5">
        <v>-31429000</v>
      </c>
      <c r="L72" s="5">
        <v>443583000</v>
      </c>
      <c r="M72" s="5">
        <v>-39212000</v>
      </c>
      <c r="N72" s="5">
        <v>-106760000</v>
      </c>
      <c r="O72" s="5">
        <v>-156090000</v>
      </c>
      <c r="P72" s="5">
        <v>420888000</v>
      </c>
      <c r="Q72" s="5">
        <v>-74074000</v>
      </c>
      <c r="R72" s="5">
        <v>-75898000</v>
      </c>
      <c r="S72" s="5">
        <v>303230613</v>
      </c>
      <c r="T72" s="5">
        <v>88295901</v>
      </c>
      <c r="U72" s="5">
        <v>233541591</v>
      </c>
      <c r="V72" s="5">
        <v>52106263</v>
      </c>
    </row>
    <row r="73" spans="3:22" ht="15.5" x14ac:dyDescent="0.35">
      <c r="C73" t="s">
        <v>88</v>
      </c>
      <c r="D73" s="5">
        <v>70000000</v>
      </c>
      <c r="E73" s="5">
        <v>505000</v>
      </c>
      <c r="G73" s="5">
        <v>190220000</v>
      </c>
      <c r="I73" s="5">
        <v>213658000</v>
      </c>
      <c r="J73" s="5">
        <v>-11750315000</v>
      </c>
      <c r="K73" s="5">
        <v>-7017657000</v>
      </c>
      <c r="L73" s="5">
        <v>762412000</v>
      </c>
      <c r="M73" s="5">
        <v>-3053001000</v>
      </c>
      <c r="N73" s="5">
        <v>1060034000</v>
      </c>
      <c r="O73" s="5">
        <v>-1707381000</v>
      </c>
      <c r="P73" s="5">
        <v>753824000</v>
      </c>
      <c r="Q73" s="5">
        <v>3511117000</v>
      </c>
      <c r="R73" s="5">
        <v>10299166000</v>
      </c>
      <c r="U73" s="5">
        <v>108972438</v>
      </c>
      <c r="V73" s="5">
        <v>25979167</v>
      </c>
    </row>
    <row r="74" spans="3:22" ht="15.5" x14ac:dyDescent="0.35">
      <c r="C74" t="s">
        <v>876</v>
      </c>
      <c r="D74" s="5">
        <v>-30000000000</v>
      </c>
      <c r="F74" s="5">
        <v>7882551000</v>
      </c>
      <c r="G74" s="5">
        <v>-40000000000</v>
      </c>
      <c r="I74" s="5">
        <v>-33117449000</v>
      </c>
      <c r="J74" s="5">
        <v>60827052000</v>
      </c>
      <c r="K74" s="5">
        <v>50964162000</v>
      </c>
      <c r="L74" s="5">
        <v>-42974932000</v>
      </c>
      <c r="M74" s="5">
        <v>-4578717000</v>
      </c>
      <c r="N74" s="5">
        <v>-109717512000</v>
      </c>
      <c r="O74" s="5">
        <v>-13171274000</v>
      </c>
      <c r="P74" s="5">
        <v>-81400646000</v>
      </c>
      <c r="Q74" s="5">
        <v>-60381047000</v>
      </c>
      <c r="R74" s="5">
        <v>-15379031000</v>
      </c>
    </row>
    <row r="75" spans="3:22" ht="15.5" x14ac:dyDescent="0.35">
      <c r="C75" t="s">
        <v>27</v>
      </c>
      <c r="D75" s="5">
        <v>-3889049000</v>
      </c>
      <c r="E75" s="5">
        <v>-2742385000</v>
      </c>
      <c r="F75" s="5">
        <v>-2313007000</v>
      </c>
      <c r="G75" s="5">
        <v>-1898321000</v>
      </c>
      <c r="I75" s="5">
        <v>-17710834000</v>
      </c>
      <c r="J75" s="5">
        <v>-22442522000</v>
      </c>
      <c r="K75" s="5">
        <v>-15767335000</v>
      </c>
      <c r="L75" s="5">
        <v>-12083928000</v>
      </c>
      <c r="M75" s="5">
        <v>-14247829000</v>
      </c>
      <c r="N75" s="5">
        <v>-14576853000</v>
      </c>
      <c r="O75" s="5">
        <v>-13231345000</v>
      </c>
      <c r="P75" s="5">
        <v>-5802144000</v>
      </c>
      <c r="Q75" s="5">
        <v>-5713227000</v>
      </c>
      <c r="R75" s="5">
        <v>-3134311000</v>
      </c>
      <c r="S75" s="5">
        <v>-2929461005</v>
      </c>
      <c r="T75" s="5">
        <v>-2664821126</v>
      </c>
      <c r="U75" s="5">
        <v>-4364740878</v>
      </c>
      <c r="V75" s="5">
        <v>-8155913708</v>
      </c>
    </row>
    <row r="76" spans="3:22" ht="15.5" x14ac:dyDescent="0.35">
      <c r="C76" t="s">
        <v>94</v>
      </c>
      <c r="D76" s="5">
        <v>-139361865000</v>
      </c>
      <c r="E76" s="5">
        <v>-6720971000</v>
      </c>
      <c r="F76" s="5">
        <v>-22846067000</v>
      </c>
      <c r="G76" s="5">
        <v>-53877196000</v>
      </c>
      <c r="I76" s="5">
        <v>193349461000</v>
      </c>
      <c r="J76" s="5">
        <v>-306908101000</v>
      </c>
      <c r="K76" s="5">
        <v>-279484308000</v>
      </c>
      <c r="L76" s="5">
        <v>-345911316000</v>
      </c>
      <c r="M76" s="5">
        <v>-675625324000</v>
      </c>
      <c r="N76" s="5">
        <v>-556347872000</v>
      </c>
      <c r="O76" s="5">
        <v>-206073573000</v>
      </c>
      <c r="P76" s="5">
        <v>-248912476000</v>
      </c>
      <c r="Q76" s="5">
        <v>-341455178000</v>
      </c>
      <c r="R76" s="5">
        <v>416562799000</v>
      </c>
      <c r="S76" s="5">
        <v>40318497784</v>
      </c>
      <c r="T76" s="5">
        <v>41212541259</v>
      </c>
      <c r="U76" s="5">
        <v>93723983519</v>
      </c>
      <c r="V76" s="5">
        <v>66927864737</v>
      </c>
    </row>
    <row r="77" spans="3:22" ht="15.5" x14ac:dyDescent="0.35">
      <c r="C77" t="s">
        <v>29</v>
      </c>
      <c r="D77" s="5">
        <v>65621224000</v>
      </c>
      <c r="E77" s="5">
        <v>79737264000</v>
      </c>
      <c r="F77" s="5">
        <v>10527843000</v>
      </c>
      <c r="G77" s="5">
        <v>30619214000</v>
      </c>
      <c r="I77" s="5">
        <v>649146597000</v>
      </c>
      <c r="J77" s="5">
        <v>170149243000</v>
      </c>
      <c r="K77" s="5">
        <v>145092756000</v>
      </c>
      <c r="L77" s="5">
        <v>375217110000</v>
      </c>
      <c r="M77" s="5">
        <v>-132571748000</v>
      </c>
      <c r="N77" s="5">
        <v>-288219153000</v>
      </c>
      <c r="O77" s="5">
        <v>40395261000</v>
      </c>
      <c r="P77" s="5">
        <v>99806364000</v>
      </c>
      <c r="Q77" s="5">
        <v>208145193000</v>
      </c>
      <c r="R77" s="5">
        <v>509050914000</v>
      </c>
      <c r="S77" s="5">
        <v>63499694942</v>
      </c>
      <c r="T77" s="5">
        <v>68600476406</v>
      </c>
      <c r="U77" s="5">
        <v>119879437797</v>
      </c>
      <c r="V77" s="5">
        <v>97599674845</v>
      </c>
    </row>
    <row r="78" spans="3:22" ht="15.5" x14ac:dyDescent="0.35">
      <c r="C78" t="s">
        <v>28</v>
      </c>
      <c r="D78" s="5">
        <v>10221068000</v>
      </c>
      <c r="E78" s="5">
        <v>-27931469000</v>
      </c>
      <c r="F78" s="5">
        <v>14178210000</v>
      </c>
      <c r="G78" s="5">
        <v>-5296466000</v>
      </c>
      <c r="I78" s="5">
        <v>-120149990000</v>
      </c>
      <c r="J78" s="5">
        <v>-38485282000</v>
      </c>
      <c r="K78" s="5">
        <v>-34761607000</v>
      </c>
      <c r="L78" s="5">
        <v>-133069062000</v>
      </c>
      <c r="M78" s="5">
        <v>30957588000</v>
      </c>
      <c r="N78" s="5">
        <v>50138833000</v>
      </c>
      <c r="O78" s="5">
        <v>7270752000</v>
      </c>
      <c r="P78" s="5">
        <v>-18984480000</v>
      </c>
      <c r="Q78" s="5">
        <v>-39091950000</v>
      </c>
      <c r="R78" s="5">
        <v>13083760000</v>
      </c>
      <c r="S78" s="5">
        <v>-1395927459</v>
      </c>
      <c r="T78" s="5">
        <v>-998797495</v>
      </c>
      <c r="U78" s="5">
        <v>-1046620025</v>
      </c>
      <c r="V78" s="5">
        <v>-899596169</v>
      </c>
    </row>
    <row r="79" spans="3:22" ht="15.5" x14ac:dyDescent="0.35">
      <c r="C79" t="s">
        <v>97</v>
      </c>
      <c r="D79" s="5">
        <v>75842292000</v>
      </c>
      <c r="E79" s="5">
        <v>51805795000</v>
      </c>
      <c r="F79" s="5">
        <v>24706053000</v>
      </c>
      <c r="G79" s="5">
        <v>25322748000</v>
      </c>
      <c r="I79" s="5">
        <v>528996607000</v>
      </c>
      <c r="J79" s="5">
        <v>131663961000</v>
      </c>
      <c r="K79" s="5">
        <v>110331149000</v>
      </c>
      <c r="L79" s="5">
        <v>242148048000</v>
      </c>
      <c r="M79" s="5">
        <v>-101614160000</v>
      </c>
      <c r="N79" s="5">
        <v>-238080320000</v>
      </c>
      <c r="O79" s="5">
        <v>47666013000</v>
      </c>
      <c r="P79" s="5">
        <v>80821884000</v>
      </c>
      <c r="Q79" s="5">
        <v>169053243000</v>
      </c>
      <c r="R79" s="5">
        <v>522134674000</v>
      </c>
      <c r="S79" s="5">
        <v>62103767483</v>
      </c>
      <c r="T79" s="5">
        <v>67601678911</v>
      </c>
      <c r="U79" s="5">
        <v>118832817772</v>
      </c>
      <c r="V79" s="5">
        <v>96700078676</v>
      </c>
    </row>
    <row r="80" spans="3:22" ht="15.5" x14ac:dyDescent="0.35">
      <c r="C80" t="s">
        <v>98</v>
      </c>
      <c r="D80" s="5">
        <v>-93774820000</v>
      </c>
      <c r="E80" s="5">
        <v>-123629107000</v>
      </c>
      <c r="F80" s="5">
        <v>-19911174000</v>
      </c>
      <c r="G80" s="5">
        <v>39809572000</v>
      </c>
      <c r="I80" s="5">
        <v>128911887000</v>
      </c>
      <c r="J80" s="5">
        <v>-107367653000</v>
      </c>
      <c r="K80" s="5">
        <v>-45744085000</v>
      </c>
      <c r="L80" s="5">
        <v>-245049417000</v>
      </c>
      <c r="M80" s="5">
        <v>79013374000</v>
      </c>
      <c r="N80" s="5">
        <v>97172053000</v>
      </c>
      <c r="O80" s="5">
        <v>103123959000</v>
      </c>
      <c r="P80" s="5">
        <v>-144062396000</v>
      </c>
      <c r="Q80" s="5">
        <v>102968388000</v>
      </c>
      <c r="R80" s="5">
        <v>155302611000</v>
      </c>
      <c r="S80" s="5">
        <v>104513633955</v>
      </c>
      <c r="T80" s="5">
        <v>-17865345340</v>
      </c>
      <c r="U80" s="5">
        <v>-28904731420</v>
      </c>
      <c r="V80" s="5">
        <v>13553920100</v>
      </c>
    </row>
    <row r="81" spans="2:22" ht="15.5" x14ac:dyDescent="0.35">
      <c r="C81" t="s">
        <v>99</v>
      </c>
      <c r="D81" s="5">
        <v>-17932528000</v>
      </c>
      <c r="E81" s="5">
        <v>-71823312000</v>
      </c>
      <c r="F81" s="5">
        <v>4794879000</v>
      </c>
      <c r="G81" s="5">
        <v>65132320000</v>
      </c>
      <c r="I81" s="5">
        <v>657908494000</v>
      </c>
      <c r="J81" s="5">
        <v>24296308000</v>
      </c>
      <c r="K81" s="5">
        <v>64587064000</v>
      </c>
      <c r="L81" s="5">
        <v>-2901369000</v>
      </c>
      <c r="M81" s="5">
        <v>-22600786000</v>
      </c>
      <c r="N81" s="5">
        <v>-140908267000</v>
      </c>
      <c r="O81" s="5">
        <v>150789972000</v>
      </c>
      <c r="P81" s="5">
        <v>-63240512000</v>
      </c>
      <c r="Q81" s="5">
        <v>272021631000</v>
      </c>
      <c r="R81" s="5">
        <v>677437285000</v>
      </c>
      <c r="S81" s="5">
        <v>166617401438</v>
      </c>
      <c r="T81" s="5">
        <v>49736333571</v>
      </c>
      <c r="U81" s="5">
        <v>89928086352</v>
      </c>
      <c r="V81" s="5">
        <v>110253998776</v>
      </c>
    </row>
    <row r="82" spans="2:22" ht="15.5" x14ac:dyDescent="0.35">
      <c r="C82" t="s">
        <v>100</v>
      </c>
      <c r="D82" s="5">
        <v>75842292000</v>
      </c>
      <c r="E82" s="5">
        <v>51805795000</v>
      </c>
      <c r="F82" s="5">
        <v>24706053000</v>
      </c>
      <c r="G82" s="5">
        <v>25322748000</v>
      </c>
      <c r="I82" s="5">
        <v>528996607000</v>
      </c>
      <c r="J82" s="5">
        <v>131663961000</v>
      </c>
      <c r="K82" s="5">
        <v>110331150000</v>
      </c>
      <c r="L82" s="5">
        <v>242148048000</v>
      </c>
      <c r="M82" s="5">
        <v>-101614160000</v>
      </c>
      <c r="N82" s="5">
        <v>-238080320000</v>
      </c>
      <c r="O82" s="5">
        <v>47666013000</v>
      </c>
      <c r="P82" s="5">
        <v>80821884000</v>
      </c>
      <c r="Q82" s="5">
        <v>169053244000</v>
      </c>
      <c r="R82" s="5">
        <v>522134674000</v>
      </c>
      <c r="S82" s="5">
        <v>62103767483</v>
      </c>
      <c r="T82" s="5">
        <v>67601678911</v>
      </c>
      <c r="U82" s="5">
        <v>118832817772</v>
      </c>
      <c r="V82" s="5">
        <v>96700078676</v>
      </c>
    </row>
    <row r="83" spans="2:22" ht="15.5" x14ac:dyDescent="0.35">
      <c r="C83" t="s">
        <v>8</v>
      </c>
      <c r="D83" s="5">
        <v>-24758239000</v>
      </c>
      <c r="E83" s="5">
        <v>-48946480000</v>
      </c>
      <c r="F83" s="5">
        <v>13539173000</v>
      </c>
      <c r="G83" s="5">
        <v>58769919000</v>
      </c>
      <c r="I83" s="5">
        <v>582224224000</v>
      </c>
      <c r="J83" s="5">
        <v>5558949000</v>
      </c>
      <c r="K83" s="5">
        <v>-902128000</v>
      </c>
      <c r="L83" s="5">
        <v>-88934950000</v>
      </c>
      <c r="M83" s="5">
        <v>91574453000</v>
      </c>
      <c r="N83" s="5">
        <v>-71273436000</v>
      </c>
      <c r="O83" s="5">
        <v>103980021000</v>
      </c>
      <c r="P83" s="5">
        <v>-41058714000</v>
      </c>
      <c r="Q83" s="5">
        <v>152117646000</v>
      </c>
      <c r="R83" s="5">
        <v>503491404000</v>
      </c>
      <c r="S83" s="5">
        <v>165717487171</v>
      </c>
      <c r="T83" s="5">
        <v>49575277460</v>
      </c>
      <c r="U83" s="5">
        <v>89808433565</v>
      </c>
      <c r="V83" s="5">
        <v>110189689051</v>
      </c>
    </row>
    <row r="84" spans="2:22" ht="15.5" x14ac:dyDescent="0.35">
      <c r="C84" t="s">
        <v>101</v>
      </c>
      <c r="D84" s="5">
        <v>6825711000</v>
      </c>
      <c r="E84" s="5">
        <v>-22876832000</v>
      </c>
      <c r="F84" s="5">
        <v>-8744294000</v>
      </c>
      <c r="G84" s="5">
        <v>6362401000</v>
      </c>
      <c r="I84" s="5">
        <v>75684270000</v>
      </c>
      <c r="J84" s="5">
        <v>18737359000</v>
      </c>
      <c r="K84" s="5">
        <v>65489193000</v>
      </c>
      <c r="L84" s="5">
        <v>86033581000</v>
      </c>
      <c r="M84" s="5">
        <v>-114175239000</v>
      </c>
      <c r="N84" s="5">
        <v>-69634831000</v>
      </c>
      <c r="O84" s="5">
        <v>46809951000</v>
      </c>
      <c r="P84" s="5">
        <v>-22181798000</v>
      </c>
      <c r="Q84" s="5">
        <v>119903986000</v>
      </c>
      <c r="R84" s="5">
        <v>173945881000</v>
      </c>
      <c r="S84" s="5">
        <v>899914267</v>
      </c>
      <c r="T84" s="5">
        <v>161056111</v>
      </c>
      <c r="U84" s="5">
        <v>119652787</v>
      </c>
      <c r="V84" s="5">
        <v>64309725</v>
      </c>
    </row>
    <row r="85" spans="2:22" ht="15.5" x14ac:dyDescent="0.35">
      <c r="C85" t="s">
        <v>102</v>
      </c>
      <c r="D85" s="5">
        <v>75842292000</v>
      </c>
      <c r="E85" s="5">
        <v>51805795000</v>
      </c>
      <c r="F85" s="5">
        <v>24706053000</v>
      </c>
      <c r="G85" s="5">
        <v>25322748000</v>
      </c>
      <c r="I85" s="5">
        <v>528996607000</v>
      </c>
      <c r="J85" s="5">
        <v>131663961000</v>
      </c>
      <c r="K85" s="5">
        <v>110331150000</v>
      </c>
      <c r="L85" s="5">
        <v>242148048000</v>
      </c>
      <c r="M85" s="5">
        <v>-101614160000</v>
      </c>
      <c r="N85" s="5">
        <v>-238080320000</v>
      </c>
      <c r="O85" s="5">
        <v>47666013000</v>
      </c>
      <c r="P85" s="5">
        <v>80821884000</v>
      </c>
      <c r="Q85" s="5">
        <v>169053244000</v>
      </c>
      <c r="R85" s="5">
        <v>522134674000</v>
      </c>
      <c r="S85" s="5">
        <v>62103767483</v>
      </c>
      <c r="T85" s="5">
        <v>67601678911</v>
      </c>
      <c r="U85" s="5">
        <v>118832817772</v>
      </c>
      <c r="V85" s="5">
        <v>96700078676</v>
      </c>
    </row>
    <row r="86" spans="2:22" ht="15.5" x14ac:dyDescent="0.35">
      <c r="C86" t="s">
        <v>103</v>
      </c>
      <c r="D86" s="5">
        <v>-17932528000</v>
      </c>
      <c r="E86" s="5">
        <v>-71823312000</v>
      </c>
      <c r="F86" s="5">
        <v>4794879000</v>
      </c>
      <c r="G86" s="5">
        <v>65132320000</v>
      </c>
      <c r="I86" s="5">
        <v>657908494000</v>
      </c>
      <c r="J86" s="5">
        <v>24296308000</v>
      </c>
      <c r="K86" s="5">
        <v>64587065000</v>
      </c>
      <c r="L86" s="5">
        <v>-2901369000</v>
      </c>
      <c r="M86" s="5">
        <v>-22600786000</v>
      </c>
      <c r="N86" s="5">
        <v>-140908267000</v>
      </c>
      <c r="O86" s="5">
        <v>150789972000</v>
      </c>
      <c r="P86" s="5">
        <v>-63240512000</v>
      </c>
      <c r="Q86" s="5">
        <v>272021632000</v>
      </c>
      <c r="R86" s="5">
        <v>677437285000</v>
      </c>
      <c r="S86" s="5">
        <v>166617401438</v>
      </c>
      <c r="T86" s="5">
        <v>49736333571</v>
      </c>
      <c r="U86" s="5">
        <v>89928086352</v>
      </c>
      <c r="V86" s="5">
        <v>110253998776</v>
      </c>
    </row>
    <row r="87" spans="2:22" ht="15.5" x14ac:dyDescent="0.35">
      <c r="C87" t="s">
        <v>104</v>
      </c>
      <c r="D87" s="5">
        <v>-17932528000</v>
      </c>
      <c r="E87" s="5">
        <v>-71823312000</v>
      </c>
      <c r="F87" s="5">
        <v>4794879000</v>
      </c>
      <c r="G87" s="5">
        <v>65132320000</v>
      </c>
      <c r="I87" s="5">
        <v>657908494000</v>
      </c>
      <c r="J87" s="5">
        <v>24296308000</v>
      </c>
      <c r="K87" s="5">
        <v>64587065000</v>
      </c>
      <c r="L87" s="5">
        <v>-2901369000</v>
      </c>
      <c r="M87" s="5">
        <v>-22600786000</v>
      </c>
      <c r="N87" s="5">
        <v>-140908267000</v>
      </c>
      <c r="O87" s="5">
        <v>150789972000</v>
      </c>
      <c r="P87" s="5">
        <v>-63240512000</v>
      </c>
      <c r="Q87" s="5">
        <v>272021632000</v>
      </c>
      <c r="R87" s="5">
        <v>677437285000</v>
      </c>
      <c r="S87" s="5">
        <v>166617401438</v>
      </c>
      <c r="T87" s="5">
        <v>49736333571</v>
      </c>
      <c r="U87" s="5">
        <v>89928086352</v>
      </c>
      <c r="V87" s="5">
        <v>110253998776</v>
      </c>
    </row>
    <row r="89" spans="2:22" ht="15.5" x14ac:dyDescent="0.35">
      <c r="B89" t="s">
        <v>105</v>
      </c>
      <c r="C89" t="s">
        <v>106</v>
      </c>
    </row>
    <row r="90" spans="2:22" ht="15.5" x14ac:dyDescent="0.35">
      <c r="C90" t="s">
        <v>20</v>
      </c>
    </row>
    <row r="91" spans="2:22" ht="15.5" x14ac:dyDescent="0.35">
      <c r="C91" t="s">
        <v>111</v>
      </c>
    </row>
    <row r="92" spans="2:22" ht="15.5" x14ac:dyDescent="0.35">
      <c r="C92" t="s">
        <v>110</v>
      </c>
      <c r="U92" s="5">
        <v>21823470</v>
      </c>
      <c r="V92" s="5">
        <v>309193393</v>
      </c>
    </row>
    <row r="93" spans="2:22" ht="15.5" x14ac:dyDescent="0.35">
      <c r="C93" t="s">
        <v>877</v>
      </c>
      <c r="D93" s="5">
        <v>2960255760000</v>
      </c>
      <c r="E93" s="5">
        <v>2098303391000</v>
      </c>
      <c r="F93" s="5">
        <v>3185681380000</v>
      </c>
      <c r="G93" s="5">
        <v>4855811716000</v>
      </c>
      <c r="I93" s="5">
        <v>3185681380000</v>
      </c>
      <c r="J93" s="5">
        <v>1880326817000</v>
      </c>
      <c r="K93" s="5">
        <v>3304797938000</v>
      </c>
      <c r="L93" s="5">
        <v>3174709205000</v>
      </c>
      <c r="M93" s="5">
        <v>1905758111000</v>
      </c>
      <c r="N93" s="5">
        <v>2556290042000</v>
      </c>
      <c r="O93" s="5">
        <v>2286736072000</v>
      </c>
      <c r="P93" s="5">
        <v>4104064531000</v>
      </c>
      <c r="Q93" s="5">
        <v>4033091295000</v>
      </c>
      <c r="R93" s="5">
        <v>3013116732000</v>
      </c>
      <c r="S93" s="5">
        <v>35269274623</v>
      </c>
      <c r="T93" s="5">
        <v>27986539218</v>
      </c>
      <c r="U93" s="5">
        <v>58533976609</v>
      </c>
      <c r="V93" s="5">
        <v>9694589702</v>
      </c>
    </row>
    <row r="94" spans="2:22" ht="15.5" x14ac:dyDescent="0.35">
      <c r="C94" t="s">
        <v>108</v>
      </c>
    </row>
    <row r="95" spans="2:22" ht="15.5" x14ac:dyDescent="0.35">
      <c r="C95" t="s">
        <v>878</v>
      </c>
      <c r="D95" s="5">
        <v>8628375000</v>
      </c>
      <c r="E95" s="5">
        <v>8628375000</v>
      </c>
      <c r="F95" s="5">
        <v>8628375000</v>
      </c>
      <c r="G95" s="5">
        <v>9442789000</v>
      </c>
      <c r="I95" s="5">
        <v>8628375000</v>
      </c>
      <c r="J95" s="5">
        <v>8657549000</v>
      </c>
      <c r="K95" s="5">
        <v>8662487000</v>
      </c>
      <c r="L95" s="5">
        <v>35793580000</v>
      </c>
      <c r="M95" s="5">
        <v>47000570000</v>
      </c>
      <c r="N95" s="5">
        <v>69017107000</v>
      </c>
      <c r="O95" s="5">
        <v>100030104000</v>
      </c>
      <c r="P95" s="5">
        <v>1373239000</v>
      </c>
      <c r="Q95" s="5">
        <v>19423239000</v>
      </c>
      <c r="R95" s="5">
        <v>15773239000</v>
      </c>
      <c r="S95" s="5">
        <v>832517758566</v>
      </c>
      <c r="T95" s="5">
        <v>688552239859</v>
      </c>
      <c r="U95" s="5">
        <v>614154316117</v>
      </c>
      <c r="V95" s="5">
        <v>533457774363</v>
      </c>
    </row>
    <row r="96" spans="2:22" ht="15.5" x14ac:dyDescent="0.35">
      <c r="C96" t="s">
        <v>879</v>
      </c>
    </row>
    <row r="97" spans="3:22" ht="15.5" x14ac:dyDescent="0.35">
      <c r="C97" t="s">
        <v>880</v>
      </c>
      <c r="D97" s="5">
        <v>8355174000</v>
      </c>
      <c r="E97" s="5">
        <v>23678924000</v>
      </c>
      <c r="F97" s="5">
        <v>46638817000</v>
      </c>
      <c r="G97" s="5">
        <v>52293690000</v>
      </c>
      <c r="I97" s="5">
        <v>46638817000</v>
      </c>
      <c r="J97" s="5">
        <v>32427741000</v>
      </c>
      <c r="K97" s="5">
        <v>26418546000</v>
      </c>
      <c r="L97" s="5">
        <v>30114321000</v>
      </c>
      <c r="M97" s="5">
        <v>39710271000</v>
      </c>
      <c r="N97" s="5">
        <v>62275676000</v>
      </c>
      <c r="O97" s="5">
        <v>22076988000</v>
      </c>
      <c r="P97" s="5">
        <v>13966084000</v>
      </c>
      <c r="Q97" s="5">
        <v>14257805000</v>
      </c>
      <c r="R97" s="5">
        <v>35635012000</v>
      </c>
      <c r="S97" s="5">
        <v>21578697455</v>
      </c>
      <c r="T97" s="5">
        <v>9233257866</v>
      </c>
      <c r="U97" s="5">
        <v>6479621485</v>
      </c>
      <c r="V97" s="5">
        <v>2453969453</v>
      </c>
    </row>
    <row r="98" spans="3:22" ht="15.5" x14ac:dyDescent="0.35">
      <c r="C98" t="s">
        <v>881</v>
      </c>
      <c r="D98" s="5">
        <v>75195514000</v>
      </c>
      <c r="E98" s="5">
        <v>79193878000</v>
      </c>
      <c r="F98" s="5">
        <v>60214281000</v>
      </c>
      <c r="G98" s="5">
        <v>79854919000</v>
      </c>
      <c r="I98" s="5">
        <v>60214281000</v>
      </c>
      <c r="J98" s="5">
        <v>54137856000</v>
      </c>
      <c r="K98" s="5">
        <v>46843707000</v>
      </c>
      <c r="L98" s="5">
        <v>59987398000</v>
      </c>
      <c r="M98" s="5">
        <v>64491383000</v>
      </c>
      <c r="N98" s="5">
        <v>67519727000</v>
      </c>
      <c r="O98" s="5">
        <v>60143735000</v>
      </c>
      <c r="P98" s="5">
        <v>48129043000</v>
      </c>
      <c r="Q98" s="5">
        <v>22479881000</v>
      </c>
      <c r="R98" s="5">
        <v>20671240000</v>
      </c>
      <c r="S98" s="5">
        <v>15042913357</v>
      </c>
      <c r="T98" s="5">
        <v>26272143775</v>
      </c>
      <c r="U98" s="5">
        <v>7578143082</v>
      </c>
      <c r="V98" s="5">
        <v>2121122552</v>
      </c>
    </row>
    <row r="99" spans="3:22" ht="15.5" x14ac:dyDescent="0.35">
      <c r="C99" t="s">
        <v>387</v>
      </c>
      <c r="D99" s="5">
        <v>19053284000</v>
      </c>
      <c r="E99" s="5">
        <v>12412398000</v>
      </c>
      <c r="F99" s="5">
        <v>16393294000</v>
      </c>
      <c r="G99" s="5">
        <v>29644344000</v>
      </c>
      <c r="I99" s="5">
        <v>16393294000</v>
      </c>
      <c r="J99" s="5">
        <v>3713591000</v>
      </c>
      <c r="K99" s="5">
        <v>6170919000</v>
      </c>
      <c r="L99" s="5">
        <v>8335252000</v>
      </c>
      <c r="M99" s="5">
        <v>3627959000</v>
      </c>
      <c r="N99" s="5">
        <v>19320560000</v>
      </c>
      <c r="O99" s="5">
        <v>6108137000</v>
      </c>
      <c r="P99" s="5">
        <v>3889397000</v>
      </c>
      <c r="Q99" s="5">
        <v>13095255000</v>
      </c>
      <c r="R99" s="5">
        <v>19403332000</v>
      </c>
      <c r="S99" s="5">
        <v>6704679958</v>
      </c>
      <c r="T99" s="5">
        <v>3563858662</v>
      </c>
      <c r="U99" s="5">
        <v>20167536469</v>
      </c>
      <c r="V99" s="5">
        <v>6647203292</v>
      </c>
    </row>
    <row r="100" spans="3:22" ht="15.5" x14ac:dyDescent="0.35">
      <c r="C100" t="s">
        <v>388</v>
      </c>
      <c r="D100" s="5">
        <v>14867559000</v>
      </c>
      <c r="E100" s="5">
        <v>11443455000</v>
      </c>
      <c r="F100" s="5">
        <v>8621667000</v>
      </c>
      <c r="G100" s="5">
        <v>30663471000</v>
      </c>
      <c r="I100" s="5">
        <v>8621667000</v>
      </c>
      <c r="J100" s="5">
        <v>15589282000</v>
      </c>
      <c r="K100" s="5">
        <v>9990361000</v>
      </c>
      <c r="L100" s="5">
        <v>3447674000</v>
      </c>
      <c r="M100" s="5">
        <v>13526083000</v>
      </c>
      <c r="N100" s="5">
        <v>5712380000</v>
      </c>
      <c r="O100" s="5">
        <v>7145536000</v>
      </c>
      <c r="P100" s="5">
        <v>3784550000</v>
      </c>
      <c r="Q100" s="5">
        <v>11143147000</v>
      </c>
      <c r="R100" s="5">
        <v>15999555000</v>
      </c>
      <c r="S100" s="5">
        <v>17426204782</v>
      </c>
      <c r="T100" s="5">
        <v>38022163379</v>
      </c>
      <c r="U100" s="5">
        <v>20122479331</v>
      </c>
      <c r="V100" s="5">
        <v>13195624496</v>
      </c>
    </row>
    <row r="101" spans="3:22" ht="15.5" x14ac:dyDescent="0.35">
      <c r="C101" t="s">
        <v>113</v>
      </c>
      <c r="D101" s="5">
        <v>22808986000</v>
      </c>
      <c r="E101" s="5">
        <v>33181866000</v>
      </c>
      <c r="F101" s="5">
        <v>30022009000</v>
      </c>
      <c r="G101" s="5">
        <v>22458190000</v>
      </c>
      <c r="I101" s="5">
        <v>30022009000</v>
      </c>
      <c r="J101" s="5">
        <v>17241050000</v>
      </c>
      <c r="K101" s="5">
        <v>13772305000</v>
      </c>
      <c r="L101" s="5">
        <v>7675139000</v>
      </c>
      <c r="M101" s="5">
        <v>34784992000</v>
      </c>
      <c r="N101" s="5">
        <v>36212025000</v>
      </c>
      <c r="O101" s="5">
        <v>16250875000</v>
      </c>
      <c r="P101" s="5">
        <v>25261827000</v>
      </c>
      <c r="Q101" s="5">
        <v>44043863000</v>
      </c>
      <c r="R101" s="5">
        <v>13027189000</v>
      </c>
    </row>
    <row r="102" spans="3:22" ht="15.5" x14ac:dyDescent="0.35">
      <c r="C102" t="s">
        <v>390</v>
      </c>
      <c r="D102" s="5">
        <v>22808986000</v>
      </c>
      <c r="E102" s="5">
        <v>33181866000</v>
      </c>
      <c r="F102" s="5">
        <v>30022009000</v>
      </c>
      <c r="G102" s="5">
        <v>22458190000</v>
      </c>
      <c r="I102" s="5">
        <v>30022009000</v>
      </c>
      <c r="J102" s="5">
        <v>17241050000</v>
      </c>
      <c r="K102" s="5">
        <v>13772305000</v>
      </c>
      <c r="L102" s="5">
        <v>7675139000</v>
      </c>
      <c r="M102" s="5">
        <v>34784992000</v>
      </c>
      <c r="N102" s="5">
        <v>36212025000</v>
      </c>
      <c r="O102" s="5">
        <v>16250875000</v>
      </c>
      <c r="P102" s="5">
        <v>25261827000</v>
      </c>
      <c r="Q102" s="5">
        <v>44043863000</v>
      </c>
      <c r="R102" s="5">
        <v>13027189000</v>
      </c>
      <c r="S102" s="5">
        <v>4487440921</v>
      </c>
      <c r="T102" s="5">
        <v>2886479870</v>
      </c>
      <c r="U102" s="5">
        <v>5705975714</v>
      </c>
      <c r="V102" s="5">
        <v>25441654341</v>
      </c>
    </row>
    <row r="103" spans="3:22" ht="15.5" x14ac:dyDescent="0.35">
      <c r="C103" t="s">
        <v>882</v>
      </c>
      <c r="O103" s="5">
        <v>49005961000</v>
      </c>
      <c r="P103" s="5">
        <v>161198275000</v>
      </c>
      <c r="Q103" s="5">
        <v>77660147000</v>
      </c>
      <c r="R103" s="5">
        <v>4682005000</v>
      </c>
    </row>
    <row r="104" spans="3:22" ht="15.5" x14ac:dyDescent="0.35">
      <c r="C104" t="s">
        <v>883</v>
      </c>
    </row>
    <row r="105" spans="3:22" ht="15.5" x14ac:dyDescent="0.35">
      <c r="C105" t="s">
        <v>119</v>
      </c>
      <c r="D105" s="5">
        <v>101591790000</v>
      </c>
      <c r="E105" s="5">
        <v>93363909000</v>
      </c>
      <c r="F105" s="5">
        <v>92150333000</v>
      </c>
      <c r="G105" s="5">
        <v>80407356000</v>
      </c>
      <c r="I105" s="5">
        <v>92150333000</v>
      </c>
      <c r="J105" s="5">
        <v>138945622000</v>
      </c>
      <c r="K105" s="5">
        <v>165665556000</v>
      </c>
      <c r="L105" s="5">
        <v>201833870000</v>
      </c>
      <c r="M105" s="5">
        <v>298386324000</v>
      </c>
      <c r="N105" s="5">
        <v>249372267000</v>
      </c>
      <c r="O105" s="5">
        <v>164874627000</v>
      </c>
      <c r="P105" s="5">
        <v>176320036000</v>
      </c>
      <c r="Q105" s="5">
        <v>93091849000</v>
      </c>
      <c r="R105" s="5">
        <v>100744157000</v>
      </c>
      <c r="S105" s="5">
        <v>1340671469</v>
      </c>
      <c r="T105" s="5">
        <v>1326798310</v>
      </c>
      <c r="U105" s="5">
        <v>1169053776</v>
      </c>
      <c r="V105" s="5">
        <v>875122934</v>
      </c>
    </row>
    <row r="106" spans="3:22" ht="15.5" x14ac:dyDescent="0.35">
      <c r="C106" t="s">
        <v>518</v>
      </c>
      <c r="D106" s="5">
        <v>925785000</v>
      </c>
      <c r="E106" s="5">
        <v>928641000</v>
      </c>
      <c r="F106" s="5">
        <v>931497000</v>
      </c>
      <c r="G106" s="5">
        <v>934353000</v>
      </c>
      <c r="I106" s="5">
        <v>931497000</v>
      </c>
      <c r="J106" s="5">
        <v>942921000</v>
      </c>
      <c r="K106" s="5">
        <v>954345000</v>
      </c>
      <c r="L106" s="5">
        <v>965769000</v>
      </c>
      <c r="M106" s="5">
        <v>977193000</v>
      </c>
      <c r="N106" s="5">
        <v>988617000</v>
      </c>
      <c r="O106" s="5">
        <v>1000041000</v>
      </c>
      <c r="P106" s="5">
        <v>4012216000</v>
      </c>
      <c r="Q106" s="5">
        <v>4073715000</v>
      </c>
      <c r="R106" s="5">
        <v>4135215000</v>
      </c>
      <c r="S106" s="5">
        <v>1045736418</v>
      </c>
      <c r="T106" s="5">
        <v>1057160330</v>
      </c>
      <c r="U106" s="5">
        <v>1068584242</v>
      </c>
      <c r="V106" s="5">
        <v>1080008154</v>
      </c>
    </row>
    <row r="107" spans="3:22" ht="15.5" x14ac:dyDescent="0.35">
      <c r="C107" t="s">
        <v>121</v>
      </c>
      <c r="D107" s="5">
        <v>377644750000</v>
      </c>
      <c r="E107" s="5">
        <v>384185037000</v>
      </c>
      <c r="F107" s="5">
        <v>391373272000</v>
      </c>
      <c r="G107" s="5">
        <v>391409670000</v>
      </c>
      <c r="I107" s="5">
        <v>391373272000</v>
      </c>
      <c r="J107" s="5">
        <v>407643059000</v>
      </c>
      <c r="K107" s="5">
        <v>443891945000</v>
      </c>
      <c r="L107" s="5">
        <v>484412456000</v>
      </c>
      <c r="M107" s="5">
        <v>520874185000</v>
      </c>
      <c r="N107" s="5">
        <v>572564466000</v>
      </c>
      <c r="O107" s="5">
        <v>529228073000</v>
      </c>
      <c r="P107" s="5">
        <v>544030482000</v>
      </c>
      <c r="Q107" s="5">
        <v>531435551000</v>
      </c>
      <c r="R107" s="5">
        <v>548243195000</v>
      </c>
      <c r="S107" s="5">
        <v>2288768802</v>
      </c>
      <c r="T107" s="5">
        <v>3135200552</v>
      </c>
      <c r="U107" s="5">
        <v>4243074965</v>
      </c>
      <c r="V107" s="5">
        <v>6538843226</v>
      </c>
    </row>
    <row r="108" spans="3:22" ht="15.5" x14ac:dyDescent="0.35">
      <c r="C108" t="s">
        <v>122</v>
      </c>
      <c r="D108" s="5">
        <v>25539337000</v>
      </c>
      <c r="E108" s="5">
        <v>20611323000</v>
      </c>
      <c r="F108" s="5">
        <v>20092896000</v>
      </c>
      <c r="G108" s="5">
        <v>21359656000</v>
      </c>
      <c r="I108" s="5">
        <v>20092896000</v>
      </c>
      <c r="J108" s="5">
        <v>17984445000</v>
      </c>
      <c r="K108" s="5">
        <v>14784129000</v>
      </c>
      <c r="L108" s="5">
        <v>9027213000</v>
      </c>
      <c r="M108" s="5">
        <v>10532986000</v>
      </c>
      <c r="N108" s="5">
        <v>13839732000</v>
      </c>
      <c r="O108" s="5">
        <v>12649306000</v>
      </c>
      <c r="P108" s="5">
        <v>13756902000</v>
      </c>
      <c r="Q108" s="5">
        <v>11139847000</v>
      </c>
      <c r="U108" s="5">
        <v>5103148824</v>
      </c>
      <c r="V108" s="5">
        <v>5103148824</v>
      </c>
    </row>
    <row r="109" spans="3:22" ht="15.5" x14ac:dyDescent="0.35">
      <c r="C109" t="s">
        <v>85</v>
      </c>
      <c r="D109" s="5">
        <v>-36837697000</v>
      </c>
      <c r="E109" s="5">
        <v>59621537000</v>
      </c>
      <c r="F109" s="5">
        <v>136068772000</v>
      </c>
      <c r="G109" s="5">
        <v>139579296000</v>
      </c>
      <c r="I109" s="5">
        <v>136068772000</v>
      </c>
      <c r="J109" s="5">
        <v>23169810000</v>
      </c>
      <c r="K109" s="5">
        <v>80731163000</v>
      </c>
      <c r="L109" s="5">
        <v>143674345000</v>
      </c>
      <c r="M109" s="5">
        <v>362074845000</v>
      </c>
      <c r="N109" s="5">
        <v>257606215000</v>
      </c>
      <c r="O109" s="5">
        <v>197955026000</v>
      </c>
      <c r="P109" s="5">
        <v>152247431000</v>
      </c>
      <c r="Q109" s="5">
        <v>237093450000</v>
      </c>
      <c r="R109" s="5">
        <v>198560538000</v>
      </c>
      <c r="S109" s="5">
        <v>121934936460</v>
      </c>
      <c r="T109" s="5">
        <v>17365354020</v>
      </c>
      <c r="U109" s="5">
        <v>35230636686</v>
      </c>
      <c r="V109" s="5">
        <v>64135368106</v>
      </c>
    </row>
    <row r="110" spans="3:22" ht="15.5" x14ac:dyDescent="0.35">
      <c r="C110" t="s">
        <v>127</v>
      </c>
      <c r="D110" s="5">
        <v>36155014345000</v>
      </c>
      <c r="E110" s="5">
        <v>35333726750000</v>
      </c>
      <c r="F110" s="5">
        <v>37685783247000</v>
      </c>
      <c r="G110" s="5">
        <v>35571546925000</v>
      </c>
      <c r="I110" s="5">
        <v>37685783247000</v>
      </c>
      <c r="J110" s="5">
        <v>34738308024000</v>
      </c>
      <c r="K110" s="5">
        <v>32987430971000</v>
      </c>
      <c r="L110" s="5">
        <v>28532246282000</v>
      </c>
      <c r="M110" s="5">
        <v>25942150369000</v>
      </c>
      <c r="N110" s="5">
        <v>26961960681000</v>
      </c>
      <c r="O110" s="5">
        <v>31243747963000</v>
      </c>
      <c r="P110" s="5">
        <v>30815122948000</v>
      </c>
      <c r="Q110" s="5">
        <v>29446129354000</v>
      </c>
      <c r="R110" s="5">
        <v>26500836521000</v>
      </c>
      <c r="S110" s="5">
        <v>1288666570379</v>
      </c>
      <c r="T110" s="5">
        <v>1114593191080</v>
      </c>
      <c r="U110" s="5">
        <v>1000399961539</v>
      </c>
      <c r="V110" s="5">
        <v>772642322249</v>
      </c>
    </row>
    <row r="111" spans="3:22" ht="15.5" x14ac:dyDescent="0.35">
      <c r="C111" t="s">
        <v>128</v>
      </c>
    </row>
    <row r="112" spans="3:22" ht="15.5" x14ac:dyDescent="0.35">
      <c r="C112" t="s">
        <v>129</v>
      </c>
    </row>
    <row r="113" spans="3:22" ht="15.5" x14ac:dyDescent="0.35">
      <c r="C113" t="s">
        <v>884</v>
      </c>
      <c r="J113" s="5">
        <v>280821000</v>
      </c>
      <c r="K113" s="5">
        <v>833321000</v>
      </c>
      <c r="L113" s="5">
        <v>1023752000</v>
      </c>
      <c r="M113" s="5">
        <v>335926000</v>
      </c>
      <c r="N113" s="5">
        <v>2086598000</v>
      </c>
      <c r="O113" s="5">
        <v>2077421000</v>
      </c>
      <c r="P113" s="5">
        <v>4393198000</v>
      </c>
      <c r="Q113" s="5">
        <v>4494773000</v>
      </c>
      <c r="R113" s="5">
        <v>3372928000</v>
      </c>
    </row>
    <row r="114" spans="3:22" ht="15.5" x14ac:dyDescent="0.35">
      <c r="C114" t="s">
        <v>885</v>
      </c>
      <c r="D114" s="5">
        <v>21324356477000</v>
      </c>
      <c r="E114" s="5">
        <v>22708548971000</v>
      </c>
      <c r="F114" s="5">
        <v>24152815716000</v>
      </c>
      <c r="G114" s="5">
        <v>24053203131000</v>
      </c>
      <c r="I114" s="5">
        <v>24152815716000</v>
      </c>
      <c r="J114" s="5">
        <v>23335231521000</v>
      </c>
      <c r="K114" s="5">
        <v>22443499141000</v>
      </c>
      <c r="L114" s="5">
        <v>19355927834000</v>
      </c>
      <c r="M114" s="5">
        <v>18066303416000</v>
      </c>
      <c r="N114" s="5">
        <v>18323825400000</v>
      </c>
      <c r="O114" s="5">
        <v>21781172146000</v>
      </c>
      <c r="P114" s="5">
        <v>20624832358000</v>
      </c>
      <c r="Q114" s="5">
        <v>20761285696000</v>
      </c>
      <c r="R114" s="5">
        <v>19520928045000</v>
      </c>
    </row>
    <row r="115" spans="3:22" ht="15.5" x14ac:dyDescent="0.35">
      <c r="C115" t="s">
        <v>886</v>
      </c>
      <c r="D115" s="5">
        <v>21324356477000</v>
      </c>
      <c r="E115" s="5">
        <v>22708548971000</v>
      </c>
      <c r="F115" s="5">
        <v>24152815716000</v>
      </c>
      <c r="G115" s="5">
        <v>24053203131000</v>
      </c>
      <c r="I115" s="5">
        <v>24152815716000</v>
      </c>
      <c r="J115" s="5">
        <v>23335231521000</v>
      </c>
      <c r="K115" s="5">
        <v>22443499141000</v>
      </c>
      <c r="L115" s="5">
        <v>19355927834000</v>
      </c>
      <c r="M115" s="5">
        <v>18066303416000</v>
      </c>
      <c r="N115" s="5">
        <v>18323825400000</v>
      </c>
      <c r="O115" s="5">
        <v>21781172146000</v>
      </c>
      <c r="P115" s="5">
        <v>20624832358000</v>
      </c>
      <c r="Q115" s="5">
        <v>20761285696000</v>
      </c>
      <c r="R115" s="5">
        <v>19520928045000</v>
      </c>
    </row>
    <row r="116" spans="3:22" ht="15.5" x14ac:dyDescent="0.35">
      <c r="C116" t="s">
        <v>887</v>
      </c>
      <c r="D116" s="5">
        <v>1136960668000</v>
      </c>
      <c r="E116" s="5">
        <v>1888116503000</v>
      </c>
      <c r="F116" s="5">
        <v>2580560150000</v>
      </c>
      <c r="G116" s="5">
        <v>1408169679000</v>
      </c>
      <c r="I116" s="5">
        <v>2580560150000</v>
      </c>
      <c r="J116" s="5">
        <v>1406017972000</v>
      </c>
      <c r="K116" s="5">
        <v>1923003359000</v>
      </c>
      <c r="L116" s="5">
        <v>1559952620000</v>
      </c>
      <c r="M116" s="5">
        <v>1037173068000</v>
      </c>
      <c r="N116" s="5">
        <v>2060970040000</v>
      </c>
      <c r="O116" s="5">
        <v>909309808000</v>
      </c>
      <c r="P116" s="5">
        <v>1835799330000</v>
      </c>
      <c r="Q116" s="5">
        <v>2236882484000</v>
      </c>
      <c r="R116" s="5">
        <v>1332527013000</v>
      </c>
    </row>
    <row r="117" spans="3:22" ht="15.5" x14ac:dyDescent="0.35">
      <c r="C117" t="s">
        <v>888</v>
      </c>
      <c r="E117" s="5">
        <v>9808090000</v>
      </c>
      <c r="F117" s="5">
        <v>23415490000</v>
      </c>
      <c r="I117" s="5">
        <v>23415490000</v>
      </c>
      <c r="J117" s="5">
        <v>144476247000</v>
      </c>
      <c r="K117" s="5">
        <v>33013481000</v>
      </c>
      <c r="L117" s="5">
        <v>59803217000</v>
      </c>
      <c r="M117" s="5">
        <v>81064000000</v>
      </c>
      <c r="N117" s="5">
        <v>60378025000</v>
      </c>
      <c r="O117" s="5">
        <v>54254414000</v>
      </c>
      <c r="P117" s="5">
        <v>1700000000</v>
      </c>
      <c r="Q117" s="5">
        <v>38493300000</v>
      </c>
      <c r="R117" s="5">
        <v>13634734000</v>
      </c>
      <c r="S117" s="5">
        <v>2850000000</v>
      </c>
      <c r="T117" s="5">
        <v>30203868644</v>
      </c>
      <c r="U117" s="5">
        <v>24069734173</v>
      </c>
      <c r="V117" s="5">
        <v>28220723359</v>
      </c>
    </row>
    <row r="118" spans="3:22" ht="15.5" x14ac:dyDescent="0.35">
      <c r="C118" t="s">
        <v>889</v>
      </c>
      <c r="E118" s="5">
        <v>9808090000</v>
      </c>
      <c r="F118" s="5">
        <v>23415490000</v>
      </c>
      <c r="I118" s="5">
        <v>23415490000</v>
      </c>
      <c r="J118" s="5">
        <v>144476247000</v>
      </c>
      <c r="K118" s="5">
        <v>33013481000</v>
      </c>
      <c r="L118" s="5">
        <v>59803217000</v>
      </c>
      <c r="M118" s="5">
        <v>81064000000</v>
      </c>
      <c r="N118" s="5">
        <v>60378025000</v>
      </c>
      <c r="O118" s="5">
        <v>54254414000</v>
      </c>
      <c r="P118" s="5">
        <v>1700000000</v>
      </c>
      <c r="Q118" s="5">
        <v>38493300000</v>
      </c>
      <c r="R118" s="5">
        <v>13634734000</v>
      </c>
      <c r="S118" s="5">
        <v>2850000000</v>
      </c>
      <c r="T118" s="5">
        <v>30203868644</v>
      </c>
      <c r="U118" s="5">
        <v>24069734173</v>
      </c>
      <c r="V118" s="5">
        <v>28220723359</v>
      </c>
    </row>
    <row r="119" spans="3:22" ht="15.5" x14ac:dyDescent="0.35">
      <c r="C119" t="s">
        <v>890</v>
      </c>
      <c r="K119" s="5">
        <v>270516000</v>
      </c>
      <c r="L119" s="5">
        <v>6129137000</v>
      </c>
      <c r="M119" s="5">
        <v>190685000</v>
      </c>
      <c r="N119" s="5">
        <v>31231000</v>
      </c>
      <c r="O119" s="5">
        <v>1113532000</v>
      </c>
      <c r="P119" s="5">
        <v>254846000</v>
      </c>
      <c r="Q119" s="5">
        <v>391338000</v>
      </c>
      <c r="R119" s="5">
        <v>62685000</v>
      </c>
      <c r="S119" s="5">
        <v>617555858</v>
      </c>
      <c r="T119" s="5">
        <v>7406286</v>
      </c>
      <c r="U119" s="5">
        <v>29210970</v>
      </c>
      <c r="V119" s="5">
        <v>16984218</v>
      </c>
    </row>
    <row r="120" spans="3:22" ht="15.5" x14ac:dyDescent="0.35">
      <c r="C120" t="s">
        <v>891</v>
      </c>
      <c r="D120" s="5">
        <v>25192531000</v>
      </c>
      <c r="E120" s="5">
        <v>39857704000</v>
      </c>
      <c r="F120" s="5">
        <v>27394098000</v>
      </c>
      <c r="G120" s="5">
        <v>44991254000</v>
      </c>
      <c r="I120" s="5">
        <v>27394098000</v>
      </c>
      <c r="J120" s="5">
        <v>28762152000</v>
      </c>
      <c r="K120" s="5">
        <v>20412698000</v>
      </c>
      <c r="L120" s="5">
        <v>19838053000</v>
      </c>
      <c r="M120" s="5">
        <v>26823054000</v>
      </c>
      <c r="N120" s="5">
        <v>48104013000</v>
      </c>
      <c r="O120" s="5">
        <v>15950899000</v>
      </c>
      <c r="P120" s="5">
        <v>13489271000</v>
      </c>
      <c r="Q120" s="5">
        <v>7308211000</v>
      </c>
      <c r="R120" s="5">
        <v>13668365000</v>
      </c>
      <c r="S120" s="5">
        <v>9096291598</v>
      </c>
      <c r="T120" s="5">
        <v>6410979055</v>
      </c>
      <c r="U120" s="5">
        <v>4420439672</v>
      </c>
      <c r="V120" s="5">
        <v>1889342262</v>
      </c>
    </row>
    <row r="121" spans="3:22" ht="15.5" x14ac:dyDescent="0.35">
      <c r="C121" t="s">
        <v>391</v>
      </c>
      <c r="P121" s="5">
        <v>2013361000</v>
      </c>
      <c r="R121" s="5">
        <v>9233122000</v>
      </c>
      <c r="S121" s="5">
        <v>2447964100</v>
      </c>
      <c r="T121" s="5">
        <v>12006277200</v>
      </c>
      <c r="U121" s="5">
        <v>17664237500</v>
      </c>
      <c r="V121" s="5">
        <v>3571953000</v>
      </c>
    </row>
    <row r="122" spans="3:22" ht="15.5" x14ac:dyDescent="0.35">
      <c r="C122" t="s">
        <v>392</v>
      </c>
      <c r="D122" s="5">
        <v>8590889000</v>
      </c>
      <c r="E122" s="5">
        <v>8460466000</v>
      </c>
      <c r="F122" s="5">
        <v>13210021000</v>
      </c>
      <c r="G122" s="5">
        <v>26012144000</v>
      </c>
      <c r="I122" s="5">
        <v>13210021000</v>
      </c>
      <c r="J122" s="5">
        <v>4433760000</v>
      </c>
      <c r="K122" s="5">
        <v>4716143000</v>
      </c>
      <c r="L122" s="5">
        <v>3709623000</v>
      </c>
      <c r="M122" s="5">
        <v>10536283000</v>
      </c>
      <c r="N122" s="5">
        <v>21264235000</v>
      </c>
      <c r="O122" s="5">
        <v>4851355000</v>
      </c>
      <c r="P122" s="5">
        <v>2337318000</v>
      </c>
      <c r="Q122" s="5">
        <v>15261927000</v>
      </c>
      <c r="R122" s="5">
        <v>22554541000</v>
      </c>
      <c r="S122" s="5">
        <v>3669826415</v>
      </c>
      <c r="T122" s="5">
        <v>2536834740</v>
      </c>
      <c r="U122" s="5">
        <v>11133936255</v>
      </c>
      <c r="V122" s="5">
        <v>6055869060</v>
      </c>
    </row>
    <row r="123" spans="3:22" ht="15.5" x14ac:dyDescent="0.35">
      <c r="C123" t="s">
        <v>136</v>
      </c>
      <c r="D123" s="5">
        <v>22660219000</v>
      </c>
      <c r="E123" s="5">
        <v>113553232000</v>
      </c>
      <c r="F123" s="5">
        <v>122256275000</v>
      </c>
      <c r="G123" s="5">
        <v>120466154000</v>
      </c>
      <c r="I123" s="5">
        <v>122256275000</v>
      </c>
      <c r="J123" s="5">
        <v>31964589000</v>
      </c>
      <c r="K123" s="5">
        <v>33540834000</v>
      </c>
      <c r="L123" s="5">
        <v>32944081000</v>
      </c>
      <c r="M123" s="5">
        <v>14135313000</v>
      </c>
      <c r="N123" s="5">
        <v>23077701000</v>
      </c>
      <c r="O123" s="5">
        <v>31757955000</v>
      </c>
      <c r="P123" s="5">
        <v>66010750000</v>
      </c>
      <c r="Q123" s="5">
        <v>42722994000</v>
      </c>
      <c r="R123" s="5">
        <v>31506039000</v>
      </c>
      <c r="S123" s="5">
        <v>926349776</v>
      </c>
      <c r="T123" s="5">
        <v>1048290897</v>
      </c>
      <c r="U123" s="5">
        <v>1131428057</v>
      </c>
      <c r="V123" s="5">
        <v>967346988</v>
      </c>
    </row>
    <row r="124" spans="3:22" ht="15.5" x14ac:dyDescent="0.35">
      <c r="C124" t="s">
        <v>137</v>
      </c>
      <c r="D124" s="5">
        <v>239104955000</v>
      </c>
      <c r="E124" s="5">
        <v>244346572000</v>
      </c>
      <c r="F124" s="5">
        <v>239731488000</v>
      </c>
      <c r="G124" s="5">
        <v>292755494000</v>
      </c>
      <c r="I124" s="5">
        <v>239731488000</v>
      </c>
      <c r="J124" s="5">
        <v>284316217000</v>
      </c>
      <c r="K124" s="5">
        <v>274461003000</v>
      </c>
      <c r="L124" s="5">
        <v>200602713000</v>
      </c>
      <c r="M124" s="5">
        <v>144110004000</v>
      </c>
      <c r="N124" s="5">
        <v>187205076000</v>
      </c>
      <c r="O124" s="5">
        <v>157312066000</v>
      </c>
      <c r="P124" s="5">
        <v>145923612000</v>
      </c>
      <c r="Q124" s="5">
        <v>134464234000</v>
      </c>
      <c r="R124" s="5">
        <v>122205854000</v>
      </c>
      <c r="S124" s="5">
        <v>1072550660</v>
      </c>
      <c r="T124" s="5">
        <v>940293556</v>
      </c>
      <c r="U124" s="5">
        <v>630178398</v>
      </c>
      <c r="V124" s="5">
        <v>326306088</v>
      </c>
    </row>
    <row r="125" spans="3:22" ht="15.5" x14ac:dyDescent="0.35">
      <c r="C125" t="s">
        <v>892</v>
      </c>
      <c r="D125" s="5">
        <v>276056801000</v>
      </c>
      <c r="E125" s="5">
        <v>251811796000</v>
      </c>
      <c r="F125" s="5">
        <v>199706125000</v>
      </c>
      <c r="G125" s="5">
        <v>163942560000</v>
      </c>
      <c r="I125" s="5">
        <v>199706125000</v>
      </c>
      <c r="J125" s="5">
        <v>90430420000</v>
      </c>
      <c r="K125" s="5">
        <v>70081025000</v>
      </c>
      <c r="L125" s="5">
        <v>283978433000</v>
      </c>
      <c r="M125" s="5">
        <v>288944117000</v>
      </c>
      <c r="N125" s="5">
        <v>170765162000</v>
      </c>
      <c r="O125" s="5">
        <v>295426582000</v>
      </c>
      <c r="P125" s="5">
        <v>249784802000</v>
      </c>
      <c r="Q125" s="5">
        <v>75812284000</v>
      </c>
      <c r="R125" s="5">
        <v>38873770000</v>
      </c>
      <c r="S125" s="5">
        <v>24101610746</v>
      </c>
      <c r="T125" s="5">
        <v>33353392283</v>
      </c>
      <c r="U125" s="5">
        <v>11907801002</v>
      </c>
      <c r="V125" s="5">
        <v>3149134569</v>
      </c>
    </row>
    <row r="126" spans="3:22" ht="15.5" x14ac:dyDescent="0.35">
      <c r="C126" t="s">
        <v>893</v>
      </c>
      <c r="R126" s="5">
        <v>13070183000</v>
      </c>
      <c r="S126" s="5">
        <v>6756257273</v>
      </c>
      <c r="V126" s="5">
        <v>453197419</v>
      </c>
    </row>
    <row r="127" spans="3:22" ht="15.5" x14ac:dyDescent="0.35">
      <c r="C127" t="s">
        <v>894</v>
      </c>
      <c r="R127" s="5">
        <v>25803587000</v>
      </c>
      <c r="S127" s="5">
        <v>17345353473</v>
      </c>
      <c r="V127" s="5">
        <v>2695937150</v>
      </c>
    </row>
    <row r="128" spans="3:22" ht="15.5" x14ac:dyDescent="0.35">
      <c r="C128" t="s">
        <v>895</v>
      </c>
      <c r="D128" s="5">
        <v>276056801000</v>
      </c>
      <c r="E128" s="5">
        <v>251811796000</v>
      </c>
      <c r="F128" s="5">
        <v>199706125000</v>
      </c>
      <c r="G128" s="5">
        <v>163942560000</v>
      </c>
      <c r="I128" s="5">
        <v>199706125000</v>
      </c>
      <c r="J128" s="5">
        <v>90430420000</v>
      </c>
      <c r="K128" s="5">
        <v>70081025000</v>
      </c>
      <c r="L128" s="5">
        <v>283978433000</v>
      </c>
      <c r="M128" s="5">
        <v>288944117000</v>
      </c>
      <c r="N128" s="5">
        <v>170765162000</v>
      </c>
      <c r="O128" s="5">
        <v>295426582000</v>
      </c>
      <c r="P128" s="5">
        <v>249784802000</v>
      </c>
      <c r="Q128" s="5">
        <v>75812284000</v>
      </c>
      <c r="R128" s="5">
        <v>38873770000</v>
      </c>
      <c r="S128" s="5">
        <v>24101610746</v>
      </c>
      <c r="T128" s="5">
        <v>33353392283</v>
      </c>
      <c r="U128" s="5">
        <v>11907801002</v>
      </c>
      <c r="V128" s="5">
        <v>3149134569</v>
      </c>
    </row>
    <row r="129" spans="3:22" ht="15.5" x14ac:dyDescent="0.35">
      <c r="C129" t="s">
        <v>896</v>
      </c>
      <c r="D129" s="5">
        <v>3193333128000</v>
      </c>
      <c r="E129" s="5">
        <v>3323334475000</v>
      </c>
      <c r="F129" s="5">
        <v>3922381139000</v>
      </c>
      <c r="G129" s="5">
        <v>3660714697000</v>
      </c>
      <c r="I129" s="5">
        <v>3922381139000</v>
      </c>
      <c r="J129" s="5">
        <v>2289412649000</v>
      </c>
      <c r="K129" s="5">
        <v>1347639528000</v>
      </c>
      <c r="L129" s="5">
        <v>962361552000</v>
      </c>
      <c r="M129" s="5">
        <v>1332845304000</v>
      </c>
      <c r="N129" s="5">
        <v>1484694502000</v>
      </c>
      <c r="O129" s="5">
        <v>1667121009000</v>
      </c>
      <c r="P129" s="5">
        <v>1504608555000</v>
      </c>
      <c r="Q129" s="5">
        <v>1121971255000</v>
      </c>
      <c r="R129" s="5">
        <v>951174870000</v>
      </c>
    </row>
    <row r="130" spans="3:22" ht="15.5" x14ac:dyDescent="0.35">
      <c r="C130" t="s">
        <v>897</v>
      </c>
      <c r="S130" s="5">
        <v>370692250</v>
      </c>
      <c r="T130" s="5">
        <v>930461430</v>
      </c>
      <c r="U130" s="5">
        <v>1595704161</v>
      </c>
      <c r="V130" s="5">
        <v>35315917521</v>
      </c>
    </row>
    <row r="131" spans="3:22" ht="15.5" x14ac:dyDescent="0.35">
      <c r="C131" t="s">
        <v>133</v>
      </c>
      <c r="S131" s="5">
        <v>1682914689</v>
      </c>
    </row>
    <row r="132" spans="3:22" ht="15.5" x14ac:dyDescent="0.35">
      <c r="C132" t="s">
        <v>465</v>
      </c>
      <c r="S132" s="5">
        <v>1682914689</v>
      </c>
    </row>
    <row r="133" spans="3:22" ht="15.5" x14ac:dyDescent="0.35">
      <c r="C133" t="s">
        <v>898</v>
      </c>
    </row>
    <row r="134" spans="3:22" ht="15.5" x14ac:dyDescent="0.35">
      <c r="C134" t="s">
        <v>899</v>
      </c>
      <c r="U134" s="5">
        <v>21823470</v>
      </c>
      <c r="V134" s="5">
        <v>309193393</v>
      </c>
    </row>
    <row r="135" spans="3:22" ht="15.5" x14ac:dyDescent="0.35">
      <c r="C135" t="s">
        <v>900</v>
      </c>
      <c r="S135" s="5">
        <v>370692250</v>
      </c>
      <c r="T135" s="5">
        <v>930461430</v>
      </c>
      <c r="U135" s="5">
        <v>1595704161</v>
      </c>
      <c r="V135" s="5">
        <v>35315917521</v>
      </c>
    </row>
    <row r="136" spans="3:22" ht="15.5" x14ac:dyDescent="0.35">
      <c r="C136" t="s">
        <v>147</v>
      </c>
      <c r="S136" s="5">
        <v>1682914689</v>
      </c>
      <c r="U136" s="5">
        <v>21823470</v>
      </c>
      <c r="V136" s="5">
        <v>309193393</v>
      </c>
    </row>
    <row r="137" spans="3:22" ht="15.5" x14ac:dyDescent="0.35">
      <c r="C137" t="s">
        <v>146</v>
      </c>
      <c r="S137" s="5">
        <v>1682914689</v>
      </c>
      <c r="U137" s="5">
        <v>21823470</v>
      </c>
      <c r="V137" s="5">
        <v>309193393</v>
      </c>
    </row>
    <row r="138" spans="3:22" ht="15.5" x14ac:dyDescent="0.35">
      <c r="C138" t="s">
        <v>610</v>
      </c>
      <c r="J138" s="5">
        <v>1345870038000</v>
      </c>
      <c r="K138" s="5">
        <v>1117478912000</v>
      </c>
      <c r="L138" s="5">
        <v>794309326000</v>
      </c>
      <c r="M138" s="5">
        <v>1230492312000</v>
      </c>
      <c r="N138" s="5">
        <v>1379182361000</v>
      </c>
      <c r="O138" s="5">
        <v>1687484616000</v>
      </c>
      <c r="P138" s="5">
        <v>1534219692000</v>
      </c>
      <c r="Q138" s="5">
        <v>1495287572000</v>
      </c>
      <c r="R138" s="5">
        <v>1172299002000</v>
      </c>
    </row>
    <row r="139" spans="3:22" ht="15.5" x14ac:dyDescent="0.35">
      <c r="C139" t="s">
        <v>901</v>
      </c>
      <c r="J139" s="5">
        <v>7573998000</v>
      </c>
      <c r="K139" s="5">
        <v>7994510000</v>
      </c>
      <c r="L139" s="5">
        <v>4500000000</v>
      </c>
      <c r="M139" s="5">
        <v>8500000000</v>
      </c>
      <c r="N139" s="5">
        <v>54500000000</v>
      </c>
      <c r="O139" s="5">
        <v>181500000000</v>
      </c>
      <c r="P139" s="5">
        <v>107700000000</v>
      </c>
      <c r="Q139" s="5">
        <v>21600000000</v>
      </c>
      <c r="R139" s="5">
        <v>31250000000</v>
      </c>
    </row>
    <row r="140" spans="3:22" ht="15.5" x14ac:dyDescent="0.35">
      <c r="C140" t="s">
        <v>902</v>
      </c>
      <c r="J140" s="5">
        <v>1345870038000</v>
      </c>
      <c r="K140" s="5">
        <v>1117478912000</v>
      </c>
      <c r="L140" s="5">
        <v>794309326000</v>
      </c>
      <c r="M140" s="5">
        <v>1230492312000</v>
      </c>
      <c r="N140" s="5">
        <v>1379182361000</v>
      </c>
      <c r="O140" s="5">
        <v>1687484616000</v>
      </c>
      <c r="P140" s="5">
        <v>1534219692000</v>
      </c>
      <c r="Q140" s="5">
        <v>1495287572000</v>
      </c>
      <c r="R140" s="5">
        <v>1172299002000</v>
      </c>
    </row>
    <row r="141" spans="3:22" ht="15.5" x14ac:dyDescent="0.35">
      <c r="C141" t="s">
        <v>903</v>
      </c>
      <c r="O141" s="5">
        <v>1190089000</v>
      </c>
      <c r="Q141" s="5">
        <v>376028000</v>
      </c>
    </row>
    <row r="142" spans="3:22" ht="15.5" x14ac:dyDescent="0.35">
      <c r="C142" t="s">
        <v>154</v>
      </c>
      <c r="D142" s="5">
        <v>30581377421000</v>
      </c>
      <c r="E142" s="5">
        <v>29742043645000</v>
      </c>
      <c r="F142" s="5">
        <v>32065088484000</v>
      </c>
      <c r="G142" s="5">
        <v>29921830583000</v>
      </c>
      <c r="I142" s="5">
        <v>32065088484000</v>
      </c>
      <c r="J142" s="5">
        <v>29626354449000</v>
      </c>
      <c r="K142" s="5">
        <v>27975204187000</v>
      </c>
      <c r="L142" s="5">
        <v>23570623948000</v>
      </c>
      <c r="M142" s="5">
        <v>22284997984000</v>
      </c>
      <c r="N142" s="5">
        <v>23826966161000</v>
      </c>
      <c r="O142" s="5">
        <v>27740028020000</v>
      </c>
      <c r="P142" s="5">
        <v>27527327951000</v>
      </c>
      <c r="Q142" s="5">
        <v>26094768819000</v>
      </c>
      <c r="R142" s="5">
        <v>23414092724000</v>
      </c>
      <c r="S142" s="5">
        <v>57511480575</v>
      </c>
      <c r="T142" s="5">
        <v>97718344923</v>
      </c>
      <c r="U142" s="5">
        <v>75660387871</v>
      </c>
      <c r="V142" s="5">
        <v>83269793796</v>
      </c>
    </row>
    <row r="143" spans="3:22" ht="15.5" x14ac:dyDescent="0.35">
      <c r="C143" t="s">
        <v>155</v>
      </c>
    </row>
    <row r="144" spans="3:22" ht="15.5" x14ac:dyDescent="0.35">
      <c r="C144" t="s">
        <v>156</v>
      </c>
      <c r="D144" s="5">
        <v>1521707566000</v>
      </c>
      <c r="E144" s="5">
        <v>1521707566000</v>
      </c>
      <c r="F144" s="5">
        <v>1521707566000</v>
      </c>
      <c r="G144" s="5">
        <v>1521707566000</v>
      </c>
      <c r="I144" s="5">
        <v>1521707566000</v>
      </c>
      <c r="J144" s="5">
        <v>1521707566000</v>
      </c>
      <c r="K144" s="5">
        <v>1521707566000</v>
      </c>
      <c r="L144" s="5">
        <v>1521707566000</v>
      </c>
      <c r="M144" s="5">
        <v>1006456836000</v>
      </c>
      <c r="N144" s="5">
        <v>915009468000</v>
      </c>
      <c r="O144" s="5">
        <v>915009468000</v>
      </c>
      <c r="P144" s="5">
        <v>915009468000</v>
      </c>
      <c r="Q144" s="5">
        <v>915009468000</v>
      </c>
      <c r="R144" s="5">
        <v>915009468000</v>
      </c>
      <c r="S144" s="5">
        <v>774200018000</v>
      </c>
      <c r="T144" s="5">
        <v>774200005000</v>
      </c>
      <c r="U144" s="5">
        <v>735000000000</v>
      </c>
      <c r="V144" s="5">
        <v>260000000000</v>
      </c>
    </row>
    <row r="145" spans="2:22" ht="15.5" x14ac:dyDescent="0.35">
      <c r="C145" t="s">
        <v>157</v>
      </c>
      <c r="D145" s="5">
        <v>635698635000</v>
      </c>
      <c r="E145" s="5">
        <v>635698635000</v>
      </c>
      <c r="F145" s="5">
        <v>635698635000</v>
      </c>
      <c r="G145" s="5">
        <v>675691336000</v>
      </c>
      <c r="I145" s="5">
        <v>635698635000</v>
      </c>
      <c r="J145" s="5">
        <v>675691336000</v>
      </c>
      <c r="K145" s="5">
        <v>675691336000</v>
      </c>
      <c r="L145" s="5">
        <v>675691336000</v>
      </c>
      <c r="M145" s="5">
        <v>264398605000</v>
      </c>
      <c r="N145" s="5">
        <v>77330262000</v>
      </c>
      <c r="O145" s="5">
        <v>77330262000</v>
      </c>
      <c r="P145" s="5">
        <v>77330262000</v>
      </c>
      <c r="Q145" s="5">
        <v>77330262000</v>
      </c>
      <c r="R145" s="5">
        <v>77330262000</v>
      </c>
      <c r="S145" s="5">
        <v>37738963363</v>
      </c>
      <c r="T145" s="5">
        <v>37738960113</v>
      </c>
      <c r="U145" s="5">
        <v>27938958863</v>
      </c>
    </row>
    <row r="146" spans="2:22" ht="15.5" x14ac:dyDescent="0.35">
      <c r="C146" t="s">
        <v>158</v>
      </c>
      <c r="D146" s="5">
        <v>1581714667000</v>
      </c>
      <c r="E146" s="5">
        <v>1510013673000</v>
      </c>
      <c r="F146" s="5">
        <v>1481368945000</v>
      </c>
      <c r="G146" s="5">
        <v>1452551975000</v>
      </c>
      <c r="I146" s="5">
        <v>1481368945000</v>
      </c>
      <c r="J146" s="5">
        <v>980705480000</v>
      </c>
      <c r="K146" s="5">
        <v>844981212000</v>
      </c>
      <c r="L146" s="5">
        <v>782940158000</v>
      </c>
      <c r="M146" s="5">
        <v>681536675000</v>
      </c>
      <c r="N146" s="5">
        <v>700888291000</v>
      </c>
      <c r="O146" s="5">
        <v>927250071000</v>
      </c>
      <c r="P146" s="5">
        <v>866792420000</v>
      </c>
      <c r="Q146" s="5">
        <v>823079158000</v>
      </c>
      <c r="R146" s="5">
        <v>722674373000</v>
      </c>
      <c r="S146" s="5">
        <v>246310616561</v>
      </c>
      <c r="T146" s="5">
        <v>184999463730</v>
      </c>
      <c r="U146" s="5">
        <v>124159970936</v>
      </c>
      <c r="V146" s="5">
        <v>360446805951</v>
      </c>
    </row>
    <row r="147" spans="2:22" ht="15.5" x14ac:dyDescent="0.35">
      <c r="C147" t="s">
        <v>159</v>
      </c>
      <c r="D147" s="5">
        <v>11000000000</v>
      </c>
      <c r="E147" s="5">
        <v>10000000000</v>
      </c>
      <c r="F147" s="5">
        <v>10000000000</v>
      </c>
      <c r="G147" s="5">
        <v>10000000000</v>
      </c>
      <c r="I147" s="5">
        <v>10000000000</v>
      </c>
      <c r="J147" s="5">
        <v>9000000000</v>
      </c>
      <c r="K147" s="5">
        <v>8000000000</v>
      </c>
      <c r="L147" s="5">
        <v>7000000000</v>
      </c>
      <c r="M147" s="5">
        <v>7000000000</v>
      </c>
      <c r="N147" s="5">
        <v>7000000000</v>
      </c>
      <c r="O147" s="5">
        <v>7000000000</v>
      </c>
      <c r="P147" s="5">
        <v>6000000000</v>
      </c>
      <c r="Q147" s="5">
        <v>5000000000</v>
      </c>
      <c r="R147" s="5">
        <v>4000000000</v>
      </c>
      <c r="S147" s="5">
        <v>2000000000</v>
      </c>
      <c r="T147" s="5">
        <v>2000000000</v>
      </c>
      <c r="U147" s="5">
        <v>1000000000</v>
      </c>
    </row>
    <row r="148" spans="2:22" ht="15.5" x14ac:dyDescent="0.35">
      <c r="C148" t="s">
        <v>160</v>
      </c>
      <c r="D148" s="5">
        <v>1570714667000</v>
      </c>
      <c r="E148" s="5">
        <v>1500013673000</v>
      </c>
      <c r="F148" s="5">
        <v>1471368945000</v>
      </c>
      <c r="G148" s="5">
        <v>1442551975000</v>
      </c>
      <c r="I148" s="5">
        <v>1471368945000</v>
      </c>
      <c r="J148" s="5">
        <v>971705480000</v>
      </c>
      <c r="K148" s="5">
        <v>836981212000</v>
      </c>
      <c r="L148" s="5">
        <v>775940158000</v>
      </c>
      <c r="M148" s="5">
        <v>674536675000</v>
      </c>
      <c r="N148" s="5">
        <v>693888291000</v>
      </c>
      <c r="O148" s="5">
        <v>920250071000</v>
      </c>
      <c r="P148" s="5">
        <v>860792420000</v>
      </c>
      <c r="Q148" s="5">
        <v>818079158000</v>
      </c>
      <c r="R148" s="5">
        <v>718674373000</v>
      </c>
      <c r="S148" s="5">
        <v>244310616561</v>
      </c>
      <c r="T148" s="5">
        <v>182999463730</v>
      </c>
      <c r="U148" s="5">
        <v>123159970936</v>
      </c>
    </row>
    <row r="149" spans="2:22" ht="15.5" x14ac:dyDescent="0.35">
      <c r="C149" t="s">
        <v>161</v>
      </c>
      <c r="D149" s="5">
        <v>1581714667000</v>
      </c>
      <c r="E149" s="5">
        <v>1510013673000</v>
      </c>
      <c r="F149" s="5">
        <v>1481368945000</v>
      </c>
      <c r="G149" s="5">
        <v>1452551975000</v>
      </c>
      <c r="I149" s="5">
        <v>1481368945000</v>
      </c>
      <c r="J149" s="5">
        <v>980705480000</v>
      </c>
      <c r="K149" s="5">
        <v>844981212000</v>
      </c>
      <c r="L149" s="5">
        <v>782940158000</v>
      </c>
      <c r="M149" s="5">
        <v>681536675000</v>
      </c>
      <c r="N149" s="5">
        <v>700888291000</v>
      </c>
      <c r="O149" s="5">
        <v>927250071000</v>
      </c>
      <c r="P149" s="5">
        <v>866792420000</v>
      </c>
      <c r="Q149" s="5">
        <v>823079158000</v>
      </c>
      <c r="R149" s="5">
        <v>722674373000</v>
      </c>
      <c r="S149" s="5">
        <v>246310616561</v>
      </c>
      <c r="T149" s="5">
        <v>184999463730</v>
      </c>
      <c r="U149" s="5">
        <v>124159970936</v>
      </c>
      <c r="V149" s="5">
        <v>360446805951</v>
      </c>
    </row>
    <row r="150" spans="2:22" ht="15.5" x14ac:dyDescent="0.35">
      <c r="C150" t="s">
        <v>162</v>
      </c>
      <c r="D150" s="5">
        <v>1871353753000</v>
      </c>
      <c r="E150" s="5">
        <v>1864641694000</v>
      </c>
      <c r="F150" s="5">
        <v>1845850845000</v>
      </c>
      <c r="G150" s="5">
        <v>1860186169000</v>
      </c>
      <c r="I150" s="5">
        <v>1845850845000</v>
      </c>
      <c r="J150" s="5">
        <v>1910679382000</v>
      </c>
      <c r="K150" s="5">
        <v>1889115507000</v>
      </c>
      <c r="L150" s="5">
        <v>1837608929000</v>
      </c>
      <c r="M150" s="5">
        <v>1342685424000</v>
      </c>
      <c r="N150" s="5">
        <v>1184160284000</v>
      </c>
      <c r="O150" s="5">
        <v>1386175116000</v>
      </c>
      <c r="P150" s="5">
        <v>1276415416000</v>
      </c>
      <c r="Q150" s="5">
        <v>1298848197000</v>
      </c>
      <c r="R150" s="5">
        <v>1173169156000</v>
      </c>
      <c r="S150" s="5">
        <v>50970555420</v>
      </c>
      <c r="T150" s="5">
        <v>2571063294</v>
      </c>
      <c r="U150" s="5">
        <v>2410007183</v>
      </c>
      <c r="V150" s="5">
        <v>4790354396</v>
      </c>
    </row>
    <row r="151" spans="2:22" ht="15.5" x14ac:dyDescent="0.35">
      <c r="C151" t="s">
        <v>10</v>
      </c>
      <c r="D151" s="5">
        <v>5573636924000</v>
      </c>
      <c r="E151" s="5">
        <v>5591683105000</v>
      </c>
      <c r="F151" s="5">
        <v>5620694763000</v>
      </c>
      <c r="G151" s="5">
        <v>5649716342000</v>
      </c>
      <c r="I151" s="5">
        <v>5620694763000</v>
      </c>
      <c r="J151" s="5">
        <v>5111953574000</v>
      </c>
      <c r="K151" s="5">
        <v>5012226784000</v>
      </c>
      <c r="L151" s="5">
        <v>4961622334000</v>
      </c>
      <c r="M151" s="5">
        <v>3657152385000</v>
      </c>
      <c r="N151" s="5">
        <v>3134994520000</v>
      </c>
      <c r="O151" s="5">
        <v>3503719943000</v>
      </c>
      <c r="P151" s="5">
        <v>3287794997000</v>
      </c>
      <c r="Q151" s="5">
        <v>3351360535000</v>
      </c>
      <c r="R151" s="5">
        <v>3086743797000</v>
      </c>
      <c r="S151" s="5">
        <v>1231155089804</v>
      </c>
      <c r="T151" s="5">
        <v>1016874846157</v>
      </c>
      <c r="U151" s="5">
        <v>924739573668</v>
      </c>
      <c r="V151" s="5">
        <v>689372528453</v>
      </c>
    </row>
    <row r="152" spans="2:22" ht="15.5" x14ac:dyDescent="0.35">
      <c r="C152" t="s">
        <v>163</v>
      </c>
      <c r="D152" s="5">
        <v>36155014345000</v>
      </c>
      <c r="E152" s="5">
        <v>35333726750000</v>
      </c>
      <c r="F152" s="5">
        <v>37685783247000</v>
      </c>
      <c r="G152" s="5">
        <v>35571546925000</v>
      </c>
      <c r="I152" s="5">
        <v>37685783247000</v>
      </c>
      <c r="J152" s="5">
        <v>34738308023000</v>
      </c>
      <c r="K152" s="5">
        <v>32987430971000</v>
      </c>
      <c r="L152" s="5">
        <v>28532246282000</v>
      </c>
      <c r="M152" s="5">
        <v>25942150369000</v>
      </c>
      <c r="N152" s="5">
        <v>26961960681000</v>
      </c>
      <c r="O152" s="5">
        <v>31243747963000</v>
      </c>
      <c r="P152" s="5">
        <v>30815122948000</v>
      </c>
      <c r="Q152" s="5">
        <v>29446129354000</v>
      </c>
      <c r="R152" s="5">
        <v>26500836521000</v>
      </c>
      <c r="S152" s="5">
        <v>1288666570379</v>
      </c>
      <c r="T152" s="5">
        <v>1114593191080</v>
      </c>
      <c r="U152" s="5">
        <v>1000399961539</v>
      </c>
      <c r="V152" s="5">
        <v>772642322249</v>
      </c>
    </row>
    <row r="153" spans="2:22" ht="15.5" x14ac:dyDescent="0.35">
      <c r="C153" t="s">
        <v>164</v>
      </c>
      <c r="D153" s="5">
        <v>15217075658</v>
      </c>
      <c r="E153" s="5">
        <v>15217075658</v>
      </c>
      <c r="F153" s="5">
        <v>15217075658</v>
      </c>
      <c r="G153" s="5">
        <v>15217075658</v>
      </c>
      <c r="I153" s="5">
        <v>15217075658</v>
      </c>
      <c r="J153" s="5">
        <v>15217075658</v>
      </c>
      <c r="K153" s="5">
        <v>15217075658</v>
      </c>
      <c r="L153" s="5">
        <v>15217075658</v>
      </c>
      <c r="M153" s="5">
        <v>10064568363</v>
      </c>
      <c r="N153" s="5">
        <v>9150094680</v>
      </c>
      <c r="O153" s="5">
        <v>9150094680</v>
      </c>
      <c r="P153" s="5">
        <v>9150094680</v>
      </c>
      <c r="Q153" s="5">
        <v>9150094680</v>
      </c>
      <c r="R153" s="5">
        <v>9150094680</v>
      </c>
      <c r="S153" s="5">
        <v>7742000180</v>
      </c>
      <c r="T153" s="5">
        <v>7742000050</v>
      </c>
      <c r="U153" s="5">
        <v>7350000000</v>
      </c>
      <c r="V153" s="5">
        <v>2600000000</v>
      </c>
    </row>
    <row r="155" spans="2:22" ht="15.5" x14ac:dyDescent="0.35">
      <c r="B155" t="s">
        <v>165</v>
      </c>
      <c r="C155" t="s">
        <v>166</v>
      </c>
      <c r="D155" s="5">
        <v>958880559000</v>
      </c>
      <c r="E155" s="5">
        <v>-1420585966000</v>
      </c>
      <c r="F155" s="5">
        <v>-194262581000</v>
      </c>
      <c r="G155" s="5">
        <v>404297832000</v>
      </c>
      <c r="I155" s="5">
        <v>-209752052000</v>
      </c>
      <c r="J155" s="5">
        <v>-2622195502000</v>
      </c>
      <c r="K155" s="5">
        <v>628643892000</v>
      </c>
      <c r="L155" s="5">
        <v>633015196000</v>
      </c>
      <c r="M155" s="5">
        <v>-1882039429000</v>
      </c>
      <c r="N155" s="5">
        <v>-1233563027000</v>
      </c>
      <c r="O155" s="5">
        <v>-1268477057000</v>
      </c>
      <c r="P155" s="5">
        <v>-1118338554000</v>
      </c>
      <c r="Q155" s="5">
        <v>1566018508000</v>
      </c>
      <c r="R155" s="5">
        <v>1387145427000</v>
      </c>
      <c r="S155" s="5">
        <v>62045461158</v>
      </c>
      <c r="T155" s="5">
        <v>-24630858662</v>
      </c>
      <c r="U155" s="5">
        <v>-12122644366</v>
      </c>
      <c r="V155" s="5">
        <v>-19318410300</v>
      </c>
    </row>
    <row r="156" spans="2:22" ht="15.5" x14ac:dyDescent="0.35">
      <c r="C156" t="s">
        <v>904</v>
      </c>
      <c r="F156" s="5">
        <v>-126726967000</v>
      </c>
      <c r="G156" s="5">
        <v>126726967000</v>
      </c>
      <c r="N156" s="5">
        <v>-1000000721000</v>
      </c>
      <c r="O156" s="5">
        <v>-302662876000</v>
      </c>
      <c r="P156" s="5">
        <v>1302663597000</v>
      </c>
      <c r="Q156" s="5">
        <v>-101621102000</v>
      </c>
      <c r="R156" s="5">
        <v>101621102000</v>
      </c>
    </row>
    <row r="157" spans="2:22" ht="15.5" x14ac:dyDescent="0.35">
      <c r="C157" t="s">
        <v>905</v>
      </c>
      <c r="D157" s="5">
        <v>266470973000</v>
      </c>
      <c r="E157" s="5">
        <v>138167830000</v>
      </c>
      <c r="F157" s="5">
        <v>164567462000</v>
      </c>
      <c r="G157" s="5">
        <v>120014533000</v>
      </c>
      <c r="I157" s="5">
        <v>603536769000</v>
      </c>
      <c r="J157" s="5">
        <v>744775249000</v>
      </c>
      <c r="K157" s="5">
        <v>719505098000</v>
      </c>
      <c r="L157" s="5">
        <v>1644393214000</v>
      </c>
      <c r="M157" s="5">
        <v>378891611000</v>
      </c>
      <c r="N157" s="5">
        <v>182408162000</v>
      </c>
      <c r="O157" s="5">
        <v>262750199000</v>
      </c>
      <c r="P157" s="5">
        <v>481954822000</v>
      </c>
      <c r="Q157" s="5">
        <v>441127086000</v>
      </c>
      <c r="R157" s="5">
        <v>67098395000</v>
      </c>
    </row>
    <row r="158" spans="2:22" ht="15.5" x14ac:dyDescent="0.35">
      <c r="C158" t="s">
        <v>178</v>
      </c>
      <c r="S158" s="5">
        <v>15357006952</v>
      </c>
      <c r="T158" s="5">
        <v>23114112807</v>
      </c>
      <c r="U158" s="5">
        <v>16824731034</v>
      </c>
      <c r="V158" s="5">
        <v>11022827512</v>
      </c>
    </row>
    <row r="159" spans="2:22" ht="15.5" x14ac:dyDescent="0.35">
      <c r="C159" t="s">
        <v>906</v>
      </c>
      <c r="S159" s="5">
        <v>2706279233</v>
      </c>
      <c r="T159" s="5">
        <v>-128720269</v>
      </c>
      <c r="U159" s="5">
        <v>151474079</v>
      </c>
      <c r="V159" s="5">
        <v>394606469</v>
      </c>
    </row>
    <row r="160" spans="2:22" ht="15.5" x14ac:dyDescent="0.35">
      <c r="C160" t="s">
        <v>907</v>
      </c>
      <c r="D160" s="5">
        <v>266470973000</v>
      </c>
      <c r="E160" s="5">
        <v>138167830000</v>
      </c>
      <c r="F160" s="5">
        <v>164567462000</v>
      </c>
      <c r="G160" s="5">
        <v>120014533000</v>
      </c>
      <c r="I160" s="5">
        <v>603536769000</v>
      </c>
      <c r="J160" s="5">
        <v>744775249000</v>
      </c>
      <c r="K160" s="5">
        <v>719505098000</v>
      </c>
      <c r="L160" s="5">
        <v>1644393214000</v>
      </c>
      <c r="M160" s="5">
        <v>378891611000</v>
      </c>
      <c r="N160" s="5">
        <v>182408162000</v>
      </c>
      <c r="O160" s="5">
        <v>262750199000</v>
      </c>
      <c r="P160" s="5">
        <v>481954822000</v>
      </c>
      <c r="Q160" s="5">
        <v>441127086000</v>
      </c>
      <c r="R160" s="5">
        <v>67098395000</v>
      </c>
      <c r="S160" s="5">
        <v>18063286185</v>
      </c>
      <c r="T160" s="5">
        <v>22985392538</v>
      </c>
      <c r="U160" s="5">
        <v>16976205113</v>
      </c>
      <c r="V160" s="5">
        <v>11417433981</v>
      </c>
    </row>
    <row r="161" spans="3:22" ht="15.5" x14ac:dyDescent="0.35">
      <c r="C161" t="s">
        <v>908</v>
      </c>
      <c r="D161" s="5">
        <v>-72023628000</v>
      </c>
      <c r="E161" s="5">
        <v>-35564278000</v>
      </c>
      <c r="F161" s="5">
        <v>-79105028000</v>
      </c>
      <c r="G161" s="5">
        <v>-971593954000</v>
      </c>
      <c r="I161" s="5">
        <v>-1372368175000</v>
      </c>
      <c r="J161" s="5">
        <v>-1498663826000</v>
      </c>
      <c r="K161" s="5">
        <v>-1241689538000</v>
      </c>
      <c r="L161" s="5">
        <v>-958237239000</v>
      </c>
    </row>
    <row r="162" spans="3:22" ht="15.5" x14ac:dyDescent="0.35">
      <c r="C162" t="s">
        <v>221</v>
      </c>
      <c r="F162" s="5">
        <v>532840918000</v>
      </c>
      <c r="I162" s="5">
        <v>532840918000</v>
      </c>
    </row>
    <row r="163" spans="3:22" ht="15.5" x14ac:dyDescent="0.35">
      <c r="C163" t="s">
        <v>404</v>
      </c>
    </row>
    <row r="164" spans="3:22" ht="15.5" x14ac:dyDescent="0.35">
      <c r="C164" t="s">
        <v>909</v>
      </c>
      <c r="D164" s="5">
        <v>1464298000</v>
      </c>
      <c r="E164" s="5">
        <v>801857000</v>
      </c>
      <c r="F164" s="5">
        <v>1959226000</v>
      </c>
      <c r="G164" s="5">
        <v>2158723000</v>
      </c>
      <c r="I164" s="5">
        <v>5593872000</v>
      </c>
      <c r="J164" s="5">
        <v>8176646000</v>
      </c>
      <c r="K164" s="5">
        <v>4066711000</v>
      </c>
      <c r="L164" s="5">
        <v>11775710000</v>
      </c>
      <c r="M164" s="5">
        <v>5570001000</v>
      </c>
      <c r="N164" s="5">
        <v>3960220000</v>
      </c>
      <c r="O164" s="5">
        <v>3922544000</v>
      </c>
      <c r="P164" s="5">
        <v>8891993000</v>
      </c>
      <c r="Q164" s="5">
        <v>6647654000</v>
      </c>
      <c r="R164" s="5">
        <v>10205830000</v>
      </c>
      <c r="S164" s="5">
        <v>6716691251</v>
      </c>
      <c r="T164" s="5">
        <v>3151723801</v>
      </c>
      <c r="U164" s="5">
        <v>13101799280</v>
      </c>
      <c r="V164" s="5">
        <v>15573983378</v>
      </c>
    </row>
    <row r="165" spans="3:22" ht="15.5" x14ac:dyDescent="0.35">
      <c r="C165" t="s">
        <v>910</v>
      </c>
      <c r="D165" s="5">
        <v>1506621000</v>
      </c>
      <c r="E165" s="5">
        <v>3067166000</v>
      </c>
      <c r="F165" s="5">
        <v>-4019834000</v>
      </c>
      <c r="G165" s="5">
        <v>4704359000</v>
      </c>
      <c r="I165" s="5">
        <v>6187695000</v>
      </c>
      <c r="J165" s="5">
        <v>4557584000</v>
      </c>
      <c r="K165" s="5">
        <v>7920706000</v>
      </c>
      <c r="L165" s="5">
        <v>12560902000</v>
      </c>
      <c r="M165" s="5">
        <v>10649058000</v>
      </c>
      <c r="N165" s="5">
        <v>6927823000</v>
      </c>
      <c r="O165" s="5">
        <v>5202470000</v>
      </c>
      <c r="P165" s="5">
        <v>5434336000</v>
      </c>
      <c r="Q165" s="5">
        <v>6573176000</v>
      </c>
      <c r="R165" s="5">
        <v>5290254000</v>
      </c>
      <c r="S165" s="5">
        <v>10607931722</v>
      </c>
      <c r="T165" s="5">
        <v>8713551569</v>
      </c>
      <c r="U165" s="5">
        <v>8266930272</v>
      </c>
      <c r="V165" s="5">
        <v>4678956168</v>
      </c>
    </row>
    <row r="166" spans="3:22" ht="15.5" x14ac:dyDescent="0.35">
      <c r="C166" t="s">
        <v>911</v>
      </c>
    </row>
    <row r="167" spans="3:22" ht="15.5" x14ac:dyDescent="0.35">
      <c r="C167" t="s">
        <v>912</v>
      </c>
    </row>
    <row r="168" spans="3:22" ht="15.5" x14ac:dyDescent="0.35">
      <c r="C168" t="s">
        <v>913</v>
      </c>
    </row>
    <row r="169" spans="3:22" ht="15.5" x14ac:dyDescent="0.35">
      <c r="C169" t="s">
        <v>563</v>
      </c>
    </row>
    <row r="170" spans="3:22" ht="15.5" x14ac:dyDescent="0.35">
      <c r="C170" t="s">
        <v>914</v>
      </c>
      <c r="D170" s="5">
        <v>1322366000</v>
      </c>
      <c r="E170" s="5">
        <v>1559021000</v>
      </c>
      <c r="F170" s="5">
        <v>1372148000</v>
      </c>
      <c r="G170" s="5">
        <v>899378000</v>
      </c>
      <c r="I170" s="5">
        <v>3480989000</v>
      </c>
      <c r="J170" s="5">
        <v>2895809000</v>
      </c>
      <c r="K170" s="5">
        <v>3317543000</v>
      </c>
      <c r="L170" s="5">
        <v>6504344000</v>
      </c>
      <c r="M170" s="5">
        <v>6409128000</v>
      </c>
      <c r="N170" s="5">
        <v>8958491000</v>
      </c>
      <c r="O170" s="5">
        <v>13912571000</v>
      </c>
      <c r="P170" s="5">
        <v>13462019000</v>
      </c>
      <c r="Q170" s="5">
        <v>11521881000</v>
      </c>
      <c r="R170" s="5">
        <v>2811624000</v>
      </c>
      <c r="S170" s="5">
        <v>121294567</v>
      </c>
    </row>
    <row r="171" spans="3:22" ht="15.5" x14ac:dyDescent="0.35">
      <c r="C171" t="s">
        <v>915</v>
      </c>
      <c r="G171" s="5">
        <v>-2163888000</v>
      </c>
      <c r="I171" s="5">
        <v>-2163888000</v>
      </c>
      <c r="J171" s="5">
        <v>2163888000</v>
      </c>
      <c r="K171" s="5">
        <v>252000000</v>
      </c>
      <c r="M171" s="5">
        <v>143232000</v>
      </c>
      <c r="N171" s="5">
        <v>476768000</v>
      </c>
      <c r="O171" s="5">
        <v>-620000000</v>
      </c>
      <c r="P171" s="5">
        <v>-2358000000</v>
      </c>
      <c r="Q171" s="5">
        <v>7705600000</v>
      </c>
    </row>
    <row r="172" spans="3:22" ht="15.5" x14ac:dyDescent="0.35">
      <c r="C172" t="s">
        <v>408</v>
      </c>
    </row>
    <row r="173" spans="3:22" ht="15.5" x14ac:dyDescent="0.35">
      <c r="C173" t="s">
        <v>916</v>
      </c>
      <c r="D173" s="5">
        <v>-3293681000</v>
      </c>
      <c r="E173" s="5">
        <v>-7571343000</v>
      </c>
      <c r="F173" s="5">
        <v>-8668082000</v>
      </c>
      <c r="G173" s="5">
        <v>9036970000</v>
      </c>
    </row>
    <row r="174" spans="3:22" ht="15.5" x14ac:dyDescent="0.35">
      <c r="C174" t="s">
        <v>917</v>
      </c>
      <c r="U174" s="5">
        <v>2022727273</v>
      </c>
    </row>
    <row r="175" spans="3:22" ht="15.5" x14ac:dyDescent="0.35">
      <c r="C175" t="s">
        <v>918</v>
      </c>
      <c r="D175" s="5">
        <v>-74163196000</v>
      </c>
      <c r="E175" s="5">
        <v>50981937000</v>
      </c>
      <c r="F175" s="5">
        <v>-82259420000</v>
      </c>
      <c r="G175" s="5">
        <v>5008314000</v>
      </c>
      <c r="I175" s="5">
        <v>-82259420000</v>
      </c>
      <c r="J175" s="5">
        <v>-103387010000</v>
      </c>
      <c r="K175" s="5">
        <v>-153904385000</v>
      </c>
      <c r="L175" s="5">
        <v>-378413180000</v>
      </c>
      <c r="M175" s="5">
        <v>-318953150000</v>
      </c>
      <c r="N175" s="5">
        <v>-158434603000</v>
      </c>
      <c r="O175" s="5">
        <v>-336793513000</v>
      </c>
      <c r="P175" s="5">
        <v>-55788879000</v>
      </c>
      <c r="Q175" s="5">
        <v>-20372162000</v>
      </c>
      <c r="R175" s="5">
        <v>-24227726000</v>
      </c>
      <c r="S175" s="5">
        <v>-14845684036</v>
      </c>
      <c r="T175" s="5">
        <v>-1693727713</v>
      </c>
      <c r="U175" s="5">
        <v>-3580665956</v>
      </c>
      <c r="V175" s="5">
        <v>-1347046193</v>
      </c>
    </row>
    <row r="176" spans="3:22" ht="15.5" x14ac:dyDescent="0.35">
      <c r="C176" t="s">
        <v>919</v>
      </c>
      <c r="D176" s="5">
        <v>129811000</v>
      </c>
      <c r="E176" s="5">
        <v>-7533000</v>
      </c>
      <c r="F176" s="5">
        <v>-76028671000</v>
      </c>
      <c r="G176" s="5">
        <v>30084000</v>
      </c>
      <c r="I176" s="5">
        <v>-76028671000</v>
      </c>
    </row>
    <row r="177" spans="3:22" ht="15.5" x14ac:dyDescent="0.35">
      <c r="C177" t="s">
        <v>920</v>
      </c>
      <c r="D177" s="5">
        <v>9003094000</v>
      </c>
      <c r="E177" s="5">
        <v>18977643000</v>
      </c>
      <c r="F177" s="5">
        <v>91438747000</v>
      </c>
      <c r="G177" s="5">
        <v>-55663304000</v>
      </c>
      <c r="I177" s="5">
        <v>91438747000</v>
      </c>
    </row>
    <row r="178" spans="3:22" ht="15.5" x14ac:dyDescent="0.35">
      <c r="C178" t="s">
        <v>921</v>
      </c>
      <c r="D178" s="5">
        <v>197285000</v>
      </c>
      <c r="E178" s="5">
        <v>12617553000</v>
      </c>
      <c r="F178" s="5">
        <v>-1368053000</v>
      </c>
      <c r="G178" s="5">
        <v>16069033000</v>
      </c>
      <c r="I178" s="5">
        <v>-1368053000</v>
      </c>
      <c r="J178" s="5">
        <v>19158147000</v>
      </c>
      <c r="K178" s="5">
        <v>-213897408000</v>
      </c>
      <c r="L178" s="5">
        <v>-105601086000</v>
      </c>
      <c r="M178" s="5">
        <v>-100420935000</v>
      </c>
      <c r="N178" s="5">
        <v>-59407167000</v>
      </c>
      <c r="O178" s="5">
        <v>-47814476000</v>
      </c>
      <c r="P178" s="5">
        <v>-28610976000</v>
      </c>
      <c r="Q178" s="5">
        <v>-28962028000</v>
      </c>
      <c r="R178" s="5">
        <v>-30778338000</v>
      </c>
      <c r="S178" s="5">
        <v>-20582390410</v>
      </c>
      <c r="T178" s="5">
        <v>-14764609533</v>
      </c>
      <c r="U178" s="5">
        <v>-10536394820</v>
      </c>
      <c r="V178" s="5">
        <v>-6491607998</v>
      </c>
    </row>
    <row r="179" spans="3:22" ht="15.5" x14ac:dyDescent="0.35">
      <c r="C179" t="s">
        <v>330</v>
      </c>
    </row>
    <row r="180" spans="3:22" ht="15.5" x14ac:dyDescent="0.35">
      <c r="C180" t="s">
        <v>922</v>
      </c>
      <c r="F180" s="5">
        <v>15743876000</v>
      </c>
      <c r="I180" s="5">
        <v>15743876000</v>
      </c>
      <c r="J180" s="5">
        <v>-8045192000</v>
      </c>
      <c r="K180" s="5">
        <v>-5788167000</v>
      </c>
      <c r="L180" s="5">
        <v>3251749000</v>
      </c>
      <c r="M180" s="5">
        <v>-18541655000</v>
      </c>
      <c r="N180" s="5">
        <v>17846036000</v>
      </c>
      <c r="O180" s="5">
        <v>-846949000</v>
      </c>
      <c r="P180" s="5">
        <v>-5566012000</v>
      </c>
      <c r="Q180" s="5">
        <v>-4183463000</v>
      </c>
      <c r="R180" s="5">
        <v>14862617000</v>
      </c>
      <c r="S180" s="5">
        <v>10952430272</v>
      </c>
      <c r="T180" s="5">
        <v>-26496785563</v>
      </c>
      <c r="U180" s="5">
        <v>-1848787640</v>
      </c>
      <c r="V180" s="5">
        <v>-16631154686</v>
      </c>
    </row>
    <row r="181" spans="3:22" ht="15.5" x14ac:dyDescent="0.35">
      <c r="C181" t="s">
        <v>168</v>
      </c>
      <c r="D181" s="5">
        <v>-5199812000</v>
      </c>
      <c r="E181" s="5">
        <v>-297445756000</v>
      </c>
      <c r="F181" s="5">
        <v>-546291801000</v>
      </c>
      <c r="G181" s="5">
        <v>-148861586000</v>
      </c>
      <c r="I181" s="5">
        <v>-939007850000</v>
      </c>
      <c r="J181" s="5">
        <v>-712002830000</v>
      </c>
      <c r="K181" s="5">
        <v>-572005514000</v>
      </c>
      <c r="L181" s="5">
        <v>-464895261000</v>
      </c>
      <c r="M181" s="5">
        <v>-503453772000</v>
      </c>
      <c r="N181" s="5">
        <v>-434618175000</v>
      </c>
      <c r="O181" s="5">
        <v>-381981125000</v>
      </c>
      <c r="P181" s="5">
        <v>-377190030000</v>
      </c>
      <c r="Q181" s="5">
        <v>-360347852000</v>
      </c>
      <c r="R181" s="5">
        <v>-105698640000</v>
      </c>
      <c r="S181" s="5">
        <v>-41652239711</v>
      </c>
      <c r="T181" s="5">
        <v>-35237531666</v>
      </c>
      <c r="U181" s="5">
        <v>-30342545940</v>
      </c>
      <c r="V181" s="5">
        <v>-21497237329</v>
      </c>
    </row>
    <row r="182" spans="3:22" ht="15.5" x14ac:dyDescent="0.35">
      <c r="C182" t="s">
        <v>840</v>
      </c>
      <c r="D182" s="5">
        <v>1935770000</v>
      </c>
      <c r="E182" s="5">
        <v>1521648000</v>
      </c>
      <c r="F182" s="5">
        <v>7506661000</v>
      </c>
      <c r="G182" s="5">
        <v>2354238000</v>
      </c>
      <c r="I182" s="5">
        <v>7570240000</v>
      </c>
      <c r="J182" s="5">
        <v>14293651000</v>
      </c>
      <c r="K182" s="5">
        <v>-5152359000</v>
      </c>
      <c r="L182" s="5">
        <v>-12872242000</v>
      </c>
      <c r="M182" s="5">
        <v>-11112141000</v>
      </c>
      <c r="N182" s="5">
        <v>-14803130000</v>
      </c>
    </row>
    <row r="183" spans="3:22" ht="15.5" x14ac:dyDescent="0.35">
      <c r="C183" t="s">
        <v>923</v>
      </c>
      <c r="S183" s="5">
        <v>-162584833333</v>
      </c>
      <c r="T183" s="5">
        <v>-231603888890</v>
      </c>
      <c r="U183" s="5">
        <v>-225036666668</v>
      </c>
      <c r="V183" s="5">
        <v>-124607997778</v>
      </c>
    </row>
    <row r="184" spans="3:22" ht="15.5" x14ac:dyDescent="0.35">
      <c r="C184" t="s">
        <v>924</v>
      </c>
      <c r="S184" s="5">
        <v>231100000000</v>
      </c>
      <c r="T184" s="5">
        <v>210953750000</v>
      </c>
      <c r="U184" s="5">
        <v>188156250000</v>
      </c>
      <c r="V184" s="5">
        <v>114319886667</v>
      </c>
    </row>
    <row r="185" spans="3:22" ht="15.5" x14ac:dyDescent="0.35">
      <c r="C185" t="s">
        <v>925</v>
      </c>
      <c r="D185" s="5">
        <v>-15076377000</v>
      </c>
      <c r="E185" s="5">
        <v>-16934303000</v>
      </c>
      <c r="F185" s="5">
        <v>21999999000</v>
      </c>
      <c r="G185" s="5">
        <v>-50544717000</v>
      </c>
      <c r="I185" s="5">
        <v>-122476247000</v>
      </c>
      <c r="J185" s="5">
        <v>87391176000</v>
      </c>
      <c r="K185" s="5">
        <v>-42651282000</v>
      </c>
      <c r="L185" s="5">
        <v>-21260783000</v>
      </c>
      <c r="M185" s="5">
        <v>-30585044000</v>
      </c>
      <c r="N185" s="5">
        <v>6123611000</v>
      </c>
      <c r="O185" s="5">
        <v>52721219000</v>
      </c>
      <c r="P185" s="5">
        <v>-36793300000</v>
      </c>
      <c r="Q185" s="5">
        <v>24858566000</v>
      </c>
      <c r="R185" s="5">
        <v>10206364000</v>
      </c>
      <c r="S185" s="5">
        <v>-27353868644</v>
      </c>
      <c r="T185" s="5">
        <v>6134134471</v>
      </c>
      <c r="U185" s="5">
        <v>-4150989186</v>
      </c>
      <c r="V185" s="5">
        <v>-52079276641</v>
      </c>
    </row>
    <row r="186" spans="3:22" ht="15.5" x14ac:dyDescent="0.35">
      <c r="C186" t="s">
        <v>333</v>
      </c>
      <c r="D186" s="5">
        <v>61603625000</v>
      </c>
      <c r="E186" s="5">
        <v>66383804000</v>
      </c>
      <c r="F186" s="5">
        <v>87182506000</v>
      </c>
      <c r="G186" s="5">
        <v>-282205690000</v>
      </c>
      <c r="I186" s="5">
        <v>377629467000</v>
      </c>
      <c r="J186" s="5">
        <v>374369660000</v>
      </c>
      <c r="K186" s="5">
        <v>687370398000</v>
      </c>
      <c r="L186" s="5">
        <v>246857863000</v>
      </c>
      <c r="M186" s="5">
        <v>216177936000</v>
      </c>
      <c r="N186" s="5">
        <v>84999299000</v>
      </c>
      <c r="O186" s="5">
        <v>92925583000</v>
      </c>
      <c r="P186" s="5">
        <v>321023506000</v>
      </c>
      <c r="Q186" s="5">
        <v>365477766000</v>
      </c>
      <c r="R186" s="5">
        <v>7433878000</v>
      </c>
      <c r="S186" s="5">
        <v>-1755968707</v>
      </c>
      <c r="T186" s="5">
        <v>2975326491</v>
      </c>
      <c r="U186" s="5">
        <v>17111631346</v>
      </c>
      <c r="V186" s="5">
        <v>-20812790956</v>
      </c>
    </row>
    <row r="187" spans="3:22" ht="15.5" x14ac:dyDescent="0.35">
      <c r="C187" t="s">
        <v>224</v>
      </c>
    </row>
    <row r="188" spans="3:22" ht="15.5" x14ac:dyDescent="0.35">
      <c r="C188" t="s">
        <v>171</v>
      </c>
      <c r="D188" s="5">
        <v>-89505107000</v>
      </c>
      <c r="E188" s="5">
        <v>-38219087000</v>
      </c>
      <c r="F188" s="5">
        <v>4996853000</v>
      </c>
      <c r="G188" s="5">
        <v>1749348000</v>
      </c>
      <c r="I188" s="5">
        <v>16424453000</v>
      </c>
      <c r="J188" s="5">
        <v>-13378759000</v>
      </c>
      <c r="K188" s="5">
        <v>2003460000</v>
      </c>
      <c r="L188" s="5">
        <v>-2102468000</v>
      </c>
      <c r="M188" s="5">
        <v>-26999513000</v>
      </c>
      <c r="N188" s="5">
        <v>-44211437000</v>
      </c>
      <c r="O188" s="5">
        <v>-46193497000</v>
      </c>
      <c r="P188" s="5">
        <v>-41764217000</v>
      </c>
      <c r="Q188" s="5">
        <v>-47865000000</v>
      </c>
      <c r="R188" s="5">
        <v>-14992072000</v>
      </c>
      <c r="S188" s="5">
        <v>-1305016221</v>
      </c>
      <c r="T188" s="5">
        <v>-1454400068</v>
      </c>
      <c r="U188" s="5">
        <v>-1327439125</v>
      </c>
      <c r="V188" s="5">
        <v>-728740495</v>
      </c>
    </row>
    <row r="189" spans="3:22" ht="15.5" x14ac:dyDescent="0.35">
      <c r="C189" t="s">
        <v>926</v>
      </c>
    </row>
    <row r="190" spans="3:22" ht="15.5" x14ac:dyDescent="0.35">
      <c r="C190" t="s">
        <v>927</v>
      </c>
      <c r="D190" s="5">
        <v>-551538882000</v>
      </c>
      <c r="E190" s="5">
        <v>566077818000</v>
      </c>
      <c r="F190" s="5">
        <v>-2640636810000</v>
      </c>
      <c r="G190" s="5">
        <v>-491646636000</v>
      </c>
      <c r="I190" s="5">
        <v>-2065448874000</v>
      </c>
      <c r="J190" s="5">
        <v>-2286596140000</v>
      </c>
      <c r="K190" s="5">
        <v>-3374819059000</v>
      </c>
      <c r="L190" s="5">
        <v>-1093952270000</v>
      </c>
      <c r="M190" s="5">
        <v>-542036310000</v>
      </c>
      <c r="N190" s="5">
        <v>2564166159000</v>
      </c>
      <c r="O190" s="5">
        <v>-1140580650000</v>
      </c>
      <c r="P190" s="5">
        <v>-745350966000</v>
      </c>
      <c r="Q190" s="5">
        <v>-1682431366000</v>
      </c>
      <c r="R190" s="5">
        <v>-622358029000</v>
      </c>
    </row>
    <row r="191" spans="3:22" ht="15.5" x14ac:dyDescent="0.35">
      <c r="C191" t="s">
        <v>928</v>
      </c>
      <c r="N191" s="5">
        <v>20000000000</v>
      </c>
      <c r="O191" s="5">
        <v>-20000000000</v>
      </c>
    </row>
    <row r="192" spans="3:22" ht="15.5" x14ac:dyDescent="0.35">
      <c r="C192" t="s">
        <v>929</v>
      </c>
    </row>
    <row r="193" spans="3:18" ht="15.5" x14ac:dyDescent="0.35">
      <c r="C193" t="s">
        <v>930</v>
      </c>
    </row>
    <row r="194" spans="3:18" ht="15.5" x14ac:dyDescent="0.35">
      <c r="C194" t="s">
        <v>931</v>
      </c>
      <c r="D194" s="5">
        <v>30000001000</v>
      </c>
      <c r="E194" s="5">
        <v>-67261000</v>
      </c>
      <c r="F194" s="5">
        <v>-29158002000</v>
      </c>
      <c r="G194" s="5">
        <v>-6759356000</v>
      </c>
      <c r="I194" s="5">
        <v>-38729154000</v>
      </c>
      <c r="J194" s="5">
        <v>-315636144000</v>
      </c>
      <c r="K194" s="5">
        <v>-22665846000</v>
      </c>
      <c r="L194" s="5">
        <v>-99893928000</v>
      </c>
      <c r="M194" s="5">
        <v>-43016855000</v>
      </c>
      <c r="N194" s="5">
        <v>-547540402000</v>
      </c>
      <c r="O194" s="5">
        <v>-343313775000</v>
      </c>
      <c r="P194" s="5">
        <v>-817569561000</v>
      </c>
      <c r="Q194" s="5">
        <v>181892768000</v>
      </c>
    </row>
    <row r="195" spans="3:18" ht="15.5" x14ac:dyDescent="0.35">
      <c r="C195" t="s">
        <v>932</v>
      </c>
    </row>
    <row r="196" spans="3:18" ht="15.5" x14ac:dyDescent="0.35">
      <c r="C196" t="s">
        <v>933</v>
      </c>
    </row>
    <row r="197" spans="3:18" ht="15.5" x14ac:dyDescent="0.35">
      <c r="C197" t="s">
        <v>934</v>
      </c>
      <c r="D197" s="5">
        <v>2617953071000</v>
      </c>
      <c r="E197" s="5">
        <v>367471879000</v>
      </c>
      <c r="F197" s="5">
        <v>106094206000</v>
      </c>
      <c r="G197" s="5">
        <v>148595189000</v>
      </c>
      <c r="I197" s="5">
        <v>106094206000</v>
      </c>
      <c r="J197" s="5">
        <v>-55791717000</v>
      </c>
      <c r="K197" s="5">
        <v>402401571000</v>
      </c>
      <c r="L197" s="5">
        <v>-175363955000</v>
      </c>
    </row>
    <row r="198" spans="3:18" ht="15.5" x14ac:dyDescent="0.35">
      <c r="C198" t="s">
        <v>935</v>
      </c>
    </row>
    <row r="199" spans="3:18" ht="15.5" x14ac:dyDescent="0.35">
      <c r="C199" t="s">
        <v>936</v>
      </c>
    </row>
    <row r="200" spans="3:18" ht="15.5" x14ac:dyDescent="0.35">
      <c r="C200" t="s">
        <v>937</v>
      </c>
      <c r="D200" s="5">
        <v>-521538881000</v>
      </c>
      <c r="E200" s="5">
        <v>566010557000</v>
      </c>
      <c r="F200" s="5">
        <v>-2082319798000</v>
      </c>
      <c r="G200" s="5">
        <v>-1085881006000</v>
      </c>
      <c r="I200" s="5">
        <v>-2104178028000</v>
      </c>
      <c r="J200" s="5">
        <v>-2602232284000</v>
      </c>
      <c r="K200" s="5">
        <v>-3397484905000</v>
      </c>
      <c r="L200" s="5">
        <v>-1193846198000</v>
      </c>
      <c r="M200" s="5">
        <v>-585053165000</v>
      </c>
      <c r="N200" s="5">
        <v>2036625757000</v>
      </c>
      <c r="O200" s="5">
        <v>-1503894425000</v>
      </c>
      <c r="P200" s="5">
        <v>-1562920527000</v>
      </c>
      <c r="Q200" s="5">
        <v>-1500538598000</v>
      </c>
      <c r="R200" s="5">
        <v>-622358029000</v>
      </c>
    </row>
    <row r="201" spans="3:18" ht="15.5" x14ac:dyDescent="0.35">
      <c r="C201" t="s">
        <v>938</v>
      </c>
    </row>
    <row r="202" spans="3:18" ht="15.5" x14ac:dyDescent="0.35">
      <c r="C202" t="s">
        <v>939</v>
      </c>
    </row>
    <row r="203" spans="3:18" ht="15.5" x14ac:dyDescent="0.35">
      <c r="C203" t="s">
        <v>940</v>
      </c>
    </row>
    <row r="204" spans="3:18" ht="15.5" x14ac:dyDescent="0.35">
      <c r="C204" t="s">
        <v>884</v>
      </c>
      <c r="I204" s="5">
        <v>-280821000</v>
      </c>
      <c r="J204" s="5">
        <v>-552500000</v>
      </c>
      <c r="K204" s="5">
        <v>-190431000</v>
      </c>
      <c r="L204" s="5">
        <v>687826000</v>
      </c>
      <c r="M204" s="5">
        <v>-1750672000</v>
      </c>
      <c r="N204" s="5">
        <v>9177000</v>
      </c>
      <c r="O204" s="5">
        <v>-2808981000</v>
      </c>
      <c r="P204" s="5">
        <v>-119722000</v>
      </c>
      <c r="Q204" s="5">
        <v>1121845000</v>
      </c>
      <c r="R204" s="5">
        <v>36550000</v>
      </c>
    </row>
    <row r="205" spans="3:18" ht="15.5" x14ac:dyDescent="0.35">
      <c r="C205" t="s">
        <v>885</v>
      </c>
      <c r="D205" s="5">
        <v>-651807373000</v>
      </c>
      <c r="E205" s="5">
        <v>-1550188299000</v>
      </c>
      <c r="F205" s="5">
        <v>-1069381311000</v>
      </c>
      <c r="G205" s="5">
        <v>2615537715000</v>
      </c>
      <c r="I205" s="5">
        <v>962586604000</v>
      </c>
      <c r="J205" s="5">
        <v>891732380000</v>
      </c>
      <c r="K205" s="5">
        <v>3087571307000</v>
      </c>
      <c r="L205" s="5">
        <v>1289624418000</v>
      </c>
      <c r="M205" s="5">
        <v>-257521984000</v>
      </c>
      <c r="N205" s="5">
        <v>-3457346746000</v>
      </c>
      <c r="O205" s="5">
        <v>1155838581000</v>
      </c>
      <c r="P205" s="5">
        <v>-136507489000</v>
      </c>
      <c r="Q205" s="5">
        <v>1240357651000</v>
      </c>
      <c r="R205" s="5">
        <v>959854692000</v>
      </c>
    </row>
    <row r="206" spans="3:18" ht="15.5" x14ac:dyDescent="0.35">
      <c r="C206" t="s">
        <v>887</v>
      </c>
      <c r="D206" s="5">
        <v>-751155835000</v>
      </c>
      <c r="E206" s="5">
        <v>-692443647000</v>
      </c>
      <c r="F206" s="5">
        <v>1987390471000</v>
      </c>
      <c r="G206" s="5">
        <v>-418496469000</v>
      </c>
      <c r="I206" s="5">
        <v>1989542178000</v>
      </c>
      <c r="J206" s="5">
        <v>-516985387000</v>
      </c>
      <c r="K206" s="5">
        <v>363050739000</v>
      </c>
      <c r="L206" s="5">
        <v>522779552000</v>
      </c>
      <c r="M206" s="5">
        <v>-1023796972000</v>
      </c>
      <c r="N206" s="5">
        <v>1151660232000</v>
      </c>
      <c r="O206" s="5">
        <v>-926042467000</v>
      </c>
      <c r="P206" s="5">
        <v>-431030526000</v>
      </c>
      <c r="Q206" s="5">
        <v>904355471000</v>
      </c>
      <c r="R206" s="5">
        <v>729239024000</v>
      </c>
    </row>
    <row r="207" spans="3:18" ht="15.5" x14ac:dyDescent="0.35">
      <c r="C207" t="s">
        <v>610</v>
      </c>
      <c r="F207" s="5">
        <v>1345870039000</v>
      </c>
      <c r="J207" s="5">
        <v>228391127000</v>
      </c>
      <c r="K207" s="5">
        <v>323169586000</v>
      </c>
      <c r="L207" s="5">
        <v>-436182986000</v>
      </c>
      <c r="M207" s="5">
        <v>-148690049000</v>
      </c>
      <c r="N207" s="5">
        <v>-308302255000</v>
      </c>
      <c r="O207" s="5">
        <v>153264924000</v>
      </c>
      <c r="P207" s="5">
        <v>38932120000</v>
      </c>
      <c r="Q207" s="5">
        <v>322988570000</v>
      </c>
      <c r="R207" s="5">
        <v>198444510000</v>
      </c>
    </row>
    <row r="208" spans="3:18" ht="15.5" x14ac:dyDescent="0.35">
      <c r="C208" t="s">
        <v>941</v>
      </c>
      <c r="D208" s="5">
        <v>1214989863000</v>
      </c>
      <c r="E208" s="5">
        <v>-1875160067000</v>
      </c>
      <c r="F208" s="5">
        <v>2369973405000</v>
      </c>
      <c r="G208" s="5">
        <v>2345636435000</v>
      </c>
      <c r="I208" s="5">
        <v>3057942167000</v>
      </c>
      <c r="J208" s="5">
        <v>546793903000</v>
      </c>
      <c r="K208" s="5">
        <v>4176002772000</v>
      </c>
      <c r="L208" s="5">
        <v>1201544855000</v>
      </c>
      <c r="M208" s="5">
        <v>-1431759677000</v>
      </c>
      <c r="N208" s="5">
        <v>-2613979592000</v>
      </c>
      <c r="O208" s="5">
        <v>380252057000</v>
      </c>
      <c r="P208" s="5">
        <v>-528725617000</v>
      </c>
      <c r="Q208" s="5">
        <v>2468823537000</v>
      </c>
      <c r="R208" s="5">
        <v>1887574776000</v>
      </c>
    </row>
    <row r="209" spans="3:22" ht="15.5" x14ac:dyDescent="0.35">
      <c r="C209" t="s">
        <v>172</v>
      </c>
      <c r="D209" s="5">
        <v>-270006493000</v>
      </c>
      <c r="E209" s="5">
        <v>-327473674000</v>
      </c>
      <c r="F209" s="5">
        <v>221909609000</v>
      </c>
      <c r="G209" s="5">
        <v>1132900819000</v>
      </c>
      <c r="I209" s="5">
        <v>1384680940000</v>
      </c>
      <c r="J209" s="5">
        <v>951241730000</v>
      </c>
      <c r="K209" s="5">
        <v>-162944609000</v>
      </c>
      <c r="L209" s="5">
        <v>926785720000</v>
      </c>
      <c r="M209" s="5">
        <v>72781668000</v>
      </c>
      <c r="N209" s="5">
        <v>-178632048000</v>
      </c>
      <c r="O209" s="5">
        <v>276497420000</v>
      </c>
      <c r="P209" s="5">
        <v>343870533000</v>
      </c>
      <c r="Q209" s="5">
        <v>160327118000</v>
      </c>
      <c r="R209" s="5">
        <v>444936391000</v>
      </c>
      <c r="S209" s="5">
        <v>17168161025</v>
      </c>
      <c r="T209" s="5">
        <v>52260042359</v>
      </c>
      <c r="U209" s="5">
        <v>106597473045</v>
      </c>
      <c r="V209" s="5">
        <v>-54493118335</v>
      </c>
    </row>
    <row r="210" spans="3:22" ht="15.5" x14ac:dyDescent="0.35">
      <c r="C210" t="s">
        <v>173</v>
      </c>
      <c r="D210" s="5">
        <v>173078305000</v>
      </c>
      <c r="E210" s="5">
        <v>660681649000</v>
      </c>
      <c r="F210" s="5">
        <v>-1697777364000</v>
      </c>
      <c r="G210" s="5">
        <v>-971374533000</v>
      </c>
      <c r="I210" s="5">
        <v>130425675000</v>
      </c>
      <c r="J210" s="5">
        <v>246482651000</v>
      </c>
      <c r="K210" s="5">
        <v>-335610550000</v>
      </c>
      <c r="L210" s="5">
        <v>-290849822000</v>
      </c>
      <c r="M210" s="5">
        <v>1158725830000</v>
      </c>
      <c r="N210" s="5">
        <v>1681749045000</v>
      </c>
      <c r="O210" s="5">
        <v>-825348822000</v>
      </c>
      <c r="P210" s="5">
        <v>845441257000</v>
      </c>
      <c r="Q210" s="5">
        <v>-706371093000</v>
      </c>
      <c r="R210" s="5">
        <v>-1296470534000</v>
      </c>
      <c r="S210" s="5">
        <v>-71930886778</v>
      </c>
      <c r="T210" s="5">
        <v>-58176621088</v>
      </c>
      <c r="U210" s="5">
        <v>-45635441772</v>
      </c>
      <c r="V210" s="5">
        <v>56843896003</v>
      </c>
    </row>
    <row r="211" spans="3:22" ht="15.5" x14ac:dyDescent="0.35">
      <c r="C211" t="s">
        <v>942</v>
      </c>
    </row>
    <row r="212" spans="3:22" ht="15.5" x14ac:dyDescent="0.35">
      <c r="C212" t="s">
        <v>943</v>
      </c>
      <c r="S212" s="5">
        <v>55554109225</v>
      </c>
      <c r="T212" s="5">
        <v>26590140300</v>
      </c>
      <c r="U212" s="5">
        <v>51650158432</v>
      </c>
      <c r="V212" s="5">
        <v>58345392193</v>
      </c>
    </row>
    <row r="213" spans="3:22" ht="15.5" x14ac:dyDescent="0.35">
      <c r="C213" t="s">
        <v>944</v>
      </c>
      <c r="S213" s="5">
        <v>-71185170621</v>
      </c>
      <c r="T213" s="5">
        <v>-59043316373</v>
      </c>
      <c r="U213" s="5">
        <v>-64116700300</v>
      </c>
      <c r="V213" s="5">
        <v>-12214735500</v>
      </c>
    </row>
    <row r="214" spans="3:22" ht="15.5" x14ac:dyDescent="0.35">
      <c r="C214" t="s">
        <v>945</v>
      </c>
      <c r="S214" s="5">
        <v>-15631061396</v>
      </c>
      <c r="T214" s="5">
        <v>-32453176073</v>
      </c>
      <c r="U214" s="5">
        <v>-12466541868</v>
      </c>
      <c r="V214" s="5">
        <v>46130656693</v>
      </c>
    </row>
    <row r="215" spans="3:22" ht="15.5" x14ac:dyDescent="0.35">
      <c r="C215" t="s">
        <v>946</v>
      </c>
      <c r="D215" s="5">
        <v>-49488704000</v>
      </c>
      <c r="E215" s="5">
        <v>-23599364000</v>
      </c>
      <c r="F215" s="5">
        <v>122715232000</v>
      </c>
      <c r="G215" s="5">
        <v>-319551314000</v>
      </c>
      <c r="I215" s="5">
        <v>39026884000</v>
      </c>
      <c r="J215" s="5">
        <v>252360481000</v>
      </c>
      <c r="K215" s="5">
        <v>60871051000</v>
      </c>
      <c r="L215" s="5">
        <v>62860572000</v>
      </c>
      <c r="M215" s="5">
        <v>291313470000</v>
      </c>
      <c r="N215" s="5">
        <v>75802618000</v>
      </c>
      <c r="O215" s="5">
        <v>137240520000</v>
      </c>
      <c r="S215" s="5">
        <v>25099614783</v>
      </c>
      <c r="T215" s="5">
        <v>15582211453</v>
      </c>
      <c r="U215" s="5">
        <v>10161133916</v>
      </c>
      <c r="V215" s="5">
        <v>11049627620</v>
      </c>
    </row>
    <row r="216" spans="3:22" ht="15.5" x14ac:dyDescent="0.35">
      <c r="C216" t="s">
        <v>947</v>
      </c>
      <c r="D216" s="5">
        <v>231505491000</v>
      </c>
      <c r="E216" s="5">
        <v>687715912000</v>
      </c>
      <c r="F216" s="5">
        <v>-1906554874000</v>
      </c>
      <c r="G216" s="5">
        <v>-643003685000</v>
      </c>
      <c r="I216" s="5">
        <v>-416752836000</v>
      </c>
      <c r="J216" s="5">
        <v>-670385000</v>
      </c>
      <c r="K216" s="5">
        <v>-416770345000</v>
      </c>
      <c r="L216" s="5">
        <v>-315287509000</v>
      </c>
      <c r="M216" s="5">
        <v>850568290000</v>
      </c>
      <c r="N216" s="5">
        <v>1584534046000</v>
      </c>
      <c r="O216" s="5">
        <v>-993877283000</v>
      </c>
    </row>
    <row r="217" spans="3:22" ht="15.5" x14ac:dyDescent="0.35">
      <c r="C217" t="s">
        <v>948</v>
      </c>
    </row>
    <row r="218" spans="3:22" ht="15.5" x14ac:dyDescent="0.35">
      <c r="C218" t="s">
        <v>949</v>
      </c>
      <c r="F218" s="5">
        <v>-441903016000</v>
      </c>
    </row>
    <row r="219" spans="3:22" ht="15.5" x14ac:dyDescent="0.35">
      <c r="C219" t="s">
        <v>414</v>
      </c>
      <c r="O219" s="5">
        <v>75617800000</v>
      </c>
      <c r="P219" s="5">
        <v>51116300000</v>
      </c>
      <c r="Q219" s="5">
        <v>223075000000</v>
      </c>
      <c r="R219" s="5">
        <v>14500000000</v>
      </c>
      <c r="S219" s="5">
        <v>3246543299</v>
      </c>
      <c r="T219" s="5">
        <v>31623300731</v>
      </c>
      <c r="U219" s="5">
        <v>5600000000</v>
      </c>
      <c r="V219" s="5">
        <v>2600000000</v>
      </c>
    </row>
    <row r="220" spans="3:22" ht="15.5" x14ac:dyDescent="0.35">
      <c r="C220" t="s">
        <v>420</v>
      </c>
      <c r="O220" s="5">
        <v>-42011850000</v>
      </c>
      <c r="P220" s="5">
        <v>-50317800000</v>
      </c>
      <c r="Q220" s="5">
        <v>-242101400000</v>
      </c>
      <c r="R220" s="5">
        <v>-6000000000</v>
      </c>
      <c r="S220" s="5">
        <v>-31400000000</v>
      </c>
      <c r="T220" s="5">
        <v>-23446543299</v>
      </c>
      <c r="U220" s="5">
        <v>-20118387270</v>
      </c>
      <c r="V220" s="5">
        <v>-26504913461</v>
      </c>
    </row>
    <row r="221" spans="3:22" ht="15.5" x14ac:dyDescent="0.35">
      <c r="C221" t="s">
        <v>950</v>
      </c>
      <c r="P221" s="5">
        <v>25908913000</v>
      </c>
      <c r="Q221" s="5">
        <v>18089244000</v>
      </c>
      <c r="R221" s="5">
        <v>14151472000</v>
      </c>
      <c r="T221" s="5">
        <v>2416338448</v>
      </c>
      <c r="V221" s="5">
        <v>14200000</v>
      </c>
    </row>
    <row r="222" spans="3:22" ht="15.5" x14ac:dyDescent="0.35">
      <c r="C222" t="s">
        <v>951</v>
      </c>
    </row>
    <row r="223" spans="3:22" ht="15.5" x14ac:dyDescent="0.35">
      <c r="C223" t="s">
        <v>335</v>
      </c>
      <c r="D223" s="5">
        <v>70000000</v>
      </c>
      <c r="E223" s="5">
        <v>505000</v>
      </c>
      <c r="F223" s="5">
        <v>3713458000</v>
      </c>
      <c r="G223" s="5">
        <v>190220000</v>
      </c>
      <c r="I223" s="5">
        <v>4578678000</v>
      </c>
      <c r="J223" s="5">
        <v>28814131000</v>
      </c>
      <c r="K223" s="5">
        <v>46107035000</v>
      </c>
      <c r="L223" s="5">
        <v>17945037000</v>
      </c>
      <c r="M223" s="5">
        <v>22500374000</v>
      </c>
      <c r="N223" s="5">
        <v>27152953000</v>
      </c>
      <c r="O223" s="5">
        <v>7411835000</v>
      </c>
      <c r="P223" s="5">
        <v>1277166000</v>
      </c>
      <c r="Q223" s="5">
        <v>12638472000</v>
      </c>
      <c r="R223" s="5">
        <v>19248356000</v>
      </c>
      <c r="U223" s="5">
        <v>2062440457</v>
      </c>
      <c r="V223" s="5">
        <v>229625000</v>
      </c>
    </row>
    <row r="224" spans="3:22" ht="15.5" x14ac:dyDescent="0.35">
      <c r="C224" t="s">
        <v>798</v>
      </c>
      <c r="Q224" s="5">
        <v>-3650000000</v>
      </c>
      <c r="R224" s="5">
        <v>-15438375000</v>
      </c>
      <c r="T224" s="5">
        <v>-52534840300</v>
      </c>
      <c r="U224" s="5">
        <v>-18025500000</v>
      </c>
    </row>
    <row r="225" spans="3:22" ht="15.5" x14ac:dyDescent="0.35">
      <c r="C225" t="s">
        <v>952</v>
      </c>
      <c r="T225" s="5">
        <v>14318339583</v>
      </c>
    </row>
    <row r="226" spans="3:22" ht="15.5" x14ac:dyDescent="0.35">
      <c r="C226" t="s">
        <v>175</v>
      </c>
      <c r="D226" s="5">
        <v>-2115763000</v>
      </c>
      <c r="E226" s="5">
        <v>-1345450000</v>
      </c>
      <c r="F226" s="5">
        <v>-9345293000</v>
      </c>
      <c r="G226" s="5">
        <v>-8782973000</v>
      </c>
      <c r="I226" s="5">
        <v>-21585488000</v>
      </c>
      <c r="J226" s="5">
        <v>-27399800000</v>
      </c>
      <c r="K226" s="5">
        <v>-24287955000</v>
      </c>
      <c r="L226" s="5">
        <v>-46375028000</v>
      </c>
      <c r="M226" s="5">
        <v>-4672388000</v>
      </c>
      <c r="N226" s="5">
        <v>-4987318000</v>
      </c>
      <c r="O226" s="5">
        <v>-12558131000</v>
      </c>
      <c r="P226" s="5">
        <v>-28745325000</v>
      </c>
      <c r="Q226" s="5">
        <v>-10293519000</v>
      </c>
      <c r="R226" s="5">
        <v>-7405020000</v>
      </c>
      <c r="S226" s="5">
        <v>-816003581</v>
      </c>
      <c r="T226" s="5">
        <v>-765040094</v>
      </c>
      <c r="U226" s="5">
        <v>-1840941567</v>
      </c>
      <c r="V226" s="5">
        <v>-97996000</v>
      </c>
    </row>
    <row r="227" spans="3:22" ht="15.5" x14ac:dyDescent="0.35">
      <c r="C227" t="s">
        <v>532</v>
      </c>
      <c r="R227" s="5">
        <v>-3100902000</v>
      </c>
    </row>
    <row r="228" spans="3:22" ht="15.5" x14ac:dyDescent="0.35">
      <c r="C228" t="s">
        <v>852</v>
      </c>
      <c r="F228" s="5">
        <v>986089000</v>
      </c>
      <c r="I228" s="5">
        <v>986089000</v>
      </c>
    </row>
    <row r="229" spans="3:22" ht="15.5" x14ac:dyDescent="0.35">
      <c r="C229" t="s">
        <v>953</v>
      </c>
      <c r="O229" s="5">
        <v>4125000000</v>
      </c>
    </row>
    <row r="230" spans="3:22" ht="15.5" x14ac:dyDescent="0.35">
      <c r="C230" t="s">
        <v>535</v>
      </c>
      <c r="D230" s="5">
        <v>-6892719000</v>
      </c>
      <c r="E230" s="5">
        <v>-2089954000</v>
      </c>
      <c r="F230" s="5">
        <v>-229878000</v>
      </c>
      <c r="G230" s="5">
        <v>-226781000</v>
      </c>
      <c r="I230" s="5">
        <v>-8668570000</v>
      </c>
      <c r="J230" s="5">
        <v>-6621776000</v>
      </c>
      <c r="K230" s="5">
        <v>-1530336000</v>
      </c>
      <c r="L230" s="5">
        <v>-9992894000</v>
      </c>
      <c r="M230" s="5">
        <v>-983916000</v>
      </c>
      <c r="N230" s="5">
        <v>-753254000</v>
      </c>
      <c r="O230" s="5">
        <v>-1296713000</v>
      </c>
      <c r="P230" s="5">
        <v>-5453316000</v>
      </c>
      <c r="Q230" s="5">
        <v>-3347874000</v>
      </c>
      <c r="R230" s="5">
        <v>-839137000</v>
      </c>
    </row>
    <row r="231" spans="3:22" ht="15.5" x14ac:dyDescent="0.35">
      <c r="C231" t="s">
        <v>954</v>
      </c>
    </row>
    <row r="232" spans="3:22" ht="15.5" x14ac:dyDescent="0.35">
      <c r="C232" t="s">
        <v>955</v>
      </c>
      <c r="S232" s="5">
        <v>-77979511209</v>
      </c>
      <c r="T232" s="5">
        <v>-43744363986</v>
      </c>
      <c r="U232" s="5">
        <v>-28840020493</v>
      </c>
    </row>
    <row r="233" spans="3:22" ht="15.5" x14ac:dyDescent="0.35">
      <c r="C233" t="s">
        <v>956</v>
      </c>
      <c r="S233" s="5">
        <v>25549531326</v>
      </c>
      <c r="T233" s="5">
        <v>30827152449</v>
      </c>
      <c r="U233" s="5">
        <v>17832375053</v>
      </c>
      <c r="V233" s="5">
        <v>23422696151</v>
      </c>
    </row>
    <row r="234" spans="3:22" ht="15.5" x14ac:dyDescent="0.35">
      <c r="C234" t="s">
        <v>957</v>
      </c>
      <c r="S234" s="5">
        <v>-52429979883</v>
      </c>
      <c r="T234" s="5">
        <v>-12917211537</v>
      </c>
      <c r="U234" s="5">
        <v>-11007645440</v>
      </c>
      <c r="V234" s="5">
        <v>23422696151</v>
      </c>
    </row>
    <row r="235" spans="3:22" ht="15.5" x14ac:dyDescent="0.35">
      <c r="C235" t="s">
        <v>958</v>
      </c>
      <c r="P235" s="5">
        <v>851655319000</v>
      </c>
      <c r="Q235" s="5">
        <v>-700781016000</v>
      </c>
      <c r="R235" s="5">
        <v>-1311586928000</v>
      </c>
    </row>
    <row r="236" spans="3:22" ht="15.5" x14ac:dyDescent="0.35">
      <c r="C236" t="s">
        <v>959</v>
      </c>
    </row>
    <row r="237" spans="3:22" ht="15.5" x14ac:dyDescent="0.35">
      <c r="C237" t="s">
        <v>189</v>
      </c>
      <c r="D237" s="5">
        <v>-270006493000</v>
      </c>
      <c r="E237" s="5">
        <v>-327473674000</v>
      </c>
      <c r="F237" s="5">
        <v>221909609000</v>
      </c>
      <c r="G237" s="5">
        <v>1132900819000</v>
      </c>
      <c r="I237" s="5">
        <v>1384680940000</v>
      </c>
      <c r="J237" s="5">
        <v>951241730000</v>
      </c>
      <c r="K237" s="5">
        <v>-162944609000</v>
      </c>
      <c r="L237" s="5">
        <v>926785720000</v>
      </c>
      <c r="M237" s="5">
        <v>72781668000</v>
      </c>
      <c r="N237" s="5">
        <v>-178632048000</v>
      </c>
      <c r="O237" s="5">
        <v>276497420000</v>
      </c>
      <c r="P237" s="5">
        <v>343870533000</v>
      </c>
      <c r="Q237" s="5">
        <v>160327118000</v>
      </c>
      <c r="R237" s="5">
        <v>444936391000</v>
      </c>
      <c r="S237" s="5">
        <v>17168161025</v>
      </c>
      <c r="T237" s="5">
        <v>52260042359</v>
      </c>
      <c r="U237" s="5">
        <v>106597473045</v>
      </c>
      <c r="V237" s="5">
        <v>-54493118335</v>
      </c>
    </row>
    <row r="238" spans="3:22" ht="15.5" x14ac:dyDescent="0.35">
      <c r="C238" t="s">
        <v>217</v>
      </c>
    </row>
    <row r="239" spans="3:22" ht="15.5" x14ac:dyDescent="0.35">
      <c r="C239" t="s">
        <v>960</v>
      </c>
      <c r="U239" s="5">
        <v>1250000000</v>
      </c>
      <c r="V239" s="5">
        <v>8000000000</v>
      </c>
    </row>
    <row r="240" spans="3:22" ht="15.5" x14ac:dyDescent="0.35">
      <c r="C240" t="s">
        <v>961</v>
      </c>
      <c r="U240" s="5">
        <v>-22960000000</v>
      </c>
      <c r="V240" s="5">
        <v>-1500000000</v>
      </c>
    </row>
    <row r="241" spans="3:22" ht="15.5" x14ac:dyDescent="0.35">
      <c r="C241" t="s">
        <v>962</v>
      </c>
      <c r="U241" s="5">
        <v>-21710000000</v>
      </c>
      <c r="V241" s="5">
        <v>6500000000</v>
      </c>
    </row>
    <row r="242" spans="3:22" ht="15.5" x14ac:dyDescent="0.35">
      <c r="C242" t="s">
        <v>963</v>
      </c>
    </row>
    <row r="243" spans="3:22" ht="15.5" x14ac:dyDescent="0.35">
      <c r="C243" t="s">
        <v>964</v>
      </c>
      <c r="F243" s="5">
        <v>2628697952000</v>
      </c>
      <c r="G243" s="5">
        <v>-628697952000</v>
      </c>
      <c r="I243" s="5">
        <v>2000000000000</v>
      </c>
      <c r="J243" s="5">
        <v>1000000000000</v>
      </c>
      <c r="K243" s="5">
        <v>500000000000</v>
      </c>
      <c r="L243" s="5">
        <v>520909143000</v>
      </c>
      <c r="M243" s="5">
        <v>171165324000</v>
      </c>
      <c r="N243" s="5">
        <v>126765500000</v>
      </c>
      <c r="O243" s="5">
        <v>461200000000</v>
      </c>
      <c r="P243" s="5">
        <v>581151906000</v>
      </c>
      <c r="Q243" s="5">
        <v>335500000000</v>
      </c>
    </row>
    <row r="244" spans="3:22" ht="15.5" x14ac:dyDescent="0.35">
      <c r="C244" t="s">
        <v>965</v>
      </c>
      <c r="D244" s="5">
        <v>-250000000000</v>
      </c>
      <c r="E244" s="5">
        <v>-300000000000</v>
      </c>
      <c r="F244" s="5">
        <v>-2350000000000</v>
      </c>
      <c r="G244" s="5">
        <v>1863119877000</v>
      </c>
      <c r="I244" s="5">
        <v>-350000000000</v>
      </c>
      <c r="J244" s="5">
        <v>-50000000000</v>
      </c>
      <c r="K244" s="5">
        <v>-581008670000</v>
      </c>
      <c r="L244" s="5">
        <v>-891392895000</v>
      </c>
      <c r="M244" s="5">
        <v>-327505550000</v>
      </c>
      <c r="N244" s="5">
        <v>-300000000000</v>
      </c>
      <c r="O244" s="5">
        <v>-300000000000</v>
      </c>
      <c r="P244" s="5">
        <v>-200000000000</v>
      </c>
      <c r="Q244" s="5">
        <v>-200000000000</v>
      </c>
    </row>
    <row r="245" spans="3:22" ht="15.5" x14ac:dyDescent="0.35">
      <c r="C245" t="s">
        <v>202</v>
      </c>
    </row>
    <row r="246" spans="3:22" ht="15.5" x14ac:dyDescent="0.35">
      <c r="C246" t="s">
        <v>423</v>
      </c>
      <c r="D246" s="5">
        <v>1416323623000</v>
      </c>
      <c r="E246" s="5">
        <v>-519834303000</v>
      </c>
      <c r="F246" s="5">
        <v>-618319507000</v>
      </c>
      <c r="G246" s="5">
        <v>159170538000</v>
      </c>
      <c r="I246" s="5">
        <v>268751677000</v>
      </c>
      <c r="J246" s="5">
        <v>1257248505000</v>
      </c>
      <c r="K246" s="5">
        <v>937977019000</v>
      </c>
      <c r="L246" s="5">
        <v>553568700000</v>
      </c>
      <c r="M246" s="5">
        <v>2559367375000</v>
      </c>
      <c r="N246" s="5">
        <v>445074809000</v>
      </c>
      <c r="O246" s="5">
        <v>375455200000</v>
      </c>
      <c r="P246" s="5">
        <v>606847700000</v>
      </c>
      <c r="Q246" s="5">
        <v>573699566000</v>
      </c>
      <c r="R246" s="5">
        <v>1809999000000</v>
      </c>
      <c r="S246" s="5">
        <v>1750423896196</v>
      </c>
      <c r="T246" s="5">
        <v>2041868530667</v>
      </c>
      <c r="U246" s="5">
        <v>1601935491919</v>
      </c>
      <c r="V246" s="5">
        <v>98600000000</v>
      </c>
    </row>
    <row r="247" spans="3:22" ht="15.5" x14ac:dyDescent="0.35">
      <c r="C247" t="s">
        <v>438</v>
      </c>
      <c r="D247" s="5">
        <v>-1431400000000</v>
      </c>
      <c r="E247" s="5">
        <v>502900000000</v>
      </c>
      <c r="F247" s="5">
        <v>640319506000</v>
      </c>
      <c r="G247" s="5">
        <v>-209715255000</v>
      </c>
      <c r="I247" s="5">
        <v>-391227924000</v>
      </c>
      <c r="J247" s="5">
        <v>-1169857329000</v>
      </c>
      <c r="K247" s="5">
        <v>-980628301000</v>
      </c>
      <c r="L247" s="5">
        <v>-574829483000</v>
      </c>
      <c r="M247" s="5">
        <v>-2589952419000</v>
      </c>
      <c r="N247" s="5">
        <v>-438951198000</v>
      </c>
      <c r="O247" s="5">
        <v>-322733981000</v>
      </c>
      <c r="P247" s="5">
        <v>-643641000000</v>
      </c>
      <c r="Q247" s="5">
        <v>-548841000000</v>
      </c>
      <c r="R247" s="5">
        <v>-1799792636000</v>
      </c>
      <c r="S247" s="5">
        <v>-1777777764840</v>
      </c>
      <c r="T247" s="5">
        <v>-2035734396196</v>
      </c>
      <c r="U247" s="5">
        <v>-1606086481105</v>
      </c>
      <c r="V247" s="5">
        <v>-150679276641</v>
      </c>
    </row>
    <row r="248" spans="3:22" ht="15.5" x14ac:dyDescent="0.35">
      <c r="C248" t="s">
        <v>711</v>
      </c>
      <c r="U248" s="5">
        <v>-10660428135</v>
      </c>
    </row>
    <row r="249" spans="3:22" ht="15.5" x14ac:dyDescent="0.35">
      <c r="C249" t="s">
        <v>210</v>
      </c>
      <c r="K249" s="5">
        <v>-1342876000</v>
      </c>
      <c r="L249" s="5">
        <v>-1393093000</v>
      </c>
      <c r="M249" s="5">
        <v>-827383000</v>
      </c>
      <c r="N249" s="5">
        <v>-2649293000</v>
      </c>
      <c r="O249" s="5">
        <v>-3386773000</v>
      </c>
      <c r="P249" s="5">
        <v>-403934000</v>
      </c>
    </row>
    <row r="250" spans="3:22" ht="15.5" x14ac:dyDescent="0.35">
      <c r="C250" t="s">
        <v>177</v>
      </c>
      <c r="F250" s="5">
        <v>335059000</v>
      </c>
      <c r="G250" s="5">
        <v>-335059000</v>
      </c>
      <c r="J250" s="5">
        <v>-286816000</v>
      </c>
      <c r="K250" s="5">
        <v>-560785000</v>
      </c>
      <c r="L250" s="5">
        <v>-507629000</v>
      </c>
      <c r="M250" s="5">
        <v>-434769000</v>
      </c>
      <c r="N250" s="5">
        <v>-126433000</v>
      </c>
      <c r="O250" s="5">
        <v>-373548000</v>
      </c>
      <c r="P250" s="5">
        <v>-237091000</v>
      </c>
      <c r="Q250" s="5">
        <v>-215852000</v>
      </c>
      <c r="R250" s="5">
        <v>-517448000</v>
      </c>
      <c r="S250" s="5">
        <v>-21823470</v>
      </c>
      <c r="T250" s="5">
        <v>-209277236</v>
      </c>
      <c r="U250" s="5">
        <v>-455327619</v>
      </c>
      <c r="V250" s="5">
        <v>-460075575</v>
      </c>
    </row>
    <row r="251" spans="3:22" ht="15.5" x14ac:dyDescent="0.35">
      <c r="C251" t="s">
        <v>170</v>
      </c>
      <c r="D251" s="5">
        <v>-3889049000</v>
      </c>
      <c r="E251" s="5">
        <v>-2742385000</v>
      </c>
      <c r="F251" s="5">
        <v>-3354534000</v>
      </c>
      <c r="G251" s="5">
        <v>-1898321000</v>
      </c>
      <c r="I251" s="5">
        <v>-18752361000</v>
      </c>
      <c r="J251" s="5">
        <v>-22636456000</v>
      </c>
      <c r="K251" s="5">
        <v>-15767335000</v>
      </c>
      <c r="L251" s="5">
        <v>-12083926000</v>
      </c>
      <c r="S251" s="5">
        <v>-2929461005</v>
      </c>
      <c r="T251" s="5">
        <v>-2664821126</v>
      </c>
      <c r="U251" s="5">
        <v>-4364740878</v>
      </c>
      <c r="V251" s="5">
        <v>-8453766119</v>
      </c>
    </row>
    <row r="252" spans="3:22" ht="15.5" x14ac:dyDescent="0.35">
      <c r="C252" t="s">
        <v>435</v>
      </c>
      <c r="D252" s="5">
        <v>-3613669000</v>
      </c>
      <c r="E252" s="5">
        <v>-3429650000</v>
      </c>
      <c r="F252" s="5">
        <v>8417365000</v>
      </c>
      <c r="G252" s="5">
        <v>-11958822000</v>
      </c>
      <c r="I252" s="5">
        <v>-3541457000</v>
      </c>
      <c r="J252" s="5">
        <v>-17940574000</v>
      </c>
      <c r="K252" s="5">
        <v>-8973922000</v>
      </c>
      <c r="L252" s="5">
        <v>-2795942000</v>
      </c>
      <c r="M252" s="5">
        <v>-14146682000</v>
      </c>
      <c r="N252" s="5">
        <v>-14061088000</v>
      </c>
    </row>
    <row r="253" spans="3:22" ht="15.5" x14ac:dyDescent="0.35">
      <c r="C253" t="s">
        <v>966</v>
      </c>
      <c r="D253" s="5">
        <v>2572602000</v>
      </c>
      <c r="E253" s="5">
        <v>-4367336000</v>
      </c>
      <c r="F253" s="5">
        <v>36362763000</v>
      </c>
      <c r="G253" s="5">
        <v>-36784187000</v>
      </c>
    </row>
    <row r="254" spans="3:22" ht="15.5" x14ac:dyDescent="0.35">
      <c r="C254" t="s">
        <v>967</v>
      </c>
      <c r="R254" s="5">
        <v>176011813000</v>
      </c>
      <c r="S254" s="5">
        <v>16250</v>
      </c>
      <c r="T254" s="5">
        <v>49000006250</v>
      </c>
    </row>
    <row r="255" spans="3:22" ht="15.5" x14ac:dyDescent="0.35">
      <c r="C255" t="s">
        <v>968</v>
      </c>
      <c r="U255" s="5">
        <v>120000000000</v>
      </c>
    </row>
    <row r="256" spans="3:22" ht="15.5" x14ac:dyDescent="0.35">
      <c r="C256" t="s">
        <v>640</v>
      </c>
      <c r="F256" s="5">
        <v>-120548995000</v>
      </c>
      <c r="I256" s="5">
        <v>-120548995000</v>
      </c>
      <c r="J256" s="5">
        <v>-45285600000</v>
      </c>
      <c r="K256" s="5">
        <v>-12639739000</v>
      </c>
      <c r="L256" s="5">
        <v>410283019000</v>
      </c>
      <c r="M256" s="5">
        <v>275115772000</v>
      </c>
      <c r="N256" s="5">
        <v>5315655000</v>
      </c>
      <c r="O256" s="5">
        <v>66336522000</v>
      </c>
      <c r="P256" s="5">
        <v>152952000</v>
      </c>
      <c r="Q256" s="5">
        <v>184404000</v>
      </c>
      <c r="R256" s="5">
        <v>257681700000</v>
      </c>
      <c r="S256" s="5">
        <v>47473297894</v>
      </c>
    </row>
    <row r="257" spans="2:22" ht="15.5" x14ac:dyDescent="0.35">
      <c r="C257" t="s">
        <v>497</v>
      </c>
      <c r="L257" s="5">
        <v>925027826000</v>
      </c>
    </row>
    <row r="258" spans="2:22" ht="15.5" x14ac:dyDescent="0.35">
      <c r="C258" t="s">
        <v>969</v>
      </c>
      <c r="U258" s="5">
        <v>30000000000</v>
      </c>
    </row>
    <row r="259" spans="2:22" ht="15.5" x14ac:dyDescent="0.35">
      <c r="C259" t="s">
        <v>970</v>
      </c>
      <c r="R259" s="5">
        <v>1553962000</v>
      </c>
    </row>
    <row r="260" spans="2:22" ht="15.5" x14ac:dyDescent="0.35">
      <c r="C260" t="s">
        <v>971</v>
      </c>
      <c r="U260" s="5">
        <v>-2061041137</v>
      </c>
    </row>
    <row r="261" spans="2:22" ht="15.5" x14ac:dyDescent="0.35">
      <c r="C261" t="s">
        <v>972</v>
      </c>
    </row>
    <row r="262" spans="2:22" ht="15.5" x14ac:dyDescent="0.35">
      <c r="C262" t="s">
        <v>226</v>
      </c>
      <c r="D262" s="5">
        <v>861952371000</v>
      </c>
      <c r="E262" s="5">
        <v>-1087377991000</v>
      </c>
      <c r="F262" s="5">
        <v>-1670130336000</v>
      </c>
      <c r="G262" s="5">
        <v>565824118000</v>
      </c>
      <c r="I262" s="5">
        <v>1305354563000</v>
      </c>
      <c r="J262" s="5">
        <v>-1424471121000</v>
      </c>
      <c r="K262" s="5">
        <v>130088733000</v>
      </c>
      <c r="L262" s="5">
        <v>1268951094000</v>
      </c>
      <c r="M262" s="5">
        <v>-650531931000</v>
      </c>
      <c r="N262" s="5">
        <v>269553970000</v>
      </c>
      <c r="O262" s="5">
        <v>-1817328459000</v>
      </c>
      <c r="P262" s="5">
        <v>70973236000</v>
      </c>
      <c r="Q262" s="5">
        <v>1019974533000</v>
      </c>
      <c r="R262" s="5">
        <v>535611284000</v>
      </c>
      <c r="S262" s="5">
        <v>7282735405</v>
      </c>
      <c r="T262" s="5">
        <v>-30547437391</v>
      </c>
      <c r="U262" s="5">
        <v>48839386907</v>
      </c>
      <c r="V262" s="5">
        <v>-16967632632</v>
      </c>
    </row>
    <row r="263" spans="2:22" ht="15.5" x14ac:dyDescent="0.35">
      <c r="C263" t="s">
        <v>227</v>
      </c>
      <c r="E263" s="5">
        <v>3185681380000</v>
      </c>
      <c r="I263" s="5">
        <v>1880326817000</v>
      </c>
      <c r="J263" s="5">
        <v>3304797938000</v>
      </c>
      <c r="K263" s="5">
        <v>3174709205000</v>
      </c>
      <c r="L263" s="5">
        <v>1905758111000</v>
      </c>
      <c r="M263" s="5">
        <v>2556290042000</v>
      </c>
      <c r="N263" s="5">
        <v>2286736072000</v>
      </c>
      <c r="O263" s="5">
        <v>4104064531000</v>
      </c>
      <c r="P263" s="5">
        <v>4033091295000</v>
      </c>
      <c r="Q263" s="5">
        <v>3013116732000</v>
      </c>
      <c r="R263" s="5">
        <v>35269274000</v>
      </c>
      <c r="S263" s="5">
        <v>27986539218</v>
      </c>
      <c r="T263" s="5">
        <v>58533976609</v>
      </c>
      <c r="U263" s="5">
        <v>9694589702</v>
      </c>
      <c r="V263" s="5">
        <v>26662222334</v>
      </c>
    </row>
    <row r="264" spans="2:22" ht="15.5" x14ac:dyDescent="0.35">
      <c r="C264" t="s">
        <v>973</v>
      </c>
      <c r="R264" s="5">
        <v>2442236174000</v>
      </c>
    </row>
    <row r="265" spans="2:22" ht="15.5" x14ac:dyDescent="0.35">
      <c r="C265" t="s">
        <v>229</v>
      </c>
      <c r="D265" s="5">
        <v>861952371000</v>
      </c>
      <c r="E265" s="5">
        <v>2098303389000</v>
      </c>
      <c r="F265" s="5">
        <v>-1670130336000</v>
      </c>
      <c r="G265" s="5">
        <v>565824118000</v>
      </c>
      <c r="I265" s="5">
        <v>3185681380000</v>
      </c>
      <c r="J265" s="5">
        <v>1880326817000</v>
      </c>
      <c r="K265" s="5">
        <v>3304797938000</v>
      </c>
      <c r="L265" s="5">
        <v>3174709205000</v>
      </c>
      <c r="M265" s="5">
        <v>1905758111000</v>
      </c>
      <c r="N265" s="5">
        <v>2556290042000</v>
      </c>
      <c r="O265" s="5">
        <v>2286736072000</v>
      </c>
      <c r="P265" s="5">
        <v>4104064531000</v>
      </c>
      <c r="Q265" s="5">
        <v>4033091265000</v>
      </c>
      <c r="R265" s="5">
        <v>3013116732000</v>
      </c>
      <c r="S265" s="5">
        <v>35269274623</v>
      </c>
      <c r="T265" s="5">
        <v>27986539218</v>
      </c>
      <c r="U265" s="5">
        <v>58533976609</v>
      </c>
      <c r="V265" s="5">
        <v>9694589702</v>
      </c>
    </row>
    <row r="267" spans="2:22" ht="15.5" x14ac:dyDescent="0.35">
      <c r="B267" t="s">
        <v>230</v>
      </c>
      <c r="C267" t="s">
        <v>12</v>
      </c>
      <c r="D267" s="5">
        <v>15220000000</v>
      </c>
      <c r="E267" s="5">
        <v>15220000000</v>
      </c>
      <c r="F267" s="5">
        <v>15220000000</v>
      </c>
      <c r="G267" s="5">
        <v>15220000000</v>
      </c>
      <c r="I267" s="5">
        <v>15220000000</v>
      </c>
      <c r="J267" s="5">
        <v>15220000000</v>
      </c>
      <c r="K267" s="5">
        <v>15220000000</v>
      </c>
      <c r="L267" s="5">
        <v>15220000000</v>
      </c>
      <c r="M267" s="5">
        <v>10060000000</v>
      </c>
      <c r="N267" s="5">
        <v>9150000000</v>
      </c>
      <c r="O267" s="5">
        <v>9150000000</v>
      </c>
      <c r="P267" s="5">
        <v>9150000000</v>
      </c>
      <c r="Q267" s="5">
        <v>9150000000</v>
      </c>
      <c r="R267" s="5">
        <v>9150000000</v>
      </c>
      <c r="S267" s="5">
        <v>7740000000</v>
      </c>
      <c r="T267" s="5">
        <v>7740000000</v>
      </c>
      <c r="U267" s="5">
        <v>7350000000</v>
      </c>
      <c r="V267" s="5">
        <v>2600000000</v>
      </c>
    </row>
    <row r="268" spans="2:22" ht="15.5" x14ac:dyDescent="0.35">
      <c r="C268" t="s">
        <v>231</v>
      </c>
      <c r="D268" s="6">
        <v>4.71</v>
      </c>
      <c r="E268" s="6">
        <v>1.88</v>
      </c>
      <c r="F268" s="6">
        <v>1.47</v>
      </c>
      <c r="G268" s="6">
        <v>1.69</v>
      </c>
    </row>
    <row r="269" spans="2:22" ht="15.5" x14ac:dyDescent="0.35">
      <c r="C269" t="s">
        <v>232</v>
      </c>
      <c r="D269" s="6">
        <v>28.66</v>
      </c>
      <c r="E269" s="6">
        <v>77.66</v>
      </c>
      <c r="F269" s="6">
        <v>137.41</v>
      </c>
      <c r="G269" s="6">
        <v>111.24</v>
      </c>
    </row>
    <row r="270" spans="2:22" ht="15.5" x14ac:dyDescent="0.35">
      <c r="C270" t="s">
        <v>67</v>
      </c>
      <c r="D270" s="6">
        <v>5.38</v>
      </c>
      <c r="E270" s="6">
        <v>9.51</v>
      </c>
      <c r="F270" s="6">
        <v>15.05</v>
      </c>
      <c r="G270" s="6">
        <v>12.32</v>
      </c>
    </row>
    <row r="271" spans="2:22" ht="15.5" x14ac:dyDescent="0.35">
      <c r="C271" t="s">
        <v>233</v>
      </c>
      <c r="D271" s="5">
        <v>215660000000</v>
      </c>
      <c r="E271" s="5">
        <v>96560000000</v>
      </c>
      <c r="F271" s="5">
        <v>43480000000</v>
      </c>
      <c r="G271" s="5">
        <v>94420000000</v>
      </c>
    </row>
    <row r="272" spans="2:22" ht="15.5" x14ac:dyDescent="0.35">
      <c r="C272" t="s">
        <v>234</v>
      </c>
      <c r="D272" s="6">
        <v>2E-3</v>
      </c>
      <c r="E272" s="6">
        <v>8.0000000000000004E-4</v>
      </c>
      <c r="F272" s="6">
        <v>5.9999999999999995E-4</v>
      </c>
      <c r="G272" s="6">
        <v>7.000000000000001E-4</v>
      </c>
    </row>
    <row r="273" spans="3:7" ht="15.5" x14ac:dyDescent="0.35">
      <c r="C273" t="s">
        <v>235</v>
      </c>
      <c r="D273" s="6">
        <v>1.9400000000000001E-2</v>
      </c>
      <c r="E273" s="6">
        <v>7.7000000000000002E-3</v>
      </c>
      <c r="F273" s="6">
        <v>5.8999999999999999E-3</v>
      </c>
      <c r="G273" s="6">
        <v>6.8000000000000005E-3</v>
      </c>
    </row>
    <row r="274" spans="3:7" ht="15.5" x14ac:dyDescent="0.35">
      <c r="C274" t="s">
        <v>236</v>
      </c>
      <c r="D274" s="6">
        <v>5.6999999999999993E-3</v>
      </c>
      <c r="E274" s="6">
        <v>2.3999999999999998E-3</v>
      </c>
      <c r="F274" s="6">
        <v>8.9999999999999998E-4</v>
      </c>
      <c r="G274" s="6">
        <v>2.3999999999999998E-3</v>
      </c>
    </row>
    <row r="275" spans="3:7" ht="15.5" x14ac:dyDescent="0.35">
      <c r="C275" t="s">
        <v>237</v>
      </c>
      <c r="D275" s="6">
        <v>52.71</v>
      </c>
      <c r="E275" s="6">
        <v>31.53</v>
      </c>
      <c r="F275" s="6">
        <v>14.43</v>
      </c>
      <c r="G275" s="6">
        <v>44.51</v>
      </c>
    </row>
    <row r="276" spans="3:7" ht="15.5" x14ac:dyDescent="0.35">
      <c r="C276" t="s">
        <v>443</v>
      </c>
      <c r="D276" s="5">
        <v>5574000000000</v>
      </c>
      <c r="E276" s="5">
        <v>5592000000000</v>
      </c>
      <c r="F276" s="5">
        <v>5621000000000</v>
      </c>
      <c r="G276" s="5">
        <v>5650000000000</v>
      </c>
    </row>
    <row r="277" spans="3:7" ht="15.5" x14ac:dyDescent="0.35">
      <c r="C277" t="s">
        <v>238</v>
      </c>
      <c r="D277" s="6">
        <v>0.55000000000000004</v>
      </c>
      <c r="E277" s="6">
        <v>0.6</v>
      </c>
      <c r="F277" s="6">
        <v>0.81</v>
      </c>
      <c r="G277" s="6">
        <v>0.75</v>
      </c>
    </row>
    <row r="278" spans="3:7" ht="15.5" x14ac:dyDescent="0.35">
      <c r="C278" t="s">
        <v>239</v>
      </c>
      <c r="D278" s="6">
        <v>243.3</v>
      </c>
      <c r="E278" s="6">
        <v>244.92</v>
      </c>
      <c r="F278" s="6">
        <v>248.07</v>
      </c>
      <c r="G278" s="6">
        <v>249.03</v>
      </c>
    </row>
    <row r="279" spans="3:7" ht="15.5" x14ac:dyDescent="0.35">
      <c r="C279" t="s">
        <v>240</v>
      </c>
      <c r="D279" s="6">
        <v>0.56000000000000005</v>
      </c>
      <c r="E279" s="6">
        <v>0.6</v>
      </c>
      <c r="F279" s="6">
        <v>0.82</v>
      </c>
      <c r="G279" s="6">
        <v>0.76</v>
      </c>
    </row>
    <row r="280" spans="3:7" ht="15.5" x14ac:dyDescent="0.35">
      <c r="C280" t="s">
        <v>241</v>
      </c>
      <c r="D280" s="6">
        <v>241.62</v>
      </c>
      <c r="E280" s="6">
        <v>243.57</v>
      </c>
      <c r="F280" s="6">
        <v>246.75</v>
      </c>
      <c r="G280" s="6">
        <v>247.63</v>
      </c>
    </row>
    <row r="281" spans="3:7" ht="15.5" x14ac:dyDescent="0.35">
      <c r="C281" t="s">
        <v>242</v>
      </c>
    </row>
    <row r="282" spans="3:7" ht="15.5" x14ac:dyDescent="0.35">
      <c r="C282" t="s">
        <v>243</v>
      </c>
    </row>
    <row r="283" spans="3:7" ht="15.5" x14ac:dyDescent="0.35">
      <c r="C283" t="s">
        <v>306</v>
      </c>
      <c r="D283" s="5">
        <v>3702000000000</v>
      </c>
      <c r="E283" s="5">
        <v>3727000000000</v>
      </c>
      <c r="F283" s="5">
        <v>3775000000000</v>
      </c>
      <c r="G283" s="5">
        <v>3790000000000</v>
      </c>
    </row>
    <row r="284" spans="3:7" ht="15.5" x14ac:dyDescent="0.35">
      <c r="C284" t="s">
        <v>24</v>
      </c>
    </row>
    <row r="285" spans="3:7" ht="15.5" x14ac:dyDescent="0.35">
      <c r="C285" t="s">
        <v>21</v>
      </c>
    </row>
    <row r="286" spans="3:7" ht="15.5" x14ac:dyDescent="0.35">
      <c r="C286" t="s">
        <v>245</v>
      </c>
    </row>
    <row r="287" spans="3:7" ht="15.5" x14ac:dyDescent="0.35">
      <c r="C287" t="s">
        <v>246</v>
      </c>
      <c r="D287" s="5">
        <v>959000000000</v>
      </c>
      <c r="E287" s="5">
        <v>-1421000000000</v>
      </c>
      <c r="F287" s="5">
        <v>-194000000000</v>
      </c>
      <c r="G287" s="5">
        <v>404000000000</v>
      </c>
    </row>
    <row r="288" spans="3:7" ht="15.5" x14ac:dyDescent="0.35">
      <c r="C288" t="s">
        <v>247</v>
      </c>
      <c r="D288" s="5">
        <v>-2000000000</v>
      </c>
      <c r="E288" s="5">
        <v>-1000000000</v>
      </c>
      <c r="F288" s="5">
        <v>-9000000000</v>
      </c>
      <c r="G288" s="5">
        <v>-9000000000</v>
      </c>
    </row>
    <row r="289" spans="3:22" ht="15.5" x14ac:dyDescent="0.35">
      <c r="C289" t="s">
        <v>13</v>
      </c>
      <c r="D289" s="5">
        <v>957000000000</v>
      </c>
      <c r="E289" s="5">
        <v>-1422000000000</v>
      </c>
      <c r="F289" s="5">
        <v>-204000000000</v>
      </c>
      <c r="G289" s="5">
        <v>396000000000</v>
      </c>
    </row>
    <row r="290" spans="3:22" ht="15.5" x14ac:dyDescent="0.35">
      <c r="C290" t="s">
        <v>16</v>
      </c>
      <c r="D290" s="6">
        <v>62.87</v>
      </c>
      <c r="E290" s="6">
        <v>-93.44</v>
      </c>
      <c r="F290" s="6">
        <v>-13.38</v>
      </c>
      <c r="G290" s="6">
        <v>25.99</v>
      </c>
    </row>
    <row r="291" spans="3:22" ht="15.5" x14ac:dyDescent="0.35">
      <c r="C291" t="s">
        <v>52</v>
      </c>
      <c r="I291" s="6">
        <v>31.15</v>
      </c>
      <c r="J291" s="6">
        <v>4.26</v>
      </c>
      <c r="K291" s="6">
        <v>3.44</v>
      </c>
      <c r="L291" s="6">
        <v>7.39</v>
      </c>
      <c r="M291" s="6">
        <v>-3.17</v>
      </c>
      <c r="N291" s="6">
        <v>-11.94</v>
      </c>
      <c r="O291" s="6">
        <v>5.43</v>
      </c>
      <c r="P291" s="6">
        <v>4.28</v>
      </c>
      <c r="Q291" s="6">
        <v>10.36</v>
      </c>
      <c r="R291" s="6">
        <v>52.06</v>
      </c>
      <c r="S291" s="6">
        <v>7.92</v>
      </c>
      <c r="T291" s="6">
        <v>8.7100000000000009</v>
      </c>
      <c r="U291" s="6">
        <v>16.149999999999999</v>
      </c>
      <c r="V291" s="6">
        <v>37.17</v>
      </c>
    </row>
    <row r="292" spans="3:22" ht="15.5" x14ac:dyDescent="0.35">
      <c r="C292" t="s">
        <v>66</v>
      </c>
      <c r="I292" s="6">
        <v>6.48</v>
      </c>
      <c r="J292" s="6">
        <v>45.54</v>
      </c>
      <c r="K292" s="6">
        <v>34.590000000000003</v>
      </c>
      <c r="L292" s="6">
        <v>22.19</v>
      </c>
      <c r="M292" s="6">
        <v>-73.819999999999993</v>
      </c>
      <c r="N292" s="6">
        <v>-6.7</v>
      </c>
      <c r="O292" s="6">
        <v>20.63</v>
      </c>
      <c r="P292" s="6">
        <v>24.3</v>
      </c>
      <c r="Q292" s="6">
        <v>19.690000000000001</v>
      </c>
      <c r="R292" s="6">
        <v>1.71</v>
      </c>
      <c r="S292" s="6">
        <v>12.75</v>
      </c>
      <c r="T292" s="6">
        <v>15.5</v>
      </c>
      <c r="U292" s="6">
        <v>7.37</v>
      </c>
      <c r="V292" s="5">
        <v>0</v>
      </c>
    </row>
    <row r="293" spans="3:22" ht="15.5" x14ac:dyDescent="0.35">
      <c r="C293" t="s">
        <v>69</v>
      </c>
      <c r="I293" s="6">
        <v>2.91</v>
      </c>
      <c r="J293" s="6">
        <v>2.68</v>
      </c>
      <c r="K293" s="6">
        <v>1.75</v>
      </c>
      <c r="L293" s="6">
        <v>1.58</v>
      </c>
      <c r="M293" s="6">
        <v>1.87</v>
      </c>
      <c r="N293" s="6">
        <v>0.85</v>
      </c>
      <c r="O293" s="6">
        <v>0.95</v>
      </c>
      <c r="P293" s="6">
        <v>0.94</v>
      </c>
      <c r="Q293" s="6">
        <v>1.84</v>
      </c>
      <c r="R293" s="6">
        <v>3.1</v>
      </c>
      <c r="S293" s="6">
        <v>10.58</v>
      </c>
      <c r="T293" s="6">
        <v>15.36</v>
      </c>
      <c r="U293" s="6">
        <v>14.41</v>
      </c>
      <c r="V293" s="5">
        <v>0</v>
      </c>
    </row>
    <row r="294" spans="3:22" ht="15.5" x14ac:dyDescent="0.35">
      <c r="C294" t="s">
        <v>248</v>
      </c>
      <c r="I294" s="5">
        <v>494650000000</v>
      </c>
      <c r="J294" s="5">
        <v>514240000000</v>
      </c>
      <c r="K294" s="5">
        <v>458510000000</v>
      </c>
      <c r="L294" s="5">
        <v>763970000000</v>
      </c>
      <c r="M294" s="5">
        <v>582790000000</v>
      </c>
      <c r="N294" s="5">
        <v>308260000000</v>
      </c>
      <c r="O294" s="6">
        <v>267420000000.00003</v>
      </c>
      <c r="P294" s="5">
        <v>368980000000</v>
      </c>
    </row>
    <row r="295" spans="3:22" ht="15.5" x14ac:dyDescent="0.35">
      <c r="C295" t="s">
        <v>249</v>
      </c>
      <c r="I295" s="6">
        <v>1.26E-2</v>
      </c>
      <c r="J295" s="6">
        <v>1.9E-3</v>
      </c>
      <c r="K295" s="6">
        <v>1.6000000000000001E-3</v>
      </c>
      <c r="L295" s="6">
        <v>3.9000000000000003E-3</v>
      </c>
      <c r="M295" s="6">
        <v>-1.1999999999999999E-3</v>
      </c>
      <c r="N295" s="6">
        <v>-4.0999999999999995E-3</v>
      </c>
      <c r="O295" s="6">
        <v>1.6000000000000001E-3</v>
      </c>
      <c r="P295" s="6">
        <v>1.2999999999999999E-3</v>
      </c>
      <c r="Q295" s="6">
        <v>3.2000000000000002E-3</v>
      </c>
      <c r="R295" s="6">
        <v>1.8000000000000002E-2</v>
      </c>
      <c r="S295" s="6">
        <v>4.7599999999999996E-2</v>
      </c>
      <c r="T295" s="6">
        <v>6.0499999999999998E-2</v>
      </c>
      <c r="U295" s="6">
        <v>0.11869999999999999</v>
      </c>
      <c r="V295" s="6">
        <v>0.12509999999999999</v>
      </c>
    </row>
    <row r="296" spans="3:22" ht="15.5" x14ac:dyDescent="0.35">
      <c r="C296" t="s">
        <v>250</v>
      </c>
      <c r="I296" s="6">
        <v>0.12560000000000002</v>
      </c>
      <c r="J296" s="6">
        <v>2.0199999999999999E-2</v>
      </c>
      <c r="K296" s="6">
        <v>1.6799999999999999E-2</v>
      </c>
      <c r="L296" s="6">
        <v>3.6000000000000004E-2</v>
      </c>
      <c r="M296" s="6">
        <v>-1.38E-2</v>
      </c>
      <c r="N296" s="6">
        <v>-5.5999999999999994E-2</v>
      </c>
      <c r="O296" s="6">
        <v>2.35E-2</v>
      </c>
      <c r="P296" s="6">
        <v>1.95E-2</v>
      </c>
      <c r="Q296" s="6">
        <v>4.6199999999999998E-2</v>
      </c>
      <c r="R296" s="6">
        <v>0.24890000000000001</v>
      </c>
      <c r="S296" s="6">
        <v>5.2000000000000005E-2</v>
      </c>
      <c r="T296" s="6">
        <v>6.6500000000000004E-2</v>
      </c>
      <c r="U296" s="6">
        <v>0.12869999999999998</v>
      </c>
      <c r="V296" s="6">
        <v>0.14119999999999999</v>
      </c>
    </row>
    <row r="297" spans="3:22" ht="15.5" x14ac:dyDescent="0.35">
      <c r="C297" t="s">
        <v>251</v>
      </c>
      <c r="I297" s="6">
        <v>1.26E-2</v>
      </c>
      <c r="J297" s="6">
        <v>1.41E-2</v>
      </c>
      <c r="K297" s="6">
        <v>1.38E-2</v>
      </c>
      <c r="L297" s="6">
        <v>2.6499999999999999E-2</v>
      </c>
      <c r="M297" s="6">
        <v>2.0499999999999997E-2</v>
      </c>
      <c r="N297" s="6">
        <v>9.1999999999999998E-3</v>
      </c>
      <c r="O297" s="6">
        <v>7.9000000000000008E-3</v>
      </c>
      <c r="P297" s="6">
        <v>1.1599999999999999E-2</v>
      </c>
      <c r="Q297" s="6">
        <v>1.9599999999999999E-2</v>
      </c>
      <c r="R297" s="6">
        <v>6.7000000000000002E-3</v>
      </c>
      <c r="S297" s="6">
        <v>1.9299999999999998E-2</v>
      </c>
      <c r="T297" s="6">
        <v>2.5899999999999999E-2</v>
      </c>
      <c r="U297" s="6">
        <v>2.9500000000000002E-2</v>
      </c>
      <c r="V297" s="6">
        <v>7.9399999999999998E-2</v>
      </c>
    </row>
    <row r="298" spans="3:22" ht="15.5" x14ac:dyDescent="0.35">
      <c r="C298" t="s">
        <v>252</v>
      </c>
      <c r="I298" s="6">
        <v>25.74</v>
      </c>
      <c r="J298" s="6">
        <v>21.26</v>
      </c>
      <c r="K298" s="6">
        <v>26.93</v>
      </c>
      <c r="L298" s="6">
        <v>59.68</v>
      </c>
      <c r="M298" s="6">
        <v>38.11</v>
      </c>
      <c r="N298" s="6">
        <v>18.39</v>
      </c>
      <c r="O298" s="6">
        <v>18.63</v>
      </c>
      <c r="P298" s="6">
        <v>60.1</v>
      </c>
      <c r="Q298" s="6">
        <v>96.2</v>
      </c>
      <c r="R298" s="6">
        <v>29.51</v>
      </c>
      <c r="S298" s="6">
        <v>7.91</v>
      </c>
      <c r="T298" s="6">
        <v>10.28</v>
      </c>
      <c r="U298" s="6">
        <v>5.99</v>
      </c>
      <c r="V298" s="6">
        <v>3.76</v>
      </c>
    </row>
    <row r="299" spans="3:22" ht="15.5" x14ac:dyDescent="0.35">
      <c r="C299" t="s">
        <v>63</v>
      </c>
      <c r="I299" s="6">
        <v>0.81</v>
      </c>
      <c r="J299" s="6">
        <v>0.92</v>
      </c>
      <c r="K299" s="6">
        <v>0.57999999999999996</v>
      </c>
      <c r="L299" s="6">
        <v>0.8</v>
      </c>
      <c r="M299" s="6">
        <v>1.02</v>
      </c>
      <c r="N299" s="6">
        <v>0.38</v>
      </c>
      <c r="O299" s="6">
        <v>0.48</v>
      </c>
      <c r="P299" s="6">
        <v>0.47</v>
      </c>
      <c r="Q299" s="6">
        <v>0.91</v>
      </c>
      <c r="R299" s="6">
        <v>0.43</v>
      </c>
      <c r="S299" s="6">
        <v>0.66</v>
      </c>
      <c r="T299" s="6">
        <v>1.03</v>
      </c>
      <c r="U299" s="6">
        <v>0.95</v>
      </c>
      <c r="V299" s="5">
        <v>0</v>
      </c>
    </row>
    <row r="300" spans="3:22" ht="15.5" x14ac:dyDescent="0.35">
      <c r="C300" t="s">
        <v>60</v>
      </c>
      <c r="I300" s="6">
        <v>248.07</v>
      </c>
      <c r="J300" s="6">
        <v>210.37</v>
      </c>
      <c r="K300" s="6">
        <v>205.24</v>
      </c>
      <c r="L300" s="6">
        <v>205.3</v>
      </c>
      <c r="M300" s="6">
        <v>229.96</v>
      </c>
      <c r="N300" s="6">
        <v>213.2</v>
      </c>
      <c r="O300" s="6">
        <v>231.42</v>
      </c>
      <c r="P300" s="6">
        <v>219.82</v>
      </c>
      <c r="Q300" s="6">
        <v>224.32</v>
      </c>
      <c r="R300" s="6">
        <v>209.13</v>
      </c>
      <c r="S300" s="6">
        <v>152.44</v>
      </c>
      <c r="T300" s="6">
        <v>131.01</v>
      </c>
      <c r="U300" s="6">
        <v>125.49</v>
      </c>
      <c r="V300" s="6">
        <v>263.3</v>
      </c>
    </row>
    <row r="301" spans="3:22" ht="15.5" x14ac:dyDescent="0.35">
      <c r="C301" t="s">
        <v>253</v>
      </c>
      <c r="I301" s="6">
        <v>0.82</v>
      </c>
      <c r="J301" s="6">
        <v>0.93</v>
      </c>
      <c r="K301" s="6">
        <v>0.57999999999999996</v>
      </c>
      <c r="L301" s="6">
        <v>0.8</v>
      </c>
      <c r="M301" s="6">
        <v>1.02</v>
      </c>
      <c r="N301" s="6">
        <v>0.38</v>
      </c>
      <c r="O301" s="6">
        <v>0.49</v>
      </c>
      <c r="P301" s="6">
        <v>0.48</v>
      </c>
      <c r="Q301" s="6">
        <v>0.91</v>
      </c>
      <c r="R301" s="6">
        <v>0.43</v>
      </c>
      <c r="S301" s="6">
        <v>0.66</v>
      </c>
      <c r="T301" s="6">
        <v>1.03</v>
      </c>
      <c r="U301" s="6">
        <v>0.95</v>
      </c>
      <c r="V301" s="5">
        <v>0</v>
      </c>
    </row>
    <row r="302" spans="3:22" ht="15.5" x14ac:dyDescent="0.35">
      <c r="C302" t="s">
        <v>254</v>
      </c>
      <c r="I302" s="6">
        <v>246.75</v>
      </c>
      <c r="J302" s="6">
        <v>209.19</v>
      </c>
      <c r="K302" s="6">
        <v>204.27</v>
      </c>
      <c r="L302" s="6">
        <v>204.7</v>
      </c>
      <c r="M302" s="6">
        <v>228.92</v>
      </c>
      <c r="N302" s="6">
        <v>211.69</v>
      </c>
      <c r="O302" s="6">
        <v>230.04</v>
      </c>
      <c r="P302" s="6">
        <v>218.32</v>
      </c>
      <c r="Q302" s="6">
        <v>223.1</v>
      </c>
      <c r="R302" s="6">
        <v>209.13</v>
      </c>
      <c r="S302" s="6">
        <v>152.44</v>
      </c>
      <c r="T302" s="6">
        <v>131.01</v>
      </c>
      <c r="U302" s="6">
        <v>124.79</v>
      </c>
      <c r="V302" s="6">
        <v>261.33999999999997</v>
      </c>
    </row>
    <row r="303" spans="3:22" ht="15.5" x14ac:dyDescent="0.35">
      <c r="C303" t="s">
        <v>255</v>
      </c>
    </row>
    <row r="304" spans="3:22" ht="15.5" x14ac:dyDescent="0.35">
      <c r="C304" t="s">
        <v>256</v>
      </c>
    </row>
    <row r="305" spans="2:22" ht="15.5" x14ac:dyDescent="0.35">
      <c r="C305" t="s">
        <v>26</v>
      </c>
    </row>
    <row r="306" spans="2:22" ht="15.5" x14ac:dyDescent="0.35">
      <c r="C306" t="s">
        <v>23</v>
      </c>
    </row>
    <row r="307" spans="2:22" ht="15.5" x14ac:dyDescent="0.35">
      <c r="C307" t="s">
        <v>257</v>
      </c>
    </row>
    <row r="308" spans="2:22" ht="15.5" x14ac:dyDescent="0.35">
      <c r="C308" t="s">
        <v>258</v>
      </c>
      <c r="I308" s="5">
        <v>-210000000000</v>
      </c>
      <c r="J308" s="5">
        <v>-2622000000000</v>
      </c>
      <c r="K308" s="5">
        <v>629000000000</v>
      </c>
      <c r="L308" s="5">
        <v>633000000000</v>
      </c>
      <c r="M308" s="5">
        <v>-1882000000000</v>
      </c>
      <c r="N308" s="5">
        <v>-1234000000000</v>
      </c>
      <c r="O308" s="5">
        <v>-1268000000000</v>
      </c>
      <c r="P308" s="5">
        <v>-1118000000000</v>
      </c>
      <c r="Q308" s="5">
        <v>1566000000000</v>
      </c>
      <c r="R308" s="5">
        <v>1387000000000</v>
      </c>
      <c r="S308" s="5">
        <v>62000000000</v>
      </c>
      <c r="T308" s="5">
        <v>-25000000000</v>
      </c>
      <c r="U308" s="5">
        <v>-12000000000</v>
      </c>
      <c r="V308" s="5">
        <v>-19000000000</v>
      </c>
    </row>
    <row r="309" spans="2:22" ht="15.5" x14ac:dyDescent="0.35">
      <c r="C309" t="s">
        <v>259</v>
      </c>
      <c r="I309" s="5">
        <v>-22000000000</v>
      </c>
      <c r="J309" s="5">
        <v>-27000000000</v>
      </c>
      <c r="K309" s="5">
        <v>-24000000000</v>
      </c>
      <c r="L309" s="5">
        <v>-46000000000</v>
      </c>
      <c r="M309" s="5">
        <v>-5000000000</v>
      </c>
      <c r="N309" s="5">
        <v>-5000000000</v>
      </c>
      <c r="O309" s="5">
        <v>-13000000000</v>
      </c>
      <c r="P309" s="5">
        <v>-29000000000</v>
      </c>
      <c r="Q309" s="5">
        <v>-10000000000</v>
      </c>
      <c r="R309" s="5">
        <v>-11000000000</v>
      </c>
      <c r="S309" s="5">
        <v>-1000000000</v>
      </c>
      <c r="T309" s="5">
        <v>-1000000000</v>
      </c>
      <c r="U309" s="5">
        <v>-2000000000</v>
      </c>
      <c r="V309" s="5">
        <v>0</v>
      </c>
    </row>
    <row r="310" spans="2:22" ht="15.5" x14ac:dyDescent="0.35">
      <c r="C310" t="s">
        <v>15</v>
      </c>
      <c r="I310" s="5">
        <v>-231000000000</v>
      </c>
      <c r="J310" s="5">
        <v>-2650000000000</v>
      </c>
      <c r="K310" s="5">
        <v>604000000000</v>
      </c>
      <c r="L310" s="5">
        <v>587000000000</v>
      </c>
      <c r="M310" s="5">
        <v>-1887000000000</v>
      </c>
      <c r="N310" s="5">
        <v>-1239000000000</v>
      </c>
      <c r="O310" s="5">
        <v>-1281000000000</v>
      </c>
      <c r="P310" s="5">
        <v>-1147000000000</v>
      </c>
      <c r="Q310" s="5">
        <v>1556000000000</v>
      </c>
      <c r="R310" s="5">
        <v>1377000000000</v>
      </c>
      <c r="S310" s="5">
        <v>61000000000</v>
      </c>
      <c r="T310" s="5">
        <v>-25000000000</v>
      </c>
      <c r="U310" s="5">
        <v>-14000000000</v>
      </c>
      <c r="V310" s="5">
        <v>-19000000000</v>
      </c>
    </row>
    <row r="311" spans="2:22" ht="15.5" x14ac:dyDescent="0.35">
      <c r="C311" t="s">
        <v>17</v>
      </c>
      <c r="I311" s="6">
        <v>-15.2</v>
      </c>
      <c r="J311" s="6">
        <v>-174.12</v>
      </c>
      <c r="K311" s="6">
        <v>39.72</v>
      </c>
      <c r="L311" s="6">
        <v>38.549999999999997</v>
      </c>
      <c r="M311" s="6">
        <v>-187.46</v>
      </c>
      <c r="N311" s="6">
        <v>-135.36000000000001</v>
      </c>
      <c r="O311" s="5">
        <v>-140</v>
      </c>
      <c r="P311" s="6">
        <v>-125.36</v>
      </c>
      <c r="Q311" s="6">
        <v>170.02</v>
      </c>
      <c r="R311" s="6">
        <v>150.44999999999999</v>
      </c>
      <c r="S311" s="6">
        <v>7.91</v>
      </c>
      <c r="T311" s="6">
        <v>-3.28</v>
      </c>
      <c r="U311" s="6">
        <v>-1.9</v>
      </c>
      <c r="V311" s="6">
        <v>-7.47</v>
      </c>
    </row>
    <row r="313" spans="2:22" ht="15.5" x14ac:dyDescent="0.35">
      <c r="B313" t="s">
        <v>260</v>
      </c>
      <c r="C313" t="s">
        <v>261</v>
      </c>
      <c r="D313" s="5">
        <v>72000000000</v>
      </c>
      <c r="E313" s="5">
        <v>29000000000</v>
      </c>
      <c r="F313" s="5">
        <v>22000000000</v>
      </c>
      <c r="G313" s="5">
        <v>26000000000</v>
      </c>
      <c r="H313" s="5">
        <v>201000000000</v>
      </c>
      <c r="I313" s="5">
        <v>474000000000</v>
      </c>
      <c r="J313" s="5">
        <v>65000000000</v>
      </c>
      <c r="K313" s="5">
        <v>52000000000</v>
      </c>
      <c r="L313" s="5">
        <v>113000000000</v>
      </c>
      <c r="M313" s="5">
        <v>-32000000000</v>
      </c>
      <c r="N313" s="5">
        <v>-109000000000</v>
      </c>
      <c r="O313" s="5">
        <v>50000000000</v>
      </c>
      <c r="P313" s="5">
        <v>39000000000</v>
      </c>
      <c r="Q313" s="5">
        <v>95000000000</v>
      </c>
    </row>
    <row r="314" spans="2:22" ht="15.5" x14ac:dyDescent="0.35">
      <c r="C314" t="s">
        <v>444</v>
      </c>
      <c r="H314" s="5">
        <v>8</v>
      </c>
      <c r="I314" s="5">
        <v>8</v>
      </c>
    </row>
    <row r="315" spans="2:22" ht="15.5" x14ac:dyDescent="0.35">
      <c r="C315" t="s">
        <v>71</v>
      </c>
      <c r="H315" s="6">
        <v>0.60659999999999992</v>
      </c>
      <c r="I315" s="6">
        <v>0.25679999999999997</v>
      </c>
    </row>
    <row r="316" spans="2:22" ht="15.5" x14ac:dyDescent="0.35">
      <c r="C316" t="s">
        <v>445</v>
      </c>
      <c r="H316" s="6">
        <v>5.5199999999999999E-2</v>
      </c>
      <c r="I316" s="6">
        <v>4.6799999999999994E-2</v>
      </c>
    </row>
    <row r="317" spans="2:22" ht="15.5" x14ac:dyDescent="0.35">
      <c r="C317" t="s">
        <v>51</v>
      </c>
      <c r="D317" s="6">
        <v>4.71</v>
      </c>
      <c r="E317" s="6">
        <v>1.88</v>
      </c>
      <c r="F317" s="6">
        <v>1.47</v>
      </c>
      <c r="G317" s="6">
        <v>1.69</v>
      </c>
      <c r="H317" s="6">
        <v>13.19</v>
      </c>
      <c r="I317" s="6">
        <v>31.15</v>
      </c>
      <c r="J317" s="6">
        <v>4.26</v>
      </c>
      <c r="K317" s="6">
        <v>3.44</v>
      </c>
      <c r="L317" s="6">
        <v>7.39</v>
      </c>
      <c r="M317" s="6">
        <v>-2.1</v>
      </c>
      <c r="N317" s="6">
        <v>-7.18</v>
      </c>
      <c r="O317" s="6">
        <v>3.26</v>
      </c>
      <c r="P317" s="6">
        <v>2.57</v>
      </c>
      <c r="Q317" s="6">
        <v>6.23</v>
      </c>
    </row>
    <row r="318" spans="2:22" ht="15.5" x14ac:dyDescent="0.35">
      <c r="C318" t="s">
        <v>73</v>
      </c>
      <c r="H318" s="5">
        <v>8</v>
      </c>
      <c r="I318" s="5">
        <v>8</v>
      </c>
    </row>
    <row r="319" spans="2:22" ht="15.5" x14ac:dyDescent="0.35">
      <c r="C319" t="s">
        <v>446</v>
      </c>
      <c r="H319" s="6">
        <v>0.60659999999999992</v>
      </c>
      <c r="I319" s="6">
        <v>0.25679999999999997</v>
      </c>
    </row>
    <row r="320" spans="2:22" ht="15.5" x14ac:dyDescent="0.35">
      <c r="C320" t="s">
        <v>447</v>
      </c>
      <c r="H320" s="6">
        <v>5.5199999999999999E-2</v>
      </c>
      <c r="I320" s="6">
        <v>4.6799999999999994E-2</v>
      </c>
    </row>
    <row r="321" spans="3:17" ht="15.5" x14ac:dyDescent="0.35">
      <c r="C321" t="s">
        <v>262</v>
      </c>
      <c r="D321" s="5">
        <v>382000000000</v>
      </c>
      <c r="E321" s="5">
        <v>233000000000</v>
      </c>
      <c r="F321" s="5">
        <v>204000000000</v>
      </c>
      <c r="G321" s="5">
        <v>232000000000</v>
      </c>
      <c r="H321" s="5">
        <v>1230000000000</v>
      </c>
      <c r="I321" s="5">
        <v>1057000000000</v>
      </c>
      <c r="J321" s="5">
        <v>1102000000000</v>
      </c>
      <c r="K321" s="5">
        <v>1034000000000</v>
      </c>
      <c r="L321" s="5">
        <v>1577000000000</v>
      </c>
      <c r="M321" s="5">
        <v>1258000000000</v>
      </c>
      <c r="N321" s="5">
        <v>864000000000</v>
      </c>
      <c r="O321" s="5">
        <v>1082000000000</v>
      </c>
      <c r="P321" s="5">
        <v>1011000000000</v>
      </c>
      <c r="Q321" s="5">
        <v>1015000000000</v>
      </c>
    </row>
    <row r="322" spans="3:17" ht="15.5" x14ac:dyDescent="0.35">
      <c r="C322" t="s">
        <v>448</v>
      </c>
      <c r="H322" s="5">
        <v>8</v>
      </c>
      <c r="I322" s="5">
        <v>8</v>
      </c>
    </row>
    <row r="323" spans="3:17" ht="15.5" x14ac:dyDescent="0.35">
      <c r="C323" t="s">
        <v>449</v>
      </c>
      <c r="H323" s="6">
        <v>0.60659999999999992</v>
      </c>
      <c r="I323" s="6">
        <v>0.25679999999999997</v>
      </c>
    </row>
    <row r="324" spans="3:17" ht="15.5" x14ac:dyDescent="0.35">
      <c r="C324" t="s">
        <v>450</v>
      </c>
      <c r="H324" s="6">
        <v>5.5199999999999999E-2</v>
      </c>
      <c r="I324" s="6">
        <v>4.6799999999999994E-2</v>
      </c>
    </row>
    <row r="325" spans="3:17" ht="15.5" x14ac:dyDescent="0.35">
      <c r="C325" t="s">
        <v>344</v>
      </c>
      <c r="I325" s="6">
        <v>10.99</v>
      </c>
    </row>
    <row r="326" spans="3:17" ht="15.5" x14ac:dyDescent="0.35">
      <c r="C326" t="s">
        <v>345</v>
      </c>
      <c r="I326" s="6">
        <v>14.86</v>
      </c>
    </row>
    <row r="327" spans="3:17" ht="15.5" x14ac:dyDescent="0.35">
      <c r="C327" t="s">
        <v>263</v>
      </c>
      <c r="I327" s="6">
        <v>6.95</v>
      </c>
    </row>
    <row r="328" spans="3:17" ht="15.5" x14ac:dyDescent="0.35">
      <c r="C328" t="s">
        <v>346</v>
      </c>
      <c r="I328" s="6">
        <v>6.7299999999999999E-2</v>
      </c>
    </row>
    <row r="329" spans="3:17" ht="15.5" x14ac:dyDescent="0.35">
      <c r="C329" t="s">
        <v>347</v>
      </c>
      <c r="I329" s="6">
        <v>2.1</v>
      </c>
    </row>
    <row r="330" spans="3:17" ht="15.5" x14ac:dyDescent="0.35">
      <c r="C330" t="s">
        <v>348</v>
      </c>
      <c r="I330" s="6">
        <v>0.6</v>
      </c>
    </row>
    <row r="331" spans="3:17" ht="15.5" x14ac:dyDescent="0.35">
      <c r="C331" t="s">
        <v>349</v>
      </c>
      <c r="I331" s="6">
        <v>-8.77</v>
      </c>
    </row>
    <row r="332" spans="3:17" ht="15.5" x14ac:dyDescent="0.35">
      <c r="C332" t="s">
        <v>350</v>
      </c>
      <c r="I332" s="6">
        <v>-8.07</v>
      </c>
    </row>
    <row r="333" spans="3:17" ht="15.5" x14ac:dyDescent="0.35">
      <c r="C333" t="s">
        <v>351</v>
      </c>
      <c r="I333" s="6">
        <v>2.73</v>
      </c>
    </row>
    <row r="334" spans="3:17" ht="15.5" x14ac:dyDescent="0.35">
      <c r="C334" t="s">
        <v>264</v>
      </c>
      <c r="I334" s="6">
        <v>2.48</v>
      </c>
    </row>
    <row r="335" spans="3:17" ht="15.5" x14ac:dyDescent="0.35">
      <c r="C335" t="s">
        <v>451</v>
      </c>
      <c r="I335" s="6">
        <v>0.02</v>
      </c>
    </row>
    <row r="336" spans="3:17" ht="15.5" x14ac:dyDescent="0.35">
      <c r="C336" t="s">
        <v>452</v>
      </c>
      <c r="I336" s="6">
        <v>0.24</v>
      </c>
    </row>
    <row r="337" spans="3:9" ht="15.5" x14ac:dyDescent="0.35">
      <c r="C337" t="s">
        <v>352</v>
      </c>
      <c r="I337" s="6">
        <v>9.76</v>
      </c>
    </row>
    <row r="338" spans="3:9" ht="15.5" x14ac:dyDescent="0.35">
      <c r="C338" t="s">
        <v>353</v>
      </c>
      <c r="I338" s="6">
        <v>13.19</v>
      </c>
    </row>
    <row r="339" spans="3:9" ht="15.5" x14ac:dyDescent="0.35">
      <c r="C339" t="s">
        <v>354</v>
      </c>
      <c r="I339" s="6">
        <v>69.099999999999994</v>
      </c>
    </row>
    <row r="340" spans="3:9" ht="15.5" x14ac:dyDescent="0.35">
      <c r="C340" t="s">
        <v>355</v>
      </c>
      <c r="D340" s="6">
        <v>194.54</v>
      </c>
    </row>
    <row r="341" spans="3:9" ht="15.5" x14ac:dyDescent="0.35">
      <c r="C341" t="s">
        <v>356</v>
      </c>
      <c r="I341" s="6">
        <v>243.3</v>
      </c>
    </row>
    <row r="342" spans="3:9" ht="15.5" x14ac:dyDescent="0.35">
      <c r="C342" t="s">
        <v>357</v>
      </c>
      <c r="I342" s="6">
        <v>-17.96</v>
      </c>
    </row>
    <row r="343" spans="3:9" ht="15.5" x14ac:dyDescent="0.35">
      <c r="C343" t="s">
        <v>269</v>
      </c>
      <c r="D343" s="6">
        <v>8.26</v>
      </c>
    </row>
    <row r="344" spans="3:9" ht="15.5" x14ac:dyDescent="0.35">
      <c r="C344" t="s">
        <v>271</v>
      </c>
      <c r="D344" s="6">
        <v>9.77</v>
      </c>
    </row>
    <row r="345" spans="3:9" ht="15.5" x14ac:dyDescent="0.35">
      <c r="C345" t="s">
        <v>272</v>
      </c>
      <c r="I345" s="6">
        <v>37.75</v>
      </c>
    </row>
    <row r="346" spans="3:9" ht="15.5" x14ac:dyDescent="0.35">
      <c r="C346" t="s">
        <v>13</v>
      </c>
      <c r="D346" s="5">
        <v>957000000000</v>
      </c>
    </row>
    <row r="347" spans="3:9" ht="15.5" x14ac:dyDescent="0.35">
      <c r="C347" t="s">
        <v>358</v>
      </c>
      <c r="I347" s="6">
        <v>0.35</v>
      </c>
    </row>
    <row r="348" spans="3:9" ht="15.5" x14ac:dyDescent="0.35">
      <c r="C348" t="s">
        <v>273</v>
      </c>
      <c r="I348" s="6">
        <v>4.0999999999999995E-3</v>
      </c>
    </row>
    <row r="349" spans="3:9" ht="15.5" x14ac:dyDescent="0.35">
      <c r="C349" t="s">
        <v>274</v>
      </c>
      <c r="I349" s="6">
        <v>4.0099999999999997E-2</v>
      </c>
    </row>
    <row r="350" spans="3:9" ht="15.5" x14ac:dyDescent="0.35">
      <c r="C350" t="s">
        <v>275</v>
      </c>
      <c r="I350" s="6">
        <v>1.15E-2</v>
      </c>
    </row>
    <row r="351" spans="3:9" ht="15.5" x14ac:dyDescent="0.35">
      <c r="C351" t="s">
        <v>359</v>
      </c>
      <c r="I351" s="6">
        <v>6.9699999999999998E-2</v>
      </c>
    </row>
    <row r="352" spans="3:9" ht="15.5" x14ac:dyDescent="0.35">
      <c r="C352" t="s">
        <v>281</v>
      </c>
      <c r="I352" s="6">
        <v>0.03</v>
      </c>
    </row>
    <row r="353" spans="3:9" ht="15.5" x14ac:dyDescent="0.35">
      <c r="C353" t="s">
        <v>47</v>
      </c>
      <c r="I353" s="5">
        <v>2206000000000</v>
      </c>
    </row>
    <row r="354" spans="3:9" ht="15.5" x14ac:dyDescent="0.35">
      <c r="C354" t="s">
        <v>283</v>
      </c>
      <c r="I354" s="5">
        <v>1118000000000</v>
      </c>
    </row>
    <row r="355" spans="3:9" ht="15.5" x14ac:dyDescent="0.35">
      <c r="C355" t="s">
        <v>284</v>
      </c>
      <c r="I355" s="5">
        <v>15220000000</v>
      </c>
    </row>
    <row r="356" spans="3:9" ht="15.5" x14ac:dyDescent="0.35">
      <c r="C356" t="s">
        <v>285</v>
      </c>
      <c r="I356" s="6">
        <v>0.1457</v>
      </c>
    </row>
    <row r="357" spans="3:9" ht="15.5" x14ac:dyDescent="0.35">
      <c r="C357" t="s">
        <v>287</v>
      </c>
      <c r="D357" s="6">
        <v>0.53710000000000002</v>
      </c>
    </row>
    <row r="358" spans="3:9" ht="15.5" x14ac:dyDescent="0.35">
      <c r="C358" t="s">
        <v>288</v>
      </c>
      <c r="D358" s="6">
        <v>0.18789999999999998</v>
      </c>
    </row>
    <row r="359" spans="3:9" ht="15.5" x14ac:dyDescent="0.35">
      <c r="C359" t="s">
        <v>453</v>
      </c>
      <c r="D359" s="6">
        <v>0.18780000000000002</v>
      </c>
    </row>
    <row r="360" spans="3:9" ht="15.5" x14ac:dyDescent="0.35">
      <c r="C360" t="s">
        <v>360</v>
      </c>
      <c r="D360" s="6">
        <v>-0.82269999999999999</v>
      </c>
    </row>
    <row r="361" spans="3:9" ht="15.5" x14ac:dyDescent="0.35">
      <c r="C361" t="s">
        <v>290</v>
      </c>
      <c r="I361" s="5">
        <v>8</v>
      </c>
    </row>
    <row r="362" spans="3:9" ht="15.5" x14ac:dyDescent="0.35">
      <c r="C362" t="s">
        <v>454</v>
      </c>
      <c r="I362" s="5">
        <v>8</v>
      </c>
    </row>
    <row r="363" spans="3:9" ht="15.5" x14ac:dyDescent="0.35">
      <c r="C363" t="s">
        <v>455</v>
      </c>
      <c r="I363" s="6">
        <v>0.60659999999999992</v>
      </c>
    </row>
    <row r="364" spans="3:9" ht="15.5" x14ac:dyDescent="0.35">
      <c r="C364" t="s">
        <v>456</v>
      </c>
      <c r="I364" s="6">
        <v>5.5199999999999999E-2</v>
      </c>
    </row>
    <row r="365" spans="3:9" ht="15.5" x14ac:dyDescent="0.35">
      <c r="C365" t="s">
        <v>291</v>
      </c>
      <c r="I365" t="s">
        <v>974</v>
      </c>
    </row>
    <row r="366" spans="3:9" ht="15.5" x14ac:dyDescent="0.35">
      <c r="C366" t="s">
        <v>293</v>
      </c>
      <c r="I366" s="5">
        <v>3</v>
      </c>
    </row>
    <row r="367" spans="3:9" ht="15.5" x14ac:dyDescent="0.35">
      <c r="C367" t="s">
        <v>294</v>
      </c>
      <c r="I367" s="6">
        <v>0.52</v>
      </c>
    </row>
    <row r="368" spans="3:9" ht="15.5" x14ac:dyDescent="0.35">
      <c r="C368" t="s">
        <v>295</v>
      </c>
      <c r="I368" s="6">
        <v>0.65</v>
      </c>
    </row>
    <row r="369" spans="3:9" ht="15.5" x14ac:dyDescent="0.35">
      <c r="C369" t="s">
        <v>458</v>
      </c>
      <c r="I369" s="6">
        <v>0.46</v>
      </c>
    </row>
    <row r="370" spans="3:9" ht="15.5" x14ac:dyDescent="0.35">
      <c r="C370" t="s">
        <v>296</v>
      </c>
      <c r="I370" s="6">
        <v>0.67</v>
      </c>
    </row>
    <row r="371" spans="3:9" ht="15.5" x14ac:dyDescent="0.35">
      <c r="C371" t="s">
        <v>361</v>
      </c>
      <c r="I371" s="6">
        <v>0.39</v>
      </c>
    </row>
    <row r="372" spans="3:9" ht="15.5" x14ac:dyDescent="0.35">
      <c r="C372" t="s">
        <v>297</v>
      </c>
      <c r="I372" s="6">
        <v>0.74</v>
      </c>
    </row>
    <row r="373" spans="3:9" ht="15.5" x14ac:dyDescent="0.35">
      <c r="C373" t="s">
        <v>298</v>
      </c>
      <c r="I373" s="6">
        <v>0.6</v>
      </c>
    </row>
    <row r="374" spans="3:9" ht="15.5" x14ac:dyDescent="0.35">
      <c r="C374" t="s">
        <v>299</v>
      </c>
      <c r="I374" s="5">
        <v>1052000000000</v>
      </c>
    </row>
    <row r="375" spans="3:9" ht="15.5" x14ac:dyDescent="0.35">
      <c r="C375" t="s">
        <v>301</v>
      </c>
      <c r="I375" s="5">
        <v>450000000000</v>
      </c>
    </row>
    <row r="376" spans="3:9" ht="15.5" x14ac:dyDescent="0.35">
      <c r="C376" t="s">
        <v>302</v>
      </c>
      <c r="I376" s="5">
        <v>148000000000</v>
      </c>
    </row>
    <row r="377" spans="3:9" ht="15.5" x14ac:dyDescent="0.35">
      <c r="C377" t="s">
        <v>303</v>
      </c>
      <c r="D377" s="5">
        <v>2960000000000</v>
      </c>
    </row>
    <row r="378" spans="3:9" ht="15.5" x14ac:dyDescent="0.35">
      <c r="C378" t="s">
        <v>304</v>
      </c>
      <c r="D378" s="5">
        <v>36155000000000</v>
      </c>
    </row>
    <row r="379" spans="3:9" ht="15.5" x14ac:dyDescent="0.35">
      <c r="C379" t="s">
        <v>305</v>
      </c>
      <c r="D379" s="5">
        <v>30581000000000</v>
      </c>
    </row>
    <row r="380" spans="3:9" ht="15.5" x14ac:dyDescent="0.35">
      <c r="C380" t="s">
        <v>306</v>
      </c>
      <c r="I380" s="5">
        <v>3702000000000</v>
      </c>
    </row>
    <row r="381" spans="3:9" ht="15.5" x14ac:dyDescent="0.35">
      <c r="C381" t="s">
        <v>244</v>
      </c>
      <c r="I381" s="5">
        <v>5574000000000</v>
      </c>
    </row>
    <row r="382" spans="3:9" ht="15.5" x14ac:dyDescent="0.35">
      <c r="C382" t="s">
        <v>307</v>
      </c>
      <c r="I382" s="5">
        <v>-252000000000</v>
      </c>
    </row>
    <row r="383" spans="3:9" ht="15.5" x14ac:dyDescent="0.35">
      <c r="C383" t="s">
        <v>308</v>
      </c>
      <c r="I383" s="5">
        <v>-1835000000000</v>
      </c>
    </row>
    <row r="384" spans="3:9" ht="15.5" x14ac:dyDescent="0.35">
      <c r="C384" t="s">
        <v>309</v>
      </c>
      <c r="I384" s="5">
        <v>757000000000</v>
      </c>
    </row>
    <row r="385" spans="3:9" ht="15.5" x14ac:dyDescent="0.35">
      <c r="C385" t="s">
        <v>310</v>
      </c>
      <c r="I385" s="5">
        <v>-22000000000</v>
      </c>
    </row>
    <row r="386" spans="3:9" ht="15.5" x14ac:dyDescent="0.35">
      <c r="C386" t="s">
        <v>311</v>
      </c>
      <c r="I386" s="5">
        <v>-273000000000</v>
      </c>
    </row>
  </sheetData>
  <pageMargins left="0.7" right="0.7" top="0.75" bottom="0.75" header="0.3" footer="0.3"/>
  <ignoredErrors>
    <ignoredError sqref="A1:V387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T29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0" width="18.83203125" customWidth="1"/>
  </cols>
  <sheetData>
    <row r="1" spans="1:20" ht="15.5" x14ac:dyDescent="0.35">
      <c r="C1" t="s">
        <v>975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</row>
    <row r="2" spans="1:20" ht="15.5" x14ac:dyDescent="0.35">
      <c r="C2" t="s">
        <v>976</v>
      </c>
      <c r="D2" s="2" vm="189">
        <f ca="1">IFERROR(_xlfn.STOCKHISTORY("XIDX:" &amp; $C$1, D3, , 0, 0, 1), "Libur")</f>
        <v>160</v>
      </c>
      <c r="E2" s="2" vm="190">
        <f ca="1">IFERROR(_xlfn.STOCKHISTORY("XIDX:" &amp; $C$1, E3, , 0, 0, 1), "Libur")</f>
        <v>133</v>
      </c>
      <c r="H2" s="2" vm="190">
        <f ca="1">IFERROR(INDEX(D2:G2,COUNT(D2:G2)),"")</f>
        <v>133</v>
      </c>
      <c r="I2" s="2" vm="191">
        <f t="shared" ref="I2:T2" ca="1" si="0">IFERROR(_xlfn.STOCKHISTORY("XIDX:" &amp; $C$1, I1, , 0, 0, 1), "Libur")</f>
        <v>165</v>
      </c>
      <c r="J2" s="2" vm="133">
        <f t="shared" ca="1" si="0"/>
        <v>109</v>
      </c>
      <c r="K2" s="2" vm="192">
        <f t="shared" ca="1" si="0"/>
        <v>150</v>
      </c>
      <c r="L2" s="2" vm="193">
        <f t="shared" ca="1" si="0"/>
        <v>178</v>
      </c>
      <c r="M2" s="2" vm="48">
        <f t="shared" ca="1" si="0"/>
        <v>163</v>
      </c>
      <c r="N2" s="2" vm="194">
        <f t="shared" ca="1" si="0"/>
        <v>91</v>
      </c>
      <c r="O2" s="2" vm="195">
        <f t="shared" ca="1" si="0"/>
        <v>123</v>
      </c>
      <c r="P2" s="2" vm="196">
        <f t="shared" ca="1" si="0"/>
        <v>126</v>
      </c>
      <c r="Q2" s="2" vm="197">
        <f t="shared" ca="1" si="0"/>
        <v>189</v>
      </c>
      <c r="R2" s="2" t="str">
        <f t="shared" ca="1" si="0"/>
        <v>Libur</v>
      </c>
      <c r="S2" s="2" vm="186">
        <f t="shared" ca="1" si="0"/>
        <v>104</v>
      </c>
      <c r="T2" s="2" t="str">
        <f t="shared" ca="1" si="0"/>
        <v>Libur</v>
      </c>
    </row>
    <row r="3" spans="1:20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0" ht="15.5" x14ac:dyDescent="0.35">
      <c r="B4" t="s">
        <v>5</v>
      </c>
      <c r="C4" t="s">
        <v>6</v>
      </c>
      <c r="D4" s="2">
        <f>IFERROR(INDEX(D51:D500,MATCH($C$4,$C$51:$C$500,0)),"")</f>
        <v>27022136770</v>
      </c>
      <c r="E4" s="2">
        <f>IFERROR(INDEX(E51:E500,MATCH($C$4,$C$51:$C$500,0)),"")</f>
        <v>2133088381</v>
      </c>
      <c r="H4" s="2">
        <f>IFERROR(SUM(D4:G4)*(4/MAX(1,COUNT(D4:G4))),"")</f>
        <v>58310450302</v>
      </c>
      <c r="I4" s="2">
        <f t="shared" ref="I4:T4" si="1">IFERROR(INDEX(I51:I500,MATCH($C$4,$C$51:$C$500,0)),"")</f>
        <v>83105586701</v>
      </c>
      <c r="J4" s="2">
        <f t="shared" si="1"/>
        <v>72608112988</v>
      </c>
      <c r="K4" s="2">
        <f t="shared" si="1"/>
        <v>57607895281</v>
      </c>
      <c r="L4" s="2">
        <f t="shared" si="1"/>
        <v>41993407912</v>
      </c>
      <c r="M4" s="2">
        <f t="shared" si="1"/>
        <v>44867615460</v>
      </c>
      <c r="N4" s="2">
        <f t="shared" si="1"/>
        <v>37119173157</v>
      </c>
      <c r="O4" s="2">
        <f t="shared" si="1"/>
        <v>48420594853</v>
      </c>
      <c r="P4" s="2">
        <f t="shared" si="1"/>
        <v>37165598367</v>
      </c>
      <c r="Q4" s="2">
        <f t="shared" si="1"/>
        <v>45599372423</v>
      </c>
      <c r="R4" s="2">
        <f t="shared" si="1"/>
        <v>38124533316</v>
      </c>
      <c r="S4" s="2">
        <f t="shared" si="1"/>
        <v>32302221293</v>
      </c>
      <c r="T4" s="2">
        <f t="shared" si="1"/>
        <v>18246788001</v>
      </c>
    </row>
    <row r="5" spans="1:20" ht="15.5" x14ac:dyDescent="0.35">
      <c r="B5" t="s">
        <v>7</v>
      </c>
      <c r="C5" t="s">
        <v>8</v>
      </c>
      <c r="D5" s="2">
        <f>IFERROR(INDEX(D51:D500,MATCH($C$5,$C$51:$C$500,0)),"")</f>
        <v>-1191703932</v>
      </c>
      <c r="E5" s="2">
        <f>IFERROR(INDEX(E51:E500,MATCH($C$5,$C$51:$C$500,0)),"")</f>
        <v>-743974175</v>
      </c>
      <c r="H5" s="2">
        <f>IFERROR(SUM(D5:G5)*(4/MAX(1,COUNT(D5:G5))),"")</f>
        <v>-3871356214</v>
      </c>
      <c r="I5" s="2">
        <f t="shared" ref="I5:T5" si="2">IFERROR(INDEX(I51:I500,MATCH($C$5,$C$51:$C$500,0)),"")</f>
        <v>67207750362</v>
      </c>
      <c r="J5" s="2">
        <f t="shared" si="2"/>
        <v>-1051844603</v>
      </c>
      <c r="K5" s="2">
        <f t="shared" si="2"/>
        <v>-26040949058</v>
      </c>
      <c r="L5" s="2">
        <f t="shared" si="2"/>
        <v>-49102831798</v>
      </c>
      <c r="M5" s="2">
        <f t="shared" si="2"/>
        <v>61322819487</v>
      </c>
      <c r="N5" s="2">
        <f t="shared" si="2"/>
        <v>11475742070</v>
      </c>
      <c r="O5" s="2">
        <f t="shared" si="2"/>
        <v>18917533645</v>
      </c>
      <c r="P5" s="2">
        <f t="shared" si="2"/>
        <v>-8003567762</v>
      </c>
      <c r="Q5" s="2">
        <f t="shared" si="2"/>
        <v>22451190209</v>
      </c>
      <c r="R5" s="2">
        <f t="shared" si="2"/>
        <v>1964846244</v>
      </c>
      <c r="S5" s="2">
        <f t="shared" si="2"/>
        <v>18538794389</v>
      </c>
      <c r="T5" s="2">
        <f t="shared" si="2"/>
        <v>2201481929</v>
      </c>
    </row>
    <row r="6" spans="1:20" ht="15.5" x14ac:dyDescent="0.35">
      <c r="B6" t="s">
        <v>9</v>
      </c>
      <c r="C6" t="s">
        <v>10</v>
      </c>
      <c r="D6" s="2">
        <f>IFERROR(INDEX(D51:D500,MATCH($C$6,$C$51:$C$500,0)),"")</f>
        <v>230174014471</v>
      </c>
      <c r="E6" s="2">
        <f>IFERROR(INDEX(E51:E500,MATCH($C$6,$C$51:$C$500,0)),"")</f>
        <v>231365718403</v>
      </c>
      <c r="H6" s="2">
        <f>IFERROR(INDEX(D6:G6,COUNT(D6:G6)),"")</f>
        <v>231365718403</v>
      </c>
      <c r="I6" s="2">
        <f t="shared" ref="I6:T6" si="3">IFERROR(INDEX(I51:I500,MATCH($C$6,$C$51:$C$500,0)),"")</f>
        <v>232109692578</v>
      </c>
      <c r="J6" s="2">
        <f t="shared" si="3"/>
        <v>152440292196</v>
      </c>
      <c r="K6" s="2">
        <f t="shared" si="3"/>
        <v>153629532490</v>
      </c>
      <c r="L6" s="2">
        <f t="shared" si="3"/>
        <v>186535177545</v>
      </c>
      <c r="M6" s="2">
        <f t="shared" si="3"/>
        <v>240603959637</v>
      </c>
      <c r="N6" s="2">
        <f t="shared" si="3"/>
        <v>184247090444</v>
      </c>
      <c r="O6" s="2">
        <f t="shared" si="3"/>
        <v>186332264743</v>
      </c>
      <c r="P6" s="2">
        <f t="shared" si="3"/>
        <v>179728315478</v>
      </c>
      <c r="Q6" s="2">
        <f t="shared" si="3"/>
        <v>189901877562</v>
      </c>
      <c r="R6" s="2">
        <f t="shared" si="3"/>
        <v>167266283353</v>
      </c>
      <c r="S6" s="2">
        <f t="shared" si="3"/>
        <v>164579537109</v>
      </c>
      <c r="T6" s="2">
        <f t="shared" si="3"/>
        <v>109046836346</v>
      </c>
    </row>
    <row r="7" spans="1:20" ht="15.5" x14ac:dyDescent="0.35">
      <c r="B7" t="s">
        <v>11</v>
      </c>
      <c r="C7" t="s">
        <v>12</v>
      </c>
      <c r="D7" s="3">
        <f>IFERROR(INDEX(D51:D500,MATCH($C$7,$C$51:$C$500,0))/1000000000,"")</f>
        <v>1.46</v>
      </c>
      <c r="E7" s="3">
        <f>IFERROR(INDEX(E51:E500,MATCH($C$7,$C$51:$C$500,0))/1000000000,"")</f>
        <v>1.46</v>
      </c>
      <c r="H7" s="3">
        <f>IFERROR(INDEX(D7:G7,COUNT(D7:G7)),"")</f>
        <v>1.46</v>
      </c>
      <c r="I7" s="3">
        <f t="shared" ref="I7:T7" si="4">IFERROR(INDEX(I51:I500,MATCH($C$7,$C$51:$C$500,0))/1000000000,"")</f>
        <v>1.46</v>
      </c>
      <c r="J7" s="3">
        <f t="shared" si="4"/>
        <v>1.46</v>
      </c>
      <c r="K7" s="3">
        <f t="shared" si="4"/>
        <v>1.46</v>
      </c>
      <c r="L7" s="3">
        <f t="shared" si="4"/>
        <v>1.46</v>
      </c>
      <c r="M7" s="3">
        <f t="shared" si="4"/>
        <v>1.46</v>
      </c>
      <c r="N7" s="3">
        <f t="shared" si="4"/>
        <v>1.46</v>
      </c>
      <c r="O7" s="3">
        <f t="shared" si="4"/>
        <v>1.46</v>
      </c>
      <c r="P7" s="3">
        <f t="shared" si="4"/>
        <v>1.45</v>
      </c>
      <c r="Q7" s="3">
        <f t="shared" si="4"/>
        <v>1.45</v>
      </c>
      <c r="R7" s="3">
        <f t="shared" si="4"/>
        <v>1.45</v>
      </c>
      <c r="S7" s="3">
        <f t="shared" si="4"/>
        <v>1.45</v>
      </c>
      <c r="T7" s="3">
        <f t="shared" si="4"/>
        <v>0</v>
      </c>
    </row>
    <row r="8" spans="1:20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-5000000000</v>
      </c>
      <c r="E8" s="2">
        <f>IFERROR(INDEX(E51:E500,MATCH("Free cash flow (Quarter)",$C$51:$C$500,0)),"")</f>
        <v>3000000000</v>
      </c>
      <c r="H8" s="2">
        <f>IFERROR(INDEX(D8:G8,COUNT(D8:G8)),"")</f>
        <v>3000000000</v>
      </c>
      <c r="I8" s="2">
        <f t="shared" ref="I8:T8" si="5">IFERROR(INDEX(I51:I500,MATCH($C$8,$C$51:$C$500,0)),"")</f>
        <v>5000000000</v>
      </c>
      <c r="J8" s="2">
        <f t="shared" si="5"/>
        <v>5000000000</v>
      </c>
      <c r="K8" s="2">
        <f t="shared" si="5"/>
        <v>-3000000000</v>
      </c>
      <c r="L8" s="2">
        <f t="shared" si="5"/>
        <v>10000000000</v>
      </c>
      <c r="M8" s="2">
        <f t="shared" si="5"/>
        <v>0</v>
      </c>
      <c r="N8" s="2">
        <f t="shared" si="5"/>
        <v>-12000000000</v>
      </c>
      <c r="O8" s="2">
        <f t="shared" si="5"/>
        <v>-7000000000</v>
      </c>
      <c r="P8" s="2">
        <f t="shared" si="5"/>
        <v>-5000000000</v>
      </c>
      <c r="Q8" s="2">
        <f t="shared" si="5"/>
        <v>14000000000</v>
      </c>
      <c r="R8" s="2">
        <f t="shared" si="5"/>
        <v>-3000000000</v>
      </c>
      <c r="S8" s="2">
        <f t="shared" si="5"/>
        <v>-2000000000</v>
      </c>
      <c r="T8" s="2">
        <f t="shared" si="5"/>
        <v>3000000000</v>
      </c>
    </row>
    <row r="9" spans="1:20" ht="15.5" x14ac:dyDescent="0.35">
      <c r="A9" t="s">
        <v>16</v>
      </c>
      <c r="C9" t="s">
        <v>17</v>
      </c>
      <c r="D9" s="3">
        <f>IFERROR(INDEX(D51:D500,MATCH("Free cash flow per share (Quarter)",$C$51:$C$500,0)),"")</f>
        <v>-3.31</v>
      </c>
      <c r="E9" s="3">
        <f>IFERROR(INDEX(E51:E500,MATCH("Free cash flow per share (Quarter)",$C$51:$C$500,0)),"")</f>
        <v>2.16</v>
      </c>
      <c r="H9" s="3">
        <f>IFERROR(INDEX(D9:G9,COUNT(D9:G9)),"")</f>
        <v>2.16</v>
      </c>
      <c r="I9" s="3">
        <f t="shared" ref="I9:T9" si="6">IFERROR(INDEX(I51:I500,MATCH($C$9,$C$51:$C$500,0)),"")</f>
        <v>3.69</v>
      </c>
      <c r="J9" s="3">
        <f t="shared" si="6"/>
        <v>3.52</v>
      </c>
      <c r="K9" s="3">
        <f t="shared" si="6"/>
        <v>-2.29</v>
      </c>
      <c r="L9" s="3">
        <f t="shared" si="6"/>
        <v>7.15</v>
      </c>
      <c r="M9" s="3">
        <f t="shared" si="6"/>
        <v>0.26</v>
      </c>
      <c r="N9" s="3">
        <f t="shared" si="6"/>
        <v>-8.43</v>
      </c>
      <c r="O9" s="3">
        <f t="shared" si="6"/>
        <v>-4.95</v>
      </c>
      <c r="P9" s="3">
        <f t="shared" si="6"/>
        <v>-3.38</v>
      </c>
      <c r="Q9" s="3">
        <f t="shared" si="6"/>
        <v>9.6300000000000008</v>
      </c>
      <c r="R9" s="3">
        <f t="shared" si="6"/>
        <v>-2.06</v>
      </c>
      <c r="S9" s="3">
        <f t="shared" si="6"/>
        <v>-1.22</v>
      </c>
      <c r="T9" s="3">
        <f t="shared" si="6"/>
        <v>34194.870000000003</v>
      </c>
    </row>
    <row r="10" spans="1:20" ht="15.5" x14ac:dyDescent="0.35">
      <c r="C10" t="s">
        <v>18</v>
      </c>
      <c r="D10" s="3">
        <f ca="1">IFERROR(IF(D9=0,"",D2/D9),"")</f>
        <v>-48.338368580060425</v>
      </c>
      <c r="E10" s="3">
        <f ca="1">IFERROR(IF(E9=0,"",E2/E9),"")</f>
        <v>61.574074074074069</v>
      </c>
      <c r="I10" s="3">
        <f t="shared" ref="I10:T10" ca="1" si="7">IFERROR(IF(I9=0,"",I2/I9),"")</f>
        <v>44.715447154471548</v>
      </c>
      <c r="J10" s="3">
        <f t="shared" ca="1" si="7"/>
        <v>30.96590909090909</v>
      </c>
      <c r="K10" s="3">
        <f t="shared" ca="1" si="7"/>
        <v>-65.502183406113531</v>
      </c>
      <c r="L10" s="3">
        <f t="shared" ca="1" si="7"/>
        <v>24.895104895104893</v>
      </c>
      <c r="M10" s="3">
        <f t="shared" ca="1" si="7"/>
        <v>626.92307692307691</v>
      </c>
      <c r="N10" s="3">
        <f t="shared" ca="1" si="7"/>
        <v>-10.794780545670227</v>
      </c>
      <c r="O10" s="3">
        <f t="shared" ca="1" si="7"/>
        <v>-24.848484848484848</v>
      </c>
      <c r="P10" s="3">
        <f t="shared" ca="1" si="7"/>
        <v>-37.278106508875737</v>
      </c>
      <c r="Q10" s="3">
        <f t="shared" ca="1" si="7"/>
        <v>19.626168224299064</v>
      </c>
      <c r="R10" s="3" t="str">
        <f t="shared" ca="1" si="7"/>
        <v/>
      </c>
      <c r="S10" s="3">
        <f t="shared" ca="1" si="7"/>
        <v>-85.245901639344268</v>
      </c>
      <c r="T10" s="3" t="str">
        <f t="shared" ca="1" si="7"/>
        <v/>
      </c>
    </row>
    <row r="11" spans="1:20" ht="15.5" x14ac:dyDescent="0.35">
      <c r="B11" t="s">
        <v>19</v>
      </c>
      <c r="C11" t="s">
        <v>20</v>
      </c>
      <c r="D11" s="2">
        <f>IFERROR(INDEX(D51:D500,MATCH($C$11,$C$51:$C$500,0)),"")</f>
        <v>0</v>
      </c>
      <c r="E11" s="2">
        <f>IFERROR(INDEX(E51:E500,MATCH($C$11,$C$51:$C$500,0)),"")</f>
        <v>0</v>
      </c>
      <c r="H11" s="2">
        <f>IFERROR(INDEX(D11:G11,COUNT(D11:G11)),"")</f>
        <v>0</v>
      </c>
      <c r="I11" s="2">
        <f t="shared" ref="I11:T11" si="8">IFERROR(INDEX(I51:I500,MATCH($C$11,$C$51:$C$500,0)),"")</f>
        <v>0</v>
      </c>
      <c r="J11" s="2">
        <f t="shared" si="8"/>
        <v>0</v>
      </c>
      <c r="K11" s="2">
        <f t="shared" si="8"/>
        <v>0</v>
      </c>
      <c r="L11" s="2">
        <f t="shared" si="8"/>
        <v>0</v>
      </c>
      <c r="M11" s="2">
        <f t="shared" si="8"/>
        <v>0</v>
      </c>
      <c r="N11" s="2">
        <f t="shared" si="8"/>
        <v>0</v>
      </c>
      <c r="O11" s="2">
        <f t="shared" si="8"/>
        <v>0</v>
      </c>
      <c r="P11" s="2">
        <f t="shared" si="8"/>
        <v>0</v>
      </c>
      <c r="Q11" s="2">
        <f t="shared" si="8"/>
        <v>0</v>
      </c>
      <c r="R11" s="2">
        <f t="shared" si="8"/>
        <v>0</v>
      </c>
      <c r="S11" s="2">
        <f t="shared" si="8"/>
        <v>0</v>
      </c>
      <c r="T11" s="2">
        <f t="shared" si="8"/>
        <v>0</v>
      </c>
    </row>
    <row r="12" spans="1:20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T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</row>
    <row r="13" spans="1:20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T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</row>
    <row r="14" spans="1:20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T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</row>
    <row r="15" spans="1:20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T15" si="12">IFERROR(INDEX(I51:I500,MATCH($C$15,$C$51:$C$500,0)),"")</f>
        <v>-1428684326</v>
      </c>
      <c r="J15" s="2">
        <f t="shared" si="12"/>
        <v>-430175331</v>
      </c>
      <c r="K15" s="2">
        <f t="shared" si="12"/>
        <v>200580147</v>
      </c>
      <c r="L15" s="2">
        <f t="shared" si="12"/>
        <v>-486935050</v>
      </c>
      <c r="M15" s="2">
        <f t="shared" si="12"/>
        <v>628778941</v>
      </c>
      <c r="N15" s="2">
        <f t="shared" si="12"/>
        <v>-135853743</v>
      </c>
      <c r="O15" s="2">
        <f t="shared" si="12"/>
        <v>-254105670</v>
      </c>
      <c r="P15" s="2">
        <f t="shared" si="12"/>
        <v>-845640086</v>
      </c>
      <c r="Q15" s="2">
        <f t="shared" si="12"/>
        <v>302250254</v>
      </c>
      <c r="R15" s="2">
        <f t="shared" si="12"/>
        <v>-241532641</v>
      </c>
      <c r="S15" s="2">
        <f t="shared" si="12"/>
        <v>-328477928</v>
      </c>
      <c r="T15" s="2">
        <f t="shared" si="12"/>
        <v>-23850245</v>
      </c>
    </row>
    <row r="16" spans="1:20" ht="15.5" x14ac:dyDescent="0.35">
      <c r="C16" t="s">
        <v>29</v>
      </c>
      <c r="D16" s="2">
        <f>IFERROR(INDEX(D51:D500,MATCH($C$16,$C$51:$C$500,0)),"")</f>
        <v>4581409259</v>
      </c>
      <c r="E16" s="2">
        <f>IFERROR(INDEX(E51:E500,MATCH($C$16,$C$51:$C$500,0)),"")</f>
        <v>6909292581</v>
      </c>
      <c r="H16" s="2">
        <f>IFERROR(SUM(D16:G16)*(4/MAX(1,COUNT(D16:G16))),"")</f>
        <v>22981403680</v>
      </c>
      <c r="I16" s="2">
        <f t="shared" ref="I16:T16" si="13">IFERROR(INDEX(I51:I500,MATCH($C$16,$C$51:$C$500,0)),"")</f>
        <v>14591035792</v>
      </c>
      <c r="J16" s="2">
        <f t="shared" si="13"/>
        <v>7905383405</v>
      </c>
      <c r="K16" s="2">
        <f t="shared" si="13"/>
        <v>6278483242</v>
      </c>
      <c r="L16" s="2">
        <f t="shared" si="13"/>
        <v>9150484402</v>
      </c>
      <c r="M16" s="2">
        <f t="shared" si="13"/>
        <v>11680236491</v>
      </c>
      <c r="N16" s="2">
        <f t="shared" si="13"/>
        <v>6347499499</v>
      </c>
      <c r="O16" s="2">
        <f t="shared" si="13"/>
        <v>22060135701</v>
      </c>
      <c r="P16" s="2">
        <f t="shared" si="13"/>
        <v>4793298009</v>
      </c>
      <c r="Q16" s="2">
        <f t="shared" si="13"/>
        <v>8512528406</v>
      </c>
      <c r="R16" s="2">
        <f t="shared" si="13"/>
        <v>8233897795</v>
      </c>
      <c r="S16" s="2">
        <f t="shared" si="13"/>
        <v>17301120684</v>
      </c>
      <c r="T16" s="2">
        <f t="shared" si="13"/>
        <v>8323655135</v>
      </c>
    </row>
    <row r="17" spans="1:20" ht="15.5" x14ac:dyDescent="0.35">
      <c r="A17" t="s">
        <v>30</v>
      </c>
    </row>
    <row r="18" spans="1:20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  <c r="S18" t="s">
        <v>35</v>
      </c>
      <c r="T18" t="s">
        <v>36</v>
      </c>
    </row>
    <row r="19" spans="1:20" ht="15.5" x14ac:dyDescent="0.35">
      <c r="A19" t="s">
        <v>44</v>
      </c>
      <c r="C19" t="s">
        <v>45</v>
      </c>
    </row>
    <row r="20" spans="1:20" ht="15.5" x14ac:dyDescent="0.35">
      <c r="A20" t="s">
        <v>46</v>
      </c>
      <c r="C20" t="s">
        <v>47</v>
      </c>
      <c r="D20" s="2">
        <f ca="1">IFERROR(D21*D2,"")</f>
        <v>233600000000</v>
      </c>
      <c r="E20" s="2">
        <f ca="1">IFERROR(E21*E2,"")</f>
        <v>194180000000</v>
      </c>
      <c r="H20" s="2">
        <f t="shared" ref="H20:T20" ca="1" si="14">IFERROR(H21*H2,"")</f>
        <v>194180000000</v>
      </c>
      <c r="I20" s="2">
        <f t="shared" ca="1" si="14"/>
        <v>240900000000</v>
      </c>
      <c r="J20" s="2">
        <f t="shared" ca="1" si="14"/>
        <v>159140000000</v>
      </c>
      <c r="K20" s="2">
        <f t="shared" ca="1" si="14"/>
        <v>219000000000</v>
      </c>
      <c r="L20" s="2">
        <f t="shared" ca="1" si="14"/>
        <v>259880000000</v>
      </c>
      <c r="M20" s="2">
        <f t="shared" ca="1" si="14"/>
        <v>237980000000</v>
      </c>
      <c r="N20" s="2">
        <f t="shared" ca="1" si="14"/>
        <v>132860000000</v>
      </c>
      <c r="O20" s="2">
        <f t="shared" ca="1" si="14"/>
        <v>179580000000</v>
      </c>
      <c r="P20" s="2">
        <f t="shared" ca="1" si="14"/>
        <v>182700000000</v>
      </c>
      <c r="Q20" s="2">
        <f t="shared" ca="1" si="14"/>
        <v>274050000000</v>
      </c>
      <c r="R20" s="2" t="str">
        <f t="shared" ca="1" si="14"/>
        <v/>
      </c>
      <c r="S20" s="2">
        <f t="shared" ca="1" si="14"/>
        <v>150800000000</v>
      </c>
      <c r="T20" s="2" t="str">
        <f t="shared" ca="1" si="14"/>
        <v/>
      </c>
    </row>
    <row r="21" spans="1:20" ht="15.5" x14ac:dyDescent="0.35">
      <c r="C21" t="s">
        <v>12</v>
      </c>
      <c r="D21" s="2">
        <f>IFERROR(INDEX(D51:D500,MATCH($C$7,$C$51:$C$500,0)),"")</f>
        <v>1460000000</v>
      </c>
      <c r="E21" s="2">
        <f>IFERROR(INDEX(E51:E500,MATCH($C$7,$C$51:$C$500,0)),"")</f>
        <v>1460000000</v>
      </c>
      <c r="H21" s="2">
        <f>IFERROR(INDEX(D21:G21,COUNT(D21:G21)),"")</f>
        <v>1460000000</v>
      </c>
      <c r="I21" s="2">
        <f t="shared" ref="I21:T21" si="15">IFERROR(INDEX(I51:I500,MATCH($C$7,$C$51:$C$500,0)),"")</f>
        <v>1460000000</v>
      </c>
      <c r="J21" s="2">
        <f t="shared" si="15"/>
        <v>1460000000</v>
      </c>
      <c r="K21" s="2">
        <f t="shared" si="15"/>
        <v>1460000000</v>
      </c>
      <c r="L21" s="2">
        <f t="shared" si="15"/>
        <v>1460000000</v>
      </c>
      <c r="M21" s="2">
        <f t="shared" si="15"/>
        <v>1460000000</v>
      </c>
      <c r="N21" s="2">
        <f t="shared" si="15"/>
        <v>1460000000</v>
      </c>
      <c r="O21" s="2">
        <f t="shared" si="15"/>
        <v>1460000000</v>
      </c>
      <c r="P21" s="2">
        <f t="shared" si="15"/>
        <v>1450000000</v>
      </c>
      <c r="Q21" s="2">
        <f t="shared" si="15"/>
        <v>1450000000</v>
      </c>
      <c r="R21" s="2">
        <f t="shared" si="15"/>
        <v>1450000000</v>
      </c>
      <c r="S21" s="2">
        <f t="shared" si="15"/>
        <v>1450000000</v>
      </c>
      <c r="T21" s="2">
        <f t="shared" si="15"/>
        <v>0</v>
      </c>
    </row>
    <row r="23" spans="1:20" ht="15.5" x14ac:dyDescent="0.35">
      <c r="B23" t="s">
        <v>48</v>
      </c>
      <c r="C23" t="s">
        <v>49</v>
      </c>
      <c r="D23" s="3">
        <f>IFERROR(D5/D6*100,"")</f>
        <v>-0.51774042988251601</v>
      </c>
      <c r="E23" s="3">
        <f>IFERROR(E5/E6*100,"")</f>
        <v>-0.32155765345673321</v>
      </c>
      <c r="H23" s="3">
        <f t="shared" ref="H23:T23" si="16">IFERROR(H5/H6*100,"")</f>
        <v>-1.6732626772548695</v>
      </c>
      <c r="I23" s="3">
        <f t="shared" si="16"/>
        <v>28.955167539767849</v>
      </c>
      <c r="J23" s="3">
        <f t="shared" si="16"/>
        <v>-0.69000432093608921</v>
      </c>
      <c r="K23" s="3">
        <f t="shared" si="16"/>
        <v>-16.950483826861252</v>
      </c>
      <c r="L23" s="3">
        <f t="shared" si="16"/>
        <v>-26.323630987058387</v>
      </c>
      <c r="M23" s="3">
        <f t="shared" si="16"/>
        <v>25.487036696951265</v>
      </c>
      <c r="N23" s="3">
        <f t="shared" si="16"/>
        <v>6.228452260681931</v>
      </c>
      <c r="O23" s="3">
        <f t="shared" si="16"/>
        <v>10.152580751965921</v>
      </c>
      <c r="P23" s="3">
        <f t="shared" si="16"/>
        <v>-4.4531479309278303</v>
      </c>
      <c r="Q23" s="3">
        <f t="shared" si="16"/>
        <v>11.822521450147345</v>
      </c>
      <c r="R23" s="3">
        <f t="shared" si="16"/>
        <v>1.1746815942896118</v>
      </c>
      <c r="S23" s="3">
        <f t="shared" si="16"/>
        <v>11.264337422897157</v>
      </c>
      <c r="T23" s="3">
        <f t="shared" si="16"/>
        <v>2.01884071355799</v>
      </c>
    </row>
    <row r="24" spans="1:20" ht="15.5" x14ac:dyDescent="0.35">
      <c r="C24" t="s">
        <v>50</v>
      </c>
      <c r="D24" s="4" t="str">
        <f>IFERROR(_xlfn.RRI(5,I23,D23),"")</f>
        <v/>
      </c>
      <c r="E24" s="4">
        <f>IFERROR(_xlfn.RRI(5,J23,E23),"")</f>
        <v>-0.14161640685607557</v>
      </c>
      <c r="H24" s="4" t="str">
        <f t="shared" ref="H24:T24" si="17">IFERROR(_xlfn.RRI(5,M23,H23),"")</f>
        <v/>
      </c>
      <c r="I24" s="4">
        <f t="shared" si="17"/>
        <v>0.35978168842134917</v>
      </c>
      <c r="J24" s="4" t="str">
        <f t="shared" si="17"/>
        <v/>
      </c>
      <c r="K24" s="4">
        <f t="shared" si="17"/>
        <v>0.30648069048736826</v>
      </c>
      <c r="L24" s="4" t="str">
        <f t="shared" si="17"/>
        <v/>
      </c>
      <c r="M24" s="4">
        <f t="shared" si="17"/>
        <v>0.85046057239657147</v>
      </c>
      <c r="N24" s="4">
        <f t="shared" si="17"/>
        <v>-0.11175065122427996</v>
      </c>
      <c r="O24" s="4">
        <f t="shared" si="17"/>
        <v>0.38132184359219989</v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</row>
    <row r="25" spans="1:20" ht="15.5" x14ac:dyDescent="0.35">
      <c r="A25" t="s">
        <v>51</v>
      </c>
      <c r="C25" t="s">
        <v>52</v>
      </c>
      <c r="D25" s="3">
        <f>IFERROR(INDEX(D51:D500,MATCH($A$25,$C$51:$C$500,0)),"")</f>
        <v>2.95</v>
      </c>
      <c r="E25" s="3">
        <f>IFERROR(INDEX(E51:E500,MATCH($A$25,$C$51:$C$500,0)),"")</f>
        <v>4.45</v>
      </c>
      <c r="H25" s="3">
        <f>IFERROR(INDEX(D25:G25,COUNT(D25:G25)),"")</f>
        <v>4.45</v>
      </c>
      <c r="I25" s="3">
        <f t="shared" ref="I25:T25" si="18">IFERROR(INDEX(I51:I500,MATCH($C$25,$C$51:$C$500,0)),"")</f>
        <v>9.01</v>
      </c>
      <c r="J25" s="3">
        <f t="shared" si="18"/>
        <v>5.12</v>
      </c>
      <c r="K25" s="3">
        <f t="shared" si="18"/>
        <v>4.4400000000000004</v>
      </c>
      <c r="L25" s="3">
        <f t="shared" si="18"/>
        <v>5.93</v>
      </c>
      <c r="M25" s="3">
        <f t="shared" si="18"/>
        <v>8.43</v>
      </c>
      <c r="N25" s="3">
        <f t="shared" si="18"/>
        <v>4.25</v>
      </c>
      <c r="O25" s="3">
        <f t="shared" si="18"/>
        <v>14.97</v>
      </c>
      <c r="P25" s="3">
        <f t="shared" si="18"/>
        <v>2.72</v>
      </c>
      <c r="Q25" s="3">
        <f t="shared" si="18"/>
        <v>6.07</v>
      </c>
      <c r="R25" s="3">
        <f t="shared" si="18"/>
        <v>5.51</v>
      </c>
      <c r="S25" s="3">
        <f t="shared" si="18"/>
        <v>11.7</v>
      </c>
      <c r="T25" s="3">
        <f t="shared" si="18"/>
        <v>82998.05</v>
      </c>
    </row>
    <row r="26" spans="1:20" ht="15.5" x14ac:dyDescent="0.35">
      <c r="C26" t="s">
        <v>53</v>
      </c>
      <c r="D26" s="4">
        <f>IFERROR(_xlfn.RRI(5,I25,D25),"")</f>
        <v>-0.20012993259890233</v>
      </c>
      <c r="E26" s="4">
        <f>IFERROR(_xlfn.RRI(5,J25,E25),"")</f>
        <v>-2.766031807948699E-2</v>
      </c>
      <c r="H26" s="4">
        <f t="shared" ref="H26:T26" si="19">IFERROR(_xlfn.RRI(5,M25,H25),"")</f>
        <v>-0.11995174269525455</v>
      </c>
      <c r="I26" s="4">
        <f t="shared" si="19"/>
        <v>0.16216334139411681</v>
      </c>
      <c r="J26" s="4">
        <f t="shared" si="19"/>
        <v>-0.19311873418365832</v>
      </c>
      <c r="K26" s="4">
        <f t="shared" si="19"/>
        <v>0.10296774759988492</v>
      </c>
      <c r="L26" s="4">
        <f t="shared" si="19"/>
        <v>-4.6560054561276543E-3</v>
      </c>
      <c r="M26" s="4">
        <f t="shared" si="19"/>
        <v>8.8767616754674705E-2</v>
      </c>
      <c r="N26" s="4">
        <f t="shared" si="19"/>
        <v>-0.18334126121882166</v>
      </c>
      <c r="O26" s="4">
        <f t="shared" si="19"/>
        <v>-0.82166738322012023</v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</row>
    <row r="27" spans="1:20" ht="15.5" x14ac:dyDescent="0.35">
      <c r="C27" t="s">
        <v>54</v>
      </c>
      <c r="D27" s="3">
        <f>IFERROR(D4/D21,"")</f>
        <v>18.508312856164384</v>
      </c>
      <c r="E27" s="3">
        <f>IFERROR(E4/E21,"")</f>
        <v>1.461019439041096</v>
      </c>
      <c r="H27" s="3">
        <f t="shared" ref="H27:T27" si="20">IFERROR(H4/H21,"")</f>
        <v>39.938664590410959</v>
      </c>
      <c r="I27" s="3">
        <f t="shared" si="20"/>
        <v>56.921634726712327</v>
      </c>
      <c r="J27" s="3">
        <f t="shared" si="20"/>
        <v>49.731584238356163</v>
      </c>
      <c r="K27" s="3">
        <f t="shared" si="20"/>
        <v>39.457462521232877</v>
      </c>
      <c r="L27" s="3">
        <f t="shared" si="20"/>
        <v>28.762608158904108</v>
      </c>
      <c r="M27" s="3">
        <f t="shared" si="20"/>
        <v>30.731243465753426</v>
      </c>
      <c r="N27" s="3">
        <f t="shared" si="20"/>
        <v>25.424091203424659</v>
      </c>
      <c r="O27" s="3">
        <f t="shared" si="20"/>
        <v>33.164790995205479</v>
      </c>
      <c r="P27" s="3">
        <f t="shared" si="20"/>
        <v>25.631447149655173</v>
      </c>
      <c r="Q27" s="3">
        <f t="shared" si="20"/>
        <v>31.447843050344826</v>
      </c>
      <c r="R27" s="3">
        <f t="shared" si="20"/>
        <v>26.29278159724138</v>
      </c>
      <c r="S27" s="3">
        <f t="shared" si="20"/>
        <v>22.277393995172414</v>
      </c>
      <c r="T27" s="3" t="str">
        <f t="shared" si="20"/>
        <v/>
      </c>
    </row>
    <row r="28" spans="1:20" ht="15.5" x14ac:dyDescent="0.35">
      <c r="C28" t="s">
        <v>55</v>
      </c>
      <c r="D28" s="4">
        <f>IFERROR(_xlfn.RRI(5,I27,D27),"")</f>
        <v>-0.20123708432302834</v>
      </c>
      <c r="E28" s="4">
        <f>IFERROR(_xlfn.RRI(5,J27,E27),"")</f>
        <v>-0.50613899027126774</v>
      </c>
      <c r="H28" s="4">
        <f t="shared" ref="H28:T28" si="21">IFERROR(_xlfn.RRI(5,M27,H27),"")</f>
        <v>5.3810887605501678E-2</v>
      </c>
      <c r="I28" s="4">
        <f t="shared" si="21"/>
        <v>0.17491482909212897</v>
      </c>
      <c r="J28" s="4">
        <f t="shared" si="21"/>
        <v>8.4403737892531527E-2</v>
      </c>
      <c r="K28" s="4">
        <f t="shared" si="21"/>
        <v>9.0112212628847388E-2</v>
      </c>
      <c r="L28" s="4">
        <f t="shared" si="21"/>
        <v>-1.7692453955143739E-2</v>
      </c>
      <c r="M28" s="4">
        <f t="shared" si="21"/>
        <v>3.1688809500343362E-2</v>
      </c>
      <c r="N28" s="4">
        <f t="shared" si="21"/>
        <v>2.6777185763201539E-2</v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</row>
    <row r="29" spans="1:20" ht="15.5" x14ac:dyDescent="0.35">
      <c r="C29" t="s">
        <v>56</v>
      </c>
      <c r="H29" s="4">
        <f t="shared" ref="H29:T29" si="22">IFERROR(((H25-I25)/I25)*100%,"")</f>
        <v>-0.50610432852386233</v>
      </c>
      <c r="I29" s="4">
        <f t="shared" si="22"/>
        <v>0.75976562499999989</v>
      </c>
      <c r="J29" s="4">
        <f t="shared" si="22"/>
        <v>0.15315315315315309</v>
      </c>
      <c r="K29" s="4">
        <f t="shared" si="22"/>
        <v>-0.251264755480607</v>
      </c>
      <c r="L29" s="4">
        <f t="shared" si="22"/>
        <v>-0.29655990510083036</v>
      </c>
      <c r="M29" s="4">
        <f t="shared" si="22"/>
        <v>0.98352941176470576</v>
      </c>
      <c r="N29" s="4">
        <f t="shared" si="22"/>
        <v>-0.71609886439545756</v>
      </c>
      <c r="O29" s="4">
        <f t="shared" si="22"/>
        <v>4.5036764705882346</v>
      </c>
      <c r="P29" s="4">
        <f t="shared" si="22"/>
        <v>-0.55189456342668863</v>
      </c>
      <c r="Q29" s="4">
        <f t="shared" si="22"/>
        <v>0.10163339382940119</v>
      </c>
      <c r="R29" s="4">
        <f t="shared" si="22"/>
        <v>-0.52905982905982907</v>
      </c>
      <c r="S29" s="4">
        <f t="shared" si="22"/>
        <v>-0.99985903283269917</v>
      </c>
      <c r="T29" s="4" t="str">
        <f t="shared" si="22"/>
        <v/>
      </c>
    </row>
    <row r="30" spans="1:20" ht="15.5" x14ac:dyDescent="0.35">
      <c r="C30" t="s">
        <v>57</v>
      </c>
      <c r="H30" s="4">
        <f t="shared" ref="H30:T30" si="23">IFERROR(((H27-I27)/I27)*100%,"")</f>
        <v>-0.29835703450610068</v>
      </c>
      <c r="I30" s="4">
        <f t="shared" si="23"/>
        <v>0.14457714545941891</v>
      </c>
      <c r="J30" s="4">
        <f t="shared" si="23"/>
        <v>0.26038475514218806</v>
      </c>
      <c r="K30" s="4">
        <f t="shared" si="23"/>
        <v>0.37183186946201674</v>
      </c>
      <c r="L30" s="4">
        <f t="shared" si="23"/>
        <v>-6.4059734811679356E-2</v>
      </c>
      <c r="M30" s="4">
        <f t="shared" si="23"/>
        <v>0.20874501353322264</v>
      </c>
      <c r="N30" s="4">
        <f t="shared" si="23"/>
        <v>-0.23340113293341322</v>
      </c>
      <c r="O30" s="4">
        <f t="shared" si="23"/>
        <v>0.29391020341399854</v>
      </c>
      <c r="P30" s="4">
        <f t="shared" si="23"/>
        <v>-0.18495373089270986</v>
      </c>
      <c r="Q30" s="4">
        <f t="shared" si="23"/>
        <v>0.19606375362142406</v>
      </c>
      <c r="R30" s="4">
        <f t="shared" si="23"/>
        <v>0.18024494260590418</v>
      </c>
      <c r="S30" s="4" t="str">
        <f t="shared" si="23"/>
        <v/>
      </c>
      <c r="T30" s="4" t="str">
        <f t="shared" si="23"/>
        <v/>
      </c>
    </row>
    <row r="32" spans="1:20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157.59</v>
      </c>
      <c r="E32" s="3">
        <f>IFERROR(INDEX(E51:E500,MATCH($A$32,$C$51:$C$500,0)),"")</f>
        <v>158.41</v>
      </c>
      <c r="H32" s="3">
        <f>IFERROR(INDEX(D32:G32,COUNT(D32:G32)),"")</f>
        <v>158.41</v>
      </c>
      <c r="I32" s="3">
        <f t="shared" ref="I32:T32" si="24">IFERROR(INDEX(I51:I500,MATCH($C$32,$C$51:$C$500,0)),"")</f>
        <v>158.91999999999999</v>
      </c>
      <c r="J32" s="3">
        <f t="shared" si="24"/>
        <v>104.37</v>
      </c>
      <c r="K32" s="3">
        <f t="shared" si="24"/>
        <v>105.18</v>
      </c>
      <c r="L32" s="3">
        <f t="shared" si="24"/>
        <v>127.71</v>
      </c>
      <c r="M32" s="3">
        <f t="shared" si="24"/>
        <v>164.73</v>
      </c>
      <c r="N32" s="3">
        <f t="shared" si="24"/>
        <v>126.15</v>
      </c>
      <c r="O32" s="3">
        <f t="shared" si="24"/>
        <v>127.92</v>
      </c>
      <c r="P32" s="3">
        <f t="shared" si="24"/>
        <v>123.65</v>
      </c>
      <c r="Q32" s="3">
        <f t="shared" si="24"/>
        <v>130.77000000000001</v>
      </c>
      <c r="R32" s="3">
        <f t="shared" si="24"/>
        <v>115.32</v>
      </c>
      <c r="S32" s="3">
        <f t="shared" si="24"/>
        <v>113.46</v>
      </c>
      <c r="T32" s="3">
        <f t="shared" si="24"/>
        <v>1090468.3600000001</v>
      </c>
    </row>
    <row r="33" spans="1:20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0.84</v>
      </c>
      <c r="E33" s="3">
        <f>IFERROR(INDEX(E51:E500,MATCH($A$33,$C$51:$C$500,0)),"")</f>
        <v>1.01</v>
      </c>
      <c r="H33" s="3">
        <f>IFERROR(INDEX(D33:G33,COUNT(D33:G33)),"")</f>
        <v>1.01</v>
      </c>
      <c r="I33" s="3">
        <f t="shared" ref="I33:T33" si="25">IFERROR(INDEX(I51:I500,MATCH($C$33,$C$51:$C$500,0)),"")</f>
        <v>1.04</v>
      </c>
      <c r="J33" s="3">
        <f t="shared" si="25"/>
        <v>1.04</v>
      </c>
      <c r="K33" s="3">
        <f t="shared" si="25"/>
        <v>1.43</v>
      </c>
      <c r="L33" s="3">
        <f t="shared" si="25"/>
        <v>1.39</v>
      </c>
      <c r="M33" s="3">
        <f t="shared" si="25"/>
        <v>0.99</v>
      </c>
      <c r="N33" s="3">
        <f t="shared" si="25"/>
        <v>0.72</v>
      </c>
      <c r="O33" s="3">
        <f t="shared" si="25"/>
        <v>0.96</v>
      </c>
      <c r="P33" s="3">
        <f t="shared" si="25"/>
        <v>1.02</v>
      </c>
      <c r="Q33" s="3">
        <f t="shared" si="25"/>
        <v>1.45</v>
      </c>
      <c r="R33" s="3">
        <f t="shared" si="25"/>
        <v>0.71</v>
      </c>
      <c r="S33" s="3">
        <f t="shared" si="25"/>
        <v>0.92</v>
      </c>
      <c r="T33" s="3">
        <f t="shared" si="25"/>
        <v>0</v>
      </c>
    </row>
    <row r="34" spans="1:20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42.36</v>
      </c>
      <c r="E34" s="3">
        <f>IFERROR(INDEX(E51:E500,MATCH($A$34,$C$51:$C$500,0)),"")</f>
        <v>33.83</v>
      </c>
      <c r="H34" s="3">
        <f>IFERROR(INDEX(D34:G34,COUNT(D34:G34)),"")</f>
        <v>33.83</v>
      </c>
      <c r="I34" s="3">
        <f t="shared" ref="I34:T34" si="26">IFERROR(INDEX(I51:I500,MATCH($C$34,$C$51:$C$500,0)),"")</f>
        <v>18.309999999999999</v>
      </c>
      <c r="J34" s="3">
        <f t="shared" si="26"/>
        <v>21.29</v>
      </c>
      <c r="K34" s="3">
        <f t="shared" si="26"/>
        <v>33.78</v>
      </c>
      <c r="L34" s="3">
        <f t="shared" si="26"/>
        <v>30.02</v>
      </c>
      <c r="M34" s="3">
        <f t="shared" si="26"/>
        <v>19.34</v>
      </c>
      <c r="N34" s="3">
        <f t="shared" si="26"/>
        <v>21.41</v>
      </c>
      <c r="O34" s="3">
        <f t="shared" si="26"/>
        <v>8.2200000000000006</v>
      </c>
      <c r="P34" s="3">
        <f t="shared" si="26"/>
        <v>46.32</v>
      </c>
      <c r="Q34" s="3">
        <f t="shared" si="26"/>
        <v>31.14</v>
      </c>
      <c r="R34" s="3">
        <f t="shared" si="26"/>
        <v>14.88</v>
      </c>
      <c r="S34" s="3">
        <f t="shared" si="26"/>
        <v>8.89</v>
      </c>
      <c r="T34" s="3">
        <f t="shared" si="26"/>
        <v>0</v>
      </c>
    </row>
    <row r="35" spans="1:20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7.19</v>
      </c>
      <c r="E35" s="3">
        <f>IFERROR(INDEX(E51:E500,MATCH($A$35,$C$51:$C$500,0)),"")</f>
        <v>109.56</v>
      </c>
      <c r="H35" s="3">
        <f>IFERROR(INDEX(D35:G35,COUNT(D35:G35)),"")</f>
        <v>109.56</v>
      </c>
      <c r="I35" s="3">
        <f t="shared" ref="I35:T35" si="27">IFERROR(INDEX(I51:I500,MATCH($C$35,$C$51:$C$500,0)),"")</f>
        <v>2.9</v>
      </c>
      <c r="J35" s="3">
        <f t="shared" si="27"/>
        <v>2.19</v>
      </c>
      <c r="K35" s="3">
        <f t="shared" si="27"/>
        <v>3.8</v>
      </c>
      <c r="L35" s="3">
        <f t="shared" si="27"/>
        <v>6.19</v>
      </c>
      <c r="M35" s="3">
        <f t="shared" si="27"/>
        <v>5.31</v>
      </c>
      <c r="N35" s="3">
        <f t="shared" si="27"/>
        <v>3.58</v>
      </c>
      <c r="O35" s="3">
        <f t="shared" si="27"/>
        <v>3.7</v>
      </c>
      <c r="P35" s="3">
        <f t="shared" si="27"/>
        <v>4.93</v>
      </c>
      <c r="Q35" s="3">
        <f t="shared" si="27"/>
        <v>6.02</v>
      </c>
      <c r="R35" s="3">
        <f t="shared" si="27"/>
        <v>3.12</v>
      </c>
      <c r="S35" s="3">
        <f t="shared" si="27"/>
        <v>4.67</v>
      </c>
      <c r="T35" s="3">
        <f t="shared" si="27"/>
        <v>0</v>
      </c>
    </row>
    <row r="36" spans="1:20" ht="15.5" x14ac:dyDescent="0.35">
      <c r="B36" t="s">
        <v>70</v>
      </c>
      <c r="C36" t="s">
        <v>71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T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0.8427</v>
      </c>
      <c r="M36" s="4">
        <f t="shared" si="28"/>
        <v>0.40340000000000004</v>
      </c>
      <c r="N36" s="4">
        <f t="shared" si="28"/>
        <v>0.79949999999999999</v>
      </c>
      <c r="O36" s="4">
        <f t="shared" si="28"/>
        <v>0.63629999999999998</v>
      </c>
      <c r="P36" s="4">
        <f t="shared" si="28"/>
        <v>3.2188999999999997</v>
      </c>
      <c r="Q36" s="4">
        <f t="shared" si="28"/>
        <v>0.2651</v>
      </c>
      <c r="R36" s="4">
        <f t="shared" si="28"/>
        <v>0</v>
      </c>
      <c r="S36" s="4">
        <f t="shared" si="28"/>
        <v>0</v>
      </c>
      <c r="T36" s="4">
        <f t="shared" si="28"/>
        <v>0</v>
      </c>
    </row>
    <row r="37" spans="1:20" ht="15.5" x14ac:dyDescent="0.35">
      <c r="B37" t="s">
        <v>72</v>
      </c>
      <c r="C37" t="s">
        <v>73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T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4.7</v>
      </c>
      <c r="M37" s="3">
        <f t="shared" si="29"/>
        <v>3.4</v>
      </c>
      <c r="N37" s="3">
        <f t="shared" si="29"/>
        <v>3.4</v>
      </c>
      <c r="O37" s="3">
        <f t="shared" si="29"/>
        <v>9.5</v>
      </c>
      <c r="P37" s="3">
        <f t="shared" si="29"/>
        <v>8.6999999999999993</v>
      </c>
      <c r="Q37" s="3">
        <f t="shared" si="29"/>
        <v>1.6</v>
      </c>
      <c r="R37" s="3">
        <f t="shared" si="29"/>
        <v>0</v>
      </c>
      <c r="S37" s="3">
        <f t="shared" si="29"/>
        <v>0</v>
      </c>
      <c r="T37" s="3">
        <f t="shared" si="29"/>
        <v>0</v>
      </c>
    </row>
    <row r="50" spans="2:20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  <c r="S50" t="s">
        <v>35</v>
      </c>
      <c r="T50" t="s">
        <v>36</v>
      </c>
    </row>
    <row r="51" spans="2:20" ht="15.5" x14ac:dyDescent="0.35">
      <c r="B51" t="s">
        <v>79</v>
      </c>
      <c r="C51" t="s">
        <v>6</v>
      </c>
      <c r="D51" s="5">
        <v>27022136770</v>
      </c>
      <c r="E51" s="5">
        <v>2133088381</v>
      </c>
      <c r="F51" s="5">
        <v>39572347674</v>
      </c>
      <c r="G51" s="5">
        <v>9524141174</v>
      </c>
      <c r="I51" s="5">
        <v>83105586701</v>
      </c>
      <c r="J51" s="5">
        <v>72608112988</v>
      </c>
      <c r="K51" s="5">
        <v>57607895281</v>
      </c>
      <c r="L51" s="5">
        <v>41993407912</v>
      </c>
      <c r="M51" s="5">
        <v>44867615460</v>
      </c>
      <c r="N51" s="5">
        <v>37119173157</v>
      </c>
      <c r="O51" s="5">
        <v>48420594853</v>
      </c>
      <c r="P51" s="5">
        <v>37165598367</v>
      </c>
      <c r="Q51" s="5">
        <v>45599372423</v>
      </c>
      <c r="R51" s="5">
        <v>38124533316</v>
      </c>
      <c r="S51" s="5">
        <v>32302221293</v>
      </c>
      <c r="T51" s="5">
        <v>18246788001</v>
      </c>
    </row>
    <row r="52" spans="2:20" ht="15.5" x14ac:dyDescent="0.35">
      <c r="C52" t="s">
        <v>977</v>
      </c>
      <c r="D52" s="5">
        <v>43751054188</v>
      </c>
      <c r="E52" s="5">
        <v>33319276099</v>
      </c>
      <c r="F52" s="5">
        <v>32575561431</v>
      </c>
      <c r="G52" s="5">
        <v>31941400342</v>
      </c>
      <c r="I52" s="5">
        <v>126201605556</v>
      </c>
      <c r="J52" s="5">
        <v>133431610383</v>
      </c>
      <c r="K52" s="5">
        <v>125312545131</v>
      </c>
      <c r="L52" s="5">
        <v>130851697483</v>
      </c>
      <c r="M52" s="5">
        <v>101078629161</v>
      </c>
      <c r="N52" s="5">
        <v>106850587146</v>
      </c>
      <c r="O52" s="5">
        <v>69095156501</v>
      </c>
      <c r="P52" s="5">
        <v>50674198295</v>
      </c>
      <c r="Q52" s="5">
        <v>51644914662</v>
      </c>
      <c r="R52" s="5">
        <v>64742327024</v>
      </c>
      <c r="S52" s="5">
        <v>39824051269</v>
      </c>
      <c r="T52" s="5">
        <v>26453550544</v>
      </c>
    </row>
    <row r="53" spans="2:20" ht="15.5" x14ac:dyDescent="0.35">
      <c r="C53" t="s">
        <v>978</v>
      </c>
      <c r="D53" s="5">
        <v>34990910345</v>
      </c>
      <c r="E53" s="5">
        <v>-34990910345</v>
      </c>
      <c r="F53" s="5">
        <v>-54953424285</v>
      </c>
      <c r="I53" s="5">
        <v>-54953424285</v>
      </c>
      <c r="J53" s="5">
        <v>-67998270583</v>
      </c>
      <c r="K53" s="5">
        <v>-75453561218</v>
      </c>
      <c r="L53" s="5">
        <v>-104979345917</v>
      </c>
      <c r="M53" s="5">
        <v>-78873347610</v>
      </c>
      <c r="N53" s="5">
        <v>-91121785098</v>
      </c>
      <c r="O53" s="5">
        <v>-49690955777</v>
      </c>
      <c r="P53" s="5">
        <v>-34313150728</v>
      </c>
      <c r="Q53" s="5">
        <v>-22498838588</v>
      </c>
      <c r="R53" s="5">
        <v>-35350410997</v>
      </c>
      <c r="S53" s="5">
        <v>-23267702953</v>
      </c>
      <c r="T53" s="5">
        <v>-16755148916</v>
      </c>
    </row>
    <row r="54" spans="2:20" ht="15.5" x14ac:dyDescent="0.35">
      <c r="C54" t="s">
        <v>515</v>
      </c>
      <c r="K54" s="5">
        <v>-1234136042</v>
      </c>
      <c r="L54" s="5">
        <v>4083151931</v>
      </c>
      <c r="M54" s="5">
        <v>8510011681</v>
      </c>
      <c r="N54" s="5">
        <v>11426123782</v>
      </c>
      <c r="O54" s="5">
        <v>7040181309</v>
      </c>
      <c r="P54" s="5">
        <v>2764606754</v>
      </c>
      <c r="Q54" s="5">
        <v>1530595828</v>
      </c>
      <c r="R54" s="5">
        <v>2183829653</v>
      </c>
      <c r="S54" s="5">
        <v>1355114933</v>
      </c>
      <c r="T54" s="5">
        <v>250852125</v>
      </c>
    </row>
    <row r="55" spans="2:20" ht="15.5" x14ac:dyDescent="0.35">
      <c r="C55" t="s">
        <v>870</v>
      </c>
      <c r="F55" s="5">
        <v>-7807339592</v>
      </c>
      <c r="G55" s="5">
        <v>7807339592</v>
      </c>
    </row>
    <row r="56" spans="2:20" ht="15.5" x14ac:dyDescent="0.35">
      <c r="C56" t="s">
        <v>85</v>
      </c>
      <c r="D56" s="5">
        <v>-4997619</v>
      </c>
      <c r="E56" s="5">
        <v>-11477917</v>
      </c>
      <c r="F56" s="5">
        <v>-38942332</v>
      </c>
      <c r="G56" s="5">
        <v>-195969776</v>
      </c>
      <c r="I56" s="5">
        <v>-253893867</v>
      </c>
      <c r="J56" s="5">
        <v>-273924610</v>
      </c>
      <c r="K56" s="5">
        <v>2253624618</v>
      </c>
      <c r="L56" s="5">
        <v>-1268108064</v>
      </c>
      <c r="M56" s="5">
        <v>823287446</v>
      </c>
      <c r="N56" s="5">
        <v>524682757</v>
      </c>
      <c r="O56" s="5">
        <v>1766908169</v>
      </c>
      <c r="P56" s="5">
        <v>5196006756</v>
      </c>
      <c r="Q56" s="5">
        <v>-4912541276</v>
      </c>
      <c r="R56" s="5">
        <v>-5665703433</v>
      </c>
      <c r="S56" s="5">
        <v>-1124584298</v>
      </c>
      <c r="T56" s="5">
        <v>-493943749</v>
      </c>
    </row>
    <row r="57" spans="2:20" ht="15.5" x14ac:dyDescent="0.35">
      <c r="C57" t="s">
        <v>82</v>
      </c>
      <c r="D57" s="5">
        <v>-22696083469</v>
      </c>
      <c r="E57" s="5">
        <v>4715563370</v>
      </c>
      <c r="F57" s="5">
        <v>-37096553829</v>
      </c>
      <c r="G57" s="5">
        <v>-3698142973</v>
      </c>
      <c r="I57" s="5">
        <v>-69135620861</v>
      </c>
      <c r="J57" s="5">
        <v>-65433062925</v>
      </c>
      <c r="K57" s="5">
        <v>-51818617654</v>
      </c>
      <c r="L57" s="5">
        <v>-33502361569</v>
      </c>
      <c r="M57" s="5">
        <v>-33331317886</v>
      </c>
      <c r="N57" s="5">
        <v>-30817364304</v>
      </c>
      <c r="O57" s="5">
        <v>-26671648838</v>
      </c>
      <c r="P57" s="5">
        <v>-26661680257</v>
      </c>
      <c r="Q57" s="5">
        <v>-35249415518</v>
      </c>
      <c r="R57" s="5">
        <v>-29899011696</v>
      </c>
      <c r="S57" s="5">
        <v>-16924590328</v>
      </c>
      <c r="T57" s="5">
        <v>-10249513349</v>
      </c>
    </row>
    <row r="58" spans="2:20" ht="15.5" x14ac:dyDescent="0.35">
      <c r="C58" t="s">
        <v>979</v>
      </c>
      <c r="D58" s="5">
        <v>-17248106181</v>
      </c>
      <c r="E58" s="5">
        <v>8991247227</v>
      </c>
      <c r="F58" s="5">
        <v>-24047159103</v>
      </c>
      <c r="G58" s="5">
        <v>-7990966938</v>
      </c>
      <c r="I58" s="5">
        <v>-52107500768</v>
      </c>
      <c r="J58" s="5">
        <v>-49938096695</v>
      </c>
      <c r="K58" s="5">
        <v>-71952898129</v>
      </c>
      <c r="L58" s="5">
        <v>-60307076505</v>
      </c>
      <c r="M58" s="5">
        <v>-58382641000</v>
      </c>
      <c r="N58" s="5">
        <v>-48295988093</v>
      </c>
      <c r="O58" s="5">
        <v>-30826730285</v>
      </c>
      <c r="P58" s="5">
        <v>-28281870443</v>
      </c>
      <c r="Q58" s="5">
        <v>-20700814350</v>
      </c>
      <c r="R58" s="5">
        <v>-23672855398</v>
      </c>
      <c r="S58" s="5">
        <v>-15455833608</v>
      </c>
      <c r="T58" s="5">
        <v>-1671923029</v>
      </c>
    </row>
    <row r="59" spans="2:20" ht="15.5" x14ac:dyDescent="0.35">
      <c r="C59" t="s">
        <v>873</v>
      </c>
      <c r="K59" s="5">
        <v>35135293464</v>
      </c>
      <c r="L59" s="5">
        <v>45470671545</v>
      </c>
      <c r="M59" s="5">
        <v>42439200451</v>
      </c>
      <c r="N59" s="5">
        <v>34055792166</v>
      </c>
      <c r="O59" s="5">
        <v>18281136199</v>
      </c>
      <c r="P59" s="5">
        <v>9831083879</v>
      </c>
      <c r="Q59" s="5">
        <v>5036200875</v>
      </c>
      <c r="R59" s="5">
        <v>13145804077</v>
      </c>
      <c r="S59" s="5">
        <v>9638284280</v>
      </c>
      <c r="T59" s="5">
        <v>519290284</v>
      </c>
    </row>
    <row r="60" spans="2:20" ht="15.5" x14ac:dyDescent="0.35">
      <c r="C60" t="s">
        <v>83</v>
      </c>
      <c r="D60" s="5">
        <v>-5371039982</v>
      </c>
      <c r="E60" s="5">
        <v>-4208283290</v>
      </c>
      <c r="F60" s="5">
        <v>-5130044126</v>
      </c>
      <c r="G60" s="5">
        <v>-3362370174</v>
      </c>
      <c r="I60" s="5">
        <v>-16572004549</v>
      </c>
      <c r="J60" s="5">
        <v>-15052268282</v>
      </c>
    </row>
    <row r="61" spans="2:20" ht="15.5" x14ac:dyDescent="0.35">
      <c r="C61" t="s">
        <v>875</v>
      </c>
      <c r="K61" s="5">
        <v>-1950291753</v>
      </c>
      <c r="L61" s="5">
        <v>-3160342413</v>
      </c>
      <c r="M61" s="5">
        <v>-4002930721</v>
      </c>
      <c r="N61" s="5">
        <v>-3524271229</v>
      </c>
      <c r="O61" s="5">
        <v>-577853964</v>
      </c>
    </row>
    <row r="62" spans="2:20" ht="15.5" x14ac:dyDescent="0.35">
      <c r="C62" t="s">
        <v>381</v>
      </c>
      <c r="D62" s="5">
        <v>-51189687</v>
      </c>
      <c r="E62" s="5">
        <v>-55922650</v>
      </c>
      <c r="F62" s="5">
        <v>-73068676</v>
      </c>
      <c r="G62" s="5">
        <v>-46301254</v>
      </c>
      <c r="I62" s="5">
        <v>-202221677</v>
      </c>
      <c r="J62" s="5">
        <v>-168773338</v>
      </c>
    </row>
    <row r="63" spans="2:20" ht="15.5" x14ac:dyDescent="0.35">
      <c r="C63" t="s">
        <v>724</v>
      </c>
      <c r="D63" s="5">
        <v>-20750000</v>
      </c>
      <c r="G63" s="5">
        <v>90125577</v>
      </c>
      <c r="K63" s="5">
        <v>-15304345854</v>
      </c>
      <c r="L63" s="5">
        <v>-14237506132</v>
      </c>
      <c r="M63" s="5">
        <v>-14208234062</v>
      </c>
      <c r="N63" s="5">
        <v>-13577579905</v>
      </c>
      <c r="O63" s="5">
        <v>-15315108957</v>
      </c>
      <c r="P63" s="5">
        <v>-13406900449</v>
      </c>
      <c r="Q63" s="5">
        <v>-14672260767</v>
      </c>
      <c r="R63" s="5">
        <v>-13706256942</v>
      </c>
      <c r="S63" s="5">
        <v>-9982456702</v>
      </c>
      <c r="T63" s="5">
        <v>-8602936855</v>
      </c>
    </row>
    <row r="64" spans="2:20" ht="15.5" x14ac:dyDescent="0.35">
      <c r="C64" t="s">
        <v>86</v>
      </c>
      <c r="D64" s="5">
        <v>4326053301</v>
      </c>
      <c r="E64" s="5">
        <v>6848651751</v>
      </c>
      <c r="F64" s="5">
        <v>2475793845</v>
      </c>
      <c r="G64" s="5">
        <v>5825998201</v>
      </c>
      <c r="I64" s="5">
        <v>13969965840</v>
      </c>
      <c r="J64" s="5">
        <v>7175050063</v>
      </c>
      <c r="K64" s="5">
        <v>5789277627</v>
      </c>
      <c r="L64" s="5">
        <v>8491046343</v>
      </c>
      <c r="M64" s="5">
        <v>11536297574</v>
      </c>
      <c r="N64" s="5">
        <v>6301808853</v>
      </c>
      <c r="O64" s="5">
        <v>21748946015</v>
      </c>
      <c r="P64" s="5">
        <v>10503918110</v>
      </c>
      <c r="Q64" s="5">
        <v>10349956905</v>
      </c>
      <c r="R64" s="5">
        <v>8225521620</v>
      </c>
      <c r="S64" s="5">
        <v>15377630965</v>
      </c>
      <c r="T64" s="5">
        <v>7997274652</v>
      </c>
    </row>
    <row r="65" spans="2:20" ht="15.5" x14ac:dyDescent="0.35">
      <c r="C65" t="s">
        <v>87</v>
      </c>
      <c r="D65" s="5">
        <v>255355958</v>
      </c>
      <c r="E65" s="5">
        <v>60640830</v>
      </c>
      <c r="F65" s="5">
        <v>669413649</v>
      </c>
      <c r="G65" s="5">
        <v>1453105526</v>
      </c>
      <c r="I65" s="5">
        <v>621069952</v>
      </c>
      <c r="J65" s="5">
        <v>730333342</v>
      </c>
      <c r="K65" s="5">
        <v>489205615</v>
      </c>
      <c r="L65" s="5">
        <v>659438059</v>
      </c>
      <c r="M65" s="5">
        <v>143938917</v>
      </c>
      <c r="N65" s="5">
        <v>45690646</v>
      </c>
      <c r="O65" s="5">
        <v>311189686</v>
      </c>
      <c r="P65" s="5">
        <v>-5710620101</v>
      </c>
      <c r="Q65" s="5">
        <v>-1837428499</v>
      </c>
      <c r="R65" s="5">
        <v>8376175</v>
      </c>
      <c r="S65" s="5">
        <v>1923489719</v>
      </c>
      <c r="T65" s="5">
        <v>326380483</v>
      </c>
    </row>
    <row r="66" spans="2:20" ht="15.5" x14ac:dyDescent="0.35">
      <c r="C66" t="s">
        <v>29</v>
      </c>
      <c r="D66" s="5">
        <v>4581409259</v>
      </c>
      <c r="E66" s="5">
        <v>6909292581</v>
      </c>
      <c r="F66" s="5">
        <v>3145207494</v>
      </c>
      <c r="G66" s="5">
        <v>7279103727</v>
      </c>
      <c r="I66" s="5">
        <v>14591035792</v>
      </c>
      <c r="J66" s="5">
        <v>7905383405</v>
      </c>
      <c r="K66" s="5">
        <v>6278483242</v>
      </c>
      <c r="L66" s="5">
        <v>9150484402</v>
      </c>
      <c r="M66" s="5">
        <v>11680236491</v>
      </c>
      <c r="N66" s="5">
        <v>6347499499</v>
      </c>
      <c r="O66" s="5">
        <v>22060135701</v>
      </c>
      <c r="P66" s="5">
        <v>4793298009</v>
      </c>
      <c r="Q66" s="5">
        <v>8512528406</v>
      </c>
      <c r="R66" s="5">
        <v>8233897795</v>
      </c>
      <c r="S66" s="5">
        <v>17301120684</v>
      </c>
      <c r="T66" s="5">
        <v>8323655135</v>
      </c>
    </row>
    <row r="67" spans="2:20" ht="15.5" x14ac:dyDescent="0.35">
      <c r="C67" t="s">
        <v>28</v>
      </c>
      <c r="F67" s="5">
        <v>-1428684326</v>
      </c>
      <c r="I67" s="5">
        <v>-1428684326</v>
      </c>
      <c r="J67" s="5">
        <v>-430175331</v>
      </c>
      <c r="K67" s="5">
        <v>200580147</v>
      </c>
      <c r="L67" s="5">
        <v>-486935050</v>
      </c>
      <c r="M67" s="5">
        <v>628778941</v>
      </c>
      <c r="N67" s="5">
        <v>-135853743</v>
      </c>
      <c r="O67" s="5">
        <v>-254105670</v>
      </c>
      <c r="P67" s="5">
        <v>-845640086</v>
      </c>
      <c r="Q67" s="5">
        <v>302250254</v>
      </c>
      <c r="R67" s="5">
        <v>-241532641</v>
      </c>
      <c r="S67" s="5">
        <v>-328477928</v>
      </c>
      <c r="T67" s="5">
        <v>-23850245</v>
      </c>
    </row>
    <row r="68" spans="2:20" ht="15.5" x14ac:dyDescent="0.35">
      <c r="C68" t="s">
        <v>97</v>
      </c>
      <c r="D68" s="5">
        <v>4581409259</v>
      </c>
      <c r="E68" s="5">
        <v>6909292581</v>
      </c>
      <c r="F68" s="5">
        <v>1716523168</v>
      </c>
      <c r="G68" s="5">
        <v>7279103727</v>
      </c>
      <c r="I68" s="5">
        <v>13162351466</v>
      </c>
      <c r="J68" s="5">
        <v>7475208074</v>
      </c>
      <c r="K68" s="5">
        <v>6479063389</v>
      </c>
      <c r="L68" s="5">
        <v>8663549352</v>
      </c>
      <c r="M68" s="5">
        <v>12309015432</v>
      </c>
      <c r="N68" s="5">
        <v>6211645756</v>
      </c>
      <c r="O68" s="5">
        <v>21806030031</v>
      </c>
      <c r="P68" s="5">
        <v>3947657923</v>
      </c>
      <c r="Q68" s="5">
        <v>8814778660</v>
      </c>
      <c r="R68" s="5">
        <v>7992365154</v>
      </c>
      <c r="S68" s="5">
        <v>16972642756</v>
      </c>
      <c r="T68" s="5">
        <v>8299804890</v>
      </c>
    </row>
    <row r="69" spans="2:20" ht="15.5" x14ac:dyDescent="0.35">
      <c r="C69" t="s">
        <v>98</v>
      </c>
      <c r="D69" s="5">
        <v>-5773113191</v>
      </c>
      <c r="E69" s="5">
        <v>-7653266756</v>
      </c>
      <c r="F69" s="5">
        <v>145799317</v>
      </c>
      <c r="G69" s="5">
        <v>3595024791</v>
      </c>
      <c r="I69" s="5">
        <v>54045398896</v>
      </c>
      <c r="J69" s="5">
        <v>-8527052677</v>
      </c>
      <c r="K69" s="5">
        <v>-32520012447</v>
      </c>
      <c r="L69" s="5">
        <v>-57766381150</v>
      </c>
      <c r="M69" s="5">
        <v>49013804055</v>
      </c>
      <c r="N69" s="5">
        <v>5264096314</v>
      </c>
      <c r="O69" s="5">
        <v>-2888496386</v>
      </c>
      <c r="P69" s="5">
        <v>-11951225685</v>
      </c>
      <c r="Q69" s="5">
        <v>13636411549</v>
      </c>
      <c r="R69" s="5">
        <v>-6027518910</v>
      </c>
      <c r="S69" s="5">
        <v>1566151633</v>
      </c>
      <c r="T69" s="5">
        <v>-6098322961</v>
      </c>
    </row>
    <row r="70" spans="2:20" ht="15.5" x14ac:dyDescent="0.35">
      <c r="C70" t="s">
        <v>99</v>
      </c>
      <c r="D70" s="5">
        <v>-1191703932</v>
      </c>
      <c r="E70" s="5">
        <v>-743974175</v>
      </c>
      <c r="F70" s="5">
        <v>1862322485</v>
      </c>
      <c r="G70" s="5">
        <v>10874128518</v>
      </c>
      <c r="I70" s="5">
        <v>67207750362</v>
      </c>
      <c r="J70" s="5">
        <v>-1051844603</v>
      </c>
      <c r="K70" s="5">
        <v>-26040949058</v>
      </c>
      <c r="L70" s="5">
        <v>-49102831798</v>
      </c>
      <c r="M70" s="5">
        <v>61322819487</v>
      </c>
      <c r="N70" s="5">
        <v>11475742070</v>
      </c>
      <c r="O70" s="5">
        <v>18917533645</v>
      </c>
      <c r="P70" s="5">
        <v>-8003567762</v>
      </c>
      <c r="Q70" s="5">
        <v>22451190209</v>
      </c>
      <c r="R70" s="5">
        <v>1964846244</v>
      </c>
      <c r="S70" s="5">
        <v>18538794389</v>
      </c>
      <c r="T70" s="5">
        <v>2201481929</v>
      </c>
    </row>
    <row r="71" spans="2:20" ht="15.5" x14ac:dyDescent="0.35">
      <c r="C71" t="s">
        <v>100</v>
      </c>
      <c r="D71" s="5">
        <v>4581409259</v>
      </c>
      <c r="E71" s="5">
        <v>6909292581</v>
      </c>
      <c r="F71" s="5">
        <v>1716523168</v>
      </c>
      <c r="G71" s="5">
        <v>7279103727</v>
      </c>
      <c r="I71" s="5">
        <v>13162351466</v>
      </c>
      <c r="J71" s="5">
        <v>7475208074</v>
      </c>
      <c r="K71" s="5">
        <v>6479063389</v>
      </c>
      <c r="L71" s="5">
        <v>8663549352</v>
      </c>
      <c r="M71" s="5">
        <v>12309015432</v>
      </c>
      <c r="N71" s="5">
        <v>6211645756</v>
      </c>
      <c r="O71" s="5">
        <v>21806030031</v>
      </c>
      <c r="P71" s="5">
        <v>3947657923</v>
      </c>
      <c r="Q71" s="5">
        <v>8814778660</v>
      </c>
      <c r="R71" s="5">
        <v>7992365154</v>
      </c>
      <c r="S71" s="5">
        <v>16972642756</v>
      </c>
      <c r="T71" s="5">
        <v>8299804890</v>
      </c>
    </row>
    <row r="72" spans="2:20" ht="15.5" x14ac:dyDescent="0.35">
      <c r="C72" t="s">
        <v>8</v>
      </c>
      <c r="D72" s="5">
        <v>-1191703932</v>
      </c>
      <c r="E72" s="5">
        <v>-743974175</v>
      </c>
      <c r="F72" s="5">
        <v>1862322485</v>
      </c>
      <c r="G72" s="5">
        <v>10874128518</v>
      </c>
      <c r="I72" s="5">
        <v>67207750362</v>
      </c>
      <c r="J72" s="5">
        <v>-1051844603</v>
      </c>
      <c r="K72" s="5">
        <v>-26040949058</v>
      </c>
      <c r="L72" s="5">
        <v>-49102831798</v>
      </c>
      <c r="M72" s="5">
        <v>61322819487</v>
      </c>
      <c r="N72" s="5">
        <v>11475742070</v>
      </c>
      <c r="O72" s="5">
        <v>18917533645</v>
      </c>
      <c r="P72" s="5">
        <v>-8003567762</v>
      </c>
      <c r="Q72" s="5">
        <v>22451190209</v>
      </c>
      <c r="R72" s="5">
        <v>1964846244</v>
      </c>
      <c r="S72" s="5">
        <v>18538794389</v>
      </c>
      <c r="T72" s="5">
        <v>2201481929</v>
      </c>
    </row>
    <row r="73" spans="2:20" ht="15.5" x14ac:dyDescent="0.35">
      <c r="C73" t="s">
        <v>101</v>
      </c>
    </row>
    <row r="74" spans="2:20" ht="15.5" x14ac:dyDescent="0.35">
      <c r="C74" t="s">
        <v>102</v>
      </c>
      <c r="D74" s="5">
        <v>4581409259</v>
      </c>
      <c r="E74" s="5">
        <v>6909292581</v>
      </c>
      <c r="F74" s="5">
        <v>1716523168</v>
      </c>
      <c r="G74" s="5">
        <v>7279103727</v>
      </c>
      <c r="I74" s="5">
        <v>13162351466</v>
      </c>
      <c r="J74" s="5">
        <v>7475208074</v>
      </c>
      <c r="K74" s="5">
        <v>6479063389</v>
      </c>
      <c r="L74" s="5">
        <v>8663549352</v>
      </c>
      <c r="M74" s="5">
        <v>12309015432</v>
      </c>
      <c r="N74" s="5">
        <v>6211645756</v>
      </c>
      <c r="O74" s="5">
        <v>21806030031</v>
      </c>
      <c r="P74" s="5">
        <v>3947657923</v>
      </c>
      <c r="Q74" s="5">
        <v>8814778660</v>
      </c>
      <c r="R74" s="5">
        <v>7992365154</v>
      </c>
      <c r="S74" s="5">
        <v>16972642756</v>
      </c>
      <c r="T74" s="5">
        <v>8299804890</v>
      </c>
    </row>
    <row r="75" spans="2:20" ht="15.5" x14ac:dyDescent="0.35">
      <c r="C75" t="s">
        <v>103</v>
      </c>
      <c r="D75" s="5">
        <v>-1191703932</v>
      </c>
      <c r="E75" s="5">
        <v>-743974175</v>
      </c>
      <c r="F75" s="5">
        <v>1862322485</v>
      </c>
      <c r="G75" s="5">
        <v>10874128518</v>
      </c>
      <c r="I75" s="5">
        <v>67207750362</v>
      </c>
      <c r="J75" s="5">
        <v>-1051844603</v>
      </c>
      <c r="K75" s="5">
        <v>-26040949058</v>
      </c>
      <c r="L75" s="5">
        <v>-49102831798</v>
      </c>
      <c r="M75" s="5">
        <v>61322819487</v>
      </c>
      <c r="N75" s="5">
        <v>11475742070</v>
      </c>
      <c r="O75" s="5">
        <v>18917533645</v>
      </c>
      <c r="P75" s="5">
        <v>-8003567762</v>
      </c>
      <c r="Q75" s="5">
        <v>22451190209</v>
      </c>
      <c r="R75" s="5">
        <v>1964846244</v>
      </c>
      <c r="S75" s="5">
        <v>18538794389</v>
      </c>
      <c r="T75" s="5">
        <v>2201481929</v>
      </c>
    </row>
    <row r="76" spans="2:20" ht="15.5" x14ac:dyDescent="0.35">
      <c r="C76" t="s">
        <v>104</v>
      </c>
      <c r="D76" s="5">
        <v>-1191703932</v>
      </c>
      <c r="E76" s="5">
        <v>-743974175</v>
      </c>
      <c r="F76" s="5">
        <v>1862322485</v>
      </c>
      <c r="G76" s="5">
        <v>10874128518</v>
      </c>
      <c r="I76" s="5">
        <v>67207750362</v>
      </c>
      <c r="J76" s="5">
        <v>-1051844603</v>
      </c>
      <c r="K76" s="5">
        <v>-26040949058</v>
      </c>
      <c r="L76" s="5">
        <v>-49102831798</v>
      </c>
      <c r="M76" s="5">
        <v>61322819487</v>
      </c>
      <c r="N76" s="5">
        <v>11475742070</v>
      </c>
      <c r="O76" s="5">
        <v>18917533645</v>
      </c>
      <c r="P76" s="5">
        <v>-8003567762</v>
      </c>
      <c r="Q76" s="5">
        <v>22451190209</v>
      </c>
      <c r="R76" s="5">
        <v>1964846244</v>
      </c>
      <c r="S76" s="5">
        <v>18538794389</v>
      </c>
      <c r="T76" s="5">
        <v>2201481929</v>
      </c>
    </row>
    <row r="78" spans="2:20" ht="15.5" x14ac:dyDescent="0.35">
      <c r="B78" t="s">
        <v>105</v>
      </c>
      <c r="C78" t="s">
        <v>106</v>
      </c>
    </row>
    <row r="79" spans="2:20" ht="15.5" x14ac:dyDescent="0.35">
      <c r="C79" t="s">
        <v>20</v>
      </c>
    </row>
    <row r="80" spans="2:20" ht="15.5" x14ac:dyDescent="0.35">
      <c r="C80" t="s">
        <v>85</v>
      </c>
      <c r="D80" s="5">
        <v>-8081552449</v>
      </c>
      <c r="E80" s="5">
        <v>-2310279415</v>
      </c>
      <c r="F80" s="5">
        <v>5340104474</v>
      </c>
      <c r="G80" s="5">
        <v>5069912224</v>
      </c>
      <c r="I80" s="5">
        <v>5340104474</v>
      </c>
      <c r="J80" s="5">
        <v>-48828435818</v>
      </c>
      <c r="K80" s="5">
        <v>-40293141489</v>
      </c>
      <c r="L80" s="5">
        <v>-7778132970</v>
      </c>
      <c r="M80" s="5">
        <v>49985247875</v>
      </c>
      <c r="N80" s="5">
        <v>1128037739</v>
      </c>
      <c r="O80" s="5">
        <v>-4140343473</v>
      </c>
      <c r="P80" s="5">
        <v>-1310720571</v>
      </c>
      <c r="Q80" s="5">
        <v>10809783458</v>
      </c>
      <c r="R80" s="5">
        <v>-2825414247</v>
      </c>
      <c r="S80" s="5">
        <v>3202104663</v>
      </c>
      <c r="T80" s="5">
        <v>1616182941</v>
      </c>
    </row>
    <row r="81" spans="3:20" ht="15.5" x14ac:dyDescent="0.35">
      <c r="C81" t="s">
        <v>877</v>
      </c>
      <c r="D81" s="5">
        <v>2475087586</v>
      </c>
      <c r="E81" s="5">
        <v>4966389017</v>
      </c>
      <c r="F81" s="5">
        <v>1251428180</v>
      </c>
      <c r="G81" s="5">
        <v>2975578346</v>
      </c>
      <c r="I81" s="5">
        <v>1251428180</v>
      </c>
      <c r="J81" s="5">
        <v>1254672807</v>
      </c>
      <c r="K81" s="5">
        <v>3162408112</v>
      </c>
      <c r="L81" s="5">
        <v>6224774666</v>
      </c>
      <c r="M81" s="5">
        <v>4191422955</v>
      </c>
      <c r="N81" s="5">
        <v>4445852808</v>
      </c>
      <c r="O81" s="5">
        <v>2143712050</v>
      </c>
      <c r="P81" s="5">
        <v>2018400502</v>
      </c>
      <c r="Q81" s="5">
        <v>2476004813</v>
      </c>
      <c r="R81" s="5">
        <v>1875646444</v>
      </c>
      <c r="S81" s="5">
        <v>2520936305</v>
      </c>
      <c r="T81" s="5">
        <v>1981635437</v>
      </c>
    </row>
    <row r="82" spans="3:20" ht="15.5" x14ac:dyDescent="0.35">
      <c r="C82" t="s">
        <v>980</v>
      </c>
      <c r="D82" s="5">
        <v>13785440000</v>
      </c>
      <c r="E82" s="5">
        <v>13159440000</v>
      </c>
      <c r="F82" s="5">
        <v>13400000000</v>
      </c>
      <c r="G82" s="5">
        <v>12702800000</v>
      </c>
      <c r="I82" s="5">
        <v>13400000000</v>
      </c>
      <c r="J82" s="5">
        <v>39003180000</v>
      </c>
      <c r="K82" s="5">
        <v>50383200000</v>
      </c>
      <c r="L82" s="5">
        <v>26300000000</v>
      </c>
      <c r="M82" s="5">
        <v>20700000000</v>
      </c>
      <c r="N82" s="5">
        <v>27200000000</v>
      </c>
      <c r="O82" s="5">
        <v>38195050500</v>
      </c>
      <c r="P82" s="5">
        <v>52696200000</v>
      </c>
      <c r="Q82" s="5">
        <v>36354800000</v>
      </c>
      <c r="R82" s="5">
        <v>59000000000</v>
      </c>
      <c r="S82" s="5">
        <v>62000000000</v>
      </c>
      <c r="T82" s="5">
        <v>40246543299</v>
      </c>
    </row>
    <row r="83" spans="3:20" ht="15.5" x14ac:dyDescent="0.35">
      <c r="C83" t="s">
        <v>981</v>
      </c>
      <c r="D83" s="5">
        <v>202646945300</v>
      </c>
      <c r="E83" s="5">
        <v>207651406700</v>
      </c>
      <c r="F83" s="5">
        <v>212994080600</v>
      </c>
      <c r="G83" s="5">
        <v>194392081500</v>
      </c>
      <c r="I83" s="5">
        <v>212994080600</v>
      </c>
      <c r="J83" s="5">
        <v>70598775000</v>
      </c>
      <c r="K83" s="5">
        <v>48776000000</v>
      </c>
      <c r="L83" s="5">
        <v>75269800000</v>
      </c>
      <c r="M83" s="5">
        <v>68317800000</v>
      </c>
      <c r="N83" s="5">
        <v>148914617746</v>
      </c>
      <c r="O83" s="5">
        <v>147767266661</v>
      </c>
      <c r="P83" s="5">
        <v>132402308372</v>
      </c>
      <c r="Q83" s="5">
        <v>140963180410</v>
      </c>
      <c r="R83" s="5">
        <v>93477629351</v>
      </c>
      <c r="S83" s="5">
        <v>105808399420</v>
      </c>
      <c r="T83" s="5">
        <v>65255402370</v>
      </c>
    </row>
    <row r="84" spans="3:20" ht="15.5" x14ac:dyDescent="0.35">
      <c r="C84" t="s">
        <v>982</v>
      </c>
      <c r="D84" s="5">
        <v>219796424203</v>
      </c>
      <c r="E84" s="5">
        <v>225645003189</v>
      </c>
      <c r="F84" s="5">
        <v>229797792808</v>
      </c>
      <c r="G84" s="5">
        <v>215521858008</v>
      </c>
      <c r="I84" s="5">
        <v>229797792808</v>
      </c>
      <c r="J84" s="5">
        <v>122752678571</v>
      </c>
      <c r="K84" s="5">
        <v>107198089400</v>
      </c>
      <c r="L84" s="5">
        <v>165590148533</v>
      </c>
      <c r="M84" s="5">
        <v>214823463830</v>
      </c>
      <c r="N84" s="5">
        <v>150909852004</v>
      </c>
      <c r="O84" s="5">
        <v>150883374661</v>
      </c>
      <c r="P84" s="5">
        <v>132492308372</v>
      </c>
      <c r="Q84" s="5">
        <v>159103180410</v>
      </c>
      <c r="R84" s="5">
        <v>107967629351</v>
      </c>
      <c r="S84" s="5">
        <v>105898399420</v>
      </c>
      <c r="T84" s="5">
        <v>66961585311</v>
      </c>
    </row>
    <row r="85" spans="3:20" ht="15.5" x14ac:dyDescent="0.35">
      <c r="C85" t="s">
        <v>983</v>
      </c>
    </row>
    <row r="86" spans="3:20" ht="15.5" x14ac:dyDescent="0.35">
      <c r="C86" t="s">
        <v>111</v>
      </c>
      <c r="R86" s="5">
        <v>3743316798</v>
      </c>
      <c r="S86" s="5">
        <v>2545478426</v>
      </c>
      <c r="T86" s="5">
        <v>3131025558</v>
      </c>
    </row>
    <row r="87" spans="3:20" ht="15.5" x14ac:dyDescent="0.35">
      <c r="C87" t="s">
        <v>110</v>
      </c>
    </row>
    <row r="88" spans="3:20" ht="15.5" x14ac:dyDescent="0.35">
      <c r="C88" t="s">
        <v>984</v>
      </c>
      <c r="D88" s="5">
        <v>1770143186</v>
      </c>
      <c r="E88" s="5">
        <v>17796923858</v>
      </c>
      <c r="F88" s="5">
        <v>19932454989</v>
      </c>
      <c r="G88" s="5">
        <v>32243400441</v>
      </c>
      <c r="I88" s="5">
        <v>19932454989</v>
      </c>
      <c r="J88" s="5">
        <v>23416919537</v>
      </c>
      <c r="K88" s="5">
        <v>20877711294</v>
      </c>
      <c r="L88" s="5">
        <v>27630953203</v>
      </c>
      <c r="M88" s="5">
        <v>34248304093</v>
      </c>
      <c r="N88" s="5">
        <v>54390165289</v>
      </c>
      <c r="O88" s="5">
        <v>22547085607</v>
      </c>
      <c r="P88" s="5">
        <v>14309593114</v>
      </c>
      <c r="Q88" s="5">
        <v>11980224149</v>
      </c>
      <c r="R88" s="5">
        <v>23787233657</v>
      </c>
      <c r="S88" s="5">
        <v>15223352425</v>
      </c>
      <c r="T88" s="5">
        <v>9180361529</v>
      </c>
    </row>
    <row r="89" spans="3:20" ht="15.5" x14ac:dyDescent="0.35">
      <c r="C89" t="s">
        <v>113</v>
      </c>
    </row>
    <row r="90" spans="3:20" ht="15.5" x14ac:dyDescent="0.35">
      <c r="C90" t="s">
        <v>390</v>
      </c>
      <c r="D90" s="5">
        <v>6369940503</v>
      </c>
      <c r="E90" s="5">
        <v>5480041499</v>
      </c>
      <c r="F90" s="5">
        <v>5750989243</v>
      </c>
      <c r="G90" s="5">
        <v>5191635416</v>
      </c>
      <c r="I90" s="5">
        <v>5750989243</v>
      </c>
      <c r="J90" s="5">
        <v>1232320119</v>
      </c>
      <c r="K90" s="5">
        <v>789612375</v>
      </c>
      <c r="L90" s="5">
        <v>1567441601</v>
      </c>
      <c r="M90" s="5">
        <v>2397816704</v>
      </c>
      <c r="N90" s="5">
        <v>2253526422</v>
      </c>
      <c r="O90" s="5">
        <v>2885606787</v>
      </c>
      <c r="P90" s="5">
        <v>4897545454</v>
      </c>
      <c r="Q90" s="5">
        <v>13518270213</v>
      </c>
    </row>
    <row r="91" spans="3:20" ht="15.5" x14ac:dyDescent="0.35">
      <c r="C91" t="s">
        <v>985</v>
      </c>
      <c r="K91" s="5">
        <v>5658135545</v>
      </c>
      <c r="L91" s="5">
        <v>3570718739</v>
      </c>
      <c r="M91" s="5">
        <v>6835481980</v>
      </c>
      <c r="N91" s="5">
        <v>10151962791</v>
      </c>
      <c r="O91" s="5">
        <v>1056079345</v>
      </c>
      <c r="P91" s="5">
        <v>1051739853</v>
      </c>
      <c r="Q91" s="5">
        <v>2560757275</v>
      </c>
      <c r="R91" s="5">
        <v>12670236965</v>
      </c>
      <c r="S91" s="5">
        <v>6355345030</v>
      </c>
      <c r="T91" s="5">
        <v>52896337</v>
      </c>
    </row>
    <row r="92" spans="3:20" ht="15.5" x14ac:dyDescent="0.35">
      <c r="C92" t="s">
        <v>881</v>
      </c>
      <c r="D92" s="5">
        <v>31892923390</v>
      </c>
      <c r="E92" s="5">
        <v>45315914050</v>
      </c>
      <c r="F92" s="5">
        <v>60214281443</v>
      </c>
      <c r="G92" s="5">
        <v>57564861667</v>
      </c>
      <c r="I92" s="5">
        <v>60214281443</v>
      </c>
      <c r="J92" s="5">
        <v>41693437528</v>
      </c>
      <c r="K92" s="5">
        <v>46597156163</v>
      </c>
      <c r="L92" s="5">
        <v>59728079500</v>
      </c>
      <c r="M92" s="5">
        <v>64307436165</v>
      </c>
      <c r="N92" s="5">
        <v>67400947254</v>
      </c>
      <c r="O92" s="5">
        <v>60108697573</v>
      </c>
      <c r="P92" s="5">
        <v>48106717662</v>
      </c>
      <c r="Q92" s="5">
        <v>22456935533</v>
      </c>
      <c r="R92" s="5">
        <v>20671239877</v>
      </c>
      <c r="S92" s="5">
        <v>15042913357</v>
      </c>
      <c r="T92" s="5">
        <v>26272143775</v>
      </c>
    </row>
    <row r="93" spans="3:20" ht="15.5" x14ac:dyDescent="0.35">
      <c r="C93" t="s">
        <v>119</v>
      </c>
      <c r="D93" s="5">
        <v>156626268</v>
      </c>
      <c r="E93" s="5">
        <v>156626268</v>
      </c>
      <c r="F93" s="5">
        <v>156626268</v>
      </c>
      <c r="G93" s="5">
        <v>729781143</v>
      </c>
      <c r="I93" s="5">
        <v>156626268</v>
      </c>
      <c r="J93" s="5">
        <v>729781143</v>
      </c>
      <c r="K93" s="5">
        <v>754418938</v>
      </c>
      <c r="L93" s="5">
        <v>550863887</v>
      </c>
      <c r="M93" s="5">
        <v>1027850636</v>
      </c>
      <c r="N93" s="5">
        <v>95499268</v>
      </c>
      <c r="O93" s="5">
        <v>1765705167</v>
      </c>
      <c r="P93" s="5">
        <v>704184709</v>
      </c>
      <c r="R93" s="5">
        <v>161129208</v>
      </c>
      <c r="S93" s="5">
        <v>95004898</v>
      </c>
      <c r="T93" s="5">
        <v>47249487</v>
      </c>
    </row>
    <row r="94" spans="3:20" ht="15.5" x14ac:dyDescent="0.35">
      <c r="C94" t="s">
        <v>121</v>
      </c>
      <c r="D94" s="5">
        <v>1734286619</v>
      </c>
      <c r="E94" s="5">
        <v>1564288491</v>
      </c>
      <c r="F94" s="5">
        <v>1275989830</v>
      </c>
      <c r="G94" s="5">
        <v>1353815675</v>
      </c>
      <c r="I94" s="5">
        <v>1275989830</v>
      </c>
      <c r="J94" s="5">
        <v>1305120178</v>
      </c>
      <c r="K94" s="5">
        <v>1816655427</v>
      </c>
      <c r="L94" s="5">
        <v>2650799620</v>
      </c>
      <c r="M94" s="5">
        <v>4433003494</v>
      </c>
      <c r="N94" s="5">
        <v>3518827068</v>
      </c>
      <c r="O94" s="5">
        <v>2050262917</v>
      </c>
      <c r="P94" s="5">
        <v>1162886570</v>
      </c>
      <c r="Q94" s="5">
        <v>1391799788</v>
      </c>
      <c r="R94" s="5">
        <v>1635610624</v>
      </c>
      <c r="S94" s="5">
        <v>629879500</v>
      </c>
      <c r="T94" s="5">
        <v>983888166</v>
      </c>
    </row>
    <row r="95" spans="3:20" ht="15.5" x14ac:dyDescent="0.35">
      <c r="C95" t="s">
        <v>127</v>
      </c>
      <c r="D95" s="5">
        <v>280837860379</v>
      </c>
      <c r="E95" s="5">
        <v>316476518704</v>
      </c>
      <c r="F95" s="5">
        <v>334277570905</v>
      </c>
      <c r="G95" s="5">
        <v>330834054988</v>
      </c>
      <c r="I95" s="5">
        <v>334277570905</v>
      </c>
      <c r="J95" s="5">
        <v>235001576843</v>
      </c>
      <c r="K95" s="5">
        <v>242935248490</v>
      </c>
      <c r="L95" s="5">
        <v>297046208202</v>
      </c>
      <c r="M95" s="5">
        <v>356588372475</v>
      </c>
      <c r="N95" s="5">
        <v>322342387320</v>
      </c>
      <c r="O95" s="5">
        <v>284170955431</v>
      </c>
      <c r="P95" s="5">
        <v>262118630829</v>
      </c>
      <c r="Q95" s="5">
        <v>253642764681</v>
      </c>
      <c r="R95" s="5">
        <v>233874624756</v>
      </c>
      <c r="S95" s="5">
        <v>210608052893</v>
      </c>
      <c r="T95" s="5">
        <v>158172628863</v>
      </c>
    </row>
    <row r="96" spans="3:20" ht="15.5" x14ac:dyDescent="0.35">
      <c r="C96" t="s">
        <v>224</v>
      </c>
      <c r="T96" s="5">
        <v>38171858</v>
      </c>
    </row>
    <row r="97" spans="3:20" ht="15.5" x14ac:dyDescent="0.35">
      <c r="C97" t="s">
        <v>128</v>
      </c>
    </row>
    <row r="98" spans="3:20" ht="15.5" x14ac:dyDescent="0.35">
      <c r="C98" t="s">
        <v>129</v>
      </c>
    </row>
    <row r="99" spans="3:20" ht="15.5" x14ac:dyDescent="0.35">
      <c r="C99" t="s">
        <v>890</v>
      </c>
      <c r="K99" s="5">
        <v>120516442</v>
      </c>
      <c r="L99" s="5">
        <v>6129136977</v>
      </c>
      <c r="M99" s="5">
        <v>190685183</v>
      </c>
      <c r="N99" s="5">
        <v>31231096</v>
      </c>
      <c r="O99" s="5">
        <v>1113531655</v>
      </c>
      <c r="P99" s="5">
        <v>254845526</v>
      </c>
      <c r="Q99" s="5">
        <v>391337584</v>
      </c>
      <c r="R99" s="5">
        <v>62684859</v>
      </c>
      <c r="S99" s="5">
        <v>617555858</v>
      </c>
      <c r="T99" s="5">
        <v>7406286</v>
      </c>
    </row>
    <row r="100" spans="3:20" ht="15.5" x14ac:dyDescent="0.35">
      <c r="C100" t="s">
        <v>891</v>
      </c>
      <c r="D100" s="5">
        <v>10739462123</v>
      </c>
      <c r="E100" s="5">
        <v>25601920817</v>
      </c>
      <c r="F100" s="5">
        <v>25755867514</v>
      </c>
      <c r="G100" s="5">
        <v>39343853065</v>
      </c>
      <c r="I100" s="5">
        <v>25755867514</v>
      </c>
      <c r="J100" s="5">
        <v>26933245402</v>
      </c>
      <c r="K100" s="5">
        <v>20038369687</v>
      </c>
      <c r="L100" s="5">
        <v>19232623426</v>
      </c>
      <c r="M100" s="5">
        <v>26645445067</v>
      </c>
      <c r="N100" s="5">
        <v>48033632126</v>
      </c>
      <c r="O100" s="5">
        <v>15714696825</v>
      </c>
      <c r="P100" s="5">
        <v>13192218204</v>
      </c>
      <c r="Q100" s="5">
        <v>7265174708</v>
      </c>
      <c r="R100" s="5">
        <v>13668364576</v>
      </c>
      <c r="S100" s="5">
        <v>9096291598</v>
      </c>
      <c r="T100" s="5">
        <v>6410979055</v>
      </c>
    </row>
    <row r="101" spans="3:20" ht="15.5" x14ac:dyDescent="0.35">
      <c r="C101" t="s">
        <v>986</v>
      </c>
      <c r="D101" s="5">
        <v>10739462123</v>
      </c>
      <c r="E101" s="5">
        <v>25601920817</v>
      </c>
      <c r="F101" s="5">
        <v>25755867514</v>
      </c>
      <c r="G101" s="5">
        <v>39343853065</v>
      </c>
      <c r="I101" s="5">
        <v>25755867514</v>
      </c>
      <c r="J101" s="5">
        <v>26933245402</v>
      </c>
      <c r="K101" s="5">
        <v>20038369687</v>
      </c>
      <c r="L101" s="5">
        <v>19232623426</v>
      </c>
      <c r="M101" s="5">
        <v>26645445067</v>
      </c>
      <c r="N101" s="5">
        <v>48033632126</v>
      </c>
      <c r="O101" s="5">
        <v>15714696825</v>
      </c>
      <c r="P101" s="5">
        <v>13192218204</v>
      </c>
      <c r="Q101" s="5">
        <v>7265174708</v>
      </c>
      <c r="R101" s="5">
        <v>13668364576</v>
      </c>
      <c r="S101" s="5">
        <v>9096291598</v>
      </c>
      <c r="T101" s="5">
        <v>6410979055</v>
      </c>
    </row>
    <row r="102" spans="3:20" ht="15.5" x14ac:dyDescent="0.35">
      <c r="C102" t="s">
        <v>133</v>
      </c>
      <c r="D102" s="5">
        <v>1662387717</v>
      </c>
      <c r="E102" s="5">
        <v>2078170442</v>
      </c>
      <c r="F102" s="5">
        <v>1975099010</v>
      </c>
      <c r="G102" s="5">
        <v>2650050318</v>
      </c>
      <c r="I102" s="5">
        <v>1975099010</v>
      </c>
      <c r="J102" s="5">
        <v>2077697526</v>
      </c>
      <c r="K102" s="5">
        <v>1464904861</v>
      </c>
      <c r="L102" s="5">
        <v>2255474688</v>
      </c>
      <c r="M102" s="5">
        <v>2796953645</v>
      </c>
      <c r="N102" s="5">
        <v>1307422178</v>
      </c>
      <c r="O102" s="5">
        <v>2210647751</v>
      </c>
      <c r="P102" s="5">
        <v>1479674649</v>
      </c>
      <c r="Q102" s="5">
        <v>834102871</v>
      </c>
      <c r="R102" s="5">
        <v>738456137</v>
      </c>
      <c r="S102" s="5">
        <v>1868500</v>
      </c>
      <c r="T102" s="5">
        <v>154632500</v>
      </c>
    </row>
    <row r="103" spans="3:20" ht="15.5" x14ac:dyDescent="0.35">
      <c r="C103" t="s">
        <v>136</v>
      </c>
      <c r="D103" s="5">
        <v>361734729</v>
      </c>
      <c r="E103" s="5">
        <v>839814784</v>
      </c>
      <c r="F103" s="5">
        <v>828586544</v>
      </c>
      <c r="G103" s="5">
        <v>79733257</v>
      </c>
      <c r="I103" s="5">
        <v>828586544</v>
      </c>
      <c r="J103" s="5">
        <v>537956419</v>
      </c>
      <c r="K103" s="5">
        <v>167724376</v>
      </c>
      <c r="L103" s="5">
        <v>145922908</v>
      </c>
      <c r="M103" s="5">
        <v>129410281</v>
      </c>
      <c r="N103" s="5">
        <v>118292425</v>
      </c>
      <c r="O103" s="5">
        <v>220245414</v>
      </c>
      <c r="P103" s="5">
        <v>47146429</v>
      </c>
      <c r="Q103" s="5">
        <v>66390491</v>
      </c>
      <c r="R103" s="5">
        <v>184889985</v>
      </c>
      <c r="S103" s="5">
        <v>363205610</v>
      </c>
      <c r="T103" s="5">
        <v>47394751</v>
      </c>
    </row>
    <row r="104" spans="3:20" ht="15.5" x14ac:dyDescent="0.35">
      <c r="C104" t="s">
        <v>137</v>
      </c>
      <c r="D104" s="5">
        <v>2123222812</v>
      </c>
      <c r="E104" s="5">
        <v>2659590931</v>
      </c>
      <c r="F104" s="5">
        <v>3138248326</v>
      </c>
      <c r="G104" s="5">
        <v>2100806641</v>
      </c>
      <c r="I104" s="5">
        <v>3138248326</v>
      </c>
      <c r="J104" s="5">
        <v>2587492006</v>
      </c>
      <c r="K104" s="5">
        <v>2700535173</v>
      </c>
      <c r="L104" s="5">
        <v>2334203041</v>
      </c>
      <c r="M104" s="5">
        <v>2520062946</v>
      </c>
      <c r="N104" s="5">
        <v>1559857520</v>
      </c>
      <c r="O104" s="5">
        <v>1255311383</v>
      </c>
      <c r="P104" s="5">
        <v>1394049308</v>
      </c>
      <c r="Q104" s="5">
        <v>1130111842</v>
      </c>
      <c r="R104" s="5">
        <v>1472885309</v>
      </c>
      <c r="S104" s="5">
        <v>792239400</v>
      </c>
      <c r="T104" s="5">
        <v>438464852</v>
      </c>
    </row>
    <row r="105" spans="3:20" ht="15.5" x14ac:dyDescent="0.35">
      <c r="C105" t="s">
        <v>892</v>
      </c>
      <c r="D105" s="5">
        <v>33026132961</v>
      </c>
      <c r="E105" s="5">
        <v>51018898349</v>
      </c>
      <c r="F105" s="5">
        <v>67391602177</v>
      </c>
      <c r="G105" s="5">
        <v>64382500513</v>
      </c>
      <c r="I105" s="5">
        <v>67391602177</v>
      </c>
      <c r="J105" s="5">
        <v>46514224209</v>
      </c>
      <c r="K105" s="5">
        <v>57607323411</v>
      </c>
      <c r="L105" s="5">
        <v>74910800847</v>
      </c>
      <c r="M105" s="5">
        <v>77984423990</v>
      </c>
      <c r="N105" s="5">
        <v>81941158817</v>
      </c>
      <c r="O105" s="5">
        <v>74528634696</v>
      </c>
      <c r="P105" s="5">
        <v>63966665289</v>
      </c>
      <c r="Q105" s="5">
        <v>49783396747</v>
      </c>
      <c r="R105" s="5">
        <v>38873770760</v>
      </c>
      <c r="S105" s="5">
        <v>24101610746</v>
      </c>
      <c r="T105" s="5">
        <v>33353392283</v>
      </c>
    </row>
    <row r="106" spans="3:20" ht="15.5" x14ac:dyDescent="0.35">
      <c r="C106" t="s">
        <v>893</v>
      </c>
      <c r="R106" s="5">
        <v>13070183472</v>
      </c>
      <c r="S106" s="5">
        <v>6756257273</v>
      </c>
      <c r="T106" s="5">
        <v>17267688451</v>
      </c>
    </row>
    <row r="107" spans="3:20" ht="15.5" x14ac:dyDescent="0.35">
      <c r="C107" t="s">
        <v>894</v>
      </c>
      <c r="R107" s="5">
        <v>25803587288</v>
      </c>
      <c r="S107" s="5">
        <v>17345353473</v>
      </c>
      <c r="T107" s="5">
        <v>16085703832</v>
      </c>
    </row>
    <row r="108" spans="3:20" ht="15.5" x14ac:dyDescent="0.35">
      <c r="C108" t="s">
        <v>895</v>
      </c>
      <c r="D108" s="5">
        <v>33026132961</v>
      </c>
      <c r="E108" s="5">
        <v>51018898349</v>
      </c>
      <c r="F108" s="5">
        <v>67391602177</v>
      </c>
      <c r="G108" s="5">
        <v>64382500513</v>
      </c>
      <c r="I108" s="5">
        <v>67391602177</v>
      </c>
      <c r="J108" s="5">
        <v>46514224209</v>
      </c>
      <c r="K108" s="5">
        <v>57607323411</v>
      </c>
      <c r="L108" s="5">
        <v>74910800847</v>
      </c>
      <c r="M108" s="5">
        <v>77984423990</v>
      </c>
      <c r="N108" s="5">
        <v>81941158817</v>
      </c>
      <c r="O108" s="5">
        <v>74528634696</v>
      </c>
      <c r="P108" s="5">
        <v>63966665289</v>
      </c>
      <c r="Q108" s="5">
        <v>49783396747</v>
      </c>
      <c r="R108" s="5">
        <v>38873770760</v>
      </c>
      <c r="S108" s="5">
        <v>24101610746</v>
      </c>
      <c r="T108" s="5">
        <v>33353392283</v>
      </c>
    </row>
    <row r="109" spans="3:20" ht="15.5" x14ac:dyDescent="0.35">
      <c r="C109" t="s">
        <v>392</v>
      </c>
      <c r="R109" s="5">
        <v>7313652819</v>
      </c>
      <c r="S109" s="5">
        <v>8711922578</v>
      </c>
      <c r="T109" s="5">
        <v>7330110571</v>
      </c>
    </row>
    <row r="110" spans="3:20" ht="15.5" x14ac:dyDescent="0.35">
      <c r="C110" t="s">
        <v>393</v>
      </c>
      <c r="R110" s="5">
        <v>7313652819</v>
      </c>
      <c r="S110" s="5">
        <v>8711922578</v>
      </c>
      <c r="T110" s="5">
        <v>7330110571</v>
      </c>
    </row>
    <row r="111" spans="3:20" ht="15.5" x14ac:dyDescent="0.35">
      <c r="C111" t="s">
        <v>987</v>
      </c>
      <c r="T111" s="5">
        <v>21823470</v>
      </c>
    </row>
    <row r="112" spans="3:20" ht="15.5" x14ac:dyDescent="0.35">
      <c r="C112" t="s">
        <v>988</v>
      </c>
      <c r="T112" s="5">
        <v>21823470</v>
      </c>
    </row>
    <row r="113" spans="2:20" ht="15.5" x14ac:dyDescent="0.35">
      <c r="C113" t="s">
        <v>903</v>
      </c>
      <c r="Q113" s="5">
        <v>2793343850</v>
      </c>
    </row>
    <row r="114" spans="2:20" ht="15.5" x14ac:dyDescent="0.35">
      <c r="C114" t="s">
        <v>154</v>
      </c>
      <c r="D114" s="5">
        <v>50663845908</v>
      </c>
      <c r="E114" s="5">
        <v>85110800301</v>
      </c>
      <c r="F114" s="5">
        <v>102167878327</v>
      </c>
      <c r="G114" s="5">
        <v>112073494735</v>
      </c>
      <c r="I114" s="5">
        <v>102167878327</v>
      </c>
      <c r="J114" s="5">
        <v>82561284646</v>
      </c>
      <c r="K114" s="5">
        <v>89305716000</v>
      </c>
      <c r="L114" s="5">
        <v>110511030657</v>
      </c>
      <c r="M114" s="5">
        <v>115984412838</v>
      </c>
      <c r="N114" s="5">
        <v>138095296876</v>
      </c>
      <c r="O114" s="5">
        <v>97838690688</v>
      </c>
      <c r="P114" s="5">
        <v>82390315351</v>
      </c>
      <c r="Q114" s="5">
        <v>63740887119</v>
      </c>
      <c r="R114" s="5">
        <v>66608341403</v>
      </c>
      <c r="S114" s="5">
        <v>46028515784</v>
      </c>
      <c r="T114" s="5">
        <v>49087620658</v>
      </c>
    </row>
    <row r="115" spans="2:20" ht="15.5" x14ac:dyDescent="0.35">
      <c r="C115" t="s">
        <v>155</v>
      </c>
    </row>
    <row r="116" spans="2:20" ht="15.5" x14ac:dyDescent="0.35">
      <c r="C116" t="s">
        <v>156</v>
      </c>
      <c r="D116" s="5">
        <v>146057361600</v>
      </c>
      <c r="E116" s="5">
        <v>146057361600</v>
      </c>
      <c r="F116" s="5">
        <v>146057361600</v>
      </c>
      <c r="G116" s="5">
        <v>146057361600</v>
      </c>
      <c r="I116" s="5">
        <v>146057361600</v>
      </c>
      <c r="J116" s="5">
        <v>146057361600</v>
      </c>
      <c r="K116" s="5">
        <v>146057361600</v>
      </c>
      <c r="L116" s="5">
        <v>146057361600</v>
      </c>
      <c r="M116" s="5">
        <v>146057361600</v>
      </c>
      <c r="N116" s="5">
        <v>146057361600</v>
      </c>
      <c r="O116" s="5">
        <v>145660620100</v>
      </c>
      <c r="P116" s="5">
        <v>145358270000</v>
      </c>
      <c r="Q116" s="5">
        <v>145216690000</v>
      </c>
      <c r="R116" s="5">
        <v>145049050000</v>
      </c>
      <c r="S116" s="5">
        <v>145049050000</v>
      </c>
      <c r="T116" s="5">
        <v>100000000000</v>
      </c>
    </row>
    <row r="117" spans="2:20" ht="15.5" x14ac:dyDescent="0.35">
      <c r="C117" t="s">
        <v>157</v>
      </c>
      <c r="D117" s="5">
        <v>12640115696</v>
      </c>
      <c r="E117" s="5">
        <v>12640115696</v>
      </c>
      <c r="F117" s="5">
        <v>12640115696</v>
      </c>
      <c r="G117" s="5">
        <v>178465676</v>
      </c>
      <c r="I117" s="5">
        <v>12640115696</v>
      </c>
      <c r="J117" s="5">
        <v>178465676</v>
      </c>
      <c r="K117" s="5">
        <v>178465676</v>
      </c>
      <c r="L117" s="5">
        <v>178465676</v>
      </c>
      <c r="M117" s="5">
        <v>178465676</v>
      </c>
      <c r="N117" s="5">
        <v>178465676</v>
      </c>
      <c r="O117" s="5">
        <v>138791526</v>
      </c>
      <c r="P117" s="5">
        <v>108556516</v>
      </c>
      <c r="Q117" s="5">
        <v>94398516</v>
      </c>
      <c r="R117" s="5">
        <v>77634516</v>
      </c>
      <c r="S117" s="5">
        <v>-644265484</v>
      </c>
    </row>
    <row r="118" spans="2:20" ht="15.5" x14ac:dyDescent="0.35">
      <c r="C118" t="s">
        <v>158</v>
      </c>
      <c r="D118" s="5">
        <v>79558089624</v>
      </c>
      <c r="E118" s="5">
        <v>74978520522</v>
      </c>
      <c r="F118" s="5">
        <v>68072110808</v>
      </c>
      <c r="G118" s="5">
        <v>67454820753</v>
      </c>
      <c r="I118" s="5">
        <v>68072110808</v>
      </c>
      <c r="J118" s="5">
        <v>55032900738</v>
      </c>
      <c r="K118" s="5">
        <v>47686846703</v>
      </c>
      <c r="L118" s="5">
        <v>48077483239</v>
      </c>
      <c r="M118" s="5">
        <v>44382884486</v>
      </c>
      <c r="N118" s="5">
        <v>36883225429</v>
      </c>
      <c r="O118" s="5">
        <v>44673196590</v>
      </c>
      <c r="P118" s="5">
        <v>35572209533</v>
      </c>
      <c r="Q118" s="5">
        <v>33781005588</v>
      </c>
      <c r="R118" s="5">
        <v>24965013084</v>
      </c>
      <c r="S118" s="5">
        <v>16972647930</v>
      </c>
      <c r="T118" s="5">
        <v>7430653405</v>
      </c>
    </row>
    <row r="119" spans="2:20" ht="15.5" x14ac:dyDescent="0.35">
      <c r="C119" t="s">
        <v>159</v>
      </c>
      <c r="D119" s="5">
        <v>20000000000</v>
      </c>
      <c r="E119" s="5">
        <v>19000000000</v>
      </c>
      <c r="F119" s="5">
        <v>19000000000</v>
      </c>
      <c r="G119" s="5">
        <v>19000000000</v>
      </c>
      <c r="I119" s="5">
        <v>19000000000</v>
      </c>
      <c r="J119" s="5">
        <v>18000000000</v>
      </c>
      <c r="K119" s="5">
        <v>18000000000</v>
      </c>
      <c r="L119" s="5">
        <v>17000000000</v>
      </c>
      <c r="M119" s="5">
        <v>16000000000</v>
      </c>
      <c r="N119" s="5">
        <v>15000000000</v>
      </c>
      <c r="O119" s="5">
        <v>13000000000</v>
      </c>
      <c r="P119" s="5">
        <v>3000000000</v>
      </c>
      <c r="Q119" s="5">
        <v>2000000000</v>
      </c>
    </row>
    <row r="120" spans="2:20" ht="15.5" x14ac:dyDescent="0.35">
      <c r="C120" t="s">
        <v>160</v>
      </c>
      <c r="D120" s="5">
        <v>59558089624</v>
      </c>
      <c r="E120" s="5">
        <v>55978520522</v>
      </c>
      <c r="F120" s="5">
        <v>49072110808</v>
      </c>
      <c r="G120" s="5">
        <v>48454820753</v>
      </c>
      <c r="I120" s="5">
        <v>49072110808</v>
      </c>
      <c r="J120" s="5">
        <v>37032900738</v>
      </c>
      <c r="K120" s="5">
        <v>29686846703</v>
      </c>
      <c r="L120" s="5">
        <v>31077483239</v>
      </c>
      <c r="M120" s="5">
        <v>28382884486</v>
      </c>
      <c r="N120" s="5">
        <v>21883225429</v>
      </c>
      <c r="O120" s="5">
        <v>31673196590</v>
      </c>
      <c r="P120" s="5">
        <v>32572209533</v>
      </c>
      <c r="Q120" s="5">
        <v>31781005588</v>
      </c>
    </row>
    <row r="121" spans="2:20" ht="15.5" x14ac:dyDescent="0.35">
      <c r="C121" t="s">
        <v>161</v>
      </c>
      <c r="D121" s="5">
        <v>79558089624</v>
      </c>
      <c r="E121" s="5">
        <v>74978520522</v>
      </c>
      <c r="F121" s="5">
        <v>68072110808</v>
      </c>
      <c r="G121" s="5">
        <v>67454820753</v>
      </c>
      <c r="I121" s="5">
        <v>68072110808</v>
      </c>
      <c r="J121" s="5">
        <v>55032900738</v>
      </c>
      <c r="K121" s="5">
        <v>47686846703</v>
      </c>
      <c r="L121" s="5">
        <v>48077483239</v>
      </c>
      <c r="M121" s="5">
        <v>44382884486</v>
      </c>
      <c r="N121" s="5">
        <v>36883225429</v>
      </c>
      <c r="O121" s="5">
        <v>44673196590</v>
      </c>
      <c r="P121" s="5">
        <v>35572209533</v>
      </c>
      <c r="Q121" s="5">
        <v>33781005588</v>
      </c>
      <c r="R121" s="5">
        <v>24965013084</v>
      </c>
      <c r="S121" s="5">
        <v>16972647930</v>
      </c>
      <c r="T121" s="5">
        <v>7430653405</v>
      </c>
    </row>
    <row r="122" spans="2:20" ht="15.5" x14ac:dyDescent="0.35">
      <c r="C122" t="s">
        <v>10</v>
      </c>
      <c r="D122" s="5">
        <v>230174014471</v>
      </c>
      <c r="E122" s="5">
        <v>231365718403</v>
      </c>
      <c r="F122" s="5">
        <v>232109692578</v>
      </c>
      <c r="G122" s="5">
        <v>218760560253</v>
      </c>
      <c r="I122" s="5">
        <v>232109692578</v>
      </c>
      <c r="J122" s="5">
        <v>152440292196</v>
      </c>
      <c r="K122" s="5">
        <v>153629532490</v>
      </c>
      <c r="L122" s="5">
        <v>186535177545</v>
      </c>
      <c r="M122" s="5">
        <v>240603959637</v>
      </c>
      <c r="N122" s="5">
        <v>184247090444</v>
      </c>
      <c r="O122" s="5">
        <v>186332264743</v>
      </c>
      <c r="P122" s="5">
        <v>179728315478</v>
      </c>
      <c r="Q122" s="5">
        <v>189901877562</v>
      </c>
      <c r="R122" s="5">
        <v>167266283353</v>
      </c>
      <c r="S122" s="5">
        <v>164579537109</v>
      </c>
      <c r="T122" s="5">
        <v>109046836346</v>
      </c>
    </row>
    <row r="123" spans="2:20" ht="15.5" x14ac:dyDescent="0.35">
      <c r="C123" t="s">
        <v>163</v>
      </c>
      <c r="D123" s="5">
        <v>280837860379</v>
      </c>
      <c r="E123" s="5">
        <v>316476518704</v>
      </c>
      <c r="F123" s="5">
        <v>334277570905</v>
      </c>
      <c r="G123" s="5">
        <v>330834054988</v>
      </c>
      <c r="I123" s="5">
        <v>334277570905</v>
      </c>
      <c r="J123" s="5">
        <v>235001576842</v>
      </c>
      <c r="K123" s="5">
        <v>242935248490</v>
      </c>
      <c r="L123" s="5">
        <v>297046208202</v>
      </c>
      <c r="M123" s="5">
        <v>356588372475</v>
      </c>
      <c r="N123" s="5">
        <v>322342387320</v>
      </c>
      <c r="O123" s="5">
        <v>284170955431</v>
      </c>
      <c r="P123" s="5">
        <v>262118630829</v>
      </c>
      <c r="Q123" s="5">
        <v>253642764681</v>
      </c>
      <c r="R123" s="5">
        <v>233874624756</v>
      </c>
      <c r="S123" s="5">
        <v>210608052893</v>
      </c>
      <c r="T123" s="5">
        <v>158172628862</v>
      </c>
    </row>
    <row r="124" spans="2:20" ht="15.5" x14ac:dyDescent="0.35">
      <c r="C124" t="s">
        <v>164</v>
      </c>
      <c r="D124" s="5">
        <v>1460573616</v>
      </c>
      <c r="E124" s="5">
        <v>1460573616</v>
      </c>
      <c r="F124" s="5">
        <v>1460573616</v>
      </c>
      <c r="G124" s="5">
        <v>1460573616</v>
      </c>
      <c r="I124" s="5">
        <v>1460573616</v>
      </c>
      <c r="J124" s="5">
        <v>1460573616</v>
      </c>
      <c r="K124" s="5">
        <v>1460573616</v>
      </c>
      <c r="L124" s="5">
        <v>1460573616</v>
      </c>
      <c r="M124" s="5">
        <v>1460573616</v>
      </c>
      <c r="N124" s="5">
        <v>1460573616</v>
      </c>
      <c r="O124" s="5">
        <v>1456606201</v>
      </c>
      <c r="P124" s="5">
        <v>1453582700</v>
      </c>
      <c r="Q124" s="5">
        <v>1452166900</v>
      </c>
      <c r="R124" s="5">
        <v>1450490500</v>
      </c>
      <c r="S124" s="5">
        <v>1450490500</v>
      </c>
      <c r="T124" s="5">
        <v>100000</v>
      </c>
    </row>
    <row r="126" spans="2:20" ht="15.5" x14ac:dyDescent="0.35">
      <c r="B126" t="s">
        <v>165</v>
      </c>
      <c r="C126" t="s">
        <v>166</v>
      </c>
      <c r="D126" s="5">
        <v>-4581311506</v>
      </c>
      <c r="E126" s="5">
        <v>3600745096</v>
      </c>
      <c r="F126" s="5">
        <v>-2311059487</v>
      </c>
      <c r="G126" s="5">
        <v>5565480032</v>
      </c>
      <c r="I126" s="5">
        <v>6302774963</v>
      </c>
      <c r="J126" s="5">
        <v>5198519746</v>
      </c>
      <c r="K126" s="5">
        <v>-3260191798</v>
      </c>
      <c r="L126" s="5">
        <v>10509885246</v>
      </c>
      <c r="M126" s="5">
        <v>1344624035</v>
      </c>
      <c r="N126" s="5">
        <v>-11657561273</v>
      </c>
      <c r="O126" s="5">
        <v>-5902837807</v>
      </c>
      <c r="P126" s="5">
        <v>-4719694169</v>
      </c>
      <c r="Q126" s="5">
        <v>14185118211</v>
      </c>
      <c r="R126" s="5">
        <v>-2770211140</v>
      </c>
      <c r="S126" s="5">
        <v>-1757680835</v>
      </c>
      <c r="T126" s="5">
        <v>3497610345</v>
      </c>
    </row>
    <row r="127" spans="2:20" ht="15.5" x14ac:dyDescent="0.35">
      <c r="C127" t="s">
        <v>989</v>
      </c>
      <c r="F127" s="5">
        <v>-11445828298</v>
      </c>
      <c r="G127" s="5">
        <v>11445828298</v>
      </c>
    </row>
    <row r="128" spans="2:20" ht="15.5" x14ac:dyDescent="0.35">
      <c r="C128" t="s">
        <v>810</v>
      </c>
      <c r="D128" s="5">
        <v>-1439468034</v>
      </c>
      <c r="E128" s="5">
        <v>14744420696</v>
      </c>
      <c r="F128" s="5">
        <v>-16237405328</v>
      </c>
      <c r="G128" s="5">
        <v>12321672399</v>
      </c>
      <c r="I128" s="5">
        <v>-19698221804</v>
      </c>
    </row>
    <row r="129" spans="3:20" ht="15.5" x14ac:dyDescent="0.35">
      <c r="C129" t="s">
        <v>990</v>
      </c>
      <c r="D129" s="5">
        <v>129811179</v>
      </c>
      <c r="E129" s="5">
        <v>-7533123</v>
      </c>
      <c r="F129" s="5">
        <v>-7532592</v>
      </c>
      <c r="G129" s="5">
        <v>-38412007</v>
      </c>
      <c r="I129" s="5">
        <v>-76028671</v>
      </c>
    </row>
    <row r="130" spans="3:20" ht="15.5" x14ac:dyDescent="0.35">
      <c r="C130" t="s">
        <v>991</v>
      </c>
      <c r="D130" s="5">
        <v>332013710</v>
      </c>
      <c r="E130" s="5">
        <v>316004350</v>
      </c>
      <c r="F130" s="5">
        <v>332167547</v>
      </c>
      <c r="G130" s="5">
        <v>376048624</v>
      </c>
      <c r="I130" s="5">
        <v>1466208343</v>
      </c>
    </row>
    <row r="131" spans="3:20" ht="15.5" x14ac:dyDescent="0.35">
      <c r="C131" t="s">
        <v>992</v>
      </c>
      <c r="D131" s="5">
        <v>-1507872466</v>
      </c>
      <c r="E131" s="5">
        <v>2777492747</v>
      </c>
      <c r="F131" s="5">
        <v>9719959476</v>
      </c>
      <c r="G131" s="5">
        <v>-9143289285</v>
      </c>
      <c r="I131" s="5">
        <v>172945908</v>
      </c>
    </row>
    <row r="132" spans="3:20" ht="15.5" x14ac:dyDescent="0.35">
      <c r="C132" t="s">
        <v>920</v>
      </c>
      <c r="J132" s="5">
        <v>119263958931</v>
      </c>
      <c r="K132" s="5">
        <v>131842582860</v>
      </c>
      <c r="L132" s="5">
        <v>134311447142</v>
      </c>
      <c r="M132" s="5">
        <v>117217603942</v>
      </c>
      <c r="N132" s="5">
        <v>71469512396</v>
      </c>
      <c r="O132" s="5">
        <v>60857664008</v>
      </c>
      <c r="P132" s="5">
        <v>48344829330</v>
      </c>
      <c r="Q132" s="5">
        <v>63985048870</v>
      </c>
      <c r="R132" s="5">
        <v>54780176033</v>
      </c>
      <c r="S132" s="5">
        <v>35162872380</v>
      </c>
      <c r="T132" s="5">
        <v>26442407598</v>
      </c>
    </row>
    <row r="133" spans="3:20" ht="15.5" x14ac:dyDescent="0.35">
      <c r="C133" t="s">
        <v>993</v>
      </c>
      <c r="J133" s="5">
        <v>4905548716</v>
      </c>
      <c r="K133" s="5">
        <v>33047876658</v>
      </c>
      <c r="L133" s="5">
        <v>48735434788</v>
      </c>
      <c r="M133" s="5">
        <v>45755636956</v>
      </c>
      <c r="N133" s="5">
        <v>32545939971</v>
      </c>
      <c r="O133" s="5">
        <v>18276796707</v>
      </c>
      <c r="P133" s="5">
        <v>11340101301</v>
      </c>
      <c r="Q133" s="5">
        <v>15145680565</v>
      </c>
      <c r="R133" s="5">
        <v>6830912142</v>
      </c>
      <c r="S133" s="5">
        <v>4746221595</v>
      </c>
      <c r="T133" s="5">
        <v>477674501</v>
      </c>
    </row>
    <row r="134" spans="3:20" ht="15.5" x14ac:dyDescent="0.35">
      <c r="C134" t="s">
        <v>921</v>
      </c>
      <c r="J134" s="5">
        <v>-61842359311</v>
      </c>
      <c r="K134" s="5">
        <v>-74647814956</v>
      </c>
      <c r="L134" s="5">
        <v>-112392167560</v>
      </c>
      <c r="M134" s="5">
        <v>-100261534669</v>
      </c>
      <c r="N134" s="5">
        <v>-67399445295</v>
      </c>
      <c r="O134" s="5">
        <v>-47168477156</v>
      </c>
      <c r="P134" s="5">
        <v>-28386107232</v>
      </c>
      <c r="Q134" s="5">
        <v>-28902028456</v>
      </c>
      <c r="R134" s="5">
        <v>-30778338019</v>
      </c>
      <c r="S134" s="5">
        <v>-20582390410</v>
      </c>
      <c r="T134" s="5">
        <v>-14764609533</v>
      </c>
    </row>
    <row r="135" spans="3:20" ht="15.5" x14ac:dyDescent="0.35">
      <c r="C135" t="s">
        <v>918</v>
      </c>
      <c r="J135" s="5">
        <v>-43627327541</v>
      </c>
      <c r="K135" s="5">
        <v>-77961518664</v>
      </c>
      <c r="L135" s="5">
        <v>-53462850699</v>
      </c>
      <c r="M135" s="5">
        <v>-58145491979</v>
      </c>
      <c r="N135" s="5">
        <v>-49368538653</v>
      </c>
      <c r="O135" s="5">
        <v>-29968044156</v>
      </c>
      <c r="P135" s="5">
        <v>-28418362501</v>
      </c>
      <c r="Q135" s="5">
        <v>-20372161625</v>
      </c>
      <c r="R135" s="5">
        <v>-24227726398</v>
      </c>
      <c r="S135" s="5">
        <v>-14845684036</v>
      </c>
      <c r="T135" s="5">
        <v>-1693727713</v>
      </c>
    </row>
    <row r="136" spans="3:20" ht="15.5" x14ac:dyDescent="0.35">
      <c r="C136" t="s">
        <v>401</v>
      </c>
    </row>
    <row r="137" spans="3:20" ht="15.5" x14ac:dyDescent="0.35">
      <c r="C137" t="s">
        <v>994</v>
      </c>
      <c r="J137" s="5">
        <v>5738947642</v>
      </c>
      <c r="K137" s="5">
        <v>4625143332</v>
      </c>
      <c r="L137" s="5">
        <v>8951623076</v>
      </c>
      <c r="M137" s="5">
        <v>12158881109</v>
      </c>
      <c r="N137" s="5">
        <v>14915480128</v>
      </c>
      <c r="O137" s="5">
        <v>10209116565</v>
      </c>
      <c r="P137" s="5">
        <v>5848419928</v>
      </c>
      <c r="Q137" s="5">
        <v>3649420383</v>
      </c>
      <c r="R137" s="5">
        <v>8695010429</v>
      </c>
      <c r="S137" s="5">
        <v>5363411046</v>
      </c>
      <c r="T137" s="5">
        <v>3277067191</v>
      </c>
    </row>
    <row r="138" spans="3:20" ht="15.5" x14ac:dyDescent="0.35">
      <c r="C138" t="s">
        <v>995</v>
      </c>
      <c r="J138" s="5">
        <v>-6075628523</v>
      </c>
      <c r="K138" s="5">
        <v>-6513217252</v>
      </c>
      <c r="L138" s="5">
        <v>-4656136746</v>
      </c>
      <c r="M138" s="5">
        <v>-2149035419</v>
      </c>
      <c r="N138" s="5">
        <v>-3067385481</v>
      </c>
      <c r="O138" s="5">
        <v>-3480133497</v>
      </c>
      <c r="P138" s="5">
        <v>-2735030331</v>
      </c>
      <c r="Q138" s="5">
        <v>-4941548091</v>
      </c>
      <c r="R138" s="5">
        <v>-4588376270</v>
      </c>
      <c r="S138" s="5">
        <v>-2657131813</v>
      </c>
      <c r="T138" s="5">
        <v>-3405787460</v>
      </c>
    </row>
    <row r="139" spans="3:20" ht="15.5" x14ac:dyDescent="0.35">
      <c r="C139" t="s">
        <v>925</v>
      </c>
      <c r="J139" s="5">
        <v>1077240176</v>
      </c>
      <c r="K139" s="5">
        <v>-264585106</v>
      </c>
      <c r="L139" s="5">
        <v>706707598</v>
      </c>
      <c r="M139" s="5">
        <v>-219929231</v>
      </c>
      <c r="N139" s="5">
        <v>1484519355</v>
      </c>
      <c r="O139" s="5">
        <v>361326831</v>
      </c>
      <c r="P139" s="5">
        <v>766392965</v>
      </c>
      <c r="Q139" s="5">
        <v>123430388</v>
      </c>
      <c r="R139" s="5">
        <v>-440483454</v>
      </c>
      <c r="S139" s="5">
        <v>59862967</v>
      </c>
      <c r="T139" s="5">
        <v>-170622107</v>
      </c>
    </row>
    <row r="140" spans="3:20" ht="15.5" x14ac:dyDescent="0.35">
      <c r="C140" t="s">
        <v>328</v>
      </c>
      <c r="J140" s="5">
        <v>-14240296804</v>
      </c>
      <c r="K140" s="5">
        <v>-13383883570</v>
      </c>
      <c r="L140" s="5">
        <v>-11656811338</v>
      </c>
      <c r="M140" s="5">
        <v>-13044208400</v>
      </c>
      <c r="N140" s="5">
        <v>-11968281136</v>
      </c>
      <c r="O140" s="5">
        <v>-14654251130</v>
      </c>
      <c r="P140" s="5">
        <v>-11137326308</v>
      </c>
      <c r="Q140" s="5">
        <v>-14168371065</v>
      </c>
      <c r="R140" s="5">
        <v>-12421291216</v>
      </c>
      <c r="S140" s="5">
        <v>-8956094862</v>
      </c>
      <c r="T140" s="5">
        <v>-6621067762</v>
      </c>
    </row>
    <row r="141" spans="3:20" ht="15.5" x14ac:dyDescent="0.35">
      <c r="C141" t="s">
        <v>333</v>
      </c>
      <c r="O141" s="5">
        <v>361326831</v>
      </c>
      <c r="P141" s="5">
        <v>766392965</v>
      </c>
      <c r="Q141" s="5">
        <v>123430388</v>
      </c>
      <c r="R141" s="5">
        <v>-440483454</v>
      </c>
      <c r="S141" s="5">
        <v>59862967</v>
      </c>
      <c r="T141" s="5">
        <v>-170622107</v>
      </c>
    </row>
    <row r="142" spans="3:20" ht="15.5" x14ac:dyDescent="0.35">
      <c r="C142" t="s">
        <v>996</v>
      </c>
      <c r="J142" s="5">
        <v>1077240176</v>
      </c>
      <c r="K142" s="5">
        <v>-264585106</v>
      </c>
      <c r="L142" s="5">
        <v>706707598</v>
      </c>
      <c r="M142" s="5">
        <v>-219929231</v>
      </c>
      <c r="N142" s="5">
        <v>1484519355</v>
      </c>
    </row>
    <row r="143" spans="3:20" ht="15.5" x14ac:dyDescent="0.35">
      <c r="C143" t="s">
        <v>642</v>
      </c>
    </row>
    <row r="144" spans="3:20" ht="15.5" x14ac:dyDescent="0.35">
      <c r="C144" t="s">
        <v>997</v>
      </c>
      <c r="J144" s="5">
        <v>-1563540</v>
      </c>
      <c r="K144" s="5">
        <v>-4775100</v>
      </c>
      <c r="L144" s="5">
        <v>-27361015</v>
      </c>
      <c r="M144" s="5">
        <v>32701726</v>
      </c>
      <c r="N144" s="5">
        <v>-269362558</v>
      </c>
      <c r="O144" s="5">
        <v>-336835979</v>
      </c>
      <c r="P144" s="5">
        <v>-342611321</v>
      </c>
      <c r="Q144" s="5">
        <v>-334352758</v>
      </c>
      <c r="R144" s="5">
        <v>-620094387</v>
      </c>
      <c r="S144" s="5">
        <v>-48747702</v>
      </c>
      <c r="T144" s="5">
        <v>-43724370</v>
      </c>
    </row>
    <row r="145" spans="3:20" ht="15.5" x14ac:dyDescent="0.35">
      <c r="C145" t="s">
        <v>224</v>
      </c>
      <c r="T145" s="5">
        <v>21446306</v>
      </c>
    </row>
    <row r="146" spans="3:20" ht="15.5" x14ac:dyDescent="0.35">
      <c r="C146" t="s">
        <v>172</v>
      </c>
      <c r="D146" s="5">
        <v>-217539533</v>
      </c>
      <c r="E146" s="5">
        <v>-273900000</v>
      </c>
      <c r="F146" s="5">
        <v>11933780627</v>
      </c>
      <c r="G146" s="5">
        <v>-5390606</v>
      </c>
      <c r="I146" s="5">
        <v>11137610021</v>
      </c>
      <c r="J146" s="5">
        <v>-1129353587</v>
      </c>
      <c r="K146" s="5">
        <v>-8752368407</v>
      </c>
      <c r="L146" s="5">
        <v>-6719118597</v>
      </c>
      <c r="M146" s="5">
        <v>-6346302328</v>
      </c>
      <c r="N146" s="5">
        <v>-14568962630</v>
      </c>
      <c r="O146" s="5">
        <v>-12520328380</v>
      </c>
      <c r="P146" s="5">
        <v>-2169994322</v>
      </c>
      <c r="Q146" s="5">
        <v>184404000</v>
      </c>
      <c r="R146" s="5">
        <v>721900000</v>
      </c>
      <c r="S146" s="5">
        <v>36955734516</v>
      </c>
    </row>
    <row r="147" spans="3:20" ht="15.5" x14ac:dyDescent="0.35">
      <c r="C147" t="s">
        <v>173</v>
      </c>
      <c r="D147" s="5">
        <v>2307549608</v>
      </c>
      <c r="E147" s="5">
        <v>388115741</v>
      </c>
      <c r="F147" s="5">
        <v>-11346871306</v>
      </c>
      <c r="G147" s="5">
        <v>-5054069397</v>
      </c>
      <c r="I147" s="5">
        <v>-17443629611</v>
      </c>
      <c r="J147" s="5">
        <v>-5976901464</v>
      </c>
      <c r="K147" s="5">
        <v>8950193651</v>
      </c>
      <c r="L147" s="5">
        <v>-1757414938</v>
      </c>
      <c r="M147" s="5">
        <v>4747248441</v>
      </c>
      <c r="N147" s="5">
        <v>28528664661</v>
      </c>
      <c r="O147" s="5">
        <v>18548477735</v>
      </c>
      <c r="P147" s="5">
        <v>6432084180</v>
      </c>
      <c r="Q147" s="5">
        <v>-13769163842</v>
      </c>
      <c r="R147" s="5">
        <v>1403021280</v>
      </c>
      <c r="S147" s="5">
        <v>-34658752813</v>
      </c>
      <c r="T147" s="5">
        <v>-4639774283</v>
      </c>
    </row>
    <row r="148" spans="3:20" ht="15.5" x14ac:dyDescent="0.35">
      <c r="C148" t="s">
        <v>414</v>
      </c>
      <c r="D148" s="5">
        <v>-240560000</v>
      </c>
      <c r="E148" s="5">
        <v>240560000</v>
      </c>
      <c r="F148" s="5">
        <v>-377661341500</v>
      </c>
      <c r="G148" s="5">
        <v>403264521500</v>
      </c>
      <c r="I148" s="5">
        <v>25603180000</v>
      </c>
      <c r="J148" s="5">
        <v>110317590000</v>
      </c>
      <c r="K148" s="5">
        <v>226455900000</v>
      </c>
      <c r="L148" s="5">
        <v>86400000000</v>
      </c>
      <c r="M148" s="5">
        <v>142533766024</v>
      </c>
      <c r="N148" s="5">
        <v>198385050500</v>
      </c>
      <c r="O148" s="5">
        <v>30167800000</v>
      </c>
      <c r="P148" s="5">
        <v>13441300000</v>
      </c>
      <c r="Q148" s="5">
        <v>27500000000</v>
      </c>
      <c r="R148" s="5">
        <v>14500000000</v>
      </c>
      <c r="S148" s="5">
        <v>3246543299</v>
      </c>
      <c r="T148" s="5">
        <v>31623300731</v>
      </c>
    </row>
    <row r="149" spans="3:20" ht="15.5" x14ac:dyDescent="0.35">
      <c r="C149" t="s">
        <v>420</v>
      </c>
      <c r="D149" s="5">
        <v>-385440000</v>
      </c>
      <c r="F149" s="5">
        <v>376964141500</v>
      </c>
      <c r="G149" s="5">
        <v>-325020721500</v>
      </c>
      <c r="J149" s="5">
        <v>-98937570000</v>
      </c>
      <c r="K149" s="5">
        <v>-250539100000</v>
      </c>
      <c r="L149" s="5">
        <v>-92000000000</v>
      </c>
      <c r="M149" s="5">
        <v>-136033766024</v>
      </c>
      <c r="N149" s="5">
        <v>-187390000000</v>
      </c>
      <c r="O149" s="5">
        <v>-15711850000</v>
      </c>
      <c r="P149" s="5">
        <v>-29667800000</v>
      </c>
      <c r="Q149" s="5">
        <v>-4851400000</v>
      </c>
      <c r="R149" s="5">
        <v>-11500000000</v>
      </c>
      <c r="S149" s="5">
        <v>-25000000000</v>
      </c>
      <c r="T149" s="5">
        <v>-23446543299</v>
      </c>
    </row>
    <row r="150" spans="3:20" ht="15.5" x14ac:dyDescent="0.35">
      <c r="C150" t="s">
        <v>998</v>
      </c>
      <c r="D150" s="5">
        <v>31077305952</v>
      </c>
      <c r="E150" s="5">
        <v>31955630730</v>
      </c>
      <c r="F150" s="5">
        <v>-168276700224</v>
      </c>
      <c r="G150" s="5">
        <v>28021943237</v>
      </c>
      <c r="J150" s="5">
        <v>30683605063</v>
      </c>
      <c r="K150" s="5">
        <v>64272379728</v>
      </c>
      <c r="L150" s="5">
        <v>121149236691</v>
      </c>
      <c r="M150" s="5">
        <v>112092729890</v>
      </c>
      <c r="N150" s="5">
        <v>232621246794</v>
      </c>
      <c r="O150" s="5">
        <v>28825911175</v>
      </c>
      <c r="P150" s="5">
        <v>27843000000</v>
      </c>
      <c r="Q150" s="5">
        <v>27878895362</v>
      </c>
      <c r="R150" s="5">
        <v>28202768174</v>
      </c>
      <c r="S150" s="5">
        <v>19818465808</v>
      </c>
      <c r="T150" s="5">
        <v>42845288098</v>
      </c>
    </row>
    <row r="151" spans="3:20" ht="15.5" x14ac:dyDescent="0.35">
      <c r="C151" t="s">
        <v>999</v>
      </c>
      <c r="D151" s="5">
        <v>-31000000000</v>
      </c>
      <c r="E151" s="5">
        <v>-35453225000</v>
      </c>
      <c r="F151" s="5">
        <v>207147531618</v>
      </c>
      <c r="G151" s="5">
        <v>-114316092235</v>
      </c>
      <c r="J151" s="5">
        <v>-54773488563</v>
      </c>
      <c r="K151" s="5">
        <v>-40033920000</v>
      </c>
      <c r="L151" s="5">
        <v>-129939893394</v>
      </c>
      <c r="M151" s="5">
        <v>-126346422300</v>
      </c>
      <c r="N151" s="5">
        <v>-226801937818</v>
      </c>
      <c r="O151" s="5">
        <v>-47963700000</v>
      </c>
      <c r="P151" s="5">
        <v>-17392800000</v>
      </c>
      <c r="Q151" s="5">
        <v>-71317900000</v>
      </c>
      <c r="R151" s="5">
        <v>-22925000000</v>
      </c>
      <c r="S151" s="5">
        <v>-55359798000</v>
      </c>
      <c r="T151" s="5">
        <v>-53346161187</v>
      </c>
    </row>
    <row r="152" spans="3:20" ht="15.5" x14ac:dyDescent="0.35">
      <c r="C152" t="s">
        <v>1000</v>
      </c>
      <c r="T152" s="5">
        <v>-9786667450</v>
      </c>
    </row>
    <row r="153" spans="3:20" ht="15.5" x14ac:dyDescent="0.35">
      <c r="C153" t="s">
        <v>1001</v>
      </c>
      <c r="S153" s="5">
        <v>9690000150</v>
      </c>
    </row>
    <row r="154" spans="3:20" ht="15.5" x14ac:dyDescent="0.35">
      <c r="C154" t="s">
        <v>1002</v>
      </c>
    </row>
    <row r="155" spans="3:20" ht="15.5" x14ac:dyDescent="0.35">
      <c r="C155" t="s">
        <v>1003</v>
      </c>
      <c r="F155" s="5">
        <v>186024668445</v>
      </c>
      <c r="I155" s="5">
        <v>186024668445</v>
      </c>
    </row>
    <row r="156" spans="3:20" ht="15.5" x14ac:dyDescent="0.35">
      <c r="C156" t="s">
        <v>1004</v>
      </c>
      <c r="F156" s="5">
        <v>-238901242384</v>
      </c>
      <c r="I156" s="5">
        <v>-238901242384</v>
      </c>
    </row>
    <row r="157" spans="3:20" ht="15.5" x14ac:dyDescent="0.35">
      <c r="C157" t="s">
        <v>1005</v>
      </c>
    </row>
    <row r="158" spans="3:20" ht="15.5" x14ac:dyDescent="0.35">
      <c r="C158" t="s">
        <v>1006</v>
      </c>
    </row>
    <row r="159" spans="3:20" ht="15.5" x14ac:dyDescent="0.35">
      <c r="C159" t="s">
        <v>946</v>
      </c>
      <c r="D159" s="5">
        <v>3044289226</v>
      </c>
      <c r="E159" s="5">
        <v>4093659648</v>
      </c>
      <c r="F159" s="5">
        <v>3275020596</v>
      </c>
      <c r="G159" s="5">
        <v>3012237794</v>
      </c>
      <c r="I159" s="5">
        <v>10237715078</v>
      </c>
      <c r="J159" s="5">
        <v>6784499840</v>
      </c>
      <c r="K159" s="5">
        <v>8882134023</v>
      </c>
      <c r="L159" s="5">
        <v>12685551765</v>
      </c>
      <c r="M159" s="5">
        <v>13131273874</v>
      </c>
      <c r="N159" s="5">
        <v>12364829002</v>
      </c>
      <c r="O159" s="5">
        <v>24513095760</v>
      </c>
      <c r="P159" s="5">
        <v>12357685783</v>
      </c>
      <c r="Q159" s="5">
        <v>11090895079</v>
      </c>
      <c r="R159" s="5">
        <v>11366607477</v>
      </c>
      <c r="S159" s="5">
        <v>12984721400</v>
      </c>
      <c r="T159" s="5">
        <v>7642318306</v>
      </c>
    </row>
    <row r="160" spans="3:20" ht="15.5" x14ac:dyDescent="0.35">
      <c r="C160" t="s">
        <v>335</v>
      </c>
      <c r="D160" s="5">
        <v>70000000</v>
      </c>
      <c r="E160" s="5">
        <v>104762</v>
      </c>
      <c r="I160" s="5">
        <v>500000000</v>
      </c>
      <c r="J160" s="5">
        <v>13040000</v>
      </c>
      <c r="K160" s="5">
        <v>400000</v>
      </c>
      <c r="L160" s="5">
        <v>13500000</v>
      </c>
      <c r="M160" s="5">
        <v>334000000</v>
      </c>
      <c r="N160" s="5">
        <v>9030468</v>
      </c>
      <c r="O160" s="5">
        <v>22953300</v>
      </c>
      <c r="P160" s="5">
        <v>281000000</v>
      </c>
    </row>
    <row r="161" spans="3:20" ht="15.5" x14ac:dyDescent="0.35">
      <c r="C161" t="s">
        <v>486</v>
      </c>
      <c r="Q161" s="5">
        <v>-3650000000</v>
      </c>
      <c r="R161" s="5">
        <v>-14400000000</v>
      </c>
    </row>
    <row r="162" spans="3:20" ht="15.5" x14ac:dyDescent="0.35">
      <c r="C162" t="s">
        <v>175</v>
      </c>
      <c r="D162" s="5">
        <v>-258045570</v>
      </c>
      <c r="E162" s="5">
        <v>-448614399</v>
      </c>
      <c r="F162" s="5">
        <v>81050643</v>
      </c>
      <c r="G162" s="5">
        <v>-15958193</v>
      </c>
      <c r="I162" s="5">
        <v>-907950750</v>
      </c>
      <c r="J162" s="5">
        <v>-64577804</v>
      </c>
      <c r="K162" s="5">
        <v>-87600100</v>
      </c>
      <c r="L162" s="5">
        <v>-65810000</v>
      </c>
      <c r="M162" s="5">
        <v>-964333023</v>
      </c>
      <c r="N162" s="5">
        <v>-659554285</v>
      </c>
      <c r="O162" s="5">
        <v>-1305732500</v>
      </c>
      <c r="P162" s="5">
        <v>-193211100</v>
      </c>
      <c r="Q162" s="5">
        <v>-203802200</v>
      </c>
      <c r="R162" s="5">
        <v>-223004082</v>
      </c>
      <c r="S162" s="5">
        <v>-16862000</v>
      </c>
      <c r="T162" s="5">
        <v>-78123672</v>
      </c>
    </row>
    <row r="163" spans="3:20" ht="15.5" x14ac:dyDescent="0.35">
      <c r="C163" t="s">
        <v>717</v>
      </c>
    </row>
    <row r="164" spans="3:20" ht="15.5" x14ac:dyDescent="0.35">
      <c r="C164" t="s">
        <v>1007</v>
      </c>
      <c r="R164" s="5">
        <v>-3100902000</v>
      </c>
    </row>
    <row r="165" spans="3:20" ht="15.5" x14ac:dyDescent="0.35">
      <c r="C165" t="s">
        <v>177</v>
      </c>
      <c r="F165" s="5">
        <v>169008176</v>
      </c>
      <c r="G165" s="5">
        <v>-169008176</v>
      </c>
      <c r="J165" s="5">
        <v>-286815894</v>
      </c>
      <c r="K165" s="5">
        <v>-560784894</v>
      </c>
      <c r="L165" s="5">
        <v>-507629456</v>
      </c>
      <c r="M165" s="5">
        <v>-434769756</v>
      </c>
      <c r="N165" s="5">
        <v>-49269628</v>
      </c>
      <c r="O165" s="5">
        <v>-206744000</v>
      </c>
    </row>
    <row r="166" spans="3:20" ht="15.5" x14ac:dyDescent="0.35">
      <c r="C166" t="s">
        <v>1008</v>
      </c>
    </row>
    <row r="167" spans="3:20" ht="15.5" x14ac:dyDescent="0.35">
      <c r="C167" t="s">
        <v>189</v>
      </c>
      <c r="D167" s="5">
        <v>-217539533</v>
      </c>
      <c r="E167" s="5">
        <v>-273900000</v>
      </c>
      <c r="F167" s="5">
        <v>11933780627</v>
      </c>
      <c r="G167" s="5">
        <v>-5390606</v>
      </c>
      <c r="I167" s="5">
        <v>11137610021</v>
      </c>
      <c r="J167" s="5">
        <v>-1129353587</v>
      </c>
      <c r="K167" s="5">
        <v>-8752368407</v>
      </c>
      <c r="L167" s="5">
        <v>-6719118597</v>
      </c>
      <c r="M167" s="5">
        <v>-6346302328</v>
      </c>
      <c r="N167" s="5">
        <v>-14568962630</v>
      </c>
      <c r="O167" s="5">
        <v>-12520328380</v>
      </c>
      <c r="P167" s="5">
        <v>-2169994322</v>
      </c>
      <c r="Q167" s="5">
        <v>184404000</v>
      </c>
      <c r="R167" s="5">
        <v>721900000</v>
      </c>
      <c r="S167" s="5">
        <v>36955734516</v>
      </c>
    </row>
    <row r="168" spans="3:20" ht="15.5" x14ac:dyDescent="0.35">
      <c r="C168" t="s">
        <v>1009</v>
      </c>
      <c r="F168" s="5">
        <v>12461650020</v>
      </c>
      <c r="I168" s="5">
        <v>12461650020</v>
      </c>
      <c r="N168" s="5">
        <v>436415650</v>
      </c>
      <c r="O168" s="5">
        <v>332585110</v>
      </c>
      <c r="P168" s="5">
        <v>155738000</v>
      </c>
      <c r="Q168" s="5">
        <v>184404000</v>
      </c>
      <c r="R168" s="5">
        <v>721900000</v>
      </c>
      <c r="S168" s="5">
        <v>36955734516</v>
      </c>
    </row>
    <row r="169" spans="3:20" ht="15.5" x14ac:dyDescent="0.35">
      <c r="C169" t="s">
        <v>435</v>
      </c>
      <c r="D169" s="5">
        <v>-186630349</v>
      </c>
      <c r="E169" s="5">
        <v>-237400715</v>
      </c>
      <c r="F169" s="5">
        <v>-480782948</v>
      </c>
      <c r="G169" s="5">
        <v>-4688962</v>
      </c>
      <c r="I169" s="5">
        <v>-1107945378</v>
      </c>
      <c r="J169" s="5">
        <v>-539413252</v>
      </c>
      <c r="K169" s="5">
        <v>-1209472264</v>
      </c>
      <c r="L169" s="5">
        <v>-1053767964</v>
      </c>
      <c r="M169" s="5">
        <v>-729155036</v>
      </c>
      <c r="N169" s="5">
        <v>-879623328</v>
      </c>
    </row>
    <row r="170" spans="3:20" ht="15.5" x14ac:dyDescent="0.35">
      <c r="C170" t="s">
        <v>170</v>
      </c>
      <c r="D170" s="5">
        <v>-30909184</v>
      </c>
      <c r="E170" s="5">
        <v>-36499285</v>
      </c>
      <c r="F170" s="5">
        <v>-216094621</v>
      </c>
      <c r="G170" s="5">
        <v>168306532</v>
      </c>
      <c r="I170" s="5">
        <v>-216094621</v>
      </c>
      <c r="J170" s="5">
        <v>-303124441</v>
      </c>
      <c r="K170" s="5">
        <v>-117415252</v>
      </c>
      <c r="L170" s="5">
        <v>-191770883</v>
      </c>
      <c r="M170" s="5">
        <v>-216427242</v>
      </c>
      <c r="N170" s="5">
        <v>-202089342</v>
      </c>
    </row>
    <row r="171" spans="3:20" ht="15.5" x14ac:dyDescent="0.35">
      <c r="C171" t="s">
        <v>210</v>
      </c>
      <c r="K171" s="5">
        <v>-6864695997</v>
      </c>
      <c r="L171" s="5">
        <v>-4965950294</v>
      </c>
      <c r="M171" s="5">
        <v>-4965950294</v>
      </c>
      <c r="N171" s="5">
        <v>-13874395982</v>
      </c>
      <c r="O171" s="5">
        <v>-12646169490</v>
      </c>
      <c r="P171" s="5">
        <v>-2325732322</v>
      </c>
    </row>
    <row r="172" spans="3:20" ht="15.5" x14ac:dyDescent="0.35">
      <c r="C172" t="s">
        <v>1010</v>
      </c>
    </row>
    <row r="173" spans="3:20" ht="15.5" x14ac:dyDescent="0.35">
      <c r="C173" t="s">
        <v>225</v>
      </c>
    </row>
    <row r="174" spans="3:20" ht="15.5" x14ac:dyDescent="0.35">
      <c r="C174" t="s">
        <v>226</v>
      </c>
      <c r="D174" s="5">
        <v>-2491301431</v>
      </c>
      <c r="E174" s="5">
        <v>3714960837</v>
      </c>
      <c r="F174" s="5">
        <v>-1724150166</v>
      </c>
      <c r="G174" s="5">
        <v>506020029</v>
      </c>
      <c r="I174" s="5">
        <v>-3244627</v>
      </c>
      <c r="J174" s="5">
        <v>-1907735305</v>
      </c>
      <c r="K174" s="5">
        <v>-3062366554</v>
      </c>
      <c r="L174" s="5">
        <v>2033351711</v>
      </c>
      <c r="M174" s="5">
        <v>-254429852</v>
      </c>
      <c r="N174" s="5">
        <v>2302140758</v>
      </c>
      <c r="O174" s="5">
        <v>125311548</v>
      </c>
      <c r="P174" s="5">
        <v>-457604311</v>
      </c>
      <c r="Q174" s="5">
        <v>600358369</v>
      </c>
      <c r="R174" s="5">
        <v>-645289860</v>
      </c>
      <c r="S174" s="5">
        <v>539300868</v>
      </c>
      <c r="T174" s="5">
        <v>-1120717632</v>
      </c>
    </row>
    <row r="175" spans="3:20" ht="15.5" x14ac:dyDescent="0.35">
      <c r="C175" t="s">
        <v>227</v>
      </c>
      <c r="E175" s="5">
        <v>1251428180</v>
      </c>
      <c r="I175" s="5">
        <v>1254672807</v>
      </c>
      <c r="J175" s="5">
        <v>3162408112</v>
      </c>
      <c r="K175" s="5">
        <v>6224774666</v>
      </c>
      <c r="L175" s="5">
        <v>4191422955</v>
      </c>
      <c r="M175" s="5">
        <v>4445952808</v>
      </c>
      <c r="N175" s="5">
        <v>2143712050</v>
      </c>
      <c r="O175" s="5">
        <v>2018400502</v>
      </c>
      <c r="P175" s="5">
        <v>2476004813</v>
      </c>
      <c r="Q175" s="5">
        <v>1875646444</v>
      </c>
      <c r="R175" s="5">
        <v>2520936305</v>
      </c>
      <c r="S175" s="5">
        <v>1981635437</v>
      </c>
      <c r="T175" s="5">
        <v>3102353069</v>
      </c>
    </row>
    <row r="176" spans="3:20" ht="15.5" x14ac:dyDescent="0.35">
      <c r="C176" t="s">
        <v>229</v>
      </c>
      <c r="D176" s="5">
        <v>-2491301431</v>
      </c>
      <c r="E176" s="5">
        <v>4966389017</v>
      </c>
      <c r="F176" s="5">
        <v>-1724150166</v>
      </c>
      <c r="G176" s="5">
        <v>506020029</v>
      </c>
      <c r="I176" s="5">
        <v>1251428180</v>
      </c>
      <c r="J176" s="5">
        <v>1254672807</v>
      </c>
      <c r="K176" s="5">
        <v>3162408112</v>
      </c>
      <c r="L176" s="5">
        <v>6224774666</v>
      </c>
      <c r="M176" s="5">
        <v>4191522956</v>
      </c>
      <c r="N176" s="5">
        <v>4445852808</v>
      </c>
      <c r="O176" s="5">
        <v>2143712050</v>
      </c>
      <c r="P176" s="5">
        <v>2018400502</v>
      </c>
      <c r="Q176" s="5">
        <v>2476004813</v>
      </c>
      <c r="R176" s="5">
        <v>1875646445</v>
      </c>
      <c r="S176" s="5">
        <v>2520936305</v>
      </c>
      <c r="T176" s="5">
        <v>1981635437</v>
      </c>
    </row>
    <row r="178" spans="2:20" ht="15.5" x14ac:dyDescent="0.35">
      <c r="B178" t="s">
        <v>230</v>
      </c>
      <c r="C178" t="s">
        <v>12</v>
      </c>
      <c r="D178" s="5">
        <v>1460000000</v>
      </c>
      <c r="E178" s="5">
        <v>1460000000</v>
      </c>
      <c r="F178" s="5">
        <v>1460000000</v>
      </c>
      <c r="G178" s="5">
        <v>1460000000</v>
      </c>
      <c r="I178" s="5">
        <v>1460000000</v>
      </c>
      <c r="J178" s="5">
        <v>1460000000</v>
      </c>
      <c r="K178" s="5">
        <v>1460000000</v>
      </c>
      <c r="L178" s="5">
        <v>1460000000</v>
      </c>
      <c r="M178" s="5">
        <v>1460000000</v>
      </c>
      <c r="N178" s="5">
        <v>1460000000</v>
      </c>
      <c r="O178" s="5">
        <v>1460000000</v>
      </c>
      <c r="P178" s="5">
        <v>1450000000</v>
      </c>
      <c r="Q178" s="5">
        <v>1450000000</v>
      </c>
      <c r="R178" s="5">
        <v>1450000000</v>
      </c>
      <c r="S178" s="5">
        <v>1450000000</v>
      </c>
      <c r="T178" s="5">
        <v>0</v>
      </c>
    </row>
    <row r="179" spans="2:20" ht="15.5" x14ac:dyDescent="0.35">
      <c r="C179" t="s">
        <v>231</v>
      </c>
      <c r="D179" s="6">
        <v>3.14</v>
      </c>
      <c r="E179" s="6">
        <v>4.7300000000000004</v>
      </c>
      <c r="F179" s="6">
        <v>1.18</v>
      </c>
      <c r="G179" s="6">
        <v>4.9800000000000004</v>
      </c>
    </row>
    <row r="180" spans="2:20" ht="15.5" x14ac:dyDescent="0.35">
      <c r="C180" t="s">
        <v>232</v>
      </c>
      <c r="D180" s="6">
        <v>42.36</v>
      </c>
      <c r="E180" s="6">
        <v>33.83</v>
      </c>
      <c r="F180" s="6">
        <v>139.83000000000001</v>
      </c>
      <c r="G180" s="6">
        <v>28.92</v>
      </c>
    </row>
    <row r="181" spans="2:20" ht="15.5" x14ac:dyDescent="0.35">
      <c r="C181" t="s">
        <v>67</v>
      </c>
      <c r="D181" s="6">
        <v>7.19</v>
      </c>
      <c r="E181" s="6">
        <v>109.56</v>
      </c>
      <c r="F181" s="6">
        <v>6.09</v>
      </c>
      <c r="G181" s="6">
        <v>22.08</v>
      </c>
    </row>
    <row r="182" spans="2:20" ht="15.5" x14ac:dyDescent="0.35">
      <c r="C182" t="s">
        <v>233</v>
      </c>
      <c r="D182" s="5">
        <v>4660000000</v>
      </c>
      <c r="E182" s="5">
        <v>7160000000</v>
      </c>
      <c r="F182" s="5">
        <v>2810000000</v>
      </c>
      <c r="G182" s="5">
        <v>6200000000</v>
      </c>
    </row>
    <row r="183" spans="2:20" ht="15.5" x14ac:dyDescent="0.35">
      <c r="C183" t="s">
        <v>234</v>
      </c>
      <c r="D183" s="6">
        <v>1.6299999999999999E-2</v>
      </c>
      <c r="E183" s="6">
        <v>2.18E-2</v>
      </c>
      <c r="F183" s="6">
        <v>5.1000000000000004E-3</v>
      </c>
      <c r="G183" s="6">
        <v>2.2000000000000002E-2</v>
      </c>
    </row>
    <row r="184" spans="2:20" ht="15.5" x14ac:dyDescent="0.35">
      <c r="C184" t="s">
        <v>235</v>
      </c>
      <c r="D184" s="6">
        <v>1.9900000000000001E-2</v>
      </c>
      <c r="E184" s="6">
        <v>2.9900000000000003E-2</v>
      </c>
      <c r="F184" s="6">
        <v>7.4000000000000003E-3</v>
      </c>
      <c r="G184" s="6">
        <v>3.3300000000000003E-2</v>
      </c>
    </row>
    <row r="185" spans="2:20" ht="15.5" x14ac:dyDescent="0.35">
      <c r="C185" t="s">
        <v>236</v>
      </c>
      <c r="D185" s="6">
        <v>1.4499999999999999E-2</v>
      </c>
      <c r="E185" s="6">
        <v>2.1000000000000001E-2</v>
      </c>
      <c r="F185" s="6">
        <v>7.4000000000000003E-3</v>
      </c>
      <c r="G185" s="6">
        <v>1.95E-2</v>
      </c>
    </row>
    <row r="186" spans="2:20" ht="15.5" x14ac:dyDescent="0.35">
      <c r="C186" t="s">
        <v>237</v>
      </c>
    </row>
    <row r="187" spans="2:20" ht="15.5" x14ac:dyDescent="0.35">
      <c r="C187" t="s">
        <v>443</v>
      </c>
      <c r="D187" s="5">
        <v>230000000000</v>
      </c>
      <c r="E187" s="5">
        <v>231000000000</v>
      </c>
      <c r="F187" s="5">
        <v>232000000000</v>
      </c>
      <c r="G187" s="5">
        <v>219000000000</v>
      </c>
    </row>
    <row r="188" spans="2:20" ht="15.5" x14ac:dyDescent="0.35">
      <c r="C188" t="s">
        <v>238</v>
      </c>
      <c r="D188" s="6">
        <v>0.84</v>
      </c>
      <c r="E188" s="6">
        <v>1.01</v>
      </c>
      <c r="F188" s="6">
        <v>1.04</v>
      </c>
      <c r="G188" s="6">
        <v>0.96</v>
      </c>
    </row>
    <row r="189" spans="2:20" ht="15.5" x14ac:dyDescent="0.35">
      <c r="C189" t="s">
        <v>239</v>
      </c>
      <c r="D189" s="6">
        <v>157.59</v>
      </c>
      <c r="E189" s="6">
        <v>158.41</v>
      </c>
      <c r="F189" s="6">
        <v>158.91999999999999</v>
      </c>
      <c r="G189" s="6">
        <v>149.78</v>
      </c>
    </row>
    <row r="190" spans="2:20" ht="15.5" x14ac:dyDescent="0.35">
      <c r="C190" t="s">
        <v>240</v>
      </c>
      <c r="D190" s="6">
        <v>0.84</v>
      </c>
      <c r="E190" s="6">
        <v>1.01</v>
      </c>
      <c r="F190" s="6">
        <v>1.04</v>
      </c>
      <c r="G190" s="6">
        <v>0.96</v>
      </c>
    </row>
    <row r="191" spans="2:20" ht="15.5" x14ac:dyDescent="0.35">
      <c r="C191" t="s">
        <v>241</v>
      </c>
      <c r="D191" s="6">
        <v>157.59</v>
      </c>
      <c r="E191" s="6">
        <v>158.41</v>
      </c>
      <c r="F191" s="6">
        <v>158.91999999999999</v>
      </c>
      <c r="G191" s="6">
        <v>149.78</v>
      </c>
    </row>
    <row r="192" spans="2:20" ht="15.5" x14ac:dyDescent="0.35">
      <c r="C192" t="s">
        <v>242</v>
      </c>
    </row>
    <row r="193" spans="3:20" ht="15.5" x14ac:dyDescent="0.35">
      <c r="C193" t="s">
        <v>243</v>
      </c>
    </row>
    <row r="194" spans="3:20" ht="15.5" x14ac:dyDescent="0.35">
      <c r="C194" t="s">
        <v>306</v>
      </c>
      <c r="D194" s="5">
        <v>230000000000</v>
      </c>
      <c r="E194" s="5">
        <v>231000000000</v>
      </c>
      <c r="F194" s="5">
        <v>232000000000</v>
      </c>
      <c r="G194" s="5">
        <v>219000000000</v>
      </c>
    </row>
    <row r="195" spans="3:20" ht="15.5" x14ac:dyDescent="0.35">
      <c r="C195" t="s">
        <v>24</v>
      </c>
    </row>
    <row r="196" spans="3:20" ht="15.5" x14ac:dyDescent="0.35">
      <c r="C196" t="s">
        <v>21</v>
      </c>
    </row>
    <row r="197" spans="3:20" ht="15.5" x14ac:dyDescent="0.35">
      <c r="C197" t="s">
        <v>245</v>
      </c>
    </row>
    <row r="198" spans="3:20" ht="15.5" x14ac:dyDescent="0.35">
      <c r="C198" t="s">
        <v>246</v>
      </c>
      <c r="D198" s="5">
        <v>-5000000000</v>
      </c>
      <c r="E198" s="5">
        <v>4000000000</v>
      </c>
      <c r="F198" s="5">
        <v>-2000000000</v>
      </c>
      <c r="G198" s="5">
        <v>6000000000</v>
      </c>
    </row>
    <row r="199" spans="3:20" ht="15.5" x14ac:dyDescent="0.35">
      <c r="C199" t="s">
        <v>247</v>
      </c>
      <c r="D199" s="5">
        <v>0</v>
      </c>
      <c r="E199" s="5">
        <v>0</v>
      </c>
      <c r="F199" s="5">
        <v>0</v>
      </c>
      <c r="G199" s="5">
        <v>0</v>
      </c>
    </row>
    <row r="200" spans="3:20" ht="15.5" x14ac:dyDescent="0.35">
      <c r="C200" t="s">
        <v>13</v>
      </c>
      <c r="D200" s="5">
        <v>-5000000000</v>
      </c>
      <c r="E200" s="5">
        <v>3000000000</v>
      </c>
      <c r="F200" s="5">
        <v>-2000000000</v>
      </c>
      <c r="G200" s="5">
        <v>6000000000</v>
      </c>
    </row>
    <row r="201" spans="3:20" ht="15.5" x14ac:dyDescent="0.35">
      <c r="C201" t="s">
        <v>16</v>
      </c>
      <c r="D201" s="6">
        <v>-3.31</v>
      </c>
      <c r="E201" s="6">
        <v>2.16</v>
      </c>
      <c r="F201" s="6">
        <v>-1.53</v>
      </c>
      <c r="G201" s="6">
        <v>3.8</v>
      </c>
    </row>
    <row r="202" spans="3:20" ht="15.5" x14ac:dyDescent="0.35">
      <c r="C202" t="s">
        <v>52</v>
      </c>
      <c r="I202" s="6">
        <v>9.01</v>
      </c>
      <c r="J202" s="6">
        <v>5.12</v>
      </c>
      <c r="K202" s="6">
        <v>4.4400000000000004</v>
      </c>
      <c r="L202" s="6">
        <v>5.93</v>
      </c>
      <c r="M202" s="6">
        <v>8.43</v>
      </c>
      <c r="N202" s="6">
        <v>4.25</v>
      </c>
      <c r="O202" s="6">
        <v>14.97</v>
      </c>
      <c r="P202" s="6">
        <v>2.72</v>
      </c>
      <c r="Q202" s="6">
        <v>6.07</v>
      </c>
      <c r="R202" s="6">
        <v>5.51</v>
      </c>
      <c r="S202" s="6">
        <v>11.7</v>
      </c>
      <c r="T202" s="6">
        <v>82998.05</v>
      </c>
    </row>
    <row r="203" spans="3:20" ht="15.5" x14ac:dyDescent="0.35">
      <c r="C203" t="s">
        <v>66</v>
      </c>
      <c r="I203" s="6">
        <v>18.309999999999999</v>
      </c>
      <c r="J203" s="6">
        <v>21.29</v>
      </c>
      <c r="K203" s="6">
        <v>33.78</v>
      </c>
      <c r="L203" s="6">
        <v>30.02</v>
      </c>
      <c r="M203" s="6">
        <v>19.34</v>
      </c>
      <c r="N203" s="6">
        <v>21.41</v>
      </c>
      <c r="O203" s="6">
        <v>8.2200000000000006</v>
      </c>
      <c r="P203" s="6">
        <v>46.32</v>
      </c>
      <c r="Q203" s="6">
        <v>31.14</v>
      </c>
      <c r="R203" s="6">
        <v>14.88</v>
      </c>
      <c r="S203" s="6">
        <v>8.89</v>
      </c>
      <c r="T203" s="5">
        <v>0</v>
      </c>
    </row>
    <row r="204" spans="3:20" ht="15.5" x14ac:dyDescent="0.35">
      <c r="C204" t="s">
        <v>69</v>
      </c>
      <c r="I204" s="6">
        <v>2.9</v>
      </c>
      <c r="J204" s="6">
        <v>2.19</v>
      </c>
      <c r="K204" s="6">
        <v>3.8</v>
      </c>
      <c r="L204" s="6">
        <v>6.19</v>
      </c>
      <c r="M204" s="6">
        <v>5.31</v>
      </c>
      <c r="N204" s="6">
        <v>3.58</v>
      </c>
      <c r="O204" s="6">
        <v>3.7</v>
      </c>
      <c r="P204" s="6">
        <v>4.93</v>
      </c>
      <c r="Q204" s="6">
        <v>6.02</v>
      </c>
      <c r="R204" s="6">
        <v>3.12</v>
      </c>
      <c r="S204" s="6">
        <v>4.67</v>
      </c>
      <c r="T204" s="5">
        <v>0</v>
      </c>
    </row>
    <row r="205" spans="3:20" ht="15.5" x14ac:dyDescent="0.35">
      <c r="C205" t="s">
        <v>248</v>
      </c>
      <c r="I205" s="5">
        <v>15440000000</v>
      </c>
      <c r="J205" s="5">
        <v>8800000000</v>
      </c>
      <c r="K205" s="5">
        <v>7710000000</v>
      </c>
      <c r="L205" s="5">
        <v>10400000000</v>
      </c>
      <c r="M205" s="5">
        <v>13270000000</v>
      </c>
      <c r="N205" s="6">
        <v>8050000000.000001</v>
      </c>
      <c r="O205" s="5">
        <v>22200000000</v>
      </c>
      <c r="P205" s="5">
        <v>10900000000</v>
      </c>
    </row>
    <row r="206" spans="3:20" ht="15.5" x14ac:dyDescent="0.35">
      <c r="C206" t="s">
        <v>249</v>
      </c>
      <c r="I206" s="6">
        <v>3.9399999999999998E-2</v>
      </c>
      <c r="J206" s="6">
        <v>3.1800000000000002E-2</v>
      </c>
      <c r="K206" s="6">
        <v>2.6699999999999998E-2</v>
      </c>
      <c r="L206" s="6">
        <v>2.92E-2</v>
      </c>
      <c r="M206" s="6">
        <v>3.4500000000000003E-2</v>
      </c>
      <c r="N206" s="6">
        <v>1.9299999999999998E-2</v>
      </c>
      <c r="O206" s="6">
        <v>7.6700000000000004E-2</v>
      </c>
      <c r="P206" s="6">
        <v>1.5100000000000001E-2</v>
      </c>
      <c r="Q206" s="6">
        <v>3.4799999999999998E-2</v>
      </c>
      <c r="R206" s="6">
        <v>3.4200000000000001E-2</v>
      </c>
      <c r="S206" s="6">
        <v>8.0600000000000005E-2</v>
      </c>
      <c r="T206" s="6">
        <v>5.2499999999999998E-2</v>
      </c>
    </row>
    <row r="207" spans="3:20" ht="15.5" x14ac:dyDescent="0.35">
      <c r="C207" t="s">
        <v>250</v>
      </c>
      <c r="I207" s="6">
        <v>5.67E-2</v>
      </c>
      <c r="J207" s="6">
        <v>4.9000000000000002E-2</v>
      </c>
      <c r="K207" s="6">
        <v>4.2199999999999994E-2</v>
      </c>
      <c r="L207" s="6">
        <v>4.6399999999999997E-2</v>
      </c>
      <c r="M207" s="6">
        <v>5.1200000000000002E-2</v>
      </c>
      <c r="N207" s="6">
        <v>3.3700000000000001E-2</v>
      </c>
      <c r="O207" s="6">
        <v>0.11699999999999999</v>
      </c>
      <c r="P207" s="6">
        <v>2.2000000000000002E-2</v>
      </c>
      <c r="Q207" s="6">
        <v>4.6399999999999997E-2</v>
      </c>
      <c r="R207" s="6">
        <v>4.7800000000000002E-2</v>
      </c>
      <c r="S207" s="6">
        <v>0.10310000000000001</v>
      </c>
      <c r="T207" s="6">
        <v>7.6100000000000001E-2</v>
      </c>
    </row>
    <row r="208" spans="3:20" ht="15.5" x14ac:dyDescent="0.35">
      <c r="C208" t="s">
        <v>251</v>
      </c>
      <c r="I208" s="6">
        <v>4.9100000000000005E-2</v>
      </c>
      <c r="J208" s="6">
        <v>0.03</v>
      </c>
      <c r="K208" s="6">
        <v>2.1400000000000002E-2</v>
      </c>
      <c r="L208" s="6">
        <v>2.6000000000000002E-2</v>
      </c>
      <c r="M208" s="6">
        <v>3.4000000000000002E-2</v>
      </c>
      <c r="N208" s="6">
        <v>2.0799999999999999E-2</v>
      </c>
      <c r="O208" s="6">
        <v>7.9600000000000004E-2</v>
      </c>
      <c r="P208" s="6">
        <v>4.07E-2</v>
      </c>
      <c r="Q208" s="6">
        <v>4.2500000000000003E-2</v>
      </c>
      <c r="R208" s="6">
        <v>3.7000000000000005E-2</v>
      </c>
      <c r="S208" s="6">
        <v>8.3400000000000002E-2</v>
      </c>
      <c r="T208" s="6">
        <v>0.1011</v>
      </c>
    </row>
    <row r="209" spans="2:20" ht="15.5" x14ac:dyDescent="0.35">
      <c r="C209" t="s">
        <v>252</v>
      </c>
    </row>
    <row r="210" spans="2:20" ht="15.5" x14ac:dyDescent="0.35">
      <c r="C210" t="s">
        <v>63</v>
      </c>
      <c r="I210" s="6">
        <v>1.04</v>
      </c>
      <c r="J210" s="6">
        <v>1.04</v>
      </c>
      <c r="K210" s="6">
        <v>1.43</v>
      </c>
      <c r="L210" s="6">
        <v>1.39</v>
      </c>
      <c r="M210" s="6">
        <v>0.99</v>
      </c>
      <c r="N210" s="6">
        <v>0.72</v>
      </c>
      <c r="O210" s="6">
        <v>0.96</v>
      </c>
      <c r="P210" s="6">
        <v>1.02</v>
      </c>
      <c r="Q210" s="6">
        <v>1.45</v>
      </c>
      <c r="R210" s="6">
        <v>0.71</v>
      </c>
      <c r="S210" s="6">
        <v>0.92</v>
      </c>
      <c r="T210" s="5">
        <v>0</v>
      </c>
    </row>
    <row r="211" spans="2:20" ht="15.5" x14ac:dyDescent="0.35">
      <c r="C211" t="s">
        <v>60</v>
      </c>
      <c r="I211" s="6">
        <v>158.91999999999999</v>
      </c>
      <c r="J211" s="6">
        <v>104.37</v>
      </c>
      <c r="K211" s="6">
        <v>105.18</v>
      </c>
      <c r="L211" s="6">
        <v>127.71</v>
      </c>
      <c r="M211" s="6">
        <v>164.73</v>
      </c>
      <c r="N211" s="6">
        <v>126.15</v>
      </c>
      <c r="O211" s="6">
        <v>127.92</v>
      </c>
      <c r="P211" s="6">
        <v>123.65</v>
      </c>
      <c r="Q211" s="6">
        <v>130.77000000000001</v>
      </c>
      <c r="R211" s="6">
        <v>115.32</v>
      </c>
      <c r="S211" s="6">
        <v>113.46</v>
      </c>
      <c r="T211" s="6">
        <v>1090468.3600000001</v>
      </c>
    </row>
    <row r="212" spans="2:20" ht="15.5" x14ac:dyDescent="0.35">
      <c r="C212" t="s">
        <v>253</v>
      </c>
      <c r="I212" s="6">
        <v>1.04</v>
      </c>
      <c r="J212" s="6">
        <v>1.04</v>
      </c>
      <c r="K212" s="6">
        <v>1.43</v>
      </c>
      <c r="L212" s="6">
        <v>1.39</v>
      </c>
      <c r="M212" s="6">
        <v>0.99</v>
      </c>
      <c r="N212" s="6">
        <v>0.72</v>
      </c>
      <c r="O212" s="6">
        <v>0.96</v>
      </c>
      <c r="P212" s="6">
        <v>1.02</v>
      </c>
      <c r="Q212" s="6">
        <v>1.45</v>
      </c>
      <c r="R212" s="6">
        <v>0.71</v>
      </c>
      <c r="S212" s="6">
        <v>0.92</v>
      </c>
      <c r="T212" s="5">
        <v>0</v>
      </c>
    </row>
    <row r="213" spans="2:20" ht="15.5" x14ac:dyDescent="0.35">
      <c r="C213" t="s">
        <v>254</v>
      </c>
      <c r="I213" s="6">
        <v>158.91999999999999</v>
      </c>
      <c r="J213" s="6">
        <v>104.37</v>
      </c>
      <c r="K213" s="6">
        <v>105.18</v>
      </c>
      <c r="L213" s="6">
        <v>127.71</v>
      </c>
      <c r="M213" s="6">
        <v>164.73</v>
      </c>
      <c r="N213" s="6">
        <v>126.15</v>
      </c>
      <c r="O213" s="6">
        <v>127.92</v>
      </c>
      <c r="P213" s="6">
        <v>123.65</v>
      </c>
      <c r="Q213" s="6">
        <v>130.77000000000001</v>
      </c>
      <c r="R213" s="6">
        <v>115.32</v>
      </c>
      <c r="S213" s="6">
        <v>113.46</v>
      </c>
      <c r="T213" s="6">
        <v>1090468.3600000001</v>
      </c>
    </row>
    <row r="214" spans="2:20" ht="15.5" x14ac:dyDescent="0.35">
      <c r="C214" t="s">
        <v>255</v>
      </c>
    </row>
    <row r="215" spans="2:20" ht="15.5" x14ac:dyDescent="0.35">
      <c r="C215" t="s">
        <v>256</v>
      </c>
    </row>
    <row r="216" spans="2:20" ht="15.5" x14ac:dyDescent="0.35">
      <c r="C216" t="s">
        <v>26</v>
      </c>
    </row>
    <row r="217" spans="2:20" ht="15.5" x14ac:dyDescent="0.35">
      <c r="C217" t="s">
        <v>23</v>
      </c>
    </row>
    <row r="218" spans="2:20" ht="15.5" x14ac:dyDescent="0.35">
      <c r="C218" t="s">
        <v>257</v>
      </c>
    </row>
    <row r="219" spans="2:20" ht="15.5" x14ac:dyDescent="0.35">
      <c r="C219" t="s">
        <v>258</v>
      </c>
      <c r="I219" s="5">
        <v>6000000000</v>
      </c>
      <c r="J219" s="5">
        <v>5000000000</v>
      </c>
      <c r="K219" s="5">
        <v>-3000000000</v>
      </c>
      <c r="L219" s="5">
        <v>11000000000</v>
      </c>
      <c r="M219" s="5">
        <v>1000000000</v>
      </c>
      <c r="N219" s="5">
        <v>-12000000000</v>
      </c>
      <c r="O219" s="5">
        <v>-6000000000</v>
      </c>
      <c r="P219" s="5">
        <v>-5000000000</v>
      </c>
      <c r="Q219" s="5">
        <v>14000000000</v>
      </c>
      <c r="R219" s="5">
        <v>-3000000000</v>
      </c>
      <c r="S219" s="5">
        <v>-2000000000</v>
      </c>
      <c r="T219" s="5">
        <v>3000000000</v>
      </c>
    </row>
    <row r="220" spans="2:20" ht="15.5" x14ac:dyDescent="0.35">
      <c r="C220" t="s">
        <v>259</v>
      </c>
      <c r="I220" s="5">
        <v>-1000000000</v>
      </c>
      <c r="J220" s="5">
        <v>0</v>
      </c>
      <c r="K220" s="5">
        <v>0</v>
      </c>
      <c r="L220" s="5">
        <v>0</v>
      </c>
      <c r="M220" s="5">
        <v>-1000000000</v>
      </c>
      <c r="N220" s="5">
        <v>-1000000000</v>
      </c>
      <c r="O220" s="5">
        <v>-1000000000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</row>
    <row r="221" spans="2:20" ht="15.5" x14ac:dyDescent="0.35">
      <c r="C221" t="s">
        <v>15</v>
      </c>
      <c r="I221" s="5">
        <v>5000000000</v>
      </c>
      <c r="J221" s="5">
        <v>5000000000</v>
      </c>
      <c r="K221" s="5">
        <v>-3000000000</v>
      </c>
      <c r="L221" s="5">
        <v>10000000000</v>
      </c>
      <c r="M221" s="5">
        <v>0</v>
      </c>
      <c r="N221" s="5">
        <v>-12000000000</v>
      </c>
      <c r="O221" s="5">
        <v>-7000000000</v>
      </c>
      <c r="P221" s="5">
        <v>-5000000000</v>
      </c>
      <c r="Q221" s="5">
        <v>14000000000</v>
      </c>
      <c r="R221" s="5">
        <v>-3000000000</v>
      </c>
      <c r="S221" s="5">
        <v>-2000000000</v>
      </c>
      <c r="T221" s="5">
        <v>3000000000</v>
      </c>
    </row>
    <row r="222" spans="2:20" ht="15.5" x14ac:dyDescent="0.35">
      <c r="C222" t="s">
        <v>17</v>
      </c>
      <c r="I222" s="6">
        <v>3.69</v>
      </c>
      <c r="J222" s="6">
        <v>3.52</v>
      </c>
      <c r="K222" s="6">
        <v>-2.29</v>
      </c>
      <c r="L222" s="6">
        <v>7.15</v>
      </c>
      <c r="M222" s="6">
        <v>0.26</v>
      </c>
      <c r="N222" s="6">
        <v>-8.43</v>
      </c>
      <c r="O222" s="6">
        <v>-4.95</v>
      </c>
      <c r="P222" s="6">
        <v>-3.38</v>
      </c>
      <c r="Q222" s="6">
        <v>9.6300000000000008</v>
      </c>
      <c r="R222" s="6">
        <v>-2.06</v>
      </c>
      <c r="S222" s="6">
        <v>-1.22</v>
      </c>
      <c r="T222" s="6">
        <v>34194.870000000003</v>
      </c>
    </row>
    <row r="224" spans="2:20" ht="15.5" x14ac:dyDescent="0.35">
      <c r="B224" t="s">
        <v>260</v>
      </c>
      <c r="C224" t="s">
        <v>261</v>
      </c>
      <c r="D224" s="5">
        <v>5000000000</v>
      </c>
      <c r="E224" s="5">
        <v>7000000000</v>
      </c>
      <c r="F224" s="5">
        <v>2000000000</v>
      </c>
      <c r="G224" s="5">
        <v>7000000000</v>
      </c>
      <c r="H224" s="5">
        <v>23000000000</v>
      </c>
      <c r="I224" s="5">
        <v>13000000000</v>
      </c>
      <c r="J224" s="5">
        <v>7000000000</v>
      </c>
      <c r="K224" s="5">
        <v>6000000000</v>
      </c>
      <c r="L224" s="5">
        <v>9000000000</v>
      </c>
      <c r="M224" s="5">
        <v>12000000000</v>
      </c>
      <c r="N224" s="5">
        <v>6000000000</v>
      </c>
      <c r="O224" s="5">
        <v>22000000000</v>
      </c>
      <c r="P224" s="5">
        <v>4000000000</v>
      </c>
      <c r="Q224" s="5">
        <v>9000000000</v>
      </c>
    </row>
    <row r="225" spans="3:17" ht="15.5" x14ac:dyDescent="0.35">
      <c r="C225" t="s">
        <v>444</v>
      </c>
      <c r="L225" s="6">
        <v>4.7</v>
      </c>
      <c r="M225" s="6">
        <v>3.4</v>
      </c>
      <c r="N225" s="6">
        <v>3.4</v>
      </c>
      <c r="O225" s="6">
        <v>9.5</v>
      </c>
      <c r="P225" s="6">
        <v>8.6999999999999993</v>
      </c>
      <c r="Q225" s="6">
        <v>1.6</v>
      </c>
    </row>
    <row r="226" spans="3:17" ht="15.5" x14ac:dyDescent="0.35">
      <c r="C226" t="s">
        <v>71</v>
      </c>
      <c r="L226" s="6">
        <v>0.8427</v>
      </c>
      <c r="M226" s="6">
        <v>0.40340000000000004</v>
      </c>
      <c r="N226" s="6">
        <v>0.79949999999999999</v>
      </c>
      <c r="O226" s="6">
        <v>0.63629999999999998</v>
      </c>
      <c r="P226" s="6">
        <v>3.2188999999999997</v>
      </c>
      <c r="Q226" s="6">
        <v>0.2651</v>
      </c>
    </row>
    <row r="227" spans="3:17" ht="15.5" x14ac:dyDescent="0.35">
      <c r="C227" t="s">
        <v>445</v>
      </c>
      <c r="L227" s="6">
        <v>4.7500000000000001E-2</v>
      </c>
      <c r="M227" s="6">
        <v>1.9900000000000001E-2</v>
      </c>
      <c r="N227" s="6">
        <v>3.27E-2</v>
      </c>
      <c r="O227" s="6">
        <v>7.7899999999999997E-2</v>
      </c>
      <c r="P227" s="6">
        <v>6.8000000000000005E-2</v>
      </c>
      <c r="Q227" s="6">
        <v>1.0700000000000001E-2</v>
      </c>
    </row>
    <row r="228" spans="3:17" ht="15.5" x14ac:dyDescent="0.35">
      <c r="C228" t="s">
        <v>51</v>
      </c>
      <c r="D228" s="6">
        <v>2.95</v>
      </c>
      <c r="E228" s="6">
        <v>4.45</v>
      </c>
      <c r="F228" s="6">
        <v>1.1000000000000001</v>
      </c>
      <c r="G228" s="6">
        <v>4.6900000000000004</v>
      </c>
      <c r="H228" s="6">
        <v>14.79</v>
      </c>
      <c r="I228" s="6">
        <v>8.4700000000000006</v>
      </c>
      <c r="J228" s="6">
        <v>4.8099999999999996</v>
      </c>
      <c r="K228" s="6">
        <v>4.17</v>
      </c>
      <c r="L228" s="6">
        <v>5.58</v>
      </c>
      <c r="M228" s="6">
        <v>7.92</v>
      </c>
      <c r="N228" s="5">
        <v>4</v>
      </c>
      <c r="O228" s="6">
        <v>14.04</v>
      </c>
      <c r="P228" s="6">
        <v>2.54</v>
      </c>
      <c r="Q228" s="6">
        <v>5.67</v>
      </c>
    </row>
    <row r="229" spans="3:17" ht="15.5" x14ac:dyDescent="0.35">
      <c r="C229" t="s">
        <v>73</v>
      </c>
      <c r="L229" s="6">
        <v>4.7</v>
      </c>
      <c r="M229" s="6">
        <v>3.4</v>
      </c>
      <c r="N229" s="6">
        <v>3.4</v>
      </c>
      <c r="O229" s="6">
        <v>9.5</v>
      </c>
      <c r="P229" s="6">
        <v>8.6999999999999993</v>
      </c>
      <c r="Q229" s="6">
        <v>1.6</v>
      </c>
    </row>
    <row r="230" spans="3:17" ht="15.5" x14ac:dyDescent="0.35">
      <c r="C230" t="s">
        <v>446</v>
      </c>
      <c r="L230" s="6">
        <v>0.8427</v>
      </c>
      <c r="M230" s="6">
        <v>0.40340000000000004</v>
      </c>
      <c r="N230" s="6">
        <v>0.79949999999999999</v>
      </c>
      <c r="O230" s="6">
        <v>0.63629999999999998</v>
      </c>
      <c r="P230" s="6">
        <v>3.2188999999999997</v>
      </c>
      <c r="Q230" s="6">
        <v>0.2651</v>
      </c>
    </row>
    <row r="231" spans="3:17" ht="15.5" x14ac:dyDescent="0.35">
      <c r="C231" t="s">
        <v>447</v>
      </c>
      <c r="L231" s="6">
        <v>4.7500000000000001E-2</v>
      </c>
      <c r="M231" s="6">
        <v>1.9900000000000001E-2</v>
      </c>
      <c r="N231" s="6">
        <v>3.27E-2</v>
      </c>
      <c r="O231" s="6">
        <v>7.7899999999999997E-2</v>
      </c>
      <c r="P231" s="6">
        <v>6.8000000000000005E-2</v>
      </c>
      <c r="Q231" s="6">
        <v>1.0700000000000001E-2</v>
      </c>
    </row>
    <row r="232" spans="3:17" ht="15.5" x14ac:dyDescent="0.35">
      <c r="C232" t="s">
        <v>262</v>
      </c>
      <c r="D232" s="5">
        <v>27000000000</v>
      </c>
      <c r="E232" s="5">
        <v>2000000000</v>
      </c>
      <c r="F232" s="5">
        <v>40000000000</v>
      </c>
      <c r="G232" s="5">
        <v>10000000000</v>
      </c>
      <c r="H232" s="5">
        <v>58000000000</v>
      </c>
      <c r="I232" s="5">
        <v>83000000000</v>
      </c>
      <c r="J232" s="5">
        <v>73000000000</v>
      </c>
      <c r="K232" s="5">
        <v>58000000000</v>
      </c>
      <c r="L232" s="5">
        <v>42000000000</v>
      </c>
      <c r="M232" s="5">
        <v>45000000000</v>
      </c>
      <c r="N232" s="5">
        <v>37000000000</v>
      </c>
      <c r="O232" s="5">
        <v>48000000000</v>
      </c>
      <c r="P232" s="5">
        <v>37000000000</v>
      </c>
      <c r="Q232" s="5">
        <v>46000000000</v>
      </c>
    </row>
    <row r="233" spans="3:17" ht="15.5" x14ac:dyDescent="0.35">
      <c r="C233" t="s">
        <v>448</v>
      </c>
      <c r="L233" s="6">
        <v>4.7</v>
      </c>
      <c r="M233" s="6">
        <v>3.4</v>
      </c>
      <c r="N233" s="6">
        <v>3.4</v>
      </c>
      <c r="O233" s="6">
        <v>9.5</v>
      </c>
      <c r="P233" s="6">
        <v>8.6999999999999993</v>
      </c>
      <c r="Q233" s="6">
        <v>1.6</v>
      </c>
    </row>
    <row r="234" spans="3:17" ht="15.5" x14ac:dyDescent="0.35">
      <c r="C234" t="s">
        <v>449</v>
      </c>
      <c r="L234" s="6">
        <v>0.8427</v>
      </c>
      <c r="M234" s="6">
        <v>0.40340000000000004</v>
      </c>
      <c r="N234" s="6">
        <v>0.79949999999999999</v>
      </c>
      <c r="O234" s="6">
        <v>0.63629999999999998</v>
      </c>
      <c r="P234" s="6">
        <v>3.2188999999999997</v>
      </c>
      <c r="Q234" s="6">
        <v>0.2651</v>
      </c>
    </row>
    <row r="235" spans="3:17" ht="15.5" x14ac:dyDescent="0.35">
      <c r="C235" t="s">
        <v>450</v>
      </c>
      <c r="L235" s="6">
        <v>4.7500000000000001E-2</v>
      </c>
      <c r="M235" s="6">
        <v>1.9900000000000001E-2</v>
      </c>
      <c r="N235" s="6">
        <v>3.27E-2</v>
      </c>
      <c r="O235" s="6">
        <v>7.7899999999999997E-2</v>
      </c>
      <c r="P235" s="6">
        <v>6.8000000000000005E-2</v>
      </c>
      <c r="Q235" s="6">
        <v>1.0700000000000001E-2</v>
      </c>
    </row>
    <row r="236" spans="3:17" ht="15.5" x14ac:dyDescent="0.35">
      <c r="C236" t="s">
        <v>344</v>
      </c>
      <c r="I236" s="6">
        <v>8.31</v>
      </c>
    </row>
    <row r="237" spans="3:17" ht="15.5" x14ac:dyDescent="0.35">
      <c r="C237" t="s">
        <v>345</v>
      </c>
      <c r="I237" s="6">
        <v>9.33</v>
      </c>
    </row>
    <row r="238" spans="3:17" ht="15.5" x14ac:dyDescent="0.35">
      <c r="C238" t="s">
        <v>263</v>
      </c>
      <c r="I238" s="6">
        <v>6.95</v>
      </c>
    </row>
    <row r="239" spans="3:17" ht="15.5" x14ac:dyDescent="0.35">
      <c r="C239" t="s">
        <v>346</v>
      </c>
      <c r="I239" s="6">
        <v>0.1072</v>
      </c>
    </row>
    <row r="240" spans="3:17" ht="15.5" x14ac:dyDescent="0.35">
      <c r="C240" t="s">
        <v>347</v>
      </c>
      <c r="I240" s="6">
        <v>2.44</v>
      </c>
    </row>
    <row r="241" spans="3:9" ht="15.5" x14ac:dyDescent="0.35">
      <c r="C241" t="s">
        <v>348</v>
      </c>
      <c r="I241" s="6">
        <v>0.83</v>
      </c>
    </row>
    <row r="242" spans="3:9" ht="15.5" x14ac:dyDescent="0.35">
      <c r="C242" t="s">
        <v>349</v>
      </c>
      <c r="I242" s="6">
        <v>84.03</v>
      </c>
    </row>
    <row r="243" spans="3:9" ht="15.5" x14ac:dyDescent="0.35">
      <c r="C243" t="s">
        <v>350</v>
      </c>
      <c r="I243" s="6">
        <v>117.06</v>
      </c>
    </row>
    <row r="244" spans="3:9" ht="15.5" x14ac:dyDescent="0.35">
      <c r="C244" t="s">
        <v>351</v>
      </c>
      <c r="I244" s="6">
        <v>9.68</v>
      </c>
    </row>
    <row r="245" spans="3:9" ht="15.5" x14ac:dyDescent="0.35">
      <c r="C245" t="s">
        <v>264</v>
      </c>
      <c r="I245" s="6">
        <v>9.0500000000000007</v>
      </c>
    </row>
    <row r="246" spans="3:9" ht="15.5" x14ac:dyDescent="0.35">
      <c r="C246" t="s">
        <v>451</v>
      </c>
      <c r="I246" s="6">
        <v>0.12</v>
      </c>
    </row>
    <row r="247" spans="3:9" ht="15.5" x14ac:dyDescent="0.35">
      <c r="C247" t="s">
        <v>452</v>
      </c>
      <c r="I247" s="6">
        <v>0.62</v>
      </c>
    </row>
    <row r="248" spans="3:9" ht="15.5" x14ac:dyDescent="0.35">
      <c r="C248" t="s">
        <v>352</v>
      </c>
      <c r="I248" s="6">
        <v>13.19</v>
      </c>
    </row>
    <row r="249" spans="3:9" ht="15.5" x14ac:dyDescent="0.35">
      <c r="C249" t="s">
        <v>353</v>
      </c>
      <c r="I249" s="6">
        <v>14.79</v>
      </c>
    </row>
    <row r="250" spans="3:9" ht="15.5" x14ac:dyDescent="0.35">
      <c r="C250" t="s">
        <v>354</v>
      </c>
      <c r="I250" s="6">
        <v>50.37</v>
      </c>
    </row>
    <row r="251" spans="3:9" ht="15.5" x14ac:dyDescent="0.35">
      <c r="C251" t="s">
        <v>355</v>
      </c>
      <c r="D251" s="6">
        <v>1.59</v>
      </c>
    </row>
    <row r="252" spans="3:9" ht="15.5" x14ac:dyDescent="0.35">
      <c r="C252" t="s">
        <v>356</v>
      </c>
      <c r="I252" s="6">
        <v>148.16999999999999</v>
      </c>
    </row>
    <row r="253" spans="3:9" ht="15.5" x14ac:dyDescent="0.35">
      <c r="C253" t="s">
        <v>357</v>
      </c>
      <c r="I253" s="6">
        <v>1.05</v>
      </c>
    </row>
    <row r="254" spans="3:9" ht="15.5" x14ac:dyDescent="0.35">
      <c r="C254" t="s">
        <v>269</v>
      </c>
      <c r="D254" s="6">
        <v>0.22</v>
      </c>
    </row>
    <row r="255" spans="3:9" ht="15.5" x14ac:dyDescent="0.35">
      <c r="C255" t="s">
        <v>271</v>
      </c>
      <c r="D255" s="6">
        <v>1.22</v>
      </c>
    </row>
    <row r="256" spans="3:9" ht="15.5" x14ac:dyDescent="0.35">
      <c r="C256" t="s">
        <v>13</v>
      </c>
      <c r="D256" s="5">
        <v>-5000000000</v>
      </c>
    </row>
    <row r="257" spans="3:9" ht="15.5" x14ac:dyDescent="0.35">
      <c r="C257" t="s">
        <v>358</v>
      </c>
      <c r="I257" s="6">
        <v>6.16</v>
      </c>
    </row>
    <row r="258" spans="3:9" ht="15.5" x14ac:dyDescent="0.35">
      <c r="C258" t="s">
        <v>273</v>
      </c>
      <c r="I258" s="6">
        <v>7.2900000000000006E-2</v>
      </c>
    </row>
    <row r="259" spans="3:9" ht="15.5" x14ac:dyDescent="0.35">
      <c r="C259" t="s">
        <v>274</v>
      </c>
      <c r="I259" s="6">
        <v>8.900000000000001E-2</v>
      </c>
    </row>
    <row r="260" spans="3:9" ht="15.5" x14ac:dyDescent="0.35">
      <c r="C260" t="s">
        <v>275</v>
      </c>
      <c r="I260" s="6">
        <v>6.5199999999999994E-2</v>
      </c>
    </row>
    <row r="261" spans="3:9" ht="15.5" x14ac:dyDescent="0.35">
      <c r="C261" t="s">
        <v>359</v>
      </c>
      <c r="I261" s="6">
        <v>7.8899999999999998E-2</v>
      </c>
    </row>
    <row r="262" spans="3:9" ht="15.5" x14ac:dyDescent="0.35">
      <c r="C262" t="s">
        <v>281</v>
      </c>
      <c r="I262" s="6">
        <v>0.26</v>
      </c>
    </row>
    <row r="263" spans="3:9" ht="15.5" x14ac:dyDescent="0.35">
      <c r="C263" t="s">
        <v>47</v>
      </c>
      <c r="I263" s="5">
        <v>191000000000</v>
      </c>
    </row>
    <row r="264" spans="3:9" ht="15.5" x14ac:dyDescent="0.35">
      <c r="C264" t="s">
        <v>283</v>
      </c>
      <c r="I264" s="5">
        <v>189000000000</v>
      </c>
    </row>
    <row r="265" spans="3:9" ht="15.5" x14ac:dyDescent="0.35">
      <c r="C265" t="s">
        <v>284</v>
      </c>
      <c r="I265" s="5">
        <v>1550000000</v>
      </c>
    </row>
    <row r="266" spans="3:9" ht="15.5" x14ac:dyDescent="0.35">
      <c r="C266" t="s">
        <v>285</v>
      </c>
      <c r="I266" s="6">
        <v>0.1002</v>
      </c>
    </row>
    <row r="267" spans="3:9" ht="15.5" x14ac:dyDescent="0.35">
      <c r="C267" t="s">
        <v>287</v>
      </c>
      <c r="D267" s="6">
        <v>0.16010000000000002</v>
      </c>
    </row>
    <row r="268" spans="3:9" ht="15.5" x14ac:dyDescent="0.35">
      <c r="C268" t="s">
        <v>288</v>
      </c>
      <c r="D268" s="6">
        <v>0.16949999999999998</v>
      </c>
    </row>
    <row r="269" spans="3:9" ht="15.5" x14ac:dyDescent="0.35">
      <c r="C269" t="s">
        <v>453</v>
      </c>
      <c r="D269" s="6">
        <v>0.63749999999999996</v>
      </c>
    </row>
    <row r="270" spans="3:9" ht="15.5" x14ac:dyDescent="0.35">
      <c r="C270" t="s">
        <v>360</v>
      </c>
      <c r="D270" s="6">
        <v>1.5755000000000001</v>
      </c>
    </row>
    <row r="271" spans="3:9" ht="15.5" x14ac:dyDescent="0.35">
      <c r="C271" t="s">
        <v>290</v>
      </c>
      <c r="I271" s="6">
        <v>4.7</v>
      </c>
    </row>
    <row r="272" spans="3:9" ht="15.5" x14ac:dyDescent="0.35">
      <c r="C272" t="s">
        <v>291</v>
      </c>
      <c r="I272" t="s">
        <v>1011</v>
      </c>
    </row>
    <row r="273" spans="3:9" ht="15.5" x14ac:dyDescent="0.35">
      <c r="C273" t="s">
        <v>293</v>
      </c>
      <c r="I273" s="5">
        <v>6</v>
      </c>
    </row>
    <row r="274" spans="3:9" ht="15.5" x14ac:dyDescent="0.35">
      <c r="C274" t="s">
        <v>294</v>
      </c>
      <c r="I274" s="6">
        <v>0.34</v>
      </c>
    </row>
    <row r="275" spans="3:9" ht="15.5" x14ac:dyDescent="0.35">
      <c r="C275" t="s">
        <v>295</v>
      </c>
      <c r="I275" s="6">
        <v>0.2</v>
      </c>
    </row>
    <row r="276" spans="3:9" ht="15.5" x14ac:dyDescent="0.35">
      <c r="C276" t="s">
        <v>458</v>
      </c>
      <c r="I276" s="6">
        <v>0.64</v>
      </c>
    </row>
    <row r="277" spans="3:9" ht="15.5" x14ac:dyDescent="0.35">
      <c r="C277" t="s">
        <v>296</v>
      </c>
      <c r="I277" s="6">
        <v>0.62</v>
      </c>
    </row>
    <row r="278" spans="3:9" ht="15.5" x14ac:dyDescent="0.35">
      <c r="C278" t="s">
        <v>361</v>
      </c>
      <c r="I278" s="6">
        <v>0.35</v>
      </c>
    </row>
    <row r="279" spans="3:9" ht="15.5" x14ac:dyDescent="0.35">
      <c r="C279" t="s">
        <v>297</v>
      </c>
      <c r="I279" s="6">
        <v>0.63</v>
      </c>
    </row>
    <row r="280" spans="3:9" ht="15.5" x14ac:dyDescent="0.35">
      <c r="C280" t="s">
        <v>298</v>
      </c>
      <c r="I280" s="6">
        <v>0.3</v>
      </c>
    </row>
    <row r="281" spans="3:9" ht="15.5" x14ac:dyDescent="0.35">
      <c r="C281" t="s">
        <v>299</v>
      </c>
      <c r="I281" s="5">
        <v>78000000000</v>
      </c>
    </row>
    <row r="282" spans="3:9" ht="15.5" x14ac:dyDescent="0.35">
      <c r="C282" t="s">
        <v>301</v>
      </c>
      <c r="I282" s="5">
        <v>21000000000</v>
      </c>
    </row>
    <row r="283" spans="3:9" ht="15.5" x14ac:dyDescent="0.35">
      <c r="C283" t="s">
        <v>302</v>
      </c>
      <c r="I283" s="5">
        <v>20000000000</v>
      </c>
    </row>
    <row r="284" spans="3:9" ht="15.5" x14ac:dyDescent="0.35">
      <c r="C284" t="s">
        <v>303</v>
      </c>
      <c r="D284" s="5">
        <v>2000000000</v>
      </c>
    </row>
    <row r="285" spans="3:9" ht="15.5" x14ac:dyDescent="0.35">
      <c r="C285" t="s">
        <v>304</v>
      </c>
      <c r="D285" s="5">
        <v>281000000000</v>
      </c>
    </row>
    <row r="286" spans="3:9" ht="15.5" x14ac:dyDescent="0.35">
      <c r="C286" t="s">
        <v>305</v>
      </c>
      <c r="D286" s="5">
        <v>51000000000</v>
      </c>
    </row>
    <row r="287" spans="3:9" ht="15.5" x14ac:dyDescent="0.35">
      <c r="C287" t="s">
        <v>306</v>
      </c>
      <c r="I287" s="5">
        <v>230000000000</v>
      </c>
    </row>
    <row r="288" spans="3:9" ht="15.5" x14ac:dyDescent="0.35">
      <c r="C288" t="s">
        <v>244</v>
      </c>
      <c r="I288" s="5">
        <v>230000000000</v>
      </c>
    </row>
    <row r="289" spans="3:9" ht="15.5" x14ac:dyDescent="0.35">
      <c r="C289" t="s">
        <v>307</v>
      </c>
      <c r="I289" s="5">
        <v>2000000000</v>
      </c>
    </row>
    <row r="290" spans="3:9" ht="15.5" x14ac:dyDescent="0.35">
      <c r="C290" t="s">
        <v>308</v>
      </c>
      <c r="I290" s="5">
        <v>-14000000000</v>
      </c>
    </row>
    <row r="291" spans="3:9" ht="15.5" x14ac:dyDescent="0.35">
      <c r="C291" t="s">
        <v>309</v>
      </c>
      <c r="I291" s="5">
        <v>11000000000</v>
      </c>
    </row>
    <row r="292" spans="3:9" ht="15.5" x14ac:dyDescent="0.35">
      <c r="C292" t="s">
        <v>310</v>
      </c>
      <c r="I292" s="5">
        <v>-1000000000</v>
      </c>
    </row>
    <row r="293" spans="3:9" ht="15.5" x14ac:dyDescent="0.35">
      <c r="C293" t="s">
        <v>311</v>
      </c>
      <c r="I293" s="5">
        <v>2000000000</v>
      </c>
    </row>
  </sheetData>
  <pageMargins left="0.7" right="0.7" top="0.75" bottom="0.75" header="0.3" footer="0.3"/>
  <ignoredErrors>
    <ignoredError sqref="A1:T294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30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4" width="18.83203125" customWidth="1"/>
  </cols>
  <sheetData>
    <row r="1" spans="1:24" ht="15.5" x14ac:dyDescent="0.35">
      <c r="C1" t="s">
        <v>1012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</row>
    <row r="2" spans="1:24" ht="15.5" x14ac:dyDescent="0.35">
      <c r="C2" t="s">
        <v>1013</v>
      </c>
      <c r="D2" s="2" vm="198">
        <f ca="1">IFERROR(_xlfn.STOCKHISTORY("XIDX:" &amp; $C$1, D3, , 0, 0, 1), "Libur")</f>
        <v>34</v>
      </c>
      <c r="E2" s="2" vm="199">
        <f ca="1">IFERROR(_xlfn.STOCKHISTORY("XIDX:" &amp; $C$1, E3, , 0, 0, 1), "Libur")</f>
        <v>30</v>
      </c>
      <c r="H2" s="2" vm="199">
        <f ca="1">IFERROR(INDEX(D2:G2,COUNT(D2:G2)),"")</f>
        <v>30</v>
      </c>
      <c r="I2" s="2" vm="200">
        <f t="shared" ref="I2:X2" ca="1" si="0">IFERROR(_xlfn.STOCKHISTORY("XIDX:" &amp; $C$1, I1, , 0, 0, 1), "Libur")</f>
        <v>48</v>
      </c>
      <c r="J2" s="2" t="str">
        <f t="shared" ca="1" si="0"/>
        <v>Libur</v>
      </c>
      <c r="K2" s="2" t="str">
        <f t="shared" ca="1" si="0"/>
        <v>Libur</v>
      </c>
      <c r="L2" s="2" vm="11">
        <f t="shared" ca="1" si="0"/>
        <v>50</v>
      </c>
      <c r="M2" s="2" vm="11">
        <f t="shared" ca="1" si="0"/>
        <v>50</v>
      </c>
      <c r="N2" s="2" vm="11">
        <f t="shared" ca="1" si="0"/>
        <v>50</v>
      </c>
      <c r="O2" s="2" vm="201">
        <f t="shared" ca="1" si="0"/>
        <v>75</v>
      </c>
      <c r="P2" s="2" vm="202">
        <f t="shared" ca="1" si="0"/>
        <v>131</v>
      </c>
      <c r="Q2" s="2" vm="203">
        <f t="shared" ca="1" si="0"/>
        <v>326</v>
      </c>
      <c r="R2" s="2" vm="204">
        <f t="shared" ca="1" si="0"/>
        <v>298</v>
      </c>
      <c r="S2" s="2" vm="205">
        <f t="shared" ca="1" si="0"/>
        <v>250</v>
      </c>
      <c r="T2" s="2" vm="206">
        <f t="shared" ca="1" si="0"/>
        <v>478</v>
      </c>
      <c r="U2" s="2" vm="207">
        <f t="shared" ca="1" si="0"/>
        <v>275</v>
      </c>
      <c r="V2" s="2" vm="208">
        <f t="shared" ca="1" si="0"/>
        <v>560</v>
      </c>
      <c r="W2" s="2" vm="209">
        <f t="shared" ca="1" si="0"/>
        <v>520</v>
      </c>
      <c r="X2" s="2" t="str">
        <f t="shared" ca="1" si="0"/>
        <v>Libur</v>
      </c>
    </row>
    <row r="3" spans="1:2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4" ht="15.5" x14ac:dyDescent="0.35">
      <c r="B4" t="s">
        <v>5</v>
      </c>
      <c r="C4" t="s">
        <v>6</v>
      </c>
      <c r="D4" s="2">
        <f>IFERROR(INDEX(D51:D500,MATCH($C$4,$C$51:$C$500,0)),"")</f>
        <v>207346101000</v>
      </c>
      <c r="E4" s="2">
        <f>IFERROR(INDEX(E51:E500,MATCH($C$4,$C$51:$C$500,0)),"")</f>
        <v>234098759000</v>
      </c>
      <c r="H4" s="2">
        <f>IFERROR(SUM(D4:G4)*(4/MAX(1,COUNT(D4:G4))),"")</f>
        <v>882889720000</v>
      </c>
      <c r="I4" s="2">
        <f t="shared" ref="I4:X4" si="1">IFERROR(INDEX(I51:I500,MATCH($C$4,$C$51:$C$500,0)),"")</f>
        <v>954457636000</v>
      </c>
      <c r="J4" s="2">
        <f t="shared" si="1"/>
        <v>1215340814000</v>
      </c>
      <c r="K4" s="2">
        <f t="shared" si="1"/>
        <v>1196672161000</v>
      </c>
      <c r="L4" s="2">
        <f t="shared" si="1"/>
        <v>1698619532000</v>
      </c>
      <c r="M4" s="2">
        <f t="shared" si="1"/>
        <v>1812198622000</v>
      </c>
      <c r="N4" s="2">
        <f t="shared" si="1"/>
        <v>1830516513000</v>
      </c>
      <c r="O4" s="2">
        <f t="shared" si="1"/>
        <v>2117781960000</v>
      </c>
      <c r="P4" s="2">
        <f t="shared" si="1"/>
        <v>2400197838000</v>
      </c>
      <c r="Q4" s="2">
        <f t="shared" si="1"/>
        <v>2774985411000</v>
      </c>
      <c r="R4" s="2">
        <f t="shared" si="1"/>
        <v>2685707668000</v>
      </c>
      <c r="S4" s="2">
        <f t="shared" si="1"/>
        <v>2108743624000</v>
      </c>
      <c r="T4" s="2">
        <f t="shared" si="1"/>
        <v>2252677016000</v>
      </c>
      <c r="U4" s="2">
        <f t="shared" si="1"/>
        <v>1674375150000</v>
      </c>
      <c r="V4" s="2">
        <f t="shared" si="1"/>
        <v>1241436902000</v>
      </c>
      <c r="W4" s="2">
        <f t="shared" si="1"/>
        <v>992634826000</v>
      </c>
      <c r="X4" s="2">
        <f t="shared" si="1"/>
        <v>889101136000</v>
      </c>
    </row>
    <row r="5" spans="1:24" ht="15.5" x14ac:dyDescent="0.35">
      <c r="B5" t="s">
        <v>7</v>
      </c>
      <c r="C5" t="s">
        <v>8</v>
      </c>
      <c r="D5" s="2">
        <f>IFERROR(INDEX(D51:D500,MATCH($C$5,$C$51:$C$500,0)),"")</f>
        <v>-41333152000</v>
      </c>
      <c r="E5" s="2">
        <f>IFERROR(INDEX(E51:E500,MATCH($C$5,$C$51:$C$500,0)),"")</f>
        <v>140202834000</v>
      </c>
      <c r="H5" s="2">
        <f>IFERROR(SUM(D5:G5)*(4/MAX(1,COUNT(D5:G5))),"")</f>
        <v>197739364000</v>
      </c>
      <c r="I5" s="2">
        <f t="shared" ref="I5:X5" si="2">IFERROR(INDEX(I51:I500,MATCH($C$5,$C$51:$C$500,0)),"")</f>
        <v>1139738394000</v>
      </c>
      <c r="J5" s="2">
        <f t="shared" si="2"/>
        <v>4444708264000</v>
      </c>
      <c r="K5" s="2">
        <f t="shared" si="2"/>
        <v>-3434535191000</v>
      </c>
      <c r="L5" s="2">
        <f t="shared" si="2"/>
        <v>-997309053000</v>
      </c>
      <c r="M5" s="2">
        <f t="shared" si="2"/>
        <v>-839600620000</v>
      </c>
      <c r="N5" s="2">
        <f t="shared" si="2"/>
        <v>-896489618000</v>
      </c>
      <c r="O5" s="2">
        <f t="shared" si="2"/>
        <v>-553935878000</v>
      </c>
      <c r="P5" s="2">
        <f t="shared" si="2"/>
        <v>-1068764847000</v>
      </c>
      <c r="Q5" s="2">
        <f t="shared" si="2"/>
        <v>106846591000</v>
      </c>
      <c r="R5" s="2">
        <f t="shared" si="2"/>
        <v>394510388000</v>
      </c>
      <c r="S5" s="2">
        <f t="shared" si="2"/>
        <v>-512818718000</v>
      </c>
      <c r="T5" s="2">
        <f t="shared" si="2"/>
        <v>143929565000</v>
      </c>
      <c r="U5" s="2">
        <f t="shared" si="2"/>
        <v>107391514000</v>
      </c>
      <c r="V5" s="2">
        <f t="shared" si="2"/>
        <v>72921821000</v>
      </c>
      <c r="W5" s="2">
        <f t="shared" si="2"/>
        <v>0</v>
      </c>
      <c r="X5" s="2">
        <f t="shared" si="2"/>
        <v>0</v>
      </c>
    </row>
    <row r="6" spans="1:24" ht="15.5" x14ac:dyDescent="0.35">
      <c r="B6" t="s">
        <v>9</v>
      </c>
      <c r="C6" t="s">
        <v>10</v>
      </c>
      <c r="D6" s="2">
        <f>IFERROR(INDEX(D51:D500,MATCH($C$6,$C$51:$C$500,0)),"")</f>
        <v>496102714000</v>
      </c>
      <c r="E6" s="2">
        <f>IFERROR(INDEX(E51:E500,MATCH($C$6,$C$51:$C$500,0)),"")</f>
        <v>542342284000</v>
      </c>
      <c r="H6" s="2">
        <f>IFERROR(INDEX(D6:G6,COUNT(D6:G6)),"")</f>
        <v>542342284000</v>
      </c>
      <c r="I6" s="2">
        <f t="shared" ref="I6:X6" si="3">IFERROR(INDEX(I51:I500,MATCH($C$6,$C$51:$C$500,0)),"")</f>
        <v>361610831000</v>
      </c>
      <c r="J6" s="2">
        <f t="shared" si="3"/>
        <v>-772896793000</v>
      </c>
      <c r="K6" s="2">
        <f t="shared" si="3"/>
        <v>-5122862474000</v>
      </c>
      <c r="L6" s="2">
        <f t="shared" si="3"/>
        <v>-1584394850000</v>
      </c>
      <c r="M6" s="2">
        <f t="shared" si="3"/>
        <v>-617338250000</v>
      </c>
      <c r="N6" s="2">
        <f t="shared" si="3"/>
        <v>214435245000</v>
      </c>
      <c r="O6" s="2">
        <f t="shared" si="3"/>
        <v>1147987436000</v>
      </c>
      <c r="P6" s="2">
        <f t="shared" si="3"/>
        <v>1692421172000</v>
      </c>
      <c r="Q6" s="2">
        <f t="shared" si="3"/>
        <v>2780311022000</v>
      </c>
      <c r="R6" s="2">
        <f t="shared" si="3"/>
        <v>2627249511000</v>
      </c>
      <c r="S6" s="2">
        <f t="shared" si="3"/>
        <v>2157119481000</v>
      </c>
      <c r="T6" s="2">
        <f t="shared" si="3"/>
        <v>2663688815000</v>
      </c>
      <c r="U6" s="2">
        <f t="shared" si="3"/>
        <v>2086775486000</v>
      </c>
      <c r="V6" s="2">
        <f t="shared" si="3"/>
        <v>1678561198000</v>
      </c>
      <c r="W6" s="2">
        <f t="shared" si="3"/>
        <v>1595284306000</v>
      </c>
      <c r="X6" s="2">
        <f t="shared" si="3"/>
        <v>1105106675000</v>
      </c>
    </row>
    <row r="7" spans="1:24" ht="15.5" x14ac:dyDescent="0.35">
      <c r="B7" t="s">
        <v>11</v>
      </c>
      <c r="C7" t="s">
        <v>12</v>
      </c>
      <c r="D7" s="3">
        <f>IFERROR(INDEX(D51:D500,MATCH($C$7,$C$51:$C$500,0))/1000000000,"")</f>
        <v>16.46</v>
      </c>
      <c r="E7" s="3">
        <f>IFERROR(INDEX(E51:E500,MATCH($C$7,$C$51:$C$500,0))/1000000000,"")</f>
        <v>16.46</v>
      </c>
      <c r="H7" s="3">
        <f>IFERROR(INDEX(D7:G7,COUNT(D7:G7)),"")</f>
        <v>16.46</v>
      </c>
      <c r="I7" s="3">
        <f t="shared" ref="I7:X7" si="4">IFERROR(INDEX(I51:I500,MATCH($C$7,$C$51:$C$500,0))/1000000000,"")</f>
        <v>16.46</v>
      </c>
      <c r="J7" s="3">
        <f t="shared" si="4"/>
        <v>16.46</v>
      </c>
      <c r="K7" s="3">
        <f t="shared" si="4"/>
        <v>16.46</v>
      </c>
      <c r="L7" s="3">
        <f t="shared" si="4"/>
        <v>16.46</v>
      </c>
      <c r="M7" s="3">
        <f t="shared" si="4"/>
        <v>16.46</v>
      </c>
      <c r="N7" s="3">
        <f t="shared" si="4"/>
        <v>16.46</v>
      </c>
      <c r="O7" s="3">
        <f t="shared" si="4"/>
        <v>16.46</v>
      </c>
      <c r="P7" s="3">
        <f t="shared" si="4"/>
        <v>16.46</v>
      </c>
      <c r="Q7" s="3">
        <f t="shared" si="4"/>
        <v>16.46</v>
      </c>
      <c r="R7" s="3">
        <f t="shared" si="4"/>
        <v>16.46</v>
      </c>
      <c r="S7" s="3">
        <f t="shared" si="4"/>
        <v>16.46</v>
      </c>
      <c r="T7" s="3">
        <f t="shared" si="4"/>
        <v>16.46</v>
      </c>
      <c r="U7" s="3">
        <f t="shared" si="4"/>
        <v>16.46</v>
      </c>
      <c r="V7" s="3">
        <f t="shared" si="4"/>
        <v>15.47</v>
      </c>
      <c r="W7" s="3">
        <f t="shared" si="4"/>
        <v>15.46</v>
      </c>
      <c r="X7" s="3">
        <f t="shared" si="4"/>
        <v>0</v>
      </c>
    </row>
    <row r="8" spans="1:2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10000000000</v>
      </c>
      <c r="E8" s="2">
        <f>IFERROR(INDEX(E51:E500,MATCH("Free cash flow (Quarter)",$C$51:$C$500,0)),"")</f>
        <v>29000000000</v>
      </c>
      <c r="H8" s="2">
        <f>IFERROR(INDEX(D8:G8,COUNT(D8:G8)),"")</f>
        <v>29000000000</v>
      </c>
      <c r="I8" s="2">
        <f t="shared" ref="I8:X8" si="5">IFERROR(INDEX(I51:I500,MATCH($C$8,$C$51:$C$500,0)),"")</f>
        <v>74000000000</v>
      </c>
      <c r="J8" s="2">
        <f t="shared" si="5"/>
        <v>-2000000000</v>
      </c>
      <c r="K8" s="2">
        <f t="shared" si="5"/>
        <v>13000000000</v>
      </c>
      <c r="L8" s="2">
        <f t="shared" si="5"/>
        <v>-14000000000</v>
      </c>
      <c r="M8" s="2">
        <f t="shared" si="5"/>
        <v>-29000000000</v>
      </c>
      <c r="N8" s="2">
        <f t="shared" si="5"/>
        <v>95000000000</v>
      </c>
      <c r="O8" s="2">
        <f t="shared" si="5"/>
        <v>1000000000</v>
      </c>
      <c r="P8" s="2">
        <f t="shared" si="5"/>
        <v>82000000000</v>
      </c>
      <c r="Q8" s="2">
        <f t="shared" si="5"/>
        <v>74000000000</v>
      </c>
      <c r="R8" s="2">
        <f t="shared" si="5"/>
        <v>-39000000000</v>
      </c>
      <c r="S8" s="2">
        <f t="shared" si="5"/>
        <v>-106000000000</v>
      </c>
      <c r="T8" s="2">
        <f t="shared" si="5"/>
        <v>15000000000</v>
      </c>
      <c r="U8" s="2">
        <f t="shared" si="5"/>
        <v>-1529000000000</v>
      </c>
      <c r="V8" s="2">
        <f t="shared" si="5"/>
        <v>60000000000</v>
      </c>
      <c r="W8" s="2">
        <f t="shared" si="5"/>
        <v>-166000000000</v>
      </c>
      <c r="X8" s="2">
        <f t="shared" si="5"/>
        <v>-69000000000</v>
      </c>
    </row>
    <row r="9" spans="1:24" ht="15.5" x14ac:dyDescent="0.35">
      <c r="A9" t="s">
        <v>16</v>
      </c>
      <c r="C9" t="s">
        <v>17</v>
      </c>
      <c r="D9" s="3">
        <f>IFERROR(INDEX(D51:D500,MATCH("Free cash flow per share (Quarter)",$C$51:$C$500,0)),"")</f>
        <v>0.6</v>
      </c>
      <c r="E9" s="3">
        <f>IFERROR(INDEX(E51:E500,MATCH("Free cash flow per share (Quarter)",$C$51:$C$500,0)),"")</f>
        <v>1.77</v>
      </c>
      <c r="H9" s="3">
        <f>IFERROR(INDEX(D9:G9,COUNT(D9:G9)),"")</f>
        <v>1.77</v>
      </c>
      <c r="I9" s="3">
        <f t="shared" ref="I9:X9" si="6">IFERROR(INDEX(I51:I500,MATCH($C$9,$C$51:$C$500,0)),"")</f>
        <v>4.47</v>
      </c>
      <c r="J9" s="3">
        <f t="shared" si="6"/>
        <v>-0.1</v>
      </c>
      <c r="K9" s="3">
        <f t="shared" si="6"/>
        <v>0.77</v>
      </c>
      <c r="L9" s="3">
        <f t="shared" si="6"/>
        <v>-0.84</v>
      </c>
      <c r="M9" s="3">
        <f t="shared" si="6"/>
        <v>-1.74</v>
      </c>
      <c r="N9" s="3">
        <f t="shared" si="6"/>
        <v>5.78</v>
      </c>
      <c r="O9" s="3">
        <f t="shared" si="6"/>
        <v>0.05</v>
      </c>
      <c r="P9" s="3">
        <f t="shared" si="6"/>
        <v>4.9800000000000004</v>
      </c>
      <c r="Q9" s="3">
        <f t="shared" si="6"/>
        <v>4.47</v>
      </c>
      <c r="R9" s="3">
        <f t="shared" si="6"/>
        <v>-2.35</v>
      </c>
      <c r="S9" s="3">
        <f t="shared" si="6"/>
        <v>-6.42</v>
      </c>
      <c r="T9" s="3">
        <f t="shared" si="6"/>
        <v>0.91</v>
      </c>
      <c r="U9" s="3">
        <f t="shared" si="6"/>
        <v>-92.86</v>
      </c>
      <c r="V9" s="3">
        <f t="shared" si="6"/>
        <v>3.9</v>
      </c>
      <c r="W9" s="3">
        <f t="shared" si="6"/>
        <v>-10.75</v>
      </c>
      <c r="X9" s="3">
        <f t="shared" si="6"/>
        <v>-50212.24</v>
      </c>
    </row>
    <row r="10" spans="1:24" ht="15.5" x14ac:dyDescent="0.35">
      <c r="C10" t="s">
        <v>18</v>
      </c>
      <c r="D10" s="3">
        <f ca="1">IFERROR(IF(D9=0,"",D2/D9),"")</f>
        <v>56.666666666666671</v>
      </c>
      <c r="E10" s="3">
        <f ca="1">IFERROR(IF(E9=0,"",E2/E9),"")</f>
        <v>16.949152542372882</v>
      </c>
      <c r="I10" s="3">
        <f t="shared" ref="I10:X10" ca="1" si="7">IFERROR(IF(I9=0,"",I2/I9),"")</f>
        <v>10.738255033557047</v>
      </c>
      <c r="J10" s="3" t="str">
        <f t="shared" ca="1" si="7"/>
        <v/>
      </c>
      <c r="K10" s="3" t="str">
        <f t="shared" ca="1" si="7"/>
        <v/>
      </c>
      <c r="L10" s="3">
        <f t="shared" ca="1" si="7"/>
        <v>-59.523809523809526</v>
      </c>
      <c r="M10" s="3">
        <f t="shared" ca="1" si="7"/>
        <v>-28.735632183908045</v>
      </c>
      <c r="N10" s="3">
        <f t="shared" ca="1" si="7"/>
        <v>8.6505190311418687</v>
      </c>
      <c r="O10" s="3">
        <f t="shared" ca="1" si="7"/>
        <v>1500</v>
      </c>
      <c r="P10" s="3">
        <f t="shared" ca="1" si="7"/>
        <v>26.305220883534133</v>
      </c>
      <c r="Q10" s="3">
        <f t="shared" ca="1" si="7"/>
        <v>72.930648769574944</v>
      </c>
      <c r="R10" s="3">
        <f t="shared" ca="1" si="7"/>
        <v>-126.80851063829786</v>
      </c>
      <c r="S10" s="3">
        <f t="shared" ca="1" si="7"/>
        <v>-38.940809968847354</v>
      </c>
      <c r="T10" s="3">
        <f t="shared" ca="1" si="7"/>
        <v>525.27472527472526</v>
      </c>
      <c r="U10" s="3">
        <f t="shared" ca="1" si="7"/>
        <v>-2.9614473400818437</v>
      </c>
      <c r="V10" s="3">
        <f t="shared" ca="1" si="7"/>
        <v>143.58974358974359</v>
      </c>
      <c r="W10" s="3">
        <f t="shared" ca="1" si="7"/>
        <v>-48.372093023255815</v>
      </c>
      <c r="X10" s="3" t="str">
        <f t="shared" ca="1" si="7"/>
        <v/>
      </c>
    </row>
    <row r="11" spans="1:24" ht="15.5" x14ac:dyDescent="0.35">
      <c r="B11" t="s">
        <v>19</v>
      </c>
      <c r="C11" t="s">
        <v>20</v>
      </c>
      <c r="D11" s="2">
        <f>IFERROR(INDEX(D51:D500,MATCH($C$11,$C$51:$C$500,0)),"")</f>
        <v>17798799000</v>
      </c>
      <c r="E11" s="2">
        <f>IFERROR(INDEX(E51:E500,MATCH($C$11,$C$51:$C$500,0)),"")</f>
        <v>13780308000</v>
      </c>
      <c r="H11" s="2">
        <f>IFERROR(INDEX(D11:G11,COUNT(D11:G11)),"")</f>
        <v>13780308000</v>
      </c>
      <c r="I11" s="2">
        <f t="shared" ref="I11:X11" si="8">IFERROR(INDEX(I51:I500,MATCH($C$11,$C$51:$C$500,0)),"")</f>
        <v>10482491000</v>
      </c>
      <c r="J11" s="2">
        <f t="shared" si="8"/>
        <v>16885911000</v>
      </c>
      <c r="K11" s="2">
        <f t="shared" si="8"/>
        <v>27247583000</v>
      </c>
      <c r="L11" s="2">
        <f t="shared" si="8"/>
        <v>13746718000</v>
      </c>
      <c r="M11" s="2">
        <f t="shared" si="8"/>
        <v>16750205000</v>
      </c>
      <c r="N11" s="2">
        <f t="shared" si="8"/>
        <v>39436201000</v>
      </c>
      <c r="O11" s="2">
        <f t="shared" si="8"/>
        <v>22235701000</v>
      </c>
      <c r="P11" s="2">
        <f t="shared" si="8"/>
        <v>32328658000</v>
      </c>
      <c r="Q11" s="2">
        <f t="shared" si="8"/>
        <v>81350458000</v>
      </c>
      <c r="R11" s="2">
        <f t="shared" si="8"/>
        <v>37624879000</v>
      </c>
      <c r="S11" s="2">
        <f t="shared" si="8"/>
        <v>64919874000</v>
      </c>
      <c r="T11" s="2">
        <f t="shared" si="8"/>
        <v>462628250000</v>
      </c>
      <c r="U11" s="2">
        <f t="shared" si="8"/>
        <v>815879925000</v>
      </c>
      <c r="V11" s="2">
        <f t="shared" si="8"/>
        <v>554954183000</v>
      </c>
      <c r="W11" s="2">
        <f t="shared" si="8"/>
        <v>561872940000</v>
      </c>
      <c r="X11" s="2">
        <f t="shared" si="8"/>
        <v>426644248000</v>
      </c>
    </row>
    <row r="12" spans="1:2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-10000000000</v>
      </c>
      <c r="E12" s="2">
        <f>IFERROR(INDEX(E51:E500,MATCH("Net Debt (Quarter)",$C$51:$C$500,0)),"")</f>
        <v>-6000000000</v>
      </c>
      <c r="H12" s="2">
        <f>IFERROR(INDEX(D12:G12,COUNT(D12:G12)),"")</f>
        <v>-6000000000</v>
      </c>
      <c r="I12" s="2">
        <f t="shared" ref="I12:X12" si="9">IFERROR(INDEX(I51:I500,MATCH($C$12,$C$51:$C$500,0)),"")</f>
        <v>-3000000000</v>
      </c>
      <c r="J12" s="2">
        <f t="shared" si="9"/>
        <v>-8000000000</v>
      </c>
      <c r="K12" s="2">
        <f t="shared" si="9"/>
        <v>3681000000000</v>
      </c>
      <c r="L12" s="2">
        <f t="shared" si="9"/>
        <v>3765000000000</v>
      </c>
      <c r="M12" s="2">
        <f t="shared" si="9"/>
        <v>3408000000000</v>
      </c>
      <c r="N12" s="2">
        <f t="shared" si="9"/>
        <v>3348000000000</v>
      </c>
      <c r="O12" s="2">
        <f t="shared" si="9"/>
        <v>3306000000000</v>
      </c>
      <c r="P12" s="2">
        <f t="shared" si="9"/>
        <v>3426000000000</v>
      </c>
      <c r="Q12" s="2">
        <f t="shared" si="9"/>
        <v>3263000000000</v>
      </c>
      <c r="R12" s="2">
        <f t="shared" si="9"/>
        <v>3179000000000</v>
      </c>
      <c r="S12" s="2">
        <f t="shared" si="9"/>
        <v>2954000000000</v>
      </c>
      <c r="T12" s="2">
        <f t="shared" si="9"/>
        <v>2447000000000</v>
      </c>
      <c r="U12" s="2">
        <f t="shared" si="9"/>
        <v>1946000000000</v>
      </c>
      <c r="V12" s="2">
        <f t="shared" si="9"/>
        <v>320000000000</v>
      </c>
      <c r="W12" s="2">
        <f t="shared" si="9"/>
        <v>-61000000000</v>
      </c>
      <c r="X12" s="2">
        <f t="shared" si="9"/>
        <v>171000000000</v>
      </c>
    </row>
    <row r="13" spans="1:2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8000000000</v>
      </c>
      <c r="E13" s="2">
        <f>IFERROR(INDEX(E51:E500,MATCH("Total Debt (Quarter)",$C$51:$C$500,0)),"")</f>
        <v>8000000000</v>
      </c>
      <c r="H13" s="2">
        <f>IFERROR(INDEX(D13:G13,COUNT(D13:G13)),"")</f>
        <v>8000000000</v>
      </c>
      <c r="I13" s="2">
        <f t="shared" ref="I13:X13" si="10">IFERROR(INDEX(I51:I500,MATCH($C$13,$C$51:$C$500,0)),"")</f>
        <v>8000000000</v>
      </c>
      <c r="J13" s="2">
        <f t="shared" si="10"/>
        <v>9000000000</v>
      </c>
      <c r="K13" s="2">
        <f t="shared" si="10"/>
        <v>3708000000000</v>
      </c>
      <c r="L13" s="2">
        <f t="shared" si="10"/>
        <v>3778000000000</v>
      </c>
      <c r="M13" s="2">
        <f t="shared" si="10"/>
        <v>3425000000000</v>
      </c>
      <c r="N13" s="2">
        <f t="shared" si="10"/>
        <v>3387000000000</v>
      </c>
      <c r="O13" s="2">
        <f t="shared" si="10"/>
        <v>3329000000000</v>
      </c>
      <c r="P13" s="2">
        <f t="shared" si="10"/>
        <v>3458000000000</v>
      </c>
      <c r="Q13" s="2">
        <f t="shared" si="10"/>
        <v>3344000000000</v>
      </c>
      <c r="R13" s="2">
        <f t="shared" si="10"/>
        <v>3217000000000</v>
      </c>
      <c r="S13" s="2">
        <f t="shared" si="10"/>
        <v>3019000000000</v>
      </c>
      <c r="T13" s="2">
        <f t="shared" si="10"/>
        <v>2909000000000</v>
      </c>
      <c r="U13" s="2">
        <f t="shared" si="10"/>
        <v>2762000000000</v>
      </c>
      <c r="V13" s="2">
        <f t="shared" si="10"/>
        <v>875000000000</v>
      </c>
      <c r="W13" s="2">
        <f t="shared" si="10"/>
        <v>501000000000</v>
      </c>
      <c r="X13" s="2">
        <f t="shared" si="10"/>
        <v>597000000000</v>
      </c>
    </row>
    <row r="14" spans="1:24" ht="15.5" x14ac:dyDescent="0.35">
      <c r="C14" t="s">
        <v>27</v>
      </c>
      <c r="D14" s="2">
        <f>IFERROR(INDEX(D51:D500,MATCH($C$14,$C$51:$C$500,0)),"")</f>
        <v>-3742125000</v>
      </c>
      <c r="E14" s="2">
        <f>IFERROR(INDEX(E51:E500,MATCH($C$14,$C$51:$C$500,0)),"")</f>
        <v>-4656828000</v>
      </c>
      <c r="H14" s="2">
        <f>IFERROR(SUM(D14:G14)*(4/MAX(1,COUNT(D14:G14))),"")</f>
        <v>-16797906000</v>
      </c>
      <c r="I14" s="2">
        <f t="shared" ref="I14:X14" si="11">IFERROR(INDEX(I51:I500,MATCH($C$14,$C$51:$C$500,0)),"")</f>
        <v>-23554062000</v>
      </c>
      <c r="J14" s="2">
        <f t="shared" si="11"/>
        <v>-3619405000</v>
      </c>
      <c r="K14" s="2">
        <f t="shared" si="11"/>
        <v>-1478368468000</v>
      </c>
      <c r="L14" s="2">
        <f t="shared" si="11"/>
        <v>-985208386000</v>
      </c>
      <c r="M14" s="2">
        <f t="shared" si="11"/>
        <v>-750832492000</v>
      </c>
      <c r="N14" s="2">
        <f t="shared" si="11"/>
        <v>-647373848000</v>
      </c>
      <c r="O14" s="2">
        <f t="shared" si="11"/>
        <v>-559811724000</v>
      </c>
      <c r="P14" s="2">
        <f t="shared" si="11"/>
        <v>-459938283000</v>
      </c>
      <c r="Q14" s="2">
        <f t="shared" si="11"/>
        <v>-337287900000</v>
      </c>
      <c r="R14" s="2">
        <f t="shared" si="11"/>
        <v>-486009651000</v>
      </c>
      <c r="S14" s="2">
        <f t="shared" si="11"/>
        <v>-603849162000</v>
      </c>
      <c r="T14" s="2">
        <f t="shared" si="11"/>
        <v>-572265184000</v>
      </c>
      <c r="U14" s="2">
        <f t="shared" si="11"/>
        <v>-210880283000</v>
      </c>
      <c r="V14" s="2">
        <f t="shared" si="11"/>
        <v>-144386706000</v>
      </c>
      <c r="W14" s="2">
        <f t="shared" si="11"/>
        <v>-119091007000</v>
      </c>
      <c r="X14" s="2">
        <f t="shared" si="11"/>
        <v>-43993186000</v>
      </c>
    </row>
    <row r="15" spans="1:24" ht="15.5" x14ac:dyDescent="0.35">
      <c r="C15" t="s">
        <v>28</v>
      </c>
      <c r="D15" s="2">
        <f>IFERROR(INDEX(D51:D500,MATCH($C$15,$C$51:$C$500,0)),"")</f>
        <v>15410098000</v>
      </c>
      <c r="E15" s="2">
        <f>IFERROR(INDEX(E51:E500,MATCH($C$15,$C$51:$C$500,0)),"")</f>
        <v>0</v>
      </c>
      <c r="H15" s="2">
        <f>IFERROR(SUM(D15:G15)*(4/MAX(1,COUNT(D15:G15))),"")</f>
        <v>30820196000</v>
      </c>
      <c r="I15" s="2">
        <f t="shared" ref="I15:X15" si="12">IFERROR(INDEX(I51:I500,MATCH($C$15,$C$51:$C$500,0)),"")</f>
        <v>-3850245000</v>
      </c>
      <c r="J15" s="2">
        <f t="shared" si="12"/>
        <v>89201453000</v>
      </c>
      <c r="K15" s="2">
        <f t="shared" si="12"/>
        <v>-9491644000</v>
      </c>
      <c r="L15" s="2">
        <f t="shared" si="12"/>
        <v>-10946513000</v>
      </c>
      <c r="M15" s="2">
        <f t="shared" si="12"/>
        <v>-41431879000</v>
      </c>
      <c r="N15" s="2">
        <f t="shared" si="12"/>
        <v>-31013260000</v>
      </c>
      <c r="O15" s="2">
        <f t="shared" si="12"/>
        <v>-35206505000</v>
      </c>
      <c r="P15" s="2">
        <f t="shared" si="12"/>
        <v>-24896552000</v>
      </c>
      <c r="Q15" s="2">
        <f t="shared" si="12"/>
        <v>-95731649000</v>
      </c>
      <c r="R15" s="2">
        <f t="shared" si="12"/>
        <v>-166572403000</v>
      </c>
      <c r="S15" s="2">
        <f t="shared" si="12"/>
        <v>-136305385000</v>
      </c>
      <c r="T15" s="2">
        <f t="shared" si="12"/>
        <v>-201570164000</v>
      </c>
      <c r="U15" s="2">
        <f t="shared" si="12"/>
        <v>-136971775000</v>
      </c>
      <c r="V15" s="2">
        <f t="shared" si="12"/>
        <v>-111153645000</v>
      </c>
      <c r="W15" s="2">
        <f t="shared" si="12"/>
        <v>-15272985000</v>
      </c>
      <c r="X15" s="2">
        <f t="shared" si="12"/>
        <v>14606490000</v>
      </c>
    </row>
    <row r="16" spans="1:24" ht="15.5" x14ac:dyDescent="0.35">
      <c r="C16" t="s">
        <v>29</v>
      </c>
      <c r="D16" s="2">
        <f>IFERROR(INDEX(D51:D500,MATCH($C$16,$C$51:$C$500,0)),"")</f>
        <v>-94162865000</v>
      </c>
      <c r="E16" s="2">
        <f>IFERROR(INDEX(E51:E500,MATCH($C$16,$C$51:$C$500,0)),"")</f>
        <v>138776264000</v>
      </c>
      <c r="H16" s="2">
        <f>IFERROR(SUM(D16:G16)*(4/MAX(1,COUNT(D16:G16))),"")</f>
        <v>89226798000</v>
      </c>
      <c r="I16" s="2">
        <f t="shared" ref="I16:X16" si="13">IFERROR(INDEX(I51:I500,MATCH($C$16,$C$51:$C$500,0)),"")</f>
        <v>1125207397000</v>
      </c>
      <c r="J16" s="2">
        <f t="shared" si="13"/>
        <v>4253547026000</v>
      </c>
      <c r="K16" s="2">
        <f t="shared" si="13"/>
        <v>-3373526592000</v>
      </c>
      <c r="L16" s="2">
        <f t="shared" si="13"/>
        <v>-1708542048000</v>
      </c>
      <c r="M16" s="2">
        <f t="shared" si="13"/>
        <v>-841897344000</v>
      </c>
      <c r="N16" s="2">
        <f t="shared" si="13"/>
        <v>-778068215000</v>
      </c>
      <c r="O16" s="2">
        <f t="shared" si="13"/>
        <v>-505676857000</v>
      </c>
      <c r="P16" s="2">
        <f t="shared" si="13"/>
        <v>-1086791310000</v>
      </c>
      <c r="Q16" s="2">
        <f t="shared" si="13"/>
        <v>305408516000</v>
      </c>
      <c r="R16" s="2">
        <f t="shared" si="13"/>
        <v>643576936000</v>
      </c>
      <c r="S16" s="2">
        <f t="shared" si="13"/>
        <v>-345985528000</v>
      </c>
      <c r="T16" s="2">
        <f t="shared" si="13"/>
        <v>374638307000</v>
      </c>
      <c r="U16" s="2">
        <f t="shared" si="13"/>
        <v>242767337000</v>
      </c>
      <c r="V16" s="2">
        <f t="shared" si="13"/>
        <v>184078730000</v>
      </c>
      <c r="W16" s="2">
        <f t="shared" si="13"/>
        <v>41579462000</v>
      </c>
      <c r="X16" s="2">
        <f t="shared" si="13"/>
        <v>-10950280000</v>
      </c>
    </row>
    <row r="17" spans="1:24" ht="15.5" x14ac:dyDescent="0.35">
      <c r="A17" t="s">
        <v>30</v>
      </c>
    </row>
    <row r="18" spans="1:2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  <c r="S18" t="s">
        <v>35</v>
      </c>
      <c r="T18" t="s">
        <v>36</v>
      </c>
      <c r="U18" t="s">
        <v>37</v>
      </c>
      <c r="V18" t="s">
        <v>38</v>
      </c>
      <c r="W18" t="s">
        <v>39</v>
      </c>
      <c r="X18" t="s">
        <v>40</v>
      </c>
    </row>
    <row r="19" spans="1:24" ht="15.5" x14ac:dyDescent="0.35">
      <c r="A19" t="s">
        <v>44</v>
      </c>
      <c r="C19" t="s">
        <v>45</v>
      </c>
    </row>
    <row r="20" spans="1:24" ht="15.5" x14ac:dyDescent="0.35">
      <c r="A20" t="s">
        <v>46</v>
      </c>
      <c r="C20" t="s">
        <v>47</v>
      </c>
      <c r="D20" s="2">
        <f ca="1">IFERROR(D21*D2,"")</f>
        <v>559640000000</v>
      </c>
      <c r="E20" s="2">
        <f ca="1">IFERROR(E21*E2,"")</f>
        <v>493800000000</v>
      </c>
      <c r="H20" s="2">
        <f t="shared" ref="H20:X20" ca="1" si="14">IFERROR(H21*H2,"")</f>
        <v>493800000000</v>
      </c>
      <c r="I20" s="2">
        <f t="shared" ca="1" si="14"/>
        <v>790080000000</v>
      </c>
      <c r="J20" s="2" t="str">
        <f t="shared" ca="1" si="14"/>
        <v/>
      </c>
      <c r="K20" s="2" t="str">
        <f t="shared" ca="1" si="14"/>
        <v/>
      </c>
      <c r="L20" s="2">
        <f t="shared" ca="1" si="14"/>
        <v>823000000000</v>
      </c>
      <c r="M20" s="2">
        <f t="shared" ca="1" si="14"/>
        <v>823000000000</v>
      </c>
      <c r="N20" s="2">
        <f t="shared" ca="1" si="14"/>
        <v>823000000000</v>
      </c>
      <c r="O20" s="2">
        <f t="shared" ca="1" si="14"/>
        <v>1234500000000</v>
      </c>
      <c r="P20" s="2">
        <f t="shared" ca="1" si="14"/>
        <v>2156260000000</v>
      </c>
      <c r="Q20" s="2">
        <f t="shared" ca="1" si="14"/>
        <v>5365960000000</v>
      </c>
      <c r="R20" s="2">
        <f t="shared" ca="1" si="14"/>
        <v>4905080000000</v>
      </c>
      <c r="S20" s="2">
        <f t="shared" ca="1" si="14"/>
        <v>4115000000000</v>
      </c>
      <c r="T20" s="2">
        <f t="shared" ca="1" si="14"/>
        <v>7867880000000</v>
      </c>
      <c r="U20" s="2">
        <f t="shared" ca="1" si="14"/>
        <v>4526500000000</v>
      </c>
      <c r="V20" s="2">
        <f t="shared" ca="1" si="14"/>
        <v>8663200000000</v>
      </c>
      <c r="W20" s="2">
        <f t="shared" ca="1" si="14"/>
        <v>8039200000000</v>
      </c>
      <c r="X20" s="2" t="str">
        <f t="shared" ca="1" si="14"/>
        <v/>
      </c>
    </row>
    <row r="21" spans="1:24" ht="15.5" x14ac:dyDescent="0.35">
      <c r="C21" t="s">
        <v>12</v>
      </c>
      <c r="D21" s="2">
        <f>IFERROR(INDEX(D51:D500,MATCH($C$7,$C$51:$C$500,0)),"")</f>
        <v>16460000000</v>
      </c>
      <c r="E21" s="2">
        <f>IFERROR(INDEX(E51:E500,MATCH($C$7,$C$51:$C$500,0)),"")</f>
        <v>16460000000</v>
      </c>
      <c r="H21" s="2">
        <f>IFERROR(INDEX(D21:G21,COUNT(D21:G21)),"")</f>
        <v>16460000000</v>
      </c>
      <c r="I21" s="2">
        <f t="shared" ref="I21:X21" si="15">IFERROR(INDEX(I51:I500,MATCH($C$7,$C$51:$C$500,0)),"")</f>
        <v>16460000000</v>
      </c>
      <c r="J21" s="2">
        <f t="shared" si="15"/>
        <v>16460000000</v>
      </c>
      <c r="K21" s="2">
        <f t="shared" si="15"/>
        <v>16460000000</v>
      </c>
      <c r="L21" s="2">
        <f t="shared" si="15"/>
        <v>16460000000</v>
      </c>
      <c r="M21" s="2">
        <f t="shared" si="15"/>
        <v>16460000000</v>
      </c>
      <c r="N21" s="2">
        <f t="shared" si="15"/>
        <v>16460000000</v>
      </c>
      <c r="O21" s="2">
        <f t="shared" si="15"/>
        <v>16460000000</v>
      </c>
      <c r="P21" s="2">
        <f t="shared" si="15"/>
        <v>16460000000</v>
      </c>
      <c r="Q21" s="2">
        <f t="shared" si="15"/>
        <v>16460000000</v>
      </c>
      <c r="R21" s="2">
        <f t="shared" si="15"/>
        <v>16460000000</v>
      </c>
      <c r="S21" s="2">
        <f t="shared" si="15"/>
        <v>16460000000</v>
      </c>
      <c r="T21" s="2">
        <f t="shared" si="15"/>
        <v>16460000000</v>
      </c>
      <c r="U21" s="2">
        <f t="shared" si="15"/>
        <v>16460000000</v>
      </c>
      <c r="V21" s="2">
        <f t="shared" si="15"/>
        <v>15470000000</v>
      </c>
      <c r="W21" s="2">
        <f t="shared" si="15"/>
        <v>15460000000</v>
      </c>
      <c r="X21" s="2">
        <f t="shared" si="15"/>
        <v>0</v>
      </c>
    </row>
    <row r="23" spans="1:24" ht="15.5" x14ac:dyDescent="0.35">
      <c r="B23" t="s">
        <v>48</v>
      </c>
      <c r="C23" t="s">
        <v>49</v>
      </c>
      <c r="D23" s="3">
        <f>IFERROR(D5/D6*100,"")</f>
        <v>-8.3315714334108648</v>
      </c>
      <c r="E23" s="3">
        <f>IFERROR(E5/E6*100,"")</f>
        <v>25.851355893909979</v>
      </c>
      <c r="H23" s="3">
        <f t="shared" ref="H23:X23" si="16">IFERROR(H5/H6*100,"")</f>
        <v>36.460252101604532</v>
      </c>
      <c r="I23" s="3">
        <f t="shared" si="16"/>
        <v>315.1836992404688</v>
      </c>
      <c r="J23" s="3">
        <f t="shared" si="16"/>
        <v>-575.07138136100411</v>
      </c>
      <c r="K23" s="3">
        <f t="shared" si="16"/>
        <v>67.04328309477863</v>
      </c>
      <c r="L23" s="3">
        <f t="shared" si="16"/>
        <v>62.94573937803446</v>
      </c>
      <c r="M23" s="3">
        <f t="shared" si="16"/>
        <v>136.00333690646903</v>
      </c>
      <c r="N23" s="3">
        <f t="shared" si="16"/>
        <v>-418.07008824505505</v>
      </c>
      <c r="O23" s="3">
        <f t="shared" si="16"/>
        <v>-48.252782271739079</v>
      </c>
      <c r="P23" s="3">
        <f t="shared" si="16"/>
        <v>-63.150051812280218</v>
      </c>
      <c r="Q23" s="3">
        <f t="shared" si="16"/>
        <v>3.8429726082638247</v>
      </c>
      <c r="R23" s="3">
        <f t="shared" si="16"/>
        <v>15.016099017174772</v>
      </c>
      <c r="S23" s="3">
        <f t="shared" si="16"/>
        <v>-23.773310774712716</v>
      </c>
      <c r="T23" s="3">
        <f t="shared" si="16"/>
        <v>5.403392625650981</v>
      </c>
      <c r="U23" s="3">
        <f t="shared" si="16"/>
        <v>5.1462898007227214</v>
      </c>
      <c r="V23" s="3">
        <f t="shared" si="16"/>
        <v>4.3443051755804971</v>
      </c>
      <c r="W23" s="3">
        <f t="shared" si="16"/>
        <v>0</v>
      </c>
      <c r="X23" s="3">
        <f t="shared" si="16"/>
        <v>0</v>
      </c>
    </row>
    <row r="24" spans="1:24" ht="15.5" x14ac:dyDescent="0.35">
      <c r="C24" t="s">
        <v>50</v>
      </c>
      <c r="D24" s="4" t="str">
        <f>IFERROR(_xlfn.RRI(5,I23,D23),"")</f>
        <v/>
      </c>
      <c r="E24" s="4" t="str">
        <f>IFERROR(_xlfn.RRI(5,J23,E23),"")</f>
        <v/>
      </c>
      <c r="H24" s="4">
        <f t="shared" ref="H24:X24" si="17">IFERROR(_xlfn.RRI(5,M23,H23),"")</f>
        <v>-0.23148204114359583</v>
      </c>
      <c r="I24" s="4" t="str">
        <f t="shared" si="17"/>
        <v/>
      </c>
      <c r="J24" s="4">
        <f t="shared" si="17"/>
        <v>0.64149619008514835</v>
      </c>
      <c r="K24" s="4" t="str">
        <f t="shared" si="17"/>
        <v/>
      </c>
      <c r="L24" s="4">
        <f t="shared" si="17"/>
        <v>0.74928193057012638</v>
      </c>
      <c r="M24" s="4">
        <f t="shared" si="17"/>
        <v>0.55381206078765022</v>
      </c>
      <c r="N24" s="4">
        <f t="shared" si="17"/>
        <v>0.7743197457755111</v>
      </c>
      <c r="O24" s="4" t="str">
        <f t="shared" si="17"/>
        <v/>
      </c>
      <c r="P24" s="4" t="str">
        <f t="shared" si="17"/>
        <v/>
      </c>
      <c r="Q24" s="4">
        <f t="shared" si="17"/>
        <v>-2.4225661349791316E-2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>
        <f t="shared" si="17"/>
        <v>0</v>
      </c>
      <c r="X24" s="4">
        <f t="shared" si="17"/>
        <v>0</v>
      </c>
    </row>
    <row r="25" spans="1:24" ht="15.5" x14ac:dyDescent="0.35">
      <c r="A25" t="s">
        <v>51</v>
      </c>
      <c r="C25" t="s">
        <v>52</v>
      </c>
      <c r="D25" s="3">
        <f>IFERROR(INDEX(D51:D500,MATCH($A$25,$C$51:$C$500,0)),"")</f>
        <v>-4.53</v>
      </c>
      <c r="E25" s="3">
        <f>IFERROR(INDEX(E51:E500,MATCH($A$25,$C$51:$C$500,0)),"")</f>
        <v>8.52</v>
      </c>
      <c r="H25" s="3">
        <f>IFERROR(INDEX(D25:G25,COUNT(D25:G25)),"")</f>
        <v>8.52</v>
      </c>
      <c r="I25" s="3">
        <f t="shared" ref="I25:X25" si="18">IFERROR(INDEX(I51:I500,MATCH($C$25,$C$51:$C$500,0)),"")</f>
        <v>68.42</v>
      </c>
      <c r="J25" s="3">
        <f t="shared" si="18"/>
        <v>269.5</v>
      </c>
      <c r="K25" s="3">
        <f t="shared" si="18"/>
        <v>-199.57</v>
      </c>
      <c r="L25" s="3">
        <f t="shared" si="18"/>
        <v>-104.56</v>
      </c>
      <c r="M25" s="3">
        <f t="shared" si="18"/>
        <v>-54.06</v>
      </c>
      <c r="N25" s="3">
        <f t="shared" si="18"/>
        <v>-49.68</v>
      </c>
      <c r="O25" s="3">
        <f t="shared" si="18"/>
        <v>-33.46</v>
      </c>
      <c r="P25" s="3">
        <f t="shared" si="18"/>
        <v>-66.87</v>
      </c>
      <c r="Q25" s="3">
        <f t="shared" si="18"/>
        <v>9.2100000000000009</v>
      </c>
      <c r="R25" s="3">
        <f t="shared" si="18"/>
        <v>24.82</v>
      </c>
      <c r="S25" s="3">
        <f t="shared" si="18"/>
        <v>-31.09</v>
      </c>
      <c r="T25" s="3">
        <f t="shared" si="18"/>
        <v>8.74</v>
      </c>
      <c r="U25" s="3">
        <f t="shared" si="18"/>
        <v>6.52</v>
      </c>
      <c r="V25" s="3">
        <f t="shared" si="18"/>
        <v>4.71</v>
      </c>
      <c r="W25" s="3">
        <f t="shared" si="18"/>
        <v>1.7</v>
      </c>
      <c r="X25" s="3">
        <f t="shared" si="18"/>
        <v>2649.88</v>
      </c>
    </row>
    <row r="26" spans="1:24" ht="15.5" x14ac:dyDescent="0.35">
      <c r="C26" t="s">
        <v>53</v>
      </c>
      <c r="D26" s="4" t="str">
        <f>IFERROR(_xlfn.RRI(5,I25,D25),"")</f>
        <v/>
      </c>
      <c r="E26" s="4">
        <f>IFERROR(_xlfn.RRI(5,J25,E25),"")</f>
        <v>-0.49884027177738077</v>
      </c>
      <c r="H26" s="4" t="str">
        <f t="shared" ref="H26:X26" si="19">IFERROR(_xlfn.RRI(5,M25,H25),"")</f>
        <v/>
      </c>
      <c r="I26" s="4" t="str">
        <f t="shared" si="19"/>
        <v/>
      </c>
      <c r="J26" s="4" t="str">
        <f t="shared" si="19"/>
        <v/>
      </c>
      <c r="K26" s="4">
        <f t="shared" si="19"/>
        <v>0.24443663211799826</v>
      </c>
      <c r="L26" s="4" t="str">
        <f t="shared" si="19"/>
        <v/>
      </c>
      <c r="M26" s="4" t="str">
        <f t="shared" si="19"/>
        <v/>
      </c>
      <c r="N26" s="4">
        <f t="shared" si="19"/>
        <v>9.8277718902706201E-2</v>
      </c>
      <c r="O26" s="4" t="str">
        <f t="shared" si="19"/>
        <v/>
      </c>
      <c r="P26" s="4" t="str">
        <f t="shared" si="19"/>
        <v/>
      </c>
      <c r="Q26" s="4">
        <f t="shared" si="19"/>
        <v>0.14353047921754913</v>
      </c>
      <c r="R26" s="4">
        <f t="shared" si="19"/>
        <v>0.70950577067596021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</row>
    <row r="27" spans="1:24" ht="15.5" x14ac:dyDescent="0.35">
      <c r="C27" t="s">
        <v>54</v>
      </c>
      <c r="D27" s="3">
        <f>IFERROR(D4/D21,"")</f>
        <v>12.596968469015795</v>
      </c>
      <c r="E27" s="3">
        <f>IFERROR(E4/E21,"")</f>
        <v>14.222281834750911</v>
      </c>
      <c r="H27" s="3">
        <f t="shared" ref="H27:X27" si="20">IFERROR(H4/H21,"")</f>
        <v>53.638500607533416</v>
      </c>
      <c r="I27" s="3">
        <f t="shared" si="20"/>
        <v>57.98649064398542</v>
      </c>
      <c r="J27" s="3">
        <f t="shared" si="20"/>
        <v>73.836015431348727</v>
      </c>
      <c r="K27" s="3">
        <f t="shared" si="20"/>
        <v>72.701832381530991</v>
      </c>
      <c r="L27" s="3">
        <f t="shared" si="20"/>
        <v>103.19681239368165</v>
      </c>
      <c r="M27" s="3">
        <f t="shared" si="20"/>
        <v>110.09712162818956</v>
      </c>
      <c r="N27" s="3">
        <f t="shared" si="20"/>
        <v>111.2099947144593</v>
      </c>
      <c r="O27" s="3">
        <f t="shared" si="20"/>
        <v>128.6623304981774</v>
      </c>
      <c r="P27" s="3">
        <f t="shared" si="20"/>
        <v>145.82003876063183</v>
      </c>
      <c r="Q27" s="3">
        <f t="shared" si="20"/>
        <v>168.58963614823816</v>
      </c>
      <c r="R27" s="3">
        <f t="shared" si="20"/>
        <v>163.16571494532198</v>
      </c>
      <c r="S27" s="3">
        <f t="shared" si="20"/>
        <v>128.11322138517619</v>
      </c>
      <c r="T27" s="3">
        <f t="shared" si="20"/>
        <v>136.85765589307411</v>
      </c>
      <c r="U27" s="3">
        <f t="shared" si="20"/>
        <v>101.72388517618469</v>
      </c>
      <c r="V27" s="3">
        <f t="shared" si="20"/>
        <v>80.248022107304465</v>
      </c>
      <c r="W27" s="3">
        <f t="shared" si="20"/>
        <v>64.206651099611904</v>
      </c>
      <c r="X27" s="3" t="str">
        <f t="shared" si="20"/>
        <v/>
      </c>
    </row>
    <row r="28" spans="1:24" ht="15.5" x14ac:dyDescent="0.35">
      <c r="C28" t="s">
        <v>55</v>
      </c>
      <c r="D28" s="4">
        <f>IFERROR(_xlfn.RRI(5,I27,D27),"")</f>
        <v>-0.2631351448892324</v>
      </c>
      <c r="E28" s="4">
        <f>IFERROR(_xlfn.RRI(5,J27,E27),"")</f>
        <v>-0.28065006991581531</v>
      </c>
      <c r="H28" s="4">
        <f t="shared" ref="H28:X28" si="21">IFERROR(_xlfn.RRI(5,M27,H27),"")</f>
        <v>-0.13395564977387697</v>
      </c>
      <c r="I28" s="4">
        <f t="shared" si="21"/>
        <v>-0.12211707666890392</v>
      </c>
      <c r="J28" s="4">
        <f t="shared" si="21"/>
        <v>-0.10512295548879347</v>
      </c>
      <c r="K28" s="4">
        <f t="shared" si="21"/>
        <v>-0.129947158876205</v>
      </c>
      <c r="L28" s="4">
        <f t="shared" si="21"/>
        <v>-9.3501516531900974E-2</v>
      </c>
      <c r="M28" s="4">
        <f t="shared" si="21"/>
        <v>-7.5664971467144015E-2</v>
      </c>
      <c r="N28" s="4">
        <f t="shared" si="21"/>
        <v>-2.7902169906707908E-2</v>
      </c>
      <c r="O28" s="4">
        <f t="shared" si="21"/>
        <v>-1.2274051363303395E-2</v>
      </c>
      <c r="P28" s="4">
        <f t="shared" si="21"/>
        <v>7.4679226513994612E-2</v>
      </c>
      <c r="Q28" s="4">
        <f t="shared" si="21"/>
        <v>0.16005694184440844</v>
      </c>
      <c r="R28" s="4">
        <f t="shared" si="21"/>
        <v>0.20506307152960046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</row>
    <row r="29" spans="1:24" ht="15.5" x14ac:dyDescent="0.35">
      <c r="C29" t="s">
        <v>56</v>
      </c>
      <c r="H29" s="4">
        <f t="shared" ref="H29:X29" si="22">IFERROR(((H25-I25)/I25)*100%,"")</f>
        <v>-0.87547500730780481</v>
      </c>
      <c r="I29" s="4">
        <f t="shared" si="22"/>
        <v>-0.74612244897959179</v>
      </c>
      <c r="J29" s="4">
        <f t="shared" si="22"/>
        <v>-2.350403367239565</v>
      </c>
      <c r="K29" s="4">
        <f t="shared" si="22"/>
        <v>0.90866488140780399</v>
      </c>
      <c r="L29" s="4">
        <f t="shared" si="22"/>
        <v>0.93414724380318159</v>
      </c>
      <c r="M29" s="4">
        <f t="shared" si="22"/>
        <v>8.8164251207729527E-2</v>
      </c>
      <c r="N29" s="4">
        <f t="shared" si="22"/>
        <v>0.4847579199043634</v>
      </c>
      <c r="O29" s="4">
        <f t="shared" si="22"/>
        <v>-0.49962614027216989</v>
      </c>
      <c r="P29" s="4">
        <f t="shared" si="22"/>
        <v>-8.2605863192182412</v>
      </c>
      <c r="Q29" s="4">
        <f t="shared" si="22"/>
        <v>-0.62892828364222397</v>
      </c>
      <c r="R29" s="4">
        <f t="shared" si="22"/>
        <v>-1.7983274364747506</v>
      </c>
      <c r="S29" s="4">
        <f t="shared" si="22"/>
        <v>-4.5572082379862699</v>
      </c>
      <c r="T29" s="4">
        <f t="shared" si="22"/>
        <v>0.34049079754601241</v>
      </c>
      <c r="U29" s="4">
        <f t="shared" si="22"/>
        <v>0.3842887473460721</v>
      </c>
      <c r="V29" s="4">
        <f t="shared" si="22"/>
        <v>1.7705882352941176</v>
      </c>
      <c r="W29" s="4">
        <f t="shared" si="22"/>
        <v>-0.99935846151523855</v>
      </c>
      <c r="X29" s="4" t="str">
        <f t="shared" si="22"/>
        <v/>
      </c>
    </row>
    <row r="30" spans="1:24" ht="15.5" x14ac:dyDescent="0.35">
      <c r="C30" t="s">
        <v>57</v>
      </c>
      <c r="H30" s="4">
        <f t="shared" ref="H30:X30" si="23">IFERROR(((H27-I27)/I27)*100%,"")</f>
        <v>-7.4982810447125986E-2</v>
      </c>
      <c r="I30" s="4">
        <f t="shared" si="23"/>
        <v>-0.21465845217636215</v>
      </c>
      <c r="J30" s="4">
        <f t="shared" si="23"/>
        <v>1.5600474054982157E-2</v>
      </c>
      <c r="K30" s="4">
        <f t="shared" si="23"/>
        <v>-0.29550311976513871</v>
      </c>
      <c r="L30" s="4">
        <f t="shared" si="23"/>
        <v>-6.2674746918552751E-2</v>
      </c>
      <c r="M30" s="4">
        <f t="shared" si="23"/>
        <v>-1.0006952065119109E-2</v>
      </c>
      <c r="N30" s="4">
        <f t="shared" si="23"/>
        <v>-0.13564448674404606</v>
      </c>
      <c r="O30" s="4">
        <f t="shared" si="23"/>
        <v>-0.11766358319667813</v>
      </c>
      <c r="P30" s="4">
        <f t="shared" si="23"/>
        <v>-0.13505929491173102</v>
      </c>
      <c r="Q30" s="4">
        <f t="shared" si="23"/>
        <v>3.3241794728345792E-2</v>
      </c>
      <c r="R30" s="4">
        <f t="shared" si="23"/>
        <v>0.27360559028298442</v>
      </c>
      <c r="S30" s="4">
        <f t="shared" si="23"/>
        <v>-6.3894375881535515E-2</v>
      </c>
      <c r="T30" s="4">
        <f t="shared" si="23"/>
        <v>0.34538368895405536</v>
      </c>
      <c r="U30" s="4">
        <f t="shared" si="23"/>
        <v>0.26761859675698374</v>
      </c>
      <c r="V30" s="4">
        <f t="shared" si="23"/>
        <v>0.24983970870565345</v>
      </c>
      <c r="W30" s="4" t="str">
        <f t="shared" si="23"/>
        <v/>
      </c>
      <c r="X30" s="4" t="str">
        <f t="shared" si="23"/>
        <v/>
      </c>
    </row>
    <row r="32" spans="1:24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3.4</v>
      </c>
      <c r="E32" s="3">
        <f>IFERROR(INDEX(E51:E500,MATCH($A$32,$C$51:$C$500,0)),"")</f>
        <v>5.91</v>
      </c>
      <c r="H32" s="3">
        <f>IFERROR(INDEX(D32:G32,COUNT(D32:G32)),"")</f>
        <v>5.91</v>
      </c>
      <c r="I32" s="3">
        <f t="shared" ref="I32:X32" si="24">IFERROR(INDEX(I51:I500,MATCH($C$32,$C$51:$C$500,0)),"")</f>
        <v>-2.61</v>
      </c>
      <c r="J32" s="3">
        <f t="shared" si="24"/>
        <v>-71.83</v>
      </c>
      <c r="K32" s="3">
        <f t="shared" si="24"/>
        <v>-341.79</v>
      </c>
      <c r="L32" s="3">
        <f t="shared" si="24"/>
        <v>-133.11000000000001</v>
      </c>
      <c r="M32" s="3">
        <f t="shared" si="24"/>
        <v>-72.540000000000006</v>
      </c>
      <c r="N32" s="3">
        <f t="shared" si="24"/>
        <v>-21.54</v>
      </c>
      <c r="O32" s="3">
        <f t="shared" si="24"/>
        <v>35.46</v>
      </c>
      <c r="P32" s="3">
        <f t="shared" si="24"/>
        <v>69.11</v>
      </c>
      <c r="Q32" s="3">
        <f t="shared" si="24"/>
        <v>134.02000000000001</v>
      </c>
      <c r="R32" s="3">
        <f t="shared" si="24"/>
        <v>127.53</v>
      </c>
      <c r="S32" s="3">
        <f t="shared" si="24"/>
        <v>102.85</v>
      </c>
      <c r="T32" s="3">
        <f t="shared" si="24"/>
        <v>135.11000000000001</v>
      </c>
      <c r="U32" s="3">
        <f t="shared" si="24"/>
        <v>126.37</v>
      </c>
      <c r="V32" s="3">
        <f t="shared" si="24"/>
        <v>108</v>
      </c>
      <c r="W32" s="3">
        <f t="shared" si="24"/>
        <v>103.16</v>
      </c>
      <c r="X32" s="3">
        <f t="shared" si="24"/>
        <v>800958.88</v>
      </c>
    </row>
    <row r="33" spans="1:24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8.82</v>
      </c>
      <c r="E33" s="3">
        <f>IFERROR(INDEX(E51:E500,MATCH($A$33,$C$51:$C$500,0)),"")</f>
        <v>5.58</v>
      </c>
      <c r="H33" s="3">
        <f>IFERROR(INDEX(D33:G33,COUNT(D33:G33)),"")</f>
        <v>5.58</v>
      </c>
      <c r="I33" s="3">
        <f t="shared" ref="I33:X33" si="25">IFERROR(INDEX(I51:I500,MATCH($C$33,$C$51:$C$500,0)),"")</f>
        <v>-18.39</v>
      </c>
      <c r="J33" s="3">
        <f t="shared" si="25"/>
        <v>-0.08</v>
      </c>
      <c r="K33" s="3">
        <f t="shared" si="25"/>
        <v>-0.15</v>
      </c>
      <c r="L33" s="3">
        <f t="shared" si="25"/>
        <v>-0.38</v>
      </c>
      <c r="M33" s="3">
        <f t="shared" si="25"/>
        <v>-0.69</v>
      </c>
      <c r="N33" s="3">
        <f t="shared" si="25"/>
        <v>-2.3199999999999998</v>
      </c>
      <c r="O33" s="3">
        <f t="shared" si="25"/>
        <v>2.12</v>
      </c>
      <c r="P33" s="3">
        <f t="shared" si="25"/>
        <v>1.9</v>
      </c>
      <c r="Q33" s="3">
        <f t="shared" si="25"/>
        <v>2.4300000000000002</v>
      </c>
      <c r="R33" s="3">
        <f t="shared" si="25"/>
        <v>2.34</v>
      </c>
      <c r="S33" s="3">
        <f t="shared" si="25"/>
        <v>2.4300000000000002</v>
      </c>
      <c r="T33" s="3">
        <f t="shared" si="25"/>
        <v>3.54</v>
      </c>
      <c r="U33" s="3">
        <f t="shared" si="25"/>
        <v>2.1800000000000002</v>
      </c>
      <c r="V33" s="3">
        <f t="shared" si="25"/>
        <v>5.19</v>
      </c>
      <c r="W33" s="3">
        <f t="shared" si="25"/>
        <v>5.04</v>
      </c>
      <c r="X33" s="3">
        <f t="shared" si="25"/>
        <v>0</v>
      </c>
    </row>
    <row r="34" spans="1:24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-6.62</v>
      </c>
      <c r="E34" s="3">
        <f>IFERROR(INDEX(E51:E500,MATCH($A$34,$C$51:$C$500,0)),"")</f>
        <v>3.87</v>
      </c>
      <c r="H34" s="3">
        <f>IFERROR(INDEX(D34:G34,COUNT(D34:G34)),"")</f>
        <v>3.87</v>
      </c>
      <c r="I34" s="3">
        <f t="shared" ref="I34:X34" si="26">IFERROR(INDEX(I51:I500,MATCH($C$34,$C$51:$C$500,0)),"")</f>
        <v>0.7</v>
      </c>
      <c r="J34" s="3">
        <f t="shared" si="26"/>
        <v>0.02</v>
      </c>
      <c r="K34" s="3">
        <f t="shared" si="26"/>
        <v>-0.25</v>
      </c>
      <c r="L34" s="3">
        <f t="shared" si="26"/>
        <v>-0.48</v>
      </c>
      <c r="M34" s="3">
        <f t="shared" si="26"/>
        <v>-0.92</v>
      </c>
      <c r="N34" s="3">
        <f t="shared" si="26"/>
        <v>-1.01</v>
      </c>
      <c r="O34" s="3">
        <f t="shared" si="26"/>
        <v>-2.2400000000000002</v>
      </c>
      <c r="P34" s="3">
        <f t="shared" si="26"/>
        <v>-1.96</v>
      </c>
      <c r="Q34" s="3">
        <f t="shared" si="26"/>
        <v>35.4</v>
      </c>
      <c r="R34" s="3">
        <f t="shared" si="26"/>
        <v>12.01</v>
      </c>
      <c r="S34" s="3">
        <f t="shared" si="26"/>
        <v>-8.0399999999999991</v>
      </c>
      <c r="T34" s="3">
        <f t="shared" si="26"/>
        <v>54.69</v>
      </c>
      <c r="U34" s="3">
        <f t="shared" si="26"/>
        <v>42.18</v>
      </c>
      <c r="V34" s="3">
        <f t="shared" si="26"/>
        <v>118.9</v>
      </c>
      <c r="W34" s="3">
        <f t="shared" si="26"/>
        <v>305.88</v>
      </c>
      <c r="X34" s="3">
        <f t="shared" si="26"/>
        <v>0</v>
      </c>
    </row>
    <row r="35" spans="1:24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2.38</v>
      </c>
      <c r="E35" s="3">
        <f>IFERROR(INDEX(E51:E500,MATCH($A$35,$C$51:$C$500,0)),"")</f>
        <v>2.3199999999999998</v>
      </c>
      <c r="H35" s="3">
        <f>IFERROR(INDEX(D35:G35,COUNT(D35:G35)),"")</f>
        <v>2.3199999999999998</v>
      </c>
      <c r="I35" s="3">
        <f t="shared" ref="I35:X35" si="27">IFERROR(INDEX(I51:I500,MATCH($C$35,$C$51:$C$500,0)),"")</f>
        <v>0.83</v>
      </c>
      <c r="J35" s="3">
        <f t="shared" si="27"/>
        <v>0.08</v>
      </c>
      <c r="K35" s="3">
        <f t="shared" si="27"/>
        <v>0.69</v>
      </c>
      <c r="L35" s="3">
        <f t="shared" si="27"/>
        <v>0.48</v>
      </c>
      <c r="M35" s="3">
        <f t="shared" si="27"/>
        <v>0.45</v>
      </c>
      <c r="N35" s="3">
        <f t="shared" si="27"/>
        <v>0.45</v>
      </c>
      <c r="O35" s="3">
        <f t="shared" si="27"/>
        <v>0.57999999999999996</v>
      </c>
      <c r="P35" s="3">
        <f t="shared" si="27"/>
        <v>0.9</v>
      </c>
      <c r="Q35" s="3">
        <f t="shared" si="27"/>
        <v>1.93</v>
      </c>
      <c r="R35" s="3">
        <f t="shared" si="27"/>
        <v>1.83</v>
      </c>
      <c r="S35" s="3">
        <f t="shared" si="27"/>
        <v>1.95</v>
      </c>
      <c r="T35" s="3">
        <f t="shared" si="27"/>
        <v>3.49</v>
      </c>
      <c r="U35" s="3">
        <f t="shared" si="27"/>
        <v>2.7</v>
      </c>
      <c r="V35" s="3">
        <f t="shared" si="27"/>
        <v>6.98</v>
      </c>
      <c r="W35" s="3">
        <f t="shared" si="27"/>
        <v>8.1</v>
      </c>
      <c r="X35" s="3">
        <f t="shared" si="27"/>
        <v>0</v>
      </c>
    </row>
    <row r="36" spans="1:24" ht="15.5" x14ac:dyDescent="0.35">
      <c r="B36" t="s">
        <v>70</v>
      </c>
      <c r="C36" t="s">
        <v>71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X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</row>
    <row r="37" spans="1:24" ht="15.5" x14ac:dyDescent="0.35">
      <c r="B37" t="s">
        <v>72</v>
      </c>
      <c r="C37" t="s">
        <v>73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X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</row>
    <row r="50" spans="2:24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  <c r="S50" t="s">
        <v>35</v>
      </c>
      <c r="T50" t="s">
        <v>36</v>
      </c>
      <c r="U50" t="s">
        <v>37</v>
      </c>
      <c r="V50" t="s">
        <v>38</v>
      </c>
      <c r="W50" t="s">
        <v>39</v>
      </c>
      <c r="X50" t="s">
        <v>40</v>
      </c>
    </row>
    <row r="51" spans="2:24" ht="15.5" x14ac:dyDescent="0.35">
      <c r="B51" t="s">
        <v>79</v>
      </c>
      <c r="C51" t="s">
        <v>6</v>
      </c>
      <c r="D51" s="5">
        <v>207346101000</v>
      </c>
      <c r="E51" s="5">
        <v>234098759000</v>
      </c>
      <c r="F51" s="5">
        <v>240598870000</v>
      </c>
      <c r="G51" s="5">
        <v>235914595000</v>
      </c>
      <c r="I51" s="5">
        <v>954457636000</v>
      </c>
      <c r="J51" s="5">
        <v>1215340814000</v>
      </c>
      <c r="K51" s="5">
        <v>1196672161000</v>
      </c>
      <c r="L51" s="5">
        <v>1698619532000</v>
      </c>
      <c r="M51" s="5">
        <v>1812198622000</v>
      </c>
      <c r="N51" s="5">
        <v>1830516513000</v>
      </c>
      <c r="O51" s="5">
        <v>2117781960000</v>
      </c>
      <c r="P51" s="5">
        <v>2400197838000</v>
      </c>
      <c r="Q51" s="5">
        <v>2774985411000</v>
      </c>
      <c r="R51" s="5">
        <v>2685707668000</v>
      </c>
      <c r="S51" s="5">
        <v>2108743624000</v>
      </c>
      <c r="T51" s="5">
        <v>2252677016000</v>
      </c>
      <c r="U51" s="5">
        <v>1674375150000</v>
      </c>
      <c r="V51" s="5">
        <v>1241436902000</v>
      </c>
      <c r="W51" s="5">
        <v>992634826000</v>
      </c>
      <c r="X51" s="5">
        <v>889101136000</v>
      </c>
    </row>
    <row r="52" spans="2:24" ht="15.5" x14ac:dyDescent="0.35">
      <c r="C52" t="s">
        <v>80</v>
      </c>
      <c r="D52" s="5">
        <v>-83339937000</v>
      </c>
      <c r="E52" s="5">
        <v>-90770983000</v>
      </c>
      <c r="F52" s="5">
        <v>-95178520000</v>
      </c>
      <c r="G52" s="5">
        <v>-82608665000</v>
      </c>
      <c r="I52" s="5">
        <v>-345893473000</v>
      </c>
      <c r="J52" s="5">
        <v>-447839241000</v>
      </c>
      <c r="K52" s="5">
        <v>-656010501000</v>
      </c>
      <c r="L52" s="5">
        <v>-724388877000</v>
      </c>
      <c r="M52" s="5">
        <v>-752957151000</v>
      </c>
      <c r="N52" s="5">
        <v>-733801953000</v>
      </c>
      <c r="O52" s="5">
        <v>-917497659000</v>
      </c>
      <c r="P52" s="5">
        <v>-1010168027000</v>
      </c>
      <c r="Q52" s="5">
        <v>-920891216000</v>
      </c>
      <c r="R52" s="5">
        <v>-865299224000</v>
      </c>
      <c r="S52" s="5">
        <v>-717575321000</v>
      </c>
      <c r="T52" s="5">
        <v>-746433851000</v>
      </c>
      <c r="U52" s="5">
        <v>-473747834000</v>
      </c>
      <c r="V52" s="5">
        <v>-456344643000</v>
      </c>
      <c r="W52" s="5">
        <v>-309181226000</v>
      </c>
      <c r="X52" s="5">
        <v>-368820576000</v>
      </c>
    </row>
    <row r="53" spans="2:24" ht="15.5" x14ac:dyDescent="0.35">
      <c r="C53" t="s">
        <v>81</v>
      </c>
      <c r="D53" s="5">
        <v>124006164000</v>
      </c>
      <c r="E53" s="5">
        <v>143327776000</v>
      </c>
      <c r="F53" s="5">
        <v>145420350000</v>
      </c>
      <c r="G53" s="5">
        <v>153305930000</v>
      </c>
      <c r="I53" s="5">
        <v>608564163000</v>
      </c>
      <c r="J53" s="5">
        <v>767501573000</v>
      </c>
      <c r="K53" s="5">
        <v>540661660000</v>
      </c>
      <c r="L53" s="5">
        <v>974230655000</v>
      </c>
      <c r="M53" s="5">
        <v>1059241471000</v>
      </c>
      <c r="N53" s="5">
        <v>1096714560000</v>
      </c>
      <c r="O53" s="5">
        <v>1200284301000</v>
      </c>
      <c r="P53" s="5">
        <v>1390029811000</v>
      </c>
      <c r="Q53" s="5">
        <v>1854094195000</v>
      </c>
      <c r="R53" s="5">
        <v>1820408444000</v>
      </c>
      <c r="S53" s="5">
        <v>1391168303000</v>
      </c>
      <c r="T53" s="5">
        <v>1506243165000</v>
      </c>
      <c r="U53" s="5">
        <v>1200627316000</v>
      </c>
      <c r="V53" s="5">
        <v>785092259000</v>
      </c>
      <c r="W53" s="5">
        <v>683453600000</v>
      </c>
      <c r="X53" s="5">
        <v>520280560000</v>
      </c>
    </row>
    <row r="54" spans="2:24" ht="15.5" x14ac:dyDescent="0.35">
      <c r="C54" t="s">
        <v>82</v>
      </c>
      <c r="D54" s="5">
        <v>-143444662000</v>
      </c>
      <c r="E54" s="5">
        <v>-141260536000</v>
      </c>
      <c r="F54" s="5">
        <v>-111612166000</v>
      </c>
      <c r="G54" s="5">
        <v>-144715288000</v>
      </c>
      <c r="I54" s="5">
        <v>-582895005000</v>
      </c>
      <c r="J54" s="5">
        <v>-748334667000</v>
      </c>
      <c r="K54" s="5">
        <v>-835912172000</v>
      </c>
      <c r="L54" s="5">
        <v>-933740722000</v>
      </c>
      <c r="M54" s="5">
        <v>-912634667000</v>
      </c>
      <c r="N54" s="5">
        <v>-1046289906000</v>
      </c>
      <c r="O54" s="5">
        <v>-1232204726000</v>
      </c>
      <c r="P54" s="5">
        <v>-1332657089000</v>
      </c>
      <c r="Q54" s="5">
        <v>-1147860482000</v>
      </c>
      <c r="R54" s="5">
        <v>-1064127837000</v>
      </c>
      <c r="S54" s="5">
        <v>-868568212000</v>
      </c>
      <c r="T54" s="5">
        <v>-734813525000</v>
      </c>
      <c r="U54" s="5">
        <v>-613806050000</v>
      </c>
      <c r="V54" s="5">
        <v>-526139286000</v>
      </c>
      <c r="W54" s="5">
        <v>-531095385000</v>
      </c>
      <c r="X54" s="5">
        <v>-454465113000</v>
      </c>
    </row>
    <row r="55" spans="2:24" ht="15.5" x14ac:dyDescent="0.35">
      <c r="C55" t="s">
        <v>83</v>
      </c>
      <c r="D55" s="5">
        <v>-143444662000</v>
      </c>
      <c r="E55" s="5">
        <v>-141260536000</v>
      </c>
      <c r="F55" s="5">
        <v>-111612166000</v>
      </c>
      <c r="G55" s="5">
        <v>-144715288000</v>
      </c>
      <c r="I55" s="5">
        <v>-582895005000</v>
      </c>
      <c r="J55" s="5">
        <v>-748334667000</v>
      </c>
      <c r="K55" s="5">
        <v>-835912172000</v>
      </c>
      <c r="L55" s="5">
        <v>-933740722000</v>
      </c>
      <c r="M55" s="5">
        <v>-912634667000</v>
      </c>
      <c r="N55" s="5">
        <v>-1046289906000</v>
      </c>
      <c r="O55" s="5">
        <v>-1232204726000</v>
      </c>
      <c r="P55" s="5">
        <v>-1332657089000</v>
      </c>
      <c r="Q55" s="5">
        <v>-1147860482000</v>
      </c>
      <c r="R55" s="5">
        <v>-1064127837000</v>
      </c>
      <c r="S55" s="5">
        <v>-868568212000</v>
      </c>
      <c r="T55" s="5">
        <v>-734813525000</v>
      </c>
      <c r="U55" s="5">
        <v>-613806050000</v>
      </c>
      <c r="V55" s="5">
        <v>-526139286000</v>
      </c>
      <c r="W55" s="5">
        <v>-531095385000</v>
      </c>
      <c r="X55" s="5">
        <v>-454465113000</v>
      </c>
    </row>
    <row r="56" spans="2:24" ht="15.5" x14ac:dyDescent="0.35">
      <c r="C56" t="s">
        <v>86</v>
      </c>
      <c r="D56" s="5">
        <v>-19438498000</v>
      </c>
      <c r="E56" s="5">
        <v>2067240000</v>
      </c>
      <c r="F56" s="5">
        <v>33808184000</v>
      </c>
      <c r="G56" s="5">
        <v>8590642000</v>
      </c>
      <c r="I56" s="5">
        <v>25669158000</v>
      </c>
      <c r="J56" s="5">
        <v>19166906000</v>
      </c>
      <c r="K56" s="5">
        <v>-295250512000</v>
      </c>
      <c r="L56" s="5">
        <v>40489933000</v>
      </c>
      <c r="M56" s="5">
        <v>146606804000</v>
      </c>
      <c r="N56" s="5">
        <v>50424654000</v>
      </c>
      <c r="O56" s="5">
        <v>-31920425000</v>
      </c>
      <c r="P56" s="5">
        <v>57372722000</v>
      </c>
      <c r="Q56" s="5">
        <v>706233713000</v>
      </c>
      <c r="R56" s="5">
        <v>756280607000</v>
      </c>
      <c r="S56" s="5">
        <v>522600091000</v>
      </c>
      <c r="T56" s="5">
        <v>771429640000</v>
      </c>
      <c r="U56" s="5">
        <v>586821266000</v>
      </c>
      <c r="V56" s="5">
        <v>258952973000</v>
      </c>
      <c r="W56" s="5">
        <v>152358215000</v>
      </c>
      <c r="X56" s="5">
        <v>65815447000</v>
      </c>
    </row>
    <row r="57" spans="2:24" ht="15.5" x14ac:dyDescent="0.35">
      <c r="C57" t="s">
        <v>87</v>
      </c>
      <c r="D57" s="5">
        <v>-74724367000</v>
      </c>
      <c r="E57" s="5">
        <v>136709024000</v>
      </c>
      <c r="F57" s="5">
        <v>-63211755000</v>
      </c>
      <c r="G57" s="5">
        <v>-45847778000</v>
      </c>
      <c r="I57" s="5">
        <v>1099538239000</v>
      </c>
      <c r="J57" s="5">
        <v>4234380120000</v>
      </c>
      <c r="K57" s="5">
        <v>-3078276080000</v>
      </c>
      <c r="L57" s="5">
        <v>-1749031981000</v>
      </c>
      <c r="M57" s="5">
        <v>-988504148000</v>
      </c>
      <c r="N57" s="5">
        <v>-828492869000</v>
      </c>
      <c r="O57" s="5">
        <v>-473756432000</v>
      </c>
      <c r="P57" s="5">
        <v>-1144164032000</v>
      </c>
      <c r="Q57" s="5">
        <v>-400825197000</v>
      </c>
      <c r="R57" s="5">
        <v>-112703671000</v>
      </c>
      <c r="S57" s="5">
        <v>-868585619000</v>
      </c>
      <c r="T57" s="5">
        <v>-396791333000</v>
      </c>
      <c r="U57" s="5">
        <v>-344053929000</v>
      </c>
      <c r="V57" s="5">
        <v>-74874243000</v>
      </c>
      <c r="W57" s="5">
        <v>-110778753000</v>
      </c>
      <c r="X57" s="5">
        <v>-76765727000</v>
      </c>
    </row>
    <row r="58" spans="2:24" ht="15.5" x14ac:dyDescent="0.35">
      <c r="C58" t="s">
        <v>89</v>
      </c>
      <c r="D58" s="5">
        <v>21860000</v>
      </c>
      <c r="E58" s="5">
        <v>41084000</v>
      </c>
      <c r="F58" s="5">
        <v>457839000</v>
      </c>
      <c r="G58" s="5">
        <v>-242300000</v>
      </c>
      <c r="I58" s="5">
        <v>317469000</v>
      </c>
      <c r="J58" s="5">
        <v>272402000</v>
      </c>
      <c r="K58" s="5">
        <v>342665000</v>
      </c>
      <c r="L58" s="5">
        <v>302512000</v>
      </c>
      <c r="M58" s="5">
        <v>403199000</v>
      </c>
      <c r="N58" s="5">
        <v>605342000</v>
      </c>
      <c r="O58" s="5">
        <v>1784375000</v>
      </c>
      <c r="P58" s="5">
        <v>1136371000</v>
      </c>
      <c r="Q58" s="5">
        <v>1386198000</v>
      </c>
      <c r="R58" s="5">
        <v>2558680000</v>
      </c>
      <c r="S58" s="5">
        <v>20711383000</v>
      </c>
      <c r="T58" s="5">
        <v>9809448000</v>
      </c>
      <c r="U58" s="5">
        <v>8099277000</v>
      </c>
      <c r="V58" s="5">
        <v>6830872000</v>
      </c>
      <c r="W58" s="5">
        <v>4258498000</v>
      </c>
      <c r="X58" s="5">
        <v>932136000</v>
      </c>
    </row>
    <row r="59" spans="2:24" ht="15.5" x14ac:dyDescent="0.35">
      <c r="C59" t="s">
        <v>27</v>
      </c>
      <c r="D59" s="5">
        <v>-3742125000</v>
      </c>
      <c r="E59" s="5">
        <v>-4656828000</v>
      </c>
      <c r="F59" s="5">
        <v>-6976148000</v>
      </c>
      <c r="G59" s="5">
        <v>-5222702000</v>
      </c>
      <c r="I59" s="5">
        <v>-23554062000</v>
      </c>
      <c r="J59" s="5">
        <v>-3619405000</v>
      </c>
      <c r="K59" s="5">
        <v>-1478368468000</v>
      </c>
      <c r="L59" s="5">
        <v>-985208386000</v>
      </c>
      <c r="M59" s="5">
        <v>-750832492000</v>
      </c>
      <c r="N59" s="5">
        <v>-647373848000</v>
      </c>
      <c r="O59" s="5">
        <v>-559811724000</v>
      </c>
      <c r="P59" s="5">
        <v>-459938283000</v>
      </c>
      <c r="Q59" s="5">
        <v>-337287900000</v>
      </c>
      <c r="R59" s="5">
        <v>-486009651000</v>
      </c>
      <c r="S59" s="5">
        <v>-603849162000</v>
      </c>
      <c r="T59" s="5">
        <v>-572265184000</v>
      </c>
      <c r="U59" s="5">
        <v>-210880283000</v>
      </c>
      <c r="V59" s="5">
        <v>-144386706000</v>
      </c>
      <c r="W59" s="5">
        <v>-119091007000</v>
      </c>
      <c r="X59" s="5">
        <v>-43993186000</v>
      </c>
    </row>
    <row r="60" spans="2:24" ht="15.5" x14ac:dyDescent="0.35">
      <c r="C60" t="s">
        <v>90</v>
      </c>
      <c r="D60" s="5">
        <v>-41891562000</v>
      </c>
      <c r="E60" s="5">
        <v>-8173724000</v>
      </c>
      <c r="F60" s="5">
        <v>46044582000</v>
      </c>
      <c r="G60" s="5">
        <v>-71826696000</v>
      </c>
      <c r="I60" s="5">
        <v>-42758868000</v>
      </c>
      <c r="J60" s="5">
        <v>-224428397000</v>
      </c>
      <c r="K60" s="5">
        <v>101782754000</v>
      </c>
      <c r="L60" s="5">
        <v>-657353663000</v>
      </c>
      <c r="M60" s="5">
        <v>-53794625000</v>
      </c>
      <c r="N60" s="5">
        <v>-38774569000</v>
      </c>
      <c r="O60" s="5">
        <v>158504308000</v>
      </c>
      <c r="P60" s="5">
        <v>-242588907000</v>
      </c>
      <c r="Q60" s="5">
        <v>-25527773000</v>
      </c>
      <c r="R60" s="5">
        <v>58584676000</v>
      </c>
      <c r="S60" s="5">
        <v>-189516162000</v>
      </c>
      <c r="T60" s="5">
        <v>-36868010000</v>
      </c>
      <c r="U60" s="5">
        <v>-110991553000</v>
      </c>
      <c r="V60" s="5">
        <v>-1889488000</v>
      </c>
      <c r="W60" s="5">
        <v>-8056705000</v>
      </c>
      <c r="X60" s="5">
        <v>-2312872000</v>
      </c>
    </row>
    <row r="61" spans="2:24" ht="15.5" x14ac:dyDescent="0.35">
      <c r="C61" t="s">
        <v>92</v>
      </c>
      <c r="L61" s="5">
        <v>-581502000</v>
      </c>
      <c r="N61" s="5">
        <v>-3722381000</v>
      </c>
      <c r="O61" s="5">
        <v>21410000</v>
      </c>
      <c r="P61" s="5">
        <v>-125705000</v>
      </c>
    </row>
    <row r="62" spans="2:24" ht="15.5" x14ac:dyDescent="0.35">
      <c r="C62" t="s">
        <v>91</v>
      </c>
      <c r="T62" s="5">
        <v>-3700748000</v>
      </c>
    </row>
    <row r="63" spans="2:24" ht="15.5" x14ac:dyDescent="0.35">
      <c r="C63" t="s">
        <v>88</v>
      </c>
      <c r="D63" s="5">
        <v>-655463000</v>
      </c>
      <c r="E63" s="5">
        <v>173833000</v>
      </c>
      <c r="F63" s="5">
        <v>-5386831000</v>
      </c>
      <c r="I63" s="5">
        <v>-5164195000</v>
      </c>
      <c r="J63" s="5">
        <v>2848620000</v>
      </c>
      <c r="K63" s="5">
        <v>-7838340000</v>
      </c>
      <c r="L63" s="5">
        <v>9054610000</v>
      </c>
      <c r="M63" s="5">
        <v>3276587000</v>
      </c>
      <c r="N63" s="5">
        <v>2138349000</v>
      </c>
      <c r="O63" s="5">
        <v>2665365000</v>
      </c>
      <c r="P63" s="5">
        <v>3679556000</v>
      </c>
      <c r="Q63" s="5">
        <v>3737444000</v>
      </c>
      <c r="R63" s="5">
        <v>3049620000</v>
      </c>
      <c r="S63" s="5">
        <v>2581689000</v>
      </c>
      <c r="T63" s="5">
        <v>1481475000</v>
      </c>
    </row>
    <row r="64" spans="2:24" ht="15.5" x14ac:dyDescent="0.35">
      <c r="C64" t="s">
        <v>224</v>
      </c>
      <c r="F64" s="5">
        <v>-280740000</v>
      </c>
      <c r="G64" s="5">
        <v>280740000</v>
      </c>
    </row>
    <row r="65" spans="2:24" ht="15.5" x14ac:dyDescent="0.35">
      <c r="C65" t="s">
        <v>85</v>
      </c>
      <c r="D65" s="5">
        <v>-4906418000</v>
      </c>
      <c r="E65" s="5">
        <v>-1426570000</v>
      </c>
      <c r="F65" s="5">
        <v>-3971410000</v>
      </c>
      <c r="G65" s="5">
        <v>-124527000</v>
      </c>
      <c r="I65" s="5">
        <v>-5230770000</v>
      </c>
      <c r="J65" s="5">
        <v>-94742583000</v>
      </c>
      <c r="K65" s="5">
        <v>-102651767000</v>
      </c>
      <c r="L65" s="5">
        <v>30252380000</v>
      </c>
      <c r="M65" s="5">
        <v>7827125000</v>
      </c>
      <c r="N65" s="5">
        <v>6829005000</v>
      </c>
      <c r="O65" s="5">
        <v>9933062000</v>
      </c>
      <c r="P65" s="5">
        <v>-9745748000</v>
      </c>
      <c r="Q65" s="5">
        <v>56390233000</v>
      </c>
      <c r="R65" s="5">
        <v>67665979000</v>
      </c>
      <c r="S65" s="5">
        <v>29650633000</v>
      </c>
      <c r="T65" s="5">
        <v>29138578000</v>
      </c>
      <c r="U65" s="5">
        <v>-1595952000</v>
      </c>
      <c r="V65" s="5">
        <v>3264000</v>
      </c>
    </row>
    <row r="66" spans="2:24" ht="15.5" x14ac:dyDescent="0.35">
      <c r="C66" t="s">
        <v>94</v>
      </c>
      <c r="D66" s="5">
        <v>-74724367000</v>
      </c>
      <c r="E66" s="5">
        <v>136709024000</v>
      </c>
      <c r="F66" s="5">
        <v>-63211755000</v>
      </c>
      <c r="G66" s="5">
        <v>-45847778000</v>
      </c>
      <c r="I66" s="5">
        <v>1099538239000</v>
      </c>
      <c r="J66" s="5">
        <v>4234380120000</v>
      </c>
      <c r="K66" s="5">
        <v>-3078276080000</v>
      </c>
      <c r="L66" s="5">
        <v>-1749031981000</v>
      </c>
      <c r="M66" s="5">
        <v>-988504148000</v>
      </c>
      <c r="N66" s="5">
        <v>-828492869000</v>
      </c>
      <c r="O66" s="5">
        <v>-473756432000</v>
      </c>
      <c r="P66" s="5">
        <v>-1144164032000</v>
      </c>
      <c r="Q66" s="5">
        <v>-400825197000</v>
      </c>
      <c r="R66" s="5">
        <v>-112703671000</v>
      </c>
      <c r="S66" s="5">
        <v>-868585619000</v>
      </c>
      <c r="T66" s="5">
        <v>-396791333000</v>
      </c>
      <c r="U66" s="5">
        <v>-344053929000</v>
      </c>
      <c r="V66" s="5">
        <v>-74874243000</v>
      </c>
      <c r="W66" s="5">
        <v>-110778753000</v>
      </c>
      <c r="X66" s="5">
        <v>-76765727000</v>
      </c>
    </row>
    <row r="67" spans="2:24" ht="15.5" x14ac:dyDescent="0.35">
      <c r="C67" t="s">
        <v>29</v>
      </c>
      <c r="D67" s="5">
        <v>-94162865000</v>
      </c>
      <c r="E67" s="5">
        <v>138776264000</v>
      </c>
      <c r="F67" s="5">
        <v>-29403571000</v>
      </c>
      <c r="G67" s="5">
        <v>-37257136000</v>
      </c>
      <c r="I67" s="5">
        <v>1125207397000</v>
      </c>
      <c r="J67" s="5">
        <v>4253547026000</v>
      </c>
      <c r="K67" s="5">
        <v>-3373526592000</v>
      </c>
      <c r="L67" s="5">
        <v>-1708542048000</v>
      </c>
      <c r="M67" s="5">
        <v>-841897344000</v>
      </c>
      <c r="N67" s="5">
        <v>-778068215000</v>
      </c>
      <c r="O67" s="5">
        <v>-505676857000</v>
      </c>
      <c r="P67" s="5">
        <v>-1086791310000</v>
      </c>
      <c r="Q67" s="5">
        <v>305408516000</v>
      </c>
      <c r="R67" s="5">
        <v>643576936000</v>
      </c>
      <c r="S67" s="5">
        <v>-345985528000</v>
      </c>
      <c r="T67" s="5">
        <v>374638307000</v>
      </c>
      <c r="U67" s="5">
        <v>242767337000</v>
      </c>
      <c r="V67" s="5">
        <v>184078730000</v>
      </c>
      <c r="W67" s="5">
        <v>41579462000</v>
      </c>
      <c r="X67" s="5">
        <v>-10950280000</v>
      </c>
    </row>
    <row r="68" spans="2:24" ht="15.5" x14ac:dyDescent="0.35">
      <c r="C68" t="s">
        <v>28</v>
      </c>
      <c r="D68" s="5">
        <v>15410098000</v>
      </c>
      <c r="F68" s="5">
        <v>-3850245000</v>
      </c>
      <c r="I68" s="5">
        <v>-3850245000</v>
      </c>
      <c r="J68" s="5">
        <v>89201453000</v>
      </c>
      <c r="K68" s="5">
        <v>-9491644000</v>
      </c>
      <c r="L68" s="5">
        <v>-10946513000</v>
      </c>
      <c r="M68" s="5">
        <v>-41431879000</v>
      </c>
      <c r="N68" s="5">
        <v>-31013260000</v>
      </c>
      <c r="O68" s="5">
        <v>-35206505000</v>
      </c>
      <c r="P68" s="5">
        <v>-24896552000</v>
      </c>
      <c r="Q68" s="5">
        <v>-95731649000</v>
      </c>
      <c r="R68" s="5">
        <v>-166572403000</v>
      </c>
      <c r="S68" s="5">
        <v>-136305385000</v>
      </c>
      <c r="T68" s="5">
        <v>-201570164000</v>
      </c>
      <c r="U68" s="5">
        <v>-136971775000</v>
      </c>
      <c r="V68" s="5">
        <v>-111153645000</v>
      </c>
      <c r="W68" s="5">
        <v>-15272985000</v>
      </c>
      <c r="X68" s="5">
        <v>14606490000</v>
      </c>
    </row>
    <row r="69" spans="2:24" ht="15.5" x14ac:dyDescent="0.35">
      <c r="C69" t="s">
        <v>97</v>
      </c>
      <c r="D69" s="5">
        <v>-78752767000</v>
      </c>
      <c r="E69" s="5">
        <v>138776264000</v>
      </c>
      <c r="F69" s="5">
        <v>-33253816000</v>
      </c>
      <c r="G69" s="5">
        <v>-37257136000</v>
      </c>
      <c r="I69" s="5">
        <v>1121357152000</v>
      </c>
      <c r="J69" s="5">
        <v>4342748479000</v>
      </c>
      <c r="K69" s="5">
        <v>-3383018236000</v>
      </c>
      <c r="L69" s="5">
        <v>-1719488561000</v>
      </c>
      <c r="M69" s="5">
        <v>-883329223000</v>
      </c>
      <c r="N69" s="5">
        <v>-809081475000</v>
      </c>
      <c r="O69" s="5">
        <v>-540883362000</v>
      </c>
      <c r="P69" s="5">
        <v>-1111687862000</v>
      </c>
      <c r="Q69" s="5">
        <v>209676867000</v>
      </c>
      <c r="R69" s="5">
        <v>477004533000</v>
      </c>
      <c r="S69" s="5">
        <v>-482290913000</v>
      </c>
      <c r="T69" s="5">
        <v>173068143000</v>
      </c>
      <c r="U69" s="5">
        <v>105795562000</v>
      </c>
      <c r="V69" s="5">
        <v>72925085000</v>
      </c>
      <c r="W69" s="5">
        <v>26306477000</v>
      </c>
      <c r="X69" s="5">
        <v>3656210000</v>
      </c>
    </row>
    <row r="70" spans="2:24" ht="15.5" x14ac:dyDescent="0.35">
      <c r="C70" t="s">
        <v>98</v>
      </c>
      <c r="D70" s="5">
        <v>32513197000</v>
      </c>
      <c r="F70" s="5">
        <v>13150472000</v>
      </c>
      <c r="I70" s="5">
        <v>13150472000</v>
      </c>
      <c r="J70" s="5">
        <v>7217202000</v>
      </c>
      <c r="K70" s="5">
        <v>-154168722000</v>
      </c>
      <c r="L70" s="5">
        <v>752431888000</v>
      </c>
      <c r="M70" s="5">
        <v>51555728000</v>
      </c>
      <c r="N70" s="5">
        <v>-80579138000</v>
      </c>
      <c r="O70" s="5">
        <v>-3119454000</v>
      </c>
      <c r="P70" s="5">
        <v>33177267000</v>
      </c>
      <c r="Q70" s="5">
        <v>-46440043000</v>
      </c>
      <c r="R70" s="5">
        <v>-14828166000</v>
      </c>
      <c r="S70" s="5">
        <v>-877172000</v>
      </c>
    </row>
    <row r="71" spans="2:24" ht="15.5" x14ac:dyDescent="0.35">
      <c r="C71" t="s">
        <v>99</v>
      </c>
      <c r="D71" s="5">
        <v>-46239570000</v>
      </c>
      <c r="E71" s="5">
        <v>138776264000</v>
      </c>
      <c r="F71" s="5">
        <v>-20103344000</v>
      </c>
      <c r="G71" s="5">
        <v>-37257136000</v>
      </c>
      <c r="I71" s="5">
        <v>1134507624000</v>
      </c>
      <c r="J71" s="5">
        <v>4349965681000</v>
      </c>
      <c r="K71" s="5">
        <v>-3537186958000</v>
      </c>
      <c r="L71" s="5">
        <v>-967056673000</v>
      </c>
      <c r="M71" s="5">
        <v>-831773495000</v>
      </c>
      <c r="N71" s="5">
        <v>-889660613000</v>
      </c>
      <c r="O71" s="5">
        <v>-544002816000</v>
      </c>
      <c r="P71" s="5">
        <v>-1078510595000</v>
      </c>
      <c r="Q71" s="5">
        <v>163236824000</v>
      </c>
      <c r="R71" s="5">
        <v>462176367000</v>
      </c>
      <c r="S71" s="5">
        <v>-483168085000</v>
      </c>
      <c r="T71" s="5">
        <v>173068143000</v>
      </c>
      <c r="U71" s="5">
        <v>105795562000</v>
      </c>
      <c r="V71" s="5">
        <v>72925085000</v>
      </c>
    </row>
    <row r="72" spans="2:24" ht="15.5" x14ac:dyDescent="0.35">
      <c r="C72" t="s">
        <v>100</v>
      </c>
      <c r="D72" s="5">
        <v>-78752767000</v>
      </c>
      <c r="E72" s="5">
        <v>138776264000</v>
      </c>
      <c r="F72" s="5">
        <v>-33253816000</v>
      </c>
      <c r="G72" s="5">
        <v>-37257136000</v>
      </c>
      <c r="I72" s="5">
        <v>1121357152000</v>
      </c>
      <c r="J72" s="5">
        <v>4342748479000</v>
      </c>
      <c r="K72" s="5">
        <v>-3383018236000</v>
      </c>
      <c r="L72" s="5">
        <v>-1719488561000</v>
      </c>
      <c r="M72" s="5">
        <v>-883329223000</v>
      </c>
      <c r="N72" s="5">
        <v>-809081475000</v>
      </c>
      <c r="O72" s="5">
        <v>-540883362000</v>
      </c>
      <c r="P72" s="5">
        <v>-1111687862000</v>
      </c>
      <c r="Q72" s="5">
        <v>209676867000</v>
      </c>
      <c r="R72" s="5">
        <v>477004533000</v>
      </c>
      <c r="S72" s="5">
        <v>-482290913000</v>
      </c>
      <c r="T72" s="5">
        <v>173068143000</v>
      </c>
      <c r="U72" s="5">
        <v>105795562000</v>
      </c>
      <c r="V72" s="5">
        <v>72925085000</v>
      </c>
      <c r="W72" s="5">
        <v>26306477000</v>
      </c>
      <c r="X72" s="5">
        <v>3656210000</v>
      </c>
    </row>
    <row r="73" spans="2:24" ht="15.5" x14ac:dyDescent="0.35">
      <c r="C73" t="s">
        <v>8</v>
      </c>
      <c r="D73" s="5">
        <v>-41333152000</v>
      </c>
      <c r="E73" s="5">
        <v>140202834000</v>
      </c>
      <c r="F73" s="5">
        <v>-16131934000</v>
      </c>
      <c r="G73" s="5">
        <v>-37132609000</v>
      </c>
      <c r="I73" s="5">
        <v>1139738394000</v>
      </c>
      <c r="J73" s="5">
        <v>4444708264000</v>
      </c>
      <c r="K73" s="5">
        <v>-3434535191000</v>
      </c>
      <c r="L73" s="5">
        <v>-997309053000</v>
      </c>
      <c r="M73" s="5">
        <v>-839600620000</v>
      </c>
      <c r="N73" s="5">
        <v>-896489618000</v>
      </c>
      <c r="O73" s="5">
        <v>-553935878000</v>
      </c>
      <c r="P73" s="5">
        <v>-1068764847000</v>
      </c>
      <c r="Q73" s="5">
        <v>106846591000</v>
      </c>
      <c r="R73" s="5">
        <v>394510388000</v>
      </c>
      <c r="S73" s="5">
        <v>-512818718000</v>
      </c>
      <c r="T73" s="5">
        <v>143929565000</v>
      </c>
      <c r="U73" s="5">
        <v>107391514000</v>
      </c>
      <c r="V73" s="5">
        <v>72921821000</v>
      </c>
    </row>
    <row r="74" spans="2:24" ht="15.5" x14ac:dyDescent="0.35">
      <c r="C74" t="s">
        <v>102</v>
      </c>
      <c r="D74" s="5">
        <v>-78752767000</v>
      </c>
      <c r="E74" s="5">
        <v>138776264000</v>
      </c>
      <c r="F74" s="5">
        <v>-33253816000</v>
      </c>
      <c r="G74" s="5">
        <v>-37257136000</v>
      </c>
      <c r="I74" s="5">
        <v>1121357152000</v>
      </c>
      <c r="J74" s="5">
        <v>4342748479000</v>
      </c>
      <c r="K74" s="5">
        <v>-3383018236000</v>
      </c>
      <c r="L74" s="5">
        <v>-1719488561000</v>
      </c>
      <c r="M74" s="5">
        <v>-883329223000</v>
      </c>
      <c r="N74" s="5">
        <v>-809081475000</v>
      </c>
      <c r="O74" s="5">
        <v>-540883362000</v>
      </c>
      <c r="P74" s="5">
        <v>-1111687862000</v>
      </c>
      <c r="Q74" s="5">
        <v>209676867000</v>
      </c>
      <c r="R74" s="5">
        <v>477004533000</v>
      </c>
      <c r="S74" s="5">
        <v>-482290913000</v>
      </c>
      <c r="T74" s="5">
        <v>173068143000</v>
      </c>
      <c r="U74" s="5">
        <v>105795562000</v>
      </c>
      <c r="V74" s="5">
        <v>72925085000</v>
      </c>
      <c r="W74" s="5">
        <v>26306477000</v>
      </c>
      <c r="X74" s="5">
        <v>3656210000</v>
      </c>
    </row>
    <row r="75" spans="2:24" ht="15.5" x14ac:dyDescent="0.35">
      <c r="C75" t="s">
        <v>103</v>
      </c>
      <c r="D75" s="5">
        <v>-46239570000</v>
      </c>
      <c r="E75" s="5">
        <v>138776264000</v>
      </c>
      <c r="F75" s="5">
        <v>-20103344000</v>
      </c>
      <c r="G75" s="5">
        <v>-37257136000</v>
      </c>
      <c r="I75" s="5">
        <v>1134507624000</v>
      </c>
      <c r="J75" s="5">
        <v>4349965681000</v>
      </c>
      <c r="K75" s="5">
        <v>-3537186958000</v>
      </c>
      <c r="L75" s="5">
        <v>-967056673000</v>
      </c>
      <c r="M75" s="5">
        <v>-831773495000</v>
      </c>
      <c r="N75" s="5">
        <v>-889660613000</v>
      </c>
      <c r="O75" s="5">
        <v>-544002816000</v>
      </c>
      <c r="P75" s="5">
        <v>-1078510595000</v>
      </c>
      <c r="Q75" s="5">
        <v>163236824000</v>
      </c>
      <c r="R75" s="5">
        <v>462176367000</v>
      </c>
      <c r="S75" s="5">
        <v>-483168085000</v>
      </c>
      <c r="T75" s="5">
        <v>173068143000</v>
      </c>
      <c r="U75" s="5">
        <v>105795562000</v>
      </c>
      <c r="V75" s="5">
        <v>72925085000</v>
      </c>
    </row>
    <row r="76" spans="2:24" ht="15.5" x14ac:dyDescent="0.35">
      <c r="C76" t="s">
        <v>104</v>
      </c>
      <c r="D76" s="5">
        <v>-46239570000</v>
      </c>
      <c r="E76" s="5">
        <v>138776264000</v>
      </c>
      <c r="F76" s="5">
        <v>-20103344000</v>
      </c>
      <c r="G76" s="5">
        <v>-37257136000</v>
      </c>
      <c r="I76" s="5">
        <v>1134507624000</v>
      </c>
      <c r="J76" s="5">
        <v>4349965681000</v>
      </c>
      <c r="K76" s="5">
        <v>-3537186958000</v>
      </c>
      <c r="L76" s="5">
        <v>-967056673000</v>
      </c>
      <c r="M76" s="5">
        <v>-831773495000</v>
      </c>
      <c r="N76" s="5">
        <v>-889660613000</v>
      </c>
      <c r="O76" s="5">
        <v>-544002816000</v>
      </c>
      <c r="P76" s="5">
        <v>-1078510595000</v>
      </c>
      <c r="Q76" s="5">
        <v>163236824000</v>
      </c>
      <c r="R76" s="5">
        <v>462176367000</v>
      </c>
      <c r="S76" s="5">
        <v>-483168085000</v>
      </c>
      <c r="T76" s="5">
        <v>173068143000</v>
      </c>
      <c r="U76" s="5">
        <v>105795562000</v>
      </c>
      <c r="V76" s="5">
        <v>72925085000</v>
      </c>
    </row>
    <row r="78" spans="2:24" ht="15.5" x14ac:dyDescent="0.35">
      <c r="B78" t="s">
        <v>105</v>
      </c>
      <c r="C78" t="s">
        <v>106</v>
      </c>
    </row>
    <row r="79" spans="2:24" ht="15.5" x14ac:dyDescent="0.35">
      <c r="C79" t="s">
        <v>107</v>
      </c>
    </row>
    <row r="80" spans="2:24" ht="15.5" x14ac:dyDescent="0.35">
      <c r="C80" t="s">
        <v>20</v>
      </c>
      <c r="D80" s="5">
        <v>17798799000</v>
      </c>
      <c r="E80" s="5">
        <v>13780308000</v>
      </c>
      <c r="F80" s="5">
        <v>10482491000</v>
      </c>
      <c r="G80" s="5">
        <v>8501907000</v>
      </c>
      <c r="I80" s="5">
        <v>10482491000</v>
      </c>
      <c r="J80" s="5">
        <v>16885911000</v>
      </c>
      <c r="K80" s="5">
        <v>27247583000</v>
      </c>
      <c r="L80" s="5">
        <v>13746718000</v>
      </c>
      <c r="M80" s="5">
        <v>16750205000</v>
      </c>
      <c r="N80" s="5">
        <v>39436201000</v>
      </c>
      <c r="O80" s="5">
        <v>22235701000</v>
      </c>
      <c r="P80" s="5">
        <v>32328658000</v>
      </c>
      <c r="Q80" s="5">
        <v>81350458000</v>
      </c>
      <c r="R80" s="5">
        <v>37624879000</v>
      </c>
      <c r="S80" s="5">
        <v>64919874000</v>
      </c>
      <c r="T80" s="5">
        <v>462628250000</v>
      </c>
      <c r="U80" s="5">
        <v>815879925000</v>
      </c>
      <c r="V80" s="5">
        <v>554954183000</v>
      </c>
      <c r="W80" s="5">
        <v>561872940000</v>
      </c>
      <c r="X80" s="5">
        <v>426644248000</v>
      </c>
    </row>
    <row r="81" spans="3:24" ht="15.5" x14ac:dyDescent="0.35">
      <c r="C81" t="s">
        <v>108</v>
      </c>
      <c r="R81" s="5">
        <v>45750000000</v>
      </c>
      <c r="S81" s="5">
        <v>120658879000</v>
      </c>
      <c r="T81" s="5">
        <v>394339724000</v>
      </c>
    </row>
    <row r="82" spans="3:24" ht="15.5" x14ac:dyDescent="0.35">
      <c r="C82" t="s">
        <v>109</v>
      </c>
      <c r="D82" s="5">
        <v>252981704000</v>
      </c>
      <c r="E82" s="5">
        <v>276510954000</v>
      </c>
      <c r="F82" s="5">
        <v>263232448000</v>
      </c>
      <c r="G82" s="5">
        <v>291533163000</v>
      </c>
      <c r="I82" s="5">
        <v>263232448000</v>
      </c>
      <c r="J82" s="5">
        <v>266979461000</v>
      </c>
      <c r="K82" s="5">
        <v>263375650000</v>
      </c>
      <c r="L82" s="5">
        <v>345481627000</v>
      </c>
      <c r="M82" s="5">
        <v>454006412000</v>
      </c>
      <c r="N82" s="5">
        <v>489891799000</v>
      </c>
      <c r="O82" s="5">
        <v>568183164000</v>
      </c>
      <c r="P82" s="5">
        <v>419484055000</v>
      </c>
      <c r="Q82" s="5">
        <v>1113610628000</v>
      </c>
      <c r="R82" s="5">
        <v>979377561000</v>
      </c>
      <c r="S82" s="5">
        <v>588262750000</v>
      </c>
      <c r="T82" s="5">
        <v>964855540000</v>
      </c>
      <c r="U82" s="5">
        <v>686272352000</v>
      </c>
      <c r="V82" s="5">
        <v>469524199000</v>
      </c>
      <c r="W82" s="5">
        <v>323604928000</v>
      </c>
      <c r="X82" s="5">
        <v>305201270000</v>
      </c>
    </row>
    <row r="83" spans="3:24" ht="15.5" x14ac:dyDescent="0.35">
      <c r="C83" t="s">
        <v>111</v>
      </c>
      <c r="D83" s="5">
        <v>14801410000</v>
      </c>
      <c r="E83" s="5">
        <v>14801410000</v>
      </c>
      <c r="F83" s="5">
        <v>17709784000</v>
      </c>
      <c r="G83" s="5">
        <v>12408020000</v>
      </c>
      <c r="I83" s="5">
        <v>17709784000</v>
      </c>
      <c r="J83" s="5">
        <v>9209807000</v>
      </c>
      <c r="K83" s="5">
        <v>773365449000</v>
      </c>
      <c r="L83" s="5">
        <v>472927268000</v>
      </c>
      <c r="M83" s="5">
        <v>521912451000</v>
      </c>
      <c r="N83" s="5">
        <v>176446307000</v>
      </c>
      <c r="O83" s="5">
        <v>1200035000</v>
      </c>
      <c r="P83" s="5">
        <v>1200046000</v>
      </c>
      <c r="R83" s="5">
        <v>6370027000</v>
      </c>
      <c r="S83" s="5">
        <v>1729750000</v>
      </c>
      <c r="T83" s="5">
        <v>1518287000</v>
      </c>
      <c r="U83" s="5">
        <v>1526824000</v>
      </c>
      <c r="V83" s="5">
        <v>203379000</v>
      </c>
      <c r="W83" s="5">
        <v>616149000</v>
      </c>
      <c r="X83" s="5">
        <v>572714000</v>
      </c>
    </row>
    <row r="84" spans="3:24" ht="15.5" x14ac:dyDescent="0.35">
      <c r="C84" t="s">
        <v>110</v>
      </c>
      <c r="D84" s="5">
        <v>163594520000</v>
      </c>
      <c r="E84" s="5">
        <v>170635967000</v>
      </c>
      <c r="F84" s="5">
        <v>171260050000</v>
      </c>
      <c r="G84" s="5">
        <v>133797704000</v>
      </c>
      <c r="I84" s="5">
        <v>171260050000</v>
      </c>
      <c r="J84" s="5">
        <v>120772888000</v>
      </c>
      <c r="K84" s="5">
        <v>105894592000</v>
      </c>
      <c r="L84" s="5">
        <v>64593762000</v>
      </c>
      <c r="M84" s="5">
        <v>78273190000</v>
      </c>
      <c r="N84" s="5">
        <v>32242541000</v>
      </c>
      <c r="O84" s="5">
        <v>23541876000</v>
      </c>
      <c r="P84" s="5">
        <v>20434408000</v>
      </c>
      <c r="Q84" s="5">
        <v>13609203000</v>
      </c>
      <c r="R84" s="5">
        <v>5741107000</v>
      </c>
      <c r="S84" s="5">
        <v>6722034000</v>
      </c>
      <c r="T84" s="5">
        <v>8920539000</v>
      </c>
      <c r="U84" s="5">
        <v>11636572000</v>
      </c>
      <c r="V84" s="5">
        <v>25981201000</v>
      </c>
      <c r="W84" s="5">
        <v>44919180000</v>
      </c>
      <c r="X84" s="5">
        <v>35068083000</v>
      </c>
    </row>
    <row r="85" spans="3:24" ht="15.5" x14ac:dyDescent="0.35">
      <c r="C85" t="s">
        <v>112</v>
      </c>
      <c r="D85" s="5">
        <v>252981704000</v>
      </c>
      <c r="E85" s="5">
        <v>276510954000</v>
      </c>
      <c r="F85" s="5">
        <v>263232448000</v>
      </c>
      <c r="G85" s="5">
        <v>291533163000</v>
      </c>
      <c r="I85" s="5">
        <v>263232448000</v>
      </c>
      <c r="J85" s="5">
        <v>266979461000</v>
      </c>
      <c r="K85" s="5">
        <v>263375650000</v>
      </c>
      <c r="L85" s="5">
        <v>345481627000</v>
      </c>
      <c r="M85" s="5">
        <v>454006412000</v>
      </c>
      <c r="N85" s="5">
        <v>489891799000</v>
      </c>
      <c r="O85" s="5">
        <v>568183164000</v>
      </c>
      <c r="P85" s="5">
        <v>419484055000</v>
      </c>
      <c r="Q85" s="5">
        <v>1113610628000</v>
      </c>
      <c r="R85" s="5">
        <v>979377561000</v>
      </c>
      <c r="S85" s="5">
        <v>588262750000</v>
      </c>
      <c r="T85" s="5">
        <v>964855540000</v>
      </c>
      <c r="U85" s="5">
        <v>686272352000</v>
      </c>
      <c r="V85" s="5">
        <v>469524199000</v>
      </c>
      <c r="W85" s="5">
        <v>323604928000</v>
      </c>
      <c r="X85" s="5">
        <v>305201270000</v>
      </c>
    </row>
    <row r="86" spans="3:24" ht="15.5" x14ac:dyDescent="0.35">
      <c r="C86" t="s">
        <v>113</v>
      </c>
      <c r="D86" s="5">
        <v>46768760000</v>
      </c>
      <c r="E86" s="5">
        <v>45626934000</v>
      </c>
      <c r="F86" s="5">
        <v>38525120000</v>
      </c>
      <c r="G86" s="5">
        <v>44603518000</v>
      </c>
      <c r="I86" s="5">
        <v>38525120000</v>
      </c>
      <c r="J86" s="5">
        <v>38921803000</v>
      </c>
      <c r="K86" s="5">
        <v>369924773000</v>
      </c>
      <c r="L86" s="5">
        <v>18605977000</v>
      </c>
      <c r="M86" s="5">
        <v>613506001000</v>
      </c>
      <c r="N86" s="5">
        <v>612605391000</v>
      </c>
      <c r="O86" s="5">
        <v>25238359000</v>
      </c>
      <c r="P86" s="5">
        <v>169828958000</v>
      </c>
      <c r="Q86" s="5">
        <v>15992836000</v>
      </c>
      <c r="R86" s="5">
        <v>16372192000</v>
      </c>
      <c r="S86" s="5">
        <v>33320433000</v>
      </c>
      <c r="T86" s="5">
        <v>151866887000</v>
      </c>
      <c r="U86" s="5">
        <v>164637939000</v>
      </c>
      <c r="V86" s="5">
        <v>115162917000</v>
      </c>
      <c r="W86" s="5">
        <v>9412904000</v>
      </c>
      <c r="X86" s="5">
        <v>12655867000</v>
      </c>
    </row>
    <row r="87" spans="3:24" ht="15.5" x14ac:dyDescent="0.35">
      <c r="C87" t="s">
        <v>114</v>
      </c>
      <c r="D87" s="5">
        <v>46768760000</v>
      </c>
      <c r="E87" s="5">
        <v>45626934000</v>
      </c>
      <c r="F87" s="5">
        <v>38525120000</v>
      </c>
      <c r="G87" s="5">
        <v>44603518000</v>
      </c>
      <c r="I87" s="5">
        <v>38525120000</v>
      </c>
      <c r="J87" s="5">
        <v>38921803000</v>
      </c>
      <c r="K87" s="5">
        <v>369924773000</v>
      </c>
      <c r="L87" s="5">
        <v>18605977000</v>
      </c>
      <c r="M87" s="5">
        <v>613506001000</v>
      </c>
      <c r="N87" s="5">
        <v>612605391000</v>
      </c>
      <c r="O87" s="5">
        <v>25238359000</v>
      </c>
      <c r="P87" s="5">
        <v>169828958000</v>
      </c>
      <c r="Q87" s="5">
        <v>15992836000</v>
      </c>
      <c r="R87" s="5">
        <v>16372192000</v>
      </c>
      <c r="S87" s="5">
        <v>33320433000</v>
      </c>
      <c r="T87" s="5">
        <v>151866887000</v>
      </c>
      <c r="U87" s="5">
        <v>164637939000</v>
      </c>
      <c r="V87" s="5">
        <v>115162917000</v>
      </c>
      <c r="W87" s="5">
        <v>9412904000</v>
      </c>
      <c r="X87" s="5">
        <v>12655867000</v>
      </c>
    </row>
    <row r="88" spans="3:24" ht="15.5" x14ac:dyDescent="0.35">
      <c r="C88" t="s">
        <v>85</v>
      </c>
      <c r="D88" s="5">
        <v>551480299000</v>
      </c>
      <c r="E88" s="5">
        <v>518189916000</v>
      </c>
      <c r="F88" s="5">
        <v>518189916000</v>
      </c>
      <c r="G88" s="5">
        <v>504970734000</v>
      </c>
      <c r="I88" s="5">
        <v>518189916000</v>
      </c>
      <c r="J88" s="5">
        <v>504970734000</v>
      </c>
      <c r="K88" s="5">
        <v>497340085000</v>
      </c>
      <c r="L88" s="5">
        <v>647410292000</v>
      </c>
      <c r="M88" s="5">
        <v>-76752041000</v>
      </c>
      <c r="N88" s="5">
        <v>-127278026000</v>
      </c>
      <c r="O88" s="5">
        <v>-48937513000</v>
      </c>
      <c r="P88" s="5">
        <v>-45834623000</v>
      </c>
      <c r="Q88" s="5">
        <v>-78080280000</v>
      </c>
      <c r="R88" s="5">
        <v>-33270109000</v>
      </c>
      <c r="S88" s="5">
        <v>-19140700000</v>
      </c>
      <c r="U88" s="5">
        <v>-32862613000</v>
      </c>
      <c r="V88" s="5">
        <v>-32934601000</v>
      </c>
      <c r="W88" s="5">
        <v>-32934601000</v>
      </c>
      <c r="X88" s="5">
        <v>-32934601000</v>
      </c>
    </row>
    <row r="89" spans="3:24" ht="15.5" x14ac:dyDescent="0.35">
      <c r="C89" t="s">
        <v>116</v>
      </c>
      <c r="D89" s="5">
        <v>2427622158000</v>
      </c>
      <c r="E89" s="5">
        <v>2469564136000</v>
      </c>
      <c r="F89" s="5">
        <v>2448294668000</v>
      </c>
      <c r="G89" s="5">
        <v>2548735021000</v>
      </c>
      <c r="I89" s="5">
        <v>2448294668000</v>
      </c>
      <c r="J89" s="5">
        <v>2512881193000</v>
      </c>
      <c r="K89" s="5">
        <v>2885739994000</v>
      </c>
      <c r="L89" s="5">
        <v>3550810168000</v>
      </c>
      <c r="M89" s="5">
        <v>3919385522000</v>
      </c>
      <c r="N89" s="5">
        <v>3859597008000</v>
      </c>
      <c r="O89" s="5">
        <v>4420038464000</v>
      </c>
      <c r="P89" s="5">
        <v>3863718030000</v>
      </c>
      <c r="Q89" s="5">
        <v>3524633762000</v>
      </c>
      <c r="R89" s="5">
        <v>2728117459000</v>
      </c>
      <c r="S89" s="5">
        <v>2119005946000</v>
      </c>
      <c r="T89" s="5">
        <v>3060220336000</v>
      </c>
      <c r="U89" s="5">
        <v>2509765411000</v>
      </c>
      <c r="V89" s="5">
        <v>1340859378000</v>
      </c>
      <c r="W89" s="5">
        <v>1167391584000</v>
      </c>
      <c r="X89" s="5">
        <v>909827890000</v>
      </c>
    </row>
    <row r="90" spans="3:24" ht="15.5" x14ac:dyDescent="0.35">
      <c r="C90" t="s">
        <v>117</v>
      </c>
    </row>
    <row r="91" spans="3:24" ht="15.5" x14ac:dyDescent="0.35">
      <c r="C91" t="s">
        <v>119</v>
      </c>
      <c r="D91" s="5">
        <v>111301671000</v>
      </c>
      <c r="E91" s="5">
        <v>111428795000</v>
      </c>
      <c r="F91" s="5">
        <v>111428795000</v>
      </c>
      <c r="G91" s="5">
        <v>112666023000</v>
      </c>
      <c r="I91" s="5">
        <v>111428795000</v>
      </c>
      <c r="J91" s="5">
        <v>112666023000</v>
      </c>
      <c r="K91" s="5">
        <v>40444971000</v>
      </c>
      <c r="L91" s="5">
        <v>107119381000</v>
      </c>
      <c r="M91" s="5">
        <v>92691082000</v>
      </c>
      <c r="N91" s="5">
        <v>115038280000</v>
      </c>
      <c r="O91" s="5">
        <v>80915551000</v>
      </c>
      <c r="P91" s="5">
        <v>72725696000</v>
      </c>
      <c r="Q91" s="5">
        <v>57993920000</v>
      </c>
      <c r="R91" s="5">
        <v>34009327000</v>
      </c>
      <c r="S91" s="5">
        <v>20205170000</v>
      </c>
      <c r="T91" s="5">
        <v>13292444000</v>
      </c>
      <c r="U91" s="5">
        <v>19378674000</v>
      </c>
      <c r="V91" s="5">
        <v>19694015000</v>
      </c>
      <c r="W91" s="5">
        <v>38946315000</v>
      </c>
      <c r="X91" s="5">
        <v>49290065000</v>
      </c>
    </row>
    <row r="92" spans="3:24" ht="15.5" x14ac:dyDescent="0.35">
      <c r="C92" t="s">
        <v>118</v>
      </c>
      <c r="D92" s="5">
        <v>443234483000</v>
      </c>
      <c r="E92" s="5">
        <v>440211974000</v>
      </c>
      <c r="F92" s="5">
        <v>439378414000</v>
      </c>
      <c r="G92" s="5">
        <v>439291170000</v>
      </c>
      <c r="I92" s="5">
        <v>439378414000</v>
      </c>
      <c r="J92" s="5">
        <v>433200213000</v>
      </c>
      <c r="K92" s="5">
        <v>1015053708000</v>
      </c>
      <c r="L92" s="5">
        <v>907222492000</v>
      </c>
      <c r="M92" s="5">
        <v>1252253978000</v>
      </c>
      <c r="N92" s="5">
        <v>1252708214000</v>
      </c>
      <c r="O92" s="5">
        <v>591051045000</v>
      </c>
      <c r="P92" s="5">
        <v>575603893000</v>
      </c>
      <c r="Q92" s="5">
        <v>647323106000</v>
      </c>
      <c r="R92" s="5">
        <v>643201534000</v>
      </c>
      <c r="S92" s="5">
        <v>636035260000</v>
      </c>
      <c r="T92" s="5">
        <v>528696352000</v>
      </c>
      <c r="U92" s="5">
        <v>11420805000</v>
      </c>
      <c r="V92" s="5">
        <v>6745000000</v>
      </c>
      <c r="X92" s="5">
        <v>56435000</v>
      </c>
    </row>
    <row r="93" spans="3:24" ht="15.5" x14ac:dyDescent="0.35">
      <c r="C93" t="s">
        <v>120</v>
      </c>
      <c r="D93" s="5">
        <v>9552923000</v>
      </c>
      <c r="E93" s="5">
        <v>5457652000</v>
      </c>
      <c r="F93" s="5">
        <v>4418139000</v>
      </c>
      <c r="G93" s="5">
        <v>4418139000</v>
      </c>
      <c r="I93" s="5">
        <v>4418139000</v>
      </c>
      <c r="J93" s="5">
        <v>4428973000</v>
      </c>
      <c r="K93" s="5">
        <v>4537191000</v>
      </c>
      <c r="L93" s="5">
        <v>8403923000</v>
      </c>
      <c r="M93" s="5">
        <v>4485424000</v>
      </c>
      <c r="N93" s="5">
        <v>1165424000</v>
      </c>
      <c r="O93" s="5">
        <v>919235000</v>
      </c>
      <c r="P93" s="5">
        <v>897825000</v>
      </c>
      <c r="Q93" s="5">
        <v>1023530000</v>
      </c>
      <c r="R93" s="5">
        <v>1023530000</v>
      </c>
      <c r="S93" s="5">
        <v>2938184000</v>
      </c>
      <c r="T93" s="5">
        <v>1963140000</v>
      </c>
      <c r="U93" s="5">
        <v>1989999000</v>
      </c>
      <c r="V93" s="5">
        <v>2065044000</v>
      </c>
      <c r="W93" s="5">
        <v>2414262000</v>
      </c>
    </row>
    <row r="94" spans="3:24" ht="15.5" x14ac:dyDescent="0.35">
      <c r="C94" t="s">
        <v>121</v>
      </c>
      <c r="D94" s="5">
        <v>1117940096000</v>
      </c>
      <c r="E94" s="5">
        <v>1139827922000</v>
      </c>
      <c r="F94" s="5">
        <v>1154923389000</v>
      </c>
      <c r="G94" s="5">
        <v>1183401679000</v>
      </c>
      <c r="I94" s="5">
        <v>1154923389000</v>
      </c>
      <c r="J94" s="5">
        <v>1238283803000</v>
      </c>
      <c r="K94" s="5">
        <v>1319590017000</v>
      </c>
      <c r="L94" s="5">
        <v>1409444352000</v>
      </c>
      <c r="M94" s="5">
        <v>631227792000</v>
      </c>
      <c r="N94" s="5">
        <v>680914303000</v>
      </c>
      <c r="O94" s="5">
        <v>755556286000</v>
      </c>
      <c r="P94" s="5">
        <v>801699400000</v>
      </c>
      <c r="Q94" s="5">
        <v>839769742000</v>
      </c>
      <c r="R94" s="5">
        <v>839013472000</v>
      </c>
      <c r="S94" s="5">
        <v>857263118000</v>
      </c>
      <c r="T94" s="5">
        <v>940829071000</v>
      </c>
      <c r="U94" s="5">
        <v>933018912000</v>
      </c>
      <c r="V94" s="5">
        <v>494485226000</v>
      </c>
      <c r="W94" s="5">
        <v>469006967000</v>
      </c>
      <c r="X94" s="5">
        <v>426591291000</v>
      </c>
    </row>
    <row r="95" spans="3:24" ht="15.5" x14ac:dyDescent="0.35">
      <c r="C95" t="s">
        <v>122</v>
      </c>
      <c r="D95" s="5">
        <v>601686785000</v>
      </c>
      <c r="E95" s="5">
        <v>601686785000</v>
      </c>
      <c r="F95" s="5">
        <v>601686785000</v>
      </c>
      <c r="G95" s="5">
        <v>601686785000</v>
      </c>
      <c r="I95" s="5">
        <v>601686785000</v>
      </c>
      <c r="J95" s="5">
        <v>601686785000</v>
      </c>
      <c r="K95" s="5">
        <v>601686785000</v>
      </c>
      <c r="L95" s="5">
        <v>601686785000</v>
      </c>
      <c r="M95" s="5">
        <v>601686785000</v>
      </c>
      <c r="N95" s="5">
        <v>601686785000</v>
      </c>
      <c r="O95" s="5">
        <v>607807898000</v>
      </c>
      <c r="P95" s="5">
        <v>607807898000</v>
      </c>
      <c r="Q95" s="5">
        <v>607807898000</v>
      </c>
      <c r="R95" s="5">
        <v>606843129000</v>
      </c>
      <c r="S95" s="5">
        <v>600722016000</v>
      </c>
      <c r="T95" s="5">
        <v>600722016000</v>
      </c>
      <c r="U95" s="5">
        <v>600722016000</v>
      </c>
      <c r="V95" s="5">
        <v>600722016000</v>
      </c>
      <c r="W95" s="5">
        <v>600722016000</v>
      </c>
      <c r="X95" s="5">
        <v>600722016000</v>
      </c>
    </row>
    <row r="96" spans="3:24" ht="15.5" x14ac:dyDescent="0.35">
      <c r="C96" t="s">
        <v>126</v>
      </c>
      <c r="D96" s="5">
        <v>3911321662000</v>
      </c>
      <c r="E96" s="5">
        <v>3923430542000</v>
      </c>
      <c r="F96" s="5">
        <v>3935666930000</v>
      </c>
      <c r="G96" s="5">
        <v>3951305705000</v>
      </c>
      <c r="I96" s="5">
        <v>3935666930000</v>
      </c>
      <c r="J96" s="5">
        <v>3995492743000</v>
      </c>
      <c r="K96" s="5">
        <v>4991255260000</v>
      </c>
      <c r="L96" s="5">
        <v>5322372243000</v>
      </c>
      <c r="M96" s="5">
        <v>4654131035000</v>
      </c>
      <c r="N96" s="5">
        <v>4724684922000</v>
      </c>
      <c r="O96" s="5">
        <v>4147615139000</v>
      </c>
      <c r="P96" s="5">
        <v>4160847783000</v>
      </c>
      <c r="Q96" s="5">
        <v>4207197177000</v>
      </c>
      <c r="R96" s="5">
        <v>4108433708000</v>
      </c>
      <c r="S96" s="5">
        <v>4087131175000</v>
      </c>
      <c r="T96" s="5">
        <v>3096221482000</v>
      </c>
      <c r="U96" s="5">
        <v>2793318100000</v>
      </c>
      <c r="V96" s="5">
        <v>1652517057000</v>
      </c>
      <c r="W96" s="5">
        <v>1250169095000</v>
      </c>
      <c r="X96" s="5">
        <v>1190459456000</v>
      </c>
    </row>
    <row r="97" spans="3:24" ht="15.5" x14ac:dyDescent="0.35">
      <c r="C97" t="s">
        <v>127</v>
      </c>
      <c r="D97" s="5">
        <v>6338943820000</v>
      </c>
      <c r="E97" s="5">
        <v>6392994678000</v>
      </c>
      <c r="F97" s="5">
        <v>6383961598000</v>
      </c>
      <c r="G97" s="5">
        <v>6500040726000</v>
      </c>
      <c r="I97" s="5">
        <v>6383961598000</v>
      </c>
      <c r="J97" s="5">
        <v>6508373936000</v>
      </c>
      <c r="K97" s="5">
        <v>7876995254000</v>
      </c>
      <c r="L97" s="5">
        <v>8873182411000</v>
      </c>
      <c r="M97" s="5">
        <v>8573516557000</v>
      </c>
      <c r="N97" s="5">
        <v>8584281930000</v>
      </c>
      <c r="O97" s="5">
        <v>8567653603000</v>
      </c>
      <c r="P97" s="5">
        <v>8024565813000</v>
      </c>
      <c r="Q97" s="5">
        <v>7731830939000</v>
      </c>
      <c r="R97" s="5">
        <v>6836551167000</v>
      </c>
      <c r="S97" s="5">
        <v>6206137121000</v>
      </c>
      <c r="T97" s="5">
        <v>6156441818000</v>
      </c>
      <c r="U97" s="5">
        <v>5303083511000</v>
      </c>
      <c r="V97" s="5">
        <v>2993376435000</v>
      </c>
      <c r="W97" s="5">
        <v>2417560679000</v>
      </c>
      <c r="X97" s="5">
        <v>2100287346000</v>
      </c>
    </row>
    <row r="98" spans="3:24" ht="15.5" x14ac:dyDescent="0.35">
      <c r="C98" t="s">
        <v>128</v>
      </c>
    </row>
    <row r="99" spans="3:24" ht="15.5" x14ac:dyDescent="0.35">
      <c r="C99" t="s">
        <v>129</v>
      </c>
    </row>
    <row r="100" spans="3:24" ht="15.5" x14ac:dyDescent="0.35">
      <c r="C100" t="s">
        <v>130</v>
      </c>
      <c r="D100" s="5">
        <v>2132056813000</v>
      </c>
      <c r="E100" s="5">
        <v>2100492055000</v>
      </c>
      <c r="F100" s="5">
        <v>2221833818000</v>
      </c>
      <c r="G100" s="5">
        <v>2408098042000</v>
      </c>
      <c r="I100" s="5">
        <v>2221833818000</v>
      </c>
      <c r="J100" s="5">
        <v>5620576113000</v>
      </c>
      <c r="K100" s="5">
        <v>12710309807000</v>
      </c>
      <c r="L100" s="5">
        <v>10197136632000</v>
      </c>
      <c r="M100" s="5">
        <v>8854188785000</v>
      </c>
      <c r="N100" s="5">
        <v>7910773514000</v>
      </c>
      <c r="O100" s="5">
        <v>7113791519000</v>
      </c>
      <c r="P100" s="5">
        <v>3382175325000</v>
      </c>
      <c r="Q100" s="5">
        <v>1572069242000</v>
      </c>
      <c r="R100" s="5">
        <v>1028519043000</v>
      </c>
      <c r="S100" s="5">
        <v>1509053923000</v>
      </c>
      <c r="T100" s="5">
        <v>1057647209000</v>
      </c>
      <c r="U100" s="5">
        <v>371756913000</v>
      </c>
      <c r="V100" s="5">
        <v>367284828000</v>
      </c>
      <c r="W100" s="5">
        <v>681700801000</v>
      </c>
      <c r="X100" s="5">
        <v>352704635000</v>
      </c>
    </row>
    <row r="101" spans="3:24" ht="15.5" x14ac:dyDescent="0.35">
      <c r="C101" t="s">
        <v>131</v>
      </c>
    </row>
    <row r="102" spans="3:24" ht="15.5" x14ac:dyDescent="0.35">
      <c r="C102" t="s">
        <v>132</v>
      </c>
      <c r="D102" s="5">
        <v>239714427000</v>
      </c>
      <c r="E102" s="5">
        <v>241950473000</v>
      </c>
      <c r="F102" s="5">
        <v>226594703000</v>
      </c>
      <c r="G102" s="5">
        <v>242130455000</v>
      </c>
      <c r="I102" s="5">
        <v>226594703000</v>
      </c>
      <c r="J102" s="5">
        <v>176940560000</v>
      </c>
      <c r="K102" s="5">
        <v>2481854636000</v>
      </c>
      <c r="L102" s="5">
        <v>2192328876000</v>
      </c>
      <c r="M102" s="5">
        <v>2384904922000</v>
      </c>
      <c r="N102" s="5">
        <v>2355001694000</v>
      </c>
      <c r="O102" s="5">
        <v>2268392550000</v>
      </c>
      <c r="P102" s="5">
        <v>1611697785000</v>
      </c>
      <c r="Q102" s="5">
        <v>721277903000</v>
      </c>
      <c r="R102" s="5">
        <v>327371014000</v>
      </c>
      <c r="S102" s="5">
        <v>244638845000</v>
      </c>
      <c r="T102" s="5">
        <v>105977998000</v>
      </c>
      <c r="U102" s="5">
        <v>132482223000</v>
      </c>
      <c r="V102" s="5">
        <v>141346647000</v>
      </c>
      <c r="W102" s="5">
        <v>83498405000</v>
      </c>
      <c r="X102" s="5">
        <v>134475934000</v>
      </c>
    </row>
    <row r="103" spans="3:24" ht="15.5" x14ac:dyDescent="0.35">
      <c r="C103" t="s">
        <v>133</v>
      </c>
    </row>
    <row r="104" spans="3:24" ht="15.5" x14ac:dyDescent="0.35">
      <c r="C104" t="s">
        <v>465</v>
      </c>
      <c r="D104" s="5">
        <v>163594520000</v>
      </c>
      <c r="E104" s="5">
        <v>170635967000</v>
      </c>
      <c r="F104" s="5">
        <v>171260050000</v>
      </c>
      <c r="G104" s="5">
        <v>133797704000</v>
      </c>
      <c r="I104" s="5">
        <v>171260050000</v>
      </c>
      <c r="J104" s="5">
        <v>120772888000</v>
      </c>
      <c r="K104" s="5">
        <v>105894592000</v>
      </c>
      <c r="L104" s="5">
        <v>64593762000</v>
      </c>
      <c r="M104" s="5">
        <v>78273190000</v>
      </c>
      <c r="N104" s="5">
        <v>32242541000</v>
      </c>
      <c r="O104" s="5">
        <v>23541876000</v>
      </c>
      <c r="P104" s="5">
        <v>20434408000</v>
      </c>
      <c r="Q104" s="5">
        <v>13609203000</v>
      </c>
      <c r="R104" s="5">
        <v>5741107000</v>
      </c>
      <c r="S104" s="5">
        <v>6722034000</v>
      </c>
      <c r="T104" s="5">
        <v>8920539000</v>
      </c>
      <c r="U104" s="5">
        <v>11636572000</v>
      </c>
      <c r="V104" s="5">
        <v>25981201000</v>
      </c>
      <c r="W104" s="5">
        <v>44919180000</v>
      </c>
      <c r="X104" s="5">
        <v>35068083000</v>
      </c>
    </row>
    <row r="105" spans="3:24" ht="15.5" x14ac:dyDescent="0.35">
      <c r="C105" t="s">
        <v>137</v>
      </c>
      <c r="D105" s="5">
        <v>695996849000</v>
      </c>
      <c r="E105" s="5">
        <v>700131886000</v>
      </c>
      <c r="F105" s="5">
        <v>681677358000</v>
      </c>
      <c r="G105" s="5">
        <v>692124077000</v>
      </c>
      <c r="I105" s="5">
        <v>681677358000</v>
      </c>
      <c r="J105" s="5">
        <v>650790892000</v>
      </c>
      <c r="K105" s="5">
        <v>5564347242000</v>
      </c>
      <c r="L105" s="5">
        <v>3662769582000</v>
      </c>
      <c r="M105" s="5">
        <v>2368522254000</v>
      </c>
      <c r="N105" s="5">
        <v>1498569475000</v>
      </c>
      <c r="O105" s="5">
        <v>858302797000</v>
      </c>
      <c r="P105" s="5">
        <v>342391912000</v>
      </c>
      <c r="Q105" s="5">
        <v>105498946000</v>
      </c>
      <c r="R105" s="5">
        <v>123129282000</v>
      </c>
      <c r="S105" s="5">
        <v>108818355000</v>
      </c>
      <c r="T105" s="5">
        <v>115560664000</v>
      </c>
      <c r="U105" s="5">
        <v>109130652000</v>
      </c>
      <c r="V105" s="5">
        <v>91314907000</v>
      </c>
      <c r="W105" s="5">
        <v>65402860000</v>
      </c>
      <c r="X105" s="5">
        <v>58609944000</v>
      </c>
    </row>
    <row r="106" spans="3:24" ht="15.5" x14ac:dyDescent="0.35">
      <c r="C106" t="s">
        <v>136</v>
      </c>
      <c r="D106" s="5">
        <v>690340794000</v>
      </c>
      <c r="E106" s="5">
        <v>723522842000</v>
      </c>
      <c r="F106" s="5">
        <v>710745205000</v>
      </c>
      <c r="G106" s="5">
        <v>761246276000</v>
      </c>
      <c r="I106" s="5">
        <v>710745205000</v>
      </c>
      <c r="J106" s="5">
        <v>749686588000</v>
      </c>
      <c r="K106" s="5">
        <v>783295394000</v>
      </c>
      <c r="L106" s="5">
        <v>452487034000</v>
      </c>
      <c r="M106" s="5">
        <v>471066242000</v>
      </c>
      <c r="N106" s="5">
        <v>492327833000</v>
      </c>
      <c r="O106" s="5">
        <v>532261488000</v>
      </c>
      <c r="P106" s="5">
        <v>583886841000</v>
      </c>
      <c r="Q106" s="5">
        <v>466131926000</v>
      </c>
      <c r="R106" s="5">
        <v>300837367000</v>
      </c>
      <c r="S106" s="5">
        <v>502483677000</v>
      </c>
      <c r="T106" s="5">
        <v>220763971000</v>
      </c>
      <c r="U106" s="5">
        <v>92199596000</v>
      </c>
      <c r="V106" s="5">
        <v>79933326000</v>
      </c>
      <c r="W106" s="5">
        <v>25671343000</v>
      </c>
      <c r="X106" s="5">
        <v>55038940000</v>
      </c>
    </row>
    <row r="107" spans="3:24" ht="15.5" x14ac:dyDescent="0.35">
      <c r="C107" t="s">
        <v>139</v>
      </c>
    </row>
    <row r="108" spans="3:24" ht="15.5" x14ac:dyDescent="0.35">
      <c r="C108" t="s">
        <v>140</v>
      </c>
      <c r="P108" s="5">
        <v>2675467258000</v>
      </c>
      <c r="Q108" s="5">
        <v>3092954995000</v>
      </c>
      <c r="R108" s="5">
        <v>2989927752000</v>
      </c>
      <c r="S108" s="5">
        <v>2399626369000</v>
      </c>
      <c r="T108" s="5">
        <v>2329301117000</v>
      </c>
      <c r="U108" s="5">
        <v>2753842911000</v>
      </c>
      <c r="V108" s="5">
        <v>781250033000</v>
      </c>
      <c r="X108" s="5">
        <v>489456433000</v>
      </c>
    </row>
    <row r="109" spans="3:24" ht="15.5" x14ac:dyDescent="0.35">
      <c r="C109" t="s">
        <v>144</v>
      </c>
      <c r="E109" s="5">
        <v>265517000</v>
      </c>
      <c r="F109" s="5">
        <v>657011000</v>
      </c>
      <c r="G109" s="5">
        <v>1040514000</v>
      </c>
      <c r="I109" s="5">
        <v>657011000</v>
      </c>
      <c r="J109" s="5">
        <v>2144694000</v>
      </c>
      <c r="K109" s="5">
        <v>3812661000</v>
      </c>
      <c r="L109" s="5">
        <v>459827000</v>
      </c>
      <c r="M109" s="5">
        <v>1508943000</v>
      </c>
      <c r="N109" s="5">
        <v>1705596000</v>
      </c>
      <c r="O109" s="5">
        <v>2033884000</v>
      </c>
      <c r="P109" s="5">
        <v>4017472000</v>
      </c>
      <c r="Q109" s="5">
        <v>7182994000</v>
      </c>
      <c r="R109" s="5">
        <v>6783726000</v>
      </c>
      <c r="S109" s="5">
        <v>3762655000</v>
      </c>
      <c r="T109" s="5">
        <v>2278227000</v>
      </c>
      <c r="U109" s="5">
        <v>2717571000</v>
      </c>
      <c r="V109" s="5">
        <v>1443047000</v>
      </c>
      <c r="W109" s="5">
        <v>1689094000</v>
      </c>
      <c r="X109" s="5">
        <v>4993721000</v>
      </c>
    </row>
    <row r="110" spans="3:24" ht="15.5" x14ac:dyDescent="0.35">
      <c r="C110" t="s">
        <v>145</v>
      </c>
      <c r="D110" s="5">
        <v>47850403000</v>
      </c>
      <c r="E110" s="5">
        <v>44764405000</v>
      </c>
      <c r="F110" s="5">
        <v>41751378000</v>
      </c>
      <c r="G110" s="5">
        <v>2176648000</v>
      </c>
      <c r="I110" s="5">
        <v>41751378000</v>
      </c>
      <c r="J110" s="5">
        <v>8225513000</v>
      </c>
      <c r="K110" s="5">
        <v>3705634472000</v>
      </c>
      <c r="L110" s="5">
        <v>3802564738000</v>
      </c>
      <c r="M110" s="5">
        <v>3452947221000</v>
      </c>
      <c r="N110" s="5">
        <v>3397015014000</v>
      </c>
      <c r="O110" s="5">
        <v>3323863968000</v>
      </c>
      <c r="P110" s="5">
        <v>777353782000</v>
      </c>
      <c r="Q110" s="5">
        <v>242424980000</v>
      </c>
      <c r="R110" s="5">
        <v>218601046000</v>
      </c>
      <c r="S110" s="5">
        <v>613566197000</v>
      </c>
      <c r="T110" s="5">
        <v>577422197000</v>
      </c>
      <c r="U110" s="5">
        <v>5199397000</v>
      </c>
      <c r="V110" s="5">
        <v>4108258000</v>
      </c>
      <c r="W110" s="5">
        <v>422509910000</v>
      </c>
      <c r="X110" s="5">
        <v>3963626000</v>
      </c>
    </row>
    <row r="111" spans="3:24" ht="15.5" x14ac:dyDescent="0.35">
      <c r="C111" t="s">
        <v>146</v>
      </c>
      <c r="D111" s="5">
        <v>3710784293000</v>
      </c>
      <c r="E111" s="5">
        <v>3750160339000</v>
      </c>
      <c r="F111" s="5">
        <v>3800516949000</v>
      </c>
      <c r="G111" s="5">
        <v>3710228509000</v>
      </c>
      <c r="I111" s="5">
        <v>3800516949000</v>
      </c>
      <c r="J111" s="5">
        <v>1660694616000</v>
      </c>
      <c r="K111" s="5">
        <v>289547921000</v>
      </c>
      <c r="L111" s="5">
        <v>260440629000</v>
      </c>
      <c r="M111" s="5">
        <v>336666022000</v>
      </c>
      <c r="N111" s="5">
        <v>459073171000</v>
      </c>
      <c r="O111" s="5">
        <v>305874648000</v>
      </c>
      <c r="P111" s="5">
        <v>2949969316000</v>
      </c>
      <c r="Q111" s="5">
        <v>3379450675000</v>
      </c>
      <c r="R111" s="5">
        <v>3180782613000</v>
      </c>
      <c r="S111" s="5">
        <v>2539963717000</v>
      </c>
      <c r="T111" s="5">
        <v>2435105794000</v>
      </c>
      <c r="U111" s="5">
        <v>2844551112000</v>
      </c>
      <c r="V111" s="5">
        <v>947530409000</v>
      </c>
      <c r="W111" s="5">
        <v>140575572000</v>
      </c>
      <c r="X111" s="5">
        <v>642476036000</v>
      </c>
    </row>
    <row r="112" spans="3:24" ht="15.5" x14ac:dyDescent="0.35">
      <c r="C112" t="s">
        <v>147</v>
      </c>
      <c r="D112" s="5">
        <v>3710784293000</v>
      </c>
      <c r="E112" s="5">
        <v>3750160339000</v>
      </c>
      <c r="F112" s="5">
        <v>3800516949000</v>
      </c>
      <c r="G112" s="5">
        <v>3710228509000</v>
      </c>
      <c r="I112" s="5">
        <v>3800516949000</v>
      </c>
      <c r="J112" s="5">
        <v>1660694616000</v>
      </c>
      <c r="K112" s="5">
        <v>289547921000</v>
      </c>
      <c r="L112" s="5">
        <v>260440629000</v>
      </c>
      <c r="M112" s="5">
        <v>336666022000</v>
      </c>
      <c r="N112" s="5">
        <v>459073171000</v>
      </c>
      <c r="O112" s="5">
        <v>305874648000</v>
      </c>
      <c r="P112" s="5">
        <v>2949969316000</v>
      </c>
      <c r="Q112" s="5">
        <v>3379450675000</v>
      </c>
      <c r="R112" s="5">
        <v>3180782613000</v>
      </c>
      <c r="S112" s="5">
        <v>2539963717000</v>
      </c>
      <c r="T112" s="5">
        <v>2435105794000</v>
      </c>
      <c r="U112" s="5">
        <v>2844551112000</v>
      </c>
      <c r="V112" s="5">
        <v>947530409000</v>
      </c>
      <c r="W112" s="5">
        <v>140575572000</v>
      </c>
      <c r="X112" s="5">
        <v>642476036000</v>
      </c>
    </row>
    <row r="113" spans="2:24" ht="15.5" x14ac:dyDescent="0.35">
      <c r="C113" t="s">
        <v>150</v>
      </c>
      <c r="D113" s="5">
        <v>61618654000</v>
      </c>
      <c r="E113" s="5">
        <v>68028272000</v>
      </c>
      <c r="F113" s="5">
        <v>68028272000</v>
      </c>
      <c r="G113" s="5">
        <v>74849595000</v>
      </c>
      <c r="I113" s="5">
        <v>68028272000</v>
      </c>
      <c r="J113" s="5">
        <v>74849595000</v>
      </c>
      <c r="K113" s="5">
        <v>90089739000</v>
      </c>
      <c r="S113" s="5">
        <v>602021000</v>
      </c>
      <c r="T113" s="5">
        <v>9300596000</v>
      </c>
      <c r="U113" s="5">
        <v>10569171000</v>
      </c>
      <c r="V113" s="5">
        <v>10006926000</v>
      </c>
    </row>
    <row r="114" spans="2:24" ht="15.5" x14ac:dyDescent="0.35">
      <c r="C114" t="s">
        <v>148</v>
      </c>
      <c r="D114" s="5">
        <v>6383949000</v>
      </c>
      <c r="E114" s="5">
        <v>5857247000</v>
      </c>
      <c r="F114" s="5">
        <v>5421960000</v>
      </c>
      <c r="G114" s="5">
        <v>12826735000</v>
      </c>
      <c r="I114" s="5">
        <v>5421960000</v>
      </c>
      <c r="J114" s="5">
        <v>5729724000</v>
      </c>
      <c r="K114" s="5">
        <v>6807035000</v>
      </c>
      <c r="L114" s="5">
        <v>5259854000</v>
      </c>
      <c r="M114" s="5">
        <v>1311584000</v>
      </c>
      <c r="N114" s="5">
        <v>1334091000</v>
      </c>
      <c r="O114" s="5">
        <v>2682092000</v>
      </c>
      <c r="P114" s="5">
        <v>1040376000</v>
      </c>
      <c r="Q114" s="5">
        <v>1295340000</v>
      </c>
      <c r="R114" s="5">
        <v>1295340000</v>
      </c>
      <c r="S114" s="5">
        <v>1600154000</v>
      </c>
      <c r="T114" s="5">
        <v>288431000</v>
      </c>
      <c r="U114" s="5">
        <v>306106000</v>
      </c>
      <c r="V114" s="5">
        <v>87877289000</v>
      </c>
      <c r="W114" s="5">
        <v>76934734000</v>
      </c>
      <c r="X114" s="5">
        <v>99026999000</v>
      </c>
    </row>
    <row r="115" spans="2:24" ht="15.5" x14ac:dyDescent="0.35">
      <c r="C115" t="s">
        <v>152</v>
      </c>
    </row>
    <row r="116" spans="2:24" ht="15.5" x14ac:dyDescent="0.35">
      <c r="C116" t="s">
        <v>153</v>
      </c>
      <c r="D116" s="5">
        <v>89703946000</v>
      </c>
      <c r="E116" s="5">
        <v>138694500000</v>
      </c>
      <c r="F116" s="5">
        <v>189147579000</v>
      </c>
      <c r="G116" s="5">
        <v>1040514000</v>
      </c>
      <c r="I116" s="5">
        <v>189147579000</v>
      </c>
      <c r="J116" s="5">
        <v>3971203000</v>
      </c>
      <c r="K116" s="5">
        <v>8621987000</v>
      </c>
      <c r="L116" s="5">
        <v>12534232000</v>
      </c>
      <c r="M116" s="5">
        <v>40123845000</v>
      </c>
      <c r="N116" s="5">
        <v>24390968000</v>
      </c>
      <c r="O116" s="5">
        <v>2033884000</v>
      </c>
      <c r="P116" s="5">
        <v>2679484730000</v>
      </c>
      <c r="Q116" s="5">
        <v>3100137989000</v>
      </c>
      <c r="R116" s="5">
        <v>2996711478000</v>
      </c>
      <c r="S116" s="5">
        <v>2403389024000</v>
      </c>
      <c r="T116" s="5">
        <v>2331579344000</v>
      </c>
      <c r="U116" s="5">
        <v>2756560482000</v>
      </c>
      <c r="V116" s="5">
        <v>782693080000</v>
      </c>
      <c r="W116" s="5">
        <v>1689094000</v>
      </c>
      <c r="X116" s="5">
        <v>494450154000</v>
      </c>
    </row>
    <row r="117" spans="2:24" ht="15.5" x14ac:dyDescent="0.35">
      <c r="C117" t="s">
        <v>154</v>
      </c>
      <c r="D117" s="5">
        <v>5842841106000</v>
      </c>
      <c r="E117" s="5">
        <v>5850652394000</v>
      </c>
      <c r="F117" s="5">
        <v>6022350767000</v>
      </c>
      <c r="G117" s="5">
        <v>6118326551000</v>
      </c>
      <c r="I117" s="5">
        <v>6022350767000</v>
      </c>
      <c r="J117" s="5">
        <v>7281270729000</v>
      </c>
      <c r="K117" s="5">
        <v>12999857728000</v>
      </c>
      <c r="L117" s="5">
        <v>10457577261000</v>
      </c>
      <c r="M117" s="5">
        <v>9190854807000</v>
      </c>
      <c r="N117" s="5">
        <v>8369846685000</v>
      </c>
      <c r="O117" s="5">
        <v>7419666167000</v>
      </c>
      <c r="P117" s="5">
        <v>6332144641000</v>
      </c>
      <c r="Q117" s="5">
        <v>4951519917000</v>
      </c>
      <c r="R117" s="5">
        <v>4209301656000</v>
      </c>
      <c r="S117" s="5">
        <v>4049017640000</v>
      </c>
      <c r="T117" s="5">
        <v>3492753003000</v>
      </c>
      <c r="U117" s="5">
        <v>3216308025000</v>
      </c>
      <c r="V117" s="5">
        <v>1314815237000</v>
      </c>
      <c r="W117" s="5">
        <v>822276373000</v>
      </c>
      <c r="X117" s="5">
        <v>995180671000</v>
      </c>
    </row>
    <row r="118" spans="2:24" ht="15.5" x14ac:dyDescent="0.35">
      <c r="C118" t="s">
        <v>155</v>
      </c>
    </row>
    <row r="119" spans="2:24" ht="15.5" x14ac:dyDescent="0.35">
      <c r="C119" t="s">
        <v>156</v>
      </c>
      <c r="D119" s="5">
        <v>1803512716000</v>
      </c>
      <c r="E119" s="5">
        <v>1803512716000</v>
      </c>
      <c r="F119" s="5">
        <v>1803512716000</v>
      </c>
      <c r="G119" s="5">
        <v>1803512716000</v>
      </c>
      <c r="I119" s="5">
        <v>1803512716000</v>
      </c>
      <c r="J119" s="5">
        <v>1803512716000</v>
      </c>
      <c r="K119" s="5">
        <v>1803512716000</v>
      </c>
      <c r="L119" s="5">
        <v>1803512716000</v>
      </c>
      <c r="M119" s="5">
        <v>1803512716000</v>
      </c>
      <c r="N119" s="5">
        <v>1803512716000</v>
      </c>
      <c r="O119" s="5">
        <v>1803512716000</v>
      </c>
      <c r="P119" s="5">
        <v>1803512716000</v>
      </c>
      <c r="Q119" s="5">
        <v>1803512716000</v>
      </c>
      <c r="R119" s="5">
        <v>1803512716000</v>
      </c>
      <c r="S119" s="5">
        <v>1803512716000</v>
      </c>
      <c r="T119" s="5">
        <v>1803512716000</v>
      </c>
      <c r="U119" s="5">
        <v>1803512716000</v>
      </c>
      <c r="V119" s="5">
        <v>1704545416000</v>
      </c>
      <c r="W119" s="5">
        <v>1703513676000</v>
      </c>
      <c r="X119" s="5">
        <v>1536813676000</v>
      </c>
    </row>
    <row r="120" spans="2:24" ht="15.5" x14ac:dyDescent="0.35">
      <c r="C120" t="s">
        <v>157</v>
      </c>
      <c r="D120" s="5">
        <v>480830278000</v>
      </c>
      <c r="E120" s="5">
        <v>480830278000</v>
      </c>
      <c r="F120" s="5">
        <v>480830278000</v>
      </c>
      <c r="G120" s="5">
        <v>480830278000</v>
      </c>
      <c r="I120" s="5">
        <v>480830278000</v>
      </c>
      <c r="J120" s="5">
        <v>480830278000</v>
      </c>
      <c r="K120" s="5">
        <v>480830278000</v>
      </c>
      <c r="L120" s="5">
        <v>480830278000</v>
      </c>
      <c r="M120" s="5">
        <v>480830278000</v>
      </c>
      <c r="N120" s="5">
        <v>480830278000</v>
      </c>
      <c r="O120" s="5">
        <v>481280278000</v>
      </c>
      <c r="P120" s="5">
        <v>481280278000</v>
      </c>
      <c r="Q120" s="5">
        <v>481260278000</v>
      </c>
      <c r="R120" s="5">
        <v>481181053000</v>
      </c>
      <c r="S120" s="5">
        <v>469305278000</v>
      </c>
      <c r="T120" s="5">
        <v>469305278000</v>
      </c>
      <c r="U120" s="5">
        <v>502167891000</v>
      </c>
      <c r="V120" s="5">
        <v>299288453000</v>
      </c>
      <c r="W120" s="5">
        <v>297173386000</v>
      </c>
      <c r="X120" s="5">
        <v>2232000</v>
      </c>
    </row>
    <row r="121" spans="2:24" ht="15.5" x14ac:dyDescent="0.35">
      <c r="C121" t="s">
        <v>837</v>
      </c>
      <c r="D121" s="5">
        <v>480830278000</v>
      </c>
      <c r="E121" s="5">
        <v>480830278000</v>
      </c>
      <c r="F121" s="5">
        <v>480830278000</v>
      </c>
      <c r="G121" s="5">
        <v>480830278000</v>
      </c>
      <c r="I121" s="5">
        <v>480830278000</v>
      </c>
      <c r="J121" s="5">
        <v>480830278000</v>
      </c>
      <c r="K121" s="5">
        <v>480830278000</v>
      </c>
      <c r="L121" s="5">
        <v>480830278000</v>
      </c>
      <c r="M121" s="5">
        <v>480830278000</v>
      </c>
      <c r="N121" s="5">
        <v>480830278000</v>
      </c>
      <c r="O121" s="5">
        <v>481280278000</v>
      </c>
      <c r="P121" s="5">
        <v>481280278000</v>
      </c>
      <c r="Q121" s="5">
        <v>481260278000</v>
      </c>
      <c r="R121" s="5">
        <v>481181053000</v>
      </c>
      <c r="S121" s="5">
        <v>469305278000</v>
      </c>
      <c r="T121" s="5">
        <v>469305278000</v>
      </c>
      <c r="U121" s="5">
        <v>502167891000</v>
      </c>
      <c r="V121" s="5">
        <v>299288453000</v>
      </c>
      <c r="W121" s="5">
        <v>297173386000</v>
      </c>
      <c r="X121" s="5">
        <v>2232000</v>
      </c>
    </row>
    <row r="122" spans="2:24" ht="15.5" x14ac:dyDescent="0.35">
      <c r="C122" t="s">
        <v>158</v>
      </c>
      <c r="D122" s="5">
        <v>-2779868190000</v>
      </c>
      <c r="E122" s="5">
        <v>-2705244655000</v>
      </c>
      <c r="F122" s="5">
        <v>-2845447489000</v>
      </c>
      <c r="G122" s="5">
        <v>-2816096373000</v>
      </c>
      <c r="I122" s="5">
        <v>-2845447489000</v>
      </c>
      <c r="J122" s="5">
        <v>-3971966701000</v>
      </c>
      <c r="K122" s="5">
        <v>-8409044316000</v>
      </c>
      <c r="L122" s="5">
        <v>-5123298666000</v>
      </c>
      <c r="M122" s="5">
        <v>-3401827353000</v>
      </c>
      <c r="N122" s="5">
        <v>-2511700748000</v>
      </c>
      <c r="O122" s="5">
        <v>-1651953467000</v>
      </c>
      <c r="P122" s="5">
        <v>-1101120479000</v>
      </c>
      <c r="Q122" s="5">
        <v>-110021000</v>
      </c>
      <c r="R122" s="5">
        <v>-151766783000</v>
      </c>
      <c r="S122" s="5">
        <v>-560406580000</v>
      </c>
      <c r="T122" s="5">
        <v>-48273035000</v>
      </c>
      <c r="U122" s="5">
        <v>-192202600000</v>
      </c>
      <c r="V122" s="5">
        <v>-299594114000</v>
      </c>
      <c r="W122" s="5">
        <v>-372515935000</v>
      </c>
      <c r="X122" s="5">
        <v>-398775909000</v>
      </c>
    </row>
    <row r="123" spans="2:24" ht="15.5" x14ac:dyDescent="0.35">
      <c r="C123" t="s">
        <v>162</v>
      </c>
      <c r="D123" s="5">
        <v>440147611000</v>
      </c>
      <c r="E123" s="5">
        <v>445054029000</v>
      </c>
      <c r="F123" s="5">
        <v>404525410000</v>
      </c>
      <c r="G123" s="5">
        <v>408496820000</v>
      </c>
      <c r="I123" s="5">
        <v>404525410000</v>
      </c>
      <c r="J123" s="5">
        <v>409756180000</v>
      </c>
      <c r="K123" s="5">
        <v>504498763000</v>
      </c>
      <c r="L123" s="5">
        <v>607150530000</v>
      </c>
      <c r="M123" s="5">
        <v>576898150000</v>
      </c>
      <c r="N123" s="5">
        <v>569071025000</v>
      </c>
      <c r="O123" s="5">
        <v>564085422000</v>
      </c>
      <c r="P123" s="5">
        <v>554583280000</v>
      </c>
      <c r="Q123" s="5">
        <v>573728329000</v>
      </c>
      <c r="R123" s="5">
        <v>527592634000</v>
      </c>
      <c r="S123" s="5">
        <v>463848767000</v>
      </c>
      <c r="T123" s="5">
        <v>439143856000</v>
      </c>
      <c r="U123" s="5">
        <v>6160092000</v>
      </c>
      <c r="V123" s="5">
        <v>7256044000</v>
      </c>
      <c r="W123" s="5">
        <v>47780000</v>
      </c>
      <c r="X123" s="5">
        <v>1277000</v>
      </c>
    </row>
    <row r="124" spans="2:24" ht="15.5" x14ac:dyDescent="0.35">
      <c r="C124" t="s">
        <v>10</v>
      </c>
      <c r="D124" s="5">
        <v>496102714000</v>
      </c>
      <c r="E124" s="5">
        <v>542342284000</v>
      </c>
      <c r="F124" s="5">
        <v>361610831000</v>
      </c>
      <c r="G124" s="5">
        <v>381714175000</v>
      </c>
      <c r="I124" s="5">
        <v>361610831000</v>
      </c>
      <c r="J124" s="5">
        <v>-772896793000</v>
      </c>
      <c r="K124" s="5">
        <v>-5122862474000</v>
      </c>
      <c r="L124" s="5">
        <v>-1584394850000</v>
      </c>
      <c r="M124" s="5">
        <v>-617338250000</v>
      </c>
      <c r="N124" s="5">
        <v>214435245000</v>
      </c>
      <c r="O124" s="5">
        <v>1147987436000</v>
      </c>
      <c r="P124" s="5">
        <v>1692421172000</v>
      </c>
      <c r="Q124" s="5">
        <v>2780311022000</v>
      </c>
      <c r="R124" s="5">
        <v>2627249511000</v>
      </c>
      <c r="S124" s="5">
        <v>2157119481000</v>
      </c>
      <c r="T124" s="5">
        <v>2663688815000</v>
      </c>
      <c r="U124" s="5">
        <v>2086775486000</v>
      </c>
      <c r="V124" s="5">
        <v>1678561198000</v>
      </c>
      <c r="W124" s="5">
        <v>1595284306000</v>
      </c>
      <c r="X124" s="5">
        <v>1105106675000</v>
      </c>
    </row>
    <row r="125" spans="2:24" ht="15.5" x14ac:dyDescent="0.35">
      <c r="C125" t="s">
        <v>163</v>
      </c>
      <c r="D125" s="5">
        <v>6338943820000</v>
      </c>
      <c r="E125" s="5">
        <v>6392994678000</v>
      </c>
      <c r="F125" s="5">
        <v>6383961598000</v>
      </c>
      <c r="G125" s="5">
        <v>6500040726000</v>
      </c>
      <c r="I125" s="5">
        <v>6383961598000</v>
      </c>
      <c r="J125" s="5">
        <v>6508373936000</v>
      </c>
      <c r="K125" s="5">
        <v>7876995254000</v>
      </c>
      <c r="L125" s="5">
        <v>8873182411000</v>
      </c>
      <c r="M125" s="5">
        <v>8573516557000</v>
      </c>
      <c r="N125" s="5">
        <v>8584281930000</v>
      </c>
      <c r="O125" s="5">
        <v>8567653603000</v>
      </c>
      <c r="P125" s="5">
        <v>8024565813000</v>
      </c>
      <c r="Q125" s="5">
        <v>7731830939000</v>
      </c>
      <c r="R125" s="5">
        <v>6836551167000</v>
      </c>
      <c r="S125" s="5">
        <v>6206137121000</v>
      </c>
      <c r="T125" s="5">
        <v>6156441818000</v>
      </c>
      <c r="U125" s="5">
        <v>5303083511000</v>
      </c>
      <c r="V125" s="5">
        <v>2993376435000</v>
      </c>
      <c r="W125" s="5">
        <v>2417560679000</v>
      </c>
      <c r="X125" s="5">
        <v>2100287346000</v>
      </c>
    </row>
    <row r="126" spans="2:24" ht="15.5" x14ac:dyDescent="0.35">
      <c r="C126" t="s">
        <v>164</v>
      </c>
      <c r="D126" s="5">
        <v>16464270400</v>
      </c>
      <c r="E126" s="5">
        <v>16464270400</v>
      </c>
      <c r="F126" s="5">
        <v>16464270400</v>
      </c>
      <c r="G126" s="5">
        <v>16464270400</v>
      </c>
      <c r="I126" s="5">
        <v>16464270400</v>
      </c>
      <c r="J126" s="5">
        <v>16464270400</v>
      </c>
      <c r="K126" s="5">
        <v>16464270400</v>
      </c>
      <c r="L126" s="5">
        <v>16464270400</v>
      </c>
      <c r="M126" s="5">
        <v>16464270400</v>
      </c>
      <c r="N126" s="5">
        <v>16464270400</v>
      </c>
      <c r="O126" s="5">
        <v>16464270400</v>
      </c>
      <c r="P126" s="5">
        <v>16464270400</v>
      </c>
      <c r="Q126" s="5">
        <v>16464270400</v>
      </c>
      <c r="R126" s="5">
        <v>16464270400</v>
      </c>
      <c r="S126" s="5">
        <v>16464270400</v>
      </c>
      <c r="T126" s="5">
        <v>16464270400</v>
      </c>
      <c r="U126" s="5">
        <v>16464270400</v>
      </c>
      <c r="V126" s="5">
        <v>15474597400</v>
      </c>
      <c r="W126" s="5">
        <v>15464280000</v>
      </c>
      <c r="X126" s="5">
        <v>1379728</v>
      </c>
    </row>
    <row r="128" spans="2:24" ht="15.5" x14ac:dyDescent="0.35">
      <c r="B128" t="s">
        <v>165</v>
      </c>
      <c r="C128" t="s">
        <v>166</v>
      </c>
      <c r="D128" s="5">
        <v>10439873000</v>
      </c>
      <c r="E128" s="5">
        <v>36089174000</v>
      </c>
      <c r="F128" s="5">
        <v>32410085000</v>
      </c>
      <c r="G128" s="5">
        <v>25435999000</v>
      </c>
      <c r="I128" s="5">
        <v>91002632000</v>
      </c>
      <c r="J128" s="5">
        <v>14991617000</v>
      </c>
      <c r="K128" s="5">
        <v>38765338000</v>
      </c>
      <c r="L128" s="5">
        <v>82064761000</v>
      </c>
      <c r="M128" s="5">
        <v>47011497000</v>
      </c>
      <c r="N128" s="5">
        <v>121780014000</v>
      </c>
      <c r="O128" s="5">
        <v>52243053000</v>
      </c>
      <c r="P128" s="5">
        <v>179361433000</v>
      </c>
      <c r="Q128" s="5">
        <v>182694537000</v>
      </c>
      <c r="R128" s="5">
        <v>89204683000</v>
      </c>
      <c r="S128" s="5">
        <v>849125243000</v>
      </c>
      <c r="T128" s="5">
        <v>648109975000</v>
      </c>
      <c r="U128" s="5">
        <v>-638673299000</v>
      </c>
      <c r="V128" s="5">
        <v>189810277000</v>
      </c>
      <c r="W128" s="5">
        <v>-6934487000</v>
      </c>
      <c r="X128" s="5">
        <v>-3185502000</v>
      </c>
    </row>
    <row r="129" spans="3:24" ht="15.5" x14ac:dyDescent="0.35">
      <c r="C129" t="s">
        <v>167</v>
      </c>
      <c r="D129" s="5">
        <v>232645191000</v>
      </c>
      <c r="E129" s="5">
        <v>222428576000</v>
      </c>
      <c r="F129" s="5">
        <v>274736840000</v>
      </c>
      <c r="G129" s="5">
        <v>235435740000</v>
      </c>
      <c r="I129" s="5">
        <v>954122351000</v>
      </c>
      <c r="J129" s="5">
        <v>1182498185000</v>
      </c>
      <c r="K129" s="5">
        <v>1323462372000</v>
      </c>
      <c r="L129" s="5">
        <v>1726562874000</v>
      </c>
      <c r="M129" s="5">
        <v>1816270106000</v>
      </c>
      <c r="N129" s="5">
        <v>1851546321000</v>
      </c>
      <c r="O129" s="5">
        <v>2025990027000</v>
      </c>
      <c r="P129" s="5">
        <v>3080999795000</v>
      </c>
      <c r="Q129" s="5">
        <v>2612127168000</v>
      </c>
      <c r="R129" s="5">
        <v>2313123545000</v>
      </c>
      <c r="S129" s="5">
        <v>2486388920000</v>
      </c>
      <c r="T129" s="5">
        <v>1979949940000</v>
      </c>
      <c r="U129" s="5">
        <v>1454011159000</v>
      </c>
      <c r="V129" s="5">
        <v>1072972003000</v>
      </c>
      <c r="W129" s="5">
        <v>948731349000</v>
      </c>
      <c r="X129" s="5">
        <v>814301444000</v>
      </c>
    </row>
    <row r="130" spans="3:24" ht="15.5" x14ac:dyDescent="0.35">
      <c r="C130" t="s">
        <v>519</v>
      </c>
      <c r="V130" s="5">
        <v>-748596353000</v>
      </c>
      <c r="W130" s="5">
        <v>-868401624000</v>
      </c>
      <c r="X130" s="5">
        <v>-738923227000</v>
      </c>
    </row>
    <row r="131" spans="3:24" ht="15.5" x14ac:dyDescent="0.35">
      <c r="C131" t="s">
        <v>1014</v>
      </c>
      <c r="D131" s="5">
        <v>-60406298000</v>
      </c>
      <c r="E131" s="5">
        <v>-83929401000</v>
      </c>
      <c r="F131" s="5">
        <v>-25600981000</v>
      </c>
      <c r="G131" s="5">
        <v>-90232918000</v>
      </c>
      <c r="I131" s="5">
        <v>-220142177000</v>
      </c>
      <c r="J131" s="5">
        <v>-380384088000</v>
      </c>
      <c r="K131" s="5">
        <v>-409108808000</v>
      </c>
      <c r="L131" s="5">
        <v>-771937446000</v>
      </c>
      <c r="M131" s="5">
        <v>-784855775000</v>
      </c>
      <c r="N131" s="5">
        <v>-768357538000</v>
      </c>
      <c r="O131" s="5">
        <v>-696970105000</v>
      </c>
      <c r="P131" s="5">
        <v>-1492350587000</v>
      </c>
      <c r="Q131" s="5">
        <v>-1165077424000</v>
      </c>
      <c r="R131" s="5">
        <v>-861683411000</v>
      </c>
      <c r="S131" s="5">
        <v>-1025003041000</v>
      </c>
      <c r="T131" s="5">
        <v>-606447502000</v>
      </c>
      <c r="U131" s="5">
        <v>-1425389838000</v>
      </c>
    </row>
    <row r="132" spans="3:24" ht="15.5" x14ac:dyDescent="0.35">
      <c r="C132" t="s">
        <v>1015</v>
      </c>
      <c r="D132" s="5">
        <v>-127391711000</v>
      </c>
      <c r="E132" s="5">
        <v>-98054944000</v>
      </c>
      <c r="F132" s="5">
        <v>-192023784000</v>
      </c>
      <c r="G132" s="5">
        <v>-114553841000</v>
      </c>
      <c r="I132" s="5">
        <v>-603147873000</v>
      </c>
      <c r="J132" s="5">
        <v>-763640855000</v>
      </c>
      <c r="K132" s="5">
        <v>-783440333000</v>
      </c>
      <c r="L132" s="5">
        <v>-844465059000</v>
      </c>
      <c r="M132" s="5">
        <v>-903282541000</v>
      </c>
      <c r="N132" s="5">
        <v>-881235398000</v>
      </c>
      <c r="O132" s="5">
        <v>-1119223055000</v>
      </c>
      <c r="P132" s="5">
        <v>-1073036394000</v>
      </c>
      <c r="Q132" s="5">
        <v>-877833039000</v>
      </c>
      <c r="R132" s="5">
        <v>-908231186000</v>
      </c>
      <c r="S132" s="5">
        <v>-361315428000</v>
      </c>
      <c r="T132" s="5">
        <v>-329985159000</v>
      </c>
      <c r="U132" s="5">
        <v>-387229816000</v>
      </c>
    </row>
    <row r="133" spans="3:24" ht="15.5" x14ac:dyDescent="0.35">
      <c r="C133" t="s">
        <v>1016</v>
      </c>
      <c r="D133" s="5">
        <v>-187798009000</v>
      </c>
      <c r="E133" s="5">
        <v>-181984345000</v>
      </c>
      <c r="F133" s="5">
        <v>-217624765000</v>
      </c>
      <c r="G133" s="5">
        <v>-204786759000</v>
      </c>
      <c r="I133" s="5">
        <v>-823290050000</v>
      </c>
      <c r="J133" s="5">
        <v>-1144024943000</v>
      </c>
      <c r="K133" s="5">
        <v>-1192549141000</v>
      </c>
      <c r="L133" s="5">
        <v>-1616402505000</v>
      </c>
      <c r="M133" s="5">
        <v>-1688138316000</v>
      </c>
      <c r="N133" s="5">
        <v>-1649592936000</v>
      </c>
      <c r="O133" s="5">
        <v>-1816193160000</v>
      </c>
      <c r="P133" s="5">
        <v>-2565386981000</v>
      </c>
      <c r="Q133" s="5">
        <v>-2042910463000</v>
      </c>
      <c r="R133" s="5">
        <v>-1769914597000</v>
      </c>
      <c r="S133" s="5">
        <v>-1386318469000</v>
      </c>
      <c r="T133" s="5">
        <v>-936432661000</v>
      </c>
      <c r="U133" s="5">
        <v>-1812619654000</v>
      </c>
      <c r="V133" s="5">
        <v>-748596353000</v>
      </c>
      <c r="W133" s="5">
        <v>-868401624000</v>
      </c>
      <c r="X133" s="5">
        <v>-738923227000</v>
      </c>
    </row>
    <row r="134" spans="3:24" ht="15.5" x14ac:dyDescent="0.35">
      <c r="C134" t="s">
        <v>178</v>
      </c>
      <c r="D134" s="5">
        <v>21860000</v>
      </c>
      <c r="E134" s="5">
        <v>41084000</v>
      </c>
      <c r="F134" s="5">
        <v>177099000</v>
      </c>
      <c r="G134" s="5">
        <v>38440000</v>
      </c>
      <c r="I134" s="5">
        <v>317469000</v>
      </c>
      <c r="J134" s="5">
        <v>272402000</v>
      </c>
      <c r="K134" s="5">
        <v>342665000</v>
      </c>
      <c r="L134" s="5">
        <v>302512000</v>
      </c>
      <c r="M134" s="5">
        <v>403199000</v>
      </c>
      <c r="N134" s="5">
        <v>605342000</v>
      </c>
      <c r="O134" s="5">
        <v>1784375000</v>
      </c>
      <c r="P134" s="5">
        <v>1136371000</v>
      </c>
      <c r="Q134" s="5">
        <v>1386198000</v>
      </c>
      <c r="R134" s="5">
        <v>2558680000</v>
      </c>
      <c r="S134" s="5">
        <v>20711383000</v>
      </c>
      <c r="T134" s="5">
        <v>9809448000</v>
      </c>
      <c r="U134" s="5">
        <v>8099277000</v>
      </c>
      <c r="V134" s="5">
        <v>6830872000</v>
      </c>
      <c r="W134" s="5">
        <v>4258498000</v>
      </c>
      <c r="X134" s="5">
        <v>932136000</v>
      </c>
    </row>
    <row r="135" spans="3:24" ht="15.5" x14ac:dyDescent="0.35">
      <c r="C135" t="s">
        <v>696</v>
      </c>
      <c r="D135" s="5">
        <v>-30040339000</v>
      </c>
      <c r="E135" s="5">
        <v>-141302000</v>
      </c>
      <c r="F135" s="5">
        <v>-559713000</v>
      </c>
      <c r="G135" s="5">
        <v>-100220000</v>
      </c>
      <c r="I135" s="5">
        <v>-919468000</v>
      </c>
      <c r="J135" s="5">
        <v>-813133000</v>
      </c>
      <c r="K135" s="5">
        <v>-1770075000</v>
      </c>
      <c r="L135" s="5">
        <v>-928815000</v>
      </c>
      <c r="M135" s="5">
        <v>-1044823000</v>
      </c>
      <c r="N135" s="5">
        <v>-11305904000</v>
      </c>
      <c r="O135" s="5">
        <v>-82134355000</v>
      </c>
      <c r="P135" s="5">
        <v>-236742430000</v>
      </c>
      <c r="Q135" s="5">
        <v>-253101660000</v>
      </c>
      <c r="R135" s="5">
        <v>-170614420000</v>
      </c>
      <c r="S135" s="5">
        <v>-207584917000</v>
      </c>
      <c r="T135" s="5">
        <v>-221919402000</v>
      </c>
      <c r="U135" s="5">
        <v>-143085738000</v>
      </c>
      <c r="V135" s="5">
        <v>-71745114000</v>
      </c>
      <c r="W135" s="5">
        <v>-52952254000</v>
      </c>
      <c r="X135" s="5">
        <v>-22223768000</v>
      </c>
    </row>
    <row r="136" spans="3:24" ht="15.5" x14ac:dyDescent="0.35">
      <c r="C136" t="s">
        <v>624</v>
      </c>
      <c r="S136" s="5">
        <v>26181630000</v>
      </c>
    </row>
    <row r="137" spans="3:24" ht="15.5" x14ac:dyDescent="0.35">
      <c r="C137" t="s">
        <v>171</v>
      </c>
      <c r="U137" s="5">
        <v>-145078343000</v>
      </c>
      <c r="V137" s="5">
        <v>-69651131000</v>
      </c>
      <c r="W137" s="5">
        <v>-38570456000</v>
      </c>
      <c r="X137" s="5">
        <v>-57272087000</v>
      </c>
    </row>
    <row r="138" spans="3:24" ht="15.5" x14ac:dyDescent="0.35">
      <c r="C138" t="s">
        <v>1017</v>
      </c>
      <c r="D138" s="5">
        <v>-1273196000</v>
      </c>
      <c r="E138" s="5">
        <v>-3014150000</v>
      </c>
      <c r="F138" s="5">
        <v>-6736317000</v>
      </c>
      <c r="G138" s="5">
        <v>-10581585000</v>
      </c>
      <c r="I138" s="5">
        <v>-19213924000</v>
      </c>
      <c r="J138" s="5">
        <v>-20163349000</v>
      </c>
      <c r="K138" s="5">
        <v>-37406110000</v>
      </c>
      <c r="L138" s="5">
        <v>-16251379000</v>
      </c>
      <c r="M138" s="5">
        <v>-47735327000</v>
      </c>
      <c r="N138" s="5">
        <v>-57303635000</v>
      </c>
      <c r="O138" s="5">
        <v>-62053050000</v>
      </c>
      <c r="P138" s="5">
        <v>-84368423000</v>
      </c>
      <c r="Q138" s="5">
        <v>-96979276000</v>
      </c>
      <c r="R138" s="5">
        <v>-269863430000</v>
      </c>
      <c r="S138" s="5">
        <v>-76627581000</v>
      </c>
      <c r="T138" s="5">
        <v>-149730956000</v>
      </c>
    </row>
    <row r="139" spans="3:24" ht="15.5" x14ac:dyDescent="0.35">
      <c r="C139" t="s">
        <v>846</v>
      </c>
      <c r="D139" s="5">
        <v>-3115634000</v>
      </c>
      <c r="E139" s="5">
        <v>-1240689000</v>
      </c>
      <c r="F139" s="5">
        <v>-17583059000</v>
      </c>
      <c r="G139" s="5">
        <v>5430383000</v>
      </c>
      <c r="I139" s="5">
        <v>-20013746000</v>
      </c>
      <c r="J139" s="5">
        <v>-2777545000</v>
      </c>
      <c r="K139" s="5">
        <v>-53314373000</v>
      </c>
      <c r="L139" s="5">
        <v>-11217926000</v>
      </c>
      <c r="M139" s="5">
        <v>-32743342000</v>
      </c>
      <c r="N139" s="5">
        <v>-12169174000</v>
      </c>
      <c r="O139" s="5">
        <v>-15150784000</v>
      </c>
      <c r="P139" s="5">
        <v>-16276899000</v>
      </c>
      <c r="Q139" s="5">
        <v>-37827430000</v>
      </c>
      <c r="R139" s="5">
        <v>-16085095000</v>
      </c>
      <c r="S139" s="5">
        <v>-13625723000</v>
      </c>
      <c r="T139" s="5">
        <v>-33566394000</v>
      </c>
    </row>
    <row r="140" spans="3:24" ht="15.5" x14ac:dyDescent="0.35">
      <c r="C140" t="s">
        <v>1018</v>
      </c>
      <c r="D140" s="5">
        <v>-4388830000</v>
      </c>
      <c r="E140" s="5">
        <v>-4254839000</v>
      </c>
      <c r="F140" s="5">
        <v>-24319376000</v>
      </c>
      <c r="G140" s="5">
        <v>-5151202000</v>
      </c>
      <c r="I140" s="5">
        <v>-39227670000</v>
      </c>
      <c r="J140" s="5">
        <v>-22940894000</v>
      </c>
      <c r="K140" s="5">
        <v>-90720483000</v>
      </c>
      <c r="L140" s="5">
        <v>-27469305000</v>
      </c>
      <c r="M140" s="5">
        <v>-80478669000</v>
      </c>
      <c r="N140" s="5">
        <v>-69472809000</v>
      </c>
      <c r="O140" s="5">
        <v>-77203834000</v>
      </c>
      <c r="P140" s="5">
        <v>-100645322000</v>
      </c>
      <c r="Q140" s="5">
        <v>-134806706000</v>
      </c>
      <c r="R140" s="5">
        <v>-285948525000</v>
      </c>
      <c r="S140" s="5">
        <v>-90253304000</v>
      </c>
      <c r="T140" s="5">
        <v>-183297350000</v>
      </c>
      <c r="U140" s="5">
        <v>-145078343000</v>
      </c>
      <c r="V140" s="5">
        <v>-69651131000</v>
      </c>
      <c r="W140" s="5">
        <v>-38570456000</v>
      </c>
      <c r="X140" s="5">
        <v>-57272087000</v>
      </c>
    </row>
    <row r="141" spans="3:24" ht="15.5" x14ac:dyDescent="0.35">
      <c r="C141" t="s">
        <v>172</v>
      </c>
      <c r="D141" s="5">
        <v>25547398000</v>
      </c>
      <c r="E141" s="5">
        <v>-25416484000</v>
      </c>
      <c r="F141" s="5">
        <v>45904768000</v>
      </c>
      <c r="G141" s="5">
        <v>1497585000</v>
      </c>
      <c r="I141" s="5">
        <v>-79921333000</v>
      </c>
      <c r="J141" s="5">
        <v>-6901542000</v>
      </c>
      <c r="K141" s="5">
        <v>-1656313000</v>
      </c>
      <c r="L141" s="5">
        <v>-19273409000</v>
      </c>
      <c r="M141" s="5">
        <v>-25877791000</v>
      </c>
      <c r="N141" s="5">
        <v>-19790260000</v>
      </c>
      <c r="O141" s="5">
        <v>-10542144000</v>
      </c>
      <c r="P141" s="5">
        <v>-149814447000</v>
      </c>
      <c r="Q141" s="5">
        <v>-67778210000</v>
      </c>
      <c r="R141" s="5">
        <v>-77794965000</v>
      </c>
      <c r="S141" s="5">
        <v>-604659508000</v>
      </c>
      <c r="T141" s="5">
        <v>321120845000</v>
      </c>
      <c r="U141" s="5">
        <v>2005922046000</v>
      </c>
      <c r="V141" s="5">
        <v>298721324000</v>
      </c>
      <c r="W141" s="5">
        <v>301590664000</v>
      </c>
      <c r="X141" s="5">
        <v>448265917000</v>
      </c>
    </row>
    <row r="142" spans="3:24" ht="15.5" x14ac:dyDescent="0.35">
      <c r="C142" t="s">
        <v>173</v>
      </c>
      <c r="D142" s="5">
        <v>-7142193000</v>
      </c>
      <c r="E142" s="5">
        <v>-7379607000</v>
      </c>
      <c r="F142" s="5">
        <v>1060411000</v>
      </c>
      <c r="G142" s="5">
        <v>-6450601000</v>
      </c>
      <c r="I142" s="5">
        <v>-17499201000</v>
      </c>
      <c r="J142" s="5">
        <v>-18489859000</v>
      </c>
      <c r="K142" s="5">
        <v>-23601426000</v>
      </c>
      <c r="L142" s="5">
        <v>-66152545000</v>
      </c>
      <c r="M142" s="5">
        <v>-41586801000</v>
      </c>
      <c r="N142" s="5">
        <v>-86252710000</v>
      </c>
      <c r="O142" s="5">
        <v>-51529156000</v>
      </c>
      <c r="P142" s="5">
        <v>-77421478000</v>
      </c>
      <c r="Q142" s="5">
        <v>-71277564000</v>
      </c>
      <c r="R142" s="5">
        <v>-30472345000</v>
      </c>
      <c r="S142" s="5">
        <v>-661742450000</v>
      </c>
      <c r="T142" s="5">
        <v>-1332617890000</v>
      </c>
      <c r="U142" s="5">
        <v>-1210515666000</v>
      </c>
      <c r="V142" s="5">
        <v>-494460801000</v>
      </c>
      <c r="W142" s="5">
        <v>-158103501000</v>
      </c>
      <c r="X142" s="5">
        <v>-69891177000</v>
      </c>
    </row>
    <row r="143" spans="3:24" ht="15.5" x14ac:dyDescent="0.35">
      <c r="C143" t="s">
        <v>335</v>
      </c>
      <c r="D143" s="5">
        <v>156940000</v>
      </c>
      <c r="E143" s="5">
        <v>175003000</v>
      </c>
      <c r="F143" s="5">
        <v>773093000</v>
      </c>
      <c r="I143" s="5">
        <v>1415829000</v>
      </c>
      <c r="J143" s="5">
        <v>3647562000</v>
      </c>
      <c r="K143" s="5">
        <v>5067784000</v>
      </c>
      <c r="L143" s="5">
        <v>9794555000</v>
      </c>
      <c r="M143" s="5">
        <v>4057376000</v>
      </c>
      <c r="N143" s="5">
        <v>11255918000</v>
      </c>
      <c r="O143" s="5">
        <v>3999683000</v>
      </c>
      <c r="P143" s="5">
        <v>6956188000</v>
      </c>
      <c r="Q143" s="5">
        <v>4856846000</v>
      </c>
      <c r="R143" s="5">
        <v>3049620000</v>
      </c>
      <c r="S143" s="5">
        <v>3212143000</v>
      </c>
      <c r="T143" s="5">
        <v>1777620000</v>
      </c>
      <c r="U143" s="5">
        <v>1494019000</v>
      </c>
      <c r="V143" s="5">
        <v>633450000</v>
      </c>
      <c r="W143" s="5">
        <v>1131147000</v>
      </c>
      <c r="X143" s="5">
        <v>2624513000</v>
      </c>
    </row>
    <row r="144" spans="3:24" ht="15.5" x14ac:dyDescent="0.35">
      <c r="C144" t="s">
        <v>175</v>
      </c>
      <c r="D144" s="5">
        <v>-618034000</v>
      </c>
      <c r="E144" s="5">
        <v>-7025204000</v>
      </c>
      <c r="F144" s="5">
        <v>-1987949000</v>
      </c>
      <c r="G144" s="5">
        <v>-10809728000</v>
      </c>
      <c r="I144" s="5">
        <v>-17353400000</v>
      </c>
      <c r="J144" s="5">
        <v>-16586943000</v>
      </c>
      <c r="K144" s="5">
        <v>-26163497000</v>
      </c>
      <c r="L144" s="5">
        <v>-95962425000</v>
      </c>
      <c r="M144" s="5">
        <v>-75711178000</v>
      </c>
      <c r="N144" s="5">
        <v>-26626314000</v>
      </c>
      <c r="O144" s="5">
        <v>-51366715000</v>
      </c>
      <c r="P144" s="5">
        <v>-97357214000</v>
      </c>
      <c r="Q144" s="5">
        <v>-109140846000</v>
      </c>
      <c r="R144" s="5">
        <v>-127863547000</v>
      </c>
      <c r="S144" s="5">
        <v>-954878596000</v>
      </c>
      <c r="T144" s="5">
        <v>-633061261000</v>
      </c>
      <c r="U144" s="5">
        <v>-890276092000</v>
      </c>
      <c r="V144" s="5">
        <v>-129406379000</v>
      </c>
      <c r="W144" s="5">
        <v>-159368259000</v>
      </c>
      <c r="X144" s="5">
        <v>-66093725000</v>
      </c>
    </row>
    <row r="145" spans="3:24" ht="15.5" x14ac:dyDescent="0.35">
      <c r="C145" t="s">
        <v>1019</v>
      </c>
      <c r="D145" s="5">
        <v>-3856069000</v>
      </c>
      <c r="G145" s="5">
        <v>4715114000</v>
      </c>
    </row>
    <row r="146" spans="3:24" ht="15.5" x14ac:dyDescent="0.35">
      <c r="C146" t="s">
        <v>536</v>
      </c>
    </row>
    <row r="147" spans="3:24" ht="15.5" x14ac:dyDescent="0.35">
      <c r="C147" t="s">
        <v>1020</v>
      </c>
      <c r="U147" s="5">
        <v>-320916000000</v>
      </c>
      <c r="V147" s="5">
        <v>-227696305000</v>
      </c>
    </row>
    <row r="148" spans="3:24" ht="15.5" x14ac:dyDescent="0.35">
      <c r="C148" t="s">
        <v>748</v>
      </c>
      <c r="D148" s="5">
        <v>833560000</v>
      </c>
      <c r="E148" s="5">
        <v>-833560000</v>
      </c>
      <c r="F148" s="5">
        <v>-87244000</v>
      </c>
      <c r="G148" s="5">
        <v>-6090957000</v>
      </c>
      <c r="I148" s="5">
        <v>-6178201000</v>
      </c>
      <c r="J148" s="5">
        <v>-8607890000</v>
      </c>
      <c r="K148" s="5">
        <v>5284370000</v>
      </c>
      <c r="L148" s="5">
        <v>-1638925000</v>
      </c>
      <c r="M148" s="5">
        <v>454236000</v>
      </c>
      <c r="N148" s="5">
        <v>-54673782000</v>
      </c>
      <c r="O148" s="5">
        <v>-306778000</v>
      </c>
      <c r="P148" s="5">
        <v>7802827000</v>
      </c>
      <c r="Q148" s="5">
        <v>-4515759000</v>
      </c>
      <c r="R148" s="5">
        <v>-7166274000</v>
      </c>
      <c r="S148" s="5">
        <v>-21450158000</v>
      </c>
      <c r="T148" s="5">
        <v>-707980000</v>
      </c>
      <c r="U148" s="5">
        <v>-4603817000</v>
      </c>
      <c r="V148" s="5">
        <v>-6745000000</v>
      </c>
    </row>
    <row r="149" spans="3:24" ht="15.5" x14ac:dyDescent="0.35">
      <c r="C149" t="s">
        <v>1021</v>
      </c>
      <c r="S149" s="5">
        <v>5917000</v>
      </c>
      <c r="T149" s="5">
        <v>1471288000</v>
      </c>
    </row>
    <row r="150" spans="3:24" ht="15.5" x14ac:dyDescent="0.35">
      <c r="C150" t="s">
        <v>1022</v>
      </c>
      <c r="D150" s="5">
        <v>-3658590000</v>
      </c>
      <c r="E150" s="5">
        <v>304154000</v>
      </c>
      <c r="F150" s="5">
        <v>2362511000</v>
      </c>
      <c r="G150" s="5">
        <v>5734970000</v>
      </c>
      <c r="I150" s="5">
        <v>4616571000</v>
      </c>
      <c r="J150" s="5">
        <v>3057412000</v>
      </c>
      <c r="K150" s="5">
        <v>-7790083000</v>
      </c>
      <c r="L150" s="5">
        <v>21654250000</v>
      </c>
      <c r="M150" s="5">
        <v>29612765000</v>
      </c>
      <c r="N150" s="5">
        <v>-16208532000</v>
      </c>
      <c r="O150" s="5">
        <v>-3855346000</v>
      </c>
      <c r="P150" s="5">
        <v>5176721000</v>
      </c>
      <c r="Q150" s="5">
        <v>-18677006000</v>
      </c>
      <c r="R150" s="5">
        <v>-42258146000</v>
      </c>
      <c r="S150" s="5">
        <v>-4615581000</v>
      </c>
      <c r="T150" s="5">
        <v>-161662000</v>
      </c>
      <c r="V150" s="5">
        <v>-726335000</v>
      </c>
    </row>
    <row r="151" spans="3:24" ht="15.5" x14ac:dyDescent="0.35">
      <c r="C151" t="s">
        <v>1023</v>
      </c>
      <c r="U151" s="5">
        <v>1092529000</v>
      </c>
      <c r="W151" s="5">
        <v>133611000</v>
      </c>
      <c r="X151" s="5">
        <v>3242776000</v>
      </c>
    </row>
    <row r="152" spans="3:24" ht="15.5" x14ac:dyDescent="0.35">
      <c r="C152" t="s">
        <v>1024</v>
      </c>
      <c r="Q152" s="5">
        <v>10449201000</v>
      </c>
      <c r="R152" s="5">
        <v>68857123000</v>
      </c>
      <c r="S152" s="5">
        <v>48919400000</v>
      </c>
      <c r="T152" s="5">
        <v>14628238000</v>
      </c>
      <c r="U152" s="5">
        <v>35972400000</v>
      </c>
    </row>
    <row r="153" spans="3:24" ht="15.5" x14ac:dyDescent="0.35">
      <c r="C153" t="s">
        <v>1025</v>
      </c>
      <c r="S153" s="5">
        <v>-6616420000</v>
      </c>
      <c r="T153" s="5">
        <v>-133210000</v>
      </c>
      <c r="U153" s="5">
        <v>-33278705000</v>
      </c>
      <c r="V153" s="5">
        <v>-130520232000</v>
      </c>
      <c r="X153" s="5">
        <v>-9664741000</v>
      </c>
    </row>
    <row r="154" spans="3:24" ht="15.5" x14ac:dyDescent="0.35">
      <c r="C154" t="s">
        <v>629</v>
      </c>
      <c r="Q154" s="5">
        <v>45750000000</v>
      </c>
      <c r="R154" s="5">
        <v>-45750000000</v>
      </c>
      <c r="S154" s="5">
        <v>-120658879000</v>
      </c>
      <c r="T154" s="5">
        <v>-394339724000</v>
      </c>
    </row>
    <row r="155" spans="3:24" ht="15.5" x14ac:dyDescent="0.35">
      <c r="C155" t="s">
        <v>1026</v>
      </c>
      <c r="R155" s="5">
        <v>120658879000</v>
      </c>
      <c r="S155" s="5">
        <v>394339724000</v>
      </c>
    </row>
    <row r="156" spans="3:24" ht="15.5" x14ac:dyDescent="0.35">
      <c r="C156" t="s">
        <v>1027</v>
      </c>
      <c r="T156" s="5">
        <v>-293633971000</v>
      </c>
    </row>
    <row r="157" spans="3:24" ht="15.5" x14ac:dyDescent="0.35">
      <c r="C157" t="s">
        <v>1028</v>
      </c>
    </row>
    <row r="158" spans="3:24" ht="15.5" x14ac:dyDescent="0.35">
      <c r="C158" t="s">
        <v>1029</v>
      </c>
      <c r="T158" s="5">
        <v>-28457228000</v>
      </c>
    </row>
    <row r="159" spans="3:24" ht="15.5" x14ac:dyDescent="0.35">
      <c r="C159" t="s">
        <v>189</v>
      </c>
      <c r="D159" s="5">
        <v>25547398000</v>
      </c>
      <c r="E159" s="5">
        <v>-25416484000</v>
      </c>
      <c r="F159" s="5">
        <v>45904768000</v>
      </c>
      <c r="G159" s="5">
        <v>1497585000</v>
      </c>
      <c r="I159" s="5">
        <v>-79921333000</v>
      </c>
      <c r="J159" s="5">
        <v>-6901542000</v>
      </c>
      <c r="K159" s="5">
        <v>-1656313000</v>
      </c>
      <c r="L159" s="5">
        <v>-19273409000</v>
      </c>
      <c r="M159" s="5">
        <v>-25877791000</v>
      </c>
      <c r="N159" s="5">
        <v>-19790260000</v>
      </c>
      <c r="O159" s="5">
        <v>-10542144000</v>
      </c>
      <c r="P159" s="5">
        <v>-149814447000</v>
      </c>
      <c r="Q159" s="5">
        <v>-67778210000</v>
      </c>
      <c r="R159" s="5">
        <v>-77794965000</v>
      </c>
      <c r="S159" s="5">
        <v>-604659508000</v>
      </c>
      <c r="T159" s="5">
        <v>321120845000</v>
      </c>
      <c r="U159" s="5">
        <v>2005922046000</v>
      </c>
      <c r="V159" s="5">
        <v>298721324000</v>
      </c>
      <c r="W159" s="5">
        <v>301590664000</v>
      </c>
      <c r="X159" s="5">
        <v>448265917000</v>
      </c>
    </row>
    <row r="160" spans="3:24" ht="15.5" x14ac:dyDescent="0.35">
      <c r="C160" t="s">
        <v>1030</v>
      </c>
      <c r="T160" s="5">
        <v>405880080000</v>
      </c>
    </row>
    <row r="161" spans="3:24" ht="15.5" x14ac:dyDescent="0.35">
      <c r="C161" t="s">
        <v>1031</v>
      </c>
      <c r="T161" s="5">
        <v>-15139340000</v>
      </c>
    </row>
    <row r="162" spans="3:24" ht="15.5" x14ac:dyDescent="0.35">
      <c r="C162" t="s">
        <v>1032</v>
      </c>
      <c r="T162" s="5">
        <v>135293820000</v>
      </c>
    </row>
    <row r="163" spans="3:24" ht="15.5" x14ac:dyDescent="0.35">
      <c r="C163" t="s">
        <v>1033</v>
      </c>
      <c r="T163" s="5">
        <v>-3653278000</v>
      </c>
    </row>
    <row r="164" spans="3:24" ht="15.5" x14ac:dyDescent="0.35">
      <c r="C164" t="s">
        <v>430</v>
      </c>
      <c r="U164" s="5">
        <v>301846738000</v>
      </c>
      <c r="V164" s="5">
        <v>3146807000</v>
      </c>
    </row>
    <row r="165" spans="3:24" ht="15.5" x14ac:dyDescent="0.35">
      <c r="C165" t="s">
        <v>217</v>
      </c>
    </row>
    <row r="166" spans="3:24" ht="15.5" x14ac:dyDescent="0.35">
      <c r="C166" t="s">
        <v>1034</v>
      </c>
      <c r="D166" s="5">
        <v>-435287000</v>
      </c>
      <c r="E166" s="5">
        <v>435287000</v>
      </c>
      <c r="F166" s="5">
        <v>-307764000</v>
      </c>
      <c r="I166" s="5">
        <v>-307764000</v>
      </c>
      <c r="J166" s="5">
        <v>-1077311000</v>
      </c>
      <c r="K166" s="5">
        <v>1547181000</v>
      </c>
      <c r="L166" s="5">
        <v>3948270000</v>
      </c>
      <c r="M166" s="5">
        <v>-22507000</v>
      </c>
      <c r="N166" s="5">
        <v>-1275149000</v>
      </c>
      <c r="R166" s="5">
        <v>-304814000</v>
      </c>
      <c r="T166" s="5">
        <v>-17675000</v>
      </c>
      <c r="U166" s="5">
        <v>-91184394000</v>
      </c>
      <c r="W166" s="5">
        <v>-20595547000</v>
      </c>
      <c r="X166" s="5">
        <v>-15307269000</v>
      </c>
    </row>
    <row r="167" spans="3:24" ht="15.5" x14ac:dyDescent="0.35">
      <c r="C167" t="s">
        <v>1035</v>
      </c>
      <c r="O167" s="5">
        <v>55832000</v>
      </c>
      <c r="V167" s="5">
        <v>7132263000</v>
      </c>
      <c r="W167" s="5">
        <v>56435000</v>
      </c>
      <c r="X167" s="5">
        <v>1392993000</v>
      </c>
    </row>
    <row r="168" spans="3:24" ht="15.5" x14ac:dyDescent="0.35">
      <c r="C168" t="s">
        <v>709</v>
      </c>
      <c r="D168" s="5">
        <v>24846131000</v>
      </c>
      <c r="E168" s="5">
        <v>-24846131000</v>
      </c>
      <c r="F168" s="5">
        <v>54135164000</v>
      </c>
      <c r="I168" s="5">
        <v>54135164000</v>
      </c>
    </row>
    <row r="169" spans="3:24" ht="15.5" x14ac:dyDescent="0.35">
      <c r="C169" t="s">
        <v>1036</v>
      </c>
      <c r="D169" s="5">
        <v>-368009000</v>
      </c>
      <c r="E169" s="5">
        <v>-360497000</v>
      </c>
      <c r="F169" s="5">
        <v>-353139000</v>
      </c>
      <c r="G169" s="5">
        <v>-345931000</v>
      </c>
      <c r="I169" s="5">
        <v>-1423512000</v>
      </c>
      <c r="J169" s="5">
        <v>-1559505000</v>
      </c>
      <c r="K169" s="5">
        <v>-906957000</v>
      </c>
      <c r="L169" s="5">
        <v>-1452023000</v>
      </c>
      <c r="M169" s="5">
        <v>-2653754000</v>
      </c>
      <c r="N169" s="5">
        <v>-3934425000</v>
      </c>
      <c r="O169" s="5">
        <v>-8263759000</v>
      </c>
      <c r="P169" s="5">
        <v>-11768114000</v>
      </c>
      <c r="Q169" s="5">
        <v>-14518887000</v>
      </c>
      <c r="R169" s="5">
        <v>-8849573000</v>
      </c>
      <c r="S169" s="5">
        <v>-9054482000</v>
      </c>
      <c r="T169" s="5">
        <v>-5139355000</v>
      </c>
      <c r="U169" s="5">
        <v>-8088078000</v>
      </c>
      <c r="V169" s="5">
        <v>-6021270000</v>
      </c>
      <c r="W169" s="5">
        <v>-5728770000</v>
      </c>
      <c r="X169" s="5">
        <v>-5981177000</v>
      </c>
    </row>
    <row r="170" spans="3:24" ht="15.5" x14ac:dyDescent="0.35">
      <c r="C170" t="s">
        <v>435</v>
      </c>
      <c r="D170" s="5">
        <v>542574000</v>
      </c>
      <c r="E170" s="5">
        <v>-645143000</v>
      </c>
      <c r="F170" s="5">
        <v>1037266000</v>
      </c>
      <c r="G170" s="5">
        <v>-1515737000</v>
      </c>
      <c r="I170" s="5">
        <v>-1724248000</v>
      </c>
      <c r="J170" s="5">
        <v>-4264726000</v>
      </c>
      <c r="K170" s="5">
        <v>-2296537000</v>
      </c>
      <c r="L170" s="5">
        <v>-21769656000</v>
      </c>
      <c r="M170" s="5">
        <v>-23201530000</v>
      </c>
      <c r="N170" s="5">
        <v>-14580686000</v>
      </c>
    </row>
    <row r="171" spans="3:24" ht="15.5" x14ac:dyDescent="0.35">
      <c r="C171" t="s">
        <v>497</v>
      </c>
      <c r="W171" s="5">
        <v>463871154000</v>
      </c>
    </row>
    <row r="172" spans="3:24" ht="15.5" x14ac:dyDescent="0.35">
      <c r="C172" t="s">
        <v>1037</v>
      </c>
      <c r="F172" s="5">
        <v>-1509748000</v>
      </c>
      <c r="I172" s="5">
        <v>-130600973000</v>
      </c>
    </row>
    <row r="173" spans="3:24" ht="15.5" x14ac:dyDescent="0.35">
      <c r="C173" t="s">
        <v>1038</v>
      </c>
      <c r="P173" s="5">
        <v>-10980690000</v>
      </c>
      <c r="Q173" s="5">
        <v>-10196355000</v>
      </c>
      <c r="R173" s="5">
        <v>-3921671000</v>
      </c>
      <c r="S173" s="5">
        <v>-3921671000</v>
      </c>
      <c r="T173" s="5">
        <v>-3921671000</v>
      </c>
    </row>
    <row r="174" spans="3:24" ht="15.5" x14ac:dyDescent="0.35">
      <c r="C174" t="s">
        <v>1039</v>
      </c>
      <c r="U174" s="5">
        <v>2803470000000</v>
      </c>
      <c r="V174" s="5">
        <v>773600000000</v>
      </c>
      <c r="X174" s="5">
        <v>468161370000</v>
      </c>
    </row>
    <row r="175" spans="3:24" ht="15.5" x14ac:dyDescent="0.35">
      <c r="C175" t="s">
        <v>1040</v>
      </c>
      <c r="O175" s="5">
        <v>-2334217000</v>
      </c>
      <c r="P175" s="5">
        <v>-126810679000</v>
      </c>
      <c r="Q175" s="5">
        <v>-43062968000</v>
      </c>
      <c r="R175" s="5">
        <v>-64718907000</v>
      </c>
      <c r="S175" s="5">
        <v>-591970078000</v>
      </c>
      <c r="T175" s="5">
        <v>-192181736000</v>
      </c>
      <c r="U175" s="5">
        <v>-1000122220000</v>
      </c>
      <c r="V175" s="5">
        <v>-479136476000</v>
      </c>
      <c r="W175" s="5">
        <v>-136012608000</v>
      </c>
      <c r="X175" s="5">
        <v>-10324624000</v>
      </c>
    </row>
    <row r="176" spans="3:24" ht="15.5" x14ac:dyDescent="0.35">
      <c r="C176" t="s">
        <v>1041</v>
      </c>
      <c r="D176" s="5">
        <v>961989000</v>
      </c>
      <c r="G176" s="5">
        <v>-3737758000</v>
      </c>
    </row>
    <row r="177" spans="2:24" ht="15.5" x14ac:dyDescent="0.35">
      <c r="C177" t="s">
        <v>1042</v>
      </c>
      <c r="F177" s="5">
        <v>-7097011000</v>
      </c>
      <c r="G177" s="5">
        <v>7097011000</v>
      </c>
      <c r="P177" s="5">
        <v>-254964000</v>
      </c>
      <c r="S177" s="5">
        <v>286723000</v>
      </c>
    </row>
    <row r="178" spans="2:24" ht="15.5" x14ac:dyDescent="0.35">
      <c r="C178" t="s">
        <v>1043</v>
      </c>
    </row>
    <row r="179" spans="2:24" ht="15.5" x14ac:dyDescent="0.35">
      <c r="C179" t="s">
        <v>634</v>
      </c>
      <c r="X179" s="5">
        <v>10324624000</v>
      </c>
    </row>
    <row r="180" spans="2:24" ht="15.5" x14ac:dyDescent="0.35">
      <c r="C180" t="s">
        <v>226</v>
      </c>
      <c r="D180" s="5">
        <v>3998947000</v>
      </c>
      <c r="E180" s="5">
        <v>3293083000</v>
      </c>
      <c r="F180" s="5">
        <v>1979222000</v>
      </c>
      <c r="G180" s="5">
        <v>-395289000</v>
      </c>
      <c r="I180" s="5">
        <v>-6417902000</v>
      </c>
      <c r="J180" s="5">
        <v>-10399784000</v>
      </c>
      <c r="K180" s="5">
        <v>13507599000</v>
      </c>
      <c r="L180" s="5">
        <v>-3361193000</v>
      </c>
      <c r="M180" s="5">
        <v>-20453095000</v>
      </c>
      <c r="N180" s="5">
        <v>15737044000</v>
      </c>
      <c r="O180" s="5">
        <v>-9828247000</v>
      </c>
      <c r="P180" s="5">
        <v>-47874492000</v>
      </c>
      <c r="Q180" s="5">
        <v>43638763000</v>
      </c>
      <c r="R180" s="5">
        <v>-19062627000</v>
      </c>
      <c r="S180" s="5">
        <v>-417276715000</v>
      </c>
      <c r="T180" s="5">
        <v>-363387070000</v>
      </c>
      <c r="U180" s="5">
        <v>156733081000</v>
      </c>
      <c r="V180" s="5">
        <v>-5929200000</v>
      </c>
      <c r="W180" s="5">
        <v>136552676000</v>
      </c>
      <c r="X180" s="5">
        <v>375189238000</v>
      </c>
    </row>
    <row r="181" spans="2:24" ht="15.5" x14ac:dyDescent="0.35">
      <c r="C181" t="s">
        <v>227</v>
      </c>
      <c r="E181" s="5">
        <v>10482491000</v>
      </c>
      <c r="I181" s="5">
        <v>16885911000</v>
      </c>
      <c r="J181" s="5">
        <v>27247583000</v>
      </c>
      <c r="K181" s="5">
        <v>13746718000</v>
      </c>
      <c r="L181" s="5">
        <v>16750205000</v>
      </c>
      <c r="M181" s="5">
        <v>39436201000</v>
      </c>
      <c r="N181" s="5">
        <v>22235701000</v>
      </c>
      <c r="O181" s="5">
        <v>32328658000</v>
      </c>
      <c r="P181" s="5">
        <v>81350458000</v>
      </c>
      <c r="Q181" s="5">
        <v>37624879000</v>
      </c>
      <c r="R181" s="5">
        <v>64919874000</v>
      </c>
      <c r="S181" s="5">
        <v>462628250000</v>
      </c>
      <c r="T181" s="5">
        <v>815879925000</v>
      </c>
      <c r="U181" s="5">
        <v>554954183000</v>
      </c>
      <c r="V181" s="5">
        <v>561872940000</v>
      </c>
      <c r="W181" s="5">
        <v>426644248000</v>
      </c>
      <c r="X181" s="5">
        <v>54227043000</v>
      </c>
    </row>
    <row r="182" spans="2:24" ht="15.5" x14ac:dyDescent="0.35">
      <c r="C182" t="s">
        <v>225</v>
      </c>
      <c r="D182" s="5">
        <v>19544000</v>
      </c>
      <c r="E182" s="5">
        <v>4734000</v>
      </c>
      <c r="F182" s="5">
        <v>1362000</v>
      </c>
      <c r="G182" s="5">
        <v>11359000</v>
      </c>
      <c r="I182" s="5">
        <v>14482000</v>
      </c>
      <c r="J182" s="5">
        <v>38112000</v>
      </c>
      <c r="K182" s="5">
        <v>-6734000</v>
      </c>
      <c r="L182" s="5">
        <v>357706000</v>
      </c>
      <c r="M182" s="5">
        <v>-2232901000</v>
      </c>
      <c r="N182" s="5">
        <v>1463456000</v>
      </c>
      <c r="O182" s="5">
        <v>-264710000</v>
      </c>
      <c r="P182" s="5">
        <v>-1147308000</v>
      </c>
      <c r="Q182" s="5">
        <v>86816000</v>
      </c>
      <c r="R182" s="5">
        <v>-8232368000</v>
      </c>
      <c r="S182" s="5">
        <v>19568339000</v>
      </c>
      <c r="T182" s="5">
        <v>10135395000</v>
      </c>
      <c r="U182" s="5">
        <v>104192661000</v>
      </c>
      <c r="V182" s="5">
        <v>-989557000</v>
      </c>
      <c r="W182" s="5">
        <v>-1323984000</v>
      </c>
      <c r="X182" s="5">
        <v>-2772033000</v>
      </c>
    </row>
    <row r="183" spans="2:24" ht="15.5" x14ac:dyDescent="0.35">
      <c r="C183" t="s">
        <v>229</v>
      </c>
      <c r="D183" s="5">
        <v>4018491000</v>
      </c>
      <c r="E183" s="5">
        <v>13780308000</v>
      </c>
      <c r="F183" s="5">
        <v>1980584000</v>
      </c>
      <c r="G183" s="5">
        <v>-383930000</v>
      </c>
      <c r="I183" s="5">
        <v>10482491000</v>
      </c>
      <c r="J183" s="5">
        <v>16885911000</v>
      </c>
      <c r="K183" s="5">
        <v>27247583000</v>
      </c>
      <c r="L183" s="5">
        <v>13746718000</v>
      </c>
      <c r="M183" s="5">
        <v>16750205000</v>
      </c>
      <c r="N183" s="5">
        <v>39436201000</v>
      </c>
      <c r="O183" s="5">
        <v>22235701000</v>
      </c>
      <c r="P183" s="5">
        <v>32328658000</v>
      </c>
      <c r="Q183" s="5">
        <v>81350458000</v>
      </c>
      <c r="R183" s="5">
        <v>37624879000</v>
      </c>
      <c r="S183" s="5">
        <v>64919874000</v>
      </c>
      <c r="T183" s="5">
        <v>462628250000</v>
      </c>
      <c r="U183" s="5">
        <v>815879925000</v>
      </c>
      <c r="V183" s="5">
        <v>554954183000</v>
      </c>
      <c r="W183" s="5">
        <v>561872940000</v>
      </c>
      <c r="X183" s="5">
        <v>426644248000</v>
      </c>
    </row>
    <row r="185" spans="2:24" ht="15.5" x14ac:dyDescent="0.35">
      <c r="B185" t="s">
        <v>230</v>
      </c>
      <c r="C185" t="s">
        <v>12</v>
      </c>
      <c r="D185" s="5">
        <v>16460000000</v>
      </c>
      <c r="E185" s="5">
        <v>16460000000</v>
      </c>
      <c r="F185" s="5">
        <v>16460000000</v>
      </c>
      <c r="G185" s="5">
        <v>16460000000</v>
      </c>
      <c r="I185" s="5">
        <v>16460000000</v>
      </c>
      <c r="J185" s="5">
        <v>16460000000</v>
      </c>
      <c r="K185" s="5">
        <v>16460000000</v>
      </c>
      <c r="L185" s="5">
        <v>16460000000</v>
      </c>
      <c r="M185" s="5">
        <v>16460000000</v>
      </c>
      <c r="N185" s="5">
        <v>16460000000</v>
      </c>
      <c r="O185" s="5">
        <v>16460000000</v>
      </c>
      <c r="P185" s="5">
        <v>16460000000</v>
      </c>
      <c r="Q185" s="5">
        <v>16460000000</v>
      </c>
      <c r="R185" s="5">
        <v>16460000000</v>
      </c>
      <c r="S185" s="5">
        <v>16460000000</v>
      </c>
      <c r="T185" s="5">
        <v>16460000000</v>
      </c>
      <c r="U185" s="5">
        <v>16460000000</v>
      </c>
      <c r="V185" s="5">
        <v>15470000000</v>
      </c>
      <c r="W185" s="5">
        <v>15460000000</v>
      </c>
      <c r="X185" s="5">
        <v>0</v>
      </c>
    </row>
    <row r="186" spans="2:24" ht="15.5" x14ac:dyDescent="0.35">
      <c r="C186" t="s">
        <v>231</v>
      </c>
      <c r="D186" s="6">
        <v>-4.53</v>
      </c>
      <c r="E186" s="6">
        <v>8.52</v>
      </c>
      <c r="F186" s="6">
        <v>-1.78</v>
      </c>
      <c r="G186" s="6">
        <v>-2.2599999999999998</v>
      </c>
    </row>
    <row r="187" spans="2:24" ht="15.5" x14ac:dyDescent="0.35">
      <c r="C187" t="s">
        <v>232</v>
      </c>
      <c r="D187" s="6">
        <v>-6.62</v>
      </c>
      <c r="E187" s="6">
        <v>3.87</v>
      </c>
      <c r="F187" s="6">
        <v>-26.97</v>
      </c>
      <c r="G187" s="6">
        <v>-15.49</v>
      </c>
    </row>
    <row r="188" spans="2:24" ht="15.5" x14ac:dyDescent="0.35">
      <c r="C188" t="s">
        <v>67</v>
      </c>
      <c r="D188" s="6">
        <v>2.38</v>
      </c>
      <c r="E188" s="6">
        <v>2.3199999999999998</v>
      </c>
      <c r="F188" s="6">
        <v>3.28</v>
      </c>
      <c r="G188" s="6">
        <v>2.44</v>
      </c>
    </row>
    <row r="189" spans="2:24" ht="15.5" x14ac:dyDescent="0.35">
      <c r="C189" t="s">
        <v>233</v>
      </c>
      <c r="E189" s="5">
        <v>25910000000</v>
      </c>
      <c r="F189" s="5">
        <v>65280000000</v>
      </c>
      <c r="G189" s="6">
        <v>34060000000.000004</v>
      </c>
    </row>
    <row r="190" spans="2:24" ht="15.5" x14ac:dyDescent="0.35">
      <c r="C190" t="s">
        <v>234</v>
      </c>
      <c r="D190" s="6">
        <v>-1.18E-2</v>
      </c>
      <c r="E190" s="6">
        <v>2.1899999999999999E-2</v>
      </c>
      <c r="F190" s="6">
        <v>-4.5999999999999999E-3</v>
      </c>
      <c r="G190" s="6">
        <v>-5.6999999999999993E-3</v>
      </c>
    </row>
    <row r="191" spans="2:24" ht="15.5" x14ac:dyDescent="0.35">
      <c r="C191" t="s">
        <v>235</v>
      </c>
      <c r="D191" s="6">
        <v>-1.3336000000000001</v>
      </c>
      <c r="E191" s="6">
        <v>1.4411</v>
      </c>
      <c r="F191" s="6">
        <v>0.68389999999999995</v>
      </c>
      <c r="G191" s="6">
        <v>1.3863999999999999</v>
      </c>
    </row>
    <row r="192" spans="2:24" ht="15.5" x14ac:dyDescent="0.35">
      <c r="C192" t="s">
        <v>236</v>
      </c>
      <c r="D192" s="6">
        <v>-4.5999999999999999E-3</v>
      </c>
      <c r="E192" s="6">
        <v>5.0000000000000001E-4</v>
      </c>
      <c r="F192" s="6">
        <v>8.199999999999999E-3</v>
      </c>
      <c r="G192" s="6">
        <v>2.8000000000000004E-3</v>
      </c>
    </row>
    <row r="193" spans="3:7" ht="15.5" x14ac:dyDescent="0.35">
      <c r="C193" t="s">
        <v>237</v>
      </c>
      <c r="D193" s="6">
        <v>-5.19</v>
      </c>
      <c r="E193" s="6">
        <v>0.44</v>
      </c>
      <c r="F193" s="6">
        <v>4.8499999999999996</v>
      </c>
      <c r="G193" s="6">
        <v>1.64</v>
      </c>
    </row>
    <row r="194" spans="3:7" ht="15.5" x14ac:dyDescent="0.35">
      <c r="C194" t="s">
        <v>443</v>
      </c>
      <c r="D194" s="5">
        <v>496000000000</v>
      </c>
      <c r="E194" s="5">
        <v>542000000000</v>
      </c>
      <c r="F194" s="5">
        <v>362000000000</v>
      </c>
      <c r="G194" s="5">
        <v>382000000000</v>
      </c>
    </row>
    <row r="195" spans="3:7" ht="15.5" x14ac:dyDescent="0.35">
      <c r="C195" t="s">
        <v>238</v>
      </c>
      <c r="D195" s="6">
        <v>8.82</v>
      </c>
      <c r="E195" s="6">
        <v>5.58</v>
      </c>
      <c r="F195" s="6">
        <v>-18.39</v>
      </c>
      <c r="G195" s="6">
        <v>-21.47</v>
      </c>
    </row>
    <row r="196" spans="3:7" ht="15.5" x14ac:dyDescent="0.35">
      <c r="C196" t="s">
        <v>239</v>
      </c>
      <c r="D196" s="6">
        <v>3.4</v>
      </c>
      <c r="E196" s="6">
        <v>5.91</v>
      </c>
      <c r="F196" s="6">
        <v>-2.61</v>
      </c>
      <c r="G196" s="6">
        <v>-1.63</v>
      </c>
    </row>
    <row r="197" spans="3:7" ht="15.5" x14ac:dyDescent="0.35">
      <c r="C197" t="s">
        <v>240</v>
      </c>
      <c r="D197" s="6">
        <v>-0.9</v>
      </c>
      <c r="E197" s="6">
        <v>-1.08</v>
      </c>
      <c r="F197" s="6">
        <v>-1.23</v>
      </c>
      <c r="G197" s="6">
        <v>-0.92</v>
      </c>
    </row>
    <row r="198" spans="3:7" ht="15.5" x14ac:dyDescent="0.35">
      <c r="C198" t="s">
        <v>241</v>
      </c>
      <c r="D198" s="6">
        <v>-33.15</v>
      </c>
      <c r="E198" s="6">
        <v>-30.64</v>
      </c>
      <c r="F198" s="6">
        <v>-39.15</v>
      </c>
      <c r="G198" s="6">
        <v>-38.17</v>
      </c>
    </row>
    <row r="199" spans="3:7" ht="15.5" x14ac:dyDescent="0.35">
      <c r="C199" t="s">
        <v>242</v>
      </c>
      <c r="D199" s="5">
        <v>1000000000</v>
      </c>
      <c r="E199" s="5">
        <v>2000000000</v>
      </c>
      <c r="F199" s="5">
        <v>1000000000</v>
      </c>
      <c r="G199" s="5">
        <v>1000000000</v>
      </c>
    </row>
    <row r="200" spans="3:7" ht="15.5" x14ac:dyDescent="0.35">
      <c r="C200" t="s">
        <v>243</v>
      </c>
      <c r="D200" s="5">
        <v>6000000000</v>
      </c>
      <c r="E200" s="5">
        <v>6000000000</v>
      </c>
      <c r="F200" s="5">
        <v>6000000000</v>
      </c>
      <c r="G200" s="5">
        <v>14000000000</v>
      </c>
    </row>
    <row r="201" spans="3:7" ht="15.5" x14ac:dyDescent="0.35">
      <c r="C201" t="s">
        <v>306</v>
      </c>
      <c r="D201" s="5">
        <v>56000000000</v>
      </c>
      <c r="E201" s="5">
        <v>97000000000</v>
      </c>
      <c r="F201" s="5">
        <v>-43000000000</v>
      </c>
      <c r="G201" s="5">
        <v>-27000000000</v>
      </c>
    </row>
    <row r="202" spans="3:7" ht="15.5" x14ac:dyDescent="0.35">
      <c r="C202" t="s">
        <v>24</v>
      </c>
      <c r="D202" s="5">
        <v>8000000000</v>
      </c>
      <c r="E202" s="5">
        <v>8000000000</v>
      </c>
      <c r="F202" s="5">
        <v>8000000000</v>
      </c>
      <c r="G202" s="5">
        <v>15000000000</v>
      </c>
    </row>
    <row r="203" spans="3:7" ht="15.5" x14ac:dyDescent="0.35">
      <c r="C203" t="s">
        <v>21</v>
      </c>
      <c r="D203" s="5">
        <v>-10000000000</v>
      </c>
      <c r="E203" s="5">
        <v>-6000000000</v>
      </c>
      <c r="F203" s="5">
        <v>-3000000000</v>
      </c>
      <c r="G203" s="5">
        <v>7000000000</v>
      </c>
    </row>
    <row r="204" spans="3:7" ht="15.5" x14ac:dyDescent="0.35">
      <c r="C204" t="s">
        <v>245</v>
      </c>
      <c r="D204" s="5">
        <v>296000000000</v>
      </c>
      <c r="E204" s="5">
        <v>369000000000</v>
      </c>
      <c r="F204" s="5">
        <v>226000000000</v>
      </c>
      <c r="G204" s="5">
        <v>141000000000</v>
      </c>
    </row>
    <row r="205" spans="3:7" ht="15.5" x14ac:dyDescent="0.35">
      <c r="C205" t="s">
        <v>246</v>
      </c>
      <c r="D205" s="5">
        <v>10000000000</v>
      </c>
      <c r="E205" s="5">
        <v>36000000000</v>
      </c>
      <c r="F205" s="5">
        <v>32000000000</v>
      </c>
      <c r="G205" s="5">
        <v>25000000000</v>
      </c>
    </row>
    <row r="206" spans="3:7" ht="15.5" x14ac:dyDescent="0.35">
      <c r="C206" t="s">
        <v>247</v>
      </c>
      <c r="D206" s="5">
        <v>-1000000000</v>
      </c>
      <c r="E206" s="5">
        <v>-7000000000</v>
      </c>
      <c r="F206" s="5">
        <v>-2000000000</v>
      </c>
      <c r="G206" s="5">
        <v>-11000000000</v>
      </c>
    </row>
    <row r="207" spans="3:7" ht="15.5" x14ac:dyDescent="0.35">
      <c r="C207" t="s">
        <v>13</v>
      </c>
      <c r="D207" s="5">
        <v>10000000000</v>
      </c>
      <c r="E207" s="5">
        <v>29000000000</v>
      </c>
      <c r="F207" s="5">
        <v>30000000000</v>
      </c>
      <c r="G207" s="5">
        <v>15000000000</v>
      </c>
    </row>
    <row r="208" spans="3:7" ht="15.5" x14ac:dyDescent="0.35">
      <c r="C208" t="s">
        <v>16</v>
      </c>
      <c r="D208" s="6">
        <v>0.6</v>
      </c>
      <c r="E208" s="6">
        <v>1.77</v>
      </c>
      <c r="F208" s="6">
        <v>1.85</v>
      </c>
      <c r="G208" s="6">
        <v>0.89</v>
      </c>
    </row>
    <row r="209" spans="3:24" ht="15.5" x14ac:dyDescent="0.35">
      <c r="C209" t="s">
        <v>52</v>
      </c>
      <c r="I209" s="6">
        <v>68.42</v>
      </c>
      <c r="J209" s="6">
        <v>269.5</v>
      </c>
      <c r="K209" s="6">
        <v>-199.57</v>
      </c>
      <c r="L209" s="6">
        <v>-104.56</v>
      </c>
      <c r="M209" s="6">
        <v>-54.06</v>
      </c>
      <c r="N209" s="6">
        <v>-49.68</v>
      </c>
      <c r="O209" s="6">
        <v>-33.46</v>
      </c>
      <c r="P209" s="6">
        <v>-66.87</v>
      </c>
      <c r="Q209" s="6">
        <v>9.2100000000000009</v>
      </c>
      <c r="R209" s="6">
        <v>24.82</v>
      </c>
      <c r="S209" s="6">
        <v>-31.09</v>
      </c>
      <c r="T209" s="6">
        <v>8.74</v>
      </c>
      <c r="U209" s="6">
        <v>6.52</v>
      </c>
      <c r="V209" s="6">
        <v>4.71</v>
      </c>
      <c r="W209" s="6">
        <v>1.7</v>
      </c>
      <c r="X209" s="6">
        <v>2649.88</v>
      </c>
    </row>
    <row r="210" spans="3:24" ht="15.5" x14ac:dyDescent="0.35">
      <c r="C210" t="s">
        <v>66</v>
      </c>
      <c r="I210" s="6">
        <v>0.7</v>
      </c>
      <c r="J210" s="6">
        <v>0.02</v>
      </c>
      <c r="K210" s="6">
        <v>-0.25</v>
      </c>
      <c r="L210" s="6">
        <v>-0.48</v>
      </c>
      <c r="M210" s="6">
        <v>-0.92</v>
      </c>
      <c r="N210" s="6">
        <v>-1.01</v>
      </c>
      <c r="O210" s="6">
        <v>-2.2400000000000002</v>
      </c>
      <c r="P210" s="6">
        <v>-1.96</v>
      </c>
      <c r="Q210" s="6">
        <v>35.4</v>
      </c>
      <c r="R210" s="6">
        <v>12.01</v>
      </c>
      <c r="S210" s="6">
        <v>-8.0399999999999991</v>
      </c>
      <c r="T210" s="6">
        <v>54.69</v>
      </c>
      <c r="U210" s="6">
        <v>42.18</v>
      </c>
      <c r="V210" s="6">
        <v>118.9</v>
      </c>
      <c r="W210" s="6">
        <v>305.88</v>
      </c>
      <c r="X210" s="5">
        <v>0</v>
      </c>
    </row>
    <row r="211" spans="3:24" ht="15.5" x14ac:dyDescent="0.35">
      <c r="C211" t="s">
        <v>69</v>
      </c>
      <c r="I211" s="6">
        <v>0.83</v>
      </c>
      <c r="J211" s="6">
        <v>0.08</v>
      </c>
      <c r="K211" s="6">
        <v>0.69</v>
      </c>
      <c r="L211" s="6">
        <v>0.48</v>
      </c>
      <c r="M211" s="6">
        <v>0.45</v>
      </c>
      <c r="N211" s="6">
        <v>0.45</v>
      </c>
      <c r="O211" s="6">
        <v>0.57999999999999996</v>
      </c>
      <c r="P211" s="6">
        <v>0.9</v>
      </c>
      <c r="Q211" s="6">
        <v>1.93</v>
      </c>
      <c r="R211" s="6">
        <v>1.83</v>
      </c>
      <c r="S211" s="6">
        <v>1.95</v>
      </c>
      <c r="T211" s="6">
        <v>3.49</v>
      </c>
      <c r="U211" s="6">
        <v>2.7</v>
      </c>
      <c r="V211" s="6">
        <v>6.98</v>
      </c>
      <c r="W211" s="6">
        <v>8.1</v>
      </c>
      <c r="X211" s="5">
        <v>0</v>
      </c>
    </row>
    <row r="212" spans="3:24" ht="15.5" x14ac:dyDescent="0.35">
      <c r="C212" t="s">
        <v>248</v>
      </c>
      <c r="I212" s="5">
        <v>132120000000</v>
      </c>
      <c r="J212" s="5">
        <v>124820000000</v>
      </c>
      <c r="K212" s="5">
        <v>-166340000000</v>
      </c>
      <c r="L212" s="5">
        <v>144130000000</v>
      </c>
      <c r="M212" s="5">
        <v>245500000000</v>
      </c>
      <c r="N212" s="5">
        <v>167930000000</v>
      </c>
      <c r="O212" s="5">
        <v>60690000000</v>
      </c>
      <c r="P212" s="5">
        <v>151760000000</v>
      </c>
    </row>
    <row r="213" spans="3:24" ht="15.5" x14ac:dyDescent="0.35">
      <c r="C213" t="s">
        <v>249</v>
      </c>
      <c r="I213" s="6">
        <v>0.17649999999999999</v>
      </c>
      <c r="J213" s="6">
        <v>0.68169999999999997</v>
      </c>
      <c r="K213" s="6">
        <v>-0.41710000000000003</v>
      </c>
      <c r="L213" s="6">
        <v>-0.19399999999999998</v>
      </c>
      <c r="M213" s="6">
        <v>-0.1038</v>
      </c>
      <c r="N213" s="6">
        <v>-9.5299999999999996E-2</v>
      </c>
      <c r="O213" s="6">
        <v>-6.4299999999999996E-2</v>
      </c>
      <c r="P213" s="6">
        <v>-0.13720000000000002</v>
      </c>
      <c r="Q213" s="6">
        <v>1.9599999999999999E-2</v>
      </c>
      <c r="R213" s="6">
        <v>5.9800000000000006E-2</v>
      </c>
      <c r="S213" s="6">
        <v>-8.2500000000000004E-2</v>
      </c>
      <c r="T213" s="6">
        <v>2.3399999999999997E-2</v>
      </c>
      <c r="U213" s="6">
        <v>2.0299999999999999E-2</v>
      </c>
      <c r="V213" s="6">
        <v>2.4399999999999998E-2</v>
      </c>
      <c r="W213" s="6">
        <v>1.09E-2</v>
      </c>
      <c r="X213" s="6">
        <v>1.7000000000000001E-3</v>
      </c>
    </row>
    <row r="214" spans="3:24" ht="15.5" x14ac:dyDescent="0.35">
      <c r="C214" t="s">
        <v>250</v>
      </c>
      <c r="I214" s="6">
        <v>-26.250300000000003</v>
      </c>
      <c r="J214" s="6">
        <v>-3.7518000000000002</v>
      </c>
      <c r="K214" s="6">
        <v>0.58389999999999997</v>
      </c>
      <c r="L214" s="6">
        <v>0.78549999999999998</v>
      </c>
      <c r="M214" s="6">
        <v>0.74540000000000006</v>
      </c>
      <c r="N214" s="6">
        <v>2.3066</v>
      </c>
      <c r="O214" s="6">
        <v>-0.94340000000000002</v>
      </c>
      <c r="P214" s="6">
        <v>-0.96760000000000002</v>
      </c>
      <c r="Q214" s="6">
        <v>6.8699999999999997E-2</v>
      </c>
      <c r="R214" s="6">
        <v>0.1946</v>
      </c>
      <c r="S214" s="6">
        <v>-0.30230000000000001</v>
      </c>
      <c r="T214" s="6">
        <v>6.4699999999999994E-2</v>
      </c>
      <c r="U214" s="6">
        <v>5.16E-2</v>
      </c>
      <c r="V214" s="6">
        <v>4.36E-2</v>
      </c>
      <c r="W214" s="6">
        <v>1.6500000000000001E-2</v>
      </c>
      <c r="X214" s="6">
        <v>3.3E-3</v>
      </c>
    </row>
    <row r="215" spans="3:24" ht="15.5" x14ac:dyDescent="0.35">
      <c r="C215" t="s">
        <v>251</v>
      </c>
      <c r="I215" s="6">
        <v>1.0200000000000001E-2</v>
      </c>
      <c r="J215" s="6">
        <v>-9.7000000000000003E-3</v>
      </c>
      <c r="K215" s="6">
        <v>9.5899999999999999E-2</v>
      </c>
      <c r="L215" s="6">
        <v>-5.0499999999999996E-2</v>
      </c>
      <c r="M215" s="6">
        <v>0.74639999999999995</v>
      </c>
      <c r="N215" s="6">
        <v>4.7400000000000005E-2</v>
      </c>
      <c r="O215" s="6">
        <v>-1.0500000000000001E-2</v>
      </c>
      <c r="P215" s="6">
        <v>1.06E-2</v>
      </c>
      <c r="Q215" s="6">
        <v>0.11800000000000001</v>
      </c>
      <c r="R215" s="6">
        <v>0.14400000000000002</v>
      </c>
      <c r="S215" s="6">
        <v>0.1067</v>
      </c>
      <c r="T215" s="6">
        <v>0.15380000000000002</v>
      </c>
      <c r="U215" s="6">
        <v>0.15529999999999999</v>
      </c>
      <c r="V215" s="6">
        <v>0.11869999999999999</v>
      </c>
      <c r="W215" s="6">
        <v>8.7499999999999994E-2</v>
      </c>
      <c r="X215" s="6">
        <v>4.3799999999999999E-2</v>
      </c>
    </row>
    <row r="216" spans="3:24" ht="15.5" x14ac:dyDescent="0.35">
      <c r="C216" t="s">
        <v>252</v>
      </c>
      <c r="I216" s="6">
        <v>1.0900000000000001</v>
      </c>
      <c r="J216" s="6">
        <v>5.3</v>
      </c>
      <c r="K216" s="6">
        <v>-0.2</v>
      </c>
      <c r="L216" s="6">
        <v>0.04</v>
      </c>
      <c r="M216" s="6">
        <v>0.2</v>
      </c>
      <c r="N216" s="6">
        <v>0.08</v>
      </c>
      <c r="O216" s="6">
        <v>-0.06</v>
      </c>
      <c r="P216" s="6">
        <v>0.12</v>
      </c>
      <c r="Q216" s="6">
        <v>2.09</v>
      </c>
      <c r="R216" s="6">
        <v>1.56</v>
      </c>
      <c r="S216" s="6">
        <v>0.87</v>
      </c>
      <c r="T216" s="6">
        <v>1.35</v>
      </c>
      <c r="U216" s="6">
        <v>2.78</v>
      </c>
      <c r="V216" s="6">
        <v>1.79</v>
      </c>
      <c r="W216" s="6">
        <v>1.28</v>
      </c>
      <c r="X216" s="6">
        <v>1.5</v>
      </c>
    </row>
    <row r="217" spans="3:24" ht="15.5" x14ac:dyDescent="0.35">
      <c r="C217" t="s">
        <v>63</v>
      </c>
      <c r="I217" s="6">
        <v>-18.39</v>
      </c>
      <c r="J217" s="6">
        <v>-0.08</v>
      </c>
      <c r="K217" s="6">
        <v>-0.15</v>
      </c>
      <c r="L217" s="6">
        <v>-0.38</v>
      </c>
      <c r="M217" s="6">
        <v>-0.69</v>
      </c>
      <c r="N217" s="6">
        <v>-2.3199999999999998</v>
      </c>
      <c r="O217" s="6">
        <v>2.12</v>
      </c>
      <c r="P217" s="6">
        <v>1.9</v>
      </c>
      <c r="Q217" s="6">
        <v>2.4300000000000002</v>
      </c>
      <c r="R217" s="6">
        <v>2.34</v>
      </c>
      <c r="S217" s="6">
        <v>2.4300000000000002</v>
      </c>
      <c r="T217" s="6">
        <v>3.54</v>
      </c>
      <c r="U217" s="6">
        <v>2.1800000000000002</v>
      </c>
      <c r="V217" s="6">
        <v>5.19</v>
      </c>
      <c r="W217" s="6">
        <v>5.04</v>
      </c>
      <c r="X217" s="5">
        <v>0</v>
      </c>
    </row>
    <row r="218" spans="3:24" ht="15.5" x14ac:dyDescent="0.35">
      <c r="C218" t="s">
        <v>60</v>
      </c>
      <c r="I218" s="6">
        <v>-2.61</v>
      </c>
      <c r="J218" s="6">
        <v>-71.83</v>
      </c>
      <c r="K218" s="6">
        <v>-341.79</v>
      </c>
      <c r="L218" s="6">
        <v>-133.11000000000001</v>
      </c>
      <c r="M218" s="6">
        <v>-72.540000000000006</v>
      </c>
      <c r="N218" s="6">
        <v>-21.54</v>
      </c>
      <c r="O218" s="6">
        <v>35.46</v>
      </c>
      <c r="P218" s="6">
        <v>69.11</v>
      </c>
      <c r="Q218" s="6">
        <v>134.02000000000001</v>
      </c>
      <c r="R218" s="6">
        <v>127.53</v>
      </c>
      <c r="S218" s="6">
        <v>102.85</v>
      </c>
      <c r="T218" s="6">
        <v>135.11000000000001</v>
      </c>
      <c r="U218" s="6">
        <v>126.37</v>
      </c>
      <c r="V218" s="5">
        <v>108</v>
      </c>
      <c r="W218" s="6">
        <v>103.16</v>
      </c>
      <c r="X218" s="6">
        <v>800958.88</v>
      </c>
    </row>
    <row r="219" spans="3:24" ht="15.5" x14ac:dyDescent="0.35">
      <c r="C219" t="s">
        <v>253</v>
      </c>
      <c r="I219" s="6">
        <v>-1.23</v>
      </c>
      <c r="J219" s="6">
        <v>-0.06</v>
      </c>
      <c r="K219" s="6">
        <v>-0.13</v>
      </c>
      <c r="L219" s="6">
        <v>-0.28999999999999998</v>
      </c>
      <c r="M219" s="6">
        <v>-0.46</v>
      </c>
      <c r="N219" s="6">
        <v>-0.86</v>
      </c>
      <c r="O219" s="6">
        <v>-51.72</v>
      </c>
      <c r="P219" s="6">
        <v>4.07</v>
      </c>
      <c r="Q219" s="6">
        <v>3.36</v>
      </c>
      <c r="R219" s="6">
        <v>3.29</v>
      </c>
      <c r="S219" s="6">
        <v>3.77</v>
      </c>
      <c r="T219" s="6">
        <v>4.8499999999999996</v>
      </c>
      <c r="U219" s="6">
        <v>3.06</v>
      </c>
      <c r="V219" s="6">
        <v>8.09</v>
      </c>
      <c r="W219" s="6">
        <v>8.09</v>
      </c>
      <c r="X219" s="5">
        <v>0</v>
      </c>
    </row>
    <row r="220" spans="3:24" ht="15.5" x14ac:dyDescent="0.35">
      <c r="C220" t="s">
        <v>254</v>
      </c>
      <c r="I220" s="6">
        <v>-39.15</v>
      </c>
      <c r="J220" s="6">
        <v>-108.38</v>
      </c>
      <c r="K220" s="6">
        <v>-378.34</v>
      </c>
      <c r="L220" s="6">
        <v>-169.65</v>
      </c>
      <c r="M220" s="6">
        <v>-109.08</v>
      </c>
      <c r="N220" s="6">
        <v>-58.08</v>
      </c>
      <c r="O220" s="6">
        <v>-1.45</v>
      </c>
      <c r="P220" s="6">
        <v>32.19</v>
      </c>
      <c r="Q220" s="6">
        <v>97.11</v>
      </c>
      <c r="R220" s="6">
        <v>90.67</v>
      </c>
      <c r="S220" s="6">
        <v>66.36</v>
      </c>
      <c r="T220" s="6">
        <v>98.63</v>
      </c>
      <c r="U220" s="6">
        <v>89.89</v>
      </c>
      <c r="V220" s="6">
        <v>69.180000000000007</v>
      </c>
      <c r="W220" s="6">
        <v>64.31</v>
      </c>
      <c r="X220" s="6">
        <v>365567.26</v>
      </c>
    </row>
    <row r="221" spans="3:24" ht="15.5" x14ac:dyDescent="0.35">
      <c r="C221" t="s">
        <v>255</v>
      </c>
      <c r="I221" s="5">
        <v>1000000000</v>
      </c>
      <c r="J221" s="5">
        <v>1000000000</v>
      </c>
      <c r="K221" s="5">
        <v>3698000000000</v>
      </c>
      <c r="L221" s="5">
        <v>3773000000000</v>
      </c>
      <c r="M221" s="5">
        <v>3422000000000</v>
      </c>
      <c r="N221" s="5">
        <v>3384000000000</v>
      </c>
      <c r="O221" s="5">
        <v>3324000000000</v>
      </c>
      <c r="P221" s="5">
        <v>777000000000</v>
      </c>
      <c r="Q221" s="5">
        <v>242000000000</v>
      </c>
      <c r="R221" s="5">
        <v>219000000000</v>
      </c>
      <c r="S221" s="5">
        <v>614000000000</v>
      </c>
      <c r="T221" s="5">
        <v>577000000000</v>
      </c>
      <c r="U221" s="5">
        <v>5000000000</v>
      </c>
      <c r="V221" s="5">
        <v>4000000000</v>
      </c>
      <c r="W221" s="5">
        <v>423000000000</v>
      </c>
      <c r="X221" s="5">
        <v>4000000000</v>
      </c>
    </row>
    <row r="222" spans="3:24" ht="15.5" x14ac:dyDescent="0.35">
      <c r="C222" t="s">
        <v>256</v>
      </c>
      <c r="I222" s="5">
        <v>6000000000</v>
      </c>
      <c r="J222" s="5">
        <v>8000000000</v>
      </c>
      <c r="K222" s="5">
        <v>11000000000</v>
      </c>
      <c r="L222" s="5">
        <v>6000000000</v>
      </c>
      <c r="M222" s="5">
        <v>3000000000</v>
      </c>
      <c r="N222" s="5">
        <v>3000000000</v>
      </c>
      <c r="O222" s="5">
        <v>5000000000</v>
      </c>
      <c r="P222" s="5">
        <v>2681000000000</v>
      </c>
      <c r="Q222" s="5">
        <v>3101000000000</v>
      </c>
      <c r="R222" s="5">
        <v>2998000000000</v>
      </c>
      <c r="S222" s="5">
        <v>2405000000000</v>
      </c>
      <c r="T222" s="5">
        <v>2332000000000</v>
      </c>
      <c r="U222" s="5">
        <v>2757000000000</v>
      </c>
      <c r="V222" s="5">
        <v>871000000000</v>
      </c>
      <c r="W222" s="5">
        <v>79000000000</v>
      </c>
      <c r="X222" s="5">
        <v>593000000000</v>
      </c>
    </row>
    <row r="223" spans="3:24" ht="15.5" x14ac:dyDescent="0.35">
      <c r="C223" t="s">
        <v>26</v>
      </c>
      <c r="I223" s="5">
        <v>8000000000</v>
      </c>
      <c r="J223" s="5">
        <v>9000000000</v>
      </c>
      <c r="K223" s="5">
        <v>3708000000000</v>
      </c>
      <c r="L223" s="5">
        <v>3778000000000</v>
      </c>
      <c r="M223" s="5">
        <v>3425000000000</v>
      </c>
      <c r="N223" s="5">
        <v>3387000000000</v>
      </c>
      <c r="O223" s="5">
        <v>3329000000000</v>
      </c>
      <c r="P223" s="5">
        <v>3458000000000</v>
      </c>
      <c r="Q223" s="5">
        <v>3344000000000</v>
      </c>
      <c r="R223" s="5">
        <v>3217000000000</v>
      </c>
      <c r="S223" s="5">
        <v>3019000000000</v>
      </c>
      <c r="T223" s="5">
        <v>2909000000000</v>
      </c>
      <c r="U223" s="5">
        <v>2762000000000</v>
      </c>
      <c r="V223" s="5">
        <v>875000000000</v>
      </c>
      <c r="W223" s="5">
        <v>501000000000</v>
      </c>
      <c r="X223" s="5">
        <v>597000000000</v>
      </c>
    </row>
    <row r="224" spans="3:24" ht="15.5" x14ac:dyDescent="0.35">
      <c r="C224" t="s">
        <v>23</v>
      </c>
      <c r="I224" s="5">
        <v>-3000000000</v>
      </c>
      <c r="J224" s="5">
        <v>-8000000000</v>
      </c>
      <c r="K224" s="5">
        <v>3681000000000</v>
      </c>
      <c r="L224" s="5">
        <v>3765000000000</v>
      </c>
      <c r="M224" s="5">
        <v>3408000000000</v>
      </c>
      <c r="N224" s="5">
        <v>3348000000000</v>
      </c>
      <c r="O224" s="5">
        <v>3306000000000</v>
      </c>
      <c r="P224" s="5">
        <v>3426000000000</v>
      </c>
      <c r="Q224" s="5">
        <v>3263000000000</v>
      </c>
      <c r="R224" s="5">
        <v>3179000000000</v>
      </c>
      <c r="S224" s="5">
        <v>2954000000000</v>
      </c>
      <c r="T224" s="5">
        <v>2447000000000</v>
      </c>
      <c r="U224" s="5">
        <v>1946000000000</v>
      </c>
      <c r="V224" s="5">
        <v>320000000000</v>
      </c>
      <c r="W224" s="5">
        <v>-61000000000</v>
      </c>
      <c r="X224" s="5">
        <v>171000000000</v>
      </c>
    </row>
    <row r="225" spans="2:24" ht="15.5" x14ac:dyDescent="0.35">
      <c r="C225" t="s">
        <v>257</v>
      </c>
      <c r="I225" s="5">
        <v>226000000000</v>
      </c>
      <c r="J225" s="5">
        <v>-3108000000000</v>
      </c>
      <c r="K225" s="5">
        <v>-9825000000000</v>
      </c>
      <c r="L225" s="5">
        <v>-6646000000000</v>
      </c>
      <c r="M225" s="5">
        <v>-4935000000000</v>
      </c>
      <c r="N225" s="5">
        <v>-4051000000000</v>
      </c>
      <c r="O225" s="5">
        <v>-2694000000000</v>
      </c>
      <c r="P225" s="5">
        <v>482000000000</v>
      </c>
      <c r="Q225" s="5">
        <v>1953000000000</v>
      </c>
      <c r="R225" s="5">
        <v>1700000000000</v>
      </c>
      <c r="S225" s="5">
        <v>610000000000</v>
      </c>
      <c r="T225" s="5">
        <v>2003000000000</v>
      </c>
      <c r="U225" s="5">
        <v>2138000000000</v>
      </c>
      <c r="V225" s="5">
        <v>974000000000</v>
      </c>
      <c r="W225" s="5">
        <v>486000000000</v>
      </c>
      <c r="X225" s="5">
        <v>557000000000</v>
      </c>
    </row>
    <row r="226" spans="2:24" ht="15.5" x14ac:dyDescent="0.35">
      <c r="C226" t="s">
        <v>258</v>
      </c>
      <c r="I226" s="5">
        <v>91000000000</v>
      </c>
      <c r="J226" s="5">
        <v>15000000000</v>
      </c>
      <c r="K226" s="5">
        <v>39000000000</v>
      </c>
      <c r="L226" s="5">
        <v>82000000000</v>
      </c>
      <c r="M226" s="5">
        <v>47000000000</v>
      </c>
      <c r="N226" s="5">
        <v>122000000000</v>
      </c>
      <c r="O226" s="5">
        <v>52000000000</v>
      </c>
      <c r="P226" s="5">
        <v>179000000000</v>
      </c>
      <c r="Q226" s="5">
        <v>183000000000</v>
      </c>
      <c r="R226" s="5">
        <v>89000000000</v>
      </c>
      <c r="S226" s="5">
        <v>849000000000</v>
      </c>
      <c r="T226" s="5">
        <v>648000000000</v>
      </c>
      <c r="U226" s="5">
        <v>-639000000000</v>
      </c>
      <c r="V226" s="5">
        <v>190000000000</v>
      </c>
      <c r="W226" s="5">
        <v>-7000000000</v>
      </c>
      <c r="X226" s="5">
        <v>-3000000000</v>
      </c>
    </row>
    <row r="227" spans="2:24" ht="15.5" x14ac:dyDescent="0.35">
      <c r="C227" t="s">
        <v>259</v>
      </c>
      <c r="I227" s="5">
        <v>-17000000000</v>
      </c>
      <c r="J227" s="5">
        <v>-17000000000</v>
      </c>
      <c r="K227" s="5">
        <v>-26000000000</v>
      </c>
      <c r="L227" s="5">
        <v>-96000000000</v>
      </c>
      <c r="M227" s="5">
        <v>-76000000000</v>
      </c>
      <c r="N227" s="5">
        <v>-27000000000</v>
      </c>
      <c r="O227" s="5">
        <v>-51000000000</v>
      </c>
      <c r="P227" s="5">
        <v>-97000000000</v>
      </c>
      <c r="Q227" s="5">
        <v>-109000000000</v>
      </c>
      <c r="R227" s="5">
        <v>-128000000000</v>
      </c>
      <c r="S227" s="5">
        <v>-955000000000</v>
      </c>
      <c r="T227" s="5">
        <v>-633000000000</v>
      </c>
      <c r="U227" s="5">
        <v>-890000000000</v>
      </c>
      <c r="V227" s="5">
        <v>-129000000000</v>
      </c>
      <c r="W227" s="5">
        <v>-159000000000</v>
      </c>
      <c r="X227" s="5">
        <v>-66000000000</v>
      </c>
    </row>
    <row r="228" spans="2:24" ht="15.5" x14ac:dyDescent="0.35">
      <c r="C228" t="s">
        <v>15</v>
      </c>
      <c r="I228" s="5">
        <v>74000000000</v>
      </c>
      <c r="J228" s="5">
        <v>-2000000000</v>
      </c>
      <c r="K228" s="5">
        <v>13000000000</v>
      </c>
      <c r="L228" s="5">
        <v>-14000000000</v>
      </c>
      <c r="M228" s="5">
        <v>-29000000000</v>
      </c>
      <c r="N228" s="5">
        <v>95000000000</v>
      </c>
      <c r="O228" s="5">
        <v>1000000000</v>
      </c>
      <c r="P228" s="5">
        <v>82000000000</v>
      </c>
      <c r="Q228" s="5">
        <v>74000000000</v>
      </c>
      <c r="R228" s="5">
        <v>-39000000000</v>
      </c>
      <c r="S228" s="5">
        <v>-106000000000</v>
      </c>
      <c r="T228" s="5">
        <v>15000000000</v>
      </c>
      <c r="U228" s="5">
        <v>-1529000000000</v>
      </c>
      <c r="V228" s="5">
        <v>60000000000</v>
      </c>
      <c r="W228" s="5">
        <v>-166000000000</v>
      </c>
      <c r="X228" s="5">
        <v>-69000000000</v>
      </c>
    </row>
    <row r="229" spans="2:24" ht="15.5" x14ac:dyDescent="0.35">
      <c r="C229" t="s">
        <v>17</v>
      </c>
      <c r="I229" s="6">
        <v>4.47</v>
      </c>
      <c r="J229" s="6">
        <v>-0.1</v>
      </c>
      <c r="K229" s="6">
        <v>0.77</v>
      </c>
      <c r="L229" s="6">
        <v>-0.84</v>
      </c>
      <c r="M229" s="6">
        <v>-1.74</v>
      </c>
      <c r="N229" s="6">
        <v>5.78</v>
      </c>
      <c r="O229" s="6">
        <v>0.05</v>
      </c>
      <c r="P229" s="6">
        <v>4.9800000000000004</v>
      </c>
      <c r="Q229" s="6">
        <v>4.47</v>
      </c>
      <c r="R229" s="6">
        <v>-2.35</v>
      </c>
      <c r="S229" s="6">
        <v>-6.42</v>
      </c>
      <c r="T229" s="6">
        <v>0.91</v>
      </c>
      <c r="U229" s="6">
        <v>-92.86</v>
      </c>
      <c r="V229" s="6">
        <v>3.9</v>
      </c>
      <c r="W229" s="6">
        <v>-10.75</v>
      </c>
      <c r="X229" s="6">
        <v>-50212.24</v>
      </c>
    </row>
    <row r="231" spans="2:24" ht="15.5" x14ac:dyDescent="0.35">
      <c r="B231" t="s">
        <v>260</v>
      </c>
      <c r="C231" t="s">
        <v>261</v>
      </c>
      <c r="D231" s="5">
        <v>-75000000000</v>
      </c>
      <c r="E231" s="5">
        <v>140000000000</v>
      </c>
      <c r="F231" s="5">
        <v>-29000000000</v>
      </c>
      <c r="G231" s="5">
        <v>-37000000000</v>
      </c>
      <c r="H231" s="5">
        <v>131000000000</v>
      </c>
      <c r="I231" s="5">
        <v>1127000000000</v>
      </c>
      <c r="J231" s="5">
        <v>4437000000000</v>
      </c>
      <c r="K231" s="5">
        <v>-3286000000000</v>
      </c>
      <c r="L231" s="5">
        <v>-1721000000000</v>
      </c>
      <c r="M231" s="5">
        <v>-890000000000</v>
      </c>
      <c r="N231" s="5">
        <v>-818000000000</v>
      </c>
      <c r="O231" s="5">
        <v>-551000000000</v>
      </c>
      <c r="P231" s="5">
        <v>-1101000000000</v>
      </c>
      <c r="Q231" s="5">
        <v>152000000000</v>
      </c>
    </row>
    <row r="232" spans="2:24" ht="15.5" x14ac:dyDescent="0.35">
      <c r="C232" t="s">
        <v>51</v>
      </c>
      <c r="D232" s="6">
        <v>-4.53</v>
      </c>
      <c r="E232" s="6">
        <v>8.52</v>
      </c>
      <c r="F232" s="6">
        <v>-1.78</v>
      </c>
      <c r="G232" s="6">
        <v>-2.2599999999999998</v>
      </c>
      <c r="H232" s="6">
        <v>7.97</v>
      </c>
      <c r="I232" s="6">
        <v>68.42</v>
      </c>
      <c r="J232" s="6">
        <v>269.5</v>
      </c>
      <c r="K232" s="6">
        <v>-199.57</v>
      </c>
      <c r="L232" s="6">
        <v>-104.56</v>
      </c>
      <c r="M232" s="6">
        <v>-54.06</v>
      </c>
      <c r="N232" s="6">
        <v>-49.68</v>
      </c>
      <c r="O232" s="6">
        <v>-33.46</v>
      </c>
      <c r="P232" s="6">
        <v>-66.87</v>
      </c>
      <c r="Q232" s="6">
        <v>9.2100000000000009</v>
      </c>
    </row>
    <row r="233" spans="2:24" ht="15.5" x14ac:dyDescent="0.35">
      <c r="C233" t="s">
        <v>262</v>
      </c>
      <c r="D233" s="5">
        <v>207000000000</v>
      </c>
      <c r="E233" s="5">
        <v>234000000000</v>
      </c>
      <c r="F233" s="5">
        <v>241000000000</v>
      </c>
      <c r="G233" s="5">
        <v>236000000000</v>
      </c>
      <c r="H233" s="5">
        <v>883000000000</v>
      </c>
      <c r="I233" s="5">
        <v>954000000000</v>
      </c>
      <c r="J233" s="5">
        <v>1215000000000</v>
      </c>
      <c r="K233" s="5">
        <v>1197000000000</v>
      </c>
      <c r="L233" s="5">
        <v>1699000000000</v>
      </c>
      <c r="M233" s="5">
        <v>1812000000000</v>
      </c>
      <c r="N233" s="5">
        <v>1831000000000</v>
      </c>
      <c r="O233" s="5">
        <v>2118000000000</v>
      </c>
      <c r="P233" s="5">
        <v>2400000000000</v>
      </c>
      <c r="Q233" s="5">
        <v>2775000000000</v>
      </c>
    </row>
    <row r="234" spans="2:24" ht="15.5" x14ac:dyDescent="0.35">
      <c r="C234" t="s">
        <v>344</v>
      </c>
      <c r="I234" s="6">
        <v>4.3899999999999997</v>
      </c>
    </row>
    <row r="235" spans="2:24" ht="15.5" x14ac:dyDescent="0.35">
      <c r="C235" t="s">
        <v>345</v>
      </c>
      <c r="I235" s="6">
        <v>-637.14</v>
      </c>
    </row>
    <row r="236" spans="2:24" ht="15.5" x14ac:dyDescent="0.35">
      <c r="C236" t="s">
        <v>263</v>
      </c>
      <c r="I236" s="6">
        <v>6.95</v>
      </c>
    </row>
    <row r="237" spans="2:24" ht="15.5" x14ac:dyDescent="0.35">
      <c r="C237" t="s">
        <v>346</v>
      </c>
      <c r="I237" s="6">
        <v>-1.6000000000000001E-3</v>
      </c>
    </row>
    <row r="238" spans="2:24" ht="15.5" x14ac:dyDescent="0.35">
      <c r="C238" t="s">
        <v>347</v>
      </c>
      <c r="I238" s="6">
        <v>0.63</v>
      </c>
    </row>
    <row r="239" spans="2:24" ht="15.5" x14ac:dyDescent="0.35">
      <c r="C239" t="s">
        <v>348</v>
      </c>
      <c r="I239" s="6">
        <v>10.3</v>
      </c>
    </row>
    <row r="240" spans="2:24" ht="15.5" x14ac:dyDescent="0.35">
      <c r="C240" t="s">
        <v>349</v>
      </c>
      <c r="I240" s="6">
        <v>5.52</v>
      </c>
    </row>
    <row r="241" spans="3:9" ht="15.5" x14ac:dyDescent="0.35">
      <c r="C241" t="s">
        <v>350</v>
      </c>
      <c r="I241" s="6">
        <v>6.87</v>
      </c>
    </row>
    <row r="242" spans="3:9" ht="15.5" x14ac:dyDescent="0.35">
      <c r="C242" t="s">
        <v>351</v>
      </c>
      <c r="I242" s="6">
        <v>40.21</v>
      </c>
    </row>
    <row r="243" spans="3:9" ht="15.5" x14ac:dyDescent="0.35">
      <c r="C243" t="s">
        <v>264</v>
      </c>
      <c r="I243" s="6">
        <v>7.82</v>
      </c>
    </row>
    <row r="244" spans="3:9" ht="15.5" x14ac:dyDescent="0.35">
      <c r="C244" t="s">
        <v>352</v>
      </c>
      <c r="I244" s="6">
        <v>-0.05</v>
      </c>
    </row>
    <row r="245" spans="3:9" ht="15.5" x14ac:dyDescent="0.35">
      <c r="C245" t="s">
        <v>353</v>
      </c>
      <c r="I245" s="6">
        <v>7.97</v>
      </c>
    </row>
    <row r="246" spans="3:9" ht="15.5" x14ac:dyDescent="0.35">
      <c r="C246" t="s">
        <v>354</v>
      </c>
      <c r="I246" s="6">
        <v>55.75</v>
      </c>
    </row>
    <row r="247" spans="3:9" ht="15.5" x14ac:dyDescent="0.35">
      <c r="C247" t="s">
        <v>355</v>
      </c>
      <c r="D247" s="6">
        <v>1.08</v>
      </c>
    </row>
    <row r="248" spans="3:9" ht="15.5" x14ac:dyDescent="0.35">
      <c r="C248" t="s">
        <v>356</v>
      </c>
      <c r="I248" s="6">
        <v>3.4</v>
      </c>
    </row>
    <row r="249" spans="3:9" ht="15.5" x14ac:dyDescent="0.35">
      <c r="C249" t="s">
        <v>357</v>
      </c>
      <c r="I249" s="6">
        <v>5.0999999999999996</v>
      </c>
    </row>
    <row r="250" spans="3:9" ht="15.5" x14ac:dyDescent="0.35">
      <c r="C250" t="s">
        <v>265</v>
      </c>
      <c r="D250" s="6">
        <v>1.1399999999999999</v>
      </c>
    </row>
    <row r="251" spans="3:9" ht="15.5" x14ac:dyDescent="0.35">
      <c r="C251" t="s">
        <v>266</v>
      </c>
      <c r="D251" s="6">
        <v>1.1399999999999999</v>
      </c>
    </row>
    <row r="252" spans="3:9" ht="15.5" x14ac:dyDescent="0.35">
      <c r="C252" t="s">
        <v>267</v>
      </c>
      <c r="D252" s="6">
        <v>0.02</v>
      </c>
    </row>
    <row r="253" spans="3:9" ht="15.5" x14ac:dyDescent="0.35">
      <c r="C253" t="s">
        <v>268</v>
      </c>
      <c r="D253" s="6">
        <v>0.01</v>
      </c>
    </row>
    <row r="254" spans="3:9" ht="15.5" x14ac:dyDescent="0.35">
      <c r="C254" t="s">
        <v>269</v>
      </c>
      <c r="D254" s="6">
        <v>11.78</v>
      </c>
    </row>
    <row r="255" spans="3:9" ht="15.5" x14ac:dyDescent="0.35">
      <c r="C255" t="s">
        <v>271</v>
      </c>
      <c r="D255" s="6">
        <v>113.29</v>
      </c>
    </row>
    <row r="256" spans="3:9" ht="15.5" x14ac:dyDescent="0.35">
      <c r="C256" t="s">
        <v>272</v>
      </c>
      <c r="I256" s="6">
        <v>1.22</v>
      </c>
    </row>
    <row r="257" spans="3:9" ht="15.5" x14ac:dyDescent="0.35">
      <c r="C257" t="s">
        <v>13</v>
      </c>
      <c r="D257" s="5">
        <v>10000000000</v>
      </c>
    </row>
    <row r="258" spans="3:9" ht="15.5" x14ac:dyDescent="0.35">
      <c r="C258" t="s">
        <v>358</v>
      </c>
      <c r="I258" s="6">
        <v>-1.0900000000000001</v>
      </c>
    </row>
    <row r="259" spans="3:9" ht="15.5" x14ac:dyDescent="0.35">
      <c r="C259" t="s">
        <v>273</v>
      </c>
      <c r="I259" s="6">
        <v>-1E-4</v>
      </c>
    </row>
    <row r="260" spans="3:9" ht="15.5" x14ac:dyDescent="0.35">
      <c r="C260" t="s">
        <v>274</v>
      </c>
      <c r="I260" s="6">
        <v>-1.6200000000000003E-2</v>
      </c>
    </row>
    <row r="261" spans="3:9" ht="15.5" x14ac:dyDescent="0.35">
      <c r="C261" t="s">
        <v>275</v>
      </c>
      <c r="I261" s="6">
        <v>5.8999999999999999E-3</v>
      </c>
    </row>
    <row r="262" spans="3:9" ht="15.5" x14ac:dyDescent="0.35">
      <c r="C262" t="s">
        <v>359</v>
      </c>
      <c r="I262" s="6">
        <v>7.2400000000000006E-2</v>
      </c>
    </row>
    <row r="263" spans="3:9" ht="15.5" x14ac:dyDescent="0.35">
      <c r="C263" t="s">
        <v>276</v>
      </c>
      <c r="D263" s="6">
        <v>116.19</v>
      </c>
    </row>
    <row r="264" spans="3:9" ht="15.5" x14ac:dyDescent="0.35">
      <c r="C264" t="s">
        <v>278</v>
      </c>
      <c r="D264" s="6">
        <v>262.97000000000003</v>
      </c>
    </row>
    <row r="265" spans="3:9" ht="15.5" x14ac:dyDescent="0.35">
      <c r="C265" t="s">
        <v>280</v>
      </c>
      <c r="D265" s="6">
        <v>0.78</v>
      </c>
    </row>
    <row r="266" spans="3:9" ht="15.5" x14ac:dyDescent="0.35">
      <c r="C266" t="s">
        <v>281</v>
      </c>
      <c r="I266" s="6">
        <v>0.14000000000000001</v>
      </c>
    </row>
    <row r="267" spans="3:9" ht="15.5" x14ac:dyDescent="0.35">
      <c r="C267" t="s">
        <v>47</v>
      </c>
      <c r="I267" s="5">
        <v>576000000000</v>
      </c>
    </row>
    <row r="268" spans="3:9" ht="15.5" x14ac:dyDescent="0.35">
      <c r="C268" t="s">
        <v>283</v>
      </c>
      <c r="I268" s="5">
        <v>1006000000000</v>
      </c>
    </row>
    <row r="269" spans="3:9" ht="15.5" x14ac:dyDescent="0.35">
      <c r="C269" t="s">
        <v>284</v>
      </c>
      <c r="I269" s="5">
        <v>16460000000</v>
      </c>
    </row>
    <row r="270" spans="3:9" ht="15.5" x14ac:dyDescent="0.35">
      <c r="C270" t="s">
        <v>285</v>
      </c>
      <c r="I270" s="6">
        <v>0.55130000000000001</v>
      </c>
    </row>
    <row r="271" spans="3:9" ht="15.5" x14ac:dyDescent="0.35">
      <c r="C271" t="s">
        <v>286</v>
      </c>
      <c r="D271" s="6">
        <v>0.59810000000000008</v>
      </c>
    </row>
    <row r="272" spans="3:9" ht="15.5" x14ac:dyDescent="0.35">
      <c r="C272" t="s">
        <v>287</v>
      </c>
      <c r="D272" s="6">
        <v>-9.3699999999999992E-2</v>
      </c>
    </row>
    <row r="273" spans="3:9" ht="15.5" x14ac:dyDescent="0.35">
      <c r="C273" t="s">
        <v>288</v>
      </c>
      <c r="D273" s="6">
        <v>-0.3599</v>
      </c>
    </row>
    <row r="274" spans="3:9" ht="15.5" x14ac:dyDescent="0.35">
      <c r="C274" t="s">
        <v>453</v>
      </c>
      <c r="D274" s="6">
        <v>-1.6200000000000003E-2</v>
      </c>
    </row>
    <row r="275" spans="3:9" ht="15.5" x14ac:dyDescent="0.35">
      <c r="C275" t="s">
        <v>289</v>
      </c>
      <c r="D275" s="6">
        <v>-8.6999999999999994E-2</v>
      </c>
    </row>
    <row r="276" spans="3:9" ht="15.5" x14ac:dyDescent="0.35">
      <c r="C276" t="s">
        <v>360</v>
      </c>
      <c r="D276" s="6">
        <v>-1.0567</v>
      </c>
    </row>
    <row r="277" spans="3:9" ht="15.5" x14ac:dyDescent="0.35">
      <c r="C277" t="s">
        <v>293</v>
      </c>
      <c r="I277" s="5">
        <v>6</v>
      </c>
    </row>
    <row r="278" spans="3:9" ht="15.5" x14ac:dyDescent="0.35">
      <c r="C278" t="s">
        <v>294</v>
      </c>
      <c r="I278" s="6">
        <v>0.47</v>
      </c>
    </row>
    <row r="279" spans="3:9" ht="15.5" x14ac:dyDescent="0.35">
      <c r="C279" t="s">
        <v>295</v>
      </c>
      <c r="I279" s="6">
        <v>0.41</v>
      </c>
    </row>
    <row r="280" spans="3:9" ht="15.5" x14ac:dyDescent="0.35">
      <c r="C280" t="s">
        <v>458</v>
      </c>
      <c r="I280" s="6">
        <v>0.99</v>
      </c>
    </row>
    <row r="281" spans="3:9" ht="15.5" x14ac:dyDescent="0.35">
      <c r="C281" t="s">
        <v>296</v>
      </c>
      <c r="I281" s="6">
        <v>0.01</v>
      </c>
    </row>
    <row r="282" spans="3:9" ht="15.5" x14ac:dyDescent="0.35">
      <c r="C282" t="s">
        <v>361</v>
      </c>
      <c r="I282" s="6">
        <v>0.69</v>
      </c>
    </row>
    <row r="283" spans="3:9" ht="15.5" x14ac:dyDescent="0.35">
      <c r="C283" t="s">
        <v>297</v>
      </c>
      <c r="I283" s="6">
        <v>0.06</v>
      </c>
    </row>
    <row r="284" spans="3:9" ht="15.5" x14ac:dyDescent="0.35">
      <c r="C284" t="s">
        <v>298</v>
      </c>
      <c r="I284" s="6">
        <v>0.28000000000000003</v>
      </c>
    </row>
    <row r="285" spans="3:9" ht="15.5" x14ac:dyDescent="0.35">
      <c r="C285" t="s">
        <v>299</v>
      </c>
      <c r="I285" s="5">
        <v>918000000000</v>
      </c>
    </row>
    <row r="286" spans="3:9" ht="15.5" x14ac:dyDescent="0.35">
      <c r="C286" t="s">
        <v>300</v>
      </c>
      <c r="I286" s="5">
        <v>566000000000</v>
      </c>
    </row>
    <row r="287" spans="3:9" ht="15.5" x14ac:dyDescent="0.35">
      <c r="C287" t="s">
        <v>301</v>
      </c>
      <c r="I287" s="5">
        <v>129000000000</v>
      </c>
    </row>
    <row r="288" spans="3:9" ht="15.5" x14ac:dyDescent="0.35">
      <c r="C288" t="s">
        <v>302</v>
      </c>
      <c r="I288" s="5">
        <v>-1000000000</v>
      </c>
    </row>
    <row r="289" spans="3:9" ht="15.5" x14ac:dyDescent="0.35">
      <c r="C289" t="s">
        <v>303</v>
      </c>
      <c r="D289" s="5">
        <v>18000000000</v>
      </c>
    </row>
    <row r="290" spans="3:9" ht="15.5" x14ac:dyDescent="0.35">
      <c r="C290" t="s">
        <v>304</v>
      </c>
      <c r="D290" s="5">
        <v>6339000000000</v>
      </c>
    </row>
    <row r="291" spans="3:9" ht="15.5" x14ac:dyDescent="0.35">
      <c r="C291" t="s">
        <v>305</v>
      </c>
      <c r="D291" s="5">
        <v>5843000000000</v>
      </c>
    </row>
    <row r="292" spans="3:9" ht="15.5" x14ac:dyDescent="0.35">
      <c r="C292" t="s">
        <v>245</v>
      </c>
      <c r="D292" s="5">
        <v>296000000000</v>
      </c>
    </row>
    <row r="293" spans="3:9" ht="15.5" x14ac:dyDescent="0.35">
      <c r="C293" t="s">
        <v>306</v>
      </c>
      <c r="I293" s="5">
        <v>56000000000</v>
      </c>
    </row>
    <row r="294" spans="3:9" ht="15.5" x14ac:dyDescent="0.35">
      <c r="C294" t="s">
        <v>243</v>
      </c>
      <c r="D294" s="5">
        <v>6000000000</v>
      </c>
    </row>
    <row r="295" spans="3:9" ht="15.5" x14ac:dyDescent="0.35">
      <c r="C295" t="s">
        <v>242</v>
      </c>
      <c r="D295" s="5">
        <v>1000000000</v>
      </c>
    </row>
    <row r="296" spans="3:9" ht="15.5" x14ac:dyDescent="0.35">
      <c r="C296" t="s">
        <v>24</v>
      </c>
      <c r="D296" s="5">
        <v>8000000000</v>
      </c>
    </row>
    <row r="297" spans="3:9" ht="15.5" x14ac:dyDescent="0.35">
      <c r="C297" t="s">
        <v>21</v>
      </c>
      <c r="D297" s="5">
        <v>-10000000000</v>
      </c>
    </row>
    <row r="298" spans="3:9" ht="15.5" x14ac:dyDescent="0.35">
      <c r="C298" t="s">
        <v>244</v>
      </c>
      <c r="I298" s="5">
        <v>496000000000</v>
      </c>
    </row>
    <row r="299" spans="3:9" ht="15.5" x14ac:dyDescent="0.35">
      <c r="C299" t="s">
        <v>307</v>
      </c>
      <c r="I299" s="5">
        <v>104000000000</v>
      </c>
    </row>
    <row r="300" spans="3:9" ht="15.5" x14ac:dyDescent="0.35">
      <c r="C300" t="s">
        <v>308</v>
      </c>
      <c r="I300" s="5">
        <v>-20000000000</v>
      </c>
    </row>
    <row r="301" spans="3:9" ht="15.5" x14ac:dyDescent="0.35">
      <c r="C301" t="s">
        <v>309</v>
      </c>
      <c r="I301" s="5">
        <v>48000000000</v>
      </c>
    </row>
    <row r="302" spans="3:9" ht="15.5" x14ac:dyDescent="0.35">
      <c r="C302" t="s">
        <v>310</v>
      </c>
      <c r="I302" s="5">
        <v>-20000000000</v>
      </c>
    </row>
    <row r="303" spans="3:9" ht="15.5" x14ac:dyDescent="0.35">
      <c r="C303" t="s">
        <v>311</v>
      </c>
      <c r="I303" s="5">
        <v>84000000000</v>
      </c>
    </row>
  </sheetData>
  <pageMargins left="0.7" right="0.7" top="0.75" bottom="0.75" header="0.3" footer="0.3"/>
  <ignoredErrors>
    <ignoredError sqref="A1:X304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32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1044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1045</v>
      </c>
      <c r="D2" s="2" vm="49">
        <f ca="1">IFERROR(_xlfn.STOCKHISTORY("XIDX:" &amp; $C$1, D3, , 0, 0, 1), "Libur")</f>
        <v>192</v>
      </c>
      <c r="E2" s="2" vm="2">
        <f ca="1">IFERROR(_xlfn.STOCKHISTORY("XIDX:" &amp; $C$1, E3, , 0, 0, 1), "Libur")</f>
        <v>198</v>
      </c>
      <c r="H2" s="2" vm="2">
        <f ca="1">IFERROR(INDEX(D2:G2,COUNT(D2:G2)),"")</f>
        <v>198</v>
      </c>
      <c r="I2" s="2" vm="210">
        <f t="shared" ref="I2:Z2" ca="1" si="0">IFERROR(_xlfn.STOCKHISTORY("XIDX:" &amp; $C$1, I1, , 0, 0, 1), "Libur")</f>
        <v>254</v>
      </c>
      <c r="J2" s="2" vm="211">
        <f t="shared" ca="1" si="0"/>
        <v>230</v>
      </c>
      <c r="K2" s="2" vm="54">
        <f t="shared" ca="1" si="0"/>
        <v>220</v>
      </c>
      <c r="L2" s="2" vm="212">
        <f t="shared" ca="1" si="0"/>
        <v>139</v>
      </c>
      <c r="M2" s="2" vm="213">
        <f t="shared" ca="1" si="0"/>
        <v>180</v>
      </c>
      <c r="N2" s="2" vm="39">
        <f t="shared" ca="1" si="0"/>
        <v>236</v>
      </c>
      <c r="O2" s="2" vm="214">
        <f t="shared" ca="1" si="0"/>
        <v>402</v>
      </c>
      <c r="P2" s="2" vm="57">
        <f t="shared" ca="1" si="0"/>
        <v>300</v>
      </c>
      <c r="Q2" s="2" vm="215">
        <f t="shared" ca="1" si="0"/>
        <v>312</v>
      </c>
      <c r="R2" s="2" vm="216">
        <f t="shared" ca="1" si="0"/>
        <v>293</v>
      </c>
      <c r="S2" s="2" t="str">
        <f t="shared" ca="1" si="0"/>
        <v>Libur</v>
      </c>
      <c r="T2" s="2" vm="217">
        <f t="shared" ca="1" si="0"/>
        <v>159</v>
      </c>
      <c r="U2" s="2" vm="218">
        <f t="shared" ca="1" si="0"/>
        <v>148</v>
      </c>
      <c r="V2" s="2" t="str">
        <f t="shared" ca="1" si="0"/>
        <v>Libur</v>
      </c>
      <c r="W2" s="2" vm="182">
        <f t="shared" ca="1" si="0"/>
        <v>164</v>
      </c>
      <c r="X2" s="2" vm="219">
        <f t="shared" ca="1" si="0"/>
        <v>90</v>
      </c>
      <c r="Y2" s="2" t="str">
        <f t="shared" ca="1" si="0"/>
        <v>Libur</v>
      </c>
      <c r="Z2" s="2" vm="220">
        <f t="shared" ca="1" si="0"/>
        <v>60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642655146267</v>
      </c>
      <c r="E4" s="2">
        <f>IFERROR(INDEX(E51:E500,MATCH($C$4,$C$51:$C$500,0)),"")</f>
        <v>539739863040</v>
      </c>
      <c r="H4" s="2">
        <f>IFERROR(SUM(D4:G4)*(4/MAX(1,COUNT(D4:G4))),"")</f>
        <v>2364790018614</v>
      </c>
      <c r="I4" s="2">
        <f t="shared" ref="I4:Z4" si="1">IFERROR(INDEX(I51:I500,MATCH($C$4,$C$51:$C$500,0)),"")</f>
        <v>1988107966787</v>
      </c>
      <c r="J4" s="2">
        <f t="shared" si="1"/>
        <v>1879353267138</v>
      </c>
      <c r="K4" s="2">
        <f t="shared" si="1"/>
        <v>3055441987857</v>
      </c>
      <c r="L4" s="2">
        <f t="shared" si="1"/>
        <v>2628553150836</v>
      </c>
      <c r="M4" s="2">
        <f t="shared" si="1"/>
        <v>1710091470427</v>
      </c>
      <c r="N4" s="2">
        <f t="shared" si="1"/>
        <v>1834162436964</v>
      </c>
      <c r="O4" s="2">
        <f t="shared" si="1"/>
        <v>2669686185127</v>
      </c>
      <c r="P4" s="2">
        <f t="shared" si="1"/>
        <v>2684419276973</v>
      </c>
      <c r="Q4" s="2">
        <f t="shared" si="1"/>
        <v>2258316807862</v>
      </c>
      <c r="R4" s="2">
        <f t="shared" si="1"/>
        <v>2022350276358</v>
      </c>
      <c r="S4" s="2">
        <f t="shared" si="1"/>
        <v>1597736461981</v>
      </c>
      <c r="T4" s="2">
        <f t="shared" si="1"/>
        <v>2003353488967</v>
      </c>
      <c r="U4" s="2">
        <f t="shared" si="1"/>
        <v>2510817836680</v>
      </c>
      <c r="V4" s="2">
        <f t="shared" si="1"/>
        <v>2484172510398</v>
      </c>
      <c r="W4" s="2">
        <f t="shared" si="1"/>
        <v>2014608187195</v>
      </c>
      <c r="X4" s="2">
        <f t="shared" si="1"/>
        <v>1309570310227</v>
      </c>
      <c r="Y4" s="2">
        <f t="shared" si="1"/>
        <v>1729113224781</v>
      </c>
      <c r="Z4" s="2">
        <f t="shared" si="1"/>
        <v>2267484324910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-6952601180</v>
      </c>
      <c r="E5" s="2">
        <f>IFERROR(INDEX(E51:E500,MATCH($C$5,$C$51:$C$500,0)),"")</f>
        <v>-10095983276</v>
      </c>
      <c r="H5" s="2">
        <f>IFERROR(SUM(D5:G5)*(4/MAX(1,COUNT(D5:G5))),"")</f>
        <v>-34097168912</v>
      </c>
      <c r="I5" s="2">
        <f t="shared" ref="I5:Z5" si="2">IFERROR(INDEX(I51:I500,MATCH($C$5,$C$51:$C$500,0)),"")</f>
        <v>-70258931251</v>
      </c>
      <c r="J5" s="2">
        <f t="shared" si="2"/>
        <v>-87344539883</v>
      </c>
      <c r="K5" s="2">
        <f t="shared" si="2"/>
        <v>16782344111</v>
      </c>
      <c r="L5" s="2">
        <f t="shared" si="2"/>
        <v>-186675245734</v>
      </c>
      <c r="M5" s="2">
        <f t="shared" si="2"/>
        <v>-206349732901</v>
      </c>
      <c r="N5" s="2">
        <f t="shared" si="2"/>
        <v>2502860323</v>
      </c>
      <c r="O5" s="2">
        <f t="shared" si="2"/>
        <v>207766572136</v>
      </c>
      <c r="P5" s="2">
        <f t="shared" si="2"/>
        <v>108507316383</v>
      </c>
      <c r="Q5" s="2">
        <f t="shared" si="2"/>
        <v>161701164885</v>
      </c>
      <c r="R5" s="2">
        <f t="shared" si="2"/>
        <v>159390624016</v>
      </c>
      <c r="S5" s="2">
        <f t="shared" si="2"/>
        <v>5880476118</v>
      </c>
      <c r="T5" s="2">
        <f t="shared" si="2"/>
        <v>-85393833586</v>
      </c>
      <c r="U5" s="2">
        <f t="shared" si="2"/>
        <v>39092753172</v>
      </c>
      <c r="V5" s="2">
        <f t="shared" si="2"/>
        <v>146894619622</v>
      </c>
      <c r="W5" s="2">
        <f t="shared" si="2"/>
        <v>110546891727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561229248836</v>
      </c>
      <c r="E6" s="2">
        <f>IFERROR(INDEX(E51:E500,MATCH($C$6,$C$51:$C$500,0)),"")</f>
        <v>568181850016</v>
      </c>
      <c r="H6" s="2">
        <f>IFERROR(INDEX(D6:G6,COUNT(D6:G6)),"")</f>
        <v>568181850016</v>
      </c>
      <c r="I6" s="2">
        <f t="shared" ref="I6:Z6" si="3">IFERROR(INDEX(I51:I500,MATCH($C$6,$C$51:$C$500,0)),"")</f>
        <v>578277833292</v>
      </c>
      <c r="J6" s="2">
        <f t="shared" si="3"/>
        <v>648533867853</v>
      </c>
      <c r="K6" s="2">
        <f t="shared" si="3"/>
        <v>735878407736</v>
      </c>
      <c r="L6" s="2">
        <f t="shared" si="3"/>
        <v>719096063625</v>
      </c>
      <c r="M6" s="2">
        <f t="shared" si="3"/>
        <v>905771309359</v>
      </c>
      <c r="N6" s="2">
        <f t="shared" si="3"/>
        <v>1112121042260</v>
      </c>
      <c r="O6" s="2">
        <f t="shared" si="3"/>
        <v>1109618181937</v>
      </c>
      <c r="P6" s="2">
        <f t="shared" si="3"/>
        <v>922629622776</v>
      </c>
      <c r="Q6" s="2">
        <f t="shared" si="3"/>
        <v>814122306393</v>
      </c>
      <c r="R6" s="2">
        <f t="shared" si="3"/>
        <v>669043551888</v>
      </c>
      <c r="S6" s="2">
        <f t="shared" si="3"/>
        <v>509652927872</v>
      </c>
      <c r="T6" s="2">
        <f t="shared" si="3"/>
        <v>515855185377</v>
      </c>
      <c r="U6" s="2">
        <f t="shared" si="3"/>
        <v>601249018963</v>
      </c>
      <c r="V6" s="2">
        <f t="shared" si="3"/>
        <v>603066052747</v>
      </c>
      <c r="W6" s="2">
        <f t="shared" si="3"/>
        <v>496645502491</v>
      </c>
      <c r="X6" s="2">
        <f t="shared" si="3"/>
        <v>386024474444</v>
      </c>
      <c r="Y6" s="2">
        <f t="shared" si="3"/>
        <v>375762794571</v>
      </c>
      <c r="Z6" s="2">
        <f t="shared" si="3"/>
        <v>315345127958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4.16</v>
      </c>
      <c r="E7" s="3">
        <f>IFERROR(INDEX(E51:E500,MATCH($C$7,$C$51:$C$500,0))/1000000000,"")</f>
        <v>4.16</v>
      </c>
      <c r="H7" s="3">
        <f>IFERROR(INDEX(D7:G7,COUNT(D7:G7)),"")</f>
        <v>4.16</v>
      </c>
      <c r="I7" s="3">
        <f t="shared" ref="I7:Z7" si="4">IFERROR(INDEX(I51:I500,MATCH($C$7,$C$51:$C$500,0))/1000000000,"")</f>
        <v>4.16</v>
      </c>
      <c r="J7" s="3">
        <f t="shared" si="4"/>
        <v>4.16</v>
      </c>
      <c r="K7" s="3">
        <f t="shared" si="4"/>
        <v>4.16</v>
      </c>
      <c r="L7" s="3">
        <f t="shared" si="4"/>
        <v>4.16</v>
      </c>
      <c r="M7" s="3">
        <f t="shared" si="4"/>
        <v>4.16</v>
      </c>
      <c r="N7" s="3">
        <f t="shared" si="4"/>
        <v>4.16</v>
      </c>
      <c r="O7" s="3">
        <f t="shared" si="4"/>
        <v>4.16</v>
      </c>
      <c r="P7" s="3">
        <f t="shared" si="4"/>
        <v>4.16</v>
      </c>
      <c r="Q7" s="3">
        <f t="shared" si="4"/>
        <v>4.16</v>
      </c>
      <c r="R7" s="3">
        <f t="shared" si="4"/>
        <v>0.83</v>
      </c>
      <c r="S7" s="3">
        <f t="shared" si="4"/>
        <v>0.83</v>
      </c>
      <c r="T7" s="3">
        <f t="shared" si="4"/>
        <v>0.83</v>
      </c>
      <c r="U7" s="3">
        <f t="shared" si="4"/>
        <v>0.83</v>
      </c>
      <c r="V7" s="3">
        <f t="shared" si="4"/>
        <v>0.83</v>
      </c>
      <c r="W7" s="3">
        <f t="shared" si="4"/>
        <v>0.83</v>
      </c>
      <c r="X7" s="3">
        <f t="shared" si="4"/>
        <v>0.83</v>
      </c>
      <c r="Y7" s="3">
        <f t="shared" si="4"/>
        <v>0.83</v>
      </c>
      <c r="Z7" s="3">
        <f t="shared" si="4"/>
        <v>0.83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99000000000</v>
      </c>
      <c r="E8" s="2">
        <f>IFERROR(INDEX(E51:E500,MATCH("Free cash flow (Quarter)",$C$51:$C$500,0)),"")</f>
        <v>-233000000000</v>
      </c>
      <c r="H8" s="2">
        <f>IFERROR(INDEX(D8:G8,COUNT(D8:G8)),"")</f>
        <v>-233000000000</v>
      </c>
      <c r="I8" s="2">
        <f t="shared" ref="I8:Z8" si="5">IFERROR(INDEX(I51:I500,MATCH($C$8,$C$51:$C$500,0)),"")</f>
        <v>-27000000000</v>
      </c>
      <c r="J8" s="2">
        <f t="shared" si="5"/>
        <v>268000000000</v>
      </c>
      <c r="K8" s="2">
        <f t="shared" si="5"/>
        <v>-109000000000</v>
      </c>
      <c r="L8" s="2">
        <f t="shared" si="5"/>
        <v>48000000000</v>
      </c>
      <c r="M8" s="2">
        <f t="shared" si="5"/>
        <v>-13000000000</v>
      </c>
      <c r="N8" s="2">
        <f t="shared" si="5"/>
        <v>-202000000000</v>
      </c>
      <c r="O8" s="2">
        <f t="shared" si="5"/>
        <v>-3000000000</v>
      </c>
      <c r="P8" s="2">
        <f t="shared" si="5"/>
        <v>-91000000000</v>
      </c>
      <c r="Q8" s="2">
        <f t="shared" si="5"/>
        <v>27000000000</v>
      </c>
      <c r="R8" s="2">
        <f t="shared" si="5"/>
        <v>156000000000</v>
      </c>
      <c r="S8" s="2">
        <f t="shared" si="5"/>
        <v>-2000000000</v>
      </c>
      <c r="T8" s="2">
        <f t="shared" si="5"/>
        <v>-118000000000</v>
      </c>
      <c r="U8" s="2">
        <f t="shared" si="5"/>
        <v>213000000000</v>
      </c>
      <c r="V8" s="2">
        <f t="shared" si="5"/>
        <v>32000000000</v>
      </c>
      <c r="W8" s="2">
        <f t="shared" si="5"/>
        <v>128000000000</v>
      </c>
      <c r="X8" s="2">
        <f t="shared" si="5"/>
        <v>89000000000</v>
      </c>
      <c r="Y8" s="2">
        <f t="shared" si="5"/>
        <v>-2000000000</v>
      </c>
      <c r="Z8" s="2">
        <f t="shared" si="5"/>
        <v>-106000000000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23.93</v>
      </c>
      <c r="E9" s="3">
        <f>IFERROR(INDEX(E51:E500,MATCH("Free cash flow per share (Quarter)",$C$51:$C$500,0)),"")</f>
        <v>-56.13</v>
      </c>
      <c r="H9" s="3">
        <f>IFERROR(INDEX(D9:G9,COUNT(D9:G9)),"")</f>
        <v>-56.13</v>
      </c>
      <c r="I9" s="3">
        <f t="shared" ref="I9:Z9" si="6">IFERROR(INDEX(I51:I500,MATCH($C$9,$C$51:$C$500,0)),"")</f>
        <v>-6.41</v>
      </c>
      <c r="J9" s="3">
        <f t="shared" si="6"/>
        <v>64.61</v>
      </c>
      <c r="K9" s="3">
        <f t="shared" si="6"/>
        <v>-26.15</v>
      </c>
      <c r="L9" s="3">
        <f t="shared" si="6"/>
        <v>11.55</v>
      </c>
      <c r="M9" s="3">
        <f t="shared" si="6"/>
        <v>-3.21</v>
      </c>
      <c r="N9" s="3">
        <f t="shared" si="6"/>
        <v>-48.56</v>
      </c>
      <c r="O9" s="3">
        <f t="shared" si="6"/>
        <v>-0.68</v>
      </c>
      <c r="P9" s="3">
        <f t="shared" si="6"/>
        <v>-21.79</v>
      </c>
      <c r="Q9" s="3">
        <f t="shared" si="6"/>
        <v>6.42</v>
      </c>
      <c r="R9" s="3">
        <f t="shared" si="6"/>
        <v>187.71</v>
      </c>
      <c r="S9" s="3">
        <f t="shared" si="6"/>
        <v>-2.35</v>
      </c>
      <c r="T9" s="3">
        <f t="shared" si="6"/>
        <v>-142.52000000000001</v>
      </c>
      <c r="U9" s="3">
        <f t="shared" si="6"/>
        <v>255.89</v>
      </c>
      <c r="V9" s="3">
        <f t="shared" si="6"/>
        <v>38.380000000000003</v>
      </c>
      <c r="W9" s="3">
        <f t="shared" si="6"/>
        <v>154.28</v>
      </c>
      <c r="X9" s="3">
        <f t="shared" si="6"/>
        <v>106.98</v>
      </c>
      <c r="Y9" s="3">
        <f t="shared" si="6"/>
        <v>-2.66</v>
      </c>
      <c r="Z9" s="3">
        <f t="shared" si="6"/>
        <v>-126.96</v>
      </c>
    </row>
    <row r="10" spans="1:26" ht="15.5" x14ac:dyDescent="0.35">
      <c r="C10" t="s">
        <v>18</v>
      </c>
      <c r="D10" s="3">
        <f ca="1">IFERROR(IF(D9=0,"",D2/D9),"")</f>
        <v>8.0234015879648979</v>
      </c>
      <c r="E10" s="3">
        <f ca="1">IFERROR(IF(E9=0,"",E2/E9),"")</f>
        <v>-3.527525387493319</v>
      </c>
      <c r="I10" s="3">
        <f t="shared" ref="I10:Z10" ca="1" si="7">IFERROR(IF(I9=0,"",I2/I9),"")</f>
        <v>-39.625585023400937</v>
      </c>
      <c r="J10" s="3">
        <f t="shared" ca="1" si="7"/>
        <v>3.5598204612289122</v>
      </c>
      <c r="K10" s="3">
        <f t="shared" ca="1" si="7"/>
        <v>-8.413001912045889</v>
      </c>
      <c r="L10" s="3">
        <f t="shared" ca="1" si="7"/>
        <v>12.034632034632034</v>
      </c>
      <c r="M10" s="3">
        <f t="shared" ca="1" si="7"/>
        <v>-56.074766355140184</v>
      </c>
      <c r="N10" s="3">
        <f t="shared" ca="1" si="7"/>
        <v>-4.8599670510708401</v>
      </c>
      <c r="O10" s="3">
        <f t="shared" ca="1" si="7"/>
        <v>-591.17647058823525</v>
      </c>
      <c r="P10" s="3">
        <f t="shared" ca="1" si="7"/>
        <v>-13.767783386874713</v>
      </c>
      <c r="Q10" s="3">
        <f t="shared" ca="1" si="7"/>
        <v>48.598130841121495</v>
      </c>
      <c r="R10" s="3">
        <f t="shared" ca="1" si="7"/>
        <v>1.5609184380160885</v>
      </c>
      <c r="S10" s="3" t="str">
        <f t="shared" ca="1" si="7"/>
        <v/>
      </c>
      <c r="T10" s="3">
        <f t="shared" ca="1" si="7"/>
        <v>-1.1156328936289643</v>
      </c>
      <c r="U10" s="3">
        <f t="shared" ca="1" si="7"/>
        <v>0.57837351987181995</v>
      </c>
      <c r="V10" s="3" t="str">
        <f t="shared" ca="1" si="7"/>
        <v/>
      </c>
      <c r="W10" s="3">
        <f t="shared" ca="1" si="7"/>
        <v>1.0630023334197563</v>
      </c>
      <c r="X10" s="3">
        <f t="shared" ca="1" si="7"/>
        <v>0.84127874369040934</v>
      </c>
      <c r="Y10" s="3" t="str">
        <f t="shared" ca="1" si="7"/>
        <v/>
      </c>
      <c r="Z10" s="3">
        <f t="shared" ca="1" si="7"/>
        <v>-0.47258979206049151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416026501594</v>
      </c>
      <c r="E11" s="2">
        <f>IFERROR(INDEX(E51:E500,MATCH($C$11,$C$51:$C$500,0)),"")</f>
        <v>116192379725</v>
      </c>
      <c r="H11" s="2">
        <f>IFERROR(INDEX(D11:G11,COUNT(D11:G11)),"")</f>
        <v>116192379725</v>
      </c>
      <c r="I11" s="2">
        <f t="shared" ref="I11:Z11" si="8">IFERROR(INDEX(I51:I500,MATCH($C$11,$C$51:$C$500,0)),"")</f>
        <v>343808332476</v>
      </c>
      <c r="J11" s="2">
        <f t="shared" si="8"/>
        <v>273362762897</v>
      </c>
      <c r="K11" s="2">
        <f t="shared" si="8"/>
        <v>234737156111</v>
      </c>
      <c r="L11" s="2">
        <f t="shared" si="8"/>
        <v>202941497155</v>
      </c>
      <c r="M11" s="2">
        <f t="shared" si="8"/>
        <v>226546411145</v>
      </c>
      <c r="N11" s="2">
        <f t="shared" si="8"/>
        <v>142143289755</v>
      </c>
      <c r="O11" s="2">
        <f t="shared" si="8"/>
        <v>629843941973</v>
      </c>
      <c r="P11" s="2">
        <f t="shared" si="8"/>
        <v>217976984486</v>
      </c>
      <c r="Q11" s="2">
        <f t="shared" si="8"/>
        <v>154381240915</v>
      </c>
      <c r="R11" s="2">
        <f t="shared" si="8"/>
        <v>75959925517</v>
      </c>
      <c r="S11" s="2">
        <f t="shared" si="8"/>
        <v>78857548545</v>
      </c>
      <c r="T11" s="2">
        <f t="shared" si="8"/>
        <v>33328783565</v>
      </c>
      <c r="U11" s="2">
        <f t="shared" si="8"/>
        <v>98190561686</v>
      </c>
      <c r="V11" s="2">
        <f t="shared" si="8"/>
        <v>156850174509</v>
      </c>
      <c r="W11" s="2">
        <f t="shared" si="8"/>
        <v>132922679125</v>
      </c>
      <c r="X11" s="2">
        <f t="shared" si="8"/>
        <v>37210123084</v>
      </c>
      <c r="Y11" s="2">
        <f t="shared" si="8"/>
        <v>32824450880</v>
      </c>
      <c r="Z11" s="2">
        <f t="shared" si="8"/>
        <v>48944006728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444000000000</v>
      </c>
      <c r="E12" s="2">
        <f>IFERROR(INDEX(E51:E500,MATCH("Net Debt (Quarter)",$C$51:$C$500,0)),"")</f>
        <v>721000000000</v>
      </c>
      <c r="H12" s="2">
        <f>IFERROR(INDEX(D12:G12,COUNT(D12:G12)),"")</f>
        <v>721000000000</v>
      </c>
      <c r="I12" s="2">
        <f t="shared" ref="I12:Z12" si="9">IFERROR(INDEX(I51:I500,MATCH($C$12,$C$51:$C$500,0)),"")</f>
        <v>234000000000</v>
      </c>
      <c r="J12" s="2">
        <f t="shared" si="9"/>
        <v>417000000000</v>
      </c>
      <c r="K12" s="2">
        <f t="shared" si="9"/>
        <v>408000000000</v>
      </c>
      <c r="L12" s="2">
        <f t="shared" si="9"/>
        <v>649000000000</v>
      </c>
      <c r="M12" s="2">
        <f t="shared" si="9"/>
        <v>977000000000</v>
      </c>
      <c r="N12" s="2">
        <f t="shared" si="9"/>
        <v>412000000000</v>
      </c>
      <c r="O12" s="2">
        <f t="shared" si="9"/>
        <v>-116000000000</v>
      </c>
      <c r="P12" s="2">
        <f t="shared" si="9"/>
        <v>463000000000</v>
      </c>
      <c r="Q12" s="2">
        <f t="shared" si="9"/>
        <v>330000000000</v>
      </c>
      <c r="R12" s="2">
        <f t="shared" si="9"/>
        <v>328000000000</v>
      </c>
      <c r="S12" s="2">
        <f t="shared" si="9"/>
        <v>480000000000</v>
      </c>
      <c r="T12" s="2">
        <f t="shared" si="9"/>
        <v>405000000000</v>
      </c>
      <c r="U12" s="2">
        <f t="shared" si="9"/>
        <v>261000000000</v>
      </c>
      <c r="V12" s="2">
        <f t="shared" si="9"/>
        <v>-27000000000</v>
      </c>
      <c r="W12" s="2">
        <f t="shared" si="9"/>
        <v>150000000000</v>
      </c>
      <c r="X12" s="2">
        <f t="shared" si="9"/>
        <v>123000000000</v>
      </c>
      <c r="Y12" s="2">
        <f t="shared" si="9"/>
        <v>236000000000</v>
      </c>
      <c r="Z12" s="2">
        <f t="shared" si="9"/>
        <v>231000000000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860000000000</v>
      </c>
      <c r="E13" s="2">
        <f>IFERROR(INDEX(E51:E500,MATCH("Total Debt (Quarter)",$C$51:$C$500,0)),"")</f>
        <v>837000000000</v>
      </c>
      <c r="H13" s="2">
        <f>IFERROR(INDEX(D13:G13,COUNT(D13:G13)),"")</f>
        <v>837000000000</v>
      </c>
      <c r="I13" s="2">
        <f t="shared" ref="I13:Z13" si="10">IFERROR(INDEX(I51:I500,MATCH($C$13,$C$51:$C$500,0)),"")</f>
        <v>578000000000</v>
      </c>
      <c r="J13" s="2">
        <f t="shared" si="10"/>
        <v>690000000000</v>
      </c>
      <c r="K13" s="2">
        <f t="shared" si="10"/>
        <v>643000000000</v>
      </c>
      <c r="L13" s="2">
        <f t="shared" si="10"/>
        <v>852000000000</v>
      </c>
      <c r="M13" s="2">
        <f t="shared" si="10"/>
        <v>1204000000000</v>
      </c>
      <c r="N13" s="2">
        <f t="shared" si="10"/>
        <v>554000000000</v>
      </c>
      <c r="O13" s="2">
        <f t="shared" si="10"/>
        <v>513000000000</v>
      </c>
      <c r="P13" s="2">
        <f t="shared" si="10"/>
        <v>681000000000</v>
      </c>
      <c r="Q13" s="2">
        <f t="shared" si="10"/>
        <v>484000000000</v>
      </c>
      <c r="R13" s="2">
        <f t="shared" si="10"/>
        <v>404000000000</v>
      </c>
      <c r="S13" s="2">
        <f t="shared" si="10"/>
        <v>558000000000</v>
      </c>
      <c r="T13" s="2">
        <f t="shared" si="10"/>
        <v>438000000000</v>
      </c>
      <c r="U13" s="2">
        <f t="shared" si="10"/>
        <v>359000000000</v>
      </c>
      <c r="V13" s="2">
        <f t="shared" si="10"/>
        <v>130000000000</v>
      </c>
      <c r="W13" s="2">
        <f t="shared" si="10"/>
        <v>283000000000</v>
      </c>
      <c r="X13" s="2">
        <f t="shared" si="10"/>
        <v>161000000000</v>
      </c>
      <c r="Y13" s="2">
        <f t="shared" si="10"/>
        <v>269000000000</v>
      </c>
      <c r="Z13" s="2">
        <f t="shared" si="10"/>
        <v>280000000000</v>
      </c>
    </row>
    <row r="14" spans="1:26" ht="15.5" x14ac:dyDescent="0.35">
      <c r="C14" t="s">
        <v>27</v>
      </c>
      <c r="D14" s="2">
        <f>IFERROR(INDEX(D51:D500,MATCH($C$14,$C$51:$C$500,0)),"")</f>
        <v>-13422647190</v>
      </c>
      <c r="E14" s="2">
        <f>IFERROR(INDEX(E51:E500,MATCH($C$14,$C$51:$C$500,0)),"")</f>
        <v>-10530981894</v>
      </c>
      <c r="H14" s="2">
        <f>IFERROR(SUM(D14:G14)*(4/MAX(1,COUNT(D14:G14))),"")</f>
        <v>-47907258168</v>
      </c>
      <c r="I14" s="2">
        <f t="shared" ref="I14:Z14" si="11">IFERROR(INDEX(I51:I500,MATCH($C$14,$C$51:$C$500,0)),"")</f>
        <v>-38465963400</v>
      </c>
      <c r="J14" s="2">
        <f t="shared" si="11"/>
        <v>-72546086577</v>
      </c>
      <c r="K14" s="2">
        <f t="shared" si="11"/>
        <v>-95455517501</v>
      </c>
      <c r="L14" s="2">
        <f t="shared" si="11"/>
        <v>-107017528285</v>
      </c>
      <c r="M14" s="2">
        <f t="shared" si="11"/>
        <v>-110142131188</v>
      </c>
      <c r="N14" s="2">
        <f t="shared" si="11"/>
        <v>-109457217754</v>
      </c>
      <c r="O14" s="2">
        <f t="shared" si="11"/>
        <v>-57533413415</v>
      </c>
      <c r="P14" s="2">
        <f t="shared" si="11"/>
        <v>-50458751008</v>
      </c>
      <c r="Q14" s="2">
        <f t="shared" si="11"/>
        <v>-43509863158</v>
      </c>
      <c r="R14" s="2">
        <f t="shared" si="11"/>
        <v>-69994185988</v>
      </c>
      <c r="S14" s="2">
        <f t="shared" si="11"/>
        <v>-52909798958</v>
      </c>
      <c r="T14" s="2">
        <f t="shared" si="11"/>
        <v>-36473625275</v>
      </c>
      <c r="U14" s="2">
        <f t="shared" si="11"/>
        <v>-19349966046</v>
      </c>
      <c r="V14" s="2">
        <f t="shared" si="11"/>
        <v>-19048656469</v>
      </c>
      <c r="W14" s="2">
        <f t="shared" si="11"/>
        <v>-20296966622</v>
      </c>
      <c r="X14" s="2">
        <f t="shared" si="11"/>
        <v>-24863949663</v>
      </c>
      <c r="Y14" s="2">
        <f t="shared" si="11"/>
        <v>-40619792387</v>
      </c>
      <c r="Z14" s="2">
        <f t="shared" si="11"/>
        <v>-17009898372</v>
      </c>
    </row>
    <row r="15" spans="1:26" ht="15.5" x14ac:dyDescent="0.35">
      <c r="C15" t="s">
        <v>28</v>
      </c>
      <c r="D15" s="2">
        <f>IFERROR(INDEX(D51:D500,MATCH($C$15,$C$51:$C$500,0)),"")</f>
        <v>1479950466</v>
      </c>
      <c r="E15" s="2">
        <f>IFERROR(INDEX(E51:E500,MATCH($C$15,$C$51:$C$500,0)),"")</f>
        <v>2530019060</v>
      </c>
      <c r="H15" s="2">
        <f>IFERROR(SUM(D15:G15)*(4/MAX(1,COUNT(D15:G15))),"")</f>
        <v>8019939052</v>
      </c>
      <c r="I15" s="2">
        <f t="shared" ref="I15:Z15" si="12">IFERROR(INDEX(I51:I500,MATCH($C$15,$C$51:$C$500,0)),"")</f>
        <v>-15330803379</v>
      </c>
      <c r="J15" s="2">
        <f t="shared" si="12"/>
        <v>-11262228912</v>
      </c>
      <c r="K15" s="2">
        <f t="shared" si="12"/>
        <v>-12765036257</v>
      </c>
      <c r="L15" s="2">
        <f t="shared" si="12"/>
        <v>33306695161</v>
      </c>
      <c r="M15" s="2">
        <f t="shared" si="12"/>
        <v>41375314078</v>
      </c>
      <c r="N15" s="2">
        <f t="shared" si="12"/>
        <v>-4374599744</v>
      </c>
      <c r="O15" s="2">
        <f t="shared" si="12"/>
        <v>-50697996282</v>
      </c>
      <c r="P15" s="2">
        <f t="shared" si="12"/>
        <v>-41346305983</v>
      </c>
      <c r="Q15" s="2">
        <f t="shared" si="12"/>
        <v>-65367419859</v>
      </c>
      <c r="R15" s="2">
        <f t="shared" si="12"/>
        <v>-65261550010</v>
      </c>
      <c r="S15" s="2">
        <f t="shared" si="12"/>
        <v>-2666205148</v>
      </c>
      <c r="T15" s="2">
        <f t="shared" si="12"/>
        <v>27524984066</v>
      </c>
      <c r="U15" s="2">
        <f t="shared" si="12"/>
        <v>-12509464270</v>
      </c>
      <c r="V15" s="2">
        <f t="shared" si="12"/>
        <v>-37634654837</v>
      </c>
      <c r="W15" s="2">
        <f t="shared" si="12"/>
        <v>-30275322766</v>
      </c>
      <c r="X15" s="2">
        <f t="shared" si="12"/>
        <v>-6781899207</v>
      </c>
      <c r="Y15" s="2">
        <f t="shared" si="12"/>
        <v>-21989138824</v>
      </c>
      <c r="Z15" s="2">
        <f t="shared" si="12"/>
        <v>-5225853206</v>
      </c>
    </row>
    <row r="16" spans="1:26" ht="15.5" x14ac:dyDescent="0.35">
      <c r="C16" t="s">
        <v>29</v>
      </c>
      <c r="D16" s="2">
        <f>IFERROR(INDEX(D51:D500,MATCH($C$16,$C$51:$C$500,0)),"")</f>
        <v>-8432551646</v>
      </c>
      <c r="E16" s="2">
        <f>IFERROR(INDEX(E51:E500,MATCH($C$16,$C$51:$C$500,0)),"")</f>
        <v>-12626002336</v>
      </c>
      <c r="H16" s="2">
        <f>IFERROR(SUM(D16:G16)*(4/MAX(1,COUNT(D16:G16))),"")</f>
        <v>-42117107964</v>
      </c>
      <c r="I16" s="2">
        <f t="shared" ref="I16:Z16" si="13">IFERROR(INDEX(I51:I500,MATCH($C$16,$C$51:$C$500,0)),"")</f>
        <v>-53296028081</v>
      </c>
      <c r="J16" s="2">
        <f t="shared" si="13"/>
        <v>-77920406658</v>
      </c>
      <c r="K16" s="2">
        <f t="shared" si="13"/>
        <v>30783088559</v>
      </c>
      <c r="L16" s="2">
        <f t="shared" si="13"/>
        <v>-224346964002</v>
      </c>
      <c r="M16" s="2">
        <f t="shared" si="13"/>
        <v>-252197581617</v>
      </c>
      <c r="N16" s="2">
        <f t="shared" si="13"/>
        <v>7158362929</v>
      </c>
      <c r="O16" s="2">
        <f t="shared" si="13"/>
        <v>258947121683</v>
      </c>
      <c r="P16" s="2">
        <f t="shared" si="13"/>
        <v>146815050570</v>
      </c>
      <c r="Q16" s="2">
        <f t="shared" si="13"/>
        <v>231572379198</v>
      </c>
      <c r="R16" s="2">
        <f t="shared" si="13"/>
        <v>225307423403</v>
      </c>
      <c r="S16" s="2">
        <f t="shared" si="13"/>
        <v>2943313114</v>
      </c>
      <c r="T16" s="2">
        <f t="shared" si="13"/>
        <v>-112918817652</v>
      </c>
      <c r="U16" s="2">
        <f t="shared" si="13"/>
        <v>51602217442</v>
      </c>
      <c r="V16" s="2">
        <f t="shared" si="13"/>
        <v>184655229128</v>
      </c>
      <c r="W16" s="2">
        <f t="shared" si="13"/>
        <v>140896350811</v>
      </c>
      <c r="X16" s="2">
        <f t="shared" si="13"/>
        <v>17043579079</v>
      </c>
      <c r="Y16" s="2">
        <f t="shared" si="13"/>
        <v>75591322861</v>
      </c>
      <c r="Z16" s="2">
        <f t="shared" si="13"/>
        <v>10653288061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  <c r="S18" t="s">
        <v>35</v>
      </c>
      <c r="T18" t="s">
        <v>36</v>
      </c>
      <c r="U18" t="s">
        <v>37</v>
      </c>
      <c r="V18" t="s">
        <v>38</v>
      </c>
      <c r="W18" t="s">
        <v>39</v>
      </c>
      <c r="X18" t="s">
        <v>40</v>
      </c>
      <c r="Y18" t="s">
        <v>41</v>
      </c>
      <c r="Z18" t="s">
        <v>42</v>
      </c>
    </row>
    <row r="19" spans="1:26" ht="15.5" x14ac:dyDescent="0.35">
      <c r="A19" t="s">
        <v>44</v>
      </c>
      <c r="C19" t="s">
        <v>45</v>
      </c>
    </row>
    <row r="20" spans="1:26" ht="15.5" x14ac:dyDescent="0.35">
      <c r="A20" t="s">
        <v>46</v>
      </c>
      <c r="C20" t="s">
        <v>47</v>
      </c>
      <c r="D20" s="2">
        <f ca="1">IFERROR(D21*D2,"")</f>
        <v>798720000000</v>
      </c>
      <c r="E20" s="2">
        <f ca="1">IFERROR(E21*E2,"")</f>
        <v>823680000000</v>
      </c>
      <c r="H20" s="2">
        <f t="shared" ref="H20:Z20" ca="1" si="14">IFERROR(H21*H2,"")</f>
        <v>823680000000</v>
      </c>
      <c r="I20" s="2">
        <f t="shared" ca="1" si="14"/>
        <v>1056640000000</v>
      </c>
      <c r="J20" s="2">
        <f t="shared" ca="1" si="14"/>
        <v>956800000000</v>
      </c>
      <c r="K20" s="2">
        <f t="shared" ca="1" si="14"/>
        <v>915200000000</v>
      </c>
      <c r="L20" s="2">
        <f t="shared" ca="1" si="14"/>
        <v>578240000000</v>
      </c>
      <c r="M20" s="2">
        <f t="shared" ca="1" si="14"/>
        <v>748800000000</v>
      </c>
      <c r="N20" s="2">
        <f t="shared" ca="1" si="14"/>
        <v>981760000000</v>
      </c>
      <c r="O20" s="2">
        <f t="shared" ca="1" si="14"/>
        <v>1672320000000</v>
      </c>
      <c r="P20" s="2">
        <f t="shared" ca="1" si="14"/>
        <v>1248000000000</v>
      </c>
      <c r="Q20" s="2">
        <f t="shared" ca="1" si="14"/>
        <v>1297920000000</v>
      </c>
      <c r="R20" s="2">
        <f t="shared" ca="1" si="14"/>
        <v>243190000000</v>
      </c>
      <c r="S20" s="2" t="str">
        <f t="shared" ca="1" si="14"/>
        <v/>
      </c>
      <c r="T20" s="2">
        <f t="shared" ca="1" si="14"/>
        <v>131970000000</v>
      </c>
      <c r="U20" s="2">
        <f t="shared" ca="1" si="14"/>
        <v>122840000000</v>
      </c>
      <c r="V20" s="2" t="str">
        <f t="shared" ca="1" si="14"/>
        <v/>
      </c>
      <c r="W20" s="2">
        <f t="shared" ca="1" si="14"/>
        <v>136120000000</v>
      </c>
      <c r="X20" s="2">
        <f t="shared" ca="1" si="14"/>
        <v>74700000000</v>
      </c>
      <c r="Y20" s="2" t="str">
        <f t="shared" ca="1" si="14"/>
        <v/>
      </c>
      <c r="Z20" s="2">
        <f t="shared" ca="1" si="14"/>
        <v>49800000000</v>
      </c>
    </row>
    <row r="21" spans="1:26" ht="15.5" x14ac:dyDescent="0.35">
      <c r="C21" t="s">
        <v>12</v>
      </c>
      <c r="D21" s="2">
        <f>IFERROR(INDEX(D51:D500,MATCH($C$7,$C$51:$C$500,0)),"")</f>
        <v>4160000000</v>
      </c>
      <c r="E21" s="2">
        <f>IFERROR(INDEX(E51:E500,MATCH($C$7,$C$51:$C$500,0)),"")</f>
        <v>4160000000</v>
      </c>
      <c r="H21" s="2">
        <f>IFERROR(INDEX(D21:G21,COUNT(D21:G21)),"")</f>
        <v>4160000000</v>
      </c>
      <c r="I21" s="2">
        <f t="shared" ref="I21:Z21" si="15">IFERROR(INDEX(I51:I500,MATCH($C$7,$C$51:$C$500,0)),"")</f>
        <v>4160000000</v>
      </c>
      <c r="J21" s="2">
        <f t="shared" si="15"/>
        <v>4160000000</v>
      </c>
      <c r="K21" s="2">
        <f t="shared" si="15"/>
        <v>4160000000</v>
      </c>
      <c r="L21" s="2">
        <f t="shared" si="15"/>
        <v>4160000000</v>
      </c>
      <c r="M21" s="2">
        <f t="shared" si="15"/>
        <v>4160000000</v>
      </c>
      <c r="N21" s="2">
        <f t="shared" si="15"/>
        <v>4160000000</v>
      </c>
      <c r="O21" s="2">
        <f t="shared" si="15"/>
        <v>4160000000</v>
      </c>
      <c r="P21" s="2">
        <f t="shared" si="15"/>
        <v>4160000000</v>
      </c>
      <c r="Q21" s="2">
        <f t="shared" si="15"/>
        <v>4160000000</v>
      </c>
      <c r="R21" s="2">
        <f t="shared" si="15"/>
        <v>830000000</v>
      </c>
      <c r="S21" s="2">
        <f t="shared" si="15"/>
        <v>830000000</v>
      </c>
      <c r="T21" s="2">
        <f t="shared" si="15"/>
        <v>830000000</v>
      </c>
      <c r="U21" s="2">
        <f t="shared" si="15"/>
        <v>830000000</v>
      </c>
      <c r="V21" s="2">
        <f t="shared" si="15"/>
        <v>830000000</v>
      </c>
      <c r="W21" s="2">
        <f t="shared" si="15"/>
        <v>830000000</v>
      </c>
      <c r="X21" s="2">
        <f t="shared" si="15"/>
        <v>830000000</v>
      </c>
      <c r="Y21" s="2">
        <f t="shared" si="15"/>
        <v>830000000</v>
      </c>
      <c r="Z21" s="2">
        <f t="shared" si="15"/>
        <v>830000000</v>
      </c>
    </row>
    <row r="23" spans="1:26" ht="15.5" x14ac:dyDescent="0.35">
      <c r="B23" t="s">
        <v>48</v>
      </c>
      <c r="C23" t="s">
        <v>49</v>
      </c>
      <c r="D23" s="3">
        <f>IFERROR(D5/D6*100,"")</f>
        <v>-1.2388166144975203</v>
      </c>
      <c r="E23" s="3">
        <f>IFERROR(E5/E6*100,"")</f>
        <v>-1.7768929570199572</v>
      </c>
      <c r="H23" s="3">
        <f t="shared" ref="H23:Z23" si="16">IFERROR(H5/H6*100,"")</f>
        <v>-6.0011013922813303</v>
      </c>
      <c r="I23" s="3">
        <f t="shared" si="16"/>
        <v>-12.149684322332121</v>
      </c>
      <c r="J23" s="3">
        <f t="shared" si="16"/>
        <v>-13.467999778046744</v>
      </c>
      <c r="K23" s="3">
        <f t="shared" si="16"/>
        <v>2.2805865662823943</v>
      </c>
      <c r="L23" s="3">
        <f t="shared" si="16"/>
        <v>-25.959709025934664</v>
      </c>
      <c r="M23" s="3">
        <f t="shared" si="16"/>
        <v>-22.781659207888847</v>
      </c>
      <c r="N23" s="3">
        <f t="shared" si="16"/>
        <v>0.22505286995683538</v>
      </c>
      <c r="O23" s="3">
        <f t="shared" si="16"/>
        <v>18.724149938973891</v>
      </c>
      <c r="P23" s="3">
        <f t="shared" si="16"/>
        <v>11.760658199606048</v>
      </c>
      <c r="Q23" s="3">
        <f t="shared" si="16"/>
        <v>19.862023631488885</v>
      </c>
      <c r="R23" s="3">
        <f t="shared" si="16"/>
        <v>23.823654464079265</v>
      </c>
      <c r="S23" s="3">
        <f t="shared" si="16"/>
        <v>1.1538197460285933</v>
      </c>
      <c r="T23" s="3">
        <f t="shared" si="16"/>
        <v>-16.553838365236558</v>
      </c>
      <c r="U23" s="3">
        <f t="shared" si="16"/>
        <v>6.5019238184246761</v>
      </c>
      <c r="V23" s="3">
        <f t="shared" si="16"/>
        <v>24.357965259839563</v>
      </c>
      <c r="W23" s="3">
        <f t="shared" si="16"/>
        <v>22.258711932864685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50</v>
      </c>
      <c r="D24" s="4">
        <f>IFERROR(_xlfn.RRI(5,I23,D23),"")</f>
        <v>-0.36658491002365701</v>
      </c>
      <c r="E24" s="4">
        <f>IFERROR(_xlfn.RRI(5,J23,E23),"")</f>
        <v>-0.33308323776091453</v>
      </c>
      <c r="H24" s="4">
        <f t="shared" ref="H24:Z24" si="17">IFERROR(_xlfn.RRI(5,M23,H23),"")</f>
        <v>-0.23417573510119871</v>
      </c>
      <c r="I24" s="4" t="str">
        <f t="shared" si="17"/>
        <v/>
      </c>
      <c r="J24" s="4" t="str">
        <f t="shared" si="17"/>
        <v/>
      </c>
      <c r="K24" s="4">
        <f t="shared" si="17"/>
        <v>-0.27968412427358869</v>
      </c>
      <c r="L24" s="4" t="str">
        <f t="shared" si="17"/>
        <v/>
      </c>
      <c r="M24" s="4" t="str">
        <f t="shared" si="17"/>
        <v/>
      </c>
      <c r="N24" s="4">
        <f t="shared" si="17"/>
        <v>-0.27884383971353632</v>
      </c>
      <c r="O24" s="4" t="str">
        <f t="shared" si="17"/>
        <v/>
      </c>
      <c r="P24" s="4">
        <f t="shared" si="17"/>
        <v>0.12584330694635248</v>
      </c>
      <c r="Q24" s="4">
        <f t="shared" si="17"/>
        <v>-3.9988362918170539E-2</v>
      </c>
      <c r="R24" s="4">
        <f t="shared" si="17"/>
        <v>1.3681849984205963E-2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51</v>
      </c>
      <c r="C25" t="s">
        <v>52</v>
      </c>
      <c r="D25" s="3">
        <f>IFERROR(INDEX(D51:D500,MATCH($A$25,$C$51:$C$500,0)),"")</f>
        <v>-1.67</v>
      </c>
      <c r="E25" s="3">
        <f>IFERROR(INDEX(E51:E500,MATCH($A$25,$C$51:$C$500,0)),"")</f>
        <v>-2.4300000000000002</v>
      </c>
      <c r="H25" s="3">
        <f>IFERROR(INDEX(D25:G25,COUNT(D25:G25)),"")</f>
        <v>-2.4300000000000002</v>
      </c>
      <c r="I25" s="3">
        <f t="shared" ref="I25:Z25" si="18">IFERROR(INDEX(I51:I500,MATCH($C$25,$C$51:$C$500,0)),"")</f>
        <v>-16.510000000000002</v>
      </c>
      <c r="J25" s="3">
        <f t="shared" si="18"/>
        <v>-21.46</v>
      </c>
      <c r="K25" s="3">
        <f t="shared" si="18"/>
        <v>4.34</v>
      </c>
      <c r="L25" s="3">
        <f t="shared" si="18"/>
        <v>-45.97</v>
      </c>
      <c r="M25" s="3">
        <f t="shared" si="18"/>
        <v>-50.73</v>
      </c>
      <c r="N25" s="3">
        <f t="shared" si="18"/>
        <v>0.67</v>
      </c>
      <c r="O25" s="3">
        <f t="shared" si="18"/>
        <v>50.11</v>
      </c>
      <c r="P25" s="3">
        <f t="shared" si="18"/>
        <v>25.38</v>
      </c>
      <c r="Q25" s="3">
        <f t="shared" si="18"/>
        <v>40</v>
      </c>
      <c r="R25" s="3">
        <f t="shared" si="18"/>
        <v>192.57</v>
      </c>
      <c r="S25" s="3">
        <f t="shared" si="18"/>
        <v>0.33</v>
      </c>
      <c r="T25" s="3">
        <f t="shared" si="18"/>
        <v>-102.75</v>
      </c>
      <c r="U25" s="3">
        <f t="shared" si="18"/>
        <v>47.04</v>
      </c>
      <c r="V25" s="3">
        <f t="shared" si="18"/>
        <v>176.74</v>
      </c>
      <c r="W25" s="3">
        <f t="shared" si="18"/>
        <v>133.01</v>
      </c>
      <c r="X25" s="3">
        <f t="shared" si="18"/>
        <v>12.35</v>
      </c>
      <c r="Y25" s="3">
        <f t="shared" si="18"/>
        <v>64.489999999999995</v>
      </c>
      <c r="Z25" s="3">
        <f t="shared" si="18"/>
        <v>6.53</v>
      </c>
    </row>
    <row r="26" spans="1:26" ht="15.5" x14ac:dyDescent="0.35">
      <c r="C26" t="s">
        <v>53</v>
      </c>
      <c r="D26" s="4">
        <f>IFERROR(_xlfn.RRI(5,I25,D25),"")</f>
        <v>-0.36759706101146838</v>
      </c>
      <c r="E26" s="4">
        <f>IFERROR(_xlfn.RRI(5,J25,E25),"")</f>
        <v>-0.35316231936849352</v>
      </c>
      <c r="H26" s="4">
        <f t="shared" ref="H26:Z26" si="19">IFERROR(_xlfn.RRI(5,M25,H25),"")</f>
        <v>-0.45541173061361817</v>
      </c>
      <c r="I26" s="4" t="str">
        <f t="shared" si="19"/>
        <v/>
      </c>
      <c r="J26" s="4" t="str">
        <f t="shared" si="19"/>
        <v/>
      </c>
      <c r="K26" s="4">
        <f t="shared" si="19"/>
        <v>-0.29757554634264516</v>
      </c>
      <c r="L26" s="4" t="str">
        <f t="shared" si="19"/>
        <v/>
      </c>
      <c r="M26" s="4" t="str">
        <f t="shared" si="19"/>
        <v/>
      </c>
      <c r="N26" s="4">
        <f t="shared" si="19"/>
        <v>0.15215835248897069</v>
      </c>
      <c r="O26" s="4" t="str">
        <f t="shared" si="19"/>
        <v/>
      </c>
      <c r="P26" s="4">
        <f t="shared" si="19"/>
        <v>-0.11609648502817915</v>
      </c>
      <c r="Q26" s="4">
        <f t="shared" si="19"/>
        <v>-0.25707490558113055</v>
      </c>
      <c r="R26" s="4">
        <f t="shared" si="19"/>
        <v>7.6814431603964506E-2</v>
      </c>
      <c r="S26" s="4">
        <f t="shared" si="19"/>
        <v>-0.51541563629687603</v>
      </c>
      <c r="T26" s="4" t="str">
        <f t="shared" si="19"/>
        <v/>
      </c>
      <c r="U26" s="4">
        <f t="shared" si="19"/>
        <v>0.48426288021672925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54</v>
      </c>
      <c r="D27" s="3">
        <f>IFERROR(D4/D21,"")</f>
        <v>154.48441016033655</v>
      </c>
      <c r="E27" s="3">
        <f>IFERROR(E4/E21,"")</f>
        <v>129.74515938461539</v>
      </c>
      <c r="H27" s="3">
        <f t="shared" ref="H27:Z27" si="20">IFERROR(H4/H21,"")</f>
        <v>568.45913908990383</v>
      </c>
      <c r="I27" s="3">
        <f t="shared" si="20"/>
        <v>477.91056893918267</v>
      </c>
      <c r="J27" s="3">
        <f t="shared" si="20"/>
        <v>451.76761229278844</v>
      </c>
      <c r="K27" s="3">
        <f t="shared" si="20"/>
        <v>734.48124708100966</v>
      </c>
      <c r="L27" s="3">
        <f t="shared" si="20"/>
        <v>631.86373818173081</v>
      </c>
      <c r="M27" s="3">
        <f t="shared" si="20"/>
        <v>411.0796803911058</v>
      </c>
      <c r="N27" s="3">
        <f t="shared" si="20"/>
        <v>440.90443196249998</v>
      </c>
      <c r="O27" s="3">
        <f t="shared" si="20"/>
        <v>641.75148680937502</v>
      </c>
      <c r="P27" s="3">
        <f t="shared" si="20"/>
        <v>645.29309542620194</v>
      </c>
      <c r="Q27" s="3">
        <f t="shared" si="20"/>
        <v>542.86461727451922</v>
      </c>
      <c r="R27" s="3">
        <f t="shared" si="20"/>
        <v>2436.5665980216868</v>
      </c>
      <c r="S27" s="3">
        <f t="shared" si="20"/>
        <v>1924.983689133735</v>
      </c>
      <c r="T27" s="3">
        <f t="shared" si="20"/>
        <v>2413.6789023698793</v>
      </c>
      <c r="U27" s="3">
        <f t="shared" si="20"/>
        <v>3025.0817309397589</v>
      </c>
      <c r="V27" s="3">
        <f t="shared" si="20"/>
        <v>2992.9789281903613</v>
      </c>
      <c r="W27" s="3">
        <f t="shared" si="20"/>
        <v>2427.2387797530118</v>
      </c>
      <c r="X27" s="3">
        <f t="shared" si="20"/>
        <v>1577.7955544903614</v>
      </c>
      <c r="Y27" s="3">
        <f t="shared" si="20"/>
        <v>2083.2689455192772</v>
      </c>
      <c r="Z27" s="3">
        <f t="shared" si="20"/>
        <v>2731.908825192771</v>
      </c>
    </row>
    <row r="28" spans="1:26" ht="15.5" x14ac:dyDescent="0.35">
      <c r="C28" t="s">
        <v>55</v>
      </c>
      <c r="D28" s="4">
        <f>IFERROR(_xlfn.RRI(5,I27,D27),"")</f>
        <v>-0.20217506629057558</v>
      </c>
      <c r="E28" s="4">
        <f>IFERROR(_xlfn.RRI(5,J27,E27),"")</f>
        <v>-0.22082463295174071</v>
      </c>
      <c r="H28" s="4">
        <f t="shared" ref="H28:Z28" si="21">IFERROR(_xlfn.RRI(5,M27,H27),"")</f>
        <v>6.6975994645162906E-2</v>
      </c>
      <c r="I28" s="4">
        <f t="shared" si="21"/>
        <v>1.6249708727322343E-2</v>
      </c>
      <c r="J28" s="4">
        <f t="shared" si="21"/>
        <v>-6.7798833968145455E-2</v>
      </c>
      <c r="K28" s="4">
        <f t="shared" si="21"/>
        <v>2.6230076519655698E-2</v>
      </c>
      <c r="L28" s="4">
        <f t="shared" si="21"/>
        <v>3.0828409765155218E-2</v>
      </c>
      <c r="M28" s="4">
        <f t="shared" si="21"/>
        <v>-0.29946547347857611</v>
      </c>
      <c r="N28" s="4">
        <f t="shared" si="21"/>
        <v>-0.25529635063140632</v>
      </c>
      <c r="O28" s="4">
        <f t="shared" si="21"/>
        <v>-0.23274897404577777</v>
      </c>
      <c r="P28" s="4">
        <f t="shared" si="21"/>
        <v>-0.2658175800469702</v>
      </c>
      <c r="Q28" s="4">
        <f t="shared" si="21"/>
        <v>-0.2892488428953216</v>
      </c>
      <c r="R28" s="4">
        <f t="shared" si="21"/>
        <v>7.6741626658471951E-4</v>
      </c>
      <c r="S28" s="4">
        <f t="shared" si="21"/>
        <v>4.0579498512667289E-2</v>
      </c>
      <c r="T28" s="4">
        <f t="shared" si="21"/>
        <v>2.9880489732087678E-2</v>
      </c>
      <c r="U28" s="4">
        <f t="shared" si="21"/>
        <v>2.0596753096132403E-2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56</v>
      </c>
      <c r="H29" s="4">
        <f t="shared" ref="H29:Z29" si="22">IFERROR(((H25-I25)/I25)*100%,"")</f>
        <v>-0.85281647486371903</v>
      </c>
      <c r="I29" s="4">
        <f t="shared" si="22"/>
        <v>-0.2306616961789375</v>
      </c>
      <c r="J29" s="4">
        <f t="shared" si="22"/>
        <v>-5.9447004608294938</v>
      </c>
      <c r="K29" s="4">
        <f t="shared" si="22"/>
        <v>-1.0944093974331086</v>
      </c>
      <c r="L29" s="4">
        <f t="shared" si="22"/>
        <v>-9.383008082002757E-2</v>
      </c>
      <c r="M29" s="4">
        <f t="shared" si="22"/>
        <v>-76.71641791044776</v>
      </c>
      <c r="N29" s="4">
        <f t="shared" si="22"/>
        <v>-0.98662941528636994</v>
      </c>
      <c r="O29" s="4">
        <f t="shared" si="22"/>
        <v>0.97438928289992122</v>
      </c>
      <c r="P29" s="4">
        <f t="shared" si="22"/>
        <v>-0.36550000000000005</v>
      </c>
      <c r="Q29" s="4">
        <f t="shared" si="22"/>
        <v>-0.79228332554395808</v>
      </c>
      <c r="R29" s="4">
        <f t="shared" si="22"/>
        <v>582.5454545454545</v>
      </c>
      <c r="S29" s="4">
        <f t="shared" si="22"/>
        <v>-1.0032116788321168</v>
      </c>
      <c r="T29" s="4">
        <f t="shared" si="22"/>
        <v>-3.1843112244897958</v>
      </c>
      <c r="U29" s="4">
        <f t="shared" si="22"/>
        <v>-0.73384632793934601</v>
      </c>
      <c r="V29" s="4">
        <f t="shared" si="22"/>
        <v>0.32877227276144666</v>
      </c>
      <c r="W29" s="4">
        <f t="shared" si="22"/>
        <v>9.7700404858299592</v>
      </c>
      <c r="X29" s="4">
        <f t="shared" si="22"/>
        <v>-0.80849744146379277</v>
      </c>
      <c r="Y29" s="4">
        <f t="shared" si="22"/>
        <v>8.8759571209800914</v>
      </c>
      <c r="Z29" s="4" t="str">
        <f t="shared" si="22"/>
        <v/>
      </c>
    </row>
    <row r="30" spans="1:26" ht="15.5" x14ac:dyDescent="0.35">
      <c r="C30" t="s">
        <v>57</v>
      </c>
      <c r="H30" s="4">
        <f t="shared" ref="H30:Z30" si="23">IFERROR(((H27-I27)/I27)*100%,"")</f>
        <v>0.18946760342988789</v>
      </c>
      <c r="I30" s="4">
        <f t="shared" si="23"/>
        <v>5.7868151534181025E-2</v>
      </c>
      <c r="J30" s="4">
        <f t="shared" si="23"/>
        <v>-0.38491606955492397</v>
      </c>
      <c r="K30" s="4">
        <f t="shared" si="23"/>
        <v>0.16240449118756828</v>
      </c>
      <c r="L30" s="4">
        <f t="shared" si="23"/>
        <v>0.53708336442357985</v>
      </c>
      <c r="M30" s="4">
        <f t="shared" si="23"/>
        <v>-6.7644481228373896E-2</v>
      </c>
      <c r="N30" s="4">
        <f t="shared" si="23"/>
        <v>-0.31296702691790468</v>
      </c>
      <c r="O30" s="4">
        <f t="shared" si="23"/>
        <v>-5.4883720931304331E-3</v>
      </c>
      <c r="P30" s="4">
        <f t="shared" si="23"/>
        <v>0.18868144080918436</v>
      </c>
      <c r="Q30" s="4">
        <f t="shared" si="23"/>
        <v>-0.77720099351469174</v>
      </c>
      <c r="R30" s="4">
        <f t="shared" si="23"/>
        <v>0.2657596070947334</v>
      </c>
      <c r="S30" s="4">
        <f t="shared" si="23"/>
        <v>-0.20246902467280017</v>
      </c>
      <c r="T30" s="4">
        <f t="shared" si="23"/>
        <v>-0.20211117680445079</v>
      </c>
      <c r="U30" s="4">
        <f t="shared" si="23"/>
        <v>1.0726037008489014E-2</v>
      </c>
      <c r="V30" s="4">
        <f t="shared" si="23"/>
        <v>0.23307972547098041</v>
      </c>
      <c r="W30" s="4">
        <f t="shared" si="23"/>
        <v>0.53837344315311264</v>
      </c>
      <c r="X30" s="4">
        <f t="shared" si="23"/>
        <v>-0.24263472659931631</v>
      </c>
      <c r="Y30" s="4">
        <f t="shared" si="23"/>
        <v>-0.23743101295766122</v>
      </c>
      <c r="Z30" s="4" t="str">
        <f t="shared" si="23"/>
        <v/>
      </c>
    </row>
    <row r="32" spans="1:26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135.05000000000001</v>
      </c>
      <c r="E32" s="3">
        <f>IFERROR(INDEX(E51:E500,MATCH($A$32,$C$51:$C$500,0)),"")</f>
        <v>136.72999999999999</v>
      </c>
      <c r="H32" s="3">
        <f>IFERROR(INDEX(D32:G32,COUNT(D32:G32)),"")</f>
        <v>136.72999999999999</v>
      </c>
      <c r="I32" s="3">
        <f t="shared" ref="I32:Z32" si="24">IFERROR(INDEX(I51:I500,MATCH($C$32,$C$51:$C$500,0)),"")</f>
        <v>139.16</v>
      </c>
      <c r="J32" s="3">
        <f t="shared" si="24"/>
        <v>156.06</v>
      </c>
      <c r="K32" s="3">
        <f t="shared" si="24"/>
        <v>177.08</v>
      </c>
      <c r="L32" s="3">
        <f t="shared" si="24"/>
        <v>173.04</v>
      </c>
      <c r="M32" s="3">
        <f t="shared" si="24"/>
        <v>217.96</v>
      </c>
      <c r="N32" s="3">
        <f t="shared" si="24"/>
        <v>267.62</v>
      </c>
      <c r="O32" s="3">
        <f t="shared" si="24"/>
        <v>267.02</v>
      </c>
      <c r="P32" s="3">
        <f t="shared" si="24"/>
        <v>222.02</v>
      </c>
      <c r="Q32" s="3">
        <f t="shared" si="24"/>
        <v>195.91</v>
      </c>
      <c r="R32" s="3">
        <f t="shared" si="24"/>
        <v>804.99</v>
      </c>
      <c r="S32" s="3">
        <f t="shared" si="24"/>
        <v>613.21</v>
      </c>
      <c r="T32" s="3">
        <f t="shared" si="24"/>
        <v>620.66999999999996</v>
      </c>
      <c r="U32" s="3">
        <f t="shared" si="24"/>
        <v>723.42</v>
      </c>
      <c r="V32" s="3">
        <f t="shared" si="24"/>
        <v>725.6</v>
      </c>
      <c r="W32" s="3">
        <f t="shared" si="24"/>
        <v>596.87</v>
      </c>
      <c r="X32" s="3">
        <f t="shared" si="24"/>
        <v>463.86</v>
      </c>
      <c r="Y32" s="3">
        <f t="shared" si="24"/>
        <v>451.74</v>
      </c>
      <c r="Z32" s="3">
        <f t="shared" si="24"/>
        <v>379.1</v>
      </c>
    </row>
    <row r="33" spans="1:26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1.47</v>
      </c>
      <c r="E33" s="3">
        <f>IFERROR(INDEX(E51:E500,MATCH($A$33,$C$51:$C$500,0)),"")</f>
        <v>1.4</v>
      </c>
      <c r="H33" s="3">
        <f>IFERROR(INDEX(D33:G33,COUNT(D33:G33)),"")</f>
        <v>1.4</v>
      </c>
      <c r="I33" s="3">
        <f t="shared" ref="I33:Z33" si="25">IFERROR(INDEX(I51:I500,MATCH($C$33,$C$51:$C$500,0)),"")</f>
        <v>1.83</v>
      </c>
      <c r="J33" s="3">
        <f t="shared" si="25"/>
        <v>1.47</v>
      </c>
      <c r="K33" s="3">
        <f t="shared" si="25"/>
        <v>1.24</v>
      </c>
      <c r="L33" s="3">
        <f t="shared" si="25"/>
        <v>0.8</v>
      </c>
      <c r="M33" s="3">
        <f t="shared" si="25"/>
        <v>0.83</v>
      </c>
      <c r="N33" s="3">
        <f t="shared" si="25"/>
        <v>0.88</v>
      </c>
      <c r="O33" s="3">
        <f t="shared" si="25"/>
        <v>1.51</v>
      </c>
      <c r="P33" s="3">
        <f t="shared" si="25"/>
        <v>1.35</v>
      </c>
      <c r="Q33" s="3">
        <f t="shared" si="25"/>
        <v>1.59</v>
      </c>
      <c r="R33" s="3">
        <f t="shared" si="25"/>
        <v>1.82</v>
      </c>
      <c r="S33" s="3">
        <f t="shared" si="25"/>
        <v>1.6</v>
      </c>
      <c r="T33" s="3">
        <f t="shared" si="25"/>
        <v>1.28</v>
      </c>
      <c r="U33" s="3">
        <f t="shared" si="25"/>
        <v>1.02</v>
      </c>
      <c r="V33" s="3">
        <f t="shared" si="25"/>
        <v>1.42</v>
      </c>
      <c r="W33" s="3">
        <f t="shared" si="25"/>
        <v>1.37</v>
      </c>
      <c r="X33" s="3">
        <f t="shared" si="25"/>
        <v>0.97</v>
      </c>
      <c r="Y33" s="3">
        <f t="shared" si="25"/>
        <v>0.91</v>
      </c>
      <c r="Z33" s="3">
        <f t="shared" si="25"/>
        <v>0.79</v>
      </c>
    </row>
    <row r="34" spans="1:26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-118.56</v>
      </c>
      <c r="E34" s="3">
        <f>IFERROR(INDEX(E51:E500,MATCH($A$34,$C$51:$C$500,0)),"")</f>
        <v>-78.599999999999994</v>
      </c>
      <c r="H34" s="3">
        <f>IFERROR(INDEX(D34:G34,COUNT(D34:G34)),"")</f>
        <v>-78.599999999999994</v>
      </c>
      <c r="I34" s="3">
        <f t="shared" ref="I34:Z34" si="26">IFERROR(INDEX(I51:I500,MATCH($C$34,$C$51:$C$500,0)),"")</f>
        <v>-15.38</v>
      </c>
      <c r="J34" s="3">
        <f t="shared" si="26"/>
        <v>-10.72</v>
      </c>
      <c r="K34" s="3">
        <f t="shared" si="26"/>
        <v>50.69</v>
      </c>
      <c r="L34" s="3">
        <f t="shared" si="26"/>
        <v>-3.02</v>
      </c>
      <c r="M34" s="3">
        <f t="shared" si="26"/>
        <v>-3.55</v>
      </c>
      <c r="N34" s="3">
        <f t="shared" si="26"/>
        <v>352.24</v>
      </c>
      <c r="O34" s="3">
        <f t="shared" si="26"/>
        <v>8.02</v>
      </c>
      <c r="P34" s="3">
        <f t="shared" si="26"/>
        <v>11.82</v>
      </c>
      <c r="Q34" s="3">
        <f t="shared" si="26"/>
        <v>7.8</v>
      </c>
      <c r="R34" s="3">
        <f t="shared" si="26"/>
        <v>7.61</v>
      </c>
      <c r="S34" s="3">
        <f t="shared" si="26"/>
        <v>2969.7</v>
      </c>
      <c r="T34" s="3">
        <f t="shared" si="26"/>
        <v>-7.74</v>
      </c>
      <c r="U34" s="3">
        <f t="shared" si="26"/>
        <v>15.73</v>
      </c>
      <c r="V34" s="3">
        <f t="shared" si="26"/>
        <v>5.83</v>
      </c>
      <c r="W34" s="3">
        <f t="shared" si="26"/>
        <v>6.16</v>
      </c>
      <c r="X34" s="3">
        <f t="shared" si="26"/>
        <v>36.44</v>
      </c>
      <c r="Y34" s="3">
        <f t="shared" si="26"/>
        <v>6.36</v>
      </c>
      <c r="Z34" s="3">
        <f t="shared" si="26"/>
        <v>45.94</v>
      </c>
    </row>
    <row r="35" spans="1:26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1.28</v>
      </c>
      <c r="E35" s="3">
        <f>IFERROR(INDEX(E51:E500,MATCH($A$35,$C$51:$C$500,0)),"")</f>
        <v>1.47</v>
      </c>
      <c r="H35" s="3">
        <f>IFERROR(INDEX(D35:G35,COUNT(D35:G35)),"")</f>
        <v>1.47</v>
      </c>
      <c r="I35" s="3">
        <f t="shared" ref="I35:Z35" si="27">IFERROR(INDEX(I51:I500,MATCH($C$35,$C$51:$C$500,0)),"")</f>
        <v>0.53</v>
      </c>
      <c r="J35" s="3">
        <f t="shared" si="27"/>
        <v>0.51</v>
      </c>
      <c r="K35" s="3">
        <f t="shared" si="27"/>
        <v>0.3</v>
      </c>
      <c r="L35" s="3">
        <f t="shared" si="27"/>
        <v>0.22</v>
      </c>
      <c r="M35" s="3">
        <f t="shared" si="27"/>
        <v>0.44</v>
      </c>
      <c r="N35" s="3">
        <f t="shared" si="27"/>
        <v>0.53</v>
      </c>
      <c r="O35" s="3">
        <f t="shared" si="27"/>
        <v>0.63</v>
      </c>
      <c r="P35" s="3">
        <f t="shared" si="27"/>
        <v>0.46</v>
      </c>
      <c r="Q35" s="3">
        <f t="shared" si="27"/>
        <v>0.56999999999999995</v>
      </c>
      <c r="R35" s="3">
        <f t="shared" si="27"/>
        <v>0.6</v>
      </c>
      <c r="S35" s="3">
        <f t="shared" si="27"/>
        <v>0.51</v>
      </c>
      <c r="T35" s="3">
        <f t="shared" si="27"/>
        <v>0.33</v>
      </c>
      <c r="U35" s="3">
        <f t="shared" si="27"/>
        <v>0.24</v>
      </c>
      <c r="V35" s="3">
        <f t="shared" si="27"/>
        <v>0.34</v>
      </c>
      <c r="W35" s="3">
        <f t="shared" si="27"/>
        <v>0.34</v>
      </c>
      <c r="X35" s="3">
        <f t="shared" si="27"/>
        <v>0.28999999999999998</v>
      </c>
      <c r="Y35" s="3">
        <f t="shared" si="27"/>
        <v>0.2</v>
      </c>
      <c r="Z35" s="3">
        <f t="shared" si="27"/>
        <v>0.11</v>
      </c>
    </row>
    <row r="36" spans="1:26" ht="15.5" x14ac:dyDescent="0.35">
      <c r="B36" t="s">
        <v>70</v>
      </c>
      <c r="C36" t="s">
        <v>71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Z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0.19699999999999998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72</v>
      </c>
      <c r="C37" t="s">
        <v>73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Z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5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  <c r="S50" t="s">
        <v>35</v>
      </c>
      <c r="T50" t="s">
        <v>36</v>
      </c>
      <c r="U50" t="s">
        <v>37</v>
      </c>
      <c r="V50" t="s">
        <v>38</v>
      </c>
      <c r="W50" t="s">
        <v>39</v>
      </c>
      <c r="X50" t="s">
        <v>40</v>
      </c>
      <c r="Y50" t="s">
        <v>41</v>
      </c>
      <c r="Z50" t="s">
        <v>42</v>
      </c>
    </row>
    <row r="51" spans="2:26" ht="15.5" x14ac:dyDescent="0.35">
      <c r="B51" t="s">
        <v>79</v>
      </c>
      <c r="C51" t="s">
        <v>6</v>
      </c>
      <c r="D51" s="5">
        <v>642655146267</v>
      </c>
      <c r="E51" s="5">
        <v>539739863040</v>
      </c>
      <c r="F51" s="5">
        <v>371878494778</v>
      </c>
      <c r="G51" s="5">
        <v>486266094418</v>
      </c>
      <c r="I51" s="5">
        <v>1988107966787</v>
      </c>
      <c r="J51" s="5">
        <v>1879353267138</v>
      </c>
      <c r="K51" s="5">
        <v>3055441987857</v>
      </c>
      <c r="L51" s="5">
        <v>2628553150836</v>
      </c>
      <c r="M51" s="5">
        <v>1710091470427</v>
      </c>
      <c r="N51" s="5">
        <v>1834162436964</v>
      </c>
      <c r="O51" s="5">
        <v>2669686185127</v>
      </c>
      <c r="P51" s="5">
        <v>2684419276973</v>
      </c>
      <c r="Q51" s="5">
        <v>2258316807862</v>
      </c>
      <c r="R51" s="5">
        <v>2022350276358</v>
      </c>
      <c r="S51" s="5">
        <v>1597736461981</v>
      </c>
      <c r="T51" s="5">
        <v>2003353488967</v>
      </c>
      <c r="U51" s="5">
        <v>2510817836680</v>
      </c>
      <c r="V51" s="5">
        <v>2484172510398</v>
      </c>
      <c r="W51" s="5">
        <v>2014608187195</v>
      </c>
      <c r="X51" s="5">
        <v>1309570310227</v>
      </c>
      <c r="Y51" s="5">
        <v>1729113224781</v>
      </c>
      <c r="Z51" s="5">
        <v>2267484324910</v>
      </c>
    </row>
    <row r="52" spans="2:26" ht="15.5" x14ac:dyDescent="0.35">
      <c r="C52" t="s">
        <v>80</v>
      </c>
      <c r="D52" s="5">
        <v>-608034081284</v>
      </c>
      <c r="E52" s="5">
        <v>-507638592966</v>
      </c>
      <c r="F52" s="5">
        <v>-337029333375</v>
      </c>
      <c r="G52" s="5">
        <v>-422127518546</v>
      </c>
      <c r="I52" s="5">
        <v>-1820105055679</v>
      </c>
      <c r="J52" s="5">
        <v>-1644941641671</v>
      </c>
      <c r="K52" s="5">
        <v>-2646603797653</v>
      </c>
      <c r="L52" s="5">
        <v>-2507581683223</v>
      </c>
      <c r="M52" s="5">
        <v>-1616654443325</v>
      </c>
      <c r="N52" s="5">
        <v>-1475150649282</v>
      </c>
      <c r="O52" s="5">
        <v>-2101709505639</v>
      </c>
      <c r="P52" s="5">
        <v>-2242168678855</v>
      </c>
      <c r="Q52" s="5">
        <v>-1784978654927</v>
      </c>
      <c r="R52" s="5">
        <v>-1541589323022</v>
      </c>
      <c r="S52" s="5">
        <v>-1356439679407</v>
      </c>
      <c r="T52" s="5">
        <v>-1898380886031</v>
      </c>
      <c r="U52" s="5">
        <v>-2252807051857</v>
      </c>
      <c r="V52" s="5">
        <v>-2112066541490</v>
      </c>
      <c r="W52" s="5">
        <v>-1711066779583</v>
      </c>
      <c r="X52" s="5">
        <v>-1156342353988</v>
      </c>
      <c r="Y52" s="5">
        <v>-1531229601421</v>
      </c>
      <c r="Z52" s="5">
        <v>-2013100001364</v>
      </c>
    </row>
    <row r="53" spans="2:26" ht="15.5" x14ac:dyDescent="0.35">
      <c r="C53" t="s">
        <v>81</v>
      </c>
      <c r="D53" s="5">
        <v>34621064983</v>
      </c>
      <c r="E53" s="5">
        <v>32101270074</v>
      </c>
      <c r="F53" s="5">
        <v>34849161403</v>
      </c>
      <c r="G53" s="5">
        <v>64138575872</v>
      </c>
      <c r="I53" s="5">
        <v>168002911108</v>
      </c>
      <c r="J53" s="5">
        <v>234411625467</v>
      </c>
      <c r="K53" s="5">
        <v>408838190204</v>
      </c>
      <c r="L53" s="5">
        <v>120971467613</v>
      </c>
      <c r="M53" s="5">
        <v>93437027102</v>
      </c>
      <c r="N53" s="5">
        <v>359011787682</v>
      </c>
      <c r="O53" s="5">
        <v>567976679488</v>
      </c>
      <c r="P53" s="5">
        <v>442250598118</v>
      </c>
      <c r="Q53" s="5">
        <v>473338152935</v>
      </c>
      <c r="R53" s="5">
        <v>480760953336</v>
      </c>
      <c r="S53" s="5">
        <v>241296782574</v>
      </c>
      <c r="T53" s="5">
        <v>104972602936</v>
      </c>
      <c r="U53" s="5">
        <v>258010784823</v>
      </c>
      <c r="V53" s="5">
        <v>372105968908</v>
      </c>
      <c r="W53" s="5">
        <v>303541407612</v>
      </c>
      <c r="X53" s="5">
        <v>153227956239</v>
      </c>
      <c r="Y53" s="5">
        <v>197883623360</v>
      </c>
      <c r="Z53" s="5">
        <v>254384323546</v>
      </c>
    </row>
    <row r="54" spans="2:26" ht="15.5" x14ac:dyDescent="0.35">
      <c r="C54" t="s">
        <v>82</v>
      </c>
      <c r="D54" s="5">
        <v>-31566037032</v>
      </c>
      <c r="E54" s="5">
        <v>-32783644869</v>
      </c>
      <c r="F54" s="5">
        <v>-27272138662</v>
      </c>
      <c r="G54" s="5">
        <v>-32500497243</v>
      </c>
      <c r="I54" s="5">
        <v>-125727078897</v>
      </c>
      <c r="J54" s="5">
        <v>-173103693646</v>
      </c>
      <c r="K54" s="5">
        <v>-247115951481</v>
      </c>
      <c r="L54" s="5">
        <v>-216665552772</v>
      </c>
      <c r="M54" s="5">
        <v>-184864136596</v>
      </c>
      <c r="N54" s="5">
        <v>-214235268246</v>
      </c>
      <c r="O54" s="5">
        <v>-232696454955</v>
      </c>
      <c r="P54" s="5">
        <v>-210518826931</v>
      </c>
      <c r="Q54" s="5">
        <v>-199287250025</v>
      </c>
      <c r="R54" s="5">
        <v>-181433986657</v>
      </c>
      <c r="S54" s="5">
        <v>-131747148264</v>
      </c>
      <c r="T54" s="5">
        <v>-129284009512</v>
      </c>
      <c r="U54" s="5">
        <v>-135261460437</v>
      </c>
      <c r="V54" s="5">
        <v>-154867113857</v>
      </c>
      <c r="W54" s="5">
        <v>-128232100403</v>
      </c>
      <c r="X54" s="5">
        <v>-105941310632</v>
      </c>
      <c r="Y54" s="5">
        <v>-115406469170</v>
      </c>
      <c r="Z54" s="5">
        <v>-113748607773</v>
      </c>
    </row>
    <row r="55" spans="2:26" ht="15.5" x14ac:dyDescent="0.35">
      <c r="C55" t="s">
        <v>724</v>
      </c>
      <c r="D55" s="5">
        <v>-12580337795</v>
      </c>
      <c r="E55" s="5">
        <v>-13671539292</v>
      </c>
      <c r="F55" s="5">
        <v>-11905420731</v>
      </c>
      <c r="G55" s="5">
        <v>-13717935632</v>
      </c>
      <c r="I55" s="5">
        <v>-50552265077</v>
      </c>
      <c r="J55" s="5">
        <v>-80906843340</v>
      </c>
      <c r="K55" s="5">
        <v>-121981857700</v>
      </c>
      <c r="L55" s="5">
        <v>-106901932358</v>
      </c>
      <c r="M55" s="5">
        <v>-63199771254</v>
      </c>
      <c r="N55" s="5">
        <v>-87131691587</v>
      </c>
      <c r="O55" s="5">
        <v>-102635199051</v>
      </c>
      <c r="P55" s="5">
        <v>-101150499541</v>
      </c>
      <c r="Q55" s="5">
        <v>-96474490239</v>
      </c>
      <c r="R55" s="5">
        <v>-78600696919</v>
      </c>
      <c r="S55" s="5">
        <v>-56969269014</v>
      </c>
      <c r="T55" s="5">
        <v>-63887089609</v>
      </c>
      <c r="U55" s="5">
        <v>-66104530962</v>
      </c>
      <c r="V55" s="5">
        <v>-87177882872</v>
      </c>
      <c r="W55" s="5">
        <v>-78691845882</v>
      </c>
      <c r="X55" s="5">
        <v>-59987231832</v>
      </c>
      <c r="Y55" s="5">
        <v>-65571346016</v>
      </c>
      <c r="Z55" s="5">
        <v>-76465962784</v>
      </c>
    </row>
    <row r="56" spans="2:26" ht="15.5" x14ac:dyDescent="0.35">
      <c r="C56" t="s">
        <v>83</v>
      </c>
      <c r="D56" s="5">
        <v>-18985699237</v>
      </c>
      <c r="E56" s="5">
        <v>-19112105577</v>
      </c>
      <c r="F56" s="5">
        <v>-15366717931</v>
      </c>
      <c r="G56" s="5">
        <v>-18782561611</v>
      </c>
      <c r="I56" s="5">
        <v>-75174813820</v>
      </c>
      <c r="J56" s="5">
        <v>-92196850306</v>
      </c>
      <c r="K56" s="5">
        <v>-125134093781</v>
      </c>
      <c r="L56" s="5">
        <v>-109763620414</v>
      </c>
      <c r="M56" s="5">
        <v>-121664365342</v>
      </c>
      <c r="N56" s="5">
        <v>-127103576659</v>
      </c>
      <c r="O56" s="5">
        <v>-130061255904</v>
      </c>
      <c r="P56" s="5">
        <v>-109368327390</v>
      </c>
      <c r="Q56" s="5">
        <v>-102812759786</v>
      </c>
      <c r="R56" s="5">
        <v>-102833289738</v>
      </c>
      <c r="S56" s="5">
        <v>-74777879250</v>
      </c>
      <c r="T56" s="5">
        <v>-65396919903</v>
      </c>
      <c r="U56" s="5">
        <v>-69156929475</v>
      </c>
      <c r="V56" s="5">
        <v>-67689230985</v>
      </c>
      <c r="W56" s="5">
        <v>-49540254521</v>
      </c>
      <c r="X56" s="5">
        <v>-45954078800</v>
      </c>
      <c r="Y56" s="5">
        <v>-49835123154</v>
      </c>
      <c r="Z56" s="5">
        <v>-37282644989</v>
      </c>
    </row>
    <row r="57" spans="2:26" ht="15.5" x14ac:dyDescent="0.35">
      <c r="C57" t="s">
        <v>86</v>
      </c>
      <c r="D57" s="5">
        <v>3055027951</v>
      </c>
      <c r="E57" s="5">
        <v>-682374795</v>
      </c>
      <c r="F57" s="5">
        <v>7577022741</v>
      </c>
      <c r="G57" s="5">
        <v>31638078629</v>
      </c>
      <c r="I57" s="5">
        <v>42275832211</v>
      </c>
      <c r="J57" s="5">
        <v>61307931821</v>
      </c>
      <c r="K57" s="5">
        <v>161722238723</v>
      </c>
      <c r="L57" s="5">
        <v>-95694085159</v>
      </c>
      <c r="M57" s="5">
        <v>-91427109494</v>
      </c>
      <c r="N57" s="5">
        <v>144776519436</v>
      </c>
      <c r="O57" s="5">
        <v>335280224533</v>
      </c>
      <c r="P57" s="5">
        <v>231731771187</v>
      </c>
      <c r="Q57" s="5">
        <v>274050902910</v>
      </c>
      <c r="R57" s="5">
        <v>299326966679</v>
      </c>
      <c r="S57" s="5">
        <v>109549634310</v>
      </c>
      <c r="T57" s="5">
        <v>-24311406576</v>
      </c>
      <c r="U57" s="5">
        <v>122749324386</v>
      </c>
      <c r="V57" s="5">
        <v>217238855051</v>
      </c>
      <c r="W57" s="5">
        <v>175309307209</v>
      </c>
      <c r="X57" s="5">
        <v>47286645607</v>
      </c>
      <c r="Y57" s="5">
        <v>82477154190</v>
      </c>
      <c r="Z57" s="5">
        <v>140635715773</v>
      </c>
    </row>
    <row r="58" spans="2:26" ht="15.5" x14ac:dyDescent="0.35">
      <c r="C58" t="s">
        <v>87</v>
      </c>
      <c r="D58" s="5">
        <v>-11487579597</v>
      </c>
      <c r="E58" s="5">
        <v>-11943627541</v>
      </c>
      <c r="F58" s="5">
        <v>-46185921470</v>
      </c>
      <c r="G58" s="5">
        <v>-20005767923</v>
      </c>
      <c r="I58" s="5">
        <v>-95571860292</v>
      </c>
      <c r="J58" s="5">
        <v>-139228338479</v>
      </c>
      <c r="K58" s="5">
        <v>-130939150164</v>
      </c>
      <c r="L58" s="5">
        <v>-128652878843</v>
      </c>
      <c r="M58" s="5">
        <v>-160770472123</v>
      </c>
      <c r="N58" s="5">
        <v>-137618156507</v>
      </c>
      <c r="O58" s="5">
        <v>-76333102850</v>
      </c>
      <c r="P58" s="5">
        <v>-84916720617</v>
      </c>
      <c r="Q58" s="5">
        <v>-42478523712</v>
      </c>
      <c r="R58" s="5">
        <v>-74019543276</v>
      </c>
      <c r="S58" s="5">
        <v>-106606321196</v>
      </c>
      <c r="T58" s="5">
        <v>-88607411076</v>
      </c>
      <c r="U58" s="5">
        <v>-71147106944</v>
      </c>
      <c r="V58" s="5">
        <v>-32583625923</v>
      </c>
      <c r="W58" s="5">
        <v>-34412956398</v>
      </c>
      <c r="X58" s="5">
        <v>-30243066528</v>
      </c>
      <c r="Y58" s="5">
        <v>-6885831329</v>
      </c>
      <c r="Z58" s="5">
        <v>-129982427712</v>
      </c>
    </row>
    <row r="59" spans="2:26" ht="15.5" x14ac:dyDescent="0.35">
      <c r="C59" t="s">
        <v>27</v>
      </c>
      <c r="D59" s="5">
        <v>-13422647190</v>
      </c>
      <c r="E59" s="5">
        <v>-10530981894</v>
      </c>
      <c r="F59" s="5">
        <v>-9993260270</v>
      </c>
      <c r="G59" s="5">
        <v>-7909475260</v>
      </c>
      <c r="I59" s="5">
        <v>-38465963400</v>
      </c>
      <c r="J59" s="5">
        <v>-72546086577</v>
      </c>
      <c r="K59" s="5">
        <v>-95455517501</v>
      </c>
      <c r="L59" s="5">
        <v>-107017528285</v>
      </c>
      <c r="M59" s="5">
        <v>-110142131188</v>
      </c>
      <c r="N59" s="5">
        <v>-109457217754</v>
      </c>
      <c r="O59" s="5">
        <v>-57533413415</v>
      </c>
      <c r="P59" s="5">
        <v>-50458751008</v>
      </c>
      <c r="Q59" s="5">
        <v>-43509863158</v>
      </c>
      <c r="R59" s="5">
        <v>-69994185988</v>
      </c>
      <c r="S59" s="5">
        <v>-52909798958</v>
      </c>
      <c r="T59" s="5">
        <v>-36473625275</v>
      </c>
      <c r="U59" s="5">
        <v>-19349966046</v>
      </c>
      <c r="V59" s="5">
        <v>-19048656469</v>
      </c>
      <c r="W59" s="5">
        <v>-20296966622</v>
      </c>
      <c r="X59" s="5">
        <v>-24863949663</v>
      </c>
      <c r="Y59" s="5">
        <v>-40619792387</v>
      </c>
      <c r="Z59" s="5">
        <v>-17009898372</v>
      </c>
    </row>
    <row r="60" spans="2:26" ht="15.5" x14ac:dyDescent="0.35">
      <c r="C60" t="s">
        <v>90</v>
      </c>
      <c r="D60" s="5">
        <v>-41794396244</v>
      </c>
      <c r="E60" s="5">
        <v>-17733052998</v>
      </c>
      <c r="F60" s="5">
        <v>-27677790608</v>
      </c>
      <c r="G60" s="5">
        <v>-10158879738</v>
      </c>
      <c r="I60" s="5">
        <v>-44614120161</v>
      </c>
      <c r="J60" s="5">
        <v>-17114193551</v>
      </c>
      <c r="K60" s="5">
        <v>7777467572</v>
      </c>
      <c r="L60" s="5">
        <v>-23044439144</v>
      </c>
      <c r="M60" s="5">
        <v>-1442029998</v>
      </c>
      <c r="N60" s="5">
        <v>-6754878096</v>
      </c>
      <c r="O60" s="5">
        <v>10237467111</v>
      </c>
      <c r="P60" s="5">
        <v>-23285926110</v>
      </c>
      <c r="Q60" s="5">
        <v>-3135797191</v>
      </c>
      <c r="R60" s="5">
        <v>2451371933</v>
      </c>
      <c r="S60" s="5">
        <v>-60526762218</v>
      </c>
      <c r="T60" s="5">
        <v>-31999175874</v>
      </c>
      <c r="U60" s="5">
        <v>-80853515077</v>
      </c>
      <c r="V60" s="5">
        <v>-26122026758</v>
      </c>
      <c r="W60" s="5">
        <v>-5990939556</v>
      </c>
      <c r="X60" s="5">
        <v>14357888612</v>
      </c>
      <c r="Y60" s="5">
        <v>40372374666</v>
      </c>
      <c r="Z60" s="5">
        <v>-110477699933</v>
      </c>
    </row>
    <row r="61" spans="2:26" ht="15.5" x14ac:dyDescent="0.35">
      <c r="C61" t="s">
        <v>88</v>
      </c>
      <c r="D61" s="5">
        <v>782518598</v>
      </c>
      <c r="E61" s="5">
        <v>-782518598</v>
      </c>
      <c r="F61" s="5">
        <v>-3598192410</v>
      </c>
      <c r="G61" s="5">
        <v>100282905</v>
      </c>
      <c r="I61" s="5">
        <v>-3498222481</v>
      </c>
      <c r="J61" s="5">
        <v>-13241665</v>
      </c>
      <c r="K61" s="5">
        <v>-7129422231</v>
      </c>
      <c r="L61" s="5">
        <v>233188507</v>
      </c>
      <c r="T61" s="5">
        <v>247213728</v>
      </c>
      <c r="V61" s="5">
        <v>8969964752</v>
      </c>
      <c r="W61" s="5">
        <v>8391285745</v>
      </c>
      <c r="X61" s="5">
        <v>299436186</v>
      </c>
      <c r="Y61" s="5">
        <v>42500000</v>
      </c>
      <c r="Z61" s="5">
        <v>-475615220</v>
      </c>
    </row>
    <row r="62" spans="2:26" ht="15.5" x14ac:dyDescent="0.35">
      <c r="C62" t="s">
        <v>89</v>
      </c>
      <c r="D62" s="5">
        <v>493975086</v>
      </c>
      <c r="E62" s="5">
        <v>792688206</v>
      </c>
      <c r="F62" s="5">
        <v>1090680569</v>
      </c>
      <c r="G62" s="5">
        <v>1180496984</v>
      </c>
      <c r="I62" s="5">
        <v>5030304702</v>
      </c>
      <c r="J62" s="5">
        <v>4300181766</v>
      </c>
      <c r="K62" s="5">
        <v>1815956238</v>
      </c>
      <c r="L62" s="5">
        <v>5654039600</v>
      </c>
      <c r="M62" s="5">
        <v>6782627503</v>
      </c>
      <c r="N62" s="5">
        <v>13614500353</v>
      </c>
      <c r="O62" s="5">
        <v>3242805106</v>
      </c>
      <c r="P62" s="5">
        <v>1690788652</v>
      </c>
      <c r="Q62" s="5">
        <v>969475424</v>
      </c>
      <c r="R62" s="5">
        <v>915334078</v>
      </c>
      <c r="S62" s="5">
        <v>585023239</v>
      </c>
      <c r="T62" s="5">
        <v>560800593</v>
      </c>
      <c r="U62" s="5">
        <v>524084546</v>
      </c>
      <c r="V62" s="5">
        <v>711303565</v>
      </c>
      <c r="W62" s="5">
        <v>415865351</v>
      </c>
      <c r="X62" s="5">
        <v>282981299</v>
      </c>
      <c r="Y62" s="5">
        <v>307193903</v>
      </c>
      <c r="Z62" s="5">
        <v>866422439</v>
      </c>
    </row>
    <row r="63" spans="2:26" ht="15.5" x14ac:dyDescent="0.35">
      <c r="C63" t="s">
        <v>92</v>
      </c>
      <c r="F63" s="5">
        <v>-27224965944</v>
      </c>
      <c r="G63" s="5">
        <v>9</v>
      </c>
      <c r="J63" s="5">
        <v>-21220291475</v>
      </c>
      <c r="K63" s="5">
        <v>2585437897</v>
      </c>
      <c r="L63" s="5">
        <v>-6602121063</v>
      </c>
      <c r="M63" s="5">
        <v>318480224</v>
      </c>
      <c r="N63" s="5">
        <v>-1636133404</v>
      </c>
      <c r="O63" s="5">
        <v>-1176406411</v>
      </c>
    </row>
    <row r="64" spans="2:26" ht="15.5" x14ac:dyDescent="0.35">
      <c r="C64" t="s">
        <v>91</v>
      </c>
      <c r="F64" s="5">
        <v>2409477349</v>
      </c>
      <c r="I64" s="5">
        <v>2409477349</v>
      </c>
      <c r="J64" s="5">
        <v>312669545</v>
      </c>
    </row>
    <row r="65" spans="3:26" ht="15.5" x14ac:dyDescent="0.35">
      <c r="C65" t="s">
        <v>224</v>
      </c>
    </row>
    <row r="66" spans="3:26" ht="15.5" x14ac:dyDescent="0.35">
      <c r="C66" t="s">
        <v>85</v>
      </c>
      <c r="F66" s="5">
        <v>-103310</v>
      </c>
      <c r="I66" s="5">
        <v>-103310</v>
      </c>
      <c r="V66" s="5">
        <v>125954669</v>
      </c>
      <c r="W66" s="5">
        <v>74136321</v>
      </c>
    </row>
    <row r="67" spans="3:26" ht="15.5" x14ac:dyDescent="0.35">
      <c r="C67" t="s">
        <v>94</v>
      </c>
      <c r="D67" s="5">
        <v>-11487579597</v>
      </c>
      <c r="E67" s="5">
        <v>-11943627541</v>
      </c>
      <c r="F67" s="5">
        <v>-46185921470</v>
      </c>
      <c r="G67" s="5">
        <v>-20005767923</v>
      </c>
      <c r="I67" s="5">
        <v>-95571860292</v>
      </c>
      <c r="J67" s="5">
        <v>-139228338479</v>
      </c>
      <c r="K67" s="5">
        <v>-130939150164</v>
      </c>
      <c r="L67" s="5">
        <v>-128652878843</v>
      </c>
      <c r="M67" s="5">
        <v>-160770472123</v>
      </c>
      <c r="N67" s="5">
        <v>-137618156507</v>
      </c>
      <c r="O67" s="5">
        <v>-76333102850</v>
      </c>
      <c r="P67" s="5">
        <v>-84916720617</v>
      </c>
      <c r="Q67" s="5">
        <v>-42478523712</v>
      </c>
      <c r="R67" s="5">
        <v>-74019543276</v>
      </c>
      <c r="S67" s="5">
        <v>-106606321196</v>
      </c>
      <c r="T67" s="5">
        <v>-88607411076</v>
      </c>
      <c r="U67" s="5">
        <v>-71147106944</v>
      </c>
      <c r="V67" s="5">
        <v>-32583625923</v>
      </c>
      <c r="W67" s="5">
        <v>-34412956398</v>
      </c>
      <c r="X67" s="5">
        <v>-30243066528</v>
      </c>
      <c r="Y67" s="5">
        <v>-6885831329</v>
      </c>
      <c r="Z67" s="5">
        <v>-129982427712</v>
      </c>
    </row>
    <row r="68" spans="3:26" ht="15.5" x14ac:dyDescent="0.35">
      <c r="C68" t="s">
        <v>29</v>
      </c>
      <c r="D68" s="5">
        <v>-8432551646</v>
      </c>
      <c r="E68" s="5">
        <v>-12626002336</v>
      </c>
      <c r="F68" s="5">
        <v>-38608898729</v>
      </c>
      <c r="G68" s="5">
        <v>11632310706</v>
      </c>
      <c r="I68" s="5">
        <v>-53296028081</v>
      </c>
      <c r="J68" s="5">
        <v>-77920406658</v>
      </c>
      <c r="K68" s="5">
        <v>30783088559</v>
      </c>
      <c r="L68" s="5">
        <v>-224346964002</v>
      </c>
      <c r="M68" s="5">
        <v>-252197581617</v>
      </c>
      <c r="N68" s="5">
        <v>7158362929</v>
      </c>
      <c r="O68" s="5">
        <v>258947121683</v>
      </c>
      <c r="P68" s="5">
        <v>146815050570</v>
      </c>
      <c r="Q68" s="5">
        <v>231572379198</v>
      </c>
      <c r="R68" s="5">
        <v>225307423403</v>
      </c>
      <c r="S68" s="5">
        <v>2943313114</v>
      </c>
      <c r="T68" s="5">
        <v>-112918817652</v>
      </c>
      <c r="U68" s="5">
        <v>51602217442</v>
      </c>
      <c r="V68" s="5">
        <v>184655229128</v>
      </c>
      <c r="W68" s="5">
        <v>140896350811</v>
      </c>
      <c r="X68" s="5">
        <v>17043579079</v>
      </c>
      <c r="Y68" s="5">
        <v>75591322861</v>
      </c>
      <c r="Z68" s="5">
        <v>10653288061</v>
      </c>
    </row>
    <row r="69" spans="3:26" ht="15.5" x14ac:dyDescent="0.35">
      <c r="C69" t="s">
        <v>28</v>
      </c>
      <c r="D69" s="5">
        <v>1479950466</v>
      </c>
      <c r="E69" s="5">
        <v>2530019060</v>
      </c>
      <c r="F69" s="5">
        <v>-11655920640</v>
      </c>
      <c r="G69" s="5">
        <v>-4870787975</v>
      </c>
      <c r="I69" s="5">
        <v>-15330803379</v>
      </c>
      <c r="J69" s="5">
        <v>-11262228912</v>
      </c>
      <c r="K69" s="5">
        <v>-12765036257</v>
      </c>
      <c r="L69" s="5">
        <v>33306695161</v>
      </c>
      <c r="M69" s="5">
        <v>41375314078</v>
      </c>
      <c r="N69" s="5">
        <v>-4374599744</v>
      </c>
      <c r="O69" s="5">
        <v>-50697996282</v>
      </c>
      <c r="P69" s="5">
        <v>-41346305983</v>
      </c>
      <c r="Q69" s="5">
        <v>-65367419859</v>
      </c>
      <c r="R69" s="5">
        <v>-65261550010</v>
      </c>
      <c r="S69" s="5">
        <v>-2666205148</v>
      </c>
      <c r="T69" s="5">
        <v>27524984066</v>
      </c>
      <c r="U69" s="5">
        <v>-12509464270</v>
      </c>
      <c r="V69" s="5">
        <v>-37634654837</v>
      </c>
      <c r="W69" s="5">
        <v>-30275322766</v>
      </c>
      <c r="X69" s="5">
        <v>-6781899207</v>
      </c>
      <c r="Y69" s="5">
        <v>-21989138824</v>
      </c>
      <c r="Z69" s="5">
        <v>-5225853206</v>
      </c>
    </row>
    <row r="70" spans="3:26" ht="15.5" x14ac:dyDescent="0.35">
      <c r="C70" t="s">
        <v>321</v>
      </c>
      <c r="D70" s="5">
        <v>397591542</v>
      </c>
      <c r="E70" s="5">
        <v>-402965536</v>
      </c>
      <c r="F70" s="5">
        <v>2917492323</v>
      </c>
      <c r="G70" s="5">
        <v>-3667996285</v>
      </c>
      <c r="I70" s="5">
        <v>-757390416</v>
      </c>
      <c r="J70" s="5">
        <v>-437705700</v>
      </c>
      <c r="K70" s="5">
        <v>-4300150580</v>
      </c>
      <c r="L70" s="5">
        <v>-6944922820</v>
      </c>
      <c r="M70" s="5">
        <v>-6677238164</v>
      </c>
      <c r="N70" s="5">
        <v>-6807287860</v>
      </c>
      <c r="O70" s="5">
        <v>-58802756372</v>
      </c>
      <c r="P70" s="5">
        <v>-39023933314</v>
      </c>
      <c r="Q70" s="5">
        <v>-67408978068</v>
      </c>
      <c r="R70" s="5">
        <v>-34977988411</v>
      </c>
      <c r="S70" s="5">
        <v>-3090786375</v>
      </c>
      <c r="T70" s="5">
        <v>-1928527046</v>
      </c>
      <c r="U70" s="5">
        <v>-9460595453</v>
      </c>
      <c r="V70" s="5">
        <v>-36433396800</v>
      </c>
      <c r="W70" s="5">
        <v>-31381327289</v>
      </c>
    </row>
    <row r="71" spans="3:26" ht="15.5" x14ac:dyDescent="0.35">
      <c r="C71" t="s">
        <v>322</v>
      </c>
      <c r="D71" s="5">
        <v>1082358924</v>
      </c>
      <c r="E71" s="5">
        <v>2932984596</v>
      </c>
      <c r="F71" s="5">
        <v>-14573412963</v>
      </c>
      <c r="G71" s="5">
        <v>-1202791690</v>
      </c>
      <c r="I71" s="5">
        <v>-14573412963</v>
      </c>
      <c r="J71" s="5">
        <v>-10824523212</v>
      </c>
      <c r="K71" s="5">
        <v>-8464885677</v>
      </c>
      <c r="L71" s="5">
        <v>40251617981</v>
      </c>
      <c r="M71" s="5">
        <v>48052552242</v>
      </c>
      <c r="N71" s="5">
        <v>2432688116</v>
      </c>
      <c r="O71" s="5">
        <v>8104760090</v>
      </c>
      <c r="P71" s="5">
        <v>2502723048</v>
      </c>
      <c r="Q71" s="5">
        <v>3371275828</v>
      </c>
      <c r="R71" s="5">
        <v>-29319962302</v>
      </c>
      <c r="S71" s="5">
        <v>974440560</v>
      </c>
      <c r="T71" s="5">
        <v>29453511112</v>
      </c>
      <c r="U71" s="5">
        <v>-3048868817</v>
      </c>
      <c r="V71" s="5">
        <v>-1201258037</v>
      </c>
      <c r="W71" s="5">
        <v>1106004523</v>
      </c>
    </row>
    <row r="72" spans="3:26" ht="15.5" x14ac:dyDescent="0.35">
      <c r="C72" t="s">
        <v>93</v>
      </c>
      <c r="P72" s="5">
        <v>-4825095717</v>
      </c>
      <c r="Q72" s="5">
        <v>-1329717619</v>
      </c>
      <c r="R72" s="5">
        <v>-963599297</v>
      </c>
      <c r="S72" s="5">
        <v>-549859333</v>
      </c>
    </row>
    <row r="73" spans="3:26" ht="15.5" x14ac:dyDescent="0.35">
      <c r="C73" t="s">
        <v>323</v>
      </c>
      <c r="D73" s="5">
        <v>1479950466</v>
      </c>
      <c r="E73" s="5">
        <v>2530019060</v>
      </c>
      <c r="F73" s="5">
        <v>-11655920640</v>
      </c>
      <c r="G73" s="5">
        <v>-4870787975</v>
      </c>
      <c r="I73" s="5">
        <v>-15330803379</v>
      </c>
      <c r="J73" s="5">
        <v>-11262228912</v>
      </c>
      <c r="K73" s="5">
        <v>-12765036257</v>
      </c>
      <c r="L73" s="5">
        <v>33306695161</v>
      </c>
      <c r="M73" s="5">
        <v>41375314078</v>
      </c>
      <c r="N73" s="5">
        <v>-4374599744</v>
      </c>
      <c r="O73" s="5">
        <v>-50697996282</v>
      </c>
      <c r="P73" s="5">
        <v>-41346305983</v>
      </c>
      <c r="Q73" s="5">
        <v>-65367419859</v>
      </c>
      <c r="R73" s="5">
        <v>-65261550010</v>
      </c>
      <c r="S73" s="5">
        <v>-2666205148</v>
      </c>
      <c r="T73" s="5">
        <v>27524984066</v>
      </c>
      <c r="U73" s="5">
        <v>-12509464270</v>
      </c>
      <c r="V73" s="5">
        <v>-37634654837</v>
      </c>
      <c r="W73" s="5">
        <v>-30275322766</v>
      </c>
      <c r="X73" s="5">
        <v>-6781899207</v>
      </c>
      <c r="Y73" s="5">
        <v>-21989138824</v>
      </c>
      <c r="Z73" s="5">
        <v>-5225853206</v>
      </c>
    </row>
    <row r="74" spans="3:26" ht="15.5" x14ac:dyDescent="0.35">
      <c r="C74" t="s">
        <v>95</v>
      </c>
      <c r="D74" s="5">
        <v>-6952601180</v>
      </c>
      <c r="E74" s="5">
        <v>-10095983276</v>
      </c>
      <c r="F74" s="5">
        <v>-50264819369</v>
      </c>
      <c r="G74" s="5">
        <v>6761522731</v>
      </c>
      <c r="I74" s="5">
        <v>-68626831460</v>
      </c>
      <c r="J74" s="5">
        <v>-89182635570</v>
      </c>
      <c r="K74" s="5">
        <v>18018052302</v>
      </c>
      <c r="L74" s="5">
        <v>-191040268841</v>
      </c>
      <c r="M74" s="5">
        <v>-210822267539</v>
      </c>
      <c r="N74" s="5">
        <v>2783763185</v>
      </c>
      <c r="O74" s="5">
        <v>208249125401</v>
      </c>
      <c r="P74" s="5">
        <v>105468744587</v>
      </c>
      <c r="Q74" s="5">
        <v>166204959339</v>
      </c>
      <c r="R74" s="5">
        <v>160045873393</v>
      </c>
      <c r="S74" s="5">
        <v>277107966</v>
      </c>
      <c r="T74" s="5">
        <v>-85393833586</v>
      </c>
      <c r="U74" s="5">
        <v>39092753172</v>
      </c>
      <c r="V74" s="5">
        <v>147020574291</v>
      </c>
      <c r="W74" s="5">
        <v>110621028045</v>
      </c>
      <c r="X74" s="5">
        <v>10261679872</v>
      </c>
      <c r="Y74" s="5">
        <v>53602184037</v>
      </c>
      <c r="Z74" s="5">
        <v>5427434855</v>
      </c>
    </row>
    <row r="75" spans="3:26" ht="15.5" x14ac:dyDescent="0.35">
      <c r="C75" t="s">
        <v>96</v>
      </c>
      <c r="X75" s="5">
        <v>-195449661</v>
      </c>
      <c r="Y75" s="5">
        <v>-38714172</v>
      </c>
      <c r="Z75" s="5">
        <v>-189450500</v>
      </c>
    </row>
    <row r="76" spans="3:26" ht="15.5" x14ac:dyDescent="0.35">
      <c r="C76" t="s">
        <v>97</v>
      </c>
      <c r="D76" s="5">
        <v>-6952601180</v>
      </c>
      <c r="E76" s="5">
        <v>-10095983276</v>
      </c>
      <c r="F76" s="5">
        <v>-50264819369</v>
      </c>
      <c r="G76" s="5">
        <v>6761522731</v>
      </c>
      <c r="I76" s="5">
        <v>-68626831460</v>
      </c>
      <c r="J76" s="5">
        <v>-89182635570</v>
      </c>
      <c r="K76" s="5">
        <v>18018052302</v>
      </c>
      <c r="L76" s="5">
        <v>-191040268841</v>
      </c>
      <c r="M76" s="5">
        <v>-210822267539</v>
      </c>
      <c r="N76" s="5">
        <v>2783763185</v>
      </c>
      <c r="O76" s="5">
        <v>208249125401</v>
      </c>
      <c r="P76" s="5">
        <v>105468744587</v>
      </c>
      <c r="Q76" s="5">
        <v>166204959339</v>
      </c>
      <c r="R76" s="5">
        <v>160045873393</v>
      </c>
      <c r="S76" s="5">
        <v>277107966</v>
      </c>
      <c r="T76" s="5">
        <v>-85393833586</v>
      </c>
      <c r="U76" s="5">
        <v>39092753172</v>
      </c>
      <c r="V76" s="5">
        <v>147020574291</v>
      </c>
      <c r="W76" s="5">
        <v>110621028045</v>
      </c>
      <c r="X76" s="5">
        <v>10066230211</v>
      </c>
      <c r="Y76" s="5">
        <v>53563469865</v>
      </c>
      <c r="Z76" s="5">
        <v>5237984355</v>
      </c>
    </row>
    <row r="77" spans="3:26" ht="15.5" x14ac:dyDescent="0.35">
      <c r="C77" t="s">
        <v>98</v>
      </c>
      <c r="F77" s="5">
        <v>-1632203101</v>
      </c>
      <c r="I77" s="5">
        <v>-1632203101</v>
      </c>
      <c r="J77" s="5">
        <v>1838095687</v>
      </c>
      <c r="K77" s="5">
        <v>-1235708191</v>
      </c>
      <c r="L77" s="5">
        <v>4365023107</v>
      </c>
      <c r="M77" s="5">
        <v>4472534638</v>
      </c>
      <c r="N77" s="5">
        <v>-280902862</v>
      </c>
      <c r="O77" s="5">
        <v>-482553265</v>
      </c>
      <c r="P77" s="5">
        <v>3038571796</v>
      </c>
      <c r="Q77" s="5">
        <v>-4503794454</v>
      </c>
      <c r="R77" s="5">
        <v>-655249377</v>
      </c>
      <c r="S77" s="5">
        <v>5603368152</v>
      </c>
    </row>
    <row r="78" spans="3:26" ht="15.5" x14ac:dyDescent="0.35">
      <c r="C78" t="s">
        <v>99</v>
      </c>
      <c r="D78" s="5">
        <v>-6952601180</v>
      </c>
      <c r="E78" s="5">
        <v>-10095983276</v>
      </c>
      <c r="F78" s="5">
        <v>-51897022470</v>
      </c>
      <c r="G78" s="5">
        <v>6761522731</v>
      </c>
      <c r="I78" s="5">
        <v>-70259034561</v>
      </c>
      <c r="J78" s="5">
        <v>-87344539883</v>
      </c>
      <c r="K78" s="5">
        <v>16782344111</v>
      </c>
      <c r="L78" s="5">
        <v>-186675245734</v>
      </c>
      <c r="M78" s="5">
        <v>-206349732901</v>
      </c>
      <c r="N78" s="5">
        <v>2502860323</v>
      </c>
      <c r="O78" s="5">
        <v>207766572136</v>
      </c>
      <c r="P78" s="5">
        <v>108507316383</v>
      </c>
      <c r="Q78" s="5">
        <v>161701164885</v>
      </c>
      <c r="R78" s="5">
        <v>159390624016</v>
      </c>
      <c r="S78" s="5">
        <v>5880476118</v>
      </c>
      <c r="T78" s="5">
        <v>-85393833586</v>
      </c>
      <c r="U78" s="5">
        <v>39092753172</v>
      </c>
      <c r="V78" s="5">
        <v>147020574291</v>
      </c>
      <c r="W78" s="5">
        <v>110621028045</v>
      </c>
    </row>
    <row r="79" spans="3:26" ht="15.5" x14ac:dyDescent="0.35">
      <c r="C79" t="s">
        <v>100</v>
      </c>
      <c r="D79" s="5">
        <v>-6952601180</v>
      </c>
      <c r="E79" s="5">
        <v>-10095983276</v>
      </c>
      <c r="F79" s="5">
        <v>-50264819369</v>
      </c>
      <c r="G79" s="5">
        <v>6761522731</v>
      </c>
      <c r="I79" s="5">
        <v>-68626831460</v>
      </c>
      <c r="J79" s="5">
        <v>-89182635570</v>
      </c>
      <c r="K79" s="5">
        <v>18018052302</v>
      </c>
      <c r="L79" s="5">
        <v>-191040268841</v>
      </c>
      <c r="M79" s="5">
        <v>-210822267539</v>
      </c>
      <c r="N79" s="5">
        <v>2783763185</v>
      </c>
      <c r="O79" s="5">
        <v>208249125401</v>
      </c>
      <c r="P79" s="5">
        <v>105468744587</v>
      </c>
      <c r="Q79" s="5">
        <v>166204959339</v>
      </c>
      <c r="R79" s="5">
        <v>160045873393</v>
      </c>
      <c r="S79" s="5">
        <v>277107966</v>
      </c>
      <c r="T79" s="5">
        <v>-85393833586</v>
      </c>
      <c r="U79" s="5">
        <v>39092753172</v>
      </c>
      <c r="V79" s="5">
        <v>147020574291</v>
      </c>
      <c r="W79" s="5">
        <v>110621028048</v>
      </c>
      <c r="X79" s="5">
        <v>10066230211</v>
      </c>
      <c r="Y79" s="5">
        <v>53563469865</v>
      </c>
      <c r="Z79" s="5">
        <v>5237984355</v>
      </c>
    </row>
    <row r="80" spans="3:26" ht="15.5" x14ac:dyDescent="0.35">
      <c r="C80" t="s">
        <v>8</v>
      </c>
      <c r="D80" s="5">
        <v>-6952601180</v>
      </c>
      <c r="E80" s="5">
        <v>-10095983276</v>
      </c>
      <c r="F80" s="5">
        <v>-51896919160</v>
      </c>
      <c r="G80" s="5">
        <v>6761522731</v>
      </c>
      <c r="I80" s="5">
        <v>-70258931251</v>
      </c>
      <c r="J80" s="5">
        <v>-87344539883</v>
      </c>
      <c r="K80" s="5">
        <v>16782344111</v>
      </c>
      <c r="L80" s="5">
        <v>-186675245734</v>
      </c>
      <c r="M80" s="5">
        <v>-206349732901</v>
      </c>
      <c r="N80" s="5">
        <v>2502860323</v>
      </c>
      <c r="O80" s="5">
        <v>207766572136</v>
      </c>
      <c r="P80" s="5">
        <v>108507316383</v>
      </c>
      <c r="Q80" s="5">
        <v>161701164885</v>
      </c>
      <c r="R80" s="5">
        <v>159390624016</v>
      </c>
      <c r="S80" s="5">
        <v>5880476118</v>
      </c>
      <c r="T80" s="5">
        <v>-85393833586</v>
      </c>
      <c r="U80" s="5">
        <v>39092753172</v>
      </c>
      <c r="V80" s="5">
        <v>146894619622</v>
      </c>
      <c r="W80" s="5">
        <v>110546891727</v>
      </c>
    </row>
    <row r="81" spans="2:26" ht="15.5" x14ac:dyDescent="0.35">
      <c r="C81" t="s">
        <v>102</v>
      </c>
      <c r="D81" s="5">
        <v>-6952601180</v>
      </c>
      <c r="E81" s="5">
        <v>-10095983276</v>
      </c>
      <c r="F81" s="5">
        <v>-50264819369</v>
      </c>
      <c r="G81" s="5">
        <v>6761522731</v>
      </c>
      <c r="I81" s="5">
        <v>-68626831460</v>
      </c>
      <c r="J81" s="5">
        <v>-89182635570</v>
      </c>
      <c r="K81" s="5">
        <v>18018052302</v>
      </c>
      <c r="L81" s="5">
        <v>-191040268841</v>
      </c>
      <c r="M81" s="5">
        <v>-210822267539</v>
      </c>
      <c r="N81" s="5">
        <v>2783763185</v>
      </c>
      <c r="O81" s="5">
        <v>208249125401</v>
      </c>
      <c r="P81" s="5">
        <v>105468744587</v>
      </c>
      <c r="Q81" s="5">
        <v>166204959339</v>
      </c>
      <c r="R81" s="5">
        <v>160045873393</v>
      </c>
      <c r="S81" s="5">
        <v>277107966</v>
      </c>
      <c r="T81" s="5">
        <v>-85393833586</v>
      </c>
      <c r="U81" s="5">
        <v>39092753172</v>
      </c>
      <c r="V81" s="5">
        <v>147020574291</v>
      </c>
      <c r="W81" s="5">
        <v>110621028048</v>
      </c>
      <c r="X81" s="5">
        <v>10066230211</v>
      </c>
      <c r="Y81" s="5">
        <v>53563469865</v>
      </c>
      <c r="Z81" s="5">
        <v>5237984355</v>
      </c>
    </row>
    <row r="82" spans="2:26" ht="15.5" x14ac:dyDescent="0.35">
      <c r="C82" t="s">
        <v>103</v>
      </c>
      <c r="D82" s="5">
        <v>-6952601180</v>
      </c>
      <c r="E82" s="5">
        <v>-10095983276</v>
      </c>
      <c r="F82" s="5">
        <v>-51897022470</v>
      </c>
      <c r="G82" s="5">
        <v>6761522731</v>
      </c>
      <c r="I82" s="5">
        <v>-70259034561</v>
      </c>
      <c r="J82" s="5">
        <v>-87344539883</v>
      </c>
      <c r="K82" s="5">
        <v>16782344111</v>
      </c>
      <c r="L82" s="5">
        <v>-186675245734</v>
      </c>
      <c r="M82" s="5">
        <v>-206349732901</v>
      </c>
      <c r="N82" s="5">
        <v>2502860323</v>
      </c>
      <c r="O82" s="5">
        <v>207766572136</v>
      </c>
      <c r="P82" s="5">
        <v>108507316383</v>
      </c>
      <c r="Q82" s="5">
        <v>161701164885</v>
      </c>
      <c r="R82" s="5">
        <v>159390624016</v>
      </c>
      <c r="S82" s="5">
        <v>5880476118</v>
      </c>
      <c r="T82" s="5">
        <v>-85393833586</v>
      </c>
      <c r="U82" s="5">
        <v>39092753172</v>
      </c>
      <c r="V82" s="5">
        <v>147020574291</v>
      </c>
      <c r="W82" s="5">
        <v>110621028048</v>
      </c>
    </row>
    <row r="83" spans="2:26" ht="15.5" x14ac:dyDescent="0.35">
      <c r="C83" t="s">
        <v>104</v>
      </c>
      <c r="D83" s="5">
        <v>-6952601180</v>
      </c>
      <c r="E83" s="5">
        <v>-10095983276</v>
      </c>
      <c r="F83" s="5">
        <v>-51897022470</v>
      </c>
      <c r="G83" s="5">
        <v>6761522731</v>
      </c>
      <c r="I83" s="5">
        <v>-70259034561</v>
      </c>
      <c r="J83" s="5">
        <v>-87344539883</v>
      </c>
      <c r="K83" s="5">
        <v>16782344111</v>
      </c>
      <c r="L83" s="5">
        <v>-186675245734</v>
      </c>
      <c r="M83" s="5">
        <v>-206349732901</v>
      </c>
      <c r="N83" s="5">
        <v>2502860323</v>
      </c>
      <c r="O83" s="5">
        <v>207766572136</v>
      </c>
      <c r="P83" s="5">
        <v>108507316383</v>
      </c>
      <c r="Q83" s="5">
        <v>161701164885</v>
      </c>
      <c r="R83" s="5">
        <v>159390624016</v>
      </c>
      <c r="S83" s="5">
        <v>5880476118</v>
      </c>
      <c r="T83" s="5">
        <v>-85393833586</v>
      </c>
      <c r="U83" s="5">
        <v>39092753172</v>
      </c>
      <c r="V83" s="5">
        <v>147020574291</v>
      </c>
      <c r="W83" s="5">
        <v>110621028048</v>
      </c>
    </row>
    <row r="85" spans="2:26" ht="15.5" x14ac:dyDescent="0.35">
      <c r="B85" t="s">
        <v>105</v>
      </c>
      <c r="C85" t="s">
        <v>106</v>
      </c>
    </row>
    <row r="86" spans="2:26" ht="15.5" x14ac:dyDescent="0.35">
      <c r="C86" t="s">
        <v>107</v>
      </c>
    </row>
    <row r="87" spans="2:26" ht="15.5" x14ac:dyDescent="0.35">
      <c r="C87" t="s">
        <v>20</v>
      </c>
      <c r="D87" s="5">
        <v>416026501594</v>
      </c>
      <c r="E87" s="5">
        <v>116192379725</v>
      </c>
      <c r="F87" s="5">
        <v>343808332476</v>
      </c>
      <c r="G87" s="5">
        <v>288202146204</v>
      </c>
      <c r="I87" s="5">
        <v>343808332476</v>
      </c>
      <c r="J87" s="5">
        <v>273362762897</v>
      </c>
      <c r="K87" s="5">
        <v>234737156111</v>
      </c>
      <c r="L87" s="5">
        <v>202941497155</v>
      </c>
      <c r="M87" s="5">
        <v>226546411145</v>
      </c>
      <c r="N87" s="5">
        <v>142143289755</v>
      </c>
      <c r="O87" s="5">
        <v>629843941973</v>
      </c>
      <c r="P87" s="5">
        <v>217976984486</v>
      </c>
      <c r="Q87" s="5">
        <v>154381240915</v>
      </c>
      <c r="R87" s="5">
        <v>75959925517</v>
      </c>
      <c r="S87" s="5">
        <v>78857548545</v>
      </c>
      <c r="T87" s="5">
        <v>33328783565</v>
      </c>
      <c r="U87" s="5">
        <v>98190561686</v>
      </c>
      <c r="V87" s="5">
        <v>156850174509</v>
      </c>
      <c r="W87" s="5">
        <v>132922679125</v>
      </c>
      <c r="X87" s="5">
        <v>37210123084</v>
      </c>
      <c r="Y87" s="5">
        <v>32824450880</v>
      </c>
      <c r="Z87" s="5">
        <v>48944006728</v>
      </c>
    </row>
    <row r="88" spans="2:26" ht="15.5" x14ac:dyDescent="0.35">
      <c r="C88" t="s">
        <v>108</v>
      </c>
      <c r="P88" s="5">
        <v>10000000000</v>
      </c>
      <c r="Q88" s="5">
        <v>13530796681</v>
      </c>
      <c r="R88" s="5">
        <v>5571658103</v>
      </c>
      <c r="S88" s="5">
        <v>5562226821</v>
      </c>
      <c r="T88" s="5">
        <v>5401480917</v>
      </c>
      <c r="U88" s="5">
        <v>18746777</v>
      </c>
      <c r="V88" s="5">
        <v>162364043</v>
      </c>
      <c r="W88" s="5">
        <v>206803784203</v>
      </c>
      <c r="X88" s="5">
        <v>471087914</v>
      </c>
      <c r="Y88" s="5">
        <v>154500000</v>
      </c>
      <c r="Z88" s="5">
        <v>4360038700</v>
      </c>
    </row>
    <row r="89" spans="2:26" ht="15.5" x14ac:dyDescent="0.35">
      <c r="C89" t="s">
        <v>109</v>
      </c>
      <c r="D89" s="5">
        <v>544796577477</v>
      </c>
      <c r="E89" s="5">
        <v>559798827667</v>
      </c>
      <c r="F89" s="5">
        <v>303167195733</v>
      </c>
      <c r="G89" s="5">
        <v>573140435852</v>
      </c>
      <c r="I89" s="5">
        <v>303167195733</v>
      </c>
      <c r="J89" s="5">
        <v>444442892506</v>
      </c>
      <c r="K89" s="5">
        <v>880356655536</v>
      </c>
      <c r="L89" s="5">
        <v>803593627934</v>
      </c>
      <c r="M89" s="5">
        <v>727484989971</v>
      </c>
      <c r="N89" s="5">
        <v>965973884748</v>
      </c>
      <c r="O89" s="5">
        <v>899573174874</v>
      </c>
      <c r="P89" s="5">
        <v>795926761740</v>
      </c>
      <c r="Q89" s="5">
        <v>714558597427</v>
      </c>
      <c r="R89" s="5">
        <v>652395292537</v>
      </c>
      <c r="S89" s="5">
        <v>546126243676</v>
      </c>
      <c r="T89" s="5">
        <v>538965234722</v>
      </c>
      <c r="U89" s="5">
        <v>888289210329</v>
      </c>
      <c r="V89" s="5">
        <v>774807258716</v>
      </c>
      <c r="W89" s="5">
        <v>586024279396</v>
      </c>
      <c r="X89" s="5">
        <v>501847779710</v>
      </c>
      <c r="Y89" s="5">
        <v>571499382393</v>
      </c>
      <c r="Z89" s="5">
        <v>417849370324</v>
      </c>
    </row>
    <row r="90" spans="2:26" ht="15.5" x14ac:dyDescent="0.35">
      <c r="C90" t="s">
        <v>110</v>
      </c>
      <c r="D90" s="5">
        <v>6884366555</v>
      </c>
      <c r="E90" s="5">
        <v>24767478656</v>
      </c>
      <c r="F90" s="5">
        <v>6340817921</v>
      </c>
      <c r="G90" s="5">
        <v>8644965383</v>
      </c>
      <c r="I90" s="5">
        <v>6340817921</v>
      </c>
    </row>
    <row r="91" spans="2:26" ht="15.5" x14ac:dyDescent="0.35">
      <c r="C91" t="s">
        <v>111</v>
      </c>
      <c r="D91" s="5">
        <v>50000000</v>
      </c>
      <c r="E91" s="5">
        <v>50000000</v>
      </c>
      <c r="F91" s="5">
        <v>50000000</v>
      </c>
      <c r="G91" s="5">
        <v>234395999960</v>
      </c>
      <c r="I91" s="5">
        <v>50000000</v>
      </c>
      <c r="J91" s="5">
        <v>5103869661</v>
      </c>
      <c r="K91" s="5">
        <v>4944561497</v>
      </c>
      <c r="L91" s="5">
        <v>6807388477</v>
      </c>
      <c r="M91" s="5">
        <v>10151057206</v>
      </c>
      <c r="N91" s="5">
        <v>6513255910</v>
      </c>
      <c r="O91" s="5">
        <v>10084940653</v>
      </c>
      <c r="P91" s="5">
        <v>11896150724</v>
      </c>
      <c r="Q91" s="5">
        <v>9364089780</v>
      </c>
      <c r="R91" s="5">
        <v>40804489284</v>
      </c>
      <c r="S91" s="5">
        <v>5585408910</v>
      </c>
      <c r="T91" s="5">
        <v>59336192853</v>
      </c>
      <c r="U91" s="5">
        <v>65750427358</v>
      </c>
      <c r="V91" s="5">
        <v>67779218899</v>
      </c>
      <c r="W91" s="5">
        <v>43986127180</v>
      </c>
      <c r="X91" s="5">
        <v>51006877281</v>
      </c>
      <c r="Y91" s="5">
        <v>89251244742</v>
      </c>
      <c r="Z91" s="5">
        <v>2815591437</v>
      </c>
    </row>
    <row r="92" spans="2:26" ht="15.5" x14ac:dyDescent="0.35">
      <c r="C92" t="s">
        <v>112</v>
      </c>
      <c r="D92" s="5">
        <v>544796577477</v>
      </c>
      <c r="E92" s="5">
        <v>559798827667</v>
      </c>
      <c r="F92" s="5">
        <v>303167195733</v>
      </c>
      <c r="G92" s="5">
        <v>573140435852</v>
      </c>
      <c r="I92" s="5">
        <v>303167195733</v>
      </c>
      <c r="J92" s="5">
        <v>444442892506</v>
      </c>
      <c r="K92" s="5">
        <v>880356655536</v>
      </c>
      <c r="L92" s="5">
        <v>803593627934</v>
      </c>
      <c r="M92" s="5">
        <v>727484989971</v>
      </c>
      <c r="N92" s="5">
        <v>965973884748</v>
      </c>
      <c r="O92" s="5">
        <v>899573174874</v>
      </c>
      <c r="P92" s="5">
        <v>795926761740</v>
      </c>
      <c r="Q92" s="5">
        <v>714558597427</v>
      </c>
      <c r="R92" s="5">
        <v>652395292537</v>
      </c>
      <c r="S92" s="5">
        <v>546126243676</v>
      </c>
      <c r="T92" s="5">
        <v>538965234722</v>
      </c>
      <c r="U92" s="5">
        <v>888289210329</v>
      </c>
      <c r="V92" s="5">
        <v>774807258716</v>
      </c>
      <c r="W92" s="5">
        <v>586024279396</v>
      </c>
      <c r="X92" s="5">
        <v>501847779710</v>
      </c>
      <c r="Y92" s="5">
        <v>571499382393</v>
      </c>
      <c r="Z92" s="5">
        <v>417849370324</v>
      </c>
    </row>
    <row r="93" spans="2:26" ht="15.5" x14ac:dyDescent="0.35">
      <c r="C93" t="s">
        <v>113</v>
      </c>
      <c r="D93" s="5">
        <v>236171604</v>
      </c>
      <c r="E93" s="5">
        <v>236171604</v>
      </c>
      <c r="F93" s="5">
        <v>236171604</v>
      </c>
      <c r="G93" s="5">
        <v>236171604</v>
      </c>
      <c r="I93" s="5">
        <v>236171604</v>
      </c>
      <c r="J93" s="5">
        <v>236171604</v>
      </c>
      <c r="K93" s="5">
        <v>236171604</v>
      </c>
      <c r="L93" s="5">
        <v>236171604</v>
      </c>
      <c r="M93" s="5">
        <v>236171604</v>
      </c>
    </row>
    <row r="94" spans="2:26" ht="15.5" x14ac:dyDescent="0.35">
      <c r="C94" t="s">
        <v>114</v>
      </c>
      <c r="D94" s="5">
        <v>236171604</v>
      </c>
      <c r="E94" s="5">
        <v>236171604</v>
      </c>
      <c r="F94" s="5">
        <v>236171604</v>
      </c>
      <c r="G94" s="5">
        <v>236171604</v>
      </c>
      <c r="I94" s="5">
        <v>236171604</v>
      </c>
      <c r="J94" s="5">
        <v>236171604</v>
      </c>
      <c r="K94" s="5">
        <v>236171604</v>
      </c>
      <c r="L94" s="5">
        <v>236171604</v>
      </c>
      <c r="M94" s="5">
        <v>236171604</v>
      </c>
    </row>
    <row r="95" spans="2:26" ht="15.5" x14ac:dyDescent="0.35">
      <c r="C95" t="s">
        <v>115</v>
      </c>
      <c r="D95" s="5">
        <v>574963446026</v>
      </c>
      <c r="E95" s="5">
        <v>607076980042</v>
      </c>
      <c r="F95" s="5">
        <v>461490314164</v>
      </c>
      <c r="G95" s="5">
        <v>415362235541</v>
      </c>
      <c r="I95" s="5">
        <v>461490314164</v>
      </c>
      <c r="J95" s="5">
        <v>419163607233</v>
      </c>
      <c r="K95" s="5">
        <v>481185194780</v>
      </c>
      <c r="L95" s="5">
        <v>610990589786</v>
      </c>
      <c r="M95" s="5">
        <v>658625285308</v>
      </c>
      <c r="N95" s="5">
        <v>580435561773</v>
      </c>
      <c r="O95" s="5">
        <v>492484069244</v>
      </c>
      <c r="P95" s="5">
        <v>561248980145</v>
      </c>
      <c r="Q95" s="5">
        <v>653016684959</v>
      </c>
      <c r="R95" s="5">
        <v>443479179250</v>
      </c>
      <c r="S95" s="5">
        <v>428533328072</v>
      </c>
      <c r="T95" s="5">
        <v>437889107015</v>
      </c>
      <c r="U95" s="5">
        <v>365801446338</v>
      </c>
      <c r="V95" s="5">
        <v>321885974691</v>
      </c>
      <c r="W95" s="5">
        <v>316069391959</v>
      </c>
      <c r="X95" s="5">
        <v>251280814192</v>
      </c>
      <c r="Y95" s="5">
        <v>253460666541</v>
      </c>
      <c r="Z95" s="5">
        <v>364784357636</v>
      </c>
    </row>
    <row r="96" spans="2:26" ht="15.5" x14ac:dyDescent="0.35">
      <c r="C96" t="s">
        <v>224</v>
      </c>
    </row>
    <row r="97" spans="3:26" ht="15.5" x14ac:dyDescent="0.35">
      <c r="C97" t="s">
        <v>85</v>
      </c>
      <c r="G97" s="5">
        <v>8734744561</v>
      </c>
      <c r="J97" s="5">
        <v>8734744561</v>
      </c>
      <c r="K97" s="5">
        <v>6896648874</v>
      </c>
      <c r="L97" s="5">
        <v>8132357065</v>
      </c>
      <c r="M97" s="5">
        <v>3767333958</v>
      </c>
      <c r="N97" s="5">
        <v>-705200680</v>
      </c>
      <c r="O97" s="5">
        <v>-424297818</v>
      </c>
      <c r="P97" s="5">
        <v>1211453451</v>
      </c>
      <c r="Q97" s="5">
        <v>-1827118345</v>
      </c>
      <c r="R97" s="5">
        <v>2676676109</v>
      </c>
      <c r="S97" s="5">
        <v>3331925486</v>
      </c>
      <c r="T97" s="5">
        <v>1153198004</v>
      </c>
      <c r="U97" s="5">
        <v>1153198004</v>
      </c>
      <c r="V97" s="5">
        <v>1153198004</v>
      </c>
      <c r="W97" s="5">
        <v>1153198004</v>
      </c>
      <c r="X97" s="5">
        <v>1153198004</v>
      </c>
      <c r="Y97" s="5">
        <v>1153198004</v>
      </c>
      <c r="Z97" s="5">
        <v>-5662284571</v>
      </c>
    </row>
    <row r="98" spans="3:26" ht="15.5" x14ac:dyDescent="0.35">
      <c r="C98" t="s">
        <v>116</v>
      </c>
      <c r="D98" s="5">
        <v>1896757172899</v>
      </c>
      <c r="E98" s="5">
        <v>1598999843368</v>
      </c>
      <c r="F98" s="5">
        <v>1357074151842</v>
      </c>
      <c r="G98" s="5">
        <v>1442126867053</v>
      </c>
      <c r="I98" s="5">
        <v>1357074151842</v>
      </c>
      <c r="J98" s="5">
        <v>1329199612119</v>
      </c>
      <c r="K98" s="5">
        <v>1953852287572</v>
      </c>
      <c r="L98" s="5">
        <v>1909986082577</v>
      </c>
      <c r="M98" s="5">
        <v>2138618230319</v>
      </c>
      <c r="N98" s="5">
        <v>2173087705411</v>
      </c>
      <c r="O98" s="5">
        <v>2280902024124</v>
      </c>
      <c r="P98" s="5">
        <v>1905388216804</v>
      </c>
      <c r="Q98" s="5">
        <v>1667656034897</v>
      </c>
      <c r="R98" s="5">
        <v>1291317191672</v>
      </c>
      <c r="S98" s="5">
        <v>1151962694102</v>
      </c>
      <c r="T98" s="5">
        <v>1161045746008</v>
      </c>
      <c r="U98" s="5">
        <v>1507266436412</v>
      </c>
      <c r="V98" s="5">
        <v>1430617352840</v>
      </c>
      <c r="W98" s="5">
        <v>1357376655273</v>
      </c>
      <c r="X98" s="5">
        <v>891949588734</v>
      </c>
      <c r="Y98" s="5">
        <v>960356221579</v>
      </c>
      <c r="Z98" s="5">
        <v>904529118008</v>
      </c>
    </row>
    <row r="99" spans="3:26" ht="15.5" x14ac:dyDescent="0.35">
      <c r="C99" t="s">
        <v>117</v>
      </c>
    </row>
    <row r="100" spans="3:26" ht="15.5" x14ac:dyDescent="0.35">
      <c r="C100" t="s">
        <v>119</v>
      </c>
      <c r="D100" s="5">
        <v>77544972908</v>
      </c>
      <c r="E100" s="5">
        <v>76462613984</v>
      </c>
      <c r="F100" s="5">
        <v>73529629386</v>
      </c>
      <c r="G100" s="5">
        <v>83967794633</v>
      </c>
      <c r="I100" s="5">
        <v>73529629386</v>
      </c>
      <c r="J100" s="5">
        <v>87642677372</v>
      </c>
      <c r="K100" s="5">
        <v>101758860598</v>
      </c>
      <c r="L100" s="5">
        <v>109875213196</v>
      </c>
      <c r="M100" s="5">
        <v>70854755559</v>
      </c>
      <c r="N100" s="5">
        <v>24063687447</v>
      </c>
      <c r="O100" s="5">
        <v>21560773611</v>
      </c>
      <c r="P100" s="5">
        <v>13295162433</v>
      </c>
      <c r="Q100" s="5">
        <v>11805296651</v>
      </c>
      <c r="R100" s="5">
        <v>6932756005</v>
      </c>
      <c r="S100" s="5">
        <v>36034301848</v>
      </c>
      <c r="T100" s="5">
        <v>32871515102</v>
      </c>
      <c r="U100" s="5">
        <v>3418003990</v>
      </c>
      <c r="V100" s="5">
        <v>6466872807</v>
      </c>
      <c r="W100" s="5">
        <v>7668130845</v>
      </c>
      <c r="X100" s="5">
        <v>6572056671</v>
      </c>
      <c r="Y100" s="5">
        <v>6635388129</v>
      </c>
      <c r="Z100" s="5">
        <v>6952080717</v>
      </c>
    </row>
    <row r="101" spans="3:26" ht="15.5" x14ac:dyDescent="0.35">
      <c r="C101" t="s">
        <v>120</v>
      </c>
      <c r="K101" s="5">
        <v>21220291475</v>
      </c>
      <c r="L101" s="5">
        <v>18634853578</v>
      </c>
      <c r="M101" s="5">
        <v>25236974641</v>
      </c>
      <c r="N101" s="5">
        <v>24918494417</v>
      </c>
      <c r="O101" s="5">
        <v>26554627821</v>
      </c>
      <c r="P101" s="5">
        <v>22731034232</v>
      </c>
    </row>
    <row r="102" spans="3:26" ht="15.5" x14ac:dyDescent="0.35">
      <c r="C102" t="s">
        <v>783</v>
      </c>
      <c r="O102" s="5">
        <v>111560832288</v>
      </c>
      <c r="P102" s="5">
        <v>94211051069</v>
      </c>
      <c r="Q102" s="5">
        <v>33916176807</v>
      </c>
      <c r="R102" s="5">
        <v>20131991203</v>
      </c>
      <c r="S102" s="5">
        <v>22383026993</v>
      </c>
      <c r="T102" s="5">
        <v>14190382574</v>
      </c>
      <c r="U102" s="5">
        <v>23200137921</v>
      </c>
      <c r="V102" s="5">
        <v>11133269918</v>
      </c>
      <c r="W102" s="5">
        <v>3035350813</v>
      </c>
      <c r="X102" s="5">
        <v>2417730581</v>
      </c>
      <c r="Y102" s="5">
        <v>3278661458</v>
      </c>
      <c r="Z102" s="5">
        <v>1563222548</v>
      </c>
    </row>
    <row r="103" spans="3:26" ht="15.5" x14ac:dyDescent="0.35">
      <c r="C103" t="s">
        <v>123</v>
      </c>
      <c r="J103" s="5">
        <v>8330625</v>
      </c>
      <c r="K103" s="5">
        <v>958474356</v>
      </c>
      <c r="L103" s="5">
        <v>372105788</v>
      </c>
      <c r="M103" s="5">
        <v>220940063</v>
      </c>
    </row>
    <row r="104" spans="3:26" ht="15.5" x14ac:dyDescent="0.35">
      <c r="C104" t="s">
        <v>121</v>
      </c>
      <c r="D104" s="5">
        <v>424245090498</v>
      </c>
      <c r="E104" s="5">
        <v>427625905877</v>
      </c>
      <c r="F104" s="5">
        <v>391459711997</v>
      </c>
      <c r="G104" s="5">
        <v>381136332462</v>
      </c>
      <c r="I104" s="5">
        <v>391459711997</v>
      </c>
      <c r="J104" s="5">
        <v>400752898143</v>
      </c>
      <c r="K104" s="5">
        <v>523462881054</v>
      </c>
      <c r="L104" s="5">
        <v>541547712694</v>
      </c>
      <c r="M104" s="5">
        <v>574541779285</v>
      </c>
      <c r="N104" s="5">
        <v>573952743869</v>
      </c>
      <c r="O104" s="5">
        <v>565275159039</v>
      </c>
      <c r="P104" s="5">
        <v>432718446687</v>
      </c>
      <c r="Q104" s="5">
        <v>305671637987</v>
      </c>
      <c r="R104" s="5">
        <v>294723998885</v>
      </c>
      <c r="S104" s="5">
        <v>286291542830</v>
      </c>
      <c r="T104" s="5">
        <v>304976104296</v>
      </c>
      <c r="U104" s="5">
        <v>293146493185</v>
      </c>
      <c r="V104" s="5">
        <v>232745037636</v>
      </c>
      <c r="W104" s="5">
        <v>193288855939</v>
      </c>
      <c r="X104" s="5">
        <v>210898326363</v>
      </c>
      <c r="Y104" s="5">
        <v>212462042571</v>
      </c>
      <c r="Z104" s="5">
        <v>199160304129</v>
      </c>
    </row>
    <row r="105" spans="3:26" ht="15.5" x14ac:dyDescent="0.35">
      <c r="C105" t="s">
        <v>126</v>
      </c>
      <c r="D105" s="5">
        <v>521983885150</v>
      </c>
      <c r="E105" s="5">
        <v>524282341605</v>
      </c>
      <c r="F105" s="5">
        <v>485415798129</v>
      </c>
      <c r="G105" s="5">
        <v>468585605631</v>
      </c>
      <c r="I105" s="5">
        <v>485415798129</v>
      </c>
      <c r="J105" s="5">
        <v>504224535048</v>
      </c>
      <c r="K105" s="5">
        <v>669292603583</v>
      </c>
      <c r="L105" s="5">
        <v>755960714414</v>
      </c>
      <c r="M105" s="5">
        <v>754549338951</v>
      </c>
      <c r="N105" s="5">
        <v>742547354481</v>
      </c>
      <c r="O105" s="5">
        <v>747040131233</v>
      </c>
      <c r="P105" s="5">
        <v>579994361206</v>
      </c>
      <c r="Q105" s="5">
        <v>442510461698</v>
      </c>
      <c r="R105" s="5">
        <v>376892902806</v>
      </c>
      <c r="S105" s="5">
        <v>384281940454</v>
      </c>
      <c r="T105" s="5">
        <v>392858853134</v>
      </c>
      <c r="U105" s="5">
        <v>448563884658</v>
      </c>
      <c r="V105" s="5">
        <v>267461002631</v>
      </c>
      <c r="W105" s="5">
        <v>215662506964</v>
      </c>
      <c r="X105" s="5">
        <v>234531166295</v>
      </c>
      <c r="Y105" s="5">
        <v>277601463492</v>
      </c>
      <c r="Z105" s="5">
        <v>260598714534</v>
      </c>
    </row>
    <row r="106" spans="3:26" ht="15.5" x14ac:dyDescent="0.35">
      <c r="C106" t="s">
        <v>127</v>
      </c>
      <c r="D106" s="5">
        <v>2418741058049</v>
      </c>
      <c r="E106" s="5">
        <v>2123282184973</v>
      </c>
      <c r="F106" s="5">
        <v>1842489949971</v>
      </c>
      <c r="G106" s="5">
        <v>1910712472684</v>
      </c>
      <c r="I106" s="5">
        <v>1842489949971</v>
      </c>
      <c r="J106" s="5">
        <v>1833424147167</v>
      </c>
      <c r="K106" s="5">
        <v>2623144891155</v>
      </c>
      <c r="L106" s="5">
        <v>2665946796991</v>
      </c>
      <c r="M106" s="5">
        <v>2893167569270</v>
      </c>
      <c r="N106" s="5">
        <v>2915635059892</v>
      </c>
      <c r="O106" s="5">
        <v>3027942155357</v>
      </c>
      <c r="P106" s="5">
        <v>2485382578010</v>
      </c>
      <c r="Q106" s="5">
        <v>2110166496595</v>
      </c>
      <c r="R106" s="5">
        <v>1668210094478</v>
      </c>
      <c r="S106" s="5">
        <v>1536244634556</v>
      </c>
      <c r="T106" s="5">
        <v>1553904599142</v>
      </c>
      <c r="U106" s="5">
        <v>1955830321070</v>
      </c>
      <c r="V106" s="5">
        <v>1698078355471</v>
      </c>
      <c r="W106" s="5">
        <v>1573039162237</v>
      </c>
      <c r="X106" s="5">
        <v>1126480755029</v>
      </c>
      <c r="Y106" s="5">
        <v>1237957685071</v>
      </c>
      <c r="Z106" s="5">
        <v>1165127832542</v>
      </c>
    </row>
    <row r="107" spans="3:26" ht="15.5" x14ac:dyDescent="0.35">
      <c r="C107" t="s">
        <v>128</v>
      </c>
    </row>
    <row r="108" spans="3:26" ht="15.5" x14ac:dyDescent="0.35">
      <c r="C108" t="s">
        <v>129</v>
      </c>
    </row>
    <row r="109" spans="3:26" ht="15.5" x14ac:dyDescent="0.35">
      <c r="C109" t="s">
        <v>130</v>
      </c>
      <c r="D109" s="5">
        <v>1837533084989</v>
      </c>
      <c r="E109" s="5">
        <v>1535166019108</v>
      </c>
      <c r="F109" s="5">
        <v>1245701963230</v>
      </c>
      <c r="G109" s="5">
        <v>1262616463759</v>
      </c>
      <c r="I109" s="5">
        <v>1245701963230</v>
      </c>
      <c r="J109" s="5">
        <v>1166391567481</v>
      </c>
      <c r="K109" s="5">
        <v>1467308532113</v>
      </c>
      <c r="L109" s="5">
        <v>1837461124059</v>
      </c>
      <c r="M109" s="5">
        <v>1765612333045</v>
      </c>
      <c r="N109" s="5">
        <v>1180663259903</v>
      </c>
      <c r="O109" s="5">
        <v>1284816720522</v>
      </c>
      <c r="P109" s="5">
        <v>1497401925999</v>
      </c>
      <c r="Q109" s="5">
        <v>1260868218485</v>
      </c>
      <c r="R109" s="5">
        <v>968322757177</v>
      </c>
      <c r="S109" s="5">
        <v>986156352701</v>
      </c>
      <c r="T109" s="5">
        <v>1002912808674</v>
      </c>
      <c r="U109" s="5">
        <v>1328173841664</v>
      </c>
      <c r="V109" s="5">
        <v>1072477833009</v>
      </c>
      <c r="W109" s="5">
        <v>1054553072579</v>
      </c>
      <c r="X109" s="5">
        <v>719231769224</v>
      </c>
      <c r="Y109" s="5">
        <v>843860671910</v>
      </c>
      <c r="Z109" s="5">
        <v>831755075270</v>
      </c>
    </row>
    <row r="110" spans="3:26" ht="15.5" x14ac:dyDescent="0.35">
      <c r="C110" t="s">
        <v>134</v>
      </c>
      <c r="D110" s="5">
        <v>860171020246</v>
      </c>
      <c r="E110" s="5">
        <v>836976871499</v>
      </c>
      <c r="F110" s="5">
        <v>577692376321</v>
      </c>
      <c r="G110" s="5">
        <v>485754171258</v>
      </c>
      <c r="I110" s="5">
        <v>577692376321</v>
      </c>
      <c r="J110" s="5">
        <v>682575906830</v>
      </c>
      <c r="K110" s="5">
        <v>575651259411</v>
      </c>
      <c r="L110" s="5">
        <v>448824577331</v>
      </c>
      <c r="M110" s="5">
        <v>466839965865</v>
      </c>
      <c r="N110" s="5">
        <v>452622799573</v>
      </c>
      <c r="O110" s="5">
        <v>498020873242</v>
      </c>
      <c r="P110" s="5">
        <v>665675845674</v>
      </c>
      <c r="Q110" s="5">
        <v>479135275627</v>
      </c>
      <c r="R110" s="5">
        <v>393853661070</v>
      </c>
      <c r="S110" s="5">
        <v>542395254237</v>
      </c>
      <c r="T110" s="5">
        <v>415897729003</v>
      </c>
      <c r="U110" s="5">
        <v>337359547673</v>
      </c>
      <c r="V110" s="5">
        <v>127060385578</v>
      </c>
      <c r="W110" s="5">
        <v>278283205689</v>
      </c>
      <c r="X110" s="5">
        <v>157032236182</v>
      </c>
      <c r="Y110" s="5">
        <v>263280848692</v>
      </c>
      <c r="Z110" s="5">
        <v>279592710206</v>
      </c>
    </row>
    <row r="111" spans="3:26" ht="15.5" x14ac:dyDescent="0.35">
      <c r="C111" t="s">
        <v>131</v>
      </c>
    </row>
    <row r="112" spans="3:26" ht="15.5" x14ac:dyDescent="0.35">
      <c r="C112" t="s">
        <v>132</v>
      </c>
      <c r="D112" s="5">
        <v>616845895951</v>
      </c>
      <c r="E112" s="5">
        <v>545323039068</v>
      </c>
      <c r="F112" s="5">
        <v>327558263751</v>
      </c>
      <c r="G112" s="5">
        <v>460922221748</v>
      </c>
      <c r="I112" s="5">
        <v>327558263751</v>
      </c>
      <c r="J112" s="5">
        <v>419508076025</v>
      </c>
      <c r="K112" s="5">
        <v>727533236230</v>
      </c>
      <c r="L112" s="5">
        <v>899108206513</v>
      </c>
      <c r="M112" s="5">
        <v>610309896230</v>
      </c>
      <c r="N112" s="5">
        <v>579766621959</v>
      </c>
      <c r="O112" s="5">
        <v>644920395143</v>
      </c>
      <c r="P112" s="5">
        <v>708411514626</v>
      </c>
      <c r="Q112" s="5">
        <v>657793312170</v>
      </c>
      <c r="R112" s="5">
        <v>472648900774</v>
      </c>
      <c r="S112" s="5">
        <v>382469877247</v>
      </c>
      <c r="T112" s="5">
        <v>477765651516</v>
      </c>
      <c r="U112" s="5">
        <v>827373226348</v>
      </c>
      <c r="V112" s="5">
        <v>790377437610</v>
      </c>
      <c r="W112" s="5">
        <v>666938521760</v>
      </c>
      <c r="X112" s="5">
        <v>470123812091</v>
      </c>
      <c r="Y112" s="5">
        <v>424753836238</v>
      </c>
      <c r="Z112" s="5">
        <v>462360487041</v>
      </c>
    </row>
    <row r="113" spans="3:26" ht="15.5" x14ac:dyDescent="0.35">
      <c r="C113" t="s">
        <v>133</v>
      </c>
    </row>
    <row r="114" spans="3:26" ht="15.5" x14ac:dyDescent="0.35">
      <c r="C114" t="s">
        <v>465</v>
      </c>
      <c r="D114" s="5">
        <v>6934366555</v>
      </c>
      <c r="E114" s="5">
        <v>24817478656</v>
      </c>
      <c r="F114" s="5">
        <v>6390817921</v>
      </c>
      <c r="G114" s="5">
        <v>243040965343</v>
      </c>
      <c r="I114" s="5">
        <v>6390817921</v>
      </c>
      <c r="J114" s="5">
        <v>5103869661</v>
      </c>
      <c r="K114" s="5">
        <v>4944561497</v>
      </c>
      <c r="L114" s="5">
        <v>6807388477</v>
      </c>
      <c r="M114" s="5">
        <v>10151057206</v>
      </c>
      <c r="N114" s="5">
        <v>6513255910</v>
      </c>
      <c r="O114" s="5">
        <v>10084940653</v>
      </c>
      <c r="P114" s="5">
        <v>11896150724</v>
      </c>
      <c r="Q114" s="5">
        <v>9364089780</v>
      </c>
      <c r="R114" s="5">
        <v>40804489284</v>
      </c>
      <c r="S114" s="5">
        <v>5585408910</v>
      </c>
      <c r="T114" s="5">
        <v>59336192853</v>
      </c>
      <c r="U114" s="5">
        <v>65750427358</v>
      </c>
      <c r="V114" s="5">
        <v>67779218899</v>
      </c>
      <c r="W114" s="5">
        <v>43986127180</v>
      </c>
      <c r="X114" s="5">
        <v>51006877281</v>
      </c>
      <c r="Y114" s="5">
        <v>89251244742</v>
      </c>
      <c r="Z114" s="5">
        <v>2815591437</v>
      </c>
    </row>
    <row r="115" spans="3:26" ht="15.5" x14ac:dyDescent="0.35">
      <c r="C115" t="s">
        <v>136</v>
      </c>
      <c r="D115" s="5">
        <v>4387000908</v>
      </c>
      <c r="E115" s="5">
        <v>4355037601</v>
      </c>
      <c r="F115" s="5">
        <v>1149292846</v>
      </c>
      <c r="G115" s="5">
        <v>2173903351</v>
      </c>
      <c r="I115" s="5">
        <v>1149292846</v>
      </c>
      <c r="J115" s="5">
        <v>891472598</v>
      </c>
      <c r="K115" s="5">
        <v>4478615752</v>
      </c>
      <c r="L115" s="5">
        <v>4605007139</v>
      </c>
      <c r="M115" s="5">
        <v>5252914649</v>
      </c>
      <c r="N115" s="5">
        <v>3845115535</v>
      </c>
      <c r="O115" s="5">
        <v>8823531906</v>
      </c>
      <c r="P115" s="5">
        <v>12912044563</v>
      </c>
      <c r="Q115" s="5">
        <v>23468404442</v>
      </c>
      <c r="R115" s="5">
        <v>11632094792</v>
      </c>
      <c r="S115" s="5">
        <v>2366102547</v>
      </c>
      <c r="T115" s="5">
        <v>2880712997</v>
      </c>
      <c r="U115" s="5">
        <v>1788931679</v>
      </c>
      <c r="V115" s="5">
        <v>8943568259</v>
      </c>
      <c r="W115" s="5">
        <v>7608088058</v>
      </c>
      <c r="X115" s="5">
        <v>3474820271</v>
      </c>
      <c r="Y115" s="5">
        <v>5971431056</v>
      </c>
      <c r="Z115" s="5">
        <v>11490771441</v>
      </c>
    </row>
    <row r="116" spans="3:26" ht="15.5" x14ac:dyDescent="0.35">
      <c r="C116" t="s">
        <v>137</v>
      </c>
      <c r="D116" s="5">
        <v>39473175992</v>
      </c>
      <c r="E116" s="5">
        <v>68531636944</v>
      </c>
      <c r="F116" s="5">
        <v>30526204728</v>
      </c>
      <c r="G116" s="5">
        <v>16130924793</v>
      </c>
      <c r="I116" s="5">
        <v>30526204728</v>
      </c>
      <c r="J116" s="5">
        <v>11442481974</v>
      </c>
      <c r="K116" s="5">
        <v>28032288374</v>
      </c>
      <c r="L116" s="5">
        <v>26402215835</v>
      </c>
      <c r="M116" s="5">
        <v>19857936559</v>
      </c>
      <c r="N116" s="5">
        <v>16436598416</v>
      </c>
      <c r="O116" s="5">
        <v>13237160241</v>
      </c>
      <c r="P116" s="5">
        <v>8005417419</v>
      </c>
      <c r="Q116" s="5">
        <v>11505410269</v>
      </c>
      <c r="R116" s="5">
        <v>9360575279</v>
      </c>
      <c r="S116" s="5">
        <v>11283606533</v>
      </c>
      <c r="T116" s="5">
        <v>5212094430</v>
      </c>
      <c r="U116" s="5">
        <v>19066589194</v>
      </c>
      <c r="V116" s="5">
        <v>4732267289</v>
      </c>
      <c r="W116" s="5">
        <v>8151101086</v>
      </c>
      <c r="X116" s="5">
        <v>1485037545</v>
      </c>
      <c r="Y116" s="5">
        <v>8262013777</v>
      </c>
      <c r="Z116" s="5">
        <v>1575671934</v>
      </c>
    </row>
    <row r="117" spans="3:26" ht="15.5" x14ac:dyDescent="0.35">
      <c r="C117" t="s">
        <v>610</v>
      </c>
      <c r="S117" s="5">
        <v>7805024509</v>
      </c>
      <c r="T117" s="5">
        <v>8307933680</v>
      </c>
    </row>
    <row r="118" spans="3:26" ht="15.5" x14ac:dyDescent="0.35">
      <c r="C118" t="s">
        <v>139</v>
      </c>
    </row>
    <row r="119" spans="3:26" ht="15.5" x14ac:dyDescent="0.35">
      <c r="C119" t="s">
        <v>192</v>
      </c>
      <c r="K119" s="5">
        <v>28295445202</v>
      </c>
      <c r="L119" s="5">
        <v>40764608882</v>
      </c>
      <c r="M119" s="5">
        <v>105984403359</v>
      </c>
      <c r="N119" s="5">
        <v>9737404372</v>
      </c>
      <c r="O119" s="5">
        <v>12177409573</v>
      </c>
      <c r="P119" s="5">
        <v>13544886239</v>
      </c>
      <c r="R119" s="5">
        <v>4341786330</v>
      </c>
      <c r="S119" s="5">
        <v>10108052637</v>
      </c>
      <c r="T119" s="5">
        <v>15806468022</v>
      </c>
      <c r="U119" s="5">
        <v>15587574178</v>
      </c>
    </row>
    <row r="120" spans="3:26" ht="15.5" x14ac:dyDescent="0.35">
      <c r="C120" t="s">
        <v>151</v>
      </c>
      <c r="K120" s="5">
        <v>13450000000</v>
      </c>
      <c r="L120" s="5">
        <v>250000000000</v>
      </c>
      <c r="M120" s="5">
        <v>486550000000</v>
      </c>
    </row>
    <row r="121" spans="3:26" ht="15.5" x14ac:dyDescent="0.35">
      <c r="C121" t="s">
        <v>141</v>
      </c>
      <c r="G121" s="5">
        <v>942918181</v>
      </c>
      <c r="J121" s="5">
        <v>942918181</v>
      </c>
      <c r="K121" s="5">
        <v>7876866445</v>
      </c>
      <c r="L121" s="5">
        <v>22684984235</v>
      </c>
      <c r="M121" s="5">
        <v>57350571243</v>
      </c>
      <c r="N121" s="5">
        <v>66838972722</v>
      </c>
      <c r="S121" s="5">
        <v>40448428</v>
      </c>
      <c r="T121" s="5">
        <v>161782107</v>
      </c>
      <c r="U121" s="5">
        <v>141743794</v>
      </c>
      <c r="V121" s="5">
        <v>1410751427</v>
      </c>
      <c r="W121" s="5">
        <v>1875543460</v>
      </c>
      <c r="X121" s="5">
        <v>1633473698</v>
      </c>
      <c r="Y121" s="5">
        <v>3741270872</v>
      </c>
    </row>
    <row r="122" spans="3:26" ht="15.5" x14ac:dyDescent="0.35">
      <c r="C122" t="s">
        <v>144</v>
      </c>
      <c r="O122" s="5">
        <v>562718226</v>
      </c>
      <c r="P122" s="5">
        <v>267715964</v>
      </c>
      <c r="Q122" s="5">
        <v>327866741</v>
      </c>
      <c r="R122" s="5">
        <v>173183583</v>
      </c>
      <c r="T122" s="5">
        <v>51181758</v>
      </c>
      <c r="U122" s="5">
        <v>180023083</v>
      </c>
      <c r="V122" s="5">
        <v>167142151</v>
      </c>
    </row>
    <row r="123" spans="3:26" ht="15.5" x14ac:dyDescent="0.35">
      <c r="C123" t="s">
        <v>145</v>
      </c>
      <c r="D123" s="5">
        <v>175530447</v>
      </c>
      <c r="E123" s="5">
        <v>171171878</v>
      </c>
      <c r="F123" s="5">
        <v>166921535</v>
      </c>
      <c r="G123" s="5">
        <v>1564096618</v>
      </c>
      <c r="I123" s="5">
        <v>166921535</v>
      </c>
      <c r="J123" s="5">
        <v>6566353049</v>
      </c>
      <c r="K123" s="5">
        <v>31010090034</v>
      </c>
      <c r="L123" s="5">
        <v>339733831480</v>
      </c>
      <c r="M123" s="5">
        <v>573764528223</v>
      </c>
      <c r="N123" s="5">
        <v>25102525208</v>
      </c>
      <c r="O123" s="5">
        <v>21626994567</v>
      </c>
      <c r="P123" s="5">
        <v>4999715434</v>
      </c>
      <c r="Q123" s="5">
        <v>4651704153</v>
      </c>
      <c r="R123" s="5">
        <v>5856836228</v>
      </c>
      <c r="S123" s="5">
        <v>5870930822</v>
      </c>
      <c r="T123" s="5">
        <v>6028402425</v>
      </c>
      <c r="U123" s="5">
        <v>6027188103</v>
      </c>
      <c r="V123" s="5">
        <v>1626954834</v>
      </c>
      <c r="W123" s="5">
        <v>2605595226</v>
      </c>
      <c r="X123" s="5">
        <v>1955238178</v>
      </c>
      <c r="Y123" s="5">
        <v>1924150842</v>
      </c>
    </row>
    <row r="124" spans="3:26" ht="15.5" x14ac:dyDescent="0.35">
      <c r="C124" t="s">
        <v>146</v>
      </c>
      <c r="D124" s="5">
        <v>19978724224</v>
      </c>
      <c r="E124" s="5">
        <v>19934315849</v>
      </c>
      <c r="F124" s="5">
        <v>18510153449</v>
      </c>
      <c r="G124" s="5">
        <v>17924153162</v>
      </c>
      <c r="I124" s="5">
        <v>18510153449</v>
      </c>
      <c r="J124" s="5">
        <v>18498711833</v>
      </c>
      <c r="K124" s="5">
        <v>419957951306</v>
      </c>
      <c r="L124" s="5">
        <v>109389609307</v>
      </c>
      <c r="M124" s="5">
        <v>221783926866</v>
      </c>
      <c r="N124" s="5">
        <v>622850757729</v>
      </c>
      <c r="O124" s="5">
        <v>633507252898</v>
      </c>
      <c r="P124" s="5">
        <v>65351029235</v>
      </c>
      <c r="Q124" s="5">
        <v>35175971717</v>
      </c>
      <c r="R124" s="5">
        <v>30843785413</v>
      </c>
      <c r="S124" s="5">
        <v>40435353983</v>
      </c>
      <c r="T124" s="5">
        <v>35136605091</v>
      </c>
      <c r="U124" s="5">
        <v>26407460443</v>
      </c>
      <c r="V124" s="5">
        <v>22534469715</v>
      </c>
      <c r="W124" s="5">
        <v>21840587167</v>
      </c>
      <c r="X124" s="5">
        <v>21224511361</v>
      </c>
      <c r="Y124" s="5">
        <v>18334218590</v>
      </c>
      <c r="Z124" s="5">
        <v>18027629314</v>
      </c>
    </row>
    <row r="125" spans="3:26" ht="15.5" x14ac:dyDescent="0.35">
      <c r="C125" t="s">
        <v>147</v>
      </c>
      <c r="D125" s="5">
        <v>19978724224</v>
      </c>
      <c r="E125" s="5">
        <v>19934315849</v>
      </c>
      <c r="F125" s="5">
        <v>18510153449</v>
      </c>
      <c r="G125" s="5">
        <v>17924153162</v>
      </c>
      <c r="I125" s="5">
        <v>18510153449</v>
      </c>
      <c r="J125" s="5">
        <v>18498711833</v>
      </c>
      <c r="K125" s="5">
        <v>419957951306</v>
      </c>
      <c r="L125" s="5">
        <v>109389609307</v>
      </c>
      <c r="M125" s="5">
        <v>221783926866</v>
      </c>
      <c r="N125" s="5">
        <v>622850757729</v>
      </c>
      <c r="O125" s="5">
        <v>633507252898</v>
      </c>
      <c r="P125" s="5">
        <v>65351029235</v>
      </c>
      <c r="Q125" s="5">
        <v>35175971717</v>
      </c>
      <c r="R125" s="5">
        <v>30843785413</v>
      </c>
      <c r="S125" s="5">
        <v>40435353983</v>
      </c>
      <c r="T125" s="5">
        <v>35136605091</v>
      </c>
      <c r="U125" s="5">
        <v>26407460443</v>
      </c>
      <c r="V125" s="5">
        <v>22534469715</v>
      </c>
      <c r="W125" s="5">
        <v>21840587167</v>
      </c>
      <c r="X125" s="5">
        <v>21224511361</v>
      </c>
      <c r="Y125" s="5">
        <v>18334218590</v>
      </c>
      <c r="Z125" s="5">
        <v>18027629314</v>
      </c>
    </row>
    <row r="126" spans="3:26" ht="15.5" x14ac:dyDescent="0.35">
      <c r="C126" t="s">
        <v>152</v>
      </c>
    </row>
    <row r="127" spans="3:26" ht="15.5" x14ac:dyDescent="0.35">
      <c r="C127" t="s">
        <v>153</v>
      </c>
      <c r="G127" s="5">
        <v>942918181</v>
      </c>
      <c r="J127" s="5">
        <v>942918181</v>
      </c>
      <c r="K127" s="5">
        <v>36172311647</v>
      </c>
      <c r="L127" s="5">
        <v>63449593117</v>
      </c>
      <c r="M127" s="5">
        <v>163334974602</v>
      </c>
      <c r="N127" s="5">
        <v>76576377094</v>
      </c>
      <c r="O127" s="5">
        <v>91173307917</v>
      </c>
      <c r="P127" s="5">
        <v>29186878330</v>
      </c>
      <c r="Q127" s="5">
        <v>327866741</v>
      </c>
      <c r="R127" s="5">
        <v>4514969913</v>
      </c>
      <c r="S127" s="5">
        <v>10148501065</v>
      </c>
      <c r="T127" s="5">
        <v>16019431887</v>
      </c>
      <c r="U127" s="5">
        <v>15909341055</v>
      </c>
      <c r="V127" s="5">
        <v>1577893578</v>
      </c>
      <c r="W127" s="5">
        <v>1875543460</v>
      </c>
      <c r="X127" s="5">
        <v>1633473698</v>
      </c>
      <c r="Y127" s="5">
        <v>3741270872</v>
      </c>
    </row>
    <row r="128" spans="3:26" ht="15.5" x14ac:dyDescent="0.35">
      <c r="C128" t="s">
        <v>150</v>
      </c>
      <c r="X128" s="5">
        <v>9930350</v>
      </c>
      <c r="Y128" s="5">
        <v>4982600</v>
      </c>
      <c r="Z128" s="5">
        <v>1060360</v>
      </c>
    </row>
    <row r="129" spans="2:26" ht="15.5" x14ac:dyDescent="0.35">
      <c r="C129" t="s">
        <v>154</v>
      </c>
      <c r="D129" s="5">
        <v>1857511809213</v>
      </c>
      <c r="E129" s="5">
        <v>1555100334957</v>
      </c>
      <c r="F129" s="5">
        <v>1264212116679</v>
      </c>
      <c r="G129" s="5">
        <v>1280540616921</v>
      </c>
      <c r="I129" s="5">
        <v>1264212116679</v>
      </c>
      <c r="J129" s="5">
        <v>1184890279314</v>
      </c>
      <c r="K129" s="5">
        <v>1887266483419</v>
      </c>
      <c r="L129" s="5">
        <v>1946850733366</v>
      </c>
      <c r="M129" s="5">
        <v>1987396259911</v>
      </c>
      <c r="N129" s="5">
        <v>1803514017632</v>
      </c>
      <c r="O129" s="5">
        <v>1918323973420</v>
      </c>
      <c r="P129" s="5">
        <v>1562752955234</v>
      </c>
      <c r="Q129" s="5">
        <v>1296044190202</v>
      </c>
      <c r="R129" s="5">
        <v>999166542590</v>
      </c>
      <c r="S129" s="5">
        <v>1026591706684</v>
      </c>
      <c r="T129" s="5">
        <v>1038049413765</v>
      </c>
      <c r="U129" s="5">
        <v>1354581302107</v>
      </c>
      <c r="V129" s="5">
        <v>1095012302724</v>
      </c>
      <c r="W129" s="5">
        <v>1076393659746</v>
      </c>
      <c r="X129" s="5">
        <v>740456280585</v>
      </c>
      <c r="Y129" s="5">
        <v>862194890500</v>
      </c>
      <c r="Z129" s="5">
        <v>849782704584</v>
      </c>
    </row>
    <row r="130" spans="2:26" ht="15.5" x14ac:dyDescent="0.35">
      <c r="C130" t="s">
        <v>155</v>
      </c>
    </row>
    <row r="131" spans="2:26" ht="15.5" x14ac:dyDescent="0.35">
      <c r="C131" t="s">
        <v>156</v>
      </c>
      <c r="D131" s="5">
        <v>415560259500</v>
      </c>
      <c r="E131" s="5">
        <v>415560259500</v>
      </c>
      <c r="F131" s="5">
        <v>415560259500</v>
      </c>
      <c r="G131" s="5">
        <v>415560259500</v>
      </c>
      <c r="I131" s="5">
        <v>415560259500</v>
      </c>
      <c r="J131" s="5">
        <v>415560259500</v>
      </c>
      <c r="K131" s="5">
        <v>415560259500</v>
      </c>
      <c r="L131" s="5">
        <v>415560259500</v>
      </c>
      <c r="M131" s="5">
        <v>415560259500</v>
      </c>
      <c r="N131" s="5">
        <v>415560259500</v>
      </c>
      <c r="O131" s="5">
        <v>415560259500</v>
      </c>
      <c r="P131" s="5">
        <v>415560259500</v>
      </c>
      <c r="Q131" s="5">
        <v>415560259500</v>
      </c>
      <c r="R131" s="5">
        <v>415560259500</v>
      </c>
      <c r="S131" s="5">
        <v>415560259500</v>
      </c>
      <c r="T131" s="5">
        <v>415560259500</v>
      </c>
      <c r="U131" s="5">
        <v>415560259500</v>
      </c>
      <c r="V131" s="5">
        <v>415560259500</v>
      </c>
      <c r="W131" s="5">
        <v>415560259500</v>
      </c>
      <c r="X131" s="5">
        <v>415560259500</v>
      </c>
      <c r="Y131" s="5">
        <v>415560259500</v>
      </c>
      <c r="Z131" s="5">
        <v>415560259500</v>
      </c>
    </row>
    <row r="132" spans="2:26" ht="15.5" x14ac:dyDescent="0.35">
      <c r="C132" t="s">
        <v>157</v>
      </c>
      <c r="D132" s="5">
        <v>940000000</v>
      </c>
      <c r="E132" s="5">
        <v>940000000</v>
      </c>
      <c r="F132" s="5">
        <v>940000000</v>
      </c>
      <c r="G132" s="5">
        <v>940000000</v>
      </c>
      <c r="I132" s="5">
        <v>940000000</v>
      </c>
      <c r="J132" s="5">
        <v>940000000</v>
      </c>
      <c r="K132" s="5">
        <v>940000000</v>
      </c>
      <c r="L132" s="5">
        <v>940000000</v>
      </c>
      <c r="M132" s="5">
        <v>940000000</v>
      </c>
      <c r="N132" s="5">
        <v>940000000</v>
      </c>
      <c r="O132" s="5">
        <v>940000000</v>
      </c>
      <c r="P132" s="5">
        <v>940000000</v>
      </c>
      <c r="Q132" s="5">
        <v>940000000</v>
      </c>
      <c r="R132" s="5">
        <v>940000000</v>
      </c>
      <c r="S132" s="5">
        <v>940000000</v>
      </c>
      <c r="T132" s="5">
        <v>940000000</v>
      </c>
      <c r="U132" s="5">
        <v>940000000</v>
      </c>
      <c r="V132" s="5">
        <v>940000000</v>
      </c>
      <c r="W132" s="5">
        <v>940000000</v>
      </c>
      <c r="X132" s="5">
        <v>940000000</v>
      </c>
      <c r="Y132" s="5">
        <v>940000000</v>
      </c>
      <c r="Z132" s="5">
        <v>940000000</v>
      </c>
    </row>
    <row r="133" spans="2:26" ht="15.5" x14ac:dyDescent="0.35">
      <c r="C133" t="s">
        <v>158</v>
      </c>
      <c r="D133" s="5">
        <v>144726092646</v>
      </c>
      <c r="E133" s="5">
        <v>151678693826</v>
      </c>
      <c r="F133" s="5">
        <v>161774677102</v>
      </c>
      <c r="G133" s="5">
        <v>204936851701</v>
      </c>
      <c r="I133" s="5">
        <v>161774677102</v>
      </c>
      <c r="J133" s="5">
        <v>223298863792</v>
      </c>
      <c r="K133" s="5">
        <v>312481499362</v>
      </c>
      <c r="L133" s="5">
        <v>294463447060</v>
      </c>
      <c r="M133" s="5">
        <v>485503715901</v>
      </c>
      <c r="N133" s="5">
        <v>696325983440</v>
      </c>
      <c r="O133" s="5">
        <v>693542220255</v>
      </c>
      <c r="P133" s="5">
        <v>504917909825</v>
      </c>
      <c r="Q133" s="5">
        <v>399449165238</v>
      </c>
      <c r="R133" s="5">
        <v>249866616279</v>
      </c>
      <c r="S133" s="5">
        <v>89820742886</v>
      </c>
      <c r="T133" s="5">
        <v>98201727873</v>
      </c>
      <c r="U133" s="5">
        <v>183595561459</v>
      </c>
      <c r="V133" s="5">
        <v>185409605837</v>
      </c>
      <c r="W133" s="5">
        <v>78413771168</v>
      </c>
      <c r="X133" s="5">
        <v>-32133120559</v>
      </c>
      <c r="Y133" s="5">
        <v>-42199350770</v>
      </c>
      <c r="Z133" s="5">
        <v>-95762820635</v>
      </c>
    </row>
    <row r="134" spans="2:26" ht="15.5" x14ac:dyDescent="0.35">
      <c r="C134" t="s">
        <v>159</v>
      </c>
      <c r="D134" s="5">
        <v>6000000000</v>
      </c>
      <c r="E134" s="5">
        <v>6000000000</v>
      </c>
      <c r="F134" s="5">
        <v>6000000000</v>
      </c>
      <c r="G134" s="5">
        <v>6000000000</v>
      </c>
      <c r="I134" s="5">
        <v>6000000000</v>
      </c>
      <c r="J134" s="5">
        <v>6000000000</v>
      </c>
      <c r="K134" s="5">
        <v>6000000000</v>
      </c>
      <c r="L134" s="5">
        <v>6000000000</v>
      </c>
      <c r="M134" s="5">
        <v>6000000000</v>
      </c>
      <c r="N134" s="5">
        <v>6000000000</v>
      </c>
      <c r="O134" s="5">
        <v>5000000000</v>
      </c>
      <c r="P134" s="5">
        <v>4000000000</v>
      </c>
      <c r="Q134" s="5">
        <v>4000000000</v>
      </c>
      <c r="R134" s="5">
        <v>3000000000</v>
      </c>
      <c r="S134" s="5">
        <v>3000000000</v>
      </c>
      <c r="T134" s="5">
        <v>3000000000</v>
      </c>
      <c r="U134" s="5">
        <v>2000000000</v>
      </c>
    </row>
    <row r="135" spans="2:26" ht="15.5" x14ac:dyDescent="0.35">
      <c r="C135" t="s">
        <v>160</v>
      </c>
      <c r="D135" s="5">
        <v>138726092646</v>
      </c>
      <c r="E135" s="5">
        <v>145678693826</v>
      </c>
      <c r="F135" s="5">
        <v>155774677102</v>
      </c>
      <c r="G135" s="5">
        <v>198936851701</v>
      </c>
      <c r="I135" s="5">
        <v>155774677102</v>
      </c>
      <c r="J135" s="5">
        <v>217298863792</v>
      </c>
      <c r="K135" s="5">
        <v>306481499362</v>
      </c>
      <c r="L135" s="5">
        <v>288463447060</v>
      </c>
      <c r="M135" s="5">
        <v>479503715901</v>
      </c>
      <c r="N135" s="5">
        <v>690325983440</v>
      </c>
      <c r="O135" s="5">
        <v>688542220255</v>
      </c>
      <c r="P135" s="5">
        <v>500917909825</v>
      </c>
      <c r="Q135" s="5">
        <v>395449165238</v>
      </c>
      <c r="R135" s="5">
        <v>246866616279</v>
      </c>
      <c r="S135" s="5">
        <v>86820742886</v>
      </c>
      <c r="T135" s="5">
        <v>95201727873</v>
      </c>
      <c r="U135" s="5">
        <v>181595561459</v>
      </c>
    </row>
    <row r="136" spans="2:26" ht="15.5" x14ac:dyDescent="0.35">
      <c r="C136" t="s">
        <v>161</v>
      </c>
      <c r="D136" s="5">
        <v>144726092646</v>
      </c>
      <c r="E136" s="5">
        <v>151678693826</v>
      </c>
      <c r="F136" s="5">
        <v>161774677102</v>
      </c>
      <c r="G136" s="5">
        <v>204936851701</v>
      </c>
      <c r="I136" s="5">
        <v>161774677102</v>
      </c>
      <c r="J136" s="5">
        <v>223298863792</v>
      </c>
      <c r="K136" s="5">
        <v>312481499362</v>
      </c>
      <c r="L136" s="5">
        <v>294463447060</v>
      </c>
      <c r="M136" s="5">
        <v>485503715901</v>
      </c>
      <c r="N136" s="5">
        <v>696325983440</v>
      </c>
      <c r="O136" s="5">
        <v>693542220255</v>
      </c>
      <c r="P136" s="5">
        <v>504917909825</v>
      </c>
      <c r="Q136" s="5">
        <v>399449165238</v>
      </c>
      <c r="R136" s="5">
        <v>249866616279</v>
      </c>
      <c r="S136" s="5">
        <v>89820742886</v>
      </c>
      <c r="T136" s="5">
        <v>98201727873</v>
      </c>
      <c r="U136" s="5">
        <v>183595561459</v>
      </c>
      <c r="V136" s="5">
        <v>185409605837</v>
      </c>
      <c r="W136" s="5">
        <v>78413771168</v>
      </c>
      <c r="X136" s="5">
        <v>-32133120559</v>
      </c>
      <c r="Y136" s="5">
        <v>-42199350770</v>
      </c>
      <c r="Z136" s="5">
        <v>-95762820635</v>
      </c>
    </row>
    <row r="137" spans="2:26" ht="15.5" x14ac:dyDescent="0.35">
      <c r="C137" t="s">
        <v>162</v>
      </c>
      <c r="D137" s="5">
        <v>2896690</v>
      </c>
      <c r="E137" s="5">
        <v>2896690</v>
      </c>
      <c r="F137" s="5">
        <v>2896690</v>
      </c>
      <c r="I137" s="5">
        <v>2896690</v>
      </c>
      <c r="V137" s="5">
        <v>2989406</v>
      </c>
      <c r="W137" s="5">
        <v>578273819</v>
      </c>
      <c r="X137" s="5">
        <v>504137499</v>
      </c>
      <c r="Y137" s="5">
        <v>308687837</v>
      </c>
      <c r="Z137" s="5">
        <v>269973664</v>
      </c>
    </row>
    <row r="138" spans="2:26" ht="15.5" x14ac:dyDescent="0.35">
      <c r="C138" t="s">
        <v>10</v>
      </c>
      <c r="D138" s="5">
        <v>561229248836</v>
      </c>
      <c r="E138" s="5">
        <v>568181850016</v>
      </c>
      <c r="F138" s="5">
        <v>578277833292</v>
      </c>
      <c r="G138" s="5">
        <v>630171855762</v>
      </c>
      <c r="I138" s="5">
        <v>578277833292</v>
      </c>
      <c r="J138" s="5">
        <v>648533867853</v>
      </c>
      <c r="K138" s="5">
        <v>735878407736</v>
      </c>
      <c r="L138" s="5">
        <v>719096063625</v>
      </c>
      <c r="M138" s="5">
        <v>905771309359</v>
      </c>
      <c r="N138" s="5">
        <v>1112121042260</v>
      </c>
      <c r="O138" s="5">
        <v>1109618181937</v>
      </c>
      <c r="P138" s="5">
        <v>922629622776</v>
      </c>
      <c r="Q138" s="5">
        <v>814122306393</v>
      </c>
      <c r="R138" s="5">
        <v>669043551888</v>
      </c>
      <c r="S138" s="5">
        <v>509652927872</v>
      </c>
      <c r="T138" s="5">
        <v>515855185377</v>
      </c>
      <c r="U138" s="5">
        <v>601249018963</v>
      </c>
      <c r="V138" s="5">
        <v>603066052747</v>
      </c>
      <c r="W138" s="5">
        <v>496645502491</v>
      </c>
      <c r="X138" s="5">
        <v>386024474444</v>
      </c>
      <c r="Y138" s="5">
        <v>375762794571</v>
      </c>
      <c r="Z138" s="5">
        <v>315345127958</v>
      </c>
    </row>
    <row r="139" spans="2:26" ht="15.5" x14ac:dyDescent="0.35">
      <c r="C139" t="s">
        <v>163</v>
      </c>
      <c r="D139" s="5">
        <v>2418741058049</v>
      </c>
      <c r="E139" s="5">
        <v>2123282184973</v>
      </c>
      <c r="F139" s="5">
        <v>1842489949971</v>
      </c>
      <c r="G139" s="5">
        <v>1910712472683</v>
      </c>
      <c r="I139" s="5">
        <v>1842489949971</v>
      </c>
      <c r="J139" s="5">
        <v>1833424147167</v>
      </c>
      <c r="K139" s="5">
        <v>2623144891155</v>
      </c>
      <c r="L139" s="5">
        <v>2665946796991</v>
      </c>
      <c r="M139" s="5">
        <v>2893167569270</v>
      </c>
      <c r="N139" s="5">
        <v>2915635059892</v>
      </c>
      <c r="O139" s="5">
        <v>3027942155357</v>
      </c>
      <c r="P139" s="5">
        <v>2485382578010</v>
      </c>
      <c r="Q139" s="5">
        <v>2110166496595</v>
      </c>
      <c r="R139" s="5">
        <v>1668210094478</v>
      </c>
      <c r="S139" s="5">
        <v>1536244634556</v>
      </c>
      <c r="T139" s="5">
        <v>1553904599142</v>
      </c>
      <c r="U139" s="5">
        <v>1955830321070</v>
      </c>
      <c r="V139" s="5">
        <v>1698078355471</v>
      </c>
      <c r="W139" s="5">
        <v>1573039162237</v>
      </c>
      <c r="X139" s="5">
        <v>1126480755029</v>
      </c>
      <c r="Y139" s="5">
        <v>1237957685071</v>
      </c>
      <c r="Z139" s="5">
        <v>1165127832542</v>
      </c>
    </row>
    <row r="140" spans="2:26" ht="15.5" x14ac:dyDescent="0.35">
      <c r="C140" t="s">
        <v>164</v>
      </c>
      <c r="D140" s="5">
        <v>4155602595</v>
      </c>
      <c r="E140" s="5">
        <v>4155602595</v>
      </c>
      <c r="F140" s="5">
        <v>4155602595</v>
      </c>
      <c r="G140" s="5">
        <v>4155602595</v>
      </c>
      <c r="I140" s="5">
        <v>4155602595</v>
      </c>
      <c r="J140" s="5">
        <v>4155602595</v>
      </c>
      <c r="K140" s="5">
        <v>4155602595</v>
      </c>
      <c r="L140" s="5">
        <v>4155602595</v>
      </c>
      <c r="M140" s="5">
        <v>4155602595</v>
      </c>
      <c r="N140" s="5">
        <v>4155602595</v>
      </c>
      <c r="O140" s="5">
        <v>4155602595</v>
      </c>
      <c r="P140" s="5">
        <v>4155602595</v>
      </c>
      <c r="Q140" s="5">
        <v>4155602595</v>
      </c>
      <c r="R140" s="5">
        <v>831120519</v>
      </c>
      <c r="S140" s="5">
        <v>831120519</v>
      </c>
      <c r="T140" s="5">
        <v>831120519</v>
      </c>
      <c r="U140" s="5">
        <v>831120519</v>
      </c>
      <c r="V140" s="5">
        <v>831120519</v>
      </c>
      <c r="W140" s="5">
        <v>831120519</v>
      </c>
      <c r="X140" s="5">
        <v>831120519</v>
      </c>
      <c r="Y140" s="5">
        <v>831120519</v>
      </c>
      <c r="Z140" s="5">
        <v>831120519</v>
      </c>
    </row>
    <row r="142" spans="2:26" ht="15.5" x14ac:dyDescent="0.35">
      <c r="B142" t="s">
        <v>165</v>
      </c>
      <c r="C142" t="s">
        <v>166</v>
      </c>
      <c r="D142" s="5">
        <v>101905910572</v>
      </c>
      <c r="E142" s="5">
        <v>-187385014472</v>
      </c>
      <c r="F142" s="5">
        <v>35525597189</v>
      </c>
      <c r="G142" s="5">
        <v>-212680716183</v>
      </c>
      <c r="I142" s="5">
        <v>10711352982</v>
      </c>
      <c r="J142" s="5">
        <v>277940646437</v>
      </c>
      <c r="K142" s="5">
        <v>-53573744295</v>
      </c>
      <c r="L142" s="5">
        <v>80734911790</v>
      </c>
      <c r="M142" s="5">
        <v>58257180300</v>
      </c>
      <c r="N142" s="5">
        <v>-137823461640</v>
      </c>
      <c r="O142" s="5">
        <v>169486566476</v>
      </c>
      <c r="P142" s="5">
        <v>67756473097</v>
      </c>
      <c r="Q142" s="5">
        <v>68692517377</v>
      </c>
      <c r="R142" s="5">
        <v>194253220963</v>
      </c>
      <c r="S142" s="5">
        <v>16054543972</v>
      </c>
      <c r="T142" s="5">
        <v>-72598588767</v>
      </c>
      <c r="U142" s="5">
        <v>308725401687</v>
      </c>
      <c r="V142" s="5">
        <v>104783511298</v>
      </c>
      <c r="W142" s="5">
        <v>138014318426</v>
      </c>
      <c r="X142" s="5">
        <v>114921610808</v>
      </c>
      <c r="Y142" s="5">
        <v>27307165942</v>
      </c>
      <c r="Z142" s="5">
        <v>-15602207045</v>
      </c>
    </row>
    <row r="143" spans="2:26" ht="15.5" x14ac:dyDescent="0.35">
      <c r="C143" t="s">
        <v>1046</v>
      </c>
      <c r="D143" s="5">
        <v>682149185262</v>
      </c>
      <c r="E143" s="5">
        <v>384182493820</v>
      </c>
      <c r="F143" s="5">
        <v>540950475906</v>
      </c>
      <c r="G143" s="5">
        <v>574195071594</v>
      </c>
      <c r="I143" s="5">
        <v>2145507497149</v>
      </c>
      <c r="J143" s="5">
        <v>2313222795872</v>
      </c>
      <c r="K143" s="5">
        <v>2999552931994</v>
      </c>
      <c r="L143" s="5">
        <v>2754797742240</v>
      </c>
      <c r="M143" s="5">
        <v>1992973807230</v>
      </c>
      <c r="N143" s="5">
        <v>1771123323772</v>
      </c>
      <c r="O143" s="5">
        <v>2580160478446</v>
      </c>
      <c r="P143" s="5">
        <v>2757260318219</v>
      </c>
      <c r="Q143" s="5">
        <v>2304660983415</v>
      </c>
      <c r="R143" s="5">
        <v>2028824763207</v>
      </c>
      <c r="S143" s="5">
        <v>1753508294937</v>
      </c>
      <c r="T143" s="5">
        <v>2310427663793</v>
      </c>
      <c r="U143" s="5">
        <v>2635666026562</v>
      </c>
      <c r="V143" s="5">
        <v>3042312053493</v>
      </c>
      <c r="W143" s="5">
        <v>1859392342628</v>
      </c>
      <c r="X143" s="5">
        <v>884251537083</v>
      </c>
      <c r="Y143" s="5">
        <v>688784596864</v>
      </c>
      <c r="Z143" s="5">
        <v>540183551789</v>
      </c>
    </row>
    <row r="144" spans="2:26" ht="15.5" x14ac:dyDescent="0.35">
      <c r="C144" t="s">
        <v>519</v>
      </c>
      <c r="D144" s="5">
        <v>-534736734247</v>
      </c>
      <c r="E144" s="5">
        <v>-537136098419</v>
      </c>
      <c r="F144" s="5">
        <v>-421021324387</v>
      </c>
      <c r="G144" s="5">
        <v>-771477829495</v>
      </c>
      <c r="I144" s="5">
        <v>-2067537582474</v>
      </c>
      <c r="J144" s="5">
        <v>-1975071712495</v>
      </c>
      <c r="K144" s="5">
        <v>-2735601530085</v>
      </c>
      <c r="L144" s="5">
        <v>-2366058615514</v>
      </c>
      <c r="M144" s="5">
        <v>-1644539968371</v>
      </c>
      <c r="N144" s="5">
        <v>-1609421749408</v>
      </c>
      <c r="O144" s="5">
        <v>-2154483209987</v>
      </c>
      <c r="P144" s="5">
        <v>-2409939434568</v>
      </c>
      <c r="Q144" s="5">
        <v>-1935778729961</v>
      </c>
      <c r="R144" s="5">
        <v>-1586030142291</v>
      </c>
      <c r="S144" s="5">
        <v>-1556196512397</v>
      </c>
      <c r="T144" s="5">
        <v>-2238881450764</v>
      </c>
      <c r="U144" s="5">
        <v>-2020247519917</v>
      </c>
      <c r="V144" s="5">
        <v>-2704862941639</v>
      </c>
      <c r="W144" s="5">
        <v>-1577557807755</v>
      </c>
      <c r="X144" s="5">
        <v>-644072192807</v>
      </c>
      <c r="Y144" s="5">
        <v>-485398797972</v>
      </c>
      <c r="Z144" s="5">
        <v>-359439778952</v>
      </c>
    </row>
    <row r="145" spans="3:26" ht="15.5" x14ac:dyDescent="0.35">
      <c r="C145" t="s">
        <v>169</v>
      </c>
      <c r="D145" s="5">
        <v>496286330</v>
      </c>
      <c r="E145" s="5">
        <v>790376793</v>
      </c>
      <c r="F145" s="5">
        <v>1101132256</v>
      </c>
      <c r="G145" s="5">
        <v>1170012030</v>
      </c>
      <c r="I145" s="5">
        <v>5030304702</v>
      </c>
      <c r="J145" s="5">
        <v>3894612478</v>
      </c>
      <c r="K145" s="5">
        <v>1910902854</v>
      </c>
      <c r="L145" s="5">
        <v>5661176743</v>
      </c>
      <c r="M145" s="5">
        <v>6782627503</v>
      </c>
      <c r="N145" s="5">
        <v>13992657941</v>
      </c>
      <c r="O145" s="5">
        <v>3215542215</v>
      </c>
      <c r="P145" s="5">
        <v>1690093891</v>
      </c>
      <c r="Q145" s="5">
        <v>970698541</v>
      </c>
      <c r="R145" s="5">
        <v>933118033</v>
      </c>
      <c r="S145" s="5">
        <v>545185988</v>
      </c>
      <c r="T145" s="5">
        <v>385213747</v>
      </c>
      <c r="U145" s="5">
        <v>524084537</v>
      </c>
      <c r="V145" s="5">
        <v>705163512</v>
      </c>
      <c r="W145" s="5">
        <v>280428226</v>
      </c>
      <c r="X145" s="5">
        <v>282981299</v>
      </c>
      <c r="Y145" s="5">
        <v>307193903</v>
      </c>
      <c r="Z145" s="5">
        <v>950805006</v>
      </c>
    </row>
    <row r="146" spans="3:26" ht="15.5" x14ac:dyDescent="0.35">
      <c r="C146" t="s">
        <v>1047</v>
      </c>
      <c r="D146" s="5">
        <v>10403072258</v>
      </c>
      <c r="E146" s="5">
        <v>25992767703</v>
      </c>
      <c r="F146" s="5">
        <v>4123230294</v>
      </c>
      <c r="G146" s="5">
        <v>22895243571</v>
      </c>
      <c r="I146" s="5">
        <v>114791845526</v>
      </c>
      <c r="J146" s="5">
        <v>91306982081</v>
      </c>
      <c r="K146" s="5">
        <v>208073526980</v>
      </c>
      <c r="L146" s="5">
        <v>67096430023</v>
      </c>
      <c r="M146" s="5">
        <v>26095091904</v>
      </c>
      <c r="N146" s="5">
        <v>40350596937</v>
      </c>
      <c r="O146" s="5">
        <v>74474761454</v>
      </c>
      <c r="P146" s="5">
        <v>75484876059</v>
      </c>
      <c r="Q146" s="5">
        <v>55819301082</v>
      </c>
      <c r="R146" s="5">
        <v>40239305669</v>
      </c>
      <c r="S146" s="5">
        <v>45826737383</v>
      </c>
      <c r="T146" s="5">
        <v>139810352855</v>
      </c>
      <c r="V146" s="5">
        <v>6731362350</v>
      </c>
      <c r="W146" s="5">
        <v>14742199251</v>
      </c>
      <c r="X146" s="5">
        <v>29796083301</v>
      </c>
      <c r="Z146" s="5">
        <v>7684439104</v>
      </c>
    </row>
    <row r="147" spans="3:26" ht="15.5" x14ac:dyDescent="0.35">
      <c r="C147" t="s">
        <v>1048</v>
      </c>
      <c r="D147" s="5">
        <v>-38351743129</v>
      </c>
      <c r="E147" s="5">
        <v>-54932281039</v>
      </c>
      <c r="F147" s="5">
        <v>-24999792354</v>
      </c>
      <c r="G147" s="5">
        <v>-25210055043</v>
      </c>
      <c r="I147" s="5">
        <v>-95100662005</v>
      </c>
      <c r="J147" s="5">
        <v>-69658352059</v>
      </c>
      <c r="K147" s="5">
        <v>-138959875092</v>
      </c>
      <c r="L147" s="5">
        <v>-123093778091</v>
      </c>
      <c r="M147" s="5">
        <v>-71169286643</v>
      </c>
      <c r="N147" s="5">
        <v>-60452396977</v>
      </c>
      <c r="O147" s="5">
        <v>-108328948691</v>
      </c>
      <c r="P147" s="5">
        <v>-145526446588</v>
      </c>
      <c r="Q147" s="5">
        <v>-125333754671</v>
      </c>
      <c r="R147" s="5">
        <v>-61071508582</v>
      </c>
      <c r="S147" s="5">
        <v>-76073586099</v>
      </c>
      <c r="T147" s="5">
        <v>-110125931858</v>
      </c>
      <c r="U147" s="5">
        <v>-119923441525</v>
      </c>
      <c r="V147" s="5">
        <v>-69418852034</v>
      </c>
      <c r="W147" s="5">
        <v>-41168814606</v>
      </c>
      <c r="X147" s="5">
        <v>-17863885645</v>
      </c>
      <c r="Y147" s="5">
        <v>-52535608034</v>
      </c>
      <c r="Z147" s="5">
        <v>-89505107638</v>
      </c>
    </row>
    <row r="148" spans="3:26" ht="15.5" x14ac:dyDescent="0.35">
      <c r="C148" t="s">
        <v>1049</v>
      </c>
      <c r="D148" s="5">
        <v>-13422647190</v>
      </c>
      <c r="E148" s="5">
        <v>-10530981894</v>
      </c>
      <c r="F148" s="5">
        <v>-8205707051</v>
      </c>
      <c r="G148" s="5">
        <v>-1155626477</v>
      </c>
      <c r="I148" s="5">
        <v>-29924561398</v>
      </c>
      <c r="J148" s="5">
        <v>-81315364529</v>
      </c>
      <c r="K148" s="5">
        <v>-83460109128</v>
      </c>
      <c r="L148" s="5">
        <v>-98033532478</v>
      </c>
      <c r="M148" s="5">
        <v>-105472081965</v>
      </c>
      <c r="N148" s="5">
        <v>-104653134471</v>
      </c>
      <c r="O148" s="5">
        <v>-55843152178</v>
      </c>
      <c r="P148" s="5">
        <v>-50795795680</v>
      </c>
      <c r="Q148" s="5">
        <v>-42974349246</v>
      </c>
      <c r="R148" s="5">
        <v>-72329213903</v>
      </c>
      <c r="S148" s="5">
        <v>-45716698722</v>
      </c>
      <c r="T148" s="5">
        <v>-34834291717</v>
      </c>
      <c r="U148" s="5">
        <v>-19112171889</v>
      </c>
      <c r="V148" s="5">
        <v>-18618034971</v>
      </c>
      <c r="W148" s="5">
        <v>-20129710362</v>
      </c>
      <c r="X148" s="5">
        <v>-30138884431</v>
      </c>
      <c r="Y148" s="5">
        <v>-40619792387</v>
      </c>
      <c r="Z148" s="5">
        <v>-17009898372</v>
      </c>
    </row>
    <row r="149" spans="3:26" ht="15.5" x14ac:dyDescent="0.35">
      <c r="C149" t="s">
        <v>684</v>
      </c>
    </row>
    <row r="150" spans="3:26" ht="15.5" x14ac:dyDescent="0.35">
      <c r="C150" t="s">
        <v>1050</v>
      </c>
    </row>
    <row r="151" spans="3:26" ht="15.5" x14ac:dyDescent="0.35">
      <c r="C151" t="s">
        <v>469</v>
      </c>
      <c r="F151" s="5">
        <v>-51915328257</v>
      </c>
      <c r="I151" s="5">
        <v>-51915328257</v>
      </c>
      <c r="J151" s="5">
        <v>-134595079287</v>
      </c>
      <c r="K151" s="5">
        <v>-122279101065</v>
      </c>
      <c r="X151" s="5">
        <v>-8916510464</v>
      </c>
      <c r="Y151" s="5">
        <v>-10481579297</v>
      </c>
    </row>
    <row r="152" spans="3:26" ht="15.5" x14ac:dyDescent="0.35">
      <c r="C152" t="s">
        <v>1051</v>
      </c>
      <c r="D152" s="5">
        <v>-2946728612</v>
      </c>
      <c r="E152" s="5">
        <v>4501546164</v>
      </c>
      <c r="F152" s="5">
        <v>-3709582468</v>
      </c>
      <c r="G152" s="5">
        <v>-9976781378</v>
      </c>
      <c r="I152" s="5">
        <v>-4070544840</v>
      </c>
      <c r="J152" s="5">
        <v>135566573423</v>
      </c>
      <c r="K152" s="5">
        <v>-179258046605</v>
      </c>
      <c r="L152" s="5">
        <v>-156690599432</v>
      </c>
      <c r="M152" s="5">
        <v>-144344606054</v>
      </c>
      <c r="N152" s="5">
        <v>-182914978956</v>
      </c>
      <c r="O152" s="5">
        <v>-167023027352</v>
      </c>
      <c r="P152" s="5">
        <v>-159707674178</v>
      </c>
      <c r="Q152" s="5">
        <v>-184361860222</v>
      </c>
      <c r="R152" s="5">
        <v>-154785818570</v>
      </c>
      <c r="S152" s="5">
        <v>-102503026348</v>
      </c>
      <c r="T152" s="5">
        <v>-136566306673</v>
      </c>
      <c r="U152" s="5">
        <v>-162603513983</v>
      </c>
      <c r="V152" s="5">
        <v>-152065239413</v>
      </c>
      <c r="W152" s="5">
        <v>-97544318956</v>
      </c>
      <c r="X152" s="5">
        <v>-98417517528</v>
      </c>
      <c r="Y152" s="5">
        <v>-72748847135</v>
      </c>
      <c r="Z152" s="5">
        <v>-98466217982</v>
      </c>
    </row>
    <row r="153" spans="3:26" ht="15.5" x14ac:dyDescent="0.35">
      <c r="C153" t="s">
        <v>520</v>
      </c>
    </row>
    <row r="154" spans="3:26" ht="15.5" x14ac:dyDescent="0.35">
      <c r="C154" t="s">
        <v>1052</v>
      </c>
      <c r="D154" s="5">
        <v>-1684780100</v>
      </c>
      <c r="E154" s="5">
        <v>-252837600</v>
      </c>
      <c r="F154" s="5">
        <v>-797506750</v>
      </c>
      <c r="G154" s="5">
        <v>-3120750985</v>
      </c>
      <c r="I154" s="5">
        <v>-6069615421</v>
      </c>
      <c r="J154" s="5">
        <v>-5409809047</v>
      </c>
      <c r="K154" s="5">
        <v>-3552444148</v>
      </c>
      <c r="L154" s="5">
        <v>-2943911701</v>
      </c>
      <c r="M154" s="5">
        <v>-2068403304</v>
      </c>
      <c r="N154" s="5">
        <v>-5847780478</v>
      </c>
      <c r="O154" s="5">
        <v>-2685877431</v>
      </c>
      <c r="P154" s="5">
        <v>-709464058</v>
      </c>
      <c r="Q154" s="5">
        <v>-4309771561</v>
      </c>
      <c r="R154" s="5">
        <v>-1527282600</v>
      </c>
      <c r="S154" s="5">
        <v>-3335850770</v>
      </c>
      <c r="T154" s="5">
        <v>-2813838150</v>
      </c>
      <c r="U154" s="5">
        <v>-5578062098</v>
      </c>
    </row>
    <row r="155" spans="3:26" ht="15.5" x14ac:dyDescent="0.35">
      <c r="C155" t="s">
        <v>224</v>
      </c>
      <c r="X155" s="5">
        <v>30102116400</v>
      </c>
      <c r="Y155" s="5">
        <v>-4466648318</v>
      </c>
      <c r="Z155" s="5">
        <v>27109263913</v>
      </c>
    </row>
    <row r="156" spans="3:26" ht="15.5" x14ac:dyDescent="0.35">
      <c r="C156" t="s">
        <v>172</v>
      </c>
      <c r="D156" s="5">
        <v>201415470641</v>
      </c>
      <c r="E156" s="5">
        <v>5960429556</v>
      </c>
      <c r="F156" s="5">
        <v>39074507181</v>
      </c>
      <c r="G156" s="5">
        <v>152752850003</v>
      </c>
      <c r="I156" s="5">
        <v>91530995343</v>
      </c>
      <c r="J156" s="5">
        <v>-315609985697</v>
      </c>
      <c r="K156" s="5">
        <v>139803431951</v>
      </c>
      <c r="L156" s="5">
        <v>-68277098746</v>
      </c>
      <c r="M156" s="5">
        <v>118689441099</v>
      </c>
      <c r="N156" s="5">
        <v>-39413343192</v>
      </c>
      <c r="O156" s="5">
        <v>403584942137</v>
      </c>
      <c r="P156" s="5">
        <v>194923633111</v>
      </c>
      <c r="Q156" s="5">
        <v>54915686776</v>
      </c>
      <c r="R156" s="5">
        <v>-162905900418</v>
      </c>
      <c r="S156" s="5">
        <v>116813094122</v>
      </c>
      <c r="T156" s="5">
        <v>81021772959</v>
      </c>
      <c r="U156" s="5">
        <v>-253641898604</v>
      </c>
      <c r="V156" s="5">
        <v>-57418530613</v>
      </c>
      <c r="W156" s="5">
        <v>119112061861</v>
      </c>
      <c r="X156" s="5">
        <v>-106438438525</v>
      </c>
      <c r="Y156" s="5">
        <v>-16770618953</v>
      </c>
      <c r="Z156" s="5">
        <v>141334076843</v>
      </c>
    </row>
    <row r="157" spans="3:26" ht="15.5" x14ac:dyDescent="0.35">
      <c r="C157" t="s">
        <v>173</v>
      </c>
      <c r="D157" s="5">
        <v>-2465795222</v>
      </c>
      <c r="E157" s="5">
        <v>-45871990485</v>
      </c>
      <c r="F157" s="5">
        <v>-19874926909</v>
      </c>
      <c r="G157" s="5">
        <v>17847813</v>
      </c>
      <c r="I157" s="5">
        <v>-30833654452</v>
      </c>
      <c r="J157" s="5">
        <v>98238078267</v>
      </c>
      <c r="K157" s="5">
        <v>-55088245146</v>
      </c>
      <c r="L157" s="5">
        <v>-30802896794</v>
      </c>
      <c r="M157" s="5">
        <v>-96526134946</v>
      </c>
      <c r="N157" s="5">
        <v>-313766704976</v>
      </c>
      <c r="O157" s="5">
        <v>-161371625355</v>
      </c>
      <c r="P157" s="5">
        <v>-193085235446</v>
      </c>
      <c r="Q157" s="5">
        <v>-41376621460</v>
      </c>
      <c r="R157" s="5">
        <v>-38186417252</v>
      </c>
      <c r="S157" s="5">
        <v>-18005156251</v>
      </c>
      <c r="T157" s="5">
        <v>-45253976589</v>
      </c>
      <c r="U157" s="5">
        <v>-95324050139</v>
      </c>
      <c r="V157" s="5">
        <v>9404853276</v>
      </c>
      <c r="W157" s="5">
        <v>-175857110525</v>
      </c>
      <c r="X157" s="5">
        <v>-34199616482</v>
      </c>
      <c r="Y157" s="5">
        <v>-31122751155</v>
      </c>
      <c r="Z157" s="5">
        <v>-99756477255</v>
      </c>
    </row>
    <row r="158" spans="3:26" ht="15.5" x14ac:dyDescent="0.35">
      <c r="C158" t="s">
        <v>1053</v>
      </c>
      <c r="F158" s="5">
        <v>-95594705180</v>
      </c>
      <c r="I158" s="5">
        <v>-95594705180</v>
      </c>
      <c r="W158" s="5">
        <v>-119474660383</v>
      </c>
      <c r="X158" s="5">
        <v>-8546615259</v>
      </c>
      <c r="Y158" s="5">
        <v>-1668319650</v>
      </c>
      <c r="Z158" s="5">
        <v>-10582522823</v>
      </c>
    </row>
    <row r="159" spans="3:26" ht="15.5" x14ac:dyDescent="0.35">
      <c r="C159" t="s">
        <v>174</v>
      </c>
      <c r="F159" s="5">
        <v>820683041</v>
      </c>
      <c r="G159" s="5">
        <v>170107500</v>
      </c>
      <c r="I159" s="5">
        <v>990790541</v>
      </c>
      <c r="K159" s="5">
        <v>2000000</v>
      </c>
      <c r="L159" s="5">
        <v>453000000</v>
      </c>
      <c r="M159" s="5">
        <v>58063033</v>
      </c>
      <c r="N159" s="5">
        <v>202654939</v>
      </c>
      <c r="O159" s="5">
        <v>938408193</v>
      </c>
      <c r="P159" s="5">
        <v>207115000</v>
      </c>
      <c r="Q159" s="5">
        <v>621799726</v>
      </c>
      <c r="R159" s="5">
        <v>57072727</v>
      </c>
      <c r="T159" s="5">
        <v>424500000</v>
      </c>
      <c r="U159" s="5">
        <v>183266667</v>
      </c>
      <c r="V159" s="5">
        <v>12292995000</v>
      </c>
      <c r="W159" s="5">
        <v>23299595455</v>
      </c>
      <c r="X159" s="5">
        <v>304545457</v>
      </c>
      <c r="Y159" s="5">
        <v>42500000</v>
      </c>
      <c r="Z159" s="5">
        <v>742164639</v>
      </c>
    </row>
    <row r="160" spans="3:26" ht="15.5" x14ac:dyDescent="0.35">
      <c r="C160" t="s">
        <v>1054</v>
      </c>
      <c r="F160" s="5">
        <v>-2000000000</v>
      </c>
      <c r="G160" s="5">
        <v>2000000000</v>
      </c>
    </row>
    <row r="161" spans="3:26" ht="15.5" x14ac:dyDescent="0.35">
      <c r="C161" t="s">
        <v>851</v>
      </c>
      <c r="F161" s="5">
        <v>1156439357</v>
      </c>
      <c r="I161" s="5">
        <v>1156439357</v>
      </c>
      <c r="J161" s="5">
        <v>107700061081</v>
      </c>
    </row>
    <row r="162" spans="3:26" ht="15.5" x14ac:dyDescent="0.35">
      <c r="C162" t="s">
        <v>1055</v>
      </c>
      <c r="F162" s="5">
        <v>125000000000</v>
      </c>
      <c r="L162" s="5">
        <v>-519626302</v>
      </c>
      <c r="M162" s="5">
        <v>75000000000</v>
      </c>
      <c r="N162" s="5">
        <v>-250000000000</v>
      </c>
      <c r="O162" s="5">
        <v>10000000000</v>
      </c>
      <c r="P162" s="5">
        <v>-10000000000</v>
      </c>
      <c r="T162" s="5">
        <v>172630133</v>
      </c>
      <c r="U162" s="5">
        <v>541667333</v>
      </c>
      <c r="V162" s="5">
        <v>70000000000</v>
      </c>
      <c r="W162" s="5">
        <v>-69895500000</v>
      </c>
      <c r="X162" s="5">
        <v>50000000</v>
      </c>
      <c r="Y162" s="5">
        <v>17625000</v>
      </c>
    </row>
    <row r="163" spans="3:26" ht="15.5" x14ac:dyDescent="0.35">
      <c r="C163" t="s">
        <v>414</v>
      </c>
      <c r="F163" s="5">
        <v>-125000000000</v>
      </c>
      <c r="L163" s="5">
        <v>2000000000</v>
      </c>
      <c r="M163" s="5">
        <v>-100000000000</v>
      </c>
    </row>
    <row r="164" spans="3:26" ht="15.5" x14ac:dyDescent="0.35">
      <c r="C164" t="s">
        <v>683</v>
      </c>
    </row>
    <row r="165" spans="3:26" ht="15.5" x14ac:dyDescent="0.35">
      <c r="C165" t="s">
        <v>1056</v>
      </c>
      <c r="F165" s="5">
        <v>99975705180</v>
      </c>
      <c r="I165" s="5">
        <v>99975705180</v>
      </c>
    </row>
    <row r="166" spans="3:26" ht="15.5" x14ac:dyDescent="0.35">
      <c r="C166" t="s">
        <v>1057</v>
      </c>
      <c r="P166" s="5">
        <v>-25000000000</v>
      </c>
    </row>
    <row r="167" spans="3:26" ht="15.5" x14ac:dyDescent="0.35">
      <c r="C167" t="s">
        <v>947</v>
      </c>
    </row>
    <row r="168" spans="3:26" ht="15.5" x14ac:dyDescent="0.35">
      <c r="C168" t="s">
        <v>419</v>
      </c>
      <c r="K168" s="5">
        <v>-865000000</v>
      </c>
      <c r="L168" s="5">
        <v>-251682720</v>
      </c>
      <c r="N168" s="5">
        <v>-16000000</v>
      </c>
      <c r="O168" s="5">
        <v>-445798537</v>
      </c>
    </row>
    <row r="169" spans="3:26" ht="15.5" x14ac:dyDescent="0.35">
      <c r="C169" t="s">
        <v>175</v>
      </c>
      <c r="D169" s="5">
        <v>-2465795222</v>
      </c>
      <c r="E169" s="5">
        <v>-45871990485</v>
      </c>
      <c r="F169" s="5">
        <v>-24233049307</v>
      </c>
      <c r="G169" s="5">
        <v>-2152259687</v>
      </c>
      <c r="I169" s="5">
        <v>-37361884350</v>
      </c>
      <c r="J169" s="5">
        <v>-9461982814</v>
      </c>
      <c r="K169" s="5">
        <v>-54225245146</v>
      </c>
      <c r="L169" s="5">
        <v>-32484587772</v>
      </c>
      <c r="M169" s="5">
        <v>-71584197979</v>
      </c>
      <c r="N169" s="5">
        <v>-63953359915</v>
      </c>
      <c r="O169" s="5">
        <v>-171864235011</v>
      </c>
      <c r="P169" s="5">
        <v>-158292350446</v>
      </c>
      <c r="Q169" s="5">
        <v>-41998421186</v>
      </c>
      <c r="R169" s="5">
        <v>-38243489979</v>
      </c>
      <c r="S169" s="5">
        <v>-18005156251</v>
      </c>
      <c r="T169" s="5">
        <v>-45851106722</v>
      </c>
      <c r="U169" s="5">
        <v>-96048984139</v>
      </c>
      <c r="V169" s="5">
        <v>-72888141724</v>
      </c>
      <c r="W169" s="5">
        <v>-9786545597</v>
      </c>
      <c r="X169" s="5">
        <v>-26007546680</v>
      </c>
      <c r="Y169" s="5">
        <v>-29514556505</v>
      </c>
      <c r="Z169" s="5">
        <v>-89916119071</v>
      </c>
    </row>
    <row r="170" spans="3:26" ht="15.5" x14ac:dyDescent="0.35">
      <c r="C170" t="s">
        <v>189</v>
      </c>
      <c r="D170" s="5">
        <v>201415470641</v>
      </c>
      <c r="E170" s="5">
        <v>5960429556</v>
      </c>
      <c r="F170" s="5">
        <v>39074507181</v>
      </c>
      <c r="G170" s="5">
        <v>152752850003</v>
      </c>
      <c r="I170" s="5">
        <v>91530995343</v>
      </c>
      <c r="J170" s="5">
        <v>-315609985697</v>
      </c>
      <c r="K170" s="5">
        <v>139803431951</v>
      </c>
      <c r="L170" s="5">
        <v>-68277098746</v>
      </c>
      <c r="M170" s="5">
        <v>118689441099</v>
      </c>
      <c r="N170" s="5">
        <v>-39413343192</v>
      </c>
      <c r="O170" s="5">
        <v>403584942137</v>
      </c>
      <c r="P170" s="5">
        <v>194923633111</v>
      </c>
      <c r="Q170" s="5">
        <v>54915686776</v>
      </c>
      <c r="R170" s="5">
        <v>-162905900418</v>
      </c>
      <c r="S170" s="5">
        <v>116813094122</v>
      </c>
      <c r="T170" s="5">
        <v>81021772959</v>
      </c>
      <c r="U170" s="5">
        <v>-253641898604</v>
      </c>
      <c r="V170" s="5">
        <v>-57418530613</v>
      </c>
      <c r="W170" s="5">
        <v>119112061861</v>
      </c>
      <c r="X170" s="5">
        <v>-106438438525</v>
      </c>
      <c r="Y170" s="5">
        <v>-16770618953</v>
      </c>
      <c r="Z170" s="5">
        <v>141334076843</v>
      </c>
    </row>
    <row r="171" spans="3:26" ht="15.5" x14ac:dyDescent="0.35">
      <c r="C171" t="s">
        <v>494</v>
      </c>
      <c r="D171" s="5">
        <v>779233797371</v>
      </c>
      <c r="E171" s="5">
        <v>-96457326263</v>
      </c>
      <c r="F171" s="5">
        <v>738777329055</v>
      </c>
      <c r="G171" s="5">
        <v>-440571337562</v>
      </c>
      <c r="I171" s="5">
        <v>738777329055</v>
      </c>
      <c r="J171" s="5">
        <v>926328130945</v>
      </c>
      <c r="K171" s="5">
        <v>905020599152</v>
      </c>
      <c r="L171" s="5">
        <v>1082089084757</v>
      </c>
      <c r="M171" s="5">
        <v>1151646361889</v>
      </c>
      <c r="O171" s="5">
        <v>-168486936479</v>
      </c>
      <c r="P171" s="5">
        <v>197394766409</v>
      </c>
      <c r="Q171" s="5">
        <v>79578567179</v>
      </c>
      <c r="R171" s="5">
        <v>-154303224484</v>
      </c>
      <c r="S171" s="5">
        <v>122221807631</v>
      </c>
      <c r="T171" s="5">
        <v>79610706123</v>
      </c>
      <c r="U171" s="5">
        <v>-209610735649</v>
      </c>
      <c r="V171" s="5">
        <v>-151222820111</v>
      </c>
      <c r="W171" s="5">
        <v>121253969508</v>
      </c>
      <c r="X171" s="5">
        <v>43687076248</v>
      </c>
      <c r="Y171" s="5">
        <v>165237340703</v>
      </c>
      <c r="Z171" s="5">
        <v>141334076843</v>
      </c>
    </row>
    <row r="172" spans="3:26" ht="15.5" x14ac:dyDescent="0.35">
      <c r="C172" t="s">
        <v>1058</v>
      </c>
      <c r="R172" s="5">
        <v>-8307933745</v>
      </c>
      <c r="S172" s="5">
        <v>-2725065256</v>
      </c>
      <c r="T172" s="5">
        <v>8739060530</v>
      </c>
    </row>
    <row r="173" spans="3:26" ht="15.5" x14ac:dyDescent="0.35">
      <c r="C173" t="s">
        <v>828</v>
      </c>
      <c r="O173" s="5">
        <v>78934255675</v>
      </c>
      <c r="P173" s="5">
        <v>18407694303</v>
      </c>
    </row>
    <row r="174" spans="3:26" ht="15.5" x14ac:dyDescent="0.35">
      <c r="C174" t="s">
        <v>1059</v>
      </c>
    </row>
    <row r="175" spans="3:26" ht="15.5" x14ac:dyDescent="0.35">
      <c r="C175" t="s">
        <v>1060</v>
      </c>
    </row>
    <row r="176" spans="3:26" ht="15.5" x14ac:dyDescent="0.35">
      <c r="C176" t="s">
        <v>1061</v>
      </c>
      <c r="D176" s="5">
        <v>40503000</v>
      </c>
      <c r="E176" s="5">
        <v>-245864000000</v>
      </c>
      <c r="F176" s="5">
        <v>-5629200000</v>
      </c>
      <c r="I176" s="5">
        <v>-92004000000</v>
      </c>
    </row>
    <row r="177" spans="3:26" ht="15.5" x14ac:dyDescent="0.35">
      <c r="C177" t="s">
        <v>1062</v>
      </c>
      <c r="D177" s="5">
        <v>249634385000</v>
      </c>
      <c r="F177" s="5">
        <v>-2518600000</v>
      </c>
      <c r="I177" s="5">
        <v>321155800000</v>
      </c>
    </row>
    <row r="178" spans="3:26" ht="15.5" x14ac:dyDescent="0.35">
      <c r="C178" t="s">
        <v>1063</v>
      </c>
      <c r="S178" s="5">
        <v>-2109996197</v>
      </c>
    </row>
    <row r="179" spans="3:26" ht="15.5" x14ac:dyDescent="0.35">
      <c r="C179" t="s">
        <v>1064</v>
      </c>
      <c r="F179" s="5">
        <v>32076262314</v>
      </c>
      <c r="G179" s="5">
        <v>-60262314</v>
      </c>
      <c r="J179" s="5">
        <v>-168360222914</v>
      </c>
      <c r="K179" s="5">
        <v>-251965791600</v>
      </c>
      <c r="L179" s="5">
        <v>-441237522739</v>
      </c>
      <c r="M179" s="5">
        <v>-124624906586</v>
      </c>
    </row>
    <row r="180" spans="3:26" ht="15.5" x14ac:dyDescent="0.35">
      <c r="C180" t="s">
        <v>1065</v>
      </c>
      <c r="F180" s="5">
        <v>-36457262314</v>
      </c>
      <c r="G180" s="5">
        <v>28796262314</v>
      </c>
      <c r="J180" s="5">
        <v>148991871314</v>
      </c>
      <c r="K180" s="5">
        <v>264958440000</v>
      </c>
      <c r="L180" s="5">
        <v>724891890755</v>
      </c>
      <c r="M180" s="5">
        <v>80226580870</v>
      </c>
      <c r="N180" s="5">
        <v>18898795359</v>
      </c>
      <c r="O180" s="5">
        <v>14140502705</v>
      </c>
      <c r="P180" s="5">
        <v>-20506869668</v>
      </c>
      <c r="Q180" s="5">
        <v>-7959138578</v>
      </c>
      <c r="R180" s="5">
        <v>-43101093</v>
      </c>
      <c r="S180" s="5">
        <v>-160745904</v>
      </c>
      <c r="T180" s="5">
        <v>-5382734140</v>
      </c>
      <c r="U180" s="5">
        <v>138685566</v>
      </c>
      <c r="V180" s="5">
        <v>136641420160</v>
      </c>
    </row>
    <row r="181" spans="3:26" ht="15.5" x14ac:dyDescent="0.35">
      <c r="C181" t="s">
        <v>1066</v>
      </c>
      <c r="O181" s="5">
        <v>-259478289</v>
      </c>
      <c r="P181" s="5">
        <v>-371957933</v>
      </c>
      <c r="Q181" s="5">
        <v>-187577025</v>
      </c>
      <c r="R181" s="5">
        <v>-251641096</v>
      </c>
      <c r="S181" s="5">
        <v>-412906152</v>
      </c>
      <c r="T181" s="5">
        <v>-1945259554</v>
      </c>
      <c r="U181" s="5">
        <v>-2444040569</v>
      </c>
      <c r="V181" s="5">
        <v>-3210703213</v>
      </c>
      <c r="W181" s="5">
        <v>-2141907647</v>
      </c>
      <c r="X181" s="5">
        <v>-1876903393</v>
      </c>
      <c r="Y181" s="5">
        <v>-458757438</v>
      </c>
    </row>
    <row r="182" spans="3:26" ht="15.5" x14ac:dyDescent="0.35">
      <c r="C182" t="s">
        <v>1067</v>
      </c>
      <c r="M182" s="5">
        <v>24357852000</v>
      </c>
    </row>
    <row r="183" spans="3:26" ht="15.5" x14ac:dyDescent="0.35">
      <c r="C183" t="s">
        <v>435</v>
      </c>
      <c r="F183" s="5">
        <v>-2290316096</v>
      </c>
      <c r="G183" s="5">
        <v>-1509777566</v>
      </c>
      <c r="I183" s="5">
        <v>-7292572527</v>
      </c>
      <c r="J183" s="5">
        <v>-15092106897</v>
      </c>
      <c r="K183" s="5">
        <v>-33226308745</v>
      </c>
      <c r="L183" s="5">
        <v>-30994296586</v>
      </c>
      <c r="M183" s="5">
        <v>-26953983335</v>
      </c>
      <c r="N183" s="5">
        <v>-10727282680</v>
      </c>
    </row>
    <row r="184" spans="3:26" ht="15.5" x14ac:dyDescent="0.35">
      <c r="C184" t="s">
        <v>1068</v>
      </c>
    </row>
    <row r="185" spans="3:26" ht="15.5" x14ac:dyDescent="0.35">
      <c r="C185" t="s">
        <v>1069</v>
      </c>
    </row>
    <row r="186" spans="3:26" ht="15.5" x14ac:dyDescent="0.35">
      <c r="C186" t="s">
        <v>1070</v>
      </c>
      <c r="K186" s="5">
        <v>350000000000</v>
      </c>
      <c r="L186" s="5">
        <v>250000000000</v>
      </c>
      <c r="O186" s="5">
        <v>500000000000</v>
      </c>
    </row>
    <row r="187" spans="3:26" ht="15.5" x14ac:dyDescent="0.35">
      <c r="C187" t="s">
        <v>1071</v>
      </c>
      <c r="J187" s="5">
        <v>-363450000000</v>
      </c>
      <c r="K187" s="5">
        <v>-250000000000</v>
      </c>
      <c r="L187" s="5">
        <v>-486550000000</v>
      </c>
    </row>
    <row r="188" spans="3:26" ht="15.5" x14ac:dyDescent="0.35">
      <c r="C188" t="s">
        <v>210</v>
      </c>
      <c r="O188" s="5">
        <v>-20743401475</v>
      </c>
      <c r="Q188" s="5">
        <v>-16516164800</v>
      </c>
      <c r="U188" s="5">
        <v>-41725807952</v>
      </c>
      <c r="V188" s="5">
        <v>-39626427449</v>
      </c>
    </row>
    <row r="189" spans="3:26" ht="15.5" x14ac:dyDescent="0.35">
      <c r="C189" t="s">
        <v>226</v>
      </c>
      <c r="D189" s="5">
        <v>300855585991</v>
      </c>
      <c r="E189" s="5">
        <v>-227296575401</v>
      </c>
      <c r="F189" s="5">
        <v>54725177461</v>
      </c>
      <c r="G189" s="5">
        <v>-59910018367</v>
      </c>
      <c r="I189" s="5">
        <v>71408693873</v>
      </c>
      <c r="J189" s="5">
        <v>60568739007</v>
      </c>
      <c r="K189" s="5">
        <v>31141442510</v>
      </c>
      <c r="L189" s="5">
        <v>-18345083750</v>
      </c>
      <c r="M189" s="5">
        <v>80420486453</v>
      </c>
      <c r="N189" s="5">
        <v>-491003509808</v>
      </c>
      <c r="O189" s="5">
        <v>411699883258</v>
      </c>
      <c r="P189" s="5">
        <v>69594870762</v>
      </c>
      <c r="Q189" s="5">
        <v>82231582693</v>
      </c>
      <c r="R189" s="5">
        <v>-6839096707</v>
      </c>
      <c r="S189" s="5">
        <v>114862481843</v>
      </c>
      <c r="T189" s="5">
        <v>-36830792397</v>
      </c>
      <c r="U189" s="5">
        <v>-40240547056</v>
      </c>
      <c r="V189" s="5">
        <v>56769833961</v>
      </c>
      <c r="W189" s="5">
        <v>81269269762</v>
      </c>
      <c r="X189" s="5">
        <v>-30102116401</v>
      </c>
      <c r="Y189" s="5">
        <v>-16119555848</v>
      </c>
      <c r="Z189" s="5">
        <v>-1133871370</v>
      </c>
    </row>
    <row r="190" spans="3:26" ht="15.5" x14ac:dyDescent="0.35">
      <c r="C190" t="s">
        <v>227</v>
      </c>
      <c r="E190" s="5">
        <v>343808332477</v>
      </c>
      <c r="I190" s="5">
        <v>273362762897</v>
      </c>
      <c r="J190" s="5">
        <v>234737156111</v>
      </c>
      <c r="K190" s="5">
        <v>202941497155</v>
      </c>
      <c r="L190" s="5">
        <v>226546411145</v>
      </c>
      <c r="M190" s="5">
        <v>142143289755</v>
      </c>
      <c r="N190" s="5">
        <v>629843941973</v>
      </c>
      <c r="O190" s="5">
        <v>217976984486</v>
      </c>
      <c r="P190" s="5">
        <v>154381240915</v>
      </c>
      <c r="Q190" s="5">
        <v>-3810267295</v>
      </c>
      <c r="R190" s="5">
        <v>78857548545</v>
      </c>
      <c r="S190" s="5">
        <v>33328783565</v>
      </c>
      <c r="T190" s="5">
        <v>98190561686</v>
      </c>
      <c r="U190" s="5">
        <v>156855106209</v>
      </c>
      <c r="V190" s="5">
        <v>132922679125</v>
      </c>
      <c r="W190" s="5">
        <v>37210123084</v>
      </c>
      <c r="X190" s="5">
        <v>32824450880</v>
      </c>
      <c r="Y190" s="5">
        <v>48944006728</v>
      </c>
      <c r="Z190" s="5">
        <v>50077878098</v>
      </c>
    </row>
    <row r="191" spans="3:26" ht="15.5" x14ac:dyDescent="0.35">
      <c r="C191" t="s">
        <v>1072</v>
      </c>
      <c r="F191" s="5">
        <v>843560641</v>
      </c>
      <c r="G191" s="5">
        <v>-843560641</v>
      </c>
    </row>
    <row r="192" spans="3:26" ht="15.5" x14ac:dyDescent="0.35">
      <c r="C192" t="s">
        <v>1073</v>
      </c>
      <c r="G192" s="5">
        <v>843560641</v>
      </c>
      <c r="J192" s="5">
        <v>-14600784152</v>
      </c>
      <c r="P192" s="5">
        <v>-348037262</v>
      </c>
      <c r="U192" s="5">
        <v>1663909154</v>
      </c>
    </row>
    <row r="193" spans="2:26" ht="15.5" x14ac:dyDescent="0.35">
      <c r="C193" t="s">
        <v>225</v>
      </c>
      <c r="D193" s="5">
        <v>-1021464122</v>
      </c>
      <c r="E193" s="5">
        <v>-319377351</v>
      </c>
      <c r="F193" s="5">
        <v>37448170</v>
      </c>
      <c r="G193" s="5">
        <v>68458140</v>
      </c>
      <c r="I193" s="5">
        <v>-963124294</v>
      </c>
      <c r="J193" s="5">
        <v>-7342348069</v>
      </c>
      <c r="K193" s="5">
        <v>654216446</v>
      </c>
      <c r="L193" s="5">
        <v>-5259830240</v>
      </c>
      <c r="M193" s="5">
        <v>3982634937</v>
      </c>
      <c r="N193" s="5">
        <v>3302857590</v>
      </c>
      <c r="O193" s="5">
        <v>167074229</v>
      </c>
      <c r="P193" s="5">
        <v>-5651089929</v>
      </c>
      <c r="Q193" s="5">
        <v>75959925517</v>
      </c>
      <c r="R193" s="5">
        <v>3941473679</v>
      </c>
      <c r="S193" s="5">
        <v>-69333716863</v>
      </c>
      <c r="T193" s="5">
        <v>-28030985724</v>
      </c>
      <c r="U193" s="5">
        <v>-20087906621</v>
      </c>
      <c r="V193" s="5">
        <v>-32842338577</v>
      </c>
      <c r="W193" s="5">
        <v>14443286281</v>
      </c>
      <c r="X193" s="5">
        <v>4385672202</v>
      </c>
      <c r="Y193" s="5">
        <v>4466648318</v>
      </c>
      <c r="Z193" s="5">
        <v>-27109263913</v>
      </c>
    </row>
    <row r="194" spans="2:26" ht="15.5" x14ac:dyDescent="0.35">
      <c r="C194" t="s">
        <v>229</v>
      </c>
      <c r="D194" s="5">
        <v>299834121869</v>
      </c>
      <c r="E194" s="5">
        <v>116192379725</v>
      </c>
      <c r="F194" s="5">
        <v>55606186272</v>
      </c>
      <c r="G194" s="5">
        <v>-59841560227</v>
      </c>
      <c r="I194" s="5">
        <v>343808332476</v>
      </c>
      <c r="J194" s="5">
        <v>273362762897</v>
      </c>
      <c r="K194" s="5">
        <v>234737156111</v>
      </c>
      <c r="L194" s="5">
        <v>202941497155</v>
      </c>
      <c r="M194" s="5">
        <v>226546411145</v>
      </c>
      <c r="N194" s="5">
        <v>142143289755</v>
      </c>
      <c r="O194" s="5">
        <v>629843941973</v>
      </c>
      <c r="P194" s="5">
        <v>217976984486</v>
      </c>
      <c r="Q194" s="5">
        <v>154381240915</v>
      </c>
      <c r="R194" s="5">
        <v>75959925517</v>
      </c>
      <c r="S194" s="5">
        <v>78857548545</v>
      </c>
      <c r="T194" s="5">
        <v>33328783565</v>
      </c>
      <c r="U194" s="5">
        <v>98190561686</v>
      </c>
      <c r="V194" s="5">
        <v>156850174509</v>
      </c>
      <c r="W194" s="5">
        <v>132922679127</v>
      </c>
      <c r="X194" s="5">
        <v>37210123081</v>
      </c>
      <c r="Y194" s="5">
        <v>32824450880</v>
      </c>
      <c r="Z194" s="5">
        <v>48944006728</v>
      </c>
    </row>
    <row r="196" spans="2:26" ht="15.5" x14ac:dyDescent="0.35">
      <c r="B196" t="s">
        <v>230</v>
      </c>
      <c r="C196" t="s">
        <v>12</v>
      </c>
      <c r="D196" s="5">
        <v>4160000000</v>
      </c>
      <c r="E196" s="5">
        <v>4160000000</v>
      </c>
      <c r="F196" s="5">
        <v>4160000000</v>
      </c>
      <c r="G196" s="5">
        <v>4160000000</v>
      </c>
      <c r="I196" s="5">
        <v>4160000000</v>
      </c>
      <c r="J196" s="5">
        <v>4160000000</v>
      </c>
      <c r="K196" s="5">
        <v>4160000000</v>
      </c>
      <c r="L196" s="5">
        <v>4160000000</v>
      </c>
      <c r="M196" s="5">
        <v>4160000000</v>
      </c>
      <c r="N196" s="5">
        <v>4160000000</v>
      </c>
      <c r="O196" s="5">
        <v>4160000000</v>
      </c>
      <c r="P196" s="5">
        <v>4160000000</v>
      </c>
      <c r="Q196" s="5">
        <v>4160000000</v>
      </c>
      <c r="R196" s="5">
        <v>830000000</v>
      </c>
      <c r="S196" s="5">
        <v>830000000</v>
      </c>
      <c r="T196" s="5">
        <v>830000000</v>
      </c>
      <c r="U196" s="5">
        <v>830000000</v>
      </c>
      <c r="V196" s="5">
        <v>830000000</v>
      </c>
      <c r="W196" s="5">
        <v>830000000</v>
      </c>
      <c r="X196" s="5">
        <v>830000000</v>
      </c>
      <c r="Y196" s="5">
        <v>830000000</v>
      </c>
      <c r="Z196" s="5">
        <v>830000000</v>
      </c>
    </row>
    <row r="197" spans="2:26" ht="15.5" x14ac:dyDescent="0.35">
      <c r="C197" t="s">
        <v>231</v>
      </c>
      <c r="D197" s="6">
        <v>-1.67</v>
      </c>
      <c r="E197" s="6">
        <v>-2.4300000000000002</v>
      </c>
      <c r="F197" s="6">
        <v>-12.1</v>
      </c>
      <c r="G197" s="6">
        <v>1.63</v>
      </c>
    </row>
    <row r="198" spans="2:26" ht="15.5" x14ac:dyDescent="0.35">
      <c r="C198" t="s">
        <v>232</v>
      </c>
      <c r="D198" s="6">
        <v>-118.56</v>
      </c>
      <c r="E198" s="6">
        <v>-78.599999999999994</v>
      </c>
      <c r="F198" s="6">
        <v>-20.99</v>
      </c>
      <c r="G198" s="6">
        <v>191.41</v>
      </c>
    </row>
    <row r="199" spans="2:26" ht="15.5" x14ac:dyDescent="0.35">
      <c r="C199" t="s">
        <v>67</v>
      </c>
      <c r="D199" s="6">
        <v>1.28</v>
      </c>
      <c r="E199" s="6">
        <v>1.47</v>
      </c>
      <c r="F199" s="6">
        <v>2.84</v>
      </c>
      <c r="G199" s="6">
        <v>2.67</v>
      </c>
    </row>
    <row r="200" spans="2:26" ht="15.5" x14ac:dyDescent="0.35">
      <c r="C200" t="s">
        <v>233</v>
      </c>
      <c r="D200" s="5">
        <v>12480000000</v>
      </c>
      <c r="E200" s="5">
        <v>9020000000</v>
      </c>
      <c r="F200" s="5">
        <v>17900000000</v>
      </c>
      <c r="G200" s="5">
        <v>41860000000</v>
      </c>
    </row>
    <row r="201" spans="2:26" ht="15.5" x14ac:dyDescent="0.35">
      <c r="C201" t="s">
        <v>234</v>
      </c>
      <c r="D201" s="6">
        <v>-2.8999999999999998E-3</v>
      </c>
      <c r="E201" s="6">
        <v>-4.7999999999999996E-3</v>
      </c>
      <c r="F201" s="6">
        <v>-2.7300000000000001E-2</v>
      </c>
      <c r="G201" s="6">
        <v>3.4999999999999996E-3</v>
      </c>
    </row>
    <row r="202" spans="2:26" ht="15.5" x14ac:dyDescent="0.35">
      <c r="C202" t="s">
        <v>235</v>
      </c>
      <c r="D202" s="6">
        <v>-1.24E-2</v>
      </c>
      <c r="E202" s="6">
        <v>-1.78E-2</v>
      </c>
      <c r="F202" s="6">
        <v>-8.6899999999999991E-2</v>
      </c>
      <c r="G202" s="6">
        <v>1.0700000000000001E-2</v>
      </c>
    </row>
    <row r="203" spans="2:26" ht="15.5" x14ac:dyDescent="0.35">
      <c r="C203" t="s">
        <v>236</v>
      </c>
      <c r="D203" s="6">
        <v>5.1999999999999998E-3</v>
      </c>
      <c r="E203" s="6">
        <v>-1.1999999999999999E-3</v>
      </c>
      <c r="F203" s="6">
        <v>1.2199999999999999E-2</v>
      </c>
      <c r="G203" s="6">
        <v>4.9000000000000002E-2</v>
      </c>
    </row>
    <row r="204" spans="2:26" ht="15.5" x14ac:dyDescent="0.35">
      <c r="C204" t="s">
        <v>237</v>
      </c>
      <c r="D204" s="6">
        <v>0.23</v>
      </c>
      <c r="E204" s="6">
        <v>-0.06</v>
      </c>
      <c r="F204" s="6">
        <v>0.76</v>
      </c>
      <c r="G204" s="5">
        <v>4</v>
      </c>
    </row>
    <row r="205" spans="2:26" ht="15.5" x14ac:dyDescent="0.35">
      <c r="C205" t="s">
        <v>443</v>
      </c>
      <c r="D205" s="5">
        <v>561000000000</v>
      </c>
      <c r="E205" s="5">
        <v>568000000000</v>
      </c>
      <c r="F205" s="5">
        <v>578000000000</v>
      </c>
      <c r="G205" s="5">
        <v>630000000000</v>
      </c>
    </row>
    <row r="206" spans="2:26" ht="15.5" x14ac:dyDescent="0.35">
      <c r="C206" t="s">
        <v>238</v>
      </c>
      <c r="D206" s="6">
        <v>1.47</v>
      </c>
      <c r="E206" s="6">
        <v>1.4</v>
      </c>
      <c r="F206" s="6">
        <v>1.83</v>
      </c>
      <c r="G206" s="6">
        <v>2.06</v>
      </c>
    </row>
    <row r="207" spans="2:26" ht="15.5" x14ac:dyDescent="0.35">
      <c r="C207" t="s">
        <v>239</v>
      </c>
      <c r="D207" s="6">
        <v>135.05000000000001</v>
      </c>
      <c r="E207" s="6">
        <v>136.72999999999999</v>
      </c>
      <c r="F207" s="6">
        <v>139.16</v>
      </c>
      <c r="G207" s="6">
        <v>151.63999999999999</v>
      </c>
    </row>
    <row r="208" spans="2:26" ht="15.5" x14ac:dyDescent="0.35">
      <c r="C208" t="s">
        <v>240</v>
      </c>
      <c r="D208" s="6">
        <v>1.47</v>
      </c>
      <c r="E208" s="6">
        <v>1.4</v>
      </c>
      <c r="F208" s="6">
        <v>1.83</v>
      </c>
      <c r="G208" s="6">
        <v>2.06</v>
      </c>
    </row>
    <row r="209" spans="3:26" ht="15.5" x14ac:dyDescent="0.35">
      <c r="C209" t="s">
        <v>241</v>
      </c>
      <c r="D209" s="6">
        <v>135.05000000000001</v>
      </c>
      <c r="E209" s="6">
        <v>136.72999999999999</v>
      </c>
      <c r="F209" s="6">
        <v>139.16</v>
      </c>
      <c r="G209" s="6">
        <v>151.63999999999999</v>
      </c>
    </row>
    <row r="210" spans="3:26" ht="15.5" x14ac:dyDescent="0.35">
      <c r="C210" t="s">
        <v>242</v>
      </c>
      <c r="D210" s="5">
        <v>860000000000</v>
      </c>
      <c r="E210" s="5">
        <v>837000000000</v>
      </c>
      <c r="F210" s="5">
        <v>578000000000</v>
      </c>
      <c r="G210" s="5">
        <v>487000000000</v>
      </c>
    </row>
    <row r="211" spans="3:26" ht="15.5" x14ac:dyDescent="0.35">
      <c r="C211" t="s">
        <v>243</v>
      </c>
      <c r="G211" s="5">
        <v>1000000000</v>
      </c>
    </row>
    <row r="212" spans="3:26" ht="15.5" x14ac:dyDescent="0.35">
      <c r="C212" t="s">
        <v>306</v>
      </c>
      <c r="D212" s="5">
        <v>561000000000</v>
      </c>
      <c r="E212" s="5">
        <v>568000000000</v>
      </c>
      <c r="F212" s="5">
        <v>578000000000</v>
      </c>
      <c r="G212" s="5">
        <v>630000000000</v>
      </c>
    </row>
    <row r="213" spans="3:26" ht="15.5" x14ac:dyDescent="0.35">
      <c r="C213" t="s">
        <v>24</v>
      </c>
      <c r="D213" s="5">
        <v>860000000000</v>
      </c>
      <c r="E213" s="5">
        <v>837000000000</v>
      </c>
      <c r="F213" s="5">
        <v>578000000000</v>
      </c>
      <c r="G213" s="5">
        <v>488000000000</v>
      </c>
    </row>
    <row r="214" spans="3:26" ht="15.5" x14ac:dyDescent="0.35">
      <c r="C214" t="s">
        <v>21</v>
      </c>
      <c r="D214" s="5">
        <v>444000000000</v>
      </c>
      <c r="E214" s="5">
        <v>721000000000</v>
      </c>
      <c r="F214" s="5">
        <v>234000000000</v>
      </c>
      <c r="G214" s="5">
        <v>200000000000</v>
      </c>
    </row>
    <row r="215" spans="3:26" ht="15.5" x14ac:dyDescent="0.35">
      <c r="C215" t="s">
        <v>245</v>
      </c>
      <c r="D215" s="5">
        <v>59000000000</v>
      </c>
      <c r="E215" s="5">
        <v>64000000000</v>
      </c>
      <c r="F215" s="5">
        <v>111000000000</v>
      </c>
      <c r="G215" s="5">
        <v>180000000000</v>
      </c>
    </row>
    <row r="216" spans="3:26" ht="15.5" x14ac:dyDescent="0.35">
      <c r="C216" t="s">
        <v>246</v>
      </c>
      <c r="D216" s="5">
        <v>102000000000</v>
      </c>
      <c r="E216" s="5">
        <v>-187000000000</v>
      </c>
      <c r="F216" s="5">
        <v>36000000000</v>
      </c>
      <c r="G216" s="5">
        <v>-213000000000</v>
      </c>
    </row>
    <row r="217" spans="3:26" ht="15.5" x14ac:dyDescent="0.35">
      <c r="C217" t="s">
        <v>247</v>
      </c>
      <c r="D217" s="5">
        <v>-2000000000</v>
      </c>
      <c r="E217" s="5">
        <v>-46000000000</v>
      </c>
      <c r="F217" s="5">
        <v>-24000000000</v>
      </c>
      <c r="G217" s="5">
        <v>-2000000000</v>
      </c>
    </row>
    <row r="218" spans="3:26" ht="15.5" x14ac:dyDescent="0.35">
      <c r="C218" t="s">
        <v>13</v>
      </c>
      <c r="D218" s="5">
        <v>99000000000</v>
      </c>
      <c r="E218" s="5">
        <v>-233000000000</v>
      </c>
      <c r="F218" s="5">
        <v>11000000000</v>
      </c>
      <c r="G218" s="5">
        <v>-215000000000</v>
      </c>
    </row>
    <row r="219" spans="3:26" ht="15.5" x14ac:dyDescent="0.35">
      <c r="C219" t="s">
        <v>16</v>
      </c>
      <c r="D219" s="6">
        <v>23.93</v>
      </c>
      <c r="E219" s="6">
        <v>-56.13</v>
      </c>
      <c r="F219" s="6">
        <v>2.72</v>
      </c>
      <c r="G219" s="6">
        <v>-51.7</v>
      </c>
    </row>
    <row r="220" spans="3:26" ht="15.5" x14ac:dyDescent="0.35">
      <c r="C220" t="s">
        <v>52</v>
      </c>
      <c r="I220" s="6">
        <v>-16.510000000000002</v>
      </c>
      <c r="J220" s="6">
        <v>-21.46</v>
      </c>
      <c r="K220" s="6">
        <v>4.34</v>
      </c>
      <c r="L220" s="6">
        <v>-45.97</v>
      </c>
      <c r="M220" s="6">
        <v>-50.73</v>
      </c>
      <c r="N220" s="6">
        <v>0.67</v>
      </c>
      <c r="O220" s="6">
        <v>50.11</v>
      </c>
      <c r="P220" s="6">
        <v>25.38</v>
      </c>
      <c r="Q220" s="5">
        <v>40</v>
      </c>
      <c r="R220" s="6">
        <v>192.57</v>
      </c>
      <c r="S220" s="6">
        <v>0.33</v>
      </c>
      <c r="T220" s="6">
        <v>-102.75</v>
      </c>
      <c r="U220" s="6">
        <v>47.04</v>
      </c>
      <c r="V220" s="6">
        <v>176.74</v>
      </c>
      <c r="W220" s="6">
        <v>133.01</v>
      </c>
      <c r="X220" s="6">
        <v>12.35</v>
      </c>
      <c r="Y220" s="6">
        <v>64.489999999999995</v>
      </c>
      <c r="Z220" s="6">
        <v>6.53</v>
      </c>
    </row>
    <row r="221" spans="3:26" ht="15.5" x14ac:dyDescent="0.35">
      <c r="C221" t="s">
        <v>66</v>
      </c>
      <c r="I221" s="6">
        <v>-15.38</v>
      </c>
      <c r="J221" s="6">
        <v>-10.72</v>
      </c>
      <c r="K221" s="6">
        <v>50.69</v>
      </c>
      <c r="L221" s="6">
        <v>-3.02</v>
      </c>
      <c r="M221" s="6">
        <v>-3.55</v>
      </c>
      <c r="N221" s="6">
        <v>352.24</v>
      </c>
      <c r="O221" s="6">
        <v>8.02</v>
      </c>
      <c r="P221" s="6">
        <v>11.82</v>
      </c>
      <c r="Q221" s="6">
        <v>7.8</v>
      </c>
      <c r="R221" s="6">
        <v>7.61</v>
      </c>
      <c r="S221" s="6">
        <v>2969.7</v>
      </c>
      <c r="T221" s="6">
        <v>-7.74</v>
      </c>
      <c r="U221" s="6">
        <v>15.73</v>
      </c>
      <c r="V221" s="6">
        <v>5.83</v>
      </c>
      <c r="W221" s="6">
        <v>6.16</v>
      </c>
      <c r="X221" s="6">
        <v>36.44</v>
      </c>
      <c r="Y221" s="6">
        <v>6.36</v>
      </c>
      <c r="Z221" s="6">
        <v>45.94</v>
      </c>
    </row>
    <row r="222" spans="3:26" ht="15.5" x14ac:dyDescent="0.35">
      <c r="C222" t="s">
        <v>69</v>
      </c>
      <c r="I222" s="6">
        <v>0.53</v>
      </c>
      <c r="J222" s="6">
        <v>0.51</v>
      </c>
      <c r="K222" s="6">
        <v>0.3</v>
      </c>
      <c r="L222" s="6">
        <v>0.22</v>
      </c>
      <c r="M222" s="6">
        <v>0.44</v>
      </c>
      <c r="N222" s="6">
        <v>0.53</v>
      </c>
      <c r="O222" s="6">
        <v>0.63</v>
      </c>
      <c r="P222" s="6">
        <v>0.46</v>
      </c>
      <c r="Q222" s="6">
        <v>0.56999999999999995</v>
      </c>
      <c r="R222" s="6">
        <v>0.6</v>
      </c>
      <c r="S222" s="6">
        <v>0.51</v>
      </c>
      <c r="T222" s="6">
        <v>0.33</v>
      </c>
      <c r="U222" s="6">
        <v>0.24</v>
      </c>
      <c r="V222" s="6">
        <v>0.34</v>
      </c>
      <c r="W222" s="6">
        <v>0.34</v>
      </c>
      <c r="X222" s="6">
        <v>0.28999999999999998</v>
      </c>
      <c r="Y222" s="6">
        <v>0.2</v>
      </c>
      <c r="Z222" s="6">
        <v>0.11</v>
      </c>
    </row>
    <row r="223" spans="3:26" ht="15.5" x14ac:dyDescent="0.35">
      <c r="C223" t="s">
        <v>248</v>
      </c>
      <c r="I223" s="5">
        <v>84960000000</v>
      </c>
      <c r="J223" s="5">
        <v>110280000000</v>
      </c>
      <c r="K223" s="5">
        <v>226580000000</v>
      </c>
      <c r="L223" s="5">
        <v>-31040000000</v>
      </c>
      <c r="M223" s="5">
        <v>-20880000000</v>
      </c>
      <c r="N223" s="5">
        <v>202080000000</v>
      </c>
      <c r="O223" s="5">
        <v>373790000000</v>
      </c>
      <c r="P223" s="5">
        <v>268390000000</v>
      </c>
    </row>
    <row r="224" spans="3:26" ht="15.5" x14ac:dyDescent="0.35">
      <c r="C224" t="s">
        <v>249</v>
      </c>
      <c r="I224" s="6">
        <v>-3.7200000000000004E-2</v>
      </c>
      <c r="J224" s="6">
        <v>-4.8600000000000004E-2</v>
      </c>
      <c r="K224" s="6">
        <v>6.8999999999999999E-3</v>
      </c>
      <c r="L224" s="6">
        <v>-7.17E-2</v>
      </c>
      <c r="M224" s="6">
        <v>-7.2900000000000006E-2</v>
      </c>
      <c r="N224" s="6">
        <v>1E-3</v>
      </c>
      <c r="O224" s="6">
        <v>6.88E-2</v>
      </c>
      <c r="P224" s="6">
        <v>4.24E-2</v>
      </c>
      <c r="Q224" s="6">
        <v>7.8799999999999995E-2</v>
      </c>
      <c r="R224" s="6">
        <v>9.5899999999999999E-2</v>
      </c>
      <c r="S224" s="6">
        <v>2.0000000000000001E-4</v>
      </c>
      <c r="T224" s="6">
        <v>-5.5E-2</v>
      </c>
      <c r="U224" s="6">
        <v>0.02</v>
      </c>
      <c r="V224" s="6">
        <v>8.6500000000000007E-2</v>
      </c>
      <c r="W224" s="6">
        <v>7.0300000000000001E-2</v>
      </c>
      <c r="X224" s="6">
        <v>9.1000000000000004E-3</v>
      </c>
      <c r="Y224" s="6">
        <v>4.3299999999999998E-2</v>
      </c>
      <c r="Z224" s="6">
        <v>4.6999999999999993E-3</v>
      </c>
    </row>
    <row r="225" spans="3:26" ht="15.5" x14ac:dyDescent="0.35">
      <c r="C225" t="s">
        <v>250</v>
      </c>
      <c r="I225" s="6">
        <v>-0.11869999999999999</v>
      </c>
      <c r="J225" s="6">
        <v>-0.13750000000000001</v>
      </c>
      <c r="K225" s="6">
        <v>2.4500000000000001E-2</v>
      </c>
      <c r="L225" s="6">
        <v>-0.26569999999999999</v>
      </c>
      <c r="M225" s="6">
        <v>-0.23280000000000001</v>
      </c>
      <c r="N225" s="6">
        <v>2.5000000000000001E-3</v>
      </c>
      <c r="O225" s="6">
        <v>0.18770000000000001</v>
      </c>
      <c r="P225" s="6">
        <v>0.1143</v>
      </c>
      <c r="Q225" s="6">
        <v>0.20420000000000002</v>
      </c>
      <c r="R225" s="6">
        <v>0.23920000000000002</v>
      </c>
      <c r="S225" s="6">
        <v>5.0000000000000001E-4</v>
      </c>
      <c r="T225" s="6">
        <v>-0.16550000000000001</v>
      </c>
      <c r="U225" s="6">
        <v>6.5000000000000002E-2</v>
      </c>
      <c r="V225" s="6">
        <v>0.24359999999999998</v>
      </c>
      <c r="W225" s="6">
        <v>0.2228</v>
      </c>
      <c r="X225" s="6">
        <v>2.6600000000000002E-2</v>
      </c>
      <c r="Y225" s="6">
        <v>0.14279999999999998</v>
      </c>
      <c r="Z225" s="6">
        <v>1.72E-2</v>
      </c>
    </row>
    <row r="226" spans="3:26" ht="15.5" x14ac:dyDescent="0.35">
      <c r="C226" t="s">
        <v>251</v>
      </c>
      <c r="I226" s="6">
        <v>6.6900000000000001E-2</v>
      </c>
      <c r="J226" s="6">
        <v>6.7299999999999999E-2</v>
      </c>
      <c r="K226" s="6">
        <v>0.16300000000000001</v>
      </c>
      <c r="L226" s="6">
        <v>-9.7799999999999998E-2</v>
      </c>
      <c r="M226" s="6">
        <v>-6.3899999999999998E-2</v>
      </c>
      <c r="N226" s="6">
        <v>8.3299999999999999E-2</v>
      </c>
      <c r="O226" s="6">
        <v>0.2455</v>
      </c>
      <c r="P226" s="6">
        <v>0.25230000000000002</v>
      </c>
      <c r="Q226" s="6">
        <v>0.3538</v>
      </c>
      <c r="R226" s="6">
        <v>0.47889999999999999</v>
      </c>
      <c r="S226" s="6">
        <v>0.19899999999999998</v>
      </c>
      <c r="T226" s="6">
        <v>-4.1299999999999996E-2</v>
      </c>
      <c r="U226" s="6">
        <v>0.19589999999999999</v>
      </c>
      <c r="V226" s="6">
        <v>0.37979999999999997</v>
      </c>
      <c r="W226" s="6">
        <v>0.37869999999999998</v>
      </c>
      <c r="X226" s="6">
        <v>0.11800000000000001</v>
      </c>
      <c r="Y226" s="6">
        <v>0.2268</v>
      </c>
      <c r="Z226" s="6">
        <v>0.84370000000000001</v>
      </c>
    </row>
    <row r="227" spans="3:26" ht="15.5" x14ac:dyDescent="0.35">
      <c r="C227" t="s">
        <v>252</v>
      </c>
      <c r="I227" s="6">
        <v>1.1000000000000001</v>
      </c>
      <c r="J227" s="6">
        <v>0.85</v>
      </c>
      <c r="K227" s="6">
        <v>1.69</v>
      </c>
      <c r="L227" s="6">
        <v>-0.89</v>
      </c>
      <c r="M227" s="6">
        <v>-0.83</v>
      </c>
      <c r="N227" s="6">
        <v>1.32</v>
      </c>
      <c r="O227" s="6">
        <v>5.83</v>
      </c>
      <c r="P227" s="6">
        <v>4.59</v>
      </c>
      <c r="Q227" s="6">
        <v>6.3</v>
      </c>
      <c r="R227" s="6">
        <v>4.28</v>
      </c>
      <c r="S227" s="6">
        <v>2.0699999999999998</v>
      </c>
      <c r="T227" s="6">
        <v>-0.67</v>
      </c>
      <c r="U227" s="6">
        <v>6.34</v>
      </c>
      <c r="V227" s="6">
        <v>11.4</v>
      </c>
      <c r="W227" s="6">
        <v>8.64</v>
      </c>
      <c r="X227" s="6">
        <v>1.9</v>
      </c>
      <c r="Y227" s="6">
        <v>2.0299999999999998</v>
      </c>
      <c r="Z227" s="6">
        <v>8.27</v>
      </c>
    </row>
    <row r="228" spans="3:26" ht="15.5" x14ac:dyDescent="0.35">
      <c r="C228" t="s">
        <v>63</v>
      </c>
      <c r="I228" s="6">
        <v>1.83</v>
      </c>
      <c r="J228" s="6">
        <v>1.47</v>
      </c>
      <c r="K228" s="6">
        <v>1.24</v>
      </c>
      <c r="L228" s="6">
        <v>0.8</v>
      </c>
      <c r="M228" s="6">
        <v>0.83</v>
      </c>
      <c r="N228" s="6">
        <v>0.88</v>
      </c>
      <c r="O228" s="6">
        <v>1.51</v>
      </c>
      <c r="P228" s="6">
        <v>1.35</v>
      </c>
      <c r="Q228" s="6">
        <v>1.59</v>
      </c>
      <c r="R228" s="6">
        <v>1.82</v>
      </c>
      <c r="S228" s="6">
        <v>1.6</v>
      </c>
      <c r="T228" s="6">
        <v>1.28</v>
      </c>
      <c r="U228" s="6">
        <v>1.02</v>
      </c>
      <c r="V228" s="6">
        <v>1.42</v>
      </c>
      <c r="W228" s="6">
        <v>1.37</v>
      </c>
      <c r="X228" s="6">
        <v>0.97</v>
      </c>
      <c r="Y228" s="6">
        <v>0.91</v>
      </c>
      <c r="Z228" s="6">
        <v>0.79</v>
      </c>
    </row>
    <row r="229" spans="3:26" ht="15.5" x14ac:dyDescent="0.35">
      <c r="C229" t="s">
        <v>60</v>
      </c>
      <c r="I229" s="6">
        <v>139.16</v>
      </c>
      <c r="J229" s="6">
        <v>156.06</v>
      </c>
      <c r="K229" s="6">
        <v>177.08</v>
      </c>
      <c r="L229" s="6">
        <v>173.04</v>
      </c>
      <c r="M229" s="6">
        <v>217.96</v>
      </c>
      <c r="N229" s="6">
        <v>267.62</v>
      </c>
      <c r="O229" s="6">
        <v>267.02</v>
      </c>
      <c r="P229" s="6">
        <v>222.02</v>
      </c>
      <c r="Q229" s="6">
        <v>195.91</v>
      </c>
      <c r="R229" s="6">
        <v>804.99</v>
      </c>
      <c r="S229" s="6">
        <v>613.21</v>
      </c>
      <c r="T229" s="6">
        <v>620.66999999999996</v>
      </c>
      <c r="U229" s="6">
        <v>723.42</v>
      </c>
      <c r="V229" s="6">
        <v>725.6</v>
      </c>
      <c r="W229" s="6">
        <v>596.87</v>
      </c>
      <c r="X229" s="6">
        <v>463.86</v>
      </c>
      <c r="Y229" s="6">
        <v>451.74</v>
      </c>
      <c r="Z229" s="6">
        <v>379.1</v>
      </c>
    </row>
    <row r="230" spans="3:26" ht="15.5" x14ac:dyDescent="0.35">
      <c r="C230" t="s">
        <v>253</v>
      </c>
      <c r="I230" s="6">
        <v>1.83</v>
      </c>
      <c r="J230" s="6">
        <v>1.47</v>
      </c>
      <c r="K230" s="6">
        <v>1.24</v>
      </c>
      <c r="L230" s="6">
        <v>0.8</v>
      </c>
      <c r="M230" s="6">
        <v>0.83</v>
      </c>
      <c r="N230" s="6">
        <v>0.88</v>
      </c>
      <c r="O230" s="6">
        <v>1.51</v>
      </c>
      <c r="P230" s="6">
        <v>1.35</v>
      </c>
      <c r="Q230" s="6">
        <v>1.59</v>
      </c>
      <c r="R230" s="6">
        <v>1.82</v>
      </c>
      <c r="S230" s="6">
        <v>1.6</v>
      </c>
      <c r="T230" s="6">
        <v>1.28</v>
      </c>
      <c r="U230" s="6">
        <v>1.02</v>
      </c>
      <c r="V230" s="6">
        <v>1.42</v>
      </c>
      <c r="W230" s="6">
        <v>1.37</v>
      </c>
      <c r="X230" s="6">
        <v>0.97</v>
      </c>
      <c r="Y230" s="6">
        <v>0.91</v>
      </c>
      <c r="Z230" s="6">
        <v>0.79</v>
      </c>
    </row>
    <row r="231" spans="3:26" ht="15.5" x14ac:dyDescent="0.35">
      <c r="C231" t="s">
        <v>254</v>
      </c>
      <c r="I231" s="6">
        <v>139.16</v>
      </c>
      <c r="J231" s="6">
        <v>156.06</v>
      </c>
      <c r="K231" s="6">
        <v>176.85</v>
      </c>
      <c r="L231" s="6">
        <v>172.95</v>
      </c>
      <c r="M231" s="6">
        <v>217.91</v>
      </c>
      <c r="N231" s="6">
        <v>267.62</v>
      </c>
      <c r="O231" s="6">
        <v>267.02</v>
      </c>
      <c r="P231" s="6">
        <v>222.02</v>
      </c>
      <c r="Q231" s="6">
        <v>195.91</v>
      </c>
      <c r="R231" s="6">
        <v>804.99</v>
      </c>
      <c r="S231" s="6">
        <v>613.21</v>
      </c>
      <c r="T231" s="6">
        <v>620.66999999999996</v>
      </c>
      <c r="U231" s="6">
        <v>723.42</v>
      </c>
      <c r="V231" s="6">
        <v>725.6</v>
      </c>
      <c r="W231" s="6">
        <v>596.87</v>
      </c>
      <c r="X231" s="6">
        <v>463.86</v>
      </c>
      <c r="Y231" s="6">
        <v>451.74</v>
      </c>
      <c r="Z231" s="6">
        <v>379.1</v>
      </c>
    </row>
    <row r="232" spans="3:26" ht="15.5" x14ac:dyDescent="0.35">
      <c r="C232" t="s">
        <v>255</v>
      </c>
      <c r="I232" s="5">
        <v>578000000000</v>
      </c>
      <c r="J232" s="5">
        <v>689000000000</v>
      </c>
      <c r="K232" s="5">
        <v>607000000000</v>
      </c>
      <c r="L232" s="5">
        <v>789000000000</v>
      </c>
      <c r="M232" s="5">
        <v>1041000000000</v>
      </c>
      <c r="N232" s="5">
        <v>478000000000</v>
      </c>
      <c r="O232" s="5">
        <v>501000000000</v>
      </c>
      <c r="P232" s="5">
        <v>668000000000</v>
      </c>
      <c r="Q232" s="5">
        <v>484000000000</v>
      </c>
      <c r="R232" s="5">
        <v>400000000000</v>
      </c>
      <c r="S232" s="5">
        <v>548000000000</v>
      </c>
      <c r="T232" s="5">
        <v>422000000000</v>
      </c>
      <c r="U232" s="5">
        <v>343000000000</v>
      </c>
      <c r="V232" s="5">
        <v>129000000000</v>
      </c>
      <c r="W232" s="5">
        <v>281000000000</v>
      </c>
      <c r="X232" s="5">
        <v>159000000000</v>
      </c>
      <c r="Y232" s="5">
        <v>265000000000</v>
      </c>
      <c r="Z232" s="5">
        <v>280000000000</v>
      </c>
    </row>
    <row r="233" spans="3:26" ht="15.5" x14ac:dyDescent="0.35">
      <c r="C233" t="s">
        <v>256</v>
      </c>
      <c r="J233" s="5">
        <v>1000000000</v>
      </c>
      <c r="K233" s="5">
        <v>36000000000</v>
      </c>
      <c r="L233" s="5">
        <v>63000000000</v>
      </c>
      <c r="M233" s="5">
        <v>163000000000</v>
      </c>
      <c r="N233" s="5">
        <v>77000000000</v>
      </c>
      <c r="O233" s="5">
        <v>13000000000</v>
      </c>
      <c r="P233" s="5">
        <v>14000000000</v>
      </c>
      <c r="Q233" s="5">
        <v>0</v>
      </c>
      <c r="R233" s="5">
        <v>5000000000</v>
      </c>
      <c r="S233" s="5">
        <v>10000000000</v>
      </c>
      <c r="T233" s="5">
        <v>16000000000</v>
      </c>
      <c r="U233" s="5">
        <v>16000000000</v>
      </c>
      <c r="V233" s="5">
        <v>2000000000</v>
      </c>
      <c r="W233" s="5">
        <v>2000000000</v>
      </c>
      <c r="X233" s="5">
        <v>2000000000</v>
      </c>
      <c r="Y233" s="5">
        <v>4000000000</v>
      </c>
    </row>
    <row r="234" spans="3:26" ht="15.5" x14ac:dyDescent="0.35">
      <c r="C234" t="s">
        <v>26</v>
      </c>
      <c r="I234" s="5">
        <v>578000000000</v>
      </c>
      <c r="J234" s="5">
        <v>690000000000</v>
      </c>
      <c r="K234" s="5">
        <v>643000000000</v>
      </c>
      <c r="L234" s="5">
        <v>852000000000</v>
      </c>
      <c r="M234" s="5">
        <v>1204000000000</v>
      </c>
      <c r="N234" s="5">
        <v>554000000000</v>
      </c>
      <c r="O234" s="5">
        <v>513000000000</v>
      </c>
      <c r="P234" s="5">
        <v>681000000000</v>
      </c>
      <c r="Q234" s="5">
        <v>484000000000</v>
      </c>
      <c r="R234" s="5">
        <v>404000000000</v>
      </c>
      <c r="S234" s="5">
        <v>558000000000</v>
      </c>
      <c r="T234" s="5">
        <v>438000000000</v>
      </c>
      <c r="U234" s="5">
        <v>359000000000</v>
      </c>
      <c r="V234" s="5">
        <v>130000000000</v>
      </c>
      <c r="W234" s="5">
        <v>283000000000</v>
      </c>
      <c r="X234" s="5">
        <v>161000000000</v>
      </c>
      <c r="Y234" s="5">
        <v>269000000000</v>
      </c>
      <c r="Z234" s="5">
        <v>280000000000</v>
      </c>
    </row>
    <row r="235" spans="3:26" ht="15.5" x14ac:dyDescent="0.35">
      <c r="C235" t="s">
        <v>23</v>
      </c>
      <c r="I235" s="5">
        <v>234000000000</v>
      </c>
      <c r="J235" s="5">
        <v>417000000000</v>
      </c>
      <c r="K235" s="5">
        <v>408000000000</v>
      </c>
      <c r="L235" s="5">
        <v>649000000000</v>
      </c>
      <c r="M235" s="5">
        <v>977000000000</v>
      </c>
      <c r="N235" s="5">
        <v>412000000000</v>
      </c>
      <c r="O235" s="5">
        <v>-116000000000</v>
      </c>
      <c r="P235" s="5">
        <v>463000000000</v>
      </c>
      <c r="Q235" s="5">
        <v>330000000000</v>
      </c>
      <c r="R235" s="5">
        <v>328000000000</v>
      </c>
      <c r="S235" s="5">
        <v>480000000000</v>
      </c>
      <c r="T235" s="5">
        <v>405000000000</v>
      </c>
      <c r="U235" s="5">
        <v>261000000000</v>
      </c>
      <c r="V235" s="5">
        <v>-27000000000</v>
      </c>
      <c r="W235" s="5">
        <v>150000000000</v>
      </c>
      <c r="X235" s="5">
        <v>123000000000</v>
      </c>
      <c r="Y235" s="5">
        <v>236000000000</v>
      </c>
      <c r="Z235" s="5">
        <v>231000000000</v>
      </c>
    </row>
    <row r="236" spans="3:26" ht="15.5" x14ac:dyDescent="0.35">
      <c r="C236" t="s">
        <v>257</v>
      </c>
      <c r="I236" s="5">
        <v>111000000000</v>
      </c>
      <c r="J236" s="5">
        <v>163000000000</v>
      </c>
      <c r="K236" s="5">
        <v>487000000000</v>
      </c>
      <c r="L236" s="5">
        <v>73000000000</v>
      </c>
      <c r="M236" s="5">
        <v>373000000000</v>
      </c>
      <c r="N236" s="5">
        <v>992000000000</v>
      </c>
      <c r="O236" s="5">
        <v>996000000000</v>
      </c>
      <c r="P236" s="5">
        <v>408000000000</v>
      </c>
      <c r="Q236" s="5">
        <v>407000000000</v>
      </c>
      <c r="R236" s="5">
        <v>323000000000</v>
      </c>
      <c r="S236" s="5">
        <v>166000000000</v>
      </c>
      <c r="T236" s="5">
        <v>158000000000</v>
      </c>
      <c r="U236" s="5">
        <v>179000000000</v>
      </c>
      <c r="V236" s="5">
        <v>358000000000</v>
      </c>
      <c r="W236" s="5">
        <v>303000000000</v>
      </c>
      <c r="X236" s="5">
        <v>173000000000</v>
      </c>
      <c r="Y236" s="5">
        <v>116000000000</v>
      </c>
      <c r="Z236" s="5">
        <v>73000000000</v>
      </c>
    </row>
    <row r="237" spans="3:26" ht="15.5" x14ac:dyDescent="0.35">
      <c r="C237" t="s">
        <v>258</v>
      </c>
      <c r="I237" s="5">
        <v>11000000000</v>
      </c>
      <c r="J237" s="5">
        <v>278000000000</v>
      </c>
      <c r="K237" s="5">
        <v>-54000000000</v>
      </c>
      <c r="L237" s="5">
        <v>81000000000</v>
      </c>
      <c r="M237" s="5">
        <v>58000000000</v>
      </c>
      <c r="N237" s="5">
        <v>-138000000000</v>
      </c>
      <c r="O237" s="5">
        <v>169000000000</v>
      </c>
      <c r="P237" s="5">
        <v>68000000000</v>
      </c>
      <c r="Q237" s="5">
        <v>69000000000</v>
      </c>
      <c r="R237" s="5">
        <v>194000000000</v>
      </c>
      <c r="S237" s="5">
        <v>16000000000</v>
      </c>
      <c r="T237" s="5">
        <v>-73000000000</v>
      </c>
      <c r="U237" s="5">
        <v>309000000000</v>
      </c>
      <c r="V237" s="5">
        <v>105000000000</v>
      </c>
      <c r="W237" s="5">
        <v>138000000000</v>
      </c>
      <c r="X237" s="5">
        <v>115000000000</v>
      </c>
      <c r="Y237" s="5">
        <v>27000000000</v>
      </c>
      <c r="Z237" s="5">
        <v>-16000000000</v>
      </c>
    </row>
    <row r="238" spans="3:26" ht="15.5" x14ac:dyDescent="0.35">
      <c r="C238" t="s">
        <v>259</v>
      </c>
      <c r="I238" s="5">
        <v>-37000000000</v>
      </c>
      <c r="J238" s="5">
        <v>-9000000000</v>
      </c>
      <c r="K238" s="5">
        <v>-55000000000</v>
      </c>
      <c r="L238" s="5">
        <v>-33000000000</v>
      </c>
      <c r="M238" s="5">
        <v>-72000000000</v>
      </c>
      <c r="N238" s="5">
        <v>-64000000000</v>
      </c>
      <c r="O238" s="5">
        <v>-172000000000</v>
      </c>
      <c r="P238" s="5">
        <v>-158000000000</v>
      </c>
      <c r="Q238" s="5">
        <v>-42000000000</v>
      </c>
      <c r="R238" s="5">
        <v>-38000000000</v>
      </c>
      <c r="S238" s="5">
        <v>-18000000000</v>
      </c>
      <c r="T238" s="5">
        <v>-46000000000</v>
      </c>
      <c r="U238" s="5">
        <v>-96000000000</v>
      </c>
      <c r="V238" s="5">
        <v>-73000000000</v>
      </c>
      <c r="W238" s="5">
        <v>-10000000000</v>
      </c>
      <c r="X238" s="5">
        <v>-26000000000</v>
      </c>
      <c r="Y238" s="5">
        <v>-30000000000</v>
      </c>
      <c r="Z238" s="5">
        <v>-90000000000</v>
      </c>
    </row>
    <row r="239" spans="3:26" ht="15.5" x14ac:dyDescent="0.35">
      <c r="C239" t="s">
        <v>15</v>
      </c>
      <c r="I239" s="5">
        <v>-27000000000</v>
      </c>
      <c r="J239" s="5">
        <v>268000000000</v>
      </c>
      <c r="K239" s="5">
        <v>-109000000000</v>
      </c>
      <c r="L239" s="5">
        <v>48000000000</v>
      </c>
      <c r="M239" s="5">
        <v>-13000000000</v>
      </c>
      <c r="N239" s="5">
        <v>-202000000000</v>
      </c>
      <c r="O239" s="5">
        <v>-3000000000</v>
      </c>
      <c r="P239" s="5">
        <v>-91000000000</v>
      </c>
      <c r="Q239" s="5">
        <v>27000000000</v>
      </c>
      <c r="R239" s="5">
        <v>156000000000</v>
      </c>
      <c r="S239" s="5">
        <v>-2000000000</v>
      </c>
      <c r="T239" s="5">
        <v>-118000000000</v>
      </c>
      <c r="U239" s="5">
        <v>213000000000</v>
      </c>
      <c r="V239" s="5">
        <v>32000000000</v>
      </c>
      <c r="W239" s="5">
        <v>128000000000</v>
      </c>
      <c r="X239" s="5">
        <v>89000000000</v>
      </c>
      <c r="Y239" s="5">
        <v>-2000000000</v>
      </c>
      <c r="Z239" s="5">
        <v>-106000000000</v>
      </c>
    </row>
    <row r="240" spans="3:26" ht="15.5" x14ac:dyDescent="0.35">
      <c r="C240" t="s">
        <v>17</v>
      </c>
      <c r="I240" s="6">
        <v>-6.41</v>
      </c>
      <c r="J240" s="6">
        <v>64.61</v>
      </c>
      <c r="K240" s="6">
        <v>-26.15</v>
      </c>
      <c r="L240" s="6">
        <v>11.55</v>
      </c>
      <c r="M240" s="6">
        <v>-3.21</v>
      </c>
      <c r="N240" s="6">
        <v>-48.56</v>
      </c>
      <c r="O240" s="6">
        <v>-0.68</v>
      </c>
      <c r="P240" s="6">
        <v>-21.79</v>
      </c>
      <c r="Q240" s="6">
        <v>6.42</v>
      </c>
      <c r="R240" s="6">
        <v>187.71</v>
      </c>
      <c r="S240" s="6">
        <v>-2.35</v>
      </c>
      <c r="T240" s="6">
        <v>-142.52000000000001</v>
      </c>
      <c r="U240" s="6">
        <v>255.89</v>
      </c>
      <c r="V240" s="6">
        <v>38.380000000000003</v>
      </c>
      <c r="W240" s="6">
        <v>154.28</v>
      </c>
      <c r="X240" s="6">
        <v>106.98</v>
      </c>
      <c r="Y240" s="6">
        <v>-2.66</v>
      </c>
      <c r="Z240" s="6">
        <v>-126.96</v>
      </c>
    </row>
    <row r="242" spans="2:17" ht="15.5" x14ac:dyDescent="0.35">
      <c r="B242" t="s">
        <v>260</v>
      </c>
      <c r="C242" t="s">
        <v>261</v>
      </c>
      <c r="D242" s="5">
        <v>-7000000000</v>
      </c>
      <c r="E242" s="5">
        <v>-10000000000</v>
      </c>
      <c r="F242" s="5">
        <v>-50000000000</v>
      </c>
      <c r="G242" s="5">
        <v>7000000000</v>
      </c>
      <c r="H242" s="5">
        <v>-34000000000</v>
      </c>
      <c r="I242" s="5">
        <v>-69000000000</v>
      </c>
      <c r="J242" s="5">
        <v>-89000000000</v>
      </c>
      <c r="K242" s="5">
        <v>18000000000</v>
      </c>
      <c r="L242" s="5">
        <v>-191000000000</v>
      </c>
      <c r="M242" s="5">
        <v>-211000000000</v>
      </c>
      <c r="N242" s="5">
        <v>3000000000</v>
      </c>
      <c r="O242" s="5">
        <v>208000000000</v>
      </c>
      <c r="P242" s="5">
        <v>105000000000</v>
      </c>
      <c r="Q242" s="5">
        <v>166000000000</v>
      </c>
    </row>
    <row r="243" spans="2:17" ht="15.5" x14ac:dyDescent="0.35">
      <c r="C243" t="s">
        <v>444</v>
      </c>
      <c r="P243" s="5">
        <v>5</v>
      </c>
    </row>
    <row r="244" spans="2:17" ht="15.5" x14ac:dyDescent="0.35">
      <c r="C244" t="s">
        <v>71</v>
      </c>
      <c r="P244" s="6">
        <v>0.19699999999999998</v>
      </c>
    </row>
    <row r="245" spans="2:17" ht="15.5" x14ac:dyDescent="0.35">
      <c r="C245" t="s">
        <v>445</v>
      </c>
      <c r="P245" s="6">
        <v>1.67E-2</v>
      </c>
    </row>
    <row r="246" spans="2:17" ht="15.5" x14ac:dyDescent="0.35">
      <c r="C246" t="s">
        <v>51</v>
      </c>
      <c r="D246" s="6">
        <v>-1.67</v>
      </c>
      <c r="E246" s="6">
        <v>-2.4300000000000002</v>
      </c>
      <c r="F246" s="6">
        <v>-12.1</v>
      </c>
      <c r="G246" s="6">
        <v>1.63</v>
      </c>
      <c r="H246" s="6">
        <v>-8.2100000000000009</v>
      </c>
      <c r="I246" s="6">
        <v>-16.510000000000002</v>
      </c>
      <c r="J246" s="6">
        <v>-21.46</v>
      </c>
      <c r="K246" s="6">
        <v>4.34</v>
      </c>
      <c r="L246" s="6">
        <v>-45.97</v>
      </c>
      <c r="M246" s="6">
        <v>-50.73</v>
      </c>
      <c r="N246" s="6">
        <v>0.67</v>
      </c>
      <c r="O246" s="6">
        <v>50.11</v>
      </c>
      <c r="P246" s="6">
        <v>25.38</v>
      </c>
      <c r="Q246" s="5">
        <v>40</v>
      </c>
    </row>
    <row r="247" spans="2:17" ht="15.5" x14ac:dyDescent="0.35">
      <c r="C247" t="s">
        <v>73</v>
      </c>
      <c r="P247" s="5">
        <v>5</v>
      </c>
    </row>
    <row r="248" spans="2:17" ht="15.5" x14ac:dyDescent="0.35">
      <c r="C248" t="s">
        <v>446</v>
      </c>
      <c r="P248" s="6">
        <v>0.19699999999999998</v>
      </c>
    </row>
    <row r="249" spans="2:17" ht="15.5" x14ac:dyDescent="0.35">
      <c r="C249" t="s">
        <v>447</v>
      </c>
      <c r="P249" s="6">
        <v>1.67E-2</v>
      </c>
    </row>
    <row r="250" spans="2:17" ht="15.5" x14ac:dyDescent="0.35">
      <c r="C250" t="s">
        <v>262</v>
      </c>
      <c r="D250" s="5">
        <v>643000000000</v>
      </c>
      <c r="E250" s="5">
        <v>540000000000</v>
      </c>
      <c r="F250" s="5">
        <v>372000000000</v>
      </c>
      <c r="G250" s="5">
        <v>486000000000</v>
      </c>
      <c r="H250" s="5">
        <v>2365000000000</v>
      </c>
      <c r="I250" s="5">
        <v>1988000000000</v>
      </c>
      <c r="J250" s="5">
        <v>1879000000000</v>
      </c>
      <c r="K250" s="5">
        <v>3055000000000</v>
      </c>
      <c r="L250" s="5">
        <v>2629000000000</v>
      </c>
      <c r="M250" s="5">
        <v>1710000000000</v>
      </c>
      <c r="N250" s="5">
        <v>1834000000000</v>
      </c>
      <c r="O250" s="5">
        <v>2670000000000</v>
      </c>
      <c r="P250" s="5">
        <v>2684000000000</v>
      </c>
      <c r="Q250" s="5">
        <v>2258000000000</v>
      </c>
    </row>
    <row r="251" spans="2:17" ht="15.5" x14ac:dyDescent="0.35">
      <c r="C251" t="s">
        <v>448</v>
      </c>
      <c r="P251" s="5">
        <v>5</v>
      </c>
    </row>
    <row r="252" spans="2:17" ht="15.5" x14ac:dyDescent="0.35">
      <c r="C252" t="s">
        <v>449</v>
      </c>
      <c r="P252" s="6">
        <v>0.19699999999999998</v>
      </c>
    </row>
    <row r="253" spans="2:17" ht="15.5" x14ac:dyDescent="0.35">
      <c r="C253" t="s">
        <v>450</v>
      </c>
      <c r="P253" s="6">
        <v>1.67E-2</v>
      </c>
    </row>
    <row r="254" spans="2:17" ht="15.5" x14ac:dyDescent="0.35">
      <c r="C254" t="s">
        <v>344</v>
      </c>
      <c r="I254" s="6">
        <v>-26.33</v>
      </c>
    </row>
    <row r="255" spans="2:17" ht="15.5" x14ac:dyDescent="0.35">
      <c r="C255" t="s">
        <v>345</v>
      </c>
      <c r="I255" s="6">
        <v>-14.82</v>
      </c>
    </row>
    <row r="256" spans="2:17" ht="15.5" x14ac:dyDescent="0.35">
      <c r="C256" t="s">
        <v>263</v>
      </c>
      <c r="I256" s="6">
        <v>6.95</v>
      </c>
    </row>
    <row r="257" spans="3:9" ht="15.5" x14ac:dyDescent="0.35">
      <c r="C257" t="s">
        <v>346</v>
      </c>
      <c r="I257" s="6">
        <v>-6.7500000000000004E-2</v>
      </c>
    </row>
    <row r="258" spans="3:9" ht="15.5" x14ac:dyDescent="0.35">
      <c r="C258" t="s">
        <v>347</v>
      </c>
      <c r="I258" s="6">
        <v>0.44</v>
      </c>
    </row>
    <row r="259" spans="3:9" ht="15.5" x14ac:dyDescent="0.35">
      <c r="C259" t="s">
        <v>348</v>
      </c>
      <c r="I259" s="6">
        <v>1.6</v>
      </c>
    </row>
    <row r="260" spans="3:9" ht="15.5" x14ac:dyDescent="0.35">
      <c r="C260" t="s">
        <v>349</v>
      </c>
      <c r="I260" s="6">
        <v>-3.42</v>
      </c>
    </row>
    <row r="261" spans="3:9" ht="15.5" x14ac:dyDescent="0.35">
      <c r="C261" t="s">
        <v>350</v>
      </c>
      <c r="I261" s="6">
        <v>-2.66</v>
      </c>
    </row>
    <row r="262" spans="3:9" ht="15.5" x14ac:dyDescent="0.35">
      <c r="C262" t="s">
        <v>351</v>
      </c>
      <c r="I262" s="6">
        <v>32.270000000000003</v>
      </c>
    </row>
    <row r="263" spans="3:9" ht="15.5" x14ac:dyDescent="0.35">
      <c r="C263" t="s">
        <v>264</v>
      </c>
      <c r="I263" s="6">
        <v>16.510000000000002</v>
      </c>
    </row>
    <row r="264" spans="3:9" ht="15.5" x14ac:dyDescent="0.35">
      <c r="C264" t="s">
        <v>451</v>
      </c>
      <c r="I264" s="6">
        <v>-0.64</v>
      </c>
    </row>
    <row r="265" spans="3:9" ht="15.5" x14ac:dyDescent="0.35">
      <c r="C265" t="s">
        <v>352</v>
      </c>
      <c r="I265" s="6">
        <v>-14.57</v>
      </c>
    </row>
    <row r="266" spans="3:9" ht="15.5" x14ac:dyDescent="0.35">
      <c r="C266" t="s">
        <v>353</v>
      </c>
      <c r="I266" s="6">
        <v>-8.2100000000000009</v>
      </c>
    </row>
    <row r="267" spans="3:9" ht="15.5" x14ac:dyDescent="0.35">
      <c r="C267" t="s">
        <v>354</v>
      </c>
      <c r="I267" s="6">
        <v>491.03</v>
      </c>
    </row>
    <row r="268" spans="3:9" ht="15.5" x14ac:dyDescent="0.35">
      <c r="C268" t="s">
        <v>355</v>
      </c>
      <c r="D268" s="6">
        <v>100.11</v>
      </c>
    </row>
    <row r="269" spans="3:9" ht="15.5" x14ac:dyDescent="0.35">
      <c r="C269" t="s">
        <v>356</v>
      </c>
      <c r="I269" s="6">
        <v>135.05000000000001</v>
      </c>
    </row>
    <row r="270" spans="3:9" ht="15.5" x14ac:dyDescent="0.35">
      <c r="C270" t="s">
        <v>357</v>
      </c>
      <c r="I270" s="6">
        <v>-81.180000000000007</v>
      </c>
    </row>
    <row r="271" spans="3:9" ht="15.5" x14ac:dyDescent="0.35">
      <c r="C271" t="s">
        <v>265</v>
      </c>
      <c r="D271" s="6">
        <v>1.03</v>
      </c>
    </row>
    <row r="272" spans="3:9" ht="15.5" x14ac:dyDescent="0.35">
      <c r="C272" t="s">
        <v>266</v>
      </c>
      <c r="D272" s="6">
        <v>0.72</v>
      </c>
    </row>
    <row r="273" spans="3:9" ht="15.5" x14ac:dyDescent="0.35">
      <c r="C273" t="s">
        <v>267</v>
      </c>
      <c r="D273" s="6">
        <v>1.53</v>
      </c>
    </row>
    <row r="274" spans="3:9" ht="15.5" x14ac:dyDescent="0.35">
      <c r="C274" t="s">
        <v>269</v>
      </c>
      <c r="D274" s="6">
        <v>3.31</v>
      </c>
    </row>
    <row r="275" spans="3:9" ht="15.5" x14ac:dyDescent="0.35">
      <c r="C275" t="s">
        <v>270</v>
      </c>
      <c r="D275" s="6">
        <v>0.36</v>
      </c>
    </row>
    <row r="276" spans="3:9" ht="15.5" x14ac:dyDescent="0.35">
      <c r="C276" t="s">
        <v>271</v>
      </c>
      <c r="D276" s="6">
        <v>4.3099999999999996</v>
      </c>
    </row>
    <row r="277" spans="3:9" ht="15.5" x14ac:dyDescent="0.35">
      <c r="C277" t="s">
        <v>272</v>
      </c>
      <c r="I277" s="6">
        <v>0.99</v>
      </c>
    </row>
    <row r="278" spans="3:9" ht="15.5" x14ac:dyDescent="0.35">
      <c r="C278" t="s">
        <v>13</v>
      </c>
      <c r="D278" s="5">
        <v>99000000000</v>
      </c>
    </row>
    <row r="279" spans="3:9" ht="15.5" x14ac:dyDescent="0.35">
      <c r="C279" t="s">
        <v>358</v>
      </c>
      <c r="I279" s="6">
        <v>0.79</v>
      </c>
    </row>
    <row r="280" spans="3:9" ht="15.5" x14ac:dyDescent="0.35">
      <c r="C280" t="s">
        <v>273</v>
      </c>
      <c r="I280" s="6">
        <v>-2.5000000000000001E-2</v>
      </c>
    </row>
    <row r="281" spans="3:9" ht="15.5" x14ac:dyDescent="0.35">
      <c r="C281" t="s">
        <v>274</v>
      </c>
      <c r="I281" s="6">
        <v>-0.1079</v>
      </c>
    </row>
    <row r="282" spans="3:9" ht="15.5" x14ac:dyDescent="0.35">
      <c r="C282" t="s">
        <v>275</v>
      </c>
      <c r="I282" s="6">
        <v>7.1099999999999997E-2</v>
      </c>
    </row>
    <row r="283" spans="3:9" ht="15.5" x14ac:dyDescent="0.35">
      <c r="C283" t="s">
        <v>359</v>
      </c>
      <c r="I283" s="6">
        <v>2.18E-2</v>
      </c>
    </row>
    <row r="284" spans="3:9" ht="15.5" x14ac:dyDescent="0.35">
      <c r="C284" t="s">
        <v>276</v>
      </c>
      <c r="D284" s="6">
        <v>78.209999999999994</v>
      </c>
    </row>
    <row r="285" spans="3:9" ht="15.5" x14ac:dyDescent="0.35">
      <c r="C285" t="s">
        <v>277</v>
      </c>
      <c r="D285" s="6">
        <v>88.45</v>
      </c>
    </row>
    <row r="286" spans="3:9" ht="15.5" x14ac:dyDescent="0.35">
      <c r="C286" t="s">
        <v>278</v>
      </c>
      <c r="D286" s="6">
        <v>86.97</v>
      </c>
    </row>
    <row r="287" spans="3:9" ht="15.5" x14ac:dyDescent="0.35">
      <c r="C287" t="s">
        <v>279</v>
      </c>
      <c r="D287" s="6">
        <v>79.69</v>
      </c>
    </row>
    <row r="288" spans="3:9" ht="15.5" x14ac:dyDescent="0.35">
      <c r="C288" t="s">
        <v>280</v>
      </c>
      <c r="D288" s="6">
        <v>1.1599999999999999</v>
      </c>
    </row>
    <row r="289" spans="3:9" ht="15.5" x14ac:dyDescent="0.35">
      <c r="C289" t="s">
        <v>281</v>
      </c>
      <c r="I289" s="6">
        <v>0.9</v>
      </c>
    </row>
    <row r="290" spans="3:9" ht="15.5" x14ac:dyDescent="0.35">
      <c r="C290" t="s">
        <v>282</v>
      </c>
      <c r="I290" s="6">
        <v>3.17</v>
      </c>
    </row>
    <row r="291" spans="3:9" ht="15.5" x14ac:dyDescent="0.35">
      <c r="C291" t="s">
        <v>47</v>
      </c>
      <c r="I291" s="5">
        <v>898000000000</v>
      </c>
    </row>
    <row r="292" spans="3:9" ht="15.5" x14ac:dyDescent="0.35">
      <c r="C292" t="s">
        <v>283</v>
      </c>
      <c r="I292" s="5">
        <v>1342000000000</v>
      </c>
    </row>
    <row r="293" spans="3:9" ht="15.5" x14ac:dyDescent="0.35">
      <c r="C293" t="s">
        <v>284</v>
      </c>
      <c r="I293" s="5">
        <v>4160000000</v>
      </c>
    </row>
    <row r="294" spans="3:9" ht="15.5" x14ac:dyDescent="0.35">
      <c r="C294" t="s">
        <v>285</v>
      </c>
      <c r="I294" s="6">
        <v>0.19980000000000001</v>
      </c>
    </row>
    <row r="295" spans="3:9" ht="15.5" x14ac:dyDescent="0.35">
      <c r="C295" t="s">
        <v>286</v>
      </c>
      <c r="D295" s="6">
        <v>5.3899999999999997E-2</v>
      </c>
    </row>
    <row r="296" spans="3:9" ht="15.5" x14ac:dyDescent="0.35">
      <c r="C296" t="s">
        <v>287</v>
      </c>
      <c r="D296" s="6">
        <v>4.7999999999999996E-3</v>
      </c>
    </row>
    <row r="297" spans="3:9" ht="15.5" x14ac:dyDescent="0.35">
      <c r="C297" t="s">
        <v>288</v>
      </c>
      <c r="D297" s="6">
        <v>-1.0800000000000001E-2</v>
      </c>
    </row>
    <row r="298" spans="3:9" ht="15.5" x14ac:dyDescent="0.35">
      <c r="C298" t="s">
        <v>453</v>
      </c>
      <c r="D298" s="6">
        <v>2.0899999999999998E-2</v>
      </c>
    </row>
    <row r="299" spans="3:9" ht="15.5" x14ac:dyDescent="0.35">
      <c r="C299" t="s">
        <v>289</v>
      </c>
      <c r="D299" s="6">
        <v>2.98E-2</v>
      </c>
    </row>
    <row r="300" spans="3:9" ht="15.5" x14ac:dyDescent="0.35">
      <c r="C300" t="s">
        <v>360</v>
      </c>
      <c r="D300" s="6">
        <v>-0.42799999999999999</v>
      </c>
    </row>
    <row r="301" spans="3:9" ht="15.5" x14ac:dyDescent="0.35">
      <c r="C301" t="s">
        <v>290</v>
      </c>
      <c r="I301" s="6">
        <v>9.6</v>
      </c>
    </row>
    <row r="302" spans="3:9" ht="15.5" x14ac:dyDescent="0.35">
      <c r="C302" t="s">
        <v>291</v>
      </c>
      <c r="I302" t="s">
        <v>1074</v>
      </c>
    </row>
    <row r="303" spans="3:9" ht="15.5" x14ac:dyDescent="0.35">
      <c r="C303" t="s">
        <v>293</v>
      </c>
      <c r="I303" s="5">
        <v>4</v>
      </c>
    </row>
    <row r="304" spans="3:9" ht="15.5" x14ac:dyDescent="0.35">
      <c r="C304" t="s">
        <v>294</v>
      </c>
      <c r="I304" s="6">
        <v>0.61</v>
      </c>
    </row>
    <row r="305" spans="3:9" ht="15.5" x14ac:dyDescent="0.35">
      <c r="C305" t="s">
        <v>295</v>
      </c>
      <c r="I305" s="6">
        <v>0.48</v>
      </c>
    </row>
    <row r="306" spans="3:9" ht="15.5" x14ac:dyDescent="0.35">
      <c r="C306" t="s">
        <v>296</v>
      </c>
      <c r="I306" s="6">
        <v>0.6</v>
      </c>
    </row>
    <row r="307" spans="3:9" ht="15.5" x14ac:dyDescent="0.35">
      <c r="C307" t="s">
        <v>361</v>
      </c>
      <c r="I307" s="6">
        <v>0.78</v>
      </c>
    </row>
    <row r="308" spans="3:9" ht="15.5" x14ac:dyDescent="0.35">
      <c r="C308" t="s">
        <v>297</v>
      </c>
      <c r="I308" s="6">
        <v>0.39</v>
      </c>
    </row>
    <row r="309" spans="3:9" ht="15.5" x14ac:dyDescent="0.35">
      <c r="C309" t="s">
        <v>298</v>
      </c>
      <c r="I309" s="6">
        <v>0.5</v>
      </c>
    </row>
    <row r="310" spans="3:9" ht="15.5" x14ac:dyDescent="0.35">
      <c r="C310" t="s">
        <v>299</v>
      </c>
      <c r="I310" s="5">
        <v>2041000000000</v>
      </c>
    </row>
    <row r="311" spans="3:9" ht="15.5" x14ac:dyDescent="0.35">
      <c r="C311" t="s">
        <v>300</v>
      </c>
      <c r="I311" s="5">
        <v>166000000000</v>
      </c>
    </row>
    <row r="312" spans="3:9" ht="15.5" x14ac:dyDescent="0.35">
      <c r="C312" t="s">
        <v>301</v>
      </c>
      <c r="I312" s="5">
        <v>42000000000</v>
      </c>
    </row>
    <row r="313" spans="3:9" ht="15.5" x14ac:dyDescent="0.35">
      <c r="C313" t="s">
        <v>302</v>
      </c>
      <c r="I313" s="5">
        <v>-61000000000</v>
      </c>
    </row>
    <row r="314" spans="3:9" ht="15.5" x14ac:dyDescent="0.35">
      <c r="C314" t="s">
        <v>303</v>
      </c>
      <c r="D314" s="5">
        <v>416000000000</v>
      </c>
    </row>
    <row r="315" spans="3:9" ht="15.5" x14ac:dyDescent="0.35">
      <c r="C315" t="s">
        <v>304</v>
      </c>
      <c r="D315" s="5">
        <v>2419000000000</v>
      </c>
    </row>
    <row r="316" spans="3:9" ht="15.5" x14ac:dyDescent="0.35">
      <c r="C316" t="s">
        <v>305</v>
      </c>
      <c r="D316" s="5">
        <v>1858000000000</v>
      </c>
    </row>
    <row r="317" spans="3:9" ht="15.5" x14ac:dyDescent="0.35">
      <c r="C317" t="s">
        <v>245</v>
      </c>
      <c r="D317" s="5">
        <v>59000000000</v>
      </c>
    </row>
    <row r="318" spans="3:9" ht="15.5" x14ac:dyDescent="0.35">
      <c r="C318" t="s">
        <v>306</v>
      </c>
      <c r="I318" s="5">
        <v>561000000000</v>
      </c>
    </row>
    <row r="319" spans="3:9" ht="15.5" x14ac:dyDescent="0.35">
      <c r="C319" t="s">
        <v>242</v>
      </c>
      <c r="D319" s="5">
        <v>860000000000</v>
      </c>
    </row>
    <row r="320" spans="3:9" ht="15.5" x14ac:dyDescent="0.35">
      <c r="C320" t="s">
        <v>24</v>
      </c>
      <c r="D320" s="5">
        <v>860000000000</v>
      </c>
    </row>
    <row r="321" spans="3:9" ht="15.5" x14ac:dyDescent="0.35">
      <c r="C321" t="s">
        <v>21</v>
      </c>
      <c r="D321" s="5">
        <v>444000000000</v>
      </c>
    </row>
    <row r="322" spans="3:9" ht="15.5" x14ac:dyDescent="0.35">
      <c r="C322" t="s">
        <v>244</v>
      </c>
      <c r="I322" s="5">
        <v>561000000000</v>
      </c>
    </row>
    <row r="323" spans="3:9" ht="15.5" x14ac:dyDescent="0.35">
      <c r="C323" t="s">
        <v>307</v>
      </c>
      <c r="I323" s="5">
        <v>-263000000000</v>
      </c>
    </row>
    <row r="324" spans="3:9" ht="15.5" x14ac:dyDescent="0.35">
      <c r="C324" t="s">
        <v>308</v>
      </c>
      <c r="I324" s="5">
        <v>-68000000000</v>
      </c>
    </row>
    <row r="325" spans="3:9" ht="15.5" x14ac:dyDescent="0.35">
      <c r="C325" t="s">
        <v>309</v>
      </c>
      <c r="I325" s="5">
        <v>399000000000</v>
      </c>
    </row>
    <row r="326" spans="3:9" ht="15.5" x14ac:dyDescent="0.35">
      <c r="C326" t="s">
        <v>310</v>
      </c>
      <c r="I326" s="5">
        <v>-75000000000</v>
      </c>
    </row>
    <row r="327" spans="3:9" ht="15.5" x14ac:dyDescent="0.35">
      <c r="C327" t="s">
        <v>311</v>
      </c>
      <c r="I327" s="5">
        <v>-337000000000</v>
      </c>
    </row>
  </sheetData>
  <pageMargins left="0.7" right="0.7" top="0.75" bottom="0.75" header="0.3" footer="0.3"/>
  <ignoredErrors>
    <ignoredError sqref="A1:Z328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28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8" width="18.83203125" customWidth="1"/>
  </cols>
  <sheetData>
    <row r="1" spans="1:28" ht="15.5" x14ac:dyDescent="0.35">
      <c r="C1" t="s">
        <v>1075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  <c r="AA1" s="1">
        <v>39444</v>
      </c>
      <c r="AB1" s="1">
        <v>39079</v>
      </c>
    </row>
    <row r="2" spans="1:28" ht="15.5" x14ac:dyDescent="0.35">
      <c r="C2" t="s">
        <v>1076</v>
      </c>
      <c r="D2" s="2" vm="221">
        <f ca="1">IFERROR(_xlfn.STOCKHISTORY("XIDX:" &amp; $C$1, D3, , 0, 0, 1), "Libur")</f>
        <v>74</v>
      </c>
      <c r="E2" s="2" vm="29">
        <f ca="1">IFERROR(_xlfn.STOCKHISTORY("XIDX:" &amp; $C$1, E3, , 0, 0, 1), "Libur")</f>
        <v>69</v>
      </c>
      <c r="H2" s="2" vm="29">
        <f ca="1">IFERROR(INDEX(D2:G2,COUNT(D2:G2)),"")</f>
        <v>69</v>
      </c>
      <c r="I2" s="2" vm="188">
        <f t="shared" ref="I2:AB2" ca="1" si="0">IFERROR(_xlfn.STOCKHISTORY("XIDX:" &amp; $C$1, I1, , 0, 0, 1), "Libur")</f>
        <v>89</v>
      </c>
      <c r="J2" s="2" vm="222">
        <f t="shared" ca="1" si="0"/>
        <v>88</v>
      </c>
      <c r="K2" s="2" vm="223">
        <f t="shared" ca="1" si="0"/>
        <v>86</v>
      </c>
      <c r="L2" s="2" vm="224">
        <f t="shared" ca="1" si="0"/>
        <v>103</v>
      </c>
      <c r="M2" s="2" vm="192">
        <f t="shared" ca="1" si="0"/>
        <v>150</v>
      </c>
      <c r="N2" s="2" vm="186">
        <f t="shared" ca="1" si="0"/>
        <v>104</v>
      </c>
      <c r="O2" s="2" vm="225">
        <f t="shared" ca="1" si="0"/>
        <v>140</v>
      </c>
      <c r="P2" s="2" vm="226">
        <f t="shared" ca="1" si="0"/>
        <v>116</v>
      </c>
      <c r="Q2" s="2" vm="227">
        <f t="shared" ca="1" si="0"/>
        <v>93</v>
      </c>
      <c r="R2" s="2" t="str">
        <f t="shared" ca="1" si="0"/>
        <v>Libur</v>
      </c>
      <c r="S2" s="2" t="str">
        <f t="shared" ca="1" si="0"/>
        <v>Libur</v>
      </c>
      <c r="T2" s="2" vm="228">
        <f t="shared" ca="1" si="0"/>
        <v>79.566500000000005</v>
      </c>
      <c r="U2" s="2" vm="229">
        <f t="shared" ca="1" si="0"/>
        <v>91.501499999999993</v>
      </c>
      <c r="V2" s="2" vm="230">
        <f t="shared" ca="1" si="0"/>
        <v>101.4473</v>
      </c>
      <c r="W2" s="2" vm="231">
        <f t="shared" ca="1" si="0"/>
        <v>128.30090000000001</v>
      </c>
      <c r="X2" s="2" vm="232">
        <f t="shared" ca="1" si="0"/>
        <v>126.31180000000001</v>
      </c>
      <c r="Y2" s="2" vm="233">
        <f t="shared" ca="1" si="0"/>
        <v>80.561099999999996</v>
      </c>
      <c r="Z2" s="2" t="str">
        <f t="shared" ca="1" si="0"/>
        <v>Libur</v>
      </c>
      <c r="AA2" s="2" t="str">
        <f t="shared" ca="1" si="0"/>
        <v>Libur</v>
      </c>
      <c r="AB2" s="2" t="str">
        <f t="shared" ca="1" si="0"/>
        <v>Libur</v>
      </c>
    </row>
    <row r="3" spans="1:28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8" ht="15.5" x14ac:dyDescent="0.35">
      <c r="B4" t="s">
        <v>5</v>
      </c>
      <c r="C4" t="s">
        <v>6</v>
      </c>
      <c r="D4" s="2">
        <f>IFERROR(INDEX(D51:D500,MATCH($C$4,$C$51:$C$500,0)),"")</f>
        <v>106963337000</v>
      </c>
      <c r="E4" s="2">
        <f>IFERROR(INDEX(E51:E500,MATCH($C$4,$C$51:$C$500,0)),"")</f>
        <v>108160356000</v>
      </c>
      <c r="H4" s="2">
        <f>IFERROR(SUM(D4:G4)*(4/MAX(1,COUNT(D4:G4))),"")</f>
        <v>430247386000</v>
      </c>
      <c r="I4" s="2">
        <f t="shared" ref="I4:AB4" si="1">IFERROR(INDEX(I51:I500,MATCH($C$4,$C$51:$C$500,0)),"")</f>
        <v>448821909000</v>
      </c>
      <c r="J4" s="2">
        <f t="shared" si="1"/>
        <v>468653706000</v>
      </c>
      <c r="K4" s="2">
        <f t="shared" si="1"/>
        <v>401340636000</v>
      </c>
      <c r="L4" s="2">
        <f t="shared" si="1"/>
        <v>333060585000</v>
      </c>
      <c r="M4" s="2">
        <f t="shared" si="1"/>
        <v>302894727000</v>
      </c>
      <c r="N4" s="2">
        <f t="shared" si="1"/>
        <v>309734085000</v>
      </c>
      <c r="O4" s="2">
        <f t="shared" si="1"/>
        <v>333007101000</v>
      </c>
      <c r="P4" s="2">
        <f t="shared" si="1"/>
        <v>225469965000</v>
      </c>
      <c r="Q4" s="2">
        <f t="shared" si="1"/>
        <v>325276857000</v>
      </c>
      <c r="R4" s="2">
        <f t="shared" si="1"/>
        <v>335266652000</v>
      </c>
      <c r="S4" s="2">
        <f t="shared" si="1"/>
        <v>377790766000</v>
      </c>
      <c r="T4" s="2">
        <f t="shared" si="1"/>
        <v>391854792000</v>
      </c>
      <c r="U4" s="2">
        <f t="shared" si="1"/>
        <v>376126678000</v>
      </c>
      <c r="V4" s="2">
        <f t="shared" si="1"/>
        <v>324645406000</v>
      </c>
      <c r="W4" s="2">
        <f t="shared" si="1"/>
        <v>245433712000</v>
      </c>
      <c r="X4" s="2">
        <f t="shared" si="1"/>
        <v>195364660000</v>
      </c>
      <c r="Y4" s="2">
        <f t="shared" si="1"/>
        <v>154578195000</v>
      </c>
      <c r="Z4" s="2">
        <f t="shared" si="1"/>
        <v>145630371000</v>
      </c>
      <c r="AA4" s="2">
        <f t="shared" si="1"/>
        <v>88171172000</v>
      </c>
      <c r="AB4" s="2">
        <f t="shared" si="1"/>
        <v>64142691000</v>
      </c>
    </row>
    <row r="5" spans="1:28" ht="15.5" x14ac:dyDescent="0.35">
      <c r="B5" t="s">
        <v>7</v>
      </c>
      <c r="C5" t="s">
        <v>8</v>
      </c>
      <c r="D5" s="2">
        <f>IFERROR(INDEX(D51:D500,MATCH($C$5,$C$51:$C$500,0)),"")</f>
        <v>6579545000</v>
      </c>
      <c r="E5" s="2">
        <f>IFERROR(INDEX(E51:E500,MATCH($C$5,$C$51:$C$500,0)),"")</f>
        <v>-3950827000</v>
      </c>
      <c r="H5" s="2">
        <f>IFERROR(SUM(D5:G5)*(4/MAX(1,COUNT(D5:G5))),"")</f>
        <v>5257436000</v>
      </c>
      <c r="I5" s="2">
        <f t="shared" ref="I5:AB5" si="2">IFERROR(INDEX(I51:I500,MATCH($C$5,$C$51:$C$500,0)),"")</f>
        <v>15647000</v>
      </c>
      <c r="J5" s="2">
        <f t="shared" si="2"/>
        <v>-6488771000</v>
      </c>
      <c r="K5" s="2">
        <f t="shared" si="2"/>
        <v>60587145000</v>
      </c>
      <c r="L5" s="2">
        <f t="shared" si="2"/>
        <v>64652995000</v>
      </c>
      <c r="M5" s="2">
        <f t="shared" si="2"/>
        <v>-6652536000</v>
      </c>
      <c r="N5" s="2">
        <f t="shared" si="2"/>
        <v>3343358000</v>
      </c>
      <c r="O5" s="2">
        <f t="shared" si="2"/>
        <v>92731000</v>
      </c>
      <c r="P5" s="2">
        <f t="shared" si="2"/>
        <v>-193147850000</v>
      </c>
      <c r="Q5" s="2">
        <f t="shared" si="2"/>
        <v>6372997000</v>
      </c>
      <c r="R5" s="2">
        <f t="shared" si="2"/>
        <v>2393070000</v>
      </c>
      <c r="S5" s="2">
        <f t="shared" si="2"/>
        <v>1340179000</v>
      </c>
      <c r="T5" s="2">
        <f t="shared" si="2"/>
        <v>23209642000</v>
      </c>
      <c r="U5" s="2">
        <f t="shared" si="2"/>
        <v>37186954000</v>
      </c>
      <c r="V5" s="2">
        <f t="shared" si="2"/>
        <v>33089323000</v>
      </c>
      <c r="W5" s="2">
        <f t="shared" si="2"/>
        <v>24652525000</v>
      </c>
      <c r="X5" s="2">
        <f t="shared" si="2"/>
        <v>0</v>
      </c>
      <c r="Y5" s="2">
        <f t="shared" si="2"/>
        <v>0</v>
      </c>
      <c r="Z5" s="2">
        <f t="shared" si="2"/>
        <v>0</v>
      </c>
      <c r="AA5" s="2">
        <f t="shared" si="2"/>
        <v>0</v>
      </c>
      <c r="AB5" s="2">
        <f t="shared" si="2"/>
        <v>0</v>
      </c>
    </row>
    <row r="6" spans="1:28" ht="15.5" x14ac:dyDescent="0.35">
      <c r="B6" t="s">
        <v>9</v>
      </c>
      <c r="C6" t="s">
        <v>10</v>
      </c>
      <c r="D6" s="2">
        <f>IFERROR(INDEX(D51:D500,MATCH($C$6,$C$51:$C$500,0)),"")</f>
        <v>746640432000</v>
      </c>
      <c r="E6" s="2">
        <f>IFERROR(INDEX(E51:E500,MATCH($C$6,$C$51:$C$500,0)),"")</f>
        <v>740060887000</v>
      </c>
      <c r="H6" s="2">
        <f>IFERROR(INDEX(D6:G6,COUNT(D6:G6)),"")</f>
        <v>740060887000</v>
      </c>
      <c r="I6" s="2">
        <f t="shared" ref="I6:AB6" si="3">IFERROR(INDEX(I51:I500,MATCH($C$6,$C$51:$C$500,0)),"")</f>
        <v>744011714000</v>
      </c>
      <c r="J6" s="2">
        <f t="shared" si="3"/>
        <v>743996067000</v>
      </c>
      <c r="K6" s="2">
        <f t="shared" si="3"/>
        <v>750484838000</v>
      </c>
      <c r="L6" s="2">
        <f t="shared" si="3"/>
        <v>689897693000</v>
      </c>
      <c r="M6" s="2">
        <f t="shared" si="3"/>
        <v>625244698000</v>
      </c>
      <c r="N6" s="2">
        <f t="shared" si="3"/>
        <v>631897234000</v>
      </c>
      <c r="O6" s="2">
        <f t="shared" si="3"/>
        <v>668593828000</v>
      </c>
      <c r="P6" s="2">
        <f t="shared" si="3"/>
        <v>271129754000</v>
      </c>
      <c r="Q6" s="2">
        <f t="shared" si="3"/>
        <v>464248133000</v>
      </c>
      <c r="R6" s="2">
        <f t="shared" si="3"/>
        <v>286741374000</v>
      </c>
      <c r="S6" s="2">
        <f t="shared" si="3"/>
        <v>284348304000</v>
      </c>
      <c r="T6" s="2">
        <f t="shared" si="3"/>
        <v>278993553000</v>
      </c>
      <c r="U6" s="2">
        <f t="shared" si="3"/>
        <v>255783911000</v>
      </c>
      <c r="V6" s="2">
        <f t="shared" si="3"/>
        <v>218596957000</v>
      </c>
      <c r="W6" s="2">
        <f t="shared" si="3"/>
        <v>185507634000</v>
      </c>
      <c r="X6" s="2">
        <f t="shared" si="3"/>
        <v>160855109000</v>
      </c>
      <c r="Y6" s="2">
        <f t="shared" si="3"/>
        <v>134900419000</v>
      </c>
      <c r="Z6" s="2">
        <f t="shared" si="3"/>
        <v>118676995000</v>
      </c>
      <c r="AA6" s="2">
        <f t="shared" si="3"/>
        <v>63132693000</v>
      </c>
      <c r="AB6" s="2">
        <f t="shared" si="3"/>
        <v>58445617000</v>
      </c>
    </row>
    <row r="7" spans="1:28" ht="15.5" x14ac:dyDescent="0.35">
      <c r="B7" t="s">
        <v>11</v>
      </c>
      <c r="C7" t="s">
        <v>12</v>
      </c>
      <c r="D7" s="3">
        <f>IFERROR(INDEX(D51:D500,MATCH($C$7,$C$51:$C$500,0))/1000000000,"")</f>
        <v>5.69</v>
      </c>
      <c r="E7" s="3">
        <f>IFERROR(INDEX(E51:E500,MATCH($C$7,$C$51:$C$500,0))/1000000000,"")</f>
        <v>5.69</v>
      </c>
      <c r="H7" s="3">
        <f>IFERROR(INDEX(D7:G7,COUNT(D7:G7)),"")</f>
        <v>5.69</v>
      </c>
      <c r="I7" s="3">
        <f t="shared" ref="I7:AB7" si="4">IFERROR(INDEX(I51:I500,MATCH($C$7,$C$51:$C$500,0))/1000000000,"")</f>
        <v>5.69</v>
      </c>
      <c r="J7" s="3">
        <f t="shared" si="4"/>
        <v>5.69</v>
      </c>
      <c r="K7" s="3">
        <f t="shared" si="4"/>
        <v>5.69</v>
      </c>
      <c r="L7" s="3">
        <f t="shared" si="4"/>
        <v>5.69</v>
      </c>
      <c r="M7" s="3">
        <f t="shared" si="4"/>
        <v>5.69</v>
      </c>
      <c r="N7" s="3">
        <f t="shared" si="4"/>
        <v>5.69</v>
      </c>
      <c r="O7" s="3">
        <f t="shared" si="4"/>
        <v>5.69</v>
      </c>
      <c r="P7" s="3">
        <f t="shared" si="4"/>
        <v>2.59</v>
      </c>
      <c r="Q7" s="3">
        <f t="shared" si="4"/>
        <v>2.59</v>
      </c>
      <c r="R7" s="3">
        <f t="shared" si="4"/>
        <v>1</v>
      </c>
      <c r="S7" s="3">
        <f t="shared" si="4"/>
        <v>1</v>
      </c>
      <c r="T7" s="3">
        <f t="shared" si="4"/>
        <v>1</v>
      </c>
      <c r="U7" s="3">
        <f t="shared" si="4"/>
        <v>1</v>
      </c>
      <c r="V7" s="3">
        <f t="shared" si="4"/>
        <v>1</v>
      </c>
      <c r="W7" s="3">
        <f t="shared" si="4"/>
        <v>1</v>
      </c>
      <c r="X7" s="3">
        <f t="shared" si="4"/>
        <v>1</v>
      </c>
      <c r="Y7" s="3">
        <f t="shared" si="4"/>
        <v>1</v>
      </c>
      <c r="Z7" s="3">
        <f t="shared" si="4"/>
        <v>1</v>
      </c>
      <c r="AA7" s="3">
        <f t="shared" si="4"/>
        <v>0.54</v>
      </c>
      <c r="AB7" s="3">
        <f t="shared" si="4"/>
        <v>0</v>
      </c>
    </row>
    <row r="8" spans="1:28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-61000000000</v>
      </c>
      <c r="E8" s="2">
        <f>IFERROR(INDEX(E51:E500,MATCH("Free cash flow (Quarter)",$C$51:$C$500,0)),"")</f>
        <v>52000000000</v>
      </c>
      <c r="H8" s="2">
        <f>IFERROR(INDEX(D8:G8,COUNT(D8:G8)),"")</f>
        <v>52000000000</v>
      </c>
      <c r="I8" s="2">
        <f t="shared" ref="I8:AB8" si="5">IFERROR(INDEX(I51:I500,MATCH($C$8,$C$51:$C$500,0)),"")</f>
        <v>87000000000</v>
      </c>
      <c r="J8" s="2">
        <f t="shared" si="5"/>
        <v>-414000000000</v>
      </c>
      <c r="K8" s="2">
        <f t="shared" si="5"/>
        <v>-321000000000</v>
      </c>
      <c r="L8" s="2">
        <f t="shared" si="5"/>
        <v>-29000000000</v>
      </c>
      <c r="M8" s="2">
        <f t="shared" si="5"/>
        <v>308000000000</v>
      </c>
      <c r="N8" s="2">
        <f t="shared" si="5"/>
        <v>-14000000000</v>
      </c>
      <c r="O8" s="2">
        <f t="shared" si="5"/>
        <v>195000000000</v>
      </c>
      <c r="P8" s="2">
        <f t="shared" si="5"/>
        <v>-91000000000</v>
      </c>
      <c r="Q8" s="2">
        <f t="shared" si="5"/>
        <v>102000000000</v>
      </c>
      <c r="R8" s="2">
        <f t="shared" si="5"/>
        <v>114000000000</v>
      </c>
      <c r="S8" s="2">
        <f t="shared" si="5"/>
        <v>192000000000</v>
      </c>
      <c r="T8" s="2">
        <f t="shared" si="5"/>
        <v>-57000000000</v>
      </c>
      <c r="U8" s="2">
        <f t="shared" si="5"/>
        <v>-186000000000</v>
      </c>
      <c r="V8" s="2">
        <f t="shared" si="5"/>
        <v>-382000000000</v>
      </c>
      <c r="W8" s="2">
        <f t="shared" si="5"/>
        <v>-394000000000</v>
      </c>
      <c r="X8" s="2">
        <f t="shared" si="5"/>
        <v>-228000000000</v>
      </c>
      <c r="Y8" s="2">
        <f t="shared" si="5"/>
        <v>-29000000000</v>
      </c>
      <c r="Z8" s="2">
        <f t="shared" si="5"/>
        <v>-151000000000</v>
      </c>
      <c r="AA8" s="2">
        <f t="shared" si="5"/>
        <v>-289000000000</v>
      </c>
      <c r="AB8" s="2">
        <f t="shared" si="5"/>
        <v>40000000000</v>
      </c>
    </row>
    <row r="9" spans="1:28" ht="15.5" x14ac:dyDescent="0.35">
      <c r="A9" t="s">
        <v>16</v>
      </c>
      <c r="C9" t="s">
        <v>17</v>
      </c>
      <c r="D9" s="3">
        <f>IFERROR(INDEX(D51:D500,MATCH("Free cash flow per share (Quarter)",$C$51:$C$500,0)),"")</f>
        <v>-10.69</v>
      </c>
      <c r="E9" s="3">
        <f>IFERROR(INDEX(E51:E500,MATCH("Free cash flow per share (Quarter)",$C$51:$C$500,0)),"")</f>
        <v>9.14</v>
      </c>
      <c r="H9" s="3">
        <f>IFERROR(INDEX(D9:G9,COUNT(D9:G9)),"")</f>
        <v>9.14</v>
      </c>
      <c r="I9" s="3">
        <f t="shared" ref="I9:AB9" si="6">IFERROR(INDEX(I51:I500,MATCH($C$9,$C$51:$C$500,0)),"")</f>
        <v>15.38</v>
      </c>
      <c r="J9" s="3">
        <f t="shared" si="6"/>
        <v>-72.73</v>
      </c>
      <c r="K9" s="3">
        <f t="shared" si="6"/>
        <v>-56.52</v>
      </c>
      <c r="L9" s="3">
        <f t="shared" si="6"/>
        <v>-5.04</v>
      </c>
      <c r="M9" s="3">
        <f t="shared" si="6"/>
        <v>54.2</v>
      </c>
      <c r="N9" s="3">
        <f t="shared" si="6"/>
        <v>-2.46</v>
      </c>
      <c r="O9" s="3">
        <f t="shared" si="6"/>
        <v>34.369999999999997</v>
      </c>
      <c r="P9" s="3">
        <f t="shared" si="6"/>
        <v>-35.130000000000003</v>
      </c>
      <c r="Q9" s="3">
        <f t="shared" si="6"/>
        <v>39.46</v>
      </c>
      <c r="R9" s="3">
        <f t="shared" si="6"/>
        <v>113.96</v>
      </c>
      <c r="S9" s="3">
        <f t="shared" si="6"/>
        <v>191.5</v>
      </c>
      <c r="T9" s="3">
        <f t="shared" si="6"/>
        <v>-56.72</v>
      </c>
      <c r="U9" s="3">
        <f t="shared" si="6"/>
        <v>-186.05</v>
      </c>
      <c r="V9" s="3">
        <f t="shared" si="6"/>
        <v>-381.18</v>
      </c>
      <c r="W9" s="3">
        <f t="shared" si="6"/>
        <v>-393.08</v>
      </c>
      <c r="X9" s="3">
        <f t="shared" si="6"/>
        <v>-227.25</v>
      </c>
      <c r="Y9" s="3">
        <f t="shared" si="6"/>
        <v>-28.77</v>
      </c>
      <c r="Z9" s="3">
        <f t="shared" si="6"/>
        <v>-150.31</v>
      </c>
      <c r="AA9" s="3">
        <f t="shared" si="6"/>
        <v>-532.91</v>
      </c>
      <c r="AB9" s="3">
        <f t="shared" si="6"/>
        <v>806936.12</v>
      </c>
    </row>
    <row r="10" spans="1:28" ht="15.5" x14ac:dyDescent="0.35">
      <c r="C10" t="s">
        <v>18</v>
      </c>
      <c r="D10" s="3">
        <f ca="1">IFERROR(IF(D9=0,"",D2/D9),"")</f>
        <v>-6.9223573433115062</v>
      </c>
      <c r="E10" s="3">
        <f ca="1">IFERROR(IF(E9=0,"",E2/E9),"")</f>
        <v>7.5492341356673958</v>
      </c>
      <c r="I10" s="3">
        <f t="shared" ref="I10:AB10" ca="1" si="7">IFERROR(IF(I9=0,"",I2/I9),"")</f>
        <v>5.7867360208062415</v>
      </c>
      <c r="J10" s="3">
        <f t="shared" ca="1" si="7"/>
        <v>-1.2099546267014987</v>
      </c>
      <c r="K10" s="3">
        <f t="shared" ca="1" si="7"/>
        <v>-1.5215852795470628</v>
      </c>
      <c r="L10" s="3">
        <f t="shared" ca="1" si="7"/>
        <v>-20.436507936507937</v>
      </c>
      <c r="M10" s="3">
        <f t="shared" ca="1" si="7"/>
        <v>2.7675276752767526</v>
      </c>
      <c r="N10" s="3">
        <f t="shared" ca="1" si="7"/>
        <v>-42.27642276422764</v>
      </c>
      <c r="O10" s="3">
        <f t="shared" ca="1" si="7"/>
        <v>4.0733197556008154</v>
      </c>
      <c r="P10" s="3">
        <f t="shared" ca="1" si="7"/>
        <v>-3.302021064617136</v>
      </c>
      <c r="Q10" s="3">
        <f t="shared" ca="1" si="7"/>
        <v>2.3568170299036999</v>
      </c>
      <c r="R10" s="3" t="str">
        <f t="shared" ca="1" si="7"/>
        <v/>
      </c>
      <c r="S10" s="3" t="str">
        <f t="shared" ca="1" si="7"/>
        <v/>
      </c>
      <c r="T10" s="3">
        <f t="shared" ca="1" si="7"/>
        <v>-1.4027944287729197</v>
      </c>
      <c r="U10" s="3">
        <f t="shared" ca="1" si="7"/>
        <v>-0.49181134103735547</v>
      </c>
      <c r="V10" s="3">
        <f t="shared" ca="1" si="7"/>
        <v>-0.26614014376410094</v>
      </c>
      <c r="W10" s="3">
        <f t="shared" ca="1" si="7"/>
        <v>-0.32639895186730439</v>
      </c>
      <c r="X10" s="3">
        <f t="shared" ca="1" si="7"/>
        <v>-0.55582750275027504</v>
      </c>
      <c r="Y10" s="3">
        <f t="shared" ca="1" si="7"/>
        <v>-2.800177267987487</v>
      </c>
      <c r="Z10" s="3" t="str">
        <f t="shared" ca="1" si="7"/>
        <v/>
      </c>
      <c r="AA10" s="3" t="str">
        <f t="shared" ca="1" si="7"/>
        <v/>
      </c>
      <c r="AB10" s="3" t="str">
        <f t="shared" ca="1" si="7"/>
        <v/>
      </c>
    </row>
    <row r="11" spans="1:28" ht="15.5" x14ac:dyDescent="0.35">
      <c r="B11" t="s">
        <v>19</v>
      </c>
      <c r="C11" t="s">
        <v>20</v>
      </c>
      <c r="D11" s="2">
        <f>IFERROR(INDEX(D51:D500,MATCH($C$11,$C$51:$C$500,0)),"")</f>
        <v>0</v>
      </c>
      <c r="E11" s="2">
        <f>IFERROR(INDEX(E51:E500,MATCH($C$11,$C$51:$C$500,0)),"")</f>
        <v>0</v>
      </c>
      <c r="H11" s="2">
        <f>IFERROR(INDEX(D11:G11,COUNT(D11:G11)),"")</f>
        <v>0</v>
      </c>
      <c r="I11" s="2">
        <f t="shared" ref="I11:AB11" si="8">IFERROR(INDEX(I51:I500,MATCH($C$11,$C$51:$C$500,0)),"")</f>
        <v>0</v>
      </c>
      <c r="J11" s="2">
        <f t="shared" si="8"/>
        <v>0</v>
      </c>
      <c r="K11" s="2">
        <f t="shared" si="8"/>
        <v>0</v>
      </c>
      <c r="L11" s="2">
        <f t="shared" si="8"/>
        <v>0</v>
      </c>
      <c r="M11" s="2">
        <f t="shared" si="8"/>
        <v>0</v>
      </c>
      <c r="N11" s="2">
        <f t="shared" si="8"/>
        <v>0</v>
      </c>
      <c r="O11" s="2">
        <f t="shared" si="8"/>
        <v>0</v>
      </c>
      <c r="P11" s="2">
        <f t="shared" si="8"/>
        <v>0</v>
      </c>
      <c r="Q11" s="2">
        <f t="shared" si="8"/>
        <v>0</v>
      </c>
      <c r="R11" s="2">
        <f t="shared" si="8"/>
        <v>0</v>
      </c>
      <c r="S11" s="2">
        <f t="shared" si="8"/>
        <v>9372552000</v>
      </c>
      <c r="T11" s="2">
        <f t="shared" si="8"/>
        <v>0</v>
      </c>
      <c r="U11" s="2">
        <f t="shared" si="8"/>
        <v>0</v>
      </c>
      <c r="V11" s="2">
        <f t="shared" si="8"/>
        <v>0</v>
      </c>
      <c r="W11" s="2">
        <f t="shared" si="8"/>
        <v>0</v>
      </c>
      <c r="X11" s="2">
        <f t="shared" si="8"/>
        <v>0</v>
      </c>
      <c r="Y11" s="2">
        <f t="shared" si="8"/>
        <v>0</v>
      </c>
      <c r="Z11" s="2">
        <f t="shared" si="8"/>
        <v>0</v>
      </c>
      <c r="AA11" s="2">
        <f t="shared" si="8"/>
        <v>0</v>
      </c>
      <c r="AB11" s="2">
        <f t="shared" si="8"/>
        <v>0</v>
      </c>
    </row>
    <row r="12" spans="1:28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AB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  <c r="AA12" s="2">
        <f t="shared" si="9"/>
        <v>0</v>
      </c>
      <c r="AB12" s="2">
        <f t="shared" si="9"/>
        <v>0</v>
      </c>
    </row>
    <row r="13" spans="1:28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AB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  <c r="AA13" s="2">
        <f t="shared" si="10"/>
        <v>0</v>
      </c>
      <c r="AB13" s="2">
        <f t="shared" si="10"/>
        <v>0</v>
      </c>
    </row>
    <row r="14" spans="1:28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AB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  <c r="AA14" s="2" t="str">
        <f t="shared" si="11"/>
        <v/>
      </c>
      <c r="AB14" s="2" t="str">
        <f t="shared" si="11"/>
        <v/>
      </c>
    </row>
    <row r="15" spans="1:28" ht="15.5" x14ac:dyDescent="0.35">
      <c r="C15" t="s">
        <v>28</v>
      </c>
      <c r="D15" s="2">
        <f>IFERROR(INDEX(D51:D500,MATCH($C$15,$C$51:$C$500,0)),"")</f>
        <v>-1020759000</v>
      </c>
      <c r="E15" s="2">
        <f>IFERROR(INDEX(E51:E500,MATCH($C$15,$C$51:$C$500,0)),"")</f>
        <v>-935192000</v>
      </c>
      <c r="H15" s="2">
        <f>IFERROR(SUM(D15:G15)*(4/MAX(1,COUNT(D15:G15))),"")</f>
        <v>-3911902000</v>
      </c>
      <c r="I15" s="2">
        <f t="shared" ref="I15:AB15" si="12">IFERROR(INDEX(I51:I500,MATCH($C$15,$C$51:$C$500,0)),"")</f>
        <v>-5651007000</v>
      </c>
      <c r="J15" s="2">
        <f t="shared" si="12"/>
        <v>2880608000</v>
      </c>
      <c r="K15" s="2">
        <f t="shared" si="12"/>
        <v>-84969000</v>
      </c>
      <c r="L15" s="2">
        <f t="shared" si="12"/>
        <v>6707306000</v>
      </c>
      <c r="M15" s="2">
        <f t="shared" si="12"/>
        <v>-15939367000</v>
      </c>
      <c r="N15" s="2">
        <f t="shared" si="12"/>
        <v>4565863000</v>
      </c>
      <c r="O15" s="2">
        <f t="shared" si="12"/>
        <v>-2038066000</v>
      </c>
      <c r="P15" s="2">
        <f t="shared" si="12"/>
        <v>535169000</v>
      </c>
      <c r="Q15" s="2">
        <f t="shared" si="12"/>
        <v>-2777720000</v>
      </c>
      <c r="R15" s="2">
        <f t="shared" si="12"/>
        <v>-2841364000</v>
      </c>
      <c r="S15" s="2">
        <f t="shared" si="12"/>
        <v>-3672549000</v>
      </c>
      <c r="T15" s="2">
        <f t="shared" si="12"/>
        <v>-7642599000</v>
      </c>
      <c r="U15" s="2">
        <f t="shared" si="12"/>
        <v>-11545831000</v>
      </c>
      <c r="V15" s="2">
        <f t="shared" si="12"/>
        <v>-11339164000</v>
      </c>
      <c r="W15" s="2">
        <f t="shared" si="12"/>
        <v>-8027085000</v>
      </c>
      <c r="X15" s="2">
        <f t="shared" si="12"/>
        <v>-9403581000</v>
      </c>
      <c r="Y15" s="2">
        <f t="shared" si="12"/>
        <v>-7145378000</v>
      </c>
      <c r="Z15" s="2">
        <f t="shared" si="12"/>
        <v>-5663050000</v>
      </c>
      <c r="AA15" s="2">
        <f t="shared" si="12"/>
        <v>-3061706000</v>
      </c>
      <c r="AB15" s="2">
        <f t="shared" si="12"/>
        <v>-1845331000</v>
      </c>
    </row>
    <row r="16" spans="1:28" ht="15.5" x14ac:dyDescent="0.35">
      <c r="C16" t="s">
        <v>29</v>
      </c>
      <c r="D16" s="2">
        <f>IFERROR(INDEX(D51:D500,MATCH($C$16,$C$51:$C$500,0)),"")</f>
        <v>7158322000</v>
      </c>
      <c r="E16" s="2">
        <f>IFERROR(INDEX(E51:E500,MATCH($C$16,$C$51:$C$500,0)),"")</f>
        <v>-2784439000</v>
      </c>
      <c r="H16" s="2">
        <f>IFERROR(SUM(D16:G16)*(4/MAX(1,COUNT(D16:G16))),"")</f>
        <v>8747766000</v>
      </c>
      <c r="I16" s="2">
        <f t="shared" ref="I16:AB16" si="13">IFERROR(INDEX(I51:I500,MATCH($C$16,$C$51:$C$500,0)),"")</f>
        <v>8543646000</v>
      </c>
      <c r="J16" s="2">
        <f t="shared" si="13"/>
        <v>-5036273000</v>
      </c>
      <c r="K16" s="2">
        <f t="shared" si="13"/>
        <v>61234797000</v>
      </c>
      <c r="L16" s="2">
        <f t="shared" si="13"/>
        <v>55338482000</v>
      </c>
      <c r="M16" s="2">
        <f t="shared" si="13"/>
        <v>8173445000</v>
      </c>
      <c r="N16" s="2">
        <f t="shared" si="13"/>
        <v>-1570745000</v>
      </c>
      <c r="O16" s="2">
        <f t="shared" si="13"/>
        <v>3809750000</v>
      </c>
      <c r="P16" s="2">
        <f t="shared" si="13"/>
        <v>-193294075000</v>
      </c>
      <c r="Q16" s="2">
        <f t="shared" si="13"/>
        <v>10329935000</v>
      </c>
      <c r="R16" s="2">
        <f t="shared" si="13"/>
        <v>9307775000</v>
      </c>
      <c r="S16" s="2">
        <f t="shared" si="13"/>
        <v>6091893000</v>
      </c>
      <c r="T16" s="2">
        <f t="shared" si="13"/>
        <v>31722280000</v>
      </c>
      <c r="U16" s="2">
        <f t="shared" si="13"/>
        <v>46100721000</v>
      </c>
      <c r="V16" s="2">
        <f t="shared" si="13"/>
        <v>44428487000</v>
      </c>
      <c r="W16" s="2">
        <f t="shared" si="13"/>
        <v>32679610000</v>
      </c>
      <c r="X16" s="2">
        <f t="shared" si="13"/>
        <v>35315986000</v>
      </c>
      <c r="Y16" s="2">
        <f t="shared" si="13"/>
        <v>23368800000</v>
      </c>
      <c r="Z16" s="2">
        <f t="shared" si="13"/>
        <v>17591990000</v>
      </c>
      <c r="AA16" s="2">
        <f t="shared" si="13"/>
        <v>9548782000</v>
      </c>
      <c r="AB16" s="2">
        <f t="shared" si="13"/>
        <v>3761017000</v>
      </c>
    </row>
    <row r="17" spans="1:28" ht="15.5" x14ac:dyDescent="0.35">
      <c r="A17" t="s">
        <v>30</v>
      </c>
    </row>
    <row r="18" spans="1:28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  <c r="S18" t="s">
        <v>35</v>
      </c>
      <c r="T18" t="s">
        <v>36</v>
      </c>
      <c r="U18" t="s">
        <v>37</v>
      </c>
      <c r="V18" t="s">
        <v>38</v>
      </c>
      <c r="W18" t="s">
        <v>39</v>
      </c>
      <c r="X18" t="s">
        <v>40</v>
      </c>
      <c r="Y18" t="s">
        <v>41</v>
      </c>
      <c r="Z18" t="s">
        <v>42</v>
      </c>
      <c r="AA18" t="s">
        <v>369</v>
      </c>
      <c r="AB18" t="s">
        <v>1077</v>
      </c>
    </row>
    <row r="19" spans="1:28" ht="15.5" x14ac:dyDescent="0.35">
      <c r="A19" t="s">
        <v>44</v>
      </c>
      <c r="C19" t="s">
        <v>45</v>
      </c>
    </row>
    <row r="20" spans="1:28" ht="15.5" x14ac:dyDescent="0.35">
      <c r="A20" t="s">
        <v>46</v>
      </c>
      <c r="C20" t="s">
        <v>47</v>
      </c>
      <c r="D20" s="2">
        <f ca="1">IFERROR(D21*D2,"")</f>
        <v>421060000000</v>
      </c>
      <c r="E20" s="2">
        <f ca="1">IFERROR(E21*E2,"")</f>
        <v>392610000000</v>
      </c>
      <c r="H20" s="2">
        <f t="shared" ref="H20:AB20" ca="1" si="14">IFERROR(H21*H2,"")</f>
        <v>392610000000</v>
      </c>
      <c r="I20" s="2">
        <f t="shared" ca="1" si="14"/>
        <v>506410000000</v>
      </c>
      <c r="J20" s="2">
        <f t="shared" ca="1" si="14"/>
        <v>500720000000</v>
      </c>
      <c r="K20" s="2">
        <f t="shared" ca="1" si="14"/>
        <v>489340000000</v>
      </c>
      <c r="L20" s="2">
        <f t="shared" ca="1" si="14"/>
        <v>586070000000</v>
      </c>
      <c r="M20" s="2">
        <f t="shared" ca="1" si="14"/>
        <v>853500000000</v>
      </c>
      <c r="N20" s="2">
        <f t="shared" ca="1" si="14"/>
        <v>591760000000</v>
      </c>
      <c r="O20" s="2">
        <f t="shared" ca="1" si="14"/>
        <v>796600000000</v>
      </c>
      <c r="P20" s="2">
        <f t="shared" ca="1" si="14"/>
        <v>300440000000</v>
      </c>
      <c r="Q20" s="2">
        <f t="shared" ca="1" si="14"/>
        <v>240870000000</v>
      </c>
      <c r="R20" s="2" t="str">
        <f t="shared" ca="1" si="14"/>
        <v/>
      </c>
      <c r="S20" s="2" t="str">
        <f t="shared" ca="1" si="14"/>
        <v/>
      </c>
      <c r="T20" s="2">
        <f t="shared" ca="1" si="14"/>
        <v>79566500000</v>
      </c>
      <c r="U20" s="2">
        <f t="shared" ca="1" si="14"/>
        <v>91501500000</v>
      </c>
      <c r="V20" s="2">
        <f t="shared" ca="1" si="14"/>
        <v>101447300000</v>
      </c>
      <c r="W20" s="2">
        <f t="shared" ca="1" si="14"/>
        <v>128300900000.00002</v>
      </c>
      <c r="X20" s="2">
        <f t="shared" ca="1" si="14"/>
        <v>126311800000</v>
      </c>
      <c r="Y20" s="2">
        <f t="shared" ca="1" si="14"/>
        <v>80561100000</v>
      </c>
      <c r="Z20" s="2" t="str">
        <f t="shared" ca="1" si="14"/>
        <v/>
      </c>
      <c r="AA20" s="2" t="str">
        <f t="shared" ca="1" si="14"/>
        <v/>
      </c>
      <c r="AB20" s="2" t="str">
        <f t="shared" ca="1" si="14"/>
        <v/>
      </c>
    </row>
    <row r="21" spans="1:28" ht="15.5" x14ac:dyDescent="0.35">
      <c r="C21" t="s">
        <v>12</v>
      </c>
      <c r="D21" s="2">
        <f>IFERROR(INDEX(D51:D500,MATCH($C$7,$C$51:$C$500,0)),"")</f>
        <v>5690000000</v>
      </c>
      <c r="E21" s="2">
        <f>IFERROR(INDEX(E51:E500,MATCH($C$7,$C$51:$C$500,0)),"")</f>
        <v>5690000000</v>
      </c>
      <c r="H21" s="2">
        <f>IFERROR(INDEX(D21:G21,COUNT(D21:G21)),"")</f>
        <v>5690000000</v>
      </c>
      <c r="I21" s="2">
        <f t="shared" ref="I21:AB21" si="15">IFERROR(INDEX(I51:I500,MATCH($C$7,$C$51:$C$500,0)),"")</f>
        <v>5690000000</v>
      </c>
      <c r="J21" s="2">
        <f t="shared" si="15"/>
        <v>5690000000</v>
      </c>
      <c r="K21" s="2">
        <f t="shared" si="15"/>
        <v>5690000000</v>
      </c>
      <c r="L21" s="2">
        <f t="shared" si="15"/>
        <v>5690000000</v>
      </c>
      <c r="M21" s="2">
        <f t="shared" si="15"/>
        <v>5690000000</v>
      </c>
      <c r="N21" s="2">
        <f t="shared" si="15"/>
        <v>5690000000</v>
      </c>
      <c r="O21" s="2">
        <f t="shared" si="15"/>
        <v>5690000000</v>
      </c>
      <c r="P21" s="2">
        <f t="shared" si="15"/>
        <v>2590000000</v>
      </c>
      <c r="Q21" s="2">
        <f t="shared" si="15"/>
        <v>2590000000</v>
      </c>
      <c r="R21" s="2">
        <f t="shared" si="15"/>
        <v>1000000000</v>
      </c>
      <c r="S21" s="2">
        <f t="shared" si="15"/>
        <v>1000000000</v>
      </c>
      <c r="T21" s="2">
        <f t="shared" si="15"/>
        <v>1000000000</v>
      </c>
      <c r="U21" s="2">
        <f t="shared" si="15"/>
        <v>1000000000</v>
      </c>
      <c r="V21" s="2">
        <f t="shared" si="15"/>
        <v>1000000000</v>
      </c>
      <c r="W21" s="2">
        <f t="shared" si="15"/>
        <v>1000000000</v>
      </c>
      <c r="X21" s="2">
        <f t="shared" si="15"/>
        <v>1000000000</v>
      </c>
      <c r="Y21" s="2">
        <f t="shared" si="15"/>
        <v>1000000000</v>
      </c>
      <c r="Z21" s="2">
        <f t="shared" si="15"/>
        <v>1000000000</v>
      </c>
      <c r="AA21" s="2">
        <f t="shared" si="15"/>
        <v>540000000</v>
      </c>
      <c r="AB21" s="2">
        <f t="shared" si="15"/>
        <v>0</v>
      </c>
    </row>
    <row r="23" spans="1:28" ht="15.5" x14ac:dyDescent="0.35">
      <c r="B23" t="s">
        <v>48</v>
      </c>
      <c r="C23" t="s">
        <v>49</v>
      </c>
      <c r="D23" s="3">
        <f>IFERROR(D5/D6*100,"")</f>
        <v>0.88122002479501405</v>
      </c>
      <c r="E23" s="3">
        <f>IFERROR(E5/E6*100,"")</f>
        <v>-0.53385161537391179</v>
      </c>
      <c r="H23" s="3">
        <f t="shared" ref="H23:AB23" si="16">IFERROR(H5/H6*100,"")</f>
        <v>0.71040587232115127</v>
      </c>
      <c r="I23" s="3">
        <f t="shared" si="16"/>
        <v>2.1030582859882228E-3</v>
      </c>
      <c r="J23" s="3">
        <f t="shared" si="16"/>
        <v>-0.87215125022966011</v>
      </c>
      <c r="K23" s="3">
        <f t="shared" si="16"/>
        <v>8.0730671603521458</v>
      </c>
      <c r="L23" s="3">
        <f t="shared" si="16"/>
        <v>9.3713887806840361</v>
      </c>
      <c r="M23" s="3">
        <f t="shared" si="16"/>
        <v>-1.0639891903569569</v>
      </c>
      <c r="N23" s="3">
        <f t="shared" si="16"/>
        <v>0.52909837551211691</v>
      </c>
      <c r="O23" s="3">
        <f t="shared" si="16"/>
        <v>1.3869556689954966E-2</v>
      </c>
      <c r="P23" s="3">
        <f t="shared" si="16"/>
        <v>-71.238160751622999</v>
      </c>
      <c r="Q23" s="3">
        <f t="shared" si="16"/>
        <v>1.3727566245269101</v>
      </c>
      <c r="R23" s="3">
        <f t="shared" si="16"/>
        <v>0.83457436456309919</v>
      </c>
      <c r="S23" s="3">
        <f t="shared" si="16"/>
        <v>0.47131598154353682</v>
      </c>
      <c r="T23" s="3">
        <f t="shared" si="16"/>
        <v>8.3190603332687054</v>
      </c>
      <c r="U23" s="3">
        <f t="shared" si="16"/>
        <v>14.53842575735735</v>
      </c>
      <c r="V23" s="3">
        <f t="shared" si="16"/>
        <v>15.137137979464189</v>
      </c>
      <c r="W23" s="3">
        <f t="shared" si="16"/>
        <v>13.289223989563686</v>
      </c>
      <c r="X23" s="3">
        <f t="shared" si="16"/>
        <v>0</v>
      </c>
      <c r="Y23" s="3">
        <f t="shared" si="16"/>
        <v>0</v>
      </c>
      <c r="Z23" s="3">
        <f t="shared" si="16"/>
        <v>0</v>
      </c>
      <c r="AA23" s="3">
        <f t="shared" si="16"/>
        <v>0</v>
      </c>
      <c r="AB23" s="3">
        <f t="shared" si="16"/>
        <v>0</v>
      </c>
    </row>
    <row r="24" spans="1:28" ht="15.5" x14ac:dyDescent="0.35">
      <c r="C24" t="s">
        <v>50</v>
      </c>
      <c r="D24" s="4">
        <f>IFERROR(_xlfn.RRI(5,I23,D23),"")</f>
        <v>2.3453888850453284</v>
      </c>
      <c r="E24" s="4">
        <f>IFERROR(_xlfn.RRI(5,J23,E23),"")</f>
        <v>-9.3504295080284683E-2</v>
      </c>
      <c r="H24" s="4" t="str">
        <f t="shared" ref="H24:AB24" si="17">IFERROR(_xlfn.RRI(5,M23,H23),"")</f>
        <v/>
      </c>
      <c r="I24" s="4">
        <f t="shared" si="17"/>
        <v>-0.66897333685097427</v>
      </c>
      <c r="J24" s="4" t="str">
        <f t="shared" si="17"/>
        <v/>
      </c>
      <c r="K24" s="4" t="str">
        <f t="shared" si="17"/>
        <v/>
      </c>
      <c r="L24" s="4">
        <f t="shared" si="17"/>
        <v>0.46839224241037103</v>
      </c>
      <c r="M24" s="4" t="str">
        <f t="shared" si="17"/>
        <v/>
      </c>
      <c r="N24" s="4">
        <f t="shared" si="17"/>
        <v>2.339867977990262E-2</v>
      </c>
      <c r="O24" s="4">
        <f t="shared" si="17"/>
        <v>-0.72177403255914252</v>
      </c>
      <c r="P24" s="4" t="str">
        <f t="shared" si="17"/>
        <v/>
      </c>
      <c r="Q24" s="4">
        <f t="shared" si="17"/>
        <v>-0.38125748865131426</v>
      </c>
      <c r="R24" s="4">
        <f t="shared" si="17"/>
        <v>-0.42509897389876716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  <c r="AA24" s="4">
        <f t="shared" si="17"/>
        <v>0</v>
      </c>
      <c r="AB24" s="4">
        <f t="shared" si="17"/>
        <v>0</v>
      </c>
    </row>
    <row r="25" spans="1:28" ht="15.5" x14ac:dyDescent="0.35">
      <c r="A25" t="s">
        <v>51</v>
      </c>
      <c r="C25" t="s">
        <v>52</v>
      </c>
      <c r="D25" s="3">
        <f>IFERROR(INDEX(D51:D500,MATCH($A$25,$C$51:$C$500,0)),"")</f>
        <v>1.08</v>
      </c>
      <c r="E25" s="3">
        <f>IFERROR(INDEX(E51:E500,MATCH($A$25,$C$51:$C$500,0)),"")</f>
        <v>-0.65</v>
      </c>
      <c r="H25" s="3">
        <f>IFERROR(INDEX(D25:G25,COUNT(D25:G25)),"")</f>
        <v>-0.65</v>
      </c>
      <c r="I25" s="3">
        <f t="shared" ref="I25:AB25" si="18">IFERROR(INDEX(I51:I500,MATCH($C$25,$C$51:$C$500,0)),"")</f>
        <v>0.51</v>
      </c>
      <c r="J25" s="3">
        <f t="shared" si="18"/>
        <v>-0.38</v>
      </c>
      <c r="K25" s="3">
        <f t="shared" si="18"/>
        <v>10.75</v>
      </c>
      <c r="L25" s="3">
        <f t="shared" si="18"/>
        <v>10.91</v>
      </c>
      <c r="M25" s="3">
        <f t="shared" si="18"/>
        <v>-1.37</v>
      </c>
      <c r="N25" s="3">
        <f t="shared" si="18"/>
        <v>0.53</v>
      </c>
      <c r="O25" s="3">
        <f t="shared" si="18"/>
        <v>0.31</v>
      </c>
      <c r="P25" s="3">
        <f t="shared" si="18"/>
        <v>-74.56</v>
      </c>
      <c r="Q25" s="3">
        <f t="shared" si="18"/>
        <v>2.92</v>
      </c>
      <c r="R25" s="3">
        <f t="shared" si="18"/>
        <v>6.45</v>
      </c>
      <c r="S25" s="3">
        <f t="shared" si="18"/>
        <v>2.41</v>
      </c>
      <c r="T25" s="3">
        <f t="shared" si="18"/>
        <v>24.03</v>
      </c>
      <c r="U25" s="3">
        <f t="shared" si="18"/>
        <v>34.49</v>
      </c>
      <c r="V25" s="3">
        <f t="shared" si="18"/>
        <v>33.020000000000003</v>
      </c>
      <c r="W25" s="3">
        <f t="shared" si="18"/>
        <v>24.6</v>
      </c>
      <c r="X25" s="3">
        <f t="shared" si="18"/>
        <v>25.86</v>
      </c>
      <c r="Y25" s="3">
        <f t="shared" si="18"/>
        <v>16.190000000000001</v>
      </c>
      <c r="Z25" s="3">
        <f t="shared" si="18"/>
        <v>11.91</v>
      </c>
      <c r="AA25" s="3">
        <f t="shared" si="18"/>
        <v>11.97</v>
      </c>
      <c r="AB25" s="3">
        <f t="shared" si="18"/>
        <v>38313.72</v>
      </c>
    </row>
    <row r="26" spans="1:28" ht="15.5" x14ac:dyDescent="0.35">
      <c r="C26" t="s">
        <v>53</v>
      </c>
      <c r="D26" s="4">
        <f>IFERROR(_xlfn.RRI(5,I25,D25),"")</f>
        <v>0.16190525490599006</v>
      </c>
      <c r="E26" s="4">
        <f>IFERROR(_xlfn.RRI(5,J25,E25),"")</f>
        <v>0.11333523013581326</v>
      </c>
      <c r="H26" s="4">
        <f t="shared" ref="H26:AB26" si="19">IFERROR(_xlfn.RRI(5,M25,H25),"")</f>
        <v>-0.13853317415173305</v>
      </c>
      <c r="I26" s="4">
        <f t="shared" si="19"/>
        <v>-7.6637388136978624E-3</v>
      </c>
      <c r="J26" s="4" t="str">
        <f t="shared" si="19"/>
        <v/>
      </c>
      <c r="K26" s="4" t="str">
        <f t="shared" si="19"/>
        <v/>
      </c>
      <c r="L26" s="4">
        <f t="shared" si="19"/>
        <v>0.30163248806845733</v>
      </c>
      <c r="M26" s="4" t="str">
        <f t="shared" si="19"/>
        <v/>
      </c>
      <c r="N26" s="4">
        <f t="shared" si="19"/>
        <v>-0.26132778164496062</v>
      </c>
      <c r="O26" s="4">
        <f t="shared" si="19"/>
        <v>-0.58108917348222189</v>
      </c>
      <c r="P26" s="4" t="str">
        <f t="shared" si="19"/>
        <v/>
      </c>
      <c r="Q26" s="4">
        <f t="shared" si="19"/>
        <v>-0.38436804178928707</v>
      </c>
      <c r="R26" s="4">
        <f t="shared" si="19"/>
        <v>-0.2348881620377623</v>
      </c>
      <c r="S26" s="4">
        <f t="shared" si="19"/>
        <v>-0.37787492743832862</v>
      </c>
      <c r="T26" s="4">
        <f t="shared" si="19"/>
        <v>8.2184687178834981E-2</v>
      </c>
      <c r="U26" s="4">
        <f t="shared" si="19"/>
        <v>0.23696179622342828</v>
      </c>
      <c r="V26" s="4">
        <f t="shared" si="19"/>
        <v>0.22500139624076465</v>
      </c>
      <c r="W26" s="4">
        <f t="shared" si="19"/>
        <v>-0.77011207663148984</v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  <c r="AA26" s="4" t="str">
        <f t="shared" si="19"/>
        <v/>
      </c>
      <c r="AB26" s="4" t="str">
        <f t="shared" si="19"/>
        <v/>
      </c>
    </row>
    <row r="27" spans="1:28" ht="15.5" x14ac:dyDescent="0.35">
      <c r="C27" t="s">
        <v>54</v>
      </c>
      <c r="D27" s="3">
        <f>IFERROR(D4/D21,"")</f>
        <v>18.798477504393674</v>
      </c>
      <c r="E27" s="3">
        <f>IFERROR(E4/E21,"")</f>
        <v>19.008849912126539</v>
      </c>
      <c r="H27" s="3">
        <f t="shared" ref="H27:AB27" si="20">IFERROR(H4/H21,"")</f>
        <v>75.614654833040419</v>
      </c>
      <c r="I27" s="3">
        <f t="shared" si="20"/>
        <v>78.879070123022842</v>
      </c>
      <c r="J27" s="3">
        <f t="shared" si="20"/>
        <v>82.364447451669591</v>
      </c>
      <c r="K27" s="3">
        <f t="shared" si="20"/>
        <v>70.534382425307555</v>
      </c>
      <c r="L27" s="3">
        <f t="shared" si="20"/>
        <v>58.534373462214411</v>
      </c>
      <c r="M27" s="3">
        <f t="shared" si="20"/>
        <v>53.232816695957823</v>
      </c>
      <c r="N27" s="3">
        <f t="shared" si="20"/>
        <v>54.434812829525484</v>
      </c>
      <c r="O27" s="3">
        <f t="shared" si="20"/>
        <v>58.524973813708257</v>
      </c>
      <c r="P27" s="3">
        <f t="shared" si="20"/>
        <v>87.054040540540541</v>
      </c>
      <c r="Q27" s="3">
        <f t="shared" si="20"/>
        <v>125.58952007722007</v>
      </c>
      <c r="R27" s="3">
        <f t="shared" si="20"/>
        <v>335.26665200000002</v>
      </c>
      <c r="S27" s="3">
        <f t="shared" si="20"/>
        <v>377.79076600000002</v>
      </c>
      <c r="T27" s="3">
        <f t="shared" si="20"/>
        <v>391.85479199999997</v>
      </c>
      <c r="U27" s="3">
        <f t="shared" si="20"/>
        <v>376.12667800000003</v>
      </c>
      <c r="V27" s="3">
        <f t="shared" si="20"/>
        <v>324.64540599999998</v>
      </c>
      <c r="W27" s="3">
        <f t="shared" si="20"/>
        <v>245.43371200000001</v>
      </c>
      <c r="X27" s="3">
        <f t="shared" si="20"/>
        <v>195.36465999999999</v>
      </c>
      <c r="Y27" s="3">
        <f t="shared" si="20"/>
        <v>154.57819499999999</v>
      </c>
      <c r="Z27" s="3">
        <f t="shared" si="20"/>
        <v>145.630371</v>
      </c>
      <c r="AA27" s="3">
        <f t="shared" si="20"/>
        <v>163.27994814814815</v>
      </c>
      <c r="AB27" s="3" t="str">
        <f t="shared" si="20"/>
        <v/>
      </c>
    </row>
    <row r="28" spans="1:28" ht="15.5" x14ac:dyDescent="0.35">
      <c r="C28" t="s">
        <v>55</v>
      </c>
      <c r="D28" s="4">
        <f>IFERROR(_xlfn.RRI(5,I27,D27),"")</f>
        <v>-0.24935917789475726</v>
      </c>
      <c r="E28" s="4">
        <f>IFERROR(_xlfn.RRI(5,J27,E27),"")</f>
        <v>-0.25416422596277199</v>
      </c>
      <c r="H28" s="4">
        <f t="shared" ref="H28:AB28" si="21">IFERROR(_xlfn.RRI(5,M27,H27),"")</f>
        <v>7.271735147762981E-2</v>
      </c>
      <c r="I28" s="4">
        <f t="shared" si="21"/>
        <v>7.7003239609386487E-2</v>
      </c>
      <c r="J28" s="4">
        <f t="shared" si="21"/>
        <v>7.0729361993207007E-2</v>
      </c>
      <c r="K28" s="4">
        <f t="shared" si="21"/>
        <v>-4.121244791143619E-2</v>
      </c>
      <c r="L28" s="4">
        <f t="shared" si="21"/>
        <v>-0.14159643095738383</v>
      </c>
      <c r="M28" s="4">
        <f t="shared" si="21"/>
        <v>-0.30791757971111389</v>
      </c>
      <c r="N28" s="4">
        <f t="shared" si="21"/>
        <v>-0.32122618681814108</v>
      </c>
      <c r="O28" s="4">
        <f t="shared" si="21"/>
        <v>-0.3163352105105468</v>
      </c>
      <c r="P28" s="4">
        <f t="shared" si="21"/>
        <v>-0.25373863353951132</v>
      </c>
      <c r="Q28" s="4">
        <f t="shared" si="21"/>
        <v>-0.17299368116015457</v>
      </c>
      <c r="R28" s="4">
        <f t="shared" si="21"/>
        <v>6.4366576696166744E-2</v>
      </c>
      <c r="S28" s="4">
        <f t="shared" si="21"/>
        <v>0.14098797287111653</v>
      </c>
      <c r="T28" s="4">
        <f t="shared" si="21"/>
        <v>0.20446833228541661</v>
      </c>
      <c r="U28" s="4">
        <f t="shared" si="21"/>
        <v>0.20897253957346273</v>
      </c>
      <c r="V28" s="4">
        <f t="shared" si="21"/>
        <v>0.14734831340221488</v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  <c r="AA28" s="4" t="str">
        <f t="shared" si="21"/>
        <v/>
      </c>
      <c r="AB28" s="4" t="str">
        <f t="shared" si="21"/>
        <v/>
      </c>
    </row>
    <row r="29" spans="1:28" ht="15.5" x14ac:dyDescent="0.35">
      <c r="C29" t="s">
        <v>56</v>
      </c>
      <c r="H29" s="4">
        <f t="shared" ref="H29:AB29" si="22">IFERROR(((H25-I25)/I25)*100%,"")</f>
        <v>-2.274509803921569</v>
      </c>
      <c r="I29" s="4">
        <f t="shared" si="22"/>
        <v>-2.3421052631578947</v>
      </c>
      <c r="J29" s="4">
        <f t="shared" si="22"/>
        <v>-1.0353488372093025</v>
      </c>
      <c r="K29" s="4">
        <f t="shared" si="22"/>
        <v>-1.4665444546287822E-2</v>
      </c>
      <c r="L29" s="4">
        <f t="shared" si="22"/>
        <v>-8.9635036496350367</v>
      </c>
      <c r="M29" s="4">
        <f t="shared" si="22"/>
        <v>-3.5849056603773586</v>
      </c>
      <c r="N29" s="4">
        <f t="shared" si="22"/>
        <v>0.70967741935483886</v>
      </c>
      <c r="O29" s="4">
        <f t="shared" si="22"/>
        <v>-1.0041577253218885</v>
      </c>
      <c r="P29" s="4">
        <f t="shared" si="22"/>
        <v>-26.534246575342468</v>
      </c>
      <c r="Q29" s="4">
        <f t="shared" si="22"/>
        <v>-0.54728682170542642</v>
      </c>
      <c r="R29" s="4">
        <f t="shared" si="22"/>
        <v>1.6763485477178421</v>
      </c>
      <c r="S29" s="4">
        <f t="shared" si="22"/>
        <v>-0.8997086974615065</v>
      </c>
      <c r="T29" s="4">
        <f t="shared" si="22"/>
        <v>-0.30327631197448535</v>
      </c>
      <c r="U29" s="4">
        <f t="shared" si="22"/>
        <v>4.4518473652331879E-2</v>
      </c>
      <c r="V29" s="4">
        <f t="shared" si="22"/>
        <v>0.34227642276422771</v>
      </c>
      <c r="W29" s="4">
        <f t="shared" si="22"/>
        <v>-4.8723897911832868E-2</v>
      </c>
      <c r="X29" s="4">
        <f t="shared" si="22"/>
        <v>0.5972822730080295</v>
      </c>
      <c r="Y29" s="4">
        <f t="shared" si="22"/>
        <v>0.35936188077246023</v>
      </c>
      <c r="Z29" s="4">
        <f t="shared" si="22"/>
        <v>-5.0125313283208434E-3</v>
      </c>
      <c r="AA29" s="4">
        <f t="shared" si="22"/>
        <v>-0.99968757927969398</v>
      </c>
      <c r="AB29" s="4" t="str">
        <f t="shared" si="22"/>
        <v/>
      </c>
    </row>
    <row r="30" spans="1:28" ht="15.5" x14ac:dyDescent="0.35">
      <c r="C30" t="s">
        <v>57</v>
      </c>
      <c r="H30" s="4">
        <f t="shared" ref="H30:AB30" si="23">IFERROR(((H27-I27)/I27)*100%,"")</f>
        <v>-4.1385063045128644E-2</v>
      </c>
      <c r="I30" s="4">
        <f t="shared" si="23"/>
        <v>-4.2316526565566094E-2</v>
      </c>
      <c r="J30" s="4">
        <f t="shared" si="23"/>
        <v>0.16772054450025833</v>
      </c>
      <c r="K30" s="4">
        <f t="shared" si="23"/>
        <v>0.20500789968888089</v>
      </c>
      <c r="L30" s="4">
        <f t="shared" si="23"/>
        <v>9.9591888900726844E-2</v>
      </c>
      <c r="M30" s="4">
        <f t="shared" si="23"/>
        <v>-2.2081386360819771E-2</v>
      </c>
      <c r="N30" s="4">
        <f t="shared" si="23"/>
        <v>-6.9887446634358655E-2</v>
      </c>
      <c r="O30" s="4">
        <f t="shared" si="23"/>
        <v>-0.32771674410157298</v>
      </c>
      <c r="P30" s="4">
        <f t="shared" si="23"/>
        <v>-0.30683674492095819</v>
      </c>
      <c r="Q30" s="4">
        <f t="shared" si="23"/>
        <v>-0.62540407962429834</v>
      </c>
      <c r="R30" s="4">
        <f t="shared" si="23"/>
        <v>-0.11255996129878938</v>
      </c>
      <c r="S30" s="4">
        <f t="shared" si="23"/>
        <v>-3.5890912366333794E-2</v>
      </c>
      <c r="T30" s="4">
        <f t="shared" si="23"/>
        <v>4.181600221401989E-2</v>
      </c>
      <c r="U30" s="4">
        <f t="shared" si="23"/>
        <v>0.15857693054803323</v>
      </c>
      <c r="V30" s="4">
        <f t="shared" si="23"/>
        <v>0.32274170224830384</v>
      </c>
      <c r="W30" s="4">
        <f t="shared" si="23"/>
        <v>0.25628510294543566</v>
      </c>
      <c r="X30" s="4">
        <f t="shared" si="23"/>
        <v>0.26385652258392583</v>
      </c>
      <c r="Y30" s="4">
        <f t="shared" si="23"/>
        <v>6.1442018849213791E-2</v>
      </c>
      <c r="Z30" s="4">
        <f t="shared" si="23"/>
        <v>-0.10809396590531883</v>
      </c>
      <c r="AA30" s="4" t="str">
        <f t="shared" si="23"/>
        <v/>
      </c>
      <c r="AB30" s="4" t="str">
        <f t="shared" si="23"/>
        <v/>
      </c>
    </row>
    <row r="32" spans="1:28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131.28</v>
      </c>
      <c r="E32" s="3">
        <f>IFERROR(INDEX(E51:E500,MATCH($A$32,$C$51:$C$500,0)),"")</f>
        <v>130.12</v>
      </c>
      <c r="H32" s="3">
        <f>IFERROR(INDEX(D32:G32,COUNT(D32:G32)),"")</f>
        <v>130.12</v>
      </c>
      <c r="I32" s="3">
        <f t="shared" ref="I32:AB32" si="24">IFERROR(INDEX(I51:I500,MATCH($C$32,$C$51:$C$500,0)),"")</f>
        <v>130.82</v>
      </c>
      <c r="J32" s="3">
        <f t="shared" si="24"/>
        <v>130.82</v>
      </c>
      <c r="K32" s="3">
        <f t="shared" si="24"/>
        <v>131.96</v>
      </c>
      <c r="L32" s="3">
        <f t="shared" si="24"/>
        <v>121.3</v>
      </c>
      <c r="M32" s="3">
        <f t="shared" si="24"/>
        <v>109.94</v>
      </c>
      <c r="N32" s="3">
        <f t="shared" si="24"/>
        <v>111.11</v>
      </c>
      <c r="O32" s="3">
        <f t="shared" si="24"/>
        <v>117.56</v>
      </c>
      <c r="P32" s="3">
        <f t="shared" si="24"/>
        <v>104.88</v>
      </c>
      <c r="Q32" s="3">
        <f t="shared" si="24"/>
        <v>179.58</v>
      </c>
      <c r="R32" s="3">
        <f t="shared" si="24"/>
        <v>286.17</v>
      </c>
      <c r="S32" s="3">
        <f t="shared" si="24"/>
        <v>283.77999999999997</v>
      </c>
      <c r="T32" s="3">
        <f t="shared" si="24"/>
        <v>278.44</v>
      </c>
      <c r="U32" s="3">
        <f t="shared" si="24"/>
        <v>255.27</v>
      </c>
      <c r="V32" s="3">
        <f t="shared" si="24"/>
        <v>218.16</v>
      </c>
      <c r="W32" s="3">
        <f t="shared" si="24"/>
        <v>185.14</v>
      </c>
      <c r="X32" s="3">
        <f t="shared" si="24"/>
        <v>160.53</v>
      </c>
      <c r="Y32" s="3">
        <f t="shared" si="24"/>
        <v>134.63</v>
      </c>
      <c r="Z32" s="3">
        <f t="shared" si="24"/>
        <v>118.44</v>
      </c>
      <c r="AA32" s="3">
        <f t="shared" si="24"/>
        <v>116.48</v>
      </c>
      <c r="AB32" s="3">
        <f t="shared" si="24"/>
        <v>1168912.3400000001</v>
      </c>
    </row>
    <row r="33" spans="1:28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0.53</v>
      </c>
      <c r="E33" s="3">
        <f>IFERROR(INDEX(E51:E500,MATCH($A$33,$C$51:$C$500,0)),"")</f>
        <v>0.57999999999999996</v>
      </c>
      <c r="H33" s="3">
        <f>IFERROR(INDEX(D33:G33,COUNT(D33:G33)),"")</f>
        <v>0.57999999999999996</v>
      </c>
      <c r="I33" s="3">
        <f t="shared" ref="I33:AB33" si="25">IFERROR(INDEX(I51:I500,MATCH($C$33,$C$51:$C$500,0)),"")</f>
        <v>0.68</v>
      </c>
      <c r="J33" s="3">
        <f t="shared" si="25"/>
        <v>0.67</v>
      </c>
      <c r="K33" s="3">
        <f t="shared" si="25"/>
        <v>0.65</v>
      </c>
      <c r="L33" s="3">
        <f t="shared" si="25"/>
        <v>0.85</v>
      </c>
      <c r="M33" s="3">
        <f t="shared" si="25"/>
        <v>1.36</v>
      </c>
      <c r="N33" s="3">
        <f t="shared" si="25"/>
        <v>0.94</v>
      </c>
      <c r="O33" s="3">
        <f t="shared" si="25"/>
        <v>1.19</v>
      </c>
      <c r="P33" s="3">
        <f t="shared" si="25"/>
        <v>1.1100000000000001</v>
      </c>
      <c r="Q33" s="3">
        <f t="shared" si="25"/>
        <v>0.52</v>
      </c>
      <c r="R33" s="3">
        <f t="shared" si="25"/>
        <v>0.52</v>
      </c>
      <c r="S33" s="3">
        <f t="shared" si="25"/>
        <v>0.56000000000000005</v>
      </c>
      <c r="T33" s="3">
        <f t="shared" si="25"/>
        <v>0.28999999999999998</v>
      </c>
      <c r="U33" s="3">
        <f t="shared" si="25"/>
        <v>0.36</v>
      </c>
      <c r="V33" s="3">
        <f t="shared" si="25"/>
        <v>0.46</v>
      </c>
      <c r="W33" s="3">
        <f t="shared" si="25"/>
        <v>0.69</v>
      </c>
      <c r="X33" s="3">
        <f t="shared" si="25"/>
        <v>0.78</v>
      </c>
      <c r="Y33" s="3">
        <f t="shared" si="25"/>
        <v>0.6</v>
      </c>
      <c r="Z33" s="3">
        <f t="shared" si="25"/>
        <v>0.42</v>
      </c>
      <c r="AA33" s="3">
        <f t="shared" si="25"/>
        <v>0</v>
      </c>
      <c r="AB33" s="3">
        <f t="shared" si="25"/>
        <v>0</v>
      </c>
    </row>
    <row r="34" spans="1:28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63.89</v>
      </c>
      <c r="E34" s="3">
        <f>IFERROR(INDEX(E51:E500,MATCH($A$34,$C$51:$C$500,0)),"")</f>
        <v>-115.38</v>
      </c>
      <c r="H34" s="3">
        <f>IFERROR(INDEX(D34:G34,COUNT(D34:G34)),"")</f>
        <v>-115.38</v>
      </c>
      <c r="I34" s="3">
        <f t="shared" ref="I34:AB34" si="26">IFERROR(INDEX(I51:I500,MATCH($C$34,$C$51:$C$500,0)),"")</f>
        <v>174.51</v>
      </c>
      <c r="J34" s="3">
        <f t="shared" si="26"/>
        <v>-231.58</v>
      </c>
      <c r="K34" s="3">
        <f t="shared" si="26"/>
        <v>8</v>
      </c>
      <c r="L34" s="3">
        <f t="shared" si="26"/>
        <v>9.44</v>
      </c>
      <c r="M34" s="3">
        <f t="shared" si="26"/>
        <v>-109.49</v>
      </c>
      <c r="N34" s="3">
        <f t="shared" si="26"/>
        <v>196.23</v>
      </c>
      <c r="O34" s="3">
        <f t="shared" si="26"/>
        <v>451.61</v>
      </c>
      <c r="P34" s="3">
        <f t="shared" si="26"/>
        <v>-1.56</v>
      </c>
      <c r="Q34" s="3">
        <f t="shared" si="26"/>
        <v>31.85</v>
      </c>
      <c r="R34" s="3">
        <f t="shared" si="26"/>
        <v>22.95</v>
      </c>
      <c r="S34" s="3">
        <f t="shared" si="26"/>
        <v>65.56</v>
      </c>
      <c r="T34" s="3">
        <f t="shared" si="26"/>
        <v>3.33</v>
      </c>
      <c r="U34" s="3">
        <f t="shared" si="26"/>
        <v>2.67</v>
      </c>
      <c r="V34" s="3">
        <f t="shared" si="26"/>
        <v>3.06</v>
      </c>
      <c r="W34" s="3">
        <f t="shared" si="26"/>
        <v>5.2</v>
      </c>
      <c r="X34" s="3">
        <f t="shared" si="26"/>
        <v>4.87</v>
      </c>
      <c r="Y34" s="3">
        <f t="shared" si="26"/>
        <v>5</v>
      </c>
      <c r="Z34" s="3">
        <f t="shared" si="26"/>
        <v>4.2</v>
      </c>
      <c r="AA34" s="3">
        <f t="shared" si="26"/>
        <v>0</v>
      </c>
      <c r="AB34" s="3">
        <f t="shared" si="26"/>
        <v>0</v>
      </c>
    </row>
    <row r="35" spans="1:28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3.67</v>
      </c>
      <c r="E35" s="3">
        <f>IFERROR(INDEX(E51:E500,MATCH($A$35,$C$51:$C$500,0)),"")</f>
        <v>3.94</v>
      </c>
      <c r="H35" s="3">
        <f>IFERROR(INDEX(D35:G35,COUNT(D35:G35)),"")</f>
        <v>3.94</v>
      </c>
      <c r="I35" s="3">
        <f t="shared" ref="I35:AB35" si="27">IFERROR(INDEX(I51:I500,MATCH($C$35,$C$51:$C$500,0)),"")</f>
        <v>1.1299999999999999</v>
      </c>
      <c r="J35" s="3">
        <f t="shared" si="27"/>
        <v>1.07</v>
      </c>
      <c r="K35" s="3">
        <f t="shared" si="27"/>
        <v>1.22</v>
      </c>
      <c r="L35" s="3">
        <f t="shared" si="27"/>
        <v>1.76</v>
      </c>
      <c r="M35" s="3">
        <f t="shared" si="27"/>
        <v>2.82</v>
      </c>
      <c r="N35" s="3">
        <f t="shared" si="27"/>
        <v>1.91</v>
      </c>
      <c r="O35" s="3">
        <f t="shared" si="27"/>
        <v>2.39</v>
      </c>
      <c r="P35" s="3">
        <f t="shared" si="27"/>
        <v>1.33</v>
      </c>
      <c r="Q35" s="3">
        <f t="shared" si="27"/>
        <v>0.74</v>
      </c>
      <c r="R35" s="3">
        <f t="shared" si="27"/>
        <v>0.44</v>
      </c>
      <c r="S35" s="3">
        <f t="shared" si="27"/>
        <v>0.42</v>
      </c>
      <c r="T35" s="3">
        <f t="shared" si="27"/>
        <v>0.2</v>
      </c>
      <c r="U35" s="3">
        <f t="shared" si="27"/>
        <v>0.25</v>
      </c>
      <c r="V35" s="3">
        <f t="shared" si="27"/>
        <v>0.31</v>
      </c>
      <c r="W35" s="3">
        <f t="shared" si="27"/>
        <v>0.52</v>
      </c>
      <c r="X35" s="3">
        <f t="shared" si="27"/>
        <v>0.65</v>
      </c>
      <c r="Y35" s="3">
        <f t="shared" si="27"/>
        <v>0.53</v>
      </c>
      <c r="Z35" s="3">
        <f t="shared" si="27"/>
        <v>0.34</v>
      </c>
      <c r="AA35" s="3">
        <f t="shared" si="27"/>
        <v>0</v>
      </c>
      <c r="AB35" s="3">
        <f t="shared" si="27"/>
        <v>0</v>
      </c>
    </row>
    <row r="36" spans="1:28" ht="15.5" x14ac:dyDescent="0.35">
      <c r="B36" t="s">
        <v>70</v>
      </c>
      <c r="C36" t="s">
        <v>71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AB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  <c r="AA36" s="4" t="str">
        <f t="shared" si="28"/>
        <v/>
      </c>
      <c r="AB36" s="4" t="str">
        <f t="shared" si="28"/>
        <v/>
      </c>
    </row>
    <row r="37" spans="1:28" ht="15.5" x14ac:dyDescent="0.35">
      <c r="B37" t="s">
        <v>72</v>
      </c>
      <c r="C37" t="s">
        <v>73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AB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  <c r="AA37" s="3" t="str">
        <f t="shared" si="29"/>
        <v/>
      </c>
      <c r="AB37" s="3" t="str">
        <f t="shared" si="29"/>
        <v/>
      </c>
    </row>
    <row r="50" spans="2:28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  <c r="S50" t="s">
        <v>35</v>
      </c>
      <c r="T50" t="s">
        <v>36</v>
      </c>
      <c r="U50" t="s">
        <v>37</v>
      </c>
      <c r="V50" t="s">
        <v>38</v>
      </c>
      <c r="W50" t="s">
        <v>39</v>
      </c>
      <c r="X50" t="s">
        <v>40</v>
      </c>
      <c r="Y50" t="s">
        <v>41</v>
      </c>
      <c r="Z50" t="s">
        <v>42</v>
      </c>
      <c r="AA50" t="s">
        <v>369</v>
      </c>
      <c r="AB50" t="s">
        <v>1077</v>
      </c>
    </row>
    <row r="51" spans="2:28" ht="15.5" x14ac:dyDescent="0.35">
      <c r="B51" t="s">
        <v>79</v>
      </c>
      <c r="C51" t="s">
        <v>6</v>
      </c>
      <c r="D51" s="5">
        <v>106963337000</v>
      </c>
      <c r="E51" s="5">
        <v>108160356000</v>
      </c>
      <c r="F51" s="5">
        <v>116254019000</v>
      </c>
      <c r="G51" s="5">
        <v>108870102000</v>
      </c>
      <c r="I51" s="5">
        <v>448821909000</v>
      </c>
      <c r="J51" s="5">
        <v>468653706000</v>
      </c>
      <c r="K51" s="5">
        <v>401340636000</v>
      </c>
      <c r="L51" s="5">
        <v>333060585000</v>
      </c>
      <c r="M51" s="5">
        <v>302894727000</v>
      </c>
      <c r="N51" s="5">
        <v>309734085000</v>
      </c>
      <c r="O51" s="5">
        <v>333007101000</v>
      </c>
      <c r="P51" s="5">
        <v>225469965000</v>
      </c>
      <c r="Q51" s="5">
        <v>325276857000</v>
      </c>
      <c r="R51" s="5">
        <v>335266652000</v>
      </c>
      <c r="S51" s="5">
        <v>377790766000</v>
      </c>
      <c r="T51" s="5">
        <v>391854792000</v>
      </c>
      <c r="U51" s="5">
        <v>376126678000</v>
      </c>
      <c r="V51" s="5">
        <v>324645406000</v>
      </c>
      <c r="W51" s="5">
        <v>245433712000</v>
      </c>
      <c r="X51" s="5">
        <v>195364660000</v>
      </c>
      <c r="Y51" s="5">
        <v>154578195000</v>
      </c>
      <c r="Z51" s="5">
        <v>145630371000</v>
      </c>
      <c r="AA51" s="2">
        <v>88171172000</v>
      </c>
      <c r="AB51" s="2">
        <v>64142691000</v>
      </c>
    </row>
    <row r="52" spans="2:28" ht="15.5" x14ac:dyDescent="0.35">
      <c r="C52" t="s">
        <v>602</v>
      </c>
      <c r="D52" s="5">
        <v>73282894000</v>
      </c>
      <c r="E52" s="5">
        <v>75362634000</v>
      </c>
      <c r="F52" s="5">
        <v>77881568000</v>
      </c>
      <c r="G52" s="5">
        <v>71753977000</v>
      </c>
      <c r="I52" s="5">
        <v>304362168000</v>
      </c>
      <c r="J52" s="5">
        <v>320987712000</v>
      </c>
      <c r="K52" s="5">
        <v>265366992000</v>
      </c>
      <c r="L52" s="5">
        <v>224002335000</v>
      </c>
      <c r="M52" s="5">
        <v>189383258000</v>
      </c>
      <c r="N52" s="5">
        <v>155855353000</v>
      </c>
      <c r="O52" s="5">
        <v>156343829000</v>
      </c>
      <c r="P52" s="5">
        <v>177275242000</v>
      </c>
      <c r="Q52" s="5">
        <v>227254089000</v>
      </c>
      <c r="R52" s="5">
        <v>216353223000</v>
      </c>
      <c r="S52" s="5">
        <v>218148191000</v>
      </c>
      <c r="T52" s="5">
        <v>197104634000</v>
      </c>
      <c r="U52" s="5">
        <v>217966509000</v>
      </c>
      <c r="V52" s="5">
        <v>240534014000</v>
      </c>
      <c r="W52" s="5">
        <v>179680269000</v>
      </c>
      <c r="X52" s="5">
        <v>142892391000</v>
      </c>
      <c r="Y52" s="5">
        <v>115276235000</v>
      </c>
      <c r="Z52" s="5">
        <v>109792485000</v>
      </c>
      <c r="AA52" s="2">
        <v>66067302000</v>
      </c>
      <c r="AB52" s="2">
        <v>44896667000</v>
      </c>
    </row>
    <row r="53" spans="2:28" ht="15.5" x14ac:dyDescent="0.35">
      <c r="C53" t="s">
        <v>603</v>
      </c>
      <c r="D53" s="5">
        <v>17638818000</v>
      </c>
      <c r="E53" s="5">
        <v>17487590000</v>
      </c>
      <c r="F53" s="5">
        <v>17210316000</v>
      </c>
      <c r="G53" s="5">
        <v>18022114000</v>
      </c>
      <c r="I53" s="5">
        <v>70174838000</v>
      </c>
      <c r="J53" s="5">
        <v>64713504000</v>
      </c>
      <c r="K53" s="5">
        <v>55537525000</v>
      </c>
      <c r="L53" s="5">
        <v>46353196000</v>
      </c>
      <c r="M53" s="5">
        <v>64874030000</v>
      </c>
      <c r="N53" s="5">
        <v>100828173000</v>
      </c>
      <c r="O53" s="5">
        <v>98873761000</v>
      </c>
      <c r="P53" s="5">
        <v>7693555000</v>
      </c>
      <c r="Q53" s="5">
        <v>20798734000</v>
      </c>
      <c r="R53" s="5">
        <v>50002250000</v>
      </c>
      <c r="S53" s="5">
        <v>91726409000</v>
      </c>
      <c r="T53" s="5">
        <v>134615982000</v>
      </c>
      <c r="U53" s="5">
        <v>95946809000</v>
      </c>
      <c r="V53" s="5">
        <v>31980414000</v>
      </c>
      <c r="W53" s="5">
        <v>521621000</v>
      </c>
    </row>
    <row r="54" spans="2:28" ht="15.5" x14ac:dyDescent="0.35">
      <c r="C54" t="s">
        <v>1078</v>
      </c>
      <c r="D54" s="5">
        <v>8914857000</v>
      </c>
      <c r="E54" s="5">
        <v>9597682000</v>
      </c>
      <c r="F54" s="5">
        <v>12899796000</v>
      </c>
      <c r="G54" s="5">
        <v>9252250000</v>
      </c>
      <c r="I54" s="5">
        <v>41322294000</v>
      </c>
      <c r="J54" s="5">
        <v>53010206000</v>
      </c>
      <c r="K54" s="5">
        <v>45414855000</v>
      </c>
      <c r="L54" s="5">
        <v>32444527000</v>
      </c>
      <c r="M54" s="5">
        <v>29453706000</v>
      </c>
      <c r="N54" s="5">
        <v>28270076000</v>
      </c>
      <c r="O54" s="5">
        <v>21523046000</v>
      </c>
      <c r="P54" s="5">
        <v>10036280000</v>
      </c>
      <c r="Q54" s="5">
        <v>40494604000</v>
      </c>
      <c r="R54" s="5">
        <v>37604671000</v>
      </c>
      <c r="S54" s="5">
        <v>32256526000</v>
      </c>
      <c r="T54" s="5">
        <v>26763976000</v>
      </c>
      <c r="U54" s="5">
        <v>25472742000</v>
      </c>
      <c r="V54" s="5">
        <v>23991533000</v>
      </c>
      <c r="W54" s="5">
        <v>14384212000</v>
      </c>
      <c r="X54" s="5">
        <v>15592853000</v>
      </c>
      <c r="Y54" s="5">
        <v>9213928000</v>
      </c>
      <c r="Z54" s="5">
        <v>9822536000</v>
      </c>
      <c r="AA54" s="2">
        <v>8081934000</v>
      </c>
      <c r="AB54" s="2">
        <v>5380540000</v>
      </c>
    </row>
    <row r="55" spans="2:28" ht="15.5" x14ac:dyDescent="0.35">
      <c r="C55" t="s">
        <v>377</v>
      </c>
      <c r="D55" s="5">
        <v>59549000</v>
      </c>
      <c r="E55" s="5">
        <v>27870000</v>
      </c>
      <c r="F55" s="5">
        <v>36995000</v>
      </c>
      <c r="G55" s="5">
        <v>35191000</v>
      </c>
      <c r="I55" s="5">
        <v>338481000</v>
      </c>
      <c r="J55" s="5">
        <v>351787000</v>
      </c>
      <c r="K55" s="5">
        <v>327809000</v>
      </c>
      <c r="L55" s="5">
        <v>390037000</v>
      </c>
      <c r="M55" s="5">
        <v>439011000</v>
      </c>
      <c r="N55" s="5">
        <v>585124000</v>
      </c>
      <c r="O55" s="5">
        <v>3700016000</v>
      </c>
      <c r="P55" s="5">
        <v>557609000</v>
      </c>
      <c r="Q55" s="5">
        <v>775585000</v>
      </c>
      <c r="R55" s="5">
        <v>126310000</v>
      </c>
      <c r="S55" s="5">
        <v>712446000</v>
      </c>
      <c r="T55" s="5">
        <v>2636534000</v>
      </c>
      <c r="U55" s="5">
        <v>2192411000</v>
      </c>
      <c r="V55" s="5">
        <v>1963116000</v>
      </c>
      <c r="W55" s="5">
        <v>3353407000</v>
      </c>
      <c r="X55" s="5">
        <v>260614000</v>
      </c>
      <c r="Y55" s="5">
        <v>389633000</v>
      </c>
      <c r="Z55" s="5">
        <v>986404000</v>
      </c>
      <c r="AA55" s="2">
        <v>214686000</v>
      </c>
      <c r="AB55" s="2">
        <v>394239000</v>
      </c>
    </row>
    <row r="56" spans="2:28" ht="15.5" x14ac:dyDescent="0.35">
      <c r="C56" t="s">
        <v>85</v>
      </c>
      <c r="J56" s="5">
        <v>-447074000</v>
      </c>
      <c r="K56" s="5">
        <v>-875327000</v>
      </c>
      <c r="L56" s="5">
        <v>-2066803000</v>
      </c>
      <c r="M56" s="5">
        <v>-590180000</v>
      </c>
      <c r="N56" s="5">
        <v>-949389000</v>
      </c>
      <c r="O56" s="5">
        <v>-1286661000</v>
      </c>
      <c r="P56" s="5">
        <v>-1598047000</v>
      </c>
      <c r="Q56" s="5">
        <v>-1237423000</v>
      </c>
      <c r="R56" s="5">
        <v>-593647000</v>
      </c>
      <c r="S56" s="5">
        <v>-1244580000</v>
      </c>
      <c r="T56" s="5">
        <v>-27200392000</v>
      </c>
      <c r="U56" s="5">
        <v>-23563138000</v>
      </c>
      <c r="V56" s="5">
        <v>-457143000</v>
      </c>
      <c r="W56" s="5">
        <v>-3317747000</v>
      </c>
      <c r="X56" s="5">
        <v>-2766579000</v>
      </c>
      <c r="Y56" s="5">
        <v>-601704000</v>
      </c>
      <c r="Z56" s="5">
        <v>-1873717000</v>
      </c>
      <c r="AA56" s="2">
        <v>-907715000</v>
      </c>
      <c r="AB56" s="2">
        <v>-607464000</v>
      </c>
    </row>
    <row r="57" spans="2:28" ht="15.5" x14ac:dyDescent="0.35">
      <c r="C57" t="s">
        <v>82</v>
      </c>
      <c r="D57" s="5">
        <v>-99805015000</v>
      </c>
      <c r="E57" s="5">
        <v>-110944795000</v>
      </c>
      <c r="F57" s="5">
        <v>-107449680000</v>
      </c>
      <c r="G57" s="5">
        <v>-103118930000</v>
      </c>
      <c r="I57" s="5">
        <v>-440278263000</v>
      </c>
      <c r="J57" s="5">
        <v>-473242905000</v>
      </c>
      <c r="K57" s="5">
        <v>-339230512000</v>
      </c>
      <c r="L57" s="5">
        <v>-275655300000</v>
      </c>
      <c r="M57" s="5">
        <v>-294131102000</v>
      </c>
      <c r="N57" s="5">
        <v>-310355441000</v>
      </c>
      <c r="O57" s="5">
        <v>-327910690000</v>
      </c>
      <c r="P57" s="5">
        <v>-418681288000</v>
      </c>
      <c r="Q57" s="5">
        <v>-316865571000</v>
      </c>
      <c r="R57" s="5">
        <v>-326456212000</v>
      </c>
      <c r="S57" s="5">
        <v>-371679474000</v>
      </c>
      <c r="T57" s="5">
        <v>-334164245000</v>
      </c>
      <c r="U57" s="5">
        <v>-307541210000</v>
      </c>
      <c r="V57" s="5">
        <v>-280622697000</v>
      </c>
      <c r="W57" s="5">
        <v>-209395073000</v>
      </c>
      <c r="X57" s="5">
        <v>-157369651000</v>
      </c>
      <c r="Y57" s="5">
        <v>-130607691000</v>
      </c>
      <c r="Z57" s="5">
        <v>-126164664000</v>
      </c>
      <c r="AA57" s="2">
        <v>-77714675000</v>
      </c>
      <c r="AB57" s="2">
        <v>-59774210000</v>
      </c>
    </row>
    <row r="58" spans="2:28" ht="15.5" x14ac:dyDescent="0.35">
      <c r="C58" t="s">
        <v>606</v>
      </c>
      <c r="D58" s="5">
        <v>-29659546000</v>
      </c>
      <c r="E58" s="5">
        <v>-27489724000</v>
      </c>
      <c r="F58" s="5">
        <v>-29391286000</v>
      </c>
      <c r="G58" s="5">
        <v>-32202849000</v>
      </c>
      <c r="I58" s="5">
        <v>-130201082000</v>
      </c>
      <c r="J58" s="5">
        <v>-134316036000</v>
      </c>
      <c r="K58" s="5">
        <v>-105225739000</v>
      </c>
      <c r="L58" s="5">
        <v>-59244572000</v>
      </c>
      <c r="M58" s="5">
        <v>-58225922000</v>
      </c>
      <c r="N58" s="5">
        <v>-108927875000</v>
      </c>
      <c r="O58" s="5">
        <v>-150176071000</v>
      </c>
      <c r="P58" s="5">
        <v>-115408446000</v>
      </c>
      <c r="Q58" s="5">
        <v>-150586581000</v>
      </c>
      <c r="R58" s="5">
        <v>-186059158000</v>
      </c>
      <c r="S58" s="5">
        <v>-211997431000</v>
      </c>
      <c r="T58" s="5">
        <v>-207183760000</v>
      </c>
      <c r="U58" s="5">
        <v>-170170873000</v>
      </c>
      <c r="V58" s="5">
        <v>-157222075000</v>
      </c>
      <c r="W58" s="5">
        <v>-116977457000</v>
      </c>
      <c r="X58" s="5">
        <v>-79326834000</v>
      </c>
      <c r="Y58" s="5">
        <v>-63280142000</v>
      </c>
      <c r="Z58" s="5">
        <v>-64705188000</v>
      </c>
      <c r="AA58" s="2">
        <v>-23645300000</v>
      </c>
      <c r="AB58" s="2">
        <v>-13677634000</v>
      </c>
    </row>
    <row r="59" spans="2:28" ht="15.5" x14ac:dyDescent="0.35">
      <c r="C59" t="s">
        <v>382</v>
      </c>
      <c r="D59" s="5">
        <v>-14084619000</v>
      </c>
      <c r="E59" s="5">
        <v>-14011119000</v>
      </c>
      <c r="F59" s="5">
        <v>-14393812000</v>
      </c>
      <c r="G59" s="5">
        <v>-13076438000</v>
      </c>
      <c r="I59" s="5">
        <v>-55408013000</v>
      </c>
      <c r="J59" s="5">
        <v>-60684352000</v>
      </c>
      <c r="K59" s="5">
        <v>-69639710000</v>
      </c>
      <c r="L59" s="5">
        <v>-63899439000</v>
      </c>
      <c r="M59" s="5">
        <v>-50448528000</v>
      </c>
      <c r="N59" s="5">
        <v>-51876562000</v>
      </c>
      <c r="O59" s="5">
        <v>-57138668000</v>
      </c>
      <c r="P59" s="5">
        <v>-32443424000</v>
      </c>
      <c r="Q59" s="5">
        <v>-48008755000</v>
      </c>
      <c r="R59" s="5">
        <v>-52124397000</v>
      </c>
      <c r="S59" s="5">
        <v>-47692474000</v>
      </c>
      <c r="T59" s="5">
        <v>-43578362000</v>
      </c>
      <c r="U59" s="5">
        <v>-42326554000</v>
      </c>
      <c r="V59" s="5">
        <v>-37252616000</v>
      </c>
      <c r="W59" s="5">
        <v>-29156380000</v>
      </c>
      <c r="X59" s="5">
        <v>-26406117000</v>
      </c>
      <c r="Y59" s="5">
        <v>-18362672000</v>
      </c>
      <c r="Z59" s="5">
        <v>-16899588000</v>
      </c>
      <c r="AA59" s="2">
        <v>-14322706000</v>
      </c>
      <c r="AB59" s="2">
        <v>-14117858000</v>
      </c>
    </row>
    <row r="60" spans="2:28" ht="15.5" x14ac:dyDescent="0.35">
      <c r="C60" t="s">
        <v>380</v>
      </c>
      <c r="D60" s="5">
        <v>-33221692000</v>
      </c>
      <c r="E60" s="5">
        <v>-36951469000</v>
      </c>
      <c r="F60" s="5">
        <v>-32120905000</v>
      </c>
      <c r="G60" s="5">
        <v>-28272765000</v>
      </c>
      <c r="I60" s="5">
        <v>-126895753000</v>
      </c>
      <c r="J60" s="5">
        <v>-126182821000</v>
      </c>
      <c r="K60" s="5">
        <v>-112200741000</v>
      </c>
      <c r="L60" s="5">
        <v>-102961163000</v>
      </c>
      <c r="M60" s="5">
        <v>-92072194000</v>
      </c>
      <c r="N60" s="5">
        <v>-89620934000</v>
      </c>
      <c r="O60" s="5">
        <v>-72296069000</v>
      </c>
      <c r="P60" s="5">
        <v>-51932928000</v>
      </c>
      <c r="Q60" s="5">
        <v>-62076485000</v>
      </c>
      <c r="R60" s="5">
        <v>-58352724000</v>
      </c>
      <c r="S60" s="5">
        <v>-58681462000</v>
      </c>
      <c r="T60" s="5">
        <v>-62293564000</v>
      </c>
      <c r="U60" s="5">
        <v>-57924811000</v>
      </c>
      <c r="V60" s="5">
        <v>-50818238000</v>
      </c>
      <c r="W60" s="5">
        <v>-41911149000</v>
      </c>
      <c r="X60" s="5">
        <v>-39185437000</v>
      </c>
      <c r="Y60" s="5">
        <v>-27356493000</v>
      </c>
      <c r="Z60" s="5">
        <v>-24325350000</v>
      </c>
      <c r="AA60" s="2">
        <v>-19896124000</v>
      </c>
      <c r="AB60" s="2">
        <v>-16746832000</v>
      </c>
    </row>
    <row r="61" spans="2:28" ht="15.5" x14ac:dyDescent="0.35">
      <c r="C61" t="s">
        <v>86</v>
      </c>
      <c r="D61" s="5">
        <v>7158322000</v>
      </c>
      <c r="E61" s="5">
        <v>-2784439000</v>
      </c>
      <c r="F61" s="5">
        <v>8804339000</v>
      </c>
      <c r="G61" s="5">
        <v>5751172000</v>
      </c>
      <c r="I61" s="5">
        <v>8543646000</v>
      </c>
      <c r="J61" s="5">
        <v>-4589199000</v>
      </c>
      <c r="K61" s="5">
        <v>62110124000</v>
      </c>
      <c r="L61" s="5">
        <v>57405285000</v>
      </c>
      <c r="M61" s="5">
        <v>8763625000</v>
      </c>
      <c r="N61" s="5">
        <v>-621356000</v>
      </c>
      <c r="O61" s="5">
        <v>5096411000</v>
      </c>
      <c r="P61" s="5">
        <v>-193211323000</v>
      </c>
      <c r="Q61" s="5">
        <v>8411286000</v>
      </c>
      <c r="R61" s="5">
        <v>8810440000</v>
      </c>
      <c r="S61" s="5">
        <v>6111292000</v>
      </c>
      <c r="T61" s="5">
        <v>57690547000</v>
      </c>
      <c r="U61" s="5">
        <v>68585468000</v>
      </c>
      <c r="V61" s="5">
        <v>44022709000</v>
      </c>
      <c r="W61" s="5">
        <v>36038639000</v>
      </c>
      <c r="X61" s="5">
        <v>37995009000</v>
      </c>
      <c r="Y61" s="5">
        <v>23970504000</v>
      </c>
      <c r="Z61" s="5">
        <v>19465707000</v>
      </c>
      <c r="AA61" s="2">
        <v>10456497000</v>
      </c>
      <c r="AB61" s="2">
        <v>4368481000</v>
      </c>
    </row>
    <row r="62" spans="2:28" ht="15.5" x14ac:dyDescent="0.35">
      <c r="C62" t="s">
        <v>87</v>
      </c>
      <c r="J62" s="5">
        <v>-447074000</v>
      </c>
      <c r="K62" s="5">
        <v>-875327000</v>
      </c>
      <c r="L62" s="5">
        <v>-2066803000</v>
      </c>
      <c r="M62" s="5">
        <v>-590180000</v>
      </c>
      <c r="N62" s="5">
        <v>-949389000</v>
      </c>
      <c r="O62" s="5">
        <v>-1286661000</v>
      </c>
      <c r="P62" s="5">
        <v>-82752000</v>
      </c>
      <c r="Q62" s="5">
        <v>1918649000</v>
      </c>
      <c r="R62" s="5">
        <v>497335000</v>
      </c>
      <c r="S62" s="5">
        <v>-19399000</v>
      </c>
      <c r="T62" s="5">
        <v>-25968267000</v>
      </c>
      <c r="U62" s="5">
        <v>-22484747000</v>
      </c>
      <c r="V62" s="5">
        <v>405778000</v>
      </c>
      <c r="W62" s="5">
        <v>-3359029000</v>
      </c>
      <c r="X62" s="5">
        <v>-2679023000</v>
      </c>
      <c r="Y62" s="5">
        <v>-601704000</v>
      </c>
      <c r="Z62" s="5">
        <v>-1873717000</v>
      </c>
      <c r="AA62" s="2">
        <v>-907715000</v>
      </c>
      <c r="AB62" s="2">
        <v>-607464000</v>
      </c>
    </row>
    <row r="63" spans="2:28" ht="15.5" x14ac:dyDescent="0.35">
      <c r="C63" t="s">
        <v>92</v>
      </c>
      <c r="P63" s="5">
        <v>1515295000</v>
      </c>
      <c r="Q63" s="5">
        <v>3156072000</v>
      </c>
      <c r="R63" s="5">
        <v>1090982000</v>
      </c>
      <c r="S63" s="5">
        <v>1225181000</v>
      </c>
      <c r="T63" s="5">
        <v>1232125000</v>
      </c>
      <c r="U63" s="5">
        <v>1078391000</v>
      </c>
      <c r="V63" s="5">
        <v>862921000</v>
      </c>
      <c r="W63" s="5">
        <v>-41282000</v>
      </c>
      <c r="X63" s="5">
        <v>87556000</v>
      </c>
    </row>
    <row r="64" spans="2:28" ht="15.5" x14ac:dyDescent="0.35">
      <c r="C64" t="s">
        <v>94</v>
      </c>
      <c r="J64" s="5">
        <v>-447074000</v>
      </c>
      <c r="K64" s="5">
        <v>-875327000</v>
      </c>
      <c r="L64" s="5">
        <v>-2066803000</v>
      </c>
      <c r="M64" s="5">
        <v>-590180000</v>
      </c>
      <c r="N64" s="5">
        <v>-949389000</v>
      </c>
      <c r="O64" s="5">
        <v>-1286661000</v>
      </c>
      <c r="P64" s="5">
        <v>-82752000</v>
      </c>
      <c r="Q64" s="5">
        <v>1918649000</v>
      </c>
      <c r="R64" s="5">
        <v>497335000</v>
      </c>
      <c r="S64" s="5">
        <v>-19399000</v>
      </c>
      <c r="T64" s="5">
        <v>-25968267000</v>
      </c>
      <c r="U64" s="5">
        <v>-22484747000</v>
      </c>
      <c r="V64" s="5">
        <v>405778000</v>
      </c>
      <c r="W64" s="5">
        <v>-3359029000</v>
      </c>
      <c r="X64" s="5">
        <v>-2679023000</v>
      </c>
      <c r="Y64" s="5">
        <v>-601704000</v>
      </c>
      <c r="Z64" s="5">
        <v>-1873717000</v>
      </c>
      <c r="AA64" s="2">
        <v>-907715000</v>
      </c>
      <c r="AB64" s="2">
        <v>-607464000</v>
      </c>
    </row>
    <row r="65" spans="2:28" ht="15.5" x14ac:dyDescent="0.35">
      <c r="C65" t="s">
        <v>29</v>
      </c>
      <c r="D65" s="5">
        <v>7158322000</v>
      </c>
      <c r="E65" s="5">
        <v>-2784439000</v>
      </c>
      <c r="F65" s="5">
        <v>8804339000</v>
      </c>
      <c r="G65" s="5">
        <v>5751172000</v>
      </c>
      <c r="I65" s="5">
        <v>8543646000</v>
      </c>
      <c r="J65" s="5">
        <v>-5036273000</v>
      </c>
      <c r="K65" s="5">
        <v>61234797000</v>
      </c>
      <c r="L65" s="5">
        <v>55338482000</v>
      </c>
      <c r="M65" s="5">
        <v>8173445000</v>
      </c>
      <c r="N65" s="5">
        <v>-1570745000</v>
      </c>
      <c r="O65" s="5">
        <v>3809750000</v>
      </c>
      <c r="P65" s="5">
        <v>-193294075000</v>
      </c>
      <c r="Q65" s="5">
        <v>10329935000</v>
      </c>
      <c r="R65" s="5">
        <v>9307775000</v>
      </c>
      <c r="S65" s="5">
        <v>6091893000</v>
      </c>
      <c r="T65" s="5">
        <v>31722280000</v>
      </c>
      <c r="U65" s="5">
        <v>46100721000</v>
      </c>
      <c r="V65" s="5">
        <v>44428487000</v>
      </c>
      <c r="W65" s="5">
        <v>32679610000</v>
      </c>
      <c r="X65" s="5">
        <v>35315986000</v>
      </c>
      <c r="Y65" s="5">
        <v>23368800000</v>
      </c>
      <c r="Z65" s="5">
        <v>17591990000</v>
      </c>
      <c r="AA65" s="2">
        <v>9548782000</v>
      </c>
      <c r="AB65" s="2">
        <v>3761017000</v>
      </c>
    </row>
    <row r="66" spans="2:28" ht="15.5" x14ac:dyDescent="0.35">
      <c r="C66" t="s">
        <v>28</v>
      </c>
      <c r="D66" s="5">
        <v>-1020759000</v>
      </c>
      <c r="E66" s="5">
        <v>-935192000</v>
      </c>
      <c r="F66" s="5">
        <v>-3890967000</v>
      </c>
      <c r="G66" s="5">
        <v>-80571000</v>
      </c>
      <c r="I66" s="5">
        <v>-5651007000</v>
      </c>
      <c r="J66" s="5">
        <v>2880608000</v>
      </c>
      <c r="K66" s="5">
        <v>-84969000</v>
      </c>
      <c r="L66" s="5">
        <v>6707306000</v>
      </c>
      <c r="M66" s="5">
        <v>-15939367000</v>
      </c>
      <c r="N66" s="5">
        <v>4565863000</v>
      </c>
      <c r="O66" s="5">
        <v>-2038066000</v>
      </c>
      <c r="P66" s="5">
        <v>535169000</v>
      </c>
      <c r="Q66" s="5">
        <v>-2777720000</v>
      </c>
      <c r="R66" s="5">
        <v>-2841364000</v>
      </c>
      <c r="S66" s="5">
        <v>-3672549000</v>
      </c>
      <c r="T66" s="5">
        <v>-7642599000</v>
      </c>
      <c r="U66" s="5">
        <v>-11545831000</v>
      </c>
      <c r="V66" s="5">
        <v>-11339164000</v>
      </c>
      <c r="W66" s="5">
        <v>-8027085000</v>
      </c>
      <c r="X66" s="5">
        <v>-9403581000</v>
      </c>
      <c r="Y66" s="5">
        <v>-7145378000</v>
      </c>
      <c r="Z66" s="5">
        <v>-5663050000</v>
      </c>
      <c r="AA66" s="2">
        <v>-3061706000</v>
      </c>
      <c r="AB66" s="2">
        <v>-1845331000</v>
      </c>
    </row>
    <row r="67" spans="2:28" ht="15.5" x14ac:dyDescent="0.35">
      <c r="C67" t="s">
        <v>321</v>
      </c>
      <c r="D67" s="5">
        <v>935192000</v>
      </c>
      <c r="E67" s="5">
        <v>-935192000</v>
      </c>
      <c r="F67" s="5">
        <v>-5124955000</v>
      </c>
      <c r="I67" s="5">
        <v>-5124955000</v>
      </c>
      <c r="O67" s="5">
        <v>-2486286000</v>
      </c>
      <c r="Q67" s="5">
        <v>-3048419000</v>
      </c>
      <c r="R67" s="5">
        <v>-3979769000</v>
      </c>
      <c r="S67" s="5">
        <v>-4717084000</v>
      </c>
      <c r="T67" s="5">
        <v>-9032813000</v>
      </c>
      <c r="U67" s="5">
        <v>-11101517000</v>
      </c>
      <c r="V67" s="5">
        <v>-9773764000</v>
      </c>
      <c r="W67" s="5">
        <v>-9721679000</v>
      </c>
      <c r="X67" s="5">
        <v>-11081328000</v>
      </c>
      <c r="Y67" s="5">
        <v>-5554763000</v>
      </c>
      <c r="Z67" s="5">
        <v>-5453213000</v>
      </c>
      <c r="AA67" s="2">
        <v>-3317575000</v>
      </c>
      <c r="AB67" s="2">
        <v>-2731109000</v>
      </c>
    </row>
    <row r="68" spans="2:28" ht="15.5" x14ac:dyDescent="0.35">
      <c r="C68" t="s">
        <v>322</v>
      </c>
      <c r="D68" s="5">
        <v>-1955951000</v>
      </c>
      <c r="F68" s="5">
        <v>1233988000</v>
      </c>
      <c r="G68" s="5">
        <v>-80571000</v>
      </c>
      <c r="I68" s="5">
        <v>-526052000</v>
      </c>
      <c r="J68" s="5">
        <v>2880608000</v>
      </c>
      <c r="K68" s="5">
        <v>-84969000</v>
      </c>
      <c r="L68" s="5">
        <v>6707306000</v>
      </c>
      <c r="M68" s="5">
        <v>-15939367000</v>
      </c>
      <c r="N68" s="5">
        <v>4565863000</v>
      </c>
      <c r="O68" s="5">
        <v>448220000</v>
      </c>
      <c r="P68" s="5">
        <v>535169000</v>
      </c>
      <c r="Q68" s="5">
        <v>270699000</v>
      </c>
      <c r="R68" s="5">
        <v>1138405000</v>
      </c>
      <c r="S68" s="5">
        <v>1044535000</v>
      </c>
      <c r="T68" s="5">
        <v>1390214000</v>
      </c>
      <c r="U68" s="5">
        <v>-444314000</v>
      </c>
      <c r="V68" s="5">
        <v>-1565400000</v>
      </c>
      <c r="W68" s="5">
        <v>1694594000</v>
      </c>
      <c r="X68" s="5">
        <v>1677747000</v>
      </c>
      <c r="Y68" s="5">
        <v>-1590615000</v>
      </c>
      <c r="Z68" s="5">
        <v>-209837000</v>
      </c>
      <c r="AA68" s="2">
        <v>255869000</v>
      </c>
      <c r="AB68" s="2">
        <v>885778000</v>
      </c>
    </row>
    <row r="69" spans="2:28" ht="15.5" x14ac:dyDescent="0.35">
      <c r="C69" t="s">
        <v>323</v>
      </c>
      <c r="D69" s="5">
        <v>-1020759000</v>
      </c>
      <c r="E69" s="5">
        <v>-935192000</v>
      </c>
      <c r="F69" s="5">
        <v>-3890967000</v>
      </c>
      <c r="G69" s="5">
        <v>-80571000</v>
      </c>
      <c r="I69" s="5">
        <v>-5651007000</v>
      </c>
      <c r="J69" s="5">
        <v>2880608000</v>
      </c>
      <c r="K69" s="5">
        <v>-84969000</v>
      </c>
      <c r="L69" s="5">
        <v>6707306000</v>
      </c>
      <c r="M69" s="5">
        <v>-15939367000</v>
      </c>
      <c r="N69" s="5">
        <v>4565863000</v>
      </c>
      <c r="O69" s="5">
        <v>-2038066000</v>
      </c>
      <c r="P69" s="5">
        <v>535169000</v>
      </c>
      <c r="Q69" s="5">
        <v>-2777720000</v>
      </c>
      <c r="R69" s="5">
        <v>-2841364000</v>
      </c>
      <c r="S69" s="5">
        <v>-3672549000</v>
      </c>
      <c r="T69" s="5">
        <v>-7642599000</v>
      </c>
      <c r="U69" s="5">
        <v>-11545831000</v>
      </c>
      <c r="V69" s="5">
        <v>-11339164000</v>
      </c>
      <c r="W69" s="5">
        <v>-8027085000</v>
      </c>
      <c r="X69" s="5">
        <v>-9403581000</v>
      </c>
      <c r="Y69" s="5">
        <v>-7145378000</v>
      </c>
      <c r="Z69" s="5">
        <v>-5663050000</v>
      </c>
      <c r="AA69" s="2">
        <v>-3061706000</v>
      </c>
      <c r="AB69" s="2">
        <v>-1845331000</v>
      </c>
    </row>
    <row r="70" spans="2:28" ht="15.5" x14ac:dyDescent="0.35">
      <c r="C70" t="s">
        <v>97</v>
      </c>
      <c r="D70" s="5">
        <v>6137563000</v>
      </c>
      <c r="E70" s="5">
        <v>-3719631000</v>
      </c>
      <c r="F70" s="5">
        <v>4913372000</v>
      </c>
      <c r="G70" s="5">
        <v>5670601000</v>
      </c>
      <c r="I70" s="5">
        <v>2892639000</v>
      </c>
      <c r="J70" s="5">
        <v>-2155665000</v>
      </c>
      <c r="K70" s="5">
        <v>61149828000</v>
      </c>
      <c r="L70" s="5">
        <v>62045788000</v>
      </c>
      <c r="M70" s="5">
        <v>-7765922000</v>
      </c>
      <c r="N70" s="5">
        <v>2995118000</v>
      </c>
      <c r="O70" s="5">
        <v>1771684000</v>
      </c>
      <c r="P70" s="5">
        <v>-192758906000</v>
      </c>
      <c r="Q70" s="5">
        <v>7552215000</v>
      </c>
      <c r="R70" s="5">
        <v>6466411000</v>
      </c>
      <c r="S70" s="5">
        <v>2419344000</v>
      </c>
      <c r="T70" s="5">
        <v>24079681000</v>
      </c>
      <c r="U70" s="5">
        <v>34554890000</v>
      </c>
      <c r="V70" s="5">
        <v>33089323000</v>
      </c>
      <c r="W70" s="5">
        <v>24652525000</v>
      </c>
      <c r="X70" s="5">
        <v>25912405000</v>
      </c>
      <c r="Y70" s="5">
        <v>16223422000</v>
      </c>
      <c r="Z70" s="5">
        <v>11928940000</v>
      </c>
      <c r="AA70" s="2">
        <v>6487076000</v>
      </c>
      <c r="AB70" s="2">
        <v>1915686000</v>
      </c>
    </row>
    <row r="71" spans="2:28" ht="15.5" x14ac:dyDescent="0.35">
      <c r="C71" t="s">
        <v>98</v>
      </c>
      <c r="D71" s="5">
        <v>441982000</v>
      </c>
      <c r="E71" s="5">
        <v>-231196000</v>
      </c>
      <c r="F71" s="5">
        <v>-1424987000</v>
      </c>
      <c r="G71" s="5">
        <v>-994773000</v>
      </c>
      <c r="I71" s="5">
        <v>-2876992000</v>
      </c>
      <c r="J71" s="5">
        <v>-4333106000</v>
      </c>
      <c r="K71" s="5">
        <v>-562683000</v>
      </c>
      <c r="L71" s="5">
        <v>2607207000</v>
      </c>
      <c r="M71" s="5">
        <v>1113386000</v>
      </c>
      <c r="N71" s="5">
        <v>348240000</v>
      </c>
      <c r="O71" s="5">
        <v>-1678953000</v>
      </c>
      <c r="P71" s="5">
        <v>-388944000</v>
      </c>
      <c r="Q71" s="5">
        <v>-1179218000</v>
      </c>
      <c r="R71" s="5">
        <v>-4073341000</v>
      </c>
      <c r="S71" s="5">
        <v>-1079165000</v>
      </c>
      <c r="T71" s="5">
        <v>-870039000</v>
      </c>
      <c r="U71" s="5">
        <v>2632064000</v>
      </c>
    </row>
    <row r="72" spans="2:28" ht="15.5" x14ac:dyDescent="0.35">
      <c r="C72" t="s">
        <v>99</v>
      </c>
      <c r="D72" s="5">
        <v>6579545000</v>
      </c>
      <c r="E72" s="5">
        <v>-3950827000</v>
      </c>
      <c r="F72" s="5">
        <v>3488385000</v>
      </c>
      <c r="G72" s="5">
        <v>4675828000</v>
      </c>
      <c r="I72" s="5">
        <v>15647000</v>
      </c>
      <c r="J72" s="5">
        <v>-6488771000</v>
      </c>
      <c r="K72" s="5">
        <v>60587145000</v>
      </c>
      <c r="L72" s="5">
        <v>64652995000</v>
      </c>
      <c r="M72" s="5">
        <v>-6652536000</v>
      </c>
      <c r="N72" s="5">
        <v>3343358000</v>
      </c>
      <c r="O72" s="5">
        <v>92731000</v>
      </c>
      <c r="P72" s="5">
        <v>-193147850000</v>
      </c>
      <c r="Q72" s="5">
        <v>6372997000</v>
      </c>
      <c r="R72" s="5">
        <v>2393070000</v>
      </c>
      <c r="S72" s="5">
        <v>1340179000</v>
      </c>
      <c r="T72" s="5">
        <v>23209642000</v>
      </c>
      <c r="U72" s="5">
        <v>37186954000</v>
      </c>
      <c r="V72" s="5">
        <v>33089323000</v>
      </c>
      <c r="W72" s="5">
        <v>24652525000</v>
      </c>
    </row>
    <row r="73" spans="2:28" ht="15.5" x14ac:dyDescent="0.35">
      <c r="C73" t="s">
        <v>100</v>
      </c>
      <c r="D73" s="5">
        <v>6137563000</v>
      </c>
      <c r="E73" s="5">
        <v>-3719631000</v>
      </c>
      <c r="F73" s="5">
        <v>4913372000</v>
      </c>
      <c r="G73" s="5">
        <v>5670601000</v>
      </c>
      <c r="I73" s="5">
        <v>2892639000</v>
      </c>
      <c r="J73" s="5">
        <v>-2155665000</v>
      </c>
      <c r="K73" s="5">
        <v>61149828000</v>
      </c>
      <c r="L73" s="5">
        <v>62045788000</v>
      </c>
      <c r="M73" s="5">
        <v>-7765922000</v>
      </c>
      <c r="N73" s="5">
        <v>2995118000</v>
      </c>
      <c r="O73" s="5">
        <v>1771684000</v>
      </c>
      <c r="P73" s="5">
        <v>-192758906000</v>
      </c>
      <c r="Q73" s="5">
        <v>7552215000</v>
      </c>
      <c r="R73" s="5">
        <v>6466411000</v>
      </c>
      <c r="S73" s="5">
        <v>2419344000</v>
      </c>
      <c r="T73" s="5">
        <v>24079681000</v>
      </c>
      <c r="U73" s="5">
        <v>34554890000</v>
      </c>
      <c r="V73" s="5">
        <v>33089323000</v>
      </c>
      <c r="W73" s="5">
        <v>24652525000</v>
      </c>
      <c r="X73" s="5">
        <v>25912405000</v>
      </c>
      <c r="Y73" s="5">
        <v>16223422000</v>
      </c>
      <c r="Z73" s="5">
        <v>11928940000</v>
      </c>
      <c r="AA73" s="2">
        <v>6487076000</v>
      </c>
      <c r="AB73" s="2">
        <v>1915686000</v>
      </c>
    </row>
    <row r="74" spans="2:28" ht="15.5" x14ac:dyDescent="0.35">
      <c r="C74" t="s">
        <v>8</v>
      </c>
      <c r="D74" s="5">
        <v>6579545000</v>
      </c>
      <c r="E74" s="5">
        <v>-3950827000</v>
      </c>
      <c r="F74" s="5">
        <v>3488385000</v>
      </c>
      <c r="G74" s="5">
        <v>4675828000</v>
      </c>
      <c r="I74" s="5">
        <v>15647000</v>
      </c>
      <c r="J74" s="5">
        <v>-6488771000</v>
      </c>
      <c r="K74" s="5">
        <v>60587145000</v>
      </c>
      <c r="L74" s="5">
        <v>64652995000</v>
      </c>
      <c r="M74" s="5">
        <v>-6652536000</v>
      </c>
      <c r="N74" s="5">
        <v>3343358000</v>
      </c>
      <c r="O74" s="5">
        <v>92731000</v>
      </c>
      <c r="P74" s="5">
        <v>-193147850000</v>
      </c>
      <c r="Q74" s="5">
        <v>6372997000</v>
      </c>
      <c r="R74" s="5">
        <v>2393070000</v>
      </c>
      <c r="S74" s="5">
        <v>1340179000</v>
      </c>
      <c r="T74" s="5">
        <v>23209642000</v>
      </c>
      <c r="U74" s="5">
        <v>37186954000</v>
      </c>
      <c r="V74" s="5">
        <v>33089323000</v>
      </c>
      <c r="W74" s="5">
        <v>24652525000</v>
      </c>
    </row>
    <row r="75" spans="2:28" ht="15.5" x14ac:dyDescent="0.35">
      <c r="C75" t="s">
        <v>101</v>
      </c>
    </row>
    <row r="76" spans="2:28" ht="15.5" x14ac:dyDescent="0.35">
      <c r="C76" t="s">
        <v>102</v>
      </c>
      <c r="D76" s="5">
        <v>6137563000</v>
      </c>
      <c r="E76" s="5">
        <v>-3719631000</v>
      </c>
      <c r="F76" s="5">
        <v>4913372000</v>
      </c>
      <c r="G76" s="5">
        <v>5670601000</v>
      </c>
      <c r="I76" s="5">
        <v>2892639000</v>
      </c>
      <c r="J76" s="5">
        <v>-2155665000</v>
      </c>
      <c r="K76" s="5">
        <v>61149828000</v>
      </c>
      <c r="L76" s="5">
        <v>62045788000</v>
      </c>
      <c r="M76" s="5">
        <v>-7765922000</v>
      </c>
      <c r="N76" s="5">
        <v>2995118000</v>
      </c>
      <c r="O76" s="5">
        <v>1771684000</v>
      </c>
      <c r="P76" s="5">
        <v>-192758906000</v>
      </c>
      <c r="Q76" s="5">
        <v>7552215000</v>
      </c>
      <c r="R76" s="5">
        <v>6466411000</v>
      </c>
      <c r="S76" s="5">
        <v>2419344000</v>
      </c>
      <c r="T76" s="5">
        <v>24079681000</v>
      </c>
      <c r="U76" s="5">
        <v>34554890000</v>
      </c>
      <c r="V76" s="5">
        <v>33089323000</v>
      </c>
      <c r="W76" s="5">
        <v>24652525000</v>
      </c>
      <c r="X76" s="5">
        <v>25912405000</v>
      </c>
      <c r="Y76" s="5">
        <v>16223422000</v>
      </c>
      <c r="Z76" s="5">
        <v>11928940000</v>
      </c>
      <c r="AA76" s="2">
        <v>6487076000</v>
      </c>
      <c r="AB76" s="2">
        <v>1915686000</v>
      </c>
    </row>
    <row r="77" spans="2:28" ht="15.5" x14ac:dyDescent="0.35">
      <c r="C77" t="s">
        <v>103</v>
      </c>
      <c r="D77" s="5">
        <v>6579545000</v>
      </c>
      <c r="E77" s="5">
        <v>-3950827000</v>
      </c>
      <c r="F77" s="5">
        <v>3488385000</v>
      </c>
      <c r="G77" s="5">
        <v>4675828000</v>
      </c>
      <c r="I77" s="5">
        <v>15647000</v>
      </c>
      <c r="J77" s="5">
        <v>-6488771000</v>
      </c>
      <c r="K77" s="5">
        <v>60587145000</v>
      </c>
      <c r="L77" s="5">
        <v>64652995000</v>
      </c>
      <c r="M77" s="5">
        <v>-6652536000</v>
      </c>
      <c r="N77" s="5">
        <v>3343358000</v>
      </c>
      <c r="O77" s="5">
        <v>92731000</v>
      </c>
      <c r="P77" s="5">
        <v>-193147850000</v>
      </c>
      <c r="Q77" s="5">
        <v>6372997000</v>
      </c>
      <c r="R77" s="5">
        <v>2393070000</v>
      </c>
      <c r="S77" s="5">
        <v>1340179000</v>
      </c>
      <c r="T77" s="5">
        <v>23209642000</v>
      </c>
      <c r="U77" s="5">
        <v>37186954000</v>
      </c>
      <c r="V77" s="5">
        <v>33089323000</v>
      </c>
      <c r="W77" s="5">
        <v>24652525000</v>
      </c>
    </row>
    <row r="78" spans="2:28" ht="15.5" x14ac:dyDescent="0.35">
      <c r="C78" t="s">
        <v>104</v>
      </c>
      <c r="D78" s="5">
        <v>6579545000</v>
      </c>
      <c r="E78" s="5">
        <v>-3950827000</v>
      </c>
      <c r="F78" s="5">
        <v>3488385000</v>
      </c>
      <c r="G78" s="5">
        <v>4675828000</v>
      </c>
      <c r="I78" s="5">
        <v>15647000</v>
      </c>
      <c r="J78" s="5">
        <v>-6488771000</v>
      </c>
      <c r="K78" s="5">
        <v>60587145000</v>
      </c>
      <c r="L78" s="5">
        <v>64652995000</v>
      </c>
      <c r="M78" s="5">
        <v>-6652536000</v>
      </c>
      <c r="N78" s="5">
        <v>3343358000</v>
      </c>
      <c r="O78" s="5">
        <v>92731000</v>
      </c>
      <c r="P78" s="5">
        <v>-193147850000</v>
      </c>
      <c r="Q78" s="5">
        <v>6372997000</v>
      </c>
      <c r="R78" s="5">
        <v>2393070000</v>
      </c>
      <c r="S78" s="5">
        <v>1340179000</v>
      </c>
      <c r="T78" s="5">
        <v>23209642000</v>
      </c>
      <c r="U78" s="5">
        <v>37186954000</v>
      </c>
      <c r="V78" s="5">
        <v>33089323000</v>
      </c>
      <c r="W78" s="5">
        <v>24652525000</v>
      </c>
    </row>
    <row r="80" spans="2:28" ht="15.5" x14ac:dyDescent="0.35">
      <c r="B80" t="s">
        <v>105</v>
      </c>
      <c r="C80" t="s">
        <v>106</v>
      </c>
    </row>
    <row r="81" spans="3:28" ht="15.5" x14ac:dyDescent="0.35">
      <c r="C81" t="s">
        <v>20</v>
      </c>
      <c r="S81" s="5">
        <v>9372552000</v>
      </c>
    </row>
    <row r="82" spans="3:28" ht="15.5" x14ac:dyDescent="0.35">
      <c r="C82" t="s">
        <v>111</v>
      </c>
      <c r="D82" s="5">
        <v>3933389000</v>
      </c>
      <c r="E82" s="5">
        <v>3056861000</v>
      </c>
      <c r="F82" s="5">
        <v>3866897000</v>
      </c>
      <c r="G82" s="5">
        <v>4252148000</v>
      </c>
      <c r="I82" s="5">
        <v>3866897000</v>
      </c>
      <c r="J82" s="5">
        <v>937028000</v>
      </c>
      <c r="K82" s="5">
        <v>3301360000</v>
      </c>
      <c r="L82" s="5">
        <v>2182874000</v>
      </c>
      <c r="M82" s="5">
        <v>722366000</v>
      </c>
      <c r="N82" s="5">
        <v>2150490000</v>
      </c>
      <c r="O82" s="5">
        <v>2212768000</v>
      </c>
      <c r="P82" s="5">
        <v>3085285000</v>
      </c>
      <c r="Q82" s="5">
        <v>2054126000</v>
      </c>
      <c r="R82" s="5">
        <v>686784000</v>
      </c>
      <c r="S82" s="5">
        <v>427989000</v>
      </c>
      <c r="T82" s="5">
        <v>323295000</v>
      </c>
      <c r="U82" s="5">
        <v>710704000</v>
      </c>
      <c r="V82" s="5">
        <v>792653000</v>
      </c>
    </row>
    <row r="83" spans="3:28" ht="15.5" x14ac:dyDescent="0.35">
      <c r="C83" t="s">
        <v>110</v>
      </c>
      <c r="D83" s="5">
        <v>4871257000</v>
      </c>
      <c r="E83" s="5">
        <v>9647272000</v>
      </c>
      <c r="F83" s="5">
        <v>9355828000</v>
      </c>
      <c r="G83" s="5">
        <v>3993320000</v>
      </c>
      <c r="I83" s="5">
        <v>9355828000</v>
      </c>
      <c r="J83" s="5">
        <v>8424336000</v>
      </c>
      <c r="K83" s="5">
        <v>8601448000</v>
      </c>
      <c r="L83" s="5">
        <v>12186551000</v>
      </c>
      <c r="M83" s="5">
        <v>2838979000</v>
      </c>
      <c r="N83" s="5">
        <v>7413364000</v>
      </c>
      <c r="O83" s="5">
        <v>4629200000</v>
      </c>
      <c r="P83" s="5">
        <v>2914862000</v>
      </c>
      <c r="Q83" s="5">
        <v>5116253000</v>
      </c>
      <c r="R83" s="5">
        <v>10308431000</v>
      </c>
      <c r="S83" s="5">
        <v>10506473000</v>
      </c>
      <c r="T83" s="5">
        <v>11158369000</v>
      </c>
      <c r="U83" s="5">
        <v>11847169000</v>
      </c>
      <c r="V83" s="5">
        <v>13012882000</v>
      </c>
    </row>
    <row r="84" spans="3:28" ht="15.5" x14ac:dyDescent="0.35">
      <c r="C84" t="s">
        <v>877</v>
      </c>
      <c r="D84" s="5">
        <v>43150089000</v>
      </c>
      <c r="E84" s="5">
        <v>69130709000</v>
      </c>
      <c r="F84" s="5">
        <v>73045257000</v>
      </c>
      <c r="G84" s="5">
        <v>52779095000</v>
      </c>
      <c r="I84" s="5">
        <v>73045257000</v>
      </c>
      <c r="J84" s="5">
        <v>40657700000</v>
      </c>
      <c r="K84" s="5">
        <v>50361202000</v>
      </c>
      <c r="L84" s="5">
        <v>102599736000</v>
      </c>
      <c r="M84" s="5">
        <v>95637916000</v>
      </c>
      <c r="N84" s="5">
        <v>131572773000</v>
      </c>
      <c r="O84" s="5">
        <v>102190248000</v>
      </c>
      <c r="P84" s="5">
        <v>5383538000</v>
      </c>
      <c r="Q84" s="5">
        <v>69251481000</v>
      </c>
      <c r="R84" s="5">
        <v>12818242000</v>
      </c>
      <c r="S84" s="5">
        <v>9372552000</v>
      </c>
      <c r="T84" s="5">
        <v>47132240000</v>
      </c>
      <c r="U84" s="5">
        <v>101621210000</v>
      </c>
      <c r="V84" s="5">
        <v>184118992000</v>
      </c>
      <c r="W84" s="5">
        <v>160341324000</v>
      </c>
      <c r="X84" s="5">
        <v>27831181000</v>
      </c>
      <c r="Y84" s="5">
        <v>4089389000</v>
      </c>
      <c r="Z84" s="5">
        <v>20798602000</v>
      </c>
      <c r="AA84" s="2">
        <v>4680451000</v>
      </c>
      <c r="AB84" s="2">
        <v>12147457000</v>
      </c>
    </row>
    <row r="85" spans="3:28" ht="15.5" x14ac:dyDescent="0.35">
      <c r="C85" t="s">
        <v>607</v>
      </c>
      <c r="D85" s="5">
        <v>1921386714000</v>
      </c>
      <c r="E85" s="5">
        <v>1936444223000</v>
      </c>
      <c r="F85" s="5">
        <v>1952687844000</v>
      </c>
      <c r="G85" s="5">
        <v>1935821191000</v>
      </c>
      <c r="I85" s="5">
        <v>1952687844000</v>
      </c>
      <c r="J85" s="5">
        <v>2081769148000</v>
      </c>
      <c r="K85" s="5">
        <v>1730181413000</v>
      </c>
      <c r="L85" s="5">
        <v>1438260924000</v>
      </c>
      <c r="M85" s="5">
        <v>1193675816000</v>
      </c>
      <c r="N85" s="5">
        <v>1098591483000</v>
      </c>
    </row>
    <row r="86" spans="3:28" ht="15.5" x14ac:dyDescent="0.35">
      <c r="C86" t="s">
        <v>85</v>
      </c>
      <c r="D86" s="5">
        <v>-6533718000</v>
      </c>
      <c r="E86" s="5">
        <v>-6975700000</v>
      </c>
      <c r="F86" s="5">
        <v>-6744504000</v>
      </c>
      <c r="G86" s="5">
        <v>-5319517000</v>
      </c>
      <c r="I86" s="5">
        <v>-6744504000</v>
      </c>
      <c r="J86" s="5">
        <v>-3867512000</v>
      </c>
      <c r="K86" s="5">
        <v>465594000</v>
      </c>
      <c r="L86" s="5">
        <v>1028277000</v>
      </c>
      <c r="M86" s="5">
        <v>-1578930000</v>
      </c>
      <c r="N86" s="5">
        <v>-2692316000</v>
      </c>
      <c r="O86" s="5">
        <v>-2596952000</v>
      </c>
      <c r="P86" s="5">
        <v>-917999000</v>
      </c>
      <c r="Q86" s="5">
        <v>-558526000</v>
      </c>
      <c r="R86" s="5">
        <v>620692000</v>
      </c>
      <c r="S86" s="5">
        <v>4694033000</v>
      </c>
      <c r="T86" s="5">
        <v>1762025000</v>
      </c>
      <c r="U86" s="5">
        <v>2632064000</v>
      </c>
    </row>
    <row r="87" spans="3:28" ht="15.5" x14ac:dyDescent="0.35">
      <c r="C87" t="s">
        <v>1079</v>
      </c>
      <c r="D87" s="5">
        <v>1921386714000</v>
      </c>
      <c r="E87" s="5">
        <v>1936444223000</v>
      </c>
      <c r="F87" s="5">
        <v>1952687844000</v>
      </c>
      <c r="G87" s="5">
        <v>1935821191000</v>
      </c>
      <c r="I87" s="5">
        <v>1952687844000</v>
      </c>
      <c r="J87" s="5">
        <v>2081769148000</v>
      </c>
      <c r="K87" s="5">
        <v>1730181413000</v>
      </c>
      <c r="L87" s="5">
        <v>1438260924000</v>
      </c>
      <c r="M87" s="5">
        <v>1193675816000</v>
      </c>
      <c r="N87" s="5">
        <v>1098591483000</v>
      </c>
      <c r="O87" s="5">
        <v>921169305000</v>
      </c>
      <c r="P87" s="5">
        <v>1223231171000</v>
      </c>
      <c r="Q87" s="5">
        <v>1404099934000</v>
      </c>
      <c r="R87" s="5">
        <v>1371278151000</v>
      </c>
      <c r="S87" s="5">
        <v>1255481296000</v>
      </c>
      <c r="T87" s="5">
        <v>1192379851000</v>
      </c>
      <c r="U87" s="5">
        <v>1083914156000</v>
      </c>
      <c r="V87" s="5">
        <v>1308039722000</v>
      </c>
      <c r="W87" s="5">
        <v>1216486254000</v>
      </c>
      <c r="X87" s="5">
        <v>841325108000</v>
      </c>
      <c r="Y87" s="5">
        <v>590346587000</v>
      </c>
      <c r="Z87" s="5">
        <v>527256778000</v>
      </c>
      <c r="AA87" s="2">
        <v>376254953000</v>
      </c>
      <c r="AB87" s="2">
        <v>82529762000</v>
      </c>
    </row>
    <row r="88" spans="3:28" ht="15.5" x14ac:dyDescent="0.35">
      <c r="C88" t="s">
        <v>608</v>
      </c>
    </row>
    <row r="89" spans="3:28" ht="15.5" x14ac:dyDescent="0.35">
      <c r="C89" t="s">
        <v>1080</v>
      </c>
      <c r="D89" s="5">
        <v>980943327000</v>
      </c>
      <c r="E89" s="5">
        <v>900103796000</v>
      </c>
      <c r="F89" s="5">
        <v>923538164000</v>
      </c>
      <c r="G89" s="5">
        <v>839828103000</v>
      </c>
      <c r="I89" s="5">
        <v>923538164000</v>
      </c>
      <c r="J89" s="5">
        <v>879800794000</v>
      </c>
      <c r="K89" s="5">
        <v>813258674000</v>
      </c>
      <c r="L89" s="5">
        <v>674828310000</v>
      </c>
      <c r="M89" s="5">
        <v>835778272000</v>
      </c>
      <c r="N89" s="5">
        <v>1211469908000</v>
      </c>
      <c r="O89" s="5">
        <v>1436683004000</v>
      </c>
      <c r="P89" s="5">
        <v>67530535000</v>
      </c>
      <c r="Q89" s="5">
        <v>115624919000</v>
      </c>
      <c r="R89" s="5">
        <v>234296940000</v>
      </c>
      <c r="S89" s="5">
        <v>492084391000</v>
      </c>
      <c r="T89" s="5">
        <v>786278640000</v>
      </c>
      <c r="U89" s="5">
        <v>809689770000</v>
      </c>
      <c r="V89" s="5">
        <v>371363629000</v>
      </c>
      <c r="W89" s="5">
        <v>46480627000</v>
      </c>
    </row>
    <row r="90" spans="3:28" ht="15.5" x14ac:dyDescent="0.35">
      <c r="C90" t="s">
        <v>1081</v>
      </c>
      <c r="P90" s="5">
        <v>45329107000</v>
      </c>
      <c r="Q90" s="5">
        <v>43985796000</v>
      </c>
      <c r="R90" s="5">
        <v>36154265000</v>
      </c>
      <c r="S90" s="5">
        <v>38271180000</v>
      </c>
      <c r="T90" s="5">
        <v>34981736000</v>
      </c>
      <c r="U90" s="5">
        <v>29619650000</v>
      </c>
      <c r="V90" s="5">
        <v>20909195000</v>
      </c>
      <c r="W90" s="5">
        <v>20046274000</v>
      </c>
      <c r="X90" s="5">
        <v>20087556000</v>
      </c>
    </row>
    <row r="91" spans="3:28" ht="15.5" x14ac:dyDescent="0.35">
      <c r="C91" t="s">
        <v>113</v>
      </c>
    </row>
    <row r="92" spans="3:28" ht="15.5" x14ac:dyDescent="0.35">
      <c r="C92" t="s">
        <v>390</v>
      </c>
      <c r="D92" s="5">
        <v>100132274000</v>
      </c>
      <c r="E92" s="5">
        <v>98348736000</v>
      </c>
      <c r="F92" s="5">
        <v>111032803000</v>
      </c>
      <c r="G92" s="5">
        <v>127256093000</v>
      </c>
      <c r="I92" s="5">
        <v>111032803000</v>
      </c>
      <c r="J92" s="5">
        <v>97225712000</v>
      </c>
      <c r="K92" s="5">
        <v>82478621000</v>
      </c>
      <c r="L92" s="5">
        <v>79059329000</v>
      </c>
      <c r="M92" s="5">
        <v>91741390000</v>
      </c>
      <c r="N92" s="5">
        <v>113584785000</v>
      </c>
      <c r="O92" s="5">
        <v>117076030000</v>
      </c>
      <c r="P92" s="5">
        <v>163136094000</v>
      </c>
      <c r="Q92" s="5">
        <v>29324514000</v>
      </c>
      <c r="R92" s="5">
        <v>35272359000</v>
      </c>
      <c r="S92" s="5">
        <v>3846752000</v>
      </c>
      <c r="T92" s="5">
        <v>2865106000</v>
      </c>
      <c r="U92" s="5">
        <v>2977098000</v>
      </c>
      <c r="V92" s="5">
        <v>2591073000</v>
      </c>
      <c r="W92" s="5">
        <v>1285086000</v>
      </c>
      <c r="X92" s="5">
        <v>1615247000</v>
      </c>
      <c r="Y92" s="5">
        <v>1842278000</v>
      </c>
      <c r="Z92" s="5">
        <v>2070826000</v>
      </c>
      <c r="AA92" s="2">
        <v>2406917000</v>
      </c>
      <c r="AB92" s="2">
        <v>6072310000</v>
      </c>
    </row>
    <row r="93" spans="3:28" ht="15.5" x14ac:dyDescent="0.35">
      <c r="C93" t="s">
        <v>119</v>
      </c>
      <c r="D93" s="5">
        <v>14028429000</v>
      </c>
      <c r="E93" s="5">
        <v>15173848000</v>
      </c>
      <c r="F93" s="5">
        <v>16043831000</v>
      </c>
      <c r="G93" s="5">
        <v>14407925000</v>
      </c>
      <c r="I93" s="5">
        <v>16043831000</v>
      </c>
      <c r="J93" s="5">
        <v>15758424000</v>
      </c>
      <c r="K93" s="5">
        <v>11655658000</v>
      </c>
      <c r="L93" s="5">
        <v>11581921000</v>
      </c>
      <c r="M93" s="5">
        <v>5609982000</v>
      </c>
      <c r="N93" s="5">
        <v>21863382000</v>
      </c>
      <c r="O93" s="5">
        <v>9383062000</v>
      </c>
      <c r="P93" s="5">
        <v>7326281000</v>
      </c>
      <c r="Q93" s="5">
        <v>6728614000</v>
      </c>
      <c r="R93" s="5">
        <v>6256356000</v>
      </c>
      <c r="S93" s="5">
        <v>4829468000</v>
      </c>
      <c r="T93" s="5">
        <v>4075317000</v>
      </c>
      <c r="U93" s="5">
        <v>2685103000</v>
      </c>
      <c r="V93" s="5">
        <v>3129417000</v>
      </c>
      <c r="W93" s="5">
        <v>4694817000</v>
      </c>
      <c r="X93" s="5">
        <v>3000223000</v>
      </c>
      <c r="Y93" s="5">
        <v>1322476000</v>
      </c>
      <c r="Z93" s="5">
        <v>2913092000</v>
      </c>
      <c r="AA93" s="2">
        <v>3122929000</v>
      </c>
      <c r="AB93" s="2">
        <v>2867060000</v>
      </c>
    </row>
    <row r="94" spans="3:28" ht="15.5" x14ac:dyDescent="0.35">
      <c r="C94" t="s">
        <v>121</v>
      </c>
      <c r="D94" s="5">
        <v>39138968000</v>
      </c>
      <c r="E94" s="5">
        <v>40845806000</v>
      </c>
      <c r="F94" s="5">
        <v>42041405000</v>
      </c>
      <c r="G94" s="5">
        <v>42517041000</v>
      </c>
      <c r="I94" s="5">
        <v>42041405000</v>
      </c>
      <c r="J94" s="5">
        <v>48322103000</v>
      </c>
      <c r="K94" s="5">
        <v>51804948000</v>
      </c>
      <c r="L94" s="5">
        <v>53032718000</v>
      </c>
      <c r="M94" s="5">
        <v>39824601000</v>
      </c>
      <c r="N94" s="5">
        <v>39531943000</v>
      </c>
      <c r="O94" s="5">
        <v>42435986000</v>
      </c>
      <c r="W94" s="5">
        <v>26496888000</v>
      </c>
      <c r="X94" s="5">
        <v>22473675000</v>
      </c>
      <c r="Y94" s="5">
        <v>12589429000</v>
      </c>
      <c r="Z94" s="5">
        <v>12469171000</v>
      </c>
      <c r="AA94" s="2">
        <v>14210956000</v>
      </c>
      <c r="AB94" s="2">
        <v>12196919000</v>
      </c>
    </row>
    <row r="95" spans="3:28" ht="15.5" x14ac:dyDescent="0.35">
      <c r="C95" t="s">
        <v>1082</v>
      </c>
      <c r="D95" s="5">
        <v>39138968000</v>
      </c>
      <c r="E95" s="5">
        <v>40845806000</v>
      </c>
      <c r="F95" s="5">
        <v>42041405000</v>
      </c>
      <c r="G95" s="5">
        <v>42517041000</v>
      </c>
      <c r="I95" s="5">
        <v>42041405000</v>
      </c>
      <c r="J95" s="5">
        <v>48322103000</v>
      </c>
      <c r="K95" s="5">
        <v>51804948000</v>
      </c>
      <c r="L95" s="5">
        <v>53032718000</v>
      </c>
      <c r="M95" s="5">
        <v>39824601000</v>
      </c>
      <c r="N95" s="5">
        <v>39531943000</v>
      </c>
      <c r="O95" s="5">
        <v>42435986000</v>
      </c>
      <c r="P95" s="5">
        <v>27406475000</v>
      </c>
      <c r="Q95" s="5">
        <v>31953881000</v>
      </c>
      <c r="R95" s="5">
        <v>34207876000</v>
      </c>
      <c r="S95" s="5">
        <v>38517606000</v>
      </c>
      <c r="T95" s="5">
        <v>31038298000</v>
      </c>
      <c r="U95" s="5">
        <v>36995997000</v>
      </c>
      <c r="V95" s="5">
        <v>35752937000</v>
      </c>
      <c r="W95" s="5">
        <v>26496888000</v>
      </c>
      <c r="X95" s="5">
        <v>22473675000</v>
      </c>
      <c r="Y95" s="5">
        <v>12589429000</v>
      </c>
      <c r="Z95" s="5">
        <v>12469171000</v>
      </c>
      <c r="AA95" s="2">
        <v>14210956000</v>
      </c>
      <c r="AB95" s="2">
        <v>12196919000</v>
      </c>
    </row>
    <row r="96" spans="3:28" ht="15.5" x14ac:dyDescent="0.35">
      <c r="C96" t="s">
        <v>224</v>
      </c>
    </row>
    <row r="97" spans="3:28" ht="15.5" x14ac:dyDescent="0.35">
      <c r="C97" t="s">
        <v>127</v>
      </c>
      <c r="D97" s="5">
        <v>3146301665000</v>
      </c>
      <c r="E97" s="5">
        <v>3102019653000</v>
      </c>
      <c r="F97" s="5">
        <v>3153525691000</v>
      </c>
      <c r="G97" s="5">
        <v>3056061132000</v>
      </c>
      <c r="I97" s="5">
        <v>3153525691000</v>
      </c>
      <c r="J97" s="5">
        <v>3210523076000</v>
      </c>
      <c r="K97" s="5">
        <v>2793581850000</v>
      </c>
      <c r="L97" s="5">
        <v>2466670549000</v>
      </c>
      <c r="M97" s="5">
        <v>2323154208000</v>
      </c>
      <c r="N97" s="5">
        <v>2679921626000</v>
      </c>
      <c r="O97" s="5">
        <v>2652723126000</v>
      </c>
      <c r="P97" s="5">
        <v>1565490561000</v>
      </c>
      <c r="Q97" s="5">
        <v>1750439904000</v>
      </c>
      <c r="R97" s="5">
        <v>1790467066000</v>
      </c>
      <c r="S97" s="5">
        <v>1894358057000</v>
      </c>
      <c r="T97" s="5">
        <v>2151509548000</v>
      </c>
      <c r="U97" s="5">
        <v>2100164342000</v>
      </c>
      <c r="V97" s="5">
        <v>1955435569000</v>
      </c>
      <c r="W97" s="5">
        <v>1521028727000</v>
      </c>
      <c r="X97" s="5">
        <v>961243997000</v>
      </c>
      <c r="Y97" s="5">
        <v>643464580000</v>
      </c>
      <c r="Z97" s="5">
        <v>595599024000</v>
      </c>
      <c r="AA97" s="2">
        <v>421959968000</v>
      </c>
      <c r="AB97" s="2">
        <v>129944315000</v>
      </c>
    </row>
    <row r="98" spans="3:28" ht="15.5" x14ac:dyDescent="0.35">
      <c r="C98" t="s">
        <v>128</v>
      </c>
    </row>
    <row r="99" spans="3:28" ht="15.5" x14ac:dyDescent="0.35">
      <c r="C99" t="s">
        <v>129</v>
      </c>
    </row>
    <row r="100" spans="3:28" ht="15.5" x14ac:dyDescent="0.35">
      <c r="C100" t="s">
        <v>192</v>
      </c>
      <c r="D100" s="5">
        <v>2277878637000</v>
      </c>
      <c r="E100" s="5">
        <v>2241463213000</v>
      </c>
      <c r="F100" s="5">
        <v>2296862411000</v>
      </c>
      <c r="G100" s="5">
        <v>2195955989000</v>
      </c>
      <c r="I100" s="5">
        <v>2296862411000</v>
      </c>
      <c r="J100" s="5">
        <v>2347417561000</v>
      </c>
      <c r="K100" s="5">
        <v>1939806262000</v>
      </c>
      <c r="L100" s="5">
        <v>1661377617000</v>
      </c>
      <c r="M100" s="5">
        <v>1612758080000</v>
      </c>
      <c r="N100" s="5">
        <v>1949843509000</v>
      </c>
      <c r="O100" s="5">
        <v>1894367423000</v>
      </c>
      <c r="P100" s="5">
        <v>1155439434000</v>
      </c>
      <c r="Q100" s="5">
        <v>1129846702000</v>
      </c>
      <c r="R100" s="5">
        <v>1269174311000</v>
      </c>
      <c r="S100" s="5">
        <v>1246395415000</v>
      </c>
      <c r="T100" s="5">
        <v>1248742337000</v>
      </c>
      <c r="U100" s="5">
        <v>879684021000</v>
      </c>
      <c r="V100" s="5">
        <v>742524310000</v>
      </c>
      <c r="W100" s="5">
        <v>571324255000</v>
      </c>
      <c r="X100" s="5">
        <v>741122930000</v>
      </c>
      <c r="Y100" s="5">
        <v>471104913000</v>
      </c>
      <c r="Z100" s="5">
        <v>452722790000</v>
      </c>
      <c r="AA100" s="2">
        <v>335125750000</v>
      </c>
      <c r="AB100" s="2">
        <v>54459265000</v>
      </c>
    </row>
    <row r="101" spans="3:28" ht="15.5" x14ac:dyDescent="0.35">
      <c r="C101" t="s">
        <v>1083</v>
      </c>
      <c r="D101" s="5">
        <v>2277878637000</v>
      </c>
      <c r="E101" s="5">
        <v>2241463213000</v>
      </c>
      <c r="F101" s="5">
        <v>2296862411000</v>
      </c>
      <c r="G101" s="5">
        <v>2195955989000</v>
      </c>
      <c r="I101" s="5">
        <v>2296862411000</v>
      </c>
      <c r="J101" s="5">
        <v>2347417561000</v>
      </c>
      <c r="K101" s="5">
        <v>1939806262000</v>
      </c>
      <c r="L101" s="5">
        <v>1661377617000</v>
      </c>
      <c r="M101" s="5">
        <v>1612758080000</v>
      </c>
      <c r="N101" s="5">
        <v>1949843509000</v>
      </c>
      <c r="O101" s="5">
        <v>1894367423000</v>
      </c>
      <c r="P101" s="5">
        <v>1155439434000</v>
      </c>
      <c r="Q101" s="5">
        <v>1129846702000</v>
      </c>
      <c r="R101" s="5">
        <v>1269174311000</v>
      </c>
      <c r="S101" s="5">
        <v>1246395415000</v>
      </c>
      <c r="T101" s="5">
        <v>1248742337000</v>
      </c>
      <c r="U101" s="5">
        <v>879684021000</v>
      </c>
      <c r="V101" s="5">
        <v>742524310000</v>
      </c>
      <c r="W101" s="5">
        <v>571324255000</v>
      </c>
      <c r="X101" s="5">
        <v>741122930000</v>
      </c>
      <c r="Y101" s="5">
        <v>471104913000</v>
      </c>
      <c r="Z101" s="5">
        <v>452722790000</v>
      </c>
      <c r="AA101" s="2">
        <v>335125750000</v>
      </c>
      <c r="AB101" s="2">
        <v>54459265000</v>
      </c>
    </row>
    <row r="102" spans="3:28" ht="15.5" x14ac:dyDescent="0.35">
      <c r="C102" t="s">
        <v>131</v>
      </c>
      <c r="D102" s="5">
        <v>5126699000</v>
      </c>
      <c r="E102" s="5">
        <v>3138161000</v>
      </c>
      <c r="F102" s="5">
        <v>239490000</v>
      </c>
      <c r="G102" s="5">
        <v>7957841000</v>
      </c>
      <c r="I102" s="5">
        <v>239490000</v>
      </c>
      <c r="J102" s="5">
        <v>4490658000</v>
      </c>
      <c r="K102" s="5">
        <v>967812000</v>
      </c>
      <c r="L102" s="5">
        <v>714424000</v>
      </c>
      <c r="M102" s="5">
        <v>846385000</v>
      </c>
      <c r="N102" s="5">
        <v>10297174000</v>
      </c>
      <c r="O102" s="5">
        <v>7157044000</v>
      </c>
      <c r="P102" s="5">
        <v>4795503000</v>
      </c>
      <c r="Q102" s="5">
        <v>10839582000</v>
      </c>
      <c r="R102" s="5">
        <v>18930638000</v>
      </c>
      <c r="S102" s="5">
        <v>4563138000</v>
      </c>
      <c r="T102" s="5">
        <v>6728205000</v>
      </c>
      <c r="U102" s="5">
        <v>4712273000</v>
      </c>
      <c r="V102" s="5">
        <v>11071675000</v>
      </c>
      <c r="W102" s="5">
        <v>23079957000</v>
      </c>
      <c r="X102" s="5">
        <v>11760183000</v>
      </c>
      <c r="Y102" s="5">
        <v>9439634000</v>
      </c>
      <c r="Z102" s="5">
        <v>2431422000</v>
      </c>
      <c r="AA102" s="2">
        <v>6574777000</v>
      </c>
      <c r="AB102" s="2">
        <v>3759912000</v>
      </c>
    </row>
    <row r="103" spans="3:28" ht="15.5" x14ac:dyDescent="0.35">
      <c r="C103" t="s">
        <v>132</v>
      </c>
      <c r="D103" s="5">
        <v>5126699000</v>
      </c>
      <c r="E103" s="5">
        <v>3138161000</v>
      </c>
      <c r="F103" s="5">
        <v>239490000</v>
      </c>
      <c r="G103" s="5">
        <v>7957841000</v>
      </c>
      <c r="I103" s="5">
        <v>239490000</v>
      </c>
      <c r="J103" s="5">
        <v>4490658000</v>
      </c>
      <c r="K103" s="5">
        <v>967812000</v>
      </c>
      <c r="L103" s="5">
        <v>714424000</v>
      </c>
      <c r="M103" s="5">
        <v>846385000</v>
      </c>
      <c r="N103" s="5">
        <v>10297174000</v>
      </c>
      <c r="O103" s="5">
        <v>7157044000</v>
      </c>
      <c r="P103" s="5">
        <v>4795503000</v>
      </c>
      <c r="Q103" s="5">
        <v>10839582000</v>
      </c>
      <c r="R103" s="5">
        <v>18930638000</v>
      </c>
      <c r="S103" s="5">
        <v>4563138000</v>
      </c>
      <c r="T103" s="5">
        <v>6728205000</v>
      </c>
      <c r="U103" s="5">
        <v>4712273000</v>
      </c>
      <c r="V103" s="5">
        <v>11071675000</v>
      </c>
      <c r="W103" s="5">
        <v>23079957000</v>
      </c>
      <c r="X103" s="5">
        <v>11760183000</v>
      </c>
      <c r="Y103" s="5">
        <v>9439634000</v>
      </c>
      <c r="Z103" s="5">
        <v>2431422000</v>
      </c>
      <c r="AA103" s="2">
        <v>6574777000</v>
      </c>
      <c r="AB103" s="2">
        <v>3759912000</v>
      </c>
    </row>
    <row r="104" spans="3:28" ht="15.5" x14ac:dyDescent="0.35">
      <c r="C104" t="s">
        <v>133</v>
      </c>
      <c r="D104" s="5">
        <v>63185637000</v>
      </c>
      <c r="E104" s="5">
        <v>58632464000</v>
      </c>
      <c r="F104" s="5">
        <v>53991026000</v>
      </c>
      <c r="G104" s="5">
        <v>57644562000</v>
      </c>
      <c r="I104" s="5">
        <v>53991026000</v>
      </c>
      <c r="J104" s="5">
        <v>58225524000</v>
      </c>
      <c r="K104" s="5">
        <v>46367903000</v>
      </c>
      <c r="L104" s="5">
        <v>56114846000</v>
      </c>
      <c r="M104" s="5">
        <v>61915307000</v>
      </c>
      <c r="N104" s="5">
        <v>57703165000</v>
      </c>
      <c r="O104" s="5">
        <v>59145312000</v>
      </c>
      <c r="P104" s="5">
        <v>18352876000</v>
      </c>
      <c r="Q104" s="5">
        <v>26983626000</v>
      </c>
      <c r="R104" s="5">
        <v>18781031000</v>
      </c>
      <c r="S104" s="5">
        <v>30639189000</v>
      </c>
      <c r="T104" s="5">
        <v>41117178000</v>
      </c>
      <c r="U104" s="5">
        <v>34654770000</v>
      </c>
      <c r="V104" s="5">
        <v>29042906000</v>
      </c>
      <c r="W104" s="5">
        <v>24970484000</v>
      </c>
      <c r="X104" s="5">
        <v>27743751000</v>
      </c>
      <c r="Y104" s="5">
        <v>14733374000</v>
      </c>
      <c r="Z104" s="5">
        <v>9553709000</v>
      </c>
      <c r="AA104" s="2">
        <v>11339213000</v>
      </c>
      <c r="AB104" s="2">
        <v>10239707000</v>
      </c>
    </row>
    <row r="105" spans="3:28" ht="15.5" x14ac:dyDescent="0.35">
      <c r="C105" t="s">
        <v>1084</v>
      </c>
      <c r="D105" s="5">
        <v>63185637000</v>
      </c>
      <c r="E105" s="5">
        <v>58632464000</v>
      </c>
      <c r="F105" s="5">
        <v>53991026000</v>
      </c>
      <c r="G105" s="5">
        <v>57644562000</v>
      </c>
      <c r="I105" s="5">
        <v>53991026000</v>
      </c>
      <c r="J105" s="5">
        <v>58225524000</v>
      </c>
      <c r="K105" s="5">
        <v>46367903000</v>
      </c>
      <c r="L105" s="5">
        <v>56114846000</v>
      </c>
      <c r="M105" s="5">
        <v>61915307000</v>
      </c>
      <c r="N105" s="5">
        <v>57703165000</v>
      </c>
      <c r="O105" s="5">
        <v>59145312000</v>
      </c>
      <c r="P105" s="5">
        <v>18352876000</v>
      </c>
      <c r="Q105" s="5">
        <v>26983626000</v>
      </c>
      <c r="R105" s="5">
        <v>18781031000</v>
      </c>
      <c r="S105" s="5">
        <v>30639189000</v>
      </c>
      <c r="T105" s="5">
        <v>41117178000</v>
      </c>
      <c r="U105" s="5">
        <v>34654770000</v>
      </c>
      <c r="V105" s="5">
        <v>29042906000</v>
      </c>
      <c r="W105" s="5">
        <v>24970484000</v>
      </c>
      <c r="X105" s="5">
        <v>27743751000</v>
      </c>
      <c r="Y105" s="5">
        <v>14733374000</v>
      </c>
      <c r="Z105" s="5">
        <v>9553709000</v>
      </c>
      <c r="AA105" s="2">
        <v>11339213000</v>
      </c>
      <c r="AB105" s="2">
        <v>10239707000</v>
      </c>
    </row>
    <row r="106" spans="3:28" ht="15.5" x14ac:dyDescent="0.35">
      <c r="C106" t="s">
        <v>137</v>
      </c>
      <c r="D106" s="5">
        <v>8804646000</v>
      </c>
      <c r="E106" s="5">
        <v>12704133000</v>
      </c>
      <c r="F106" s="5">
        <v>13222725000</v>
      </c>
      <c r="G106" s="5">
        <v>8245468000</v>
      </c>
      <c r="I106" s="5">
        <v>13222725000</v>
      </c>
      <c r="J106" s="5">
        <v>9361364000</v>
      </c>
      <c r="K106" s="5">
        <v>11902808000</v>
      </c>
      <c r="L106" s="5">
        <v>14369425000</v>
      </c>
      <c r="M106" s="5">
        <v>3561345000</v>
      </c>
      <c r="N106" s="5">
        <v>9563854000</v>
      </c>
      <c r="O106" s="5">
        <v>6841968000</v>
      </c>
      <c r="P106" s="5">
        <v>6000147000</v>
      </c>
      <c r="Q106" s="5">
        <v>7170379000</v>
      </c>
      <c r="R106" s="5">
        <v>10995215000</v>
      </c>
      <c r="S106" s="5">
        <v>10934462000</v>
      </c>
      <c r="T106" s="5">
        <v>11481664000</v>
      </c>
      <c r="U106" s="5">
        <v>12557873000</v>
      </c>
      <c r="V106" s="5">
        <v>13805535000</v>
      </c>
      <c r="W106" s="5">
        <v>12545769000</v>
      </c>
      <c r="X106" s="5">
        <v>8118975000</v>
      </c>
      <c r="Y106" s="5">
        <v>4913762000</v>
      </c>
      <c r="Z106" s="5">
        <v>2861290000</v>
      </c>
      <c r="AA106" s="2">
        <v>2811414000</v>
      </c>
      <c r="AB106" s="2">
        <v>1678840000</v>
      </c>
    </row>
    <row r="107" spans="3:28" ht="15.5" x14ac:dyDescent="0.35">
      <c r="C107" t="s">
        <v>1085</v>
      </c>
      <c r="D107" s="5">
        <v>8804646000</v>
      </c>
      <c r="E107" s="5">
        <v>12704133000</v>
      </c>
      <c r="F107" s="5">
        <v>13222725000</v>
      </c>
      <c r="G107" s="5">
        <v>8245468000</v>
      </c>
      <c r="I107" s="5">
        <v>13222725000</v>
      </c>
      <c r="J107" s="5">
        <v>9361364000</v>
      </c>
      <c r="K107" s="5">
        <v>11902808000</v>
      </c>
      <c r="L107" s="5">
        <v>14369425000</v>
      </c>
      <c r="M107" s="5">
        <v>3561345000</v>
      </c>
      <c r="N107" s="5">
        <v>9563854000</v>
      </c>
      <c r="O107" s="5">
        <v>6841968000</v>
      </c>
      <c r="P107" s="5">
        <v>6000147000</v>
      </c>
      <c r="Q107" s="5">
        <v>7170379000</v>
      </c>
      <c r="R107" s="5">
        <v>10995215000</v>
      </c>
      <c r="S107" s="5">
        <v>10934462000</v>
      </c>
      <c r="T107" s="5">
        <v>11481664000</v>
      </c>
      <c r="U107" s="5">
        <v>12557873000</v>
      </c>
      <c r="V107" s="5">
        <v>13805535000</v>
      </c>
      <c r="W107" s="5">
        <v>12545769000</v>
      </c>
      <c r="X107" s="5">
        <v>8118975000</v>
      </c>
      <c r="Y107" s="5">
        <v>4913762000</v>
      </c>
      <c r="Z107" s="5">
        <v>2861290000</v>
      </c>
      <c r="AA107" s="2">
        <v>2811414000</v>
      </c>
      <c r="AB107" s="2">
        <v>1678840000</v>
      </c>
    </row>
    <row r="108" spans="3:28" ht="15.5" x14ac:dyDescent="0.35">
      <c r="C108" t="s">
        <v>136</v>
      </c>
      <c r="D108" s="5">
        <v>1437982000</v>
      </c>
      <c r="E108" s="5">
        <v>1792092000</v>
      </c>
      <c r="F108" s="5">
        <v>850628000</v>
      </c>
      <c r="G108" s="5">
        <v>1334754000</v>
      </c>
      <c r="I108" s="5">
        <v>850628000</v>
      </c>
      <c r="J108" s="5">
        <v>751117000</v>
      </c>
      <c r="K108" s="5">
        <v>2054169000</v>
      </c>
      <c r="L108" s="5">
        <v>2245199000</v>
      </c>
      <c r="M108" s="5">
        <v>2005338000</v>
      </c>
      <c r="N108" s="5">
        <v>1284678000</v>
      </c>
      <c r="O108" s="5">
        <v>3264525000</v>
      </c>
      <c r="P108" s="5">
        <v>315917000</v>
      </c>
      <c r="Q108" s="5">
        <v>1156442000</v>
      </c>
      <c r="R108" s="5">
        <v>2793708000</v>
      </c>
      <c r="S108" s="5">
        <v>750803000</v>
      </c>
      <c r="T108" s="5">
        <v>18904355000</v>
      </c>
      <c r="U108" s="5">
        <v>3378754000</v>
      </c>
      <c r="V108" s="5">
        <v>3277412000</v>
      </c>
      <c r="W108" s="5">
        <v>1856295000</v>
      </c>
      <c r="X108" s="5">
        <v>6996243000</v>
      </c>
      <c r="Y108" s="5">
        <v>2112420000</v>
      </c>
      <c r="Z108" s="5">
        <v>3411736000</v>
      </c>
      <c r="AA108" s="2">
        <v>1715493000</v>
      </c>
      <c r="AB108" s="2">
        <v>685463000</v>
      </c>
    </row>
    <row r="109" spans="3:28" ht="15.5" x14ac:dyDescent="0.35">
      <c r="C109" t="s">
        <v>1086</v>
      </c>
      <c r="X109" s="5">
        <v>1202694000</v>
      </c>
      <c r="Y109" s="5">
        <v>3571542000</v>
      </c>
      <c r="Z109" s="5">
        <v>4131689000</v>
      </c>
    </row>
    <row r="110" spans="3:28" ht="15.5" x14ac:dyDescent="0.35">
      <c r="C110" t="s">
        <v>889</v>
      </c>
      <c r="X110" s="5">
        <v>1202694000</v>
      </c>
      <c r="Y110" s="5">
        <v>3571542000</v>
      </c>
      <c r="Z110" s="5">
        <v>4131689000</v>
      </c>
    </row>
    <row r="111" spans="3:28" ht="15.5" x14ac:dyDescent="0.35">
      <c r="C111" t="s">
        <v>1087</v>
      </c>
      <c r="P111" s="5">
        <v>99651636000</v>
      </c>
      <c r="Q111" s="5">
        <v>98642155000</v>
      </c>
      <c r="R111" s="5">
        <v>171962113000</v>
      </c>
      <c r="S111" s="5">
        <v>307545960000</v>
      </c>
      <c r="T111" s="5">
        <v>536290436000</v>
      </c>
      <c r="U111" s="5">
        <v>900001476000</v>
      </c>
      <c r="V111" s="5">
        <v>929744831000</v>
      </c>
      <c r="W111" s="5">
        <v>696634218000</v>
      </c>
    </row>
    <row r="112" spans="3:28" ht="15.5" x14ac:dyDescent="0.35">
      <c r="C112" t="s">
        <v>154</v>
      </c>
      <c r="D112" s="5">
        <v>2399661233000</v>
      </c>
      <c r="E112" s="5">
        <v>2361958766000</v>
      </c>
      <c r="F112" s="5">
        <v>2409513977000</v>
      </c>
      <c r="G112" s="5">
        <v>2315537803000</v>
      </c>
      <c r="I112" s="5">
        <v>2409513977000</v>
      </c>
      <c r="J112" s="5">
        <v>2466527009000</v>
      </c>
      <c r="K112" s="5">
        <v>2043097012000</v>
      </c>
      <c r="L112" s="5">
        <v>1776772856000</v>
      </c>
      <c r="M112" s="5">
        <v>1697909510000</v>
      </c>
      <c r="N112" s="5">
        <v>2048024392000</v>
      </c>
      <c r="O112" s="5">
        <v>1984129298000</v>
      </c>
      <c r="P112" s="5">
        <v>1294360807000</v>
      </c>
      <c r="Q112" s="5">
        <v>1286191771000</v>
      </c>
      <c r="R112" s="5">
        <v>1503725692000</v>
      </c>
      <c r="S112" s="5">
        <v>1610009753000</v>
      </c>
      <c r="T112" s="5">
        <v>1872515995000</v>
      </c>
      <c r="U112" s="5">
        <v>1844380431000</v>
      </c>
      <c r="V112" s="5">
        <v>1736838612000</v>
      </c>
      <c r="W112" s="5">
        <v>1335521093000</v>
      </c>
      <c r="X112" s="5">
        <v>800388888000</v>
      </c>
      <c r="Y112" s="5">
        <v>508564161000</v>
      </c>
      <c r="Z112" s="5">
        <v>476922029000</v>
      </c>
      <c r="AA112" s="2">
        <v>358827275000</v>
      </c>
      <c r="AB112" s="2">
        <v>71498698000</v>
      </c>
    </row>
    <row r="113" spans="2:28" ht="15.5" x14ac:dyDescent="0.35">
      <c r="C113" t="s">
        <v>155</v>
      </c>
    </row>
    <row r="114" spans="2:28" ht="15.5" x14ac:dyDescent="0.35">
      <c r="C114" t="s">
        <v>156</v>
      </c>
      <c r="D114" s="5">
        <v>568735400000</v>
      </c>
      <c r="E114" s="5">
        <v>568735400000</v>
      </c>
      <c r="F114" s="5">
        <v>568735400000</v>
      </c>
      <c r="G114" s="5">
        <v>568735400000</v>
      </c>
      <c r="I114" s="5">
        <v>568735400000</v>
      </c>
      <c r="J114" s="5">
        <v>568735400000</v>
      </c>
      <c r="K114" s="5">
        <v>568735400000</v>
      </c>
      <c r="L114" s="5">
        <v>568735400000</v>
      </c>
      <c r="M114" s="5">
        <v>568735400000</v>
      </c>
      <c r="N114" s="5">
        <v>568735400000</v>
      </c>
      <c r="O114" s="5">
        <v>568735400000</v>
      </c>
      <c r="P114" s="5">
        <v>258516091000</v>
      </c>
      <c r="Q114" s="5">
        <v>258516091000</v>
      </c>
      <c r="R114" s="5">
        <v>100200035000</v>
      </c>
      <c r="S114" s="5">
        <v>100200035000</v>
      </c>
      <c r="T114" s="5">
        <v>100200035000</v>
      </c>
      <c r="U114" s="5">
        <v>100200035000</v>
      </c>
      <c r="V114" s="5">
        <v>100200035000</v>
      </c>
      <c r="W114" s="5">
        <v>100200035000</v>
      </c>
      <c r="X114" s="5">
        <v>100200035000</v>
      </c>
      <c r="Y114" s="5">
        <v>100200002000</v>
      </c>
      <c r="Z114" s="5">
        <v>100200000000</v>
      </c>
      <c r="AA114" s="2">
        <v>54200000000</v>
      </c>
      <c r="AB114" s="2">
        <v>50000000000</v>
      </c>
    </row>
    <row r="115" spans="2:28" ht="15.5" x14ac:dyDescent="0.35">
      <c r="C115" t="s">
        <v>157</v>
      </c>
      <c r="D115" s="5">
        <v>97585106000</v>
      </c>
      <c r="E115" s="5">
        <v>97585106000</v>
      </c>
      <c r="F115" s="5">
        <v>97585106000</v>
      </c>
      <c r="G115" s="5">
        <v>97585106000</v>
      </c>
      <c r="I115" s="5">
        <v>97585106000</v>
      </c>
      <c r="J115" s="5">
        <v>97585106000</v>
      </c>
      <c r="K115" s="5">
        <v>97585106000</v>
      </c>
      <c r="L115" s="5">
        <v>97585106000</v>
      </c>
      <c r="M115" s="5">
        <v>97585106000</v>
      </c>
      <c r="N115" s="5">
        <v>97585106000</v>
      </c>
      <c r="O115" s="5">
        <v>97585106000</v>
      </c>
      <c r="P115" s="5">
        <v>10433072000</v>
      </c>
      <c r="Q115" s="5">
        <v>10433072000</v>
      </c>
      <c r="R115" s="5">
        <v>-2384634000</v>
      </c>
      <c r="S115" s="5">
        <v>-2384634000</v>
      </c>
      <c r="T115" s="5">
        <v>-2384634000</v>
      </c>
      <c r="U115" s="5">
        <v>-2384634000</v>
      </c>
      <c r="V115" s="5">
        <v>-2384634000</v>
      </c>
      <c r="W115" s="5">
        <v>-2384634000</v>
      </c>
      <c r="X115" s="5">
        <v>-2384634000</v>
      </c>
      <c r="Y115" s="5">
        <v>-2384638000</v>
      </c>
      <c r="Z115" s="5">
        <v>-2384638000</v>
      </c>
    </row>
    <row r="116" spans="2:28" ht="15.5" x14ac:dyDescent="0.35">
      <c r="C116" t="s">
        <v>158</v>
      </c>
      <c r="D116" s="5">
        <v>86853644000</v>
      </c>
      <c r="E116" s="5">
        <v>80716081000</v>
      </c>
      <c r="F116" s="5">
        <v>84435712000</v>
      </c>
      <c r="G116" s="5">
        <v>79522340000</v>
      </c>
      <c r="I116" s="5">
        <v>84435712000</v>
      </c>
      <c r="J116" s="5">
        <v>81543073000</v>
      </c>
      <c r="K116" s="5">
        <v>83698738000</v>
      </c>
      <c r="L116" s="5">
        <v>22548910000</v>
      </c>
      <c r="M116" s="5">
        <v>-39496878000</v>
      </c>
      <c r="N116" s="5">
        <v>-31730956000</v>
      </c>
      <c r="O116" s="5">
        <v>4870274000</v>
      </c>
      <c r="P116" s="5">
        <v>3098590000</v>
      </c>
      <c r="Q116" s="5">
        <v>195857496000</v>
      </c>
      <c r="R116" s="5">
        <v>188305281000</v>
      </c>
      <c r="S116" s="5">
        <v>181838870000</v>
      </c>
      <c r="T116" s="5">
        <v>179416127000</v>
      </c>
      <c r="U116" s="5">
        <v>155336446000</v>
      </c>
      <c r="V116" s="5">
        <v>120781556000</v>
      </c>
      <c r="W116" s="5">
        <v>87692233000</v>
      </c>
      <c r="X116" s="5">
        <v>63039708000</v>
      </c>
      <c r="Y116" s="5">
        <v>37085055000</v>
      </c>
      <c r="Z116" s="5">
        <v>20861633000</v>
      </c>
      <c r="AA116" s="2">
        <v>8932693000</v>
      </c>
      <c r="AB116" s="2">
        <v>8445617000</v>
      </c>
    </row>
    <row r="117" spans="2:28" ht="15.5" x14ac:dyDescent="0.35">
      <c r="C117" t="s">
        <v>159</v>
      </c>
      <c r="D117" s="5">
        <v>1900000000</v>
      </c>
      <c r="E117" s="5">
        <v>1800000000</v>
      </c>
      <c r="F117" s="5">
        <v>1800000000</v>
      </c>
      <c r="G117" s="5">
        <v>1800000000</v>
      </c>
      <c r="I117" s="5">
        <v>1800000000</v>
      </c>
      <c r="J117" s="5">
        <v>1800000000</v>
      </c>
      <c r="K117" s="5">
        <v>1500000000</v>
      </c>
      <c r="L117" s="5">
        <v>1200000000</v>
      </c>
      <c r="M117" s="5">
        <v>1200000000</v>
      </c>
      <c r="N117" s="5">
        <v>1100000000</v>
      </c>
      <c r="O117" s="5">
        <v>1000000000</v>
      </c>
      <c r="P117" s="5">
        <v>1000000000</v>
      </c>
      <c r="Q117" s="5">
        <v>900000000</v>
      </c>
      <c r="R117" s="5">
        <v>800000000</v>
      </c>
      <c r="S117" s="5">
        <v>700000000</v>
      </c>
      <c r="T117" s="5">
        <v>600000000</v>
      </c>
      <c r="U117" s="5">
        <v>500000000</v>
      </c>
      <c r="V117" s="5">
        <v>400000000</v>
      </c>
    </row>
    <row r="118" spans="2:28" ht="15.5" x14ac:dyDescent="0.35">
      <c r="C118" t="s">
        <v>160</v>
      </c>
      <c r="D118" s="5">
        <v>84953644000</v>
      </c>
      <c r="E118" s="5">
        <v>78916081000</v>
      </c>
      <c r="F118" s="5">
        <v>82635712000</v>
      </c>
      <c r="G118" s="5">
        <v>77722340000</v>
      </c>
      <c r="I118" s="5">
        <v>82635712000</v>
      </c>
      <c r="J118" s="5">
        <v>79743073000</v>
      </c>
      <c r="K118" s="5">
        <v>82198738000</v>
      </c>
      <c r="L118" s="5">
        <v>21348910000</v>
      </c>
      <c r="M118" s="5">
        <v>-40696878000</v>
      </c>
      <c r="N118" s="5">
        <v>-32830956000</v>
      </c>
      <c r="O118" s="5">
        <v>3870274000</v>
      </c>
      <c r="P118" s="5">
        <v>2098590000</v>
      </c>
      <c r="Q118" s="5">
        <v>194957496000</v>
      </c>
      <c r="R118" s="5">
        <v>187505281000</v>
      </c>
      <c r="S118" s="5">
        <v>181138870000</v>
      </c>
      <c r="T118" s="5">
        <v>178816127000</v>
      </c>
      <c r="U118" s="5">
        <v>154836446000</v>
      </c>
      <c r="V118" s="5">
        <v>120381556000</v>
      </c>
    </row>
    <row r="119" spans="2:28" ht="15.5" x14ac:dyDescent="0.35">
      <c r="C119" t="s">
        <v>161</v>
      </c>
      <c r="D119" s="5">
        <v>86853644000</v>
      </c>
      <c r="E119" s="5">
        <v>80716081000</v>
      </c>
      <c r="F119" s="5">
        <v>84435712000</v>
      </c>
      <c r="G119" s="5">
        <v>79522340000</v>
      </c>
      <c r="I119" s="5">
        <v>84435712000</v>
      </c>
      <c r="J119" s="5">
        <v>81543073000</v>
      </c>
      <c r="K119" s="5">
        <v>83698738000</v>
      </c>
      <c r="L119" s="5">
        <v>22548910000</v>
      </c>
      <c r="M119" s="5">
        <v>-39496878000</v>
      </c>
      <c r="N119" s="5">
        <v>-31730956000</v>
      </c>
      <c r="O119" s="5">
        <v>4870274000</v>
      </c>
      <c r="P119" s="5">
        <v>3098590000</v>
      </c>
      <c r="Q119" s="5">
        <v>195857496000</v>
      </c>
      <c r="R119" s="5">
        <v>188305281000</v>
      </c>
      <c r="S119" s="5">
        <v>181838870000</v>
      </c>
      <c r="T119" s="5">
        <v>179416127000</v>
      </c>
      <c r="U119" s="5">
        <v>155336446000</v>
      </c>
      <c r="V119" s="5">
        <v>120781556000</v>
      </c>
      <c r="W119" s="5">
        <v>87692233000</v>
      </c>
      <c r="X119" s="5">
        <v>63039708000</v>
      </c>
      <c r="Y119" s="5">
        <v>37085055000</v>
      </c>
      <c r="Z119" s="5">
        <v>20861633000</v>
      </c>
      <c r="AA119" s="2">
        <v>8932693000</v>
      </c>
      <c r="AB119" s="2">
        <v>8445617000</v>
      </c>
    </row>
    <row r="120" spans="2:28" ht="15.5" x14ac:dyDescent="0.35">
      <c r="C120" t="s">
        <v>10</v>
      </c>
      <c r="D120" s="5">
        <v>746640432000</v>
      </c>
      <c r="E120" s="5">
        <v>740060887000</v>
      </c>
      <c r="F120" s="5">
        <v>744011714000</v>
      </c>
      <c r="G120" s="5">
        <v>740523329000</v>
      </c>
      <c r="I120" s="5">
        <v>744011714000</v>
      </c>
      <c r="J120" s="5">
        <v>743996067000</v>
      </c>
      <c r="K120" s="5">
        <v>750484838000</v>
      </c>
      <c r="L120" s="5">
        <v>689897693000</v>
      </c>
      <c r="M120" s="5">
        <v>625244698000</v>
      </c>
      <c r="N120" s="5">
        <v>631897234000</v>
      </c>
      <c r="O120" s="5">
        <v>668593828000</v>
      </c>
      <c r="P120" s="5">
        <v>271129754000</v>
      </c>
      <c r="Q120" s="5">
        <v>464248133000</v>
      </c>
      <c r="R120" s="5">
        <v>286741374000</v>
      </c>
      <c r="S120" s="5">
        <v>284348304000</v>
      </c>
      <c r="T120" s="5">
        <v>278993553000</v>
      </c>
      <c r="U120" s="5">
        <v>255783911000</v>
      </c>
      <c r="V120" s="5">
        <v>218596957000</v>
      </c>
      <c r="W120" s="5">
        <v>185507634000</v>
      </c>
      <c r="X120" s="5">
        <v>160855109000</v>
      </c>
      <c r="Y120" s="5">
        <v>134900419000</v>
      </c>
      <c r="Z120" s="5">
        <v>118676995000</v>
      </c>
      <c r="AA120" s="2">
        <v>63132693000</v>
      </c>
      <c r="AB120" s="2">
        <v>58445617000</v>
      </c>
    </row>
    <row r="121" spans="2:28" ht="15.5" x14ac:dyDescent="0.35">
      <c r="C121" t="s">
        <v>163</v>
      </c>
      <c r="D121" s="5">
        <v>3146301665000</v>
      </c>
      <c r="E121" s="5">
        <v>3102019653000</v>
      </c>
      <c r="F121" s="5">
        <v>3153525691000</v>
      </c>
      <c r="G121" s="5">
        <v>3056061132000</v>
      </c>
      <c r="I121" s="5">
        <v>3153525691000</v>
      </c>
      <c r="J121" s="5">
        <v>3210523076000</v>
      </c>
      <c r="K121" s="5">
        <v>2793581850000</v>
      </c>
      <c r="L121" s="5">
        <v>2466670549000</v>
      </c>
      <c r="M121" s="5">
        <v>2323154208000</v>
      </c>
      <c r="N121" s="5">
        <v>2679921626000</v>
      </c>
      <c r="O121" s="5">
        <v>2652723126000</v>
      </c>
      <c r="P121" s="5">
        <v>1565490561000</v>
      </c>
      <c r="Q121" s="5">
        <v>1750439904000</v>
      </c>
      <c r="R121" s="5">
        <v>1790467066000</v>
      </c>
      <c r="S121" s="5">
        <v>1894358057000</v>
      </c>
      <c r="T121" s="5">
        <v>2151509548000</v>
      </c>
      <c r="U121" s="5">
        <v>2100164342000</v>
      </c>
      <c r="V121" s="5">
        <v>1955435569000</v>
      </c>
      <c r="W121" s="5">
        <v>1521028727000</v>
      </c>
      <c r="X121" s="5">
        <v>961243997000</v>
      </c>
      <c r="Y121" s="5">
        <v>643464580000</v>
      </c>
      <c r="Z121" s="5">
        <v>595599024000</v>
      </c>
      <c r="AA121" s="2">
        <v>421959968000</v>
      </c>
      <c r="AB121" s="2">
        <v>129944315000</v>
      </c>
    </row>
    <row r="122" spans="2:28" ht="15.5" x14ac:dyDescent="0.35">
      <c r="C122" t="s">
        <v>164</v>
      </c>
      <c r="D122" s="5">
        <v>5687353997</v>
      </c>
      <c r="E122" s="5">
        <v>5687353997</v>
      </c>
      <c r="F122" s="5">
        <v>5687353997</v>
      </c>
      <c r="G122" s="5">
        <v>5687353997</v>
      </c>
      <c r="I122" s="5">
        <v>5687353997</v>
      </c>
      <c r="J122" s="5">
        <v>5687353997</v>
      </c>
      <c r="K122" s="5">
        <v>5687353997</v>
      </c>
      <c r="L122" s="5">
        <v>5687353997</v>
      </c>
      <c r="M122" s="5">
        <v>5687353997</v>
      </c>
      <c r="N122" s="5">
        <v>5687353997</v>
      </c>
      <c r="O122" s="5">
        <v>5687353997</v>
      </c>
      <c r="P122" s="5">
        <v>2585160908</v>
      </c>
      <c r="Q122" s="5">
        <v>2585160908</v>
      </c>
      <c r="R122" s="5">
        <v>1002000352</v>
      </c>
      <c r="S122" s="5">
        <v>1002000352</v>
      </c>
      <c r="T122" s="5">
        <v>1002000352</v>
      </c>
      <c r="U122" s="5">
        <v>1002000352</v>
      </c>
      <c r="V122" s="5">
        <v>1002000352</v>
      </c>
      <c r="W122" s="5">
        <v>1002000352</v>
      </c>
      <c r="X122" s="5">
        <v>1002000352</v>
      </c>
      <c r="Y122" s="5">
        <v>1002000020</v>
      </c>
      <c r="Z122" s="5">
        <v>1002000000</v>
      </c>
      <c r="AA122" s="2">
        <v>542000000</v>
      </c>
      <c r="AB122" s="2">
        <v>50000</v>
      </c>
    </row>
    <row r="124" spans="2:28" ht="15.5" x14ac:dyDescent="0.35">
      <c r="B124" t="s">
        <v>165</v>
      </c>
      <c r="C124" t="s">
        <v>166</v>
      </c>
      <c r="D124" s="5">
        <v>-60024333000</v>
      </c>
      <c r="E124" s="5">
        <v>53328106000</v>
      </c>
      <c r="F124" s="5">
        <v>-76294905000</v>
      </c>
      <c r="G124" s="5">
        <v>63271025000</v>
      </c>
      <c r="I124" s="5">
        <v>91749417000</v>
      </c>
      <c r="J124" s="5">
        <v>-405557442000</v>
      </c>
      <c r="K124" s="5">
        <v>-310985760000</v>
      </c>
      <c r="L124" s="5">
        <v>-3645448000</v>
      </c>
      <c r="M124" s="5">
        <v>317806253000</v>
      </c>
      <c r="N124" s="5">
        <v>-8269148000</v>
      </c>
      <c r="O124" s="5">
        <v>216391040000</v>
      </c>
      <c r="P124" s="5">
        <v>-88783621000</v>
      </c>
      <c r="Q124" s="5">
        <v>106417199000</v>
      </c>
      <c r="R124" s="5">
        <v>118573528000</v>
      </c>
      <c r="S124" s="5">
        <v>208857124000</v>
      </c>
      <c r="T124" s="5">
        <v>-51317213000</v>
      </c>
      <c r="U124" s="5">
        <v>-173909937000</v>
      </c>
      <c r="V124" s="5">
        <v>-363623327000</v>
      </c>
      <c r="W124" s="5">
        <v>-382952931000</v>
      </c>
      <c r="X124" s="5">
        <v>-219190090000</v>
      </c>
      <c r="Y124" s="5">
        <v>-24068898000</v>
      </c>
      <c r="Z124" s="5">
        <v>-146844853000</v>
      </c>
      <c r="AA124" s="2">
        <v>-279414884000</v>
      </c>
      <c r="AB124" s="2">
        <v>43937865000</v>
      </c>
    </row>
    <row r="125" spans="2:28" ht="15.5" x14ac:dyDescent="0.35">
      <c r="C125" t="s">
        <v>1088</v>
      </c>
      <c r="D125" s="5">
        <v>546167816000</v>
      </c>
      <c r="E125" s="5">
        <v>550517590000</v>
      </c>
      <c r="F125" s="5">
        <v>566919917000</v>
      </c>
      <c r="G125" s="5">
        <v>523734831000</v>
      </c>
      <c r="I125" s="5">
        <v>2098729984000</v>
      </c>
      <c r="J125" s="5">
        <v>2188748492000</v>
      </c>
      <c r="K125" s="5">
        <v>1985638276000</v>
      </c>
      <c r="L125" s="5">
        <v>1730308369000</v>
      </c>
      <c r="M125" s="5">
        <v>1488045825000</v>
      </c>
      <c r="N125" s="5">
        <v>1900467029000</v>
      </c>
      <c r="O125" s="5">
        <v>1866098958000</v>
      </c>
      <c r="P125" s="5">
        <v>1386462555000</v>
      </c>
      <c r="Q125" s="5">
        <v>1630952179000</v>
      </c>
      <c r="R125" s="5">
        <v>2070719236000</v>
      </c>
      <c r="S125" s="5">
        <v>2197982022000</v>
      </c>
    </row>
    <row r="126" spans="2:28" ht="15.5" x14ac:dyDescent="0.35">
      <c r="C126" t="s">
        <v>1089</v>
      </c>
      <c r="AB126" s="2">
        <v>663264000</v>
      </c>
    </row>
    <row r="127" spans="2:28" ht="15.5" x14ac:dyDescent="0.35">
      <c r="C127" t="s">
        <v>1090</v>
      </c>
      <c r="T127" s="5">
        <v>1949012324000</v>
      </c>
      <c r="U127" s="5">
        <v>2673431407000</v>
      </c>
      <c r="V127" s="5">
        <v>2369244279000</v>
      </c>
      <c r="W127" s="5">
        <v>1685573348000</v>
      </c>
      <c r="X127" s="5">
        <v>1695472385000</v>
      </c>
      <c r="Y127" s="5">
        <v>1217286424000</v>
      </c>
      <c r="Z127" s="5">
        <v>1336646422000</v>
      </c>
      <c r="AA127" s="2">
        <v>1120981955000</v>
      </c>
      <c r="AB127" s="2">
        <v>1075450244000</v>
      </c>
    </row>
    <row r="128" spans="2:28" ht="15.5" x14ac:dyDescent="0.35">
      <c r="C128" t="s">
        <v>1091</v>
      </c>
      <c r="D128" s="5">
        <v>546167816000</v>
      </c>
      <c r="E128" s="5">
        <v>550517590000</v>
      </c>
      <c r="F128" s="5">
        <v>566919917000</v>
      </c>
      <c r="G128" s="5">
        <v>523734831000</v>
      </c>
      <c r="I128" s="5">
        <v>2098729984000</v>
      </c>
      <c r="J128" s="5">
        <v>2188748492000</v>
      </c>
      <c r="K128" s="5">
        <v>1985638276000</v>
      </c>
      <c r="L128" s="5">
        <v>1730308369000</v>
      </c>
      <c r="M128" s="5">
        <v>1488045825000</v>
      </c>
      <c r="N128" s="5">
        <v>1900467029000</v>
      </c>
      <c r="O128" s="5">
        <v>1866098958000</v>
      </c>
      <c r="P128" s="5">
        <v>1386462555000</v>
      </c>
      <c r="Q128" s="5">
        <v>1630952179000</v>
      </c>
      <c r="R128" s="5">
        <v>2070719236000</v>
      </c>
      <c r="S128" s="5">
        <v>2197982022000</v>
      </c>
      <c r="T128" s="5">
        <v>1949012324000</v>
      </c>
      <c r="U128" s="5">
        <v>2673431407000</v>
      </c>
      <c r="V128" s="5">
        <v>2369244279000</v>
      </c>
      <c r="W128" s="5">
        <v>1685573348000</v>
      </c>
      <c r="X128" s="5">
        <v>1695472385000</v>
      </c>
      <c r="Y128" s="5">
        <v>1217286424000</v>
      </c>
      <c r="Z128" s="5">
        <v>1336646422000</v>
      </c>
      <c r="AA128" s="2">
        <v>1120981955000</v>
      </c>
      <c r="AB128" s="2">
        <v>1076113508000</v>
      </c>
    </row>
    <row r="129" spans="3:28" ht="15.5" x14ac:dyDescent="0.35">
      <c r="C129" t="s">
        <v>1092</v>
      </c>
      <c r="D129" s="5">
        <v>985282000</v>
      </c>
      <c r="E129" s="5">
        <v>854615000</v>
      </c>
      <c r="F129" s="5">
        <v>966910000</v>
      </c>
      <c r="G129" s="5">
        <v>1057277000</v>
      </c>
      <c r="I129" s="5">
        <v>4442296000</v>
      </c>
      <c r="J129" s="5">
        <v>1034281000</v>
      </c>
      <c r="K129" s="5">
        <v>13671384000</v>
      </c>
      <c r="P129" s="5">
        <v>299059632000</v>
      </c>
      <c r="Q129" s="5">
        <v>24999123000</v>
      </c>
      <c r="R129" s="5">
        <v>28349564000</v>
      </c>
      <c r="S129" s="5">
        <v>38403837000</v>
      </c>
    </row>
    <row r="130" spans="3:28" ht="15.5" x14ac:dyDescent="0.35">
      <c r="C130" t="s">
        <v>1093</v>
      </c>
      <c r="D130" s="5">
        <v>9571226000</v>
      </c>
      <c r="E130" s="5">
        <v>1803011000</v>
      </c>
      <c r="F130" s="5">
        <v>-5613448000</v>
      </c>
      <c r="G130" s="5">
        <v>7610107000</v>
      </c>
      <c r="I130" s="5">
        <v>16719143000</v>
      </c>
      <c r="J130" s="5">
        <v>28758730000</v>
      </c>
      <c r="K130" s="5">
        <v>23996128000</v>
      </c>
      <c r="L130" s="5">
        <v>4366536000</v>
      </c>
      <c r="M130" s="5">
        <v>1970853000</v>
      </c>
      <c r="N130" s="5">
        <v>7172006000</v>
      </c>
      <c r="O130" s="5">
        <v>42087965000</v>
      </c>
      <c r="P130" s="5">
        <v>117849000</v>
      </c>
      <c r="Q130" s="5">
        <v>9829240000</v>
      </c>
      <c r="R130" s="5">
        <v>397164000</v>
      </c>
      <c r="S130" s="5">
        <v>7623073000</v>
      </c>
    </row>
    <row r="131" spans="3:28" ht="15.5" x14ac:dyDescent="0.35">
      <c r="C131" t="s">
        <v>1094</v>
      </c>
      <c r="T131" s="5">
        <v>1057976763000</v>
      </c>
      <c r="U131" s="5">
        <v>899906001000</v>
      </c>
      <c r="V131" s="5">
        <v>978248527000</v>
      </c>
      <c r="X131" s="5">
        <v>9322714000</v>
      </c>
      <c r="Y131" s="5">
        <v>5022913000</v>
      </c>
      <c r="Z131" s="5">
        <v>889778000</v>
      </c>
      <c r="AA131" s="2">
        <v>1943414000</v>
      </c>
      <c r="AB131" s="2">
        <v>3901200000</v>
      </c>
    </row>
    <row r="132" spans="3:28" ht="15.5" x14ac:dyDescent="0.35">
      <c r="C132" t="s">
        <v>1095</v>
      </c>
      <c r="J132" s="5">
        <v>1505723000</v>
      </c>
      <c r="K132" s="5">
        <v>39070270000</v>
      </c>
      <c r="Q132" s="5">
        <v>15235384000</v>
      </c>
    </row>
    <row r="133" spans="3:28" ht="15.5" x14ac:dyDescent="0.35">
      <c r="C133" t="s">
        <v>711</v>
      </c>
      <c r="T133" s="5">
        <v>-1050301587000</v>
      </c>
      <c r="U133" s="5">
        <v>-896790856000</v>
      </c>
      <c r="V133" s="5">
        <v>-967726513000</v>
      </c>
      <c r="W133" s="5">
        <v>-4708209000</v>
      </c>
    </row>
    <row r="134" spans="3:28" ht="15.5" x14ac:dyDescent="0.35">
      <c r="C134" t="s">
        <v>178</v>
      </c>
      <c r="D134" s="5">
        <v>59549000</v>
      </c>
      <c r="E134" s="5">
        <v>27870000</v>
      </c>
      <c r="F134" s="5">
        <v>36995000</v>
      </c>
      <c r="G134" s="5">
        <v>35191000</v>
      </c>
      <c r="I134" s="5">
        <v>338481000</v>
      </c>
      <c r="J134" s="5">
        <v>351787000</v>
      </c>
      <c r="K134" s="5">
        <v>327809000</v>
      </c>
      <c r="L134" s="5">
        <v>390037000</v>
      </c>
      <c r="M134" s="5">
        <v>439011000</v>
      </c>
      <c r="N134" s="5">
        <v>584940000</v>
      </c>
      <c r="O134" s="5">
        <v>3700016000</v>
      </c>
      <c r="P134" s="5">
        <v>557609000</v>
      </c>
      <c r="Q134" s="5">
        <v>775585000</v>
      </c>
      <c r="R134" s="5">
        <v>126310000</v>
      </c>
      <c r="S134" s="5">
        <v>712446000</v>
      </c>
      <c r="T134" s="5">
        <v>2636534000</v>
      </c>
      <c r="U134" s="5">
        <v>2192411000</v>
      </c>
      <c r="V134" s="5">
        <v>1963116000</v>
      </c>
      <c r="W134" s="5">
        <v>2962174000</v>
      </c>
      <c r="X134" s="5">
        <v>260614000</v>
      </c>
      <c r="Y134" s="5">
        <v>389633000</v>
      </c>
      <c r="Z134" s="5">
        <v>986404000</v>
      </c>
      <c r="AA134" s="2">
        <v>214686000</v>
      </c>
      <c r="AB134" s="2">
        <v>394239000</v>
      </c>
    </row>
    <row r="135" spans="3:28" ht="15.5" x14ac:dyDescent="0.35">
      <c r="C135" t="s">
        <v>1096</v>
      </c>
    </row>
    <row r="136" spans="3:28" ht="15.5" x14ac:dyDescent="0.35">
      <c r="C136" t="s">
        <v>760</v>
      </c>
    </row>
    <row r="137" spans="3:28" ht="15.5" x14ac:dyDescent="0.35">
      <c r="C137" t="s">
        <v>1097</v>
      </c>
      <c r="D137" s="5">
        <v>-522862856000</v>
      </c>
      <c r="E137" s="5">
        <v>-427477607000</v>
      </c>
      <c r="F137" s="5">
        <v>-566060229000</v>
      </c>
      <c r="G137" s="5">
        <v>-407329757000</v>
      </c>
      <c r="I137" s="5">
        <v>-1732305382000</v>
      </c>
      <c r="J137" s="5">
        <v>-2253900653000</v>
      </c>
      <c r="K137" s="5">
        <v>-2101507590000</v>
      </c>
      <c r="L137" s="5">
        <v>-1584707760000</v>
      </c>
      <c r="M137" s="5">
        <v>-1034887003000</v>
      </c>
      <c r="N137" s="5">
        <v>-1693433908000</v>
      </c>
      <c r="O137" s="5">
        <v>-1330093664000</v>
      </c>
      <c r="P137" s="5">
        <v>-1141208080000</v>
      </c>
      <c r="Q137" s="5">
        <v>-1294578391000</v>
      </c>
      <c r="R137" s="5">
        <v>-1647796723000</v>
      </c>
      <c r="S137" s="5">
        <v>-1672436787000</v>
      </c>
      <c r="T137" s="5">
        <v>-1685096906000</v>
      </c>
      <c r="U137" s="5">
        <v>-2583607753000</v>
      </c>
      <c r="V137" s="5">
        <v>-2496862701000</v>
      </c>
      <c r="W137" s="5">
        <v>-1883094670000</v>
      </c>
      <c r="X137" s="5">
        <v>-1778993634000</v>
      </c>
      <c r="Y137" s="5">
        <v>-1134467085000</v>
      </c>
      <c r="Z137" s="5">
        <v>-1387839185000</v>
      </c>
      <c r="AA137" s="2">
        <v>-1351527288000</v>
      </c>
      <c r="AB137" s="2">
        <v>-1001033798000</v>
      </c>
    </row>
    <row r="138" spans="3:28" ht="15.5" x14ac:dyDescent="0.35">
      <c r="C138" t="s">
        <v>1098</v>
      </c>
      <c r="D138" s="5">
        <v>-61205084000</v>
      </c>
      <c r="E138" s="5">
        <v>-37947370000</v>
      </c>
      <c r="F138" s="5">
        <v>-45750746000</v>
      </c>
      <c r="G138" s="5">
        <v>-24415744000</v>
      </c>
      <c r="I138" s="5">
        <v>-165458782000</v>
      </c>
      <c r="J138" s="5">
        <v>-169411464000</v>
      </c>
      <c r="K138" s="5">
        <v>-162652632000</v>
      </c>
      <c r="L138" s="5">
        <v>-73186505000</v>
      </c>
      <c r="M138" s="5">
        <v>-66650839000</v>
      </c>
      <c r="N138" s="5">
        <v>-103893896000</v>
      </c>
      <c r="O138" s="5">
        <v>-187087013000</v>
      </c>
      <c r="P138" s="5">
        <v>-94799133000</v>
      </c>
      <c r="Q138" s="5">
        <v>-103240778000</v>
      </c>
      <c r="R138" s="5">
        <v>-114515704000</v>
      </c>
      <c r="S138" s="5">
        <v>-96484498000</v>
      </c>
      <c r="T138" s="5">
        <v>-109524121000</v>
      </c>
      <c r="U138" s="5">
        <v>-85941201000</v>
      </c>
      <c r="V138" s="5">
        <v>-84852538000</v>
      </c>
      <c r="W138" s="5">
        <v>-55215080000</v>
      </c>
      <c r="X138" s="5">
        <v>-61241574000</v>
      </c>
      <c r="Y138" s="5">
        <v>-45826310000</v>
      </c>
      <c r="Z138" s="5">
        <v>-36942373000</v>
      </c>
      <c r="AA138" s="2">
        <v>-29240241000</v>
      </c>
      <c r="AB138" s="2">
        <v>-19771774000</v>
      </c>
    </row>
    <row r="139" spans="3:28" ht="15.5" x14ac:dyDescent="0.35">
      <c r="C139" t="s">
        <v>1099</v>
      </c>
      <c r="D139" s="5">
        <v>-584067940000</v>
      </c>
      <c r="E139" s="5">
        <v>-465424977000</v>
      </c>
      <c r="F139" s="5">
        <v>-611810975000</v>
      </c>
      <c r="G139" s="5">
        <v>-431745501000</v>
      </c>
      <c r="I139" s="5">
        <v>-1897764164000</v>
      </c>
      <c r="J139" s="5">
        <v>-2423312117000</v>
      </c>
      <c r="K139" s="5">
        <v>-2264160222000</v>
      </c>
      <c r="L139" s="5">
        <v>-1657894265000</v>
      </c>
      <c r="M139" s="5">
        <v>-1101537842000</v>
      </c>
      <c r="N139" s="5">
        <v>-1797327804000</v>
      </c>
      <c r="O139" s="5">
        <v>-1517180677000</v>
      </c>
      <c r="P139" s="5">
        <v>-1236007213000</v>
      </c>
      <c r="Q139" s="5">
        <v>-1397819169000</v>
      </c>
      <c r="R139" s="5">
        <v>-1762312427000</v>
      </c>
      <c r="S139" s="5">
        <v>-1768921285000</v>
      </c>
      <c r="T139" s="5">
        <v>-1794621027000</v>
      </c>
      <c r="U139" s="5">
        <v>-2669548954000</v>
      </c>
      <c r="V139" s="5">
        <v>-2581715239000</v>
      </c>
      <c r="W139" s="5">
        <v>-1938309750000</v>
      </c>
      <c r="X139" s="5">
        <v>-1840235208000</v>
      </c>
      <c r="Y139" s="5">
        <v>-1180293395000</v>
      </c>
      <c r="Z139" s="5">
        <v>-1424781558000</v>
      </c>
      <c r="AA139" s="2">
        <v>-1380767529000</v>
      </c>
      <c r="AB139" s="2">
        <v>-1020805572000</v>
      </c>
    </row>
    <row r="140" spans="3:28" ht="15.5" x14ac:dyDescent="0.35">
      <c r="C140" t="s">
        <v>1100</v>
      </c>
      <c r="J140" s="5">
        <v>-62928000000</v>
      </c>
      <c r="L140" s="5">
        <v>10534472000</v>
      </c>
      <c r="M140" s="5">
        <v>8167602000</v>
      </c>
      <c r="N140" s="5">
        <v>-573541000</v>
      </c>
      <c r="O140" s="5">
        <v>-19456158000</v>
      </c>
      <c r="P140" s="5">
        <v>-418187465000</v>
      </c>
      <c r="Q140" s="5">
        <v>-24999123000</v>
      </c>
      <c r="R140" s="5">
        <v>-26855976000</v>
      </c>
      <c r="S140" s="5">
        <v>-37492164000</v>
      </c>
    </row>
    <row r="141" spans="3:28" ht="15.5" x14ac:dyDescent="0.35">
      <c r="C141" t="s">
        <v>1101</v>
      </c>
      <c r="D141" s="5">
        <v>-4847547000</v>
      </c>
      <c r="E141" s="5">
        <v>-5579256000</v>
      </c>
      <c r="F141" s="5">
        <v>620896000</v>
      </c>
      <c r="G141" s="5">
        <v>-6103941000</v>
      </c>
      <c r="I141" s="5">
        <v>-5995492000</v>
      </c>
      <c r="J141" s="5">
        <v>-10156850000</v>
      </c>
      <c r="K141" s="5">
        <v>-5222536000</v>
      </c>
      <c r="L141" s="5">
        <v>-32832323000</v>
      </c>
      <c r="M141" s="5">
        <v>-20446447000</v>
      </c>
      <c r="N141" s="5">
        <v>-8147306000</v>
      </c>
      <c r="O141" s="5">
        <v>-1160149000</v>
      </c>
      <c r="P141" s="5">
        <v>-7935836000</v>
      </c>
      <c r="Q141" s="5">
        <v>-690834000</v>
      </c>
      <c r="R141" s="5">
        <v>-6761956000</v>
      </c>
      <c r="S141" s="5">
        <v>-14749464000</v>
      </c>
    </row>
    <row r="142" spans="3:28" ht="15.5" x14ac:dyDescent="0.35">
      <c r="C142" t="s">
        <v>170</v>
      </c>
      <c r="D142" s="5">
        <v>-27892719000</v>
      </c>
      <c r="E142" s="5">
        <v>-28870747000</v>
      </c>
      <c r="F142" s="5">
        <v>-27415200000</v>
      </c>
      <c r="G142" s="5">
        <v>-31316939000</v>
      </c>
      <c r="I142" s="5">
        <v>-124720831000</v>
      </c>
      <c r="J142" s="5">
        <v>-129559488000</v>
      </c>
      <c r="K142" s="5">
        <v>-104306869000</v>
      </c>
      <c r="L142" s="5">
        <v>-58518274000</v>
      </c>
      <c r="M142" s="5">
        <v>-58832749000</v>
      </c>
      <c r="N142" s="5">
        <v>-108683547000</v>
      </c>
      <c r="O142" s="5">
        <v>-156796104000</v>
      </c>
      <c r="P142" s="5">
        <v>-111554772000</v>
      </c>
      <c r="Q142" s="5">
        <v>-147180878000</v>
      </c>
      <c r="R142" s="5">
        <v>-183525365000</v>
      </c>
      <c r="S142" s="5">
        <v>-209315437000</v>
      </c>
      <c r="T142" s="5">
        <v>-205403960000</v>
      </c>
      <c r="U142" s="5">
        <v>-172492629000</v>
      </c>
      <c r="V142" s="5">
        <v>-154657624000</v>
      </c>
      <c r="W142" s="5">
        <v>-113327391000</v>
      </c>
      <c r="X142" s="5">
        <v>-77619550000</v>
      </c>
      <c r="Y142" s="5">
        <v>-60084126000</v>
      </c>
      <c r="Z142" s="5">
        <v>-56580518000</v>
      </c>
      <c r="AA142" s="2">
        <v>-19303309000</v>
      </c>
      <c r="AB142" s="2">
        <v>-11652714000</v>
      </c>
    </row>
    <row r="143" spans="3:28" ht="15.5" x14ac:dyDescent="0.35">
      <c r="C143" t="s">
        <v>171</v>
      </c>
      <c r="N143" s="5">
        <v>-1760925000</v>
      </c>
      <c r="O143" s="5">
        <v>-902811000</v>
      </c>
      <c r="P143" s="5">
        <v>-1295980000</v>
      </c>
      <c r="Q143" s="5">
        <v>-4684308000</v>
      </c>
      <c r="R143" s="5">
        <v>-1563022000</v>
      </c>
      <c r="S143" s="5">
        <v>-5385904000</v>
      </c>
      <c r="T143" s="5">
        <v>-10616260000</v>
      </c>
      <c r="U143" s="5">
        <v>-10607317000</v>
      </c>
      <c r="V143" s="5">
        <v>-8979873000</v>
      </c>
      <c r="W143" s="5">
        <v>-15143103000</v>
      </c>
      <c r="X143" s="5">
        <v>-6391045000</v>
      </c>
      <c r="Y143" s="5">
        <v>-6390347000</v>
      </c>
      <c r="Z143" s="5">
        <v>-4005381000</v>
      </c>
      <c r="AA143" s="2">
        <v>-2484101000</v>
      </c>
      <c r="AB143" s="2">
        <v>-4012796000</v>
      </c>
    </row>
    <row r="144" spans="3:28" ht="15.5" x14ac:dyDescent="0.35">
      <c r="C144" t="s">
        <v>224</v>
      </c>
    </row>
    <row r="145" spans="3:28" ht="15.5" x14ac:dyDescent="0.35">
      <c r="C145" t="s">
        <v>172</v>
      </c>
      <c r="D145" s="5">
        <v>34728307000</v>
      </c>
      <c r="E145" s="5">
        <v>-56257939000</v>
      </c>
      <c r="F145" s="5">
        <v>98255133000</v>
      </c>
      <c r="G145" s="5">
        <v>-34681024000</v>
      </c>
      <c r="I145" s="5">
        <v>-55517416000</v>
      </c>
      <c r="J145" s="5">
        <v>402907934000</v>
      </c>
      <c r="K145" s="5">
        <v>268321819000</v>
      </c>
      <c r="L145" s="5">
        <v>34646139000</v>
      </c>
      <c r="M145" s="5">
        <v>-344242055000</v>
      </c>
      <c r="N145" s="5">
        <v>43196924000</v>
      </c>
      <c r="O145" s="5">
        <v>16111749000</v>
      </c>
      <c r="P145" s="5">
        <v>24071699000</v>
      </c>
      <c r="Q145" s="5">
        <v>-41821637000</v>
      </c>
      <c r="R145" s="5">
        <v>-113253840000</v>
      </c>
      <c r="S145" s="5">
        <v>-232253560000</v>
      </c>
      <c r="T145" s="5">
        <v>2956508000</v>
      </c>
      <c r="U145" s="5">
        <v>104190109000</v>
      </c>
      <c r="V145" s="5">
        <v>401598240000</v>
      </c>
      <c r="W145" s="5">
        <v>523778344000</v>
      </c>
      <c r="X145" s="5">
        <v>270018054000</v>
      </c>
      <c r="Y145" s="5">
        <v>17821978000</v>
      </c>
      <c r="Z145" s="5">
        <v>165344091000</v>
      </c>
      <c r="AA145" s="2">
        <v>278866485000</v>
      </c>
      <c r="AB145" s="2">
        <v>-43752502000</v>
      </c>
    </row>
    <row r="146" spans="3:28" ht="15.5" x14ac:dyDescent="0.35">
      <c r="C146" t="s">
        <v>173</v>
      </c>
      <c r="D146" s="5">
        <v>-684594000</v>
      </c>
      <c r="E146" s="5">
        <v>-984715000</v>
      </c>
      <c r="F146" s="5">
        <v>-1694066000</v>
      </c>
      <c r="G146" s="5">
        <v>-949427000</v>
      </c>
      <c r="I146" s="5">
        <v>-3844444000</v>
      </c>
      <c r="J146" s="5">
        <v>-7053994000</v>
      </c>
      <c r="K146" s="5">
        <v>-9574593000</v>
      </c>
      <c r="L146" s="5">
        <v>-24038871000</v>
      </c>
      <c r="M146" s="5">
        <v>-9499055000</v>
      </c>
      <c r="N146" s="5">
        <v>-5545251000</v>
      </c>
      <c r="O146" s="5">
        <v>-135696079000</v>
      </c>
      <c r="P146" s="5">
        <v>843979000</v>
      </c>
      <c r="Q146" s="5">
        <v>-8162323000</v>
      </c>
      <c r="R146" s="5">
        <v>-1873998000</v>
      </c>
      <c r="S146" s="5">
        <v>-14363252000</v>
      </c>
      <c r="T146" s="5">
        <v>-6128265000</v>
      </c>
      <c r="U146" s="5">
        <v>-12777954000</v>
      </c>
      <c r="V146" s="5">
        <v>-14197245000</v>
      </c>
      <c r="W146" s="5">
        <v>-8315270000</v>
      </c>
      <c r="X146" s="5">
        <v>-27086172000</v>
      </c>
      <c r="Y146" s="5">
        <v>-10462293000</v>
      </c>
      <c r="Z146" s="5">
        <v>-2381087000</v>
      </c>
      <c r="AA146" s="2">
        <v>-6918607000</v>
      </c>
      <c r="AB146" s="2">
        <v>-3019559000</v>
      </c>
    </row>
    <row r="147" spans="3:28" ht="15.5" x14ac:dyDescent="0.35">
      <c r="C147" t="s">
        <v>335</v>
      </c>
      <c r="D147" s="5">
        <v>95273000</v>
      </c>
      <c r="E147" s="5">
        <v>344245000</v>
      </c>
      <c r="F147" s="5">
        <v>441370000</v>
      </c>
      <c r="I147" s="5">
        <v>441523000</v>
      </c>
      <c r="J147" s="5">
        <v>1055392000</v>
      </c>
      <c r="K147" s="5">
        <v>889114000</v>
      </c>
      <c r="L147" s="5">
        <v>968980000</v>
      </c>
      <c r="M147" s="5">
        <v>79578000</v>
      </c>
      <c r="N147" s="5">
        <v>200000000</v>
      </c>
      <c r="O147" s="5">
        <v>2339608000</v>
      </c>
      <c r="P147" s="5">
        <v>2883630000</v>
      </c>
      <c r="Q147" s="5">
        <v>1494769000</v>
      </c>
      <c r="R147" s="5">
        <v>2509738000</v>
      </c>
      <c r="S147" s="5">
        <v>2613178000</v>
      </c>
      <c r="T147" s="5">
        <v>4384203000</v>
      </c>
      <c r="U147" s="5">
        <v>4730436000</v>
      </c>
      <c r="V147" s="5">
        <v>4123955000</v>
      </c>
      <c r="W147" s="5">
        <v>2593235000</v>
      </c>
      <c r="X147" s="5">
        <v>1429139000</v>
      </c>
      <c r="Y147" s="5">
        <v>1403570000</v>
      </c>
      <c r="Z147" s="5">
        <v>1386060000</v>
      </c>
      <c r="AA147" s="2">
        <v>2501868000</v>
      </c>
      <c r="AB147" s="2">
        <v>571500000</v>
      </c>
    </row>
    <row r="148" spans="3:28" ht="15.5" x14ac:dyDescent="0.35">
      <c r="C148" t="s">
        <v>175</v>
      </c>
      <c r="D148" s="5">
        <v>-779867000</v>
      </c>
      <c r="E148" s="5">
        <v>-1328960000</v>
      </c>
      <c r="F148" s="5">
        <v>-2135436000</v>
      </c>
      <c r="G148" s="5">
        <v>-949427000</v>
      </c>
      <c r="I148" s="5">
        <v>-4285967000</v>
      </c>
      <c r="J148" s="5">
        <v>-8109386000</v>
      </c>
      <c r="K148" s="5">
        <v>-10463707000</v>
      </c>
      <c r="L148" s="5">
        <v>-25007851000</v>
      </c>
      <c r="M148" s="5">
        <v>-9578633000</v>
      </c>
      <c r="N148" s="5">
        <v>-5745251000</v>
      </c>
      <c r="O148" s="5">
        <v>-20900721000</v>
      </c>
      <c r="P148" s="5">
        <v>-2039651000</v>
      </c>
      <c r="Q148" s="5">
        <v>-4407092000</v>
      </c>
      <c r="R148" s="5">
        <v>-4383736000</v>
      </c>
      <c r="S148" s="5">
        <v>-16976430000</v>
      </c>
      <c r="T148" s="5">
        <v>-5512468000</v>
      </c>
      <c r="U148" s="5">
        <v>-12508390000</v>
      </c>
      <c r="V148" s="5">
        <v>-18321200000</v>
      </c>
      <c r="W148" s="5">
        <v>-10908505000</v>
      </c>
      <c r="X148" s="5">
        <v>-8515311000</v>
      </c>
      <c r="Y148" s="5">
        <v>-4754863000</v>
      </c>
      <c r="Z148" s="5">
        <v>-3767147000</v>
      </c>
      <c r="AA148" s="2">
        <v>-9420475000</v>
      </c>
      <c r="AB148" s="2">
        <v>-3591059000</v>
      </c>
    </row>
    <row r="149" spans="3:28" ht="15.5" x14ac:dyDescent="0.35">
      <c r="C149" t="s">
        <v>476</v>
      </c>
      <c r="O149" s="5">
        <v>-117134966000</v>
      </c>
    </row>
    <row r="150" spans="3:28" ht="15.5" x14ac:dyDescent="0.35">
      <c r="C150" t="s">
        <v>1102</v>
      </c>
      <c r="Q150" s="5">
        <v>-5250000000</v>
      </c>
      <c r="T150" s="5">
        <v>-5000000000</v>
      </c>
      <c r="U150" s="5">
        <v>-5000000000</v>
      </c>
      <c r="X150" s="5">
        <v>-20000000000</v>
      </c>
    </row>
    <row r="151" spans="3:28" ht="15.5" x14ac:dyDescent="0.35">
      <c r="C151" t="s">
        <v>1103</v>
      </c>
    </row>
    <row r="152" spans="3:28" ht="15.5" x14ac:dyDescent="0.35">
      <c r="C152" t="s">
        <v>1104</v>
      </c>
      <c r="Y152" s="5">
        <v>-7111000000</v>
      </c>
    </row>
    <row r="153" spans="3:28" ht="15.5" x14ac:dyDescent="0.35">
      <c r="C153" t="s">
        <v>189</v>
      </c>
      <c r="D153" s="5">
        <v>34728307000</v>
      </c>
      <c r="E153" s="5">
        <v>-56257939000</v>
      </c>
      <c r="F153" s="5">
        <v>98255133000</v>
      </c>
      <c r="G153" s="5">
        <v>-34681024000</v>
      </c>
      <c r="I153" s="5">
        <v>-55517416000</v>
      </c>
      <c r="J153" s="5">
        <v>402907934000</v>
      </c>
      <c r="K153" s="5">
        <v>268321819000</v>
      </c>
      <c r="L153" s="5">
        <v>34646139000</v>
      </c>
      <c r="M153" s="5">
        <v>-344242055000</v>
      </c>
      <c r="N153" s="5">
        <v>43196924000</v>
      </c>
      <c r="O153" s="5">
        <v>16111749000</v>
      </c>
      <c r="P153" s="5">
        <v>24071699000</v>
      </c>
      <c r="Q153" s="5">
        <v>-41821637000</v>
      </c>
      <c r="R153" s="5">
        <v>-113253840000</v>
      </c>
      <c r="S153" s="5">
        <v>-232253560000</v>
      </c>
      <c r="T153" s="5">
        <v>2956508000</v>
      </c>
      <c r="U153" s="5">
        <v>104190109000</v>
      </c>
      <c r="V153" s="5">
        <v>401598240000</v>
      </c>
      <c r="W153" s="5">
        <v>523778344000</v>
      </c>
      <c r="X153" s="5">
        <v>270018054000</v>
      </c>
      <c r="Y153" s="5">
        <v>17821978000</v>
      </c>
      <c r="Z153" s="5">
        <v>165344091000</v>
      </c>
      <c r="AA153" s="2">
        <v>278866485000</v>
      </c>
      <c r="AB153" s="2">
        <v>-43752502000</v>
      </c>
    </row>
    <row r="154" spans="3:28" ht="15.5" x14ac:dyDescent="0.35">
      <c r="C154" t="s">
        <v>1105</v>
      </c>
      <c r="D154" s="5">
        <v>239310267000</v>
      </c>
      <c r="E154" s="5">
        <v>143000000000</v>
      </c>
      <c r="F154" s="5">
        <v>350100449000</v>
      </c>
      <c r="G154" s="5">
        <v>38962929000</v>
      </c>
      <c r="I154" s="5">
        <v>680509902000</v>
      </c>
      <c r="J154" s="5">
        <v>1068345947000</v>
      </c>
      <c r="K154" s="5">
        <v>1120732594000</v>
      </c>
      <c r="L154" s="5">
        <v>1123314342000</v>
      </c>
      <c r="M154" s="5">
        <v>2590945068000</v>
      </c>
      <c r="N154" s="5">
        <v>2382188702000</v>
      </c>
      <c r="O154" s="5">
        <v>1957376743000</v>
      </c>
      <c r="P154" s="5">
        <v>802635735000</v>
      </c>
      <c r="Q154" s="5">
        <v>1095093493000</v>
      </c>
      <c r="R154" s="5">
        <v>1098408001000</v>
      </c>
      <c r="S154" s="5">
        <v>969684668000</v>
      </c>
      <c r="T154" s="5">
        <v>1039266138000</v>
      </c>
      <c r="U154" s="5">
        <v>691470719000</v>
      </c>
      <c r="V154" s="5">
        <v>811348821000</v>
      </c>
      <c r="W154" s="5">
        <v>561778414000</v>
      </c>
      <c r="X154" s="5">
        <v>708170762000</v>
      </c>
      <c r="Y154" s="5">
        <v>431574623000</v>
      </c>
      <c r="Z154" s="5">
        <v>472870997000</v>
      </c>
      <c r="AA154" s="2">
        <v>377946887000</v>
      </c>
      <c r="AB154" s="2">
        <v>24981361000</v>
      </c>
    </row>
    <row r="155" spans="3:28" ht="15.5" x14ac:dyDescent="0.35">
      <c r="C155" t="s">
        <v>438</v>
      </c>
      <c r="D155" s="5">
        <v>-202894842000</v>
      </c>
      <c r="E155" s="5">
        <v>-198399199000</v>
      </c>
      <c r="F155" s="5">
        <v>-249194027000</v>
      </c>
      <c r="G155" s="5">
        <v>-72816401000</v>
      </c>
      <c r="I155" s="5">
        <v>-731065052000</v>
      </c>
      <c r="J155" s="5">
        <v>-660734648000</v>
      </c>
      <c r="K155" s="5">
        <v>-842303949000</v>
      </c>
      <c r="L155" s="5">
        <v>-1074694805000</v>
      </c>
      <c r="M155" s="5">
        <v>-2928030498000</v>
      </c>
      <c r="N155" s="5">
        <v>-2326712616000</v>
      </c>
      <c r="O155" s="5">
        <v>-2271626944000</v>
      </c>
      <c r="P155" s="5">
        <v>-778564036000</v>
      </c>
      <c r="Q155" s="5">
        <v>-1234804375000</v>
      </c>
      <c r="R155" s="5">
        <v>-1075661841000</v>
      </c>
      <c r="S155" s="5">
        <v>-971938228000</v>
      </c>
      <c r="T155" s="5">
        <v>-670225284000</v>
      </c>
      <c r="U155" s="5">
        <v>-554106365000</v>
      </c>
      <c r="V155" s="5">
        <v>-640359904000</v>
      </c>
      <c r="W155" s="5">
        <v>-732397897000</v>
      </c>
      <c r="X155" s="5">
        <v>-438152745000</v>
      </c>
      <c r="Y155" s="5">
        <v>-413752647000</v>
      </c>
      <c r="Z155" s="5">
        <v>-351142268000</v>
      </c>
      <c r="AA155" s="2">
        <v>-97280402000</v>
      </c>
      <c r="AB155" s="2">
        <v>-68733863000</v>
      </c>
    </row>
    <row r="156" spans="3:28" ht="15.5" x14ac:dyDescent="0.35">
      <c r="C156" t="s">
        <v>1106</v>
      </c>
      <c r="Q156" s="5">
        <v>100000000000</v>
      </c>
      <c r="T156" s="5">
        <v>135000000000</v>
      </c>
      <c r="U156" s="5">
        <v>153000000000</v>
      </c>
      <c r="V156" s="5">
        <v>300000000000</v>
      </c>
      <c r="W156" s="5">
        <v>700000000000</v>
      </c>
    </row>
    <row r="157" spans="3:28" ht="15.5" x14ac:dyDescent="0.35">
      <c r="C157" t="s">
        <v>1107</v>
      </c>
      <c r="O157" s="5">
        <v>-100000000000</v>
      </c>
      <c r="Q157" s="5">
        <v>-172000000000</v>
      </c>
      <c r="R157" s="5">
        <v>-136000000000</v>
      </c>
      <c r="S157" s="5">
        <v>-230000000000</v>
      </c>
      <c r="T157" s="5">
        <v>-500000000000</v>
      </c>
      <c r="U157" s="5">
        <v>-185000000000</v>
      </c>
      <c r="V157" s="5">
        <v>-65000000000</v>
      </c>
    </row>
    <row r="158" spans="3:28" ht="15.5" x14ac:dyDescent="0.35">
      <c r="C158" t="s">
        <v>1108</v>
      </c>
      <c r="Q158" s="5">
        <v>-1244517000</v>
      </c>
      <c r="T158" s="5">
        <v>-1084346000</v>
      </c>
      <c r="U158" s="5">
        <v>-1174245000</v>
      </c>
      <c r="V158" s="5">
        <v>-4390677000</v>
      </c>
      <c r="W158" s="5">
        <v>-5602173000</v>
      </c>
    </row>
    <row r="159" spans="3:28" ht="15.5" x14ac:dyDescent="0.35">
      <c r="C159" t="s">
        <v>217</v>
      </c>
      <c r="Z159" s="5">
        <v>46000000000</v>
      </c>
    </row>
    <row r="160" spans="3:28" ht="15.5" x14ac:dyDescent="0.35">
      <c r="C160" t="s">
        <v>1109</v>
      </c>
      <c r="O160" s="5">
        <v>434307033000</v>
      </c>
    </row>
    <row r="161" spans="2:28" ht="15.5" x14ac:dyDescent="0.35">
      <c r="C161" t="s">
        <v>1110</v>
      </c>
      <c r="O161" s="5">
        <v>-3945083000</v>
      </c>
    </row>
    <row r="162" spans="2:28" ht="15.5" x14ac:dyDescent="0.35">
      <c r="C162" t="s">
        <v>1111</v>
      </c>
    </row>
    <row r="163" spans="2:28" ht="15.5" x14ac:dyDescent="0.35">
      <c r="C163" t="s">
        <v>1112</v>
      </c>
    </row>
    <row r="164" spans="2:28" ht="15.5" x14ac:dyDescent="0.35">
      <c r="C164" t="s">
        <v>1113</v>
      </c>
      <c r="X164" s="5">
        <v>33000</v>
      </c>
      <c r="Y164" s="5">
        <v>2000</v>
      </c>
    </row>
    <row r="165" spans="2:28" ht="15.5" x14ac:dyDescent="0.35">
      <c r="C165" t="s">
        <v>1114</v>
      </c>
      <c r="Q165" s="5">
        <v>177313982000</v>
      </c>
    </row>
    <row r="166" spans="2:28" ht="15.5" x14ac:dyDescent="0.35">
      <c r="C166" t="s">
        <v>211</v>
      </c>
      <c r="Q166" s="5">
        <v>-6180220000</v>
      </c>
      <c r="X166" s="5">
        <v>4000</v>
      </c>
      <c r="Z166" s="5">
        <v>-2384638000</v>
      </c>
    </row>
    <row r="167" spans="2:28" ht="15.5" x14ac:dyDescent="0.35">
      <c r="C167" t="s">
        <v>210</v>
      </c>
      <c r="AA167" s="2">
        <v>-1800000000</v>
      </c>
    </row>
    <row r="168" spans="2:28" ht="15.5" x14ac:dyDescent="0.35">
      <c r="C168" t="s">
        <v>435</v>
      </c>
      <c r="D168" s="5">
        <v>-1687118000</v>
      </c>
      <c r="E168" s="5">
        <v>-858740000</v>
      </c>
      <c r="F168" s="5">
        <v>-2651289000</v>
      </c>
      <c r="G168" s="5">
        <v>-827552000</v>
      </c>
      <c r="I168" s="5">
        <v>-4962266000</v>
      </c>
      <c r="J168" s="5">
        <v>-4703365000</v>
      </c>
      <c r="K168" s="5">
        <v>-10106826000</v>
      </c>
      <c r="L168" s="5">
        <v>-13973398000</v>
      </c>
      <c r="M168" s="5">
        <v>-7156625000</v>
      </c>
      <c r="N168" s="5">
        <v>-12279162000</v>
      </c>
    </row>
    <row r="169" spans="2:28" ht="15.5" x14ac:dyDescent="0.35">
      <c r="C169" t="s">
        <v>1115</v>
      </c>
    </row>
    <row r="170" spans="2:28" ht="15.5" x14ac:dyDescent="0.35">
      <c r="C170" t="s">
        <v>1116</v>
      </c>
    </row>
    <row r="171" spans="2:28" ht="15.5" x14ac:dyDescent="0.35">
      <c r="C171" t="s">
        <v>226</v>
      </c>
      <c r="D171" s="5">
        <v>-25980620000</v>
      </c>
      <c r="E171" s="5">
        <v>-3914548000</v>
      </c>
      <c r="F171" s="5">
        <v>20266162000</v>
      </c>
      <c r="G171" s="5">
        <v>27640574000</v>
      </c>
      <c r="I171" s="5">
        <v>32387557000</v>
      </c>
      <c r="J171" s="5">
        <v>-9703502000</v>
      </c>
      <c r="K171" s="5">
        <v>-52238534000</v>
      </c>
      <c r="L171" s="5">
        <v>6961820000</v>
      </c>
      <c r="M171" s="5">
        <v>-35934857000</v>
      </c>
      <c r="N171" s="5">
        <v>29382525000</v>
      </c>
      <c r="O171" s="5">
        <v>96806710000</v>
      </c>
      <c r="P171" s="5">
        <v>-63867943000</v>
      </c>
      <c r="Q171" s="5">
        <v>56433239000</v>
      </c>
      <c r="R171" s="5">
        <v>3445690000</v>
      </c>
      <c r="S171" s="5">
        <v>-37759688000</v>
      </c>
      <c r="T171" s="5">
        <v>-54488970000</v>
      </c>
      <c r="U171" s="5">
        <v>-82497782000</v>
      </c>
      <c r="V171" s="5">
        <v>23777668000</v>
      </c>
      <c r="W171" s="5">
        <v>132510143000</v>
      </c>
      <c r="X171" s="5">
        <v>23741792000</v>
      </c>
      <c r="Y171" s="5">
        <v>-16709213000</v>
      </c>
      <c r="Z171" s="5">
        <v>16118151000</v>
      </c>
      <c r="AA171" s="2">
        <v>-7467006000</v>
      </c>
      <c r="AB171" s="2">
        <v>-2834196000</v>
      </c>
    </row>
    <row r="172" spans="2:28" ht="15.5" x14ac:dyDescent="0.35">
      <c r="C172" t="s">
        <v>227</v>
      </c>
      <c r="E172" s="5">
        <v>73045257000</v>
      </c>
      <c r="I172" s="5">
        <v>40657700000</v>
      </c>
      <c r="J172" s="5">
        <v>50361202000</v>
      </c>
      <c r="K172" s="5">
        <v>102599736000</v>
      </c>
      <c r="L172" s="5">
        <v>95637916000</v>
      </c>
      <c r="M172" s="5">
        <v>131572773000</v>
      </c>
      <c r="N172" s="5">
        <v>102190248000</v>
      </c>
      <c r="O172" s="5">
        <v>5383538000</v>
      </c>
      <c r="P172" s="5">
        <v>69251481000</v>
      </c>
      <c r="Q172" s="5">
        <v>12818242000</v>
      </c>
      <c r="R172" s="5">
        <v>9372552000</v>
      </c>
      <c r="S172" s="5">
        <v>47132240000</v>
      </c>
      <c r="T172" s="5">
        <v>101621210000</v>
      </c>
      <c r="U172" s="5">
        <v>184118992000</v>
      </c>
      <c r="V172" s="5">
        <v>160341324000</v>
      </c>
      <c r="W172" s="5">
        <v>27831181000</v>
      </c>
      <c r="X172" s="5">
        <v>4089389000</v>
      </c>
      <c r="Y172" s="5">
        <v>20798602000</v>
      </c>
      <c r="Z172" s="5">
        <v>4680451000</v>
      </c>
      <c r="AA172" s="2">
        <v>12147457000</v>
      </c>
      <c r="AB172" s="2">
        <v>14981653000</v>
      </c>
    </row>
    <row r="173" spans="2:28" ht="15.5" x14ac:dyDescent="0.35">
      <c r="C173" t="s">
        <v>229</v>
      </c>
      <c r="D173" s="5">
        <v>-25980620000</v>
      </c>
      <c r="E173" s="5">
        <v>69130709000</v>
      </c>
      <c r="F173" s="5">
        <v>20266162000</v>
      </c>
      <c r="G173" s="5">
        <v>27640574000</v>
      </c>
      <c r="I173" s="5">
        <v>73045257000</v>
      </c>
      <c r="J173" s="5">
        <v>40657700000</v>
      </c>
      <c r="K173" s="5">
        <v>50361202000</v>
      </c>
      <c r="L173" s="5">
        <v>102599736000</v>
      </c>
      <c r="M173" s="5">
        <v>95637916000</v>
      </c>
      <c r="N173" s="5">
        <v>131572773000</v>
      </c>
      <c r="O173" s="5">
        <v>102190248000</v>
      </c>
      <c r="P173" s="5">
        <v>5383538000</v>
      </c>
      <c r="Q173" s="5">
        <v>69251481000</v>
      </c>
      <c r="R173" s="5">
        <v>12818242000</v>
      </c>
      <c r="S173" s="5">
        <v>9372552000</v>
      </c>
      <c r="T173" s="5">
        <v>47132240000</v>
      </c>
      <c r="U173" s="5">
        <v>101621210000</v>
      </c>
      <c r="V173" s="5">
        <v>184118992000</v>
      </c>
      <c r="W173" s="5">
        <v>160341324000</v>
      </c>
      <c r="X173" s="5">
        <v>27831181000</v>
      </c>
      <c r="Y173" s="5">
        <v>4089389000</v>
      </c>
      <c r="Z173" s="5">
        <v>20798602000</v>
      </c>
      <c r="AA173" s="2">
        <v>4680451000</v>
      </c>
      <c r="AB173" s="2">
        <v>12147457000</v>
      </c>
    </row>
    <row r="175" spans="2:28" ht="15.5" x14ac:dyDescent="0.35">
      <c r="B175" t="s">
        <v>230</v>
      </c>
      <c r="C175" t="s">
        <v>12</v>
      </c>
      <c r="D175" s="5">
        <v>5690000000</v>
      </c>
      <c r="E175" s="5">
        <v>5690000000</v>
      </c>
      <c r="F175" s="5">
        <v>5690000000</v>
      </c>
      <c r="G175" s="5">
        <v>5690000000</v>
      </c>
      <c r="I175" s="5">
        <v>5690000000</v>
      </c>
      <c r="J175" s="5">
        <v>5690000000</v>
      </c>
      <c r="K175" s="5">
        <v>5690000000</v>
      </c>
      <c r="L175" s="5">
        <v>5690000000</v>
      </c>
      <c r="M175" s="5">
        <v>5690000000</v>
      </c>
      <c r="N175" s="5">
        <v>5690000000</v>
      </c>
      <c r="O175" s="5">
        <v>5690000000</v>
      </c>
      <c r="P175" s="5">
        <v>2590000000</v>
      </c>
      <c r="Q175" s="5">
        <v>2590000000</v>
      </c>
      <c r="R175" s="5">
        <v>1000000000</v>
      </c>
      <c r="S175" s="5">
        <v>1000000000</v>
      </c>
      <c r="T175" s="5">
        <v>1000000000</v>
      </c>
      <c r="U175" s="5">
        <v>1000000000</v>
      </c>
      <c r="V175" s="5">
        <v>1000000000</v>
      </c>
      <c r="W175" s="5">
        <v>1000000000</v>
      </c>
      <c r="X175" s="5">
        <v>1000000000</v>
      </c>
      <c r="Y175" s="5">
        <v>1000000000</v>
      </c>
      <c r="Z175" s="5">
        <v>1000000000</v>
      </c>
      <c r="AA175" s="2">
        <v>540000000</v>
      </c>
      <c r="AB175" s="2">
        <v>0</v>
      </c>
    </row>
    <row r="176" spans="2:28" ht="15.5" x14ac:dyDescent="0.35">
      <c r="C176" t="s">
        <v>231</v>
      </c>
      <c r="D176" s="6">
        <v>1.08</v>
      </c>
      <c r="E176" s="6">
        <v>-0.65</v>
      </c>
      <c r="F176" s="6">
        <v>0.86</v>
      </c>
      <c r="G176" s="5">
        <v>1</v>
      </c>
    </row>
    <row r="177" spans="3:7" ht="15.5" x14ac:dyDescent="0.35">
      <c r="C177" t="s">
        <v>232</v>
      </c>
      <c r="D177" s="6">
        <v>63.89</v>
      </c>
      <c r="E177" s="6">
        <v>-115.38</v>
      </c>
      <c r="F177" s="6">
        <v>103.49</v>
      </c>
      <c r="G177" s="5">
        <v>89</v>
      </c>
    </row>
    <row r="178" spans="3:7" ht="15.5" x14ac:dyDescent="0.35">
      <c r="C178" t="s">
        <v>67</v>
      </c>
      <c r="D178" s="6">
        <v>3.67</v>
      </c>
      <c r="E178" s="6">
        <v>3.94</v>
      </c>
      <c r="F178" s="6">
        <v>4.3499999999999996</v>
      </c>
      <c r="G178" s="6">
        <v>4.6500000000000004</v>
      </c>
    </row>
    <row r="179" spans="3:7" ht="15.5" x14ac:dyDescent="0.35">
      <c r="C179" t="s">
        <v>233</v>
      </c>
      <c r="D179" s="5">
        <v>11270000000</v>
      </c>
      <c r="E179" s="5">
        <v>1360000000</v>
      </c>
      <c r="F179" s="5">
        <v>12900000000</v>
      </c>
      <c r="G179" s="5">
        <v>9940000000</v>
      </c>
    </row>
    <row r="180" spans="3:7" ht="15.5" x14ac:dyDescent="0.35">
      <c r="C180" t="s">
        <v>234</v>
      </c>
      <c r="D180" s="6">
        <v>2E-3</v>
      </c>
      <c r="E180" s="6">
        <v>-1.1999999999999999E-3</v>
      </c>
      <c r="F180" s="6">
        <v>1.6000000000000001E-3</v>
      </c>
      <c r="G180" s="6">
        <v>1.9E-3</v>
      </c>
    </row>
    <row r="181" spans="3:7" ht="15.5" x14ac:dyDescent="0.35">
      <c r="C181" t="s">
        <v>235</v>
      </c>
      <c r="D181" s="6">
        <v>8.199999999999999E-3</v>
      </c>
      <c r="E181" s="6">
        <v>-5.0000000000000001E-3</v>
      </c>
      <c r="F181" s="6">
        <v>6.6E-3</v>
      </c>
      <c r="G181" s="6">
        <v>7.7000000000000002E-3</v>
      </c>
    </row>
    <row r="182" spans="3:7" ht="15.5" x14ac:dyDescent="0.35">
      <c r="C182" t="s">
        <v>236</v>
      </c>
      <c r="D182" s="6">
        <v>2.3E-3</v>
      </c>
      <c r="E182" s="6">
        <v>-8.9999999999999998E-4</v>
      </c>
      <c r="F182" s="6">
        <v>2.8000000000000004E-3</v>
      </c>
      <c r="G182" s="6">
        <v>1.9E-3</v>
      </c>
    </row>
    <row r="183" spans="3:7" ht="15.5" x14ac:dyDescent="0.35">
      <c r="C183" t="s">
        <v>237</v>
      </c>
    </row>
    <row r="184" spans="3:7" ht="15.5" x14ac:dyDescent="0.35">
      <c r="C184" t="s">
        <v>443</v>
      </c>
      <c r="D184" s="5">
        <v>747000000000</v>
      </c>
      <c r="E184" s="5">
        <v>740000000000</v>
      </c>
      <c r="F184" s="5">
        <v>744000000000</v>
      </c>
      <c r="G184" s="5">
        <v>741000000000</v>
      </c>
    </row>
    <row r="185" spans="3:7" ht="15.5" x14ac:dyDescent="0.35">
      <c r="C185" t="s">
        <v>238</v>
      </c>
      <c r="D185" s="6">
        <v>0.53</v>
      </c>
      <c r="E185" s="6">
        <v>0.57999999999999996</v>
      </c>
      <c r="F185" s="6">
        <v>0.68</v>
      </c>
      <c r="G185" s="6">
        <v>0.68</v>
      </c>
    </row>
    <row r="186" spans="3:7" ht="15.5" x14ac:dyDescent="0.35">
      <c r="C186" t="s">
        <v>239</v>
      </c>
      <c r="D186" s="6">
        <v>131.28</v>
      </c>
      <c r="E186" s="6">
        <v>130.12</v>
      </c>
      <c r="F186" s="6">
        <v>130.82</v>
      </c>
      <c r="G186" s="6">
        <v>130.21</v>
      </c>
    </row>
    <row r="187" spans="3:7" ht="15.5" x14ac:dyDescent="0.35">
      <c r="C187" t="s">
        <v>240</v>
      </c>
      <c r="D187" s="6">
        <v>0.53</v>
      </c>
      <c r="E187" s="6">
        <v>0.57999999999999996</v>
      </c>
      <c r="F187" s="6">
        <v>0.68</v>
      </c>
      <c r="G187" s="6">
        <v>0.68</v>
      </c>
    </row>
    <row r="188" spans="3:7" ht="15.5" x14ac:dyDescent="0.35">
      <c r="C188" t="s">
        <v>241</v>
      </c>
      <c r="D188" s="6">
        <v>131.28</v>
      </c>
      <c r="E188" s="6">
        <v>130.12</v>
      </c>
      <c r="F188" s="6">
        <v>130.82</v>
      </c>
      <c r="G188" s="6">
        <v>130.21</v>
      </c>
    </row>
    <row r="189" spans="3:7" ht="15.5" x14ac:dyDescent="0.35">
      <c r="C189" t="s">
        <v>242</v>
      </c>
    </row>
    <row r="190" spans="3:7" ht="15.5" x14ac:dyDescent="0.35">
      <c r="C190" t="s">
        <v>243</v>
      </c>
    </row>
    <row r="191" spans="3:7" ht="15.5" x14ac:dyDescent="0.35">
      <c r="C191" t="s">
        <v>306</v>
      </c>
      <c r="D191" s="5">
        <v>747000000000</v>
      </c>
      <c r="E191" s="5">
        <v>740000000000</v>
      </c>
      <c r="F191" s="5">
        <v>744000000000</v>
      </c>
      <c r="G191" s="5">
        <v>741000000000</v>
      </c>
    </row>
    <row r="192" spans="3:7" ht="15.5" x14ac:dyDescent="0.35">
      <c r="C192" t="s">
        <v>24</v>
      </c>
    </row>
    <row r="193" spans="3:28" ht="15.5" x14ac:dyDescent="0.35">
      <c r="C193" t="s">
        <v>21</v>
      </c>
    </row>
    <row r="194" spans="3:28" ht="15.5" x14ac:dyDescent="0.35">
      <c r="C194" t="s">
        <v>245</v>
      </c>
    </row>
    <row r="195" spans="3:28" ht="15.5" x14ac:dyDescent="0.35">
      <c r="C195" t="s">
        <v>246</v>
      </c>
      <c r="D195" s="5">
        <v>-60000000000</v>
      </c>
      <c r="E195" s="5">
        <v>53000000000</v>
      </c>
      <c r="F195" s="5">
        <v>-76000000000</v>
      </c>
      <c r="G195" s="5">
        <v>63000000000</v>
      </c>
    </row>
    <row r="196" spans="3:28" ht="15.5" x14ac:dyDescent="0.35">
      <c r="C196" t="s">
        <v>247</v>
      </c>
      <c r="D196" s="5">
        <v>-1000000000</v>
      </c>
      <c r="E196" s="5">
        <v>-1000000000</v>
      </c>
      <c r="F196" s="5">
        <v>-2000000000</v>
      </c>
      <c r="G196" s="5">
        <v>-1000000000</v>
      </c>
    </row>
    <row r="197" spans="3:28" ht="15.5" x14ac:dyDescent="0.35">
      <c r="C197" t="s">
        <v>13</v>
      </c>
      <c r="D197" s="5">
        <v>-61000000000</v>
      </c>
      <c r="E197" s="5">
        <v>52000000000</v>
      </c>
      <c r="F197" s="5">
        <v>-78000000000</v>
      </c>
      <c r="G197" s="5">
        <v>62000000000</v>
      </c>
    </row>
    <row r="198" spans="3:28" ht="15.5" x14ac:dyDescent="0.35">
      <c r="C198" t="s">
        <v>16</v>
      </c>
      <c r="D198" s="6">
        <v>-10.69</v>
      </c>
      <c r="E198" s="6">
        <v>9.14</v>
      </c>
      <c r="F198" s="6">
        <v>-13.79</v>
      </c>
      <c r="G198" s="6">
        <v>10.96</v>
      </c>
    </row>
    <row r="199" spans="3:28" ht="15.5" x14ac:dyDescent="0.35">
      <c r="C199" t="s">
        <v>52</v>
      </c>
      <c r="I199" s="6">
        <v>0.51</v>
      </c>
      <c r="J199" s="6">
        <v>-0.38</v>
      </c>
      <c r="K199" s="6">
        <v>10.75</v>
      </c>
      <c r="L199" s="6">
        <v>10.91</v>
      </c>
      <c r="M199" s="6">
        <v>-1.37</v>
      </c>
      <c r="N199" s="6">
        <v>0.53</v>
      </c>
      <c r="O199" s="6">
        <v>0.31</v>
      </c>
      <c r="P199" s="6">
        <v>-74.56</v>
      </c>
      <c r="Q199" s="6">
        <v>2.92</v>
      </c>
      <c r="R199" s="6">
        <v>6.45</v>
      </c>
      <c r="S199" s="6">
        <v>2.41</v>
      </c>
      <c r="T199" s="6">
        <v>24.03</v>
      </c>
      <c r="U199" s="6">
        <v>34.49</v>
      </c>
      <c r="V199" s="6">
        <v>33.020000000000003</v>
      </c>
      <c r="W199" s="6">
        <v>24.6</v>
      </c>
      <c r="X199" s="6">
        <v>25.86</v>
      </c>
      <c r="Y199" s="6">
        <v>16.190000000000001</v>
      </c>
      <c r="Z199" s="6">
        <v>11.91</v>
      </c>
      <c r="AA199" s="3">
        <v>11.97</v>
      </c>
      <c r="AB199" s="2">
        <v>38313.72</v>
      </c>
    </row>
    <row r="200" spans="3:28" ht="15.5" x14ac:dyDescent="0.35">
      <c r="C200" t="s">
        <v>66</v>
      </c>
      <c r="I200" s="6">
        <v>174.51</v>
      </c>
      <c r="J200" s="6">
        <v>-231.58</v>
      </c>
      <c r="K200" s="5">
        <v>8</v>
      </c>
      <c r="L200" s="6">
        <v>9.44</v>
      </c>
      <c r="M200" s="6">
        <v>-109.49</v>
      </c>
      <c r="N200" s="6">
        <v>196.23</v>
      </c>
      <c r="O200" s="6">
        <v>451.61</v>
      </c>
      <c r="P200" s="6">
        <v>-1.56</v>
      </c>
      <c r="Q200" s="6">
        <v>31.85</v>
      </c>
      <c r="R200" s="6">
        <v>22.95</v>
      </c>
      <c r="S200" s="6">
        <v>65.56</v>
      </c>
      <c r="T200" s="6">
        <v>3.33</v>
      </c>
      <c r="U200" s="6">
        <v>2.67</v>
      </c>
      <c r="V200" s="6">
        <v>3.06</v>
      </c>
      <c r="W200" s="6">
        <v>5.2</v>
      </c>
      <c r="X200" s="6">
        <v>4.87</v>
      </c>
      <c r="Y200" s="5">
        <v>5</v>
      </c>
      <c r="Z200" s="6">
        <v>4.2</v>
      </c>
      <c r="AA200" s="2">
        <v>0</v>
      </c>
      <c r="AB200" s="2">
        <v>0</v>
      </c>
    </row>
    <row r="201" spans="3:28" ht="15.5" x14ac:dyDescent="0.35">
      <c r="C201" t="s">
        <v>69</v>
      </c>
      <c r="I201" s="6">
        <v>1.1299999999999999</v>
      </c>
      <c r="J201" s="6">
        <v>1.07</v>
      </c>
      <c r="K201" s="6">
        <v>1.22</v>
      </c>
      <c r="L201" s="6">
        <v>1.76</v>
      </c>
      <c r="M201" s="6">
        <v>2.82</v>
      </c>
      <c r="N201" s="6">
        <v>1.91</v>
      </c>
      <c r="O201" s="6">
        <v>2.39</v>
      </c>
      <c r="P201" s="6">
        <v>1.33</v>
      </c>
      <c r="Q201" s="6">
        <v>0.74</v>
      </c>
      <c r="R201" s="6">
        <v>0.44</v>
      </c>
      <c r="S201" s="6">
        <v>0.42</v>
      </c>
      <c r="T201" s="6">
        <v>0.2</v>
      </c>
      <c r="U201" s="6">
        <v>0.25</v>
      </c>
      <c r="V201" s="6">
        <v>0.31</v>
      </c>
      <c r="W201" s="6">
        <v>0.52</v>
      </c>
      <c r="X201" s="6">
        <v>0.65</v>
      </c>
      <c r="Y201" s="6">
        <v>0.53</v>
      </c>
      <c r="Z201" s="6">
        <v>0.34</v>
      </c>
      <c r="AA201" s="2">
        <v>0</v>
      </c>
      <c r="AB201" s="2">
        <v>0</v>
      </c>
    </row>
    <row r="202" spans="3:28" ht="15.5" x14ac:dyDescent="0.35">
      <c r="C202" t="s">
        <v>248</v>
      </c>
      <c r="I202" s="5">
        <v>25480000000</v>
      </c>
      <c r="J202" s="5">
        <v>13330000000</v>
      </c>
      <c r="K202" s="5">
        <v>79980000000</v>
      </c>
      <c r="L202" s="5">
        <v>76320000000</v>
      </c>
      <c r="M202" s="5">
        <v>35190000000</v>
      </c>
      <c r="N202" s="5">
        <v>16040000000</v>
      </c>
      <c r="O202" s="5">
        <v>12260000000</v>
      </c>
      <c r="P202" s="5">
        <v>-189150000000</v>
      </c>
    </row>
    <row r="203" spans="3:28" ht="15.5" x14ac:dyDescent="0.35">
      <c r="C203" t="s">
        <v>249</v>
      </c>
      <c r="I203" s="6">
        <v>8.9999999999999998E-4</v>
      </c>
      <c r="J203" s="6">
        <v>-7.000000000000001E-4</v>
      </c>
      <c r="K203" s="6">
        <v>2.1899999999999999E-2</v>
      </c>
      <c r="L203" s="6">
        <v>2.52E-2</v>
      </c>
      <c r="M203" s="6">
        <v>-3.3E-3</v>
      </c>
      <c r="N203" s="6">
        <v>1.1000000000000001E-3</v>
      </c>
      <c r="O203" s="6">
        <v>7.000000000000001E-4</v>
      </c>
      <c r="P203" s="6">
        <v>-0.1231</v>
      </c>
      <c r="Q203" s="6">
        <v>4.3E-3</v>
      </c>
      <c r="R203" s="6">
        <v>3.5999999999999999E-3</v>
      </c>
      <c r="S203" s="6">
        <v>1.2999999999999999E-3</v>
      </c>
      <c r="T203" s="6">
        <v>1.1200000000000002E-2</v>
      </c>
      <c r="U203" s="6">
        <v>1.6500000000000001E-2</v>
      </c>
      <c r="V203" s="6">
        <v>1.6899999999999998E-2</v>
      </c>
      <c r="W203" s="6">
        <v>1.6200000000000003E-2</v>
      </c>
      <c r="X203" s="6">
        <v>2.7000000000000003E-2</v>
      </c>
      <c r="Y203" s="6">
        <v>2.52E-2</v>
      </c>
      <c r="Z203" s="6">
        <v>0.02</v>
      </c>
      <c r="AA203" s="3">
        <v>1.54E-2</v>
      </c>
      <c r="AB203" s="3">
        <v>1.47E-2</v>
      </c>
    </row>
    <row r="204" spans="3:28" ht="15.5" x14ac:dyDescent="0.35">
      <c r="C204" t="s">
        <v>250</v>
      </c>
      <c r="I204" s="6">
        <v>3.9000000000000003E-3</v>
      </c>
      <c r="J204" s="6">
        <v>-2.8999999999999998E-3</v>
      </c>
      <c r="K204" s="6">
        <v>8.1500000000000003E-2</v>
      </c>
      <c r="L204" s="6">
        <v>8.9900000000000008E-2</v>
      </c>
      <c r="M204" s="6">
        <v>-1.24E-2</v>
      </c>
      <c r="N204" s="6">
        <v>4.6999999999999993E-3</v>
      </c>
      <c r="O204" s="6">
        <v>2.5999999999999999E-3</v>
      </c>
      <c r="P204" s="6">
        <v>-0.71090000000000009</v>
      </c>
      <c r="Q204" s="6">
        <v>1.6299999999999999E-2</v>
      </c>
      <c r="R204" s="6">
        <v>2.2599999999999999E-2</v>
      </c>
      <c r="S204" s="6">
        <v>8.5000000000000006E-3</v>
      </c>
      <c r="T204" s="6">
        <v>8.6300000000000002E-2</v>
      </c>
      <c r="U204" s="6">
        <v>0.1351</v>
      </c>
      <c r="V204" s="6">
        <v>0.15140000000000001</v>
      </c>
      <c r="W204" s="6">
        <v>0.13289999999999999</v>
      </c>
      <c r="X204" s="6">
        <v>0.16109999999999999</v>
      </c>
      <c r="Y204" s="6">
        <v>0.12029999999999999</v>
      </c>
      <c r="Z204" s="6">
        <v>0.10050000000000001</v>
      </c>
      <c r="AA204" s="3">
        <v>0.10279999999999999</v>
      </c>
      <c r="AB204" s="3">
        <v>3.2799999999999996E-2</v>
      </c>
    </row>
    <row r="205" spans="3:28" ht="15.5" x14ac:dyDescent="0.35">
      <c r="C205" t="s">
        <v>251</v>
      </c>
      <c r="I205" s="6">
        <v>2.7000000000000001E-3</v>
      </c>
      <c r="J205" s="6">
        <v>-1.5E-3</v>
      </c>
      <c r="K205" s="6">
        <v>2.3599999999999999E-2</v>
      </c>
      <c r="L205" s="6">
        <v>2.4E-2</v>
      </c>
      <c r="M205" s="6">
        <v>3.4999999999999996E-3</v>
      </c>
      <c r="N205" s="6">
        <v>-2.0000000000000001E-4</v>
      </c>
      <c r="O205" s="6">
        <v>2.3999999999999998E-3</v>
      </c>
      <c r="P205" s="6">
        <v>-0.11650000000000001</v>
      </c>
      <c r="Q205" s="6">
        <v>4.7999999999999996E-3</v>
      </c>
      <c r="R205" s="6">
        <v>4.7999999999999996E-3</v>
      </c>
      <c r="S205" s="6">
        <v>3.0000000000000001E-3</v>
      </c>
      <c r="T205" s="6">
        <v>2.7099999999999999E-2</v>
      </c>
      <c r="U205" s="6">
        <v>3.3799999999999997E-2</v>
      </c>
      <c r="V205" s="6">
        <v>2.53E-2</v>
      </c>
      <c r="W205" s="6">
        <v>2.8999999999999998E-2</v>
      </c>
      <c r="X205" s="6">
        <v>4.7400000000000005E-2</v>
      </c>
      <c r="Y205" s="6">
        <v>3.8699999999999998E-2</v>
      </c>
      <c r="Z205" s="6">
        <v>3.8300000000000001E-2</v>
      </c>
      <c r="AA205" s="3">
        <v>3.7900000000000003E-2</v>
      </c>
      <c r="AB205" s="3">
        <v>6.7199999999999996E-2</v>
      </c>
    </row>
    <row r="206" spans="3:28" ht="15.5" x14ac:dyDescent="0.35">
      <c r="C206" t="s">
        <v>252</v>
      </c>
    </row>
    <row r="207" spans="3:28" ht="15.5" x14ac:dyDescent="0.35">
      <c r="C207" t="s">
        <v>63</v>
      </c>
      <c r="I207" s="6">
        <v>0.68</v>
      </c>
      <c r="J207" s="6">
        <v>0.67</v>
      </c>
      <c r="K207" s="6">
        <v>0.65</v>
      </c>
      <c r="L207" s="6">
        <v>0.85</v>
      </c>
      <c r="M207" s="6">
        <v>1.36</v>
      </c>
      <c r="N207" s="6">
        <v>0.94</v>
      </c>
      <c r="O207" s="6">
        <v>1.19</v>
      </c>
      <c r="P207" s="6">
        <v>1.1100000000000001</v>
      </c>
      <c r="Q207" s="6">
        <v>0.52</v>
      </c>
      <c r="R207" s="6">
        <v>0.52</v>
      </c>
      <c r="S207" s="6">
        <v>0.56000000000000005</v>
      </c>
      <c r="T207" s="6">
        <v>0.28999999999999998</v>
      </c>
      <c r="U207" s="6">
        <v>0.36</v>
      </c>
      <c r="V207" s="6">
        <v>0.46</v>
      </c>
      <c r="W207" s="6">
        <v>0.69</v>
      </c>
      <c r="X207" s="6">
        <v>0.78</v>
      </c>
      <c r="Y207" s="6">
        <v>0.6</v>
      </c>
      <c r="Z207" s="6">
        <v>0.42</v>
      </c>
      <c r="AA207" s="2">
        <v>0</v>
      </c>
      <c r="AB207" s="2">
        <v>0</v>
      </c>
    </row>
    <row r="208" spans="3:28" ht="15.5" x14ac:dyDescent="0.35">
      <c r="C208" t="s">
        <v>60</v>
      </c>
      <c r="I208" s="6">
        <v>130.82</v>
      </c>
      <c r="J208" s="6">
        <v>130.82</v>
      </c>
      <c r="K208" s="6">
        <v>131.96</v>
      </c>
      <c r="L208" s="6">
        <v>121.3</v>
      </c>
      <c r="M208" s="6">
        <v>109.94</v>
      </c>
      <c r="N208" s="6">
        <v>111.11</v>
      </c>
      <c r="O208" s="6">
        <v>117.56</v>
      </c>
      <c r="P208" s="6">
        <v>104.88</v>
      </c>
      <c r="Q208" s="6">
        <v>179.58</v>
      </c>
      <c r="R208" s="6">
        <v>286.17</v>
      </c>
      <c r="S208" s="6">
        <v>283.77999999999997</v>
      </c>
      <c r="T208" s="6">
        <v>278.44</v>
      </c>
      <c r="U208" s="6">
        <v>255.27</v>
      </c>
      <c r="V208" s="6">
        <v>218.16</v>
      </c>
      <c r="W208" s="6">
        <v>185.14</v>
      </c>
      <c r="X208" s="6">
        <v>160.53</v>
      </c>
      <c r="Y208" s="6">
        <v>134.63</v>
      </c>
      <c r="Z208" s="6">
        <v>118.44</v>
      </c>
      <c r="AA208" s="3">
        <v>116.48</v>
      </c>
      <c r="AB208" s="2">
        <v>1168912.3400000001</v>
      </c>
    </row>
    <row r="209" spans="2:28" ht="15.5" x14ac:dyDescent="0.35">
      <c r="C209" t="s">
        <v>253</v>
      </c>
      <c r="I209" s="6">
        <v>0.68</v>
      </c>
      <c r="J209" s="6">
        <v>0.67</v>
      </c>
      <c r="K209" s="6">
        <v>0.65</v>
      </c>
      <c r="L209" s="6">
        <v>0.85</v>
      </c>
      <c r="M209" s="6">
        <v>1.36</v>
      </c>
      <c r="N209" s="6">
        <v>0.94</v>
      </c>
      <c r="O209" s="6">
        <v>1.19</v>
      </c>
      <c r="P209" s="6">
        <v>1.1100000000000001</v>
      </c>
      <c r="Q209" s="6">
        <v>0.52</v>
      </c>
      <c r="R209" s="6">
        <v>0.52</v>
      </c>
      <c r="S209" s="6">
        <v>0.56000000000000005</v>
      </c>
      <c r="T209" s="6">
        <v>0.28999999999999998</v>
      </c>
      <c r="U209" s="6">
        <v>0.36</v>
      </c>
      <c r="V209" s="6">
        <v>0.46</v>
      </c>
      <c r="W209" s="6">
        <v>0.69</v>
      </c>
      <c r="X209" s="6">
        <v>0.78</v>
      </c>
      <c r="Y209" s="6">
        <v>0.6</v>
      </c>
      <c r="Z209" s="6">
        <v>0.42</v>
      </c>
      <c r="AA209" s="2">
        <v>0</v>
      </c>
      <c r="AB209" s="2">
        <v>0</v>
      </c>
    </row>
    <row r="210" spans="2:28" ht="15.5" x14ac:dyDescent="0.35">
      <c r="C210" t="s">
        <v>254</v>
      </c>
      <c r="I210" s="6">
        <v>130.82</v>
      </c>
      <c r="J210" s="6">
        <v>130.82</v>
      </c>
      <c r="K210" s="6">
        <v>131.96</v>
      </c>
      <c r="L210" s="6">
        <v>121.3</v>
      </c>
      <c r="M210" s="6">
        <v>109.94</v>
      </c>
      <c r="N210" s="6">
        <v>111.11</v>
      </c>
      <c r="O210" s="6">
        <v>117.56</v>
      </c>
      <c r="P210" s="6">
        <v>104.88</v>
      </c>
      <c r="Q210" s="6">
        <v>179.58</v>
      </c>
      <c r="R210" s="6">
        <v>286.17</v>
      </c>
      <c r="S210" s="6">
        <v>283.77999999999997</v>
      </c>
      <c r="T210" s="6">
        <v>278.44</v>
      </c>
      <c r="U210" s="6">
        <v>255.27</v>
      </c>
      <c r="V210" s="6">
        <v>218.16</v>
      </c>
      <c r="W210" s="6">
        <v>185.14</v>
      </c>
      <c r="X210" s="6">
        <v>160.53</v>
      </c>
      <c r="Y210" s="6">
        <v>134.63</v>
      </c>
      <c r="Z210" s="6">
        <v>118.44</v>
      </c>
      <c r="AA210" s="3">
        <v>116.48</v>
      </c>
      <c r="AB210" s="2">
        <v>1168912.3400000001</v>
      </c>
    </row>
    <row r="211" spans="2:28" ht="15.5" x14ac:dyDescent="0.35">
      <c r="C211" t="s">
        <v>255</v>
      </c>
    </row>
    <row r="212" spans="2:28" ht="15.5" x14ac:dyDescent="0.35">
      <c r="C212" t="s">
        <v>256</v>
      </c>
    </row>
    <row r="213" spans="2:28" ht="15.5" x14ac:dyDescent="0.35">
      <c r="C213" t="s">
        <v>26</v>
      </c>
    </row>
    <row r="214" spans="2:28" ht="15.5" x14ac:dyDescent="0.35">
      <c r="C214" t="s">
        <v>23</v>
      </c>
    </row>
    <row r="215" spans="2:28" ht="15.5" x14ac:dyDescent="0.35">
      <c r="C215" t="s">
        <v>257</v>
      </c>
    </row>
    <row r="216" spans="2:28" ht="15.5" x14ac:dyDescent="0.35">
      <c r="C216" t="s">
        <v>258</v>
      </c>
      <c r="I216" s="5">
        <v>92000000000</v>
      </c>
      <c r="J216" s="5">
        <v>-406000000000</v>
      </c>
      <c r="K216" s="5">
        <v>-311000000000</v>
      </c>
      <c r="L216" s="5">
        <v>-4000000000</v>
      </c>
      <c r="M216" s="5">
        <v>318000000000</v>
      </c>
      <c r="N216" s="5">
        <v>-8000000000</v>
      </c>
      <c r="O216" s="5">
        <v>216000000000</v>
      </c>
      <c r="P216" s="5">
        <v>-89000000000</v>
      </c>
      <c r="Q216" s="5">
        <v>106000000000</v>
      </c>
      <c r="R216" s="5">
        <v>119000000000</v>
      </c>
      <c r="S216" s="5">
        <v>209000000000</v>
      </c>
      <c r="T216" s="5">
        <v>-51000000000</v>
      </c>
      <c r="U216" s="5">
        <v>-174000000000</v>
      </c>
      <c r="V216" s="5">
        <v>-364000000000</v>
      </c>
      <c r="W216" s="5">
        <v>-383000000000</v>
      </c>
      <c r="X216" s="5">
        <v>-219000000000</v>
      </c>
      <c r="Y216" s="5">
        <v>-24000000000</v>
      </c>
      <c r="Z216" s="5">
        <v>-147000000000</v>
      </c>
      <c r="AA216" s="2">
        <v>-279000000000</v>
      </c>
      <c r="AB216" s="2">
        <v>44000000000</v>
      </c>
    </row>
    <row r="217" spans="2:28" ht="15.5" x14ac:dyDescent="0.35">
      <c r="C217" t="s">
        <v>259</v>
      </c>
      <c r="I217" s="5">
        <v>-4000000000</v>
      </c>
      <c r="J217" s="5">
        <v>-8000000000</v>
      </c>
      <c r="K217" s="5">
        <v>-10000000000</v>
      </c>
      <c r="L217" s="5">
        <v>-25000000000</v>
      </c>
      <c r="M217" s="5">
        <v>-10000000000</v>
      </c>
      <c r="N217" s="5">
        <v>-6000000000</v>
      </c>
      <c r="O217" s="5">
        <v>-21000000000</v>
      </c>
      <c r="P217" s="5">
        <v>-2000000000</v>
      </c>
      <c r="Q217" s="5">
        <v>-4000000000</v>
      </c>
      <c r="R217" s="5">
        <v>-4000000000</v>
      </c>
      <c r="S217" s="5">
        <v>-17000000000</v>
      </c>
      <c r="T217" s="5">
        <v>-6000000000</v>
      </c>
      <c r="U217" s="5">
        <v>-13000000000</v>
      </c>
      <c r="V217" s="5">
        <v>-18000000000</v>
      </c>
      <c r="W217" s="5">
        <v>-11000000000</v>
      </c>
      <c r="X217" s="5">
        <v>-9000000000</v>
      </c>
      <c r="Y217" s="5">
        <v>-5000000000</v>
      </c>
      <c r="Z217" s="5">
        <v>-4000000000</v>
      </c>
      <c r="AA217" s="2">
        <v>-9000000000</v>
      </c>
      <c r="AB217" s="2">
        <v>-4000000000</v>
      </c>
    </row>
    <row r="218" spans="2:28" ht="15.5" x14ac:dyDescent="0.35">
      <c r="C218" t="s">
        <v>15</v>
      </c>
      <c r="I218" s="5">
        <v>87000000000</v>
      </c>
      <c r="J218" s="5">
        <v>-414000000000</v>
      </c>
      <c r="K218" s="5">
        <v>-321000000000</v>
      </c>
      <c r="L218" s="5">
        <v>-29000000000</v>
      </c>
      <c r="M218" s="5">
        <v>308000000000</v>
      </c>
      <c r="N218" s="5">
        <v>-14000000000</v>
      </c>
      <c r="O218" s="5">
        <v>195000000000</v>
      </c>
      <c r="P218" s="5">
        <v>-91000000000</v>
      </c>
      <c r="Q218" s="5">
        <v>102000000000</v>
      </c>
      <c r="R218" s="5">
        <v>114000000000</v>
      </c>
      <c r="S218" s="5">
        <v>192000000000</v>
      </c>
      <c r="T218" s="5">
        <v>-57000000000</v>
      </c>
      <c r="U218" s="5">
        <v>-186000000000</v>
      </c>
      <c r="V218" s="5">
        <v>-382000000000</v>
      </c>
      <c r="W218" s="5">
        <v>-394000000000</v>
      </c>
      <c r="X218" s="5">
        <v>-228000000000</v>
      </c>
      <c r="Y218" s="5">
        <v>-29000000000</v>
      </c>
      <c r="Z218" s="5">
        <v>-151000000000</v>
      </c>
      <c r="AA218" s="2">
        <v>-289000000000</v>
      </c>
      <c r="AB218" s="2">
        <v>40000000000</v>
      </c>
    </row>
    <row r="219" spans="2:28" ht="15.5" x14ac:dyDescent="0.35">
      <c r="C219" t="s">
        <v>17</v>
      </c>
      <c r="I219" s="6">
        <v>15.38</v>
      </c>
      <c r="J219" s="6">
        <v>-72.73</v>
      </c>
      <c r="K219" s="6">
        <v>-56.52</v>
      </c>
      <c r="L219" s="6">
        <v>-5.04</v>
      </c>
      <c r="M219" s="6">
        <v>54.2</v>
      </c>
      <c r="N219" s="6">
        <v>-2.46</v>
      </c>
      <c r="O219" s="6">
        <v>34.369999999999997</v>
      </c>
      <c r="P219" s="6">
        <v>-35.130000000000003</v>
      </c>
      <c r="Q219" s="6">
        <v>39.46</v>
      </c>
      <c r="R219" s="6">
        <v>113.96</v>
      </c>
      <c r="S219" s="6">
        <v>191.5</v>
      </c>
      <c r="T219" s="6">
        <v>-56.72</v>
      </c>
      <c r="U219" s="6">
        <v>-186.05</v>
      </c>
      <c r="V219" s="6">
        <v>-381.18</v>
      </c>
      <c r="W219" s="6">
        <v>-393.08</v>
      </c>
      <c r="X219" s="6">
        <v>-227.25</v>
      </c>
      <c r="Y219" s="6">
        <v>-28.77</v>
      </c>
      <c r="Z219" s="6">
        <v>-150.31</v>
      </c>
      <c r="AA219" s="3">
        <v>-532.91</v>
      </c>
      <c r="AB219" s="2">
        <v>806936.12</v>
      </c>
    </row>
    <row r="221" spans="2:28" ht="15.5" x14ac:dyDescent="0.35">
      <c r="B221" t="s">
        <v>260</v>
      </c>
      <c r="C221" t="s">
        <v>261</v>
      </c>
      <c r="D221" s="5">
        <v>6000000000</v>
      </c>
      <c r="E221" s="5">
        <v>-4000000000</v>
      </c>
      <c r="F221" s="5">
        <v>5000000000</v>
      </c>
      <c r="G221" s="5">
        <v>6000000000</v>
      </c>
      <c r="H221" s="5">
        <v>5000000000</v>
      </c>
      <c r="I221" s="5">
        <v>3000000000</v>
      </c>
      <c r="J221" s="5">
        <v>-2000000000</v>
      </c>
      <c r="K221" s="5">
        <v>61000000000</v>
      </c>
      <c r="L221" s="5">
        <v>62000000000</v>
      </c>
      <c r="M221" s="5">
        <v>-8000000000</v>
      </c>
      <c r="N221" s="5">
        <v>3000000000</v>
      </c>
      <c r="O221" s="5">
        <v>2000000000</v>
      </c>
      <c r="P221" s="5">
        <v>-193000000000</v>
      </c>
      <c r="Q221" s="5">
        <v>8000000000</v>
      </c>
    </row>
    <row r="222" spans="2:28" ht="15.5" x14ac:dyDescent="0.35">
      <c r="C222" t="s">
        <v>51</v>
      </c>
      <c r="D222" s="6">
        <v>1.08</v>
      </c>
      <c r="E222" s="6">
        <v>-0.65</v>
      </c>
      <c r="F222" s="6">
        <v>0.86</v>
      </c>
      <c r="G222" s="5">
        <v>1</v>
      </c>
      <c r="H222" s="6">
        <v>0.85</v>
      </c>
      <c r="I222" s="6">
        <v>0.51</v>
      </c>
      <c r="J222" s="6">
        <v>-0.38</v>
      </c>
      <c r="K222" s="6">
        <v>10.75</v>
      </c>
      <c r="L222" s="6">
        <v>10.91</v>
      </c>
      <c r="M222" s="6">
        <v>-1.37</v>
      </c>
      <c r="N222" s="6">
        <v>0.53</v>
      </c>
      <c r="O222" s="6">
        <v>0.31</v>
      </c>
      <c r="P222" s="6">
        <v>-33.89</v>
      </c>
      <c r="Q222" s="6">
        <v>1.33</v>
      </c>
    </row>
    <row r="223" spans="2:28" ht="15.5" x14ac:dyDescent="0.35">
      <c r="C223" t="s">
        <v>262</v>
      </c>
      <c r="D223" s="5">
        <v>107000000000</v>
      </c>
      <c r="E223" s="5">
        <v>108000000000</v>
      </c>
      <c r="F223" s="5">
        <v>116000000000</v>
      </c>
      <c r="G223" s="5">
        <v>109000000000</v>
      </c>
      <c r="H223" s="5">
        <v>430000000000</v>
      </c>
      <c r="I223" s="5">
        <v>449000000000</v>
      </c>
      <c r="J223" s="5">
        <v>469000000000</v>
      </c>
      <c r="K223" s="5">
        <v>401000000000</v>
      </c>
      <c r="L223" s="5">
        <v>333000000000</v>
      </c>
      <c r="M223" s="5">
        <v>303000000000</v>
      </c>
      <c r="N223" s="5">
        <v>310000000000</v>
      </c>
      <c r="O223" s="5">
        <v>333000000000</v>
      </c>
      <c r="P223" s="5">
        <v>225000000000</v>
      </c>
      <c r="Q223" s="5">
        <v>325000000000</v>
      </c>
    </row>
    <row r="224" spans="2:28" ht="15.5" x14ac:dyDescent="0.35">
      <c r="C224" t="s">
        <v>344</v>
      </c>
      <c r="I224" s="6">
        <v>81.150000000000006</v>
      </c>
    </row>
    <row r="225" spans="3:9" ht="15.5" x14ac:dyDescent="0.35">
      <c r="C225" t="s">
        <v>345</v>
      </c>
      <c r="I225" s="6">
        <v>30.18</v>
      </c>
    </row>
    <row r="226" spans="3:9" ht="15.5" x14ac:dyDescent="0.35">
      <c r="C226" t="s">
        <v>263</v>
      </c>
      <c r="I226" s="6">
        <v>6.95</v>
      </c>
    </row>
    <row r="227" spans="3:9" ht="15.5" x14ac:dyDescent="0.35">
      <c r="C227" t="s">
        <v>346</v>
      </c>
      <c r="I227" s="6">
        <v>3.3099999999999997E-2</v>
      </c>
    </row>
    <row r="228" spans="3:9" ht="15.5" x14ac:dyDescent="0.35">
      <c r="C228" t="s">
        <v>347</v>
      </c>
      <c r="I228" s="6">
        <v>0.89</v>
      </c>
    </row>
    <row r="229" spans="3:9" ht="15.5" x14ac:dyDescent="0.35">
      <c r="C229" t="s">
        <v>348</v>
      </c>
      <c r="I229" s="6">
        <v>0.53</v>
      </c>
    </row>
    <row r="230" spans="3:9" ht="15.5" x14ac:dyDescent="0.35">
      <c r="C230" t="s">
        <v>349</v>
      </c>
      <c r="I230" s="6">
        <v>-19.899999999999999</v>
      </c>
    </row>
    <row r="231" spans="3:9" ht="15.5" x14ac:dyDescent="0.35">
      <c r="C231" t="s">
        <v>350</v>
      </c>
      <c r="I231" s="6">
        <v>-15.75</v>
      </c>
    </row>
    <row r="232" spans="3:9" ht="15.5" x14ac:dyDescent="0.35">
      <c r="C232" t="s">
        <v>351</v>
      </c>
      <c r="I232" s="6">
        <v>259.12</v>
      </c>
    </row>
    <row r="233" spans="3:9" ht="15.5" x14ac:dyDescent="0.35">
      <c r="C233" t="s">
        <v>264</v>
      </c>
      <c r="I233" s="6">
        <v>138.25</v>
      </c>
    </row>
    <row r="234" spans="3:9" ht="15.5" x14ac:dyDescent="0.35">
      <c r="C234" t="s">
        <v>451</v>
      </c>
      <c r="I234" s="6">
        <v>0.13</v>
      </c>
    </row>
    <row r="235" spans="3:9" ht="15.5" x14ac:dyDescent="0.35">
      <c r="C235" t="s">
        <v>452</v>
      </c>
      <c r="I235" s="6">
        <v>-0.47</v>
      </c>
    </row>
    <row r="236" spans="3:9" ht="15.5" x14ac:dyDescent="0.35">
      <c r="C236" t="s">
        <v>352</v>
      </c>
      <c r="I236" s="6">
        <v>2.29</v>
      </c>
    </row>
    <row r="237" spans="3:9" ht="15.5" x14ac:dyDescent="0.35">
      <c r="C237" t="s">
        <v>353</v>
      </c>
      <c r="I237" s="6">
        <v>0.85</v>
      </c>
    </row>
    <row r="238" spans="3:9" ht="15.5" x14ac:dyDescent="0.35">
      <c r="C238" t="s">
        <v>354</v>
      </c>
      <c r="I238" s="6">
        <v>77.41</v>
      </c>
    </row>
    <row r="239" spans="3:9" ht="15.5" x14ac:dyDescent="0.35">
      <c r="C239" t="s">
        <v>355</v>
      </c>
      <c r="D239" s="6">
        <v>7.59</v>
      </c>
    </row>
    <row r="240" spans="3:9" ht="15.5" x14ac:dyDescent="0.35">
      <c r="C240" t="s">
        <v>356</v>
      </c>
      <c r="I240" s="6">
        <v>131.28</v>
      </c>
    </row>
    <row r="241" spans="3:9" ht="15.5" x14ac:dyDescent="0.35">
      <c r="C241" t="s">
        <v>357</v>
      </c>
      <c r="I241" s="6">
        <v>-4.38</v>
      </c>
    </row>
    <row r="242" spans="3:9" ht="15.5" x14ac:dyDescent="0.35">
      <c r="C242" t="s">
        <v>267</v>
      </c>
      <c r="D242" s="6">
        <v>6.1</v>
      </c>
    </row>
    <row r="243" spans="3:9" ht="15.5" x14ac:dyDescent="0.35">
      <c r="C243" t="s">
        <v>268</v>
      </c>
      <c r="D243" s="6">
        <v>3.05</v>
      </c>
    </row>
    <row r="244" spans="3:9" ht="15.5" x14ac:dyDescent="0.35">
      <c r="C244" t="s">
        <v>269</v>
      </c>
      <c r="D244" s="6">
        <v>3.21</v>
      </c>
    </row>
    <row r="245" spans="3:9" ht="15.5" x14ac:dyDescent="0.35">
      <c r="C245" t="s">
        <v>270</v>
      </c>
      <c r="D245" s="6">
        <v>1.45</v>
      </c>
    </row>
    <row r="246" spans="3:9" ht="15.5" x14ac:dyDescent="0.35">
      <c r="C246" t="s">
        <v>271</v>
      </c>
      <c r="D246" s="6">
        <v>4.21</v>
      </c>
    </row>
    <row r="247" spans="3:9" ht="15.5" x14ac:dyDescent="0.35">
      <c r="C247" t="s">
        <v>13</v>
      </c>
      <c r="D247" s="5">
        <v>-61000000000</v>
      </c>
    </row>
    <row r="248" spans="3:9" ht="15.5" x14ac:dyDescent="0.35">
      <c r="C248" t="s">
        <v>358</v>
      </c>
      <c r="I248" s="6">
        <v>0.46</v>
      </c>
    </row>
    <row r="249" spans="3:9" ht="15.5" x14ac:dyDescent="0.35">
      <c r="C249" t="s">
        <v>273</v>
      </c>
      <c r="I249" s="6">
        <v>4.0999999999999995E-3</v>
      </c>
    </row>
    <row r="250" spans="3:9" ht="15.5" x14ac:dyDescent="0.35">
      <c r="C250" t="s">
        <v>274</v>
      </c>
      <c r="I250" s="6">
        <v>1.7399999999999999E-2</v>
      </c>
    </row>
    <row r="251" spans="3:9" ht="15.5" x14ac:dyDescent="0.35">
      <c r="C251" t="s">
        <v>275</v>
      </c>
      <c r="I251" s="6">
        <v>6.0999999999999995E-3</v>
      </c>
    </row>
    <row r="252" spans="3:9" ht="15.5" x14ac:dyDescent="0.35">
      <c r="C252" t="s">
        <v>359</v>
      </c>
      <c r="I252" s="6">
        <v>2.5000000000000001E-3</v>
      </c>
    </row>
    <row r="253" spans="3:9" ht="15.5" x14ac:dyDescent="0.35">
      <c r="C253" t="s">
        <v>281</v>
      </c>
      <c r="I253" s="6">
        <v>0.14000000000000001</v>
      </c>
    </row>
    <row r="254" spans="3:9" ht="15.5" x14ac:dyDescent="0.35">
      <c r="C254" t="s">
        <v>47</v>
      </c>
      <c r="I254" s="5">
        <v>392000000000</v>
      </c>
    </row>
    <row r="255" spans="3:9" ht="15.5" x14ac:dyDescent="0.35">
      <c r="C255" t="s">
        <v>283</v>
      </c>
      <c r="I255" s="5">
        <v>4905000000000</v>
      </c>
    </row>
    <row r="256" spans="3:9" ht="15.5" x14ac:dyDescent="0.35">
      <c r="C256" t="s">
        <v>284</v>
      </c>
      <c r="I256" s="5">
        <v>5690000000</v>
      </c>
    </row>
    <row r="257" spans="3:9" ht="15.5" x14ac:dyDescent="0.35">
      <c r="C257" t="s">
        <v>285</v>
      </c>
      <c r="I257" s="6">
        <v>7.4999999999999997E-2</v>
      </c>
    </row>
    <row r="258" spans="3:9" ht="15.5" x14ac:dyDescent="0.35">
      <c r="C258" t="s">
        <v>287</v>
      </c>
      <c r="D258" s="6">
        <v>6.6900000000000001E-2</v>
      </c>
    </row>
    <row r="259" spans="3:9" ht="15.5" x14ac:dyDescent="0.35">
      <c r="C259" t="s">
        <v>288</v>
      </c>
      <c r="D259" s="6">
        <v>5.74E-2</v>
      </c>
    </row>
    <row r="260" spans="3:9" ht="15.5" x14ac:dyDescent="0.35">
      <c r="C260" t="s">
        <v>453</v>
      </c>
      <c r="D260" s="6">
        <v>-1.9799999999999998E-2</v>
      </c>
    </row>
    <row r="261" spans="3:9" ht="15.5" x14ac:dyDescent="0.35">
      <c r="C261" t="s">
        <v>360</v>
      </c>
      <c r="D261" s="6">
        <v>2.198</v>
      </c>
    </row>
    <row r="262" spans="3:9" ht="15.5" x14ac:dyDescent="0.35">
      <c r="C262" t="s">
        <v>293</v>
      </c>
      <c r="I262" s="5">
        <v>3</v>
      </c>
    </row>
    <row r="263" spans="3:9" ht="15.5" x14ac:dyDescent="0.35">
      <c r="C263" t="s">
        <v>294</v>
      </c>
      <c r="I263" s="6">
        <v>0.47</v>
      </c>
    </row>
    <row r="264" spans="3:9" ht="15.5" x14ac:dyDescent="0.35">
      <c r="C264" t="s">
        <v>295</v>
      </c>
      <c r="I264" s="6">
        <v>0.33</v>
      </c>
    </row>
    <row r="265" spans="3:9" ht="15.5" x14ac:dyDescent="0.35">
      <c r="C265" t="s">
        <v>458</v>
      </c>
      <c r="I265" s="6">
        <v>0.27</v>
      </c>
    </row>
    <row r="266" spans="3:9" ht="15.5" x14ac:dyDescent="0.35">
      <c r="C266" t="s">
        <v>296</v>
      </c>
      <c r="I266" s="6">
        <v>0.73</v>
      </c>
    </row>
    <row r="267" spans="3:9" ht="15.5" x14ac:dyDescent="0.35">
      <c r="C267" t="s">
        <v>361</v>
      </c>
      <c r="I267" s="6">
        <v>0.6</v>
      </c>
    </row>
    <row r="268" spans="3:9" ht="15.5" x14ac:dyDescent="0.35">
      <c r="C268" t="s">
        <v>297</v>
      </c>
      <c r="I268" s="6">
        <v>0.79</v>
      </c>
    </row>
    <row r="269" spans="3:9" ht="15.5" x14ac:dyDescent="0.35">
      <c r="C269" t="s">
        <v>298</v>
      </c>
      <c r="I269" s="6">
        <v>0.49</v>
      </c>
    </row>
    <row r="270" spans="3:9" ht="15.5" x14ac:dyDescent="0.35">
      <c r="C270" t="s">
        <v>299</v>
      </c>
      <c r="I270" s="5">
        <v>440000000000</v>
      </c>
    </row>
    <row r="271" spans="3:9" ht="15.5" x14ac:dyDescent="0.35">
      <c r="C271" t="s">
        <v>301</v>
      </c>
      <c r="I271" s="5">
        <v>35000000000</v>
      </c>
    </row>
    <row r="272" spans="3:9" ht="15.5" x14ac:dyDescent="0.35">
      <c r="C272" t="s">
        <v>302</v>
      </c>
      <c r="I272" s="5">
        <v>13000000000</v>
      </c>
    </row>
    <row r="273" spans="3:9" ht="15.5" x14ac:dyDescent="0.35">
      <c r="C273" t="s">
        <v>303</v>
      </c>
      <c r="D273" s="5">
        <v>43000000000</v>
      </c>
    </row>
    <row r="274" spans="3:9" ht="15.5" x14ac:dyDescent="0.35">
      <c r="C274" t="s">
        <v>304</v>
      </c>
      <c r="D274" s="5">
        <v>3146000000000</v>
      </c>
    </row>
    <row r="275" spans="3:9" ht="15.5" x14ac:dyDescent="0.35">
      <c r="C275" t="s">
        <v>305</v>
      </c>
      <c r="D275" s="5">
        <v>2400000000000</v>
      </c>
    </row>
    <row r="276" spans="3:9" ht="15.5" x14ac:dyDescent="0.35">
      <c r="C276" t="s">
        <v>306</v>
      </c>
      <c r="I276" s="5">
        <v>747000000000</v>
      </c>
    </row>
    <row r="277" spans="3:9" ht="15.5" x14ac:dyDescent="0.35">
      <c r="C277" t="s">
        <v>244</v>
      </c>
      <c r="I277" s="5">
        <v>747000000000</v>
      </c>
    </row>
    <row r="278" spans="3:9" ht="15.5" x14ac:dyDescent="0.35">
      <c r="C278" t="s">
        <v>307</v>
      </c>
      <c r="I278" s="5">
        <v>-20000000000</v>
      </c>
    </row>
    <row r="279" spans="3:9" ht="15.5" x14ac:dyDescent="0.35">
      <c r="C279" t="s">
        <v>308</v>
      </c>
      <c r="I279" s="5">
        <v>-4000000000</v>
      </c>
    </row>
    <row r="280" spans="3:9" ht="15.5" x14ac:dyDescent="0.35">
      <c r="C280" t="s">
        <v>309</v>
      </c>
      <c r="I280" s="5">
        <v>42000000000</v>
      </c>
    </row>
    <row r="281" spans="3:9" ht="15.5" x14ac:dyDescent="0.35">
      <c r="C281" t="s">
        <v>310</v>
      </c>
      <c r="I281" s="5">
        <v>-5000000000</v>
      </c>
    </row>
    <row r="282" spans="3:9" ht="15.5" x14ac:dyDescent="0.35">
      <c r="C282" t="s">
        <v>311</v>
      </c>
      <c r="I282" s="5">
        <v>-25000000000</v>
      </c>
    </row>
  </sheetData>
  <pageMargins left="0.7" right="0.7" top="0.75" bottom="0.75" header="0.3" footer="0.3"/>
  <ignoredErrors>
    <ignoredError sqref="A1:AB283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28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1117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1118</v>
      </c>
      <c r="D2" s="2" vm="234">
        <f ca="1">IFERROR(_xlfn.STOCKHISTORY("XIDX:" &amp; $C$1, D3, , 0, 0, 1), "Libur")</f>
        <v>120</v>
      </c>
      <c r="E2" s="2" vm="235">
        <f ca="1">IFERROR(_xlfn.STOCKHISTORY("XIDX:" &amp; $C$1, E3, , 0, 0, 1), "Libur")</f>
        <v>102</v>
      </c>
      <c r="H2" s="2" vm="235">
        <f ca="1">IFERROR(INDEX(D2:G2,COUNT(D2:G2)),"")</f>
        <v>102</v>
      </c>
      <c r="I2" s="2" vm="213">
        <f t="shared" ref="I2:Z2" ca="1" si="0">IFERROR(_xlfn.STOCKHISTORY("XIDX:" &amp; $C$1, I1, , 0, 0, 1), "Libur")</f>
        <v>180</v>
      </c>
      <c r="J2" s="2" vm="236">
        <f t="shared" ca="1" si="0"/>
        <v>136</v>
      </c>
      <c r="K2" s="2" vm="194">
        <f t="shared" ca="1" si="0"/>
        <v>91</v>
      </c>
      <c r="L2" s="2" vm="205">
        <f t="shared" ca="1" si="0"/>
        <v>250</v>
      </c>
      <c r="M2" s="2" vm="237">
        <f t="shared" ca="1" si="0"/>
        <v>185</v>
      </c>
      <c r="N2" s="2" vm="238">
        <f t="shared" ca="1" si="0"/>
        <v>67</v>
      </c>
      <c r="O2" s="2" vm="239">
        <f t="shared" ca="1" si="0"/>
        <v>72</v>
      </c>
      <c r="P2" s="2" vm="240">
        <f t="shared" ca="1" si="0"/>
        <v>85</v>
      </c>
      <c r="Q2" s="2" vm="241">
        <f t="shared" ca="1" si="0"/>
        <v>79</v>
      </c>
      <c r="R2" s="2" vm="242">
        <f t="shared" ca="1" si="0"/>
        <v>53</v>
      </c>
      <c r="S2" s="2" vm="243">
        <f t="shared" ca="1" si="0"/>
        <v>54</v>
      </c>
      <c r="T2" s="2" vm="16">
        <f t="shared" ca="1" si="0"/>
        <v>64</v>
      </c>
      <c r="U2" s="2" vm="32">
        <f t="shared" ca="1" si="0"/>
        <v>59</v>
      </c>
      <c r="V2" s="2" vm="244">
        <f t="shared" ca="1" si="0"/>
        <v>61</v>
      </c>
      <c r="W2" s="2" t="str">
        <f t="shared" ca="1" si="0"/>
        <v>Libur</v>
      </c>
      <c r="X2" s="2" t="str">
        <f t="shared" ca="1" si="0"/>
        <v>Libur</v>
      </c>
      <c r="Y2" s="2" vm="245">
        <f t="shared" ca="1" si="0"/>
        <v>96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464425051342</v>
      </c>
      <c r="E4" s="2">
        <f>IFERROR(INDEX(E51:E500,MATCH($C$4,$C$51:$C$500,0)),"")</f>
        <v>206545940932</v>
      </c>
      <c r="H4" s="2">
        <f>IFERROR(SUM(D4:G4)*(4/MAX(1,COUNT(D4:G4))),"")</f>
        <v>1341941984548</v>
      </c>
      <c r="I4" s="2">
        <f t="shared" ref="I4:Z4" si="1">IFERROR(INDEX(I51:I500,MATCH($C$4,$C$51:$C$500,0)),"")</f>
        <v>1436059286479</v>
      </c>
      <c r="J4" s="2">
        <f t="shared" si="1"/>
        <v>2122330244473</v>
      </c>
      <c r="K4" s="2">
        <f t="shared" si="1"/>
        <v>420953775283</v>
      </c>
      <c r="L4" s="2">
        <f t="shared" si="1"/>
        <v>330020475370</v>
      </c>
      <c r="M4" s="2">
        <f t="shared" si="1"/>
        <v>317186703933</v>
      </c>
      <c r="N4" s="2">
        <f t="shared" si="1"/>
        <v>227388566486</v>
      </c>
      <c r="O4" s="2">
        <f t="shared" si="1"/>
        <v>229018851265</v>
      </c>
      <c r="P4" s="2">
        <f t="shared" si="1"/>
        <v>308567582320</v>
      </c>
      <c r="Q4" s="2">
        <f t="shared" si="1"/>
        <v>231818084817</v>
      </c>
      <c r="R4" s="2">
        <f t="shared" si="1"/>
        <v>119680398651</v>
      </c>
      <c r="S4" s="2">
        <f t="shared" si="1"/>
        <v>86306680432</v>
      </c>
      <c r="T4" s="2">
        <f t="shared" si="1"/>
        <v>144378961449</v>
      </c>
      <c r="U4" s="2">
        <f t="shared" si="1"/>
        <v>126892965674</v>
      </c>
      <c r="V4" s="2">
        <f t="shared" si="1"/>
        <v>125021934681</v>
      </c>
      <c r="W4" s="2">
        <f t="shared" si="1"/>
        <v>20729587467</v>
      </c>
      <c r="X4" s="2">
        <f t="shared" si="1"/>
        <v>41043784000</v>
      </c>
      <c r="Y4" s="2">
        <f t="shared" si="1"/>
        <v>118910879565</v>
      </c>
      <c r="Z4" s="2">
        <f t="shared" si="1"/>
        <v>147923820007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252665480</v>
      </c>
      <c r="E5" s="2">
        <f>IFERROR(INDEX(E51:E500,MATCH($C$5,$C$51:$C$500,0)),"")</f>
        <v>616080414</v>
      </c>
      <c r="H5" s="2">
        <f>IFERROR(SUM(D5:G5)*(4/MAX(1,COUNT(D5:G5))),"")</f>
        <v>1737491788</v>
      </c>
      <c r="I5" s="2">
        <f t="shared" ref="I5:Z5" si="2">IFERROR(INDEX(I51:I500,MATCH($C$5,$C$51:$C$500,0)),"")</f>
        <v>-11738004910</v>
      </c>
      <c r="J5" s="2">
        <f t="shared" si="2"/>
        <v>784794846</v>
      </c>
      <c r="K5" s="2">
        <f t="shared" si="2"/>
        <v>236333725</v>
      </c>
      <c r="L5" s="2">
        <f t="shared" si="2"/>
        <v>-4048103755</v>
      </c>
      <c r="M5" s="2">
        <f t="shared" si="2"/>
        <v>-1561277124</v>
      </c>
      <c r="N5" s="2">
        <f t="shared" si="2"/>
        <v>-1625024639</v>
      </c>
      <c r="O5" s="2">
        <f t="shared" si="2"/>
        <v>-2089416792</v>
      </c>
      <c r="P5" s="2">
        <f t="shared" si="2"/>
        <v>2034965042</v>
      </c>
      <c r="Q5" s="2">
        <f t="shared" si="2"/>
        <v>659178785</v>
      </c>
      <c r="R5" s="2">
        <f t="shared" si="2"/>
        <v>-9999035626</v>
      </c>
      <c r="S5" s="2">
        <f t="shared" si="2"/>
        <v>285446537</v>
      </c>
      <c r="T5" s="2">
        <f t="shared" si="2"/>
        <v>224799174</v>
      </c>
      <c r="U5" s="2">
        <f t="shared" si="2"/>
        <v>147099450</v>
      </c>
      <c r="V5" s="2">
        <f t="shared" si="2"/>
        <v>3979224285</v>
      </c>
      <c r="W5" s="2">
        <f t="shared" si="2"/>
        <v>-69529356677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61167547394</v>
      </c>
      <c r="E6" s="2">
        <f>IFERROR(INDEX(E51:E500,MATCH($C$6,$C$51:$C$500,0)),"")</f>
        <v>60914881914</v>
      </c>
      <c r="H6" s="2">
        <f>IFERROR(INDEX(D6:G6,COUNT(D6:G6)),"")</f>
        <v>60914881914</v>
      </c>
      <c r="I6" s="2">
        <f t="shared" ref="I6:Z6" si="3">IFERROR(INDEX(I51:I500,MATCH($C$6,$C$51:$C$500,0)),"")</f>
        <v>60298801500</v>
      </c>
      <c r="J6" s="2">
        <f t="shared" si="3"/>
        <v>72036806410</v>
      </c>
      <c r="K6" s="2">
        <f t="shared" si="3"/>
        <v>71252011564</v>
      </c>
      <c r="L6" s="2">
        <f t="shared" si="3"/>
        <v>71015677839</v>
      </c>
      <c r="M6" s="2">
        <f t="shared" si="3"/>
        <v>75063781594</v>
      </c>
      <c r="N6" s="2">
        <f t="shared" si="3"/>
        <v>76625058718</v>
      </c>
      <c r="O6" s="2">
        <f t="shared" si="3"/>
        <v>78250083357</v>
      </c>
      <c r="P6" s="2">
        <f t="shared" si="3"/>
        <v>77759689049</v>
      </c>
      <c r="Q6" s="2">
        <f t="shared" si="3"/>
        <v>75724724007</v>
      </c>
      <c r="R6" s="2">
        <f t="shared" si="3"/>
        <v>5553045219</v>
      </c>
      <c r="S6" s="2">
        <f t="shared" si="3"/>
        <v>15452080844</v>
      </c>
      <c r="T6" s="2">
        <f t="shared" si="3"/>
        <v>15265878813</v>
      </c>
      <c r="U6" s="2">
        <f t="shared" si="3"/>
        <v>15041079638</v>
      </c>
      <c r="V6" s="2">
        <f t="shared" si="3"/>
        <v>2389974656</v>
      </c>
      <c r="W6" s="2">
        <f t="shared" si="3"/>
        <v>-1589249629</v>
      </c>
      <c r="X6" s="2">
        <f t="shared" si="3"/>
        <v>68154742351</v>
      </c>
      <c r="Y6" s="2">
        <f t="shared" si="3"/>
        <v>82354680255</v>
      </c>
      <c r="Z6" s="2">
        <f t="shared" si="3"/>
        <v>82250515269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1.24</v>
      </c>
      <c r="E7" s="3">
        <f>IFERROR(INDEX(E51:E500,MATCH($C$7,$C$51:$C$500,0))/1000000000,"")</f>
        <v>1.24</v>
      </c>
      <c r="H7" s="3">
        <f>IFERROR(INDEX(D7:G7,COUNT(D7:G7)),"")</f>
        <v>1.24</v>
      </c>
      <c r="I7" s="3">
        <f t="shared" ref="I7:Z7" si="4">IFERROR(INDEX(I51:I500,MATCH($C$7,$C$51:$C$500,0))/1000000000,"")</f>
        <v>1.24</v>
      </c>
      <c r="J7" s="3">
        <f t="shared" si="4"/>
        <v>1.24</v>
      </c>
      <c r="K7" s="3">
        <f t="shared" si="4"/>
        <v>1.24</v>
      </c>
      <c r="L7" s="3">
        <f t="shared" si="4"/>
        <v>1.24</v>
      </c>
      <c r="M7" s="3">
        <f t="shared" si="4"/>
        <v>1.24</v>
      </c>
      <c r="N7" s="3">
        <f t="shared" si="4"/>
        <v>1.24</v>
      </c>
      <c r="O7" s="3">
        <f t="shared" si="4"/>
        <v>1.24</v>
      </c>
      <c r="P7" s="3">
        <f t="shared" si="4"/>
        <v>0.52</v>
      </c>
      <c r="Q7" s="3">
        <f t="shared" si="4"/>
        <v>0.52</v>
      </c>
      <c r="R7" s="3">
        <f t="shared" si="4"/>
        <v>0.52</v>
      </c>
      <c r="S7" s="3">
        <f t="shared" si="4"/>
        <v>0.52</v>
      </c>
      <c r="T7" s="3">
        <f t="shared" si="4"/>
        <v>0.52</v>
      </c>
      <c r="U7" s="3">
        <f t="shared" si="4"/>
        <v>0.52</v>
      </c>
      <c r="V7" s="3">
        <f t="shared" si="4"/>
        <v>0.52</v>
      </c>
      <c r="W7" s="3">
        <f t="shared" si="4"/>
        <v>0.52</v>
      </c>
      <c r="X7" s="3">
        <f t="shared" si="4"/>
        <v>0.52</v>
      </c>
      <c r="Y7" s="3">
        <f t="shared" si="4"/>
        <v>0.52</v>
      </c>
      <c r="Z7" s="3">
        <f t="shared" si="4"/>
        <v>0.52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0</v>
      </c>
      <c r="E8" s="2">
        <f>IFERROR(INDEX(E51:E500,MATCH("Free cash flow (Quarter)",$C$51:$C$500,0)),"")</f>
        <v>4000000000</v>
      </c>
      <c r="H8" s="2">
        <f>IFERROR(INDEX(D8:G8,COUNT(D8:G8)),"")</f>
        <v>4000000000</v>
      </c>
      <c r="I8" s="2">
        <f t="shared" ref="I8:Z8" si="5">IFERROR(INDEX(I51:I500,MATCH($C$8,$C$51:$C$500,0)),"")</f>
        <v>-7000000000</v>
      </c>
      <c r="J8" s="2">
        <f t="shared" si="5"/>
        <v>1000000000</v>
      </c>
      <c r="K8" s="2">
        <f t="shared" si="5"/>
        <v>7000000000</v>
      </c>
      <c r="L8" s="2">
        <f t="shared" si="5"/>
        <v>-2000000000</v>
      </c>
      <c r="M8" s="2">
        <f t="shared" si="5"/>
        <v>-1000000000</v>
      </c>
      <c r="N8" s="2">
        <f t="shared" si="5"/>
        <v>1000000000</v>
      </c>
      <c r="O8" s="2">
        <f t="shared" si="5"/>
        <v>1000000000</v>
      </c>
      <c r="P8" s="2">
        <f t="shared" si="5"/>
        <v>1000000000</v>
      </c>
      <c r="Q8" s="2">
        <f t="shared" si="5"/>
        <v>-1000000000</v>
      </c>
      <c r="R8" s="2">
        <f t="shared" si="5"/>
        <v>0</v>
      </c>
      <c r="S8" s="2">
        <f t="shared" si="5"/>
        <v>1000000000</v>
      </c>
      <c r="T8" s="2">
        <f t="shared" si="5"/>
        <v>0</v>
      </c>
      <c r="U8" s="2">
        <f t="shared" si="5"/>
        <v>4000000000</v>
      </c>
      <c r="V8" s="2">
        <f t="shared" si="5"/>
        <v>1000000000</v>
      </c>
      <c r="W8" s="2">
        <f t="shared" si="5"/>
        <v>-56000000000</v>
      </c>
      <c r="X8" s="2">
        <f t="shared" si="5"/>
        <v>-14000000000</v>
      </c>
      <c r="Y8" s="2">
        <f t="shared" si="5"/>
        <v>0</v>
      </c>
      <c r="Z8" s="2">
        <f t="shared" si="5"/>
        <v>-4000000000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-0.35</v>
      </c>
      <c r="E9" s="3">
        <f>IFERROR(INDEX(E51:E500,MATCH("Free cash flow per share (Quarter)",$C$51:$C$500,0)),"")</f>
        <v>3.57</v>
      </c>
      <c r="H9" s="3">
        <f>IFERROR(INDEX(D9:G9,COUNT(D9:G9)),"")</f>
        <v>3.57</v>
      </c>
      <c r="I9" s="3">
        <f t="shared" ref="I9:Z9" si="6">IFERROR(INDEX(I51:I500,MATCH($C$9,$C$51:$C$500,0)),"")</f>
        <v>-5.55</v>
      </c>
      <c r="J9" s="3">
        <f t="shared" si="6"/>
        <v>0.89</v>
      </c>
      <c r="K9" s="3">
        <f t="shared" si="6"/>
        <v>5.39</v>
      </c>
      <c r="L9" s="3">
        <f t="shared" si="6"/>
        <v>-1.4</v>
      </c>
      <c r="M9" s="3">
        <f t="shared" si="6"/>
        <v>-0.89</v>
      </c>
      <c r="N9" s="3">
        <f t="shared" si="6"/>
        <v>0.54</v>
      </c>
      <c r="O9" s="3">
        <f t="shared" si="6"/>
        <v>0.96</v>
      </c>
      <c r="P9" s="3">
        <f t="shared" si="6"/>
        <v>2.1800000000000002</v>
      </c>
      <c r="Q9" s="3">
        <f t="shared" si="6"/>
        <v>-2.02</v>
      </c>
      <c r="R9" s="3">
        <f t="shared" si="6"/>
        <v>0.33</v>
      </c>
      <c r="S9" s="3">
        <f t="shared" si="6"/>
        <v>1</v>
      </c>
      <c r="T9" s="3">
        <f t="shared" si="6"/>
        <v>0.6</v>
      </c>
      <c r="U9" s="3">
        <f t="shared" si="6"/>
        <v>6.74</v>
      </c>
      <c r="V9" s="3">
        <f t="shared" si="6"/>
        <v>1.38</v>
      </c>
      <c r="W9" s="3">
        <f t="shared" si="6"/>
        <v>-108.25</v>
      </c>
      <c r="X9" s="3">
        <f t="shared" si="6"/>
        <v>-27.42</v>
      </c>
      <c r="Y9" s="3">
        <f t="shared" si="6"/>
        <v>0.51</v>
      </c>
      <c r="Z9" s="3">
        <f t="shared" si="6"/>
        <v>-8.5399999999999991</v>
      </c>
    </row>
    <row r="10" spans="1:26" ht="15.5" x14ac:dyDescent="0.35">
      <c r="C10" t="s">
        <v>18</v>
      </c>
      <c r="D10" s="3">
        <f ca="1">IFERROR(IF(D9=0,"",D2/D9),"")</f>
        <v>-342.85714285714289</v>
      </c>
      <c r="E10" s="3">
        <f ca="1">IFERROR(IF(E9=0,"",E2/E9),"")</f>
        <v>28.571428571428573</v>
      </c>
      <c r="I10" s="3">
        <f t="shared" ref="I10:Z10" ca="1" si="7">IFERROR(IF(I9=0,"",I2/I9),"")</f>
        <v>-32.432432432432435</v>
      </c>
      <c r="J10" s="3">
        <f t="shared" ca="1" si="7"/>
        <v>152.80898876404495</v>
      </c>
      <c r="K10" s="3">
        <f t="shared" ca="1" si="7"/>
        <v>16.883116883116884</v>
      </c>
      <c r="L10" s="3">
        <f t="shared" ca="1" si="7"/>
        <v>-178.57142857142858</v>
      </c>
      <c r="M10" s="3">
        <f t="shared" ca="1" si="7"/>
        <v>-207.86516853932585</v>
      </c>
      <c r="N10" s="3">
        <f t="shared" ca="1" si="7"/>
        <v>124.07407407407406</v>
      </c>
      <c r="O10" s="3">
        <f t="shared" ca="1" si="7"/>
        <v>75</v>
      </c>
      <c r="P10" s="3">
        <f t="shared" ca="1" si="7"/>
        <v>38.990825688073393</v>
      </c>
      <c r="Q10" s="3">
        <f t="shared" ca="1" si="7"/>
        <v>-39.10891089108911</v>
      </c>
      <c r="R10" s="3">
        <f t="shared" ca="1" si="7"/>
        <v>160.60606060606059</v>
      </c>
      <c r="S10" s="3">
        <f t="shared" ca="1" si="7"/>
        <v>54</v>
      </c>
      <c r="T10" s="3">
        <f t="shared" ca="1" si="7"/>
        <v>106.66666666666667</v>
      </c>
      <c r="U10" s="3">
        <f t="shared" ca="1" si="7"/>
        <v>8.7537091988130555</v>
      </c>
      <c r="V10" s="3">
        <f t="shared" ca="1" si="7"/>
        <v>44.20289855072464</v>
      </c>
      <c r="W10" s="3" t="str">
        <f t="shared" ca="1" si="7"/>
        <v/>
      </c>
      <c r="X10" s="3" t="str">
        <f t="shared" ca="1" si="7"/>
        <v/>
      </c>
      <c r="Y10" s="3">
        <f t="shared" ca="1" si="7"/>
        <v>188.23529411764704</v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6847194768</v>
      </c>
      <c r="E11" s="2">
        <f>IFERROR(INDEX(E51:E500,MATCH($C$11,$C$51:$C$500,0)),"")</f>
        <v>7316006370</v>
      </c>
      <c r="H11" s="2">
        <f>IFERROR(INDEX(D11:G11,COUNT(D11:G11)),"")</f>
        <v>7316006370</v>
      </c>
      <c r="I11" s="2">
        <f t="shared" ref="I11:Z11" si="8">IFERROR(INDEX(I51:I500,MATCH($C$11,$C$51:$C$500,0)),"")</f>
        <v>3383896531</v>
      </c>
      <c r="J11" s="2">
        <f t="shared" si="8"/>
        <v>8574202140</v>
      </c>
      <c r="K11" s="2">
        <f t="shared" si="8"/>
        <v>9069083242</v>
      </c>
      <c r="L11" s="2">
        <f t="shared" si="8"/>
        <v>2987458608</v>
      </c>
      <c r="M11" s="2">
        <f t="shared" si="8"/>
        <v>4718650115</v>
      </c>
      <c r="N11" s="2">
        <f t="shared" si="8"/>
        <v>5795700275</v>
      </c>
      <c r="O11" s="2">
        <f t="shared" si="8"/>
        <v>5123224478</v>
      </c>
      <c r="P11" s="2">
        <f t="shared" si="8"/>
        <v>2981501422</v>
      </c>
      <c r="Q11" s="2">
        <f t="shared" si="8"/>
        <v>221847458</v>
      </c>
      <c r="R11" s="2">
        <f t="shared" si="8"/>
        <v>1270329936</v>
      </c>
      <c r="S11" s="2">
        <f t="shared" si="8"/>
        <v>1099626982</v>
      </c>
      <c r="T11" s="2">
        <f t="shared" si="8"/>
        <v>578667862</v>
      </c>
      <c r="U11" s="2">
        <f t="shared" si="8"/>
        <v>265230262</v>
      </c>
      <c r="V11" s="2">
        <f t="shared" si="8"/>
        <v>1188436418</v>
      </c>
      <c r="W11" s="2">
        <f t="shared" si="8"/>
        <v>380316465</v>
      </c>
      <c r="X11" s="2">
        <f t="shared" si="8"/>
        <v>86016501</v>
      </c>
      <c r="Y11" s="2">
        <f t="shared" si="8"/>
        <v>436368446</v>
      </c>
      <c r="Z11" s="2">
        <f t="shared" si="8"/>
        <v>803524547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-7000000000</v>
      </c>
      <c r="E12" s="2">
        <f>IFERROR(INDEX(E51:E500,MATCH("Net Debt (Quarter)",$C$51:$C$500,0)),"")</f>
        <v>-7000000000</v>
      </c>
      <c r="H12" s="2">
        <f>IFERROR(INDEX(D12:G12,COUNT(D12:G12)),"")</f>
        <v>-7000000000</v>
      </c>
      <c r="I12" s="2">
        <f t="shared" ref="I12:Z12" si="9">IFERROR(INDEX(I51:I500,MATCH($C$12,$C$51:$C$500,0)),"")</f>
        <v>-3000000000</v>
      </c>
      <c r="J12" s="2">
        <f t="shared" si="9"/>
        <v>-9000000000</v>
      </c>
      <c r="K12" s="2">
        <f t="shared" si="9"/>
        <v>-9000000000</v>
      </c>
      <c r="L12" s="2">
        <f t="shared" si="9"/>
        <v>-3000000000</v>
      </c>
      <c r="M12" s="2">
        <f t="shared" si="9"/>
        <v>-5000000000</v>
      </c>
      <c r="N12" s="2">
        <f t="shared" si="9"/>
        <v>-6000000000</v>
      </c>
      <c r="O12" s="2">
        <f t="shared" si="9"/>
        <v>-5000000000</v>
      </c>
      <c r="P12" s="2">
        <f t="shared" si="9"/>
        <v>-1000000000</v>
      </c>
      <c r="Q12" s="2">
        <f t="shared" si="9"/>
        <v>0</v>
      </c>
      <c r="R12" s="2">
        <f t="shared" si="9"/>
        <v>-1000000000</v>
      </c>
      <c r="S12" s="2">
        <f t="shared" si="9"/>
        <v>68000000000</v>
      </c>
      <c r="T12" s="2">
        <f t="shared" si="9"/>
        <v>69000000000</v>
      </c>
      <c r="U12" s="2">
        <f t="shared" si="9"/>
        <v>69000000000</v>
      </c>
      <c r="V12" s="2">
        <f t="shared" si="9"/>
        <v>73000000000</v>
      </c>
      <c r="W12" s="2">
        <f t="shared" si="9"/>
        <v>74000000000</v>
      </c>
      <c r="X12" s="2">
        <f t="shared" si="9"/>
        <v>98000000000</v>
      </c>
      <c r="Y12" s="2">
        <f t="shared" si="9"/>
        <v>96000000000</v>
      </c>
      <c r="Z12" s="2">
        <f t="shared" si="9"/>
        <v>96000000000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2000000000</v>
      </c>
      <c r="Q13" s="2">
        <f t="shared" si="10"/>
        <v>0</v>
      </c>
      <c r="R13" s="2">
        <f t="shared" si="10"/>
        <v>0</v>
      </c>
      <c r="S13" s="2">
        <f t="shared" si="10"/>
        <v>70000000000</v>
      </c>
      <c r="T13" s="2">
        <f t="shared" si="10"/>
        <v>70000000000</v>
      </c>
      <c r="U13" s="2">
        <f t="shared" si="10"/>
        <v>70000000000</v>
      </c>
      <c r="V13" s="2">
        <f t="shared" si="10"/>
        <v>74000000000</v>
      </c>
      <c r="W13" s="2">
        <f t="shared" si="10"/>
        <v>74000000000</v>
      </c>
      <c r="X13" s="2">
        <f t="shared" si="10"/>
        <v>98000000000</v>
      </c>
      <c r="Y13" s="2">
        <f t="shared" si="10"/>
        <v>96000000000</v>
      </c>
      <c r="Z13" s="2">
        <f t="shared" si="10"/>
        <v>97000000000</v>
      </c>
    </row>
    <row r="14" spans="1:26" ht="15.5" x14ac:dyDescent="0.35">
      <c r="C14" t="s">
        <v>27</v>
      </c>
      <c r="D14" s="2">
        <f>IFERROR(INDEX(D51:D500,MATCH($C$14,$C$51:$C$500,0)),"")</f>
        <v>455952346</v>
      </c>
      <c r="E14" s="2">
        <f>IFERROR(INDEX(E51:E500,MATCH($C$14,$C$51:$C$500,0)),"")</f>
        <v>-441585474</v>
      </c>
      <c r="H14" s="2">
        <f>IFERROR(SUM(D14:G14)*(4/MAX(1,COUNT(D14:G14))),"")</f>
        <v>28733744</v>
      </c>
      <c r="I14" s="2">
        <f t="shared" ref="I14:Z14" si="11">IFERROR(INDEX(I51:I500,MATCH($C$14,$C$51:$C$500,0)),"")</f>
        <v>-707950386</v>
      </c>
      <c r="J14" s="2">
        <f t="shared" si="11"/>
        <v>-620779090</v>
      </c>
      <c r="K14" s="2">
        <f t="shared" si="11"/>
        <v>-71811586</v>
      </c>
      <c r="L14" s="2">
        <f t="shared" si="11"/>
        <v>-2903382</v>
      </c>
      <c r="M14" s="2">
        <f t="shared" si="11"/>
        <v>-886640674</v>
      </c>
      <c r="N14" s="2">
        <f t="shared" si="11"/>
        <v>-483463794</v>
      </c>
      <c r="O14" s="2">
        <f t="shared" si="11"/>
        <v>-369340792</v>
      </c>
      <c r="P14" s="2">
        <f t="shared" si="11"/>
        <v>-713690780</v>
      </c>
      <c r="Q14" s="2">
        <f t="shared" si="11"/>
        <v>8333938</v>
      </c>
      <c r="R14" s="2">
        <f t="shared" si="11"/>
        <v>-4054709</v>
      </c>
      <c r="S14" s="2">
        <f t="shared" si="11"/>
        <v>-3399971</v>
      </c>
      <c r="T14" s="2">
        <f t="shared" si="11"/>
        <v>7514420</v>
      </c>
      <c r="U14" s="2">
        <f t="shared" si="11"/>
        <v>-674131</v>
      </c>
      <c r="V14" s="2">
        <f t="shared" si="11"/>
        <v>-8164835</v>
      </c>
      <c r="W14" s="2">
        <f t="shared" si="11"/>
        <v>0</v>
      </c>
      <c r="X14" s="2">
        <f t="shared" si="11"/>
        <v>-20650409213</v>
      </c>
      <c r="Y14" s="2">
        <f t="shared" si="11"/>
        <v>-9619732162</v>
      </c>
      <c r="Z14" s="2">
        <f t="shared" si="11"/>
        <v>-11148040390</v>
      </c>
    </row>
    <row r="15" spans="1:26" ht="15.5" x14ac:dyDescent="0.35">
      <c r="C15" t="s">
        <v>28</v>
      </c>
      <c r="D15" s="2">
        <f>IFERROR(INDEX(D51:D500,MATCH($C$15,$C$51:$C$500,0)),"")</f>
        <v>-96299940</v>
      </c>
      <c r="E15" s="2">
        <f>IFERROR(INDEX(E51:E500,MATCH($C$15,$C$51:$C$500,0)),"")</f>
        <v>0</v>
      </c>
      <c r="H15" s="2">
        <f>IFERROR(SUM(D15:G15)*(4/MAX(1,COUNT(D15:G15))),"")</f>
        <v>-192599880</v>
      </c>
      <c r="I15" s="2">
        <f t="shared" ref="I15:Z15" si="12">IFERROR(INDEX(I51:I500,MATCH($C$15,$C$51:$C$500,0)),"")</f>
        <v>192120676</v>
      </c>
      <c r="J15" s="2">
        <f t="shared" si="12"/>
        <v>-4113956911</v>
      </c>
      <c r="K15" s="2">
        <f t="shared" si="12"/>
        <v>-438119434</v>
      </c>
      <c r="L15" s="2">
        <f t="shared" si="12"/>
        <v>261338819</v>
      </c>
      <c r="M15" s="2">
        <f t="shared" si="12"/>
        <v>-137991637</v>
      </c>
      <c r="N15" s="2">
        <f t="shared" si="12"/>
        <v>2482671</v>
      </c>
      <c r="O15" s="2">
        <f t="shared" si="12"/>
        <v>-146210294</v>
      </c>
      <c r="P15" s="2">
        <f t="shared" si="12"/>
        <v>-695478309</v>
      </c>
      <c r="Q15" s="2">
        <f t="shared" si="12"/>
        <v>-357614170</v>
      </c>
      <c r="R15" s="2">
        <f t="shared" si="12"/>
        <v>-11008519359</v>
      </c>
      <c r="S15" s="2">
        <f t="shared" si="12"/>
        <v>-312125377</v>
      </c>
      <c r="T15" s="2">
        <f t="shared" si="12"/>
        <v>-199089070</v>
      </c>
      <c r="U15" s="2">
        <f t="shared" si="12"/>
        <v>-162883240</v>
      </c>
      <c r="V15" s="2">
        <f t="shared" si="12"/>
        <v>-1516830719</v>
      </c>
      <c r="W15" s="2">
        <f t="shared" si="12"/>
        <v>853844893</v>
      </c>
      <c r="X15" s="2">
        <f t="shared" si="12"/>
        <v>4711714012</v>
      </c>
      <c r="Y15" s="2">
        <f t="shared" si="12"/>
        <v>-117798223</v>
      </c>
      <c r="Z15" s="2">
        <f t="shared" si="12"/>
        <v>203222909</v>
      </c>
    </row>
    <row r="16" spans="1:26" ht="15.5" x14ac:dyDescent="0.35">
      <c r="C16" t="s">
        <v>29</v>
      </c>
      <c r="D16" s="2">
        <f>IFERROR(INDEX(D51:D500,MATCH($C$16,$C$51:$C$500,0)),"")</f>
        <v>348965420</v>
      </c>
      <c r="E16" s="2">
        <f>IFERROR(INDEX(E51:E500,MATCH($C$16,$C$51:$C$500,0)),"")</f>
        <v>616080414</v>
      </c>
      <c r="H16" s="2">
        <f>IFERROR(SUM(D16:G16)*(4/MAX(1,COUNT(D16:G16))),"")</f>
        <v>1930091668</v>
      </c>
      <c r="I16" s="2">
        <f t="shared" ref="I16:Z16" si="13">IFERROR(INDEX(I51:I500,MATCH($C$16,$C$51:$C$500,0)),"")</f>
        <v>-11808896187</v>
      </c>
      <c r="J16" s="2">
        <f t="shared" si="13"/>
        <v>4832886136</v>
      </c>
      <c r="K16" s="2">
        <f t="shared" si="13"/>
        <v>656691423</v>
      </c>
      <c r="L16" s="2">
        <f t="shared" si="13"/>
        <v>-4327957347</v>
      </c>
      <c r="M16" s="2">
        <f t="shared" si="13"/>
        <v>-1459308201</v>
      </c>
      <c r="N16" s="2">
        <f t="shared" si="13"/>
        <v>-1467750510</v>
      </c>
      <c r="O16" s="2">
        <f t="shared" si="13"/>
        <v>-2863002759</v>
      </c>
      <c r="P16" s="2">
        <f t="shared" si="13"/>
        <v>2404683096</v>
      </c>
      <c r="Q16" s="2">
        <f t="shared" si="13"/>
        <v>1135012444</v>
      </c>
      <c r="R16" s="2">
        <f t="shared" si="13"/>
        <v>1038855244</v>
      </c>
      <c r="S16" s="2">
        <f t="shared" si="13"/>
        <v>579578741</v>
      </c>
      <c r="T16" s="2">
        <f t="shared" si="13"/>
        <v>423888244</v>
      </c>
      <c r="U16" s="2">
        <f t="shared" si="13"/>
        <v>309982690</v>
      </c>
      <c r="V16" s="2">
        <f t="shared" si="13"/>
        <v>5496055004</v>
      </c>
      <c r="W16" s="2">
        <f t="shared" si="13"/>
        <v>-70383201570</v>
      </c>
      <c r="X16" s="2">
        <f t="shared" si="13"/>
        <v>-18911651917</v>
      </c>
      <c r="Y16" s="2">
        <f t="shared" si="13"/>
        <v>221963209</v>
      </c>
      <c r="Z16" s="2">
        <f t="shared" si="13"/>
        <v>-568460840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  <c r="S18" t="s">
        <v>35</v>
      </c>
      <c r="T18" t="s">
        <v>36</v>
      </c>
      <c r="U18" t="s">
        <v>37</v>
      </c>
      <c r="V18" t="s">
        <v>38</v>
      </c>
      <c r="W18" t="s">
        <v>39</v>
      </c>
      <c r="X18" t="s">
        <v>40</v>
      </c>
      <c r="Y18" t="s">
        <v>41</v>
      </c>
      <c r="Z18" t="s">
        <v>42</v>
      </c>
    </row>
    <row r="19" spans="1:26" ht="15.5" x14ac:dyDescent="0.35">
      <c r="A19" t="s">
        <v>44</v>
      </c>
      <c r="C19" t="s">
        <v>45</v>
      </c>
    </row>
    <row r="20" spans="1:26" ht="15.5" x14ac:dyDescent="0.35">
      <c r="A20" t="s">
        <v>46</v>
      </c>
      <c r="C20" t="s">
        <v>47</v>
      </c>
      <c r="D20" s="2">
        <f ca="1">IFERROR(D21*D2,"")</f>
        <v>148800000000</v>
      </c>
      <c r="E20" s="2">
        <f ca="1">IFERROR(E21*E2,"")</f>
        <v>126480000000</v>
      </c>
      <c r="H20" s="2">
        <f t="shared" ref="H20:Z20" ca="1" si="14">IFERROR(H21*H2,"")</f>
        <v>126480000000</v>
      </c>
      <c r="I20" s="2">
        <f t="shared" ca="1" si="14"/>
        <v>223200000000</v>
      </c>
      <c r="J20" s="2">
        <f t="shared" ca="1" si="14"/>
        <v>168640000000</v>
      </c>
      <c r="K20" s="2">
        <f t="shared" ca="1" si="14"/>
        <v>112840000000</v>
      </c>
      <c r="L20" s="2">
        <f t="shared" ca="1" si="14"/>
        <v>310000000000</v>
      </c>
      <c r="M20" s="2">
        <f t="shared" ca="1" si="14"/>
        <v>229400000000</v>
      </c>
      <c r="N20" s="2">
        <f t="shared" ca="1" si="14"/>
        <v>83080000000</v>
      </c>
      <c r="O20" s="2">
        <f t="shared" ca="1" si="14"/>
        <v>89280000000</v>
      </c>
      <c r="P20" s="2">
        <f t="shared" ca="1" si="14"/>
        <v>44200000000</v>
      </c>
      <c r="Q20" s="2">
        <f t="shared" ca="1" si="14"/>
        <v>41080000000</v>
      </c>
      <c r="R20" s="2">
        <f t="shared" ca="1" si="14"/>
        <v>27560000000</v>
      </c>
      <c r="S20" s="2">
        <f t="shared" ca="1" si="14"/>
        <v>28080000000</v>
      </c>
      <c r="T20" s="2">
        <f t="shared" ca="1" si="14"/>
        <v>33280000000</v>
      </c>
      <c r="U20" s="2">
        <f t="shared" ca="1" si="14"/>
        <v>30680000000</v>
      </c>
      <c r="V20" s="2">
        <f t="shared" ca="1" si="14"/>
        <v>31720000000</v>
      </c>
      <c r="W20" s="2" t="str">
        <f t="shared" ca="1" si="14"/>
        <v/>
      </c>
      <c r="X20" s="2" t="str">
        <f t="shared" ca="1" si="14"/>
        <v/>
      </c>
      <c r="Y20" s="2">
        <f t="shared" ca="1" si="14"/>
        <v>49920000000</v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1240000000</v>
      </c>
      <c r="E21" s="2">
        <f>IFERROR(INDEX(E51:E500,MATCH($C$7,$C$51:$C$500,0)),"")</f>
        <v>1240000000</v>
      </c>
      <c r="H21" s="2">
        <f>IFERROR(INDEX(D21:G21,COUNT(D21:G21)),"")</f>
        <v>1240000000</v>
      </c>
      <c r="I21" s="2">
        <f t="shared" ref="I21:Z21" si="15">IFERROR(INDEX(I51:I500,MATCH($C$7,$C$51:$C$500,0)),"")</f>
        <v>1240000000</v>
      </c>
      <c r="J21" s="2">
        <f t="shared" si="15"/>
        <v>1240000000</v>
      </c>
      <c r="K21" s="2">
        <f t="shared" si="15"/>
        <v>1240000000</v>
      </c>
      <c r="L21" s="2">
        <f t="shared" si="15"/>
        <v>1240000000</v>
      </c>
      <c r="M21" s="2">
        <f t="shared" si="15"/>
        <v>1240000000</v>
      </c>
      <c r="N21" s="2">
        <f t="shared" si="15"/>
        <v>1240000000</v>
      </c>
      <c r="O21" s="2">
        <f t="shared" si="15"/>
        <v>1240000000</v>
      </c>
      <c r="P21" s="2">
        <f t="shared" si="15"/>
        <v>520000000</v>
      </c>
      <c r="Q21" s="2">
        <f t="shared" si="15"/>
        <v>520000000</v>
      </c>
      <c r="R21" s="2">
        <f t="shared" si="15"/>
        <v>520000000</v>
      </c>
      <c r="S21" s="2">
        <f t="shared" si="15"/>
        <v>520000000</v>
      </c>
      <c r="T21" s="2">
        <f t="shared" si="15"/>
        <v>520000000</v>
      </c>
      <c r="U21" s="2">
        <f t="shared" si="15"/>
        <v>520000000</v>
      </c>
      <c r="V21" s="2">
        <f t="shared" si="15"/>
        <v>520000000</v>
      </c>
      <c r="W21" s="2">
        <f t="shared" si="15"/>
        <v>520000000</v>
      </c>
      <c r="X21" s="2">
        <f t="shared" si="15"/>
        <v>520000000</v>
      </c>
      <c r="Y21" s="2">
        <f t="shared" si="15"/>
        <v>520000000</v>
      </c>
      <c r="Z21" s="2">
        <f t="shared" si="15"/>
        <v>520000000</v>
      </c>
    </row>
    <row r="23" spans="1:26" ht="15.5" x14ac:dyDescent="0.35">
      <c r="B23" t="s">
        <v>48</v>
      </c>
      <c r="C23" t="s">
        <v>49</v>
      </c>
      <c r="D23" s="3">
        <f>IFERROR(D5/D6*100,"")</f>
        <v>0.41307113128551609</v>
      </c>
      <c r="E23" s="3">
        <f>IFERROR(E5/E6*100,"")</f>
        <v>1.0113791484809673</v>
      </c>
      <c r="H23" s="3">
        <f t="shared" ref="H23:Z23" si="16">IFERROR(H5/H6*100,"")</f>
        <v>2.8523272694725099</v>
      </c>
      <c r="I23" s="3">
        <f t="shared" si="16"/>
        <v>-19.466398366143313</v>
      </c>
      <c r="J23" s="3">
        <f t="shared" si="16"/>
        <v>1.089435921872095</v>
      </c>
      <c r="K23" s="3">
        <f t="shared" si="16"/>
        <v>0.33168709179209666</v>
      </c>
      <c r="L23" s="3">
        <f t="shared" si="16"/>
        <v>-5.7002958757606681</v>
      </c>
      <c r="M23" s="3">
        <f t="shared" si="16"/>
        <v>-2.0799340119107406</v>
      </c>
      <c r="N23" s="3">
        <f t="shared" si="16"/>
        <v>-2.1207483115680348</v>
      </c>
      <c r="O23" s="3">
        <f t="shared" si="16"/>
        <v>-2.6701783593858464</v>
      </c>
      <c r="P23" s="3">
        <f t="shared" si="16"/>
        <v>2.6169922576692324</v>
      </c>
      <c r="Q23" s="3">
        <f t="shared" si="16"/>
        <v>0.87049347969768176</v>
      </c>
      <c r="R23" s="3">
        <f t="shared" si="16"/>
        <v>-180.0640050937788</v>
      </c>
      <c r="S23" s="3">
        <f t="shared" si="16"/>
        <v>1.847301602171193</v>
      </c>
      <c r="T23" s="3">
        <f t="shared" si="16"/>
        <v>1.4725596656025282</v>
      </c>
      <c r="U23" s="3">
        <f t="shared" si="16"/>
        <v>0.97798464964154452</v>
      </c>
      <c r="V23" s="3">
        <f t="shared" si="16"/>
        <v>166.49650551775559</v>
      </c>
      <c r="W23" s="3">
        <f t="shared" si="16"/>
        <v>4374.9802050134695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50</v>
      </c>
      <c r="D24" s="4" t="str">
        <f>IFERROR(_xlfn.RRI(5,I23,D23),"")</f>
        <v/>
      </c>
      <c r="E24" s="4">
        <f>IFERROR(_xlfn.RRI(5,J23,E23),"")</f>
        <v>-1.4759035080449068E-2</v>
      </c>
      <c r="H24" s="4" t="str">
        <f t="shared" ref="H24:Z24" si="17">IFERROR(_xlfn.RRI(5,M23,H23),"")</f>
        <v/>
      </c>
      <c r="I24" s="4">
        <f t="shared" si="17"/>
        <v>0.55797073408940356</v>
      </c>
      <c r="J24" s="4" t="str">
        <f t="shared" si="17"/>
        <v/>
      </c>
      <c r="K24" s="4">
        <f t="shared" si="17"/>
        <v>-0.33841564504068289</v>
      </c>
      <c r="L24" s="4" t="str">
        <f t="shared" si="17"/>
        <v/>
      </c>
      <c r="M24" s="4">
        <f t="shared" si="17"/>
        <v>-0.59024474669118077</v>
      </c>
      <c r="N24" s="4" t="str">
        <f t="shared" si="17"/>
        <v/>
      </c>
      <c r="O24" s="4" t="str">
        <f t="shared" si="17"/>
        <v/>
      </c>
      <c r="P24" s="4">
        <f t="shared" si="17"/>
        <v>0.21757039543262802</v>
      </c>
      <c r="Q24" s="4">
        <f t="shared" si="17"/>
        <v>-0.65031896419602586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51</v>
      </c>
      <c r="C25" t="s">
        <v>52</v>
      </c>
      <c r="D25" s="3">
        <f>IFERROR(INDEX(D51:D500,MATCH($A$25,$C$51:$C$500,0)),"")</f>
        <v>0.2</v>
      </c>
      <c r="E25" s="3">
        <f>IFERROR(INDEX(E51:E500,MATCH($A$25,$C$51:$C$500,0)),"")</f>
        <v>0.5</v>
      </c>
      <c r="H25" s="3">
        <f>IFERROR(INDEX(D25:G25,COUNT(D25:G25)),"")</f>
        <v>0.5</v>
      </c>
      <c r="I25" s="3">
        <f t="shared" ref="I25:Z25" si="18">IFERROR(INDEX(I51:I500,MATCH($C$25,$C$51:$C$500,0)),"")</f>
        <v>-9.36</v>
      </c>
      <c r="J25" s="3">
        <f t="shared" si="18"/>
        <v>0.57999999999999996</v>
      </c>
      <c r="K25" s="3">
        <f t="shared" si="18"/>
        <v>0.18</v>
      </c>
      <c r="L25" s="3">
        <f t="shared" si="18"/>
        <v>-3.28</v>
      </c>
      <c r="M25" s="3">
        <f t="shared" si="18"/>
        <v>-1.29</v>
      </c>
      <c r="N25" s="3">
        <f t="shared" si="18"/>
        <v>-1.18</v>
      </c>
      <c r="O25" s="3">
        <f t="shared" si="18"/>
        <v>-2.42</v>
      </c>
      <c r="P25" s="3">
        <f t="shared" si="18"/>
        <v>3.29</v>
      </c>
      <c r="Q25" s="3">
        <f t="shared" si="18"/>
        <v>1.49</v>
      </c>
      <c r="R25" s="3">
        <f t="shared" si="18"/>
        <v>-19.170000000000002</v>
      </c>
      <c r="S25" s="3">
        <f t="shared" si="18"/>
        <v>0.51</v>
      </c>
      <c r="T25" s="3">
        <f t="shared" si="18"/>
        <v>0.43</v>
      </c>
      <c r="U25" s="3">
        <f t="shared" si="18"/>
        <v>0.28000000000000003</v>
      </c>
      <c r="V25" s="3">
        <f t="shared" si="18"/>
        <v>7.65</v>
      </c>
      <c r="W25" s="3">
        <f t="shared" si="18"/>
        <v>-133.71</v>
      </c>
      <c r="X25" s="3">
        <f t="shared" si="18"/>
        <v>-27.2</v>
      </c>
      <c r="Y25" s="3">
        <f t="shared" si="18"/>
        <v>0.2</v>
      </c>
      <c r="Z25" s="3">
        <f t="shared" si="18"/>
        <v>-0.7</v>
      </c>
    </row>
    <row r="26" spans="1:26" ht="15.5" x14ac:dyDescent="0.35">
      <c r="C26" t="s">
        <v>53</v>
      </c>
      <c r="D26" s="4" t="str">
        <f>IFERROR(_xlfn.RRI(5,I25,D25),"")</f>
        <v/>
      </c>
      <c r="E26" s="4">
        <f>IFERROR(_xlfn.RRI(5,J25,E25),"")</f>
        <v>-2.9247758199096863E-2</v>
      </c>
      <c r="H26" s="4" t="str">
        <f t="shared" ref="H26:Z26" si="19">IFERROR(_xlfn.RRI(5,M25,H25),"")</f>
        <v/>
      </c>
      <c r="I26" s="4">
        <f t="shared" si="19"/>
        <v>0.51313880232345976</v>
      </c>
      <c r="J26" s="4" t="str">
        <f t="shared" si="19"/>
        <v/>
      </c>
      <c r="K26" s="4">
        <f t="shared" si="19"/>
        <v>-0.44073798715969914</v>
      </c>
      <c r="L26" s="4" t="str">
        <f t="shared" si="19"/>
        <v/>
      </c>
      <c r="M26" s="4">
        <f t="shared" si="19"/>
        <v>-0.41710071918516789</v>
      </c>
      <c r="N26" s="4" t="str">
        <f t="shared" si="19"/>
        <v/>
      </c>
      <c r="O26" s="4" t="str">
        <f t="shared" si="19"/>
        <v/>
      </c>
      <c r="P26" s="4">
        <f t="shared" si="19"/>
        <v>0.6368450648388746</v>
      </c>
      <c r="Q26" s="4">
        <f t="shared" si="19"/>
        <v>-0.27905029800226644</v>
      </c>
      <c r="R26" s="4">
        <f t="shared" si="19"/>
        <v>-0.32190327821327036</v>
      </c>
      <c r="S26" s="4" t="str">
        <f t="shared" si="19"/>
        <v/>
      </c>
      <c r="T26" s="4">
        <f t="shared" si="19"/>
        <v>0.16543402167042554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54</v>
      </c>
      <c r="D27" s="3">
        <f>IFERROR(D4/D21,"")</f>
        <v>374.53633172741934</v>
      </c>
      <c r="E27" s="3">
        <f>IFERROR(E4/E21,"")</f>
        <v>166.5693072032258</v>
      </c>
      <c r="H27" s="3">
        <f t="shared" ref="H27:Z27" si="20">IFERROR(H4/H21,"")</f>
        <v>1082.2112778612902</v>
      </c>
      <c r="I27" s="3">
        <f t="shared" si="20"/>
        <v>1158.1123278056452</v>
      </c>
      <c r="J27" s="3">
        <f t="shared" si="20"/>
        <v>1711.5566487685485</v>
      </c>
      <c r="K27" s="3">
        <f t="shared" si="20"/>
        <v>339.4788510346774</v>
      </c>
      <c r="L27" s="3">
        <f t="shared" si="20"/>
        <v>266.14554465322578</v>
      </c>
      <c r="M27" s="3">
        <f t="shared" si="20"/>
        <v>255.79572897822581</v>
      </c>
      <c r="N27" s="3">
        <f t="shared" si="20"/>
        <v>183.3778761983871</v>
      </c>
      <c r="O27" s="3">
        <f t="shared" si="20"/>
        <v>184.69262198790324</v>
      </c>
      <c r="P27" s="3">
        <f t="shared" si="20"/>
        <v>593.3991967692308</v>
      </c>
      <c r="Q27" s="3">
        <f t="shared" si="20"/>
        <v>445.80400926346152</v>
      </c>
      <c r="R27" s="3">
        <f t="shared" si="20"/>
        <v>230.15461279038462</v>
      </c>
      <c r="S27" s="3">
        <f t="shared" si="20"/>
        <v>165.97438544615386</v>
      </c>
      <c r="T27" s="3">
        <f t="shared" si="20"/>
        <v>277.65184894038464</v>
      </c>
      <c r="U27" s="3">
        <f t="shared" si="20"/>
        <v>244.02493398846153</v>
      </c>
      <c r="V27" s="3">
        <f t="shared" si="20"/>
        <v>240.42679746346153</v>
      </c>
      <c r="W27" s="3">
        <f t="shared" si="20"/>
        <v>39.864591282692309</v>
      </c>
      <c r="X27" s="3">
        <f t="shared" si="20"/>
        <v>78.930353846153849</v>
      </c>
      <c r="Y27" s="3">
        <f t="shared" si="20"/>
        <v>228.67476839423077</v>
      </c>
      <c r="Z27" s="3">
        <f t="shared" si="20"/>
        <v>284.46888462884613</v>
      </c>
    </row>
    <row r="28" spans="1:26" ht="15.5" x14ac:dyDescent="0.35">
      <c r="C28" t="s">
        <v>55</v>
      </c>
      <c r="D28" s="4">
        <f>IFERROR(_xlfn.RRI(5,I27,D27),"")</f>
        <v>-0.2020996536216797</v>
      </c>
      <c r="E28" s="4">
        <f>IFERROR(_xlfn.RRI(5,J27,E27),"")</f>
        <v>-0.37246097257282074</v>
      </c>
      <c r="H28" s="4">
        <f t="shared" ref="H28:Z28" si="21">IFERROR(_xlfn.RRI(5,M27,H27),"")</f>
        <v>0.33439299468422545</v>
      </c>
      <c r="I28" s="4">
        <f t="shared" si="21"/>
        <v>0.44570854908442126</v>
      </c>
      <c r="J28" s="4">
        <f t="shared" si="21"/>
        <v>0.56094767870848283</v>
      </c>
      <c r="K28" s="4">
        <f t="shared" si="21"/>
        <v>-0.1056795659932197</v>
      </c>
      <c r="L28" s="4">
        <f t="shared" si="21"/>
        <v>-9.8023866646115176E-2</v>
      </c>
      <c r="M28" s="4">
        <f t="shared" si="21"/>
        <v>2.1350300604989769E-2</v>
      </c>
      <c r="N28" s="4">
        <f t="shared" si="21"/>
        <v>2.0143281861638052E-2</v>
      </c>
      <c r="O28" s="4">
        <f t="shared" si="21"/>
        <v>-7.8299558785385304E-2</v>
      </c>
      <c r="P28" s="4">
        <f t="shared" si="21"/>
        <v>0.19449008731085393</v>
      </c>
      <c r="Q28" s="4">
        <f t="shared" si="21"/>
        <v>0.13144180100750202</v>
      </c>
      <c r="R28" s="4">
        <f t="shared" si="21"/>
        <v>0.41999388298511398</v>
      </c>
      <c r="S28" s="4">
        <f t="shared" si="21"/>
        <v>0.16027091008990646</v>
      </c>
      <c r="T28" s="4">
        <f t="shared" si="21"/>
        <v>3.9576525943680663E-2</v>
      </c>
      <c r="U28" s="4">
        <f t="shared" si="21"/>
        <v>-3.0205120310436318E-2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56</v>
      </c>
      <c r="H29" s="4">
        <f t="shared" ref="H29:Z29" si="22">IFERROR(((H25-I25)/I25)*100%,"")</f>
        <v>-1.0534188034188035</v>
      </c>
      <c r="I29" s="4">
        <f t="shared" si="22"/>
        <v>-17.137931034482758</v>
      </c>
      <c r="J29" s="4">
        <f t="shared" si="22"/>
        <v>2.2222222222222223</v>
      </c>
      <c r="K29" s="4">
        <f t="shared" si="22"/>
        <v>-1.0548780487804879</v>
      </c>
      <c r="L29" s="4">
        <f t="shared" si="22"/>
        <v>1.5426356589147285</v>
      </c>
      <c r="M29" s="4">
        <f t="shared" si="22"/>
        <v>9.3220338983050932E-2</v>
      </c>
      <c r="N29" s="4">
        <f t="shared" si="22"/>
        <v>-0.51239669421487599</v>
      </c>
      <c r="O29" s="4">
        <f t="shared" si="22"/>
        <v>-1.7355623100303952</v>
      </c>
      <c r="P29" s="4">
        <f t="shared" si="22"/>
        <v>1.2080536912751678</v>
      </c>
      <c r="Q29" s="4">
        <f t="shared" si="22"/>
        <v>-1.0777256129368804</v>
      </c>
      <c r="R29" s="4">
        <f t="shared" si="22"/>
        <v>-38.588235294117652</v>
      </c>
      <c r="S29" s="4">
        <f t="shared" si="22"/>
        <v>0.186046511627907</v>
      </c>
      <c r="T29" s="4">
        <f t="shared" si="22"/>
        <v>0.53571428571428559</v>
      </c>
      <c r="U29" s="4">
        <f t="shared" si="22"/>
        <v>-0.96339869281045754</v>
      </c>
      <c r="V29" s="4">
        <f t="shared" si="22"/>
        <v>-1.0572133722234687</v>
      </c>
      <c r="W29" s="4">
        <f t="shared" si="22"/>
        <v>3.915808823529412</v>
      </c>
      <c r="X29" s="4">
        <f t="shared" si="22"/>
        <v>-136.99999999999997</v>
      </c>
      <c r="Y29" s="4">
        <f t="shared" si="22"/>
        <v>-1.2857142857142856</v>
      </c>
      <c r="Z29" s="4" t="str">
        <f t="shared" si="22"/>
        <v/>
      </c>
    </row>
    <row r="30" spans="1:26" ht="15.5" x14ac:dyDescent="0.35">
      <c r="C30" t="s">
        <v>57</v>
      </c>
      <c r="H30" s="4">
        <f t="shared" ref="H30:Z30" si="23">IFERROR(((H27-I27)/I27)*100%,"")</f>
        <v>-6.5538590792975956E-2</v>
      </c>
      <c r="I30" s="4">
        <f t="shared" si="23"/>
        <v>-0.32335729078035602</v>
      </c>
      <c r="J30" s="4">
        <f t="shared" si="23"/>
        <v>4.0417180438545639</v>
      </c>
      <c r="K30" s="4">
        <f t="shared" si="23"/>
        <v>0.2755383580702101</v>
      </c>
      <c r="L30" s="4">
        <f t="shared" si="23"/>
        <v>4.0461252876825726E-2</v>
      </c>
      <c r="M30" s="4">
        <f t="shared" si="23"/>
        <v>0.39491052182049247</v>
      </c>
      <c r="N30" s="4">
        <f t="shared" si="23"/>
        <v>-7.1185615070332893E-3</v>
      </c>
      <c r="O30" s="4">
        <f t="shared" si="23"/>
        <v>-0.6887548500344044</v>
      </c>
      <c r="P30" s="4">
        <f t="shared" si="23"/>
        <v>0.33107640227287277</v>
      </c>
      <c r="Q30" s="4">
        <f t="shared" si="23"/>
        <v>0.93697620855195085</v>
      </c>
      <c r="R30" s="4">
        <f t="shared" si="23"/>
        <v>0.38668754321161436</v>
      </c>
      <c r="S30" s="4">
        <f t="shared" si="23"/>
        <v>-0.4022212130782869</v>
      </c>
      <c r="T30" s="4">
        <f t="shared" si="23"/>
        <v>0.13780114352377257</v>
      </c>
      <c r="U30" s="4">
        <f t="shared" si="23"/>
        <v>1.4965621814876198E-2</v>
      </c>
      <c r="V30" s="4">
        <f t="shared" si="23"/>
        <v>5.0310864786878096</v>
      </c>
      <c r="W30" s="4">
        <f t="shared" si="23"/>
        <v>-0.49493966085095858</v>
      </c>
      <c r="X30" s="4">
        <f t="shared" si="23"/>
        <v>-0.6548357547253334</v>
      </c>
      <c r="Y30" s="4">
        <f t="shared" si="23"/>
        <v>-0.19613433753013579</v>
      </c>
      <c r="Z30" s="4" t="str">
        <f t="shared" si="23"/>
        <v/>
      </c>
    </row>
    <row r="32" spans="1:26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49.29</v>
      </c>
      <c r="E32" s="3">
        <f>IFERROR(INDEX(E51:E500,MATCH($A$32,$C$51:$C$500,0)),"")</f>
        <v>49.09</v>
      </c>
      <c r="H32" s="3">
        <f>IFERROR(INDEX(D32:G32,COUNT(D32:G32)),"")</f>
        <v>49.09</v>
      </c>
      <c r="I32" s="3">
        <f t="shared" ref="I32:Z32" si="24">IFERROR(INDEX(I51:I500,MATCH($C$32,$C$51:$C$500,0)),"")</f>
        <v>48.59</v>
      </c>
      <c r="J32" s="3">
        <f t="shared" si="24"/>
        <v>58.05</v>
      </c>
      <c r="K32" s="3">
        <f t="shared" si="24"/>
        <v>57.42</v>
      </c>
      <c r="L32" s="3">
        <f t="shared" si="24"/>
        <v>57.23</v>
      </c>
      <c r="M32" s="3">
        <f t="shared" si="24"/>
        <v>60.49</v>
      </c>
      <c r="N32" s="3">
        <f t="shared" si="24"/>
        <v>61.75</v>
      </c>
      <c r="O32" s="3">
        <f t="shared" si="24"/>
        <v>63.06</v>
      </c>
      <c r="P32" s="3">
        <f t="shared" si="24"/>
        <v>149.54</v>
      </c>
      <c r="Q32" s="3">
        <f t="shared" si="24"/>
        <v>145.62</v>
      </c>
      <c r="R32" s="3">
        <f t="shared" si="24"/>
        <v>10.68</v>
      </c>
      <c r="S32" s="3">
        <f t="shared" si="24"/>
        <v>29.72</v>
      </c>
      <c r="T32" s="3">
        <f t="shared" si="24"/>
        <v>29.36</v>
      </c>
      <c r="U32" s="3">
        <f t="shared" si="24"/>
        <v>28.93</v>
      </c>
      <c r="V32" s="3">
        <f t="shared" si="24"/>
        <v>4.5999999999999996</v>
      </c>
      <c r="W32" s="3">
        <f t="shared" si="24"/>
        <v>-3.06</v>
      </c>
      <c r="X32" s="3">
        <f t="shared" si="24"/>
        <v>130.65</v>
      </c>
      <c r="Y32" s="3">
        <f t="shared" si="24"/>
        <v>157.85</v>
      </c>
      <c r="Z32" s="3">
        <f t="shared" si="24"/>
        <v>157.65</v>
      </c>
    </row>
    <row r="33" spans="1:26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2.0699999999999998</v>
      </c>
      <c r="E33" s="3">
        <f>IFERROR(INDEX(E51:E500,MATCH($A$33,$C$51:$C$500,0)),"")</f>
        <v>2.5099999999999998</v>
      </c>
      <c r="H33" s="3">
        <f>IFERROR(INDEX(D33:G33,COUNT(D33:G33)),"")</f>
        <v>2.5099999999999998</v>
      </c>
      <c r="I33" s="3">
        <f t="shared" ref="I33:Z33" si="25">IFERROR(INDEX(I51:I500,MATCH($C$33,$C$51:$C$500,0)),"")</f>
        <v>3.7</v>
      </c>
      <c r="J33" s="3">
        <f t="shared" si="25"/>
        <v>2.34</v>
      </c>
      <c r="K33" s="3">
        <f t="shared" si="25"/>
        <v>1.58</v>
      </c>
      <c r="L33" s="3">
        <f t="shared" si="25"/>
        <v>4.37</v>
      </c>
      <c r="M33" s="3">
        <f t="shared" si="25"/>
        <v>3.06</v>
      </c>
      <c r="N33" s="3">
        <f t="shared" si="25"/>
        <v>1.0900000000000001</v>
      </c>
      <c r="O33" s="3">
        <f t="shared" si="25"/>
        <v>1.1399999999999999</v>
      </c>
      <c r="P33" s="3">
        <f t="shared" si="25"/>
        <v>0.56999999999999995</v>
      </c>
      <c r="Q33" s="3">
        <f t="shared" si="25"/>
        <v>0.54</v>
      </c>
      <c r="R33" s="3">
        <f t="shared" si="25"/>
        <v>4.96</v>
      </c>
      <c r="S33" s="3">
        <f t="shared" si="25"/>
        <v>1.82</v>
      </c>
      <c r="T33" s="3">
        <f t="shared" si="25"/>
        <v>2.1800000000000002</v>
      </c>
      <c r="U33" s="3">
        <f t="shared" si="25"/>
        <v>2.04</v>
      </c>
      <c r="V33" s="3">
        <f t="shared" si="25"/>
        <v>13.26</v>
      </c>
      <c r="W33" s="3">
        <f t="shared" si="25"/>
        <v>-32.68</v>
      </c>
      <c r="X33" s="3">
        <f t="shared" si="25"/>
        <v>0.77</v>
      </c>
      <c r="Y33" s="3">
        <f t="shared" si="25"/>
        <v>0.61</v>
      </c>
      <c r="Z33" s="3">
        <f t="shared" si="25"/>
        <v>0.56999999999999995</v>
      </c>
    </row>
    <row r="34" spans="1:26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510</v>
      </c>
      <c r="E34" s="3">
        <f>IFERROR(INDEX(E51:E500,MATCH($A$34,$C$51:$C$500,0)),"")</f>
        <v>246</v>
      </c>
      <c r="H34" s="3">
        <f>IFERROR(INDEX(D34:G34,COUNT(D34:G34)),"")</f>
        <v>246</v>
      </c>
      <c r="I34" s="3">
        <f t="shared" ref="I34:Z34" si="26">IFERROR(INDEX(I51:I500,MATCH($C$34,$C$51:$C$500,0)),"")</f>
        <v>-19.23</v>
      </c>
      <c r="J34" s="3">
        <f t="shared" si="26"/>
        <v>234.48</v>
      </c>
      <c r="K34" s="3">
        <f t="shared" si="26"/>
        <v>505.56</v>
      </c>
      <c r="L34" s="3">
        <f t="shared" si="26"/>
        <v>-76.22</v>
      </c>
      <c r="M34" s="3">
        <f t="shared" si="26"/>
        <v>-143.41</v>
      </c>
      <c r="N34" s="3">
        <f t="shared" si="26"/>
        <v>-56.78</v>
      </c>
      <c r="O34" s="3">
        <f t="shared" si="26"/>
        <v>-29.75</v>
      </c>
      <c r="P34" s="3">
        <f t="shared" si="26"/>
        <v>25.84</v>
      </c>
      <c r="Q34" s="3">
        <f t="shared" si="26"/>
        <v>53.02</v>
      </c>
      <c r="R34" s="3">
        <f t="shared" si="26"/>
        <v>-2.76</v>
      </c>
      <c r="S34" s="3">
        <f t="shared" si="26"/>
        <v>105.88</v>
      </c>
      <c r="T34" s="3">
        <f t="shared" si="26"/>
        <v>148.84</v>
      </c>
      <c r="U34" s="3">
        <f t="shared" si="26"/>
        <v>210.71</v>
      </c>
      <c r="V34" s="3">
        <f t="shared" si="26"/>
        <v>7.97</v>
      </c>
      <c r="W34" s="3">
        <f t="shared" si="26"/>
        <v>-0.75</v>
      </c>
      <c r="X34" s="3">
        <f t="shared" si="26"/>
        <v>-3.68</v>
      </c>
      <c r="Y34" s="3">
        <f t="shared" si="26"/>
        <v>485</v>
      </c>
      <c r="Z34" s="3">
        <f t="shared" si="26"/>
        <v>-128.57</v>
      </c>
    </row>
    <row r="35" spans="1:26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0.27</v>
      </c>
      <c r="E35" s="3">
        <f>IFERROR(INDEX(E51:E500,MATCH($A$35,$C$51:$C$500,0)),"")</f>
        <v>0.74</v>
      </c>
      <c r="H35" s="3">
        <f>IFERROR(INDEX(D35:G35,COUNT(D35:G35)),"")</f>
        <v>0.74</v>
      </c>
      <c r="I35" s="3">
        <f t="shared" ref="I35:Z35" si="27">IFERROR(INDEX(I51:I500,MATCH($C$35,$C$51:$C$500,0)),"")</f>
        <v>0.16</v>
      </c>
      <c r="J35" s="3">
        <f t="shared" si="27"/>
        <v>0.08</v>
      </c>
      <c r="K35" s="3">
        <f t="shared" si="27"/>
        <v>0.27</v>
      </c>
      <c r="L35" s="3">
        <f t="shared" si="27"/>
        <v>0.94</v>
      </c>
      <c r="M35" s="3">
        <f t="shared" si="27"/>
        <v>0.72</v>
      </c>
      <c r="N35" s="3">
        <f t="shared" si="27"/>
        <v>0.37</v>
      </c>
      <c r="O35" s="3">
        <f t="shared" si="27"/>
        <v>0.39</v>
      </c>
      <c r="P35" s="3">
        <f t="shared" si="27"/>
        <v>0.14000000000000001</v>
      </c>
      <c r="Q35" s="3">
        <f t="shared" si="27"/>
        <v>0.18</v>
      </c>
      <c r="R35" s="3">
        <f t="shared" si="27"/>
        <v>0.23</v>
      </c>
      <c r="S35" s="3">
        <f t="shared" si="27"/>
        <v>0.33</v>
      </c>
      <c r="T35" s="3">
        <f t="shared" si="27"/>
        <v>0.23</v>
      </c>
      <c r="U35" s="3">
        <f t="shared" si="27"/>
        <v>0.24</v>
      </c>
      <c r="V35" s="3">
        <f t="shared" si="27"/>
        <v>0.25</v>
      </c>
      <c r="W35" s="3">
        <f t="shared" si="27"/>
        <v>2.5099999999999998</v>
      </c>
      <c r="X35" s="3">
        <f t="shared" si="27"/>
        <v>1.27</v>
      </c>
      <c r="Y35" s="3">
        <f t="shared" si="27"/>
        <v>0.42</v>
      </c>
      <c r="Z35" s="3">
        <f t="shared" si="27"/>
        <v>0.32</v>
      </c>
    </row>
    <row r="36" spans="1:26" ht="15.5" x14ac:dyDescent="0.35">
      <c r="B36" t="s">
        <v>70</v>
      </c>
      <c r="C36" t="s">
        <v>71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72</v>
      </c>
      <c r="C37" t="s">
        <v>73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  <c r="S50" t="s">
        <v>35</v>
      </c>
      <c r="T50" t="s">
        <v>36</v>
      </c>
      <c r="U50" t="s">
        <v>37</v>
      </c>
      <c r="V50" t="s">
        <v>38</v>
      </c>
      <c r="W50" t="s">
        <v>39</v>
      </c>
      <c r="X50" t="s">
        <v>40</v>
      </c>
      <c r="Y50" t="s">
        <v>41</v>
      </c>
      <c r="Z50" t="s">
        <v>42</v>
      </c>
    </row>
    <row r="51" spans="2:26" ht="15.5" x14ac:dyDescent="0.35">
      <c r="B51" t="s">
        <v>79</v>
      </c>
      <c r="C51" t="s">
        <v>6</v>
      </c>
      <c r="D51" s="5">
        <v>464425051342</v>
      </c>
      <c r="E51" s="5">
        <v>206545940932</v>
      </c>
      <c r="F51" s="5">
        <v>266346151385</v>
      </c>
      <c r="G51" s="5">
        <v>732123089245</v>
      </c>
      <c r="I51" s="5">
        <v>1436059286479</v>
      </c>
      <c r="J51" s="5">
        <v>2122330244473</v>
      </c>
      <c r="K51" s="5">
        <v>420953775283</v>
      </c>
      <c r="L51" s="5">
        <v>330020475370</v>
      </c>
      <c r="M51" s="5">
        <v>317186703933</v>
      </c>
      <c r="N51" s="5">
        <v>227388566486</v>
      </c>
      <c r="O51" s="5">
        <v>229018851265</v>
      </c>
      <c r="P51" s="5">
        <v>308567582320</v>
      </c>
      <c r="Q51" s="5">
        <v>231818084817</v>
      </c>
      <c r="R51" s="5">
        <v>119680398651</v>
      </c>
      <c r="S51" s="5">
        <v>86306680432</v>
      </c>
      <c r="T51" s="5">
        <v>144378961449</v>
      </c>
      <c r="U51" s="5">
        <v>126892965674</v>
      </c>
      <c r="V51" s="5">
        <v>125021934681</v>
      </c>
      <c r="W51" s="5">
        <v>20729587467</v>
      </c>
      <c r="X51" s="5">
        <v>41043784000</v>
      </c>
      <c r="Y51" s="5">
        <v>118910879565</v>
      </c>
      <c r="Z51" s="5">
        <v>147923820007</v>
      </c>
    </row>
    <row r="52" spans="2:26" ht="15.5" x14ac:dyDescent="0.35">
      <c r="C52" t="s">
        <v>80</v>
      </c>
      <c r="D52" s="5">
        <v>-456927421479</v>
      </c>
      <c r="E52" s="5">
        <v>-202186834883</v>
      </c>
      <c r="F52" s="5">
        <v>-261508752122</v>
      </c>
      <c r="G52" s="5">
        <v>-728557775284</v>
      </c>
      <c r="I52" s="5">
        <v>-1415814324585</v>
      </c>
      <c r="J52" s="5">
        <v>-2097681521460</v>
      </c>
      <c r="K52" s="5">
        <v>-409055891751</v>
      </c>
      <c r="L52" s="5">
        <v>-327261833448</v>
      </c>
      <c r="M52" s="5">
        <v>-312909081659</v>
      </c>
      <c r="N52" s="5">
        <v>-225664526692</v>
      </c>
      <c r="O52" s="5">
        <v>-223877609367</v>
      </c>
      <c r="P52" s="5">
        <v>-296820371531</v>
      </c>
      <c r="Q52" s="5">
        <v>-226001699989</v>
      </c>
      <c r="R52" s="5">
        <v>-115115369073</v>
      </c>
      <c r="S52" s="5">
        <v>-81592765545</v>
      </c>
      <c r="T52" s="5">
        <v>-139606512507</v>
      </c>
      <c r="U52" s="5">
        <v>-123165873826</v>
      </c>
      <c r="V52" s="5">
        <v>-119083715989</v>
      </c>
      <c r="W52" s="5">
        <v>-22925202889</v>
      </c>
      <c r="X52" s="5">
        <v>-35115553415</v>
      </c>
      <c r="Y52" s="5">
        <v>-104827797901</v>
      </c>
      <c r="Z52" s="5">
        <v>-132181432766</v>
      </c>
    </row>
    <row r="53" spans="2:26" ht="15.5" x14ac:dyDescent="0.35">
      <c r="C53" t="s">
        <v>81</v>
      </c>
      <c r="D53" s="5">
        <v>7497629863</v>
      </c>
      <c r="E53" s="5">
        <v>4359106049</v>
      </c>
      <c r="F53" s="5">
        <v>4837399263</v>
      </c>
      <c r="G53" s="5">
        <v>3565313961</v>
      </c>
      <c r="I53" s="5">
        <v>20244961894</v>
      </c>
      <c r="J53" s="5">
        <v>24648723013</v>
      </c>
      <c r="K53" s="5">
        <v>11897883532</v>
      </c>
      <c r="L53" s="5">
        <v>2758641922</v>
      </c>
      <c r="M53" s="5">
        <v>4277622274</v>
      </c>
      <c r="N53" s="5">
        <v>1724039794</v>
      </c>
      <c r="O53" s="5">
        <v>5141241898</v>
      </c>
      <c r="P53" s="5">
        <v>11747210789</v>
      </c>
      <c r="Q53" s="5">
        <v>5816384828</v>
      </c>
      <c r="R53" s="5">
        <v>4565029578</v>
      </c>
      <c r="S53" s="5">
        <v>4713914887</v>
      </c>
      <c r="T53" s="5">
        <v>4772448942</v>
      </c>
      <c r="U53" s="5">
        <v>3727091848</v>
      </c>
      <c r="V53" s="5">
        <v>5938218692</v>
      </c>
      <c r="W53" s="5">
        <v>-2195615422</v>
      </c>
      <c r="X53" s="5">
        <v>5928230585</v>
      </c>
      <c r="Y53" s="5">
        <v>14083081664</v>
      </c>
      <c r="Z53" s="5">
        <v>15742387241</v>
      </c>
    </row>
    <row r="54" spans="2:26" ht="15.5" x14ac:dyDescent="0.35">
      <c r="C54" t="s">
        <v>82</v>
      </c>
      <c r="D54" s="5">
        <v>-8655526955</v>
      </c>
      <c r="E54" s="5">
        <v>-5112109083</v>
      </c>
      <c r="F54" s="5">
        <v>-10700364667</v>
      </c>
      <c r="G54" s="5">
        <v>-10262252577</v>
      </c>
      <c r="I54" s="5">
        <v>-35334593208</v>
      </c>
      <c r="J54" s="5">
        <v>-24129578417</v>
      </c>
      <c r="K54" s="5">
        <v>-12256701092</v>
      </c>
      <c r="L54" s="5">
        <v>-8716054751</v>
      </c>
      <c r="M54" s="5">
        <v>-7031892647</v>
      </c>
      <c r="N54" s="5">
        <v>-4292371321</v>
      </c>
      <c r="O54" s="5">
        <v>-9145298711</v>
      </c>
      <c r="P54" s="5">
        <v>-6733858710</v>
      </c>
      <c r="Q54" s="5">
        <v>-4690692595</v>
      </c>
      <c r="R54" s="5">
        <v>-3989929324</v>
      </c>
      <c r="S54" s="5">
        <v>-4237080189</v>
      </c>
      <c r="T54" s="5">
        <v>-4672320136</v>
      </c>
      <c r="U54" s="5">
        <v>-3938647933</v>
      </c>
      <c r="V54" s="5">
        <v>-5821276996</v>
      </c>
      <c r="W54" s="5">
        <v>-24653415116</v>
      </c>
      <c r="X54" s="5">
        <v>-2929075725</v>
      </c>
      <c r="Y54" s="5">
        <v>-4339166385</v>
      </c>
      <c r="Z54" s="5">
        <v>-5717243185</v>
      </c>
    </row>
    <row r="55" spans="2:26" ht="15.5" x14ac:dyDescent="0.35">
      <c r="C55" t="s">
        <v>84</v>
      </c>
      <c r="D55" s="5">
        <v>-6164501353</v>
      </c>
      <c r="E55" s="5">
        <v>-3211899385</v>
      </c>
      <c r="F55" s="5">
        <v>18110429284</v>
      </c>
      <c r="G55" s="5">
        <v>-9269865730</v>
      </c>
      <c r="I55" s="5">
        <v>-1052336450</v>
      </c>
      <c r="J55" s="5">
        <v>-55950200</v>
      </c>
      <c r="K55" s="5">
        <v>-48624662</v>
      </c>
      <c r="L55" s="5">
        <v>-57537200</v>
      </c>
      <c r="M55" s="5">
        <v>-58900000</v>
      </c>
      <c r="N55" s="5">
        <v>-52500000</v>
      </c>
      <c r="O55" s="5">
        <v>-2021147841</v>
      </c>
      <c r="P55" s="5">
        <v>-1649096684</v>
      </c>
      <c r="Q55" s="5">
        <v>-754121701</v>
      </c>
      <c r="R55" s="5">
        <v>-115484019</v>
      </c>
      <c r="S55" s="5">
        <v>-57000000</v>
      </c>
      <c r="T55" s="5">
        <v>-801269658</v>
      </c>
      <c r="U55" s="5">
        <v>-12007100</v>
      </c>
      <c r="V55" s="5">
        <v>-210719800</v>
      </c>
      <c r="W55" s="5">
        <v>-480728910</v>
      </c>
      <c r="X55" s="5">
        <v>-589113224</v>
      </c>
      <c r="Y55" s="5">
        <v>-2075105998</v>
      </c>
      <c r="Z55" s="5">
        <v>-3028662079</v>
      </c>
    </row>
    <row r="56" spans="2:26" ht="15.5" x14ac:dyDescent="0.35">
      <c r="C56" t="s">
        <v>83</v>
      </c>
      <c r="D56" s="5">
        <v>-2491025602</v>
      </c>
      <c r="E56" s="5">
        <v>-1900209698</v>
      </c>
      <c r="F56" s="5">
        <v>-28810793951</v>
      </c>
      <c r="G56" s="5">
        <v>-992386847</v>
      </c>
      <c r="I56" s="5">
        <v>-34282256758</v>
      </c>
      <c r="J56" s="5">
        <v>-24073628217</v>
      </c>
      <c r="K56" s="5">
        <v>-12208076430</v>
      </c>
      <c r="L56" s="5">
        <v>-8658517551</v>
      </c>
      <c r="M56" s="5">
        <v>-6972992647</v>
      </c>
      <c r="N56" s="5">
        <v>-4239871321</v>
      </c>
      <c r="O56" s="5">
        <v>-7124150870</v>
      </c>
      <c r="P56" s="5">
        <v>-5084762026</v>
      </c>
      <c r="Q56" s="5">
        <v>-3936570894</v>
      </c>
      <c r="R56" s="5">
        <v>-3874445305</v>
      </c>
      <c r="S56" s="5">
        <v>-4180080189</v>
      </c>
      <c r="T56" s="5">
        <v>-3871050478</v>
      </c>
      <c r="U56" s="5">
        <v>-3926640833</v>
      </c>
      <c r="V56" s="5">
        <v>-5610557196</v>
      </c>
      <c r="W56" s="5">
        <v>-24172686206</v>
      </c>
      <c r="X56" s="5">
        <v>-2339962501</v>
      </c>
      <c r="Y56" s="5">
        <v>-2264060387</v>
      </c>
      <c r="Z56" s="5">
        <v>-2688581106</v>
      </c>
    </row>
    <row r="57" spans="2:26" ht="15.5" x14ac:dyDescent="0.35">
      <c r="C57" t="s">
        <v>86</v>
      </c>
      <c r="D57" s="5">
        <v>-1157897092</v>
      </c>
      <c r="E57" s="5">
        <v>-753003034</v>
      </c>
      <c r="F57" s="5">
        <v>-5862965404</v>
      </c>
      <c r="G57" s="5">
        <v>-6696938616</v>
      </c>
      <c r="I57" s="5">
        <v>-15089631314</v>
      </c>
      <c r="J57" s="5">
        <v>519144596</v>
      </c>
      <c r="K57" s="5">
        <v>-358817560</v>
      </c>
      <c r="L57" s="5">
        <v>-5957412829</v>
      </c>
      <c r="M57" s="5">
        <v>-2754270373</v>
      </c>
      <c r="N57" s="5">
        <v>-2568331527</v>
      </c>
      <c r="O57" s="5">
        <v>-4004056813</v>
      </c>
      <c r="P57" s="5">
        <v>5013352079</v>
      </c>
      <c r="Q57" s="5">
        <v>1125692233</v>
      </c>
      <c r="R57" s="5">
        <v>575100254</v>
      </c>
      <c r="S57" s="5">
        <v>476834698</v>
      </c>
      <c r="T57" s="5">
        <v>100128806</v>
      </c>
      <c r="U57" s="5">
        <v>-211556085</v>
      </c>
      <c r="V57" s="5">
        <v>116941696</v>
      </c>
      <c r="W57" s="5">
        <v>-26849030538</v>
      </c>
      <c r="X57" s="5">
        <v>2999154860</v>
      </c>
      <c r="Y57" s="5">
        <v>9743915279</v>
      </c>
      <c r="Z57" s="5">
        <v>10025144056</v>
      </c>
    </row>
    <row r="58" spans="2:26" ht="15.5" x14ac:dyDescent="0.35">
      <c r="C58" t="s">
        <v>87</v>
      </c>
      <c r="D58" s="5">
        <v>1506862512</v>
      </c>
      <c r="E58" s="5">
        <v>1369083448</v>
      </c>
      <c r="F58" s="5">
        <v>351507436</v>
      </c>
      <c r="G58" s="5">
        <v>2025021674</v>
      </c>
      <c r="I58" s="5">
        <v>3280735127</v>
      </c>
      <c r="J58" s="5">
        <v>4313741540</v>
      </c>
      <c r="K58" s="5">
        <v>1015508983</v>
      </c>
      <c r="L58" s="5">
        <v>1629455482</v>
      </c>
      <c r="M58" s="5">
        <v>1294962172</v>
      </c>
      <c r="N58" s="5">
        <v>1100581017</v>
      </c>
      <c r="O58" s="5">
        <v>1141054054</v>
      </c>
      <c r="P58" s="5">
        <v>-2608668983</v>
      </c>
      <c r="Q58" s="5">
        <v>9320211</v>
      </c>
      <c r="R58" s="5">
        <v>463754990</v>
      </c>
      <c r="S58" s="5">
        <v>102744043</v>
      </c>
      <c r="T58" s="5">
        <v>323759438</v>
      </c>
      <c r="U58" s="5">
        <v>521538775</v>
      </c>
      <c r="V58" s="5">
        <v>5379113308</v>
      </c>
      <c r="W58" s="5">
        <v>-43534171032</v>
      </c>
      <c r="X58" s="5">
        <v>-21910806777</v>
      </c>
      <c r="Y58" s="5">
        <v>-9521952070</v>
      </c>
      <c r="Z58" s="5">
        <v>-10593604896</v>
      </c>
    </row>
    <row r="59" spans="2:26" ht="15.5" x14ac:dyDescent="0.35">
      <c r="C59" t="s">
        <v>89</v>
      </c>
      <c r="W59" s="5">
        <v>5156749144</v>
      </c>
    </row>
    <row r="60" spans="2:26" ht="15.5" x14ac:dyDescent="0.35">
      <c r="C60" t="s">
        <v>27</v>
      </c>
      <c r="D60" s="5">
        <v>455952346</v>
      </c>
      <c r="E60" s="5">
        <v>-441585474</v>
      </c>
      <c r="F60" s="5">
        <v>-331238939</v>
      </c>
      <c r="G60" s="5">
        <v>-402989189</v>
      </c>
      <c r="I60" s="5">
        <v>-707950386</v>
      </c>
      <c r="J60" s="5">
        <v>-620779090</v>
      </c>
      <c r="K60" s="5">
        <v>-71811586</v>
      </c>
      <c r="L60" s="5">
        <v>-2903382</v>
      </c>
      <c r="M60" s="5">
        <v>-886640674</v>
      </c>
      <c r="N60" s="5">
        <v>-483463794</v>
      </c>
      <c r="O60" s="5">
        <v>-369340792</v>
      </c>
      <c r="P60" s="5">
        <v>-713690780</v>
      </c>
      <c r="Q60" s="5">
        <v>8333938</v>
      </c>
      <c r="R60" s="5">
        <v>-4054709</v>
      </c>
      <c r="S60" s="5">
        <v>-3399971</v>
      </c>
      <c r="T60" s="5">
        <v>7514420</v>
      </c>
      <c r="U60" s="5">
        <v>-674131</v>
      </c>
      <c r="V60" s="5">
        <v>-8164835</v>
      </c>
      <c r="X60" s="5">
        <v>-20650409213</v>
      </c>
      <c r="Y60" s="5">
        <v>-9619732162</v>
      </c>
      <c r="Z60" s="5">
        <v>-11148040390</v>
      </c>
    </row>
    <row r="61" spans="2:26" ht="15.5" x14ac:dyDescent="0.35">
      <c r="C61" t="s">
        <v>90</v>
      </c>
      <c r="S61" s="5">
        <v>60660761</v>
      </c>
      <c r="T61" s="5">
        <v>-72465806</v>
      </c>
      <c r="U61" s="5">
        <v>6753195</v>
      </c>
      <c r="V61" s="5">
        <v>200326432</v>
      </c>
      <c r="W61" s="5">
        <v>67508873</v>
      </c>
      <c r="X61" s="5">
        <v>-397564</v>
      </c>
      <c r="Y61" s="5">
        <v>94556319</v>
      </c>
      <c r="Z61" s="5">
        <v>487352247</v>
      </c>
    </row>
    <row r="62" spans="2:26" ht="15.5" x14ac:dyDescent="0.35">
      <c r="C62" t="s">
        <v>88</v>
      </c>
      <c r="W62" s="5">
        <v>661639285</v>
      </c>
      <c r="Y62" s="5">
        <v>178879469</v>
      </c>
      <c r="Z62" s="5">
        <v>67083247</v>
      </c>
    </row>
    <row r="63" spans="2:26" ht="15.5" x14ac:dyDescent="0.35">
      <c r="C63" t="s">
        <v>92</v>
      </c>
    </row>
    <row r="64" spans="2:26" ht="15.5" x14ac:dyDescent="0.35">
      <c r="C64" t="s">
        <v>85</v>
      </c>
    </row>
    <row r="65" spans="3:26" ht="15.5" x14ac:dyDescent="0.35">
      <c r="C65" t="s">
        <v>94</v>
      </c>
      <c r="D65" s="5">
        <v>1506862512</v>
      </c>
      <c r="E65" s="5">
        <v>1369083448</v>
      </c>
      <c r="F65" s="5">
        <v>351507436</v>
      </c>
      <c r="G65" s="5">
        <v>2025021674</v>
      </c>
      <c r="I65" s="5">
        <v>3280735127</v>
      </c>
      <c r="J65" s="5">
        <v>4313741540</v>
      </c>
      <c r="K65" s="5">
        <v>1015508983</v>
      </c>
      <c r="L65" s="5">
        <v>1629455482</v>
      </c>
      <c r="M65" s="5">
        <v>1294962172</v>
      </c>
      <c r="N65" s="5">
        <v>1100581017</v>
      </c>
      <c r="O65" s="5">
        <v>1141054054</v>
      </c>
      <c r="P65" s="5">
        <v>-2608668983</v>
      </c>
      <c r="Q65" s="5">
        <v>9320211</v>
      </c>
      <c r="R65" s="5">
        <v>463754990</v>
      </c>
      <c r="S65" s="5">
        <v>102744043</v>
      </c>
      <c r="T65" s="5">
        <v>323759438</v>
      </c>
      <c r="U65" s="5">
        <v>521538775</v>
      </c>
      <c r="V65" s="5">
        <v>5379113308</v>
      </c>
      <c r="W65" s="5">
        <v>-43534171032</v>
      </c>
      <c r="X65" s="5">
        <v>-21910806777</v>
      </c>
      <c r="Y65" s="5">
        <v>-9521952070</v>
      </c>
      <c r="Z65" s="5">
        <v>-10593604896</v>
      </c>
    </row>
    <row r="66" spans="3:26" ht="15.5" x14ac:dyDescent="0.35">
      <c r="C66" t="s">
        <v>29</v>
      </c>
      <c r="D66" s="5">
        <v>348965420</v>
      </c>
      <c r="E66" s="5">
        <v>616080414</v>
      </c>
      <c r="F66" s="5">
        <v>-5511457968</v>
      </c>
      <c r="G66" s="5">
        <v>-4671916942</v>
      </c>
      <c r="I66" s="5">
        <v>-11808896187</v>
      </c>
      <c r="J66" s="5">
        <v>4832886136</v>
      </c>
      <c r="K66" s="5">
        <v>656691423</v>
      </c>
      <c r="L66" s="5">
        <v>-4327957347</v>
      </c>
      <c r="M66" s="5">
        <v>-1459308201</v>
      </c>
      <c r="N66" s="5">
        <v>-1467750510</v>
      </c>
      <c r="O66" s="5">
        <v>-2863002759</v>
      </c>
      <c r="P66" s="5">
        <v>2404683096</v>
      </c>
      <c r="Q66" s="5">
        <v>1135012444</v>
      </c>
      <c r="R66" s="5">
        <v>1038855244</v>
      </c>
      <c r="S66" s="5">
        <v>579578741</v>
      </c>
      <c r="T66" s="5">
        <v>423888244</v>
      </c>
      <c r="U66" s="5">
        <v>309982690</v>
      </c>
      <c r="V66" s="5">
        <v>5496055004</v>
      </c>
      <c r="W66" s="5">
        <v>-70383201570</v>
      </c>
      <c r="X66" s="5">
        <v>-18911651917</v>
      </c>
      <c r="Y66" s="5">
        <v>221963209</v>
      </c>
      <c r="Z66" s="5">
        <v>-568460840</v>
      </c>
    </row>
    <row r="67" spans="3:26" ht="15.5" x14ac:dyDescent="0.35">
      <c r="C67" t="s">
        <v>28</v>
      </c>
      <c r="D67" s="5">
        <v>-96299940</v>
      </c>
      <c r="F67" s="5">
        <v>192120676</v>
      </c>
      <c r="G67" s="5">
        <v>88254842</v>
      </c>
      <c r="I67" s="5">
        <v>192120676</v>
      </c>
      <c r="J67" s="5">
        <v>-4113956911</v>
      </c>
      <c r="K67" s="5">
        <v>-438119434</v>
      </c>
      <c r="L67" s="5">
        <v>261338819</v>
      </c>
      <c r="M67" s="5">
        <v>-137991637</v>
      </c>
      <c r="N67" s="5">
        <v>2482671</v>
      </c>
      <c r="O67" s="5">
        <v>-146210294</v>
      </c>
      <c r="P67" s="5">
        <v>-695478309</v>
      </c>
      <c r="Q67" s="5">
        <v>-357614170</v>
      </c>
      <c r="R67" s="5">
        <v>-11008519359</v>
      </c>
      <c r="S67" s="5">
        <v>-312125377</v>
      </c>
      <c r="T67" s="5">
        <v>-199089070</v>
      </c>
      <c r="U67" s="5">
        <v>-162883240</v>
      </c>
      <c r="V67" s="5">
        <v>-1516830719</v>
      </c>
      <c r="W67" s="5">
        <v>853844893</v>
      </c>
      <c r="X67" s="5">
        <v>4711714012</v>
      </c>
      <c r="Y67" s="5">
        <v>-117798223</v>
      </c>
      <c r="Z67" s="5">
        <v>203222909</v>
      </c>
    </row>
    <row r="68" spans="3:26" ht="15.5" x14ac:dyDescent="0.35">
      <c r="C68" t="s">
        <v>321</v>
      </c>
      <c r="D68" s="5">
        <v>-96299940</v>
      </c>
      <c r="F68" s="5">
        <v>192120676</v>
      </c>
      <c r="G68" s="5">
        <v>88254842</v>
      </c>
      <c r="I68" s="5">
        <v>192120676</v>
      </c>
      <c r="J68" s="5">
        <v>-4113956911</v>
      </c>
      <c r="K68" s="5">
        <v>-438119434</v>
      </c>
      <c r="L68" s="5">
        <v>261338819</v>
      </c>
      <c r="M68" s="5">
        <v>-501604724</v>
      </c>
      <c r="N68" s="5">
        <v>-16314980</v>
      </c>
      <c r="O68" s="5">
        <v>-162066266</v>
      </c>
      <c r="P68" s="5">
        <v>-770441000</v>
      </c>
      <c r="Q68" s="5">
        <v>-439597250</v>
      </c>
      <c r="R68" s="5">
        <v>-225162250</v>
      </c>
      <c r="V68" s="5">
        <v>-849200500</v>
      </c>
      <c r="Z68" s="5">
        <v>-47691200</v>
      </c>
    </row>
    <row r="69" spans="3:26" ht="15.5" x14ac:dyDescent="0.35">
      <c r="C69" t="s">
        <v>322</v>
      </c>
      <c r="M69" s="5">
        <v>363613087</v>
      </c>
      <c r="N69" s="5">
        <v>18797651</v>
      </c>
      <c r="O69" s="5">
        <v>15855972</v>
      </c>
      <c r="P69" s="5">
        <v>74962691</v>
      </c>
      <c r="Q69" s="5">
        <v>81983080</v>
      </c>
      <c r="R69" s="5">
        <v>-10783357109</v>
      </c>
      <c r="S69" s="5">
        <v>-312125377</v>
      </c>
      <c r="T69" s="5">
        <v>-199089070</v>
      </c>
      <c r="U69" s="5">
        <v>-162883240</v>
      </c>
      <c r="V69" s="5">
        <v>-667630219</v>
      </c>
      <c r="W69" s="5">
        <v>853844893</v>
      </c>
      <c r="X69" s="5">
        <v>4711714012</v>
      </c>
      <c r="Y69" s="5">
        <v>-117798223</v>
      </c>
      <c r="Z69" s="5">
        <v>250914109</v>
      </c>
    </row>
    <row r="70" spans="3:26" ht="15.5" x14ac:dyDescent="0.35">
      <c r="C70" t="s">
        <v>93</v>
      </c>
    </row>
    <row r="71" spans="3:26" ht="15.5" x14ac:dyDescent="0.35">
      <c r="C71" t="s">
        <v>323</v>
      </c>
      <c r="D71" s="5">
        <v>-96299940</v>
      </c>
      <c r="F71" s="5">
        <v>192120676</v>
      </c>
      <c r="G71" s="5">
        <v>88254842</v>
      </c>
      <c r="I71" s="5">
        <v>192120676</v>
      </c>
      <c r="J71" s="5">
        <v>-4113956911</v>
      </c>
      <c r="K71" s="5">
        <v>-438119434</v>
      </c>
      <c r="L71" s="5">
        <v>261338819</v>
      </c>
      <c r="M71" s="5">
        <v>-137991637</v>
      </c>
      <c r="N71" s="5">
        <v>2482671</v>
      </c>
      <c r="O71" s="5">
        <v>-146210294</v>
      </c>
      <c r="P71" s="5">
        <v>-695478309</v>
      </c>
      <c r="Q71" s="5">
        <v>-357614170</v>
      </c>
      <c r="R71" s="5">
        <v>-11008519359</v>
      </c>
      <c r="S71" s="5">
        <v>-312125377</v>
      </c>
      <c r="T71" s="5">
        <v>-199089070</v>
      </c>
      <c r="U71" s="5">
        <v>-162883240</v>
      </c>
      <c r="V71" s="5">
        <v>-1516830719</v>
      </c>
      <c r="W71" s="5">
        <v>853844893</v>
      </c>
      <c r="X71" s="5">
        <v>4711714012</v>
      </c>
      <c r="Y71" s="5">
        <v>-117798223</v>
      </c>
      <c r="Z71" s="5">
        <v>203222909</v>
      </c>
    </row>
    <row r="72" spans="3:26" ht="15.5" x14ac:dyDescent="0.35">
      <c r="C72" t="s">
        <v>95</v>
      </c>
      <c r="D72" s="5">
        <v>252665480</v>
      </c>
      <c r="E72" s="5">
        <v>616080414</v>
      </c>
      <c r="F72" s="5">
        <v>-5319337292</v>
      </c>
      <c r="G72" s="5">
        <v>-4583662100</v>
      </c>
      <c r="I72" s="5">
        <v>-11616775511</v>
      </c>
      <c r="J72" s="5">
        <v>718929225</v>
      </c>
      <c r="K72" s="5">
        <v>218571989</v>
      </c>
      <c r="L72" s="5">
        <v>-4066618528</v>
      </c>
      <c r="M72" s="5">
        <v>-1597299838</v>
      </c>
      <c r="N72" s="5">
        <v>-1465267839</v>
      </c>
      <c r="O72" s="5">
        <v>-3009213053</v>
      </c>
      <c r="P72" s="5">
        <v>1709204787</v>
      </c>
      <c r="Q72" s="5">
        <v>777398274</v>
      </c>
      <c r="R72" s="5">
        <v>-9969664115</v>
      </c>
      <c r="S72" s="5">
        <v>267453364</v>
      </c>
      <c r="T72" s="5">
        <v>224799174</v>
      </c>
      <c r="U72" s="5">
        <v>147099450</v>
      </c>
      <c r="V72" s="5">
        <v>3979224285</v>
      </c>
      <c r="W72" s="5">
        <v>-69529356677</v>
      </c>
      <c r="X72" s="5">
        <v>-14199937905</v>
      </c>
      <c r="Y72" s="5">
        <v>104164986</v>
      </c>
      <c r="Z72" s="5">
        <v>-365237931</v>
      </c>
    </row>
    <row r="73" spans="3:26" ht="15.5" x14ac:dyDescent="0.35">
      <c r="C73" t="s">
        <v>96</v>
      </c>
      <c r="X73" s="5">
        <v>58041813</v>
      </c>
      <c r="Y73" s="5">
        <v>1757934</v>
      </c>
      <c r="Z73" s="5">
        <v>-234391</v>
      </c>
    </row>
    <row r="74" spans="3:26" ht="15.5" x14ac:dyDescent="0.35">
      <c r="C74" t="s">
        <v>97</v>
      </c>
      <c r="D74" s="5">
        <v>252665480</v>
      </c>
      <c r="E74" s="5">
        <v>616080414</v>
      </c>
      <c r="F74" s="5">
        <v>-5319337292</v>
      </c>
      <c r="G74" s="5">
        <v>-4583662100</v>
      </c>
      <c r="I74" s="5">
        <v>-11616775511</v>
      </c>
      <c r="J74" s="5">
        <v>718929225</v>
      </c>
      <c r="K74" s="5">
        <v>218571989</v>
      </c>
      <c r="L74" s="5">
        <v>-4066618528</v>
      </c>
      <c r="M74" s="5">
        <v>-1597299838</v>
      </c>
      <c r="N74" s="5">
        <v>-1465267839</v>
      </c>
      <c r="O74" s="5">
        <v>-3009213053</v>
      </c>
      <c r="P74" s="5">
        <v>1709204787</v>
      </c>
      <c r="Q74" s="5">
        <v>777398274</v>
      </c>
      <c r="R74" s="5">
        <v>-9969664115</v>
      </c>
      <c r="S74" s="5">
        <v>267453364</v>
      </c>
      <c r="T74" s="5">
        <v>224799174</v>
      </c>
      <c r="U74" s="5">
        <v>147099450</v>
      </c>
      <c r="V74" s="5">
        <v>3979224285</v>
      </c>
      <c r="W74" s="5">
        <v>-69529356677</v>
      </c>
      <c r="X74" s="5">
        <v>-14141896092</v>
      </c>
      <c r="Y74" s="5">
        <v>105922920</v>
      </c>
      <c r="Z74" s="5">
        <v>-365472322</v>
      </c>
    </row>
    <row r="75" spans="3:26" ht="15.5" x14ac:dyDescent="0.35">
      <c r="C75" t="s">
        <v>98</v>
      </c>
      <c r="F75" s="5">
        <v>-121229399</v>
      </c>
      <c r="I75" s="5">
        <v>-121229399</v>
      </c>
      <c r="J75" s="5">
        <v>65865621</v>
      </c>
      <c r="K75" s="5">
        <v>17761736</v>
      </c>
      <c r="L75" s="5">
        <v>18514773</v>
      </c>
      <c r="M75" s="5">
        <v>36022714</v>
      </c>
      <c r="N75" s="5">
        <v>-159756800</v>
      </c>
      <c r="O75" s="5">
        <v>919796261</v>
      </c>
      <c r="P75" s="5">
        <v>325760255</v>
      </c>
      <c r="Q75" s="5">
        <v>-118219489</v>
      </c>
      <c r="R75" s="5">
        <v>-29371511</v>
      </c>
      <c r="S75" s="5">
        <v>17993173</v>
      </c>
    </row>
    <row r="76" spans="3:26" ht="15.5" x14ac:dyDescent="0.35">
      <c r="C76" t="s">
        <v>99</v>
      </c>
      <c r="D76" s="5">
        <v>252665480</v>
      </c>
      <c r="E76" s="5">
        <v>616080414</v>
      </c>
      <c r="F76" s="5">
        <v>-5440566691</v>
      </c>
      <c r="G76" s="5">
        <v>-4583662100</v>
      </c>
      <c r="I76" s="5">
        <v>-11738004910</v>
      </c>
      <c r="J76" s="5">
        <v>784794846</v>
      </c>
      <c r="K76" s="5">
        <v>236333725</v>
      </c>
      <c r="L76" s="5">
        <v>-4048103755</v>
      </c>
      <c r="M76" s="5">
        <v>-1561277124</v>
      </c>
      <c r="N76" s="5">
        <v>-1625024639</v>
      </c>
      <c r="O76" s="5">
        <v>-2089416792</v>
      </c>
      <c r="P76" s="5">
        <v>2034965042</v>
      </c>
      <c r="Q76" s="5">
        <v>659178785</v>
      </c>
      <c r="R76" s="5">
        <v>-9999035626</v>
      </c>
      <c r="S76" s="5">
        <v>285446537</v>
      </c>
      <c r="T76" s="5">
        <v>224799174</v>
      </c>
      <c r="U76" s="5">
        <v>147099450</v>
      </c>
      <c r="V76" s="5">
        <v>3979224285</v>
      </c>
      <c r="W76" s="5">
        <v>-69529356677</v>
      </c>
    </row>
    <row r="77" spans="3:26" ht="15.5" x14ac:dyDescent="0.35">
      <c r="C77" t="s">
        <v>100</v>
      </c>
      <c r="D77" s="5">
        <v>252665480</v>
      </c>
      <c r="E77" s="5">
        <v>616080414</v>
      </c>
      <c r="F77" s="5">
        <v>-5319337292</v>
      </c>
      <c r="G77" s="5">
        <v>-4583662100</v>
      </c>
      <c r="I77" s="5">
        <v>-11616775511</v>
      </c>
      <c r="J77" s="5">
        <v>718929225</v>
      </c>
      <c r="K77" s="5">
        <v>218571989</v>
      </c>
      <c r="L77" s="5">
        <v>-4066618528</v>
      </c>
      <c r="M77" s="5">
        <v>-1597299838</v>
      </c>
      <c r="N77" s="5">
        <v>-1465267839</v>
      </c>
      <c r="O77" s="5">
        <v>-3009213053</v>
      </c>
      <c r="P77" s="5">
        <v>1709204787</v>
      </c>
      <c r="Q77" s="5">
        <v>777398274</v>
      </c>
      <c r="R77" s="5">
        <v>-9969664115</v>
      </c>
      <c r="S77" s="5">
        <v>267453364</v>
      </c>
      <c r="T77" s="5">
        <v>224799174</v>
      </c>
      <c r="U77" s="5">
        <v>147099450</v>
      </c>
      <c r="V77" s="5">
        <v>3979224285</v>
      </c>
      <c r="W77" s="5">
        <v>-69529356677</v>
      </c>
      <c r="X77" s="5">
        <v>-14141896092</v>
      </c>
      <c r="Y77" s="5">
        <v>105922920</v>
      </c>
      <c r="Z77" s="5">
        <v>-365472322</v>
      </c>
    </row>
    <row r="78" spans="3:26" ht="15.5" x14ac:dyDescent="0.35">
      <c r="C78" t="s">
        <v>8</v>
      </c>
      <c r="D78" s="5">
        <v>252665480</v>
      </c>
      <c r="E78" s="5">
        <v>616080414</v>
      </c>
      <c r="F78" s="5">
        <v>-5440566691</v>
      </c>
      <c r="G78" s="5">
        <v>-4583662100</v>
      </c>
      <c r="I78" s="5">
        <v>-11738004910</v>
      </c>
      <c r="J78" s="5">
        <v>784794846</v>
      </c>
      <c r="K78" s="5">
        <v>236333725</v>
      </c>
      <c r="L78" s="5">
        <v>-4048103755</v>
      </c>
      <c r="M78" s="5">
        <v>-1561277124</v>
      </c>
      <c r="N78" s="5">
        <v>-1625024639</v>
      </c>
      <c r="O78" s="5">
        <v>-2089416792</v>
      </c>
      <c r="P78" s="5">
        <v>2034965042</v>
      </c>
      <c r="Q78" s="5">
        <v>659178785</v>
      </c>
      <c r="R78" s="5">
        <v>-9999035626</v>
      </c>
      <c r="S78" s="5">
        <v>285446537</v>
      </c>
      <c r="T78" s="5">
        <v>224799174</v>
      </c>
      <c r="U78" s="5">
        <v>147099450</v>
      </c>
      <c r="V78" s="5">
        <v>3979224285</v>
      </c>
      <c r="W78" s="5">
        <v>-69529356677</v>
      </c>
    </row>
    <row r="79" spans="3:26" ht="15.5" x14ac:dyDescent="0.35">
      <c r="C79" t="s">
        <v>102</v>
      </c>
      <c r="D79" s="5">
        <v>252665480</v>
      </c>
      <c r="E79" s="5">
        <v>616080414</v>
      </c>
      <c r="F79" s="5">
        <v>-5319337292</v>
      </c>
      <c r="G79" s="5">
        <v>-4583662100</v>
      </c>
      <c r="I79" s="5">
        <v>-11616775511</v>
      </c>
      <c r="J79" s="5">
        <v>718929225</v>
      </c>
      <c r="K79" s="5">
        <v>218571989</v>
      </c>
      <c r="L79" s="5">
        <v>-4066618528</v>
      </c>
      <c r="M79" s="5">
        <v>-1597299838</v>
      </c>
      <c r="N79" s="5">
        <v>-1465267839</v>
      </c>
      <c r="O79" s="5">
        <v>-3009213053</v>
      </c>
      <c r="P79" s="5">
        <v>1709204787</v>
      </c>
      <c r="Q79" s="5">
        <v>777398274</v>
      </c>
      <c r="R79" s="5">
        <v>-9969664115</v>
      </c>
      <c r="S79" s="5">
        <v>267453364</v>
      </c>
      <c r="T79" s="5">
        <v>224799174</v>
      </c>
      <c r="U79" s="5">
        <v>147099450</v>
      </c>
      <c r="V79" s="5">
        <v>3979224285</v>
      </c>
      <c r="W79" s="5">
        <v>-69529356677</v>
      </c>
      <c r="X79" s="5">
        <v>-14141896092</v>
      </c>
      <c r="Y79" s="5">
        <v>105922920</v>
      </c>
      <c r="Z79" s="5">
        <v>-365472322</v>
      </c>
    </row>
    <row r="80" spans="3:26" ht="15.5" x14ac:dyDescent="0.35">
      <c r="C80" t="s">
        <v>103</v>
      </c>
      <c r="D80" s="5">
        <v>252665480</v>
      </c>
      <c r="E80" s="5">
        <v>616080414</v>
      </c>
      <c r="F80" s="5">
        <v>-5440566691</v>
      </c>
      <c r="G80" s="5">
        <v>-4583662100</v>
      </c>
      <c r="I80" s="5">
        <v>-11738004910</v>
      </c>
      <c r="J80" s="5">
        <v>784794846</v>
      </c>
      <c r="K80" s="5">
        <v>236333725</v>
      </c>
      <c r="L80" s="5">
        <v>-4048103755</v>
      </c>
      <c r="M80" s="5">
        <v>-1561277124</v>
      </c>
      <c r="N80" s="5">
        <v>-1625024639</v>
      </c>
      <c r="O80" s="5">
        <v>-2089416792</v>
      </c>
      <c r="P80" s="5">
        <v>2034965042</v>
      </c>
      <c r="Q80" s="5">
        <v>659178785</v>
      </c>
      <c r="R80" s="5">
        <v>-9999035626</v>
      </c>
      <c r="S80" s="5">
        <v>285446537</v>
      </c>
      <c r="T80" s="5">
        <v>224799174</v>
      </c>
      <c r="U80" s="5">
        <v>147099450</v>
      </c>
      <c r="V80" s="5">
        <v>3979224285</v>
      </c>
      <c r="W80" s="5">
        <v>-69529356677</v>
      </c>
    </row>
    <row r="81" spans="2:26" ht="15.5" x14ac:dyDescent="0.35">
      <c r="C81" t="s">
        <v>104</v>
      </c>
      <c r="D81" s="5">
        <v>252665480</v>
      </c>
      <c r="E81" s="5">
        <v>616080414</v>
      </c>
      <c r="F81" s="5">
        <v>-5440566691</v>
      </c>
      <c r="G81" s="5">
        <v>-4583662100</v>
      </c>
      <c r="I81" s="5">
        <v>-11738004910</v>
      </c>
      <c r="J81" s="5">
        <v>784794846</v>
      </c>
      <c r="K81" s="5">
        <v>236333725</v>
      </c>
      <c r="L81" s="5">
        <v>-4048103755</v>
      </c>
      <c r="M81" s="5">
        <v>-1561277124</v>
      </c>
      <c r="N81" s="5">
        <v>-1625024639</v>
      </c>
      <c r="O81" s="5">
        <v>-2089416792</v>
      </c>
      <c r="P81" s="5">
        <v>2034965042</v>
      </c>
      <c r="Q81" s="5">
        <v>659178785</v>
      </c>
      <c r="R81" s="5">
        <v>-9999035626</v>
      </c>
      <c r="S81" s="5">
        <v>285446537</v>
      </c>
      <c r="T81" s="5">
        <v>224799174</v>
      </c>
      <c r="U81" s="5">
        <v>147099450</v>
      </c>
      <c r="V81" s="5">
        <v>3979224285</v>
      </c>
      <c r="W81" s="5">
        <v>-69529356677</v>
      </c>
    </row>
    <row r="83" spans="2:26" ht="15.5" x14ac:dyDescent="0.35">
      <c r="B83" t="s">
        <v>105</v>
      </c>
      <c r="C83" t="s">
        <v>106</v>
      </c>
    </row>
    <row r="84" spans="2:26" ht="15.5" x14ac:dyDescent="0.35">
      <c r="C84" t="s">
        <v>107</v>
      </c>
    </row>
    <row r="85" spans="2:26" ht="15.5" x14ac:dyDescent="0.35">
      <c r="C85" t="s">
        <v>20</v>
      </c>
      <c r="D85" s="5">
        <v>6847194768</v>
      </c>
      <c r="E85" s="5">
        <v>7316006370</v>
      </c>
      <c r="F85" s="5">
        <v>3383896531</v>
      </c>
      <c r="G85" s="5">
        <v>2731933769</v>
      </c>
      <c r="I85" s="5">
        <v>3383896531</v>
      </c>
      <c r="J85" s="5">
        <v>8574202140</v>
      </c>
      <c r="K85" s="5">
        <v>9069083242</v>
      </c>
      <c r="L85" s="5">
        <v>2987458608</v>
      </c>
      <c r="M85" s="5">
        <v>4718650115</v>
      </c>
      <c r="N85" s="5">
        <v>5795700275</v>
      </c>
      <c r="O85" s="5">
        <v>5123224478</v>
      </c>
      <c r="P85" s="5">
        <v>2981501422</v>
      </c>
      <c r="Q85" s="5">
        <v>221847458</v>
      </c>
      <c r="R85" s="5">
        <v>1270329936</v>
      </c>
      <c r="S85" s="5">
        <v>1099626982</v>
      </c>
      <c r="T85" s="5">
        <v>578667862</v>
      </c>
      <c r="U85" s="5">
        <v>265230262</v>
      </c>
      <c r="V85" s="5">
        <v>1188436418</v>
      </c>
      <c r="W85" s="5">
        <v>380316465</v>
      </c>
      <c r="X85" s="5">
        <v>86016501</v>
      </c>
      <c r="Y85" s="5">
        <v>436368446</v>
      </c>
      <c r="Z85" s="5">
        <v>803524547</v>
      </c>
    </row>
    <row r="86" spans="2:26" ht="15.5" x14ac:dyDescent="0.35">
      <c r="C86" t="s">
        <v>109</v>
      </c>
      <c r="D86" s="5">
        <v>22759695632</v>
      </c>
      <c r="E86" s="5">
        <v>19358530126</v>
      </c>
      <c r="F86" s="5">
        <v>13569178684</v>
      </c>
      <c r="G86" s="5">
        <v>26305079680</v>
      </c>
      <c r="I86" s="5">
        <v>13569178684</v>
      </c>
      <c r="J86" s="5">
        <v>4717750426</v>
      </c>
      <c r="K86" s="5">
        <v>61691905534</v>
      </c>
      <c r="L86" s="5">
        <v>33637699594</v>
      </c>
      <c r="M86" s="5">
        <v>28726502484</v>
      </c>
      <c r="N86" s="5">
        <v>15158680136</v>
      </c>
      <c r="O86" s="5">
        <v>25309641500</v>
      </c>
      <c r="P86" s="5">
        <v>8595654415</v>
      </c>
      <c r="Q86" s="5">
        <v>18757791993</v>
      </c>
      <c r="R86" s="5">
        <v>10917361498</v>
      </c>
      <c r="S86" s="5">
        <v>5570890167</v>
      </c>
      <c r="T86" s="5">
        <v>11108197525</v>
      </c>
      <c r="U86" s="5">
        <v>19468465672</v>
      </c>
      <c r="V86" s="5">
        <v>12750989731</v>
      </c>
      <c r="W86" s="5">
        <v>2108284610</v>
      </c>
      <c r="X86" s="5">
        <v>58104141949</v>
      </c>
      <c r="Y86" s="5">
        <v>58004206188</v>
      </c>
      <c r="Z86" s="5">
        <v>58856640060</v>
      </c>
    </row>
    <row r="87" spans="2:26" ht="15.5" x14ac:dyDescent="0.35">
      <c r="C87" t="s">
        <v>110</v>
      </c>
      <c r="D87" s="5">
        <v>27208196031</v>
      </c>
      <c r="E87" s="5">
        <v>80869362110</v>
      </c>
      <c r="F87" s="5">
        <v>22713027383</v>
      </c>
      <c r="G87" s="5">
        <v>28817618426</v>
      </c>
      <c r="I87" s="5">
        <v>22713027383</v>
      </c>
      <c r="J87" s="5">
        <v>13488877272</v>
      </c>
    </row>
    <row r="88" spans="2:26" ht="15.5" x14ac:dyDescent="0.35">
      <c r="C88" t="s">
        <v>111</v>
      </c>
      <c r="R88" s="5">
        <v>69512500000</v>
      </c>
    </row>
    <row r="89" spans="2:26" ht="15.5" x14ac:dyDescent="0.35">
      <c r="C89" t="s">
        <v>112</v>
      </c>
      <c r="D89" s="5">
        <v>22759695632</v>
      </c>
      <c r="E89" s="5">
        <v>19358530126</v>
      </c>
      <c r="F89" s="5">
        <v>13569178684</v>
      </c>
      <c r="G89" s="5">
        <v>26305079680</v>
      </c>
      <c r="I89" s="5">
        <v>13569178684</v>
      </c>
      <c r="J89" s="5">
        <v>4717750426</v>
      </c>
      <c r="K89" s="5">
        <v>61691905534</v>
      </c>
      <c r="L89" s="5">
        <v>33637699594</v>
      </c>
      <c r="M89" s="5">
        <v>28726502484</v>
      </c>
      <c r="N89" s="5">
        <v>15158680136</v>
      </c>
      <c r="O89" s="5">
        <v>25309641500</v>
      </c>
      <c r="P89" s="5">
        <v>8595654415</v>
      </c>
      <c r="Q89" s="5">
        <v>18757791993</v>
      </c>
      <c r="R89" s="5">
        <v>10917361498</v>
      </c>
      <c r="S89" s="5">
        <v>5570890167</v>
      </c>
      <c r="T89" s="5">
        <v>11108197525</v>
      </c>
      <c r="U89" s="5">
        <v>19468465672</v>
      </c>
      <c r="V89" s="5">
        <v>12750989731</v>
      </c>
      <c r="W89" s="5">
        <v>2108284610</v>
      </c>
      <c r="X89" s="5">
        <v>58104141949</v>
      </c>
      <c r="Y89" s="5">
        <v>58004206188</v>
      </c>
      <c r="Z89" s="5">
        <v>58856640060</v>
      </c>
    </row>
    <row r="90" spans="2:26" ht="15.5" x14ac:dyDescent="0.35">
      <c r="C90" t="s">
        <v>113</v>
      </c>
      <c r="D90" s="5">
        <v>5292821403</v>
      </c>
      <c r="E90" s="5">
        <v>4725919927</v>
      </c>
      <c r="F90" s="5">
        <v>4733467927</v>
      </c>
      <c r="G90" s="5">
        <v>2601956947</v>
      </c>
      <c r="I90" s="5">
        <v>4733467927</v>
      </c>
      <c r="J90" s="5">
        <v>10731418296</v>
      </c>
      <c r="K90" s="5">
        <v>3683201504</v>
      </c>
      <c r="L90" s="5">
        <v>3163261020</v>
      </c>
      <c r="M90" s="5">
        <v>2951740991</v>
      </c>
      <c r="N90" s="5">
        <v>2951740991</v>
      </c>
      <c r="O90" s="5">
        <v>2951740991</v>
      </c>
      <c r="P90" s="5">
        <v>2951740991</v>
      </c>
      <c r="Q90" s="5">
        <v>972727300</v>
      </c>
      <c r="Z90" s="5">
        <v>181598000</v>
      </c>
    </row>
    <row r="91" spans="2:26" ht="15.5" x14ac:dyDescent="0.35">
      <c r="C91" t="s">
        <v>114</v>
      </c>
      <c r="D91" s="5">
        <v>5292821403</v>
      </c>
      <c r="E91" s="5">
        <v>4725919927</v>
      </c>
      <c r="F91" s="5">
        <v>4733467927</v>
      </c>
      <c r="G91" s="5">
        <v>2601956947</v>
      </c>
      <c r="I91" s="5">
        <v>4733467927</v>
      </c>
      <c r="J91" s="5">
        <v>10731418296</v>
      </c>
      <c r="K91" s="5">
        <v>3683201504</v>
      </c>
      <c r="L91" s="5">
        <v>3163261020</v>
      </c>
      <c r="M91" s="5">
        <v>2951740991</v>
      </c>
      <c r="N91" s="5">
        <v>2951740991</v>
      </c>
      <c r="O91" s="5">
        <v>2951740991</v>
      </c>
      <c r="P91" s="5">
        <v>2951740991</v>
      </c>
      <c r="Q91" s="5">
        <v>972727300</v>
      </c>
      <c r="Z91" s="5">
        <v>181598000</v>
      </c>
    </row>
    <row r="92" spans="2:26" ht="15.5" x14ac:dyDescent="0.35">
      <c r="C92" t="s">
        <v>115</v>
      </c>
      <c r="D92" s="5">
        <v>20393489270</v>
      </c>
      <c r="E92" s="5">
        <v>58776341792</v>
      </c>
      <c r="F92" s="5">
        <v>15776146680</v>
      </c>
      <c r="G92" s="5">
        <v>25536298105</v>
      </c>
      <c r="I92" s="5">
        <v>15776146680</v>
      </c>
      <c r="J92" s="5">
        <v>11253036393</v>
      </c>
      <c r="K92" s="5">
        <v>9224806839</v>
      </c>
      <c r="L92" s="5">
        <v>13708080135</v>
      </c>
      <c r="M92" s="5">
        <v>16910015343</v>
      </c>
      <c r="N92" s="5">
        <v>19239222924</v>
      </c>
      <c r="O92" s="5">
        <v>19647417508</v>
      </c>
      <c r="P92" s="5">
        <v>20073462634</v>
      </c>
      <c r="Q92" s="5">
        <v>39915050341</v>
      </c>
      <c r="R92" s="5">
        <v>30801536962</v>
      </c>
      <c r="S92" s="5">
        <v>24822720026</v>
      </c>
      <c r="T92" s="5">
        <v>18681617727</v>
      </c>
      <c r="U92" s="5">
        <v>10272505891</v>
      </c>
      <c r="V92" s="5">
        <v>9712228384</v>
      </c>
      <c r="W92" s="5">
        <v>3379862600</v>
      </c>
      <c r="X92" s="5">
        <v>68381077669</v>
      </c>
      <c r="Y92" s="5">
        <v>64197973636</v>
      </c>
      <c r="Z92" s="5">
        <v>73643788725</v>
      </c>
    </row>
    <row r="93" spans="2:26" ht="15.5" x14ac:dyDescent="0.35">
      <c r="C93" t="s">
        <v>85</v>
      </c>
      <c r="D93" s="5">
        <v>-75479169321</v>
      </c>
      <c r="E93" s="5">
        <v>-75731834801</v>
      </c>
      <c r="F93" s="5">
        <v>-76347915215</v>
      </c>
      <c r="G93" s="5">
        <v>-70907348524</v>
      </c>
      <c r="I93" s="5">
        <v>-76347915215</v>
      </c>
      <c r="J93" s="5">
        <v>-64609910305</v>
      </c>
      <c r="K93" s="5">
        <v>-65394705151</v>
      </c>
      <c r="L93" s="5">
        <v>-65631038876</v>
      </c>
      <c r="M93" s="5">
        <v>-61582935121</v>
      </c>
      <c r="N93" s="5">
        <v>-60021657997</v>
      </c>
      <c r="O93" s="5">
        <v>-58396633358</v>
      </c>
      <c r="P93" s="5">
        <v>13205283434</v>
      </c>
      <c r="Q93" s="5">
        <v>11170318392</v>
      </c>
      <c r="R93" s="5">
        <v>-59001360396</v>
      </c>
      <c r="S93" s="5">
        <v>-49002324771</v>
      </c>
    </row>
    <row r="94" spans="2:26" ht="15.5" x14ac:dyDescent="0.35">
      <c r="C94" t="s">
        <v>116</v>
      </c>
      <c r="D94" s="5">
        <v>65056445819</v>
      </c>
      <c r="E94" s="5">
        <v>98330044105</v>
      </c>
      <c r="F94" s="5">
        <v>44860891817</v>
      </c>
      <c r="G94" s="5">
        <v>66944777084</v>
      </c>
      <c r="I94" s="5">
        <v>44860891817</v>
      </c>
      <c r="J94" s="5">
        <v>39582293815</v>
      </c>
      <c r="K94" s="5">
        <v>85785537615</v>
      </c>
      <c r="L94" s="5">
        <v>53626590283</v>
      </c>
      <c r="M94" s="5">
        <v>54953529801</v>
      </c>
      <c r="N94" s="5">
        <v>44921451967</v>
      </c>
      <c r="O94" s="5">
        <v>57263726017</v>
      </c>
      <c r="P94" s="5">
        <v>37450019571</v>
      </c>
      <c r="Q94" s="5">
        <v>67590236500</v>
      </c>
      <c r="R94" s="5">
        <v>46796076799</v>
      </c>
      <c r="S94" s="5">
        <v>34686598982</v>
      </c>
      <c r="T94" s="5">
        <v>32735514912</v>
      </c>
      <c r="U94" s="5">
        <v>35134880536</v>
      </c>
      <c r="V94" s="5">
        <v>27194327786</v>
      </c>
      <c r="W94" s="5">
        <v>5892924020</v>
      </c>
      <c r="X94" s="5">
        <v>174097201979</v>
      </c>
      <c r="Y94" s="5">
        <v>174390783849</v>
      </c>
      <c r="Z94" s="5">
        <v>171515003907</v>
      </c>
    </row>
    <row r="95" spans="2:26" ht="15.5" x14ac:dyDescent="0.35">
      <c r="C95" t="s">
        <v>117</v>
      </c>
    </row>
    <row r="96" spans="2:26" ht="15.5" x14ac:dyDescent="0.35">
      <c r="C96" t="s">
        <v>118</v>
      </c>
      <c r="W96" s="5">
        <v>100000000</v>
      </c>
    </row>
    <row r="97" spans="3:26" ht="15.5" x14ac:dyDescent="0.35">
      <c r="C97" t="s">
        <v>121</v>
      </c>
      <c r="D97" s="5">
        <v>6081610330</v>
      </c>
      <c r="E97" s="5">
        <v>6055644620</v>
      </c>
      <c r="F97" s="5">
        <v>6169947710</v>
      </c>
      <c r="G97" s="5">
        <v>6444937824</v>
      </c>
      <c r="I97" s="5">
        <v>6169947710</v>
      </c>
      <c r="J97" s="5">
        <v>7363256760</v>
      </c>
      <c r="K97" s="5">
        <v>5614613411</v>
      </c>
      <c r="L97" s="5">
        <v>2959086036</v>
      </c>
      <c r="M97" s="5">
        <v>14311471593</v>
      </c>
      <c r="N97" s="5">
        <v>47532503181</v>
      </c>
      <c r="O97" s="5">
        <v>50382995071</v>
      </c>
      <c r="P97" s="5">
        <v>52880890790</v>
      </c>
      <c r="Q97" s="5">
        <v>55795819374</v>
      </c>
      <c r="R97" s="5">
        <v>58685232828</v>
      </c>
      <c r="S97" s="5">
        <v>61797828804</v>
      </c>
      <c r="T97" s="5">
        <v>64910424778</v>
      </c>
      <c r="U97" s="5">
        <v>67874190753</v>
      </c>
      <c r="V97" s="5">
        <v>70229272934</v>
      </c>
      <c r="W97" s="5">
        <v>73275709134</v>
      </c>
      <c r="X97" s="5">
        <v>30719771300</v>
      </c>
      <c r="Y97" s="5">
        <v>32998534866</v>
      </c>
      <c r="Z97" s="5">
        <v>35176501748</v>
      </c>
    </row>
    <row r="98" spans="3:26" ht="15.5" x14ac:dyDescent="0.35">
      <c r="C98" t="s">
        <v>518</v>
      </c>
      <c r="D98" s="5">
        <v>36100946612</v>
      </c>
      <c r="E98" s="5">
        <v>36451852572</v>
      </c>
      <c r="F98" s="5">
        <v>36627305552</v>
      </c>
      <c r="G98" s="5">
        <v>36900697142</v>
      </c>
      <c r="I98" s="5">
        <v>36627305552</v>
      </c>
      <c r="J98" s="5">
        <v>37690235552</v>
      </c>
      <c r="K98" s="5">
        <v>38753165552</v>
      </c>
      <c r="L98" s="5">
        <v>39816095552</v>
      </c>
      <c r="M98" s="5">
        <v>30420000000</v>
      </c>
    </row>
    <row r="99" spans="3:26" ht="15.5" x14ac:dyDescent="0.35">
      <c r="C99" t="s">
        <v>119</v>
      </c>
      <c r="D99" s="5">
        <v>1967889849</v>
      </c>
      <c r="E99" s="5">
        <v>1967889849</v>
      </c>
      <c r="F99" s="5">
        <v>1967889849</v>
      </c>
      <c r="G99" s="5">
        <v>1741576266</v>
      </c>
      <c r="I99" s="5">
        <v>1967889849</v>
      </c>
      <c r="J99" s="5">
        <v>1741576266</v>
      </c>
      <c r="K99" s="5">
        <v>1537711560</v>
      </c>
      <c r="L99" s="5">
        <v>968308094</v>
      </c>
      <c r="M99" s="5">
        <v>493156128</v>
      </c>
      <c r="N99" s="5">
        <v>138548719</v>
      </c>
      <c r="O99" s="5">
        <v>74691458</v>
      </c>
      <c r="P99" s="5">
        <v>365434240</v>
      </c>
      <c r="Q99" s="5">
        <v>399058301</v>
      </c>
      <c r="R99" s="5">
        <v>277668724</v>
      </c>
      <c r="S99" s="5">
        <v>11051235330</v>
      </c>
      <c r="T99" s="5">
        <v>11327587388</v>
      </c>
      <c r="U99" s="5">
        <v>11526676458</v>
      </c>
      <c r="V99" s="5">
        <v>34754666</v>
      </c>
      <c r="W99" s="5">
        <v>702384885</v>
      </c>
    </row>
    <row r="100" spans="3:26" ht="15.5" x14ac:dyDescent="0.35">
      <c r="C100" t="s">
        <v>120</v>
      </c>
    </row>
    <row r="101" spans="3:26" ht="15.5" x14ac:dyDescent="0.35">
      <c r="C101" t="s">
        <v>224</v>
      </c>
    </row>
    <row r="102" spans="3:26" ht="15.5" x14ac:dyDescent="0.35">
      <c r="C102" t="s">
        <v>126</v>
      </c>
      <c r="D102" s="5">
        <v>44432858397</v>
      </c>
      <c r="E102" s="5">
        <v>44757798647</v>
      </c>
      <c r="F102" s="5">
        <v>45047554717</v>
      </c>
      <c r="G102" s="5">
        <v>45309506216</v>
      </c>
      <c r="I102" s="5">
        <v>45047554717</v>
      </c>
      <c r="J102" s="5">
        <v>47004547885</v>
      </c>
      <c r="K102" s="5">
        <v>46149875907</v>
      </c>
      <c r="L102" s="5">
        <v>43878317161</v>
      </c>
      <c r="M102" s="5">
        <v>45551555200</v>
      </c>
      <c r="N102" s="5">
        <v>47705653900</v>
      </c>
      <c r="O102" s="5">
        <v>50493358029</v>
      </c>
      <c r="P102" s="5">
        <v>53281996530</v>
      </c>
      <c r="Q102" s="5">
        <v>56230549175</v>
      </c>
      <c r="R102" s="5">
        <v>59098573052</v>
      </c>
      <c r="S102" s="5">
        <v>72884735634</v>
      </c>
      <c r="T102" s="5">
        <v>76265799666</v>
      </c>
      <c r="U102" s="5">
        <v>79428654711</v>
      </c>
      <c r="V102" s="5">
        <v>70291815100</v>
      </c>
      <c r="W102" s="5">
        <v>74098336519</v>
      </c>
      <c r="X102" s="5">
        <v>30719771300</v>
      </c>
      <c r="Y102" s="5">
        <v>33054715981</v>
      </c>
      <c r="Z102" s="5">
        <v>35248257763</v>
      </c>
    </row>
    <row r="103" spans="3:26" ht="15.5" x14ac:dyDescent="0.35">
      <c r="C103" t="s">
        <v>127</v>
      </c>
      <c r="D103" s="5">
        <v>109489304216</v>
      </c>
      <c r="E103" s="5">
        <v>143087842752</v>
      </c>
      <c r="F103" s="5">
        <v>89908446534</v>
      </c>
      <c r="G103" s="5">
        <v>112254283300</v>
      </c>
      <c r="I103" s="5">
        <v>89908446534</v>
      </c>
      <c r="J103" s="5">
        <v>86586841700</v>
      </c>
      <c r="K103" s="5">
        <v>131935413522</v>
      </c>
      <c r="L103" s="5">
        <v>97504907444</v>
      </c>
      <c r="M103" s="5">
        <v>100505085001</v>
      </c>
      <c r="N103" s="5">
        <v>92627105867</v>
      </c>
      <c r="O103" s="5">
        <v>107757084046</v>
      </c>
      <c r="P103" s="5">
        <v>90732016101</v>
      </c>
      <c r="Q103" s="5">
        <v>123820785675</v>
      </c>
      <c r="R103" s="5">
        <v>105894649851</v>
      </c>
      <c r="S103" s="5">
        <v>107571334616</v>
      </c>
      <c r="T103" s="5">
        <v>109001314578</v>
      </c>
      <c r="U103" s="5">
        <v>114563535247</v>
      </c>
      <c r="V103" s="5">
        <v>97486142886</v>
      </c>
      <c r="W103" s="5">
        <v>79991260539</v>
      </c>
      <c r="X103" s="5">
        <v>204816973279</v>
      </c>
      <c r="Y103" s="5">
        <v>207445499830</v>
      </c>
      <c r="Z103" s="5">
        <v>206763261670</v>
      </c>
    </row>
    <row r="104" spans="3:26" ht="15.5" x14ac:dyDescent="0.35">
      <c r="C104" t="s">
        <v>128</v>
      </c>
    </row>
    <row r="105" spans="3:26" ht="15.5" x14ac:dyDescent="0.35">
      <c r="C105" t="s">
        <v>129</v>
      </c>
    </row>
    <row r="106" spans="3:26" ht="15.5" x14ac:dyDescent="0.35">
      <c r="C106" t="s">
        <v>130</v>
      </c>
      <c r="D106" s="5">
        <v>47239920716</v>
      </c>
      <c r="E106" s="5">
        <v>81091124732</v>
      </c>
      <c r="F106" s="5">
        <v>28527808928</v>
      </c>
      <c r="G106" s="5">
        <v>45678973610</v>
      </c>
      <c r="I106" s="5">
        <v>28527808928</v>
      </c>
      <c r="J106" s="5">
        <v>13714093791</v>
      </c>
      <c r="K106" s="5">
        <v>59917119966</v>
      </c>
      <c r="L106" s="5">
        <v>25769993504</v>
      </c>
      <c r="M106" s="5">
        <v>24606351692</v>
      </c>
      <c r="N106" s="5">
        <v>15413021039</v>
      </c>
      <c r="O106" s="5">
        <v>29208234857</v>
      </c>
      <c r="P106" s="5">
        <v>11510590096</v>
      </c>
      <c r="Q106" s="5">
        <v>46499828466</v>
      </c>
      <c r="R106" s="5">
        <v>99230929740</v>
      </c>
      <c r="S106" s="5">
        <v>21801319792</v>
      </c>
      <c r="T106" s="5">
        <v>23758753161</v>
      </c>
      <c r="U106" s="5">
        <v>29717857788</v>
      </c>
      <c r="V106" s="5">
        <v>25444649565</v>
      </c>
      <c r="W106" s="5">
        <v>12045573741</v>
      </c>
      <c r="X106" s="5">
        <v>140001445709</v>
      </c>
      <c r="Y106" s="5">
        <v>123718320344</v>
      </c>
      <c r="Z106" s="5">
        <v>123258045395</v>
      </c>
    </row>
    <row r="107" spans="3:26" ht="15.5" x14ac:dyDescent="0.35">
      <c r="C107" t="s">
        <v>134</v>
      </c>
      <c r="P107" s="5">
        <v>1625000000</v>
      </c>
      <c r="V107" s="5">
        <v>4430040000</v>
      </c>
      <c r="W107" s="5">
        <v>4430040000</v>
      </c>
      <c r="X107" s="5">
        <v>97785357619</v>
      </c>
      <c r="Y107" s="5">
        <v>90437899047</v>
      </c>
      <c r="Z107" s="5">
        <v>90820805626</v>
      </c>
    </row>
    <row r="108" spans="3:26" ht="15.5" x14ac:dyDescent="0.35">
      <c r="C108" t="s">
        <v>131</v>
      </c>
      <c r="K108" s="5">
        <v>59330973153</v>
      </c>
      <c r="L108" s="5">
        <v>24833168653</v>
      </c>
      <c r="M108" s="5">
        <v>22825867832</v>
      </c>
      <c r="N108" s="5">
        <v>13280042663</v>
      </c>
      <c r="O108" s="5">
        <v>24079187314</v>
      </c>
      <c r="P108" s="5">
        <v>3699950002</v>
      </c>
      <c r="Q108" s="5">
        <v>17386968005</v>
      </c>
      <c r="R108" s="5">
        <v>13775474659</v>
      </c>
      <c r="S108" s="5">
        <v>9483508810</v>
      </c>
      <c r="T108" s="5">
        <v>14089902753</v>
      </c>
      <c r="U108" s="5">
        <v>16796317747</v>
      </c>
      <c r="V108" s="5">
        <v>10539614363</v>
      </c>
      <c r="W108" s="5">
        <v>5483688600</v>
      </c>
      <c r="X108" s="5">
        <v>2160000000</v>
      </c>
      <c r="Z108" s="5">
        <v>70458243</v>
      </c>
    </row>
    <row r="109" spans="3:26" ht="15.5" x14ac:dyDescent="0.35">
      <c r="C109" t="s">
        <v>132</v>
      </c>
      <c r="D109" s="5">
        <v>46825493844</v>
      </c>
      <c r="E109" s="5">
        <v>80869362110</v>
      </c>
      <c r="F109" s="5">
        <v>22713027383</v>
      </c>
      <c r="G109" s="5">
        <v>39504267240</v>
      </c>
      <c r="I109" s="5">
        <v>22713027383</v>
      </c>
      <c r="J109" s="5">
        <v>13488877272</v>
      </c>
      <c r="K109" s="5">
        <v>59330973153</v>
      </c>
      <c r="L109" s="5">
        <v>24833168653</v>
      </c>
      <c r="M109" s="5">
        <v>22825867832</v>
      </c>
      <c r="N109" s="5">
        <v>13280042663</v>
      </c>
      <c r="O109" s="5">
        <v>24079187314</v>
      </c>
      <c r="P109" s="5">
        <v>3699950002</v>
      </c>
      <c r="Q109" s="5">
        <v>17386968005</v>
      </c>
      <c r="R109" s="5">
        <v>13775474659</v>
      </c>
      <c r="S109" s="5">
        <v>9483508810</v>
      </c>
      <c r="T109" s="5">
        <v>14089902753</v>
      </c>
      <c r="U109" s="5">
        <v>16796317747</v>
      </c>
      <c r="V109" s="5">
        <v>10539614363</v>
      </c>
      <c r="W109" s="5">
        <v>5483688600</v>
      </c>
      <c r="X109" s="5">
        <v>2160000000</v>
      </c>
      <c r="Z109" s="5">
        <v>70458243</v>
      </c>
    </row>
    <row r="110" spans="3:26" ht="15.5" x14ac:dyDescent="0.35">
      <c r="C110" t="s">
        <v>133</v>
      </c>
      <c r="D110" s="5">
        <v>3851807</v>
      </c>
      <c r="E110" s="5">
        <v>4388552</v>
      </c>
      <c r="F110" s="5">
        <v>5328110</v>
      </c>
      <c r="G110" s="5">
        <v>3993824</v>
      </c>
      <c r="I110" s="5">
        <v>5328110</v>
      </c>
      <c r="J110" s="5">
        <v>2658462</v>
      </c>
      <c r="K110" s="5">
        <v>254360245</v>
      </c>
      <c r="Y110" s="5">
        <v>1496224909</v>
      </c>
      <c r="Z110" s="5">
        <v>7876986403</v>
      </c>
    </row>
    <row r="111" spans="3:26" ht="15.5" x14ac:dyDescent="0.35">
      <c r="C111" t="s">
        <v>465</v>
      </c>
      <c r="D111" s="5">
        <v>3851807</v>
      </c>
      <c r="E111" s="5">
        <v>4388552</v>
      </c>
      <c r="F111" s="5">
        <v>5328110</v>
      </c>
      <c r="G111" s="5">
        <v>3993824</v>
      </c>
      <c r="I111" s="5">
        <v>5328110</v>
      </c>
      <c r="J111" s="5">
        <v>2658462</v>
      </c>
      <c r="K111" s="5">
        <v>254360245</v>
      </c>
      <c r="R111" s="5">
        <v>69512500000</v>
      </c>
      <c r="Y111" s="5">
        <v>1496224909</v>
      </c>
      <c r="Z111" s="5">
        <v>7876986403</v>
      </c>
    </row>
    <row r="112" spans="3:26" ht="15.5" x14ac:dyDescent="0.35">
      <c r="C112" t="s">
        <v>137</v>
      </c>
      <c r="M112" s="5">
        <v>39400000</v>
      </c>
      <c r="N112" s="5">
        <v>51525120</v>
      </c>
      <c r="O112" s="5">
        <v>83140000</v>
      </c>
      <c r="P112" s="5">
        <v>40500000</v>
      </c>
      <c r="Q112" s="5">
        <v>310000000</v>
      </c>
      <c r="R112" s="5">
        <v>225048443</v>
      </c>
      <c r="S112" s="5">
        <v>46261000</v>
      </c>
      <c r="T112" s="5">
        <v>125302340</v>
      </c>
      <c r="U112" s="5">
        <v>137118272</v>
      </c>
      <c r="V112" s="5">
        <v>347153500</v>
      </c>
      <c r="W112" s="5">
        <v>292289400</v>
      </c>
      <c r="X112" s="5">
        <v>1621299522</v>
      </c>
      <c r="Y112" s="5">
        <v>23607135230</v>
      </c>
      <c r="Z112" s="5">
        <v>15695182238</v>
      </c>
    </row>
    <row r="113" spans="3:26" ht="15.5" x14ac:dyDescent="0.35">
      <c r="C113" t="s">
        <v>136</v>
      </c>
      <c r="D113" s="5">
        <v>378238612</v>
      </c>
      <c r="E113" s="5">
        <v>185037617</v>
      </c>
      <c r="F113" s="5">
        <v>213916982</v>
      </c>
      <c r="G113" s="5">
        <v>407976093</v>
      </c>
      <c r="I113" s="5">
        <v>213916982</v>
      </c>
      <c r="J113" s="5">
        <v>190221604</v>
      </c>
      <c r="K113" s="5">
        <v>331786568</v>
      </c>
      <c r="L113" s="5">
        <v>433606219</v>
      </c>
      <c r="M113" s="5">
        <v>241083860</v>
      </c>
      <c r="N113" s="5">
        <v>55743598</v>
      </c>
      <c r="O113" s="5">
        <v>37241862</v>
      </c>
      <c r="P113" s="5">
        <v>632869230</v>
      </c>
      <c r="Q113" s="5">
        <v>480321723</v>
      </c>
      <c r="R113" s="5">
        <v>2075819806</v>
      </c>
      <c r="S113" s="5">
        <v>609230150</v>
      </c>
      <c r="T113" s="5">
        <v>524187085</v>
      </c>
      <c r="U113" s="5">
        <v>205060786</v>
      </c>
      <c r="V113" s="5">
        <v>887689648</v>
      </c>
      <c r="W113" s="5">
        <v>5040075</v>
      </c>
      <c r="X113" s="5">
        <v>1991612764</v>
      </c>
      <c r="Y113" s="5">
        <v>2236470212</v>
      </c>
      <c r="Z113" s="5">
        <v>2399580526</v>
      </c>
    </row>
    <row r="114" spans="3:26" ht="15.5" x14ac:dyDescent="0.35">
      <c r="C114" t="s">
        <v>139</v>
      </c>
    </row>
    <row r="115" spans="3:26" ht="15.5" x14ac:dyDescent="0.35">
      <c r="C115" t="s">
        <v>141</v>
      </c>
    </row>
    <row r="116" spans="3:26" ht="15.5" x14ac:dyDescent="0.35">
      <c r="C116" t="s">
        <v>140</v>
      </c>
    </row>
    <row r="117" spans="3:26" ht="15.5" x14ac:dyDescent="0.35">
      <c r="C117" t="s">
        <v>788</v>
      </c>
    </row>
    <row r="118" spans="3:26" ht="15.5" x14ac:dyDescent="0.35">
      <c r="C118" t="s">
        <v>145</v>
      </c>
      <c r="Y118" s="5">
        <v>5940590946</v>
      </c>
      <c r="Z118" s="5">
        <v>6395032359</v>
      </c>
    </row>
    <row r="119" spans="3:26" ht="15.5" x14ac:dyDescent="0.35">
      <c r="C119" t="s">
        <v>138</v>
      </c>
    </row>
    <row r="120" spans="3:26" ht="15.5" x14ac:dyDescent="0.35">
      <c r="C120" t="s">
        <v>146</v>
      </c>
      <c r="D120" s="5">
        <v>1081836106</v>
      </c>
      <c r="E120" s="5">
        <v>1081836106</v>
      </c>
      <c r="F120" s="5">
        <v>1081836106</v>
      </c>
      <c r="G120" s="5">
        <v>835941499</v>
      </c>
      <c r="I120" s="5">
        <v>1081836106</v>
      </c>
      <c r="J120" s="5">
        <v>835941499</v>
      </c>
      <c r="K120" s="5">
        <v>766281992</v>
      </c>
      <c r="L120" s="5">
        <v>719236101</v>
      </c>
      <c r="M120" s="5">
        <v>834951715</v>
      </c>
      <c r="N120" s="5">
        <v>589026110</v>
      </c>
      <c r="O120" s="5">
        <v>298765832</v>
      </c>
      <c r="P120" s="5">
        <v>1461736956</v>
      </c>
      <c r="Q120" s="5">
        <v>1596233201</v>
      </c>
      <c r="R120" s="5">
        <v>1110674894</v>
      </c>
      <c r="S120" s="5">
        <v>70317933977</v>
      </c>
      <c r="T120" s="5">
        <v>69976682604</v>
      </c>
      <c r="U120" s="5">
        <v>69804597821</v>
      </c>
      <c r="V120" s="5">
        <v>69651518665</v>
      </c>
      <c r="W120" s="5">
        <v>69534936427</v>
      </c>
      <c r="X120" s="5">
        <v>-3339214779</v>
      </c>
      <c r="Y120" s="5">
        <v>1372499230</v>
      </c>
      <c r="Z120" s="5">
        <v>1254701006</v>
      </c>
    </row>
    <row r="121" spans="3:26" ht="15.5" x14ac:dyDescent="0.35">
      <c r="C121" t="s">
        <v>147</v>
      </c>
      <c r="D121" s="5">
        <v>1081836106</v>
      </c>
      <c r="E121" s="5">
        <v>1081836106</v>
      </c>
      <c r="F121" s="5">
        <v>1081836106</v>
      </c>
      <c r="G121" s="5">
        <v>835941499</v>
      </c>
      <c r="I121" s="5">
        <v>1081836106</v>
      </c>
      <c r="J121" s="5">
        <v>835941499</v>
      </c>
      <c r="K121" s="5">
        <v>766281992</v>
      </c>
      <c r="L121" s="5">
        <v>719236101</v>
      </c>
      <c r="M121" s="5">
        <v>834951715</v>
      </c>
      <c r="N121" s="5">
        <v>589026110</v>
      </c>
      <c r="O121" s="5">
        <v>298765832</v>
      </c>
      <c r="P121" s="5">
        <v>1461736956</v>
      </c>
      <c r="Q121" s="5">
        <v>1596233201</v>
      </c>
      <c r="R121" s="5">
        <v>1110674894</v>
      </c>
      <c r="S121" s="5">
        <v>70317933977</v>
      </c>
      <c r="T121" s="5">
        <v>69976682604</v>
      </c>
      <c r="U121" s="5">
        <v>69804597821</v>
      </c>
      <c r="V121" s="5">
        <v>69651518665</v>
      </c>
      <c r="W121" s="5">
        <v>69534936427</v>
      </c>
      <c r="X121" s="5">
        <v>-3339214779</v>
      </c>
      <c r="Y121" s="5">
        <v>1372499230</v>
      </c>
      <c r="Z121" s="5">
        <v>1254701006</v>
      </c>
    </row>
    <row r="122" spans="3:26" ht="15.5" x14ac:dyDescent="0.35">
      <c r="C122" t="s">
        <v>150</v>
      </c>
      <c r="X122" s="5">
        <v>-3339214779</v>
      </c>
      <c r="Y122" s="5">
        <v>1372499230</v>
      </c>
      <c r="Z122" s="5">
        <v>1254701006</v>
      </c>
    </row>
    <row r="123" spans="3:26" ht="15.5" x14ac:dyDescent="0.35">
      <c r="C123" t="s">
        <v>148</v>
      </c>
      <c r="S123" s="5">
        <v>69512500000</v>
      </c>
      <c r="T123" s="5">
        <v>69512500000</v>
      </c>
      <c r="U123" s="5">
        <v>69512500000</v>
      </c>
      <c r="V123" s="5">
        <v>69512500000</v>
      </c>
      <c r="W123" s="5">
        <v>69512500000</v>
      </c>
    </row>
    <row r="124" spans="3:26" ht="15.5" x14ac:dyDescent="0.35">
      <c r="C124" t="s">
        <v>152</v>
      </c>
    </row>
    <row r="125" spans="3:26" ht="15.5" x14ac:dyDescent="0.35">
      <c r="C125" t="s">
        <v>153</v>
      </c>
    </row>
    <row r="126" spans="3:26" ht="15.5" x14ac:dyDescent="0.35">
      <c r="C126" t="s">
        <v>1119</v>
      </c>
    </row>
    <row r="127" spans="3:26" ht="15.5" x14ac:dyDescent="0.35">
      <c r="C127" t="s">
        <v>154</v>
      </c>
      <c r="D127" s="5">
        <v>48321756822</v>
      </c>
      <c r="E127" s="5">
        <v>82172960838</v>
      </c>
      <c r="F127" s="5">
        <v>29609645034</v>
      </c>
      <c r="G127" s="5">
        <v>46514915109</v>
      </c>
      <c r="I127" s="5">
        <v>29609645034</v>
      </c>
      <c r="J127" s="5">
        <v>14550035290</v>
      </c>
      <c r="K127" s="5">
        <v>60683401958</v>
      </c>
      <c r="L127" s="5">
        <v>26489229605</v>
      </c>
      <c r="M127" s="5">
        <v>25441303407</v>
      </c>
      <c r="N127" s="5">
        <v>16002047149</v>
      </c>
      <c r="O127" s="5">
        <v>29507000689</v>
      </c>
      <c r="P127" s="5">
        <v>12972327052</v>
      </c>
      <c r="Q127" s="5">
        <v>48096061667</v>
      </c>
      <c r="R127" s="5">
        <v>100341604634</v>
      </c>
      <c r="S127" s="5">
        <v>92119253769</v>
      </c>
      <c r="T127" s="5">
        <v>93735435765</v>
      </c>
      <c r="U127" s="5">
        <v>99522455609</v>
      </c>
      <c r="V127" s="5">
        <v>95096168230</v>
      </c>
      <c r="W127" s="5">
        <v>81580510168</v>
      </c>
      <c r="X127" s="5">
        <v>136662230930</v>
      </c>
      <c r="Y127" s="5">
        <v>125090819574</v>
      </c>
      <c r="Z127" s="5">
        <v>124512746401</v>
      </c>
    </row>
    <row r="128" spans="3:26" ht="15.5" x14ac:dyDescent="0.35">
      <c r="C128" t="s">
        <v>155</v>
      </c>
    </row>
    <row r="129" spans="2:26" ht="15.5" x14ac:dyDescent="0.35">
      <c r="C129" t="s">
        <v>156</v>
      </c>
      <c r="D129" s="5">
        <v>124092311100</v>
      </c>
      <c r="E129" s="5">
        <v>124092311100</v>
      </c>
      <c r="F129" s="5">
        <v>124092311100</v>
      </c>
      <c r="G129" s="5">
        <v>124092311100</v>
      </c>
      <c r="I129" s="5">
        <v>124092311100</v>
      </c>
      <c r="J129" s="5">
        <v>124092311100</v>
      </c>
      <c r="K129" s="5">
        <v>124092311100</v>
      </c>
      <c r="L129" s="5">
        <v>124092311100</v>
      </c>
      <c r="M129" s="5">
        <v>124092311100</v>
      </c>
      <c r="N129" s="5">
        <v>124092311100</v>
      </c>
      <c r="O129" s="5">
        <v>124092311100</v>
      </c>
      <c r="P129" s="5">
        <v>52000000000</v>
      </c>
      <c r="Q129" s="5">
        <v>52000000000</v>
      </c>
      <c r="R129" s="5">
        <v>52000000000</v>
      </c>
      <c r="S129" s="5">
        <v>52000000000</v>
      </c>
      <c r="T129" s="5">
        <v>52000000000</v>
      </c>
      <c r="U129" s="5">
        <v>52000000000</v>
      </c>
      <c r="V129" s="5">
        <v>52000000000</v>
      </c>
      <c r="W129" s="5">
        <v>52000000000</v>
      </c>
      <c r="X129" s="5">
        <v>52000000000</v>
      </c>
      <c r="Y129" s="5">
        <v>52000000000</v>
      </c>
      <c r="Z129" s="5">
        <v>52000000000</v>
      </c>
    </row>
    <row r="130" spans="2:26" ht="15.5" x14ac:dyDescent="0.35">
      <c r="C130" t="s">
        <v>157</v>
      </c>
      <c r="D130" s="5">
        <v>12554405615</v>
      </c>
      <c r="E130" s="5">
        <v>12554405615</v>
      </c>
      <c r="F130" s="5">
        <v>12554405615</v>
      </c>
      <c r="G130" s="5">
        <v>12554405615</v>
      </c>
      <c r="I130" s="5">
        <v>12554405615</v>
      </c>
      <c r="J130" s="5">
        <v>12554405615</v>
      </c>
      <c r="K130" s="5">
        <v>12554405615</v>
      </c>
      <c r="L130" s="5">
        <v>12554405615</v>
      </c>
      <c r="M130" s="5">
        <v>12554405615</v>
      </c>
      <c r="N130" s="5">
        <v>12554405615</v>
      </c>
      <c r="O130" s="5">
        <v>12554405615</v>
      </c>
      <c r="P130" s="5">
        <v>12554405615</v>
      </c>
      <c r="Q130" s="5">
        <v>12554405615</v>
      </c>
      <c r="R130" s="5">
        <v>12554405615</v>
      </c>
      <c r="S130" s="5">
        <v>12454405615</v>
      </c>
      <c r="T130" s="5">
        <v>12454405615</v>
      </c>
      <c r="U130" s="5">
        <v>12454405615</v>
      </c>
      <c r="V130" s="5">
        <v>12454405615</v>
      </c>
      <c r="W130" s="5">
        <v>12454405615</v>
      </c>
      <c r="X130" s="5">
        <v>12454405615</v>
      </c>
      <c r="Y130" s="5">
        <v>12454405615</v>
      </c>
      <c r="Z130" s="5">
        <v>12454405615</v>
      </c>
    </row>
    <row r="131" spans="2:26" ht="15.5" x14ac:dyDescent="0.35">
      <c r="C131" t="s">
        <v>158</v>
      </c>
      <c r="T131" s="5">
        <v>-49188526802</v>
      </c>
      <c r="U131" s="5">
        <v>-49413325977</v>
      </c>
      <c r="V131" s="5">
        <v>-62064430959</v>
      </c>
      <c r="W131" s="5">
        <v>-66043655244</v>
      </c>
      <c r="X131" s="5">
        <v>3485701433</v>
      </c>
      <c r="Y131" s="5">
        <v>17627597524</v>
      </c>
      <c r="Z131" s="5">
        <v>17521674604</v>
      </c>
    </row>
    <row r="132" spans="2:26" ht="15.5" x14ac:dyDescent="0.35">
      <c r="C132" t="s">
        <v>159</v>
      </c>
    </row>
    <row r="133" spans="2:26" ht="15.5" x14ac:dyDescent="0.35">
      <c r="C133" t="s">
        <v>160</v>
      </c>
    </row>
    <row r="134" spans="2:26" ht="15.5" x14ac:dyDescent="0.35">
      <c r="C134" t="s">
        <v>161</v>
      </c>
      <c r="T134" s="5">
        <v>-49188526802</v>
      </c>
      <c r="U134" s="5">
        <v>-49413325977</v>
      </c>
      <c r="V134" s="5">
        <v>-62064430959</v>
      </c>
      <c r="W134" s="5">
        <v>-66043655244</v>
      </c>
      <c r="X134" s="5">
        <v>3485701433</v>
      </c>
      <c r="Y134" s="5">
        <v>17627597524</v>
      </c>
      <c r="Z134" s="5">
        <v>17521674604</v>
      </c>
    </row>
    <row r="135" spans="2:26" ht="15.5" x14ac:dyDescent="0.35">
      <c r="C135" t="s">
        <v>162</v>
      </c>
      <c r="X135" s="5">
        <v>214635303</v>
      </c>
      <c r="Y135" s="5">
        <v>272677116</v>
      </c>
      <c r="Z135" s="5">
        <v>274435050</v>
      </c>
    </row>
    <row r="136" spans="2:26" ht="15.5" x14ac:dyDescent="0.35">
      <c r="C136" t="s">
        <v>10</v>
      </c>
      <c r="D136" s="5">
        <v>61167547394</v>
      </c>
      <c r="E136" s="5">
        <v>60914881914</v>
      </c>
      <c r="F136" s="5">
        <v>60298801500</v>
      </c>
      <c r="G136" s="5">
        <v>65739368191</v>
      </c>
      <c r="I136" s="5">
        <v>60298801500</v>
      </c>
      <c r="J136" s="5">
        <v>72036806410</v>
      </c>
      <c r="K136" s="5">
        <v>71252011564</v>
      </c>
      <c r="L136" s="5">
        <v>71015677839</v>
      </c>
      <c r="M136" s="5">
        <v>75063781594</v>
      </c>
      <c r="N136" s="5">
        <v>76625058718</v>
      </c>
      <c r="O136" s="5">
        <v>78250083357</v>
      </c>
      <c r="P136" s="5">
        <v>77759689049</v>
      </c>
      <c r="Q136" s="5">
        <v>75724724007</v>
      </c>
      <c r="R136" s="5">
        <v>5553045219</v>
      </c>
      <c r="S136" s="5">
        <v>15452080844</v>
      </c>
      <c r="T136" s="5">
        <v>15265878813</v>
      </c>
      <c r="U136" s="5">
        <v>15041079638</v>
      </c>
      <c r="V136" s="5">
        <v>2389974656</v>
      </c>
      <c r="W136" s="5">
        <v>-1589249629</v>
      </c>
      <c r="X136" s="5">
        <v>68154742351</v>
      </c>
      <c r="Y136" s="5">
        <v>82354680255</v>
      </c>
      <c r="Z136" s="5">
        <v>82250515269</v>
      </c>
    </row>
    <row r="137" spans="2:26" ht="15.5" x14ac:dyDescent="0.35">
      <c r="C137" t="s">
        <v>163</v>
      </c>
      <c r="D137" s="5">
        <v>109489304216</v>
      </c>
      <c r="E137" s="5">
        <v>143087842752</v>
      </c>
      <c r="F137" s="5">
        <v>89908446534</v>
      </c>
      <c r="G137" s="5">
        <v>112254283300</v>
      </c>
      <c r="I137" s="5">
        <v>89908446534</v>
      </c>
      <c r="J137" s="5">
        <v>86586841700</v>
      </c>
      <c r="K137" s="5">
        <v>131935413522</v>
      </c>
      <c r="L137" s="5">
        <v>97504907444</v>
      </c>
      <c r="M137" s="5">
        <v>100505085001</v>
      </c>
      <c r="N137" s="5">
        <v>92627105867</v>
      </c>
      <c r="O137" s="5">
        <v>107757084046</v>
      </c>
      <c r="P137" s="5">
        <v>90732016101</v>
      </c>
      <c r="Q137" s="5">
        <v>123820785674</v>
      </c>
      <c r="R137" s="5">
        <v>105894649853</v>
      </c>
      <c r="S137" s="5">
        <v>107571334613</v>
      </c>
      <c r="T137" s="5">
        <v>109001314578</v>
      </c>
      <c r="U137" s="5">
        <v>114563535247</v>
      </c>
      <c r="V137" s="5">
        <v>97486142886</v>
      </c>
      <c r="W137" s="5">
        <v>79991260539</v>
      </c>
      <c r="X137" s="5">
        <v>204816973281</v>
      </c>
      <c r="Y137" s="5">
        <v>207445499829</v>
      </c>
      <c r="Z137" s="5">
        <v>206763261670</v>
      </c>
    </row>
    <row r="138" spans="2:26" ht="15.5" x14ac:dyDescent="0.35">
      <c r="C138" t="s">
        <v>164</v>
      </c>
      <c r="D138" s="5">
        <v>1240923111</v>
      </c>
      <c r="E138" s="5">
        <v>1240923111</v>
      </c>
      <c r="F138" s="5">
        <v>1240923111</v>
      </c>
      <c r="G138" s="5">
        <v>1240923111</v>
      </c>
      <c r="I138" s="5">
        <v>1240923111</v>
      </c>
      <c r="J138" s="5">
        <v>1240923111</v>
      </c>
      <c r="K138" s="5">
        <v>1240923111</v>
      </c>
      <c r="L138" s="5">
        <v>1240923111</v>
      </c>
      <c r="M138" s="5">
        <v>1240923111</v>
      </c>
      <c r="N138" s="5">
        <v>1240923111</v>
      </c>
      <c r="O138" s="5">
        <v>1240923111</v>
      </c>
      <c r="P138" s="5">
        <v>520000000</v>
      </c>
      <c r="Q138" s="5">
        <v>520000000</v>
      </c>
      <c r="R138" s="5">
        <v>520000000</v>
      </c>
      <c r="S138" s="5">
        <v>520000000</v>
      </c>
      <c r="T138" s="5">
        <v>520000000</v>
      </c>
      <c r="U138" s="5">
        <v>520000000</v>
      </c>
      <c r="V138" s="5">
        <v>520000000</v>
      </c>
      <c r="W138" s="5">
        <v>520000000</v>
      </c>
      <c r="X138" s="5">
        <v>520000000</v>
      </c>
      <c r="Y138" s="5">
        <v>520000000</v>
      </c>
      <c r="Z138" s="5">
        <v>520000000</v>
      </c>
    </row>
    <row r="140" spans="2:26" ht="15.5" x14ac:dyDescent="0.35">
      <c r="B140" t="s">
        <v>165</v>
      </c>
      <c r="C140" t="s">
        <v>166</v>
      </c>
      <c r="D140" s="5">
        <v>-198462536</v>
      </c>
      <c r="E140" s="5">
        <v>4426109839</v>
      </c>
      <c r="F140" s="5">
        <v>-1045938058</v>
      </c>
      <c r="G140" s="5">
        <v>-5092626662</v>
      </c>
      <c r="I140" s="5">
        <v>-6862386609</v>
      </c>
      <c r="J140" s="5">
        <v>3431112098</v>
      </c>
      <c r="K140" s="5">
        <v>9632699161</v>
      </c>
      <c r="L140" s="5">
        <v>-1731191507</v>
      </c>
      <c r="M140" s="5">
        <v>-1105550159</v>
      </c>
      <c r="N140" s="5">
        <v>672475797</v>
      </c>
      <c r="O140" s="5">
        <v>1186911956</v>
      </c>
      <c r="P140" s="5">
        <v>1134653964</v>
      </c>
      <c r="Q140" s="5">
        <v>-1048482481</v>
      </c>
      <c r="R140" s="5">
        <v>170702955</v>
      </c>
      <c r="S140" s="5">
        <v>528843120</v>
      </c>
      <c r="T140" s="5">
        <v>462267600</v>
      </c>
      <c r="U140" s="5">
        <v>4179484474</v>
      </c>
      <c r="V140" s="5">
        <v>911414954</v>
      </c>
      <c r="W140" s="5">
        <v>13793933613</v>
      </c>
      <c r="X140" s="5">
        <v>-2940037755</v>
      </c>
      <c r="Y140" s="5">
        <v>271680991</v>
      </c>
      <c r="Z140" s="5">
        <v>-4431933548</v>
      </c>
    </row>
    <row r="141" spans="2:26" ht="15.5" x14ac:dyDescent="0.35">
      <c r="C141" t="s">
        <v>167</v>
      </c>
      <c r="D141" s="5">
        <v>460456984360</v>
      </c>
      <c r="E141" s="5">
        <v>195200937490</v>
      </c>
      <c r="F141" s="5">
        <v>1440592332783</v>
      </c>
      <c r="G141" s="5">
        <v>-399547716803</v>
      </c>
      <c r="I141" s="5">
        <v>1437216776374</v>
      </c>
      <c r="J141" s="5">
        <v>2172052318083</v>
      </c>
      <c r="K141" s="5">
        <v>391783492174</v>
      </c>
      <c r="L141" s="5">
        <v>323905301631</v>
      </c>
      <c r="M141" s="5">
        <v>303093171927</v>
      </c>
      <c r="N141" s="5">
        <v>234556571827</v>
      </c>
      <c r="O141" s="5">
        <v>211823823044</v>
      </c>
      <c r="P141" s="5">
        <v>293940438332</v>
      </c>
      <c r="Q141" s="5">
        <v>237685378926</v>
      </c>
      <c r="R141" s="5">
        <v>116313694320</v>
      </c>
      <c r="S141" s="5">
        <v>94486946639</v>
      </c>
      <c r="T141" s="5">
        <v>149179229596</v>
      </c>
      <c r="U141" s="5">
        <v>123821533327</v>
      </c>
      <c r="V141" s="5">
        <v>121784865948</v>
      </c>
      <c r="W141" s="5">
        <v>30475880157</v>
      </c>
      <c r="X141" s="5">
        <v>39447623335</v>
      </c>
      <c r="Y141" s="5">
        <v>113382551946</v>
      </c>
      <c r="Z141" s="5">
        <v>147561419340</v>
      </c>
    </row>
    <row r="142" spans="2:26" ht="15.5" x14ac:dyDescent="0.35">
      <c r="C142" t="s">
        <v>326</v>
      </c>
      <c r="D142" s="5">
        <v>-452024033718</v>
      </c>
      <c r="E142" s="5">
        <v>-186747878756</v>
      </c>
      <c r="F142" s="5">
        <v>-1409038526828</v>
      </c>
      <c r="G142" s="5">
        <v>382229295574</v>
      </c>
      <c r="I142" s="5">
        <v>-1409415238275</v>
      </c>
      <c r="J142" s="5">
        <v>-2145694667410</v>
      </c>
      <c r="K142" s="5">
        <v>-374600989945</v>
      </c>
      <c r="L142" s="5">
        <v>-321833665835</v>
      </c>
      <c r="M142" s="5">
        <v>-300942724441</v>
      </c>
      <c r="N142" s="5">
        <v>-233263192007</v>
      </c>
      <c r="O142" s="5">
        <v>-202470283657</v>
      </c>
      <c r="P142" s="5">
        <v>-285787283230</v>
      </c>
      <c r="Q142" s="5">
        <v>-231503720024</v>
      </c>
      <c r="R142" s="5">
        <v>-116802220161</v>
      </c>
      <c r="S142" s="5">
        <v>-92340261786</v>
      </c>
      <c r="T142" s="5">
        <v>-145859085319</v>
      </c>
      <c r="U142" s="5">
        <v>-115713264953</v>
      </c>
      <c r="V142" s="5">
        <v>-120360156010</v>
      </c>
      <c r="W142" s="5">
        <v>-16292402750</v>
      </c>
      <c r="X142" s="5">
        <v>-32708841989</v>
      </c>
      <c r="Y142" s="5">
        <v>-107621372212</v>
      </c>
      <c r="Z142" s="5">
        <v>-142227582023</v>
      </c>
    </row>
    <row r="143" spans="2:26" ht="15.5" x14ac:dyDescent="0.35">
      <c r="C143" t="s">
        <v>327</v>
      </c>
    </row>
    <row r="144" spans="2:26" ht="15.5" x14ac:dyDescent="0.35">
      <c r="C144" t="s">
        <v>328</v>
      </c>
      <c r="D144" s="5">
        <v>-8949069804</v>
      </c>
      <c r="E144" s="5">
        <v>-5294376964</v>
      </c>
      <c r="F144" s="5">
        <v>-37849501462</v>
      </c>
      <c r="G144" s="5">
        <v>18044100808</v>
      </c>
      <c r="I144" s="5">
        <v>-34543562324</v>
      </c>
      <c r="J144" s="5">
        <v>-22720501721</v>
      </c>
      <c r="K144" s="5">
        <v>-7764974925</v>
      </c>
      <c r="L144" s="5">
        <v>-4778723389</v>
      </c>
      <c r="M144" s="5">
        <v>-4232540160</v>
      </c>
      <c r="N144" s="5">
        <v>-1397769943</v>
      </c>
      <c r="O144" s="5">
        <v>-6668467384</v>
      </c>
      <c r="P144" s="5">
        <v>-5812350225</v>
      </c>
      <c r="Q144" s="5">
        <v>-5305554866</v>
      </c>
      <c r="R144" s="5">
        <v>-756251690</v>
      </c>
      <c r="S144" s="5">
        <v>-1516818607</v>
      </c>
      <c r="T144" s="5">
        <v>-3181636115</v>
      </c>
      <c r="U144" s="5">
        <v>-3266153110</v>
      </c>
      <c r="V144" s="5">
        <v>-6420022351</v>
      </c>
      <c r="W144" s="5">
        <v>-1551537762</v>
      </c>
      <c r="X144" s="5">
        <v>-938120145</v>
      </c>
      <c r="Y144" s="5">
        <v>-3712371654</v>
      </c>
      <c r="Z144" s="5">
        <v>-4924601415</v>
      </c>
    </row>
    <row r="145" spans="3:26" ht="15.5" x14ac:dyDescent="0.35">
      <c r="C145" t="s">
        <v>1120</v>
      </c>
      <c r="D145" s="5">
        <v>-1189205886</v>
      </c>
      <c r="E145" s="5">
        <v>-101655379</v>
      </c>
      <c r="F145" s="5">
        <v>-1215297879396</v>
      </c>
      <c r="G145" s="5">
        <v>1212474030893</v>
      </c>
      <c r="I145" s="5">
        <v>-3279868111</v>
      </c>
      <c r="J145" s="5">
        <v>-4585644015</v>
      </c>
      <c r="K145" s="5">
        <v>-945218986</v>
      </c>
      <c r="L145" s="5">
        <v>-671134616</v>
      </c>
      <c r="M145" s="5">
        <v>-289919657</v>
      </c>
      <c r="N145" s="5">
        <v>-324784597</v>
      </c>
      <c r="O145" s="5">
        <v>-1487495803</v>
      </c>
      <c r="P145" s="5">
        <v>-512385538</v>
      </c>
      <c r="Q145" s="5">
        <v>-1815687239</v>
      </c>
      <c r="R145" s="5">
        <v>981097007</v>
      </c>
      <c r="S145" s="5">
        <v>-203767170</v>
      </c>
      <c r="U145" s="5">
        <v>-877334899</v>
      </c>
      <c r="V145" s="5">
        <v>661839890</v>
      </c>
      <c r="W145" s="5">
        <v>-44025544</v>
      </c>
      <c r="X145" s="5">
        <v>-244857445</v>
      </c>
      <c r="Y145" s="5">
        <v>-114883722</v>
      </c>
      <c r="Z145" s="5">
        <v>-146425051</v>
      </c>
    </row>
    <row r="146" spans="3:26" ht="15.5" x14ac:dyDescent="0.35">
      <c r="C146" t="s">
        <v>1121</v>
      </c>
      <c r="D146" s="5">
        <v>441585474</v>
      </c>
      <c r="E146" s="5">
        <v>-441585474</v>
      </c>
      <c r="F146" s="5">
        <v>24983906975</v>
      </c>
      <c r="G146" s="5">
        <v>-24983906975</v>
      </c>
      <c r="T146" s="5">
        <v>7514420</v>
      </c>
      <c r="U146" s="5">
        <v>-674131</v>
      </c>
      <c r="W146" s="5">
        <v>-5973317640</v>
      </c>
      <c r="X146" s="5">
        <v>-10389869144</v>
      </c>
      <c r="Y146" s="5">
        <v>-1268485016</v>
      </c>
      <c r="Z146" s="5">
        <v>-5225581896</v>
      </c>
    </row>
    <row r="147" spans="3:26" ht="15.5" x14ac:dyDescent="0.35">
      <c r="C147" t="s">
        <v>178</v>
      </c>
      <c r="D147" s="5">
        <v>14366872</v>
      </c>
      <c r="F147" s="5">
        <v>253947198</v>
      </c>
      <c r="G147" s="5">
        <v>-26277742</v>
      </c>
      <c r="I147" s="5">
        <v>253947198</v>
      </c>
      <c r="J147" s="5">
        <v>192832026</v>
      </c>
      <c r="K147" s="5">
        <v>73070274</v>
      </c>
      <c r="L147" s="5">
        <v>-3842935</v>
      </c>
      <c r="M147" s="5">
        <v>713795401</v>
      </c>
      <c r="N147" s="5">
        <v>150522404</v>
      </c>
      <c r="O147" s="5">
        <v>202407411</v>
      </c>
      <c r="P147" s="5">
        <v>19925405</v>
      </c>
      <c r="Q147" s="5">
        <v>8333938</v>
      </c>
      <c r="R147" s="5">
        <v>-4054709</v>
      </c>
    </row>
    <row r="148" spans="3:26" ht="15.5" x14ac:dyDescent="0.35">
      <c r="C148" t="s">
        <v>202</v>
      </c>
      <c r="D148" s="5">
        <v>1050910166</v>
      </c>
      <c r="E148" s="5">
        <v>1810668922</v>
      </c>
      <c r="F148" s="5">
        <v>1195309782672</v>
      </c>
      <c r="G148" s="5">
        <v>-1193282152417</v>
      </c>
      <c r="I148" s="5">
        <v>2905558529</v>
      </c>
      <c r="J148" s="5">
        <v>4186775135</v>
      </c>
      <c r="K148" s="5">
        <v>1087320569</v>
      </c>
      <c r="L148" s="5">
        <v>1650873637</v>
      </c>
      <c r="M148" s="5">
        <v>552666771</v>
      </c>
      <c r="N148" s="5">
        <v>951128113</v>
      </c>
      <c r="O148" s="5">
        <v>-213071655</v>
      </c>
      <c r="P148" s="5">
        <v>-713690780</v>
      </c>
      <c r="Q148" s="5">
        <v>-117233216</v>
      </c>
      <c r="R148" s="5">
        <v>438438188</v>
      </c>
      <c r="S148" s="5">
        <v>102744044</v>
      </c>
      <c r="T148" s="5">
        <v>316245018</v>
      </c>
      <c r="U148" s="5">
        <v>215378240</v>
      </c>
      <c r="V148" s="5">
        <v>5244887477</v>
      </c>
      <c r="W148" s="5">
        <v>7179337152</v>
      </c>
      <c r="X148" s="5">
        <v>1894027633</v>
      </c>
      <c r="Y148" s="5">
        <v>-393758351</v>
      </c>
      <c r="Z148" s="5">
        <v>530837497</v>
      </c>
    </row>
    <row r="149" spans="3:26" ht="15.5" x14ac:dyDescent="0.35">
      <c r="C149" t="s">
        <v>172</v>
      </c>
      <c r="U149" s="5">
        <v>-4430040000</v>
      </c>
      <c r="V149" s="5">
        <v>100000000</v>
      </c>
      <c r="W149" s="5">
        <v>55812500000</v>
      </c>
      <c r="X149" s="5">
        <v>1406867626</v>
      </c>
      <c r="Y149" s="5">
        <v>-837447992</v>
      </c>
      <c r="Z149" s="5">
        <v>3846920244</v>
      </c>
    </row>
    <row r="150" spans="3:26" ht="15.5" x14ac:dyDescent="0.35">
      <c r="C150" t="s">
        <v>173</v>
      </c>
      <c r="D150" s="5">
        <v>-240000000</v>
      </c>
      <c r="E150" s="5">
        <v>6000000</v>
      </c>
      <c r="F150" s="5">
        <v>1777000000</v>
      </c>
      <c r="G150" s="5">
        <v>1193500</v>
      </c>
      <c r="I150" s="5">
        <v>1751180180</v>
      </c>
      <c r="J150" s="5">
        <v>-2332330700</v>
      </c>
      <c r="K150" s="5">
        <v>-2944737027</v>
      </c>
      <c r="M150" s="5">
        <v>28500000</v>
      </c>
      <c r="O150" s="5">
        <v>954811100</v>
      </c>
      <c r="P150" s="5">
        <v>1625000000</v>
      </c>
      <c r="S150" s="5">
        <v>-7884000</v>
      </c>
      <c r="T150" s="5">
        <v>-148830000</v>
      </c>
      <c r="U150" s="5">
        <v>-672650630</v>
      </c>
      <c r="V150" s="5">
        <v>-203295000</v>
      </c>
      <c r="W150" s="5">
        <v>-69312133649</v>
      </c>
      <c r="X150" s="5">
        <v>1182818187</v>
      </c>
      <c r="Y150" s="5">
        <v>198510900</v>
      </c>
      <c r="Z150" s="5">
        <v>112361936</v>
      </c>
    </row>
    <row r="151" spans="3:26" ht="15.5" x14ac:dyDescent="0.35">
      <c r="C151" t="s">
        <v>175</v>
      </c>
      <c r="D151" s="5">
        <v>-240000000</v>
      </c>
      <c r="G151" s="5">
        <v>1193500</v>
      </c>
      <c r="I151" s="5">
        <v>-25819820</v>
      </c>
      <c r="J151" s="5">
        <v>-2332330700</v>
      </c>
      <c r="K151" s="5">
        <v>-2944737027</v>
      </c>
      <c r="S151" s="5">
        <v>-7884000</v>
      </c>
      <c r="T151" s="5">
        <v>-148830000</v>
      </c>
      <c r="U151" s="5">
        <v>-672650630</v>
      </c>
      <c r="V151" s="5">
        <v>-195750000</v>
      </c>
      <c r="W151" s="5">
        <v>-70085700000</v>
      </c>
      <c r="X151" s="5">
        <v>-11318349999</v>
      </c>
      <c r="Y151" s="5">
        <v>-7064000</v>
      </c>
      <c r="Z151" s="5">
        <v>-10938914</v>
      </c>
    </row>
    <row r="152" spans="3:26" ht="15.5" x14ac:dyDescent="0.35">
      <c r="C152" t="s">
        <v>335</v>
      </c>
      <c r="E152" s="5">
        <v>6000000</v>
      </c>
      <c r="F152" s="5">
        <v>1777000000</v>
      </c>
      <c r="I152" s="5">
        <v>1777000000</v>
      </c>
      <c r="M152" s="5">
        <v>28500000</v>
      </c>
      <c r="W152" s="5">
        <v>773566351</v>
      </c>
      <c r="X152" s="5">
        <v>12444987071</v>
      </c>
      <c r="Y152" s="5">
        <v>190000000</v>
      </c>
    </row>
    <row r="153" spans="3:26" ht="15.5" x14ac:dyDescent="0.35">
      <c r="C153" t="s">
        <v>96</v>
      </c>
    </row>
    <row r="154" spans="3:26" ht="15.5" x14ac:dyDescent="0.35">
      <c r="C154" t="s">
        <v>1122</v>
      </c>
      <c r="Y154" s="5">
        <v>15574900</v>
      </c>
      <c r="Z154" s="5">
        <v>123300850</v>
      </c>
    </row>
    <row r="155" spans="3:26" ht="15.5" x14ac:dyDescent="0.35">
      <c r="C155" t="s">
        <v>1123</v>
      </c>
    </row>
    <row r="156" spans="3:26" ht="15.5" x14ac:dyDescent="0.35">
      <c r="C156" t="s">
        <v>1124</v>
      </c>
      <c r="O156" s="5">
        <v>2579811100</v>
      </c>
    </row>
    <row r="157" spans="3:26" ht="15.5" x14ac:dyDescent="0.35">
      <c r="C157" t="s">
        <v>932</v>
      </c>
      <c r="V157" s="5">
        <v>-7545000</v>
      </c>
      <c r="X157" s="5">
        <v>56181115</v>
      </c>
    </row>
    <row r="158" spans="3:26" ht="15.5" x14ac:dyDescent="0.35">
      <c r="C158" t="s">
        <v>189</v>
      </c>
      <c r="U158" s="5">
        <v>-4430040000</v>
      </c>
      <c r="V158" s="5">
        <v>100000000</v>
      </c>
      <c r="W158" s="5">
        <v>55812500000</v>
      </c>
      <c r="X158" s="5">
        <v>1406867626</v>
      </c>
      <c r="Y158" s="5">
        <v>-837447992</v>
      </c>
      <c r="Z158" s="5">
        <v>3846920244</v>
      </c>
    </row>
    <row r="159" spans="3:26" ht="15.5" x14ac:dyDescent="0.35">
      <c r="C159" t="s">
        <v>1125</v>
      </c>
      <c r="V159" s="5">
        <v>100000000</v>
      </c>
      <c r="W159" s="5">
        <v>69512500000</v>
      </c>
    </row>
    <row r="160" spans="3:26" ht="15.5" x14ac:dyDescent="0.35">
      <c r="C160" t="s">
        <v>190</v>
      </c>
    </row>
    <row r="161" spans="2:26" ht="15.5" x14ac:dyDescent="0.35">
      <c r="C161" t="s">
        <v>1060</v>
      </c>
      <c r="X161" s="5">
        <v>1406867626</v>
      </c>
      <c r="Z161" s="5">
        <v>4278399695</v>
      </c>
    </row>
    <row r="162" spans="2:26" ht="15.5" x14ac:dyDescent="0.35">
      <c r="C162" t="s">
        <v>1126</v>
      </c>
      <c r="U162" s="5">
        <v>-4430040000</v>
      </c>
      <c r="W162" s="5">
        <v>-13700000000</v>
      </c>
      <c r="Y162" s="5">
        <v>-804122188</v>
      </c>
      <c r="Z162" s="5">
        <v>-204380000</v>
      </c>
    </row>
    <row r="163" spans="2:26" ht="15.5" x14ac:dyDescent="0.35">
      <c r="C163" t="s">
        <v>210</v>
      </c>
    </row>
    <row r="164" spans="2:26" ht="15.5" x14ac:dyDescent="0.35">
      <c r="C164" t="s">
        <v>1127</v>
      </c>
    </row>
    <row r="165" spans="2:26" ht="15.5" x14ac:dyDescent="0.35">
      <c r="C165" t="s">
        <v>1128</v>
      </c>
      <c r="Y165" s="5">
        <v>-33325804</v>
      </c>
      <c r="Z165" s="5">
        <v>-227099451</v>
      </c>
    </row>
    <row r="166" spans="2:26" ht="15.5" x14ac:dyDescent="0.35">
      <c r="C166" t="s">
        <v>226</v>
      </c>
      <c r="D166" s="5">
        <v>-438462536</v>
      </c>
      <c r="E166" s="5">
        <v>4432109839</v>
      </c>
      <c r="F166" s="5">
        <v>731061942</v>
      </c>
      <c r="G166" s="5">
        <v>-5091433162</v>
      </c>
      <c r="I166" s="5">
        <v>-5111206429</v>
      </c>
      <c r="J166" s="5">
        <v>1098781398</v>
      </c>
      <c r="K166" s="5">
        <v>6687962134</v>
      </c>
      <c r="L166" s="5">
        <v>-1731191507</v>
      </c>
      <c r="M166" s="5">
        <v>-1077050159</v>
      </c>
      <c r="N166" s="5">
        <v>672475797</v>
      </c>
      <c r="O166" s="5">
        <v>2141723056</v>
      </c>
      <c r="P166" s="5">
        <v>2759653964</v>
      </c>
      <c r="Q166" s="5">
        <v>-1048482481</v>
      </c>
      <c r="R166" s="5">
        <v>170702955</v>
      </c>
      <c r="S166" s="5">
        <v>520959120</v>
      </c>
      <c r="T166" s="5">
        <v>313437600</v>
      </c>
      <c r="U166" s="5">
        <v>-923206156</v>
      </c>
      <c r="V166" s="5">
        <v>808119954</v>
      </c>
      <c r="W166" s="5">
        <v>294299964</v>
      </c>
      <c r="X166" s="5">
        <v>-350351942</v>
      </c>
      <c r="Y166" s="5">
        <v>-367256101</v>
      </c>
      <c r="Z166" s="5">
        <v>-472651368</v>
      </c>
    </row>
    <row r="167" spans="2:26" ht="15.5" x14ac:dyDescent="0.35">
      <c r="C167" t="s">
        <v>225</v>
      </c>
    </row>
    <row r="168" spans="2:26" ht="15.5" x14ac:dyDescent="0.35">
      <c r="C168" t="s">
        <v>227</v>
      </c>
      <c r="E168" s="5">
        <v>5662995711</v>
      </c>
      <c r="I168" s="5">
        <v>10774202140</v>
      </c>
      <c r="J168" s="5">
        <v>9675420742</v>
      </c>
      <c r="K168" s="5">
        <v>2987458608</v>
      </c>
      <c r="L168" s="5">
        <v>4718650115</v>
      </c>
      <c r="M168" s="5">
        <v>5795700275</v>
      </c>
      <c r="N168" s="5">
        <v>5123224478</v>
      </c>
      <c r="O168" s="5">
        <v>2981501422</v>
      </c>
      <c r="P168" s="5">
        <v>221847458</v>
      </c>
      <c r="Q168" s="5">
        <v>1270329937</v>
      </c>
      <c r="R168" s="5">
        <v>1099626982</v>
      </c>
      <c r="S168" s="5">
        <v>578667862</v>
      </c>
      <c r="T168" s="5">
        <v>265230262</v>
      </c>
      <c r="U168" s="5">
        <v>1188436418</v>
      </c>
      <c r="V168" s="5">
        <v>380316465</v>
      </c>
      <c r="W168" s="5">
        <v>86016501</v>
      </c>
      <c r="X168" s="5">
        <v>436368444</v>
      </c>
      <c r="Y168" s="5">
        <v>803524547</v>
      </c>
      <c r="Z168" s="5">
        <v>1276175915</v>
      </c>
    </row>
    <row r="169" spans="2:26" ht="15.5" x14ac:dyDescent="0.35">
      <c r="C169" t="s">
        <v>229</v>
      </c>
      <c r="D169" s="5">
        <v>-438462536</v>
      </c>
      <c r="E169" s="5">
        <v>10095105550</v>
      </c>
      <c r="F169" s="5">
        <v>731061942</v>
      </c>
      <c r="G169" s="5">
        <v>-5091433162</v>
      </c>
      <c r="I169" s="5">
        <v>5662995711</v>
      </c>
      <c r="J169" s="5">
        <v>10774202140</v>
      </c>
      <c r="K169" s="5">
        <v>9675420742</v>
      </c>
      <c r="L169" s="5">
        <v>2987458608</v>
      </c>
      <c r="M169" s="5">
        <v>4718650116</v>
      </c>
      <c r="N169" s="5">
        <v>5795700275</v>
      </c>
      <c r="O169" s="5">
        <v>5123224478</v>
      </c>
      <c r="P169" s="5">
        <v>2981501422</v>
      </c>
      <c r="Q169" s="5">
        <v>221847456</v>
      </c>
      <c r="R169" s="5">
        <v>1270329937</v>
      </c>
      <c r="S169" s="5">
        <v>1099626982</v>
      </c>
      <c r="T169" s="5">
        <v>578667862</v>
      </c>
      <c r="U169" s="5">
        <v>265230262</v>
      </c>
      <c r="V169" s="5">
        <v>1188436419</v>
      </c>
      <c r="W169" s="5">
        <v>380316465</v>
      </c>
      <c r="X169" s="5">
        <v>86016502</v>
      </c>
      <c r="Y169" s="5">
        <v>436268446</v>
      </c>
      <c r="Z169" s="5">
        <v>803524547</v>
      </c>
    </row>
    <row r="171" spans="2:26" ht="15.5" x14ac:dyDescent="0.35">
      <c r="B171" t="s">
        <v>230</v>
      </c>
      <c r="C171" t="s">
        <v>12</v>
      </c>
      <c r="D171" s="5">
        <v>1240000000</v>
      </c>
      <c r="E171" s="5">
        <v>1240000000</v>
      </c>
      <c r="F171" s="5">
        <v>1240000000</v>
      </c>
      <c r="G171" s="5">
        <v>1240000000</v>
      </c>
      <c r="I171" s="5">
        <v>1240000000</v>
      </c>
      <c r="J171" s="5">
        <v>1240000000</v>
      </c>
      <c r="K171" s="5">
        <v>1240000000</v>
      </c>
      <c r="L171" s="5">
        <v>1240000000</v>
      </c>
      <c r="M171" s="5">
        <v>1240000000</v>
      </c>
      <c r="N171" s="5">
        <v>1240000000</v>
      </c>
      <c r="O171" s="5">
        <v>1240000000</v>
      </c>
      <c r="P171" s="5">
        <v>520000000</v>
      </c>
      <c r="Q171" s="5">
        <v>520000000</v>
      </c>
      <c r="R171" s="5">
        <v>520000000</v>
      </c>
      <c r="S171" s="5">
        <v>520000000</v>
      </c>
      <c r="T171" s="5">
        <v>520000000</v>
      </c>
      <c r="U171" s="5">
        <v>520000000</v>
      </c>
      <c r="V171" s="5">
        <v>520000000</v>
      </c>
      <c r="W171" s="5">
        <v>520000000</v>
      </c>
      <c r="X171" s="5">
        <v>520000000</v>
      </c>
      <c r="Y171" s="5">
        <v>520000000</v>
      </c>
      <c r="Z171" s="5">
        <v>520000000</v>
      </c>
    </row>
    <row r="172" spans="2:26" ht="15.5" x14ac:dyDescent="0.35">
      <c r="C172" t="s">
        <v>231</v>
      </c>
      <c r="D172" s="6">
        <v>0.2</v>
      </c>
      <c r="E172" s="6">
        <v>0.5</v>
      </c>
      <c r="F172" s="6">
        <v>-4.29</v>
      </c>
      <c r="G172" s="6">
        <v>-3.69</v>
      </c>
    </row>
    <row r="173" spans="2:26" ht="15.5" x14ac:dyDescent="0.35">
      <c r="C173" t="s">
        <v>232</v>
      </c>
      <c r="D173" s="5">
        <v>510</v>
      </c>
      <c r="E173" s="5">
        <v>246</v>
      </c>
      <c r="F173" s="6">
        <v>-41.96</v>
      </c>
      <c r="G173" s="6">
        <v>-44.99</v>
      </c>
    </row>
    <row r="174" spans="2:26" ht="15.5" x14ac:dyDescent="0.35">
      <c r="C174" t="s">
        <v>67</v>
      </c>
      <c r="D174" s="6">
        <v>0.27</v>
      </c>
      <c r="E174" s="6">
        <v>0.74</v>
      </c>
      <c r="F174" s="6">
        <v>0.84</v>
      </c>
      <c r="G174" s="6">
        <v>0.28000000000000003</v>
      </c>
    </row>
    <row r="175" spans="2:26" ht="15.5" x14ac:dyDescent="0.35">
      <c r="C175" t="s">
        <v>233</v>
      </c>
      <c r="D175" s="5">
        <v>-1120000000</v>
      </c>
      <c r="E175" s="5">
        <v>-470000000</v>
      </c>
      <c r="F175" s="5">
        <v>-4410000000</v>
      </c>
      <c r="G175" s="5">
        <v>-6530000000</v>
      </c>
    </row>
    <row r="176" spans="2:26" ht="15.5" x14ac:dyDescent="0.35">
      <c r="C176" t="s">
        <v>234</v>
      </c>
      <c r="D176" s="6">
        <v>2.3E-3</v>
      </c>
      <c r="E176" s="6">
        <v>4.3E-3</v>
      </c>
      <c r="F176" s="6">
        <v>-5.9200000000000003E-2</v>
      </c>
      <c r="G176" s="6">
        <v>-4.0800000000000003E-2</v>
      </c>
    </row>
    <row r="177" spans="3:7" ht="15.5" x14ac:dyDescent="0.35">
      <c r="C177" t="s">
        <v>235</v>
      </c>
      <c r="D177" s="6">
        <v>4.0999999999999995E-3</v>
      </c>
      <c r="E177" s="6">
        <v>1.01E-2</v>
      </c>
      <c r="F177" s="6">
        <v>-8.8200000000000001E-2</v>
      </c>
      <c r="G177" s="6">
        <v>-6.9699999999999998E-2</v>
      </c>
    </row>
    <row r="178" spans="3:7" ht="15.5" x14ac:dyDescent="0.35">
      <c r="C178" t="s">
        <v>236</v>
      </c>
      <c r="D178" s="6">
        <v>-1.8600000000000002E-2</v>
      </c>
      <c r="E178" s="6">
        <v>-1.2199999999999999E-2</v>
      </c>
      <c r="F178" s="6">
        <v>-9.1600000000000001E-2</v>
      </c>
      <c r="G178" s="6">
        <v>-9.7200000000000009E-2</v>
      </c>
    </row>
    <row r="179" spans="3:7" ht="15.5" x14ac:dyDescent="0.35">
      <c r="C179" t="s">
        <v>237</v>
      </c>
      <c r="D179" s="6">
        <v>-2.54</v>
      </c>
      <c r="E179" s="6">
        <v>-1.71</v>
      </c>
      <c r="F179" s="6">
        <v>-17.7</v>
      </c>
      <c r="G179" s="6">
        <v>-16.62</v>
      </c>
    </row>
    <row r="180" spans="3:7" ht="15.5" x14ac:dyDescent="0.35">
      <c r="C180" t="s">
        <v>443</v>
      </c>
      <c r="D180" s="5">
        <v>61000000000</v>
      </c>
      <c r="E180" s="5">
        <v>61000000000</v>
      </c>
      <c r="F180" s="5">
        <v>60000000000</v>
      </c>
      <c r="G180" s="5">
        <v>66000000000</v>
      </c>
    </row>
    <row r="181" spans="3:7" ht="15.5" x14ac:dyDescent="0.35">
      <c r="C181" t="s">
        <v>238</v>
      </c>
      <c r="D181" s="6">
        <v>2.0699999999999998</v>
      </c>
      <c r="E181" s="6">
        <v>2.5099999999999998</v>
      </c>
      <c r="F181" s="6">
        <v>3.7</v>
      </c>
      <c r="G181" s="6">
        <v>3.13</v>
      </c>
    </row>
    <row r="182" spans="3:7" ht="15.5" x14ac:dyDescent="0.35">
      <c r="C182" t="s">
        <v>239</v>
      </c>
      <c r="D182" s="6">
        <v>49.29</v>
      </c>
      <c r="E182" s="6">
        <v>49.09</v>
      </c>
      <c r="F182" s="6">
        <v>48.59</v>
      </c>
      <c r="G182" s="6">
        <v>52.98</v>
      </c>
    </row>
    <row r="183" spans="3:7" ht="15.5" x14ac:dyDescent="0.35">
      <c r="C183" t="s">
        <v>240</v>
      </c>
      <c r="D183" s="6">
        <v>2.0699999999999998</v>
      </c>
      <c r="E183" s="6">
        <v>2.5099999999999998</v>
      </c>
      <c r="F183" s="6">
        <v>3.7</v>
      </c>
      <c r="G183" s="6">
        <v>3.13</v>
      </c>
    </row>
    <row r="184" spans="3:7" ht="15.5" x14ac:dyDescent="0.35">
      <c r="C184" t="s">
        <v>241</v>
      </c>
      <c r="D184" s="6">
        <v>49.29</v>
      </c>
      <c r="E184" s="6">
        <v>49.09</v>
      </c>
      <c r="F184" s="6">
        <v>48.59</v>
      </c>
      <c r="G184" s="6">
        <v>52.98</v>
      </c>
    </row>
    <row r="185" spans="3:7" ht="15.5" x14ac:dyDescent="0.35">
      <c r="C185" t="s">
        <v>242</v>
      </c>
    </row>
    <row r="186" spans="3:7" ht="15.5" x14ac:dyDescent="0.35">
      <c r="C186" t="s">
        <v>243</v>
      </c>
    </row>
    <row r="187" spans="3:7" ht="15.5" x14ac:dyDescent="0.35">
      <c r="C187" t="s">
        <v>306</v>
      </c>
      <c r="D187" s="5">
        <v>61000000000</v>
      </c>
      <c r="E187" s="5">
        <v>61000000000</v>
      </c>
      <c r="F187" s="5">
        <v>60000000000</v>
      </c>
      <c r="G187" s="5">
        <v>66000000000</v>
      </c>
    </row>
    <row r="188" spans="3:7" ht="15.5" x14ac:dyDescent="0.35">
      <c r="C188" t="s">
        <v>24</v>
      </c>
    </row>
    <row r="189" spans="3:7" ht="15.5" x14ac:dyDescent="0.35">
      <c r="C189" t="s">
        <v>21</v>
      </c>
      <c r="D189" s="5">
        <v>-7000000000</v>
      </c>
      <c r="E189" s="5">
        <v>-7000000000</v>
      </c>
      <c r="F189" s="5">
        <v>-3000000000</v>
      </c>
      <c r="G189" s="5">
        <v>-3000000000</v>
      </c>
    </row>
    <row r="190" spans="3:7" ht="15.5" x14ac:dyDescent="0.35">
      <c r="C190" t="s">
        <v>245</v>
      </c>
      <c r="D190" s="5">
        <v>18000000000</v>
      </c>
      <c r="E190" s="5">
        <v>17000000000</v>
      </c>
      <c r="F190" s="5">
        <v>16000000000</v>
      </c>
      <c r="G190" s="5">
        <v>21000000000</v>
      </c>
    </row>
    <row r="191" spans="3:7" ht="15.5" x14ac:dyDescent="0.35">
      <c r="C191" t="s">
        <v>246</v>
      </c>
      <c r="D191" s="5">
        <v>0</v>
      </c>
      <c r="E191" s="5">
        <v>4000000000</v>
      </c>
      <c r="F191" s="5">
        <v>-1000000000</v>
      </c>
      <c r="G191" s="5">
        <v>-5000000000</v>
      </c>
    </row>
    <row r="192" spans="3:7" ht="15.5" x14ac:dyDescent="0.35">
      <c r="C192" t="s">
        <v>247</v>
      </c>
      <c r="D192" s="5">
        <v>0</v>
      </c>
      <c r="G192" s="5">
        <v>0</v>
      </c>
    </row>
    <row r="193" spans="3:26" ht="15.5" x14ac:dyDescent="0.35">
      <c r="C193" t="s">
        <v>13</v>
      </c>
      <c r="D193" s="5">
        <v>0</v>
      </c>
      <c r="E193" s="5">
        <v>4000000000</v>
      </c>
      <c r="F193" s="5">
        <v>-1000000000</v>
      </c>
      <c r="G193" s="5">
        <v>-5000000000</v>
      </c>
    </row>
    <row r="194" spans="3:26" ht="15.5" x14ac:dyDescent="0.35">
      <c r="C194" t="s">
        <v>16</v>
      </c>
      <c r="D194" s="6">
        <v>-0.35</v>
      </c>
      <c r="E194" s="6">
        <v>3.57</v>
      </c>
      <c r="F194" s="6">
        <v>-0.84</v>
      </c>
      <c r="G194" s="6">
        <v>-4.0999999999999996</v>
      </c>
    </row>
    <row r="195" spans="3:26" ht="15.5" x14ac:dyDescent="0.35">
      <c r="C195" t="s">
        <v>52</v>
      </c>
      <c r="I195" s="6">
        <v>-9.36</v>
      </c>
      <c r="J195" s="6">
        <v>0.57999999999999996</v>
      </c>
      <c r="K195" s="6">
        <v>0.18</v>
      </c>
      <c r="L195" s="6">
        <v>-3.28</v>
      </c>
      <c r="M195" s="6">
        <v>-1.29</v>
      </c>
      <c r="N195" s="6">
        <v>-1.18</v>
      </c>
      <c r="O195" s="6">
        <v>-2.42</v>
      </c>
      <c r="P195" s="6">
        <v>3.29</v>
      </c>
      <c r="Q195" s="6">
        <v>1.49</v>
      </c>
      <c r="R195" s="6">
        <v>-19.170000000000002</v>
      </c>
      <c r="S195" s="6">
        <v>0.51</v>
      </c>
      <c r="T195" s="6">
        <v>0.43</v>
      </c>
      <c r="U195" s="6">
        <v>0.28000000000000003</v>
      </c>
      <c r="V195" s="6">
        <v>7.65</v>
      </c>
      <c r="W195" s="6">
        <v>-133.71</v>
      </c>
      <c r="X195" s="6">
        <v>-27.2</v>
      </c>
      <c r="Y195" s="6">
        <v>0.2</v>
      </c>
      <c r="Z195" s="6">
        <v>-0.7</v>
      </c>
    </row>
    <row r="196" spans="3:26" ht="15.5" x14ac:dyDescent="0.35">
      <c r="C196" t="s">
        <v>66</v>
      </c>
      <c r="I196" s="6">
        <v>-19.23</v>
      </c>
      <c r="J196" s="6">
        <v>234.48</v>
      </c>
      <c r="K196" s="6">
        <v>505.56</v>
      </c>
      <c r="L196" s="6">
        <v>-76.22</v>
      </c>
      <c r="M196" s="6">
        <v>-143.41</v>
      </c>
      <c r="N196" s="6">
        <v>-56.78</v>
      </c>
      <c r="O196" s="6">
        <v>-29.75</v>
      </c>
      <c r="P196" s="6">
        <v>25.84</v>
      </c>
      <c r="Q196" s="6">
        <v>53.02</v>
      </c>
      <c r="R196" s="6">
        <v>-2.76</v>
      </c>
      <c r="S196" s="6">
        <v>105.88</v>
      </c>
      <c r="T196" s="6">
        <v>148.84</v>
      </c>
      <c r="U196" s="6">
        <v>210.71</v>
      </c>
      <c r="V196" s="6">
        <v>7.97</v>
      </c>
      <c r="W196" s="6">
        <v>-0.75</v>
      </c>
      <c r="X196" s="6">
        <v>-3.68</v>
      </c>
      <c r="Y196" s="5">
        <v>485</v>
      </c>
      <c r="Z196" s="6">
        <v>-128.57</v>
      </c>
    </row>
    <row r="197" spans="3:26" ht="15.5" x14ac:dyDescent="0.35">
      <c r="C197" t="s">
        <v>69</v>
      </c>
      <c r="I197" s="6">
        <v>0.16</v>
      </c>
      <c r="J197" s="6">
        <v>0.08</v>
      </c>
      <c r="K197" s="6">
        <v>0.27</v>
      </c>
      <c r="L197" s="6">
        <v>0.94</v>
      </c>
      <c r="M197" s="6">
        <v>0.72</v>
      </c>
      <c r="N197" s="6">
        <v>0.37</v>
      </c>
      <c r="O197" s="6">
        <v>0.39</v>
      </c>
      <c r="P197" s="6">
        <v>0.14000000000000001</v>
      </c>
      <c r="Q197" s="6">
        <v>0.18</v>
      </c>
      <c r="R197" s="6">
        <v>0.23</v>
      </c>
      <c r="S197" s="6">
        <v>0.33</v>
      </c>
      <c r="T197" s="6">
        <v>0.23</v>
      </c>
      <c r="U197" s="6">
        <v>0.24</v>
      </c>
      <c r="V197" s="6">
        <v>0.25</v>
      </c>
      <c r="W197" s="6">
        <v>2.5099999999999998</v>
      </c>
      <c r="X197" s="6">
        <v>1.27</v>
      </c>
      <c r="Y197" s="6">
        <v>0.42</v>
      </c>
      <c r="Z197" s="6">
        <v>0.32</v>
      </c>
    </row>
    <row r="198" spans="3:26" ht="15.5" x14ac:dyDescent="0.35">
      <c r="C198" t="s">
        <v>248</v>
      </c>
      <c r="I198" s="5">
        <v>-13100000000</v>
      </c>
      <c r="J198" s="5">
        <v>1230000000</v>
      </c>
      <c r="K198" s="5">
        <v>1170000000</v>
      </c>
      <c r="L198" s="5">
        <v>-3810000000</v>
      </c>
      <c r="M198" s="5">
        <v>100000000</v>
      </c>
      <c r="N198" s="5">
        <v>280000000</v>
      </c>
      <c r="O198" s="5">
        <v>-1090000000</v>
      </c>
      <c r="P198" s="5">
        <v>7930000000</v>
      </c>
    </row>
    <row r="199" spans="3:26" ht="15.5" x14ac:dyDescent="0.35">
      <c r="C199" t="s">
        <v>249</v>
      </c>
      <c r="I199" s="6">
        <v>-0.12920000000000001</v>
      </c>
      <c r="J199" s="6">
        <v>8.3000000000000001E-3</v>
      </c>
      <c r="K199" s="6">
        <v>1.7000000000000001E-3</v>
      </c>
      <c r="L199" s="6">
        <v>-4.1700000000000001E-2</v>
      </c>
      <c r="M199" s="6">
        <v>-1.5900000000000001E-2</v>
      </c>
      <c r="N199" s="6">
        <v>-1.5800000000000002E-2</v>
      </c>
      <c r="O199" s="6">
        <v>-2.7900000000000001E-2</v>
      </c>
      <c r="P199" s="6">
        <v>1.8799999999999997E-2</v>
      </c>
      <c r="Q199" s="6">
        <v>6.3E-3</v>
      </c>
      <c r="R199" s="6">
        <v>-9.4100000000000003E-2</v>
      </c>
      <c r="S199" s="6">
        <v>2.5000000000000001E-3</v>
      </c>
      <c r="T199" s="6">
        <v>2.0999999999999999E-3</v>
      </c>
      <c r="U199" s="6">
        <v>1.2999999999999999E-3</v>
      </c>
      <c r="V199" s="6">
        <v>4.0800000000000003E-2</v>
      </c>
      <c r="W199" s="6">
        <v>-0.86919999999999997</v>
      </c>
      <c r="X199" s="6">
        <v>-6.9000000000000006E-2</v>
      </c>
      <c r="Y199" s="6">
        <v>5.0000000000000001E-4</v>
      </c>
      <c r="Z199" s="6">
        <v>-1.8E-3</v>
      </c>
    </row>
    <row r="200" spans="3:26" ht="15.5" x14ac:dyDescent="0.35">
      <c r="C200" t="s">
        <v>250</v>
      </c>
      <c r="I200" s="6">
        <v>-0.19269999999999998</v>
      </c>
      <c r="J200" s="6">
        <v>0.01</v>
      </c>
      <c r="K200" s="6">
        <v>3.0999999999999999E-3</v>
      </c>
      <c r="L200" s="6">
        <v>-5.7300000000000004E-2</v>
      </c>
      <c r="M200" s="6">
        <v>-2.1299999999999999E-2</v>
      </c>
      <c r="N200" s="6">
        <v>-1.9099999999999999E-2</v>
      </c>
      <c r="O200" s="6">
        <v>-3.85E-2</v>
      </c>
      <c r="P200" s="6">
        <v>2.2000000000000002E-2</v>
      </c>
      <c r="Q200" s="6">
        <v>1.03E-2</v>
      </c>
      <c r="R200" s="6">
        <v>-1.7953999999999999</v>
      </c>
      <c r="S200" s="6">
        <v>1.7299999999999999E-2</v>
      </c>
      <c r="T200" s="6">
        <v>1.47E-2</v>
      </c>
      <c r="U200" s="6">
        <v>9.7999999999999997E-3</v>
      </c>
      <c r="V200" s="6">
        <v>1.665</v>
      </c>
      <c r="W200" s="6">
        <v>43.749799999999993</v>
      </c>
      <c r="X200" s="6">
        <v>-0.2082</v>
      </c>
      <c r="Y200" s="6">
        <v>1.2999999999999999E-3</v>
      </c>
      <c r="Z200" s="6">
        <v>-4.5000000000000005E-3</v>
      </c>
    </row>
    <row r="201" spans="3:26" ht="15.5" x14ac:dyDescent="0.35">
      <c r="C201" t="s">
        <v>251</v>
      </c>
      <c r="I201" s="6">
        <v>-0.2248</v>
      </c>
      <c r="J201" s="6">
        <v>7.1999999999999998E-3</v>
      </c>
      <c r="K201" s="6">
        <v>-5.0000000000000001E-3</v>
      </c>
      <c r="L201" s="6">
        <v>-8.0700000000000008E-2</v>
      </c>
      <c r="M201" s="6">
        <v>-3.6000000000000004E-2</v>
      </c>
      <c r="N201" s="6">
        <v>-3.3000000000000002E-2</v>
      </c>
      <c r="O201" s="6">
        <v>-5.0799999999999998E-2</v>
      </c>
      <c r="P201" s="6">
        <v>6.4100000000000004E-2</v>
      </c>
      <c r="Q201" s="6">
        <v>2.6800000000000001E-2</v>
      </c>
      <c r="R201" s="6">
        <v>1.24E-2</v>
      </c>
      <c r="S201" s="6">
        <v>5.6000000000000008E-3</v>
      </c>
      <c r="T201" s="6">
        <v>1.1999999999999999E-3</v>
      </c>
      <c r="U201" s="6">
        <v>-2.7000000000000001E-3</v>
      </c>
      <c r="V201" s="6">
        <v>1.7000000000000001E-3</v>
      </c>
      <c r="W201" s="6">
        <v>-0.40450000000000003</v>
      </c>
      <c r="X201" s="6">
        <v>4.0399999999999998E-2</v>
      </c>
      <c r="Y201" s="6">
        <v>0.11650000000000001</v>
      </c>
      <c r="Z201" s="6">
        <v>0.24010000000000001</v>
      </c>
    </row>
    <row r="202" spans="3:26" ht="15.5" x14ac:dyDescent="0.35">
      <c r="C202" t="s">
        <v>252</v>
      </c>
      <c r="I202" s="6">
        <v>-21.31</v>
      </c>
      <c r="J202" s="6">
        <v>0.84</v>
      </c>
      <c r="K202" s="5">
        <v>-5</v>
      </c>
      <c r="L202" s="6">
        <v>-2051.89</v>
      </c>
      <c r="M202" s="6">
        <v>-3.11</v>
      </c>
      <c r="N202" s="6">
        <v>-5.31</v>
      </c>
      <c r="O202" s="6">
        <v>-10.84</v>
      </c>
      <c r="P202" s="6">
        <v>7.02</v>
      </c>
      <c r="Q202" s="6">
        <v>135.07</v>
      </c>
      <c r="R202" s="6">
        <v>141.84</v>
      </c>
      <c r="S202" s="6">
        <v>140.25</v>
      </c>
      <c r="T202" s="6">
        <v>13.32</v>
      </c>
      <c r="U202" s="6">
        <v>-313.82</v>
      </c>
      <c r="V202" s="6">
        <v>14.32</v>
      </c>
      <c r="X202" s="6">
        <v>0.15</v>
      </c>
      <c r="Y202" s="6">
        <v>1.01</v>
      </c>
      <c r="Z202" s="6">
        <v>0.9</v>
      </c>
    </row>
    <row r="203" spans="3:26" ht="15.5" x14ac:dyDescent="0.35">
      <c r="C203" t="s">
        <v>63</v>
      </c>
      <c r="I203" s="6">
        <v>3.7</v>
      </c>
      <c r="J203" s="6">
        <v>2.34</v>
      </c>
      <c r="K203" s="6">
        <v>1.58</v>
      </c>
      <c r="L203" s="6">
        <v>4.37</v>
      </c>
      <c r="M203" s="6">
        <v>3.06</v>
      </c>
      <c r="N203" s="6">
        <v>1.0900000000000001</v>
      </c>
      <c r="O203" s="6">
        <v>1.1399999999999999</v>
      </c>
      <c r="P203" s="6">
        <v>0.56999999999999995</v>
      </c>
      <c r="Q203" s="6">
        <v>0.54</v>
      </c>
      <c r="R203" s="6">
        <v>4.96</v>
      </c>
      <c r="S203" s="6">
        <v>1.82</v>
      </c>
      <c r="T203" s="6">
        <v>2.1800000000000002</v>
      </c>
      <c r="U203" s="6">
        <v>2.04</v>
      </c>
      <c r="V203" s="6">
        <v>13.26</v>
      </c>
      <c r="W203" s="6">
        <v>-32.68</v>
      </c>
      <c r="X203" s="6">
        <v>0.77</v>
      </c>
      <c r="Y203" s="6">
        <v>0.61</v>
      </c>
      <c r="Z203" s="6">
        <v>0.56999999999999995</v>
      </c>
    </row>
    <row r="204" spans="3:26" ht="15.5" x14ac:dyDescent="0.35">
      <c r="C204" t="s">
        <v>60</v>
      </c>
      <c r="I204" s="6">
        <v>48.59</v>
      </c>
      <c r="J204" s="6">
        <v>58.05</v>
      </c>
      <c r="K204" s="6">
        <v>57.42</v>
      </c>
      <c r="L204" s="6">
        <v>57.23</v>
      </c>
      <c r="M204" s="6">
        <v>60.49</v>
      </c>
      <c r="N204" s="6">
        <v>61.75</v>
      </c>
      <c r="O204" s="6">
        <v>63.06</v>
      </c>
      <c r="P204" s="6">
        <v>149.54</v>
      </c>
      <c r="Q204" s="6">
        <v>145.62</v>
      </c>
      <c r="R204" s="6">
        <v>10.68</v>
      </c>
      <c r="S204" s="6">
        <v>29.72</v>
      </c>
      <c r="T204" s="6">
        <v>29.36</v>
      </c>
      <c r="U204" s="6">
        <v>28.93</v>
      </c>
      <c r="V204" s="6">
        <v>4.5999999999999996</v>
      </c>
      <c r="W204" s="6">
        <v>-3.06</v>
      </c>
      <c r="X204" s="6">
        <v>130.65</v>
      </c>
      <c r="Y204" s="6">
        <v>157.85</v>
      </c>
      <c r="Z204" s="6">
        <v>157.65</v>
      </c>
    </row>
    <row r="205" spans="3:26" ht="15.5" x14ac:dyDescent="0.35">
      <c r="C205" t="s">
        <v>253</v>
      </c>
      <c r="I205" s="6">
        <v>3.7</v>
      </c>
      <c r="J205" s="6">
        <v>2.34</v>
      </c>
      <c r="K205" s="6">
        <v>1.58</v>
      </c>
      <c r="L205" s="6">
        <v>4.37</v>
      </c>
      <c r="M205" s="6">
        <v>3.06</v>
      </c>
      <c r="N205" s="6">
        <v>1.0900000000000001</v>
      </c>
      <c r="O205" s="6">
        <v>1.1399999999999999</v>
      </c>
      <c r="P205" s="6">
        <v>0.56999999999999995</v>
      </c>
      <c r="Q205" s="6">
        <v>0.54</v>
      </c>
      <c r="R205" s="6">
        <v>4.96</v>
      </c>
      <c r="S205" s="6">
        <v>1.82</v>
      </c>
      <c r="T205" s="6">
        <v>2.1800000000000002</v>
      </c>
      <c r="U205" s="6">
        <v>2.04</v>
      </c>
      <c r="V205" s="6">
        <v>13.26</v>
      </c>
      <c r="W205" s="6">
        <v>-32.68</v>
      </c>
      <c r="X205" s="6">
        <v>0.77</v>
      </c>
      <c r="Y205" s="6">
        <v>0.61</v>
      </c>
      <c r="Z205" s="6">
        <v>0.56999999999999995</v>
      </c>
    </row>
    <row r="206" spans="3:26" ht="15.5" x14ac:dyDescent="0.35">
      <c r="C206" t="s">
        <v>254</v>
      </c>
      <c r="I206" s="6">
        <v>48.59</v>
      </c>
      <c r="J206" s="6">
        <v>58.05</v>
      </c>
      <c r="K206" s="6">
        <v>57.42</v>
      </c>
      <c r="L206" s="6">
        <v>57.23</v>
      </c>
      <c r="M206" s="6">
        <v>60.49</v>
      </c>
      <c r="N206" s="6">
        <v>61.75</v>
      </c>
      <c r="O206" s="6">
        <v>63.06</v>
      </c>
      <c r="P206" s="6">
        <v>149.54</v>
      </c>
      <c r="Q206" s="6">
        <v>145.62</v>
      </c>
      <c r="R206" s="6">
        <v>10.68</v>
      </c>
      <c r="S206" s="6">
        <v>29.72</v>
      </c>
      <c r="T206" s="6">
        <v>29.36</v>
      </c>
      <c r="U206" s="6">
        <v>28.93</v>
      </c>
      <c r="V206" s="6">
        <v>4.5999999999999996</v>
      </c>
      <c r="W206" s="6">
        <v>-3.06</v>
      </c>
      <c r="X206" s="6">
        <v>130.65</v>
      </c>
      <c r="Y206" s="6">
        <v>157.85</v>
      </c>
      <c r="Z206" s="6">
        <v>157.65</v>
      </c>
    </row>
    <row r="207" spans="3:26" ht="15.5" x14ac:dyDescent="0.35">
      <c r="C207" t="s">
        <v>255</v>
      </c>
      <c r="P207" s="5">
        <v>2000000000</v>
      </c>
      <c r="V207" s="5">
        <v>4000000000</v>
      </c>
      <c r="W207" s="5">
        <v>4000000000</v>
      </c>
      <c r="X207" s="5">
        <v>98000000000</v>
      </c>
      <c r="Y207" s="5">
        <v>96000000000</v>
      </c>
      <c r="Z207" s="5">
        <v>97000000000</v>
      </c>
    </row>
    <row r="208" spans="3:26" ht="15.5" x14ac:dyDescent="0.35">
      <c r="C208" t="s">
        <v>256</v>
      </c>
      <c r="S208" s="5">
        <v>70000000000</v>
      </c>
      <c r="T208" s="5">
        <v>70000000000</v>
      </c>
      <c r="U208" s="5">
        <v>70000000000</v>
      </c>
      <c r="V208" s="5">
        <v>70000000000</v>
      </c>
      <c r="W208" s="5">
        <v>70000000000</v>
      </c>
    </row>
    <row r="209" spans="2:26" ht="15.5" x14ac:dyDescent="0.35">
      <c r="C209" t="s">
        <v>26</v>
      </c>
      <c r="P209" s="5">
        <v>2000000000</v>
      </c>
      <c r="S209" s="5">
        <v>70000000000</v>
      </c>
      <c r="T209" s="5">
        <v>70000000000</v>
      </c>
      <c r="U209" s="5">
        <v>70000000000</v>
      </c>
      <c r="V209" s="5">
        <v>74000000000</v>
      </c>
      <c r="W209" s="5">
        <v>74000000000</v>
      </c>
      <c r="X209" s="5">
        <v>98000000000</v>
      </c>
      <c r="Y209" s="5">
        <v>96000000000</v>
      </c>
      <c r="Z209" s="5">
        <v>97000000000</v>
      </c>
    </row>
    <row r="210" spans="2:26" ht="15.5" x14ac:dyDescent="0.35">
      <c r="C210" t="s">
        <v>23</v>
      </c>
      <c r="I210" s="5">
        <v>-3000000000</v>
      </c>
      <c r="J210" s="5">
        <v>-9000000000</v>
      </c>
      <c r="K210" s="5">
        <v>-9000000000</v>
      </c>
      <c r="L210" s="5">
        <v>-3000000000</v>
      </c>
      <c r="M210" s="5">
        <v>-5000000000</v>
      </c>
      <c r="N210" s="5">
        <v>-6000000000</v>
      </c>
      <c r="O210" s="5">
        <v>-5000000000</v>
      </c>
      <c r="P210" s="5">
        <v>-1000000000</v>
      </c>
      <c r="Q210" s="5">
        <v>0</v>
      </c>
      <c r="R210" s="5">
        <v>-1000000000</v>
      </c>
      <c r="S210" s="5">
        <v>68000000000</v>
      </c>
      <c r="T210" s="5">
        <v>69000000000</v>
      </c>
      <c r="U210" s="5">
        <v>69000000000</v>
      </c>
      <c r="V210" s="5">
        <v>73000000000</v>
      </c>
      <c r="W210" s="5">
        <v>74000000000</v>
      </c>
      <c r="X210" s="5">
        <v>98000000000</v>
      </c>
      <c r="Y210" s="5">
        <v>96000000000</v>
      </c>
      <c r="Z210" s="5">
        <v>96000000000</v>
      </c>
    </row>
    <row r="211" spans="2:26" ht="15.5" x14ac:dyDescent="0.35">
      <c r="C211" t="s">
        <v>257</v>
      </c>
      <c r="I211" s="5">
        <v>16000000000</v>
      </c>
      <c r="J211" s="5">
        <v>26000000000</v>
      </c>
      <c r="K211" s="5">
        <v>26000000000</v>
      </c>
      <c r="L211" s="5">
        <v>28000000000</v>
      </c>
      <c r="M211" s="5">
        <v>30000000000</v>
      </c>
      <c r="N211" s="5">
        <v>30000000000</v>
      </c>
      <c r="O211" s="5">
        <v>28000000000</v>
      </c>
      <c r="P211" s="5">
        <v>26000000000</v>
      </c>
      <c r="Q211" s="5">
        <v>21000000000</v>
      </c>
      <c r="R211" s="5">
        <v>-52000000000</v>
      </c>
      <c r="S211" s="5">
        <v>13000000000</v>
      </c>
      <c r="T211" s="5">
        <v>9000000000</v>
      </c>
      <c r="U211" s="5">
        <v>5000000000</v>
      </c>
      <c r="V211" s="5">
        <v>2000000000</v>
      </c>
      <c r="W211" s="5">
        <v>-6000000000</v>
      </c>
      <c r="X211" s="5">
        <v>34000000000</v>
      </c>
      <c r="Y211" s="5">
        <v>51000000000</v>
      </c>
      <c r="Z211" s="5">
        <v>48000000000</v>
      </c>
    </row>
    <row r="212" spans="2:26" ht="15.5" x14ac:dyDescent="0.35">
      <c r="C212" t="s">
        <v>258</v>
      </c>
      <c r="I212" s="5">
        <v>-7000000000</v>
      </c>
      <c r="J212" s="5">
        <v>3000000000</v>
      </c>
      <c r="K212" s="5">
        <v>10000000000</v>
      </c>
      <c r="L212" s="5">
        <v>-2000000000</v>
      </c>
      <c r="M212" s="5">
        <v>-1000000000</v>
      </c>
      <c r="N212" s="5">
        <v>1000000000</v>
      </c>
      <c r="O212" s="5">
        <v>1000000000</v>
      </c>
      <c r="P212" s="5">
        <v>1000000000</v>
      </c>
      <c r="Q212" s="5">
        <v>-1000000000</v>
      </c>
      <c r="R212" s="5">
        <v>0</v>
      </c>
      <c r="S212" s="5">
        <v>1000000000</v>
      </c>
      <c r="T212" s="5">
        <v>0</v>
      </c>
      <c r="U212" s="5">
        <v>4000000000</v>
      </c>
      <c r="V212" s="5">
        <v>1000000000</v>
      </c>
      <c r="W212" s="5">
        <v>14000000000</v>
      </c>
      <c r="X212" s="5">
        <v>-3000000000</v>
      </c>
      <c r="Y212" s="5">
        <v>0</v>
      </c>
      <c r="Z212" s="5">
        <v>-4000000000</v>
      </c>
    </row>
    <row r="213" spans="2:26" ht="15.5" x14ac:dyDescent="0.35">
      <c r="C213" t="s">
        <v>259</v>
      </c>
      <c r="I213" s="5">
        <v>0</v>
      </c>
      <c r="J213" s="5">
        <v>-2000000000</v>
      </c>
      <c r="K213" s="5">
        <v>-3000000000</v>
      </c>
      <c r="S213" s="5">
        <v>0</v>
      </c>
      <c r="T213" s="5">
        <v>0</v>
      </c>
      <c r="U213" s="5">
        <v>-1000000000</v>
      </c>
      <c r="V213" s="5">
        <v>0</v>
      </c>
      <c r="W213" s="5">
        <v>-70000000000</v>
      </c>
      <c r="X213" s="5">
        <v>-11000000000</v>
      </c>
      <c r="Y213" s="5">
        <v>0</v>
      </c>
      <c r="Z213" s="5">
        <v>0</v>
      </c>
    </row>
    <row r="214" spans="2:26" ht="15.5" x14ac:dyDescent="0.35">
      <c r="C214" t="s">
        <v>15</v>
      </c>
      <c r="I214" s="5">
        <v>-7000000000</v>
      </c>
      <c r="J214" s="5">
        <v>1000000000</v>
      </c>
      <c r="K214" s="5">
        <v>7000000000</v>
      </c>
      <c r="L214" s="5">
        <v>-2000000000</v>
      </c>
      <c r="M214" s="5">
        <v>-1000000000</v>
      </c>
      <c r="N214" s="5">
        <v>1000000000</v>
      </c>
      <c r="O214" s="5">
        <v>1000000000</v>
      </c>
      <c r="P214" s="5">
        <v>1000000000</v>
      </c>
      <c r="Q214" s="5">
        <v>-1000000000</v>
      </c>
      <c r="R214" s="5">
        <v>0</v>
      </c>
      <c r="S214" s="5">
        <v>1000000000</v>
      </c>
      <c r="T214" s="5">
        <v>0</v>
      </c>
      <c r="U214" s="5">
        <v>4000000000</v>
      </c>
      <c r="V214" s="5">
        <v>1000000000</v>
      </c>
      <c r="W214" s="5">
        <v>-56000000000</v>
      </c>
      <c r="X214" s="5">
        <v>-14000000000</v>
      </c>
      <c r="Y214" s="5">
        <v>0</v>
      </c>
      <c r="Z214" s="5">
        <v>-4000000000</v>
      </c>
    </row>
    <row r="215" spans="2:26" ht="15.5" x14ac:dyDescent="0.35">
      <c r="C215" t="s">
        <v>17</v>
      </c>
      <c r="I215" s="6">
        <v>-5.55</v>
      </c>
      <c r="J215" s="6">
        <v>0.89</v>
      </c>
      <c r="K215" s="6">
        <v>5.39</v>
      </c>
      <c r="L215" s="6">
        <v>-1.4</v>
      </c>
      <c r="M215" s="6">
        <v>-0.89</v>
      </c>
      <c r="N215" s="6">
        <v>0.54</v>
      </c>
      <c r="O215" s="6">
        <v>0.96</v>
      </c>
      <c r="P215" s="6">
        <v>2.1800000000000002</v>
      </c>
      <c r="Q215" s="6">
        <v>-2.02</v>
      </c>
      <c r="R215" s="6">
        <v>0.33</v>
      </c>
      <c r="S215" s="5">
        <v>1</v>
      </c>
      <c r="T215" s="6">
        <v>0.6</v>
      </c>
      <c r="U215" s="6">
        <v>6.74</v>
      </c>
      <c r="V215" s="6">
        <v>1.38</v>
      </c>
      <c r="W215" s="6">
        <v>-108.25</v>
      </c>
      <c r="X215" s="6">
        <v>-27.42</v>
      </c>
      <c r="Y215" s="6">
        <v>0.51</v>
      </c>
      <c r="Z215" s="6">
        <v>-8.5399999999999991</v>
      </c>
    </row>
    <row r="217" spans="2:26" ht="15.5" x14ac:dyDescent="0.35">
      <c r="B217" t="s">
        <v>260</v>
      </c>
      <c r="C217" t="s">
        <v>261</v>
      </c>
      <c r="D217" s="5">
        <v>253000000</v>
      </c>
      <c r="E217" s="5">
        <v>616000000</v>
      </c>
      <c r="F217" s="5">
        <v>-5000000000</v>
      </c>
      <c r="G217" s="5">
        <v>-5000000000</v>
      </c>
      <c r="H217" s="5">
        <v>2000000000</v>
      </c>
      <c r="I217" s="5">
        <v>-12000000000</v>
      </c>
      <c r="J217" s="5">
        <v>719000000</v>
      </c>
      <c r="K217" s="5">
        <v>219000000</v>
      </c>
      <c r="L217" s="5">
        <v>-4000000000</v>
      </c>
      <c r="M217" s="5">
        <v>-2000000000</v>
      </c>
      <c r="N217" s="5">
        <v>-1000000000</v>
      </c>
      <c r="O217" s="5">
        <v>-3000000000</v>
      </c>
      <c r="P217" s="5">
        <v>2000000000</v>
      </c>
      <c r="Q217" s="5">
        <v>777000000</v>
      </c>
    </row>
    <row r="218" spans="2:26" ht="15.5" x14ac:dyDescent="0.35">
      <c r="C218" t="s">
        <v>51</v>
      </c>
      <c r="D218" s="6">
        <v>0.2</v>
      </c>
      <c r="E218" s="6">
        <v>0.5</v>
      </c>
      <c r="F218" s="6">
        <v>-4.29</v>
      </c>
      <c r="G218" s="6">
        <v>-3.69</v>
      </c>
      <c r="H218" s="6">
        <v>1.4</v>
      </c>
      <c r="I218" s="6">
        <v>-9.36</v>
      </c>
      <c r="J218" s="6">
        <v>0.57999999999999996</v>
      </c>
      <c r="K218" s="6">
        <v>0.18</v>
      </c>
      <c r="L218" s="6">
        <v>-3.28</v>
      </c>
      <c r="M218" s="6">
        <v>-1.29</v>
      </c>
      <c r="N218" s="6">
        <v>-1.18</v>
      </c>
      <c r="O218" s="6">
        <v>-2.42</v>
      </c>
      <c r="P218" s="6">
        <v>1.38</v>
      </c>
      <c r="Q218" s="6">
        <v>0.63</v>
      </c>
    </row>
    <row r="219" spans="2:26" ht="15.5" x14ac:dyDescent="0.35">
      <c r="C219" t="s">
        <v>262</v>
      </c>
      <c r="D219" s="5">
        <v>464000000000</v>
      </c>
      <c r="E219" s="5">
        <v>207000000000</v>
      </c>
      <c r="F219" s="5">
        <v>266000000000</v>
      </c>
      <c r="G219" s="5">
        <v>732000000000</v>
      </c>
      <c r="H219" s="5">
        <v>1342000000000</v>
      </c>
      <c r="I219" s="5">
        <v>1436000000000</v>
      </c>
      <c r="J219" s="5">
        <v>2122000000000</v>
      </c>
      <c r="K219" s="5">
        <v>421000000000</v>
      </c>
      <c r="L219" s="5">
        <v>330000000000</v>
      </c>
      <c r="M219" s="5">
        <v>317000000000</v>
      </c>
      <c r="N219" s="5">
        <v>227000000000</v>
      </c>
      <c r="O219" s="5">
        <v>229000000000</v>
      </c>
      <c r="P219" s="5">
        <v>309000000000</v>
      </c>
      <c r="Q219" s="5">
        <v>232000000000</v>
      </c>
    </row>
    <row r="220" spans="2:26" ht="15.5" x14ac:dyDescent="0.35">
      <c r="C220" t="s">
        <v>344</v>
      </c>
      <c r="I220" s="6">
        <v>149.97999999999999</v>
      </c>
    </row>
    <row r="221" spans="2:26" ht="15.5" x14ac:dyDescent="0.35">
      <c r="C221" t="s">
        <v>345</v>
      </c>
      <c r="I221" s="6">
        <v>-28.85</v>
      </c>
    </row>
    <row r="222" spans="2:26" ht="15.5" x14ac:dyDescent="0.35">
      <c r="C222" t="s">
        <v>263</v>
      </c>
      <c r="I222" s="6">
        <v>6.95</v>
      </c>
    </row>
    <row r="223" spans="2:26" ht="15.5" x14ac:dyDescent="0.35">
      <c r="C223" t="s">
        <v>346</v>
      </c>
      <c r="I223" s="6">
        <v>-3.4700000000000002E-2</v>
      </c>
    </row>
    <row r="224" spans="2:26" ht="15.5" x14ac:dyDescent="0.35">
      <c r="C224" t="s">
        <v>347</v>
      </c>
      <c r="I224" s="6">
        <v>0.16</v>
      </c>
    </row>
    <row r="225" spans="3:9" ht="15.5" x14ac:dyDescent="0.35">
      <c r="C225" t="s">
        <v>348</v>
      </c>
      <c r="I225" s="6">
        <v>4.26</v>
      </c>
    </row>
    <row r="226" spans="3:9" ht="15.5" x14ac:dyDescent="0.35">
      <c r="C226" t="s">
        <v>349</v>
      </c>
      <c r="I226" s="6">
        <v>-136.37</v>
      </c>
    </row>
    <row r="227" spans="3:9" ht="15.5" x14ac:dyDescent="0.35">
      <c r="C227" t="s">
        <v>350</v>
      </c>
      <c r="I227" s="6">
        <v>-121.22</v>
      </c>
    </row>
    <row r="228" spans="3:9" ht="15.5" x14ac:dyDescent="0.35">
      <c r="C228" t="s">
        <v>351</v>
      </c>
      <c r="I228" s="6">
        <v>-17.54</v>
      </c>
    </row>
    <row r="229" spans="3:9" ht="15.5" x14ac:dyDescent="0.35">
      <c r="C229" t="s">
        <v>264</v>
      </c>
      <c r="I229" s="6">
        <v>-20.25</v>
      </c>
    </row>
    <row r="230" spans="3:9" ht="15.5" x14ac:dyDescent="0.35">
      <c r="C230" t="s">
        <v>452</v>
      </c>
      <c r="I230" s="6">
        <v>-0.69</v>
      </c>
    </row>
    <row r="231" spans="3:9" ht="15.5" x14ac:dyDescent="0.35">
      <c r="C231" t="s">
        <v>352</v>
      </c>
      <c r="I231" s="6">
        <v>-7.28</v>
      </c>
    </row>
    <row r="232" spans="3:9" ht="15.5" x14ac:dyDescent="0.35">
      <c r="C232" t="s">
        <v>353</v>
      </c>
      <c r="I232" s="6">
        <v>1.4</v>
      </c>
    </row>
    <row r="233" spans="3:9" ht="15.5" x14ac:dyDescent="0.35">
      <c r="C233" t="s">
        <v>354</v>
      </c>
      <c r="I233" s="6">
        <v>1345.32</v>
      </c>
    </row>
    <row r="234" spans="3:9" ht="15.5" x14ac:dyDescent="0.35">
      <c r="C234" t="s">
        <v>355</v>
      </c>
      <c r="D234" s="6">
        <v>5.52</v>
      </c>
    </row>
    <row r="235" spans="3:9" ht="15.5" x14ac:dyDescent="0.35">
      <c r="C235" t="s">
        <v>356</v>
      </c>
      <c r="I235" s="6">
        <v>49.29</v>
      </c>
    </row>
    <row r="236" spans="3:9" ht="15.5" x14ac:dyDescent="0.35">
      <c r="C236" t="s">
        <v>357</v>
      </c>
      <c r="I236" s="6">
        <v>-1.73</v>
      </c>
    </row>
    <row r="237" spans="3:9" ht="15.5" x14ac:dyDescent="0.35">
      <c r="C237" t="s">
        <v>265</v>
      </c>
      <c r="D237" s="6">
        <v>1.38</v>
      </c>
    </row>
    <row r="238" spans="3:9" ht="15.5" x14ac:dyDescent="0.35">
      <c r="C238" t="s">
        <v>266</v>
      </c>
      <c r="D238" s="6">
        <v>0.95</v>
      </c>
    </row>
    <row r="239" spans="3:9" ht="15.5" x14ac:dyDescent="0.35">
      <c r="C239" t="s">
        <v>269</v>
      </c>
      <c r="D239" s="6">
        <v>0.79</v>
      </c>
    </row>
    <row r="240" spans="3:9" ht="15.5" x14ac:dyDescent="0.35">
      <c r="C240" t="s">
        <v>271</v>
      </c>
      <c r="D240" s="6">
        <v>1.79</v>
      </c>
    </row>
    <row r="241" spans="3:9" ht="15.5" x14ac:dyDescent="0.35">
      <c r="C241" t="s">
        <v>272</v>
      </c>
      <c r="I241" s="6">
        <v>-20.100000000000001</v>
      </c>
    </row>
    <row r="242" spans="3:9" ht="15.5" x14ac:dyDescent="0.35">
      <c r="C242" t="s">
        <v>13</v>
      </c>
      <c r="D242" s="5">
        <v>0</v>
      </c>
    </row>
    <row r="243" spans="3:9" ht="15.5" x14ac:dyDescent="0.35">
      <c r="C243" t="s">
        <v>358</v>
      </c>
      <c r="I243" s="6">
        <v>1.51</v>
      </c>
    </row>
    <row r="244" spans="3:9" ht="15.5" x14ac:dyDescent="0.35">
      <c r="C244" t="s">
        <v>273</v>
      </c>
      <c r="I244" s="6">
        <v>-8.2500000000000004E-2</v>
      </c>
    </row>
    <row r="245" spans="3:9" ht="15.5" x14ac:dyDescent="0.35">
      <c r="C245" t="s">
        <v>274</v>
      </c>
      <c r="I245" s="6">
        <v>-0.1477</v>
      </c>
    </row>
    <row r="246" spans="3:9" ht="15.5" x14ac:dyDescent="0.35">
      <c r="C246" t="s">
        <v>275</v>
      </c>
      <c r="I246" s="6">
        <v>-0.2329</v>
      </c>
    </row>
    <row r="247" spans="3:9" ht="15.5" x14ac:dyDescent="0.35">
      <c r="C247" t="s">
        <v>359</v>
      </c>
      <c r="I247" s="6">
        <v>-0.24179999999999999</v>
      </c>
    </row>
    <row r="248" spans="3:9" ht="15.5" x14ac:dyDescent="0.35">
      <c r="C248" t="s">
        <v>276</v>
      </c>
      <c r="D248" s="6">
        <v>4.13</v>
      </c>
    </row>
    <row r="249" spans="3:9" ht="15.5" x14ac:dyDescent="0.35">
      <c r="C249" t="s">
        <v>277</v>
      </c>
      <c r="D249" s="6">
        <v>7.88</v>
      </c>
    </row>
    <row r="250" spans="3:9" ht="15.5" x14ac:dyDescent="0.35">
      <c r="C250" t="s">
        <v>278</v>
      </c>
      <c r="D250" s="6">
        <v>12.72</v>
      </c>
    </row>
    <row r="251" spans="3:9" ht="15.5" x14ac:dyDescent="0.35">
      <c r="C251" t="s">
        <v>279</v>
      </c>
      <c r="D251" s="6">
        <v>-0.71</v>
      </c>
    </row>
    <row r="252" spans="3:9" ht="15.5" x14ac:dyDescent="0.35">
      <c r="C252" t="s">
        <v>280</v>
      </c>
      <c r="D252" s="6">
        <v>22.05</v>
      </c>
    </row>
    <row r="253" spans="3:9" ht="15.5" x14ac:dyDescent="0.35">
      <c r="C253" t="s">
        <v>281</v>
      </c>
      <c r="I253" s="6">
        <v>13.22</v>
      </c>
    </row>
    <row r="254" spans="3:9" ht="15.5" x14ac:dyDescent="0.35">
      <c r="C254" t="s">
        <v>282</v>
      </c>
      <c r="I254" s="6">
        <v>41.66</v>
      </c>
    </row>
    <row r="255" spans="3:9" ht="15.5" x14ac:dyDescent="0.35">
      <c r="C255" t="s">
        <v>47</v>
      </c>
      <c r="I255" s="5">
        <v>261000000000</v>
      </c>
    </row>
    <row r="256" spans="3:9" ht="15.5" x14ac:dyDescent="0.35">
      <c r="C256" t="s">
        <v>283</v>
      </c>
      <c r="I256" s="5">
        <v>254000000000</v>
      </c>
    </row>
    <row r="257" spans="3:9" ht="15.5" x14ac:dyDescent="0.35">
      <c r="C257" t="s">
        <v>284</v>
      </c>
      <c r="I257" s="5">
        <v>1240000000</v>
      </c>
    </row>
    <row r="258" spans="3:9" ht="15.5" x14ac:dyDescent="0.35">
      <c r="C258" t="s">
        <v>285</v>
      </c>
      <c r="I258" s="6">
        <v>0.2339</v>
      </c>
    </row>
    <row r="259" spans="3:9" ht="15.5" x14ac:dyDescent="0.35">
      <c r="C259" t="s">
        <v>286</v>
      </c>
      <c r="D259" s="6">
        <v>1.61E-2</v>
      </c>
    </row>
    <row r="260" spans="3:9" ht="15.5" x14ac:dyDescent="0.35">
      <c r="C260" t="s">
        <v>287</v>
      </c>
      <c r="D260" s="6">
        <v>-2.5000000000000001E-3</v>
      </c>
    </row>
    <row r="261" spans="3:9" ht="15.5" x14ac:dyDescent="0.35">
      <c r="C261" t="s">
        <v>288</v>
      </c>
      <c r="D261" s="6">
        <v>5.0000000000000001E-4</v>
      </c>
    </row>
    <row r="262" spans="3:9" ht="15.5" x14ac:dyDescent="0.35">
      <c r="C262" t="s">
        <v>453</v>
      </c>
      <c r="D262" s="6">
        <v>0.26780000000000004</v>
      </c>
    </row>
    <row r="263" spans="3:9" ht="15.5" x14ac:dyDescent="0.35">
      <c r="C263" t="s">
        <v>289</v>
      </c>
      <c r="D263" s="6">
        <v>0.21479999999999999</v>
      </c>
    </row>
    <row r="264" spans="3:9" ht="15.5" x14ac:dyDescent="0.35">
      <c r="C264" t="s">
        <v>360</v>
      </c>
      <c r="D264" s="6">
        <v>1.3961000000000001</v>
      </c>
    </row>
    <row r="265" spans="3:9" ht="15.5" x14ac:dyDescent="0.35">
      <c r="C265" t="s">
        <v>293</v>
      </c>
      <c r="I265" s="5">
        <v>4</v>
      </c>
    </row>
    <row r="266" spans="3:9" ht="15.5" x14ac:dyDescent="0.35">
      <c r="C266" t="s">
        <v>294</v>
      </c>
      <c r="I266" s="6">
        <v>0.91</v>
      </c>
    </row>
    <row r="267" spans="3:9" ht="15.5" x14ac:dyDescent="0.35">
      <c r="C267" t="s">
        <v>295</v>
      </c>
      <c r="I267" s="6">
        <v>0.25</v>
      </c>
    </row>
    <row r="268" spans="3:9" ht="15.5" x14ac:dyDescent="0.35">
      <c r="C268" t="s">
        <v>458</v>
      </c>
      <c r="I268" s="6">
        <v>0.06</v>
      </c>
    </row>
    <row r="269" spans="3:9" ht="15.5" x14ac:dyDescent="0.35">
      <c r="C269" t="s">
        <v>296</v>
      </c>
      <c r="I269" s="6">
        <v>0.27</v>
      </c>
    </row>
    <row r="270" spans="3:9" ht="15.5" x14ac:dyDescent="0.35">
      <c r="C270" t="s">
        <v>361</v>
      </c>
      <c r="I270" s="6">
        <v>0.94</v>
      </c>
    </row>
    <row r="271" spans="3:9" ht="15.5" x14ac:dyDescent="0.35">
      <c r="C271" t="s">
        <v>297</v>
      </c>
      <c r="I271" s="6">
        <v>0.15</v>
      </c>
    </row>
    <row r="272" spans="3:9" ht="15.5" x14ac:dyDescent="0.35">
      <c r="C272" t="s">
        <v>298</v>
      </c>
      <c r="I272" s="6">
        <v>0.45</v>
      </c>
    </row>
    <row r="273" spans="3:9" ht="15.5" x14ac:dyDescent="0.35">
      <c r="C273" t="s">
        <v>299</v>
      </c>
      <c r="I273" s="5">
        <v>1669000000000</v>
      </c>
    </row>
    <row r="274" spans="3:9" ht="15.5" x14ac:dyDescent="0.35">
      <c r="C274" t="s">
        <v>300</v>
      </c>
      <c r="I274" s="5">
        <v>20000000000</v>
      </c>
    </row>
    <row r="275" spans="3:9" ht="15.5" x14ac:dyDescent="0.35">
      <c r="C275" t="s">
        <v>301</v>
      </c>
      <c r="I275" s="5">
        <v>-13000000000</v>
      </c>
    </row>
    <row r="276" spans="3:9" ht="15.5" x14ac:dyDescent="0.35">
      <c r="C276" t="s">
        <v>302</v>
      </c>
      <c r="I276" s="5">
        <v>-9000000000</v>
      </c>
    </row>
    <row r="277" spans="3:9" ht="15.5" x14ac:dyDescent="0.35">
      <c r="C277" t="s">
        <v>303</v>
      </c>
      <c r="D277" s="5">
        <v>7000000000</v>
      </c>
    </row>
    <row r="278" spans="3:9" ht="15.5" x14ac:dyDescent="0.35">
      <c r="C278" t="s">
        <v>304</v>
      </c>
      <c r="D278" s="5">
        <v>109000000000</v>
      </c>
    </row>
    <row r="279" spans="3:9" ht="15.5" x14ac:dyDescent="0.35">
      <c r="C279" t="s">
        <v>305</v>
      </c>
      <c r="D279" s="5">
        <v>48000000000</v>
      </c>
    </row>
    <row r="280" spans="3:9" ht="15.5" x14ac:dyDescent="0.35">
      <c r="C280" t="s">
        <v>245</v>
      </c>
      <c r="D280" s="5">
        <v>18000000000</v>
      </c>
    </row>
    <row r="281" spans="3:9" ht="15.5" x14ac:dyDescent="0.35">
      <c r="C281" t="s">
        <v>306</v>
      </c>
      <c r="I281" s="5">
        <v>61000000000</v>
      </c>
    </row>
    <row r="282" spans="3:9" ht="15.5" x14ac:dyDescent="0.35">
      <c r="C282" t="s">
        <v>21</v>
      </c>
      <c r="D282" s="5">
        <v>-7000000000</v>
      </c>
    </row>
    <row r="283" spans="3:9" ht="15.5" x14ac:dyDescent="0.35">
      <c r="C283" t="s">
        <v>244</v>
      </c>
      <c r="I283" s="5">
        <v>61000000000</v>
      </c>
    </row>
    <row r="284" spans="3:9" ht="15.5" x14ac:dyDescent="0.35">
      <c r="C284" t="s">
        <v>307</v>
      </c>
      <c r="I284" s="5">
        <v>-2000000000</v>
      </c>
    </row>
    <row r="285" spans="3:9" ht="15.5" x14ac:dyDescent="0.35">
      <c r="C285" t="s">
        <v>308</v>
      </c>
      <c r="I285" s="5">
        <v>2000000000</v>
      </c>
    </row>
    <row r="286" spans="3:9" ht="15.5" x14ac:dyDescent="0.35">
      <c r="C286" t="s">
        <v>310</v>
      </c>
      <c r="I286" s="5">
        <v>0</v>
      </c>
    </row>
    <row r="287" spans="3:9" ht="15.5" x14ac:dyDescent="0.35">
      <c r="C287" t="s">
        <v>311</v>
      </c>
      <c r="I287" s="5">
        <v>-2000000000</v>
      </c>
    </row>
  </sheetData>
  <pageMargins left="0.7" right="0.7" top="0.75" bottom="0.75" header="0.3" footer="0.3"/>
  <ignoredErrors>
    <ignoredError sqref="A1:Z288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33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1129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1130</v>
      </c>
      <c r="D2" s="2" vm="246">
        <f ca="1">IFERROR(_xlfn.STOCKHISTORY("XIDX:" &amp; $C$1, D3, , 0, 0, 1), "Libur")</f>
        <v>115</v>
      </c>
      <c r="E2" s="2" vm="247">
        <f ca="1">IFERROR(_xlfn.STOCKHISTORY("XIDX:" &amp; $C$1, E3, , 0, 0, 1), "Libur")</f>
        <v>95</v>
      </c>
      <c r="H2" s="2" vm="247">
        <f ca="1">IFERROR(INDEX(D2:G2,COUNT(D2:G2)),"")</f>
        <v>95</v>
      </c>
      <c r="I2" s="2" vm="178">
        <f t="shared" ref="I2:Z2" ca="1" si="0">IFERROR(_xlfn.STOCKHISTORY("XIDX:" &amp; $C$1, I1, , 0, 0, 1), "Libur")</f>
        <v>135</v>
      </c>
      <c r="J2" s="2" vm="136">
        <f t="shared" ca="1" si="0"/>
        <v>107</v>
      </c>
      <c r="K2" s="2" vm="50">
        <f t="shared" ca="1" si="0"/>
        <v>167</v>
      </c>
      <c r="L2" s="2" vm="248">
        <f t="shared" ca="1" si="0"/>
        <v>110</v>
      </c>
      <c r="M2" s="2" vm="249">
        <f t="shared" ca="1" si="0"/>
        <v>212</v>
      </c>
      <c r="N2" s="2" vm="250">
        <f t="shared" ca="1" si="0"/>
        <v>63</v>
      </c>
      <c r="O2" s="2" vm="218">
        <f t="shared" ca="1" si="0"/>
        <v>148</v>
      </c>
      <c r="P2" s="2" vm="251">
        <f t="shared" ca="1" si="0"/>
        <v>152</v>
      </c>
      <c r="Q2" s="2" vm="179">
        <f t="shared" ca="1" si="0"/>
        <v>202</v>
      </c>
      <c r="R2" s="2" vm="251">
        <f t="shared" ca="1" si="0"/>
        <v>152</v>
      </c>
      <c r="S2" s="2" vm="252">
        <f t="shared" ca="1" si="0"/>
        <v>144</v>
      </c>
      <c r="T2" s="2" vm="253">
        <f t="shared" ca="1" si="0"/>
        <v>255</v>
      </c>
      <c r="U2" s="2" vm="254">
        <f t="shared" ca="1" si="0"/>
        <v>235</v>
      </c>
      <c r="V2" s="2" vm="255">
        <f t="shared" ca="1" si="0"/>
        <v>158.94999999999999</v>
      </c>
      <c r="W2" s="2" vm="255">
        <f t="shared" ca="1" si="0"/>
        <v>158.94999999999999</v>
      </c>
      <c r="X2" s="2" vm="256">
        <f t="shared" ca="1" si="0"/>
        <v>187</v>
      </c>
      <c r="Y2" s="2" vm="257">
        <f t="shared" ca="1" si="0"/>
        <v>112.2</v>
      </c>
      <c r="Z2" s="2" vm="258">
        <f t="shared" ca="1" si="0"/>
        <v>121.55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86089995872</v>
      </c>
      <c r="E4" s="2">
        <f>IFERROR(INDEX(E51:E500,MATCH($C$4,$C$51:$C$500,0)),"")</f>
        <v>82599923303</v>
      </c>
      <c r="H4" s="2">
        <f>IFERROR(SUM(D4:G4)*(4/MAX(1,COUNT(D4:G4))),"")</f>
        <v>337379838350</v>
      </c>
      <c r="I4" s="2">
        <f t="shared" ref="I4:Z4" si="1">IFERROR(INDEX(I51:I500,MATCH($C$4,$C$51:$C$500,0)),"")</f>
        <v>317713987384</v>
      </c>
      <c r="J4" s="2">
        <f t="shared" si="1"/>
        <v>304367055125</v>
      </c>
      <c r="K4" s="2">
        <f t="shared" si="1"/>
        <v>267168524107</v>
      </c>
      <c r="L4" s="2">
        <f t="shared" si="1"/>
        <v>183435869223</v>
      </c>
      <c r="M4" s="2">
        <f t="shared" si="1"/>
        <v>93434910443</v>
      </c>
      <c r="N4" s="2">
        <f t="shared" si="1"/>
        <v>70513990516</v>
      </c>
      <c r="O4" s="2">
        <f t="shared" si="1"/>
        <v>146173217700</v>
      </c>
      <c r="P4" s="2">
        <f t="shared" si="1"/>
        <v>159846792883</v>
      </c>
      <c r="Q4" s="2">
        <f t="shared" si="1"/>
        <v>138290318255</v>
      </c>
      <c r="R4" s="2">
        <f t="shared" si="1"/>
        <v>137812110039</v>
      </c>
      <c r="S4" s="2">
        <f t="shared" si="1"/>
        <v>165182842010</v>
      </c>
      <c r="T4" s="2">
        <f t="shared" si="1"/>
        <v>239793008620</v>
      </c>
      <c r="U4" s="2">
        <f t="shared" si="1"/>
        <v>236843506074</v>
      </c>
      <c r="V4" s="2">
        <f t="shared" si="1"/>
        <v>201199180415</v>
      </c>
      <c r="W4" s="2">
        <f t="shared" si="1"/>
        <v>171766045055</v>
      </c>
      <c r="X4" s="2">
        <f t="shared" si="1"/>
        <v>262973804523</v>
      </c>
      <c r="Y4" s="2">
        <f t="shared" si="1"/>
        <v>92606609515</v>
      </c>
      <c r="Z4" s="2">
        <f t="shared" si="1"/>
        <v>78007381394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6786917918</v>
      </c>
      <c r="E5" s="2">
        <f>IFERROR(INDEX(E51:E500,MATCH($C$5,$C$51:$C$500,0)),"")</f>
        <v>4909913914</v>
      </c>
      <c r="H5" s="2">
        <f>IFERROR(SUM(D5:G5)*(4/MAX(1,COUNT(D5:G5))),"")</f>
        <v>23393663664</v>
      </c>
      <c r="I5" s="2">
        <f t="shared" ref="I5:Z5" si="2">IFERROR(INDEX(I51:I500,MATCH($C$5,$C$51:$C$500,0)),"")</f>
        <v>21562829507</v>
      </c>
      <c r="J5" s="2">
        <f t="shared" si="2"/>
        <v>27822611783</v>
      </c>
      <c r="K5" s="2">
        <f t="shared" si="2"/>
        <v>31396961920</v>
      </c>
      <c r="L5" s="2">
        <f t="shared" si="2"/>
        <v>20023523209</v>
      </c>
      <c r="M5" s="2">
        <f t="shared" si="2"/>
        <v>-9499283382</v>
      </c>
      <c r="N5" s="2">
        <f t="shared" si="2"/>
        <v>-33818412723</v>
      </c>
      <c r="O5" s="2">
        <f t="shared" si="2"/>
        <v>3313017409</v>
      </c>
      <c r="P5" s="2">
        <f t="shared" si="2"/>
        <v>751043704</v>
      </c>
      <c r="Q5" s="2">
        <f t="shared" si="2"/>
        <v>47369580074</v>
      </c>
      <c r="R5" s="2">
        <f t="shared" si="2"/>
        <v>-26293226729</v>
      </c>
      <c r="S5" s="2">
        <f t="shared" si="2"/>
        <v>-38727772044</v>
      </c>
      <c r="T5" s="2">
        <f t="shared" si="2"/>
        <v>2432883289</v>
      </c>
      <c r="U5" s="2">
        <f t="shared" si="2"/>
        <v>1553067948</v>
      </c>
      <c r="V5" s="2">
        <f t="shared" si="2"/>
        <v>6133809139</v>
      </c>
      <c r="W5" s="2">
        <f t="shared" si="2"/>
        <v>4315604152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262970188143</v>
      </c>
      <c r="E6" s="2">
        <f>IFERROR(INDEX(E51:E500,MATCH($C$6,$C$51:$C$500,0)),"")</f>
        <v>264938640612</v>
      </c>
      <c r="H6" s="2">
        <f>IFERROR(INDEX(D6:G6,COUNT(D6:G6)),"")</f>
        <v>264938640612</v>
      </c>
      <c r="I6" s="2">
        <f t="shared" ref="I6:Z6" si="3">IFERROR(INDEX(I51:I500,MATCH($C$6,$C$51:$C$500,0)),"")</f>
        <v>260026717265</v>
      </c>
      <c r="J6" s="2">
        <f t="shared" si="3"/>
        <v>247224688327</v>
      </c>
      <c r="K6" s="2">
        <f t="shared" si="3"/>
        <v>228140625359</v>
      </c>
      <c r="L6" s="2">
        <f t="shared" si="3"/>
        <v>196729858207</v>
      </c>
      <c r="M6" s="2">
        <f t="shared" si="3"/>
        <v>108500602451</v>
      </c>
      <c r="N6" s="2">
        <f t="shared" si="3"/>
        <v>117997020822</v>
      </c>
      <c r="O6" s="2">
        <f t="shared" si="3"/>
        <v>151868100767</v>
      </c>
      <c r="P6" s="2">
        <f t="shared" si="3"/>
        <v>152922445170</v>
      </c>
      <c r="Q6" s="2">
        <f t="shared" si="3"/>
        <v>152404630729</v>
      </c>
      <c r="R6" s="2">
        <f t="shared" si="3"/>
        <v>102993383387</v>
      </c>
      <c r="S6" s="2">
        <f t="shared" si="3"/>
        <v>128583922746</v>
      </c>
      <c r="T6" s="2">
        <f t="shared" si="3"/>
        <v>162058303518</v>
      </c>
      <c r="U6" s="2">
        <f t="shared" si="3"/>
        <v>157131919472</v>
      </c>
      <c r="V6" s="2">
        <f t="shared" si="3"/>
        <v>84868348006</v>
      </c>
      <c r="W6" s="2">
        <f t="shared" si="3"/>
        <v>78935301488</v>
      </c>
      <c r="X6" s="2">
        <f t="shared" si="3"/>
        <v>74459596513</v>
      </c>
      <c r="Y6" s="2">
        <f t="shared" si="3"/>
        <v>73650288256</v>
      </c>
      <c r="Z6" s="2">
        <f t="shared" si="3"/>
        <v>69722216951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1.46</v>
      </c>
      <c r="E7" s="3">
        <f>IFERROR(INDEX(E51:E500,MATCH($C$7,$C$51:$C$500,0))/1000000000,"")</f>
        <v>1.46</v>
      </c>
      <c r="H7" s="3">
        <f>IFERROR(INDEX(D7:G7,COUNT(D7:G7)),"")</f>
        <v>1.46</v>
      </c>
      <c r="I7" s="3">
        <f t="shared" ref="I7:Z7" si="4">IFERROR(INDEX(I51:I500,MATCH($C$7,$C$51:$C$500,0))/1000000000,"")</f>
        <v>1.46</v>
      </c>
      <c r="J7" s="3">
        <f t="shared" si="4"/>
        <v>1.46</v>
      </c>
      <c r="K7" s="3">
        <f t="shared" si="4"/>
        <v>1.46</v>
      </c>
      <c r="L7" s="3">
        <f t="shared" si="4"/>
        <v>1.46</v>
      </c>
      <c r="M7" s="3">
        <f t="shared" si="4"/>
        <v>0.89</v>
      </c>
      <c r="N7" s="3">
        <f t="shared" si="4"/>
        <v>0.89</v>
      </c>
      <c r="O7" s="3">
        <f t="shared" si="4"/>
        <v>0.89</v>
      </c>
      <c r="P7" s="3">
        <f t="shared" si="4"/>
        <v>0.89</v>
      </c>
      <c r="Q7" s="3">
        <f t="shared" si="4"/>
        <v>0.89</v>
      </c>
      <c r="R7" s="3">
        <f t="shared" si="4"/>
        <v>0.89</v>
      </c>
      <c r="S7" s="3">
        <f t="shared" si="4"/>
        <v>0.89</v>
      </c>
      <c r="T7" s="3">
        <f t="shared" si="4"/>
        <v>0.86</v>
      </c>
      <c r="U7" s="3">
        <f t="shared" si="4"/>
        <v>0.86</v>
      </c>
      <c r="V7" s="3">
        <f t="shared" si="4"/>
        <v>0.43</v>
      </c>
      <c r="W7" s="3">
        <f t="shared" si="4"/>
        <v>0.43</v>
      </c>
      <c r="X7" s="3">
        <f t="shared" si="4"/>
        <v>0.43</v>
      </c>
      <c r="Y7" s="3">
        <f t="shared" si="4"/>
        <v>0.43</v>
      </c>
      <c r="Z7" s="3">
        <f t="shared" si="4"/>
        <v>0.43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7000000000</v>
      </c>
      <c r="E8" s="2">
        <f>IFERROR(INDEX(E51:E500,MATCH("Free cash flow (Quarter)",$C$51:$C$500,0)),"")</f>
        <v>-3000000000</v>
      </c>
      <c r="H8" s="2">
        <f>IFERROR(INDEX(D8:G8,COUNT(D8:G8)),"")</f>
        <v>-3000000000</v>
      </c>
      <c r="I8" s="2">
        <f t="shared" ref="I8:Z8" si="5">IFERROR(INDEX(I51:I500,MATCH($C$8,$C$51:$C$500,0)),"")</f>
        <v>17000000000</v>
      </c>
      <c r="J8" s="2">
        <f t="shared" si="5"/>
        <v>14000000000</v>
      </c>
      <c r="K8" s="2">
        <f t="shared" si="5"/>
        <v>28000000000</v>
      </c>
      <c r="L8" s="2">
        <f t="shared" si="5"/>
        <v>-8000000000</v>
      </c>
      <c r="M8" s="2">
        <f t="shared" si="5"/>
        <v>3000000000</v>
      </c>
      <c r="N8" s="2">
        <f t="shared" si="5"/>
        <v>5000000000</v>
      </c>
      <c r="O8" s="2">
        <f t="shared" si="5"/>
        <v>26000000000</v>
      </c>
      <c r="P8" s="2">
        <f t="shared" si="5"/>
        <v>14000000000</v>
      </c>
      <c r="Q8" s="2">
        <f t="shared" si="5"/>
        <v>-15000000000</v>
      </c>
      <c r="R8" s="2">
        <f t="shared" si="5"/>
        <v>10000000000</v>
      </c>
      <c r="S8" s="2">
        <f t="shared" si="5"/>
        <v>78000000000</v>
      </c>
      <c r="T8" s="2">
        <f t="shared" si="5"/>
        <v>26000000000</v>
      </c>
      <c r="U8" s="2">
        <f t="shared" si="5"/>
        <v>-67000000000</v>
      </c>
      <c r="V8" s="2">
        <f t="shared" si="5"/>
        <v>-21000000000</v>
      </c>
      <c r="W8" s="2">
        <f t="shared" si="5"/>
        <v>15000000000</v>
      </c>
      <c r="X8" s="2">
        <f t="shared" si="5"/>
        <v>4000000000</v>
      </c>
      <c r="Y8" s="2">
        <f t="shared" si="5"/>
        <v>6000000000</v>
      </c>
      <c r="Z8" s="2">
        <f t="shared" si="5"/>
        <v>-14000000000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4.8099999999999996</v>
      </c>
      <c r="E9" s="3">
        <f>IFERROR(INDEX(E51:E500,MATCH("Free cash flow per share (Quarter)",$C$51:$C$500,0)),"")</f>
        <v>-2.04</v>
      </c>
      <c r="H9" s="3">
        <f>IFERROR(INDEX(D9:G9,COUNT(D9:G9)),"")</f>
        <v>-2.04</v>
      </c>
      <c r="I9" s="3">
        <f t="shared" ref="I9:Z9" si="6">IFERROR(INDEX(I51:I500,MATCH($C$9,$C$51:$C$500,0)),"")</f>
        <v>11.6</v>
      </c>
      <c r="J9" s="3">
        <f t="shared" si="6"/>
        <v>9.64</v>
      </c>
      <c r="K9" s="3">
        <f t="shared" si="6"/>
        <v>19.09</v>
      </c>
      <c r="L9" s="3">
        <f t="shared" si="6"/>
        <v>-5.72</v>
      </c>
      <c r="M9" s="3">
        <f t="shared" si="6"/>
        <v>2.82</v>
      </c>
      <c r="N9" s="3">
        <f t="shared" si="6"/>
        <v>5.51</v>
      </c>
      <c r="O9" s="3">
        <f t="shared" si="6"/>
        <v>29.74</v>
      </c>
      <c r="P9" s="3">
        <f t="shared" si="6"/>
        <v>15.47</v>
      </c>
      <c r="Q9" s="3">
        <f t="shared" si="6"/>
        <v>-17.47</v>
      </c>
      <c r="R9" s="3">
        <f t="shared" si="6"/>
        <v>11.37</v>
      </c>
      <c r="S9" s="3">
        <f t="shared" si="6"/>
        <v>87.84</v>
      </c>
      <c r="T9" s="3">
        <f t="shared" si="6"/>
        <v>29.66</v>
      </c>
      <c r="U9" s="3">
        <f t="shared" si="6"/>
        <v>-78.489999999999995</v>
      </c>
      <c r="V9" s="3">
        <f t="shared" si="6"/>
        <v>-49.98</v>
      </c>
      <c r="W9" s="3">
        <f t="shared" si="6"/>
        <v>34.869999999999997</v>
      </c>
      <c r="X9" s="3">
        <f t="shared" si="6"/>
        <v>9.83</v>
      </c>
      <c r="Y9" s="3">
        <f t="shared" si="6"/>
        <v>13.01</v>
      </c>
      <c r="Z9" s="3">
        <f t="shared" si="6"/>
        <v>-32.729999999999997</v>
      </c>
    </row>
    <row r="10" spans="1:26" ht="15.5" x14ac:dyDescent="0.35">
      <c r="C10" t="s">
        <v>18</v>
      </c>
      <c r="D10" s="3">
        <f ca="1">IFERROR(IF(D9=0,"",D2/D9),"")</f>
        <v>23.908523908523911</v>
      </c>
      <c r="E10" s="3">
        <f ca="1">IFERROR(IF(E9=0,"",E2/E9),"")</f>
        <v>-46.568627450980394</v>
      </c>
      <c r="I10" s="3">
        <f t="shared" ref="I10:Z10" ca="1" si="7">IFERROR(IF(I9=0,"",I2/I9),"")</f>
        <v>11.63793103448276</v>
      </c>
      <c r="J10" s="3">
        <f t="shared" ca="1" si="7"/>
        <v>11.099585062240664</v>
      </c>
      <c r="K10" s="3">
        <f t="shared" ca="1" si="7"/>
        <v>8.7480356207438454</v>
      </c>
      <c r="L10" s="3">
        <f t="shared" ca="1" si="7"/>
        <v>-19.23076923076923</v>
      </c>
      <c r="M10" s="3">
        <f t="shared" ca="1" si="7"/>
        <v>75.177304964539005</v>
      </c>
      <c r="N10" s="3">
        <f t="shared" ca="1" si="7"/>
        <v>11.433756805807622</v>
      </c>
      <c r="O10" s="3">
        <f t="shared" ca="1" si="7"/>
        <v>4.976462676529926</v>
      </c>
      <c r="P10" s="3">
        <f t="shared" ca="1" si="7"/>
        <v>9.8254686489980596</v>
      </c>
      <c r="Q10" s="3">
        <f t="shared" ca="1" si="7"/>
        <v>-11.562678878076703</v>
      </c>
      <c r="R10" s="3">
        <f t="shared" ca="1" si="7"/>
        <v>13.368513632365875</v>
      </c>
      <c r="S10" s="3">
        <f t="shared" ca="1" si="7"/>
        <v>1.639344262295082</v>
      </c>
      <c r="T10" s="3">
        <f t="shared" ca="1" si="7"/>
        <v>8.5974376264329067</v>
      </c>
      <c r="U10" s="3">
        <f t="shared" ca="1" si="7"/>
        <v>-2.9940119760479043</v>
      </c>
      <c r="V10" s="3">
        <f t="shared" ca="1" si="7"/>
        <v>-3.1802721088435373</v>
      </c>
      <c r="W10" s="3">
        <f t="shared" ca="1" si="7"/>
        <v>4.5583596214511042</v>
      </c>
      <c r="X10" s="3">
        <f t="shared" ca="1" si="7"/>
        <v>19.023397761953206</v>
      </c>
      <c r="Y10" s="3">
        <f t="shared" ca="1" si="7"/>
        <v>8.6241352805534213</v>
      </c>
      <c r="Z10" s="3">
        <f t="shared" ca="1" si="7"/>
        <v>-3.7137183012526735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17442788581</v>
      </c>
      <c r="E11" s="2">
        <f>IFERROR(INDEX(E51:E500,MATCH($C$11,$C$51:$C$500,0)),"")</f>
        <v>22245955569</v>
      </c>
      <c r="H11" s="2">
        <f>IFERROR(INDEX(D11:G11,COUNT(D11:G11)),"")</f>
        <v>22245955569</v>
      </c>
      <c r="I11" s="2">
        <f t="shared" ref="I11:Z11" si="8">IFERROR(INDEX(I51:I500,MATCH($C$11,$C$51:$C$500,0)),"")</f>
        <v>32020109611</v>
      </c>
      <c r="J11" s="2">
        <f t="shared" si="8"/>
        <v>18555860448</v>
      </c>
      <c r="K11" s="2">
        <f t="shared" si="8"/>
        <v>31218235612</v>
      </c>
      <c r="L11" s="2">
        <f t="shared" si="8"/>
        <v>31966211098</v>
      </c>
      <c r="M11" s="2">
        <f t="shared" si="8"/>
        <v>3273153026</v>
      </c>
      <c r="N11" s="2">
        <f t="shared" si="8"/>
        <v>1550765075</v>
      </c>
      <c r="O11" s="2">
        <f t="shared" si="8"/>
        <v>4296025294</v>
      </c>
      <c r="P11" s="2">
        <f t="shared" si="8"/>
        <v>4525022282</v>
      </c>
      <c r="Q11" s="2">
        <f t="shared" si="8"/>
        <v>4829344712</v>
      </c>
      <c r="R11" s="2">
        <f t="shared" si="8"/>
        <v>5348855231</v>
      </c>
      <c r="S11" s="2">
        <f t="shared" si="8"/>
        <v>5905073036</v>
      </c>
      <c r="T11" s="2">
        <f t="shared" si="8"/>
        <v>12536288011</v>
      </c>
      <c r="U11" s="2">
        <f t="shared" si="8"/>
        <v>17583634864</v>
      </c>
      <c r="V11" s="2">
        <f t="shared" si="8"/>
        <v>26754411536</v>
      </c>
      <c r="W11" s="2">
        <f t="shared" si="8"/>
        <v>2822739892</v>
      </c>
      <c r="X11" s="2">
        <f t="shared" si="8"/>
        <v>3419462616</v>
      </c>
      <c r="Y11" s="2">
        <f t="shared" si="8"/>
        <v>4109988490</v>
      </c>
      <c r="Z11" s="2">
        <f t="shared" si="8"/>
        <v>1791615219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36000000000</v>
      </c>
      <c r="E12" s="2">
        <f>IFERROR(INDEX(E51:E500,MATCH("Net Debt (Quarter)",$C$51:$C$500,0)),"")</f>
        <v>34000000000</v>
      </c>
      <c r="H12" s="2">
        <f>IFERROR(INDEX(D12:G12,COUNT(D12:G12)),"")</f>
        <v>34000000000</v>
      </c>
      <c r="I12" s="2">
        <f t="shared" ref="I12:Z12" si="9">IFERROR(INDEX(I51:I500,MATCH($C$12,$C$51:$C$500,0)),"")</f>
        <v>20000000000</v>
      </c>
      <c r="J12" s="2">
        <f t="shared" si="9"/>
        <v>26000000000</v>
      </c>
      <c r="K12" s="2">
        <f t="shared" si="9"/>
        <v>9000000000</v>
      </c>
      <c r="L12" s="2">
        <f t="shared" si="9"/>
        <v>15000000000</v>
      </c>
      <c r="M12" s="2">
        <f t="shared" si="9"/>
        <v>67000000000</v>
      </c>
      <c r="N12" s="2">
        <f t="shared" si="9"/>
        <v>52000000000</v>
      </c>
      <c r="O12" s="2">
        <f t="shared" si="9"/>
        <v>49000000000</v>
      </c>
      <c r="P12" s="2">
        <f t="shared" si="9"/>
        <v>82000000000</v>
      </c>
      <c r="Q12" s="2">
        <f t="shared" si="9"/>
        <v>54000000000</v>
      </c>
      <c r="R12" s="2">
        <f t="shared" si="9"/>
        <v>155000000000</v>
      </c>
      <c r="S12" s="2">
        <f t="shared" si="9"/>
        <v>178000000000</v>
      </c>
      <c r="T12" s="2">
        <f t="shared" si="9"/>
        <v>226000000000</v>
      </c>
      <c r="U12" s="2">
        <f t="shared" si="9"/>
        <v>274000000000</v>
      </c>
      <c r="V12" s="2">
        <f t="shared" si="9"/>
        <v>218000000000</v>
      </c>
      <c r="W12" s="2">
        <f t="shared" si="9"/>
        <v>131000000000</v>
      </c>
      <c r="X12" s="2">
        <f t="shared" si="9"/>
        <v>87000000000</v>
      </c>
      <c r="Y12" s="2">
        <f t="shared" si="9"/>
        <v>56000000000</v>
      </c>
      <c r="Z12" s="2">
        <f t="shared" si="9"/>
        <v>41000000000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53000000000</v>
      </c>
      <c r="E13" s="2">
        <f>IFERROR(INDEX(E51:E500,MATCH("Total Debt (Quarter)",$C$51:$C$500,0)),"")</f>
        <v>57000000000</v>
      </c>
      <c r="H13" s="2">
        <f>IFERROR(INDEX(D13:G13,COUNT(D13:G13)),"")</f>
        <v>57000000000</v>
      </c>
      <c r="I13" s="2">
        <f t="shared" ref="I13:Z13" si="10">IFERROR(INDEX(I51:I500,MATCH($C$13,$C$51:$C$500,0)),"")</f>
        <v>52000000000</v>
      </c>
      <c r="J13" s="2">
        <f t="shared" si="10"/>
        <v>44000000000</v>
      </c>
      <c r="K13" s="2">
        <f t="shared" si="10"/>
        <v>40000000000</v>
      </c>
      <c r="L13" s="2">
        <f t="shared" si="10"/>
        <v>47000000000</v>
      </c>
      <c r="M13" s="2">
        <f t="shared" si="10"/>
        <v>70000000000</v>
      </c>
      <c r="N13" s="2">
        <f t="shared" si="10"/>
        <v>54000000000</v>
      </c>
      <c r="O13" s="2">
        <f t="shared" si="10"/>
        <v>53000000000</v>
      </c>
      <c r="P13" s="2">
        <f t="shared" si="10"/>
        <v>86000000000</v>
      </c>
      <c r="Q13" s="2">
        <f t="shared" si="10"/>
        <v>59000000000</v>
      </c>
      <c r="R13" s="2">
        <f t="shared" si="10"/>
        <v>160000000000</v>
      </c>
      <c r="S13" s="2">
        <f t="shared" si="10"/>
        <v>184000000000</v>
      </c>
      <c r="T13" s="2">
        <f t="shared" si="10"/>
        <v>239000000000</v>
      </c>
      <c r="U13" s="2">
        <f t="shared" si="10"/>
        <v>292000000000</v>
      </c>
      <c r="V13" s="2">
        <f t="shared" si="10"/>
        <v>245000000000</v>
      </c>
      <c r="W13" s="2">
        <f t="shared" si="10"/>
        <v>133000000000</v>
      </c>
      <c r="X13" s="2">
        <f t="shared" si="10"/>
        <v>90000000000</v>
      </c>
      <c r="Y13" s="2">
        <f t="shared" si="10"/>
        <v>61000000000</v>
      </c>
      <c r="Z13" s="2">
        <f t="shared" si="10"/>
        <v>43000000000</v>
      </c>
    </row>
    <row r="14" spans="1:26" ht="15.5" x14ac:dyDescent="0.35">
      <c r="C14" t="s">
        <v>27</v>
      </c>
      <c r="D14" s="2">
        <f>IFERROR(INDEX(D51:D500,MATCH($C$14,$C$51:$C$500,0)),"")</f>
        <v>-2580106885</v>
      </c>
      <c r="E14" s="2">
        <f>IFERROR(INDEX(E51:E500,MATCH($C$14,$C$51:$C$500,0)),"")</f>
        <v>-2439618391</v>
      </c>
      <c r="H14" s="2">
        <f>IFERROR(SUM(D14:G14)*(4/MAX(1,COUNT(D14:G14))),"")</f>
        <v>-10039450552</v>
      </c>
      <c r="I14" s="2">
        <f t="shared" ref="I14:Z14" si="11">IFERROR(INDEX(I51:I500,MATCH($C$14,$C$51:$C$500,0)),"")</f>
        <v>-9595717462</v>
      </c>
      <c r="J14" s="2">
        <f t="shared" si="11"/>
        <v>-9657181512</v>
      </c>
      <c r="K14" s="2">
        <f t="shared" si="11"/>
        <v>-8128748551</v>
      </c>
      <c r="L14" s="2">
        <f t="shared" si="11"/>
        <v>-4263855058</v>
      </c>
      <c r="M14" s="2">
        <f t="shared" si="11"/>
        <v>-6831888303</v>
      </c>
      <c r="N14" s="2">
        <f t="shared" si="11"/>
        <v>-5722078470</v>
      </c>
      <c r="O14" s="2">
        <f t="shared" si="11"/>
        <v>-10042974980</v>
      </c>
      <c r="P14" s="2">
        <f t="shared" si="11"/>
        <v>-12794795621</v>
      </c>
      <c r="Q14" s="2">
        <f t="shared" si="11"/>
        <v>-13979374180</v>
      </c>
      <c r="R14" s="2">
        <f t="shared" si="11"/>
        <v>-21996121644</v>
      </c>
      <c r="S14" s="2">
        <f t="shared" si="11"/>
        <v>-30090371950</v>
      </c>
      <c r="T14" s="2">
        <f t="shared" si="11"/>
        <v>-35340253939</v>
      </c>
      <c r="U14" s="2">
        <f t="shared" si="11"/>
        <v>-32742603844</v>
      </c>
      <c r="V14" s="2">
        <f t="shared" si="11"/>
        <v>-24902705614</v>
      </c>
      <c r="W14" s="2">
        <f t="shared" si="11"/>
        <v>-15705913369</v>
      </c>
      <c r="X14" s="2">
        <f t="shared" si="11"/>
        <v>-11486654764</v>
      </c>
      <c r="Y14" s="2">
        <f t="shared" si="11"/>
        <v>-7145824427</v>
      </c>
      <c r="Z14" s="2">
        <f t="shared" si="11"/>
        <v>-4618849329</v>
      </c>
    </row>
    <row r="15" spans="1:26" ht="15.5" x14ac:dyDescent="0.35">
      <c r="C15" t="s">
        <v>28</v>
      </c>
      <c r="D15" s="2">
        <f>IFERROR(INDEX(D51:D500,MATCH($C$15,$C$51:$C$500,0)),"")</f>
        <v>-1721615185</v>
      </c>
      <c r="E15" s="2">
        <f>IFERROR(INDEX(E51:E500,MATCH($C$15,$C$51:$C$500,0)),"")</f>
        <v>-1502129903</v>
      </c>
      <c r="H15" s="2">
        <f>IFERROR(SUM(D15:G15)*(4/MAX(1,COUNT(D15:G15))),"")</f>
        <v>-6447490176</v>
      </c>
      <c r="I15" s="2">
        <f t="shared" ref="I15:Z15" si="12">IFERROR(INDEX(I51:I500,MATCH($C$15,$C$51:$C$500,0)),"")</f>
        <v>-7542166935</v>
      </c>
      <c r="J15" s="2">
        <f t="shared" si="12"/>
        <v>-10276541543</v>
      </c>
      <c r="K15" s="2">
        <f t="shared" si="12"/>
        <v>-8994164623</v>
      </c>
      <c r="L15" s="2">
        <f t="shared" si="12"/>
        <v>-5723200750</v>
      </c>
      <c r="M15" s="2">
        <f t="shared" si="12"/>
        <v>707409671</v>
      </c>
      <c r="N15" s="2">
        <f t="shared" si="12"/>
        <v>10379720486</v>
      </c>
      <c r="O15" s="2">
        <f t="shared" si="12"/>
        <v>-1986317081</v>
      </c>
      <c r="P15" s="2">
        <f t="shared" si="12"/>
        <v>-1662231212</v>
      </c>
      <c r="Q15" s="2">
        <f t="shared" si="12"/>
        <v>-17916532749</v>
      </c>
      <c r="R15" s="2">
        <f t="shared" si="12"/>
        <v>4615867766</v>
      </c>
      <c r="S15" s="2">
        <f t="shared" si="12"/>
        <v>11901800250</v>
      </c>
      <c r="T15" s="2">
        <f t="shared" si="12"/>
        <v>-929011073</v>
      </c>
      <c r="U15" s="2">
        <f t="shared" si="12"/>
        <v>-2182665430</v>
      </c>
      <c r="V15" s="2">
        <f t="shared" si="12"/>
        <v>-3871713444</v>
      </c>
      <c r="W15" s="2">
        <f t="shared" si="12"/>
        <v>-5592766824</v>
      </c>
      <c r="X15" s="2">
        <f t="shared" si="12"/>
        <v>-782937643</v>
      </c>
      <c r="Y15" s="2">
        <f t="shared" si="12"/>
        <v>-852309986</v>
      </c>
      <c r="Z15" s="2">
        <f t="shared" si="12"/>
        <v>663444222</v>
      </c>
    </row>
    <row r="16" spans="1:26" ht="15.5" x14ac:dyDescent="0.35">
      <c r="C16" t="s">
        <v>29</v>
      </c>
      <c r="D16" s="2">
        <f>IFERROR(INDEX(D51:D500,MATCH($C$16,$C$51:$C$500,0)),"")</f>
        <v>8534491630</v>
      </c>
      <c r="E16" s="2">
        <f>IFERROR(INDEX(E51:E500,MATCH($C$16,$C$51:$C$500,0)),"")</f>
        <v>6414053250</v>
      </c>
      <c r="H16" s="2">
        <f>IFERROR(SUM(D16:G16)*(4/MAX(1,COUNT(D16:G16))),"")</f>
        <v>29897089760</v>
      </c>
      <c r="I16" s="2">
        <f t="shared" ref="I16:Z16" si="13">IFERROR(INDEX(I51:I500,MATCH($C$16,$C$51:$C$500,0)),"")</f>
        <v>29737509465</v>
      </c>
      <c r="J16" s="2">
        <f t="shared" si="13"/>
        <v>38544622188</v>
      </c>
      <c r="K16" s="2">
        <f t="shared" si="13"/>
        <v>40731791364</v>
      </c>
      <c r="L16" s="2">
        <f t="shared" si="13"/>
        <v>25661718938</v>
      </c>
      <c r="M16" s="2">
        <f t="shared" si="13"/>
        <v>-10330085726</v>
      </c>
      <c r="N16" s="2">
        <f t="shared" si="13"/>
        <v>-43981201153</v>
      </c>
      <c r="O16" s="2">
        <f t="shared" si="13"/>
        <v>6505276816</v>
      </c>
      <c r="P16" s="2">
        <f t="shared" si="13"/>
        <v>4852956130</v>
      </c>
      <c r="Q16" s="2">
        <f t="shared" si="13"/>
        <v>68341209545</v>
      </c>
      <c r="R16" s="2">
        <f t="shared" si="13"/>
        <v>-29114801345</v>
      </c>
      <c r="S16" s="2">
        <f t="shared" si="13"/>
        <v>-50993540028</v>
      </c>
      <c r="T16" s="2">
        <f t="shared" si="13"/>
        <v>4441437318</v>
      </c>
      <c r="U16" s="2">
        <f t="shared" si="13"/>
        <v>3952936570</v>
      </c>
      <c r="V16" s="2">
        <f t="shared" si="13"/>
        <v>9804678962</v>
      </c>
      <c r="W16" s="2">
        <f t="shared" si="13"/>
        <v>10063471799</v>
      </c>
      <c r="X16" s="2">
        <f t="shared" si="13"/>
        <v>653314068</v>
      </c>
      <c r="Y16" s="2">
        <f t="shared" si="13"/>
        <v>5716183516</v>
      </c>
      <c r="Z16" s="2">
        <f t="shared" si="13"/>
        <v>4324655127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  <c r="S18" t="s">
        <v>35</v>
      </c>
      <c r="T18" t="s">
        <v>36</v>
      </c>
      <c r="U18" t="s">
        <v>37</v>
      </c>
      <c r="V18" t="s">
        <v>38</v>
      </c>
      <c r="W18" t="s">
        <v>39</v>
      </c>
      <c r="X18" t="s">
        <v>40</v>
      </c>
      <c r="Y18" t="s">
        <v>41</v>
      </c>
      <c r="Z18" t="s">
        <v>42</v>
      </c>
    </row>
    <row r="19" spans="1:26" ht="15.5" x14ac:dyDescent="0.35">
      <c r="A19" t="s">
        <v>44</v>
      </c>
      <c r="C19" t="s">
        <v>45</v>
      </c>
    </row>
    <row r="20" spans="1:26" ht="15.5" x14ac:dyDescent="0.35">
      <c r="A20" t="s">
        <v>46</v>
      </c>
      <c r="C20" t="s">
        <v>47</v>
      </c>
      <c r="D20" s="2">
        <f ca="1">IFERROR(D21*D2,"")</f>
        <v>167900000000</v>
      </c>
      <c r="E20" s="2">
        <f ca="1">IFERROR(E21*E2,"")</f>
        <v>138700000000</v>
      </c>
      <c r="H20" s="2">
        <f t="shared" ref="H20:Z20" ca="1" si="14">IFERROR(H21*H2,"")</f>
        <v>138700000000</v>
      </c>
      <c r="I20" s="2">
        <f t="shared" ca="1" si="14"/>
        <v>197100000000</v>
      </c>
      <c r="J20" s="2">
        <f t="shared" ca="1" si="14"/>
        <v>156220000000</v>
      </c>
      <c r="K20" s="2">
        <f t="shared" ca="1" si="14"/>
        <v>243820000000</v>
      </c>
      <c r="L20" s="2">
        <f t="shared" ca="1" si="14"/>
        <v>160600000000</v>
      </c>
      <c r="M20" s="2">
        <f t="shared" ca="1" si="14"/>
        <v>188680000000</v>
      </c>
      <c r="N20" s="2">
        <f t="shared" ca="1" si="14"/>
        <v>56070000000</v>
      </c>
      <c r="O20" s="2">
        <f t="shared" ca="1" si="14"/>
        <v>131720000000</v>
      </c>
      <c r="P20" s="2">
        <f t="shared" ca="1" si="14"/>
        <v>135280000000</v>
      </c>
      <c r="Q20" s="2">
        <f t="shared" ca="1" si="14"/>
        <v>179780000000</v>
      </c>
      <c r="R20" s="2">
        <f t="shared" ca="1" si="14"/>
        <v>135280000000</v>
      </c>
      <c r="S20" s="2">
        <f t="shared" ca="1" si="14"/>
        <v>128160000000</v>
      </c>
      <c r="T20" s="2">
        <f t="shared" ca="1" si="14"/>
        <v>219300000000</v>
      </c>
      <c r="U20" s="2">
        <f t="shared" ca="1" si="14"/>
        <v>202100000000</v>
      </c>
      <c r="V20" s="2">
        <f t="shared" ca="1" si="14"/>
        <v>68348499999.999992</v>
      </c>
      <c r="W20" s="2">
        <f t="shared" ca="1" si="14"/>
        <v>68348499999.999992</v>
      </c>
      <c r="X20" s="2">
        <f t="shared" ca="1" si="14"/>
        <v>80410000000</v>
      </c>
      <c r="Y20" s="2">
        <f t="shared" ca="1" si="14"/>
        <v>48246000000</v>
      </c>
      <c r="Z20" s="2">
        <f t="shared" ca="1" si="14"/>
        <v>52266500000</v>
      </c>
    </row>
    <row r="21" spans="1:26" ht="15.5" x14ac:dyDescent="0.35">
      <c r="C21" t="s">
        <v>12</v>
      </c>
      <c r="D21" s="2">
        <f>IFERROR(INDEX(D51:D500,MATCH($C$7,$C$51:$C$500,0)),"")</f>
        <v>1460000000</v>
      </c>
      <c r="E21" s="2">
        <f>IFERROR(INDEX(E51:E500,MATCH($C$7,$C$51:$C$500,0)),"")</f>
        <v>1460000000</v>
      </c>
      <c r="H21" s="2">
        <f>IFERROR(INDEX(D21:G21,COUNT(D21:G21)),"")</f>
        <v>1460000000</v>
      </c>
      <c r="I21" s="2">
        <f t="shared" ref="I21:Z21" si="15">IFERROR(INDEX(I51:I500,MATCH($C$7,$C$51:$C$500,0)),"")</f>
        <v>1460000000</v>
      </c>
      <c r="J21" s="2">
        <f t="shared" si="15"/>
        <v>1460000000</v>
      </c>
      <c r="K21" s="2">
        <f t="shared" si="15"/>
        <v>1460000000</v>
      </c>
      <c r="L21" s="2">
        <f t="shared" si="15"/>
        <v>1460000000</v>
      </c>
      <c r="M21" s="2">
        <f t="shared" si="15"/>
        <v>890000000</v>
      </c>
      <c r="N21" s="2">
        <f t="shared" si="15"/>
        <v>890000000</v>
      </c>
      <c r="O21" s="2">
        <f t="shared" si="15"/>
        <v>890000000</v>
      </c>
      <c r="P21" s="2">
        <f t="shared" si="15"/>
        <v>890000000</v>
      </c>
      <c r="Q21" s="2">
        <f t="shared" si="15"/>
        <v>890000000</v>
      </c>
      <c r="R21" s="2">
        <f t="shared" si="15"/>
        <v>890000000</v>
      </c>
      <c r="S21" s="2">
        <f t="shared" si="15"/>
        <v>890000000</v>
      </c>
      <c r="T21" s="2">
        <f t="shared" si="15"/>
        <v>860000000</v>
      </c>
      <c r="U21" s="2">
        <f t="shared" si="15"/>
        <v>860000000</v>
      </c>
      <c r="V21" s="2">
        <f t="shared" si="15"/>
        <v>430000000</v>
      </c>
      <c r="W21" s="2">
        <f t="shared" si="15"/>
        <v>430000000</v>
      </c>
      <c r="X21" s="2">
        <f t="shared" si="15"/>
        <v>430000000</v>
      </c>
      <c r="Y21" s="2">
        <f t="shared" si="15"/>
        <v>430000000</v>
      </c>
      <c r="Z21" s="2">
        <f t="shared" si="15"/>
        <v>430000000</v>
      </c>
    </row>
    <row r="23" spans="1:26" ht="15.5" x14ac:dyDescent="0.35">
      <c r="B23" t="s">
        <v>48</v>
      </c>
      <c r="C23" t="s">
        <v>49</v>
      </c>
      <c r="D23" s="3">
        <f>IFERROR(D5/D6*100,"")</f>
        <v>2.5808697046333466</v>
      </c>
      <c r="E23" s="3">
        <f>IFERROR(E5/E6*100,"")</f>
        <v>1.8532268085388572</v>
      </c>
      <c r="H23" s="3">
        <f t="shared" ref="H23:Z23" si="16">IFERROR(H5/H6*100,"")</f>
        <v>8.8298421136159551</v>
      </c>
      <c r="I23" s="3">
        <f t="shared" si="16"/>
        <v>8.2925438331111039</v>
      </c>
      <c r="J23" s="3">
        <f t="shared" si="16"/>
        <v>11.253977898113272</v>
      </c>
      <c r="K23" s="3">
        <f t="shared" si="16"/>
        <v>13.762109168673501</v>
      </c>
      <c r="L23" s="3">
        <f t="shared" si="16"/>
        <v>10.178182097773467</v>
      </c>
      <c r="M23" s="3">
        <f t="shared" si="16"/>
        <v>-8.7550512784387298</v>
      </c>
      <c r="N23" s="3">
        <f t="shared" si="16"/>
        <v>-28.660395395927413</v>
      </c>
      <c r="O23" s="3">
        <f t="shared" si="16"/>
        <v>2.181509739219639</v>
      </c>
      <c r="P23" s="3">
        <f t="shared" si="16"/>
        <v>0.49112718748715001</v>
      </c>
      <c r="Q23" s="3">
        <f t="shared" si="16"/>
        <v>31.081457202065433</v>
      </c>
      <c r="R23" s="3">
        <f t="shared" si="16"/>
        <v>-25.529044550563601</v>
      </c>
      <c r="S23" s="3">
        <f t="shared" si="16"/>
        <v>-30.11867363892874</v>
      </c>
      <c r="T23" s="3">
        <f t="shared" si="16"/>
        <v>1.5012395145366784</v>
      </c>
      <c r="U23" s="3">
        <f t="shared" si="16"/>
        <v>0.98838476180948565</v>
      </c>
      <c r="V23" s="3">
        <f t="shared" si="16"/>
        <v>7.2274402449383768</v>
      </c>
      <c r="W23" s="3">
        <f t="shared" si="16"/>
        <v>5.4672675857912214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50</v>
      </c>
      <c r="D24" s="4">
        <f>IFERROR(_xlfn.RRI(5,I23,D23),"")</f>
        <v>-0.20819970215641204</v>
      </c>
      <c r="E24" s="4">
        <f>IFERROR(_xlfn.RRI(5,J23,E23),"")</f>
        <v>-0.30285277463117055</v>
      </c>
      <c r="H24" s="4" t="str">
        <f t="shared" ref="H24:Z24" si="17">IFERROR(_xlfn.RRI(5,M23,H23),"")</f>
        <v/>
      </c>
      <c r="I24" s="4" t="str">
        <f t="shared" si="17"/>
        <v/>
      </c>
      <c r="J24" s="4">
        <f t="shared" si="17"/>
        <v>0.38838457608244181</v>
      </c>
      <c r="K24" s="4">
        <f t="shared" si="17"/>
        <v>0.94759299792849983</v>
      </c>
      <c r="L24" s="4">
        <f t="shared" si="17"/>
        <v>-0.20010355074314856</v>
      </c>
      <c r="M24" s="4">
        <f t="shared" si="17"/>
        <v>-0.19268164506763064</v>
      </c>
      <c r="N24" s="4">
        <f t="shared" si="17"/>
        <v>-9.8767310710619061E-3</v>
      </c>
      <c r="O24" s="4">
        <f t="shared" si="17"/>
        <v>7.7609555673805897E-2</v>
      </c>
      <c r="P24" s="4">
        <f t="shared" si="17"/>
        <v>-0.13053203163807081</v>
      </c>
      <c r="Q24" s="4">
        <f t="shared" si="17"/>
        <v>0.33876198692298654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51</v>
      </c>
      <c r="C25" t="s">
        <v>52</v>
      </c>
      <c r="D25" s="3">
        <f>IFERROR(INDEX(D51:D500,MATCH($A$25,$C$51:$C$500,0)),"")</f>
        <v>4.66</v>
      </c>
      <c r="E25" s="3">
        <f>IFERROR(INDEX(E51:E500,MATCH($A$25,$C$51:$C$500,0)),"")</f>
        <v>3.36</v>
      </c>
      <c r="H25" s="3">
        <f>IFERROR(INDEX(D25:G25,COUNT(D25:G25)),"")</f>
        <v>3.36</v>
      </c>
      <c r="I25" s="3">
        <f t="shared" ref="I25:Z25" si="18">IFERROR(INDEX(I51:I500,MATCH($C$25,$C$51:$C$500,0)),"")</f>
        <v>15.19</v>
      </c>
      <c r="J25" s="3">
        <f t="shared" si="18"/>
        <v>19.350000000000001</v>
      </c>
      <c r="K25" s="3">
        <f t="shared" si="18"/>
        <v>21.72</v>
      </c>
      <c r="L25" s="3">
        <f t="shared" si="18"/>
        <v>13.64</v>
      </c>
      <c r="M25" s="3">
        <f t="shared" si="18"/>
        <v>-10.86</v>
      </c>
      <c r="N25" s="3">
        <f t="shared" si="18"/>
        <v>-37.85</v>
      </c>
      <c r="O25" s="3">
        <f t="shared" si="18"/>
        <v>4.4000000000000004</v>
      </c>
      <c r="P25" s="3">
        <f t="shared" si="18"/>
        <v>1.1499999999999999</v>
      </c>
      <c r="Q25" s="3">
        <f t="shared" si="18"/>
        <v>54.62</v>
      </c>
      <c r="R25" s="3">
        <f t="shared" si="18"/>
        <v>-28.4</v>
      </c>
      <c r="S25" s="3">
        <f t="shared" si="18"/>
        <v>-44.95</v>
      </c>
      <c r="T25" s="3">
        <f t="shared" si="18"/>
        <v>2.82</v>
      </c>
      <c r="U25" s="3">
        <f t="shared" si="18"/>
        <v>1.81</v>
      </c>
      <c r="V25" s="3">
        <f t="shared" si="18"/>
        <v>14.32</v>
      </c>
      <c r="W25" s="3">
        <f t="shared" si="18"/>
        <v>10.08</v>
      </c>
      <c r="X25" s="3">
        <f t="shared" si="18"/>
        <v>-0.3</v>
      </c>
      <c r="Y25" s="3">
        <f t="shared" si="18"/>
        <v>11.36</v>
      </c>
      <c r="Z25" s="3">
        <f t="shared" si="18"/>
        <v>11.65</v>
      </c>
    </row>
    <row r="26" spans="1:26" ht="15.5" x14ac:dyDescent="0.35">
      <c r="C26" t="s">
        <v>53</v>
      </c>
      <c r="D26" s="4">
        <f>IFERROR(_xlfn.RRI(5,I25,D25),"")</f>
        <v>-0.21047546859667554</v>
      </c>
      <c r="E26" s="4">
        <f>IFERROR(_xlfn.RRI(5,J25,E25),"")</f>
        <v>-0.29541780926223604</v>
      </c>
      <c r="H26" s="4" t="str">
        <f t="shared" ref="H26:Z26" si="19">IFERROR(_xlfn.RRI(5,M25,H25),"")</f>
        <v/>
      </c>
      <c r="I26" s="4" t="str">
        <f t="shared" si="19"/>
        <v/>
      </c>
      <c r="J26" s="4">
        <f t="shared" si="19"/>
        <v>0.34476271270679493</v>
      </c>
      <c r="K26" s="4">
        <f t="shared" si="19"/>
        <v>0.79983376982095256</v>
      </c>
      <c r="L26" s="4">
        <f t="shared" si="19"/>
        <v>-0.24230829122421071</v>
      </c>
      <c r="M26" s="4">
        <f t="shared" si="19"/>
        <v>-0.17490815051242814</v>
      </c>
      <c r="N26" s="4">
        <f t="shared" si="19"/>
        <v>-3.3799545253035412E-2</v>
      </c>
      <c r="O26" s="4">
        <f t="shared" si="19"/>
        <v>9.305172417031371E-2</v>
      </c>
      <c r="P26" s="4">
        <f t="shared" si="19"/>
        <v>-8.6720197676507516E-2</v>
      </c>
      <c r="Q26" s="4">
        <f t="shared" si="19"/>
        <v>0.30701850236347061</v>
      </c>
      <c r="R26" s="4" t="str">
        <f t="shared" si="19"/>
        <v/>
      </c>
      <c r="S26" s="4">
        <f t="shared" si="19"/>
        <v>1.723464309330454</v>
      </c>
      <c r="T26" s="4">
        <f t="shared" si="19"/>
        <v>-0.24321214232277155</v>
      </c>
      <c r="U26" s="4">
        <f t="shared" si="19"/>
        <v>-0.31091859602758054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54</v>
      </c>
      <c r="D27" s="3">
        <f>IFERROR(D4/D21,"")</f>
        <v>58.965750597260275</v>
      </c>
      <c r="E27" s="3">
        <f>IFERROR(E4/E21,"")</f>
        <v>56.575289933561642</v>
      </c>
      <c r="H27" s="3">
        <f t="shared" ref="H27:Z27" si="20">IFERROR(H4/H21,"")</f>
        <v>231.08208106164383</v>
      </c>
      <c r="I27" s="3">
        <f t="shared" si="20"/>
        <v>217.61232012602738</v>
      </c>
      <c r="J27" s="3">
        <f t="shared" si="20"/>
        <v>208.47058570205479</v>
      </c>
      <c r="K27" s="3">
        <f t="shared" si="20"/>
        <v>182.99213979931505</v>
      </c>
      <c r="L27" s="3">
        <f t="shared" si="20"/>
        <v>125.64100631712328</v>
      </c>
      <c r="M27" s="3">
        <f t="shared" si="20"/>
        <v>104.98304544157304</v>
      </c>
      <c r="N27" s="3">
        <f t="shared" si="20"/>
        <v>79.229202826966286</v>
      </c>
      <c r="O27" s="3">
        <f t="shared" si="20"/>
        <v>164.23957044943819</v>
      </c>
      <c r="P27" s="3">
        <f t="shared" si="20"/>
        <v>179.60313807078651</v>
      </c>
      <c r="Q27" s="3">
        <f t="shared" si="20"/>
        <v>155.38238006179776</v>
      </c>
      <c r="R27" s="3">
        <f t="shared" si="20"/>
        <v>154.84506745955056</v>
      </c>
      <c r="S27" s="3">
        <f t="shared" si="20"/>
        <v>185.59869888764044</v>
      </c>
      <c r="T27" s="3">
        <f t="shared" si="20"/>
        <v>278.82907979069768</v>
      </c>
      <c r="U27" s="3">
        <f t="shared" si="20"/>
        <v>275.39942566744185</v>
      </c>
      <c r="V27" s="3">
        <f t="shared" si="20"/>
        <v>467.90507073255816</v>
      </c>
      <c r="W27" s="3">
        <f t="shared" si="20"/>
        <v>399.45591873255813</v>
      </c>
      <c r="X27" s="3">
        <f t="shared" si="20"/>
        <v>611.56698726279069</v>
      </c>
      <c r="Y27" s="3">
        <f t="shared" si="20"/>
        <v>215.36420817441859</v>
      </c>
      <c r="Z27" s="3">
        <f t="shared" si="20"/>
        <v>181.41251486976745</v>
      </c>
    </row>
    <row r="28" spans="1:26" ht="15.5" x14ac:dyDescent="0.35">
      <c r="C28" t="s">
        <v>55</v>
      </c>
      <c r="D28" s="4">
        <f>IFERROR(_xlfn.RRI(5,I27,D27),"")</f>
        <v>-0.22983590074215021</v>
      </c>
      <c r="E28" s="4">
        <f>IFERROR(_xlfn.RRI(5,J27,E27),"")</f>
        <v>-0.22959977608397153</v>
      </c>
      <c r="H28" s="4">
        <f t="shared" ref="H28:Z28" si="21">IFERROR(_xlfn.RRI(5,M27,H27),"")</f>
        <v>0.17092592218194813</v>
      </c>
      <c r="I28" s="4">
        <f t="shared" si="21"/>
        <v>0.22393861983210317</v>
      </c>
      <c r="J28" s="4">
        <f t="shared" si="21"/>
        <v>4.8850035425958005E-2</v>
      </c>
      <c r="K28" s="4">
        <f t="shared" si="21"/>
        <v>3.7457120571191549E-3</v>
      </c>
      <c r="L28" s="4">
        <f t="shared" si="21"/>
        <v>-4.1601936889557045E-2</v>
      </c>
      <c r="M28" s="4">
        <f t="shared" si="21"/>
        <v>-7.4781392927947943E-2</v>
      </c>
      <c r="N28" s="4">
        <f t="shared" si="21"/>
        <v>-0.15654469952815442</v>
      </c>
      <c r="O28" s="4">
        <f t="shared" si="21"/>
        <v>-0.10044453360436667</v>
      </c>
      <c r="P28" s="4">
        <f t="shared" si="21"/>
        <v>-8.1941876048549078E-2</v>
      </c>
      <c r="Q28" s="4">
        <f t="shared" si="21"/>
        <v>-0.19786253061024295</v>
      </c>
      <c r="R28" s="4">
        <f t="shared" si="21"/>
        <v>-0.1726567975719705</v>
      </c>
      <c r="S28" s="4">
        <f t="shared" si="21"/>
        <v>-0.21218149320838231</v>
      </c>
      <c r="T28" s="4">
        <f t="shared" si="21"/>
        <v>5.3010998568021828E-2</v>
      </c>
      <c r="U28" s="4">
        <f t="shared" si="21"/>
        <v>8.7074121662393811E-2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56</v>
      </c>
      <c r="H29" s="4">
        <f t="shared" ref="H29:Z29" si="22">IFERROR(((H25-I25)/I25)*100%,"")</f>
        <v>-0.77880184331797242</v>
      </c>
      <c r="I29" s="4">
        <f t="shared" si="22"/>
        <v>-0.21498708010335926</v>
      </c>
      <c r="J29" s="4">
        <f t="shared" si="22"/>
        <v>-0.1091160220994474</v>
      </c>
      <c r="K29" s="4">
        <f t="shared" si="22"/>
        <v>0.59237536656891476</v>
      </c>
      <c r="L29" s="4">
        <f t="shared" si="22"/>
        <v>-2.2559852670349909</v>
      </c>
      <c r="M29" s="4">
        <f t="shared" si="22"/>
        <v>-0.71307793923381768</v>
      </c>
      <c r="N29" s="4">
        <f t="shared" si="22"/>
        <v>-9.6022727272727266</v>
      </c>
      <c r="O29" s="4">
        <f t="shared" si="22"/>
        <v>2.8260869565217397</v>
      </c>
      <c r="P29" s="4">
        <f t="shared" si="22"/>
        <v>-0.97894544123031857</v>
      </c>
      <c r="Q29" s="4">
        <f t="shared" si="22"/>
        <v>-2.9232394366197183</v>
      </c>
      <c r="R29" s="4">
        <f t="shared" si="22"/>
        <v>-0.36818687430478314</v>
      </c>
      <c r="S29" s="4">
        <f t="shared" si="22"/>
        <v>-16.939716312056738</v>
      </c>
      <c r="T29" s="4">
        <f t="shared" si="22"/>
        <v>0.55801104972375681</v>
      </c>
      <c r="U29" s="4">
        <f t="shared" si="22"/>
        <v>-0.87360335195530725</v>
      </c>
      <c r="V29" s="4">
        <f t="shared" si="22"/>
        <v>0.42063492063492064</v>
      </c>
      <c r="W29" s="4">
        <f t="shared" si="22"/>
        <v>-34.6</v>
      </c>
      <c r="X29" s="4">
        <f t="shared" si="22"/>
        <v>-1.0264084507042255</v>
      </c>
      <c r="Y29" s="4">
        <f t="shared" si="22"/>
        <v>-2.4892703862661021E-2</v>
      </c>
      <c r="Z29" s="4" t="str">
        <f t="shared" si="22"/>
        <v/>
      </c>
    </row>
    <row r="30" spans="1:26" ht="15.5" x14ac:dyDescent="0.35">
      <c r="C30" t="s">
        <v>57</v>
      </c>
      <c r="H30" s="4">
        <f t="shared" ref="H30:Z30" si="23">IFERROR(((H27-I27)/I27)*100%,"")</f>
        <v>6.189797033465573E-2</v>
      </c>
      <c r="I30" s="4">
        <f t="shared" si="23"/>
        <v>4.3851435410834978E-2</v>
      </c>
      <c r="J30" s="4">
        <f t="shared" si="23"/>
        <v>0.13923246064383746</v>
      </c>
      <c r="K30" s="4">
        <f t="shared" si="23"/>
        <v>0.45646827547238084</v>
      </c>
      <c r="L30" s="4">
        <f t="shared" si="23"/>
        <v>0.19677425805909932</v>
      </c>
      <c r="M30" s="4">
        <f t="shared" si="23"/>
        <v>0.32505492540234454</v>
      </c>
      <c r="N30" s="4">
        <f t="shared" si="23"/>
        <v>-0.51759979272865109</v>
      </c>
      <c r="O30" s="4">
        <f t="shared" si="23"/>
        <v>-8.5541754929098851E-2</v>
      </c>
      <c r="P30" s="4">
        <f t="shared" si="23"/>
        <v>0.15587840783077087</v>
      </c>
      <c r="Q30" s="4">
        <f t="shared" si="23"/>
        <v>3.4700014089086659E-3</v>
      </c>
      <c r="R30" s="4">
        <f t="shared" si="23"/>
        <v>-0.16569960679901</v>
      </c>
      <c r="S30" s="4">
        <f t="shared" si="23"/>
        <v>-0.33436390843107316</v>
      </c>
      <c r="T30" s="4">
        <f t="shared" si="23"/>
        <v>1.2453381538265454E-2</v>
      </c>
      <c r="U30" s="4">
        <f t="shared" si="23"/>
        <v>-0.41142030105321792</v>
      </c>
      <c r="V30" s="4">
        <f t="shared" si="23"/>
        <v>0.17135595891828001</v>
      </c>
      <c r="W30" s="4">
        <f t="shared" si="23"/>
        <v>-0.34683210988805108</v>
      </c>
      <c r="X30" s="4">
        <f t="shared" si="23"/>
        <v>1.8396872091554621</v>
      </c>
      <c r="Y30" s="4">
        <f t="shared" si="23"/>
        <v>0.18715188050297638</v>
      </c>
      <c r="Z30" s="4" t="str">
        <f t="shared" si="23"/>
        <v/>
      </c>
    </row>
    <row r="32" spans="1:26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179.82</v>
      </c>
      <c r="E32" s="3">
        <f>IFERROR(INDEX(E51:E500,MATCH($A$32,$C$51:$C$500,0)),"")</f>
        <v>181.18</v>
      </c>
      <c r="H32" s="3">
        <f>IFERROR(INDEX(D32:G32,COUNT(D32:G32)),"")</f>
        <v>181.18</v>
      </c>
      <c r="I32" s="3">
        <f t="shared" ref="I32:Z32" si="24">IFERROR(INDEX(I51:I500,MATCH($C$32,$C$51:$C$500,0)),"")</f>
        <v>177.81</v>
      </c>
      <c r="J32" s="3">
        <f t="shared" si="24"/>
        <v>169.05</v>
      </c>
      <c r="K32" s="3">
        <f t="shared" si="24"/>
        <v>155.99</v>
      </c>
      <c r="L32" s="3">
        <f t="shared" si="24"/>
        <v>134.5</v>
      </c>
      <c r="M32" s="3">
        <f t="shared" si="24"/>
        <v>122.09</v>
      </c>
      <c r="N32" s="3">
        <f t="shared" si="24"/>
        <v>132.81</v>
      </c>
      <c r="O32" s="3">
        <f t="shared" si="24"/>
        <v>170.96</v>
      </c>
      <c r="P32" s="3">
        <f t="shared" si="24"/>
        <v>161.33000000000001</v>
      </c>
      <c r="Q32" s="3">
        <f t="shared" si="24"/>
        <v>163.21</v>
      </c>
      <c r="R32" s="3">
        <f t="shared" si="24"/>
        <v>109.77</v>
      </c>
      <c r="S32" s="3">
        <f t="shared" si="24"/>
        <v>139.44</v>
      </c>
      <c r="T32" s="3">
        <f t="shared" si="24"/>
        <v>183.36</v>
      </c>
      <c r="U32" s="3">
        <f t="shared" si="24"/>
        <v>180.97</v>
      </c>
      <c r="V32" s="3">
        <f t="shared" si="24"/>
        <v>193.39</v>
      </c>
      <c r="W32" s="3">
        <f t="shared" si="24"/>
        <v>179.07</v>
      </c>
      <c r="X32" s="3">
        <f t="shared" si="24"/>
        <v>168.99</v>
      </c>
      <c r="Y32" s="3">
        <f t="shared" si="24"/>
        <v>167.45</v>
      </c>
      <c r="Z32" s="3">
        <f t="shared" si="24"/>
        <v>157.9</v>
      </c>
    </row>
    <row r="33" spans="1:26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0.53</v>
      </c>
      <c r="E33" s="3">
        <f>IFERROR(INDEX(E51:E500,MATCH($A$33,$C$51:$C$500,0)),"")</f>
        <v>0.86</v>
      </c>
      <c r="H33" s="3">
        <f>IFERROR(INDEX(D33:G33,COUNT(D33:G33)),"")</f>
        <v>0.86</v>
      </c>
      <c r="I33" s="3">
        <f t="shared" ref="I33:Z33" si="25">IFERROR(INDEX(I51:I500,MATCH($C$33,$C$51:$C$500,0)),"")</f>
        <v>0.76</v>
      </c>
      <c r="J33" s="3">
        <f t="shared" si="25"/>
        <v>0.63</v>
      </c>
      <c r="K33" s="3">
        <f t="shared" si="25"/>
        <v>1.07</v>
      </c>
      <c r="L33" s="3">
        <f t="shared" si="25"/>
        <v>0.82</v>
      </c>
      <c r="M33" s="3">
        <f t="shared" si="25"/>
        <v>1.74</v>
      </c>
      <c r="N33" s="3">
        <f t="shared" si="25"/>
        <v>0.47</v>
      </c>
      <c r="O33" s="3">
        <f t="shared" si="25"/>
        <v>0.87</v>
      </c>
      <c r="P33" s="3">
        <f t="shared" si="25"/>
        <v>0.94</v>
      </c>
      <c r="Q33" s="3">
        <f t="shared" si="25"/>
        <v>1.24</v>
      </c>
      <c r="R33" s="3">
        <f t="shared" si="25"/>
        <v>1.38</v>
      </c>
      <c r="S33" s="3">
        <f t="shared" si="25"/>
        <v>1.03</v>
      </c>
      <c r="T33" s="3">
        <f t="shared" si="25"/>
        <v>1.39</v>
      </c>
      <c r="U33" s="3">
        <f t="shared" si="25"/>
        <v>1.3</v>
      </c>
      <c r="V33" s="3">
        <f t="shared" si="25"/>
        <v>0.88</v>
      </c>
      <c r="W33" s="3">
        <f t="shared" si="25"/>
        <v>0.95</v>
      </c>
      <c r="X33" s="3">
        <f t="shared" si="25"/>
        <v>1.18</v>
      </c>
      <c r="Y33" s="3">
        <f t="shared" si="25"/>
        <v>0.72</v>
      </c>
      <c r="Z33" s="3">
        <f t="shared" si="25"/>
        <v>0.82</v>
      </c>
    </row>
    <row r="34" spans="1:26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20.39</v>
      </c>
      <c r="E34" s="3">
        <f>IFERROR(INDEX(E51:E500,MATCH($A$34,$C$51:$C$500,0)),"")</f>
        <v>46.13</v>
      </c>
      <c r="H34" s="3">
        <f>IFERROR(INDEX(D34:G34,COUNT(D34:G34)),"")</f>
        <v>46.13</v>
      </c>
      <c r="I34" s="3">
        <f t="shared" ref="I34:Z34" si="26">IFERROR(INDEX(I51:I500,MATCH($C$34,$C$51:$C$500,0)),"")</f>
        <v>8.89</v>
      </c>
      <c r="J34" s="3">
        <f t="shared" si="26"/>
        <v>5.53</v>
      </c>
      <c r="K34" s="3">
        <f t="shared" si="26"/>
        <v>7.69</v>
      </c>
      <c r="L34" s="3">
        <f t="shared" si="26"/>
        <v>8.06</v>
      </c>
      <c r="M34" s="3">
        <f t="shared" si="26"/>
        <v>-19.52</v>
      </c>
      <c r="N34" s="3">
        <f t="shared" si="26"/>
        <v>-1.66</v>
      </c>
      <c r="O34" s="3">
        <f t="shared" si="26"/>
        <v>33.64</v>
      </c>
      <c r="P34" s="3">
        <f t="shared" si="26"/>
        <v>132.16999999999999</v>
      </c>
      <c r="Q34" s="3">
        <f t="shared" si="26"/>
        <v>3.7</v>
      </c>
      <c r="R34" s="3">
        <f t="shared" si="26"/>
        <v>-5.35</v>
      </c>
      <c r="S34" s="3">
        <f t="shared" si="26"/>
        <v>-3.2</v>
      </c>
      <c r="T34" s="3">
        <f t="shared" si="26"/>
        <v>90.43</v>
      </c>
      <c r="U34" s="3">
        <f t="shared" si="26"/>
        <v>129.83000000000001</v>
      </c>
      <c r="V34" s="3">
        <f t="shared" si="26"/>
        <v>11.87</v>
      </c>
      <c r="W34" s="3">
        <f t="shared" si="26"/>
        <v>16.87</v>
      </c>
      <c r="X34" s="3">
        <f t="shared" si="26"/>
        <v>-666.67</v>
      </c>
      <c r="Y34" s="3">
        <f t="shared" si="26"/>
        <v>10.56</v>
      </c>
      <c r="Z34" s="3">
        <f t="shared" si="26"/>
        <v>11.16</v>
      </c>
    </row>
    <row r="35" spans="1:26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1.61</v>
      </c>
      <c r="E35" s="3">
        <f>IFERROR(INDEX(E51:E500,MATCH($A$35,$C$51:$C$500,0)),"")</f>
        <v>2.74</v>
      </c>
      <c r="H35" s="3">
        <f>IFERROR(INDEX(D35:G35,COUNT(D35:G35)),"")</f>
        <v>2.74</v>
      </c>
      <c r="I35" s="3">
        <f t="shared" ref="I35:Z35" si="27">IFERROR(INDEX(I51:I500,MATCH($C$35,$C$51:$C$500,0)),"")</f>
        <v>0.62</v>
      </c>
      <c r="J35" s="3">
        <f t="shared" si="27"/>
        <v>0.51</v>
      </c>
      <c r="K35" s="3">
        <f t="shared" si="27"/>
        <v>0.91</v>
      </c>
      <c r="L35" s="3">
        <f t="shared" si="27"/>
        <v>0.88</v>
      </c>
      <c r="M35" s="3">
        <f t="shared" si="27"/>
        <v>2.0099999999999998</v>
      </c>
      <c r="N35" s="3">
        <f t="shared" si="27"/>
        <v>0.79</v>
      </c>
      <c r="O35" s="3">
        <f t="shared" si="27"/>
        <v>0.9</v>
      </c>
      <c r="P35" s="3">
        <f t="shared" si="27"/>
        <v>0.84</v>
      </c>
      <c r="Q35" s="3">
        <f t="shared" si="27"/>
        <v>1.29</v>
      </c>
      <c r="R35" s="3">
        <f t="shared" si="27"/>
        <v>0.98</v>
      </c>
      <c r="S35" s="3">
        <f t="shared" si="27"/>
        <v>0.77</v>
      </c>
      <c r="T35" s="3">
        <f t="shared" si="27"/>
        <v>0.92</v>
      </c>
      <c r="U35" s="3">
        <f t="shared" si="27"/>
        <v>0.85</v>
      </c>
      <c r="V35" s="3">
        <f t="shared" si="27"/>
        <v>0.36</v>
      </c>
      <c r="W35" s="3">
        <f t="shared" si="27"/>
        <v>0.42</v>
      </c>
      <c r="X35" s="3">
        <f t="shared" si="27"/>
        <v>0.33</v>
      </c>
      <c r="Y35" s="3">
        <f t="shared" si="27"/>
        <v>0.55000000000000004</v>
      </c>
      <c r="Z35" s="3">
        <f t="shared" si="27"/>
        <v>0.71</v>
      </c>
    </row>
    <row r="36" spans="1:26" ht="15.5" x14ac:dyDescent="0.35">
      <c r="B36" t="s">
        <v>70</v>
      </c>
      <c r="C36" t="s">
        <v>71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Z36" si="28">IFERROR(INDEX(H51:H500,MATCH($C$36,$C$51:$C$500,0)),"")</f>
        <v>0.374</v>
      </c>
      <c r="I36" s="4">
        <f t="shared" si="28"/>
        <v>0.39490000000000003</v>
      </c>
      <c r="J36" s="4">
        <f t="shared" si="28"/>
        <v>0.31010000000000004</v>
      </c>
      <c r="K36" s="4">
        <f t="shared" si="28"/>
        <v>0.2762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8.2299999999999998E-2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72</v>
      </c>
      <c r="C37" t="s">
        <v>73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Z37" si="29">IFERROR(INDEX(H51:H500,MATCH($C$37,$C$51:$C$500,0)),"")</f>
        <v>6</v>
      </c>
      <c r="I37" s="3">
        <f t="shared" si="29"/>
        <v>6</v>
      </c>
      <c r="J37" s="3">
        <f t="shared" si="29"/>
        <v>6</v>
      </c>
      <c r="K37" s="3">
        <f t="shared" si="29"/>
        <v>6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2.73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  <c r="S50" t="s">
        <v>35</v>
      </c>
      <c r="T50" t="s">
        <v>36</v>
      </c>
      <c r="U50" t="s">
        <v>37</v>
      </c>
      <c r="V50" t="s">
        <v>38</v>
      </c>
      <c r="W50" t="s">
        <v>39</v>
      </c>
      <c r="X50" t="s">
        <v>40</v>
      </c>
      <c r="Y50" t="s">
        <v>41</v>
      </c>
      <c r="Z50" t="s">
        <v>42</v>
      </c>
    </row>
    <row r="51" spans="2:26" ht="15.5" x14ac:dyDescent="0.35">
      <c r="B51" t="s">
        <v>79</v>
      </c>
      <c r="C51" t="s">
        <v>6</v>
      </c>
      <c r="D51" s="5">
        <v>86089995872</v>
      </c>
      <c r="E51" s="5">
        <v>82599923303</v>
      </c>
      <c r="F51" s="5">
        <v>87776856745</v>
      </c>
      <c r="G51" s="5">
        <v>77417127931</v>
      </c>
      <c r="I51" s="5">
        <v>317713987384</v>
      </c>
      <c r="J51" s="5">
        <v>304367055125</v>
      </c>
      <c r="K51" s="5">
        <v>267168524107</v>
      </c>
      <c r="L51" s="5">
        <v>183435869223</v>
      </c>
      <c r="M51" s="5">
        <v>93434910443</v>
      </c>
      <c r="N51" s="5">
        <v>70513990516</v>
      </c>
      <c r="O51" s="5">
        <v>146173217700</v>
      </c>
      <c r="P51" s="5">
        <v>159846792883</v>
      </c>
      <c r="Q51" s="5">
        <v>138290318255</v>
      </c>
      <c r="R51" s="5">
        <v>137812110039</v>
      </c>
      <c r="S51" s="5">
        <v>165182842010</v>
      </c>
      <c r="T51" s="5">
        <v>239793008620</v>
      </c>
      <c r="U51" s="5">
        <v>236843506074</v>
      </c>
      <c r="V51" s="5">
        <v>201199180415</v>
      </c>
      <c r="W51" s="5">
        <v>171766045055</v>
      </c>
      <c r="X51" s="5">
        <v>262973804523</v>
      </c>
      <c r="Y51" s="5">
        <v>92606609515</v>
      </c>
      <c r="Z51" s="5">
        <v>78007381394</v>
      </c>
    </row>
    <row r="52" spans="2:26" ht="15.5" x14ac:dyDescent="0.35">
      <c r="C52" t="s">
        <v>80</v>
      </c>
      <c r="D52" s="5">
        <v>-53990745912</v>
      </c>
      <c r="E52" s="5">
        <v>-54143339146</v>
      </c>
      <c r="F52" s="5">
        <v>-53845075527</v>
      </c>
      <c r="G52" s="5">
        <v>-51982262929</v>
      </c>
      <c r="I52" s="5">
        <v>-205161238728</v>
      </c>
      <c r="J52" s="5">
        <v>-191849235059</v>
      </c>
      <c r="K52" s="5">
        <v>-159444476104</v>
      </c>
      <c r="L52" s="5">
        <v>-105326353698</v>
      </c>
      <c r="M52" s="5">
        <v>-62142870805</v>
      </c>
      <c r="N52" s="5">
        <v>-71975560170</v>
      </c>
      <c r="O52" s="5">
        <v>-88632717468</v>
      </c>
      <c r="P52" s="5">
        <v>-92353501632</v>
      </c>
      <c r="Q52" s="5">
        <v>-83299550037</v>
      </c>
      <c r="R52" s="5">
        <v>-101497913850</v>
      </c>
      <c r="S52" s="5">
        <v>-129376344537</v>
      </c>
      <c r="T52" s="5">
        <v>-158084694778</v>
      </c>
      <c r="U52" s="5">
        <v>-141345545379</v>
      </c>
      <c r="V52" s="5">
        <v>-119717107505</v>
      </c>
      <c r="W52" s="5">
        <v>-107117504919</v>
      </c>
      <c r="X52" s="5">
        <v>-217905899511</v>
      </c>
      <c r="Y52" s="5">
        <v>-60253390203</v>
      </c>
      <c r="Z52" s="5">
        <v>-54915373841</v>
      </c>
    </row>
    <row r="53" spans="2:26" ht="15.5" x14ac:dyDescent="0.35">
      <c r="C53" t="s">
        <v>81</v>
      </c>
      <c r="D53" s="5">
        <v>32099249960</v>
      </c>
      <c r="E53" s="5">
        <v>28456584157</v>
      </c>
      <c r="F53" s="5">
        <v>33931781218</v>
      </c>
      <c r="G53" s="5">
        <v>25434865002</v>
      </c>
      <c r="I53" s="5">
        <v>112552748656</v>
      </c>
      <c r="J53" s="5">
        <v>112517820066</v>
      </c>
      <c r="K53" s="5">
        <v>107724048003</v>
      </c>
      <c r="L53" s="5">
        <v>78109515525</v>
      </c>
      <c r="M53" s="5">
        <v>31292039638</v>
      </c>
      <c r="N53" s="5">
        <v>-1461569654</v>
      </c>
      <c r="O53" s="5">
        <v>57540500232</v>
      </c>
      <c r="P53" s="5">
        <v>67493291251</v>
      </c>
      <c r="Q53" s="5">
        <v>54990768218</v>
      </c>
      <c r="R53" s="5">
        <v>36314196189</v>
      </c>
      <c r="S53" s="5">
        <v>35806497473</v>
      </c>
      <c r="T53" s="5">
        <v>81708313842</v>
      </c>
      <c r="U53" s="5">
        <v>95497960695</v>
      </c>
      <c r="V53" s="5">
        <v>81482072910</v>
      </c>
      <c r="W53" s="5">
        <v>64648540136</v>
      </c>
      <c r="X53" s="5">
        <v>45067905012</v>
      </c>
      <c r="Y53" s="5">
        <v>32353219312</v>
      </c>
      <c r="Z53" s="5">
        <v>23092007553</v>
      </c>
    </row>
    <row r="54" spans="2:26" ht="15.5" x14ac:dyDescent="0.35">
      <c r="C54" t="s">
        <v>82</v>
      </c>
      <c r="D54" s="5">
        <v>-21321398397</v>
      </c>
      <c r="E54" s="5">
        <v>-21086070635</v>
      </c>
      <c r="F54" s="5">
        <v>-23130409393</v>
      </c>
      <c r="G54" s="5">
        <v>-19454933004</v>
      </c>
      <c r="I54" s="5">
        <v>-78256560967</v>
      </c>
      <c r="J54" s="5">
        <v>-69046526370</v>
      </c>
      <c r="K54" s="5">
        <v>-61591043738</v>
      </c>
      <c r="L54" s="5">
        <v>-49203716208</v>
      </c>
      <c r="M54" s="5">
        <v>-35666605186</v>
      </c>
      <c r="N54" s="5">
        <v>-38348146618</v>
      </c>
      <c r="O54" s="5">
        <v>-44172431920</v>
      </c>
      <c r="P54" s="5">
        <v>-46743091126</v>
      </c>
      <c r="Q54" s="5">
        <v>-43225996028</v>
      </c>
      <c r="R54" s="5">
        <v>-44119788602</v>
      </c>
      <c r="S54" s="5">
        <v>-59737102877</v>
      </c>
      <c r="T54" s="5">
        <v>-61786684815</v>
      </c>
      <c r="U54" s="5">
        <v>-59332529216</v>
      </c>
      <c r="V54" s="5">
        <v>-47678716644</v>
      </c>
      <c r="W54" s="5">
        <v>-40735794022</v>
      </c>
      <c r="X54" s="5">
        <v>-32056616778</v>
      </c>
      <c r="Y54" s="5">
        <v>-19029774842</v>
      </c>
      <c r="Z54" s="5">
        <v>-14198819642</v>
      </c>
    </row>
    <row r="55" spans="2:26" ht="15.5" x14ac:dyDescent="0.35">
      <c r="C55" t="s">
        <v>84</v>
      </c>
      <c r="D55" s="5">
        <v>-1498795286</v>
      </c>
      <c r="E55" s="5">
        <v>-2081250665</v>
      </c>
      <c r="F55" s="5">
        <v>-1068055019</v>
      </c>
      <c r="G55" s="5">
        <v>-1735335615</v>
      </c>
      <c r="I55" s="5">
        <v>-5914937214</v>
      </c>
      <c r="J55" s="5">
        <v>-5754663380</v>
      </c>
      <c r="K55" s="5">
        <v>-6255952003</v>
      </c>
      <c r="L55" s="5">
        <v>-4371898309</v>
      </c>
      <c r="M55" s="5">
        <v>-2761952137</v>
      </c>
      <c r="N55" s="5">
        <v>-1807295003</v>
      </c>
      <c r="O55" s="5">
        <v>-5151216881</v>
      </c>
      <c r="P55" s="5">
        <v>-2654347000</v>
      </c>
      <c r="Q55" s="5">
        <v>-4681759242</v>
      </c>
      <c r="R55" s="5">
        <v>-3291676551</v>
      </c>
      <c r="S55" s="5">
        <v>-5447900960</v>
      </c>
      <c r="T55" s="5">
        <v>-5044509283</v>
      </c>
      <c r="U55" s="5">
        <v>-5160554245</v>
      </c>
      <c r="V55" s="5">
        <v>-4898253070</v>
      </c>
      <c r="W55" s="5">
        <v>-4476361202</v>
      </c>
      <c r="X55" s="5">
        <v>-4692313757</v>
      </c>
      <c r="Y55" s="5">
        <v>-3931908827</v>
      </c>
      <c r="Z55" s="5">
        <v>-2619314468</v>
      </c>
    </row>
    <row r="56" spans="2:26" ht="15.5" x14ac:dyDescent="0.35">
      <c r="C56" t="s">
        <v>83</v>
      </c>
      <c r="D56" s="5">
        <v>-19822603111</v>
      </c>
      <c r="E56" s="5">
        <v>-19004819970</v>
      </c>
      <c r="F56" s="5">
        <v>-22062354374</v>
      </c>
      <c r="G56" s="5">
        <v>-17719597389</v>
      </c>
      <c r="I56" s="5">
        <v>-72341623753</v>
      </c>
      <c r="J56" s="5">
        <v>-63291862990</v>
      </c>
      <c r="K56" s="5">
        <v>-55335091735</v>
      </c>
      <c r="L56" s="5">
        <v>-44831817899</v>
      </c>
      <c r="M56" s="5">
        <v>-32904653049</v>
      </c>
      <c r="N56" s="5">
        <v>-36540851615</v>
      </c>
      <c r="O56" s="5">
        <v>-39021215039</v>
      </c>
      <c r="P56" s="5">
        <v>-44088744126</v>
      </c>
      <c r="Q56" s="5">
        <v>-38544236786</v>
      </c>
      <c r="R56" s="5">
        <v>-40828112051</v>
      </c>
      <c r="S56" s="5">
        <v>-54289201917</v>
      </c>
      <c r="T56" s="5">
        <v>-56742175532</v>
      </c>
      <c r="U56" s="5">
        <v>-54171974971</v>
      </c>
      <c r="V56" s="5">
        <v>-42780463574</v>
      </c>
      <c r="W56" s="5">
        <v>-36259432820</v>
      </c>
      <c r="X56" s="5">
        <v>-27364303021</v>
      </c>
      <c r="Y56" s="5">
        <v>-15097866015</v>
      </c>
      <c r="Z56" s="5">
        <v>-11579505174</v>
      </c>
    </row>
    <row r="57" spans="2:26" ht="15.5" x14ac:dyDescent="0.35">
      <c r="C57" t="s">
        <v>86</v>
      </c>
      <c r="D57" s="5">
        <v>10777851563</v>
      </c>
      <c r="E57" s="5">
        <v>7370513522</v>
      </c>
      <c r="F57" s="5">
        <v>10801371825</v>
      </c>
      <c r="G57" s="5">
        <v>5979931998</v>
      </c>
      <c r="I57" s="5">
        <v>34296187689</v>
      </c>
      <c r="J57" s="5">
        <v>43471293696</v>
      </c>
      <c r="K57" s="5">
        <v>46133004265</v>
      </c>
      <c r="L57" s="5">
        <v>28905799317</v>
      </c>
      <c r="M57" s="5">
        <v>-4374565548</v>
      </c>
      <c r="N57" s="5">
        <v>-39809716272</v>
      </c>
      <c r="O57" s="5">
        <v>13368068312</v>
      </c>
      <c r="P57" s="5">
        <v>20750200125</v>
      </c>
      <c r="Q57" s="5">
        <v>11764772190</v>
      </c>
      <c r="R57" s="5">
        <v>-7805592413</v>
      </c>
      <c r="S57" s="5">
        <v>-23930605404</v>
      </c>
      <c r="T57" s="5">
        <v>19921629027</v>
      </c>
      <c r="U57" s="5">
        <v>36165431479</v>
      </c>
      <c r="V57" s="5">
        <v>33803356266</v>
      </c>
      <c r="W57" s="5">
        <v>23912746114</v>
      </c>
      <c r="X57" s="5">
        <v>13011288234</v>
      </c>
      <c r="Y57" s="5">
        <v>13323444470</v>
      </c>
      <c r="Z57" s="5">
        <v>8893187911</v>
      </c>
    </row>
    <row r="58" spans="2:26" ht="15.5" x14ac:dyDescent="0.35">
      <c r="C58" t="s">
        <v>87</v>
      </c>
      <c r="D58" s="5">
        <v>-2243359933</v>
      </c>
      <c r="E58" s="5">
        <v>-956460272</v>
      </c>
      <c r="F58" s="5">
        <v>-4041594810</v>
      </c>
      <c r="G58" s="5">
        <v>-491060081</v>
      </c>
      <c r="I58" s="5">
        <v>-4558678224</v>
      </c>
      <c r="J58" s="5">
        <v>-4926671508</v>
      </c>
      <c r="K58" s="5">
        <v>-5401212901</v>
      </c>
      <c r="L58" s="5">
        <v>-3244080379</v>
      </c>
      <c r="M58" s="5">
        <v>-5955520178</v>
      </c>
      <c r="N58" s="5">
        <v>-4171484881</v>
      </c>
      <c r="O58" s="5">
        <v>-6862791496</v>
      </c>
      <c r="P58" s="5">
        <v>-15897243995</v>
      </c>
      <c r="Q58" s="5">
        <v>56576437355</v>
      </c>
      <c r="R58" s="5">
        <v>-21309208932</v>
      </c>
      <c r="S58" s="5">
        <v>-27062934624</v>
      </c>
      <c r="T58" s="5">
        <v>-15480191709</v>
      </c>
      <c r="U58" s="5">
        <v>-32212494909</v>
      </c>
      <c r="V58" s="5">
        <v>-23998677304</v>
      </c>
      <c r="W58" s="5">
        <v>-13849274315</v>
      </c>
      <c r="X58" s="5">
        <v>-12357974166</v>
      </c>
      <c r="Y58" s="5">
        <v>-7607260954</v>
      </c>
      <c r="Z58" s="5">
        <v>-4568532784</v>
      </c>
    </row>
    <row r="59" spans="2:26" ht="15.5" x14ac:dyDescent="0.35">
      <c r="C59" t="s">
        <v>88</v>
      </c>
      <c r="D59" s="5">
        <v>1679202151</v>
      </c>
      <c r="F59" s="5">
        <v>-151865490</v>
      </c>
      <c r="G59" s="5">
        <v>546298954</v>
      </c>
      <c r="I59" s="5">
        <v>5261182253</v>
      </c>
      <c r="J59" s="5">
        <v>4696566836</v>
      </c>
      <c r="K59" s="5">
        <v>3360842885</v>
      </c>
      <c r="L59" s="5">
        <v>462643152</v>
      </c>
      <c r="M59" s="5">
        <v>1502985437</v>
      </c>
      <c r="N59" s="5">
        <v>2908687724</v>
      </c>
      <c r="O59" s="5">
        <v>1823445826</v>
      </c>
      <c r="P59" s="5">
        <v>-1251273269</v>
      </c>
      <c r="Q59" s="5">
        <v>-20125444324</v>
      </c>
      <c r="R59" s="5">
        <v>976189652</v>
      </c>
      <c r="S59" s="5">
        <v>3980159528</v>
      </c>
      <c r="T59" s="5">
        <v>19266548581</v>
      </c>
      <c r="U59" s="5">
        <v>107579026</v>
      </c>
      <c r="V59" s="5">
        <v>1156680635</v>
      </c>
      <c r="W59" s="5">
        <v>845579566</v>
      </c>
      <c r="X59" s="5">
        <v>140469868</v>
      </c>
      <c r="Y59" s="5">
        <v>109375001</v>
      </c>
      <c r="Z59" s="5">
        <v>275847222</v>
      </c>
    </row>
    <row r="60" spans="2:26" ht="15.5" x14ac:dyDescent="0.35">
      <c r="C60" t="s">
        <v>89</v>
      </c>
      <c r="D60" s="5">
        <v>172081191</v>
      </c>
      <c r="E60" s="5">
        <v>182203887</v>
      </c>
      <c r="F60" s="5">
        <v>121348956</v>
      </c>
      <c r="G60" s="5">
        <v>35977856</v>
      </c>
      <c r="I60" s="5">
        <v>406578651</v>
      </c>
      <c r="J60" s="5">
        <v>809224608</v>
      </c>
      <c r="K60" s="5">
        <v>695767652</v>
      </c>
      <c r="L60" s="5">
        <v>462156006</v>
      </c>
      <c r="M60" s="5">
        <v>8737577</v>
      </c>
      <c r="N60" s="5">
        <v>18634773</v>
      </c>
      <c r="O60" s="5">
        <v>27475484</v>
      </c>
      <c r="P60" s="5">
        <v>34262650</v>
      </c>
      <c r="Q60" s="5">
        <v>38298076</v>
      </c>
      <c r="R60" s="5">
        <v>165106043</v>
      </c>
      <c r="S60" s="5">
        <v>1374780015</v>
      </c>
      <c r="T60" s="5">
        <v>1290651293</v>
      </c>
      <c r="U60" s="5">
        <v>732020020</v>
      </c>
      <c r="V60" s="5">
        <v>400785189</v>
      </c>
      <c r="W60" s="5">
        <v>56401378</v>
      </c>
      <c r="X60" s="5">
        <v>70193197</v>
      </c>
      <c r="Y60" s="5">
        <v>40646796</v>
      </c>
      <c r="Z60" s="5">
        <v>42526264</v>
      </c>
    </row>
    <row r="61" spans="2:26" ht="15.5" x14ac:dyDescent="0.35">
      <c r="C61" t="s">
        <v>91</v>
      </c>
      <c r="O61" s="5">
        <v>1475701907</v>
      </c>
    </row>
    <row r="62" spans="2:26" ht="15.5" x14ac:dyDescent="0.35">
      <c r="C62" t="s">
        <v>92</v>
      </c>
      <c r="D62" s="5">
        <v>-709144</v>
      </c>
      <c r="E62" s="5">
        <v>-50246</v>
      </c>
      <c r="F62" s="5">
        <v>-9989396</v>
      </c>
      <c r="G62" s="5">
        <v>-32301</v>
      </c>
      <c r="I62" s="5">
        <v>-10469676</v>
      </c>
      <c r="J62" s="5">
        <v>-5780625</v>
      </c>
      <c r="O62" s="5">
        <v>-419416579</v>
      </c>
      <c r="P62" s="5">
        <v>-656001715</v>
      </c>
      <c r="Q62" s="5">
        <v>-705103560</v>
      </c>
      <c r="R62" s="5">
        <v>-152266439</v>
      </c>
      <c r="S62" s="5">
        <v>-679062249</v>
      </c>
      <c r="T62" s="5">
        <v>-285681165</v>
      </c>
      <c r="U62" s="5">
        <v>-51676159</v>
      </c>
    </row>
    <row r="63" spans="2:26" ht="15.5" x14ac:dyDescent="0.35">
      <c r="C63" t="s">
        <v>90</v>
      </c>
      <c r="F63" s="5">
        <v>-1760747</v>
      </c>
      <c r="I63" s="5">
        <v>-1760747</v>
      </c>
      <c r="J63" s="5">
        <v>-1397696</v>
      </c>
      <c r="K63" s="5">
        <v>-252056</v>
      </c>
      <c r="L63" s="5">
        <v>871547</v>
      </c>
      <c r="M63" s="5">
        <v>-743054</v>
      </c>
      <c r="N63" s="5">
        <v>-913674</v>
      </c>
      <c r="O63" s="5">
        <v>1559969</v>
      </c>
      <c r="P63" s="5">
        <v>-18349313</v>
      </c>
      <c r="Q63" s="5">
        <v>-11751930</v>
      </c>
      <c r="R63" s="5">
        <v>-720090</v>
      </c>
      <c r="S63" s="5">
        <v>9236873</v>
      </c>
      <c r="T63" s="5">
        <v>25802238</v>
      </c>
      <c r="U63" s="5">
        <v>3267333</v>
      </c>
      <c r="V63" s="5">
        <v>-110978291</v>
      </c>
      <c r="W63" s="5">
        <v>568223</v>
      </c>
      <c r="X63" s="5">
        <v>66397849</v>
      </c>
    </row>
    <row r="64" spans="2:26" ht="15.5" x14ac:dyDescent="0.35">
      <c r="C64" t="s">
        <v>27</v>
      </c>
      <c r="D64" s="5">
        <v>-2580106885</v>
      </c>
      <c r="E64" s="5">
        <v>-2439618391</v>
      </c>
      <c r="F64" s="5">
        <v>-2425259828</v>
      </c>
      <c r="G64" s="5">
        <v>-2204091791</v>
      </c>
      <c r="I64" s="5">
        <v>-9595717462</v>
      </c>
      <c r="J64" s="5">
        <v>-9657181512</v>
      </c>
      <c r="K64" s="5">
        <v>-8128748551</v>
      </c>
      <c r="L64" s="5">
        <v>-4263855058</v>
      </c>
      <c r="M64" s="5">
        <v>-6831888303</v>
      </c>
      <c r="N64" s="5">
        <v>-5722078470</v>
      </c>
      <c r="O64" s="5">
        <v>-10042974980</v>
      </c>
      <c r="P64" s="5">
        <v>-12794795621</v>
      </c>
      <c r="Q64" s="5">
        <v>-13979374180</v>
      </c>
      <c r="R64" s="5">
        <v>-21996121644</v>
      </c>
      <c r="S64" s="5">
        <v>-30090371950</v>
      </c>
      <c r="T64" s="5">
        <v>-35340253939</v>
      </c>
      <c r="U64" s="5">
        <v>-32742603844</v>
      </c>
      <c r="V64" s="5">
        <v>-24902705614</v>
      </c>
      <c r="W64" s="5">
        <v>-15705913369</v>
      </c>
      <c r="X64" s="5">
        <v>-11486654764</v>
      </c>
      <c r="Y64" s="5">
        <v>-7145824427</v>
      </c>
      <c r="Z64" s="5">
        <v>-4618849329</v>
      </c>
    </row>
    <row r="65" spans="3:26" ht="15.5" x14ac:dyDescent="0.35">
      <c r="C65" t="s">
        <v>85</v>
      </c>
      <c r="D65" s="5">
        <v>-1513827246</v>
      </c>
      <c r="E65" s="5">
        <v>1301004478</v>
      </c>
      <c r="F65" s="5">
        <v>-1574068305</v>
      </c>
      <c r="G65" s="5">
        <v>1130787201</v>
      </c>
      <c r="I65" s="5">
        <v>-618491243</v>
      </c>
      <c r="J65" s="5">
        <v>-768103119</v>
      </c>
      <c r="K65" s="5">
        <v>-1328822831</v>
      </c>
      <c r="L65" s="5">
        <v>94103974</v>
      </c>
      <c r="M65" s="5">
        <v>-634611835</v>
      </c>
      <c r="N65" s="5">
        <v>-1375815234</v>
      </c>
      <c r="O65" s="5">
        <v>271416877</v>
      </c>
      <c r="P65" s="5">
        <v>-1211086727</v>
      </c>
      <c r="Q65" s="5">
        <v>91359813273</v>
      </c>
      <c r="R65" s="5">
        <v>-301396454</v>
      </c>
      <c r="S65" s="5">
        <v>-1657676841</v>
      </c>
      <c r="T65" s="5">
        <v>-437258717</v>
      </c>
      <c r="U65" s="5">
        <v>-261081285</v>
      </c>
      <c r="V65" s="5">
        <v>-542459223</v>
      </c>
      <c r="W65" s="5">
        <v>954089887</v>
      </c>
      <c r="X65" s="5">
        <v>-1148380316</v>
      </c>
      <c r="Y65" s="5">
        <v>-611458324</v>
      </c>
      <c r="Z65" s="5">
        <v>-268056941</v>
      </c>
    </row>
    <row r="66" spans="3:26" ht="15.5" x14ac:dyDescent="0.35">
      <c r="C66" t="s">
        <v>94</v>
      </c>
      <c r="D66" s="5">
        <v>-2243359933</v>
      </c>
      <c r="E66" s="5">
        <v>-956460272</v>
      </c>
      <c r="F66" s="5">
        <v>-4041594810</v>
      </c>
      <c r="G66" s="5">
        <v>-491060081</v>
      </c>
      <c r="I66" s="5">
        <v>-4558678224</v>
      </c>
      <c r="J66" s="5">
        <v>-4926671508</v>
      </c>
      <c r="K66" s="5">
        <v>-5401212901</v>
      </c>
      <c r="L66" s="5">
        <v>-3244080379</v>
      </c>
      <c r="M66" s="5">
        <v>-5955520178</v>
      </c>
      <c r="N66" s="5">
        <v>-4171484881</v>
      </c>
      <c r="O66" s="5">
        <v>-6862791496</v>
      </c>
      <c r="P66" s="5">
        <v>-15897243995</v>
      </c>
      <c r="Q66" s="5">
        <v>56576437355</v>
      </c>
      <c r="R66" s="5">
        <v>-21309208932</v>
      </c>
      <c r="S66" s="5">
        <v>-27062934624</v>
      </c>
      <c r="T66" s="5">
        <v>-15480191709</v>
      </c>
      <c r="U66" s="5">
        <v>-32212494909</v>
      </c>
      <c r="V66" s="5">
        <v>-23998677304</v>
      </c>
      <c r="W66" s="5">
        <v>-13849274315</v>
      </c>
      <c r="X66" s="5">
        <v>-12357974166</v>
      </c>
      <c r="Y66" s="5">
        <v>-7607260954</v>
      </c>
      <c r="Z66" s="5">
        <v>-4568532784</v>
      </c>
    </row>
    <row r="67" spans="3:26" ht="15.5" x14ac:dyDescent="0.35">
      <c r="C67" t="s">
        <v>29</v>
      </c>
      <c r="D67" s="5">
        <v>8534491630</v>
      </c>
      <c r="E67" s="5">
        <v>6414053250</v>
      </c>
      <c r="F67" s="5">
        <v>6759777015</v>
      </c>
      <c r="G67" s="5">
        <v>5488871917</v>
      </c>
      <c r="I67" s="5">
        <v>29737509465</v>
      </c>
      <c r="J67" s="5">
        <v>38544622188</v>
      </c>
      <c r="K67" s="5">
        <v>40731791364</v>
      </c>
      <c r="L67" s="5">
        <v>25661718938</v>
      </c>
      <c r="M67" s="5">
        <v>-10330085726</v>
      </c>
      <c r="N67" s="5">
        <v>-43981201153</v>
      </c>
      <c r="O67" s="5">
        <v>6505276816</v>
      </c>
      <c r="P67" s="5">
        <v>4852956130</v>
      </c>
      <c r="Q67" s="5">
        <v>68341209545</v>
      </c>
      <c r="R67" s="5">
        <v>-29114801345</v>
      </c>
      <c r="S67" s="5">
        <v>-50993540028</v>
      </c>
      <c r="T67" s="5">
        <v>4441437318</v>
      </c>
      <c r="U67" s="5">
        <v>3952936570</v>
      </c>
      <c r="V67" s="5">
        <v>9804678962</v>
      </c>
      <c r="W67" s="5">
        <v>10063471799</v>
      </c>
      <c r="X67" s="5">
        <v>653314068</v>
      </c>
      <c r="Y67" s="5">
        <v>5716183516</v>
      </c>
      <c r="Z67" s="5">
        <v>4324655127</v>
      </c>
    </row>
    <row r="68" spans="3:26" ht="15.5" x14ac:dyDescent="0.35">
      <c r="C68" t="s">
        <v>28</v>
      </c>
      <c r="D68" s="5">
        <v>-1721615185</v>
      </c>
      <c r="E68" s="5">
        <v>-1502129903</v>
      </c>
      <c r="F68" s="5">
        <v>-2487000155</v>
      </c>
      <c r="G68" s="5">
        <v>-1207551822</v>
      </c>
      <c r="I68" s="5">
        <v>-7542166935</v>
      </c>
      <c r="J68" s="5">
        <v>-10276541543</v>
      </c>
      <c r="K68" s="5">
        <v>-8994164623</v>
      </c>
      <c r="L68" s="5">
        <v>-5723200750</v>
      </c>
      <c r="M68" s="5">
        <v>707409671</v>
      </c>
      <c r="N68" s="5">
        <v>10379720486</v>
      </c>
      <c r="O68" s="5">
        <v>-1986317081</v>
      </c>
      <c r="P68" s="5">
        <v>-1662231212</v>
      </c>
      <c r="Q68" s="5">
        <v>-17916532749</v>
      </c>
      <c r="R68" s="5">
        <v>4615867766</v>
      </c>
      <c r="S68" s="5">
        <v>11901800250</v>
      </c>
      <c r="T68" s="5">
        <v>-929011073</v>
      </c>
      <c r="U68" s="5">
        <v>-2182665430</v>
      </c>
      <c r="V68" s="5">
        <v>-3871713444</v>
      </c>
      <c r="W68" s="5">
        <v>-5592766824</v>
      </c>
      <c r="X68" s="5">
        <v>-782937643</v>
      </c>
      <c r="Y68" s="5">
        <v>-852309986</v>
      </c>
      <c r="Z68" s="5">
        <v>663444222</v>
      </c>
    </row>
    <row r="69" spans="3:26" ht="15.5" x14ac:dyDescent="0.35">
      <c r="C69" t="s">
        <v>95</v>
      </c>
      <c r="D69" s="5">
        <v>6812876445</v>
      </c>
      <c r="E69" s="5">
        <v>4911923347</v>
      </c>
      <c r="F69" s="5">
        <v>4272776860</v>
      </c>
      <c r="G69" s="5">
        <v>4281320095</v>
      </c>
      <c r="I69" s="5">
        <v>22195342530</v>
      </c>
      <c r="J69" s="5">
        <v>28268080645</v>
      </c>
      <c r="K69" s="5">
        <v>31737626741</v>
      </c>
      <c r="L69" s="5">
        <v>19938518188</v>
      </c>
      <c r="M69" s="5">
        <v>-9622676055</v>
      </c>
      <c r="N69" s="5">
        <v>-33601480667</v>
      </c>
      <c r="O69" s="5">
        <v>4518959735</v>
      </c>
      <c r="P69" s="5">
        <v>3190724918</v>
      </c>
      <c r="Q69" s="5">
        <v>50424676796</v>
      </c>
      <c r="R69" s="5">
        <v>-24498933579</v>
      </c>
      <c r="S69" s="5">
        <v>-39091739778</v>
      </c>
      <c r="T69" s="5">
        <v>3512426245</v>
      </c>
      <c r="U69" s="5">
        <v>1770271140</v>
      </c>
      <c r="V69" s="5">
        <v>5932965518</v>
      </c>
      <c r="W69" s="5">
        <v>4470704975</v>
      </c>
      <c r="X69" s="5">
        <v>-129623575</v>
      </c>
      <c r="Y69" s="5">
        <v>4863873530</v>
      </c>
      <c r="Z69" s="5">
        <v>4988099349</v>
      </c>
    </row>
    <row r="70" spans="3:26" ht="15.5" x14ac:dyDescent="0.35">
      <c r="C70" t="s">
        <v>96</v>
      </c>
      <c r="X70" s="5">
        <v>14310420</v>
      </c>
      <c r="Y70" s="5">
        <v>161939902</v>
      </c>
      <c r="Z70" s="5">
        <v>-296676453</v>
      </c>
    </row>
    <row r="71" spans="3:26" ht="15.5" x14ac:dyDescent="0.35">
      <c r="C71" t="s">
        <v>1131</v>
      </c>
    </row>
    <row r="72" spans="3:26" ht="15.5" x14ac:dyDescent="0.35">
      <c r="C72" t="s">
        <v>1132</v>
      </c>
    </row>
    <row r="73" spans="3:26" ht="15.5" x14ac:dyDescent="0.35">
      <c r="C73" t="s">
        <v>732</v>
      </c>
      <c r="X73" s="5">
        <v>401692234</v>
      </c>
    </row>
    <row r="74" spans="3:26" ht="15.5" x14ac:dyDescent="0.35">
      <c r="C74" t="s">
        <v>97</v>
      </c>
      <c r="D74" s="5">
        <v>6812876445</v>
      </c>
      <c r="E74" s="5">
        <v>4911923347</v>
      </c>
      <c r="F74" s="5">
        <v>4272776860</v>
      </c>
      <c r="G74" s="5">
        <v>4281320095</v>
      </c>
      <c r="I74" s="5">
        <v>22195342530</v>
      </c>
      <c r="J74" s="5">
        <v>28268080645</v>
      </c>
      <c r="K74" s="5">
        <v>31737626741</v>
      </c>
      <c r="L74" s="5">
        <v>19938518188</v>
      </c>
      <c r="M74" s="5">
        <v>-9622676055</v>
      </c>
      <c r="N74" s="5">
        <v>-33601480667</v>
      </c>
      <c r="O74" s="5">
        <v>4518959735</v>
      </c>
      <c r="P74" s="5">
        <v>3190724918</v>
      </c>
      <c r="Q74" s="5">
        <v>50424676796</v>
      </c>
      <c r="R74" s="5">
        <v>-24498933579</v>
      </c>
      <c r="S74" s="5">
        <v>-39091739778</v>
      </c>
      <c r="T74" s="5">
        <v>3512426245</v>
      </c>
      <c r="U74" s="5">
        <v>1770271140</v>
      </c>
      <c r="V74" s="5">
        <v>5932965518</v>
      </c>
      <c r="W74" s="5">
        <v>4470704975</v>
      </c>
      <c r="X74" s="5">
        <v>286379079</v>
      </c>
      <c r="Y74" s="5">
        <v>5025813432</v>
      </c>
      <c r="Z74" s="5">
        <v>4691422896</v>
      </c>
    </row>
    <row r="75" spans="3:26" ht="15.5" x14ac:dyDescent="0.35">
      <c r="C75" t="s">
        <v>98</v>
      </c>
      <c r="D75" s="5">
        <v>-18000000</v>
      </c>
      <c r="F75" s="5">
        <v>-629984678</v>
      </c>
      <c r="G75" s="5">
        <v>25000000</v>
      </c>
      <c r="I75" s="5">
        <v>-629984678</v>
      </c>
      <c r="J75" s="5">
        <v>-435988763</v>
      </c>
      <c r="K75" s="5">
        <v>-325859589</v>
      </c>
      <c r="L75" s="5">
        <v>99022459</v>
      </c>
      <c r="M75" s="5">
        <v>126257684</v>
      </c>
      <c r="N75" s="5">
        <v>-269599278</v>
      </c>
      <c r="O75" s="5">
        <v>-586076699</v>
      </c>
      <c r="P75" s="5">
        <v>-251913954</v>
      </c>
      <c r="Q75" s="5">
        <v>-1013429454</v>
      </c>
      <c r="R75" s="5">
        <v>-1091624855</v>
      </c>
      <c r="S75" s="5">
        <v>1242359006</v>
      </c>
    </row>
    <row r="76" spans="3:26" ht="15.5" x14ac:dyDescent="0.35">
      <c r="C76" t="s">
        <v>99</v>
      </c>
      <c r="D76" s="5">
        <v>6794876445</v>
      </c>
      <c r="E76" s="5">
        <v>4911923347</v>
      </c>
      <c r="F76" s="5">
        <v>3642792182</v>
      </c>
      <c r="G76" s="5">
        <v>4306320095</v>
      </c>
      <c r="I76" s="5">
        <v>21565357852</v>
      </c>
      <c r="J76" s="5">
        <v>27832091882</v>
      </c>
      <c r="K76" s="5">
        <v>31411767152</v>
      </c>
      <c r="L76" s="5">
        <v>20037540647</v>
      </c>
      <c r="M76" s="5">
        <v>-9496418371</v>
      </c>
      <c r="N76" s="5">
        <v>-33871079945</v>
      </c>
      <c r="O76" s="5">
        <v>3932883036</v>
      </c>
      <c r="P76" s="5">
        <v>2938810964</v>
      </c>
      <c r="Q76" s="5">
        <v>49411247342</v>
      </c>
      <c r="R76" s="5">
        <v>-25590558434</v>
      </c>
      <c r="S76" s="5">
        <v>-37849380772</v>
      </c>
      <c r="T76" s="5">
        <v>3512426245</v>
      </c>
      <c r="U76" s="5">
        <v>1770271140</v>
      </c>
      <c r="V76" s="5">
        <v>5932965518</v>
      </c>
      <c r="W76" s="5">
        <v>4470704975</v>
      </c>
    </row>
    <row r="77" spans="3:26" ht="15.5" x14ac:dyDescent="0.35">
      <c r="C77" t="s">
        <v>100</v>
      </c>
      <c r="D77" s="5">
        <v>6812876445</v>
      </c>
      <c r="E77" s="5">
        <v>4911923347</v>
      </c>
      <c r="F77" s="5">
        <v>4272776860</v>
      </c>
      <c r="G77" s="5">
        <v>4281320095</v>
      </c>
      <c r="I77" s="5">
        <v>22195342530</v>
      </c>
      <c r="J77" s="5">
        <v>28268080645</v>
      </c>
      <c r="K77" s="5">
        <v>31737626741</v>
      </c>
      <c r="L77" s="5">
        <v>19938518188</v>
      </c>
      <c r="M77" s="5">
        <v>-9622676055</v>
      </c>
      <c r="N77" s="5">
        <v>-33601480667</v>
      </c>
      <c r="O77" s="5">
        <v>4518959735</v>
      </c>
      <c r="P77" s="5">
        <v>3190724918</v>
      </c>
      <c r="Q77" s="5">
        <v>50424676796</v>
      </c>
      <c r="R77" s="5">
        <v>-24498933579</v>
      </c>
      <c r="S77" s="5">
        <v>-39091739778</v>
      </c>
      <c r="T77" s="5">
        <v>3512426245</v>
      </c>
      <c r="U77" s="5">
        <v>1770271140</v>
      </c>
      <c r="V77" s="5">
        <v>5932965518</v>
      </c>
      <c r="W77" s="5">
        <v>4470704975</v>
      </c>
      <c r="X77" s="5">
        <v>286379079</v>
      </c>
      <c r="Y77" s="5">
        <v>5025813432</v>
      </c>
      <c r="Z77" s="5">
        <v>4691422896</v>
      </c>
    </row>
    <row r="78" spans="3:26" ht="15.5" x14ac:dyDescent="0.35">
      <c r="C78" t="s">
        <v>8</v>
      </c>
      <c r="D78" s="5">
        <v>6786917918</v>
      </c>
      <c r="E78" s="5">
        <v>4909913914</v>
      </c>
      <c r="F78" s="5">
        <v>3647266735</v>
      </c>
      <c r="G78" s="5">
        <v>4305494780</v>
      </c>
      <c r="I78" s="5">
        <v>21562829507</v>
      </c>
      <c r="J78" s="5">
        <v>27822611783</v>
      </c>
      <c r="K78" s="5">
        <v>31396961920</v>
      </c>
      <c r="L78" s="5">
        <v>20023523209</v>
      </c>
      <c r="M78" s="5">
        <v>-9499283382</v>
      </c>
      <c r="N78" s="5">
        <v>-33818412723</v>
      </c>
      <c r="O78" s="5">
        <v>3313017409</v>
      </c>
      <c r="P78" s="5">
        <v>751043704</v>
      </c>
      <c r="Q78" s="5">
        <v>47369580074</v>
      </c>
      <c r="R78" s="5">
        <v>-26293226729</v>
      </c>
      <c r="S78" s="5">
        <v>-38727772044</v>
      </c>
      <c r="T78" s="5">
        <v>2432883289</v>
      </c>
      <c r="U78" s="5">
        <v>1553067948</v>
      </c>
      <c r="V78" s="5">
        <v>6133809139</v>
      </c>
      <c r="W78" s="5">
        <v>4315604152</v>
      </c>
    </row>
    <row r="79" spans="3:26" ht="15.5" x14ac:dyDescent="0.35">
      <c r="C79" t="s">
        <v>101</v>
      </c>
      <c r="D79" s="5">
        <v>7958527</v>
      </c>
      <c r="E79" s="5">
        <v>2009433</v>
      </c>
      <c r="F79" s="5">
        <v>-4474553</v>
      </c>
      <c r="G79" s="5">
        <v>825315</v>
      </c>
      <c r="I79" s="5">
        <v>2528345</v>
      </c>
      <c r="J79" s="5">
        <v>9480099</v>
      </c>
      <c r="K79" s="5">
        <v>14805232</v>
      </c>
      <c r="L79" s="5">
        <v>14017438</v>
      </c>
      <c r="M79" s="5">
        <v>2865011</v>
      </c>
      <c r="N79" s="5">
        <v>-52667222</v>
      </c>
      <c r="O79" s="5">
        <v>619865627</v>
      </c>
      <c r="P79" s="5">
        <v>2187767260</v>
      </c>
      <c r="Q79" s="5">
        <v>2041667268</v>
      </c>
      <c r="R79" s="5">
        <v>702668295</v>
      </c>
      <c r="S79" s="5">
        <v>878391272</v>
      </c>
      <c r="T79" s="5">
        <v>1079542956</v>
      </c>
      <c r="U79" s="5">
        <v>217203192</v>
      </c>
      <c r="V79" s="5">
        <v>-200843621</v>
      </c>
      <c r="W79" s="5">
        <v>155100823</v>
      </c>
    </row>
    <row r="80" spans="3:26" ht="15.5" x14ac:dyDescent="0.35">
      <c r="C80" t="s">
        <v>1133</v>
      </c>
    </row>
    <row r="81" spans="2:26" ht="15.5" x14ac:dyDescent="0.35">
      <c r="C81" t="s">
        <v>102</v>
      </c>
      <c r="D81" s="5">
        <v>6812876445</v>
      </c>
      <c r="E81" s="5">
        <v>4911923347</v>
      </c>
      <c r="F81" s="5">
        <v>4272776860</v>
      </c>
      <c r="G81" s="5">
        <v>4281320095</v>
      </c>
      <c r="I81" s="5">
        <v>22195342530</v>
      </c>
      <c r="J81" s="5">
        <v>28268080645</v>
      </c>
      <c r="K81" s="5">
        <v>31737626741</v>
      </c>
      <c r="L81" s="5">
        <v>19938518188</v>
      </c>
      <c r="M81" s="5">
        <v>-9622676055</v>
      </c>
      <c r="N81" s="5">
        <v>-33601480667</v>
      </c>
      <c r="O81" s="5">
        <v>4518959735</v>
      </c>
      <c r="P81" s="5">
        <v>3190724918</v>
      </c>
      <c r="Q81" s="5">
        <v>50424676796</v>
      </c>
      <c r="R81" s="5">
        <v>-24498933579</v>
      </c>
      <c r="S81" s="5">
        <v>-39091739778</v>
      </c>
      <c r="T81" s="5">
        <v>3512426245</v>
      </c>
      <c r="U81" s="5">
        <v>1770271140</v>
      </c>
      <c r="V81" s="5">
        <v>5932965518</v>
      </c>
      <c r="W81" s="5">
        <v>4470704975</v>
      </c>
      <c r="X81" s="5">
        <v>286379079</v>
      </c>
      <c r="Y81" s="5">
        <v>5025813432</v>
      </c>
      <c r="Z81" s="5">
        <v>4691422896</v>
      </c>
    </row>
    <row r="82" spans="2:26" ht="15.5" x14ac:dyDescent="0.35">
      <c r="C82" t="s">
        <v>103</v>
      </c>
      <c r="D82" s="5">
        <v>6794876445</v>
      </c>
      <c r="E82" s="5">
        <v>4911923347</v>
      </c>
      <c r="F82" s="5">
        <v>3642792182</v>
      </c>
      <c r="G82" s="5">
        <v>4306320095</v>
      </c>
      <c r="I82" s="5">
        <v>21565357852</v>
      </c>
      <c r="J82" s="5">
        <v>27832091882</v>
      </c>
      <c r="K82" s="5">
        <v>31411767152</v>
      </c>
      <c r="L82" s="5">
        <v>20037540647</v>
      </c>
      <c r="M82" s="5">
        <v>-9496418371</v>
      </c>
      <c r="N82" s="5">
        <v>-33871079945</v>
      </c>
      <c r="O82" s="5">
        <v>3932883036</v>
      </c>
      <c r="P82" s="5">
        <v>2938810964</v>
      </c>
      <c r="Q82" s="5">
        <v>49411247342</v>
      </c>
      <c r="R82" s="5">
        <v>-25590558434</v>
      </c>
      <c r="S82" s="5">
        <v>-37849380772</v>
      </c>
      <c r="T82" s="5">
        <v>3512426245</v>
      </c>
      <c r="U82" s="5">
        <v>1770271140</v>
      </c>
      <c r="V82" s="5">
        <v>5932965518</v>
      </c>
      <c r="W82" s="5">
        <v>4470704975</v>
      </c>
    </row>
    <row r="83" spans="2:26" ht="15.5" x14ac:dyDescent="0.35">
      <c r="C83" t="s">
        <v>104</v>
      </c>
      <c r="D83" s="5">
        <v>6794876445</v>
      </c>
      <c r="E83" s="5">
        <v>4911923347</v>
      </c>
      <c r="F83" s="5">
        <v>3642792182</v>
      </c>
      <c r="G83" s="5">
        <v>4306320095</v>
      </c>
      <c r="I83" s="5">
        <v>21565357852</v>
      </c>
      <c r="J83" s="5">
        <v>27832091882</v>
      </c>
      <c r="K83" s="5">
        <v>31411767152</v>
      </c>
      <c r="L83" s="5">
        <v>20037540647</v>
      </c>
      <c r="M83" s="5">
        <v>-9496418371</v>
      </c>
      <c r="N83" s="5">
        <v>-33871079945</v>
      </c>
      <c r="O83" s="5">
        <v>3932883036</v>
      </c>
      <c r="P83" s="5">
        <v>2938810964</v>
      </c>
      <c r="Q83" s="5">
        <v>49411247342</v>
      </c>
      <c r="R83" s="5">
        <v>-25590558434</v>
      </c>
      <c r="S83" s="5">
        <v>-37849380772</v>
      </c>
      <c r="T83" s="5">
        <v>3512426245</v>
      </c>
      <c r="U83" s="5">
        <v>1770271140</v>
      </c>
      <c r="V83" s="5">
        <v>5932965518</v>
      </c>
      <c r="W83" s="5">
        <v>4470704975</v>
      </c>
    </row>
    <row r="85" spans="2:26" ht="15.5" x14ac:dyDescent="0.35">
      <c r="B85" t="s">
        <v>105</v>
      </c>
      <c r="C85" t="s">
        <v>106</v>
      </c>
    </row>
    <row r="86" spans="2:26" ht="15.5" x14ac:dyDescent="0.35">
      <c r="C86" t="s">
        <v>107</v>
      </c>
    </row>
    <row r="87" spans="2:26" ht="15.5" x14ac:dyDescent="0.35">
      <c r="C87" t="s">
        <v>20</v>
      </c>
      <c r="D87" s="5">
        <v>17442788581</v>
      </c>
      <c r="E87" s="5">
        <v>22245955569</v>
      </c>
      <c r="F87" s="5">
        <v>32020109611</v>
      </c>
      <c r="G87" s="5">
        <v>15075340120</v>
      </c>
      <c r="I87" s="5">
        <v>32020109611</v>
      </c>
      <c r="J87" s="5">
        <v>18555860448</v>
      </c>
      <c r="K87" s="5">
        <v>31218235612</v>
      </c>
      <c r="L87" s="5">
        <v>31966211098</v>
      </c>
      <c r="M87" s="5">
        <v>3273153026</v>
      </c>
      <c r="N87" s="5">
        <v>1550765075</v>
      </c>
      <c r="O87" s="5">
        <v>4296025294</v>
      </c>
      <c r="P87" s="5">
        <v>4525022282</v>
      </c>
      <c r="Q87" s="5">
        <v>4829344712</v>
      </c>
      <c r="R87" s="5">
        <v>5348855231</v>
      </c>
      <c r="S87" s="5">
        <v>5905073036</v>
      </c>
      <c r="T87" s="5">
        <v>12536288011</v>
      </c>
      <c r="U87" s="5">
        <v>17583634864</v>
      </c>
      <c r="V87" s="5">
        <v>26754411536</v>
      </c>
      <c r="W87" s="5">
        <v>2822739892</v>
      </c>
      <c r="X87" s="5">
        <v>3419462616</v>
      </c>
      <c r="Y87" s="5">
        <v>4109988490</v>
      </c>
      <c r="Z87" s="5">
        <v>1791615219</v>
      </c>
    </row>
    <row r="88" spans="2:26" ht="15.5" x14ac:dyDescent="0.35">
      <c r="C88" t="s">
        <v>780</v>
      </c>
    </row>
    <row r="89" spans="2:26" ht="15.5" x14ac:dyDescent="0.35">
      <c r="C89" t="s">
        <v>109</v>
      </c>
      <c r="D89" s="5">
        <v>11444231364</v>
      </c>
      <c r="E89" s="5">
        <v>10580927354</v>
      </c>
      <c r="F89" s="5">
        <v>10592286257</v>
      </c>
      <c r="G89" s="5">
        <v>13522414800</v>
      </c>
      <c r="I89" s="5">
        <v>10592286257</v>
      </c>
      <c r="J89" s="5">
        <v>14292610539</v>
      </c>
      <c r="K89" s="5">
        <v>10944795138</v>
      </c>
      <c r="L89" s="5">
        <v>8475176985</v>
      </c>
      <c r="M89" s="5">
        <v>5673393639</v>
      </c>
      <c r="N89" s="5">
        <v>7214128895</v>
      </c>
      <c r="O89" s="5">
        <v>9177063857</v>
      </c>
      <c r="P89" s="5">
        <v>8544332780</v>
      </c>
      <c r="Q89" s="5">
        <v>9317195790</v>
      </c>
      <c r="R89" s="5">
        <v>16310801831</v>
      </c>
      <c r="S89" s="5">
        <v>22183265265</v>
      </c>
      <c r="T89" s="5">
        <v>49863479061</v>
      </c>
      <c r="U89" s="5">
        <v>42110914123</v>
      </c>
      <c r="V89" s="5">
        <v>16183131099</v>
      </c>
      <c r="W89" s="5">
        <v>18838177605</v>
      </c>
      <c r="X89" s="5">
        <v>9487030864</v>
      </c>
      <c r="Y89" s="5">
        <v>10815358161</v>
      </c>
      <c r="Z89" s="5">
        <v>10115901832</v>
      </c>
    </row>
    <row r="90" spans="2:26" ht="15.5" x14ac:dyDescent="0.35">
      <c r="C90" t="s">
        <v>111</v>
      </c>
      <c r="D90" s="5">
        <v>444000000</v>
      </c>
      <c r="E90" s="5">
        <v>444000000</v>
      </c>
      <c r="F90" s="5">
        <v>444000000</v>
      </c>
      <c r="G90" s="5">
        <v>261600000</v>
      </c>
      <c r="I90" s="5">
        <v>444000000</v>
      </c>
      <c r="J90" s="5">
        <v>261600000</v>
      </c>
      <c r="M90" s="5">
        <v>698384500</v>
      </c>
      <c r="N90" s="5">
        <v>838854500</v>
      </c>
      <c r="O90" s="5">
        <v>850694500</v>
      </c>
      <c r="P90" s="5">
        <v>455670200</v>
      </c>
      <c r="Q90" s="5">
        <v>1749941000</v>
      </c>
      <c r="R90" s="5">
        <v>1458461962</v>
      </c>
      <c r="S90" s="5">
        <v>2208044</v>
      </c>
      <c r="T90" s="5">
        <v>466899043</v>
      </c>
      <c r="U90" s="5">
        <v>569791184</v>
      </c>
      <c r="V90" s="5">
        <v>1088196657</v>
      </c>
      <c r="W90" s="5">
        <v>768046559</v>
      </c>
      <c r="X90" s="5">
        <v>93476020</v>
      </c>
      <c r="Y90" s="5">
        <v>18274150</v>
      </c>
      <c r="Z90" s="5">
        <v>21054840</v>
      </c>
    </row>
    <row r="91" spans="2:26" ht="15.5" x14ac:dyDescent="0.35">
      <c r="C91" t="s">
        <v>110</v>
      </c>
      <c r="D91" s="5">
        <v>1026445812</v>
      </c>
      <c r="E91" s="5">
        <v>1087284878</v>
      </c>
      <c r="F91" s="5">
        <v>1169764993</v>
      </c>
      <c r="G91" s="5">
        <v>1304799402</v>
      </c>
      <c r="I91" s="5">
        <v>1169764993</v>
      </c>
      <c r="J91" s="5">
        <v>1824988159</v>
      </c>
      <c r="K91" s="5">
        <v>2004241323</v>
      </c>
      <c r="L91" s="5">
        <v>2170539888</v>
      </c>
      <c r="M91" s="5">
        <v>2250927526</v>
      </c>
      <c r="N91" s="5">
        <v>3035298871</v>
      </c>
      <c r="O91" s="5">
        <v>2934564899</v>
      </c>
      <c r="P91" s="5">
        <v>2112023396</v>
      </c>
      <c r="Q91" s="5">
        <v>3243670435</v>
      </c>
      <c r="R91" s="5">
        <v>4756156963</v>
      </c>
      <c r="S91" s="5">
        <v>3859229648</v>
      </c>
      <c r="T91" s="5">
        <v>8477917718</v>
      </c>
      <c r="U91" s="5">
        <v>6020755926</v>
      </c>
      <c r="V91" s="5">
        <v>9000718031</v>
      </c>
      <c r="W91" s="5">
        <v>15120348489</v>
      </c>
      <c r="X91" s="5">
        <v>17537121590</v>
      </c>
      <c r="Y91" s="5">
        <v>4790266839</v>
      </c>
      <c r="Z91" s="5">
        <v>3389723349</v>
      </c>
    </row>
    <row r="92" spans="2:26" ht="15.5" x14ac:dyDescent="0.35">
      <c r="C92" t="s">
        <v>112</v>
      </c>
      <c r="D92" s="5">
        <v>11444231364</v>
      </c>
      <c r="E92" s="5">
        <v>10580927354</v>
      </c>
      <c r="F92" s="5">
        <v>10592286257</v>
      </c>
      <c r="G92" s="5">
        <v>13522414800</v>
      </c>
      <c r="I92" s="5">
        <v>10592286257</v>
      </c>
      <c r="J92" s="5">
        <v>14292610539</v>
      </c>
      <c r="K92" s="5">
        <v>10944795138</v>
      </c>
      <c r="L92" s="5">
        <v>8475176985</v>
      </c>
      <c r="M92" s="5">
        <v>5673393639</v>
      </c>
      <c r="N92" s="5">
        <v>7214128895</v>
      </c>
      <c r="O92" s="5">
        <v>9177063857</v>
      </c>
      <c r="P92" s="5">
        <v>8544332780</v>
      </c>
      <c r="Q92" s="5">
        <v>9317195790</v>
      </c>
      <c r="R92" s="5">
        <v>16310801831</v>
      </c>
      <c r="S92" s="5">
        <v>22183265265</v>
      </c>
      <c r="T92" s="5">
        <v>49863479061</v>
      </c>
      <c r="U92" s="5">
        <v>42110914123</v>
      </c>
      <c r="V92" s="5">
        <v>16183131099</v>
      </c>
      <c r="W92" s="5">
        <v>18838177605</v>
      </c>
      <c r="X92" s="5">
        <v>9487030864</v>
      </c>
      <c r="Y92" s="5">
        <v>10815358161</v>
      </c>
      <c r="Z92" s="5">
        <v>10115901832</v>
      </c>
    </row>
    <row r="93" spans="2:26" ht="15.5" x14ac:dyDescent="0.35">
      <c r="C93" t="s">
        <v>113</v>
      </c>
      <c r="D93" s="5">
        <v>713745751</v>
      </c>
      <c r="E93" s="5">
        <v>900028211</v>
      </c>
      <c r="F93" s="5">
        <v>1119723829</v>
      </c>
      <c r="G93" s="5">
        <v>979984320</v>
      </c>
      <c r="I93" s="5">
        <v>1119723829</v>
      </c>
      <c r="J93" s="5">
        <v>470194306</v>
      </c>
      <c r="K93" s="5">
        <v>513099002</v>
      </c>
      <c r="L93" s="5">
        <v>647088976</v>
      </c>
      <c r="M93" s="5">
        <v>445293206</v>
      </c>
      <c r="N93" s="5">
        <v>329335271</v>
      </c>
      <c r="O93" s="5">
        <v>850144351</v>
      </c>
      <c r="P93" s="5">
        <v>3094108380</v>
      </c>
      <c r="Q93" s="5">
        <v>1381851564</v>
      </c>
      <c r="R93" s="5">
        <v>7014800937</v>
      </c>
      <c r="S93" s="5">
        <v>4448676980</v>
      </c>
      <c r="T93" s="5">
        <v>3683668943</v>
      </c>
      <c r="U93" s="5">
        <v>3466057978</v>
      </c>
      <c r="V93" s="5">
        <v>1704127089</v>
      </c>
      <c r="W93" s="5">
        <v>2026485192</v>
      </c>
      <c r="X93" s="5">
        <v>3481225805</v>
      </c>
      <c r="Y93" s="5">
        <v>438224913</v>
      </c>
      <c r="Z93" s="5">
        <v>319801658</v>
      </c>
    </row>
    <row r="94" spans="2:26" ht="15.5" x14ac:dyDescent="0.35">
      <c r="C94" t="s">
        <v>115</v>
      </c>
      <c r="D94" s="5">
        <v>3793222843</v>
      </c>
      <c r="E94" s="5">
        <v>3968479644</v>
      </c>
      <c r="F94" s="5">
        <v>3507291603</v>
      </c>
      <c r="G94" s="5">
        <v>3531146490</v>
      </c>
      <c r="I94" s="5">
        <v>3507291603</v>
      </c>
      <c r="J94" s="5">
        <v>4168180720</v>
      </c>
      <c r="K94" s="5">
        <v>2956998277</v>
      </c>
      <c r="L94" s="5">
        <v>2753175255</v>
      </c>
      <c r="M94" s="5">
        <v>1691721328</v>
      </c>
      <c r="N94" s="5">
        <v>1230323907</v>
      </c>
      <c r="O94" s="5">
        <v>1068700703</v>
      </c>
      <c r="P94" s="5">
        <v>1431211141</v>
      </c>
      <c r="Q94" s="5">
        <v>1045400804</v>
      </c>
      <c r="R94" s="5">
        <v>1290097106</v>
      </c>
      <c r="S94" s="5">
        <v>1291963997</v>
      </c>
      <c r="T94" s="5">
        <v>1353833384</v>
      </c>
      <c r="U94" s="5">
        <v>2037249582</v>
      </c>
      <c r="V94" s="5">
        <v>1016664059</v>
      </c>
      <c r="W94" s="5">
        <v>943497848</v>
      </c>
      <c r="X94" s="5">
        <v>996273029</v>
      </c>
      <c r="Y94" s="5">
        <v>733642525</v>
      </c>
      <c r="Z94" s="5">
        <v>453693927</v>
      </c>
    </row>
    <row r="95" spans="2:26" ht="15.5" x14ac:dyDescent="0.35">
      <c r="C95" t="s">
        <v>118</v>
      </c>
      <c r="D95" s="5">
        <v>1694399667</v>
      </c>
      <c r="E95" s="5">
        <v>1682899667</v>
      </c>
      <c r="F95" s="5">
        <v>2758833667</v>
      </c>
      <c r="G95" s="5">
        <v>2744958667</v>
      </c>
      <c r="I95" s="5">
        <v>2758833667</v>
      </c>
      <c r="J95" s="5">
        <v>2722634217</v>
      </c>
      <c r="K95" s="5">
        <v>1783420717</v>
      </c>
      <c r="L95" s="5">
        <v>19118111450</v>
      </c>
      <c r="M95" s="5">
        <v>20545980721</v>
      </c>
      <c r="N95" s="5">
        <v>53456817728</v>
      </c>
      <c r="O95" s="5">
        <v>54212521915</v>
      </c>
      <c r="P95" s="5">
        <v>29504262429</v>
      </c>
      <c r="Q95" s="5">
        <v>8003685290</v>
      </c>
      <c r="R95" s="5">
        <v>6097035503</v>
      </c>
      <c r="S95" s="5">
        <v>35306992262</v>
      </c>
      <c r="T95" s="5">
        <v>7142090935</v>
      </c>
      <c r="U95" s="5">
        <v>6139483220</v>
      </c>
      <c r="V95" s="5">
        <v>4337238564</v>
      </c>
      <c r="W95" s="5">
        <v>10049755727</v>
      </c>
      <c r="Y95" s="5">
        <v>4104898129</v>
      </c>
      <c r="Z95" s="5">
        <v>3747425141</v>
      </c>
    </row>
    <row r="96" spans="2:26" ht="15.5" x14ac:dyDescent="0.35">
      <c r="C96" t="s">
        <v>85</v>
      </c>
      <c r="D96" s="5">
        <v>4885877402</v>
      </c>
      <c r="E96" s="5">
        <v>4885877402</v>
      </c>
      <c r="F96" s="5">
        <v>4885877402</v>
      </c>
      <c r="G96" s="5">
        <v>4885877402</v>
      </c>
      <c r="I96" s="5">
        <v>4885877402</v>
      </c>
      <c r="J96" s="5">
        <v>4885877402</v>
      </c>
      <c r="K96" s="5">
        <v>4873155023</v>
      </c>
      <c r="L96" s="5">
        <v>4873155023</v>
      </c>
      <c r="M96" s="5">
        <v>4873155023</v>
      </c>
      <c r="N96" s="5">
        <v>4873155023</v>
      </c>
      <c r="O96" s="5">
        <v>4873155023</v>
      </c>
      <c r="P96" s="5">
        <v>-349757711</v>
      </c>
      <c r="Q96" s="5">
        <v>-349757711</v>
      </c>
      <c r="R96" s="5">
        <v>-349757711</v>
      </c>
      <c r="S96" s="5">
        <v>-349757711</v>
      </c>
      <c r="T96" s="5">
        <v>-349757711</v>
      </c>
      <c r="U96" s="5">
        <v>-4842172</v>
      </c>
      <c r="V96" s="5">
        <v>927979125</v>
      </c>
      <c r="W96" s="5">
        <v>927979125</v>
      </c>
      <c r="X96" s="5">
        <v>927979125</v>
      </c>
      <c r="Y96" s="5">
        <v>-451866859</v>
      </c>
      <c r="Z96" s="5">
        <v>-451866859</v>
      </c>
    </row>
    <row r="97" spans="3:26" ht="15.5" x14ac:dyDescent="0.35">
      <c r="C97" t="s">
        <v>116</v>
      </c>
      <c r="D97" s="5">
        <v>44028568151</v>
      </c>
      <c r="E97" s="5">
        <v>48602988275</v>
      </c>
      <c r="F97" s="5">
        <v>55898003974</v>
      </c>
      <c r="G97" s="5">
        <v>50432022465</v>
      </c>
      <c r="I97" s="5">
        <v>55898003974</v>
      </c>
      <c r="J97" s="5">
        <v>53554940233</v>
      </c>
      <c r="K97" s="5">
        <v>103549455692</v>
      </c>
      <c r="L97" s="5">
        <v>45931247539</v>
      </c>
      <c r="M97" s="5">
        <v>12590158246</v>
      </c>
      <c r="N97" s="5">
        <v>11358991009</v>
      </c>
      <c r="O97" s="5">
        <v>20607998968</v>
      </c>
      <c r="P97" s="5">
        <v>22696768887</v>
      </c>
      <c r="Q97" s="5">
        <v>22665390442</v>
      </c>
      <c r="R97" s="5">
        <v>46623259177</v>
      </c>
      <c r="S97" s="5">
        <v>42145522652</v>
      </c>
      <c r="T97" s="5">
        <v>77048155759</v>
      </c>
      <c r="U97" s="5">
        <v>73603480808</v>
      </c>
      <c r="V97" s="5">
        <v>54105207129</v>
      </c>
      <c r="W97" s="5">
        <v>41654519477</v>
      </c>
      <c r="X97" s="5">
        <v>39907964658</v>
      </c>
      <c r="Y97" s="5">
        <v>21534315301</v>
      </c>
      <c r="Z97" s="5">
        <v>16176576584</v>
      </c>
    </row>
    <row r="98" spans="3:26" ht="15.5" x14ac:dyDescent="0.35">
      <c r="C98" t="s">
        <v>117</v>
      </c>
    </row>
    <row r="99" spans="3:26" ht="15.5" x14ac:dyDescent="0.35">
      <c r="C99" t="s">
        <v>119</v>
      </c>
      <c r="D99" s="5">
        <v>671868587</v>
      </c>
      <c r="E99" s="5">
        <v>625865777</v>
      </c>
      <c r="F99" s="5">
        <v>538998351</v>
      </c>
      <c r="G99" s="5">
        <v>1228241808</v>
      </c>
      <c r="I99" s="5">
        <v>538998351</v>
      </c>
      <c r="J99" s="5">
        <v>1037130840</v>
      </c>
      <c r="K99" s="5">
        <v>1200467791</v>
      </c>
      <c r="L99" s="5">
        <v>1337707558</v>
      </c>
      <c r="M99" s="5">
        <v>1245765012</v>
      </c>
      <c r="N99" s="5">
        <v>664893777</v>
      </c>
      <c r="O99" s="5">
        <v>428423873</v>
      </c>
      <c r="P99" s="5">
        <v>113309717</v>
      </c>
      <c r="Q99" s="5">
        <v>72865368</v>
      </c>
      <c r="R99" s="5">
        <v>3172665025</v>
      </c>
      <c r="S99" s="5">
        <v>37232755</v>
      </c>
      <c r="T99" s="5">
        <v>42787490</v>
      </c>
      <c r="U99" s="5">
        <v>963768753</v>
      </c>
      <c r="V99" s="5">
        <v>1145049419</v>
      </c>
      <c r="W99" s="5">
        <v>1343876654</v>
      </c>
      <c r="X99" s="5">
        <v>1900309978</v>
      </c>
      <c r="Y99" s="5">
        <v>188383596</v>
      </c>
      <c r="Z99" s="5">
        <v>28547430</v>
      </c>
    </row>
    <row r="100" spans="3:26" ht="15.5" x14ac:dyDescent="0.35">
      <c r="C100" t="s">
        <v>121</v>
      </c>
      <c r="D100" s="5">
        <v>281801736145</v>
      </c>
      <c r="E100" s="5">
        <v>285859999013</v>
      </c>
      <c r="F100" s="5">
        <v>283485264096</v>
      </c>
      <c r="G100" s="5">
        <v>253834474531</v>
      </c>
      <c r="I100" s="5">
        <v>283485264096</v>
      </c>
      <c r="J100" s="5">
        <v>232774969127</v>
      </c>
      <c r="K100" s="5">
        <v>212695882380</v>
      </c>
      <c r="L100" s="5">
        <v>166196775242</v>
      </c>
      <c r="M100" s="5">
        <v>137263004813</v>
      </c>
      <c r="N100" s="5">
        <v>139878236250</v>
      </c>
      <c r="O100" s="5">
        <v>174620443964</v>
      </c>
      <c r="P100" s="5">
        <v>191002342947</v>
      </c>
      <c r="Q100" s="5">
        <v>139027813962</v>
      </c>
      <c r="R100" s="5">
        <v>74868917088</v>
      </c>
      <c r="S100" s="5">
        <v>186708278742</v>
      </c>
      <c r="T100" s="5">
        <v>268703457427</v>
      </c>
      <c r="U100" s="5">
        <v>336482725971</v>
      </c>
      <c r="V100" s="5">
        <v>251450526898</v>
      </c>
      <c r="W100" s="5">
        <v>172660813385</v>
      </c>
      <c r="X100" s="5">
        <v>161199093162</v>
      </c>
      <c r="Y100" s="5">
        <v>105286786385</v>
      </c>
      <c r="Z100" s="5">
        <v>83440011976</v>
      </c>
    </row>
    <row r="101" spans="3:26" ht="15.5" x14ac:dyDescent="0.35">
      <c r="C101" t="s">
        <v>122</v>
      </c>
      <c r="U101" s="5">
        <v>75774711</v>
      </c>
      <c r="V101" s="5">
        <v>75774711</v>
      </c>
      <c r="W101" s="5">
        <v>75774711</v>
      </c>
      <c r="X101" s="5">
        <v>75774711</v>
      </c>
      <c r="Y101" s="5">
        <v>175581301</v>
      </c>
      <c r="Z101" s="5">
        <v>159200000</v>
      </c>
    </row>
    <row r="102" spans="3:26" ht="15.5" x14ac:dyDescent="0.35">
      <c r="C102" t="s">
        <v>123</v>
      </c>
      <c r="D102" s="5">
        <v>16092141789</v>
      </c>
      <c r="E102" s="5">
        <v>16419598162</v>
      </c>
      <c r="F102" s="5">
        <v>16840613500</v>
      </c>
      <c r="I102" s="5">
        <v>16840613500</v>
      </c>
      <c r="Y102" s="5">
        <v>275025000</v>
      </c>
    </row>
    <row r="103" spans="3:26" ht="15.5" x14ac:dyDescent="0.35">
      <c r="C103" t="s">
        <v>120</v>
      </c>
      <c r="D103" s="5">
        <v>41472990309</v>
      </c>
      <c r="E103" s="5">
        <v>41473699453</v>
      </c>
      <c r="F103" s="5">
        <v>41473749699</v>
      </c>
      <c r="G103" s="5">
        <v>41483739095</v>
      </c>
      <c r="I103" s="5">
        <v>41473749699</v>
      </c>
      <c r="J103" s="5">
        <v>41484219375</v>
      </c>
      <c r="K103" s="5">
        <v>990000000</v>
      </c>
      <c r="L103" s="5">
        <v>990000000</v>
      </c>
      <c r="M103" s="5">
        <v>990000000</v>
      </c>
      <c r="N103" s="5">
        <v>990000000</v>
      </c>
      <c r="O103" s="5">
        <v>990000000</v>
      </c>
      <c r="P103" s="5">
        <v>1409416579</v>
      </c>
      <c r="Q103" s="5">
        <v>2065418294</v>
      </c>
      <c r="R103" s="5">
        <v>2770521854</v>
      </c>
      <c r="S103" s="5">
        <v>2922788293</v>
      </c>
      <c r="T103" s="5">
        <v>2611850542</v>
      </c>
      <c r="U103" s="5">
        <v>2897531713</v>
      </c>
    </row>
    <row r="104" spans="3:26" ht="15.5" x14ac:dyDescent="0.35">
      <c r="C104" t="s">
        <v>126</v>
      </c>
      <c r="D104" s="5">
        <v>365259960380</v>
      </c>
      <c r="E104" s="5">
        <v>370773863786</v>
      </c>
      <c r="F104" s="5">
        <v>358582254105</v>
      </c>
      <c r="G104" s="5">
        <v>343228309262</v>
      </c>
      <c r="I104" s="5">
        <v>358582254105</v>
      </c>
      <c r="J104" s="5">
        <v>324329432141</v>
      </c>
      <c r="K104" s="5">
        <v>248269463334</v>
      </c>
      <c r="L104" s="5">
        <v>245681770218</v>
      </c>
      <c r="M104" s="5">
        <v>209884047633</v>
      </c>
      <c r="N104" s="5">
        <v>209525913481</v>
      </c>
      <c r="O104" s="5">
        <v>248994630221</v>
      </c>
      <c r="P104" s="5">
        <v>308707361646</v>
      </c>
      <c r="Q104" s="5">
        <v>277338084226</v>
      </c>
      <c r="R104" s="5">
        <v>258333998560</v>
      </c>
      <c r="S104" s="5">
        <v>316681297997</v>
      </c>
      <c r="T104" s="5">
        <v>400259950041</v>
      </c>
      <c r="U104" s="5">
        <v>441906351873</v>
      </c>
      <c r="V104" s="5">
        <v>331955468292</v>
      </c>
      <c r="W104" s="5">
        <v>221099815254</v>
      </c>
      <c r="X104" s="5">
        <v>190472047475</v>
      </c>
      <c r="Y104" s="5">
        <v>133904000539</v>
      </c>
      <c r="Z104" s="5">
        <v>116253769713</v>
      </c>
    </row>
    <row r="105" spans="3:26" ht="15.5" x14ac:dyDescent="0.35">
      <c r="C105" t="s">
        <v>127</v>
      </c>
      <c r="D105" s="5">
        <v>409288528531</v>
      </c>
      <c r="E105" s="5">
        <v>419376852061</v>
      </c>
      <c r="F105" s="5">
        <v>414480258079</v>
      </c>
      <c r="G105" s="5">
        <v>393660331727</v>
      </c>
      <c r="I105" s="5">
        <v>414480258079</v>
      </c>
      <c r="J105" s="5">
        <v>377884372374</v>
      </c>
      <c r="K105" s="5">
        <v>351818919026</v>
      </c>
      <c r="L105" s="5">
        <v>291613017757</v>
      </c>
      <c r="M105" s="5">
        <v>222474205879</v>
      </c>
      <c r="N105" s="5">
        <v>220884904490</v>
      </c>
      <c r="O105" s="5">
        <v>269602629189</v>
      </c>
      <c r="P105" s="5">
        <v>331404130533</v>
      </c>
      <c r="Q105" s="5">
        <v>300003474668</v>
      </c>
      <c r="R105" s="5">
        <v>304957257737</v>
      </c>
      <c r="S105" s="5">
        <v>358826820649</v>
      </c>
      <c r="T105" s="5">
        <v>477308105800</v>
      </c>
      <c r="U105" s="5">
        <v>515509832681</v>
      </c>
      <c r="V105" s="5">
        <v>386060675421</v>
      </c>
      <c r="W105" s="5">
        <v>262754334731</v>
      </c>
      <c r="X105" s="5">
        <v>230380012133</v>
      </c>
      <c r="Y105" s="5">
        <v>155438315840</v>
      </c>
      <c r="Z105" s="5">
        <v>132430346297</v>
      </c>
    </row>
    <row r="106" spans="3:26" ht="15.5" x14ac:dyDescent="0.35">
      <c r="C106" t="s">
        <v>128</v>
      </c>
    </row>
    <row r="107" spans="3:26" ht="15.5" x14ac:dyDescent="0.35">
      <c r="C107" t="s">
        <v>129</v>
      </c>
    </row>
    <row r="108" spans="3:26" ht="15.5" x14ac:dyDescent="0.35">
      <c r="C108" t="s">
        <v>130</v>
      </c>
      <c r="D108" s="5">
        <v>55529595035</v>
      </c>
      <c r="E108" s="5">
        <v>59525118370</v>
      </c>
      <c r="F108" s="5">
        <v>55850606104</v>
      </c>
      <c r="G108" s="5">
        <v>45972373988</v>
      </c>
      <c r="I108" s="5">
        <v>55850606104</v>
      </c>
      <c r="J108" s="5">
        <v>42689078015</v>
      </c>
      <c r="K108" s="5">
        <v>35656490790</v>
      </c>
      <c r="L108" s="5">
        <v>29889169581</v>
      </c>
      <c r="M108" s="5">
        <v>29778574564</v>
      </c>
      <c r="N108" s="5">
        <v>30824345288</v>
      </c>
      <c r="O108" s="5">
        <v>39953268587</v>
      </c>
      <c r="P108" s="5">
        <v>56398943588</v>
      </c>
      <c r="Q108" s="5">
        <v>53152285722</v>
      </c>
      <c r="R108" s="5">
        <v>138281620188</v>
      </c>
      <c r="S108" s="5">
        <v>164670613402</v>
      </c>
      <c r="T108" s="5">
        <v>69097621618</v>
      </c>
      <c r="U108" s="5">
        <v>69385386862</v>
      </c>
      <c r="V108" s="5">
        <v>46399601975</v>
      </c>
      <c r="W108" s="5">
        <v>103094703054</v>
      </c>
      <c r="X108" s="5">
        <v>75589457724</v>
      </c>
      <c r="Y108" s="5">
        <v>42052749695</v>
      </c>
      <c r="Z108" s="5">
        <v>40082310845</v>
      </c>
    </row>
    <row r="109" spans="3:26" ht="15.5" x14ac:dyDescent="0.35">
      <c r="C109" t="s">
        <v>134</v>
      </c>
      <c r="D109" s="5">
        <v>2343001279</v>
      </c>
      <c r="E109" s="5">
        <v>2883527405</v>
      </c>
      <c r="F109" s="5">
        <v>1131796520</v>
      </c>
      <c r="G109" s="5">
        <v>1117786328</v>
      </c>
      <c r="I109" s="5">
        <v>1131796520</v>
      </c>
      <c r="L109" s="5">
        <v>2934146319</v>
      </c>
      <c r="M109" s="5">
        <v>2775264582</v>
      </c>
      <c r="N109" s="5">
        <v>4868061367</v>
      </c>
      <c r="O109" s="5">
        <v>4877456394</v>
      </c>
      <c r="P109" s="5">
        <v>4690028744</v>
      </c>
      <c r="Q109" s="5">
        <v>4920797925</v>
      </c>
      <c r="U109" s="5">
        <v>4500000000</v>
      </c>
      <c r="W109" s="5">
        <v>28420750524</v>
      </c>
      <c r="X109" s="5">
        <v>24455550395</v>
      </c>
      <c r="Y109" s="5">
        <v>23365259617</v>
      </c>
      <c r="Z109" s="5">
        <v>24673518794</v>
      </c>
    </row>
    <row r="110" spans="3:26" ht="15.5" x14ac:dyDescent="0.35">
      <c r="C110" t="s">
        <v>131</v>
      </c>
    </row>
    <row r="111" spans="3:26" ht="15.5" x14ac:dyDescent="0.35">
      <c r="C111" t="s">
        <v>132</v>
      </c>
      <c r="D111" s="5">
        <v>1470445812</v>
      </c>
      <c r="E111" s="5">
        <v>1531284878</v>
      </c>
      <c r="F111" s="5">
        <v>1613764993</v>
      </c>
      <c r="G111" s="5">
        <v>1566399402</v>
      </c>
      <c r="I111" s="5">
        <v>1613764993</v>
      </c>
      <c r="J111" s="5">
        <v>2086588159</v>
      </c>
      <c r="K111" s="5">
        <v>2004241323</v>
      </c>
      <c r="L111" s="5">
        <v>2170539888</v>
      </c>
      <c r="M111" s="5">
        <v>2949312026</v>
      </c>
      <c r="N111" s="5">
        <v>3874153371</v>
      </c>
      <c r="O111" s="5">
        <v>3785259399</v>
      </c>
      <c r="P111" s="5">
        <v>2567693596</v>
      </c>
      <c r="Q111" s="5">
        <v>4993611435</v>
      </c>
      <c r="R111" s="5">
        <v>6214618925</v>
      </c>
      <c r="S111" s="5">
        <v>3861437692</v>
      </c>
      <c r="T111" s="5">
        <v>8944816761</v>
      </c>
      <c r="U111" s="5">
        <v>6590547110</v>
      </c>
      <c r="V111" s="5">
        <v>10088914688</v>
      </c>
      <c r="W111" s="5">
        <v>15888395048</v>
      </c>
      <c r="X111" s="5">
        <v>17630597610</v>
      </c>
      <c r="Y111" s="5">
        <v>4808540989</v>
      </c>
      <c r="Z111" s="5">
        <v>3410778189</v>
      </c>
    </row>
    <row r="112" spans="3:26" ht="15.5" x14ac:dyDescent="0.35">
      <c r="C112" t="s">
        <v>133</v>
      </c>
      <c r="D112" s="5">
        <v>23771802</v>
      </c>
      <c r="E112" s="5">
        <v>5961250</v>
      </c>
      <c r="F112" s="5">
        <v>112560422</v>
      </c>
      <c r="I112" s="5">
        <v>112560422</v>
      </c>
      <c r="K112" s="5">
        <v>1892122272</v>
      </c>
      <c r="L112" s="5">
        <v>1225382419</v>
      </c>
      <c r="M112" s="5">
        <v>1038026724</v>
      </c>
      <c r="N112" s="5">
        <v>1312408785</v>
      </c>
      <c r="O112" s="5">
        <v>73070979</v>
      </c>
      <c r="P112" s="5">
        <v>10677776737</v>
      </c>
      <c r="Q112" s="5">
        <v>9885120154</v>
      </c>
      <c r="R112" s="5">
        <v>1222532729</v>
      </c>
      <c r="S112" s="5">
        <v>1437865575</v>
      </c>
      <c r="T112" s="5">
        <v>2105383817</v>
      </c>
      <c r="U112" s="5">
        <v>4778657386</v>
      </c>
      <c r="V112" s="5">
        <v>1776842196</v>
      </c>
      <c r="W112" s="5">
        <v>2326254664</v>
      </c>
      <c r="X112" s="5">
        <v>778244090</v>
      </c>
      <c r="Y112" s="5">
        <v>252689106</v>
      </c>
      <c r="Z112" s="5">
        <v>365028508</v>
      </c>
    </row>
    <row r="113" spans="3:26" ht="15.5" x14ac:dyDescent="0.35">
      <c r="C113" t="s">
        <v>136</v>
      </c>
      <c r="D113" s="5">
        <v>1137543067</v>
      </c>
      <c r="E113" s="5">
        <v>1885547846</v>
      </c>
      <c r="F113" s="5">
        <v>1476134350</v>
      </c>
      <c r="G113" s="5">
        <v>689350851</v>
      </c>
      <c r="I113" s="5">
        <v>1476134350</v>
      </c>
      <c r="J113" s="5">
        <v>1309507354</v>
      </c>
      <c r="K113" s="5">
        <v>1994338436</v>
      </c>
      <c r="L113" s="5">
        <v>3115747342</v>
      </c>
      <c r="M113" s="5">
        <v>1117036128</v>
      </c>
      <c r="N113" s="5">
        <v>981793377</v>
      </c>
      <c r="O113" s="5">
        <v>1186178657</v>
      </c>
      <c r="P113" s="5">
        <v>1073611630</v>
      </c>
      <c r="Q113" s="5">
        <v>676967356</v>
      </c>
      <c r="R113" s="5">
        <v>818863174</v>
      </c>
      <c r="S113" s="5">
        <v>503645166</v>
      </c>
      <c r="T113" s="5">
        <v>672721792</v>
      </c>
      <c r="U113" s="5">
        <v>527224897</v>
      </c>
      <c r="V113" s="5">
        <v>1122056580</v>
      </c>
      <c r="W113" s="5">
        <v>888070109</v>
      </c>
      <c r="X113" s="5">
        <v>721810294</v>
      </c>
      <c r="Y113" s="5">
        <v>280131992</v>
      </c>
      <c r="Z113" s="5">
        <v>497655796</v>
      </c>
    </row>
    <row r="114" spans="3:26" ht="15.5" x14ac:dyDescent="0.35">
      <c r="C114" t="s">
        <v>137</v>
      </c>
      <c r="D114" s="5">
        <v>1191977308</v>
      </c>
      <c r="E114" s="5">
        <v>1621420912</v>
      </c>
      <c r="F114" s="5">
        <v>2601769648</v>
      </c>
      <c r="G114" s="5">
        <v>1923180154</v>
      </c>
      <c r="I114" s="5">
        <v>2601769648</v>
      </c>
      <c r="J114" s="5">
        <v>2066140627</v>
      </c>
      <c r="K114" s="5">
        <v>2429985244</v>
      </c>
      <c r="L114" s="5">
        <v>3048844523</v>
      </c>
      <c r="M114" s="5">
        <v>3542498370</v>
      </c>
      <c r="N114" s="5">
        <v>3935569244</v>
      </c>
      <c r="O114" s="5">
        <v>3240017569</v>
      </c>
      <c r="P114" s="5">
        <v>4072790478</v>
      </c>
      <c r="Q114" s="5">
        <v>7955211487</v>
      </c>
      <c r="R114" s="5">
        <v>7803117749</v>
      </c>
      <c r="S114" s="5">
        <v>9688161532</v>
      </c>
      <c r="T114" s="5">
        <v>10766357865</v>
      </c>
      <c r="U114" s="5">
        <v>8440819686</v>
      </c>
      <c r="V114" s="5">
        <v>6132451591</v>
      </c>
      <c r="W114" s="5">
        <v>3342397652</v>
      </c>
      <c r="X114" s="5">
        <v>1728391461</v>
      </c>
      <c r="Y114" s="5">
        <v>1338455806</v>
      </c>
      <c r="Z114" s="5">
        <v>1057755503</v>
      </c>
    </row>
    <row r="115" spans="3:26" ht="15.5" x14ac:dyDescent="0.35">
      <c r="C115" t="s">
        <v>789</v>
      </c>
      <c r="X115" s="5">
        <v>1271657835</v>
      </c>
    </row>
    <row r="116" spans="3:26" ht="15.5" x14ac:dyDescent="0.35">
      <c r="C116" t="s">
        <v>139</v>
      </c>
    </row>
    <row r="117" spans="3:26" ht="15.5" x14ac:dyDescent="0.35">
      <c r="C117" t="s">
        <v>140</v>
      </c>
      <c r="D117" s="5">
        <v>36390753090</v>
      </c>
      <c r="E117" s="5">
        <v>39812473616</v>
      </c>
      <c r="F117" s="5">
        <v>38656536308</v>
      </c>
      <c r="G117" s="5">
        <v>33412272029</v>
      </c>
      <c r="I117" s="5">
        <v>38656536308</v>
      </c>
      <c r="J117" s="5">
        <v>35185094163</v>
      </c>
      <c r="K117" s="5">
        <v>35886937788</v>
      </c>
      <c r="L117" s="5">
        <v>41032747001</v>
      </c>
      <c r="M117" s="5">
        <v>44354391504</v>
      </c>
      <c r="N117" s="5">
        <v>43829166792</v>
      </c>
      <c r="O117" s="5">
        <v>42909813129</v>
      </c>
      <c r="P117" s="5">
        <v>68269257865</v>
      </c>
      <c r="Q117" s="5">
        <v>21233333332</v>
      </c>
      <c r="R117" s="5">
        <v>6866648168</v>
      </c>
      <c r="S117" s="5">
        <v>20466667181</v>
      </c>
      <c r="T117" s="5">
        <v>55748166680</v>
      </c>
      <c r="U117" s="5">
        <v>95702564990</v>
      </c>
      <c r="V117" s="5">
        <v>74377090720</v>
      </c>
      <c r="W117" s="5">
        <v>52754919860</v>
      </c>
      <c r="X117" s="5">
        <v>51458695711</v>
      </c>
      <c r="Y117" s="5">
        <v>28845416683</v>
      </c>
      <c r="Z117" s="5">
        <v>11508991880</v>
      </c>
    </row>
    <row r="118" spans="3:26" ht="15.5" x14ac:dyDescent="0.35">
      <c r="C118" t="s">
        <v>141</v>
      </c>
      <c r="Q118" s="5">
        <v>760455347</v>
      </c>
      <c r="R118" s="5">
        <v>2588474797</v>
      </c>
      <c r="S118" s="5">
        <v>2488407433</v>
      </c>
      <c r="T118" s="5">
        <v>560077604</v>
      </c>
    </row>
    <row r="119" spans="3:26" ht="15.5" x14ac:dyDescent="0.35">
      <c r="C119" t="s">
        <v>650</v>
      </c>
      <c r="R119" s="5">
        <v>98683736107</v>
      </c>
      <c r="S119" s="5">
        <v>121303333331</v>
      </c>
    </row>
    <row r="120" spans="3:26" ht="15.5" x14ac:dyDescent="0.35">
      <c r="C120" t="s">
        <v>145</v>
      </c>
      <c r="D120" s="5">
        <v>47113732940</v>
      </c>
      <c r="E120" s="5">
        <v>48473809007</v>
      </c>
      <c r="F120" s="5">
        <v>45360043472</v>
      </c>
      <c r="G120" s="5">
        <v>37992585063</v>
      </c>
      <c r="I120" s="5">
        <v>45360043472</v>
      </c>
      <c r="J120" s="5">
        <v>32099286102</v>
      </c>
      <c r="K120" s="5">
        <v>24662217098</v>
      </c>
      <c r="L120" s="5">
        <v>16018562339</v>
      </c>
      <c r="M120" s="5">
        <v>16903477810</v>
      </c>
      <c r="N120" s="5">
        <v>14754570845</v>
      </c>
      <c r="O120" s="5">
        <v>24641512892</v>
      </c>
      <c r="P120" s="5">
        <v>29639497261</v>
      </c>
      <c r="Q120" s="5">
        <v>20545497874</v>
      </c>
      <c r="R120" s="5">
        <v>118830343318</v>
      </c>
      <c r="S120" s="5">
        <v>145392632881</v>
      </c>
      <c r="T120" s="5">
        <v>43189668836</v>
      </c>
      <c r="U120" s="5">
        <v>41528283955</v>
      </c>
      <c r="V120" s="5">
        <v>24322717583</v>
      </c>
      <c r="W120" s="5">
        <v>49097682131</v>
      </c>
      <c r="X120" s="5">
        <v>23464184205</v>
      </c>
      <c r="Y120" s="5">
        <v>10267805035</v>
      </c>
      <c r="Z120" s="5">
        <v>8785932403</v>
      </c>
    </row>
    <row r="121" spans="3:26" ht="15.5" x14ac:dyDescent="0.35">
      <c r="C121" t="s">
        <v>146</v>
      </c>
      <c r="D121" s="5">
        <v>90788745353</v>
      </c>
      <c r="E121" s="5">
        <v>94913093079</v>
      </c>
      <c r="F121" s="5">
        <v>98602934710</v>
      </c>
      <c r="G121" s="5">
        <v>91304032656</v>
      </c>
      <c r="I121" s="5">
        <v>98602934710</v>
      </c>
      <c r="J121" s="5">
        <v>87970606032</v>
      </c>
      <c r="K121" s="5">
        <v>88021802877</v>
      </c>
      <c r="L121" s="5">
        <v>64993989969</v>
      </c>
      <c r="M121" s="5">
        <v>84195028864</v>
      </c>
      <c r="N121" s="5">
        <v>72063538380</v>
      </c>
      <c r="O121" s="5">
        <v>77781259835</v>
      </c>
      <c r="P121" s="5">
        <v>122082741775</v>
      </c>
      <c r="Q121" s="5">
        <v>94446558217</v>
      </c>
      <c r="R121" s="5">
        <v>63682254162</v>
      </c>
      <c r="S121" s="5">
        <v>65572284501</v>
      </c>
      <c r="T121" s="5">
        <v>246152180664</v>
      </c>
      <c r="U121" s="5">
        <v>288992526347</v>
      </c>
      <c r="V121" s="5">
        <v>254792725440</v>
      </c>
      <c r="W121" s="5">
        <v>80724330189</v>
      </c>
      <c r="X121" s="5">
        <v>80330957896</v>
      </c>
      <c r="Y121" s="5">
        <v>39735277889</v>
      </c>
      <c r="Z121" s="5">
        <v>22625818501</v>
      </c>
    </row>
    <row r="122" spans="3:26" ht="15.5" x14ac:dyDescent="0.35">
      <c r="C122" t="s">
        <v>147</v>
      </c>
      <c r="D122" s="5">
        <v>90788745353</v>
      </c>
      <c r="E122" s="5">
        <v>94913093079</v>
      </c>
      <c r="F122" s="5">
        <v>98602934710</v>
      </c>
      <c r="G122" s="5">
        <v>91304032656</v>
      </c>
      <c r="I122" s="5">
        <v>98602934710</v>
      </c>
      <c r="J122" s="5">
        <v>87970606032</v>
      </c>
      <c r="K122" s="5">
        <v>88021802877</v>
      </c>
      <c r="L122" s="5">
        <v>64993989969</v>
      </c>
      <c r="M122" s="5">
        <v>84195028864</v>
      </c>
      <c r="N122" s="5">
        <v>72063538380</v>
      </c>
      <c r="O122" s="5">
        <v>77781259835</v>
      </c>
      <c r="P122" s="5">
        <v>122082741775</v>
      </c>
      <c r="Q122" s="5">
        <v>94446558217</v>
      </c>
      <c r="R122" s="5">
        <v>63682254162</v>
      </c>
      <c r="S122" s="5">
        <v>65572284501</v>
      </c>
      <c r="T122" s="5">
        <v>246152180664</v>
      </c>
      <c r="U122" s="5">
        <v>288992526347</v>
      </c>
      <c r="V122" s="5">
        <v>254792725440</v>
      </c>
      <c r="W122" s="5">
        <v>80724330189</v>
      </c>
      <c r="X122" s="5">
        <v>80330957896</v>
      </c>
      <c r="Y122" s="5">
        <v>39735277889</v>
      </c>
      <c r="Z122" s="5">
        <v>22625818501</v>
      </c>
    </row>
    <row r="123" spans="3:26" ht="15.5" x14ac:dyDescent="0.35">
      <c r="C123" t="s">
        <v>148</v>
      </c>
      <c r="M123" s="5">
        <v>19231166667</v>
      </c>
      <c r="N123" s="5">
        <v>1166667</v>
      </c>
      <c r="O123" s="5">
        <v>10200000</v>
      </c>
      <c r="P123" s="5">
        <v>4883157906</v>
      </c>
      <c r="Q123" s="5">
        <v>28240055213</v>
      </c>
      <c r="R123" s="5">
        <v>40859698428</v>
      </c>
      <c r="S123" s="5">
        <v>25344015898</v>
      </c>
      <c r="T123" s="5">
        <v>2813425697</v>
      </c>
      <c r="U123" s="5">
        <v>12086236544</v>
      </c>
      <c r="V123" s="5">
        <v>4618683046</v>
      </c>
      <c r="W123" s="5">
        <v>6832062811</v>
      </c>
      <c r="Y123" s="5">
        <v>446003150</v>
      </c>
    </row>
    <row r="124" spans="3:26" ht="15.5" x14ac:dyDescent="0.35">
      <c r="C124" t="s">
        <v>152</v>
      </c>
    </row>
    <row r="125" spans="3:26" ht="15.5" x14ac:dyDescent="0.35">
      <c r="C125" t="s">
        <v>153</v>
      </c>
      <c r="D125" s="5">
        <v>62239834648</v>
      </c>
      <c r="E125" s="5">
        <v>66478379357</v>
      </c>
      <c r="F125" s="5">
        <v>70352881816</v>
      </c>
      <c r="G125" s="5">
        <v>63571896366</v>
      </c>
      <c r="I125" s="5">
        <v>70352881816</v>
      </c>
      <c r="J125" s="5">
        <v>62181395629</v>
      </c>
      <c r="K125" s="5">
        <v>67826662438</v>
      </c>
      <c r="L125" s="5">
        <v>50466994173</v>
      </c>
      <c r="M125" s="5">
        <v>53217862626</v>
      </c>
      <c r="N125" s="5">
        <v>58907481591</v>
      </c>
      <c r="O125" s="5">
        <v>54239447977</v>
      </c>
      <c r="P125" s="5">
        <v>95334005078</v>
      </c>
      <c r="Q125" s="5">
        <v>44965467179</v>
      </c>
      <c r="R125" s="5">
        <v>16405899936</v>
      </c>
      <c r="S125" s="5">
        <v>32096192782</v>
      </c>
      <c r="T125" s="5">
        <v>72382414046</v>
      </c>
      <c r="U125" s="5">
        <v>107326700682</v>
      </c>
      <c r="V125" s="5">
        <v>83633380519</v>
      </c>
      <c r="W125" s="5">
        <v>58791618123</v>
      </c>
      <c r="X125" s="5">
        <v>70968948267</v>
      </c>
      <c r="Y125" s="5">
        <v>33221523603</v>
      </c>
      <c r="Z125" s="5">
        <v>17957241174</v>
      </c>
    </row>
    <row r="126" spans="3:26" ht="15.5" x14ac:dyDescent="0.35">
      <c r="C126" t="s">
        <v>150</v>
      </c>
      <c r="D126" s="5">
        <v>24927841327</v>
      </c>
      <c r="E126" s="5">
        <v>24564024178</v>
      </c>
      <c r="F126" s="5">
        <v>24403828146</v>
      </c>
      <c r="G126" s="5">
        <v>25317561026</v>
      </c>
      <c r="I126" s="5">
        <v>24403828146</v>
      </c>
      <c r="J126" s="5">
        <v>22851202366</v>
      </c>
      <c r="K126" s="5">
        <v>17564920723</v>
      </c>
      <c r="L126" s="5">
        <v>12188817103</v>
      </c>
      <c r="M126" s="5">
        <v>9207271635</v>
      </c>
      <c r="N126" s="5">
        <v>9813655232</v>
      </c>
      <c r="O126" s="5">
        <v>20063095215</v>
      </c>
      <c r="P126" s="5">
        <v>18202103174</v>
      </c>
      <c r="Q126" s="5">
        <v>17337551175</v>
      </c>
      <c r="R126" s="5">
        <v>3444220015</v>
      </c>
      <c r="S126" s="5">
        <v>5545480987</v>
      </c>
      <c r="T126" s="5">
        <v>17341710080</v>
      </c>
      <c r="U126" s="5">
        <v>17397514870</v>
      </c>
      <c r="V126" s="5">
        <v>15330399434</v>
      </c>
      <c r="W126" s="5">
        <v>11790540696</v>
      </c>
      <c r="X126" s="5">
        <v>6767677925</v>
      </c>
      <c r="Y126" s="5">
        <v>4333514461</v>
      </c>
      <c r="Z126" s="5">
        <v>3391540572</v>
      </c>
    </row>
    <row r="127" spans="3:26" ht="15.5" x14ac:dyDescent="0.35">
      <c r="C127" t="s">
        <v>151</v>
      </c>
      <c r="T127" s="5">
        <v>149520986844</v>
      </c>
      <c r="U127" s="5">
        <v>148243618428</v>
      </c>
      <c r="V127" s="5">
        <v>146966250013</v>
      </c>
    </row>
    <row r="128" spans="3:26" ht="15.5" x14ac:dyDescent="0.35">
      <c r="C128" t="s">
        <v>1134</v>
      </c>
    </row>
    <row r="129" spans="2:26" ht="15.5" x14ac:dyDescent="0.35">
      <c r="C129" t="s">
        <v>154</v>
      </c>
      <c r="D129" s="5">
        <v>146318340388</v>
      </c>
      <c r="E129" s="5">
        <v>154438211449</v>
      </c>
      <c r="F129" s="5">
        <v>154453540814</v>
      </c>
      <c r="G129" s="5">
        <v>137276406644</v>
      </c>
      <c r="I129" s="5">
        <v>154453540814</v>
      </c>
      <c r="J129" s="5">
        <v>130659684047</v>
      </c>
      <c r="K129" s="5">
        <v>123678293667</v>
      </c>
      <c r="L129" s="5">
        <v>94883159550</v>
      </c>
      <c r="M129" s="5">
        <v>113973603428</v>
      </c>
      <c r="N129" s="5">
        <v>102887883668</v>
      </c>
      <c r="O129" s="5">
        <v>117734528422</v>
      </c>
      <c r="P129" s="5">
        <v>178481685363</v>
      </c>
      <c r="Q129" s="5">
        <v>147598843939</v>
      </c>
      <c r="R129" s="5">
        <v>201963874350</v>
      </c>
      <c r="S129" s="5">
        <v>230242897903</v>
      </c>
      <c r="T129" s="5">
        <v>315249802282</v>
      </c>
      <c r="U129" s="5">
        <v>358377913209</v>
      </c>
      <c r="V129" s="5">
        <v>301192327415</v>
      </c>
      <c r="W129" s="5">
        <v>183819033243</v>
      </c>
      <c r="X129" s="5">
        <v>155920415620</v>
      </c>
      <c r="Y129" s="5">
        <v>81788027584</v>
      </c>
      <c r="Z129" s="5">
        <v>62708129346</v>
      </c>
    </row>
    <row r="130" spans="2:26" ht="15.5" x14ac:dyDescent="0.35">
      <c r="C130" t="s">
        <v>155</v>
      </c>
    </row>
    <row r="131" spans="2:26" ht="15.5" x14ac:dyDescent="0.35">
      <c r="C131" t="s">
        <v>156</v>
      </c>
      <c r="D131" s="5">
        <v>146055481900</v>
      </c>
      <c r="E131" s="5">
        <v>146055481900</v>
      </c>
      <c r="F131" s="5">
        <v>146055481900</v>
      </c>
      <c r="G131" s="5">
        <v>146055481900</v>
      </c>
      <c r="I131" s="5">
        <v>146055481900</v>
      </c>
      <c r="J131" s="5">
        <v>146055481900</v>
      </c>
      <c r="K131" s="5">
        <v>146055481900</v>
      </c>
      <c r="L131" s="5">
        <v>146055481900</v>
      </c>
      <c r="M131" s="5">
        <v>88641126500</v>
      </c>
      <c r="N131" s="5">
        <v>88641126500</v>
      </c>
      <c r="O131" s="5">
        <v>88641126500</v>
      </c>
      <c r="P131" s="5">
        <v>88641126500</v>
      </c>
      <c r="Q131" s="5">
        <v>88641126500</v>
      </c>
      <c r="R131" s="5">
        <v>88641126500</v>
      </c>
      <c r="S131" s="5">
        <v>88641115600</v>
      </c>
      <c r="T131" s="5">
        <v>86141115600</v>
      </c>
      <c r="U131" s="5">
        <v>85654054000</v>
      </c>
      <c r="V131" s="5">
        <v>42827027000</v>
      </c>
      <c r="W131" s="5">
        <v>42827000000</v>
      </c>
      <c r="X131" s="5">
        <v>42827000000</v>
      </c>
      <c r="Y131" s="5">
        <v>42827000000</v>
      </c>
      <c r="Z131" s="5">
        <v>42827000000</v>
      </c>
    </row>
    <row r="132" spans="2:26" ht="15.5" x14ac:dyDescent="0.35">
      <c r="C132" t="s">
        <v>157</v>
      </c>
      <c r="D132" s="5">
        <v>58300853001</v>
      </c>
      <c r="E132" s="5">
        <v>58300853001</v>
      </c>
      <c r="F132" s="5">
        <v>58300853001</v>
      </c>
      <c r="G132" s="5">
        <v>58300853001</v>
      </c>
      <c r="I132" s="5">
        <v>58300853001</v>
      </c>
      <c r="J132" s="5">
        <v>58300853001</v>
      </c>
      <c r="K132" s="5">
        <v>58300853001</v>
      </c>
      <c r="L132" s="5">
        <v>58300853001</v>
      </c>
      <c r="M132" s="5">
        <v>47523493292</v>
      </c>
      <c r="N132" s="5">
        <v>47523493292</v>
      </c>
      <c r="O132" s="5">
        <v>47523493292</v>
      </c>
      <c r="P132" s="5">
        <v>47523493292</v>
      </c>
      <c r="Q132" s="5">
        <v>47523493292</v>
      </c>
      <c r="R132" s="5">
        <v>47523493292</v>
      </c>
      <c r="S132" s="5">
        <v>47523485117</v>
      </c>
      <c r="T132" s="5">
        <v>45648485117</v>
      </c>
      <c r="U132" s="5">
        <v>45283188917</v>
      </c>
      <c r="V132" s="5">
        <v>16543201614</v>
      </c>
      <c r="W132" s="5">
        <v>16543147614</v>
      </c>
      <c r="X132" s="5">
        <v>16543147614</v>
      </c>
      <c r="Y132" s="5">
        <v>16543147614</v>
      </c>
      <c r="Z132" s="5">
        <v>16543147614</v>
      </c>
    </row>
    <row r="133" spans="2:26" ht="15.5" x14ac:dyDescent="0.35">
      <c r="C133" t="s">
        <v>158</v>
      </c>
      <c r="D133" s="5">
        <v>53398030371</v>
      </c>
      <c r="E133" s="5">
        <v>55374441367</v>
      </c>
      <c r="F133" s="5">
        <v>50464527453</v>
      </c>
      <c r="G133" s="5">
        <v>46817260718</v>
      </c>
      <c r="I133" s="5">
        <v>50464527453</v>
      </c>
      <c r="J133" s="5">
        <v>37665026860</v>
      </c>
      <c r="K133" s="5">
        <v>18605743991</v>
      </c>
      <c r="L133" s="5">
        <v>-12791217929</v>
      </c>
      <c r="M133" s="5">
        <v>-32814741138</v>
      </c>
      <c r="N133" s="5">
        <v>-23315457756</v>
      </c>
      <c r="O133" s="5">
        <v>10502954967</v>
      </c>
      <c r="P133" s="5">
        <v>7189937558</v>
      </c>
      <c r="Q133" s="5">
        <v>8859890377</v>
      </c>
      <c r="R133" s="5">
        <v>-38509689697</v>
      </c>
      <c r="S133" s="5">
        <v>-12216462968</v>
      </c>
      <c r="T133" s="5">
        <v>26511309076</v>
      </c>
      <c r="U133" s="5">
        <v>24078425787</v>
      </c>
      <c r="V133" s="5">
        <v>22525357839</v>
      </c>
      <c r="W133" s="5">
        <v>16391548700</v>
      </c>
      <c r="X133" s="5">
        <v>12075944548</v>
      </c>
      <c r="Y133" s="5">
        <v>12794728155</v>
      </c>
      <c r="Z133" s="5">
        <v>8706826023</v>
      </c>
    </row>
    <row r="134" spans="2:26" ht="15.5" x14ac:dyDescent="0.35">
      <c r="C134" t="s">
        <v>159</v>
      </c>
      <c r="D134" s="5">
        <v>1000000000</v>
      </c>
      <c r="E134" s="5">
        <v>1000000000</v>
      </c>
      <c r="F134" s="5">
        <v>1000000000</v>
      </c>
      <c r="G134" s="5">
        <v>1000000000</v>
      </c>
      <c r="I134" s="5">
        <v>1000000000</v>
      </c>
      <c r="J134" s="5">
        <v>1000000000</v>
      </c>
      <c r="K134" s="5">
        <v>405000000</v>
      </c>
      <c r="L134" s="5">
        <v>405000000</v>
      </c>
      <c r="M134" s="5">
        <v>405000000</v>
      </c>
      <c r="N134" s="5">
        <v>405000000</v>
      </c>
      <c r="O134" s="5">
        <v>405000000</v>
      </c>
      <c r="P134" s="5">
        <v>405000000</v>
      </c>
      <c r="Q134" s="5">
        <v>305000000</v>
      </c>
      <c r="R134" s="5">
        <v>305000000</v>
      </c>
      <c r="S134" s="5">
        <v>305000000</v>
      </c>
      <c r="T134" s="5">
        <v>305000000</v>
      </c>
      <c r="U134" s="5">
        <v>305000000</v>
      </c>
    </row>
    <row r="135" spans="2:26" ht="15.5" x14ac:dyDescent="0.35">
      <c r="C135" t="s">
        <v>160</v>
      </c>
      <c r="D135" s="5">
        <v>52398030371</v>
      </c>
      <c r="E135" s="5">
        <v>54374441367</v>
      </c>
      <c r="F135" s="5">
        <v>49464527453</v>
      </c>
      <c r="G135" s="5">
        <v>45817260718</v>
      </c>
      <c r="I135" s="5">
        <v>49464527453</v>
      </c>
      <c r="J135" s="5">
        <v>36665026860</v>
      </c>
      <c r="K135" s="5">
        <v>18200743991</v>
      </c>
      <c r="L135" s="5">
        <v>-13196217929</v>
      </c>
      <c r="M135" s="5">
        <v>-33219741138</v>
      </c>
      <c r="N135" s="5">
        <v>-23720457756</v>
      </c>
      <c r="O135" s="5">
        <v>10097954967</v>
      </c>
      <c r="P135" s="5">
        <v>6784937558</v>
      </c>
      <c r="Q135" s="5">
        <v>8554890377</v>
      </c>
      <c r="R135" s="5">
        <v>-38814689697</v>
      </c>
      <c r="S135" s="5">
        <v>-12521462968</v>
      </c>
      <c r="T135" s="5">
        <v>26206309076</v>
      </c>
      <c r="U135" s="5">
        <v>23773425787</v>
      </c>
    </row>
    <row r="136" spans="2:26" ht="15.5" x14ac:dyDescent="0.35">
      <c r="C136" t="s">
        <v>161</v>
      </c>
      <c r="D136" s="5">
        <v>53398030371</v>
      </c>
      <c r="E136" s="5">
        <v>55374441367</v>
      </c>
      <c r="F136" s="5">
        <v>50464527453</v>
      </c>
      <c r="G136" s="5">
        <v>46817260718</v>
      </c>
      <c r="I136" s="5">
        <v>50464527453</v>
      </c>
      <c r="J136" s="5">
        <v>37665026860</v>
      </c>
      <c r="K136" s="5">
        <v>18605743991</v>
      </c>
      <c r="L136" s="5">
        <v>-12791217929</v>
      </c>
      <c r="M136" s="5">
        <v>-32814741138</v>
      </c>
      <c r="N136" s="5">
        <v>-23315457756</v>
      </c>
      <c r="O136" s="5">
        <v>10502954967</v>
      </c>
      <c r="P136" s="5">
        <v>7189937558</v>
      </c>
      <c r="Q136" s="5">
        <v>8859890377</v>
      </c>
      <c r="R136" s="5">
        <v>-38509689697</v>
      </c>
      <c r="S136" s="5">
        <v>-12216462968</v>
      </c>
      <c r="T136" s="5">
        <v>26511309076</v>
      </c>
      <c r="U136" s="5">
        <v>24078425787</v>
      </c>
      <c r="V136" s="5">
        <v>22525357839</v>
      </c>
      <c r="W136" s="5">
        <v>16391548700</v>
      </c>
      <c r="X136" s="5">
        <v>12075944548</v>
      </c>
      <c r="Y136" s="5">
        <v>12794728155</v>
      </c>
      <c r="Z136" s="5">
        <v>8706826023</v>
      </c>
    </row>
    <row r="137" spans="2:26" ht="15.5" x14ac:dyDescent="0.35">
      <c r="C137" t="s">
        <v>162</v>
      </c>
      <c r="D137" s="5">
        <v>329945469</v>
      </c>
      <c r="E137" s="5">
        <v>321986942</v>
      </c>
      <c r="F137" s="5">
        <v>319977509</v>
      </c>
      <c r="G137" s="5">
        <v>324452062</v>
      </c>
      <c r="I137" s="5">
        <v>319977509</v>
      </c>
      <c r="J137" s="5">
        <v>317449164</v>
      </c>
      <c r="K137" s="5">
        <v>305391444</v>
      </c>
      <c r="L137" s="5">
        <v>291586212</v>
      </c>
      <c r="M137" s="5">
        <v>277568774</v>
      </c>
      <c r="N137" s="5">
        <v>274703763</v>
      </c>
      <c r="O137" s="5">
        <v>327370985</v>
      </c>
      <c r="P137" s="5">
        <v>9917645531</v>
      </c>
      <c r="Q137" s="5">
        <v>7729878271</v>
      </c>
      <c r="R137" s="5">
        <v>5688211003</v>
      </c>
      <c r="S137" s="5">
        <v>4985542708</v>
      </c>
      <c r="T137" s="5">
        <v>4107151436</v>
      </c>
      <c r="U137" s="5">
        <v>2121092940</v>
      </c>
      <c r="V137" s="5">
        <v>2044782428</v>
      </c>
      <c r="W137" s="5">
        <v>2245626049</v>
      </c>
      <c r="X137" s="5">
        <v>2085525226</v>
      </c>
      <c r="Y137" s="5">
        <v>1937279346</v>
      </c>
      <c r="Z137" s="5">
        <v>2097110173</v>
      </c>
    </row>
    <row r="138" spans="2:26" ht="15.5" x14ac:dyDescent="0.35">
      <c r="C138" t="s">
        <v>10</v>
      </c>
      <c r="D138" s="5">
        <v>262970188143</v>
      </c>
      <c r="E138" s="5">
        <v>264938640612</v>
      </c>
      <c r="F138" s="5">
        <v>260026717265</v>
      </c>
      <c r="G138" s="5">
        <v>256383925083</v>
      </c>
      <c r="I138" s="5">
        <v>260026717265</v>
      </c>
      <c r="J138" s="5">
        <v>247224688327</v>
      </c>
      <c r="K138" s="5">
        <v>228140625359</v>
      </c>
      <c r="L138" s="5">
        <v>196729858207</v>
      </c>
      <c r="M138" s="5">
        <v>108500602451</v>
      </c>
      <c r="N138" s="5">
        <v>117997020822</v>
      </c>
      <c r="O138" s="5">
        <v>151868100767</v>
      </c>
      <c r="P138" s="5">
        <v>152922445170</v>
      </c>
      <c r="Q138" s="5">
        <v>152404630729</v>
      </c>
      <c r="R138" s="5">
        <v>102993383387</v>
      </c>
      <c r="S138" s="5">
        <v>128583922746</v>
      </c>
      <c r="T138" s="5">
        <v>162058303518</v>
      </c>
      <c r="U138" s="5">
        <v>157131919472</v>
      </c>
      <c r="V138" s="5">
        <v>84868348006</v>
      </c>
      <c r="W138" s="5">
        <v>78935301488</v>
      </c>
      <c r="X138" s="5">
        <v>74459596513</v>
      </c>
      <c r="Y138" s="5">
        <v>73650288256</v>
      </c>
      <c r="Z138" s="5">
        <v>69722216951</v>
      </c>
    </row>
    <row r="139" spans="2:26" ht="15.5" x14ac:dyDescent="0.35">
      <c r="C139" t="s">
        <v>163</v>
      </c>
      <c r="D139" s="5">
        <v>409288528531</v>
      </c>
      <c r="E139" s="5">
        <v>419376852061</v>
      </c>
      <c r="F139" s="5">
        <v>414480258079</v>
      </c>
      <c r="G139" s="5">
        <v>393660331727</v>
      </c>
      <c r="I139" s="5">
        <v>414480258079</v>
      </c>
      <c r="J139" s="5">
        <v>377884372374</v>
      </c>
      <c r="K139" s="5">
        <v>351818919026</v>
      </c>
      <c r="L139" s="5">
        <v>291613017757</v>
      </c>
      <c r="M139" s="5">
        <v>222474205879</v>
      </c>
      <c r="N139" s="5">
        <v>220884904490</v>
      </c>
      <c r="O139" s="5">
        <v>269602629189</v>
      </c>
      <c r="P139" s="5">
        <v>331404130533</v>
      </c>
      <c r="Q139" s="5">
        <v>300003474668</v>
      </c>
      <c r="R139" s="5">
        <v>304957257737</v>
      </c>
      <c r="S139" s="5">
        <v>358826820649</v>
      </c>
      <c r="T139" s="5">
        <v>477308105800</v>
      </c>
      <c r="U139" s="5">
        <v>515509832681</v>
      </c>
      <c r="V139" s="5">
        <v>386060675421</v>
      </c>
      <c r="W139" s="5">
        <v>262754334731</v>
      </c>
      <c r="X139" s="5">
        <v>230380012133</v>
      </c>
      <c r="Y139" s="5">
        <v>155438315840</v>
      </c>
      <c r="Z139" s="5">
        <v>132430346297</v>
      </c>
    </row>
    <row r="140" spans="2:26" ht="15.5" x14ac:dyDescent="0.35">
      <c r="C140" t="s">
        <v>164</v>
      </c>
      <c r="D140" s="5">
        <v>1460554819</v>
      </c>
      <c r="E140" s="5">
        <v>1460554819</v>
      </c>
      <c r="F140" s="5">
        <v>1460554819</v>
      </c>
      <c r="G140" s="5">
        <v>1460554819</v>
      </c>
      <c r="I140" s="5">
        <v>1460554819</v>
      </c>
      <c r="J140" s="5">
        <v>1460554819</v>
      </c>
      <c r="K140" s="5">
        <v>1460554819</v>
      </c>
      <c r="L140" s="5">
        <v>1460554819</v>
      </c>
      <c r="M140" s="5">
        <v>886411265</v>
      </c>
      <c r="N140" s="5">
        <v>886411265</v>
      </c>
      <c r="O140" s="5">
        <v>886411265</v>
      </c>
      <c r="P140" s="5">
        <v>886411265</v>
      </c>
      <c r="Q140" s="5">
        <v>886411265</v>
      </c>
      <c r="R140" s="5">
        <v>886411265</v>
      </c>
      <c r="S140" s="5">
        <v>886411156</v>
      </c>
      <c r="T140" s="5">
        <v>861411156</v>
      </c>
      <c r="U140" s="5">
        <v>856540540</v>
      </c>
      <c r="V140" s="5">
        <v>428270270</v>
      </c>
      <c r="W140" s="5">
        <v>428270000</v>
      </c>
      <c r="X140" s="5">
        <v>428270000</v>
      </c>
      <c r="Y140" s="5">
        <v>428270000</v>
      </c>
      <c r="Z140" s="5">
        <v>428270000</v>
      </c>
    </row>
    <row r="142" spans="2:26" ht="15.5" x14ac:dyDescent="0.35">
      <c r="B142" t="s">
        <v>165</v>
      </c>
      <c r="C142" t="s">
        <v>166</v>
      </c>
      <c r="D142" s="5">
        <v>18561613120</v>
      </c>
      <c r="E142" s="5">
        <v>13752995968</v>
      </c>
      <c r="F142" s="5">
        <v>28725313425</v>
      </c>
      <c r="G142" s="5">
        <v>16862312220</v>
      </c>
      <c r="I142" s="5">
        <v>73457066914</v>
      </c>
      <c r="J142" s="5">
        <v>74526495062</v>
      </c>
      <c r="K142" s="5">
        <v>75426179185</v>
      </c>
      <c r="L142" s="5">
        <v>43758668770</v>
      </c>
      <c r="M142" s="5">
        <v>19152282151</v>
      </c>
      <c r="N142" s="5">
        <v>10244248078</v>
      </c>
      <c r="O142" s="5">
        <v>42654700707</v>
      </c>
      <c r="P142" s="5">
        <v>36183977698</v>
      </c>
      <c r="Q142" s="5">
        <v>48588756636</v>
      </c>
      <c r="R142" s="5">
        <v>29004568087</v>
      </c>
      <c r="S142" s="5">
        <v>19891515487</v>
      </c>
      <c r="T142" s="5">
        <v>55286077186</v>
      </c>
      <c r="U142" s="5">
        <v>26554047142</v>
      </c>
      <c r="V142" s="5">
        <v>52730782858</v>
      </c>
      <c r="W142" s="5">
        <v>31530302012</v>
      </c>
      <c r="X142" s="5">
        <v>32995847727</v>
      </c>
      <c r="Y142" s="5">
        <v>19747158702</v>
      </c>
      <c r="Z142" s="5">
        <v>19410125915</v>
      </c>
    </row>
    <row r="143" spans="2:26" ht="15.5" x14ac:dyDescent="0.35">
      <c r="C143" t="s">
        <v>1135</v>
      </c>
      <c r="D143" s="5">
        <v>84352247617</v>
      </c>
      <c r="E143" s="5">
        <v>82180312579</v>
      </c>
      <c r="F143" s="5">
        <v>92587930399</v>
      </c>
      <c r="G143" s="5">
        <v>76934074765</v>
      </c>
      <c r="I143" s="5">
        <v>321506615304</v>
      </c>
      <c r="J143" s="5">
        <v>303310054307</v>
      </c>
      <c r="K143" s="5">
        <v>265783065429</v>
      </c>
      <c r="L143" s="5">
        <v>179974237093</v>
      </c>
      <c r="M143" s="5">
        <v>95309998024</v>
      </c>
      <c r="N143" s="5">
        <v>70120436323</v>
      </c>
      <c r="O143" s="5">
        <v>143864281678</v>
      </c>
      <c r="P143" s="5">
        <v>158858172658</v>
      </c>
      <c r="Q143" s="5">
        <v>146066859493</v>
      </c>
      <c r="R143" s="5">
        <v>131364310342</v>
      </c>
      <c r="S143" s="5">
        <v>193231253814</v>
      </c>
      <c r="T143" s="5">
        <v>232439261403</v>
      </c>
      <c r="U143" s="5">
        <v>210476418918</v>
      </c>
      <c r="V143" s="5">
        <v>342290732797</v>
      </c>
      <c r="W143" s="5">
        <v>302101759379</v>
      </c>
      <c r="X143" s="5">
        <v>270055474066</v>
      </c>
      <c r="Y143" s="5">
        <v>92267923962</v>
      </c>
      <c r="Z143" s="5">
        <v>77601137464</v>
      </c>
    </row>
    <row r="144" spans="2:26" ht="15.5" x14ac:dyDescent="0.35">
      <c r="C144" t="s">
        <v>519</v>
      </c>
      <c r="D144" s="5">
        <v>-38664256206</v>
      </c>
      <c r="E144" s="5">
        <v>-65987698220</v>
      </c>
      <c r="F144" s="5">
        <v>-65873857815</v>
      </c>
      <c r="G144" s="5">
        <v>-79573919339</v>
      </c>
      <c r="I144" s="5">
        <v>-242889592187</v>
      </c>
      <c r="J144" s="5">
        <v>-223703956688</v>
      </c>
      <c r="K144" s="5">
        <v>-185692984412</v>
      </c>
      <c r="L144" s="5">
        <v>-135647116182</v>
      </c>
      <c r="M144" s="5">
        <v>-76156194506</v>
      </c>
      <c r="N144" s="5">
        <v>-59604743410</v>
      </c>
      <c r="O144" s="5">
        <v>-100896023654</v>
      </c>
      <c r="P144" s="5">
        <v>-121774977256</v>
      </c>
      <c r="Q144" s="5">
        <v>-96886004445</v>
      </c>
      <c r="R144" s="5">
        <v>-79343140921</v>
      </c>
      <c r="S144" s="5">
        <v>-141542901655</v>
      </c>
      <c r="T144" s="5">
        <v>-141780631247</v>
      </c>
      <c r="U144" s="5">
        <v>-152643141107</v>
      </c>
      <c r="V144" s="5">
        <v>-274352171421</v>
      </c>
      <c r="W144" s="5">
        <v>-254908276745</v>
      </c>
      <c r="X144" s="5">
        <v>-225560865107</v>
      </c>
      <c r="Y144" s="5">
        <v>-65303206080</v>
      </c>
      <c r="Z144" s="5">
        <v>-53572162220</v>
      </c>
    </row>
    <row r="145" spans="3:26" ht="15.5" x14ac:dyDescent="0.35">
      <c r="C145" t="s">
        <v>1136</v>
      </c>
      <c r="V145" s="5">
        <v>6911617229</v>
      </c>
    </row>
    <row r="146" spans="3:26" ht="15.5" x14ac:dyDescent="0.35">
      <c r="C146" t="s">
        <v>171</v>
      </c>
      <c r="D146" s="5">
        <v>-24543385081</v>
      </c>
      <c r="F146" s="5">
        <v>-5159956203</v>
      </c>
      <c r="G146" s="5">
        <v>21706248585</v>
      </c>
      <c r="I146" s="5">
        <v>-5159956203</v>
      </c>
      <c r="J146" s="5">
        <v>-5079602557</v>
      </c>
      <c r="K146" s="5">
        <v>-4663901832</v>
      </c>
      <c r="L146" s="5">
        <v>-568452141</v>
      </c>
      <c r="M146" s="5">
        <v>-1521367</v>
      </c>
      <c r="N146" s="5">
        <v>-271444835</v>
      </c>
      <c r="O146" s="5">
        <v>-313557317</v>
      </c>
      <c r="P146" s="5">
        <v>-899217704</v>
      </c>
      <c r="Q146" s="5">
        <v>-592098412</v>
      </c>
      <c r="R146" s="5">
        <v>-271140652</v>
      </c>
      <c r="S146" s="5">
        <v>-158586420</v>
      </c>
      <c r="T146" s="5">
        <v>-36713690</v>
      </c>
      <c r="U146" s="5">
        <v>-41518422</v>
      </c>
      <c r="V146" s="5">
        <v>-111891661</v>
      </c>
      <c r="W146" s="5">
        <v>-42471087</v>
      </c>
    </row>
    <row r="147" spans="3:26" ht="15.5" x14ac:dyDescent="0.35">
      <c r="C147" t="s">
        <v>623</v>
      </c>
      <c r="X147" s="5">
        <v>-12106468</v>
      </c>
      <c r="Y147" s="5">
        <v>-71734753</v>
      </c>
    </row>
    <row r="148" spans="3:26" ht="15.5" x14ac:dyDescent="0.35">
      <c r="C148" t="s">
        <v>170</v>
      </c>
      <c r="F148" s="5">
        <v>-8005893012</v>
      </c>
      <c r="I148" s="5">
        <v>-8005893012</v>
      </c>
      <c r="J148" s="5">
        <v>-8779148131</v>
      </c>
      <c r="K148" s="5">
        <v>-8197629217</v>
      </c>
      <c r="L148" s="5">
        <v>-2089191604</v>
      </c>
      <c r="M148" s="5">
        <v>-5203335764</v>
      </c>
      <c r="N148" s="5">
        <v>-5775254076</v>
      </c>
      <c r="O148" s="5">
        <v>-10021788612</v>
      </c>
      <c r="P148" s="5">
        <v>-12813945149</v>
      </c>
      <c r="Q148" s="5">
        <v>-14036858649</v>
      </c>
    </row>
    <row r="149" spans="3:26" ht="15.5" x14ac:dyDescent="0.35">
      <c r="C149" t="s">
        <v>1137</v>
      </c>
    </row>
    <row r="150" spans="3:26" ht="15.5" x14ac:dyDescent="0.35">
      <c r="C150" t="s">
        <v>178</v>
      </c>
      <c r="D150" s="5">
        <v>172081191</v>
      </c>
      <c r="E150" s="5">
        <v>182203887</v>
      </c>
      <c r="F150" s="5">
        <v>121348956</v>
      </c>
      <c r="G150" s="5">
        <v>35977856</v>
      </c>
      <c r="I150" s="5">
        <v>406578651</v>
      </c>
      <c r="J150" s="5">
        <v>809224608</v>
      </c>
      <c r="K150" s="5">
        <v>695767652</v>
      </c>
      <c r="L150" s="5">
        <v>453972760</v>
      </c>
      <c r="M150" s="5">
        <v>8737577</v>
      </c>
      <c r="N150" s="5">
        <v>18634773</v>
      </c>
      <c r="O150" s="5">
        <v>27475484</v>
      </c>
      <c r="P150" s="5">
        <v>34262650</v>
      </c>
      <c r="Q150" s="5">
        <v>38298078</v>
      </c>
      <c r="R150" s="5">
        <v>165106043</v>
      </c>
      <c r="S150" s="5">
        <v>1374780015</v>
      </c>
      <c r="T150" s="5">
        <v>1290651293</v>
      </c>
      <c r="U150" s="5">
        <v>732020020</v>
      </c>
      <c r="V150" s="5">
        <v>400785189</v>
      </c>
      <c r="W150" s="5">
        <v>56401378</v>
      </c>
      <c r="X150" s="5">
        <v>70193197</v>
      </c>
      <c r="Y150" s="5">
        <v>40646796</v>
      </c>
      <c r="Z150" s="5">
        <v>42305853</v>
      </c>
    </row>
    <row r="151" spans="3:26" ht="15.5" x14ac:dyDescent="0.35">
      <c r="C151" t="s">
        <v>172</v>
      </c>
      <c r="D151" s="5">
        <v>-14830297311</v>
      </c>
      <c r="E151" s="5">
        <v>-10723509331</v>
      </c>
      <c r="F151" s="5">
        <v>-10844795036</v>
      </c>
      <c r="G151" s="5">
        <v>-1352799568</v>
      </c>
      <c r="I151" s="5">
        <v>-33464890936</v>
      </c>
      <c r="J151" s="5">
        <v>-37326360850</v>
      </c>
      <c r="K151" s="5">
        <v>-35710340209</v>
      </c>
      <c r="L151" s="5">
        <v>32543543046</v>
      </c>
      <c r="M151" s="5">
        <v>-18198559617</v>
      </c>
      <c r="N151" s="5">
        <v>-17484917067</v>
      </c>
      <c r="O151" s="5">
        <v>-38989999986</v>
      </c>
      <c r="P151" s="5">
        <v>-22048820424</v>
      </c>
      <c r="Q151" s="5">
        <v>-128512892443</v>
      </c>
      <c r="R151" s="5">
        <v>-31276339431</v>
      </c>
      <c r="S151" s="5">
        <v>-73350108349</v>
      </c>
      <c r="T151" s="5">
        <v>-56026235026</v>
      </c>
      <c r="U151" s="5">
        <v>58798137863</v>
      </c>
      <c r="V151" s="5">
        <v>37306722586</v>
      </c>
      <c r="W151" s="5">
        <v>-12823570380</v>
      </c>
      <c r="X151" s="5">
        <v>-4708439094</v>
      </c>
      <c r="Y151" s="5">
        <v>-1980941414</v>
      </c>
      <c r="Z151" s="5">
        <v>18801453727</v>
      </c>
    </row>
    <row r="152" spans="3:26" ht="15.5" x14ac:dyDescent="0.35">
      <c r="C152" t="s">
        <v>173</v>
      </c>
      <c r="D152" s="5">
        <v>-8534482797</v>
      </c>
      <c r="E152" s="5">
        <v>-12803640679</v>
      </c>
      <c r="F152" s="5">
        <v>-935928698</v>
      </c>
      <c r="G152" s="5">
        <v>-12726314835</v>
      </c>
      <c r="I152" s="5">
        <v>-26528106615</v>
      </c>
      <c r="J152" s="5">
        <v>-49862807440</v>
      </c>
      <c r="K152" s="5">
        <v>-40463653954</v>
      </c>
      <c r="L152" s="5">
        <v>-47610025291</v>
      </c>
      <c r="M152" s="5">
        <v>768562171</v>
      </c>
      <c r="N152" s="5">
        <v>4495268102</v>
      </c>
      <c r="O152" s="5">
        <v>-2272840136</v>
      </c>
      <c r="P152" s="5">
        <v>-14440310802</v>
      </c>
      <c r="Q152" s="5">
        <v>79402607618</v>
      </c>
      <c r="R152" s="5">
        <v>1720240532</v>
      </c>
      <c r="S152" s="5">
        <v>46827220477</v>
      </c>
      <c r="T152" s="5">
        <v>-4307439363</v>
      </c>
      <c r="U152" s="5">
        <v>-94525016729</v>
      </c>
      <c r="V152" s="5">
        <v>-66189899658</v>
      </c>
      <c r="W152" s="5">
        <v>-19309383203</v>
      </c>
      <c r="X152" s="5">
        <v>-28950295383</v>
      </c>
      <c r="Y152" s="5">
        <v>-15447844017</v>
      </c>
      <c r="Z152" s="5">
        <v>-38957813196</v>
      </c>
    </row>
    <row r="153" spans="3:26" ht="15.5" x14ac:dyDescent="0.35">
      <c r="C153" t="s">
        <v>1138</v>
      </c>
      <c r="D153" s="5">
        <v>-11500000</v>
      </c>
      <c r="E153" s="5">
        <v>1075934000</v>
      </c>
      <c r="F153" s="5">
        <v>13991923654</v>
      </c>
      <c r="G153" s="5">
        <v>-10735592</v>
      </c>
      <c r="I153" s="5">
        <v>13991923654</v>
      </c>
      <c r="J153" s="5">
        <v>40905786500</v>
      </c>
      <c r="K153" s="5">
        <v>1761567629</v>
      </c>
      <c r="L153" s="5">
        <v>1427869271</v>
      </c>
      <c r="M153" s="5">
        <v>11510837007</v>
      </c>
      <c r="N153" s="5">
        <v>755704187</v>
      </c>
      <c r="O153" s="5">
        <v>-462962165</v>
      </c>
      <c r="P153" s="5">
        <v>-21500577139</v>
      </c>
      <c r="Q153" s="5">
        <v>-1906649787</v>
      </c>
      <c r="R153" s="5">
        <v>21891280521</v>
      </c>
      <c r="S153" s="5">
        <v>-28164901327</v>
      </c>
      <c r="T153" s="5">
        <v>-1002607713</v>
      </c>
      <c r="U153" s="5">
        <v>-1802244656</v>
      </c>
      <c r="V153" s="5">
        <v>5712517190</v>
      </c>
      <c r="W153" s="5">
        <v>-4374738344</v>
      </c>
      <c r="X153" s="5">
        <v>-1743565930</v>
      </c>
      <c r="Y153" s="5">
        <v>-357472989</v>
      </c>
      <c r="Z153" s="5">
        <v>-6781645681</v>
      </c>
    </row>
    <row r="154" spans="3:26" ht="15.5" x14ac:dyDescent="0.35">
      <c r="C154" t="s">
        <v>1139</v>
      </c>
      <c r="F154" s="5">
        <v>-71447352</v>
      </c>
      <c r="G154" s="5">
        <v>71447352</v>
      </c>
    </row>
    <row r="155" spans="3:26" ht="15.5" x14ac:dyDescent="0.35">
      <c r="C155" t="s">
        <v>1140</v>
      </c>
    </row>
    <row r="156" spans="3:26" ht="15.5" x14ac:dyDescent="0.35">
      <c r="C156" t="s">
        <v>175</v>
      </c>
      <c r="D156" s="5">
        <v>-12205353775</v>
      </c>
      <c r="E156" s="5">
        <v>-3122393814</v>
      </c>
      <c r="F156" s="5">
        <v>-16678314678</v>
      </c>
      <c r="G156" s="5">
        <v>-13863257025</v>
      </c>
      <c r="I156" s="5">
        <v>-49623843567</v>
      </c>
      <c r="J156" s="5">
        <v>-37297064681</v>
      </c>
      <c r="K156" s="5">
        <v>-27381175702</v>
      </c>
      <c r="L156" s="5">
        <v>-41094112140</v>
      </c>
      <c r="M156" s="5">
        <v>-15581092265</v>
      </c>
      <c r="N156" s="5">
        <v>-1822596841</v>
      </c>
      <c r="O156" s="5">
        <v>-15637465466</v>
      </c>
      <c r="P156" s="5">
        <v>-20511008316</v>
      </c>
      <c r="Q156" s="5">
        <v>-52241410665</v>
      </c>
      <c r="R156" s="5">
        <v>-5494394492</v>
      </c>
      <c r="S156" s="5">
        <v>-2273543402</v>
      </c>
      <c r="T156" s="5">
        <v>-2534376588</v>
      </c>
      <c r="U156" s="5">
        <v>-29231688513</v>
      </c>
      <c r="V156" s="5">
        <v>-21869275877</v>
      </c>
      <c r="W156" s="5">
        <v>-2347942160</v>
      </c>
      <c r="X156" s="5">
        <v>-7461600950</v>
      </c>
      <c r="Y156" s="5">
        <v>-10708190237</v>
      </c>
      <c r="Z156" s="5">
        <v>-10414723951</v>
      </c>
    </row>
    <row r="157" spans="3:26" ht="15.5" x14ac:dyDescent="0.35">
      <c r="C157" t="s">
        <v>174</v>
      </c>
      <c r="D157" s="5">
        <v>2843237799</v>
      </c>
      <c r="E157" s="5">
        <v>2668700000</v>
      </c>
      <c r="F157" s="5">
        <v>552239955</v>
      </c>
      <c r="G157" s="5">
        <v>6996142469</v>
      </c>
      <c r="I157" s="5">
        <v>19081727350</v>
      </c>
      <c r="J157" s="5">
        <v>10444158190</v>
      </c>
      <c r="K157" s="5">
        <v>5918951300</v>
      </c>
      <c r="L157" s="5">
        <v>1500000000</v>
      </c>
      <c r="M157" s="5">
        <v>1350635852</v>
      </c>
      <c r="R157" s="5">
        <v>10345994902</v>
      </c>
      <c r="S157" s="5">
        <v>15650307303</v>
      </c>
      <c r="T157" s="5">
        <v>25143087803</v>
      </c>
      <c r="U157" s="5">
        <v>326000000</v>
      </c>
      <c r="V157" s="5">
        <v>1902033335</v>
      </c>
      <c r="W157" s="5">
        <v>2346507045</v>
      </c>
      <c r="X157" s="5">
        <v>293850000</v>
      </c>
      <c r="Y157" s="5">
        <v>122500000</v>
      </c>
      <c r="Z157" s="5">
        <v>1207500000</v>
      </c>
    </row>
    <row r="158" spans="3:26" ht="15.5" x14ac:dyDescent="0.35">
      <c r="C158" t="s">
        <v>1141</v>
      </c>
      <c r="F158" s="5">
        <v>-2521134430</v>
      </c>
      <c r="I158" s="5">
        <v>-2521134430</v>
      </c>
      <c r="J158" s="5">
        <v>-3331257600</v>
      </c>
      <c r="K158" s="5">
        <v>-1813896002</v>
      </c>
    </row>
    <row r="159" spans="3:26" ht="15.5" x14ac:dyDescent="0.35">
      <c r="C159" t="s">
        <v>417</v>
      </c>
      <c r="D159" s="5">
        <v>667051988</v>
      </c>
      <c r="E159" s="5">
        <v>-13608084752</v>
      </c>
      <c r="F159" s="5">
        <v>4643455197</v>
      </c>
      <c r="G159" s="5">
        <v>-5955889895</v>
      </c>
      <c r="I159" s="5">
        <v>-6889358273</v>
      </c>
      <c r="J159" s="5">
        <v>-23142706729</v>
      </c>
      <c r="K159" s="5">
        <v>-20169868831</v>
      </c>
      <c r="L159" s="5">
        <v>-11013405182</v>
      </c>
      <c r="M159" s="5">
        <v>-1067706000</v>
      </c>
      <c r="N159" s="5">
        <v>-3535877400</v>
      </c>
      <c r="O159" s="5">
        <v>-653990668</v>
      </c>
      <c r="P159" s="5">
        <v>-1959526949</v>
      </c>
      <c r="Q159" s="5">
        <v>-11836460590</v>
      </c>
      <c r="R159" s="5">
        <v>-13427746442</v>
      </c>
      <c r="S159" s="5">
        <v>60240577888</v>
      </c>
      <c r="T159" s="5">
        <v>-27204194158</v>
      </c>
      <c r="U159" s="5">
        <v>-64549103580</v>
      </c>
      <c r="V159" s="5">
        <v>-52268116412</v>
      </c>
      <c r="W159" s="5">
        <v>-14249257903</v>
      </c>
      <c r="X159" s="5">
        <v>-21324056303</v>
      </c>
      <c r="Y159" s="5">
        <v>-3465397183</v>
      </c>
      <c r="Z159" s="5">
        <v>-23011249417</v>
      </c>
    </row>
    <row r="160" spans="3:26" ht="15.5" x14ac:dyDescent="0.35">
      <c r="C160" t="s">
        <v>1142</v>
      </c>
      <c r="V160" s="5">
        <v>-67843083</v>
      </c>
      <c r="W160" s="5">
        <v>-740353219</v>
      </c>
      <c r="Y160" s="5">
        <v>-622676000</v>
      </c>
    </row>
    <row r="161" spans="3:26" ht="15.5" x14ac:dyDescent="0.35">
      <c r="C161" t="s">
        <v>1143</v>
      </c>
      <c r="J161" s="5">
        <v>-40500000000</v>
      </c>
    </row>
    <row r="162" spans="3:26" ht="15.5" x14ac:dyDescent="0.35">
      <c r="C162" t="s">
        <v>535</v>
      </c>
      <c r="F162" s="5">
        <v>-974000000</v>
      </c>
      <c r="I162" s="5">
        <v>-974000000</v>
      </c>
    </row>
    <row r="163" spans="3:26" ht="15.5" x14ac:dyDescent="0.35">
      <c r="C163" t="s">
        <v>948</v>
      </c>
      <c r="R163" s="5">
        <v>-11760000000</v>
      </c>
    </row>
    <row r="164" spans="3:26" ht="15.5" x14ac:dyDescent="0.35">
      <c r="C164" t="s">
        <v>1144</v>
      </c>
    </row>
    <row r="165" spans="3:26" ht="15.5" x14ac:dyDescent="0.35">
      <c r="C165" t="s">
        <v>1145</v>
      </c>
      <c r="Q165" s="5">
        <v>119163576962</v>
      </c>
    </row>
    <row r="166" spans="3:26" ht="15.5" x14ac:dyDescent="0.35">
      <c r="C166" t="s">
        <v>1146</v>
      </c>
      <c r="X166" s="5">
        <v>1214884603</v>
      </c>
      <c r="Y166" s="5">
        <v>-457254404</v>
      </c>
    </row>
    <row r="167" spans="3:26" ht="15.5" x14ac:dyDescent="0.35">
      <c r="C167" t="s">
        <v>1147</v>
      </c>
      <c r="J167" s="5">
        <v>2249052272</v>
      </c>
      <c r="K167" s="5">
        <v>525000000</v>
      </c>
      <c r="L167" s="5">
        <v>1115650000</v>
      </c>
      <c r="M167" s="5">
        <v>4547150000</v>
      </c>
      <c r="N167" s="5">
        <v>9079403383</v>
      </c>
      <c r="O167" s="5">
        <v>14454102679</v>
      </c>
      <c r="P167" s="5">
        <v>29496538952</v>
      </c>
      <c r="Q167" s="5">
        <v>26185253620</v>
      </c>
    </row>
    <row r="168" spans="3:26" ht="15.5" x14ac:dyDescent="0.35">
      <c r="C168" t="s">
        <v>1148</v>
      </c>
    </row>
    <row r="169" spans="3:26" ht="15.5" x14ac:dyDescent="0.35">
      <c r="C169" t="s">
        <v>224</v>
      </c>
      <c r="T169" s="5">
        <v>998</v>
      </c>
    </row>
    <row r="170" spans="3:26" ht="15.5" x14ac:dyDescent="0.35">
      <c r="C170" t="s">
        <v>189</v>
      </c>
      <c r="D170" s="5">
        <v>-14830297311</v>
      </c>
      <c r="E170" s="5">
        <v>-10723509331</v>
      </c>
      <c r="F170" s="5">
        <v>-10844795036</v>
      </c>
      <c r="G170" s="5">
        <v>-1352799568</v>
      </c>
      <c r="I170" s="5">
        <v>-33464890936</v>
      </c>
      <c r="J170" s="5">
        <v>-37326360850</v>
      </c>
      <c r="K170" s="5">
        <v>-35710340209</v>
      </c>
      <c r="L170" s="5">
        <v>32543543046</v>
      </c>
      <c r="M170" s="5">
        <v>-18198559617</v>
      </c>
      <c r="N170" s="5">
        <v>-17484917067</v>
      </c>
      <c r="O170" s="5">
        <v>-38989999986</v>
      </c>
      <c r="P170" s="5">
        <v>-22048820424</v>
      </c>
      <c r="Q170" s="5">
        <v>-128512892443</v>
      </c>
      <c r="R170" s="5">
        <v>-31276339431</v>
      </c>
      <c r="S170" s="5">
        <v>-73350108349</v>
      </c>
      <c r="T170" s="5">
        <v>-56026235026</v>
      </c>
      <c r="U170" s="5">
        <v>58798137863</v>
      </c>
      <c r="V170" s="5">
        <v>37306722586</v>
      </c>
      <c r="W170" s="5">
        <v>-12823570380</v>
      </c>
      <c r="X170" s="5">
        <v>-4708439094</v>
      </c>
      <c r="Y170" s="5">
        <v>-1980941414</v>
      </c>
      <c r="Z170" s="5">
        <v>18801453727</v>
      </c>
    </row>
    <row r="171" spans="3:26" ht="15.5" x14ac:dyDescent="0.35">
      <c r="C171" t="s">
        <v>1149</v>
      </c>
      <c r="L171" s="5">
        <v>-19231166667</v>
      </c>
      <c r="M171" s="5">
        <v>330000000</v>
      </c>
      <c r="N171" s="5">
        <v>-9033333</v>
      </c>
      <c r="O171" s="5">
        <v>-1897531429</v>
      </c>
      <c r="P171" s="5">
        <v>-23356897307</v>
      </c>
      <c r="Q171" s="5">
        <v>-12619643215</v>
      </c>
      <c r="R171" s="5">
        <v>22834358768</v>
      </c>
      <c r="S171" s="5">
        <v>22530590201</v>
      </c>
      <c r="T171" s="5">
        <v>-9272810847</v>
      </c>
      <c r="U171" s="5">
        <v>7619093441</v>
      </c>
      <c r="V171" s="5">
        <v>-1583379291</v>
      </c>
      <c r="W171" s="5">
        <v>5560404976</v>
      </c>
      <c r="X171" s="5">
        <v>159162337</v>
      </c>
      <c r="Y171" s="5">
        <v>446003150</v>
      </c>
      <c r="Z171" s="5">
        <v>5657296770</v>
      </c>
    </row>
    <row r="172" spans="3:26" ht="15.5" x14ac:dyDescent="0.35">
      <c r="C172" t="s">
        <v>1042</v>
      </c>
    </row>
    <row r="173" spans="3:26" ht="15.5" x14ac:dyDescent="0.35">
      <c r="C173" t="s">
        <v>1150</v>
      </c>
      <c r="D173" s="5">
        <v>-540526126</v>
      </c>
      <c r="E173" s="5">
        <v>1751730885</v>
      </c>
      <c r="F173" s="5">
        <v>14010192</v>
      </c>
      <c r="G173" s="5">
        <v>250146130</v>
      </c>
      <c r="I173" s="5">
        <v>1131796520</v>
      </c>
      <c r="K173" s="5">
        <v>-2934146319</v>
      </c>
      <c r="L173" s="5">
        <v>158881737</v>
      </c>
      <c r="M173" s="5">
        <v>-2092796785</v>
      </c>
      <c r="N173" s="5">
        <v>-9395027</v>
      </c>
      <c r="O173" s="5">
        <v>187427650</v>
      </c>
      <c r="P173" s="5">
        <v>-230769181</v>
      </c>
      <c r="Q173" s="5">
        <v>4920797925</v>
      </c>
      <c r="T173" s="5">
        <v>-4500000000</v>
      </c>
      <c r="U173" s="5">
        <v>4500000000</v>
      </c>
      <c r="V173" s="5">
        <v>-28420750523</v>
      </c>
      <c r="W173" s="5">
        <v>3965200129</v>
      </c>
    </row>
    <row r="174" spans="3:26" ht="15.5" x14ac:dyDescent="0.35">
      <c r="C174" t="s">
        <v>1151</v>
      </c>
      <c r="V174" s="5">
        <v>146167894753</v>
      </c>
    </row>
    <row r="175" spans="3:26" ht="15.5" x14ac:dyDescent="0.35">
      <c r="C175" t="s">
        <v>595</v>
      </c>
      <c r="D175" s="5">
        <v>-3236208195</v>
      </c>
      <c r="E175" s="5">
        <v>-4712912141</v>
      </c>
      <c r="F175" s="5">
        <v>-2025049183</v>
      </c>
      <c r="G175" s="5">
        <v>-2183760352</v>
      </c>
      <c r="I175" s="5">
        <v>-8033280142</v>
      </c>
      <c r="J175" s="5">
        <v>-3883310285</v>
      </c>
      <c r="K175" s="5">
        <v>-3710486274</v>
      </c>
      <c r="L175" s="5">
        <v>-2032572896</v>
      </c>
      <c r="M175" s="5">
        <v>-1922572896</v>
      </c>
      <c r="N175" s="5">
        <v>-1701179284</v>
      </c>
      <c r="O175" s="5">
        <v>-4712968804</v>
      </c>
      <c r="P175" s="5">
        <v>-5126350667</v>
      </c>
      <c r="Q175" s="5">
        <v>-17033314828</v>
      </c>
      <c r="R175" s="5">
        <v>-18121519009</v>
      </c>
      <c r="S175" s="5">
        <v>-52819999499</v>
      </c>
      <c r="T175" s="5">
        <v>-40949637803</v>
      </c>
      <c r="U175" s="5">
        <v>-18911245730</v>
      </c>
      <c r="V175" s="5">
        <v>-71369165386</v>
      </c>
      <c r="W175" s="5">
        <v>-14915041414</v>
      </c>
      <c r="X175" s="5">
        <v>-4617297176</v>
      </c>
      <c r="Y175" s="5">
        <v>-6804219338</v>
      </c>
      <c r="Z175" s="5">
        <v>-5552691808</v>
      </c>
    </row>
    <row r="176" spans="3:26" ht="15.5" x14ac:dyDescent="0.35">
      <c r="C176" t="s">
        <v>593</v>
      </c>
      <c r="D176" s="5">
        <v>7500451800</v>
      </c>
      <c r="F176" s="5">
        <v>10984006922</v>
      </c>
      <c r="I176" s="5">
        <v>16398804422</v>
      </c>
      <c r="J176" s="5">
        <v>8423655512</v>
      </c>
      <c r="P176" s="5">
        <v>44369999984</v>
      </c>
      <c r="Q176" s="5">
        <v>26000000000</v>
      </c>
      <c r="U176" s="5">
        <v>1500000000</v>
      </c>
      <c r="W176" s="5">
        <v>25000000000</v>
      </c>
      <c r="X176" s="5">
        <v>1090290778</v>
      </c>
      <c r="Y176" s="5">
        <v>7487465675</v>
      </c>
      <c r="Z176" s="5">
        <v>20123931500</v>
      </c>
    </row>
    <row r="177" spans="3:26" ht="15.5" x14ac:dyDescent="0.35">
      <c r="C177" t="s">
        <v>1152</v>
      </c>
    </row>
    <row r="178" spans="3:26" ht="15.5" x14ac:dyDescent="0.35">
      <c r="C178" t="s">
        <v>1153</v>
      </c>
      <c r="D178" s="5">
        <v>-9740093590</v>
      </c>
      <c r="E178" s="5">
        <v>-7517504632</v>
      </c>
      <c r="F178" s="5">
        <v>-25770184353</v>
      </c>
      <c r="G178" s="5">
        <v>13879100617</v>
      </c>
      <c r="I178" s="5">
        <v>-25770184353</v>
      </c>
      <c r="J178" s="5">
        <v>-23211394933</v>
      </c>
      <c r="K178" s="5">
        <v>-17391870318</v>
      </c>
      <c r="L178" s="5">
        <v>-11676369619</v>
      </c>
      <c r="M178" s="5">
        <v>-7638947445</v>
      </c>
      <c r="N178" s="5">
        <v>-9319606590</v>
      </c>
      <c r="O178" s="5">
        <v>-22232223904</v>
      </c>
      <c r="P178" s="5">
        <v>-20488053275</v>
      </c>
      <c r="Q178" s="5">
        <v>-13606244709</v>
      </c>
      <c r="R178" s="5">
        <v>-10213066171</v>
      </c>
      <c r="S178" s="5">
        <v>-14772897476</v>
      </c>
      <c r="T178" s="5">
        <v>-15216985200</v>
      </c>
      <c r="U178" s="5">
        <v>-8720981294</v>
      </c>
      <c r="V178" s="5">
        <v>-7487876967</v>
      </c>
      <c r="W178" s="5">
        <v>-32439134071</v>
      </c>
      <c r="X178" s="5">
        <v>-965432322</v>
      </c>
      <c r="Y178" s="5">
        <v>-2172279601</v>
      </c>
      <c r="Z178" s="5">
        <v>-804804335</v>
      </c>
    </row>
    <row r="179" spans="3:26" ht="15.5" x14ac:dyDescent="0.35">
      <c r="C179" t="s">
        <v>435</v>
      </c>
      <c r="D179" s="5">
        <v>-50592286</v>
      </c>
      <c r="E179" s="5">
        <v>-45323443</v>
      </c>
      <c r="F179" s="5">
        <v>248085305</v>
      </c>
      <c r="G179" s="5">
        <v>336943130</v>
      </c>
      <c r="I179" s="5">
        <v>-422805457</v>
      </c>
      <c r="J179" s="5">
        <v>-1112834099</v>
      </c>
      <c r="K179" s="5">
        <v>-3475208081</v>
      </c>
      <c r="L179" s="5">
        <v>-777753014</v>
      </c>
      <c r="M179" s="5">
        <v>-1670906727</v>
      </c>
      <c r="N179" s="5">
        <v>-670448757</v>
      </c>
      <c r="O179" s="5">
        <v>-312914887</v>
      </c>
      <c r="P179" s="5">
        <v>-1993822630</v>
      </c>
      <c r="Q179" s="5">
        <v>-3137628967</v>
      </c>
      <c r="R179" s="5">
        <v>-2776132094</v>
      </c>
      <c r="S179" s="5">
        <v>-1527801575</v>
      </c>
      <c r="T179" s="5">
        <v>-124038976</v>
      </c>
    </row>
    <row r="180" spans="3:26" ht="15.5" x14ac:dyDescent="0.35">
      <c r="C180" t="s">
        <v>1154</v>
      </c>
      <c r="R180" s="5">
        <v>19075</v>
      </c>
      <c r="S180" s="5">
        <v>4375000000</v>
      </c>
      <c r="T180" s="5">
        <v>852357800</v>
      </c>
    </row>
    <row r="181" spans="3:26" ht="15.5" x14ac:dyDescent="0.35">
      <c r="C181" t="s">
        <v>1155</v>
      </c>
      <c r="E181" s="5">
        <v>-199500000</v>
      </c>
      <c r="F181" s="5">
        <v>179000000</v>
      </c>
      <c r="G181" s="5">
        <v>-104000000</v>
      </c>
    </row>
    <row r="182" spans="3:26" ht="15.5" x14ac:dyDescent="0.35">
      <c r="C182" t="s">
        <v>1156</v>
      </c>
      <c r="F182" s="5">
        <v>13531229093</v>
      </c>
      <c r="G182" s="5">
        <v>-13531229093</v>
      </c>
      <c r="T182" s="5">
        <v>13184880000</v>
      </c>
    </row>
    <row r="183" spans="3:26" ht="15.5" x14ac:dyDescent="0.35">
      <c r="C183" t="s">
        <v>588</v>
      </c>
      <c r="U183" s="5">
        <v>72811271446</v>
      </c>
      <c r="W183" s="5">
        <v>5000000</v>
      </c>
      <c r="X183" s="5">
        <v>630000000</v>
      </c>
      <c r="Z183" s="5">
        <v>200000000</v>
      </c>
    </row>
    <row r="184" spans="3:26" ht="15.5" x14ac:dyDescent="0.35">
      <c r="C184" t="s">
        <v>565</v>
      </c>
      <c r="D184" s="5">
        <v>-8763328914</v>
      </c>
      <c r="I184" s="5">
        <v>-8763328914</v>
      </c>
      <c r="J184" s="5">
        <v>-8763328914</v>
      </c>
      <c r="P184" s="5">
        <v>-2408982199</v>
      </c>
      <c r="X184" s="5">
        <v>-1005162711</v>
      </c>
      <c r="Y184" s="5">
        <v>-937911300</v>
      </c>
      <c r="Z184" s="5">
        <v>-822278400</v>
      </c>
    </row>
    <row r="185" spans="3:26" ht="15.5" x14ac:dyDescent="0.35">
      <c r="C185" t="s">
        <v>1157</v>
      </c>
      <c r="K185" s="5">
        <v>-1000000</v>
      </c>
    </row>
    <row r="186" spans="3:26" ht="15.5" x14ac:dyDescent="0.35">
      <c r="C186" t="s">
        <v>1071</v>
      </c>
      <c r="S186" s="5">
        <v>-150000000000</v>
      </c>
    </row>
    <row r="187" spans="3:26" ht="15.5" x14ac:dyDescent="0.35">
      <c r="C187" t="s">
        <v>426</v>
      </c>
      <c r="R187" s="5">
        <v>99000000000</v>
      </c>
      <c r="S187" s="5">
        <v>146865000000</v>
      </c>
    </row>
    <row r="188" spans="3:26" ht="15.5" x14ac:dyDescent="0.35">
      <c r="C188" t="s">
        <v>425</v>
      </c>
      <c r="Q188" s="5">
        <v>-99000000000</v>
      </c>
      <c r="R188" s="5">
        <v>-122000000000</v>
      </c>
      <c r="S188" s="5">
        <v>-28000000000</v>
      </c>
    </row>
    <row r="189" spans="3:26" ht="15.5" x14ac:dyDescent="0.35">
      <c r="C189" t="s">
        <v>1109</v>
      </c>
      <c r="L189" s="5">
        <v>68191715109</v>
      </c>
    </row>
    <row r="190" spans="3:26" ht="15.5" x14ac:dyDescent="0.35">
      <c r="C190" t="s">
        <v>226</v>
      </c>
      <c r="D190" s="5">
        <v>-4803166988</v>
      </c>
      <c r="E190" s="5">
        <v>-9774154042</v>
      </c>
      <c r="F190" s="5">
        <v>16944589691</v>
      </c>
      <c r="G190" s="5">
        <v>2783197817</v>
      </c>
      <c r="I190" s="5">
        <v>13464069363</v>
      </c>
      <c r="J190" s="5">
        <v>-12662673228</v>
      </c>
      <c r="K190" s="5">
        <v>-747814978</v>
      </c>
      <c r="L190" s="5">
        <v>28692186525</v>
      </c>
      <c r="M190" s="5">
        <v>1722284705</v>
      </c>
      <c r="N190" s="5">
        <v>-2745400887</v>
      </c>
      <c r="O190" s="5">
        <v>1391860585</v>
      </c>
      <c r="P190" s="5">
        <v>-305153528</v>
      </c>
      <c r="Q190" s="5">
        <v>-521528189</v>
      </c>
      <c r="R190" s="5">
        <v>-551530812</v>
      </c>
      <c r="S190" s="5">
        <v>-6631372385</v>
      </c>
      <c r="T190" s="5">
        <v>-5047597203</v>
      </c>
      <c r="U190" s="5">
        <v>-9172831724</v>
      </c>
      <c r="V190" s="5">
        <v>23847605786</v>
      </c>
      <c r="W190" s="5">
        <v>-602651571</v>
      </c>
      <c r="X190" s="5">
        <v>-662886750</v>
      </c>
      <c r="Y190" s="5">
        <v>2318373271</v>
      </c>
      <c r="Z190" s="5">
        <v>-746233554</v>
      </c>
    </row>
    <row r="191" spans="3:26" ht="15.5" x14ac:dyDescent="0.35">
      <c r="C191" t="s">
        <v>227</v>
      </c>
      <c r="E191" s="5">
        <v>32020109611</v>
      </c>
      <c r="I191" s="5">
        <v>18555860448</v>
      </c>
      <c r="J191" s="5">
        <v>31218235612</v>
      </c>
      <c r="K191" s="5">
        <v>31966211098</v>
      </c>
      <c r="L191" s="5">
        <v>3273153026</v>
      </c>
      <c r="M191" s="5">
        <v>1550765075</v>
      </c>
      <c r="N191" s="5">
        <v>4296025294</v>
      </c>
      <c r="O191" s="5">
        <v>4525022282</v>
      </c>
      <c r="P191" s="5">
        <v>4829344712</v>
      </c>
      <c r="Q191" s="5">
        <v>5348855231</v>
      </c>
      <c r="R191" s="5">
        <v>5905073036</v>
      </c>
      <c r="S191" s="5">
        <v>12536288011</v>
      </c>
      <c r="T191" s="5">
        <v>17583634864</v>
      </c>
      <c r="U191" s="5">
        <v>26754411536</v>
      </c>
      <c r="V191" s="5">
        <v>2822739892</v>
      </c>
      <c r="W191" s="5">
        <v>3419462616</v>
      </c>
      <c r="X191" s="5">
        <v>8243156166</v>
      </c>
      <c r="Y191" s="5">
        <v>1791615219</v>
      </c>
      <c r="Z191" s="5">
        <v>2537848773</v>
      </c>
    </row>
    <row r="192" spans="3:26" ht="15.5" x14ac:dyDescent="0.35">
      <c r="C192" t="s">
        <v>1158</v>
      </c>
      <c r="O192" s="5">
        <v>-1620413641</v>
      </c>
      <c r="X192" s="5">
        <v>-4133167676</v>
      </c>
    </row>
    <row r="193" spans="2:26" ht="15.5" x14ac:dyDescent="0.35">
      <c r="C193" t="s">
        <v>225</v>
      </c>
      <c r="F193" s="5">
        <v>179800</v>
      </c>
      <c r="I193" s="5">
        <v>179800</v>
      </c>
      <c r="J193" s="5">
        <v>298064</v>
      </c>
      <c r="K193" s="5">
        <v>-160508</v>
      </c>
      <c r="L193" s="5">
        <v>871547</v>
      </c>
      <c r="M193" s="5">
        <v>103246</v>
      </c>
      <c r="N193" s="5">
        <v>140668</v>
      </c>
      <c r="O193" s="5">
        <v>-443932</v>
      </c>
      <c r="P193" s="5">
        <v>831098</v>
      </c>
      <c r="Q193" s="5">
        <v>2017674</v>
      </c>
      <c r="R193" s="5">
        <v>-4686993</v>
      </c>
      <c r="S193" s="5">
        <v>157410</v>
      </c>
      <c r="T193" s="5">
        <v>249352</v>
      </c>
      <c r="U193" s="5">
        <v>2055052</v>
      </c>
      <c r="V193" s="5">
        <v>84065859</v>
      </c>
      <c r="W193" s="5">
        <v>5928847</v>
      </c>
      <c r="X193" s="5">
        <v>-27639124</v>
      </c>
    </row>
    <row r="194" spans="2:26" ht="15.5" x14ac:dyDescent="0.35">
      <c r="C194" t="s">
        <v>229</v>
      </c>
      <c r="D194" s="5">
        <v>-4803166988</v>
      </c>
      <c r="E194" s="5">
        <v>22245955569</v>
      </c>
      <c r="F194" s="5">
        <v>16944769491</v>
      </c>
      <c r="G194" s="5">
        <v>2783197817</v>
      </c>
      <c r="I194" s="5">
        <v>32020109611</v>
      </c>
      <c r="J194" s="5">
        <v>18555860448</v>
      </c>
      <c r="K194" s="5">
        <v>31218235612</v>
      </c>
      <c r="L194" s="5">
        <v>31966211098</v>
      </c>
      <c r="M194" s="5">
        <v>3273153026</v>
      </c>
      <c r="N194" s="5">
        <v>1550765075</v>
      </c>
      <c r="O194" s="5">
        <v>4296025294</v>
      </c>
      <c r="P194" s="5">
        <v>4525022282</v>
      </c>
      <c r="Q194" s="5">
        <v>4829344716</v>
      </c>
      <c r="R194" s="5">
        <v>5348855231</v>
      </c>
      <c r="S194" s="5">
        <v>5905073036</v>
      </c>
      <c r="T194" s="5">
        <v>12536288011</v>
      </c>
      <c r="U194" s="5">
        <v>17583634864</v>
      </c>
      <c r="V194" s="5">
        <v>26754411537</v>
      </c>
      <c r="W194" s="5">
        <v>2822739892</v>
      </c>
      <c r="X194" s="5">
        <v>3419462616</v>
      </c>
      <c r="Y194" s="5">
        <v>4109988490</v>
      </c>
      <c r="Z194" s="5">
        <v>1791615219</v>
      </c>
    </row>
    <row r="196" spans="2:26" ht="15.5" x14ac:dyDescent="0.35">
      <c r="B196" t="s">
        <v>230</v>
      </c>
      <c r="C196" t="s">
        <v>12</v>
      </c>
      <c r="D196" s="5">
        <v>1460000000</v>
      </c>
      <c r="E196" s="5">
        <v>1460000000</v>
      </c>
      <c r="F196" s="5">
        <v>1460000000</v>
      </c>
      <c r="G196" s="5">
        <v>1460000000</v>
      </c>
      <c r="I196" s="5">
        <v>1460000000</v>
      </c>
      <c r="J196" s="5">
        <v>1460000000</v>
      </c>
      <c r="K196" s="5">
        <v>1460000000</v>
      </c>
      <c r="L196" s="5">
        <v>1460000000</v>
      </c>
      <c r="M196" s="5">
        <v>890000000</v>
      </c>
      <c r="N196" s="5">
        <v>890000000</v>
      </c>
      <c r="O196" s="5">
        <v>890000000</v>
      </c>
      <c r="P196" s="5">
        <v>890000000</v>
      </c>
      <c r="Q196" s="5">
        <v>890000000</v>
      </c>
      <c r="R196" s="5">
        <v>890000000</v>
      </c>
      <c r="S196" s="5">
        <v>890000000</v>
      </c>
      <c r="T196" s="5">
        <v>860000000</v>
      </c>
      <c r="U196" s="5">
        <v>860000000</v>
      </c>
      <c r="V196" s="5">
        <v>430000000</v>
      </c>
      <c r="W196" s="5">
        <v>430000000</v>
      </c>
      <c r="X196" s="5">
        <v>430000000</v>
      </c>
      <c r="Y196" s="5">
        <v>430000000</v>
      </c>
      <c r="Z196" s="5">
        <v>430000000</v>
      </c>
    </row>
    <row r="197" spans="2:26" ht="15.5" x14ac:dyDescent="0.35">
      <c r="C197" t="s">
        <v>231</v>
      </c>
      <c r="D197" s="6">
        <v>4.66</v>
      </c>
      <c r="E197" s="6">
        <v>3.36</v>
      </c>
      <c r="F197" s="6">
        <v>2.93</v>
      </c>
      <c r="G197" s="6">
        <v>2.93</v>
      </c>
    </row>
    <row r="198" spans="2:26" ht="15.5" x14ac:dyDescent="0.35">
      <c r="C198" t="s">
        <v>232</v>
      </c>
      <c r="D198" s="6">
        <v>20.39</v>
      </c>
      <c r="E198" s="6">
        <v>46.13</v>
      </c>
      <c r="F198" s="6">
        <v>46.08</v>
      </c>
      <c r="G198" s="6">
        <v>39.25</v>
      </c>
    </row>
    <row r="199" spans="2:26" ht="15.5" x14ac:dyDescent="0.35">
      <c r="C199" t="s">
        <v>67</v>
      </c>
      <c r="D199" s="6">
        <v>1.61</v>
      </c>
      <c r="E199" s="6">
        <v>2.74</v>
      </c>
      <c r="F199" s="6">
        <v>2.25</v>
      </c>
      <c r="G199" s="6">
        <v>2.17</v>
      </c>
    </row>
    <row r="200" spans="2:26" ht="15.5" x14ac:dyDescent="0.35">
      <c r="C200" t="s">
        <v>233</v>
      </c>
      <c r="D200" s="5">
        <v>25040000000</v>
      </c>
      <c r="E200" s="5">
        <v>21570000000</v>
      </c>
      <c r="F200" s="5">
        <v>24420000000</v>
      </c>
      <c r="G200" s="5">
        <v>20490000000</v>
      </c>
    </row>
    <row r="201" spans="2:26" ht="15.5" x14ac:dyDescent="0.35">
      <c r="C201" t="s">
        <v>234</v>
      </c>
      <c r="D201" s="6">
        <v>1.66E-2</v>
      </c>
      <c r="E201" s="6">
        <v>1.1699999999999999E-2</v>
      </c>
      <c r="F201" s="6">
        <v>1.03E-2</v>
      </c>
      <c r="G201" s="6">
        <v>1.09E-2</v>
      </c>
    </row>
    <row r="202" spans="2:26" ht="15.5" x14ac:dyDescent="0.35">
      <c r="C202" t="s">
        <v>235</v>
      </c>
      <c r="D202" s="6">
        <v>2.5899999999999999E-2</v>
      </c>
      <c r="E202" s="6">
        <v>1.8600000000000002E-2</v>
      </c>
      <c r="F202" s="6">
        <v>1.6500000000000001E-2</v>
      </c>
      <c r="G202" s="6">
        <v>1.67E-2</v>
      </c>
    </row>
    <row r="203" spans="2:26" ht="15.5" x14ac:dyDescent="0.35">
      <c r="C203" t="s">
        <v>236</v>
      </c>
      <c r="D203" s="6">
        <v>3.0200000000000001E-2</v>
      </c>
      <c r="E203" s="6">
        <v>2.0499999999999997E-2</v>
      </c>
      <c r="F203" s="6">
        <v>3.0600000000000002E-2</v>
      </c>
      <c r="G203" s="6">
        <v>1.7299999999999999E-2</v>
      </c>
    </row>
    <row r="204" spans="2:26" ht="15.5" x14ac:dyDescent="0.35">
      <c r="C204" t="s">
        <v>237</v>
      </c>
      <c r="D204" s="6">
        <v>4.18</v>
      </c>
      <c r="E204" s="6">
        <v>3.02</v>
      </c>
      <c r="F204" s="6">
        <v>4.45</v>
      </c>
      <c r="G204" s="6">
        <v>2.71</v>
      </c>
    </row>
    <row r="205" spans="2:26" ht="15.5" x14ac:dyDescent="0.35">
      <c r="C205" t="s">
        <v>443</v>
      </c>
      <c r="D205" s="5">
        <v>263000000000</v>
      </c>
      <c r="E205" s="5">
        <v>265000000000</v>
      </c>
      <c r="F205" s="5">
        <v>260000000000</v>
      </c>
      <c r="G205" s="5">
        <v>256000000000</v>
      </c>
    </row>
    <row r="206" spans="2:26" ht="15.5" x14ac:dyDescent="0.35">
      <c r="C206" t="s">
        <v>238</v>
      </c>
      <c r="D206" s="6">
        <v>0.53</v>
      </c>
      <c r="E206" s="6">
        <v>0.86</v>
      </c>
      <c r="F206" s="6">
        <v>0.76</v>
      </c>
      <c r="G206" s="6">
        <v>0.66</v>
      </c>
    </row>
    <row r="207" spans="2:26" ht="15.5" x14ac:dyDescent="0.35">
      <c r="C207" t="s">
        <v>239</v>
      </c>
      <c r="D207" s="6">
        <v>179.82</v>
      </c>
      <c r="E207" s="6">
        <v>181.18</v>
      </c>
      <c r="F207" s="6">
        <v>177.81</v>
      </c>
      <c r="G207" s="6">
        <v>175.32</v>
      </c>
    </row>
    <row r="208" spans="2:26" ht="15.5" x14ac:dyDescent="0.35">
      <c r="C208" t="s">
        <v>240</v>
      </c>
      <c r="D208" s="6">
        <v>0.56000000000000005</v>
      </c>
      <c r="E208" s="6">
        <v>0.91</v>
      </c>
      <c r="F208" s="6">
        <v>0.81</v>
      </c>
      <c r="G208" s="6">
        <v>0.66</v>
      </c>
    </row>
    <row r="209" spans="3:26" ht="15.5" x14ac:dyDescent="0.35">
      <c r="C209" t="s">
        <v>241</v>
      </c>
      <c r="D209" s="6">
        <v>168.8</v>
      </c>
      <c r="E209" s="6">
        <v>169.93</v>
      </c>
      <c r="F209" s="6">
        <v>166.28</v>
      </c>
      <c r="G209" s="6">
        <v>175.32</v>
      </c>
    </row>
    <row r="210" spans="3:26" ht="15.5" x14ac:dyDescent="0.35">
      <c r="C210" t="s">
        <v>242</v>
      </c>
      <c r="D210" s="5">
        <v>17000000000</v>
      </c>
      <c r="E210" s="5">
        <v>17000000000</v>
      </c>
      <c r="F210" s="5">
        <v>13000000000</v>
      </c>
      <c r="G210" s="5">
        <v>10000000000</v>
      </c>
    </row>
    <row r="211" spans="3:26" ht="15.5" x14ac:dyDescent="0.35">
      <c r="C211" t="s">
        <v>243</v>
      </c>
      <c r="D211" s="5">
        <v>36000000000</v>
      </c>
      <c r="E211" s="5">
        <v>40000000000</v>
      </c>
      <c r="F211" s="5">
        <v>39000000000</v>
      </c>
      <c r="G211" s="5">
        <v>33000000000</v>
      </c>
    </row>
    <row r="212" spans="3:26" ht="15.5" x14ac:dyDescent="0.35">
      <c r="C212" t="s">
        <v>306</v>
      </c>
      <c r="D212" s="5">
        <v>263000000000</v>
      </c>
      <c r="E212" s="5">
        <v>265000000000</v>
      </c>
      <c r="F212" s="5">
        <v>260000000000</v>
      </c>
      <c r="G212" s="5">
        <v>256000000000</v>
      </c>
    </row>
    <row r="213" spans="3:26" ht="15.5" x14ac:dyDescent="0.35">
      <c r="C213" t="s">
        <v>24</v>
      </c>
      <c r="D213" s="5">
        <v>53000000000</v>
      </c>
      <c r="E213" s="5">
        <v>57000000000</v>
      </c>
      <c r="F213" s="5">
        <v>52000000000</v>
      </c>
      <c r="G213" s="5">
        <v>43000000000</v>
      </c>
    </row>
    <row r="214" spans="3:26" ht="15.5" x14ac:dyDescent="0.35">
      <c r="C214" t="s">
        <v>21</v>
      </c>
      <c r="D214" s="5">
        <v>36000000000</v>
      </c>
      <c r="E214" s="5">
        <v>34000000000</v>
      </c>
      <c r="F214" s="5">
        <v>20000000000</v>
      </c>
      <c r="G214" s="5">
        <v>28000000000</v>
      </c>
    </row>
    <row r="215" spans="3:26" ht="15.5" x14ac:dyDescent="0.35">
      <c r="C215" t="s">
        <v>245</v>
      </c>
      <c r="D215" s="5">
        <v>-12000000000</v>
      </c>
      <c r="E215" s="5">
        <v>-11000000000</v>
      </c>
      <c r="F215" s="5">
        <v>0</v>
      </c>
      <c r="G215" s="5">
        <v>4000000000</v>
      </c>
    </row>
    <row r="216" spans="3:26" ht="15.5" x14ac:dyDescent="0.35">
      <c r="C216" t="s">
        <v>246</v>
      </c>
      <c r="D216" s="5">
        <v>19000000000</v>
      </c>
      <c r="E216" s="5">
        <v>14000000000</v>
      </c>
      <c r="F216" s="5">
        <v>29000000000</v>
      </c>
      <c r="G216" s="5">
        <v>17000000000</v>
      </c>
    </row>
    <row r="217" spans="3:26" ht="15.5" x14ac:dyDescent="0.35">
      <c r="C217" t="s">
        <v>247</v>
      </c>
      <c r="D217" s="5">
        <v>-12000000000</v>
      </c>
      <c r="E217" s="5">
        <v>-17000000000</v>
      </c>
      <c r="F217" s="5">
        <v>-12000000000</v>
      </c>
      <c r="G217" s="5">
        <v>-20000000000</v>
      </c>
    </row>
    <row r="218" spans="3:26" ht="15.5" x14ac:dyDescent="0.35">
      <c r="C218" t="s">
        <v>13</v>
      </c>
      <c r="D218" s="5">
        <v>7000000000</v>
      </c>
      <c r="E218" s="5">
        <v>-3000000000</v>
      </c>
      <c r="F218" s="5">
        <v>17000000000</v>
      </c>
      <c r="G218" s="5">
        <v>-3000000000</v>
      </c>
    </row>
    <row r="219" spans="3:26" ht="15.5" x14ac:dyDescent="0.35">
      <c r="C219" t="s">
        <v>16</v>
      </c>
      <c r="D219" s="6">
        <v>4.8099999999999996</v>
      </c>
      <c r="E219" s="6">
        <v>-2.04</v>
      </c>
      <c r="F219" s="6">
        <v>11.43</v>
      </c>
      <c r="G219" s="6">
        <v>-2.02</v>
      </c>
    </row>
    <row r="220" spans="3:26" ht="15.5" x14ac:dyDescent="0.35">
      <c r="C220" t="s">
        <v>52</v>
      </c>
      <c r="I220" s="6">
        <v>15.19</v>
      </c>
      <c r="J220" s="6">
        <v>19.350000000000001</v>
      </c>
      <c r="K220" s="6">
        <v>21.72</v>
      </c>
      <c r="L220" s="6">
        <v>13.64</v>
      </c>
      <c r="M220" s="6">
        <v>-10.86</v>
      </c>
      <c r="N220" s="6">
        <v>-37.85</v>
      </c>
      <c r="O220" s="6">
        <v>4.4000000000000004</v>
      </c>
      <c r="P220" s="6">
        <v>1.1499999999999999</v>
      </c>
      <c r="Q220" s="6">
        <v>54.62</v>
      </c>
      <c r="R220" s="6">
        <v>-28.4</v>
      </c>
      <c r="S220" s="6">
        <v>-44.95</v>
      </c>
      <c r="T220" s="6">
        <v>2.82</v>
      </c>
      <c r="U220" s="6">
        <v>1.81</v>
      </c>
      <c r="V220" s="6">
        <v>14.32</v>
      </c>
      <c r="W220" s="6">
        <v>10.08</v>
      </c>
      <c r="X220" s="6">
        <v>-0.3</v>
      </c>
      <c r="Y220" s="6">
        <v>11.36</v>
      </c>
      <c r="Z220" s="6">
        <v>11.65</v>
      </c>
    </row>
    <row r="221" spans="3:26" ht="15.5" x14ac:dyDescent="0.35">
      <c r="C221" t="s">
        <v>66</v>
      </c>
      <c r="I221" s="6">
        <v>8.89</v>
      </c>
      <c r="J221" s="6">
        <v>5.53</v>
      </c>
      <c r="K221" s="6">
        <v>7.69</v>
      </c>
      <c r="L221" s="6">
        <v>8.06</v>
      </c>
      <c r="M221" s="6">
        <v>-19.52</v>
      </c>
      <c r="N221" s="6">
        <v>-1.66</v>
      </c>
      <c r="O221" s="6">
        <v>33.64</v>
      </c>
      <c r="P221" s="6">
        <v>132.16999999999999</v>
      </c>
      <c r="Q221" s="6">
        <v>3.7</v>
      </c>
      <c r="R221" s="6">
        <v>-5.35</v>
      </c>
      <c r="S221" s="6">
        <v>-3.2</v>
      </c>
      <c r="T221" s="6">
        <v>90.43</v>
      </c>
      <c r="U221" s="6">
        <v>129.83000000000001</v>
      </c>
      <c r="V221" s="6">
        <v>11.87</v>
      </c>
      <c r="W221" s="6">
        <v>16.87</v>
      </c>
      <c r="X221" s="6">
        <v>-666.67</v>
      </c>
      <c r="Y221" s="6">
        <v>10.56</v>
      </c>
      <c r="Z221" s="6">
        <v>11.16</v>
      </c>
    </row>
    <row r="222" spans="3:26" ht="15.5" x14ac:dyDescent="0.35">
      <c r="C222" t="s">
        <v>69</v>
      </c>
      <c r="I222" s="6">
        <v>0.62</v>
      </c>
      <c r="J222" s="6">
        <v>0.51</v>
      </c>
      <c r="K222" s="6">
        <v>0.91</v>
      </c>
      <c r="L222" s="6">
        <v>0.88</v>
      </c>
      <c r="M222" s="6">
        <v>2.0099999999999998</v>
      </c>
      <c r="N222" s="6">
        <v>0.79</v>
      </c>
      <c r="O222" s="6">
        <v>0.9</v>
      </c>
      <c r="P222" s="6">
        <v>0.84</v>
      </c>
      <c r="Q222" s="6">
        <v>1.29</v>
      </c>
      <c r="R222" s="6">
        <v>0.98</v>
      </c>
      <c r="S222" s="6">
        <v>0.77</v>
      </c>
      <c r="T222" s="6">
        <v>0.92</v>
      </c>
      <c r="U222" s="6">
        <v>0.85</v>
      </c>
      <c r="V222" s="6">
        <v>0.36</v>
      </c>
      <c r="W222" s="6">
        <v>0.42</v>
      </c>
      <c r="X222" s="6">
        <v>0.33</v>
      </c>
      <c r="Y222" s="6">
        <v>0.55000000000000004</v>
      </c>
      <c r="Z222" s="6">
        <v>0.71</v>
      </c>
    </row>
    <row r="223" spans="3:26" ht="15.5" x14ac:dyDescent="0.35">
      <c r="C223" t="s">
        <v>248</v>
      </c>
      <c r="I223" s="5">
        <v>85860000000</v>
      </c>
      <c r="J223" s="5">
        <v>88310000000</v>
      </c>
      <c r="K223" s="5">
        <v>82440000000</v>
      </c>
      <c r="L223" s="5">
        <v>53920000000</v>
      </c>
      <c r="M223" s="5">
        <v>18980000000</v>
      </c>
      <c r="N223" s="5">
        <v>-13320000000</v>
      </c>
      <c r="O223" s="5">
        <v>40040000000</v>
      </c>
      <c r="P223" s="5">
        <v>44650000000</v>
      </c>
    </row>
    <row r="224" spans="3:26" ht="15.5" x14ac:dyDescent="0.35">
      <c r="C224" t="s">
        <v>249</v>
      </c>
      <c r="I224" s="6">
        <v>5.3499999999999999E-2</v>
      </c>
      <c r="J224" s="6">
        <v>7.4800000000000005E-2</v>
      </c>
      <c r="K224" s="6">
        <v>9.0200000000000002E-2</v>
      </c>
      <c r="L224" s="6">
        <v>6.83E-2</v>
      </c>
      <c r="M224" s="6">
        <v>-4.3299999999999998E-2</v>
      </c>
      <c r="N224" s="6">
        <v>-0.15190000000000001</v>
      </c>
      <c r="O224" s="6">
        <v>1.4499999999999999E-2</v>
      </c>
      <c r="P224" s="6">
        <v>3.0999999999999999E-3</v>
      </c>
      <c r="Q224" s="6">
        <v>0.16140000000000002</v>
      </c>
      <c r="R224" s="6">
        <v>-8.2500000000000004E-2</v>
      </c>
      <c r="S224" s="6">
        <v>-0.111</v>
      </c>
      <c r="T224" s="6">
        <v>5.1000000000000004E-3</v>
      </c>
      <c r="U224" s="6">
        <v>3.0000000000000001E-3</v>
      </c>
      <c r="V224" s="6">
        <v>1.5900000000000001E-2</v>
      </c>
      <c r="W224" s="6">
        <v>1.6399999999999998E-2</v>
      </c>
      <c r="X224" s="6">
        <v>-5.9999999999999995E-4</v>
      </c>
      <c r="Y224" s="6">
        <v>3.1300000000000001E-2</v>
      </c>
      <c r="Z224" s="6">
        <v>3.7699999999999997E-2</v>
      </c>
    </row>
    <row r="225" spans="3:26" ht="15.5" x14ac:dyDescent="0.35">
      <c r="C225" t="s">
        <v>250</v>
      </c>
      <c r="I225" s="6">
        <v>8.5500000000000007E-2</v>
      </c>
      <c r="J225" s="6">
        <v>0.11449999999999999</v>
      </c>
      <c r="K225" s="6">
        <v>0.13919999999999999</v>
      </c>
      <c r="L225" s="6">
        <v>0.1014</v>
      </c>
      <c r="M225" s="6">
        <v>-8.8900000000000007E-2</v>
      </c>
      <c r="N225" s="6">
        <v>-0.28499999999999998</v>
      </c>
      <c r="O225" s="6">
        <v>2.5699999999999997E-2</v>
      </c>
      <c r="P225" s="6">
        <v>7.0999999999999995E-3</v>
      </c>
      <c r="Q225" s="6">
        <v>0.3347</v>
      </c>
      <c r="R225" s="6">
        <v>-0.25869999999999999</v>
      </c>
      <c r="S225" s="6">
        <v>-0.32240000000000002</v>
      </c>
      <c r="T225" s="6">
        <v>1.54E-2</v>
      </c>
      <c r="U225" s="6">
        <v>0.01</v>
      </c>
      <c r="V225" s="6">
        <v>7.4099999999999999E-2</v>
      </c>
      <c r="W225" s="6">
        <v>5.6299999999999996E-2</v>
      </c>
      <c r="X225" s="6">
        <v>-1.8E-3</v>
      </c>
      <c r="Y225" s="6">
        <v>6.7799999999999999E-2</v>
      </c>
      <c r="Z225" s="6">
        <v>7.3800000000000004E-2</v>
      </c>
    </row>
    <row r="226" spans="3:26" ht="15.5" x14ac:dyDescent="0.35">
      <c r="C226" t="s">
        <v>251</v>
      </c>
      <c r="I226" s="6">
        <v>9.8900000000000002E-2</v>
      </c>
      <c r="J226" s="6">
        <v>0.13350000000000001</v>
      </c>
      <c r="K226" s="6">
        <v>0.15970000000000001</v>
      </c>
      <c r="L226" s="6">
        <v>0.12720000000000001</v>
      </c>
      <c r="M226" s="6">
        <v>-2.29E-2</v>
      </c>
      <c r="N226" s="6">
        <v>-0.18969999999999998</v>
      </c>
      <c r="O226" s="6">
        <v>5.2999999999999999E-2</v>
      </c>
      <c r="P226" s="6">
        <v>7.9500000000000001E-2</v>
      </c>
      <c r="Q226" s="6">
        <v>5.6900000000000006E-2</v>
      </c>
      <c r="R226" s="6">
        <v>-4.3299999999999998E-2</v>
      </c>
      <c r="S226" s="6">
        <v>-7.9500000000000001E-2</v>
      </c>
      <c r="T226" s="6">
        <v>4.6600000000000003E-2</v>
      </c>
      <c r="U226" s="6">
        <v>9.1999999999999998E-2</v>
      </c>
      <c r="V226" s="6">
        <v>0.13539999999999999</v>
      </c>
      <c r="W226" s="6">
        <v>0.15210000000000001</v>
      </c>
      <c r="X226" s="6">
        <v>9.6999999999999989E-2</v>
      </c>
      <c r="Y226" s="6">
        <v>0.1295</v>
      </c>
      <c r="Z226" s="6">
        <v>0.19260000000000002</v>
      </c>
    </row>
    <row r="227" spans="3:26" ht="15.5" x14ac:dyDescent="0.35">
      <c r="C227" t="s">
        <v>252</v>
      </c>
      <c r="I227" s="6">
        <v>3.57</v>
      </c>
      <c r="J227" s="6">
        <v>4.5</v>
      </c>
      <c r="K227" s="6">
        <v>5.68</v>
      </c>
      <c r="L227" s="6">
        <v>6.78</v>
      </c>
      <c r="M227" s="6">
        <v>-0.64</v>
      </c>
      <c r="N227" s="6">
        <v>-6.96</v>
      </c>
      <c r="O227" s="6">
        <v>1.33</v>
      </c>
      <c r="P227" s="6">
        <v>1.62</v>
      </c>
      <c r="Q227" s="6">
        <v>0.84</v>
      </c>
      <c r="R227" s="6">
        <v>-0.35</v>
      </c>
      <c r="S227" s="6">
        <v>-0.8</v>
      </c>
      <c r="T227" s="6">
        <v>0.56000000000000005</v>
      </c>
      <c r="U227" s="6">
        <v>1.1000000000000001</v>
      </c>
      <c r="V227" s="6">
        <v>1.36</v>
      </c>
      <c r="W227" s="6">
        <v>1.52</v>
      </c>
      <c r="X227" s="6">
        <v>1.1299999999999999</v>
      </c>
      <c r="Y227" s="6">
        <v>1.86</v>
      </c>
      <c r="Z227" s="6">
        <v>1.93</v>
      </c>
    </row>
    <row r="228" spans="3:26" ht="15.5" x14ac:dyDescent="0.35">
      <c r="C228" t="s">
        <v>63</v>
      </c>
      <c r="I228" s="6">
        <v>0.76</v>
      </c>
      <c r="J228" s="6">
        <v>0.63</v>
      </c>
      <c r="K228" s="6">
        <v>1.07</v>
      </c>
      <c r="L228" s="6">
        <v>0.82</v>
      </c>
      <c r="M228" s="6">
        <v>1.74</v>
      </c>
      <c r="N228" s="6">
        <v>0.47</v>
      </c>
      <c r="O228" s="6">
        <v>0.87</v>
      </c>
      <c r="P228" s="6">
        <v>0.94</v>
      </c>
      <c r="Q228" s="6">
        <v>1.24</v>
      </c>
      <c r="R228" s="6">
        <v>1.38</v>
      </c>
      <c r="S228" s="6">
        <v>1.03</v>
      </c>
      <c r="T228" s="6">
        <v>1.39</v>
      </c>
      <c r="U228" s="6">
        <v>1.3</v>
      </c>
      <c r="V228" s="6">
        <v>0.88</v>
      </c>
      <c r="W228" s="6">
        <v>0.95</v>
      </c>
      <c r="X228" s="6">
        <v>1.18</v>
      </c>
      <c r="Y228" s="6">
        <v>0.72</v>
      </c>
      <c r="Z228" s="6">
        <v>0.82</v>
      </c>
    </row>
    <row r="229" spans="3:26" ht="15.5" x14ac:dyDescent="0.35">
      <c r="C229" t="s">
        <v>60</v>
      </c>
      <c r="I229" s="6">
        <v>177.81</v>
      </c>
      <c r="J229" s="6">
        <v>169.05</v>
      </c>
      <c r="K229" s="6">
        <v>155.99</v>
      </c>
      <c r="L229" s="6">
        <v>134.5</v>
      </c>
      <c r="M229" s="6">
        <v>122.09</v>
      </c>
      <c r="N229" s="6">
        <v>132.81</v>
      </c>
      <c r="O229" s="6">
        <v>170.96</v>
      </c>
      <c r="P229" s="6">
        <v>161.33000000000001</v>
      </c>
      <c r="Q229" s="6">
        <v>163.21</v>
      </c>
      <c r="R229" s="6">
        <v>109.77</v>
      </c>
      <c r="S229" s="6">
        <v>139.44</v>
      </c>
      <c r="T229" s="6">
        <v>183.36</v>
      </c>
      <c r="U229" s="6">
        <v>180.97</v>
      </c>
      <c r="V229" s="6">
        <v>193.39</v>
      </c>
      <c r="W229" s="6">
        <v>179.07</v>
      </c>
      <c r="X229" s="6">
        <v>168.99</v>
      </c>
      <c r="Y229" s="6">
        <v>167.45</v>
      </c>
      <c r="Z229" s="6">
        <v>157.9</v>
      </c>
    </row>
    <row r="230" spans="3:26" ht="15.5" x14ac:dyDescent="0.35">
      <c r="C230" t="s">
        <v>253</v>
      </c>
      <c r="I230" s="6">
        <v>0.81</v>
      </c>
      <c r="J230" s="6">
        <v>0.63</v>
      </c>
      <c r="K230" s="6">
        <v>1.07</v>
      </c>
      <c r="L230" s="6">
        <v>0.82</v>
      </c>
      <c r="M230" s="6">
        <v>1.74</v>
      </c>
      <c r="N230" s="6">
        <v>0.47</v>
      </c>
      <c r="O230" s="6">
        <v>0.87</v>
      </c>
      <c r="P230" s="6">
        <v>0.94</v>
      </c>
      <c r="Q230" s="6">
        <v>1.24</v>
      </c>
      <c r="R230" s="6">
        <v>1.38</v>
      </c>
      <c r="S230" s="6">
        <v>1.03</v>
      </c>
      <c r="T230" s="6">
        <v>1.39</v>
      </c>
      <c r="U230" s="6">
        <v>1.3</v>
      </c>
      <c r="V230" s="6">
        <v>0.88</v>
      </c>
      <c r="W230" s="6">
        <v>0.95</v>
      </c>
      <c r="X230" s="6">
        <v>1.18</v>
      </c>
      <c r="Y230" s="6">
        <v>0.72</v>
      </c>
      <c r="Z230" s="6">
        <v>0.83</v>
      </c>
    </row>
    <row r="231" spans="3:26" ht="15.5" x14ac:dyDescent="0.35">
      <c r="C231" t="s">
        <v>254</v>
      </c>
      <c r="I231" s="6">
        <v>166.28</v>
      </c>
      <c r="J231" s="6">
        <v>169.05</v>
      </c>
      <c r="K231" s="6">
        <v>155.99</v>
      </c>
      <c r="L231" s="6">
        <v>134.5</v>
      </c>
      <c r="M231" s="6">
        <v>122.09</v>
      </c>
      <c r="N231" s="6">
        <v>132.81</v>
      </c>
      <c r="O231" s="6">
        <v>170.96</v>
      </c>
      <c r="P231" s="6">
        <v>161.33000000000001</v>
      </c>
      <c r="Q231" s="6">
        <v>163.21</v>
      </c>
      <c r="R231" s="6">
        <v>109.77</v>
      </c>
      <c r="S231" s="6">
        <v>139.44</v>
      </c>
      <c r="T231" s="6">
        <v>183.36</v>
      </c>
      <c r="U231" s="6">
        <v>180.88</v>
      </c>
      <c r="V231" s="6">
        <v>193.21</v>
      </c>
      <c r="W231" s="6">
        <v>178.89</v>
      </c>
      <c r="X231" s="6">
        <v>168.81</v>
      </c>
      <c r="Y231" s="6">
        <v>166.4</v>
      </c>
      <c r="Z231" s="6">
        <v>157.53</v>
      </c>
    </row>
    <row r="232" spans="3:26" ht="15.5" x14ac:dyDescent="0.35">
      <c r="C232" t="s">
        <v>255</v>
      </c>
      <c r="I232" s="5">
        <v>13000000000</v>
      </c>
      <c r="J232" s="5">
        <v>9000000000</v>
      </c>
      <c r="K232" s="5">
        <v>5000000000</v>
      </c>
      <c r="L232" s="5">
        <v>6000000000</v>
      </c>
      <c r="M232" s="5">
        <v>7000000000</v>
      </c>
      <c r="N232" s="5">
        <v>10000000000</v>
      </c>
      <c r="O232" s="5">
        <v>10000000000</v>
      </c>
      <c r="P232" s="5">
        <v>13000000000</v>
      </c>
      <c r="Q232" s="5">
        <v>9000000000</v>
      </c>
      <c r="R232" s="5">
        <v>110000000000</v>
      </c>
      <c r="S232" s="5">
        <v>136000000000</v>
      </c>
      <c r="T232" s="5">
        <v>30000000000</v>
      </c>
      <c r="U232" s="5">
        <v>36000000000</v>
      </c>
      <c r="V232" s="5">
        <v>19000000000</v>
      </c>
      <c r="W232" s="5">
        <v>74000000000</v>
      </c>
      <c r="X232" s="5">
        <v>39000000000</v>
      </c>
      <c r="Y232" s="5">
        <v>31000000000</v>
      </c>
      <c r="Z232" s="5">
        <v>31000000000</v>
      </c>
    </row>
    <row r="233" spans="3:26" ht="15.5" x14ac:dyDescent="0.35">
      <c r="C233" t="s">
        <v>256</v>
      </c>
      <c r="I233" s="5">
        <v>39000000000</v>
      </c>
      <c r="J233" s="5">
        <v>35000000000</v>
      </c>
      <c r="K233" s="5">
        <v>36000000000</v>
      </c>
      <c r="L233" s="5">
        <v>41000000000</v>
      </c>
      <c r="M233" s="5">
        <v>64000000000</v>
      </c>
      <c r="N233" s="5">
        <v>44000000000</v>
      </c>
      <c r="O233" s="5">
        <v>43000000000</v>
      </c>
      <c r="P233" s="5">
        <v>73000000000</v>
      </c>
      <c r="Q233" s="5">
        <v>50000000000</v>
      </c>
      <c r="R233" s="5">
        <v>50000000000</v>
      </c>
      <c r="S233" s="5">
        <v>48000000000</v>
      </c>
      <c r="T233" s="5">
        <v>209000000000</v>
      </c>
      <c r="U233" s="5">
        <v>256000000000</v>
      </c>
      <c r="V233" s="5">
        <v>226000000000</v>
      </c>
      <c r="W233" s="5">
        <v>60000000000</v>
      </c>
      <c r="X233" s="5">
        <v>51000000000</v>
      </c>
      <c r="Y233" s="5">
        <v>29000000000</v>
      </c>
      <c r="Z233" s="5">
        <v>12000000000</v>
      </c>
    </row>
    <row r="234" spans="3:26" ht="15.5" x14ac:dyDescent="0.35">
      <c r="C234" t="s">
        <v>26</v>
      </c>
      <c r="I234" s="5">
        <v>52000000000</v>
      </c>
      <c r="J234" s="5">
        <v>44000000000</v>
      </c>
      <c r="K234" s="5">
        <v>40000000000</v>
      </c>
      <c r="L234" s="5">
        <v>47000000000</v>
      </c>
      <c r="M234" s="5">
        <v>70000000000</v>
      </c>
      <c r="N234" s="5">
        <v>54000000000</v>
      </c>
      <c r="O234" s="5">
        <v>53000000000</v>
      </c>
      <c r="P234" s="5">
        <v>86000000000</v>
      </c>
      <c r="Q234" s="5">
        <v>59000000000</v>
      </c>
      <c r="R234" s="5">
        <v>160000000000</v>
      </c>
      <c r="S234" s="5">
        <v>184000000000</v>
      </c>
      <c r="T234" s="5">
        <v>239000000000</v>
      </c>
      <c r="U234" s="5">
        <v>292000000000</v>
      </c>
      <c r="V234" s="5">
        <v>245000000000</v>
      </c>
      <c r="W234" s="5">
        <v>133000000000</v>
      </c>
      <c r="X234" s="5">
        <v>90000000000</v>
      </c>
      <c r="Y234" s="5">
        <v>61000000000</v>
      </c>
      <c r="Z234" s="5">
        <v>43000000000</v>
      </c>
    </row>
    <row r="235" spans="3:26" ht="15.5" x14ac:dyDescent="0.35">
      <c r="C235" t="s">
        <v>23</v>
      </c>
      <c r="I235" s="5">
        <v>20000000000</v>
      </c>
      <c r="J235" s="5">
        <v>26000000000</v>
      </c>
      <c r="K235" s="5">
        <v>9000000000</v>
      </c>
      <c r="L235" s="5">
        <v>15000000000</v>
      </c>
      <c r="M235" s="5">
        <v>67000000000</v>
      </c>
      <c r="N235" s="5">
        <v>52000000000</v>
      </c>
      <c r="O235" s="5">
        <v>49000000000</v>
      </c>
      <c r="P235" s="5">
        <v>82000000000</v>
      </c>
      <c r="Q235" s="5">
        <v>54000000000</v>
      </c>
      <c r="R235" s="5">
        <v>155000000000</v>
      </c>
      <c r="S235" s="5">
        <v>178000000000</v>
      </c>
      <c r="T235" s="5">
        <v>226000000000</v>
      </c>
      <c r="U235" s="5">
        <v>274000000000</v>
      </c>
      <c r="V235" s="5">
        <v>218000000000</v>
      </c>
      <c r="W235" s="5">
        <v>131000000000</v>
      </c>
      <c r="X235" s="5">
        <v>87000000000</v>
      </c>
      <c r="Y235" s="5">
        <v>56000000000</v>
      </c>
      <c r="Z235" s="5">
        <v>41000000000</v>
      </c>
    </row>
    <row r="236" spans="3:26" ht="15.5" x14ac:dyDescent="0.35">
      <c r="C236" t="s">
        <v>257</v>
      </c>
      <c r="I236" s="5">
        <v>0</v>
      </c>
      <c r="J236" s="5">
        <v>11000000000</v>
      </c>
      <c r="K236" s="5">
        <v>68000000000</v>
      </c>
      <c r="L236" s="5">
        <v>16000000000</v>
      </c>
      <c r="M236" s="5">
        <v>-17000000000</v>
      </c>
      <c r="N236" s="5">
        <v>-19000000000</v>
      </c>
      <c r="O236" s="5">
        <v>-19000000000</v>
      </c>
      <c r="P236" s="5">
        <v>-34000000000</v>
      </c>
      <c r="Q236" s="5">
        <v>-30000000000</v>
      </c>
      <c r="R236" s="5">
        <v>-92000000000</v>
      </c>
      <c r="S236" s="5">
        <v>-123000000000</v>
      </c>
      <c r="T236" s="5">
        <v>8000000000</v>
      </c>
      <c r="U236" s="5">
        <v>4000000000</v>
      </c>
      <c r="V236" s="5">
        <v>8000000000</v>
      </c>
      <c r="W236" s="5">
        <v>-61000000000</v>
      </c>
      <c r="X236" s="5">
        <v>-36000000000</v>
      </c>
      <c r="Y236" s="5">
        <v>-21000000000</v>
      </c>
      <c r="Z236" s="5">
        <v>-24000000000</v>
      </c>
    </row>
    <row r="237" spans="3:26" ht="15.5" x14ac:dyDescent="0.35">
      <c r="C237" t="s">
        <v>258</v>
      </c>
      <c r="I237" s="5">
        <v>73000000000</v>
      </c>
      <c r="J237" s="5">
        <v>75000000000</v>
      </c>
      <c r="K237" s="5">
        <v>75000000000</v>
      </c>
      <c r="L237" s="5">
        <v>44000000000</v>
      </c>
      <c r="M237" s="5">
        <v>19000000000</v>
      </c>
      <c r="N237" s="5">
        <v>10000000000</v>
      </c>
      <c r="O237" s="5">
        <v>43000000000</v>
      </c>
      <c r="P237" s="5">
        <v>36000000000</v>
      </c>
      <c r="Q237" s="5">
        <v>49000000000</v>
      </c>
      <c r="R237" s="5">
        <v>29000000000</v>
      </c>
      <c r="S237" s="5">
        <v>20000000000</v>
      </c>
      <c r="T237" s="5">
        <v>55000000000</v>
      </c>
      <c r="U237" s="5">
        <v>27000000000</v>
      </c>
      <c r="V237" s="5">
        <v>53000000000</v>
      </c>
      <c r="W237" s="5">
        <v>32000000000</v>
      </c>
      <c r="X237" s="5">
        <v>33000000000</v>
      </c>
      <c r="Y237" s="5">
        <v>20000000000</v>
      </c>
      <c r="Z237" s="5">
        <v>19000000000</v>
      </c>
    </row>
    <row r="238" spans="3:26" ht="15.5" x14ac:dyDescent="0.35">
      <c r="C238" t="s">
        <v>259</v>
      </c>
      <c r="I238" s="5">
        <v>-57000000000</v>
      </c>
      <c r="J238" s="5">
        <v>-60000000000</v>
      </c>
      <c r="K238" s="5">
        <v>-48000000000</v>
      </c>
      <c r="L238" s="5">
        <v>-52000000000</v>
      </c>
      <c r="M238" s="5">
        <v>-17000000000</v>
      </c>
      <c r="N238" s="5">
        <v>-5000000000</v>
      </c>
      <c r="O238" s="5">
        <v>-16000000000</v>
      </c>
      <c r="P238" s="5">
        <v>-22000000000</v>
      </c>
      <c r="Q238" s="5">
        <v>-64000000000</v>
      </c>
      <c r="R238" s="5">
        <v>-19000000000</v>
      </c>
      <c r="S238" s="5">
        <v>58000000000</v>
      </c>
      <c r="T238" s="5">
        <v>-30000000000</v>
      </c>
      <c r="U238" s="5">
        <v>-94000000000</v>
      </c>
      <c r="V238" s="5">
        <v>-74000000000</v>
      </c>
      <c r="W238" s="5">
        <v>-17000000000</v>
      </c>
      <c r="X238" s="5">
        <v>-29000000000</v>
      </c>
      <c r="Y238" s="5">
        <v>-14000000000</v>
      </c>
      <c r="Z238" s="5">
        <v>-33000000000</v>
      </c>
    </row>
    <row r="239" spans="3:26" ht="15.5" x14ac:dyDescent="0.35">
      <c r="C239" t="s">
        <v>15</v>
      </c>
      <c r="I239" s="5">
        <v>17000000000</v>
      </c>
      <c r="J239" s="5">
        <v>14000000000</v>
      </c>
      <c r="K239" s="5">
        <v>28000000000</v>
      </c>
      <c r="L239" s="5">
        <v>-8000000000</v>
      </c>
      <c r="M239" s="5">
        <v>3000000000</v>
      </c>
      <c r="N239" s="5">
        <v>5000000000</v>
      </c>
      <c r="O239" s="5">
        <v>26000000000</v>
      </c>
      <c r="P239" s="5">
        <v>14000000000</v>
      </c>
      <c r="Q239" s="5">
        <v>-15000000000</v>
      </c>
      <c r="R239" s="5">
        <v>10000000000</v>
      </c>
      <c r="S239" s="5">
        <v>78000000000</v>
      </c>
      <c r="T239" s="5">
        <v>26000000000</v>
      </c>
      <c r="U239" s="5">
        <v>-67000000000</v>
      </c>
      <c r="V239" s="5">
        <v>-21000000000</v>
      </c>
      <c r="W239" s="5">
        <v>15000000000</v>
      </c>
      <c r="X239" s="5">
        <v>4000000000</v>
      </c>
      <c r="Y239" s="5">
        <v>6000000000</v>
      </c>
      <c r="Z239" s="5">
        <v>-14000000000</v>
      </c>
    </row>
    <row r="240" spans="3:26" ht="15.5" x14ac:dyDescent="0.35">
      <c r="C240" t="s">
        <v>17</v>
      </c>
      <c r="I240" s="6">
        <v>11.6</v>
      </c>
      <c r="J240" s="6">
        <v>9.64</v>
      </c>
      <c r="K240" s="6">
        <v>19.09</v>
      </c>
      <c r="L240" s="6">
        <v>-5.72</v>
      </c>
      <c r="M240" s="6">
        <v>2.82</v>
      </c>
      <c r="N240" s="6">
        <v>5.51</v>
      </c>
      <c r="O240" s="6">
        <v>29.74</v>
      </c>
      <c r="P240" s="6">
        <v>15.47</v>
      </c>
      <c r="Q240" s="6">
        <v>-17.47</v>
      </c>
      <c r="R240" s="6">
        <v>11.37</v>
      </c>
      <c r="S240" s="6">
        <v>87.84</v>
      </c>
      <c r="T240" s="6">
        <v>29.66</v>
      </c>
      <c r="U240" s="6">
        <v>-78.489999999999995</v>
      </c>
      <c r="V240" s="6">
        <v>-49.98</v>
      </c>
      <c r="W240" s="6">
        <v>34.869999999999997</v>
      </c>
      <c r="X240" s="6">
        <v>9.83</v>
      </c>
      <c r="Y240" s="6">
        <v>13.01</v>
      </c>
      <c r="Z240" s="6">
        <v>-32.729999999999997</v>
      </c>
    </row>
    <row r="242" spans="2:17" ht="15.5" x14ac:dyDescent="0.35">
      <c r="B242" t="s">
        <v>260</v>
      </c>
      <c r="C242" t="s">
        <v>261</v>
      </c>
      <c r="D242" s="5">
        <v>7000000000</v>
      </c>
      <c r="E242" s="5">
        <v>5000000000</v>
      </c>
      <c r="F242" s="5">
        <v>4000000000</v>
      </c>
      <c r="G242" s="5">
        <v>4000000000</v>
      </c>
      <c r="H242" s="5">
        <v>23000000000</v>
      </c>
      <c r="I242" s="5">
        <v>22000000000</v>
      </c>
      <c r="J242" s="5">
        <v>28000000000</v>
      </c>
      <c r="K242" s="5">
        <v>32000000000</v>
      </c>
      <c r="L242" s="5">
        <v>20000000000</v>
      </c>
      <c r="M242" s="5">
        <v>-10000000000</v>
      </c>
      <c r="N242" s="5">
        <v>-34000000000</v>
      </c>
      <c r="O242" s="5">
        <v>4000000000</v>
      </c>
      <c r="P242" s="5">
        <v>1000000000</v>
      </c>
      <c r="Q242" s="5">
        <v>48000000000</v>
      </c>
    </row>
    <row r="243" spans="2:17" ht="15.5" x14ac:dyDescent="0.35">
      <c r="C243" t="s">
        <v>444</v>
      </c>
      <c r="H243" s="5">
        <v>6</v>
      </c>
      <c r="I243" s="5">
        <v>6</v>
      </c>
      <c r="J243" s="5">
        <v>6</v>
      </c>
      <c r="K243" s="5">
        <v>6</v>
      </c>
      <c r="Q243" s="6">
        <v>2.73</v>
      </c>
    </row>
    <row r="244" spans="2:17" ht="15.5" x14ac:dyDescent="0.35">
      <c r="C244" t="s">
        <v>71</v>
      </c>
      <c r="H244" s="6">
        <v>0.374</v>
      </c>
      <c r="I244" s="6">
        <v>0.39490000000000003</v>
      </c>
      <c r="J244" s="6">
        <v>0.31010000000000004</v>
      </c>
      <c r="K244" s="6">
        <v>0.2762</v>
      </c>
      <c r="Q244" s="6">
        <v>8.2299999999999998E-2</v>
      </c>
    </row>
    <row r="245" spans="2:17" ht="15.5" x14ac:dyDescent="0.35">
      <c r="C245" t="s">
        <v>445</v>
      </c>
      <c r="H245" s="6">
        <v>6.25E-2</v>
      </c>
      <c r="I245" s="6">
        <v>4.9599999999999998E-2</v>
      </c>
      <c r="J245" s="6">
        <v>5.7099999999999998E-2</v>
      </c>
      <c r="K245" s="6">
        <v>5.3600000000000002E-2</v>
      </c>
      <c r="Q245" s="6">
        <v>1.44E-2</v>
      </c>
    </row>
    <row r="246" spans="2:17" ht="15.5" x14ac:dyDescent="0.35">
      <c r="C246" t="s">
        <v>51</v>
      </c>
      <c r="D246" s="6">
        <v>4.66</v>
      </c>
      <c r="E246" s="6">
        <v>3.36</v>
      </c>
      <c r="F246" s="6">
        <v>2.93</v>
      </c>
      <c r="G246" s="6">
        <v>2.93</v>
      </c>
      <c r="H246" s="6">
        <v>16.04</v>
      </c>
      <c r="I246" s="6">
        <v>15.19</v>
      </c>
      <c r="J246" s="6">
        <v>19.350000000000001</v>
      </c>
      <c r="K246" s="6">
        <v>21.72</v>
      </c>
      <c r="L246" s="6">
        <v>13.64</v>
      </c>
      <c r="M246" s="6">
        <v>-6.59</v>
      </c>
      <c r="N246" s="6">
        <v>-22.97</v>
      </c>
      <c r="O246" s="6">
        <v>2.67</v>
      </c>
      <c r="P246" s="6">
        <v>0.7</v>
      </c>
      <c r="Q246" s="6">
        <v>33.15</v>
      </c>
    </row>
    <row r="247" spans="2:17" ht="15.5" x14ac:dyDescent="0.35">
      <c r="C247" t="s">
        <v>73</v>
      </c>
      <c r="H247" s="5">
        <v>6</v>
      </c>
      <c r="I247" s="5">
        <v>6</v>
      </c>
      <c r="J247" s="5">
        <v>6</v>
      </c>
      <c r="K247" s="5">
        <v>6</v>
      </c>
      <c r="Q247" s="6">
        <v>2.73</v>
      </c>
    </row>
    <row r="248" spans="2:17" ht="15.5" x14ac:dyDescent="0.35">
      <c r="C248" t="s">
        <v>446</v>
      </c>
      <c r="H248" s="6">
        <v>0.374</v>
      </c>
      <c r="I248" s="6">
        <v>0.39490000000000003</v>
      </c>
      <c r="J248" s="6">
        <v>0.31010000000000004</v>
      </c>
      <c r="K248" s="6">
        <v>0.2762</v>
      </c>
      <c r="Q248" s="6">
        <v>8.2299999999999998E-2</v>
      </c>
    </row>
    <row r="249" spans="2:17" ht="15.5" x14ac:dyDescent="0.35">
      <c r="C249" t="s">
        <v>447</v>
      </c>
      <c r="H249" s="6">
        <v>6.25E-2</v>
      </c>
      <c r="I249" s="6">
        <v>4.9599999999999998E-2</v>
      </c>
      <c r="J249" s="6">
        <v>5.7099999999999998E-2</v>
      </c>
      <c r="K249" s="6">
        <v>5.3600000000000002E-2</v>
      </c>
      <c r="Q249" s="6">
        <v>1.44E-2</v>
      </c>
    </row>
    <row r="250" spans="2:17" ht="15.5" x14ac:dyDescent="0.35">
      <c r="C250" t="s">
        <v>262</v>
      </c>
      <c r="D250" s="5">
        <v>86000000000</v>
      </c>
      <c r="E250" s="5">
        <v>83000000000</v>
      </c>
      <c r="F250" s="5">
        <v>88000000000</v>
      </c>
      <c r="G250" s="5">
        <v>77000000000</v>
      </c>
      <c r="H250" s="5">
        <v>337000000000</v>
      </c>
      <c r="I250" s="5">
        <v>318000000000</v>
      </c>
      <c r="J250" s="5">
        <v>304000000000</v>
      </c>
      <c r="K250" s="5">
        <v>267000000000</v>
      </c>
      <c r="L250" s="5">
        <v>183000000000</v>
      </c>
      <c r="M250" s="5">
        <v>93000000000</v>
      </c>
      <c r="N250" s="5">
        <v>71000000000</v>
      </c>
      <c r="O250" s="5">
        <v>146000000000</v>
      </c>
      <c r="P250" s="5">
        <v>160000000000</v>
      </c>
      <c r="Q250" s="5">
        <v>138000000000</v>
      </c>
    </row>
    <row r="251" spans="2:17" ht="15.5" x14ac:dyDescent="0.35">
      <c r="C251" t="s">
        <v>448</v>
      </c>
      <c r="H251" s="5">
        <v>6</v>
      </c>
      <c r="I251" s="5">
        <v>6</v>
      </c>
      <c r="J251" s="5">
        <v>6</v>
      </c>
      <c r="K251" s="5">
        <v>6</v>
      </c>
      <c r="Q251" s="6">
        <v>2.73</v>
      </c>
    </row>
    <row r="252" spans="2:17" ht="15.5" x14ac:dyDescent="0.35">
      <c r="C252" t="s">
        <v>449</v>
      </c>
      <c r="H252" s="6">
        <v>0.374</v>
      </c>
      <c r="I252" s="6">
        <v>0.39490000000000003</v>
      </c>
      <c r="J252" s="6">
        <v>0.31010000000000004</v>
      </c>
      <c r="K252" s="6">
        <v>0.2762</v>
      </c>
      <c r="Q252" s="6">
        <v>8.2299999999999998E-2</v>
      </c>
    </row>
    <row r="253" spans="2:17" ht="15.5" x14ac:dyDescent="0.35">
      <c r="C253" t="s">
        <v>450</v>
      </c>
      <c r="H253" s="6">
        <v>6.25E-2</v>
      </c>
      <c r="I253" s="6">
        <v>4.9599999999999998E-2</v>
      </c>
      <c r="J253" s="6">
        <v>5.7099999999999998E-2</v>
      </c>
      <c r="K253" s="6">
        <v>5.3600000000000002E-2</v>
      </c>
      <c r="Q253" s="6">
        <v>1.44E-2</v>
      </c>
    </row>
    <row r="254" spans="2:17" ht="15.5" x14ac:dyDescent="0.35">
      <c r="C254" t="s">
        <v>344</v>
      </c>
      <c r="I254" s="6">
        <v>5.98</v>
      </c>
    </row>
    <row r="255" spans="2:17" ht="15.5" x14ac:dyDescent="0.35">
      <c r="C255" t="s">
        <v>345</v>
      </c>
      <c r="I255" s="6">
        <v>6.92</v>
      </c>
    </row>
    <row r="256" spans="2:17" ht="15.5" x14ac:dyDescent="0.35">
      <c r="C256" t="s">
        <v>263</v>
      </c>
      <c r="I256" s="6">
        <v>6.95</v>
      </c>
    </row>
    <row r="257" spans="3:9" ht="15.5" x14ac:dyDescent="0.35">
      <c r="C257" t="s">
        <v>346</v>
      </c>
      <c r="I257" s="6">
        <v>0.14460000000000001</v>
      </c>
    </row>
    <row r="258" spans="3:9" ht="15.5" x14ac:dyDescent="0.35">
      <c r="C258" t="s">
        <v>347</v>
      </c>
      <c r="I258" s="6">
        <v>0.42</v>
      </c>
    </row>
    <row r="259" spans="3:9" ht="15.5" x14ac:dyDescent="0.35">
      <c r="C259" t="s">
        <v>348</v>
      </c>
      <c r="I259" s="6">
        <v>0.53</v>
      </c>
    </row>
    <row r="260" spans="3:9" ht="15.5" x14ac:dyDescent="0.35">
      <c r="C260" t="s">
        <v>349</v>
      </c>
      <c r="I260" s="6">
        <v>1.8</v>
      </c>
    </row>
    <row r="261" spans="3:9" ht="15.5" x14ac:dyDescent="0.35">
      <c r="C261" t="s">
        <v>350</v>
      </c>
      <c r="I261" s="6">
        <v>7.89</v>
      </c>
    </row>
    <row r="262" spans="3:9" ht="15.5" x14ac:dyDescent="0.35">
      <c r="C262" t="s">
        <v>351</v>
      </c>
      <c r="I262" s="6">
        <v>5.04</v>
      </c>
    </row>
    <row r="263" spans="3:9" ht="15.5" x14ac:dyDescent="0.35">
      <c r="C263" t="s">
        <v>264</v>
      </c>
      <c r="I263" s="6">
        <v>1.92</v>
      </c>
    </row>
    <row r="264" spans="3:9" ht="15.5" x14ac:dyDescent="0.35">
      <c r="C264" t="s">
        <v>451</v>
      </c>
      <c r="I264" s="6">
        <v>-0.32</v>
      </c>
    </row>
    <row r="265" spans="3:9" ht="15.5" x14ac:dyDescent="0.35">
      <c r="C265" t="s">
        <v>452</v>
      </c>
      <c r="I265" s="6">
        <v>1.9</v>
      </c>
    </row>
    <row r="266" spans="3:9" ht="15.5" x14ac:dyDescent="0.35">
      <c r="C266" t="s">
        <v>352</v>
      </c>
      <c r="I266" s="6">
        <v>13.88</v>
      </c>
    </row>
    <row r="267" spans="3:9" ht="15.5" x14ac:dyDescent="0.35">
      <c r="C267" t="s">
        <v>353</v>
      </c>
      <c r="I267" s="6">
        <v>16.04</v>
      </c>
    </row>
    <row r="268" spans="3:9" ht="15.5" x14ac:dyDescent="0.35">
      <c r="C268" t="s">
        <v>354</v>
      </c>
      <c r="I268" s="6">
        <v>228.6</v>
      </c>
    </row>
    <row r="269" spans="3:9" ht="15.5" x14ac:dyDescent="0.35">
      <c r="C269" t="s">
        <v>355</v>
      </c>
      <c r="D269" s="6">
        <v>11.94</v>
      </c>
    </row>
    <row r="270" spans="3:9" ht="15.5" x14ac:dyDescent="0.35">
      <c r="C270" t="s">
        <v>356</v>
      </c>
      <c r="I270" s="6">
        <v>179.82</v>
      </c>
    </row>
    <row r="271" spans="3:9" ht="15.5" x14ac:dyDescent="0.35">
      <c r="C271" t="s">
        <v>357</v>
      </c>
      <c r="I271" s="6">
        <v>12.17</v>
      </c>
    </row>
    <row r="272" spans="3:9" ht="15.5" x14ac:dyDescent="0.35">
      <c r="C272" t="s">
        <v>265</v>
      </c>
      <c r="D272" s="6">
        <v>0.79</v>
      </c>
    </row>
    <row r="273" spans="3:9" ht="15.5" x14ac:dyDescent="0.35">
      <c r="C273" t="s">
        <v>266</v>
      </c>
      <c r="D273" s="6">
        <v>0.72</v>
      </c>
    </row>
    <row r="274" spans="3:9" ht="15.5" x14ac:dyDescent="0.35">
      <c r="C274" t="s">
        <v>267</v>
      </c>
      <c r="D274" s="6">
        <v>0.2</v>
      </c>
    </row>
    <row r="275" spans="3:9" ht="15.5" x14ac:dyDescent="0.35">
      <c r="C275" t="s">
        <v>268</v>
      </c>
      <c r="D275" s="6">
        <v>0.14000000000000001</v>
      </c>
    </row>
    <row r="276" spans="3:9" ht="15.5" x14ac:dyDescent="0.35">
      <c r="C276" t="s">
        <v>269</v>
      </c>
      <c r="D276" s="6">
        <v>0.56000000000000005</v>
      </c>
    </row>
    <row r="277" spans="3:9" ht="15.5" x14ac:dyDescent="0.35">
      <c r="C277" t="s">
        <v>270</v>
      </c>
      <c r="D277" s="6">
        <v>0.13</v>
      </c>
    </row>
    <row r="278" spans="3:9" ht="15.5" x14ac:dyDescent="0.35">
      <c r="C278" t="s">
        <v>271</v>
      </c>
      <c r="D278" s="6">
        <v>1.56</v>
      </c>
    </row>
    <row r="279" spans="3:9" ht="15.5" x14ac:dyDescent="0.35">
      <c r="C279" t="s">
        <v>272</v>
      </c>
      <c r="I279" s="6">
        <v>3.62</v>
      </c>
    </row>
    <row r="280" spans="3:9" ht="15.5" x14ac:dyDescent="0.35">
      <c r="C280" t="s">
        <v>13</v>
      </c>
      <c r="D280" s="5">
        <v>7000000000</v>
      </c>
    </row>
    <row r="281" spans="3:9" ht="15.5" x14ac:dyDescent="0.35">
      <c r="C281" t="s">
        <v>358</v>
      </c>
      <c r="I281" s="6">
        <v>2.7</v>
      </c>
    </row>
    <row r="282" spans="3:9" ht="15.5" x14ac:dyDescent="0.35">
      <c r="C282" t="s">
        <v>273</v>
      </c>
      <c r="I282" s="6">
        <v>4.9500000000000002E-2</v>
      </c>
    </row>
    <row r="283" spans="3:9" ht="15.5" x14ac:dyDescent="0.35">
      <c r="C283" t="s">
        <v>274</v>
      </c>
      <c r="I283" s="6">
        <v>7.7199999999999991E-2</v>
      </c>
    </row>
    <row r="284" spans="3:9" ht="15.5" x14ac:dyDescent="0.35">
      <c r="C284" t="s">
        <v>275</v>
      </c>
      <c r="I284" s="6">
        <v>9.7899999999999987E-2</v>
      </c>
    </row>
    <row r="285" spans="3:9" ht="15.5" x14ac:dyDescent="0.35">
      <c r="C285" t="s">
        <v>359</v>
      </c>
      <c r="I285" s="6">
        <v>8.1699999999999995E-2</v>
      </c>
    </row>
    <row r="286" spans="3:9" ht="15.5" x14ac:dyDescent="0.35">
      <c r="C286" t="s">
        <v>276</v>
      </c>
      <c r="D286" s="6">
        <v>11.64</v>
      </c>
    </row>
    <row r="287" spans="3:9" ht="15.5" x14ac:dyDescent="0.35">
      <c r="C287" t="s">
        <v>277</v>
      </c>
      <c r="D287" s="6">
        <v>6.54</v>
      </c>
    </row>
    <row r="288" spans="3:9" ht="15.5" x14ac:dyDescent="0.35">
      <c r="C288" t="s">
        <v>278</v>
      </c>
      <c r="D288" s="6">
        <v>2.5299999999999998</v>
      </c>
    </row>
    <row r="289" spans="3:9" ht="15.5" x14ac:dyDescent="0.35">
      <c r="C289" t="s">
        <v>279</v>
      </c>
      <c r="D289" s="6">
        <v>15.65</v>
      </c>
    </row>
    <row r="290" spans="3:9" ht="15.5" x14ac:dyDescent="0.35">
      <c r="C290" t="s">
        <v>280</v>
      </c>
      <c r="D290" s="6">
        <v>7.82</v>
      </c>
    </row>
    <row r="291" spans="3:9" ht="15.5" x14ac:dyDescent="0.35">
      <c r="C291" t="s">
        <v>281</v>
      </c>
      <c r="I291" s="6">
        <v>0.81</v>
      </c>
    </row>
    <row r="292" spans="3:9" ht="15.5" x14ac:dyDescent="0.35">
      <c r="C292" t="s">
        <v>282</v>
      </c>
      <c r="I292" s="6">
        <v>55.13</v>
      </c>
    </row>
    <row r="293" spans="3:9" ht="15.5" x14ac:dyDescent="0.35">
      <c r="C293" t="s">
        <v>47</v>
      </c>
      <c r="I293" s="5">
        <v>140000000000</v>
      </c>
    </row>
    <row r="294" spans="3:9" ht="15.5" x14ac:dyDescent="0.35">
      <c r="C294" t="s">
        <v>283</v>
      </c>
      <c r="I294" s="5">
        <v>176000000000</v>
      </c>
    </row>
    <row r="295" spans="3:9" ht="15.5" x14ac:dyDescent="0.35">
      <c r="C295" t="s">
        <v>284</v>
      </c>
      <c r="I295" s="5">
        <v>1460000000</v>
      </c>
    </row>
    <row r="296" spans="3:9" ht="15.5" x14ac:dyDescent="0.35">
      <c r="C296" t="s">
        <v>285</v>
      </c>
      <c r="I296" s="6">
        <v>0.2034</v>
      </c>
    </row>
    <row r="297" spans="3:9" ht="15.5" x14ac:dyDescent="0.35">
      <c r="C297" t="s">
        <v>286</v>
      </c>
      <c r="D297" s="6">
        <v>0.37290000000000001</v>
      </c>
    </row>
    <row r="298" spans="3:9" ht="15.5" x14ac:dyDescent="0.35">
      <c r="C298" t="s">
        <v>287</v>
      </c>
      <c r="D298" s="6">
        <v>0.12520000000000001</v>
      </c>
    </row>
    <row r="299" spans="3:9" ht="15.5" x14ac:dyDescent="0.35">
      <c r="C299" t="s">
        <v>288</v>
      </c>
      <c r="D299" s="6">
        <v>7.9000000000000001E-2</v>
      </c>
    </row>
    <row r="300" spans="3:9" ht="15.5" x14ac:dyDescent="0.35">
      <c r="C300" t="s">
        <v>453</v>
      </c>
      <c r="D300" s="6">
        <v>4.7E-2</v>
      </c>
    </row>
    <row r="301" spans="3:9" ht="15.5" x14ac:dyDescent="0.35">
      <c r="C301" t="s">
        <v>289</v>
      </c>
      <c r="D301" s="6">
        <v>-4.0000000000000001E-3</v>
      </c>
    </row>
    <row r="302" spans="3:9" ht="15.5" x14ac:dyDescent="0.35">
      <c r="C302" t="s">
        <v>360</v>
      </c>
      <c r="D302" s="6">
        <v>-0.38150000000000001</v>
      </c>
    </row>
    <row r="303" spans="3:9" ht="15.5" x14ac:dyDescent="0.35">
      <c r="C303" t="s">
        <v>290</v>
      </c>
      <c r="I303" s="5">
        <v>6</v>
      </c>
    </row>
    <row r="304" spans="3:9" ht="15.5" x14ac:dyDescent="0.35">
      <c r="C304" t="s">
        <v>454</v>
      </c>
      <c r="I304" s="5">
        <v>6</v>
      </c>
    </row>
    <row r="305" spans="3:9" ht="15.5" x14ac:dyDescent="0.35">
      <c r="C305" t="s">
        <v>455</v>
      </c>
      <c r="I305" s="6">
        <v>0.374</v>
      </c>
    </row>
    <row r="306" spans="3:9" ht="15.5" x14ac:dyDescent="0.35">
      <c r="C306" t="s">
        <v>456</v>
      </c>
      <c r="I306" s="6">
        <v>6.25E-2</v>
      </c>
    </row>
    <row r="307" spans="3:9" ht="15.5" x14ac:dyDescent="0.35">
      <c r="C307" t="s">
        <v>291</v>
      </c>
      <c r="I307" t="s">
        <v>1159</v>
      </c>
    </row>
    <row r="308" spans="3:9" ht="15.5" x14ac:dyDescent="0.35">
      <c r="C308" t="s">
        <v>293</v>
      </c>
      <c r="I308" s="5">
        <v>5</v>
      </c>
    </row>
    <row r="309" spans="3:9" ht="15.5" x14ac:dyDescent="0.35">
      <c r="C309" t="s">
        <v>294</v>
      </c>
      <c r="I309" s="6">
        <v>0.42</v>
      </c>
    </row>
    <row r="310" spans="3:9" ht="15.5" x14ac:dyDescent="0.35">
      <c r="C310" t="s">
        <v>295</v>
      </c>
      <c r="I310" s="6">
        <v>0.15</v>
      </c>
    </row>
    <row r="311" spans="3:9" ht="15.5" x14ac:dyDescent="0.35">
      <c r="C311" t="s">
        <v>458</v>
      </c>
      <c r="I311" s="6">
        <v>0.79</v>
      </c>
    </row>
    <row r="312" spans="3:9" ht="15.5" x14ac:dyDescent="0.35">
      <c r="C312" t="s">
        <v>296</v>
      </c>
      <c r="I312" s="6">
        <v>0.84</v>
      </c>
    </row>
    <row r="313" spans="3:9" ht="15.5" x14ac:dyDescent="0.35">
      <c r="C313" t="s">
        <v>361</v>
      </c>
      <c r="I313" s="6">
        <v>0.79</v>
      </c>
    </row>
    <row r="314" spans="3:9" ht="15.5" x14ac:dyDescent="0.35">
      <c r="C314" t="s">
        <v>297</v>
      </c>
      <c r="I314" s="6">
        <v>0.78</v>
      </c>
    </row>
    <row r="315" spans="3:9" ht="15.5" x14ac:dyDescent="0.35">
      <c r="C315" t="s">
        <v>298</v>
      </c>
      <c r="I315" s="6">
        <v>0.43</v>
      </c>
    </row>
    <row r="316" spans="3:9" ht="15.5" x14ac:dyDescent="0.35">
      <c r="C316" t="s">
        <v>299</v>
      </c>
      <c r="I316" s="5">
        <v>334000000000</v>
      </c>
    </row>
    <row r="317" spans="3:9" ht="15.5" x14ac:dyDescent="0.35">
      <c r="C317" t="s">
        <v>300</v>
      </c>
      <c r="I317" s="5">
        <v>120000000000</v>
      </c>
    </row>
    <row r="318" spans="3:9" ht="15.5" x14ac:dyDescent="0.35">
      <c r="C318" t="s">
        <v>301</v>
      </c>
      <c r="I318" s="5">
        <v>92000000000</v>
      </c>
    </row>
    <row r="319" spans="3:9" ht="15.5" x14ac:dyDescent="0.35">
      <c r="C319" t="s">
        <v>302</v>
      </c>
      <c r="I319" s="5">
        <v>20000000000</v>
      </c>
    </row>
    <row r="320" spans="3:9" ht="15.5" x14ac:dyDescent="0.35">
      <c r="C320" t="s">
        <v>303</v>
      </c>
      <c r="D320" s="5">
        <v>17000000000</v>
      </c>
    </row>
    <row r="321" spans="3:9" ht="15.5" x14ac:dyDescent="0.35">
      <c r="C321" t="s">
        <v>304</v>
      </c>
      <c r="D321" s="5">
        <v>409000000000</v>
      </c>
    </row>
    <row r="322" spans="3:9" ht="15.5" x14ac:dyDescent="0.35">
      <c r="C322" t="s">
        <v>305</v>
      </c>
      <c r="D322" s="5">
        <v>146000000000</v>
      </c>
    </row>
    <row r="323" spans="3:9" ht="15.5" x14ac:dyDescent="0.35">
      <c r="C323" t="s">
        <v>245</v>
      </c>
      <c r="D323" s="5">
        <v>-12000000000</v>
      </c>
    </row>
    <row r="324" spans="3:9" ht="15.5" x14ac:dyDescent="0.35">
      <c r="C324" t="s">
        <v>306</v>
      </c>
      <c r="I324" s="5">
        <v>263000000000</v>
      </c>
    </row>
    <row r="325" spans="3:9" ht="15.5" x14ac:dyDescent="0.35">
      <c r="C325" t="s">
        <v>243</v>
      </c>
      <c r="D325" s="5">
        <v>36000000000</v>
      </c>
    </row>
    <row r="326" spans="3:9" ht="15.5" x14ac:dyDescent="0.35">
      <c r="C326" t="s">
        <v>242</v>
      </c>
      <c r="D326" s="5">
        <v>17000000000</v>
      </c>
    </row>
    <row r="327" spans="3:9" ht="15.5" x14ac:dyDescent="0.35">
      <c r="C327" t="s">
        <v>24</v>
      </c>
      <c r="D327" s="5">
        <v>53000000000</v>
      </c>
    </row>
    <row r="328" spans="3:9" ht="15.5" x14ac:dyDescent="0.35">
      <c r="C328" t="s">
        <v>21</v>
      </c>
      <c r="D328" s="5">
        <v>36000000000</v>
      </c>
    </row>
    <row r="329" spans="3:9" ht="15.5" x14ac:dyDescent="0.35">
      <c r="C329" t="s">
        <v>244</v>
      </c>
      <c r="I329" s="5">
        <v>263000000000</v>
      </c>
    </row>
    <row r="330" spans="3:9" ht="15.5" x14ac:dyDescent="0.35">
      <c r="C330" t="s">
        <v>307</v>
      </c>
      <c r="I330" s="5">
        <v>78000000000</v>
      </c>
    </row>
    <row r="331" spans="3:9" ht="15.5" x14ac:dyDescent="0.35">
      <c r="C331" t="s">
        <v>308</v>
      </c>
      <c r="I331" s="5">
        <v>-35000000000</v>
      </c>
    </row>
    <row r="332" spans="3:9" ht="15.5" x14ac:dyDescent="0.35">
      <c r="C332" t="s">
        <v>309</v>
      </c>
      <c r="I332" s="5">
        <v>-38000000000</v>
      </c>
    </row>
    <row r="333" spans="3:9" ht="15.5" x14ac:dyDescent="0.35">
      <c r="C333" t="s">
        <v>310</v>
      </c>
      <c r="I333" s="5">
        <v>-60000000000</v>
      </c>
    </row>
    <row r="334" spans="3:9" ht="15.5" x14ac:dyDescent="0.35">
      <c r="C334" t="s">
        <v>311</v>
      </c>
      <c r="I334" s="5">
        <v>18000000000</v>
      </c>
    </row>
  </sheetData>
  <pageMargins left="0.7" right="0.7" top="0.75" bottom="0.75" header="0.3" footer="0.3"/>
  <ignoredErrors>
    <ignoredError sqref="A1:Z335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Z31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1160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1161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t="str">
        <f t="shared" ref="I2:Z2" ca="1" si="0">IFERROR(_xlfn.STOCKHISTORY("XIDX:" &amp; $C$1, I1, , 0, 0, 1), "Libur")</f>
        <v>Libur</v>
      </c>
      <c r="J2" s="2" t="str">
        <f t="shared" ca="1" si="0"/>
        <v>Libur</v>
      </c>
      <c r="K2" s="2" t="str">
        <f t="shared" ca="1" si="0"/>
        <v>Libur</v>
      </c>
      <c r="L2" s="2" vm="259">
        <f t="shared" ca="1" si="0"/>
        <v>245.54470000000001</v>
      </c>
      <c r="M2" s="2" vm="260">
        <f t="shared" ca="1" si="0"/>
        <v>258.00889999999998</v>
      </c>
      <c r="N2" s="2" t="str">
        <f t="shared" ca="1" si="0"/>
        <v>Libur</v>
      </c>
      <c r="O2" s="2" vm="261">
        <f t="shared" ca="1" si="0"/>
        <v>333.41739999999999</v>
      </c>
      <c r="P2" s="2" t="str">
        <f t="shared" ca="1" si="0"/>
        <v>Libur</v>
      </c>
      <c r="Q2" s="2" vm="262">
        <f t="shared" ca="1" si="0"/>
        <v>336.53339999999997</v>
      </c>
      <c r="R2" s="2" vm="263">
        <f t="shared" ca="1" si="0"/>
        <v>31.160499999999999</v>
      </c>
      <c r="S2" s="2" vm="264">
        <f t="shared" ca="1" si="0"/>
        <v>31.7837</v>
      </c>
      <c r="T2" s="2" vm="265">
        <f t="shared" ca="1" si="0"/>
        <v>61.697800000000001</v>
      </c>
      <c r="U2" s="2" vm="266">
        <f t="shared" ca="1" si="0"/>
        <v>32.4069</v>
      </c>
      <c r="V2" s="2" vm="267">
        <f t="shared" ca="1" si="0"/>
        <v>33.030099999999997</v>
      </c>
      <c r="W2" s="2" vm="268">
        <f t="shared" ca="1" si="0"/>
        <v>38.015799999999999</v>
      </c>
      <c r="X2" s="2" t="str">
        <f t="shared" ca="1" si="0"/>
        <v>Libur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48927089502</v>
      </c>
      <c r="E4" s="2">
        <f>IFERROR(INDEX(E51:E500,MATCH($C$4,$C$51:$C$500,0)),"")</f>
        <v>52159864922</v>
      </c>
      <c r="H4" s="2">
        <f>IFERROR(SUM(D4:G4)*(4/MAX(1,COUNT(D4:G4))),"")</f>
        <v>202173908848</v>
      </c>
      <c r="I4" s="2">
        <f t="shared" ref="I4:Z4" si="1">IFERROR(INDEX(I51:I500,MATCH($C$4,$C$51:$C$500,0)),"")</f>
        <v>584928864006</v>
      </c>
      <c r="J4" s="2">
        <f t="shared" si="1"/>
        <v>1315263858724</v>
      </c>
      <c r="K4" s="2">
        <f t="shared" si="1"/>
        <v>1423095952132</v>
      </c>
      <c r="L4" s="2">
        <f t="shared" si="1"/>
        <v>1619163790020</v>
      </c>
      <c r="M4" s="2">
        <f t="shared" si="1"/>
        <v>2570253139927</v>
      </c>
      <c r="N4" s="2">
        <f t="shared" si="1"/>
        <v>3097194461934</v>
      </c>
      <c r="O4" s="2">
        <f t="shared" si="1"/>
        <v>1855354419901</v>
      </c>
      <c r="P4" s="2">
        <f t="shared" si="1"/>
        <v>972305391346</v>
      </c>
      <c r="Q4" s="2">
        <f t="shared" si="1"/>
        <v>992751074239</v>
      </c>
      <c r="R4" s="2">
        <f t="shared" si="1"/>
        <v>858320105733</v>
      </c>
      <c r="S4" s="2">
        <f t="shared" si="1"/>
        <v>506052820458</v>
      </c>
      <c r="T4" s="2">
        <f t="shared" si="1"/>
        <v>506052820458</v>
      </c>
      <c r="U4" s="2">
        <f t="shared" si="1"/>
        <v>426102148038</v>
      </c>
      <c r="V4" s="2">
        <f t="shared" si="1"/>
        <v>406693825018</v>
      </c>
      <c r="W4" s="2">
        <f t="shared" si="1"/>
        <v>400150509487</v>
      </c>
      <c r="X4" s="2">
        <f t="shared" si="1"/>
        <v>430091425075</v>
      </c>
      <c r="Y4" s="2">
        <f t="shared" si="1"/>
        <v>512321248860</v>
      </c>
      <c r="Z4" s="2">
        <f t="shared" si="1"/>
        <v>518288135259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-9006926954</v>
      </c>
      <c r="E5" s="2">
        <f>IFERROR(INDEX(E51:E500,MATCH($C$5,$C$51:$C$500,0)),"")</f>
        <v>-361189401</v>
      </c>
      <c r="H5" s="2">
        <f>IFERROR(SUM(D5:G5)*(4/MAX(1,COUNT(D5:G5))),"")</f>
        <v>-18736232710</v>
      </c>
      <c r="I5" s="2">
        <f t="shared" ref="I5:Z5" si="2">IFERROR(INDEX(I51:I500,MATCH($C$5,$C$51:$C$500,0)),"")</f>
        <v>-66664975277</v>
      </c>
      <c r="J5" s="2">
        <f t="shared" si="2"/>
        <v>-158973243250</v>
      </c>
      <c r="K5" s="2">
        <f t="shared" si="2"/>
        <v>-111615958335</v>
      </c>
      <c r="L5" s="2">
        <f t="shared" si="2"/>
        <v>-137680385241</v>
      </c>
      <c r="M5" s="2">
        <f t="shared" si="2"/>
        <v>-115089844313</v>
      </c>
      <c r="N5" s="2">
        <f t="shared" si="2"/>
        <v>-38864383290</v>
      </c>
      <c r="O5" s="2">
        <f t="shared" si="2"/>
        <v>-30149426425</v>
      </c>
      <c r="P5" s="2">
        <f t="shared" si="2"/>
        <v>-18948634346</v>
      </c>
      <c r="Q5" s="2">
        <f t="shared" si="2"/>
        <v>167648882904</v>
      </c>
      <c r="R5" s="2">
        <f t="shared" si="2"/>
        <v>444890789</v>
      </c>
      <c r="S5" s="2">
        <f t="shared" si="2"/>
        <v>39194596630</v>
      </c>
      <c r="T5" s="2">
        <f t="shared" si="2"/>
        <v>39449966960</v>
      </c>
      <c r="U5" s="2">
        <f t="shared" si="2"/>
        <v>-4826566334</v>
      </c>
      <c r="V5" s="2">
        <f t="shared" si="2"/>
        <v>83812699398</v>
      </c>
      <c r="W5" s="2">
        <f t="shared" si="2"/>
        <v>1254381943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-229304750764</v>
      </c>
      <c r="E6" s="2">
        <f>IFERROR(INDEX(E51:E500,MATCH($C$6,$C$51:$C$500,0)),"")</f>
        <v>-220297823810</v>
      </c>
      <c r="H6" s="2">
        <f>IFERROR(INDEX(D6:G6,COUNT(D6:G6)),"")</f>
        <v>-220297823810</v>
      </c>
      <c r="I6" s="2">
        <f t="shared" ref="I6:Z6" si="3">IFERROR(INDEX(I51:I500,MATCH($C$6,$C$51:$C$500,0)),"")</f>
        <v>-219936634409</v>
      </c>
      <c r="J6" s="2">
        <f t="shared" si="3"/>
        <v>-153271659132</v>
      </c>
      <c r="K6" s="2">
        <f t="shared" si="3"/>
        <v>5701584118</v>
      </c>
      <c r="L6" s="2">
        <f t="shared" si="3"/>
        <v>17076944353</v>
      </c>
      <c r="M6" s="2">
        <f t="shared" si="3"/>
        <v>93580634534</v>
      </c>
      <c r="N6" s="2">
        <f t="shared" si="3"/>
        <v>208670478847</v>
      </c>
      <c r="O6" s="2">
        <f t="shared" si="3"/>
        <v>247534862137</v>
      </c>
      <c r="P6" s="2">
        <f t="shared" si="3"/>
        <v>277684288562</v>
      </c>
      <c r="Q6" s="2">
        <f t="shared" si="3"/>
        <v>296632922908</v>
      </c>
      <c r="R6" s="2">
        <f t="shared" si="3"/>
        <v>128984040004</v>
      </c>
      <c r="S6" s="2">
        <f t="shared" si="3"/>
        <v>125274056455</v>
      </c>
      <c r="T6" s="2">
        <f t="shared" si="3"/>
        <v>124194496476</v>
      </c>
      <c r="U6" s="2">
        <f t="shared" si="3"/>
        <v>84744529516</v>
      </c>
      <c r="V6" s="2">
        <f t="shared" si="3"/>
        <v>89571085350</v>
      </c>
      <c r="W6" s="2">
        <f t="shared" si="3"/>
        <v>87495953029</v>
      </c>
      <c r="X6" s="2">
        <f t="shared" si="3"/>
        <v>74498611607</v>
      </c>
      <c r="Y6" s="2">
        <f t="shared" si="3"/>
        <v>72866264690</v>
      </c>
      <c r="Z6" s="2">
        <f t="shared" si="3"/>
        <v>64609606443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2.39</v>
      </c>
      <c r="E7" s="3">
        <f>IFERROR(INDEX(E51:E500,MATCH($C$7,$C$51:$C$500,0))/1000000000,"")</f>
        <v>2.39</v>
      </c>
      <c r="H7" s="3">
        <f>IFERROR(INDEX(D7:G7,COUNT(D7:G7)),"")</f>
        <v>2.39</v>
      </c>
      <c r="I7" s="3">
        <f t="shared" ref="I7:Z7" si="4">IFERROR(INDEX(I51:I500,MATCH($C$7,$C$51:$C$500,0))/1000000000,"")</f>
        <v>2.39</v>
      </c>
      <c r="J7" s="3">
        <f t="shared" si="4"/>
        <v>2.39</v>
      </c>
      <c r="K7" s="3">
        <f t="shared" si="4"/>
        <v>2.39</v>
      </c>
      <c r="L7" s="3">
        <f t="shared" si="4"/>
        <v>1.39</v>
      </c>
      <c r="M7" s="3">
        <f t="shared" si="4"/>
        <v>1.27</v>
      </c>
      <c r="N7" s="3">
        <f t="shared" si="4"/>
        <v>1.27</v>
      </c>
      <c r="O7" s="3">
        <f t="shared" si="4"/>
        <v>1.27</v>
      </c>
      <c r="P7" s="3">
        <f t="shared" si="4"/>
        <v>1.27</v>
      </c>
      <c r="Q7" s="3">
        <f t="shared" si="4"/>
        <v>1.27</v>
      </c>
      <c r="R7" s="3">
        <f t="shared" si="4"/>
        <v>1.27</v>
      </c>
      <c r="S7" s="3">
        <f t="shared" si="4"/>
        <v>1.27</v>
      </c>
      <c r="T7" s="3">
        <f t="shared" si="4"/>
        <v>1.27</v>
      </c>
      <c r="U7" s="3">
        <f t="shared" si="4"/>
        <v>1.27</v>
      </c>
      <c r="V7" s="3">
        <f t="shared" si="4"/>
        <v>1.27</v>
      </c>
      <c r="W7" s="3">
        <f t="shared" si="4"/>
        <v>1.27</v>
      </c>
      <c r="X7" s="3">
        <f t="shared" si="4"/>
        <v>1.27</v>
      </c>
      <c r="Y7" s="3">
        <f t="shared" si="4"/>
        <v>1.27</v>
      </c>
      <c r="Z7" s="3">
        <f t="shared" si="4"/>
        <v>1.27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5000000000</v>
      </c>
      <c r="E8" s="2">
        <f>IFERROR(INDEX(E51:E500,MATCH("Free cash flow (Quarter)",$C$51:$C$500,0)),"")</f>
        <v>-7000000000</v>
      </c>
      <c r="H8" s="2">
        <f>IFERROR(INDEX(D8:G8,COUNT(D8:G8)),"")</f>
        <v>-7000000000</v>
      </c>
      <c r="I8" s="2">
        <f t="shared" ref="I8:Z8" si="5">IFERROR(INDEX(I51:I500,MATCH($C$8,$C$51:$C$500,0)),"")</f>
        <v>-40000000000</v>
      </c>
      <c r="J8" s="2">
        <f t="shared" si="5"/>
        <v>-69000000000</v>
      </c>
      <c r="K8" s="2">
        <f t="shared" si="5"/>
        <v>-30000000000</v>
      </c>
      <c r="L8" s="2">
        <f t="shared" si="5"/>
        <v>-106000000000</v>
      </c>
      <c r="M8" s="2">
        <f t="shared" si="5"/>
        <v>-103000000000</v>
      </c>
      <c r="N8" s="2">
        <f t="shared" si="5"/>
        <v>-73000000000</v>
      </c>
      <c r="O8" s="2">
        <f t="shared" si="5"/>
        <v>-87000000000</v>
      </c>
      <c r="P8" s="2">
        <f t="shared" si="5"/>
        <v>-41000000000</v>
      </c>
      <c r="Q8" s="2">
        <f t="shared" si="5"/>
        <v>-5000000000</v>
      </c>
      <c r="R8" s="2">
        <f t="shared" si="5"/>
        <v>-4000000000</v>
      </c>
      <c r="S8" s="2">
        <f t="shared" si="5"/>
        <v>-46000000000</v>
      </c>
      <c r="T8" s="2">
        <f t="shared" si="5"/>
        <v>-46000000000</v>
      </c>
      <c r="U8" s="2">
        <f t="shared" si="5"/>
        <v>-13000000000</v>
      </c>
      <c r="V8" s="2">
        <f t="shared" si="5"/>
        <v>-20000000000</v>
      </c>
      <c r="W8" s="2">
        <f t="shared" si="5"/>
        <v>-12000000000</v>
      </c>
      <c r="X8" s="2">
        <f t="shared" si="5"/>
        <v>8000000000</v>
      </c>
      <c r="Y8" s="2">
        <f t="shared" si="5"/>
        <v>12000000000</v>
      </c>
      <c r="Z8" s="2">
        <f t="shared" si="5"/>
        <v>-2000000000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2.0499999999999998</v>
      </c>
      <c r="E9" s="3">
        <f>IFERROR(INDEX(E51:E500,MATCH("Free cash flow per share (Quarter)",$C$51:$C$500,0)),"")</f>
        <v>-2.79</v>
      </c>
      <c r="H9" s="3">
        <f>IFERROR(INDEX(D9:G9,COUNT(D9:G9)),"")</f>
        <v>-2.79</v>
      </c>
      <c r="I9" s="3">
        <f t="shared" ref="I9:Z9" si="6">IFERROR(INDEX(I51:I500,MATCH($C$9,$C$51:$C$500,0)),"")</f>
        <v>-16.73</v>
      </c>
      <c r="J9" s="3">
        <f t="shared" si="6"/>
        <v>-28.63</v>
      </c>
      <c r="K9" s="3">
        <f t="shared" si="6"/>
        <v>-12.38</v>
      </c>
      <c r="L9" s="3">
        <f t="shared" si="6"/>
        <v>-76.06</v>
      </c>
      <c r="M9" s="3">
        <f t="shared" si="6"/>
        <v>-81.489999999999995</v>
      </c>
      <c r="N9" s="3">
        <f t="shared" si="6"/>
        <v>-57.8</v>
      </c>
      <c r="O9" s="3">
        <f t="shared" si="6"/>
        <v>-68.819999999999993</v>
      </c>
      <c r="P9" s="3">
        <f t="shared" si="6"/>
        <v>-32.29</v>
      </c>
      <c r="Q9" s="3">
        <f t="shared" si="6"/>
        <v>-3.87</v>
      </c>
      <c r="R9" s="3">
        <f t="shared" si="6"/>
        <v>-3.27</v>
      </c>
      <c r="S9" s="3">
        <f t="shared" si="6"/>
        <v>-35.869999999999997</v>
      </c>
      <c r="T9" s="3">
        <f t="shared" si="6"/>
        <v>-35.869999999999997</v>
      </c>
      <c r="U9" s="3">
        <f t="shared" si="6"/>
        <v>-9.9</v>
      </c>
      <c r="V9" s="3">
        <f t="shared" si="6"/>
        <v>-15.45</v>
      </c>
      <c r="W9" s="3">
        <f t="shared" si="6"/>
        <v>-9.51</v>
      </c>
      <c r="X9" s="3">
        <f t="shared" si="6"/>
        <v>5.93</v>
      </c>
      <c r="Y9" s="3">
        <f t="shared" si="6"/>
        <v>9.26</v>
      </c>
      <c r="Z9" s="3">
        <f t="shared" si="6"/>
        <v>-1.3</v>
      </c>
    </row>
    <row r="10" spans="1:26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 t="str">
        <f t="shared" ref="I10:Z10" ca="1" si="7">IFERROR(IF(I9=0,"",I2/I9),"")</f>
        <v/>
      </c>
      <c r="J10" s="3" t="str">
        <f t="shared" ca="1" si="7"/>
        <v/>
      </c>
      <c r="K10" s="3" t="str">
        <f t="shared" ca="1" si="7"/>
        <v/>
      </c>
      <c r="L10" s="3">
        <f t="shared" ca="1" si="7"/>
        <v>-3.2283026557980543</v>
      </c>
      <c r="M10" s="3">
        <f t="shared" ca="1" si="7"/>
        <v>-3.1661418578966742</v>
      </c>
      <c r="N10" s="3" t="str">
        <f t="shared" ca="1" si="7"/>
        <v/>
      </c>
      <c r="O10" s="3">
        <f t="shared" ca="1" si="7"/>
        <v>-4.8447747747747751</v>
      </c>
      <c r="P10" s="3" t="str">
        <f t="shared" ca="1" si="7"/>
        <v/>
      </c>
      <c r="Q10" s="3">
        <f t="shared" ca="1" si="7"/>
        <v>-86.95953488372092</v>
      </c>
      <c r="R10" s="3">
        <f t="shared" ca="1" si="7"/>
        <v>-9.5292048929663604</v>
      </c>
      <c r="S10" s="3">
        <f t="shared" ca="1" si="7"/>
        <v>-0.88608028993587962</v>
      </c>
      <c r="T10" s="3">
        <f t="shared" ca="1" si="7"/>
        <v>-1.7200390298299415</v>
      </c>
      <c r="U10" s="3">
        <f t="shared" ca="1" si="7"/>
        <v>-3.2734242424242423</v>
      </c>
      <c r="V10" s="3">
        <f t="shared" ca="1" si="7"/>
        <v>-2.137870550161812</v>
      </c>
      <c r="W10" s="3">
        <f t="shared" ca="1" si="7"/>
        <v>-3.9974553101997898</v>
      </c>
      <c r="X10" s="3" t="str">
        <f t="shared" ca="1" si="7"/>
        <v/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3291558098</v>
      </c>
      <c r="E11" s="2">
        <f>IFERROR(INDEX(E51:E500,MATCH($C$11,$C$51:$C$500,0)),"")</f>
        <v>8417033927</v>
      </c>
      <c r="H11" s="2">
        <f>IFERROR(INDEX(D11:G11,COUNT(D11:G11)),"")</f>
        <v>8417033927</v>
      </c>
      <c r="I11" s="2">
        <f t="shared" ref="I11:Z11" si="8">IFERROR(INDEX(I51:I500,MATCH($C$11,$C$51:$C$500,0)),"")</f>
        <v>15938567409</v>
      </c>
      <c r="J11" s="2">
        <f t="shared" si="8"/>
        <v>2409042128</v>
      </c>
      <c r="K11" s="2">
        <f t="shared" si="8"/>
        <v>12202850444</v>
      </c>
      <c r="L11" s="2">
        <f t="shared" si="8"/>
        <v>10040432075</v>
      </c>
      <c r="M11" s="2">
        <f t="shared" si="8"/>
        <v>30026649284</v>
      </c>
      <c r="N11" s="2">
        <f t="shared" si="8"/>
        <v>22626581402</v>
      </c>
      <c r="O11" s="2">
        <f t="shared" si="8"/>
        <v>76660455580</v>
      </c>
      <c r="P11" s="2">
        <f t="shared" si="8"/>
        <v>163645969761</v>
      </c>
      <c r="Q11" s="2">
        <f t="shared" si="8"/>
        <v>204441092202</v>
      </c>
      <c r="R11" s="2">
        <f t="shared" si="8"/>
        <v>17063134460</v>
      </c>
      <c r="S11" s="2">
        <f t="shared" si="8"/>
        <v>12803126865</v>
      </c>
      <c r="T11" s="2">
        <f t="shared" si="8"/>
        <v>12803126865</v>
      </c>
      <c r="U11" s="2">
        <f t="shared" si="8"/>
        <v>4160114655</v>
      </c>
      <c r="V11" s="2">
        <f t="shared" si="8"/>
        <v>5408549673</v>
      </c>
      <c r="W11" s="2">
        <f t="shared" si="8"/>
        <v>11796993311</v>
      </c>
      <c r="X11" s="2">
        <f t="shared" si="8"/>
        <v>2960024928</v>
      </c>
      <c r="Y11" s="2">
        <f t="shared" si="8"/>
        <v>3312388297</v>
      </c>
      <c r="Z11" s="2">
        <f t="shared" si="8"/>
        <v>2415824390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252000000000</v>
      </c>
      <c r="E12" s="2">
        <f>IFERROR(INDEX(E51:E500,MATCH("Net Debt (Quarter)",$C$51:$C$500,0)),"")</f>
        <v>254000000000</v>
      </c>
      <c r="H12" s="2">
        <f>IFERROR(INDEX(D12:G12,COUNT(D12:G12)),"")</f>
        <v>254000000000</v>
      </c>
      <c r="I12" s="2">
        <f t="shared" ref="I12:Z12" si="9">IFERROR(INDEX(I51:I500,MATCH($C$12,$C$51:$C$500,0)),"")</f>
        <v>243000000000</v>
      </c>
      <c r="J12" s="2">
        <f t="shared" si="9"/>
        <v>144000000000</v>
      </c>
      <c r="K12" s="2">
        <f t="shared" si="9"/>
        <v>118000000000</v>
      </c>
      <c r="L12" s="2">
        <f t="shared" si="9"/>
        <v>177000000000</v>
      </c>
      <c r="M12" s="2">
        <f t="shared" si="9"/>
        <v>147000000000</v>
      </c>
      <c r="N12" s="2">
        <f t="shared" si="9"/>
        <v>34000000000</v>
      </c>
      <c r="O12" s="2">
        <f t="shared" si="9"/>
        <v>-77000000000</v>
      </c>
      <c r="P12" s="2">
        <f t="shared" si="9"/>
        <v>-164000000000</v>
      </c>
      <c r="Q12" s="2">
        <f t="shared" si="9"/>
        <v>-204000000000</v>
      </c>
      <c r="R12" s="2">
        <f t="shared" si="9"/>
        <v>12000000000</v>
      </c>
      <c r="S12" s="2">
        <f t="shared" si="9"/>
        <v>-8000000000</v>
      </c>
      <c r="T12" s="2">
        <f t="shared" si="9"/>
        <v>-8000000000</v>
      </c>
      <c r="U12" s="2">
        <f t="shared" si="9"/>
        <v>23000000000</v>
      </c>
      <c r="V12" s="2">
        <f t="shared" si="9"/>
        <v>13000000000</v>
      </c>
      <c r="W12" s="2">
        <f t="shared" si="9"/>
        <v>23000000000</v>
      </c>
      <c r="X12" s="2">
        <f t="shared" si="9"/>
        <v>41000000000</v>
      </c>
      <c r="Y12" s="2">
        <f t="shared" si="9"/>
        <v>53000000000</v>
      </c>
      <c r="Z12" s="2">
        <f t="shared" si="9"/>
        <v>79000000000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255000000000</v>
      </c>
      <c r="E13" s="2">
        <f>IFERROR(INDEX(E51:E500,MATCH("Total Debt (Quarter)",$C$51:$C$500,0)),"")</f>
        <v>262000000000</v>
      </c>
      <c r="H13" s="2">
        <f>IFERROR(INDEX(D13:G13,COUNT(D13:G13)),"")</f>
        <v>262000000000</v>
      </c>
      <c r="I13" s="2">
        <f t="shared" ref="I13:Z13" si="10">IFERROR(INDEX(I51:I500,MATCH($C$13,$C$51:$C$500,0)),"")</f>
        <v>259000000000</v>
      </c>
      <c r="J13" s="2">
        <f t="shared" si="10"/>
        <v>146000000000</v>
      </c>
      <c r="K13" s="2">
        <f t="shared" si="10"/>
        <v>130000000000</v>
      </c>
      <c r="L13" s="2">
        <f t="shared" si="10"/>
        <v>187000000000</v>
      </c>
      <c r="M13" s="2">
        <f t="shared" si="10"/>
        <v>177000000000</v>
      </c>
      <c r="N13" s="2">
        <f t="shared" si="10"/>
        <v>57000000000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29000000000</v>
      </c>
      <c r="S13" s="2">
        <f t="shared" si="10"/>
        <v>5000000000</v>
      </c>
      <c r="T13" s="2">
        <f t="shared" si="10"/>
        <v>5000000000</v>
      </c>
      <c r="U13" s="2">
        <f t="shared" si="10"/>
        <v>27000000000</v>
      </c>
      <c r="V13" s="2">
        <f t="shared" si="10"/>
        <v>18000000000</v>
      </c>
      <c r="W13" s="2">
        <f t="shared" si="10"/>
        <v>35000000000</v>
      </c>
      <c r="X13" s="2">
        <f t="shared" si="10"/>
        <v>44000000000</v>
      </c>
      <c r="Y13" s="2">
        <f t="shared" si="10"/>
        <v>57000000000</v>
      </c>
      <c r="Z13" s="2">
        <f t="shared" si="10"/>
        <v>81000000000</v>
      </c>
    </row>
    <row r="14" spans="1:26" ht="15.5" x14ac:dyDescent="0.35">
      <c r="C14" t="s">
        <v>27</v>
      </c>
      <c r="D14" s="2">
        <f>IFERROR(INDEX(D51:D500,MATCH($C$14,$C$51:$C$500,0)),"")</f>
        <v>-3502385159</v>
      </c>
      <c r="E14" s="2">
        <f>IFERROR(INDEX(E51:E500,MATCH($C$14,$C$51:$C$500,0)),"")</f>
        <v>-4123889668</v>
      </c>
      <c r="H14" s="2">
        <f>IFERROR(SUM(D14:G14)*(4/MAX(1,COUNT(D14:G14))),"")</f>
        <v>-15252549654</v>
      </c>
      <c r="I14" s="2">
        <f t="shared" ref="I14:Z14" si="11">IFERROR(INDEX(I51:I500,MATCH($C$14,$C$51:$C$500,0)),"")</f>
        <v>-18171415882</v>
      </c>
      <c r="J14" s="2">
        <f t="shared" si="11"/>
        <v>-12697848589</v>
      </c>
      <c r="K14" s="2">
        <f t="shared" si="11"/>
        <v>-11718571908</v>
      </c>
      <c r="L14" s="2">
        <f t="shared" si="11"/>
        <v>-11072294326</v>
      </c>
      <c r="M14" s="2">
        <f t="shared" si="11"/>
        <v>-9149820377</v>
      </c>
      <c r="N14" s="2">
        <f t="shared" si="11"/>
        <v>-1688618598</v>
      </c>
      <c r="O14" s="2">
        <f t="shared" si="11"/>
        <v>-199239278</v>
      </c>
      <c r="P14" s="2">
        <f t="shared" si="11"/>
        <v>-136620193</v>
      </c>
      <c r="Q14" s="2">
        <f t="shared" si="11"/>
        <v>-3478953331</v>
      </c>
      <c r="R14" s="2">
        <f t="shared" si="11"/>
        <v>-4279187895</v>
      </c>
      <c r="S14" s="2">
        <f t="shared" si="11"/>
        <v>-1935747969</v>
      </c>
      <c r="T14" s="2">
        <f t="shared" si="11"/>
        <v>-1935747969</v>
      </c>
      <c r="U14" s="2">
        <f t="shared" si="11"/>
        <v>-2610999990</v>
      </c>
      <c r="V14" s="2">
        <f t="shared" si="11"/>
        <v>-5003803064</v>
      </c>
      <c r="W14" s="2">
        <f t="shared" si="11"/>
        <v>-1488322406</v>
      </c>
      <c r="X14" s="2">
        <f t="shared" si="11"/>
        <v>-1813451832</v>
      </c>
      <c r="Y14" s="2">
        <f t="shared" si="11"/>
        <v>-714975676</v>
      </c>
      <c r="Z14" s="2">
        <f t="shared" si="11"/>
        <v>-703439625</v>
      </c>
    </row>
    <row r="15" spans="1:26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-1729956</v>
      </c>
      <c r="H15" s="2">
        <f>IFERROR(SUM(D15:G15)*(4/MAX(1,COUNT(D15:G15))),"")</f>
        <v>-3459912</v>
      </c>
      <c r="I15" s="2">
        <f t="shared" ref="I15:Z15" si="12">IFERROR(INDEX(I51:I500,MATCH($C$15,$C$51:$C$500,0)),"")</f>
        <v>0</v>
      </c>
      <c r="J15" s="2">
        <f t="shared" si="12"/>
        <v>0</v>
      </c>
      <c r="K15" s="2">
        <f t="shared" si="12"/>
        <v>-8417289950</v>
      </c>
      <c r="L15" s="2">
        <f t="shared" si="12"/>
        <v>0</v>
      </c>
      <c r="M15" s="2">
        <f t="shared" si="12"/>
        <v>0</v>
      </c>
      <c r="N15" s="2">
        <f t="shared" si="12"/>
        <v>0</v>
      </c>
      <c r="O15" s="2">
        <f t="shared" si="12"/>
        <v>10986294</v>
      </c>
      <c r="P15" s="2">
        <f t="shared" si="12"/>
        <v>516319131</v>
      </c>
      <c r="Q15" s="2">
        <f t="shared" si="12"/>
        <v>168149172</v>
      </c>
      <c r="R15" s="2">
        <f t="shared" si="12"/>
        <v>-1661915775</v>
      </c>
      <c r="S15" s="2">
        <f t="shared" si="12"/>
        <v>131455854</v>
      </c>
      <c r="T15" s="2">
        <f t="shared" si="12"/>
        <v>131455854</v>
      </c>
      <c r="U15" s="2">
        <f t="shared" si="12"/>
        <v>152835777</v>
      </c>
      <c r="V15" s="2">
        <f t="shared" si="12"/>
        <v>-4334613542</v>
      </c>
      <c r="W15" s="2">
        <f t="shared" si="12"/>
        <v>-589306272</v>
      </c>
      <c r="X15" s="2">
        <f t="shared" si="12"/>
        <v>-369235708</v>
      </c>
      <c r="Y15" s="2">
        <f t="shared" si="12"/>
        <v>536488316</v>
      </c>
      <c r="Z15" s="2">
        <f t="shared" si="12"/>
        <v>-1666402205</v>
      </c>
    </row>
    <row r="16" spans="1:26" ht="15.5" x14ac:dyDescent="0.35">
      <c r="C16" t="s">
        <v>29</v>
      </c>
      <c r="D16" s="2">
        <f>IFERROR(INDEX(D51:D500,MATCH($C$16,$C$51:$C$500,0)),"")</f>
        <v>-9006926954</v>
      </c>
      <c r="E16" s="2">
        <f>IFERROR(INDEX(E51:E500,MATCH($C$16,$C$51:$C$500,0)),"")</f>
        <v>-359459445</v>
      </c>
      <c r="H16" s="2">
        <f>IFERROR(SUM(D16:G16)*(4/MAX(1,COUNT(D16:G16))),"")</f>
        <v>-18732772798</v>
      </c>
      <c r="I16" s="2">
        <f t="shared" ref="I16:Z16" si="13">IFERROR(INDEX(I51:I500,MATCH($C$16,$C$51:$C$500,0)),"")</f>
        <v>-66385215277</v>
      </c>
      <c r="J16" s="2">
        <f t="shared" si="13"/>
        <v>-160468651250</v>
      </c>
      <c r="K16" s="2">
        <f t="shared" si="13"/>
        <v>-102606078385</v>
      </c>
      <c r="L16" s="2">
        <f t="shared" si="13"/>
        <v>-137839403241</v>
      </c>
      <c r="M16" s="2">
        <f t="shared" si="13"/>
        <v>-115139460313</v>
      </c>
      <c r="N16" s="2">
        <f t="shared" si="13"/>
        <v>-41008773290</v>
      </c>
      <c r="O16" s="2">
        <f t="shared" si="13"/>
        <v>-27579905719</v>
      </c>
      <c r="P16" s="2">
        <f t="shared" si="13"/>
        <v>-21688367477</v>
      </c>
      <c r="Q16" s="2">
        <f t="shared" si="13"/>
        <v>168784660732</v>
      </c>
      <c r="R16" s="2">
        <f t="shared" si="13"/>
        <v>4951306564</v>
      </c>
      <c r="S16" s="2">
        <f t="shared" si="13"/>
        <v>39535505718</v>
      </c>
      <c r="T16" s="2">
        <f t="shared" si="13"/>
        <v>39318511106</v>
      </c>
      <c r="U16" s="2">
        <f t="shared" si="13"/>
        <v>-4979391611</v>
      </c>
      <c r="V16" s="2">
        <f t="shared" si="13"/>
        <v>88171711022</v>
      </c>
      <c r="W16" s="2">
        <f t="shared" si="13"/>
        <v>1841415246</v>
      </c>
      <c r="X16" s="2">
        <f t="shared" si="13"/>
        <v>-289158759</v>
      </c>
      <c r="Y16" s="2">
        <f t="shared" si="13"/>
        <v>7720169931</v>
      </c>
      <c r="Z16" s="2">
        <f t="shared" si="13"/>
        <v>-23228656698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  <c r="S18" t="s">
        <v>35</v>
      </c>
      <c r="T18" t="s">
        <v>36</v>
      </c>
      <c r="U18" t="s">
        <v>37</v>
      </c>
      <c r="V18" t="s">
        <v>38</v>
      </c>
      <c r="W18" t="s">
        <v>39</v>
      </c>
      <c r="X18" t="s">
        <v>40</v>
      </c>
      <c r="Y18" t="s">
        <v>41</v>
      </c>
      <c r="Z18" t="s">
        <v>42</v>
      </c>
    </row>
    <row r="19" spans="1:26" ht="15.5" x14ac:dyDescent="0.35">
      <c r="A19" t="s">
        <v>44</v>
      </c>
      <c r="C19" t="s">
        <v>45</v>
      </c>
    </row>
    <row r="20" spans="1:26" ht="15.5" x14ac:dyDescent="0.35">
      <c r="A20" t="s">
        <v>46</v>
      </c>
      <c r="C20" t="s">
        <v>47</v>
      </c>
      <c r="D20" s="2" t="str">
        <f ca="1">IFERROR(D21*D2,"")</f>
        <v/>
      </c>
      <c r="E20" s="2" t="str">
        <f ca="1">IFERROR(E21*E2,"")</f>
        <v/>
      </c>
      <c r="H20" s="2" t="str">
        <f t="shared" ref="H20:Z20" ca="1" si="14">IFERROR(H21*H2,"")</f>
        <v/>
      </c>
      <c r="I20" s="2" t="str">
        <f t="shared" ca="1" si="14"/>
        <v/>
      </c>
      <c r="J20" s="2" t="str">
        <f t="shared" ca="1" si="14"/>
        <v/>
      </c>
      <c r="K20" s="2" t="str">
        <f t="shared" ca="1" si="14"/>
        <v/>
      </c>
      <c r="L20" s="2">
        <f t="shared" ca="1" si="14"/>
        <v>341307133000</v>
      </c>
      <c r="M20" s="2">
        <f t="shared" ca="1" si="14"/>
        <v>327671303000</v>
      </c>
      <c r="N20" s="2" t="str">
        <f t="shared" ca="1" si="14"/>
        <v/>
      </c>
      <c r="O20" s="2">
        <f t="shared" ca="1" si="14"/>
        <v>423440098000</v>
      </c>
      <c r="P20" s="2" t="str">
        <f t="shared" ca="1" si="14"/>
        <v/>
      </c>
      <c r="Q20" s="2">
        <f t="shared" ca="1" si="14"/>
        <v>427397417999.99994</v>
      </c>
      <c r="R20" s="2">
        <f t="shared" ca="1" si="14"/>
        <v>39573835000</v>
      </c>
      <c r="S20" s="2">
        <f t="shared" ca="1" si="14"/>
        <v>40365299000</v>
      </c>
      <c r="T20" s="2">
        <f t="shared" ca="1" si="14"/>
        <v>78356206000</v>
      </c>
      <c r="U20" s="2">
        <f t="shared" ca="1" si="14"/>
        <v>41156763000</v>
      </c>
      <c r="V20" s="2">
        <f t="shared" ca="1" si="14"/>
        <v>41948227000</v>
      </c>
      <c r="W20" s="2">
        <f t="shared" ca="1" si="14"/>
        <v>48280066000</v>
      </c>
      <c r="X20" s="2" t="str">
        <f t="shared" ca="1" si="14"/>
        <v/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2390000000</v>
      </c>
      <c r="E21" s="2">
        <f>IFERROR(INDEX(E51:E500,MATCH($C$7,$C$51:$C$500,0)),"")</f>
        <v>2390000000</v>
      </c>
      <c r="H21" s="2">
        <f>IFERROR(INDEX(D21:G21,COUNT(D21:G21)),"")</f>
        <v>2390000000</v>
      </c>
      <c r="I21" s="2">
        <f t="shared" ref="I21:Z21" si="15">IFERROR(INDEX(I51:I500,MATCH($C$7,$C$51:$C$500,0)),"")</f>
        <v>2390000000</v>
      </c>
      <c r="J21" s="2">
        <f t="shared" si="15"/>
        <v>2390000000</v>
      </c>
      <c r="K21" s="2">
        <f t="shared" si="15"/>
        <v>2390000000</v>
      </c>
      <c r="L21" s="2">
        <f t="shared" si="15"/>
        <v>1390000000</v>
      </c>
      <c r="M21" s="2">
        <f t="shared" si="15"/>
        <v>1270000000</v>
      </c>
      <c r="N21" s="2">
        <f t="shared" si="15"/>
        <v>1270000000</v>
      </c>
      <c r="O21" s="2">
        <f t="shared" si="15"/>
        <v>1270000000</v>
      </c>
      <c r="P21" s="2">
        <f t="shared" si="15"/>
        <v>1270000000</v>
      </c>
      <c r="Q21" s="2">
        <f t="shared" si="15"/>
        <v>1270000000</v>
      </c>
      <c r="R21" s="2">
        <f t="shared" si="15"/>
        <v>1270000000</v>
      </c>
      <c r="S21" s="2">
        <f t="shared" si="15"/>
        <v>1270000000</v>
      </c>
      <c r="T21" s="2">
        <f t="shared" si="15"/>
        <v>1270000000</v>
      </c>
      <c r="U21" s="2">
        <f t="shared" si="15"/>
        <v>1270000000</v>
      </c>
      <c r="V21" s="2">
        <f t="shared" si="15"/>
        <v>1270000000</v>
      </c>
      <c r="W21" s="2">
        <f t="shared" si="15"/>
        <v>1270000000</v>
      </c>
      <c r="X21" s="2">
        <f t="shared" si="15"/>
        <v>1270000000</v>
      </c>
      <c r="Y21" s="2">
        <f t="shared" si="15"/>
        <v>1270000000</v>
      </c>
      <c r="Z21" s="2">
        <f t="shared" si="15"/>
        <v>1270000000</v>
      </c>
    </row>
    <row r="23" spans="1:26" ht="15.5" x14ac:dyDescent="0.35">
      <c r="B23" t="s">
        <v>48</v>
      </c>
      <c r="C23" t="s">
        <v>49</v>
      </c>
      <c r="D23" s="3">
        <f>IFERROR(D5/D6*100,"")</f>
        <v>3.9279286294726234</v>
      </c>
      <c r="E23" s="3">
        <f>IFERROR(E5/E6*100,"")</f>
        <v>0.16395504719625129</v>
      </c>
      <c r="H23" s="3">
        <f t="shared" ref="H23:Z23" si="16">IFERROR(H5/H6*100,"")</f>
        <v>8.5049558756238177</v>
      </c>
      <c r="I23" s="3">
        <f t="shared" si="16"/>
        <v>30.310991825503724</v>
      </c>
      <c r="J23" s="3">
        <f t="shared" si="16"/>
        <v>103.71992066262537</v>
      </c>
      <c r="K23" s="3">
        <f t="shared" si="16"/>
        <v>-1957.63065185036</v>
      </c>
      <c r="L23" s="3">
        <f t="shared" si="16"/>
        <v>-806.23548566411375</v>
      </c>
      <c r="M23" s="3">
        <f t="shared" si="16"/>
        <v>-122.98468041610168</v>
      </c>
      <c r="N23" s="3">
        <f t="shared" si="16"/>
        <v>-18.624763552920147</v>
      </c>
      <c r="O23" s="3">
        <f t="shared" si="16"/>
        <v>-12.179870812828609</v>
      </c>
      <c r="P23" s="3">
        <f t="shared" si="16"/>
        <v>-6.8238049923984949</v>
      </c>
      <c r="Q23" s="3">
        <f t="shared" si="16"/>
        <v>56.517287852095876</v>
      </c>
      <c r="R23" s="3">
        <f t="shared" si="16"/>
        <v>0.34491925434046194</v>
      </c>
      <c r="S23" s="3">
        <f t="shared" si="16"/>
        <v>31.287081889999456</v>
      </c>
      <c r="T23" s="3">
        <f t="shared" si="16"/>
        <v>31.764665971026762</v>
      </c>
      <c r="U23" s="3">
        <f t="shared" si="16"/>
        <v>-5.6954311523892889</v>
      </c>
      <c r="V23" s="3">
        <f t="shared" si="16"/>
        <v>93.571155323730821</v>
      </c>
      <c r="W23" s="3">
        <f t="shared" si="16"/>
        <v>1.4336456711137746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50</v>
      </c>
      <c r="D24" s="4">
        <f>IFERROR(_xlfn.RRI(5,I23,D23),"")</f>
        <v>-0.33547291289488201</v>
      </c>
      <c r="E24" s="4">
        <f>IFERROR(_xlfn.RRI(5,J23,E23),"")</f>
        <v>-0.72472135434561769</v>
      </c>
      <c r="H24" s="4" t="str">
        <f t="shared" ref="H24:Z24" si="17">IFERROR(_xlfn.RRI(5,M23,H23),"")</f>
        <v/>
      </c>
      <c r="I24" s="4" t="str">
        <f t="shared" si="17"/>
        <v/>
      </c>
      <c r="J24" s="4" t="str">
        <f t="shared" si="17"/>
        <v/>
      </c>
      <c r="K24" s="4">
        <f t="shared" si="17"/>
        <v>2.1012789389574955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>
        <f t="shared" si="17"/>
        <v>3.6811964483682846E-2</v>
      </c>
      <c r="Q24" s="4">
        <f t="shared" si="17"/>
        <v>-9.5917913505135122E-2</v>
      </c>
      <c r="R24" s="4">
        <f t="shared" si="17"/>
        <v>-0.24793544253267896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51</v>
      </c>
      <c r="C25" t="s">
        <v>52</v>
      </c>
      <c r="D25" s="3">
        <f>IFERROR(INDEX(D51:D500,MATCH($A$25,$C$51:$C$500,0)),"")</f>
        <v>-3.76</v>
      </c>
      <c r="E25" s="3">
        <f>IFERROR(INDEX(E51:E500,MATCH($A$25,$C$51:$C$500,0)),"")</f>
        <v>-0.15</v>
      </c>
      <c r="H25" s="3">
        <f>IFERROR(INDEX(D25:G25,COUNT(D25:G25)),"")</f>
        <v>-0.15</v>
      </c>
      <c r="I25" s="3">
        <f t="shared" ref="I25:Z25" si="18">IFERROR(INDEX(I51:I500,MATCH($C$25,$C$51:$C$500,0)),"")</f>
        <v>-27.73</v>
      </c>
      <c r="J25" s="3">
        <f t="shared" si="18"/>
        <v>-67.040000000000006</v>
      </c>
      <c r="K25" s="3">
        <f t="shared" si="18"/>
        <v>-46.38</v>
      </c>
      <c r="L25" s="3">
        <f t="shared" si="18"/>
        <v>-99.07</v>
      </c>
      <c r="M25" s="3">
        <f t="shared" si="18"/>
        <v>-90.74</v>
      </c>
      <c r="N25" s="3">
        <f t="shared" si="18"/>
        <v>-32.32</v>
      </c>
      <c r="O25" s="3">
        <f t="shared" si="18"/>
        <v>-21.73</v>
      </c>
      <c r="P25" s="3">
        <f t="shared" si="18"/>
        <v>-16.68</v>
      </c>
      <c r="Q25" s="3">
        <f t="shared" si="18"/>
        <v>133.13999999999999</v>
      </c>
      <c r="R25" s="3">
        <f t="shared" si="18"/>
        <v>2.59</v>
      </c>
      <c r="S25" s="3">
        <f t="shared" si="18"/>
        <v>31.26</v>
      </c>
      <c r="T25" s="3">
        <f t="shared" si="18"/>
        <v>31.09</v>
      </c>
      <c r="U25" s="3">
        <f t="shared" si="18"/>
        <v>-3.8</v>
      </c>
      <c r="V25" s="3">
        <f t="shared" si="18"/>
        <v>66.05</v>
      </c>
      <c r="W25" s="3">
        <f t="shared" si="18"/>
        <v>0.99</v>
      </c>
      <c r="X25" s="3">
        <f t="shared" si="18"/>
        <v>-0.52</v>
      </c>
      <c r="Y25" s="3">
        <f t="shared" si="18"/>
        <v>6.51</v>
      </c>
      <c r="Z25" s="3">
        <f t="shared" si="18"/>
        <v>-19.62</v>
      </c>
    </row>
    <row r="26" spans="1:26" ht="15.5" x14ac:dyDescent="0.35">
      <c r="C26" t="s">
        <v>53</v>
      </c>
      <c r="D26" s="4">
        <f>IFERROR(_xlfn.RRI(5,I25,D25),"")</f>
        <v>-0.32942463437057889</v>
      </c>
      <c r="E26" s="4">
        <f>IFERROR(_xlfn.RRI(5,J25,E25),"")</f>
        <v>-0.70491206674012064</v>
      </c>
      <c r="H26" s="4">
        <f t="shared" ref="H26:Z26" si="19">IFERROR(_xlfn.RRI(5,M25,H25),"")</f>
        <v>-0.72224716731383465</v>
      </c>
      <c r="I26" s="4">
        <f t="shared" si="19"/>
        <v>-3.0169800437035654E-2</v>
      </c>
      <c r="J26" s="4">
        <f t="shared" si="19"/>
        <v>0.25272243670067196</v>
      </c>
      <c r="K26" s="4">
        <f t="shared" si="19"/>
        <v>0.22695021088466172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>
        <f t="shared" si="19"/>
        <v>0.34425756725084256</v>
      </c>
      <c r="Q26" s="4">
        <f t="shared" si="19"/>
        <v>0.1505013858328037</v>
      </c>
      <c r="R26" s="4">
        <f t="shared" si="19"/>
        <v>0.21208454560372147</v>
      </c>
      <c r="S26" s="4" t="str">
        <f t="shared" si="19"/>
        <v/>
      </c>
      <c r="T26" s="4">
        <f t="shared" si="19"/>
        <v>0.36712412353204704</v>
      </c>
      <c r="U26" s="4">
        <f t="shared" si="19"/>
        <v>-0.27986002596213611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54</v>
      </c>
      <c r="D27" s="3">
        <f>IFERROR(D4/D21,"")</f>
        <v>20.471585565690376</v>
      </c>
      <c r="E27" s="3">
        <f>IFERROR(E4/E21,"")</f>
        <v>21.824211264435146</v>
      </c>
      <c r="H27" s="3">
        <f t="shared" ref="H27:Z27" si="20">IFERROR(H4/H21,"")</f>
        <v>84.59159366025105</v>
      </c>
      <c r="I27" s="3">
        <f t="shared" si="20"/>
        <v>244.74011046276149</v>
      </c>
      <c r="J27" s="3">
        <f t="shared" si="20"/>
        <v>550.31960616066942</v>
      </c>
      <c r="K27" s="3">
        <f t="shared" si="20"/>
        <v>595.43763687531384</v>
      </c>
      <c r="L27" s="3">
        <f t="shared" si="20"/>
        <v>1164.8660359856115</v>
      </c>
      <c r="M27" s="3">
        <f t="shared" si="20"/>
        <v>2023.8213700212598</v>
      </c>
      <c r="N27" s="3">
        <f t="shared" si="20"/>
        <v>2438.7357967984253</v>
      </c>
      <c r="O27" s="3">
        <f t="shared" si="20"/>
        <v>1460.9089920480315</v>
      </c>
      <c r="P27" s="3">
        <f t="shared" si="20"/>
        <v>765.5947963354331</v>
      </c>
      <c r="Q27" s="3">
        <f t="shared" si="20"/>
        <v>781.69375924330711</v>
      </c>
      <c r="R27" s="3">
        <f t="shared" si="20"/>
        <v>675.84260293937007</v>
      </c>
      <c r="S27" s="3">
        <f t="shared" si="20"/>
        <v>398.46678776220472</v>
      </c>
      <c r="T27" s="3">
        <f t="shared" si="20"/>
        <v>398.46678776220472</v>
      </c>
      <c r="U27" s="3">
        <f t="shared" si="20"/>
        <v>335.51350239212599</v>
      </c>
      <c r="V27" s="3">
        <f t="shared" si="20"/>
        <v>320.23135828188975</v>
      </c>
      <c r="W27" s="3">
        <f t="shared" si="20"/>
        <v>315.07914132834645</v>
      </c>
      <c r="X27" s="3">
        <f t="shared" si="20"/>
        <v>338.65466541338583</v>
      </c>
      <c r="Y27" s="3">
        <f t="shared" si="20"/>
        <v>403.40255815748031</v>
      </c>
      <c r="Z27" s="3">
        <f t="shared" si="20"/>
        <v>408.10089390472439</v>
      </c>
    </row>
    <row r="28" spans="1:26" ht="15.5" x14ac:dyDescent="0.35">
      <c r="C28" t="s">
        <v>55</v>
      </c>
      <c r="D28" s="4">
        <f>IFERROR(_xlfn.RRI(5,I27,D27),"")</f>
        <v>-0.39117950221576192</v>
      </c>
      <c r="E28" s="4">
        <f>IFERROR(_xlfn.RRI(5,J27,E27),"")</f>
        <v>-0.47559754728247439</v>
      </c>
      <c r="H28" s="4">
        <f t="shared" ref="H28:Z28" si="21">IFERROR(_xlfn.RRI(5,M27,H27),"")</f>
        <v>-0.47005474749265641</v>
      </c>
      <c r="I28" s="4">
        <f t="shared" si="21"/>
        <v>-0.36859490833911812</v>
      </c>
      <c r="J28" s="4">
        <f t="shared" si="21"/>
        <v>-0.17738170365414496</v>
      </c>
      <c r="K28" s="4">
        <f t="shared" si="21"/>
        <v>-4.902858696249135E-2</v>
      </c>
      <c r="L28" s="4">
        <f t="shared" si="21"/>
        <v>8.3048406221389426E-2</v>
      </c>
      <c r="M28" s="4">
        <f t="shared" si="21"/>
        <v>0.24527515248445431</v>
      </c>
      <c r="N28" s="4">
        <f t="shared" si="21"/>
        <v>0.43666173577336176</v>
      </c>
      <c r="O28" s="4">
        <f t="shared" si="21"/>
        <v>0.2967199923564956</v>
      </c>
      <c r="P28" s="4">
        <f t="shared" si="21"/>
        <v>0.17939095855782861</v>
      </c>
      <c r="Q28" s="4">
        <f t="shared" si="21"/>
        <v>0.19540359466748236</v>
      </c>
      <c r="R28" s="4">
        <f t="shared" si="21"/>
        <v>0.16489071143760947</v>
      </c>
      <c r="S28" s="4">
        <f t="shared" si="21"/>
        <v>3.3063489897017684E-2</v>
      </c>
      <c r="T28" s="4">
        <f t="shared" si="21"/>
        <v>-2.459134435721877E-3</v>
      </c>
      <c r="U28" s="4">
        <f t="shared" si="21"/>
        <v>-3.8413203759622983E-2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56</v>
      </c>
      <c r="H29" s="4">
        <f t="shared" ref="H29:Z29" si="22">IFERROR(((H25-I25)/I25)*100%,"")</f>
        <v>-0.99459069599711514</v>
      </c>
      <c r="I29" s="4">
        <f t="shared" si="22"/>
        <v>-0.58636634844868729</v>
      </c>
      <c r="J29" s="4">
        <f t="shared" si="22"/>
        <v>0.44545062526951279</v>
      </c>
      <c r="K29" s="4">
        <f t="shared" si="22"/>
        <v>-0.53184616937518925</v>
      </c>
      <c r="L29" s="4">
        <f t="shared" si="22"/>
        <v>9.1800749393872588E-2</v>
      </c>
      <c r="M29" s="4">
        <f t="shared" si="22"/>
        <v>1.8075495049504948</v>
      </c>
      <c r="N29" s="4">
        <f t="shared" si="22"/>
        <v>0.4873446847676024</v>
      </c>
      <c r="O29" s="4">
        <f t="shared" si="22"/>
        <v>0.30275779376498807</v>
      </c>
      <c r="P29" s="4">
        <f t="shared" si="22"/>
        <v>-1.125281658404687</v>
      </c>
      <c r="Q29" s="4">
        <f t="shared" si="22"/>
        <v>50.405405405405403</v>
      </c>
      <c r="R29" s="4">
        <f t="shared" si="22"/>
        <v>-0.91714651311580297</v>
      </c>
      <c r="S29" s="4">
        <f t="shared" si="22"/>
        <v>5.4679961402380739E-3</v>
      </c>
      <c r="T29" s="4">
        <f t="shared" si="22"/>
        <v>-9.181578947368422</v>
      </c>
      <c r="U29" s="4">
        <f t="shared" si="22"/>
        <v>-1.0575321725965177</v>
      </c>
      <c r="V29" s="4">
        <f t="shared" si="22"/>
        <v>65.717171717171723</v>
      </c>
      <c r="W29" s="4">
        <f t="shared" si="22"/>
        <v>-2.9038461538461537</v>
      </c>
      <c r="X29" s="4">
        <f t="shared" si="22"/>
        <v>-1.0798771121351767</v>
      </c>
      <c r="Y29" s="4">
        <f t="shared" si="22"/>
        <v>-1.3318042813455657</v>
      </c>
      <c r="Z29" s="4" t="str">
        <f t="shared" si="22"/>
        <v/>
      </c>
    </row>
    <row r="30" spans="1:26" ht="15.5" x14ac:dyDescent="0.35">
      <c r="C30" t="s">
        <v>57</v>
      </c>
      <c r="H30" s="4">
        <f t="shared" ref="H30:Z30" si="23">IFERROR(((H27-I27)/I27)*100%,"")</f>
        <v>-0.65436154498621868</v>
      </c>
      <c r="I30" s="4">
        <f t="shared" si="23"/>
        <v>-0.55527641079298928</v>
      </c>
      <c r="J30" s="4">
        <f t="shared" si="23"/>
        <v>-7.5772890258350017E-2</v>
      </c>
      <c r="K30" s="4">
        <f t="shared" si="23"/>
        <v>-0.48883595325062018</v>
      </c>
      <c r="L30" s="4">
        <f t="shared" si="23"/>
        <v>-0.42442250425818223</v>
      </c>
      <c r="M30" s="4">
        <f t="shared" si="23"/>
        <v>-0.17013504592086834</v>
      </c>
      <c r="N30" s="4">
        <f t="shared" si="23"/>
        <v>0.66932766522272535</v>
      </c>
      <c r="O30" s="4">
        <f t="shared" si="23"/>
        <v>0.90820130836933954</v>
      </c>
      <c r="P30" s="4">
        <f t="shared" si="23"/>
        <v>-2.0594974332989534E-2</v>
      </c>
      <c r="Q30" s="4">
        <f t="shared" si="23"/>
        <v>0.15662101773929302</v>
      </c>
      <c r="R30" s="4">
        <f t="shared" si="23"/>
        <v>0.69610774020819144</v>
      </c>
      <c r="S30" s="4">
        <f t="shared" si="23"/>
        <v>0</v>
      </c>
      <c r="T30" s="4">
        <f t="shared" si="23"/>
        <v>0.18763264345916875</v>
      </c>
      <c r="U30" s="4">
        <f t="shared" si="23"/>
        <v>4.7722197451955446E-2</v>
      </c>
      <c r="V30" s="4">
        <f t="shared" si="23"/>
        <v>1.635213594851757E-2</v>
      </c>
      <c r="W30" s="4">
        <f t="shared" si="23"/>
        <v>-6.9615234906808168E-2</v>
      </c>
      <c r="X30" s="4">
        <f t="shared" si="23"/>
        <v>-0.16050441781982502</v>
      </c>
      <c r="Y30" s="4">
        <f t="shared" si="23"/>
        <v>-1.151268183289241E-2</v>
      </c>
      <c r="Z30" s="4" t="str">
        <f t="shared" si="23"/>
        <v/>
      </c>
    </row>
    <row r="32" spans="1:26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-95.8</v>
      </c>
      <c r="E32" s="3">
        <f>IFERROR(INDEX(E51:E500,MATCH($A$32,$C$51:$C$500,0)),"")</f>
        <v>-92.04</v>
      </c>
      <c r="H32" s="3">
        <f>IFERROR(INDEX(D32:G32,COUNT(D32:G32)),"")</f>
        <v>-92.04</v>
      </c>
      <c r="I32" s="3">
        <f t="shared" ref="I32:Z32" si="24">IFERROR(INDEX(I51:I500,MATCH($C$32,$C$51:$C$500,0)),"")</f>
        <v>-91.89</v>
      </c>
      <c r="J32" s="3">
        <f t="shared" si="24"/>
        <v>-64.040000000000006</v>
      </c>
      <c r="K32" s="3">
        <f t="shared" si="24"/>
        <v>2.37</v>
      </c>
      <c r="L32" s="3">
        <f t="shared" si="24"/>
        <v>12.26</v>
      </c>
      <c r="M32" s="3">
        <f t="shared" si="24"/>
        <v>73.73</v>
      </c>
      <c r="N32" s="3">
        <f t="shared" si="24"/>
        <v>164.43</v>
      </c>
      <c r="O32" s="3">
        <f t="shared" si="24"/>
        <v>195.05</v>
      </c>
      <c r="P32" s="3">
        <f t="shared" si="24"/>
        <v>218.81</v>
      </c>
      <c r="Q32" s="3">
        <f t="shared" si="24"/>
        <v>233.74</v>
      </c>
      <c r="R32" s="3">
        <f t="shared" si="24"/>
        <v>101.63</v>
      </c>
      <c r="S32" s="3">
        <f t="shared" si="24"/>
        <v>98.71</v>
      </c>
      <c r="T32" s="3">
        <f t="shared" si="24"/>
        <v>97.85</v>
      </c>
      <c r="U32" s="3">
        <f t="shared" si="24"/>
        <v>66.77</v>
      </c>
      <c r="V32" s="3">
        <f t="shared" si="24"/>
        <v>70.569999999999993</v>
      </c>
      <c r="W32" s="3">
        <f t="shared" si="24"/>
        <v>68.95</v>
      </c>
      <c r="X32" s="3">
        <f t="shared" si="24"/>
        <v>58.71</v>
      </c>
      <c r="Y32" s="3">
        <f t="shared" si="24"/>
        <v>57.42</v>
      </c>
      <c r="Z32" s="3">
        <f t="shared" si="24"/>
        <v>50.92</v>
      </c>
    </row>
    <row r="33" spans="1:26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-1.28</v>
      </c>
      <c r="E33" s="3">
        <f>IFERROR(INDEX(E51:E500,MATCH($A$33,$C$51:$C$500,0)),"")</f>
        <v>-1.34</v>
      </c>
      <c r="H33" s="3">
        <f>IFERROR(INDEX(D33:G33,COUNT(D33:G33)),"")</f>
        <v>-1.34</v>
      </c>
      <c r="I33" s="3">
        <f t="shared" ref="I33:Z33" si="25">IFERROR(INDEX(I51:I500,MATCH($C$33,$C$51:$C$500,0)),"")</f>
        <v>-1.34</v>
      </c>
      <c r="J33" s="3">
        <f t="shared" si="25"/>
        <v>-1.92</v>
      </c>
      <c r="K33" s="3">
        <f t="shared" si="25"/>
        <v>51.05</v>
      </c>
      <c r="L33" s="3">
        <f t="shared" si="25"/>
        <v>32.14</v>
      </c>
      <c r="M33" s="3">
        <f t="shared" si="25"/>
        <v>5.62</v>
      </c>
      <c r="N33" s="3">
        <f t="shared" si="25"/>
        <v>2.71</v>
      </c>
      <c r="O33" s="3">
        <f t="shared" si="25"/>
        <v>2.74</v>
      </c>
      <c r="P33" s="3">
        <f t="shared" si="25"/>
        <v>2.74</v>
      </c>
      <c r="Q33" s="3">
        <f t="shared" si="25"/>
        <v>2.31</v>
      </c>
      <c r="R33" s="3">
        <f t="shared" si="25"/>
        <v>0.49</v>
      </c>
      <c r="S33" s="3">
        <f t="shared" si="25"/>
        <v>0.52</v>
      </c>
      <c r="T33" s="3">
        <f t="shared" si="25"/>
        <v>1.01</v>
      </c>
      <c r="U33" s="3">
        <f t="shared" si="25"/>
        <v>0.78</v>
      </c>
      <c r="V33" s="3">
        <f t="shared" si="25"/>
        <v>0.75</v>
      </c>
      <c r="W33" s="3">
        <f t="shared" si="25"/>
        <v>0.88</v>
      </c>
      <c r="X33" s="3">
        <f t="shared" si="25"/>
        <v>0.85</v>
      </c>
      <c r="Y33" s="3">
        <f t="shared" si="25"/>
        <v>0.87</v>
      </c>
      <c r="Z33" s="3">
        <f t="shared" si="25"/>
        <v>0.98</v>
      </c>
    </row>
    <row r="34" spans="1:26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-32.71</v>
      </c>
      <c r="E34" s="3">
        <f>IFERROR(INDEX(E51:E500,MATCH($A$34,$C$51:$C$500,0)),"")</f>
        <v>-820</v>
      </c>
      <c r="H34" s="3">
        <f>IFERROR(INDEX(D34:G34,COUNT(D34:G34)),"")</f>
        <v>-820</v>
      </c>
      <c r="I34" s="3">
        <f t="shared" ref="I34:Z34" si="26">IFERROR(INDEX(I51:I500,MATCH($C$34,$C$51:$C$500,0)),"")</f>
        <v>-4.4400000000000004</v>
      </c>
      <c r="J34" s="3">
        <f t="shared" si="26"/>
        <v>-1.83</v>
      </c>
      <c r="K34" s="3">
        <f t="shared" si="26"/>
        <v>-2.61</v>
      </c>
      <c r="L34" s="3">
        <f t="shared" si="26"/>
        <v>-3.98</v>
      </c>
      <c r="M34" s="3">
        <f t="shared" si="26"/>
        <v>-4.5599999999999996</v>
      </c>
      <c r="N34" s="3">
        <f t="shared" si="26"/>
        <v>-13.8</v>
      </c>
      <c r="O34" s="3">
        <f t="shared" si="26"/>
        <v>-24.62</v>
      </c>
      <c r="P34" s="3">
        <f t="shared" si="26"/>
        <v>-35.97</v>
      </c>
      <c r="Q34" s="3">
        <f t="shared" si="26"/>
        <v>4.0599999999999996</v>
      </c>
      <c r="R34" s="3">
        <f t="shared" si="26"/>
        <v>19.309999999999999</v>
      </c>
      <c r="S34" s="3">
        <f t="shared" si="26"/>
        <v>1.63</v>
      </c>
      <c r="T34" s="3">
        <f t="shared" si="26"/>
        <v>3.18</v>
      </c>
      <c r="U34" s="3">
        <f t="shared" si="26"/>
        <v>-13.68</v>
      </c>
      <c r="V34" s="3">
        <f t="shared" si="26"/>
        <v>0.8</v>
      </c>
      <c r="W34" s="3">
        <f t="shared" si="26"/>
        <v>61.62</v>
      </c>
      <c r="X34" s="3">
        <f t="shared" si="26"/>
        <v>-96.15</v>
      </c>
      <c r="Y34" s="3">
        <f t="shared" si="26"/>
        <v>7.68</v>
      </c>
      <c r="Z34" s="3">
        <f t="shared" si="26"/>
        <v>-2.5499999999999998</v>
      </c>
    </row>
    <row r="35" spans="1:26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6.02</v>
      </c>
      <c r="E35" s="3">
        <f>IFERROR(INDEX(E51:E500,MATCH($A$35,$C$51:$C$500,0)),"")</f>
        <v>5.64</v>
      </c>
      <c r="H35" s="3">
        <f>IFERROR(INDEX(D35:G35,COUNT(D35:G35)),"")</f>
        <v>5.64</v>
      </c>
      <c r="I35" s="3">
        <f t="shared" ref="I35:Z35" si="27">IFERROR(INDEX(I51:I500,MATCH($C$35,$C$51:$C$500,0)),"")</f>
        <v>0.5</v>
      </c>
      <c r="J35" s="3">
        <f t="shared" si="27"/>
        <v>0.22</v>
      </c>
      <c r="K35" s="3">
        <f t="shared" si="27"/>
        <v>0.2</v>
      </c>
      <c r="L35" s="3">
        <f t="shared" si="27"/>
        <v>0.34</v>
      </c>
      <c r="M35" s="3">
        <f t="shared" si="27"/>
        <v>0.2</v>
      </c>
      <c r="N35" s="3">
        <f t="shared" si="27"/>
        <v>0.18</v>
      </c>
      <c r="O35" s="3">
        <f t="shared" si="27"/>
        <v>0.37</v>
      </c>
      <c r="P35" s="3">
        <f t="shared" si="27"/>
        <v>0.78</v>
      </c>
      <c r="Q35" s="3">
        <f t="shared" si="27"/>
        <v>0.69</v>
      </c>
      <c r="R35" s="3">
        <f t="shared" si="27"/>
        <v>7.0000000000000007E-2</v>
      </c>
      <c r="S35" s="3">
        <f t="shared" si="27"/>
        <v>0.13</v>
      </c>
      <c r="T35" s="3">
        <f t="shared" si="27"/>
        <v>0.25</v>
      </c>
      <c r="U35" s="3">
        <f t="shared" si="27"/>
        <v>0.15</v>
      </c>
      <c r="V35" s="3">
        <f t="shared" si="27"/>
        <v>0.17</v>
      </c>
      <c r="W35" s="3">
        <f t="shared" si="27"/>
        <v>0.19</v>
      </c>
      <c r="X35" s="3">
        <f t="shared" si="27"/>
        <v>0.15</v>
      </c>
      <c r="Y35" s="3">
        <f t="shared" si="27"/>
        <v>0.12</v>
      </c>
      <c r="Z35" s="3">
        <f t="shared" si="27"/>
        <v>0.12</v>
      </c>
    </row>
    <row r="36" spans="1:26" ht="15.5" x14ac:dyDescent="0.35">
      <c r="B36" t="s">
        <v>70</v>
      </c>
      <c r="C36" t="s">
        <v>71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72</v>
      </c>
      <c r="C37" t="s">
        <v>73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  <c r="S50" t="s">
        <v>35</v>
      </c>
      <c r="T50" t="s">
        <v>36</v>
      </c>
      <c r="U50" t="s">
        <v>37</v>
      </c>
      <c r="V50" t="s">
        <v>38</v>
      </c>
      <c r="W50" t="s">
        <v>39</v>
      </c>
      <c r="X50" t="s">
        <v>40</v>
      </c>
      <c r="Y50" t="s">
        <v>41</v>
      </c>
      <c r="Z50" t="s">
        <v>42</v>
      </c>
    </row>
    <row r="51" spans="2:26" ht="15.5" x14ac:dyDescent="0.35">
      <c r="B51" t="s">
        <v>79</v>
      </c>
      <c r="C51" t="s">
        <v>6</v>
      </c>
      <c r="D51" s="5">
        <v>48927089502</v>
      </c>
      <c r="E51" s="5">
        <v>52159864922</v>
      </c>
      <c r="F51" s="5">
        <v>52355298090</v>
      </c>
      <c r="G51" s="5">
        <v>125109206491</v>
      </c>
      <c r="I51" s="5">
        <v>584928864006</v>
      </c>
      <c r="J51" s="5">
        <v>1315263858724</v>
      </c>
      <c r="K51" s="5">
        <v>1423095952132</v>
      </c>
      <c r="L51" s="5">
        <v>1619163790020</v>
      </c>
      <c r="M51" s="5">
        <v>2570253139927</v>
      </c>
      <c r="N51" s="5">
        <v>3097194461934</v>
      </c>
      <c r="O51" s="5">
        <v>1855354419901</v>
      </c>
      <c r="P51" s="5">
        <v>972305391346</v>
      </c>
      <c r="Q51" s="5">
        <v>992751074239</v>
      </c>
      <c r="R51" s="5">
        <v>858320105733</v>
      </c>
      <c r="S51" s="5">
        <v>506052820458</v>
      </c>
      <c r="T51" s="5">
        <v>506052820458</v>
      </c>
      <c r="U51" s="5">
        <v>426102148038</v>
      </c>
      <c r="V51" s="5">
        <v>406693825018</v>
      </c>
      <c r="W51" s="5">
        <v>400150509487</v>
      </c>
      <c r="X51" s="5">
        <v>430091425075</v>
      </c>
      <c r="Y51" s="5">
        <v>512321248860</v>
      </c>
      <c r="Z51" s="5">
        <v>518288135259</v>
      </c>
    </row>
    <row r="52" spans="2:26" ht="15.5" x14ac:dyDescent="0.35">
      <c r="C52" t="s">
        <v>80</v>
      </c>
      <c r="D52" s="5">
        <v>-39102035174</v>
      </c>
      <c r="E52" s="5">
        <v>-36362837145</v>
      </c>
      <c r="F52" s="5">
        <v>-34028084464</v>
      </c>
      <c r="G52" s="5">
        <v>-115061597276</v>
      </c>
      <c r="I52" s="5">
        <v>-512334316401</v>
      </c>
      <c r="J52" s="5">
        <v>-1162139316291</v>
      </c>
      <c r="K52" s="5">
        <v>-1281285462972</v>
      </c>
      <c r="L52" s="5">
        <v>-1452632129030</v>
      </c>
      <c r="M52" s="5">
        <v>-2366548212602</v>
      </c>
      <c r="N52" s="5">
        <v>-2842951459588</v>
      </c>
      <c r="O52" s="5">
        <v>-1693554680390</v>
      </c>
      <c r="P52" s="5">
        <v>-872653118697</v>
      </c>
      <c r="Q52" s="5">
        <v>-914415261187</v>
      </c>
      <c r="R52" s="5">
        <v>-785702001712</v>
      </c>
      <c r="S52" s="5">
        <v>-454456048031</v>
      </c>
      <c r="T52" s="5">
        <v>-454456048031</v>
      </c>
      <c r="U52" s="5">
        <v>-382325572644</v>
      </c>
      <c r="V52" s="5">
        <v>-365098738264</v>
      </c>
      <c r="W52" s="5">
        <v>-358724714022</v>
      </c>
      <c r="X52" s="5">
        <v>-384396966504</v>
      </c>
      <c r="Y52" s="5">
        <v>-464168104456</v>
      </c>
      <c r="Z52" s="5">
        <v>-466181818887</v>
      </c>
    </row>
    <row r="53" spans="2:26" ht="15.5" x14ac:dyDescent="0.35">
      <c r="C53" t="s">
        <v>81</v>
      </c>
      <c r="D53" s="5">
        <v>9825054328</v>
      </c>
      <c r="E53" s="5">
        <v>15797027777</v>
      </c>
      <c r="F53" s="5">
        <v>18327213626</v>
      </c>
      <c r="G53" s="5">
        <v>10047609215</v>
      </c>
      <c r="I53" s="5">
        <v>72594547605</v>
      </c>
      <c r="J53" s="5">
        <v>153124542433</v>
      </c>
      <c r="K53" s="5">
        <v>141810489160</v>
      </c>
      <c r="L53" s="5">
        <v>166531660990</v>
      </c>
      <c r="M53" s="5">
        <v>203704927325</v>
      </c>
      <c r="N53" s="5">
        <v>254243002346</v>
      </c>
      <c r="O53" s="5">
        <v>161799739511</v>
      </c>
      <c r="P53" s="5">
        <v>99652272649</v>
      </c>
      <c r="Q53" s="5">
        <v>78335813052</v>
      </c>
      <c r="R53" s="5">
        <v>72618104021</v>
      </c>
      <c r="S53" s="5">
        <v>51596772427</v>
      </c>
      <c r="T53" s="5">
        <v>51596772427</v>
      </c>
      <c r="U53" s="5">
        <v>43776575394</v>
      </c>
      <c r="V53" s="5">
        <v>41595086754</v>
      </c>
      <c r="W53" s="5">
        <v>41425795465</v>
      </c>
      <c r="X53" s="5">
        <v>45694458571</v>
      </c>
      <c r="Y53" s="5">
        <v>48153144404</v>
      </c>
      <c r="Z53" s="5">
        <v>52106316372</v>
      </c>
    </row>
    <row r="54" spans="2:26" ht="15.5" x14ac:dyDescent="0.35">
      <c r="C54" t="s">
        <v>82</v>
      </c>
      <c r="D54" s="5">
        <v>-15450095023</v>
      </c>
      <c r="E54" s="5">
        <v>-12038411694</v>
      </c>
      <c r="F54" s="5">
        <v>16967346799</v>
      </c>
      <c r="G54" s="5">
        <v>-35577137044</v>
      </c>
      <c r="I54" s="5">
        <v>-120833404313</v>
      </c>
      <c r="J54" s="5">
        <v>-300915986104</v>
      </c>
      <c r="K54" s="5">
        <v>-232734230406</v>
      </c>
      <c r="L54" s="5">
        <v>-293320520265</v>
      </c>
      <c r="M54" s="5">
        <v>-309717232882</v>
      </c>
      <c r="N54" s="5">
        <v>-293584746320</v>
      </c>
      <c r="O54" s="5">
        <v>-193668364421</v>
      </c>
      <c r="P54" s="5">
        <v>-128297529768</v>
      </c>
      <c r="Q54" s="5">
        <v>92404762507</v>
      </c>
      <c r="R54" s="5">
        <v>-64091308749</v>
      </c>
      <c r="S54" s="5">
        <v>-10723452532</v>
      </c>
      <c r="T54" s="5">
        <v>-10940447144</v>
      </c>
      <c r="U54" s="5">
        <v>-46166059078</v>
      </c>
      <c r="V54" s="5">
        <v>-32864221456</v>
      </c>
      <c r="W54" s="5">
        <v>-38417625210</v>
      </c>
      <c r="X54" s="5">
        <v>-57160171430</v>
      </c>
      <c r="Y54" s="5">
        <v>-61431776017</v>
      </c>
      <c r="Z54" s="5">
        <v>-63946207893</v>
      </c>
    </row>
    <row r="55" spans="2:26" ht="15.5" x14ac:dyDescent="0.35">
      <c r="C55" t="s">
        <v>84</v>
      </c>
      <c r="D55" s="5">
        <v>-1145975494</v>
      </c>
      <c r="E55" s="5">
        <v>-15184539</v>
      </c>
      <c r="F55" s="5">
        <v>212522717</v>
      </c>
      <c r="G55" s="5">
        <v>-4765016473</v>
      </c>
      <c r="I55" s="5">
        <v>-23377729702</v>
      </c>
      <c r="J55" s="5">
        <v>-77555208654</v>
      </c>
      <c r="K55" s="5">
        <v>-69998049129</v>
      </c>
      <c r="L55" s="5">
        <v>-112530923180</v>
      </c>
      <c r="M55" s="5">
        <v>-92585067322</v>
      </c>
      <c r="N55" s="5">
        <v>-85221384316</v>
      </c>
      <c r="O55" s="5">
        <v>-49620223178</v>
      </c>
      <c r="P55" s="5">
        <v>-35555045193</v>
      </c>
      <c r="Q55" s="5">
        <v>-81331748074</v>
      </c>
      <c r="R55" s="5">
        <v>-62834128907</v>
      </c>
      <c r="S55" s="5">
        <v>-39066914011</v>
      </c>
      <c r="T55" s="5">
        <v>-39066914011</v>
      </c>
      <c r="U55" s="5">
        <v>-33782006626</v>
      </c>
      <c r="V55" s="5">
        <v>-32864121306</v>
      </c>
      <c r="W55" s="5">
        <v>-32242741302</v>
      </c>
      <c r="X55" s="5">
        <v>-33929223700</v>
      </c>
      <c r="Y55" s="5">
        <v>-37239989094</v>
      </c>
      <c r="Z55" s="5">
        <v>-40222305810</v>
      </c>
    </row>
    <row r="56" spans="2:26" ht="15.5" x14ac:dyDescent="0.35">
      <c r="C56" t="s">
        <v>83</v>
      </c>
      <c r="D56" s="5">
        <v>-12206812007</v>
      </c>
      <c r="E56" s="5">
        <v>-13094644760</v>
      </c>
      <c r="F56" s="5">
        <v>-3190690092</v>
      </c>
      <c r="G56" s="5">
        <v>-35448162928</v>
      </c>
      <c r="I56" s="5">
        <v>-124561743600</v>
      </c>
      <c r="J56" s="5">
        <v>-226594049421</v>
      </c>
      <c r="K56" s="5">
        <v>-166345198450</v>
      </c>
      <c r="L56" s="5">
        <v>-215262372809</v>
      </c>
      <c r="M56" s="5">
        <v>-222791309296</v>
      </c>
      <c r="N56" s="5">
        <v>-226404617260</v>
      </c>
      <c r="O56" s="5">
        <v>-151316722585</v>
      </c>
      <c r="P56" s="5">
        <v>-98161336450</v>
      </c>
      <c r="Q56" s="5">
        <v>-43745674109</v>
      </c>
      <c r="R56" s="5">
        <v>-30386002793</v>
      </c>
      <c r="S56" s="5">
        <v>-20957778256</v>
      </c>
      <c r="T56" s="5">
        <v>-21174772868</v>
      </c>
      <c r="U56" s="5">
        <v>-19060649596</v>
      </c>
      <c r="V56" s="5">
        <v>-20227967779</v>
      </c>
      <c r="W56" s="5">
        <v>-21613266503</v>
      </c>
      <c r="X56" s="5">
        <v>-23230947730</v>
      </c>
      <c r="Y56" s="5">
        <v>-24191786923</v>
      </c>
      <c r="Z56" s="5">
        <v>-23723902083</v>
      </c>
    </row>
    <row r="57" spans="2:26" ht="15.5" x14ac:dyDescent="0.35">
      <c r="C57" t="s">
        <v>85</v>
      </c>
      <c r="U57" s="5">
        <v>10500</v>
      </c>
      <c r="V57" s="5">
        <v>24398082</v>
      </c>
      <c r="W57" s="5">
        <v>-2272969</v>
      </c>
    </row>
    <row r="58" spans="2:26" ht="15.5" x14ac:dyDescent="0.35">
      <c r="C58" t="s">
        <v>86</v>
      </c>
      <c r="D58" s="5">
        <v>-5625040695</v>
      </c>
      <c r="E58" s="5">
        <v>3758616083</v>
      </c>
      <c r="F58" s="5">
        <v>35294560425</v>
      </c>
      <c r="G58" s="5">
        <v>-25529527829</v>
      </c>
      <c r="I58" s="5">
        <v>-48238856708</v>
      </c>
      <c r="J58" s="5">
        <v>-147791443671</v>
      </c>
      <c r="K58" s="5">
        <v>-90923741246</v>
      </c>
      <c r="L58" s="5">
        <v>-126788859275</v>
      </c>
      <c r="M58" s="5">
        <v>-106012305557</v>
      </c>
      <c r="N58" s="5">
        <v>-39341743974</v>
      </c>
      <c r="O58" s="5">
        <v>-31868624910</v>
      </c>
      <c r="P58" s="5">
        <v>-28645257119</v>
      </c>
      <c r="Q58" s="5">
        <v>170740575559</v>
      </c>
      <c r="R58" s="5">
        <v>8526795272</v>
      </c>
      <c r="S58" s="5">
        <v>40873319895</v>
      </c>
      <c r="T58" s="5">
        <v>40656325283</v>
      </c>
      <c r="U58" s="5">
        <v>-2389483684</v>
      </c>
      <c r="V58" s="5">
        <v>8730865298</v>
      </c>
      <c r="W58" s="5">
        <v>3008170255</v>
      </c>
      <c r="X58" s="5">
        <v>-11465712859</v>
      </c>
      <c r="Y58" s="5">
        <v>-13278631613</v>
      </c>
      <c r="Z58" s="5">
        <v>-11839891521</v>
      </c>
    </row>
    <row r="59" spans="2:26" ht="15.5" x14ac:dyDescent="0.35">
      <c r="C59" t="s">
        <v>87</v>
      </c>
      <c r="D59" s="5">
        <v>-3381886259</v>
      </c>
      <c r="E59" s="5">
        <v>-4118075528</v>
      </c>
      <c r="F59" s="5">
        <v>-4601913128</v>
      </c>
      <c r="G59" s="5">
        <v>-4457745337</v>
      </c>
      <c r="I59" s="5">
        <v>-18146358569</v>
      </c>
      <c r="J59" s="5">
        <v>-12677207579</v>
      </c>
      <c r="K59" s="5">
        <v>-11682337139</v>
      </c>
      <c r="L59" s="5">
        <v>-11050543966</v>
      </c>
      <c r="M59" s="5">
        <v>-9127154756</v>
      </c>
      <c r="N59" s="5">
        <v>-1667029316</v>
      </c>
      <c r="O59" s="5">
        <v>4288719191</v>
      </c>
      <c r="P59" s="5">
        <v>6956889642</v>
      </c>
      <c r="Q59" s="5">
        <v>-1955914827</v>
      </c>
      <c r="R59" s="5">
        <v>-3575488708</v>
      </c>
      <c r="S59" s="5">
        <v>-1337814177</v>
      </c>
      <c r="T59" s="5">
        <v>-1337814177</v>
      </c>
      <c r="U59" s="5">
        <v>-2589907927</v>
      </c>
      <c r="V59" s="5">
        <v>79440845724</v>
      </c>
      <c r="W59" s="5">
        <v>-1166755009</v>
      </c>
      <c r="X59" s="5">
        <v>11176554100</v>
      </c>
      <c r="Y59" s="5">
        <v>20983675108</v>
      </c>
      <c r="Z59" s="5">
        <v>-11388765177</v>
      </c>
    </row>
    <row r="60" spans="2:26" ht="15.5" x14ac:dyDescent="0.35">
      <c r="C60" t="s">
        <v>88</v>
      </c>
      <c r="X60" s="5">
        <v>268029598</v>
      </c>
      <c r="Y60" s="5">
        <v>1101202388</v>
      </c>
      <c r="Z60" s="5">
        <v>1203511512</v>
      </c>
    </row>
    <row r="61" spans="2:26" ht="15.5" x14ac:dyDescent="0.35">
      <c r="C61" t="s">
        <v>89</v>
      </c>
      <c r="D61" s="5">
        <v>120498900</v>
      </c>
      <c r="E61" s="5">
        <v>5814140</v>
      </c>
      <c r="F61" s="5">
        <v>5077509</v>
      </c>
      <c r="G61" s="5">
        <v>7113684</v>
      </c>
      <c r="I61" s="5">
        <v>25057313</v>
      </c>
      <c r="J61" s="5">
        <v>20641010</v>
      </c>
      <c r="K61" s="5">
        <v>36234769</v>
      </c>
      <c r="L61" s="5">
        <v>21750360</v>
      </c>
      <c r="M61" s="5">
        <v>22665621</v>
      </c>
      <c r="N61" s="5">
        <v>21589282</v>
      </c>
      <c r="O61" s="5">
        <v>5536320079</v>
      </c>
      <c r="P61" s="5">
        <v>8701226895</v>
      </c>
      <c r="Q61" s="5">
        <v>1826831425</v>
      </c>
      <c r="R61" s="5">
        <v>874854962</v>
      </c>
      <c r="S61" s="5">
        <v>740320340</v>
      </c>
      <c r="T61" s="5">
        <v>597933792</v>
      </c>
      <c r="U61" s="5">
        <v>21092063</v>
      </c>
      <c r="V61" s="5">
        <v>1596057555</v>
      </c>
      <c r="W61" s="5">
        <v>321567397</v>
      </c>
      <c r="X61" s="5">
        <v>2270332712</v>
      </c>
      <c r="Y61" s="5">
        <v>131039197</v>
      </c>
      <c r="Z61" s="5">
        <v>264685978</v>
      </c>
    </row>
    <row r="62" spans="2:26" ht="15.5" x14ac:dyDescent="0.35">
      <c r="C62" t="s">
        <v>27</v>
      </c>
      <c r="D62" s="5">
        <v>-3502385159</v>
      </c>
      <c r="E62" s="5">
        <v>-4123889668</v>
      </c>
      <c r="F62" s="5">
        <v>-4606990637</v>
      </c>
      <c r="G62" s="5">
        <v>-4464859021</v>
      </c>
      <c r="I62" s="5">
        <v>-18171415882</v>
      </c>
      <c r="J62" s="5">
        <v>-12697848589</v>
      </c>
      <c r="K62" s="5">
        <v>-11718571908</v>
      </c>
      <c r="L62" s="5">
        <v>-11072294326</v>
      </c>
      <c r="M62" s="5">
        <v>-9149820377</v>
      </c>
      <c r="N62" s="5">
        <v>-1688618598</v>
      </c>
      <c r="O62" s="5">
        <v>-199239278</v>
      </c>
      <c r="P62" s="5">
        <v>-136620193</v>
      </c>
      <c r="Q62" s="5">
        <v>-3478953331</v>
      </c>
      <c r="R62" s="5">
        <v>-4279187895</v>
      </c>
      <c r="S62" s="5">
        <v>-1935747969</v>
      </c>
      <c r="T62" s="5">
        <v>-1935747969</v>
      </c>
      <c r="U62" s="5">
        <v>-2610999990</v>
      </c>
      <c r="V62" s="5">
        <v>-5003803064</v>
      </c>
      <c r="W62" s="5">
        <v>-1488322406</v>
      </c>
      <c r="X62" s="5">
        <v>-1813451832</v>
      </c>
      <c r="Y62" s="5">
        <v>-714975676</v>
      </c>
      <c r="Z62" s="5">
        <v>-703439625</v>
      </c>
    </row>
    <row r="63" spans="2:26" ht="15.5" x14ac:dyDescent="0.35">
      <c r="C63" t="s">
        <v>90</v>
      </c>
      <c r="X63" s="5">
        <v>2270159378</v>
      </c>
      <c r="Y63" s="5">
        <v>9999271718</v>
      </c>
      <c r="Z63" s="5">
        <v>-11042795041</v>
      </c>
    </row>
    <row r="64" spans="2:26" ht="15.5" x14ac:dyDescent="0.35">
      <c r="C64" t="s">
        <v>94</v>
      </c>
      <c r="D64" s="5">
        <v>-3381886259</v>
      </c>
      <c r="E64" s="5">
        <v>-4118075528</v>
      </c>
      <c r="F64" s="5">
        <v>-4601913128</v>
      </c>
      <c r="G64" s="5">
        <v>-4457745337</v>
      </c>
      <c r="I64" s="5">
        <v>-18146358569</v>
      </c>
      <c r="J64" s="5">
        <v>-12677207579</v>
      </c>
      <c r="K64" s="5">
        <v>-11682337139</v>
      </c>
      <c r="L64" s="5">
        <v>-11050543966</v>
      </c>
      <c r="M64" s="5">
        <v>-9127154756</v>
      </c>
      <c r="N64" s="5">
        <v>-1667029316</v>
      </c>
      <c r="O64" s="5">
        <v>4288719191</v>
      </c>
      <c r="P64" s="5">
        <v>6956889642</v>
      </c>
      <c r="Q64" s="5">
        <v>-1955914827</v>
      </c>
      <c r="R64" s="5">
        <v>-3575488708</v>
      </c>
      <c r="S64" s="5">
        <v>-1337814177</v>
      </c>
      <c r="T64" s="5">
        <v>-1337814177</v>
      </c>
      <c r="U64" s="5">
        <v>-2589907927</v>
      </c>
      <c r="V64" s="5">
        <v>79440845724</v>
      </c>
      <c r="W64" s="5">
        <v>-1166755009</v>
      </c>
      <c r="X64" s="5">
        <v>11176554100</v>
      </c>
      <c r="Y64" s="5">
        <v>20983675108</v>
      </c>
      <c r="Z64" s="5">
        <v>-11388765177</v>
      </c>
    </row>
    <row r="65" spans="2:26" ht="15.5" x14ac:dyDescent="0.35">
      <c r="C65" t="s">
        <v>224</v>
      </c>
      <c r="Y65" s="5">
        <v>15126436</v>
      </c>
    </row>
    <row r="66" spans="2:26" ht="15.5" x14ac:dyDescent="0.35">
      <c r="C66" t="s">
        <v>29</v>
      </c>
      <c r="D66" s="5">
        <v>-9006926954</v>
      </c>
      <c r="E66" s="5">
        <v>-359459445</v>
      </c>
      <c r="F66" s="5">
        <v>30692647297</v>
      </c>
      <c r="G66" s="5">
        <v>-29987273166</v>
      </c>
      <c r="I66" s="5">
        <v>-66385215277</v>
      </c>
      <c r="J66" s="5">
        <v>-160468651250</v>
      </c>
      <c r="K66" s="5">
        <v>-102606078385</v>
      </c>
      <c r="L66" s="5">
        <v>-137839403241</v>
      </c>
      <c r="M66" s="5">
        <v>-115139460313</v>
      </c>
      <c r="N66" s="5">
        <v>-41008773290</v>
      </c>
      <c r="O66" s="5">
        <v>-27579905719</v>
      </c>
      <c r="P66" s="5">
        <v>-21688367477</v>
      </c>
      <c r="Q66" s="5">
        <v>168784660732</v>
      </c>
      <c r="R66" s="5">
        <v>4951306564</v>
      </c>
      <c r="S66" s="5">
        <v>39535505718</v>
      </c>
      <c r="T66" s="5">
        <v>39318511106</v>
      </c>
      <c r="U66" s="5">
        <v>-4979391611</v>
      </c>
      <c r="V66" s="5">
        <v>88171711022</v>
      </c>
      <c r="W66" s="5">
        <v>1841415246</v>
      </c>
      <c r="X66" s="5">
        <v>-289158759</v>
      </c>
      <c r="Y66" s="5">
        <v>7720169931</v>
      </c>
      <c r="Z66" s="5">
        <v>-23228656698</v>
      </c>
    </row>
    <row r="67" spans="2:26" ht="15.5" x14ac:dyDescent="0.35">
      <c r="C67" t="s">
        <v>28</v>
      </c>
      <c r="E67" s="5">
        <v>-1729956</v>
      </c>
      <c r="F67" s="5">
        <v>3703451625</v>
      </c>
      <c r="G67" s="5">
        <v>-1234483875</v>
      </c>
      <c r="K67" s="5">
        <v>-8417289950</v>
      </c>
      <c r="O67" s="5">
        <v>10986294</v>
      </c>
      <c r="P67" s="5">
        <v>516319131</v>
      </c>
      <c r="Q67" s="5">
        <v>168149172</v>
      </c>
      <c r="R67" s="5">
        <v>-1661915775</v>
      </c>
      <c r="S67" s="5">
        <v>131455854</v>
      </c>
      <c r="T67" s="5">
        <v>131455854</v>
      </c>
      <c r="U67" s="5">
        <v>152835777</v>
      </c>
      <c r="V67" s="5">
        <v>-4334613542</v>
      </c>
      <c r="W67" s="5">
        <v>-589306272</v>
      </c>
      <c r="X67" s="5">
        <v>-369235708</v>
      </c>
      <c r="Y67" s="5">
        <v>536488316</v>
      </c>
      <c r="Z67" s="5">
        <v>-1666402205</v>
      </c>
    </row>
    <row r="68" spans="2:26" ht="15.5" x14ac:dyDescent="0.35">
      <c r="C68" t="s">
        <v>95</v>
      </c>
      <c r="D68" s="5">
        <v>-9006926954</v>
      </c>
      <c r="E68" s="5">
        <v>-361189401</v>
      </c>
      <c r="F68" s="5">
        <v>34396098922</v>
      </c>
      <c r="G68" s="5">
        <v>-31221757041</v>
      </c>
      <c r="I68" s="5">
        <v>-66385215277</v>
      </c>
      <c r="J68" s="5">
        <v>-160468651250</v>
      </c>
      <c r="K68" s="5">
        <v>-111023368335</v>
      </c>
      <c r="L68" s="5">
        <v>-137839403241</v>
      </c>
      <c r="M68" s="5">
        <v>-115139460313</v>
      </c>
      <c r="N68" s="5">
        <v>-41008773290</v>
      </c>
      <c r="O68" s="5">
        <v>-27568919425</v>
      </c>
      <c r="P68" s="5">
        <v>-21172048346</v>
      </c>
      <c r="Q68" s="5">
        <v>168952809904</v>
      </c>
      <c r="R68" s="5">
        <v>3289390789</v>
      </c>
      <c r="S68" s="5">
        <v>39666961572</v>
      </c>
      <c r="T68" s="5">
        <v>39449966960</v>
      </c>
      <c r="U68" s="5">
        <v>-4826555834</v>
      </c>
      <c r="V68" s="5">
        <v>83837097480</v>
      </c>
      <c r="W68" s="5">
        <v>1252108974</v>
      </c>
      <c r="X68" s="5">
        <v>-658394467</v>
      </c>
      <c r="Y68" s="5">
        <v>8256658247</v>
      </c>
      <c r="Z68" s="5">
        <v>-24895058903</v>
      </c>
    </row>
    <row r="69" spans="2:26" ht="15.5" x14ac:dyDescent="0.35">
      <c r="C69" t="s">
        <v>96</v>
      </c>
    </row>
    <row r="70" spans="2:26" ht="15.5" x14ac:dyDescent="0.35">
      <c r="C70" t="s">
        <v>97</v>
      </c>
      <c r="D70" s="5">
        <v>-9006926954</v>
      </c>
      <c r="E70" s="5">
        <v>-361189401</v>
      </c>
      <c r="F70" s="5">
        <v>34396098922</v>
      </c>
      <c r="G70" s="5">
        <v>-31221757041</v>
      </c>
      <c r="I70" s="5">
        <v>-66385215277</v>
      </c>
      <c r="J70" s="5">
        <v>-160468651250</v>
      </c>
      <c r="K70" s="5">
        <v>-111023368335</v>
      </c>
      <c r="L70" s="5">
        <v>-137839403241</v>
      </c>
      <c r="M70" s="5">
        <v>-115139460313</v>
      </c>
      <c r="N70" s="5">
        <v>-41008773290</v>
      </c>
      <c r="O70" s="5">
        <v>-27568919425</v>
      </c>
      <c r="P70" s="5">
        <v>-21172048346</v>
      </c>
      <c r="Q70" s="5">
        <v>168952809904</v>
      </c>
      <c r="R70" s="5">
        <v>3289390789</v>
      </c>
      <c r="S70" s="5">
        <v>39666961572</v>
      </c>
      <c r="T70" s="5">
        <v>39449966960</v>
      </c>
      <c r="U70" s="5">
        <v>-4826555834</v>
      </c>
      <c r="V70" s="5">
        <v>83837097480</v>
      </c>
      <c r="W70" s="5">
        <v>1252108974</v>
      </c>
      <c r="X70" s="5">
        <v>-658394467</v>
      </c>
      <c r="Y70" s="5">
        <v>8256658247</v>
      </c>
      <c r="Z70" s="5">
        <v>-24895058903</v>
      </c>
    </row>
    <row r="71" spans="2:26" ht="15.5" x14ac:dyDescent="0.35">
      <c r="C71" t="s">
        <v>98</v>
      </c>
      <c r="F71" s="5">
        <v>-279760000</v>
      </c>
      <c r="I71" s="5">
        <v>-279760000</v>
      </c>
      <c r="J71" s="5">
        <v>1495408000</v>
      </c>
      <c r="K71" s="5">
        <v>-592590000</v>
      </c>
      <c r="L71" s="5">
        <v>159018000</v>
      </c>
      <c r="M71" s="5">
        <v>49616000</v>
      </c>
      <c r="N71" s="5">
        <v>2144390000</v>
      </c>
      <c r="O71" s="5">
        <v>-2580507000</v>
      </c>
      <c r="P71" s="5">
        <v>2223414000</v>
      </c>
      <c r="Q71" s="5">
        <v>-1303927000</v>
      </c>
      <c r="R71" s="5">
        <v>-2844500000</v>
      </c>
      <c r="S71" s="5">
        <v>-472364942</v>
      </c>
    </row>
    <row r="72" spans="2:26" ht="15.5" x14ac:dyDescent="0.35">
      <c r="C72" t="s">
        <v>99</v>
      </c>
      <c r="D72" s="5">
        <v>-9006926954</v>
      </c>
      <c r="E72" s="5">
        <v>-361189401</v>
      </c>
      <c r="F72" s="5">
        <v>34116338922</v>
      </c>
      <c r="G72" s="5">
        <v>-31221757041</v>
      </c>
      <c r="I72" s="5">
        <v>-66664975277</v>
      </c>
      <c r="J72" s="5">
        <v>-158973243250</v>
      </c>
      <c r="K72" s="5">
        <v>-111615958335</v>
      </c>
      <c r="L72" s="5">
        <v>-137680385241</v>
      </c>
      <c r="M72" s="5">
        <v>-115089844313</v>
      </c>
      <c r="N72" s="5">
        <v>-38864383290</v>
      </c>
      <c r="O72" s="5">
        <v>-30149426425</v>
      </c>
      <c r="P72" s="5">
        <v>-18948634346</v>
      </c>
      <c r="Q72" s="5">
        <v>167648882904</v>
      </c>
      <c r="R72" s="5">
        <v>444890789</v>
      </c>
      <c r="S72" s="5">
        <v>39194596630</v>
      </c>
      <c r="T72" s="5">
        <v>39449966960</v>
      </c>
      <c r="U72" s="5">
        <v>-4826555834</v>
      </c>
      <c r="V72" s="5">
        <v>83837097480</v>
      </c>
      <c r="W72" s="5">
        <v>1252108974</v>
      </c>
    </row>
    <row r="73" spans="2:26" ht="15.5" x14ac:dyDescent="0.35">
      <c r="C73" t="s">
        <v>100</v>
      </c>
      <c r="D73" s="5">
        <v>-9006926954</v>
      </c>
      <c r="E73" s="5">
        <v>-361189401</v>
      </c>
      <c r="F73" s="5">
        <v>34396098922</v>
      </c>
      <c r="G73" s="5">
        <v>-31221757041</v>
      </c>
      <c r="I73" s="5">
        <v>-66385215277</v>
      </c>
      <c r="J73" s="5">
        <v>-160468651250</v>
      </c>
      <c r="K73" s="5">
        <v>-111023368335</v>
      </c>
      <c r="L73" s="5">
        <v>-137839403241</v>
      </c>
      <c r="M73" s="5">
        <v>-115139460313</v>
      </c>
      <c r="N73" s="5">
        <v>-41008773290</v>
      </c>
      <c r="O73" s="5">
        <v>-27568919425</v>
      </c>
      <c r="P73" s="5">
        <v>-21172048346</v>
      </c>
      <c r="Q73" s="5">
        <v>168952809904</v>
      </c>
      <c r="R73" s="5">
        <v>3289390789</v>
      </c>
      <c r="S73" s="5">
        <v>39666961572</v>
      </c>
      <c r="T73" s="5">
        <v>39449966960</v>
      </c>
      <c r="U73" s="5">
        <v>-4826555834</v>
      </c>
      <c r="V73" s="5">
        <v>83837097480</v>
      </c>
      <c r="W73" s="5">
        <v>1252108974</v>
      </c>
      <c r="X73" s="5">
        <v>-658394467</v>
      </c>
      <c r="Y73" s="5">
        <v>8256658247</v>
      </c>
      <c r="Z73" s="5">
        <v>-24895058903</v>
      </c>
    </row>
    <row r="74" spans="2:26" ht="15.5" x14ac:dyDescent="0.35">
      <c r="C74" t="s">
        <v>8</v>
      </c>
      <c r="D74" s="5">
        <v>-9006926954</v>
      </c>
      <c r="E74" s="5">
        <v>-361189401</v>
      </c>
      <c r="F74" s="5">
        <v>34116338922</v>
      </c>
      <c r="G74" s="5">
        <v>-31221757041</v>
      </c>
      <c r="I74" s="5">
        <v>-66664975277</v>
      </c>
      <c r="J74" s="5">
        <v>-158973243250</v>
      </c>
      <c r="K74" s="5">
        <v>-111615958335</v>
      </c>
      <c r="L74" s="5">
        <v>-137680385241</v>
      </c>
      <c r="M74" s="5">
        <v>-115089844313</v>
      </c>
      <c r="N74" s="5">
        <v>-38864383290</v>
      </c>
      <c r="O74" s="5">
        <v>-30149426425</v>
      </c>
      <c r="P74" s="5">
        <v>-18948634346</v>
      </c>
      <c r="Q74" s="5">
        <v>167648882904</v>
      </c>
      <c r="R74" s="5">
        <v>444890789</v>
      </c>
      <c r="S74" s="5">
        <v>39194596630</v>
      </c>
      <c r="T74" s="5">
        <v>39449966960</v>
      </c>
      <c r="U74" s="5">
        <v>-4826566334</v>
      </c>
      <c r="V74" s="5">
        <v>83812699398</v>
      </c>
      <c r="W74" s="5">
        <v>1254381943</v>
      </c>
    </row>
    <row r="75" spans="2:26" ht="15.5" x14ac:dyDescent="0.35">
      <c r="C75" t="s">
        <v>102</v>
      </c>
      <c r="D75" s="5">
        <v>-9006926954</v>
      </c>
      <c r="E75" s="5">
        <v>-361189401</v>
      </c>
      <c r="F75" s="5">
        <v>34396098922</v>
      </c>
      <c r="G75" s="5">
        <v>-31221757041</v>
      </c>
      <c r="I75" s="5">
        <v>-66385215277</v>
      </c>
      <c r="J75" s="5">
        <v>-160468651250</v>
      </c>
      <c r="K75" s="5">
        <v>-111023368335</v>
      </c>
      <c r="L75" s="5">
        <v>-137839403241</v>
      </c>
      <c r="M75" s="5">
        <v>-115139460313</v>
      </c>
      <c r="N75" s="5">
        <v>-41008773290</v>
      </c>
      <c r="O75" s="5">
        <v>-27568919425</v>
      </c>
      <c r="P75" s="5">
        <v>-21172048346</v>
      </c>
      <c r="Q75" s="5">
        <v>168952809904</v>
      </c>
      <c r="R75" s="5">
        <v>3289390789</v>
      </c>
      <c r="S75" s="5">
        <v>39666961572</v>
      </c>
      <c r="T75" s="5">
        <v>39449966960</v>
      </c>
      <c r="U75" s="5">
        <v>-4826555834</v>
      </c>
      <c r="V75" s="5">
        <v>83837097480</v>
      </c>
      <c r="W75" s="5">
        <v>1252108974</v>
      </c>
      <c r="X75" s="5">
        <v>-658394467</v>
      </c>
      <c r="Y75" s="5">
        <v>8256658247</v>
      </c>
      <c r="Z75" s="5">
        <v>-24895058903</v>
      </c>
    </row>
    <row r="76" spans="2:26" ht="15.5" x14ac:dyDescent="0.35">
      <c r="C76" t="s">
        <v>103</v>
      </c>
      <c r="D76" s="5">
        <v>-9006926954</v>
      </c>
      <c r="E76" s="5">
        <v>-361189401</v>
      </c>
      <c r="F76" s="5">
        <v>34116338922</v>
      </c>
      <c r="G76" s="5">
        <v>-31221757041</v>
      </c>
      <c r="I76" s="5">
        <v>-66664975277</v>
      </c>
      <c r="J76" s="5">
        <v>-158973243250</v>
      </c>
      <c r="K76" s="5">
        <v>-111615958335</v>
      </c>
      <c r="L76" s="5">
        <v>-137680385241</v>
      </c>
      <c r="M76" s="5">
        <v>-115089844313</v>
      </c>
      <c r="N76" s="5">
        <v>-38864383290</v>
      </c>
      <c r="O76" s="5">
        <v>-30149426425</v>
      </c>
      <c r="P76" s="5">
        <v>-18948634346</v>
      </c>
      <c r="Q76" s="5">
        <v>167648882904</v>
      </c>
      <c r="R76" s="5">
        <v>444890789</v>
      </c>
      <c r="S76" s="5">
        <v>39194596630</v>
      </c>
      <c r="T76" s="5">
        <v>39449966960</v>
      </c>
      <c r="U76" s="5">
        <v>-4826555834</v>
      </c>
      <c r="V76" s="5">
        <v>83837097480</v>
      </c>
      <c r="W76" s="5">
        <v>1252108974</v>
      </c>
    </row>
    <row r="77" spans="2:26" ht="15.5" x14ac:dyDescent="0.35">
      <c r="C77" t="s">
        <v>104</v>
      </c>
      <c r="D77" s="5">
        <v>-9006926954</v>
      </c>
      <c r="E77" s="5">
        <v>-361189401</v>
      </c>
      <c r="F77" s="5">
        <v>34116338922</v>
      </c>
      <c r="G77" s="5">
        <v>-31221757041</v>
      </c>
      <c r="I77" s="5">
        <v>-66664975277</v>
      </c>
      <c r="J77" s="5">
        <v>-158973243250</v>
      </c>
      <c r="K77" s="5">
        <v>-111615958335</v>
      </c>
      <c r="L77" s="5">
        <v>-137680385241</v>
      </c>
      <c r="M77" s="5">
        <v>-115089844313</v>
      </c>
      <c r="N77" s="5">
        <v>-38864383290</v>
      </c>
      <c r="O77" s="5">
        <v>-30149426425</v>
      </c>
      <c r="P77" s="5">
        <v>-18948634346</v>
      </c>
      <c r="Q77" s="5">
        <v>167648882904</v>
      </c>
      <c r="R77" s="5">
        <v>444890789</v>
      </c>
      <c r="S77" s="5">
        <v>39194596630</v>
      </c>
      <c r="T77" s="5">
        <v>39449966960</v>
      </c>
      <c r="U77" s="5">
        <v>-4826555834</v>
      </c>
      <c r="V77" s="5">
        <v>83837097480</v>
      </c>
      <c r="W77" s="5">
        <v>1252108974</v>
      </c>
    </row>
    <row r="79" spans="2:26" ht="15.5" x14ac:dyDescent="0.35">
      <c r="B79" t="s">
        <v>105</v>
      </c>
      <c r="C79" t="s">
        <v>106</v>
      </c>
    </row>
    <row r="80" spans="2:26" ht="15.5" x14ac:dyDescent="0.35">
      <c r="C80" t="s">
        <v>107</v>
      </c>
    </row>
    <row r="81" spans="3:26" ht="15.5" x14ac:dyDescent="0.35">
      <c r="C81" t="s">
        <v>20</v>
      </c>
      <c r="D81" s="5">
        <v>3291558098</v>
      </c>
      <c r="E81" s="5">
        <v>8417033927</v>
      </c>
      <c r="F81" s="5">
        <v>15938567409</v>
      </c>
      <c r="G81" s="5">
        <v>3133310265</v>
      </c>
      <c r="I81" s="5">
        <v>15938567409</v>
      </c>
      <c r="J81" s="5">
        <v>2409042128</v>
      </c>
      <c r="K81" s="5">
        <v>12202850444</v>
      </c>
      <c r="L81" s="5">
        <v>10040432075</v>
      </c>
      <c r="M81" s="5">
        <v>30026649284</v>
      </c>
      <c r="N81" s="5">
        <v>22626581402</v>
      </c>
      <c r="O81" s="5">
        <v>76660455580</v>
      </c>
      <c r="P81" s="5">
        <v>163645969761</v>
      </c>
      <c r="Q81" s="5">
        <v>204441092202</v>
      </c>
      <c r="R81" s="5">
        <v>17063134460</v>
      </c>
      <c r="S81" s="5">
        <v>12803126865</v>
      </c>
      <c r="T81" s="5">
        <v>12803126865</v>
      </c>
      <c r="U81" s="5">
        <v>4160114655</v>
      </c>
      <c r="V81" s="5">
        <v>5408549673</v>
      </c>
      <c r="W81" s="5">
        <v>11796993311</v>
      </c>
      <c r="X81" s="5">
        <v>2960024928</v>
      </c>
      <c r="Y81" s="5">
        <v>3312388297</v>
      </c>
      <c r="Z81" s="5">
        <v>2415824390</v>
      </c>
    </row>
    <row r="82" spans="3:26" ht="15.5" x14ac:dyDescent="0.35">
      <c r="C82" t="s">
        <v>109</v>
      </c>
      <c r="D82" s="5">
        <v>58513612038</v>
      </c>
      <c r="E82" s="5">
        <v>44897772472</v>
      </c>
      <c r="F82" s="5">
        <v>29334454411</v>
      </c>
      <c r="G82" s="5">
        <v>41734300381</v>
      </c>
      <c r="I82" s="5">
        <v>29334454411</v>
      </c>
      <c r="J82" s="5">
        <v>75307433741</v>
      </c>
      <c r="K82" s="5">
        <v>119535170022</v>
      </c>
      <c r="L82" s="5">
        <v>174466717808</v>
      </c>
      <c r="M82" s="5">
        <v>226660995147</v>
      </c>
      <c r="N82" s="5">
        <v>286528903136</v>
      </c>
      <c r="O82" s="5">
        <v>183262983416</v>
      </c>
      <c r="P82" s="5">
        <v>95605866428</v>
      </c>
      <c r="Q82" s="5">
        <v>75674348226</v>
      </c>
      <c r="R82" s="5">
        <v>69342099097</v>
      </c>
      <c r="S82" s="5">
        <v>48335488758</v>
      </c>
      <c r="T82" s="5">
        <v>48335488758</v>
      </c>
      <c r="U82" s="5">
        <v>38071238433</v>
      </c>
      <c r="V82" s="5">
        <v>30018156117</v>
      </c>
      <c r="W82" s="5">
        <v>29953961937</v>
      </c>
      <c r="X82" s="5">
        <v>30069207611</v>
      </c>
      <c r="Y82" s="5">
        <v>27899172763</v>
      </c>
      <c r="Z82" s="5">
        <v>31559030622</v>
      </c>
    </row>
    <row r="83" spans="3:26" ht="15.5" x14ac:dyDescent="0.35">
      <c r="C83" t="s">
        <v>110</v>
      </c>
      <c r="D83" s="5">
        <v>2889472182</v>
      </c>
      <c r="E83" s="5">
        <v>1284759096</v>
      </c>
      <c r="F83" s="5">
        <v>2875219787</v>
      </c>
      <c r="G83" s="5">
        <v>8259999253</v>
      </c>
      <c r="I83" s="5">
        <v>2875219787</v>
      </c>
      <c r="J83" s="5">
        <v>5154476392</v>
      </c>
      <c r="K83" s="5">
        <v>4511553075</v>
      </c>
      <c r="L83" s="5">
        <v>16215494541</v>
      </c>
      <c r="M83" s="5">
        <v>8337467100</v>
      </c>
      <c r="N83" s="5">
        <v>3311137681</v>
      </c>
      <c r="O83" s="5">
        <v>1255978852</v>
      </c>
      <c r="P83" s="5">
        <v>2508846871</v>
      </c>
      <c r="Q83" s="5">
        <v>2911919833</v>
      </c>
      <c r="R83" s="5">
        <v>2360293770</v>
      </c>
      <c r="S83" s="5">
        <v>5052338954</v>
      </c>
      <c r="T83" s="5">
        <v>5052338954</v>
      </c>
      <c r="U83" s="5">
        <v>3355409348</v>
      </c>
      <c r="V83" s="5">
        <v>3203401583</v>
      </c>
      <c r="W83" s="5">
        <v>3014561022</v>
      </c>
      <c r="X83" s="5">
        <v>3647004322</v>
      </c>
      <c r="Y83" s="5">
        <v>2513684023</v>
      </c>
      <c r="Z83" s="5">
        <v>1884826648</v>
      </c>
    </row>
    <row r="84" spans="3:26" ht="15.5" x14ac:dyDescent="0.35">
      <c r="C84" t="s">
        <v>111</v>
      </c>
      <c r="D84" s="5">
        <v>30204012884</v>
      </c>
      <c r="E84" s="5">
        <v>29603796582</v>
      </c>
      <c r="F84" s="5">
        <v>29475139781</v>
      </c>
      <c r="G84" s="5">
        <v>54634572368</v>
      </c>
      <c r="I84" s="5">
        <v>29475139781</v>
      </c>
      <c r="J84" s="5">
        <v>50384135388</v>
      </c>
      <c r="K84" s="5">
        <v>24010046529</v>
      </c>
      <c r="L84" s="5">
        <v>13146135679</v>
      </c>
      <c r="M84" s="5">
        <v>21997853849</v>
      </c>
      <c r="N84" s="5">
        <v>9492199399</v>
      </c>
      <c r="P84" s="5">
        <v>1265117194</v>
      </c>
      <c r="R84" s="5">
        <v>34433000</v>
      </c>
      <c r="S84" s="5">
        <v>34433000</v>
      </c>
      <c r="T84" s="5">
        <v>34433000</v>
      </c>
      <c r="U84" s="5">
        <v>38803000</v>
      </c>
      <c r="V84" s="5">
        <v>3470681112</v>
      </c>
      <c r="W84" s="5">
        <v>12296029489</v>
      </c>
      <c r="X84" s="5">
        <v>11779139448</v>
      </c>
      <c r="Y84" s="5">
        <v>11780232448</v>
      </c>
      <c r="Z84" s="5">
        <v>13808447177</v>
      </c>
    </row>
    <row r="85" spans="3:26" ht="15.5" x14ac:dyDescent="0.35">
      <c r="C85" t="s">
        <v>85</v>
      </c>
      <c r="D85" s="5">
        <v>-152548000</v>
      </c>
      <c r="E85" s="5">
        <v>-152548000</v>
      </c>
      <c r="F85" s="5">
        <v>-152548000</v>
      </c>
      <c r="I85" s="5">
        <v>-152548000</v>
      </c>
      <c r="J85" s="5">
        <v>127212000</v>
      </c>
      <c r="S85" s="5">
        <v>1225408560</v>
      </c>
      <c r="W85" s="5">
        <v>81761965159</v>
      </c>
      <c r="X85" s="5">
        <v>81761965159</v>
      </c>
      <c r="Y85" s="5">
        <v>81761965159</v>
      </c>
      <c r="Z85" s="5">
        <v>81761965159</v>
      </c>
    </row>
    <row r="86" spans="3:26" ht="15.5" x14ac:dyDescent="0.35">
      <c r="C86" t="s">
        <v>112</v>
      </c>
      <c r="D86" s="5">
        <v>58513612038</v>
      </c>
      <c r="E86" s="5">
        <v>44897772472</v>
      </c>
      <c r="F86" s="5">
        <v>29334454411</v>
      </c>
      <c r="G86" s="5">
        <v>41734300381</v>
      </c>
      <c r="I86" s="5">
        <v>29334454411</v>
      </c>
      <c r="J86" s="5">
        <v>75307433741</v>
      </c>
      <c r="K86" s="5">
        <v>119535170022</v>
      </c>
      <c r="L86" s="5">
        <v>174466717808</v>
      </c>
      <c r="M86" s="5">
        <v>226660995147</v>
      </c>
      <c r="N86" s="5">
        <v>286528903136</v>
      </c>
      <c r="O86" s="5">
        <v>183262983416</v>
      </c>
      <c r="P86" s="5">
        <v>95605866428</v>
      </c>
      <c r="Q86" s="5">
        <v>75674348226</v>
      </c>
      <c r="R86" s="5">
        <v>69342099097</v>
      </c>
      <c r="S86" s="5">
        <v>48335488758</v>
      </c>
      <c r="T86" s="5">
        <v>48335488758</v>
      </c>
      <c r="U86" s="5">
        <v>38071238433</v>
      </c>
      <c r="V86" s="5">
        <v>30018156117</v>
      </c>
      <c r="W86" s="5">
        <v>29953961937</v>
      </c>
      <c r="X86" s="5">
        <v>30069207611</v>
      </c>
      <c r="Y86" s="5">
        <v>27899172763</v>
      </c>
      <c r="Z86" s="5">
        <v>31559030622</v>
      </c>
    </row>
    <row r="87" spans="3:26" ht="15.5" x14ac:dyDescent="0.35">
      <c r="C87" t="s">
        <v>113</v>
      </c>
      <c r="D87" s="5">
        <v>2894861300</v>
      </c>
      <c r="E87" s="5">
        <v>4439524053</v>
      </c>
      <c r="F87" s="5">
        <v>6014008432</v>
      </c>
      <c r="G87" s="5">
        <v>3070942004</v>
      </c>
      <c r="I87" s="5">
        <v>6014008432</v>
      </c>
      <c r="J87" s="5">
        <v>13997436447</v>
      </c>
      <c r="K87" s="5">
        <v>16577924457</v>
      </c>
      <c r="L87" s="5">
        <v>49896207606</v>
      </c>
      <c r="M87" s="5">
        <v>79943434930</v>
      </c>
      <c r="N87" s="5">
        <v>81921024547</v>
      </c>
      <c r="O87" s="5">
        <v>22872332558</v>
      </c>
      <c r="P87" s="5">
        <v>4421118060</v>
      </c>
      <c r="Q87" s="5">
        <v>13312563555</v>
      </c>
      <c r="R87" s="5">
        <v>9254089403</v>
      </c>
      <c r="S87" s="5">
        <v>2590321127</v>
      </c>
      <c r="T87" s="5">
        <v>2590321127</v>
      </c>
      <c r="U87" s="5">
        <v>3876619016</v>
      </c>
      <c r="V87" s="5">
        <v>1986894717</v>
      </c>
      <c r="W87" s="5">
        <v>2693037297</v>
      </c>
      <c r="X87" s="5">
        <v>52765850722</v>
      </c>
      <c r="Y87" s="5">
        <v>4953967236</v>
      </c>
      <c r="Z87" s="5">
        <v>7380213452</v>
      </c>
    </row>
    <row r="88" spans="3:26" ht="15.5" x14ac:dyDescent="0.35">
      <c r="C88" t="s">
        <v>114</v>
      </c>
      <c r="D88" s="5">
        <v>2894861300</v>
      </c>
      <c r="E88" s="5">
        <v>4439524053</v>
      </c>
      <c r="F88" s="5">
        <v>6014008432</v>
      </c>
      <c r="G88" s="5">
        <v>3070942004</v>
      </c>
      <c r="I88" s="5">
        <v>6014008432</v>
      </c>
      <c r="J88" s="5">
        <v>13997436447</v>
      </c>
      <c r="K88" s="5">
        <v>16577924457</v>
      </c>
      <c r="L88" s="5">
        <v>49896207606</v>
      </c>
      <c r="M88" s="5">
        <v>79943434930</v>
      </c>
      <c r="N88" s="5">
        <v>81921024547</v>
      </c>
      <c r="O88" s="5">
        <v>22872332558</v>
      </c>
      <c r="P88" s="5">
        <v>4421118060</v>
      </c>
      <c r="Q88" s="5">
        <v>13312563555</v>
      </c>
      <c r="R88" s="5">
        <v>9254089403</v>
      </c>
      <c r="S88" s="5">
        <v>2590321127</v>
      </c>
      <c r="T88" s="5">
        <v>2590321127</v>
      </c>
      <c r="U88" s="5">
        <v>3876619016</v>
      </c>
      <c r="V88" s="5">
        <v>1986894717</v>
      </c>
      <c r="W88" s="5">
        <v>2693037297</v>
      </c>
      <c r="X88" s="5">
        <v>52765850722</v>
      </c>
      <c r="Y88" s="5">
        <v>4953967236</v>
      </c>
      <c r="Z88" s="5">
        <v>7380213452</v>
      </c>
    </row>
    <row r="89" spans="3:26" ht="15.5" x14ac:dyDescent="0.35">
      <c r="C89" t="s">
        <v>115</v>
      </c>
      <c r="D89" s="5">
        <v>50323569935</v>
      </c>
      <c r="E89" s="5">
        <v>25385708323</v>
      </c>
      <c r="F89" s="5">
        <v>5854874693</v>
      </c>
      <c r="G89" s="5">
        <v>13150662571</v>
      </c>
      <c r="I89" s="5">
        <v>5854874693</v>
      </c>
      <c r="J89" s="5">
        <v>48245840089</v>
      </c>
      <c r="K89" s="5">
        <v>85221585779</v>
      </c>
      <c r="L89" s="5">
        <v>125106144172</v>
      </c>
      <c r="M89" s="5">
        <v>185626206713</v>
      </c>
      <c r="N89" s="5">
        <v>181822430155</v>
      </c>
      <c r="O89" s="5">
        <v>343989051224</v>
      </c>
      <c r="P89" s="5">
        <v>47300319278</v>
      </c>
      <c r="Q89" s="5">
        <v>39027160190</v>
      </c>
      <c r="R89" s="5">
        <v>34502961972</v>
      </c>
      <c r="S89" s="5">
        <v>43125045307</v>
      </c>
      <c r="T89" s="5">
        <v>43125045307</v>
      </c>
      <c r="U89" s="5">
        <v>23723690378</v>
      </c>
      <c r="V89" s="5">
        <v>16994338701</v>
      </c>
      <c r="W89" s="5">
        <v>16088353568</v>
      </c>
      <c r="X89" s="5">
        <v>20937598806</v>
      </c>
      <c r="Y89" s="5">
        <v>21890178346</v>
      </c>
      <c r="Z89" s="5">
        <v>21198946585</v>
      </c>
    </row>
    <row r="90" spans="3:26" ht="15.5" x14ac:dyDescent="0.35">
      <c r="C90" t="s">
        <v>116</v>
      </c>
      <c r="D90" s="5">
        <v>115981536070</v>
      </c>
      <c r="E90" s="5">
        <v>84598792418</v>
      </c>
      <c r="F90" s="5">
        <v>61524340578</v>
      </c>
      <c r="G90" s="5">
        <v>63096413552</v>
      </c>
      <c r="I90" s="5">
        <v>61524340578</v>
      </c>
      <c r="J90" s="5">
        <v>143929613976</v>
      </c>
      <c r="K90" s="5">
        <v>237214805098</v>
      </c>
      <c r="L90" s="5">
        <v>361931943285</v>
      </c>
      <c r="M90" s="5">
        <v>528831600136</v>
      </c>
      <c r="N90" s="5">
        <v>594790929582</v>
      </c>
      <c r="O90" s="5">
        <v>643568004520</v>
      </c>
      <c r="P90" s="5">
        <v>332931442674</v>
      </c>
      <c r="Q90" s="5">
        <v>361710159555</v>
      </c>
      <c r="R90" s="5">
        <v>148030238152</v>
      </c>
      <c r="S90" s="5">
        <v>136329523526</v>
      </c>
      <c r="T90" s="5">
        <v>136329523526</v>
      </c>
      <c r="U90" s="5">
        <v>116950589968</v>
      </c>
      <c r="V90" s="5">
        <v>69734187666</v>
      </c>
      <c r="W90" s="5">
        <v>63007422140</v>
      </c>
      <c r="X90" s="5">
        <v>108830139201</v>
      </c>
      <c r="Y90" s="5">
        <v>61426484488</v>
      </c>
      <c r="Z90" s="5">
        <v>64365414217</v>
      </c>
    </row>
    <row r="91" spans="3:26" ht="15.5" x14ac:dyDescent="0.35">
      <c r="C91" t="s">
        <v>117</v>
      </c>
    </row>
    <row r="92" spans="3:26" ht="15.5" x14ac:dyDescent="0.35">
      <c r="C92" t="s">
        <v>118</v>
      </c>
      <c r="Y92" s="5">
        <v>47836776547</v>
      </c>
      <c r="Z92" s="5">
        <v>54825677553</v>
      </c>
    </row>
    <row r="93" spans="3:26" ht="15.5" x14ac:dyDescent="0.35">
      <c r="C93" t="s">
        <v>120</v>
      </c>
      <c r="W93" s="5">
        <v>35123437317</v>
      </c>
    </row>
    <row r="94" spans="3:26" ht="15.5" x14ac:dyDescent="0.35">
      <c r="C94" t="s">
        <v>119</v>
      </c>
      <c r="W94" s="5">
        <v>3775663495</v>
      </c>
      <c r="X94" s="5">
        <v>4364969767</v>
      </c>
      <c r="Y94" s="5">
        <v>5497785937</v>
      </c>
      <c r="Z94" s="5">
        <v>4961297621</v>
      </c>
    </row>
    <row r="95" spans="3:26" ht="15.5" x14ac:dyDescent="0.35">
      <c r="C95" t="s">
        <v>121</v>
      </c>
      <c r="D95" s="5">
        <v>44370171401</v>
      </c>
      <c r="E95" s="5">
        <v>45707109100</v>
      </c>
      <c r="F95" s="5">
        <v>46676643364</v>
      </c>
      <c r="G95" s="5">
        <v>49735874204</v>
      </c>
      <c r="I95" s="5">
        <v>46676643364</v>
      </c>
      <c r="J95" s="5">
        <v>56235581649</v>
      </c>
      <c r="K95" s="5">
        <v>47670114040</v>
      </c>
      <c r="L95" s="5">
        <v>49591497760</v>
      </c>
      <c r="M95" s="5">
        <v>58692417386</v>
      </c>
      <c r="N95" s="5">
        <v>61258028492</v>
      </c>
      <c r="O95" s="5">
        <v>47881444521</v>
      </c>
      <c r="P95" s="5">
        <v>48379981073</v>
      </c>
      <c r="Q95" s="5">
        <v>48570519238</v>
      </c>
      <c r="R95" s="5">
        <v>68887404787</v>
      </c>
      <c r="S95" s="5">
        <v>57029575576</v>
      </c>
      <c r="T95" s="5">
        <v>57029575576</v>
      </c>
      <c r="U95" s="5">
        <v>49655161487</v>
      </c>
      <c r="V95" s="5">
        <v>81226694854</v>
      </c>
      <c r="W95" s="5">
        <v>84157921152</v>
      </c>
      <c r="X95" s="5">
        <v>94528796910</v>
      </c>
      <c r="Y95" s="5">
        <v>96162430287</v>
      </c>
      <c r="Z95" s="5">
        <v>93572660458</v>
      </c>
    </row>
    <row r="96" spans="3:26" ht="15.5" x14ac:dyDescent="0.35">
      <c r="C96" t="s">
        <v>123</v>
      </c>
      <c r="D96" s="5">
        <v>1435462407</v>
      </c>
      <c r="E96" s="5">
        <v>1595744489</v>
      </c>
      <c r="F96" s="5">
        <v>1756269110</v>
      </c>
      <c r="G96" s="5">
        <v>1916793730</v>
      </c>
      <c r="I96" s="5">
        <v>1756269110</v>
      </c>
      <c r="J96" s="5">
        <v>2193250924</v>
      </c>
      <c r="K96" s="5">
        <v>2425586904</v>
      </c>
      <c r="L96" s="5">
        <v>3152972</v>
      </c>
      <c r="M96" s="5">
        <v>4123117</v>
      </c>
      <c r="R96" s="5">
        <v>1741961223</v>
      </c>
      <c r="S96" s="5">
        <v>1745710375</v>
      </c>
      <c r="T96" s="5">
        <v>1745710375</v>
      </c>
      <c r="U96" s="5">
        <v>1966226875</v>
      </c>
      <c r="V96" s="5">
        <v>1827877694</v>
      </c>
      <c r="W96" s="5">
        <v>1385513546</v>
      </c>
      <c r="X96" s="5">
        <v>3291397226</v>
      </c>
      <c r="Y96" s="5">
        <v>4798544474</v>
      </c>
      <c r="Z96" s="5">
        <v>6305691722</v>
      </c>
    </row>
    <row r="97" spans="3:26" ht="15.5" x14ac:dyDescent="0.35">
      <c r="C97" t="s">
        <v>688</v>
      </c>
      <c r="O97" s="5">
        <v>14081082</v>
      </c>
      <c r="P97" s="5">
        <v>204694715</v>
      </c>
      <c r="Q97" s="5">
        <v>473717866</v>
      </c>
      <c r="R97" s="5">
        <v>8589889638</v>
      </c>
      <c r="S97" s="5">
        <v>9160031432</v>
      </c>
      <c r="T97" s="5">
        <v>9160031432</v>
      </c>
    </row>
    <row r="98" spans="3:26" ht="15.5" x14ac:dyDescent="0.35">
      <c r="C98" t="s">
        <v>224</v>
      </c>
    </row>
    <row r="99" spans="3:26" ht="15.5" x14ac:dyDescent="0.35">
      <c r="C99" t="s">
        <v>126</v>
      </c>
      <c r="D99" s="5">
        <v>64297749229</v>
      </c>
      <c r="E99" s="5">
        <v>64983678365</v>
      </c>
      <c r="F99" s="5">
        <v>65505595920</v>
      </c>
      <c r="G99" s="5">
        <v>69145846404</v>
      </c>
      <c r="I99" s="5">
        <v>65505595920</v>
      </c>
      <c r="J99" s="5">
        <v>88968485683</v>
      </c>
      <c r="K99" s="5">
        <v>81958511839</v>
      </c>
      <c r="L99" s="5">
        <v>74538879709</v>
      </c>
      <c r="M99" s="5">
        <v>84512638556</v>
      </c>
      <c r="N99" s="5">
        <v>82828138333</v>
      </c>
      <c r="O99" s="5">
        <v>52285446324</v>
      </c>
      <c r="P99" s="5">
        <v>53176794246</v>
      </c>
      <c r="Q99" s="5">
        <v>49353712243</v>
      </c>
      <c r="R99" s="5">
        <v>81026384185</v>
      </c>
      <c r="S99" s="5">
        <v>68621975729</v>
      </c>
      <c r="T99" s="5">
        <v>68621975729</v>
      </c>
      <c r="U99" s="5">
        <v>52373839187</v>
      </c>
      <c r="V99" s="5">
        <v>84567012304</v>
      </c>
      <c r="W99" s="5">
        <v>126747900238</v>
      </c>
      <c r="X99" s="5">
        <v>104458582914</v>
      </c>
      <c r="Y99" s="5">
        <v>157010074875</v>
      </c>
      <c r="Z99" s="5">
        <v>163191876038</v>
      </c>
    </row>
    <row r="100" spans="3:26" ht="15.5" x14ac:dyDescent="0.35">
      <c r="C100" t="s">
        <v>127</v>
      </c>
      <c r="D100" s="5">
        <v>180279285299</v>
      </c>
      <c r="E100" s="5">
        <v>149582470783</v>
      </c>
      <c r="F100" s="5">
        <v>127029936498</v>
      </c>
      <c r="G100" s="5">
        <v>132242259956</v>
      </c>
      <c r="I100" s="5">
        <v>127029936498</v>
      </c>
      <c r="J100" s="5">
        <v>232898099659</v>
      </c>
      <c r="K100" s="5">
        <v>319173316937</v>
      </c>
      <c r="L100" s="5">
        <v>436470822994</v>
      </c>
      <c r="M100" s="5">
        <v>613344238692</v>
      </c>
      <c r="N100" s="5">
        <v>677619067915</v>
      </c>
      <c r="O100" s="5">
        <v>695853450844</v>
      </c>
      <c r="P100" s="5">
        <v>386108236920</v>
      </c>
      <c r="Q100" s="5">
        <v>411063871798</v>
      </c>
      <c r="R100" s="5">
        <v>229056622337</v>
      </c>
      <c r="S100" s="5">
        <v>204951499255</v>
      </c>
      <c r="T100" s="5">
        <v>204951499255</v>
      </c>
      <c r="U100" s="5">
        <v>169324429155</v>
      </c>
      <c r="V100" s="5">
        <v>154301199970</v>
      </c>
      <c r="W100" s="5">
        <v>189755322378</v>
      </c>
      <c r="X100" s="5">
        <v>213288722115</v>
      </c>
      <c r="Y100" s="5">
        <v>218436559363</v>
      </c>
      <c r="Z100" s="5">
        <v>227557290255</v>
      </c>
    </row>
    <row r="101" spans="3:26" ht="15.5" x14ac:dyDescent="0.35">
      <c r="C101" t="s">
        <v>128</v>
      </c>
    </row>
    <row r="102" spans="3:26" ht="15.5" x14ac:dyDescent="0.35">
      <c r="C102" t="s">
        <v>129</v>
      </c>
    </row>
    <row r="103" spans="3:26" ht="15.5" x14ac:dyDescent="0.35">
      <c r="C103" t="s">
        <v>130</v>
      </c>
      <c r="D103" s="5">
        <v>145839643448</v>
      </c>
      <c r="E103" s="5">
        <v>106504063083</v>
      </c>
      <c r="F103" s="5">
        <v>86859891207</v>
      </c>
      <c r="G103" s="5">
        <v>380514827275</v>
      </c>
      <c r="I103" s="5">
        <v>86859891207</v>
      </c>
      <c r="J103" s="5">
        <v>378996804460</v>
      </c>
      <c r="K103" s="5">
        <v>307344288318</v>
      </c>
      <c r="L103" s="5">
        <v>409753998155</v>
      </c>
      <c r="M103" s="5">
        <v>502058732263</v>
      </c>
      <c r="N103" s="5">
        <v>446454025409</v>
      </c>
      <c r="O103" s="5">
        <v>421129759476</v>
      </c>
      <c r="P103" s="5">
        <v>82000239837</v>
      </c>
      <c r="Q103" s="5">
        <v>82369918242</v>
      </c>
      <c r="R103" s="5">
        <v>80869970736</v>
      </c>
      <c r="S103" s="5">
        <v>67122022377</v>
      </c>
      <c r="T103" s="5">
        <v>67122022377</v>
      </c>
      <c r="U103" s="5">
        <v>71818290158</v>
      </c>
      <c r="V103" s="5">
        <v>49820780845</v>
      </c>
      <c r="W103" s="5">
        <v>58591712017</v>
      </c>
      <c r="X103" s="5">
        <v>88460664236</v>
      </c>
      <c r="Y103" s="5">
        <v>77916076158</v>
      </c>
      <c r="Z103" s="5">
        <v>73616904377</v>
      </c>
    </row>
    <row r="104" spans="3:26" ht="15.5" x14ac:dyDescent="0.35">
      <c r="C104" t="s">
        <v>134</v>
      </c>
      <c r="G104" s="5">
        <v>106173902700</v>
      </c>
      <c r="J104" s="5">
        <v>146498902700</v>
      </c>
      <c r="K104" s="5">
        <v>129950727492</v>
      </c>
      <c r="L104" s="5">
        <v>187402000000</v>
      </c>
      <c r="M104" s="5">
        <v>177000000000</v>
      </c>
      <c r="N104" s="5">
        <v>57000000000</v>
      </c>
      <c r="R104" s="5">
        <v>29119597671</v>
      </c>
      <c r="S104" s="5">
        <v>5045008663</v>
      </c>
      <c r="T104" s="5">
        <v>5045008663</v>
      </c>
      <c r="U104" s="5">
        <v>26908696227</v>
      </c>
      <c r="V104" s="5">
        <v>14946847903</v>
      </c>
      <c r="W104" s="5">
        <v>3386467174</v>
      </c>
      <c r="X104" s="5">
        <v>1875406661</v>
      </c>
      <c r="Y104" s="5">
        <v>14753011</v>
      </c>
      <c r="Z104" s="5">
        <v>98414968</v>
      </c>
    </row>
    <row r="105" spans="3:26" ht="15.5" x14ac:dyDescent="0.35">
      <c r="C105" t="s">
        <v>131</v>
      </c>
    </row>
    <row r="106" spans="3:26" ht="15.5" x14ac:dyDescent="0.35">
      <c r="C106" t="s">
        <v>132</v>
      </c>
      <c r="D106" s="5">
        <v>91756494653</v>
      </c>
      <c r="E106" s="5">
        <v>52190898816</v>
      </c>
      <c r="F106" s="5">
        <v>32179593971</v>
      </c>
      <c r="G106" s="5">
        <v>52263286887</v>
      </c>
      <c r="I106" s="5">
        <v>32179593971</v>
      </c>
      <c r="J106" s="5">
        <v>98522723024</v>
      </c>
      <c r="K106" s="5">
        <v>136886906481</v>
      </c>
      <c r="L106" s="5">
        <v>178274093345</v>
      </c>
      <c r="M106" s="5">
        <v>279414182298</v>
      </c>
      <c r="N106" s="5">
        <v>345861377968</v>
      </c>
      <c r="O106" s="5">
        <v>406207111876</v>
      </c>
      <c r="P106" s="5">
        <v>76340150725</v>
      </c>
      <c r="Q106" s="5">
        <v>75358771446</v>
      </c>
      <c r="R106" s="5">
        <v>41582273384</v>
      </c>
      <c r="S106" s="5">
        <v>52339506423</v>
      </c>
      <c r="T106" s="5">
        <v>52339506423</v>
      </c>
      <c r="U106" s="5">
        <v>39064603254</v>
      </c>
      <c r="V106" s="5">
        <v>22528523173</v>
      </c>
      <c r="W106" s="5">
        <v>34581148014</v>
      </c>
      <c r="X106" s="5">
        <v>60890103994</v>
      </c>
      <c r="Y106" s="5">
        <v>59985310411</v>
      </c>
      <c r="Z106" s="5">
        <v>51146682473</v>
      </c>
    </row>
    <row r="107" spans="3:26" ht="15.5" x14ac:dyDescent="0.35">
      <c r="C107" t="s">
        <v>133</v>
      </c>
    </row>
    <row r="108" spans="3:26" ht="15.5" x14ac:dyDescent="0.35">
      <c r="C108" t="s">
        <v>465</v>
      </c>
      <c r="D108" s="5">
        <v>33093485066</v>
      </c>
      <c r="E108" s="5">
        <v>30888555678</v>
      </c>
      <c r="F108" s="5">
        <v>32350359568</v>
      </c>
      <c r="G108" s="5">
        <v>62894571621</v>
      </c>
      <c r="I108" s="5">
        <v>32350359568</v>
      </c>
      <c r="J108" s="5">
        <v>55538611780</v>
      </c>
      <c r="K108" s="5">
        <v>28521599604</v>
      </c>
      <c r="L108" s="5">
        <v>29361630220</v>
      </c>
      <c r="M108" s="5">
        <v>30335320949</v>
      </c>
      <c r="N108" s="5">
        <v>12803337080</v>
      </c>
      <c r="O108" s="5">
        <v>1255978852</v>
      </c>
      <c r="P108" s="5">
        <v>3773964065</v>
      </c>
      <c r="Q108" s="5">
        <v>2911919833</v>
      </c>
      <c r="R108" s="5">
        <v>2394726770</v>
      </c>
      <c r="S108" s="5">
        <v>5086771954</v>
      </c>
      <c r="T108" s="5">
        <v>5086771954</v>
      </c>
      <c r="U108" s="5">
        <v>3394212348</v>
      </c>
      <c r="V108" s="5">
        <v>6674082695</v>
      </c>
      <c r="W108" s="5">
        <v>15310590511</v>
      </c>
      <c r="X108" s="5">
        <v>15426143770</v>
      </c>
      <c r="Y108" s="5">
        <v>14293916471</v>
      </c>
      <c r="Z108" s="5">
        <v>15693273825</v>
      </c>
    </row>
    <row r="109" spans="3:26" ht="15.5" x14ac:dyDescent="0.35">
      <c r="C109" t="s">
        <v>136</v>
      </c>
      <c r="D109" s="5">
        <v>666677499</v>
      </c>
      <c r="E109" s="5">
        <v>2530441531</v>
      </c>
      <c r="F109" s="5">
        <v>1504291025</v>
      </c>
      <c r="G109" s="5">
        <v>516425497</v>
      </c>
      <c r="I109" s="5">
        <v>1504291025</v>
      </c>
      <c r="J109" s="5">
        <v>283753398</v>
      </c>
      <c r="K109" s="5">
        <v>1020890448</v>
      </c>
      <c r="M109" s="5">
        <v>796633424</v>
      </c>
      <c r="N109" s="5">
        <v>14312095420</v>
      </c>
      <c r="O109" s="5">
        <v>3790366209</v>
      </c>
      <c r="P109" s="5">
        <v>459269048</v>
      </c>
      <c r="Q109" s="5">
        <v>2813295087</v>
      </c>
      <c r="R109" s="5">
        <v>6684935849</v>
      </c>
      <c r="S109" s="5">
        <v>3650255426</v>
      </c>
      <c r="T109" s="5">
        <v>3650255426</v>
      </c>
      <c r="U109" s="5">
        <v>1389928876</v>
      </c>
      <c r="V109" s="5">
        <v>3422885527</v>
      </c>
      <c r="W109" s="5">
        <v>3029217250</v>
      </c>
      <c r="X109" s="5">
        <v>2226349267</v>
      </c>
      <c r="Y109" s="5">
        <v>1333481025</v>
      </c>
      <c r="Z109" s="5">
        <v>2312204224</v>
      </c>
    </row>
    <row r="110" spans="3:26" ht="15.5" x14ac:dyDescent="0.35">
      <c r="C110" t="s">
        <v>137</v>
      </c>
      <c r="D110" s="5">
        <v>19349216135</v>
      </c>
      <c r="E110" s="5">
        <v>19370272231</v>
      </c>
      <c r="F110" s="5">
        <v>18263252509</v>
      </c>
      <c r="G110" s="5">
        <v>27354893934</v>
      </c>
      <c r="I110" s="5">
        <v>18263252509</v>
      </c>
      <c r="J110" s="5">
        <v>16742619897</v>
      </c>
      <c r="K110" s="5">
        <v>5551730460</v>
      </c>
      <c r="L110" s="5">
        <v>10679253007</v>
      </c>
      <c r="M110" s="5">
        <v>7326070742</v>
      </c>
      <c r="N110" s="5">
        <v>9809865170</v>
      </c>
      <c r="O110" s="5">
        <v>5072503713</v>
      </c>
      <c r="P110" s="5">
        <v>1426855999</v>
      </c>
      <c r="Q110" s="5">
        <v>1285931876</v>
      </c>
      <c r="R110" s="5">
        <v>1088437062</v>
      </c>
      <c r="S110" s="5">
        <v>1000479911</v>
      </c>
      <c r="T110" s="5">
        <v>1000479911</v>
      </c>
      <c r="U110" s="5">
        <v>1060849453</v>
      </c>
      <c r="V110" s="5">
        <v>831774347</v>
      </c>
      <c r="W110" s="5">
        <v>945852344</v>
      </c>
      <c r="X110" s="5">
        <v>2122439540</v>
      </c>
      <c r="Y110" s="5">
        <v>944405434</v>
      </c>
      <c r="Z110" s="5">
        <v>940953571</v>
      </c>
    </row>
    <row r="111" spans="3:26" ht="15.5" x14ac:dyDescent="0.35">
      <c r="C111" t="s">
        <v>789</v>
      </c>
      <c r="G111" s="5">
        <v>127775000000</v>
      </c>
      <c r="J111" s="5">
        <v>57047132578</v>
      </c>
    </row>
    <row r="112" spans="3:26" ht="15.5" x14ac:dyDescent="0.35">
      <c r="C112" t="s">
        <v>139</v>
      </c>
    </row>
    <row r="113" spans="3:26" ht="15.5" x14ac:dyDescent="0.35">
      <c r="C113" t="s">
        <v>1162</v>
      </c>
      <c r="W113" s="5">
        <v>30316715404</v>
      </c>
      <c r="X113" s="5">
        <v>35324186937</v>
      </c>
      <c r="Y113" s="5">
        <v>52472640802</v>
      </c>
      <c r="Z113" s="5">
        <v>77571944339</v>
      </c>
    </row>
    <row r="114" spans="3:26" ht="15.5" x14ac:dyDescent="0.35">
      <c r="C114" t="s">
        <v>144</v>
      </c>
      <c r="X114" s="5">
        <v>285061923</v>
      </c>
      <c r="Y114" s="5">
        <v>625600155</v>
      </c>
    </row>
    <row r="115" spans="3:26" ht="15.5" x14ac:dyDescent="0.35">
      <c r="C115" t="s">
        <v>141</v>
      </c>
      <c r="X115" s="5">
        <v>1053374801</v>
      </c>
      <c r="Y115" s="5">
        <v>2103399725</v>
      </c>
      <c r="Z115" s="5">
        <v>88300933</v>
      </c>
    </row>
    <row r="116" spans="3:26" ht="15.5" x14ac:dyDescent="0.35">
      <c r="C116" t="s">
        <v>145</v>
      </c>
      <c r="K116" s="5">
        <v>61341984</v>
      </c>
      <c r="L116" s="5">
        <v>55056117</v>
      </c>
      <c r="M116" s="5">
        <v>125284738</v>
      </c>
      <c r="N116" s="5">
        <v>674931003</v>
      </c>
      <c r="V116" s="5">
        <v>1416667200</v>
      </c>
      <c r="W116" s="5">
        <v>1338436724</v>
      </c>
      <c r="X116" s="5">
        <v>5920221004</v>
      </c>
      <c r="Y116" s="5">
        <v>1344209806</v>
      </c>
      <c r="Z116" s="5">
        <v>3425375316</v>
      </c>
    </row>
    <row r="117" spans="3:26" ht="15.5" x14ac:dyDescent="0.35">
      <c r="C117" t="s">
        <v>146</v>
      </c>
      <c r="D117" s="5">
        <v>263744392615</v>
      </c>
      <c r="E117" s="5">
        <v>263376231510</v>
      </c>
      <c r="F117" s="5">
        <v>260106679700</v>
      </c>
      <c r="G117" s="5">
        <v>5780406012</v>
      </c>
      <c r="I117" s="5">
        <v>260106679700</v>
      </c>
      <c r="J117" s="5">
        <v>7172954331</v>
      </c>
      <c r="K117" s="5">
        <v>6127444501</v>
      </c>
      <c r="L117" s="5">
        <v>9639880486</v>
      </c>
      <c r="M117" s="5">
        <v>17704871895</v>
      </c>
      <c r="N117" s="5">
        <v>22494563659</v>
      </c>
      <c r="O117" s="5">
        <v>27188829231</v>
      </c>
      <c r="P117" s="5">
        <v>26423708521</v>
      </c>
      <c r="Q117" s="5">
        <v>32061030648</v>
      </c>
      <c r="R117" s="5">
        <v>19202611597</v>
      </c>
      <c r="S117" s="5">
        <v>12555420423</v>
      </c>
      <c r="T117" s="5">
        <v>13634980402</v>
      </c>
      <c r="U117" s="5">
        <v>12761609481</v>
      </c>
      <c r="V117" s="5">
        <v>2211726847</v>
      </c>
      <c r="W117" s="5">
        <v>43667657332</v>
      </c>
      <c r="X117" s="5">
        <v>50329446272</v>
      </c>
      <c r="Y117" s="5">
        <v>67654218515</v>
      </c>
      <c r="Z117" s="5">
        <v>89330779435</v>
      </c>
    </row>
    <row r="118" spans="3:26" ht="15.5" x14ac:dyDescent="0.35">
      <c r="C118" t="s">
        <v>147</v>
      </c>
      <c r="D118" s="5">
        <v>263744392615</v>
      </c>
      <c r="E118" s="5">
        <v>263376231510</v>
      </c>
      <c r="F118" s="5">
        <v>260106679700</v>
      </c>
      <c r="G118" s="5">
        <v>5780406012</v>
      </c>
      <c r="I118" s="5">
        <v>260106679700</v>
      </c>
      <c r="J118" s="5">
        <v>7172954331</v>
      </c>
      <c r="K118" s="5">
        <v>6127444501</v>
      </c>
      <c r="L118" s="5">
        <v>9639880486</v>
      </c>
      <c r="M118" s="5">
        <v>17704871895</v>
      </c>
      <c r="N118" s="5">
        <v>22494563659</v>
      </c>
      <c r="O118" s="5">
        <v>27188829231</v>
      </c>
      <c r="P118" s="5">
        <v>26423708521</v>
      </c>
      <c r="Q118" s="5">
        <v>32061030648</v>
      </c>
      <c r="R118" s="5">
        <v>19202611597</v>
      </c>
      <c r="S118" s="5">
        <v>12555420423</v>
      </c>
      <c r="T118" s="5">
        <v>13634980402</v>
      </c>
      <c r="U118" s="5">
        <v>12761609481</v>
      </c>
      <c r="V118" s="5">
        <v>2211726847</v>
      </c>
      <c r="W118" s="5">
        <v>43667657332</v>
      </c>
      <c r="X118" s="5">
        <v>50329446272</v>
      </c>
      <c r="Y118" s="5">
        <v>67654218515</v>
      </c>
      <c r="Z118" s="5">
        <v>89330779435</v>
      </c>
    </row>
    <row r="119" spans="3:26" ht="15.5" x14ac:dyDescent="0.35">
      <c r="C119" t="s">
        <v>148</v>
      </c>
    </row>
    <row r="120" spans="3:26" ht="15.5" x14ac:dyDescent="0.35">
      <c r="C120" t="s">
        <v>150</v>
      </c>
      <c r="P120" s="5">
        <v>10986294</v>
      </c>
      <c r="Q120" s="5">
        <v>527305425</v>
      </c>
      <c r="R120" s="5">
        <v>695454597</v>
      </c>
      <c r="S120" s="5">
        <v>274658416</v>
      </c>
      <c r="T120" s="5">
        <v>274658416</v>
      </c>
      <c r="U120" s="5">
        <v>406114270</v>
      </c>
      <c r="V120" s="5">
        <v>558950047</v>
      </c>
    </row>
    <row r="121" spans="3:26" ht="15.5" x14ac:dyDescent="0.35">
      <c r="C121" t="s">
        <v>1134</v>
      </c>
      <c r="D121" s="5">
        <v>255008912800</v>
      </c>
      <c r="E121" s="5">
        <v>262008912800</v>
      </c>
      <c r="F121" s="5">
        <v>258748902700</v>
      </c>
      <c r="I121" s="5">
        <v>258748902700</v>
      </c>
    </row>
    <row r="122" spans="3:26" ht="15.5" x14ac:dyDescent="0.35">
      <c r="C122" t="s">
        <v>152</v>
      </c>
      <c r="V122" s="5">
        <v>1652776800</v>
      </c>
    </row>
    <row r="123" spans="3:26" ht="15.5" x14ac:dyDescent="0.35">
      <c r="C123" t="s">
        <v>153</v>
      </c>
      <c r="D123" s="5">
        <v>1477879815</v>
      </c>
      <c r="E123" s="5">
        <v>1367318710</v>
      </c>
      <c r="F123" s="5">
        <v>1357777000</v>
      </c>
      <c r="G123" s="5">
        <v>5780406012</v>
      </c>
      <c r="I123" s="5">
        <v>1357777000</v>
      </c>
      <c r="J123" s="5">
        <v>7134621000</v>
      </c>
      <c r="K123" s="5">
        <v>6089944501</v>
      </c>
      <c r="L123" s="5">
        <v>9512380486</v>
      </c>
      <c r="M123" s="5">
        <v>17405705246</v>
      </c>
      <c r="N123" s="5">
        <v>21965397006</v>
      </c>
      <c r="O123" s="5">
        <v>24355357000</v>
      </c>
      <c r="P123" s="5">
        <v>20365250000</v>
      </c>
      <c r="Q123" s="5">
        <v>22272253000</v>
      </c>
      <c r="R123" s="5">
        <v>18507157000</v>
      </c>
      <c r="S123" s="5">
        <v>12280762007</v>
      </c>
      <c r="T123" s="5">
        <v>13360321986</v>
      </c>
      <c r="U123" s="5">
        <v>12355495211</v>
      </c>
      <c r="V123" s="5">
        <v>1652776800</v>
      </c>
      <c r="W123" s="5">
        <v>43667657332</v>
      </c>
      <c r="X123" s="5">
        <v>50329446272</v>
      </c>
      <c r="Y123" s="5">
        <v>67654218515</v>
      </c>
      <c r="Z123" s="5">
        <v>89330779435</v>
      </c>
    </row>
    <row r="124" spans="3:26" ht="15.5" x14ac:dyDescent="0.35">
      <c r="C124" t="s">
        <v>154</v>
      </c>
      <c r="D124" s="5">
        <v>409584036063</v>
      </c>
      <c r="E124" s="5">
        <v>369880294593</v>
      </c>
      <c r="F124" s="5">
        <v>346966570907</v>
      </c>
      <c r="G124" s="5">
        <v>386295233287</v>
      </c>
      <c r="I124" s="5">
        <v>346966570907</v>
      </c>
      <c r="J124" s="5">
        <v>386169758791</v>
      </c>
      <c r="K124" s="5">
        <v>313471732819</v>
      </c>
      <c r="L124" s="5">
        <v>419393878641</v>
      </c>
      <c r="M124" s="5">
        <v>519763604158</v>
      </c>
      <c r="N124" s="5">
        <v>468948589068</v>
      </c>
      <c r="O124" s="5">
        <v>448318588707</v>
      </c>
      <c r="P124" s="5">
        <v>108423948358</v>
      </c>
      <c r="Q124" s="5">
        <v>114430948890</v>
      </c>
      <c r="R124" s="5">
        <v>100072582333</v>
      </c>
      <c r="S124" s="5">
        <v>79677442800</v>
      </c>
      <c r="T124" s="5">
        <v>80757002779</v>
      </c>
      <c r="U124" s="5">
        <v>84579899639</v>
      </c>
      <c r="V124" s="5">
        <v>52032507692</v>
      </c>
      <c r="W124" s="5">
        <v>102259369349</v>
      </c>
      <c r="X124" s="5">
        <v>138790110508</v>
      </c>
      <c r="Y124" s="5">
        <v>145570294673</v>
      </c>
      <c r="Z124" s="5">
        <v>162947683812</v>
      </c>
    </row>
    <row r="125" spans="3:26" ht="15.5" x14ac:dyDescent="0.35">
      <c r="C125" t="s">
        <v>155</v>
      </c>
    </row>
    <row r="126" spans="3:26" ht="15.5" x14ac:dyDescent="0.35">
      <c r="C126" t="s">
        <v>156</v>
      </c>
      <c r="D126" s="5">
        <v>795892781660</v>
      </c>
      <c r="E126" s="5">
        <v>795892781660</v>
      </c>
      <c r="F126" s="5">
        <v>795892781660</v>
      </c>
      <c r="G126" s="5">
        <v>795892781660</v>
      </c>
      <c r="I126" s="5">
        <v>795892781660</v>
      </c>
      <c r="J126" s="5">
        <v>795892781660</v>
      </c>
      <c r="K126" s="5">
        <v>795892781660</v>
      </c>
      <c r="L126" s="5">
        <v>695652183560</v>
      </c>
      <c r="M126" s="5">
        <v>634475488500</v>
      </c>
      <c r="N126" s="5">
        <v>634475488500</v>
      </c>
      <c r="O126" s="5">
        <v>634475488500</v>
      </c>
      <c r="P126" s="5">
        <v>634475488500</v>
      </c>
      <c r="Q126" s="5">
        <v>634475488500</v>
      </c>
      <c r="R126" s="5">
        <v>634475488500</v>
      </c>
      <c r="S126" s="5">
        <v>634475488500</v>
      </c>
      <c r="T126" s="5">
        <v>634475488500</v>
      </c>
      <c r="U126" s="5">
        <v>634475488500</v>
      </c>
      <c r="V126" s="5">
        <v>634475488500</v>
      </c>
      <c r="W126" s="5">
        <v>634475488500</v>
      </c>
      <c r="X126" s="5">
        <v>634475488500</v>
      </c>
      <c r="Y126" s="5">
        <v>634475488500</v>
      </c>
      <c r="Z126" s="5">
        <v>634475488500</v>
      </c>
    </row>
    <row r="127" spans="3:26" ht="15.5" x14ac:dyDescent="0.35">
      <c r="C127" t="s">
        <v>157</v>
      </c>
      <c r="D127" s="5">
        <v>14444701250</v>
      </c>
      <c r="E127" s="5">
        <v>14444701250</v>
      </c>
      <c r="F127" s="5">
        <v>14444701250</v>
      </c>
      <c r="G127" s="5">
        <v>14444701250</v>
      </c>
      <c r="I127" s="5">
        <v>14444701250</v>
      </c>
      <c r="J127" s="5">
        <v>14444701250</v>
      </c>
      <c r="K127" s="5">
        <v>14444701250</v>
      </c>
      <c r="L127" s="5">
        <v>14444701250</v>
      </c>
      <c r="M127" s="5">
        <v>14444701250</v>
      </c>
      <c r="N127" s="5">
        <v>14444701250</v>
      </c>
      <c r="O127" s="5">
        <v>14444701250</v>
      </c>
      <c r="P127" s="5">
        <v>14444701250</v>
      </c>
      <c r="Q127" s="5">
        <v>14444701250</v>
      </c>
      <c r="R127" s="5">
        <v>14444701250</v>
      </c>
      <c r="S127" s="5">
        <v>14144701250</v>
      </c>
      <c r="T127" s="5">
        <v>14144701250</v>
      </c>
      <c r="U127" s="5">
        <v>14144701250</v>
      </c>
      <c r="V127" s="5">
        <v>14144701250</v>
      </c>
      <c r="W127" s="5">
        <v>14144701250</v>
      </c>
      <c r="X127" s="5">
        <v>14144701250</v>
      </c>
      <c r="Y127" s="5">
        <v>14144701250</v>
      </c>
      <c r="Z127" s="5">
        <v>14144701250</v>
      </c>
    </row>
    <row r="128" spans="3:26" ht="15.5" x14ac:dyDescent="0.35">
      <c r="C128" t="s">
        <v>158</v>
      </c>
      <c r="D128" s="5">
        <v>-1039511821287</v>
      </c>
      <c r="E128" s="5">
        <v>-1030504894333</v>
      </c>
      <c r="F128" s="5">
        <v>-1030143704932</v>
      </c>
      <c r="G128" s="5">
        <v>-1064412591854</v>
      </c>
      <c r="I128" s="5">
        <v>-1030143704932</v>
      </c>
      <c r="J128" s="5">
        <v>-963758489655</v>
      </c>
      <c r="K128" s="5">
        <v>-804658034405</v>
      </c>
      <c r="L128" s="5">
        <v>-693042076070</v>
      </c>
      <c r="M128" s="5">
        <v>-555361690829</v>
      </c>
      <c r="N128" s="5">
        <v>-440271846516</v>
      </c>
      <c r="O128" s="5">
        <v>-401407463226</v>
      </c>
      <c r="P128" s="5">
        <v>-371258036801</v>
      </c>
      <c r="Q128" s="5">
        <v>-352309402455</v>
      </c>
      <c r="R128" s="5">
        <v>-519958285359</v>
      </c>
      <c r="S128" s="5">
        <v>-524593677468</v>
      </c>
      <c r="T128" s="5">
        <v>-524447828887</v>
      </c>
      <c r="U128" s="5">
        <v>-563897795847</v>
      </c>
      <c r="V128" s="5">
        <v>-559071229513</v>
      </c>
      <c r="W128" s="5">
        <v>-642883928911</v>
      </c>
      <c r="X128" s="5">
        <v>-655883543302</v>
      </c>
      <c r="Y128" s="5">
        <v>-657515890219</v>
      </c>
      <c r="Z128" s="5">
        <v>-665772548466</v>
      </c>
    </row>
    <row r="129" spans="2:26" ht="15.5" x14ac:dyDescent="0.35">
      <c r="C129" t="s">
        <v>162</v>
      </c>
      <c r="D129" s="5">
        <v>22135613</v>
      </c>
      <c r="E129" s="5">
        <v>22135613</v>
      </c>
      <c r="F129" s="5">
        <v>22135613</v>
      </c>
      <c r="G129" s="5">
        <v>22135613</v>
      </c>
      <c r="I129" s="5">
        <v>22135613</v>
      </c>
      <c r="J129" s="5">
        <v>22135613</v>
      </c>
      <c r="K129" s="5">
        <v>22135613</v>
      </c>
      <c r="L129" s="5">
        <v>22135613</v>
      </c>
      <c r="M129" s="5">
        <v>22135613</v>
      </c>
      <c r="N129" s="5">
        <v>22135613</v>
      </c>
      <c r="O129" s="5">
        <v>22135613</v>
      </c>
      <c r="P129" s="5">
        <v>22135613</v>
      </c>
      <c r="Q129" s="5">
        <v>22135613</v>
      </c>
      <c r="R129" s="5">
        <v>22135613</v>
      </c>
      <c r="S129" s="5">
        <v>22135613</v>
      </c>
      <c r="T129" s="5">
        <v>22135613</v>
      </c>
      <c r="U129" s="5">
        <v>22135613</v>
      </c>
      <c r="V129" s="5">
        <v>22125113</v>
      </c>
      <c r="W129" s="5">
        <v>-2272969</v>
      </c>
    </row>
    <row r="130" spans="2:26" ht="15.5" x14ac:dyDescent="0.35">
      <c r="C130" t="s">
        <v>10</v>
      </c>
      <c r="D130" s="5">
        <v>-229304750764</v>
      </c>
      <c r="E130" s="5">
        <v>-220297823810</v>
      </c>
      <c r="F130" s="5">
        <v>-219936634409</v>
      </c>
      <c r="G130" s="5">
        <v>-254052973331</v>
      </c>
      <c r="I130" s="5">
        <v>-219936634409</v>
      </c>
      <c r="J130" s="5">
        <v>-153271659132</v>
      </c>
      <c r="K130" s="5">
        <v>5701584118</v>
      </c>
      <c r="L130" s="5">
        <v>17076944353</v>
      </c>
      <c r="M130" s="5">
        <v>93580634534</v>
      </c>
      <c r="N130" s="5">
        <v>208670478847</v>
      </c>
      <c r="O130" s="5">
        <v>247534862137</v>
      </c>
      <c r="P130" s="5">
        <v>277684288562</v>
      </c>
      <c r="Q130" s="5">
        <v>296632922908</v>
      </c>
      <c r="R130" s="5">
        <v>128984040004</v>
      </c>
      <c r="S130" s="5">
        <v>125274056455</v>
      </c>
      <c r="T130" s="5">
        <v>124194496476</v>
      </c>
      <c r="U130" s="5">
        <v>84744529516</v>
      </c>
      <c r="V130" s="5">
        <v>89571085350</v>
      </c>
      <c r="W130" s="5">
        <v>87495953029</v>
      </c>
      <c r="X130" s="5">
        <v>74498611607</v>
      </c>
      <c r="Y130" s="5">
        <v>72866264690</v>
      </c>
      <c r="Z130" s="5">
        <v>64609606443</v>
      </c>
    </row>
    <row r="131" spans="2:26" ht="15.5" x14ac:dyDescent="0.35">
      <c r="C131" t="s">
        <v>163</v>
      </c>
      <c r="D131" s="5">
        <v>180279285299</v>
      </c>
      <c r="E131" s="5">
        <v>149582470783</v>
      </c>
      <c r="F131" s="5">
        <v>127029936498</v>
      </c>
      <c r="G131" s="5">
        <v>132242259956</v>
      </c>
      <c r="I131" s="5">
        <v>127029936498</v>
      </c>
      <c r="J131" s="5">
        <v>232898099659</v>
      </c>
      <c r="K131" s="5">
        <v>319173316937</v>
      </c>
      <c r="L131" s="5">
        <v>436470822994</v>
      </c>
      <c r="M131" s="5">
        <v>613344238692</v>
      </c>
      <c r="N131" s="5">
        <v>677619067915</v>
      </c>
      <c r="O131" s="5">
        <v>695853450844</v>
      </c>
      <c r="P131" s="5">
        <v>386108236920</v>
      </c>
      <c r="Q131" s="5">
        <v>411063871798</v>
      </c>
      <c r="R131" s="5">
        <v>229056622337</v>
      </c>
      <c r="S131" s="5">
        <v>204951499255</v>
      </c>
      <c r="T131" s="5">
        <v>204951499255</v>
      </c>
      <c r="U131" s="5">
        <v>169324429155</v>
      </c>
      <c r="V131" s="5">
        <v>141603593042</v>
      </c>
      <c r="W131" s="5">
        <v>189755322378</v>
      </c>
      <c r="X131" s="5">
        <v>213288722115</v>
      </c>
      <c r="Y131" s="5">
        <v>218436559363</v>
      </c>
      <c r="Z131" s="5">
        <v>227557290255</v>
      </c>
    </row>
    <row r="132" spans="2:26" ht="15.5" x14ac:dyDescent="0.35">
      <c r="C132" t="s">
        <v>164</v>
      </c>
      <c r="D132" s="5">
        <v>2393710348</v>
      </c>
      <c r="E132" s="5">
        <v>2393710348</v>
      </c>
      <c r="F132" s="5">
        <v>2393710348</v>
      </c>
      <c r="G132" s="5">
        <v>2393710348</v>
      </c>
      <c r="I132" s="5">
        <v>2393710348</v>
      </c>
      <c r="J132" s="5">
        <v>2393710348</v>
      </c>
      <c r="K132" s="5">
        <v>2393710348</v>
      </c>
      <c r="L132" s="5">
        <v>1391304367</v>
      </c>
      <c r="M132" s="5">
        <v>1268950977</v>
      </c>
      <c r="N132" s="5">
        <v>1268950977</v>
      </c>
      <c r="O132" s="5">
        <v>1268950977</v>
      </c>
      <c r="P132" s="5">
        <v>1268950977</v>
      </c>
      <c r="Q132" s="5">
        <v>1268950977</v>
      </c>
      <c r="R132" s="5">
        <v>1268950977</v>
      </c>
      <c r="S132" s="5">
        <v>1268950977</v>
      </c>
      <c r="T132" s="5">
        <v>1268950977</v>
      </c>
      <c r="U132" s="5">
        <v>1268950977</v>
      </c>
      <c r="V132" s="5">
        <v>1268950977</v>
      </c>
      <c r="W132" s="5">
        <v>1268950977</v>
      </c>
      <c r="X132" s="5">
        <v>1268950977</v>
      </c>
      <c r="Y132" s="5">
        <v>1268950977</v>
      </c>
      <c r="Z132" s="5">
        <v>1268950977</v>
      </c>
    </row>
    <row r="134" spans="2:26" ht="15.5" x14ac:dyDescent="0.35">
      <c r="B134" t="s">
        <v>165</v>
      </c>
      <c r="C134" t="s">
        <v>166</v>
      </c>
      <c r="D134" s="5">
        <v>4916094115</v>
      </c>
      <c r="E134" s="5">
        <v>-6612840505</v>
      </c>
      <c r="F134" s="5">
        <v>-16173927569</v>
      </c>
      <c r="G134" s="5">
        <v>9066427770</v>
      </c>
      <c r="I134" s="5">
        <v>-38317911709</v>
      </c>
      <c r="J134" s="5">
        <v>-53390830012</v>
      </c>
      <c r="K134" s="5">
        <v>-23895456060</v>
      </c>
      <c r="L134" s="5">
        <v>-103303177190</v>
      </c>
      <c r="M134" s="5">
        <v>-95857456839</v>
      </c>
      <c r="N134" s="5">
        <v>-53119264235</v>
      </c>
      <c r="O134" s="5">
        <v>-76967783271</v>
      </c>
      <c r="P134" s="5">
        <v>-29721104942</v>
      </c>
      <c r="Q134" s="5">
        <v>-34798784</v>
      </c>
      <c r="R134" s="5">
        <v>6959873951</v>
      </c>
      <c r="S134" s="5">
        <v>-25490768531</v>
      </c>
      <c r="T134" s="5">
        <v>-25490768531</v>
      </c>
      <c r="U134" s="5">
        <v>-12491036940</v>
      </c>
      <c r="V134" s="5">
        <v>-17681946255</v>
      </c>
      <c r="W134" s="5">
        <v>-11769228575</v>
      </c>
      <c r="X134" s="5">
        <v>9119061858</v>
      </c>
      <c r="Y134" s="5">
        <v>13503596200</v>
      </c>
      <c r="Z134" s="5">
        <v>-167707635</v>
      </c>
    </row>
    <row r="135" spans="2:26" ht="15.5" x14ac:dyDescent="0.35">
      <c r="C135" t="s">
        <v>167</v>
      </c>
      <c r="D135" s="5">
        <v>34137320457</v>
      </c>
      <c r="E135" s="5">
        <v>37115998164</v>
      </c>
      <c r="F135" s="5">
        <v>61024159484</v>
      </c>
      <c r="G135" s="5">
        <v>137052807026</v>
      </c>
      <c r="I135" s="5">
        <v>627170858760</v>
      </c>
      <c r="J135" s="5">
        <v>1359491595005</v>
      </c>
      <c r="K135" s="5">
        <v>1478027499918</v>
      </c>
      <c r="L135" s="5">
        <v>1671489317300</v>
      </c>
      <c r="M135" s="5">
        <v>2616919729060</v>
      </c>
      <c r="N135" s="5">
        <v>3003973283658</v>
      </c>
      <c r="O135" s="5">
        <v>1770707224014</v>
      </c>
      <c r="P135" s="5">
        <v>951152152135</v>
      </c>
      <c r="Q135" s="5">
        <v>982725499440</v>
      </c>
      <c r="R135" s="5">
        <v>847453500599</v>
      </c>
      <c r="S135" s="5">
        <v>497980369607</v>
      </c>
      <c r="T135" s="5">
        <v>497980369607</v>
      </c>
      <c r="U135" s="5">
        <v>416173392642</v>
      </c>
      <c r="V135" s="5">
        <v>407089059957</v>
      </c>
      <c r="W135" s="5">
        <v>400964165917</v>
      </c>
      <c r="X135" s="5">
        <v>428855094565</v>
      </c>
      <c r="Y135" s="5">
        <v>515408727005</v>
      </c>
      <c r="Z135" s="5">
        <v>523694106240</v>
      </c>
    </row>
    <row r="136" spans="2:26" ht="15.5" x14ac:dyDescent="0.35">
      <c r="C136" t="s">
        <v>1163</v>
      </c>
    </row>
    <row r="137" spans="2:26" ht="15.5" x14ac:dyDescent="0.35">
      <c r="C137" t="s">
        <v>652</v>
      </c>
      <c r="D137" s="5">
        <v>-24107515312</v>
      </c>
      <c r="E137" s="5">
        <v>-31154439257</v>
      </c>
      <c r="F137" s="5">
        <v>-33132065837</v>
      </c>
      <c r="G137" s="5">
        <v>-110522527699</v>
      </c>
      <c r="I137" s="5">
        <v>-534686014423</v>
      </c>
      <c r="J137" s="5">
        <v>-1237020082350</v>
      </c>
      <c r="K137" s="5">
        <v>-1321028518437</v>
      </c>
      <c r="L137" s="5">
        <v>-1575362910232</v>
      </c>
      <c r="M137" s="5">
        <v>-2512012031320</v>
      </c>
      <c r="N137" s="5">
        <v>-2902044753153</v>
      </c>
      <c r="O137" s="5">
        <v>-1727438127862</v>
      </c>
      <c r="P137" s="5">
        <v>-877521179875</v>
      </c>
      <c r="Q137" s="5">
        <v>-873026712116</v>
      </c>
      <c r="R137" s="5">
        <v>-777148717067</v>
      </c>
      <c r="S137" s="5">
        <v>-468882091992</v>
      </c>
      <c r="T137" s="5">
        <v>-468882091992</v>
      </c>
      <c r="U137" s="5">
        <v>-377611091655</v>
      </c>
      <c r="V137" s="5">
        <v>-390577973663</v>
      </c>
      <c r="W137" s="5">
        <v>-378409909947</v>
      </c>
      <c r="X137" s="5">
        <v>-381990324763</v>
      </c>
      <c r="Y137" s="5">
        <v>-454557241029</v>
      </c>
      <c r="Z137" s="5">
        <v>-467571950532</v>
      </c>
    </row>
    <row r="138" spans="2:26" ht="15.5" x14ac:dyDescent="0.35">
      <c r="C138" t="s">
        <v>1164</v>
      </c>
      <c r="D138" s="5">
        <v>2830977009</v>
      </c>
      <c r="E138" s="5">
        <v>-7947420944</v>
      </c>
      <c r="F138" s="5">
        <v>-28512152325</v>
      </c>
      <c r="G138" s="5">
        <v>-39746209781</v>
      </c>
      <c r="I138" s="5">
        <v>-95730344938</v>
      </c>
      <c r="J138" s="5">
        <v>-113173473428</v>
      </c>
      <c r="K138" s="5">
        <v>-79379034530</v>
      </c>
      <c r="L138" s="5">
        <v>-111455032539</v>
      </c>
      <c r="M138" s="5">
        <v>-116579858477</v>
      </c>
      <c r="N138" s="5">
        <v>-132367786624</v>
      </c>
      <c r="O138" s="5">
        <v>-82472506175</v>
      </c>
      <c r="P138" s="5">
        <v>-54265407210</v>
      </c>
      <c r="Q138" s="5">
        <v>-47157626700</v>
      </c>
      <c r="R138" s="5">
        <v>-40376621501</v>
      </c>
      <c r="S138" s="5">
        <v>-23062200839</v>
      </c>
      <c r="T138" s="5">
        <v>-22845206227</v>
      </c>
      <c r="U138" s="5">
        <v>-22272369463</v>
      </c>
      <c r="V138" s="5">
        <v>-22810372411</v>
      </c>
      <c r="W138" s="5">
        <v>-22634617764</v>
      </c>
      <c r="X138" s="5">
        <v>-24173533046</v>
      </c>
      <c r="Y138" s="5">
        <v>-22981350366</v>
      </c>
      <c r="Z138" s="5">
        <v>-22930278924</v>
      </c>
    </row>
    <row r="139" spans="2:26" ht="15.5" x14ac:dyDescent="0.35">
      <c r="C139" t="s">
        <v>724</v>
      </c>
      <c r="D139" s="5">
        <v>-6716232189</v>
      </c>
      <c r="E139" s="5">
        <v>-3933589939</v>
      </c>
      <c r="F139" s="5">
        <v>-13110098239</v>
      </c>
      <c r="G139" s="5">
        <v>22669105470</v>
      </c>
      <c r="I139" s="5">
        <v>-38372361504</v>
      </c>
      <c r="J139" s="5">
        <v>-56385136910</v>
      </c>
      <c r="K139" s="5">
        <v>-85950936437</v>
      </c>
      <c r="L139" s="5">
        <v>-76942701242</v>
      </c>
      <c r="M139" s="5">
        <v>-71970140778</v>
      </c>
      <c r="N139" s="5">
        <v>-21225675310</v>
      </c>
      <c r="O139" s="5">
        <v>-41119369990</v>
      </c>
      <c r="P139" s="5">
        <v>-56066180276</v>
      </c>
      <c r="Q139" s="5">
        <v>-63279362459</v>
      </c>
      <c r="R139" s="5">
        <v>-19684409031</v>
      </c>
      <c r="S139" s="5">
        <v>-30349284208</v>
      </c>
      <c r="T139" s="5">
        <v>-30566278820</v>
      </c>
      <c r="U139" s="5">
        <v>-26428941231</v>
      </c>
      <c r="V139" s="5">
        <v>-6699867795</v>
      </c>
      <c r="W139" s="5">
        <v>-10906823658</v>
      </c>
      <c r="X139" s="5">
        <v>-10165417643</v>
      </c>
      <c r="Y139" s="5">
        <v>-22162782949</v>
      </c>
      <c r="Z139" s="5">
        <v>-31529319201</v>
      </c>
    </row>
    <row r="140" spans="2:26" ht="15.5" x14ac:dyDescent="0.35">
      <c r="C140" t="s">
        <v>1165</v>
      </c>
    </row>
    <row r="141" spans="2:26" ht="15.5" x14ac:dyDescent="0.35">
      <c r="C141" t="s">
        <v>1016</v>
      </c>
      <c r="D141" s="5">
        <v>-27992770492</v>
      </c>
      <c r="E141" s="5">
        <v>-43035450140</v>
      </c>
      <c r="F141" s="5">
        <v>-74754316401</v>
      </c>
      <c r="G141" s="5">
        <v>-127599632010</v>
      </c>
      <c r="I141" s="5">
        <v>-668788720865</v>
      </c>
      <c r="J141" s="5">
        <v>-1406578692688</v>
      </c>
      <c r="K141" s="5">
        <v>-1486358489404</v>
      </c>
      <c r="L141" s="5">
        <v>-1763760644013</v>
      </c>
      <c r="M141" s="5">
        <v>-2700562030575</v>
      </c>
      <c r="N141" s="5">
        <v>-3055638215087</v>
      </c>
      <c r="O141" s="5">
        <v>-1851030004027</v>
      </c>
      <c r="P141" s="5">
        <v>-987852767361</v>
      </c>
      <c r="Q141" s="5">
        <v>-983463701275</v>
      </c>
      <c r="R141" s="5">
        <v>-837209747599</v>
      </c>
      <c r="S141" s="5">
        <v>-522293577039</v>
      </c>
      <c r="T141" s="5">
        <v>-522293577039</v>
      </c>
      <c r="U141" s="5">
        <v>-426312402349</v>
      </c>
      <c r="V141" s="5">
        <v>-420088213869</v>
      </c>
      <c r="W141" s="5">
        <v>-411951351369</v>
      </c>
      <c r="X141" s="5">
        <v>-416329275452</v>
      </c>
      <c r="Y141" s="5">
        <v>-499701374344</v>
      </c>
      <c r="Z141" s="5">
        <v>-522031548657</v>
      </c>
    </row>
    <row r="142" spans="2:26" ht="15.5" x14ac:dyDescent="0.35">
      <c r="C142" t="s">
        <v>1166</v>
      </c>
    </row>
    <row r="143" spans="2:26" ht="15.5" x14ac:dyDescent="0.35">
      <c r="C143" t="s">
        <v>332</v>
      </c>
      <c r="D143" s="5">
        <v>120498900</v>
      </c>
      <c r="E143" s="5">
        <v>5814140</v>
      </c>
      <c r="F143" s="5">
        <v>5077509</v>
      </c>
      <c r="G143" s="5">
        <v>7113684</v>
      </c>
      <c r="I143" s="5">
        <v>25057313</v>
      </c>
      <c r="J143" s="5">
        <v>20641010</v>
      </c>
      <c r="K143" s="5">
        <v>36234769</v>
      </c>
      <c r="L143" s="5">
        <v>21750360</v>
      </c>
      <c r="M143" s="5">
        <v>22665621</v>
      </c>
      <c r="N143" s="5">
        <v>21589282</v>
      </c>
      <c r="O143" s="5">
        <v>4402718742</v>
      </c>
      <c r="P143" s="5">
        <v>6979510284</v>
      </c>
      <c r="Q143" s="5">
        <v>1523038504</v>
      </c>
      <c r="R143" s="5">
        <v>703699187</v>
      </c>
      <c r="S143" s="5">
        <v>597933792</v>
      </c>
      <c r="T143" s="5">
        <v>597933792</v>
      </c>
      <c r="U143" s="5">
        <v>22412137</v>
      </c>
      <c r="V143" s="5">
        <v>155483277</v>
      </c>
      <c r="W143" s="5">
        <v>118035765</v>
      </c>
      <c r="X143" s="5">
        <v>110338181</v>
      </c>
      <c r="Y143" s="5">
        <v>131039197</v>
      </c>
      <c r="Z143" s="5">
        <v>264753978</v>
      </c>
    </row>
    <row r="144" spans="2:26" ht="15.5" x14ac:dyDescent="0.35">
      <c r="C144" t="s">
        <v>717</v>
      </c>
      <c r="W144" s="5">
        <v>756000</v>
      </c>
      <c r="X144" s="5">
        <v>344000</v>
      </c>
      <c r="Y144" s="5">
        <v>491000</v>
      </c>
    </row>
    <row r="145" spans="3:26" ht="15.5" x14ac:dyDescent="0.35">
      <c r="C145" t="s">
        <v>1167</v>
      </c>
      <c r="D145" s="5">
        <v>120498900</v>
      </c>
      <c r="E145" s="5">
        <v>5814140</v>
      </c>
      <c r="F145" s="5">
        <v>5077509</v>
      </c>
      <c r="G145" s="5">
        <v>7113684</v>
      </c>
      <c r="I145" s="5">
        <v>25057313</v>
      </c>
      <c r="J145" s="5">
        <v>20641010</v>
      </c>
      <c r="K145" s="5">
        <v>36234769</v>
      </c>
      <c r="L145" s="5">
        <v>21750360</v>
      </c>
      <c r="M145" s="5">
        <v>22665621</v>
      </c>
      <c r="N145" s="5">
        <v>21589282</v>
      </c>
      <c r="O145" s="5">
        <v>4402718742</v>
      </c>
      <c r="P145" s="5">
        <v>6979510284</v>
      </c>
      <c r="Q145" s="5">
        <v>1523038504</v>
      </c>
      <c r="R145" s="5">
        <v>703699187</v>
      </c>
      <c r="S145" s="5">
        <v>597933792</v>
      </c>
      <c r="T145" s="5">
        <v>597933792</v>
      </c>
      <c r="U145" s="5">
        <v>22412137</v>
      </c>
      <c r="V145" s="5">
        <v>155483277</v>
      </c>
      <c r="W145" s="5">
        <v>118791765</v>
      </c>
      <c r="X145" s="5">
        <v>110682181</v>
      </c>
      <c r="Y145" s="5">
        <v>131530197</v>
      </c>
      <c r="Z145" s="5">
        <v>264753978</v>
      </c>
    </row>
    <row r="146" spans="3:26" ht="15.5" x14ac:dyDescent="0.35">
      <c r="C146" t="s">
        <v>1168</v>
      </c>
      <c r="D146" s="5">
        <v>-1342753255</v>
      </c>
      <c r="E146" s="5">
        <v>-690314344</v>
      </c>
      <c r="F146" s="5">
        <v>-3411702645</v>
      </c>
      <c r="G146" s="5">
        <v>-353659461</v>
      </c>
      <c r="I146" s="5">
        <v>3412249365</v>
      </c>
      <c r="J146" s="5">
        <v>-6060107672</v>
      </c>
      <c r="K146" s="5">
        <v>-15050737980</v>
      </c>
      <c r="L146" s="5">
        <v>-10762163541</v>
      </c>
      <c r="M146" s="5">
        <v>-11947303896</v>
      </c>
      <c r="N146" s="5">
        <v>-1164506391</v>
      </c>
      <c r="O146" s="5">
        <v>-1047722000</v>
      </c>
      <c r="X146" s="5">
        <v>-2557074364</v>
      </c>
      <c r="Y146" s="5">
        <v>-1667319472</v>
      </c>
      <c r="Z146" s="5">
        <v>-719409446</v>
      </c>
    </row>
    <row r="147" spans="3:26" ht="15.5" x14ac:dyDescent="0.35">
      <c r="C147" t="s">
        <v>1049</v>
      </c>
      <c r="D147" s="5">
        <v>-6201495</v>
      </c>
      <c r="E147" s="5">
        <v>-8888325</v>
      </c>
      <c r="F147" s="5">
        <v>962854484</v>
      </c>
      <c r="G147" s="5">
        <v>-40201469</v>
      </c>
      <c r="I147" s="5">
        <v>-137356282</v>
      </c>
      <c r="J147" s="5">
        <v>-264265667</v>
      </c>
      <c r="K147" s="5">
        <v>-549963363</v>
      </c>
      <c r="L147" s="5">
        <v>-291437296</v>
      </c>
      <c r="M147" s="5">
        <v>-290517049</v>
      </c>
      <c r="N147" s="5">
        <v>-311415697</v>
      </c>
      <c r="Q147" s="5">
        <v>-819635453</v>
      </c>
      <c r="R147" s="5">
        <v>-3987578236</v>
      </c>
      <c r="S147" s="5">
        <v>-1775494891</v>
      </c>
      <c r="T147" s="5">
        <v>-1775494891</v>
      </c>
      <c r="U147" s="5">
        <v>-2374439370</v>
      </c>
      <c r="V147" s="5">
        <v>-4838275620</v>
      </c>
      <c r="W147" s="5">
        <v>-900834888</v>
      </c>
      <c r="X147" s="5">
        <v>-960365072</v>
      </c>
      <c r="Y147" s="5">
        <v>-667967186</v>
      </c>
      <c r="Z147" s="5">
        <v>-703439625</v>
      </c>
    </row>
    <row r="148" spans="3:26" ht="15.5" x14ac:dyDescent="0.35">
      <c r="C148" t="s">
        <v>1169</v>
      </c>
      <c r="Z148" s="5">
        <v>-672170125</v>
      </c>
    </row>
    <row r="149" spans="3:26" ht="15.5" x14ac:dyDescent="0.35">
      <c r="C149" t="s">
        <v>172</v>
      </c>
      <c r="D149" s="5">
        <v>-10496183664</v>
      </c>
      <c r="E149" s="5">
        <v>-854991243</v>
      </c>
      <c r="F149" s="5">
        <v>20185970532</v>
      </c>
      <c r="G149" s="5">
        <v>-13624657552</v>
      </c>
      <c r="I149" s="5">
        <v>38124623475</v>
      </c>
      <c r="J149" s="5">
        <v>61100382880</v>
      </c>
      <c r="K149" s="5">
        <v>31565660928</v>
      </c>
      <c r="L149" s="5">
        <v>55766152558</v>
      </c>
      <c r="M149" s="5">
        <v>110751959672</v>
      </c>
      <c r="N149" s="5">
        <v>55622797099</v>
      </c>
      <c r="Q149" s="5">
        <v>-23891486111</v>
      </c>
      <c r="R149" s="5">
        <v>2000000000</v>
      </c>
      <c r="S149" s="5">
        <v>-12900000000</v>
      </c>
      <c r="T149" s="5">
        <v>-12900000000</v>
      </c>
      <c r="U149" s="5">
        <v>6330556000</v>
      </c>
      <c r="V149" s="5">
        <v>-25050494685</v>
      </c>
      <c r="W149" s="5">
        <v>-8320181004</v>
      </c>
      <c r="X149" s="5">
        <v>-10818977958</v>
      </c>
      <c r="Y149" s="5">
        <v>-18612270563</v>
      </c>
      <c r="Z149" s="5">
        <v>-2171249502</v>
      </c>
    </row>
    <row r="150" spans="3:26" ht="15.5" x14ac:dyDescent="0.35">
      <c r="C150" t="s">
        <v>173</v>
      </c>
      <c r="D150" s="5">
        <v>454613721</v>
      </c>
      <c r="E150" s="5">
        <v>-53701735</v>
      </c>
      <c r="F150" s="5">
        <v>9601392250</v>
      </c>
      <c r="G150" s="5">
        <v>1710953470</v>
      </c>
      <c r="I150" s="5">
        <v>14530991584</v>
      </c>
      <c r="J150" s="5">
        <v>-17503361184</v>
      </c>
      <c r="K150" s="5">
        <v>-5507786499</v>
      </c>
      <c r="L150" s="5">
        <v>27550807423</v>
      </c>
      <c r="M150" s="5">
        <v>-7494434951</v>
      </c>
      <c r="N150" s="5">
        <v>-56537407041</v>
      </c>
      <c r="O150" s="5">
        <v>-10007529000</v>
      </c>
      <c r="P150" s="5">
        <v>-11098665446</v>
      </c>
      <c r="Q150" s="5">
        <v>218921960678</v>
      </c>
      <c r="R150" s="5">
        <v>-9361536139</v>
      </c>
      <c r="S150" s="5">
        <v>55996350848</v>
      </c>
      <c r="T150" s="5">
        <v>55996350848</v>
      </c>
      <c r="U150" s="5">
        <v>2337865909</v>
      </c>
      <c r="V150" s="5">
        <v>30282841444</v>
      </c>
      <c r="W150" s="5">
        <v>30415225841</v>
      </c>
      <c r="X150" s="5">
        <v>-513100919</v>
      </c>
      <c r="Y150" s="5">
        <v>6088900227</v>
      </c>
      <c r="Z150" s="5">
        <v>3057183840</v>
      </c>
    </row>
    <row r="151" spans="3:26" ht="15.5" x14ac:dyDescent="0.35">
      <c r="C151" t="s">
        <v>1170</v>
      </c>
      <c r="V151" s="5">
        <v>36210063391</v>
      </c>
    </row>
    <row r="152" spans="3:26" ht="15.5" x14ac:dyDescent="0.35">
      <c r="C152" t="s">
        <v>335</v>
      </c>
      <c r="D152" s="5">
        <v>455719168</v>
      </c>
      <c r="F152" s="5">
        <v>12460653174</v>
      </c>
      <c r="G152" s="5">
        <v>61222605</v>
      </c>
      <c r="I152" s="5">
        <v>16271647592</v>
      </c>
      <c r="J152" s="5">
        <v>105119712</v>
      </c>
      <c r="K152" s="5">
        <v>233095019</v>
      </c>
      <c r="L152" s="5">
        <v>30073832845</v>
      </c>
      <c r="M152" s="5">
        <v>3935516199</v>
      </c>
      <c r="O152" s="5">
        <v>355681817</v>
      </c>
      <c r="P152" s="5">
        <v>149409090</v>
      </c>
      <c r="Q152" s="5">
        <v>216344528203</v>
      </c>
      <c r="R152" s="5">
        <v>63545456</v>
      </c>
      <c r="S152" s="5">
        <v>1027999998</v>
      </c>
      <c r="T152" s="5">
        <v>1027999998</v>
      </c>
      <c r="U152" s="5">
        <v>1882245910</v>
      </c>
      <c r="V152" s="5">
        <v>6863111815</v>
      </c>
      <c r="W152" s="5">
        <v>14255152271</v>
      </c>
      <c r="X152" s="5">
        <v>320204546</v>
      </c>
      <c r="Y152" s="5">
        <v>1104119092</v>
      </c>
      <c r="Z152" s="5">
        <v>1882894543</v>
      </c>
    </row>
    <row r="153" spans="3:26" ht="15.5" x14ac:dyDescent="0.35">
      <c r="C153" t="s">
        <v>1171</v>
      </c>
      <c r="S153" s="5">
        <v>75000000000</v>
      </c>
      <c r="T153" s="5">
        <v>75000000000</v>
      </c>
    </row>
    <row r="154" spans="3:26" ht="15.5" x14ac:dyDescent="0.35">
      <c r="C154" t="s">
        <v>1172</v>
      </c>
      <c r="U154" s="5">
        <v>600000000</v>
      </c>
      <c r="V154" s="5">
        <v>1070000000</v>
      </c>
      <c r="W154" s="5">
        <v>-170000000</v>
      </c>
      <c r="X154" s="5">
        <v>250000000</v>
      </c>
      <c r="Y154" s="5">
        <v>-250000000</v>
      </c>
      <c r="Z154" s="5">
        <v>2350000000</v>
      </c>
    </row>
    <row r="155" spans="3:26" ht="15.5" x14ac:dyDescent="0.35">
      <c r="C155" t="s">
        <v>417</v>
      </c>
      <c r="M155" s="5">
        <v>-81025804</v>
      </c>
      <c r="N155" s="5">
        <v>2624520686</v>
      </c>
      <c r="O155" s="5">
        <v>791724579</v>
      </c>
      <c r="P155" s="5">
        <v>-3935203300</v>
      </c>
      <c r="R155" s="5">
        <v>-1291890000</v>
      </c>
      <c r="S155" s="5">
        <v>-289800000</v>
      </c>
      <c r="T155" s="5">
        <v>-289800000</v>
      </c>
    </row>
    <row r="156" spans="3:26" ht="15.5" x14ac:dyDescent="0.35">
      <c r="C156" t="s">
        <v>175</v>
      </c>
      <c r="D156" s="5">
        <v>1</v>
      </c>
      <c r="F156" s="5">
        <v>-455928482</v>
      </c>
      <c r="G156" s="5">
        <v>-503420245</v>
      </c>
      <c r="I156" s="5">
        <v>-1542156008</v>
      </c>
      <c r="J156" s="5">
        <v>-15132798868</v>
      </c>
      <c r="K156" s="5">
        <v>-5740881518</v>
      </c>
      <c r="L156" s="5">
        <v>-2523025422</v>
      </c>
      <c r="M156" s="5">
        <v>-7469676458</v>
      </c>
      <c r="N156" s="5">
        <v>-22845049080</v>
      </c>
      <c r="O156" s="5">
        <v>-11154935396</v>
      </c>
      <c r="P156" s="5">
        <v>-7312871236</v>
      </c>
      <c r="Q156" s="5">
        <v>-4516838036</v>
      </c>
      <c r="R156" s="5">
        <v>-9362647175</v>
      </c>
      <c r="S156" s="5">
        <v>-10852104850</v>
      </c>
      <c r="T156" s="5">
        <v>-10852104850</v>
      </c>
    </row>
    <row r="157" spans="3:26" ht="15.5" x14ac:dyDescent="0.35">
      <c r="C157" t="s">
        <v>1173</v>
      </c>
      <c r="Y157" s="5">
        <v>-348300000</v>
      </c>
      <c r="Z157" s="5">
        <v>-61584700</v>
      </c>
    </row>
    <row r="158" spans="3:26" ht="15.5" x14ac:dyDescent="0.35">
      <c r="C158" t="s">
        <v>1174</v>
      </c>
      <c r="D158" s="5">
        <v>1</v>
      </c>
      <c r="E158" s="5">
        <v>-53701735</v>
      </c>
      <c r="F158" s="5">
        <v>-455928482</v>
      </c>
      <c r="G158" s="5">
        <v>-503420245</v>
      </c>
      <c r="I158" s="5">
        <v>-1542156008</v>
      </c>
      <c r="J158" s="5">
        <v>-15132798868</v>
      </c>
      <c r="K158" s="5">
        <v>-5740881518</v>
      </c>
      <c r="L158" s="5">
        <v>-2523025422</v>
      </c>
      <c r="M158" s="5">
        <v>-7469676458</v>
      </c>
      <c r="N158" s="5">
        <v>-22845049080</v>
      </c>
      <c r="O158" s="5">
        <v>-11154935396</v>
      </c>
      <c r="P158" s="5">
        <v>-7312871236</v>
      </c>
      <c r="Q158" s="5">
        <v>-4516838036</v>
      </c>
      <c r="R158" s="5">
        <v>-9362647175</v>
      </c>
      <c r="S158" s="5">
        <v>-10852104850</v>
      </c>
      <c r="T158" s="5">
        <v>-10852104850</v>
      </c>
      <c r="U158" s="5">
        <v>-76230001</v>
      </c>
      <c r="V158" s="5">
        <v>-1928483762</v>
      </c>
      <c r="W158" s="5">
        <v>-299453227</v>
      </c>
      <c r="X158" s="5">
        <v>-1589555215</v>
      </c>
      <c r="Y158" s="5">
        <v>-1754119871</v>
      </c>
      <c r="Z158" s="5">
        <v>-1487980703</v>
      </c>
    </row>
    <row r="159" spans="3:26" ht="15.5" x14ac:dyDescent="0.35">
      <c r="C159" t="s">
        <v>1175</v>
      </c>
    </row>
    <row r="160" spans="3:26" ht="15.5" x14ac:dyDescent="0.35">
      <c r="C160" t="s">
        <v>1176</v>
      </c>
      <c r="J160" s="5">
        <v>-2475682028</v>
      </c>
    </row>
    <row r="161" spans="3:26" ht="15.5" x14ac:dyDescent="0.35">
      <c r="C161" t="s">
        <v>1177</v>
      </c>
      <c r="S161" s="5">
        <v>-8889744300</v>
      </c>
      <c r="T161" s="5">
        <v>-8889744300</v>
      </c>
    </row>
    <row r="162" spans="3:26" ht="15.5" x14ac:dyDescent="0.35">
      <c r="C162" t="s">
        <v>1178</v>
      </c>
      <c r="D162" s="5">
        <v>-1105448</v>
      </c>
      <c r="F162" s="5">
        <v>-2204832442</v>
      </c>
      <c r="G162" s="5">
        <v>2204832442</v>
      </c>
      <c r="M162" s="5">
        <v>-3879248888</v>
      </c>
      <c r="N162" s="5">
        <v>-36316878647</v>
      </c>
    </row>
    <row r="163" spans="3:26" ht="15.5" x14ac:dyDescent="0.35">
      <c r="C163" t="s">
        <v>1179</v>
      </c>
      <c r="U163" s="5">
        <v>-68150000</v>
      </c>
      <c r="W163" s="5">
        <v>47330526797</v>
      </c>
      <c r="X163" s="5">
        <v>506249750</v>
      </c>
      <c r="Y163" s="5">
        <v>6988901006</v>
      </c>
      <c r="Z163" s="5">
        <v>312270000</v>
      </c>
    </row>
    <row r="164" spans="3:26" ht="15.5" x14ac:dyDescent="0.35">
      <c r="C164" t="s">
        <v>202</v>
      </c>
      <c r="V164" s="5">
        <v>-11931850000</v>
      </c>
      <c r="W164" s="5">
        <v>11999000000</v>
      </c>
    </row>
    <row r="165" spans="3:26" ht="15.5" x14ac:dyDescent="0.35">
      <c r="C165" t="s">
        <v>1180</v>
      </c>
      <c r="Q165" s="5">
        <v>7451000000</v>
      </c>
      <c r="R165" s="5">
        <v>1681818180</v>
      </c>
    </row>
    <row r="166" spans="3:26" ht="15.5" x14ac:dyDescent="0.35">
      <c r="C166" t="s">
        <v>419</v>
      </c>
      <c r="F166" s="5">
        <v>-198500000</v>
      </c>
      <c r="I166" s="5">
        <v>-198500000</v>
      </c>
      <c r="Q166" s="5">
        <v>-356729489</v>
      </c>
      <c r="R166" s="5">
        <v>-452362600</v>
      </c>
    </row>
    <row r="167" spans="3:26" ht="15.5" x14ac:dyDescent="0.35">
      <c r="C167" t="s">
        <v>1181</v>
      </c>
      <c r="G167" s="5">
        <v>-51681332</v>
      </c>
    </row>
    <row r="168" spans="3:26" ht="15.5" x14ac:dyDescent="0.35">
      <c r="C168" t="s">
        <v>1182</v>
      </c>
      <c r="W168" s="5">
        <v>-42700000000</v>
      </c>
    </row>
    <row r="169" spans="3:26" ht="15.5" x14ac:dyDescent="0.35">
      <c r="C169" t="s">
        <v>189</v>
      </c>
      <c r="D169" s="5">
        <v>-10496183664</v>
      </c>
      <c r="E169" s="5">
        <v>-854991243</v>
      </c>
      <c r="F169" s="5">
        <v>20185970532</v>
      </c>
      <c r="G169" s="5">
        <v>-13624657552</v>
      </c>
      <c r="I169" s="5">
        <v>38124623475</v>
      </c>
      <c r="J169" s="5">
        <v>61100382880</v>
      </c>
      <c r="K169" s="5">
        <v>31565660928</v>
      </c>
      <c r="L169" s="5">
        <v>55766152558</v>
      </c>
      <c r="M169" s="5">
        <v>110751959672</v>
      </c>
      <c r="N169" s="5">
        <v>55622797099</v>
      </c>
      <c r="Q169" s="5">
        <v>-23891486111</v>
      </c>
      <c r="R169" s="5">
        <v>2000000000</v>
      </c>
      <c r="S169" s="5">
        <v>-12900000000</v>
      </c>
      <c r="T169" s="5">
        <v>-12900000000</v>
      </c>
      <c r="U169" s="5">
        <v>6330556000</v>
      </c>
      <c r="V169" s="5">
        <v>-25050494685</v>
      </c>
      <c r="W169" s="5">
        <v>-8320181004</v>
      </c>
      <c r="X169" s="5">
        <v>-10818977958</v>
      </c>
      <c r="Y169" s="5">
        <v>-18612270563</v>
      </c>
      <c r="Z169" s="5">
        <v>-2171249502</v>
      </c>
    </row>
    <row r="170" spans="3:26" ht="15.5" x14ac:dyDescent="0.35">
      <c r="C170" t="s">
        <v>627</v>
      </c>
    </row>
    <row r="171" spans="3:26" ht="15.5" x14ac:dyDescent="0.35">
      <c r="C171" t="s">
        <v>810</v>
      </c>
    </row>
    <row r="172" spans="3:26" ht="15.5" x14ac:dyDescent="0.35">
      <c r="C172" t="s">
        <v>1183</v>
      </c>
      <c r="V172" s="5">
        <v>4250000000</v>
      </c>
    </row>
    <row r="173" spans="3:26" ht="15.5" x14ac:dyDescent="0.35">
      <c r="C173" t="s">
        <v>506</v>
      </c>
      <c r="U173" s="5">
        <v>-3069444000</v>
      </c>
      <c r="V173" s="5">
        <v>-33462057961</v>
      </c>
      <c r="W173" s="5">
        <v>-9895460000</v>
      </c>
      <c r="X173" s="5">
        <v>-9117006000</v>
      </c>
      <c r="Y173" s="5">
        <v>-18326904000</v>
      </c>
      <c r="Z173" s="5">
        <v>-1823200000</v>
      </c>
    </row>
    <row r="174" spans="3:26" ht="15.5" x14ac:dyDescent="0.35">
      <c r="C174" t="s">
        <v>1184</v>
      </c>
      <c r="D174" s="5">
        <v>-3496183664</v>
      </c>
      <c r="E174" s="5">
        <v>-4115001343</v>
      </c>
      <c r="F174" s="5">
        <v>-4614029468</v>
      </c>
      <c r="G174" s="5">
        <v>-4424657552</v>
      </c>
      <c r="I174" s="5">
        <v>-17078243947</v>
      </c>
      <c r="J174" s="5">
        <v>-12433582922</v>
      </c>
      <c r="K174" s="5">
        <v>-11168608545</v>
      </c>
      <c r="L174" s="5">
        <v>-10780857030</v>
      </c>
      <c r="M174" s="5">
        <v>-8859303328</v>
      </c>
      <c r="N174" s="5">
        <v>-1377202901</v>
      </c>
      <c r="Q174" s="5">
        <v>-2391486111</v>
      </c>
    </row>
    <row r="175" spans="3:26" ht="15.5" x14ac:dyDescent="0.35">
      <c r="C175" t="s">
        <v>1185</v>
      </c>
      <c r="F175" s="5">
        <v>-70727867422</v>
      </c>
      <c r="G175" s="5">
        <v>88175000000</v>
      </c>
      <c r="J175" s="5">
        <v>57047132578</v>
      </c>
    </row>
    <row r="176" spans="3:26" ht="15.5" x14ac:dyDescent="0.35">
      <c r="C176" t="s">
        <v>635</v>
      </c>
      <c r="V176" s="5">
        <v>-1053374801</v>
      </c>
      <c r="W176" s="5">
        <v>-1050024923</v>
      </c>
      <c r="X176" s="5">
        <v>-1043951905</v>
      </c>
      <c r="Y176" s="5">
        <v>-216024620</v>
      </c>
      <c r="Z176" s="5">
        <v>-348049502</v>
      </c>
    </row>
    <row r="177" spans="2:26" ht="15.5" x14ac:dyDescent="0.35">
      <c r="C177" t="s">
        <v>1186</v>
      </c>
      <c r="V177" s="5">
        <v>-285061923</v>
      </c>
      <c r="W177" s="5">
        <v>-374696081</v>
      </c>
      <c r="X177" s="5">
        <v>-658020053</v>
      </c>
      <c r="Y177" s="5">
        <v>-69341943</v>
      </c>
    </row>
    <row r="178" spans="2:26" ht="15.5" x14ac:dyDescent="0.35">
      <c r="C178" t="s">
        <v>435</v>
      </c>
      <c r="J178" s="5">
        <v>-61341984</v>
      </c>
      <c r="K178" s="5">
        <v>-55056119</v>
      </c>
      <c r="L178" s="5">
        <v>-5031685472</v>
      </c>
      <c r="M178" s="5">
        <v>-191080025</v>
      </c>
    </row>
    <row r="179" spans="2:26" ht="15.5" x14ac:dyDescent="0.35">
      <c r="C179" t="s">
        <v>1187</v>
      </c>
      <c r="M179" s="5">
        <v>-197656975</v>
      </c>
    </row>
    <row r="180" spans="2:26" ht="15.5" x14ac:dyDescent="0.35">
      <c r="C180" t="s">
        <v>1062</v>
      </c>
      <c r="D180" s="5">
        <v>-3260010100</v>
      </c>
      <c r="E180" s="5">
        <v>3260010100</v>
      </c>
      <c r="F180" s="5">
        <v>258748902700</v>
      </c>
      <c r="I180" s="5">
        <v>258748902700</v>
      </c>
    </row>
    <row r="181" spans="2:26" ht="15.5" x14ac:dyDescent="0.35">
      <c r="C181" t="s">
        <v>1188</v>
      </c>
      <c r="D181" s="5">
        <v>-3739989900</v>
      </c>
    </row>
    <row r="182" spans="2:26" ht="15.5" x14ac:dyDescent="0.35">
      <c r="C182" t="s">
        <v>1189</v>
      </c>
      <c r="F182" s="5">
        <v>-57047132578</v>
      </c>
      <c r="I182" s="5">
        <v>-57047132578</v>
      </c>
    </row>
    <row r="183" spans="2:26" ht="15.5" x14ac:dyDescent="0.35">
      <c r="C183" t="s">
        <v>1190</v>
      </c>
      <c r="K183" s="5">
        <v>100240598100</v>
      </c>
      <c r="L183" s="5">
        <v>61176695060</v>
      </c>
    </row>
    <row r="184" spans="2:26" ht="15.5" x14ac:dyDescent="0.35">
      <c r="C184" t="s">
        <v>226</v>
      </c>
      <c r="D184" s="5">
        <v>-5125475828</v>
      </c>
      <c r="E184" s="5">
        <v>-7521533483</v>
      </c>
      <c r="F184" s="5">
        <v>13613435213</v>
      </c>
      <c r="G184" s="5">
        <v>-2847276312</v>
      </c>
      <c r="I184" s="5">
        <v>14337703350</v>
      </c>
      <c r="J184" s="5">
        <v>-9793808316</v>
      </c>
      <c r="K184" s="5">
        <v>2162418369</v>
      </c>
      <c r="L184" s="5">
        <v>-19986217209</v>
      </c>
      <c r="M184" s="5">
        <v>7400067882</v>
      </c>
      <c r="N184" s="5">
        <v>-54033874177</v>
      </c>
      <c r="O184" s="5">
        <v>-86975312271</v>
      </c>
      <c r="P184" s="5">
        <v>-40819770388</v>
      </c>
      <c r="Q184" s="5">
        <v>194995675783</v>
      </c>
      <c r="R184" s="5">
        <v>-401662188</v>
      </c>
      <c r="S184" s="5">
        <v>17605582317</v>
      </c>
      <c r="T184" s="5">
        <v>17605582317</v>
      </c>
      <c r="U184" s="5">
        <v>-3822615031</v>
      </c>
      <c r="V184" s="5">
        <v>-12449599496</v>
      </c>
      <c r="W184" s="5">
        <v>10325816262</v>
      </c>
      <c r="X184" s="5">
        <v>-2213017019</v>
      </c>
      <c r="Y184" s="5">
        <v>980225864</v>
      </c>
      <c r="Z184" s="5">
        <v>718226703</v>
      </c>
    </row>
    <row r="185" spans="2:26" ht="15.5" x14ac:dyDescent="0.35">
      <c r="C185" t="s">
        <v>227</v>
      </c>
      <c r="E185" s="5">
        <v>15938567409</v>
      </c>
      <c r="I185" s="5">
        <v>2409042128</v>
      </c>
      <c r="J185" s="5">
        <v>12202850444</v>
      </c>
      <c r="K185" s="5">
        <v>10040432075</v>
      </c>
      <c r="L185" s="5">
        <v>30026649284</v>
      </c>
      <c r="M185" s="5">
        <v>22626581402</v>
      </c>
      <c r="N185" s="5">
        <v>76660455580</v>
      </c>
      <c r="O185" s="5">
        <v>163645969761</v>
      </c>
      <c r="P185" s="5">
        <v>204441092202</v>
      </c>
      <c r="Q185" s="5">
        <v>1879630</v>
      </c>
      <c r="R185" s="5">
        <v>-4225150</v>
      </c>
      <c r="S185" s="5">
        <v>1117457</v>
      </c>
      <c r="T185" s="5">
        <v>1117457</v>
      </c>
      <c r="U185" s="5">
        <v>-1038298230</v>
      </c>
      <c r="V185" s="5">
        <v>11410526137</v>
      </c>
      <c r="W185" s="5">
        <v>1084618267</v>
      </c>
      <c r="X185" s="5">
        <v>3297635286</v>
      </c>
      <c r="Y185" s="5">
        <v>2317409422</v>
      </c>
      <c r="Z185" s="5">
        <v>1599182719</v>
      </c>
    </row>
    <row r="186" spans="2:26" ht="15.5" x14ac:dyDescent="0.35">
      <c r="C186" t="s">
        <v>225</v>
      </c>
      <c r="F186" s="5">
        <v>-808178069</v>
      </c>
      <c r="I186" s="5">
        <v>-808178069</v>
      </c>
      <c r="O186" s="5">
        <v>-10201910</v>
      </c>
      <c r="P186" s="5">
        <v>24647947</v>
      </c>
      <c r="Q186" s="5">
        <v>9443536789</v>
      </c>
      <c r="R186" s="5">
        <v>9849424127</v>
      </c>
      <c r="S186" s="5">
        <v>-4848581572</v>
      </c>
      <c r="T186" s="5">
        <v>-4848581572</v>
      </c>
      <c r="U186" s="5">
        <v>12331689</v>
      </c>
      <c r="V186" s="5">
        <v>775129</v>
      </c>
      <c r="W186" s="5">
        <v>91608</v>
      </c>
    </row>
    <row r="187" spans="2:26" ht="15.5" x14ac:dyDescent="0.35">
      <c r="C187" t="s">
        <v>229</v>
      </c>
      <c r="D187" s="5">
        <v>-5125475828</v>
      </c>
      <c r="E187" s="5">
        <v>8417033926</v>
      </c>
      <c r="F187" s="5">
        <v>12805257144</v>
      </c>
      <c r="G187" s="5">
        <v>-2847276312</v>
      </c>
      <c r="I187" s="5">
        <v>15938567409</v>
      </c>
      <c r="J187" s="5">
        <v>2409042128</v>
      </c>
      <c r="K187" s="5">
        <v>12202850444</v>
      </c>
      <c r="L187" s="5">
        <v>10040432075</v>
      </c>
      <c r="M187" s="5">
        <v>30026649284</v>
      </c>
      <c r="N187" s="5">
        <v>22626581403</v>
      </c>
      <c r="O187" s="5">
        <v>76660455580</v>
      </c>
      <c r="P187" s="5">
        <v>163645969761</v>
      </c>
      <c r="Q187" s="5">
        <v>204441092202</v>
      </c>
      <c r="R187" s="5">
        <v>9443536789</v>
      </c>
      <c r="S187" s="5">
        <v>12758118202</v>
      </c>
      <c r="T187" s="5">
        <v>12758118202</v>
      </c>
      <c r="U187" s="5">
        <v>-4848581572</v>
      </c>
      <c r="V187" s="5">
        <v>-1038298230</v>
      </c>
      <c r="W187" s="5">
        <v>11410526137</v>
      </c>
      <c r="X187" s="5">
        <v>1084618267</v>
      </c>
      <c r="Y187" s="5">
        <v>3297635286</v>
      </c>
      <c r="Z187" s="5">
        <v>2317409422</v>
      </c>
    </row>
    <row r="189" spans="2:26" ht="15.5" x14ac:dyDescent="0.35">
      <c r="B189" t="s">
        <v>230</v>
      </c>
      <c r="C189" t="s">
        <v>12</v>
      </c>
      <c r="D189" s="5">
        <v>2390000000</v>
      </c>
      <c r="E189" s="5">
        <v>2390000000</v>
      </c>
      <c r="F189" s="5">
        <v>2390000000</v>
      </c>
      <c r="G189" s="5">
        <v>2390000000</v>
      </c>
      <c r="I189" s="5">
        <v>2390000000</v>
      </c>
      <c r="J189" s="5">
        <v>2390000000</v>
      </c>
      <c r="K189" s="5">
        <v>2390000000</v>
      </c>
      <c r="L189" s="5">
        <v>1390000000</v>
      </c>
      <c r="M189" s="5">
        <v>1270000000</v>
      </c>
      <c r="N189" s="5">
        <v>1270000000</v>
      </c>
      <c r="O189" s="5">
        <v>1270000000</v>
      </c>
      <c r="P189" s="5">
        <v>1270000000</v>
      </c>
      <c r="Q189" s="5">
        <v>1270000000</v>
      </c>
      <c r="R189" s="5">
        <v>1270000000</v>
      </c>
      <c r="S189" s="5">
        <v>1270000000</v>
      </c>
      <c r="T189" s="5">
        <v>1270000000</v>
      </c>
      <c r="U189" s="5">
        <v>1270000000</v>
      </c>
      <c r="V189" s="5">
        <v>1270000000</v>
      </c>
      <c r="W189" s="5">
        <v>1270000000</v>
      </c>
      <c r="X189" s="5">
        <v>1270000000</v>
      </c>
      <c r="Y189" s="5">
        <v>1270000000</v>
      </c>
      <c r="Z189" s="5">
        <v>1270000000</v>
      </c>
    </row>
    <row r="190" spans="2:26" ht="15.5" x14ac:dyDescent="0.35">
      <c r="C190" t="s">
        <v>231</v>
      </c>
      <c r="D190" s="6">
        <v>-3.76</v>
      </c>
      <c r="E190" s="6">
        <v>-0.15</v>
      </c>
      <c r="F190" s="6">
        <v>14.37</v>
      </c>
      <c r="G190" s="6">
        <v>-13.04</v>
      </c>
    </row>
    <row r="191" spans="2:26" ht="15.5" x14ac:dyDescent="0.35">
      <c r="C191" t="s">
        <v>232</v>
      </c>
      <c r="D191" s="6">
        <v>-32.71</v>
      </c>
      <c r="E191" s="5">
        <v>-820</v>
      </c>
      <c r="F191" s="6">
        <v>8.56</v>
      </c>
      <c r="G191" s="6">
        <v>-9.43</v>
      </c>
    </row>
    <row r="192" spans="2:26" ht="15.5" x14ac:dyDescent="0.35">
      <c r="C192" t="s">
        <v>67</v>
      </c>
      <c r="D192" s="6">
        <v>6.02</v>
      </c>
      <c r="E192" s="6">
        <v>5.64</v>
      </c>
      <c r="F192" s="6">
        <v>5.62</v>
      </c>
      <c r="G192" s="6">
        <v>2.35</v>
      </c>
    </row>
    <row r="193" spans="3:7" ht="15.5" x14ac:dyDescent="0.35">
      <c r="C193" t="s">
        <v>233</v>
      </c>
      <c r="D193" s="5">
        <v>-4550000000</v>
      </c>
      <c r="E193" s="5">
        <v>4910000000</v>
      </c>
      <c r="F193" s="5">
        <v>36730000000</v>
      </c>
      <c r="G193" s="5">
        <v>-24040000000</v>
      </c>
    </row>
    <row r="194" spans="3:7" ht="15.5" x14ac:dyDescent="0.35">
      <c r="C194" t="s">
        <v>234</v>
      </c>
      <c r="D194" s="6">
        <v>-0.05</v>
      </c>
      <c r="E194" s="6">
        <v>-2.3999999999999998E-3</v>
      </c>
      <c r="F194" s="6">
        <v>0.27079999999999999</v>
      </c>
      <c r="G194" s="6">
        <v>-0.2361</v>
      </c>
    </row>
    <row r="195" spans="3:7" ht="15.5" x14ac:dyDescent="0.35">
      <c r="C195" t="s">
        <v>235</v>
      </c>
      <c r="D195" s="6">
        <v>3.9300000000000002E-2</v>
      </c>
      <c r="E195" s="6">
        <v>1.6000000000000001E-3</v>
      </c>
      <c r="F195" s="6">
        <v>-0.15640000000000001</v>
      </c>
      <c r="G195" s="6">
        <v>0.1229</v>
      </c>
    </row>
    <row r="196" spans="3:7" ht="15.5" x14ac:dyDescent="0.35">
      <c r="C196" t="s">
        <v>236</v>
      </c>
      <c r="D196" s="6">
        <v>-0.14510000000000001</v>
      </c>
      <c r="E196" s="6">
        <v>9.0299999999999991E-2</v>
      </c>
      <c r="F196" s="6">
        <v>-0.3392</v>
      </c>
      <c r="G196" s="6">
        <v>0.1099</v>
      </c>
    </row>
    <row r="197" spans="3:7" ht="15.5" x14ac:dyDescent="0.35">
      <c r="C197" t="s">
        <v>237</v>
      </c>
      <c r="D197" s="6">
        <v>-1.61</v>
      </c>
      <c r="E197" s="6">
        <v>0.91</v>
      </c>
      <c r="F197" s="6">
        <v>7.66</v>
      </c>
      <c r="G197" s="6">
        <v>-5.72</v>
      </c>
    </row>
    <row r="198" spans="3:7" ht="15.5" x14ac:dyDescent="0.35">
      <c r="C198" t="s">
        <v>443</v>
      </c>
      <c r="D198" s="5">
        <v>-229000000000</v>
      </c>
      <c r="E198" s="5">
        <v>-220000000000</v>
      </c>
      <c r="F198" s="5">
        <v>-220000000000</v>
      </c>
      <c r="G198" s="5">
        <v>-254000000000</v>
      </c>
    </row>
    <row r="199" spans="3:7" ht="15.5" x14ac:dyDescent="0.35">
      <c r="C199" t="s">
        <v>238</v>
      </c>
      <c r="D199" s="6">
        <v>-1.28</v>
      </c>
      <c r="E199" s="6">
        <v>-1.34</v>
      </c>
      <c r="F199" s="6">
        <v>-1.34</v>
      </c>
      <c r="G199" s="6">
        <v>-1.1599999999999999</v>
      </c>
    </row>
    <row r="200" spans="3:7" ht="15.5" x14ac:dyDescent="0.35">
      <c r="C200" t="s">
        <v>239</v>
      </c>
      <c r="D200" s="6">
        <v>-95.8</v>
      </c>
      <c r="E200" s="6">
        <v>-92.04</v>
      </c>
      <c r="F200" s="6">
        <v>-91.89</v>
      </c>
      <c r="G200" s="6">
        <v>-106.14</v>
      </c>
    </row>
    <row r="201" spans="3:7" ht="15.5" x14ac:dyDescent="0.35">
      <c r="C201" t="s">
        <v>240</v>
      </c>
      <c r="D201" s="6">
        <v>-1.28</v>
      </c>
      <c r="E201" s="6">
        <v>-1.33</v>
      </c>
      <c r="F201" s="6">
        <v>-1.33</v>
      </c>
      <c r="G201" s="6">
        <v>-1.1499999999999999</v>
      </c>
    </row>
    <row r="202" spans="3:7" ht="15.5" x14ac:dyDescent="0.35">
      <c r="C202" t="s">
        <v>241</v>
      </c>
      <c r="D202" s="6">
        <v>-96.4</v>
      </c>
      <c r="E202" s="6">
        <v>-92.71</v>
      </c>
      <c r="F202" s="6">
        <v>-92.62</v>
      </c>
      <c r="G202" s="6">
        <v>-106.94</v>
      </c>
    </row>
    <row r="203" spans="3:7" ht="15.5" x14ac:dyDescent="0.35">
      <c r="C203" t="s">
        <v>242</v>
      </c>
      <c r="G203" s="5">
        <v>106000000000</v>
      </c>
    </row>
    <row r="204" spans="3:7" ht="15.5" x14ac:dyDescent="0.35">
      <c r="C204" t="s">
        <v>243</v>
      </c>
      <c r="D204" s="5">
        <v>255000000000</v>
      </c>
      <c r="E204" s="5">
        <v>262000000000</v>
      </c>
      <c r="F204" s="5">
        <v>259000000000</v>
      </c>
    </row>
    <row r="205" spans="3:7" ht="15.5" x14ac:dyDescent="0.35">
      <c r="C205" t="s">
        <v>306</v>
      </c>
      <c r="D205" s="5">
        <v>-229000000000</v>
      </c>
      <c r="E205" s="5">
        <v>-220000000000</v>
      </c>
      <c r="F205" s="5">
        <v>-220000000000</v>
      </c>
      <c r="G205" s="5">
        <v>-254000000000</v>
      </c>
    </row>
    <row r="206" spans="3:7" ht="15.5" x14ac:dyDescent="0.35">
      <c r="C206" t="s">
        <v>24</v>
      </c>
      <c r="D206" s="5">
        <v>255000000000</v>
      </c>
      <c r="E206" s="5">
        <v>262000000000</v>
      </c>
      <c r="F206" s="5">
        <v>259000000000</v>
      </c>
      <c r="G206" s="5">
        <v>106000000000</v>
      </c>
    </row>
    <row r="207" spans="3:7" ht="15.5" x14ac:dyDescent="0.35">
      <c r="C207" t="s">
        <v>21</v>
      </c>
      <c r="D207" s="5">
        <v>252000000000</v>
      </c>
      <c r="E207" s="5">
        <v>254000000000</v>
      </c>
      <c r="F207" s="5">
        <v>243000000000</v>
      </c>
      <c r="G207" s="5">
        <v>103000000000</v>
      </c>
    </row>
    <row r="208" spans="3:7" ht="15.5" x14ac:dyDescent="0.35">
      <c r="C208" t="s">
        <v>245</v>
      </c>
      <c r="D208" s="5">
        <v>-30000000000</v>
      </c>
      <c r="E208" s="5">
        <v>-22000000000</v>
      </c>
      <c r="F208" s="5">
        <v>-25000000000</v>
      </c>
      <c r="G208" s="5">
        <v>-317000000000</v>
      </c>
    </row>
    <row r="209" spans="3:26" ht="15.5" x14ac:dyDescent="0.35">
      <c r="C209" t="s">
        <v>246</v>
      </c>
      <c r="D209" s="5">
        <v>5000000000</v>
      </c>
      <c r="E209" s="5">
        <v>-7000000000</v>
      </c>
      <c r="F209" s="5">
        <v>-16000000000</v>
      </c>
      <c r="G209" s="5">
        <v>9000000000</v>
      </c>
    </row>
    <row r="210" spans="3:26" ht="15.5" x14ac:dyDescent="0.35">
      <c r="C210" t="s">
        <v>247</v>
      </c>
      <c r="D210" s="5">
        <v>0</v>
      </c>
      <c r="E210" s="5">
        <v>0</v>
      </c>
      <c r="F210" s="5">
        <v>-1000000000</v>
      </c>
      <c r="G210" s="5">
        <v>-1000000000</v>
      </c>
    </row>
    <row r="211" spans="3:26" ht="15.5" x14ac:dyDescent="0.35">
      <c r="C211" t="s">
        <v>13</v>
      </c>
      <c r="D211" s="5">
        <v>5000000000</v>
      </c>
      <c r="E211" s="5">
        <v>-7000000000</v>
      </c>
      <c r="F211" s="5">
        <v>-17000000000</v>
      </c>
      <c r="G211" s="5">
        <v>9000000000</v>
      </c>
    </row>
    <row r="212" spans="3:26" ht="15.5" x14ac:dyDescent="0.35">
      <c r="C212" t="s">
        <v>16</v>
      </c>
      <c r="D212" s="6">
        <v>2.0499999999999998</v>
      </c>
      <c r="E212" s="6">
        <v>-2.79</v>
      </c>
      <c r="F212" s="6">
        <v>-7.03</v>
      </c>
      <c r="G212" s="6">
        <v>3.58</v>
      </c>
    </row>
    <row r="213" spans="3:26" ht="15.5" x14ac:dyDescent="0.35">
      <c r="C213" t="s">
        <v>52</v>
      </c>
      <c r="I213" s="6">
        <v>-27.73</v>
      </c>
      <c r="J213" s="6">
        <v>-67.040000000000006</v>
      </c>
      <c r="K213" s="6">
        <v>-46.38</v>
      </c>
      <c r="L213" s="6">
        <v>-99.07</v>
      </c>
      <c r="M213" s="6">
        <v>-90.74</v>
      </c>
      <c r="N213" s="6">
        <v>-32.32</v>
      </c>
      <c r="O213" s="6">
        <v>-21.73</v>
      </c>
      <c r="P213" s="6">
        <v>-16.68</v>
      </c>
      <c r="Q213" s="6">
        <v>133.13999999999999</v>
      </c>
      <c r="R213" s="6">
        <v>2.59</v>
      </c>
      <c r="S213" s="6">
        <v>31.26</v>
      </c>
      <c r="T213" s="6">
        <v>31.09</v>
      </c>
      <c r="U213" s="6">
        <v>-3.8</v>
      </c>
      <c r="V213" s="6">
        <v>66.05</v>
      </c>
      <c r="W213" s="6">
        <v>0.99</v>
      </c>
      <c r="X213" s="6">
        <v>-0.52</v>
      </c>
      <c r="Y213" s="6">
        <v>6.51</v>
      </c>
      <c r="Z213" s="6">
        <v>-19.62</v>
      </c>
    </row>
    <row r="214" spans="3:26" ht="15.5" x14ac:dyDescent="0.35">
      <c r="C214" t="s">
        <v>66</v>
      </c>
      <c r="I214" s="6">
        <v>-4.4400000000000004</v>
      </c>
      <c r="J214" s="6">
        <v>-1.83</v>
      </c>
      <c r="K214" s="6">
        <v>-2.61</v>
      </c>
      <c r="L214" s="6">
        <v>-3.98</v>
      </c>
      <c r="M214" s="6">
        <v>-4.5599999999999996</v>
      </c>
      <c r="N214" s="6">
        <v>-13.8</v>
      </c>
      <c r="O214" s="6">
        <v>-24.62</v>
      </c>
      <c r="P214" s="6">
        <v>-35.97</v>
      </c>
      <c r="Q214" s="6">
        <v>4.0599999999999996</v>
      </c>
      <c r="R214" s="6">
        <v>19.309999999999999</v>
      </c>
      <c r="S214" s="6">
        <v>1.63</v>
      </c>
      <c r="T214" s="6">
        <v>3.18</v>
      </c>
      <c r="U214" s="6">
        <v>-13.68</v>
      </c>
      <c r="V214" s="6">
        <v>0.8</v>
      </c>
      <c r="W214" s="6">
        <v>61.62</v>
      </c>
      <c r="X214" s="6">
        <v>-96.15</v>
      </c>
      <c r="Y214" s="6">
        <v>7.68</v>
      </c>
      <c r="Z214" s="6">
        <v>-2.5499999999999998</v>
      </c>
    </row>
    <row r="215" spans="3:26" ht="15.5" x14ac:dyDescent="0.35">
      <c r="C215" t="s">
        <v>69</v>
      </c>
      <c r="I215" s="6">
        <v>0.5</v>
      </c>
      <c r="J215" s="6">
        <v>0.22</v>
      </c>
      <c r="K215" s="6">
        <v>0.2</v>
      </c>
      <c r="L215" s="6">
        <v>0.34</v>
      </c>
      <c r="M215" s="6">
        <v>0.2</v>
      </c>
      <c r="N215" s="6">
        <v>0.18</v>
      </c>
      <c r="O215" s="6">
        <v>0.37</v>
      </c>
      <c r="P215" s="6">
        <v>0.78</v>
      </c>
      <c r="Q215" s="6">
        <v>0.69</v>
      </c>
      <c r="R215" s="6">
        <v>7.0000000000000007E-2</v>
      </c>
      <c r="S215" s="6">
        <v>0.13</v>
      </c>
      <c r="T215" s="6">
        <v>0.25</v>
      </c>
      <c r="U215" s="6">
        <v>0.15</v>
      </c>
      <c r="V215" s="6">
        <v>0.17</v>
      </c>
      <c r="W215" s="6">
        <v>0.19</v>
      </c>
      <c r="X215" s="6">
        <v>0.15</v>
      </c>
      <c r="Y215" s="6">
        <v>0.12</v>
      </c>
      <c r="Z215" s="6">
        <v>0.12</v>
      </c>
    </row>
    <row r="216" spans="3:26" ht="15.5" x14ac:dyDescent="0.35">
      <c r="C216" t="s">
        <v>248</v>
      </c>
      <c r="I216" s="5">
        <v>-42050000000</v>
      </c>
      <c r="J216" s="5">
        <v>-136430000000</v>
      </c>
      <c r="K216" s="5">
        <v>-78310000000</v>
      </c>
      <c r="L216" s="5">
        <v>-109530000000</v>
      </c>
      <c r="M216" s="5">
        <v>-83550000000</v>
      </c>
      <c r="N216" s="5">
        <v>-11950000000</v>
      </c>
      <c r="O216" s="5">
        <v>-16930000000</v>
      </c>
      <c r="P216" s="5">
        <v>-20980000000</v>
      </c>
    </row>
    <row r="217" spans="3:26" ht="15.5" x14ac:dyDescent="0.35">
      <c r="C217" t="s">
        <v>249</v>
      </c>
      <c r="I217" s="6">
        <v>-0.52259999999999995</v>
      </c>
      <c r="J217" s="6">
        <v>-0.68900000000000006</v>
      </c>
      <c r="K217" s="6">
        <v>-0.3478</v>
      </c>
      <c r="L217" s="6">
        <v>-0.31579999999999997</v>
      </c>
      <c r="M217" s="6">
        <v>-0.18770000000000001</v>
      </c>
      <c r="N217" s="6">
        <v>-6.0499999999999998E-2</v>
      </c>
      <c r="O217" s="6">
        <v>-3.9599999999999996E-2</v>
      </c>
      <c r="P217" s="6">
        <v>-5.4800000000000001E-2</v>
      </c>
      <c r="Q217" s="6">
        <v>0.41100000000000003</v>
      </c>
      <c r="R217" s="6">
        <v>1.44E-2</v>
      </c>
      <c r="S217" s="6">
        <v>0.19350000000000001</v>
      </c>
      <c r="T217" s="6">
        <v>0.1925</v>
      </c>
      <c r="U217" s="6">
        <v>-2.8500000000000001E-2</v>
      </c>
      <c r="V217" s="6">
        <v>0.54320000000000002</v>
      </c>
      <c r="W217" s="6">
        <v>6.6E-3</v>
      </c>
      <c r="X217" s="6">
        <v>-3.0999999999999999E-3</v>
      </c>
      <c r="Y217" s="6">
        <v>3.78E-2</v>
      </c>
      <c r="Z217" s="6">
        <v>-0.1094</v>
      </c>
    </row>
    <row r="218" spans="3:26" ht="15.5" x14ac:dyDescent="0.35">
      <c r="C218" t="s">
        <v>250</v>
      </c>
      <c r="I218" s="6">
        <v>0.30180000000000001</v>
      </c>
      <c r="J218" s="6">
        <v>1.0468000000000002</v>
      </c>
      <c r="K218" s="6">
        <v>-19.548299999999998</v>
      </c>
      <c r="L218" s="6">
        <v>-8.0821000000000005</v>
      </c>
      <c r="M218" s="6">
        <v>-1.2306999999999999</v>
      </c>
      <c r="N218" s="6">
        <v>-0.19649999999999998</v>
      </c>
      <c r="O218" s="6">
        <v>-0.1114</v>
      </c>
      <c r="P218" s="6">
        <v>-7.6299999999999993E-2</v>
      </c>
      <c r="Q218" s="6">
        <v>0.5696</v>
      </c>
      <c r="R218" s="6">
        <v>2.5499999999999998E-2</v>
      </c>
      <c r="S218" s="6">
        <v>0.31670000000000004</v>
      </c>
      <c r="T218" s="6">
        <v>0.31769999999999998</v>
      </c>
      <c r="U218" s="6">
        <v>-5.7000000000000002E-2</v>
      </c>
      <c r="V218" s="6">
        <v>0.93590000000000007</v>
      </c>
      <c r="W218" s="6">
        <v>1.43E-2</v>
      </c>
      <c r="X218" s="6">
        <v>-8.8000000000000005E-3</v>
      </c>
      <c r="Y218" s="6">
        <v>0.1133</v>
      </c>
      <c r="Z218" s="6">
        <v>-0.38530000000000003</v>
      </c>
    </row>
    <row r="219" spans="3:26" ht="15.5" x14ac:dyDescent="0.35">
      <c r="C219" t="s">
        <v>251</v>
      </c>
      <c r="I219" s="6">
        <v>0.91079999999999994</v>
      </c>
      <c r="J219" s="6">
        <v>2.2014</v>
      </c>
      <c r="K219" s="6">
        <v>-4.7176999999999998</v>
      </c>
      <c r="L219" s="6">
        <v>-1.8374999999999999</v>
      </c>
      <c r="M219" s="6">
        <v>-0.61909999999999998</v>
      </c>
      <c r="N219" s="6">
        <v>-0.1555</v>
      </c>
      <c r="O219" s="6">
        <v>-0.1101</v>
      </c>
      <c r="P219" s="6">
        <v>-9.0500000000000011E-2</v>
      </c>
      <c r="Q219" s="6">
        <v>0.71609999999999996</v>
      </c>
      <c r="R219" s="6">
        <v>5.96E-2</v>
      </c>
      <c r="S219" s="6">
        <v>0.29649999999999999</v>
      </c>
      <c r="T219" s="6">
        <v>0.34549999999999997</v>
      </c>
      <c r="U219" s="6">
        <v>-2.3700000000000002E-2</v>
      </c>
      <c r="V219" s="6">
        <v>7.4099999999999999E-2</v>
      </c>
      <c r="W219" s="6">
        <v>2.35E-2</v>
      </c>
      <c r="X219" s="6">
        <v>-8.6400000000000005E-2</v>
      </c>
      <c r="Y219" s="6">
        <v>-9.0200000000000002E-2</v>
      </c>
      <c r="Z219" s="6">
        <v>-0.15380000000000002</v>
      </c>
    </row>
    <row r="220" spans="3:26" ht="15.5" x14ac:dyDescent="0.35">
      <c r="C220" t="s">
        <v>252</v>
      </c>
      <c r="I220" s="6">
        <v>-2.65</v>
      </c>
      <c r="J220" s="6">
        <v>-11.64</v>
      </c>
      <c r="K220" s="6">
        <v>-7.76</v>
      </c>
      <c r="L220" s="6">
        <v>-11.45</v>
      </c>
      <c r="M220" s="6">
        <v>-11.59</v>
      </c>
      <c r="N220" s="6">
        <v>-23.3</v>
      </c>
      <c r="O220" s="6">
        <v>-159.94999999999999</v>
      </c>
      <c r="P220" s="6">
        <v>-209.67</v>
      </c>
      <c r="Q220" s="6">
        <v>49.08</v>
      </c>
      <c r="R220" s="6">
        <v>1.99</v>
      </c>
      <c r="S220" s="6">
        <v>21.12</v>
      </c>
      <c r="T220" s="5">
        <v>21</v>
      </c>
      <c r="U220" s="6">
        <v>-0.92</v>
      </c>
      <c r="V220" s="6">
        <v>1.74</v>
      </c>
      <c r="W220" s="6">
        <v>2.02</v>
      </c>
      <c r="X220" s="6">
        <v>-6.32</v>
      </c>
      <c r="Y220" s="6">
        <v>-18.57</v>
      </c>
      <c r="Z220" s="6">
        <v>-16.829999999999998</v>
      </c>
    </row>
    <row r="221" spans="3:26" ht="15.5" x14ac:dyDescent="0.35">
      <c r="C221" t="s">
        <v>63</v>
      </c>
      <c r="I221" s="6">
        <v>-1.34</v>
      </c>
      <c r="J221" s="6">
        <v>-1.92</v>
      </c>
      <c r="K221" s="6">
        <v>51.05</v>
      </c>
      <c r="L221" s="6">
        <v>32.14</v>
      </c>
      <c r="M221" s="6">
        <v>5.62</v>
      </c>
      <c r="N221" s="6">
        <v>2.71</v>
      </c>
      <c r="O221" s="6">
        <v>2.74</v>
      </c>
      <c r="P221" s="6">
        <v>2.74</v>
      </c>
      <c r="Q221" s="6">
        <v>2.31</v>
      </c>
      <c r="R221" s="6">
        <v>0.49</v>
      </c>
      <c r="S221" s="6">
        <v>0.52</v>
      </c>
      <c r="T221" s="6">
        <v>1.01</v>
      </c>
      <c r="U221" s="6">
        <v>0.78</v>
      </c>
      <c r="V221" s="6">
        <v>0.75</v>
      </c>
      <c r="W221" s="6">
        <v>0.88</v>
      </c>
      <c r="X221" s="6">
        <v>0.85</v>
      </c>
      <c r="Y221" s="6">
        <v>0.87</v>
      </c>
      <c r="Z221" s="6">
        <v>0.98</v>
      </c>
    </row>
    <row r="222" spans="3:26" ht="15.5" x14ac:dyDescent="0.35">
      <c r="C222" t="s">
        <v>60</v>
      </c>
      <c r="I222" s="6">
        <v>-91.89</v>
      </c>
      <c r="J222" s="6">
        <v>-64.040000000000006</v>
      </c>
      <c r="K222" s="6">
        <v>2.37</v>
      </c>
      <c r="L222" s="6">
        <v>12.26</v>
      </c>
      <c r="M222" s="6">
        <v>73.73</v>
      </c>
      <c r="N222" s="6">
        <v>164.43</v>
      </c>
      <c r="O222" s="6">
        <v>195.05</v>
      </c>
      <c r="P222" s="6">
        <v>218.81</v>
      </c>
      <c r="Q222" s="6">
        <v>233.74</v>
      </c>
      <c r="R222" s="6">
        <v>101.63</v>
      </c>
      <c r="S222" s="6">
        <v>98.71</v>
      </c>
      <c r="T222" s="6">
        <v>97.85</v>
      </c>
      <c r="U222" s="6">
        <v>66.77</v>
      </c>
      <c r="V222" s="6">
        <v>70.569999999999993</v>
      </c>
      <c r="W222" s="6">
        <v>68.95</v>
      </c>
      <c r="X222" s="6">
        <v>58.71</v>
      </c>
      <c r="Y222" s="6">
        <v>57.42</v>
      </c>
      <c r="Z222" s="6">
        <v>50.92</v>
      </c>
    </row>
    <row r="223" spans="3:26" ht="15.5" x14ac:dyDescent="0.35">
      <c r="C223" t="s">
        <v>253</v>
      </c>
      <c r="I223" s="6">
        <v>-1.33</v>
      </c>
      <c r="J223" s="6">
        <v>-1.89</v>
      </c>
      <c r="K223" s="6">
        <v>88.97</v>
      </c>
      <c r="L223" s="6">
        <v>32.14</v>
      </c>
      <c r="M223" s="6">
        <v>5.62</v>
      </c>
      <c r="N223" s="6">
        <v>2.71</v>
      </c>
      <c r="O223" s="6">
        <v>2.74</v>
      </c>
      <c r="P223" s="6">
        <v>2.74</v>
      </c>
      <c r="Q223" s="6">
        <v>2.31</v>
      </c>
      <c r="R223" s="6">
        <v>0.5</v>
      </c>
      <c r="S223" s="6">
        <v>0.52</v>
      </c>
      <c r="T223" s="6">
        <v>1.03</v>
      </c>
      <c r="U223" s="6">
        <v>0.8</v>
      </c>
      <c r="V223" s="6">
        <v>0.77</v>
      </c>
      <c r="W223" s="6">
        <v>0.9</v>
      </c>
      <c r="X223" s="6">
        <v>0.89</v>
      </c>
      <c r="Y223" s="6">
        <v>0.93</v>
      </c>
      <c r="Z223" s="6">
        <v>1.0900000000000001</v>
      </c>
    </row>
    <row r="224" spans="3:26" ht="15.5" x14ac:dyDescent="0.35">
      <c r="C224" t="s">
        <v>254</v>
      </c>
      <c r="I224" s="6">
        <v>-92.62</v>
      </c>
      <c r="J224" s="6">
        <v>-64.959999999999994</v>
      </c>
      <c r="K224" s="6">
        <v>1.36</v>
      </c>
      <c r="L224" s="6">
        <v>12.26</v>
      </c>
      <c r="M224" s="6">
        <v>73.73</v>
      </c>
      <c r="N224" s="6">
        <v>164.43</v>
      </c>
      <c r="O224" s="6">
        <v>195.05</v>
      </c>
      <c r="P224" s="6">
        <v>218.81</v>
      </c>
      <c r="Q224" s="6">
        <v>233.74</v>
      </c>
      <c r="R224" s="6">
        <v>100.26</v>
      </c>
      <c r="S224" s="6">
        <v>97.33</v>
      </c>
      <c r="T224" s="6">
        <v>96.48</v>
      </c>
      <c r="U224" s="6">
        <v>65.22</v>
      </c>
      <c r="V224" s="6">
        <v>69.13</v>
      </c>
      <c r="W224" s="6">
        <v>67.86</v>
      </c>
      <c r="X224" s="6">
        <v>56.12</v>
      </c>
      <c r="Y224" s="6">
        <v>53.64</v>
      </c>
      <c r="Z224" s="6">
        <v>45.95</v>
      </c>
    </row>
    <row r="225" spans="2:26" ht="15.5" x14ac:dyDescent="0.35">
      <c r="C225" t="s">
        <v>255</v>
      </c>
      <c r="J225" s="5">
        <v>146000000000</v>
      </c>
      <c r="K225" s="5">
        <v>130000000000</v>
      </c>
      <c r="L225" s="5">
        <v>187000000000</v>
      </c>
      <c r="M225" s="5">
        <v>177000000000</v>
      </c>
      <c r="N225" s="5">
        <v>57000000000</v>
      </c>
      <c r="R225" s="5">
        <v>29000000000</v>
      </c>
      <c r="S225" s="5">
        <v>5000000000</v>
      </c>
      <c r="T225" s="5">
        <v>5000000000</v>
      </c>
      <c r="U225" s="5">
        <v>27000000000</v>
      </c>
      <c r="V225" s="5">
        <v>16000000000</v>
      </c>
      <c r="W225" s="5">
        <v>5000000000</v>
      </c>
      <c r="X225" s="5">
        <v>8000000000</v>
      </c>
      <c r="Y225" s="5">
        <v>1000000000</v>
      </c>
      <c r="Z225" s="5">
        <v>4000000000</v>
      </c>
    </row>
    <row r="226" spans="2:26" ht="15.5" x14ac:dyDescent="0.35">
      <c r="C226" t="s">
        <v>256</v>
      </c>
      <c r="I226" s="5">
        <v>259000000000</v>
      </c>
      <c r="V226" s="5">
        <v>2000000000</v>
      </c>
      <c r="W226" s="5">
        <v>30000000000</v>
      </c>
      <c r="X226" s="5">
        <v>37000000000</v>
      </c>
      <c r="Y226" s="5">
        <v>55000000000</v>
      </c>
      <c r="Z226" s="5">
        <v>78000000000</v>
      </c>
    </row>
    <row r="227" spans="2:26" ht="15.5" x14ac:dyDescent="0.35">
      <c r="C227" t="s">
        <v>26</v>
      </c>
      <c r="I227" s="5">
        <v>259000000000</v>
      </c>
      <c r="J227" s="5">
        <v>146000000000</v>
      </c>
      <c r="K227" s="5">
        <v>130000000000</v>
      </c>
      <c r="L227" s="5">
        <v>187000000000</v>
      </c>
      <c r="M227" s="5">
        <v>177000000000</v>
      </c>
      <c r="N227" s="5">
        <v>57000000000</v>
      </c>
      <c r="R227" s="5">
        <v>29000000000</v>
      </c>
      <c r="S227" s="5">
        <v>5000000000</v>
      </c>
      <c r="T227" s="5">
        <v>5000000000</v>
      </c>
      <c r="U227" s="5">
        <v>27000000000</v>
      </c>
      <c r="V227" s="5">
        <v>18000000000</v>
      </c>
      <c r="W227" s="5">
        <v>35000000000</v>
      </c>
      <c r="X227" s="5">
        <v>44000000000</v>
      </c>
      <c r="Y227" s="5">
        <v>57000000000</v>
      </c>
      <c r="Z227" s="5">
        <v>81000000000</v>
      </c>
    </row>
    <row r="228" spans="2:26" ht="15.5" x14ac:dyDescent="0.35">
      <c r="C228" t="s">
        <v>23</v>
      </c>
      <c r="I228" s="5">
        <v>243000000000</v>
      </c>
      <c r="J228" s="5">
        <v>144000000000</v>
      </c>
      <c r="K228" s="5">
        <v>118000000000</v>
      </c>
      <c r="L228" s="5">
        <v>177000000000</v>
      </c>
      <c r="M228" s="5">
        <v>147000000000</v>
      </c>
      <c r="N228" s="5">
        <v>34000000000</v>
      </c>
      <c r="O228" s="5">
        <v>-77000000000</v>
      </c>
      <c r="P228" s="5">
        <v>-164000000000</v>
      </c>
      <c r="Q228" s="5">
        <v>-204000000000</v>
      </c>
      <c r="R228" s="5">
        <v>12000000000</v>
      </c>
      <c r="S228" s="5">
        <v>-8000000000</v>
      </c>
      <c r="T228" s="5">
        <v>-8000000000</v>
      </c>
      <c r="U228" s="5">
        <v>23000000000</v>
      </c>
      <c r="V228" s="5">
        <v>13000000000</v>
      </c>
      <c r="W228" s="5">
        <v>23000000000</v>
      </c>
      <c r="X228" s="5">
        <v>41000000000</v>
      </c>
      <c r="Y228" s="5">
        <v>53000000000</v>
      </c>
      <c r="Z228" s="5">
        <v>79000000000</v>
      </c>
    </row>
    <row r="229" spans="2:26" ht="15.5" x14ac:dyDescent="0.35">
      <c r="C229" t="s">
        <v>257</v>
      </c>
      <c r="I229" s="5">
        <v>-25000000000</v>
      </c>
      <c r="J229" s="5">
        <v>-235000000000</v>
      </c>
      <c r="K229" s="5">
        <v>-70000000000</v>
      </c>
      <c r="L229" s="5">
        <v>-48000000000</v>
      </c>
      <c r="M229" s="5">
        <v>27000000000</v>
      </c>
      <c r="N229" s="5">
        <v>148000000000</v>
      </c>
      <c r="O229" s="5">
        <v>222000000000</v>
      </c>
      <c r="P229" s="5">
        <v>251000000000</v>
      </c>
      <c r="Q229" s="5">
        <v>279000000000</v>
      </c>
      <c r="R229" s="5">
        <v>67000000000</v>
      </c>
      <c r="S229" s="5">
        <v>69000000000</v>
      </c>
      <c r="T229" s="5">
        <v>69000000000</v>
      </c>
      <c r="U229" s="5">
        <v>45000000000</v>
      </c>
      <c r="V229" s="5">
        <v>20000000000</v>
      </c>
      <c r="W229" s="5">
        <v>4000000000</v>
      </c>
      <c r="X229" s="5">
        <v>20000000000</v>
      </c>
      <c r="Y229" s="5">
        <v>-16000000000</v>
      </c>
      <c r="Z229" s="5">
        <v>-9000000000</v>
      </c>
    </row>
    <row r="230" spans="2:26" ht="15.5" x14ac:dyDescent="0.35">
      <c r="C230" t="s">
        <v>258</v>
      </c>
      <c r="I230" s="5">
        <v>-38000000000</v>
      </c>
      <c r="J230" s="5">
        <v>-53000000000</v>
      </c>
      <c r="K230" s="5">
        <v>-24000000000</v>
      </c>
      <c r="L230" s="5">
        <v>-103000000000</v>
      </c>
      <c r="M230" s="5">
        <v>-96000000000</v>
      </c>
      <c r="N230" s="5">
        <v>-53000000000</v>
      </c>
      <c r="O230" s="5">
        <v>-77000000000</v>
      </c>
      <c r="P230" s="5">
        <v>-30000000000</v>
      </c>
      <c r="Q230" s="5">
        <v>0</v>
      </c>
      <c r="R230" s="5">
        <v>7000000000</v>
      </c>
      <c r="S230" s="5">
        <v>-25000000000</v>
      </c>
      <c r="T230" s="5">
        <v>-25000000000</v>
      </c>
      <c r="U230" s="5">
        <v>-12000000000</v>
      </c>
      <c r="V230" s="5">
        <v>-18000000000</v>
      </c>
      <c r="W230" s="5">
        <v>-12000000000</v>
      </c>
      <c r="X230" s="5">
        <v>9000000000</v>
      </c>
      <c r="Y230" s="5">
        <v>14000000000</v>
      </c>
      <c r="Z230" s="5">
        <v>0</v>
      </c>
    </row>
    <row r="231" spans="2:26" ht="15.5" x14ac:dyDescent="0.35">
      <c r="C231" t="s">
        <v>259</v>
      </c>
      <c r="I231" s="5">
        <v>-2000000000</v>
      </c>
      <c r="J231" s="5">
        <v>-15000000000</v>
      </c>
      <c r="K231" s="5">
        <v>-6000000000</v>
      </c>
      <c r="L231" s="5">
        <v>-3000000000</v>
      </c>
      <c r="M231" s="5">
        <v>-8000000000</v>
      </c>
      <c r="N231" s="5">
        <v>-20000000000</v>
      </c>
      <c r="O231" s="5">
        <v>-10000000000</v>
      </c>
      <c r="P231" s="5">
        <v>-11000000000</v>
      </c>
      <c r="Q231" s="5">
        <v>-5000000000</v>
      </c>
      <c r="R231" s="5">
        <v>-11000000000</v>
      </c>
      <c r="S231" s="5">
        <v>-20000000000</v>
      </c>
      <c r="T231" s="5">
        <v>-20000000000</v>
      </c>
      <c r="U231" s="5">
        <v>0</v>
      </c>
      <c r="V231" s="5">
        <v>-2000000000</v>
      </c>
      <c r="W231" s="5">
        <v>0</v>
      </c>
      <c r="X231" s="5">
        <v>-2000000000</v>
      </c>
      <c r="Y231" s="5">
        <v>-2000000000</v>
      </c>
      <c r="Z231" s="5">
        <v>-1000000000</v>
      </c>
    </row>
    <row r="232" spans="2:26" ht="15.5" x14ac:dyDescent="0.35">
      <c r="C232" t="s">
        <v>15</v>
      </c>
      <c r="I232" s="5">
        <v>-40000000000</v>
      </c>
      <c r="J232" s="5">
        <v>-69000000000</v>
      </c>
      <c r="K232" s="5">
        <v>-30000000000</v>
      </c>
      <c r="L232" s="5">
        <v>-106000000000</v>
      </c>
      <c r="M232" s="5">
        <v>-103000000000</v>
      </c>
      <c r="N232" s="5">
        <v>-73000000000</v>
      </c>
      <c r="O232" s="5">
        <v>-87000000000</v>
      </c>
      <c r="P232" s="5">
        <v>-41000000000</v>
      </c>
      <c r="Q232" s="5">
        <v>-5000000000</v>
      </c>
      <c r="R232" s="5">
        <v>-4000000000</v>
      </c>
      <c r="S232" s="5">
        <v>-46000000000</v>
      </c>
      <c r="T232" s="5">
        <v>-46000000000</v>
      </c>
      <c r="U232" s="5">
        <v>-13000000000</v>
      </c>
      <c r="V232" s="5">
        <v>-20000000000</v>
      </c>
      <c r="W232" s="5">
        <v>-12000000000</v>
      </c>
      <c r="X232" s="5">
        <v>8000000000</v>
      </c>
      <c r="Y232" s="5">
        <v>12000000000</v>
      </c>
      <c r="Z232" s="5">
        <v>-2000000000</v>
      </c>
    </row>
    <row r="233" spans="2:26" ht="15.5" x14ac:dyDescent="0.35">
      <c r="C233" t="s">
        <v>17</v>
      </c>
      <c r="I233" s="6">
        <v>-16.73</v>
      </c>
      <c r="J233" s="6">
        <v>-28.63</v>
      </c>
      <c r="K233" s="6">
        <v>-12.38</v>
      </c>
      <c r="L233" s="6">
        <v>-76.06</v>
      </c>
      <c r="M233" s="6">
        <v>-81.489999999999995</v>
      </c>
      <c r="N233" s="6">
        <v>-57.8</v>
      </c>
      <c r="O233" s="6">
        <v>-68.819999999999993</v>
      </c>
      <c r="P233" s="6">
        <v>-32.29</v>
      </c>
      <c r="Q233" s="6">
        <v>-3.87</v>
      </c>
      <c r="R233" s="6">
        <v>-3.27</v>
      </c>
      <c r="S233" s="6">
        <v>-35.869999999999997</v>
      </c>
      <c r="T233" s="6">
        <v>-35.869999999999997</v>
      </c>
      <c r="U233" s="6">
        <v>-9.9</v>
      </c>
      <c r="V233" s="6">
        <v>-15.45</v>
      </c>
      <c r="W233" s="6">
        <v>-9.51</v>
      </c>
      <c r="X233" s="6">
        <v>5.93</v>
      </c>
      <c r="Y233" s="6">
        <v>9.26</v>
      </c>
      <c r="Z233" s="6">
        <v>-1.3</v>
      </c>
    </row>
    <row r="235" spans="2:26" ht="15.5" x14ac:dyDescent="0.35">
      <c r="B235" t="s">
        <v>260</v>
      </c>
      <c r="C235" t="s">
        <v>261</v>
      </c>
      <c r="D235" s="5">
        <v>-9000000000</v>
      </c>
      <c r="E235" s="5">
        <v>-361000000</v>
      </c>
      <c r="F235" s="5">
        <v>34000000000</v>
      </c>
      <c r="G235" s="5">
        <v>-31000000000</v>
      </c>
      <c r="H235" s="5">
        <v>-19000000000</v>
      </c>
      <c r="I235" s="5">
        <v>-66000000000</v>
      </c>
      <c r="J235" s="5">
        <v>-160000000000</v>
      </c>
      <c r="K235" s="5">
        <v>-111000000000</v>
      </c>
      <c r="L235" s="5">
        <v>-138000000000</v>
      </c>
      <c r="M235" s="5">
        <v>-115000000000</v>
      </c>
      <c r="N235" s="5">
        <v>-41000000000</v>
      </c>
      <c r="O235" s="5">
        <v>-28000000000</v>
      </c>
      <c r="P235" s="5">
        <v>-21000000000</v>
      </c>
      <c r="Q235" s="5">
        <v>169000000000</v>
      </c>
    </row>
    <row r="236" spans="2:26" ht="15.5" x14ac:dyDescent="0.35">
      <c r="C236" t="s">
        <v>51</v>
      </c>
      <c r="D236" s="6">
        <v>-3.76</v>
      </c>
      <c r="E236" s="6">
        <v>-0.15</v>
      </c>
      <c r="F236" s="6">
        <v>14.37</v>
      </c>
      <c r="G236" s="6">
        <v>-13.04</v>
      </c>
      <c r="H236" s="6">
        <v>-7.83</v>
      </c>
      <c r="I236" s="6">
        <v>-27.73</v>
      </c>
      <c r="J236" s="6">
        <v>-67.040000000000006</v>
      </c>
      <c r="K236" s="6">
        <v>-46.38</v>
      </c>
      <c r="L236" s="6">
        <v>-57.58</v>
      </c>
      <c r="M236" s="6">
        <v>-48.1</v>
      </c>
      <c r="N236" s="6">
        <v>-17.13</v>
      </c>
      <c r="O236" s="6">
        <v>-11.52</v>
      </c>
      <c r="P236" s="6">
        <v>-8.84</v>
      </c>
      <c r="Q236" s="6">
        <v>70.58</v>
      </c>
    </row>
    <row r="237" spans="2:26" ht="15.5" x14ac:dyDescent="0.35">
      <c r="C237" t="s">
        <v>262</v>
      </c>
      <c r="D237" s="5">
        <v>49000000000</v>
      </c>
      <c r="E237" s="5">
        <v>52000000000</v>
      </c>
      <c r="F237" s="5">
        <v>52000000000</v>
      </c>
      <c r="G237" s="5">
        <v>125000000000</v>
      </c>
      <c r="H237" s="5">
        <v>202000000000</v>
      </c>
      <c r="I237" s="5">
        <v>585000000000</v>
      </c>
      <c r="J237" s="5">
        <v>1315000000000</v>
      </c>
      <c r="K237" s="5">
        <v>1423000000000</v>
      </c>
      <c r="L237" s="5">
        <v>1619000000000</v>
      </c>
      <c r="M237" s="5">
        <v>2570000000000</v>
      </c>
      <c r="N237" s="5">
        <v>3097000000000</v>
      </c>
      <c r="O237" s="5">
        <v>1855000000000</v>
      </c>
      <c r="P237" s="5">
        <v>972000000000</v>
      </c>
      <c r="Q237" s="5">
        <v>993000000000</v>
      </c>
    </row>
    <row r="238" spans="2:26" ht="15.5" x14ac:dyDescent="0.35">
      <c r="C238" t="s">
        <v>344</v>
      </c>
      <c r="I238" s="6">
        <v>-15.71</v>
      </c>
    </row>
    <row r="239" spans="2:26" ht="15.5" x14ac:dyDescent="0.35">
      <c r="C239" t="s">
        <v>345</v>
      </c>
      <c r="I239" s="6">
        <v>-47.54</v>
      </c>
    </row>
    <row r="240" spans="2:26" ht="15.5" x14ac:dyDescent="0.35">
      <c r="C240" t="s">
        <v>263</v>
      </c>
      <c r="I240" s="6">
        <v>6.95</v>
      </c>
    </row>
    <row r="241" spans="3:9" ht="15.5" x14ac:dyDescent="0.35">
      <c r="C241" t="s">
        <v>346</v>
      </c>
      <c r="I241" s="6">
        <v>-2.1000000000000001E-2</v>
      </c>
    </row>
    <row r="242" spans="3:9" ht="15.5" x14ac:dyDescent="0.35">
      <c r="C242" t="s">
        <v>347</v>
      </c>
      <c r="I242" s="6">
        <v>1.06</v>
      </c>
    </row>
    <row r="243" spans="3:9" ht="15.5" x14ac:dyDescent="0.35">
      <c r="C243" t="s">
        <v>348</v>
      </c>
      <c r="I243" s="6">
        <v>-1.28</v>
      </c>
    </row>
    <row r="244" spans="3:9" ht="15.5" x14ac:dyDescent="0.35">
      <c r="C244" t="s">
        <v>349</v>
      </c>
      <c r="I244" s="6">
        <v>-33.44</v>
      </c>
    </row>
    <row r="245" spans="3:9" ht="15.5" x14ac:dyDescent="0.35">
      <c r="C245" t="s">
        <v>350</v>
      </c>
      <c r="I245" s="6">
        <v>-29.4</v>
      </c>
    </row>
    <row r="246" spans="3:9" ht="15.5" x14ac:dyDescent="0.35">
      <c r="C246" t="s">
        <v>351</v>
      </c>
      <c r="I246" s="6">
        <v>69.150000000000006</v>
      </c>
    </row>
    <row r="247" spans="3:9" ht="15.5" x14ac:dyDescent="0.35">
      <c r="C247" t="s">
        <v>264</v>
      </c>
      <c r="I247" s="6">
        <v>41.85</v>
      </c>
    </row>
    <row r="248" spans="3:9" ht="15.5" x14ac:dyDescent="0.35">
      <c r="C248" t="s">
        <v>451</v>
      </c>
      <c r="I248" s="6">
        <v>-0.81</v>
      </c>
    </row>
    <row r="249" spans="3:9" ht="15.5" x14ac:dyDescent="0.35">
      <c r="C249" t="s">
        <v>352</v>
      </c>
      <c r="I249" s="6">
        <v>-2.59</v>
      </c>
    </row>
    <row r="250" spans="3:9" ht="15.5" x14ac:dyDescent="0.35">
      <c r="C250" t="s">
        <v>353</v>
      </c>
      <c r="I250" s="6">
        <v>-7.83</v>
      </c>
    </row>
    <row r="251" spans="3:9" ht="15.5" x14ac:dyDescent="0.35">
      <c r="C251" t="s">
        <v>354</v>
      </c>
      <c r="I251" s="6">
        <v>116.37</v>
      </c>
    </row>
    <row r="252" spans="3:9" ht="15.5" x14ac:dyDescent="0.35">
      <c r="C252" t="s">
        <v>355</v>
      </c>
      <c r="D252" s="6">
        <v>1.38</v>
      </c>
    </row>
    <row r="253" spans="3:9" ht="15.5" x14ac:dyDescent="0.35">
      <c r="C253" t="s">
        <v>356</v>
      </c>
      <c r="I253" s="6">
        <v>-95.8</v>
      </c>
    </row>
    <row r="254" spans="3:9" ht="15.5" x14ac:dyDescent="0.35">
      <c r="C254" t="s">
        <v>357</v>
      </c>
      <c r="I254" s="6">
        <v>-4.18</v>
      </c>
    </row>
    <row r="255" spans="3:9" ht="15.5" x14ac:dyDescent="0.35">
      <c r="C255" t="s">
        <v>265</v>
      </c>
      <c r="D255" s="6">
        <v>0.8</v>
      </c>
    </row>
    <row r="256" spans="3:9" ht="15.5" x14ac:dyDescent="0.35">
      <c r="C256" t="s">
        <v>266</v>
      </c>
      <c r="D256" s="6">
        <v>0.45</v>
      </c>
    </row>
    <row r="257" spans="3:9" ht="15.5" x14ac:dyDescent="0.35">
      <c r="C257" t="s">
        <v>267</v>
      </c>
      <c r="D257" s="6">
        <v>-1.1100000000000001</v>
      </c>
    </row>
    <row r="258" spans="3:9" ht="15.5" x14ac:dyDescent="0.35">
      <c r="C258" t="s">
        <v>268</v>
      </c>
      <c r="D258" s="6">
        <v>-1.1100000000000001</v>
      </c>
    </row>
    <row r="259" spans="3:9" ht="15.5" x14ac:dyDescent="0.35">
      <c r="C259" t="s">
        <v>269</v>
      </c>
      <c r="D259" s="6">
        <v>-1.79</v>
      </c>
    </row>
    <row r="260" spans="3:9" ht="15.5" x14ac:dyDescent="0.35">
      <c r="C260" t="s">
        <v>270</v>
      </c>
      <c r="D260" s="6">
        <v>1.41</v>
      </c>
    </row>
    <row r="261" spans="3:9" ht="15.5" x14ac:dyDescent="0.35">
      <c r="C261" t="s">
        <v>271</v>
      </c>
      <c r="D261" s="6">
        <v>-0.79</v>
      </c>
    </row>
    <row r="262" spans="3:9" ht="15.5" x14ac:dyDescent="0.35">
      <c r="C262" t="s">
        <v>272</v>
      </c>
      <c r="I262" s="6">
        <v>0.47</v>
      </c>
    </row>
    <row r="263" spans="3:9" ht="15.5" x14ac:dyDescent="0.35">
      <c r="C263" t="s">
        <v>13</v>
      </c>
      <c r="D263" s="5">
        <v>5000000000</v>
      </c>
    </row>
    <row r="264" spans="3:9" ht="15.5" x14ac:dyDescent="0.35">
      <c r="C264" t="s">
        <v>358</v>
      </c>
      <c r="I264" s="6">
        <v>-20.18</v>
      </c>
    </row>
    <row r="265" spans="3:9" ht="15.5" x14ac:dyDescent="0.35">
      <c r="C265" t="s">
        <v>273</v>
      </c>
      <c r="I265" s="6">
        <v>-3.44E-2</v>
      </c>
    </row>
    <row r="266" spans="3:9" ht="15.5" x14ac:dyDescent="0.35">
      <c r="C266" t="s">
        <v>274</v>
      </c>
      <c r="I266" s="6">
        <v>2.7000000000000003E-2</v>
      </c>
    </row>
    <row r="267" spans="3:9" ht="15.5" x14ac:dyDescent="0.35">
      <c r="C267" t="s">
        <v>275</v>
      </c>
      <c r="I267" s="6">
        <v>0.20379999999999998</v>
      </c>
    </row>
    <row r="268" spans="3:9" ht="15.5" x14ac:dyDescent="0.35">
      <c r="C268" t="s">
        <v>359</v>
      </c>
      <c r="I268" s="6">
        <v>0.30109999999999998</v>
      </c>
    </row>
    <row r="269" spans="3:9" ht="15.5" x14ac:dyDescent="0.35">
      <c r="C269" t="s">
        <v>276</v>
      </c>
      <c r="D269" s="6">
        <v>96.17</v>
      </c>
    </row>
    <row r="270" spans="3:9" ht="15.5" x14ac:dyDescent="0.35">
      <c r="C270" t="s">
        <v>277</v>
      </c>
      <c r="D270" s="6">
        <v>88.1</v>
      </c>
    </row>
    <row r="271" spans="3:9" ht="15.5" x14ac:dyDescent="0.35">
      <c r="C271" t="s">
        <v>278</v>
      </c>
      <c r="D271" s="6">
        <v>167.5</v>
      </c>
    </row>
    <row r="272" spans="3:9" ht="15.5" x14ac:dyDescent="0.35">
      <c r="C272" t="s">
        <v>279</v>
      </c>
      <c r="D272" s="6">
        <v>16.77</v>
      </c>
    </row>
    <row r="273" spans="3:9" ht="15.5" x14ac:dyDescent="0.35">
      <c r="C273" t="s">
        <v>280</v>
      </c>
      <c r="D273" s="6">
        <v>0.95</v>
      </c>
    </row>
    <row r="274" spans="3:9" ht="15.5" x14ac:dyDescent="0.35">
      <c r="C274" t="s">
        <v>281</v>
      </c>
      <c r="I274" s="6">
        <v>1.69</v>
      </c>
    </row>
    <row r="275" spans="3:9" ht="15.5" x14ac:dyDescent="0.35">
      <c r="C275" t="s">
        <v>282</v>
      </c>
      <c r="I275" s="6">
        <v>5.93</v>
      </c>
    </row>
    <row r="276" spans="3:9" ht="15.5" x14ac:dyDescent="0.35">
      <c r="C276" t="s">
        <v>47</v>
      </c>
      <c r="I276" s="5">
        <v>294000000000</v>
      </c>
    </row>
    <row r="277" spans="3:9" ht="15.5" x14ac:dyDescent="0.35">
      <c r="C277" t="s">
        <v>283</v>
      </c>
      <c r="I277" s="5">
        <v>546000000000</v>
      </c>
    </row>
    <row r="278" spans="3:9" ht="15.5" x14ac:dyDescent="0.35">
      <c r="C278" t="s">
        <v>284</v>
      </c>
      <c r="I278" s="5">
        <v>2390000000</v>
      </c>
    </row>
    <row r="279" spans="3:9" ht="15.5" x14ac:dyDescent="0.35">
      <c r="C279" t="s">
        <v>285</v>
      </c>
      <c r="I279" s="6">
        <v>4.4800000000000006E-2</v>
      </c>
    </row>
    <row r="280" spans="3:9" ht="15.5" x14ac:dyDescent="0.35">
      <c r="C280" t="s">
        <v>286</v>
      </c>
      <c r="D280" s="6">
        <v>0.20079999999999998</v>
      </c>
    </row>
    <row r="281" spans="3:9" ht="15.5" x14ac:dyDescent="0.35">
      <c r="C281" t="s">
        <v>287</v>
      </c>
      <c r="D281" s="6">
        <v>-0.115</v>
      </c>
    </row>
    <row r="282" spans="3:9" ht="15.5" x14ac:dyDescent="0.35">
      <c r="C282" t="s">
        <v>288</v>
      </c>
      <c r="D282" s="6">
        <v>-0.18410000000000001</v>
      </c>
    </row>
    <row r="283" spans="3:9" ht="15.5" x14ac:dyDescent="0.35">
      <c r="C283" t="s">
        <v>453</v>
      </c>
      <c r="D283" s="6">
        <v>-0.75370000000000004</v>
      </c>
    </row>
    <row r="284" spans="3:9" ht="15.5" x14ac:dyDescent="0.35">
      <c r="C284" t="s">
        <v>289</v>
      </c>
      <c r="D284" s="6">
        <v>-0.46679999999999999</v>
      </c>
    </row>
    <row r="285" spans="3:9" ht="15.5" x14ac:dyDescent="0.35">
      <c r="C285" t="s">
        <v>360</v>
      </c>
      <c r="D285" s="6">
        <v>0.71040000000000003</v>
      </c>
    </row>
    <row r="286" spans="3:9" ht="15.5" x14ac:dyDescent="0.35">
      <c r="C286" t="s">
        <v>293</v>
      </c>
      <c r="I286" s="5">
        <v>4</v>
      </c>
    </row>
    <row r="287" spans="3:9" ht="15.5" x14ac:dyDescent="0.35">
      <c r="C287" t="s">
        <v>294</v>
      </c>
      <c r="I287" s="6">
        <v>0.71</v>
      </c>
    </row>
    <row r="288" spans="3:9" ht="15.5" x14ac:dyDescent="0.35">
      <c r="C288" t="s">
        <v>295</v>
      </c>
      <c r="I288" s="6">
        <v>0.27</v>
      </c>
    </row>
    <row r="289" spans="3:9" ht="15.5" x14ac:dyDescent="0.35">
      <c r="C289" t="s">
        <v>296</v>
      </c>
      <c r="I289" s="6">
        <v>7.0000000000000007E-2</v>
      </c>
    </row>
    <row r="290" spans="3:9" ht="15.5" x14ac:dyDescent="0.35">
      <c r="C290" t="s">
        <v>361</v>
      </c>
      <c r="I290" s="6">
        <v>0.56000000000000005</v>
      </c>
    </row>
    <row r="291" spans="3:9" ht="15.5" x14ac:dyDescent="0.35">
      <c r="C291" t="s">
        <v>297</v>
      </c>
      <c r="I291" s="5">
        <v>0</v>
      </c>
    </row>
    <row r="292" spans="3:9" ht="15.5" x14ac:dyDescent="0.35">
      <c r="C292" t="s">
        <v>298</v>
      </c>
      <c r="I292" s="6">
        <v>0.95</v>
      </c>
    </row>
    <row r="293" spans="3:9" ht="15.5" x14ac:dyDescent="0.35">
      <c r="C293" t="s">
        <v>299</v>
      </c>
      <c r="I293" s="5">
        <v>279000000000</v>
      </c>
    </row>
    <row r="294" spans="3:9" ht="15.5" x14ac:dyDescent="0.35">
      <c r="C294" t="s">
        <v>300</v>
      </c>
      <c r="I294" s="5">
        <v>54000000000</v>
      </c>
    </row>
    <row r="295" spans="3:9" ht="15.5" x14ac:dyDescent="0.35">
      <c r="C295" t="s">
        <v>301</v>
      </c>
      <c r="I295" s="5">
        <v>13000000000</v>
      </c>
    </row>
    <row r="296" spans="3:9" ht="15.5" x14ac:dyDescent="0.35">
      <c r="C296" t="s">
        <v>302</v>
      </c>
      <c r="I296" s="5">
        <v>-6000000000</v>
      </c>
    </row>
    <row r="297" spans="3:9" ht="15.5" x14ac:dyDescent="0.35">
      <c r="C297" t="s">
        <v>303</v>
      </c>
      <c r="D297" s="5">
        <v>3000000000</v>
      </c>
    </row>
    <row r="298" spans="3:9" ht="15.5" x14ac:dyDescent="0.35">
      <c r="C298" t="s">
        <v>304</v>
      </c>
      <c r="D298" s="5">
        <v>180000000000</v>
      </c>
    </row>
    <row r="299" spans="3:9" ht="15.5" x14ac:dyDescent="0.35">
      <c r="C299" t="s">
        <v>305</v>
      </c>
      <c r="D299" s="5">
        <v>410000000000</v>
      </c>
    </row>
    <row r="300" spans="3:9" ht="15.5" x14ac:dyDescent="0.35">
      <c r="C300" t="s">
        <v>245</v>
      </c>
      <c r="D300" s="5">
        <v>-30000000000</v>
      </c>
    </row>
    <row r="301" spans="3:9" ht="15.5" x14ac:dyDescent="0.35">
      <c r="C301" t="s">
        <v>306</v>
      </c>
      <c r="I301" s="5">
        <v>-229000000000</v>
      </c>
    </row>
    <row r="302" spans="3:9" ht="15.5" x14ac:dyDescent="0.35">
      <c r="C302" t="s">
        <v>243</v>
      </c>
      <c r="D302" s="5">
        <v>255000000000</v>
      </c>
    </row>
    <row r="303" spans="3:9" ht="15.5" x14ac:dyDescent="0.35">
      <c r="C303" t="s">
        <v>24</v>
      </c>
      <c r="D303" s="5">
        <v>255000000000</v>
      </c>
    </row>
    <row r="304" spans="3:9" ht="15.5" x14ac:dyDescent="0.35">
      <c r="C304" t="s">
        <v>21</v>
      </c>
      <c r="D304" s="5">
        <v>252000000000</v>
      </c>
    </row>
    <row r="305" spans="3:9" ht="15.5" x14ac:dyDescent="0.35">
      <c r="C305" t="s">
        <v>244</v>
      </c>
      <c r="I305" s="5">
        <v>-229000000000</v>
      </c>
    </row>
    <row r="306" spans="3:9" ht="15.5" x14ac:dyDescent="0.35">
      <c r="C306" t="s">
        <v>307</v>
      </c>
      <c r="I306" s="5">
        <v>-9000000000</v>
      </c>
    </row>
    <row r="307" spans="3:9" ht="15.5" x14ac:dyDescent="0.35">
      <c r="C307" t="s">
        <v>308</v>
      </c>
      <c r="I307" s="5">
        <v>12000000000</v>
      </c>
    </row>
    <row r="308" spans="3:9" ht="15.5" x14ac:dyDescent="0.35">
      <c r="C308" t="s">
        <v>309</v>
      </c>
      <c r="I308" s="5">
        <v>-5000000000</v>
      </c>
    </row>
    <row r="309" spans="3:9" ht="15.5" x14ac:dyDescent="0.35">
      <c r="C309" t="s">
        <v>310</v>
      </c>
      <c r="I309" s="5">
        <v>-1000000000</v>
      </c>
    </row>
    <row r="310" spans="3:9" ht="15.5" x14ac:dyDescent="0.35">
      <c r="C310" t="s">
        <v>311</v>
      </c>
      <c r="I310" s="5">
        <v>-10000000000</v>
      </c>
    </row>
  </sheetData>
  <pageMargins left="0.7" right="0.7" top="0.75" bottom="0.75" header="0.3" footer="0.3"/>
  <ignoredErrors>
    <ignoredError sqref="A1:Z311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W32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1191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</row>
    <row r="2" spans="1:23" ht="15.5" x14ac:dyDescent="0.35">
      <c r="C2" t="s">
        <v>1192</v>
      </c>
      <c r="D2" s="2" vm="269">
        <f ca="1">IFERROR(_xlfn.STOCKHISTORY("XIDX:" &amp; $C$1, D3, , 0, 0, 1), "Libur")</f>
        <v>1915</v>
      </c>
      <c r="E2" s="2" vm="270">
        <f ca="1">IFERROR(_xlfn.STOCKHISTORY("XIDX:" &amp; $C$1, E3, , 0, 0, 1), "Libur")</f>
        <v>1620</v>
      </c>
      <c r="H2" s="2" vm="270">
        <f ca="1">IFERROR(INDEX(D2:G2,COUNT(D2:G2)),"")</f>
        <v>1620</v>
      </c>
      <c r="I2" s="2" vm="271">
        <f t="shared" ref="I2:W2" ca="1" si="0">IFERROR(_xlfn.STOCKHISTORY("XIDX:" &amp; $C$1, I1, , 0, 0, 1), "Libur")</f>
        <v>1650</v>
      </c>
      <c r="J2" s="2" vm="45">
        <f t="shared" ca="1" si="0"/>
        <v>700</v>
      </c>
      <c r="K2" s="2" vm="272">
        <f t="shared" ca="1" si="0"/>
        <v>1775</v>
      </c>
      <c r="L2" s="2" vm="273">
        <f t="shared" ca="1" si="0"/>
        <v>630</v>
      </c>
      <c r="M2" s="2" vm="274">
        <f t="shared" ca="1" si="0"/>
        <v>428</v>
      </c>
      <c r="N2" s="2" vm="275">
        <f t="shared" ca="1" si="0"/>
        <v>540</v>
      </c>
      <c r="O2" s="2" vm="276">
        <f t="shared" ca="1" si="0"/>
        <v>168</v>
      </c>
      <c r="P2" s="2" vm="277">
        <f t="shared" ca="1" si="0"/>
        <v>141</v>
      </c>
      <c r="Q2" s="2" vm="278">
        <f t="shared" ca="1" si="0"/>
        <v>290</v>
      </c>
      <c r="R2" s="2" vm="279">
        <f t="shared" ca="1" si="0"/>
        <v>440</v>
      </c>
      <c r="S2" s="2" vm="280">
        <f t="shared" ca="1" si="0"/>
        <v>430</v>
      </c>
      <c r="T2" s="2" vm="281">
        <f t="shared" ca="1" si="0"/>
        <v>625</v>
      </c>
      <c r="U2" s="2" vm="282">
        <f t="shared" ca="1" si="0"/>
        <v>670</v>
      </c>
      <c r="V2" s="2" vm="283">
        <f t="shared" ca="1" si="0"/>
        <v>760</v>
      </c>
      <c r="W2" s="2" t="str">
        <f t="shared" ca="1" si="0"/>
        <v>Libur</v>
      </c>
    </row>
    <row r="3" spans="1:2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3" ht="15.5" x14ac:dyDescent="0.35">
      <c r="B4" t="s">
        <v>5</v>
      </c>
      <c r="C4" t="s">
        <v>6</v>
      </c>
      <c r="D4" s="2">
        <f>IFERROR(INDEX(D51:D500,MATCH($C$4,$C$51:$C$500,0)),"")</f>
        <v>1622016233704</v>
      </c>
      <c r="E4" s="2">
        <f>IFERROR(INDEX(E51:E500,MATCH($C$4,$C$51:$C$500,0)),"")</f>
        <v>1610941678783</v>
      </c>
      <c r="H4" s="2">
        <f>IFERROR(SUM(D4:G4)*(4/MAX(1,COUNT(D4:G4))),"")</f>
        <v>6465915824974</v>
      </c>
      <c r="I4" s="2">
        <f t="shared" ref="I4:W4" si="1">IFERROR(INDEX(I51:I500,MATCH($C$4,$C$51:$C$500,0)),"")</f>
        <v>6381690511865</v>
      </c>
      <c r="J4" s="2">
        <f t="shared" si="1"/>
        <v>4750889829726</v>
      </c>
      <c r="K4" s="2">
        <f t="shared" si="1"/>
        <v>4874784628824</v>
      </c>
      <c r="L4" s="2">
        <f t="shared" si="1"/>
        <v>3704350294106</v>
      </c>
      <c r="M4" s="2">
        <f t="shared" si="1"/>
        <v>2733691702981</v>
      </c>
      <c r="N4" s="2">
        <f t="shared" si="1"/>
        <v>1994066771177</v>
      </c>
      <c r="O4" s="2">
        <f t="shared" si="1"/>
        <v>1393574099760</v>
      </c>
      <c r="P4" s="2">
        <f t="shared" si="1"/>
        <v>1405384153405</v>
      </c>
      <c r="Q4" s="2">
        <f t="shared" si="1"/>
        <v>1476427090781</v>
      </c>
      <c r="R4" s="2">
        <f t="shared" si="1"/>
        <v>1685795530617</v>
      </c>
      <c r="S4" s="2">
        <f t="shared" si="1"/>
        <v>1839419574956</v>
      </c>
      <c r="T4" s="2">
        <f t="shared" si="1"/>
        <v>1661533200316</v>
      </c>
      <c r="U4" s="2">
        <f t="shared" si="1"/>
        <v>1588022200150</v>
      </c>
      <c r="V4" s="2">
        <f t="shared" si="1"/>
        <v>1119062225729</v>
      </c>
      <c r="W4" s="2">
        <f t="shared" si="1"/>
        <v>925236734794</v>
      </c>
    </row>
    <row r="5" spans="1:23" ht="15.5" x14ac:dyDescent="0.35">
      <c r="B5" t="s">
        <v>7</v>
      </c>
      <c r="C5" t="s">
        <v>8</v>
      </c>
      <c r="D5" s="2">
        <f>IFERROR(INDEX(D51:D500,MATCH($C$5,$C$51:$C$500,0)),"")</f>
        <v>152951343715</v>
      </c>
      <c r="E5" s="2">
        <f>IFERROR(INDEX(E51:E500,MATCH($C$5,$C$51:$C$500,0)),"")</f>
        <v>145598817460</v>
      </c>
      <c r="H5" s="2">
        <f>IFERROR(SUM(D5:G5)*(4/MAX(1,COUNT(D5:G5))),"")</f>
        <v>597100322350</v>
      </c>
      <c r="I5" s="2">
        <f t="shared" ref="I5:W5" si="2">IFERROR(INDEX(I51:I500,MATCH($C$5,$C$51:$C$500,0)),"")</f>
        <v>416168886227</v>
      </c>
      <c r="J5" s="2">
        <f t="shared" si="2"/>
        <v>291561978364</v>
      </c>
      <c r="K5" s="2">
        <f t="shared" si="2"/>
        <v>484319487597</v>
      </c>
      <c r="L5" s="2">
        <f t="shared" si="2"/>
        <v>244199172448</v>
      </c>
      <c r="M5" s="2">
        <f t="shared" si="2"/>
        <v>175433045326</v>
      </c>
      <c r="N5" s="2">
        <f t="shared" si="2"/>
        <v>159836563792</v>
      </c>
      <c r="O5" s="2">
        <f t="shared" si="2"/>
        <v>33128090051</v>
      </c>
      <c r="P5" s="2">
        <f t="shared" si="2"/>
        <v>27122708830</v>
      </c>
      <c r="Q5" s="2">
        <f t="shared" si="2"/>
        <v>19568653078</v>
      </c>
      <c r="R5" s="2">
        <f t="shared" si="2"/>
        <v>99828723451</v>
      </c>
      <c r="S5" s="2">
        <f t="shared" si="2"/>
        <v>125536724963</v>
      </c>
      <c r="T5" s="2">
        <f t="shared" si="2"/>
        <v>112596973515</v>
      </c>
      <c r="U5" s="2">
        <f t="shared" si="2"/>
        <v>132204944112</v>
      </c>
      <c r="V5" s="2">
        <f t="shared" si="2"/>
        <v>77202260609</v>
      </c>
      <c r="W5" s="2">
        <f t="shared" si="2"/>
        <v>129382897212</v>
      </c>
    </row>
    <row r="6" spans="1:23" ht="15.5" x14ac:dyDescent="0.35">
      <c r="B6" t="s">
        <v>9</v>
      </c>
      <c r="C6" t="s">
        <v>10</v>
      </c>
      <c r="D6" s="2">
        <f>IFERROR(INDEX(D51:D500,MATCH($C$6,$C$51:$C$500,0)),"")</f>
        <v>2295689090403</v>
      </c>
      <c r="E6" s="2">
        <f>IFERROR(INDEX(E51:E500,MATCH($C$6,$C$51:$C$500,0)),"")</f>
        <v>2360595798502</v>
      </c>
      <c r="H6" s="2">
        <f>IFERROR(INDEX(D6:G6,COUNT(D6:G6)),"")</f>
        <v>2360595798502</v>
      </c>
      <c r="I6" s="2">
        <f t="shared" ref="I6:W6" si="3">IFERROR(INDEX(I51:I500,MATCH($C$6,$C$51:$C$500,0)),"")</f>
        <v>2214872635401</v>
      </c>
      <c r="J6" s="2">
        <f t="shared" si="3"/>
        <v>1916378498721</v>
      </c>
      <c r="K6" s="2">
        <f t="shared" si="3"/>
        <v>1847322308256</v>
      </c>
      <c r="L6" s="2">
        <f t="shared" si="3"/>
        <v>1500927506265</v>
      </c>
      <c r="M6" s="2">
        <f t="shared" si="3"/>
        <v>1318385158595</v>
      </c>
      <c r="N6" s="2">
        <f t="shared" si="3"/>
        <v>1185851841509</v>
      </c>
      <c r="O6" s="2">
        <f t="shared" si="3"/>
        <v>1033170577477</v>
      </c>
      <c r="P6" s="2">
        <f t="shared" si="3"/>
        <v>1005236802665</v>
      </c>
      <c r="Q6" s="2">
        <f t="shared" si="3"/>
        <v>978091361111</v>
      </c>
      <c r="R6" s="2">
        <f t="shared" si="3"/>
        <v>991093391804</v>
      </c>
      <c r="S6" s="2">
        <f t="shared" si="3"/>
        <v>943708980906</v>
      </c>
      <c r="T6" s="2">
        <f t="shared" si="3"/>
        <v>854425098590</v>
      </c>
      <c r="U6" s="2">
        <f t="shared" si="3"/>
        <v>781359304525</v>
      </c>
      <c r="V6" s="2">
        <f t="shared" si="3"/>
        <v>0</v>
      </c>
      <c r="W6" s="2">
        <f t="shared" si="3"/>
        <v>0</v>
      </c>
    </row>
    <row r="7" spans="1:23" ht="15.5" x14ac:dyDescent="0.35">
      <c r="B7" t="s">
        <v>11</v>
      </c>
      <c r="C7" t="s">
        <v>12</v>
      </c>
      <c r="D7" s="3">
        <f>IFERROR(INDEX(D51:D500,MATCH($C$7,$C$51:$C$500,0))/1000000000,"")</f>
        <v>2.1</v>
      </c>
      <c r="E7" s="3">
        <f>IFERROR(INDEX(E51:E500,MATCH($C$7,$C$51:$C$500,0))/1000000000,"")</f>
        <v>2.1</v>
      </c>
      <c r="H7" s="3">
        <f>IFERROR(INDEX(D7:G7,COUNT(D7:G7)),"")</f>
        <v>2.1</v>
      </c>
      <c r="I7" s="3">
        <f t="shared" ref="I7:W7" si="4">IFERROR(INDEX(I51:I500,MATCH($C$7,$C$51:$C$500,0))/1000000000,"")</f>
        <v>2.1</v>
      </c>
      <c r="J7" s="3">
        <f t="shared" si="4"/>
        <v>2.1</v>
      </c>
      <c r="K7" s="3">
        <f t="shared" si="4"/>
        <v>2.1</v>
      </c>
      <c r="L7" s="3">
        <f t="shared" si="4"/>
        <v>2.1</v>
      </c>
      <c r="M7" s="3">
        <f t="shared" si="4"/>
        <v>2.1</v>
      </c>
      <c r="N7" s="3">
        <f t="shared" si="4"/>
        <v>2.1</v>
      </c>
      <c r="O7" s="3">
        <f t="shared" si="4"/>
        <v>2.1</v>
      </c>
      <c r="P7" s="3">
        <f t="shared" si="4"/>
        <v>2.1</v>
      </c>
      <c r="Q7" s="3">
        <f t="shared" si="4"/>
        <v>2.1</v>
      </c>
      <c r="R7" s="3">
        <f t="shared" si="4"/>
        <v>2.1</v>
      </c>
      <c r="S7" s="3">
        <f t="shared" si="4"/>
        <v>2.1</v>
      </c>
      <c r="T7" s="3">
        <f t="shared" si="4"/>
        <v>2.1</v>
      </c>
      <c r="U7" s="3">
        <f t="shared" si="4"/>
        <v>2.1</v>
      </c>
      <c r="V7" s="3">
        <f t="shared" si="4"/>
        <v>2.1</v>
      </c>
      <c r="W7" s="3">
        <f t="shared" si="4"/>
        <v>0.15</v>
      </c>
    </row>
    <row r="8" spans="1:2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104000000000</v>
      </c>
      <c r="E8" s="2">
        <f>IFERROR(INDEX(E51:E500,MATCH("Free cash flow (Quarter)",$C$51:$C$500,0)),"")</f>
        <v>173000000000</v>
      </c>
      <c r="H8" s="2">
        <f>IFERROR(INDEX(D8:G8,COUNT(D8:G8)),"")</f>
        <v>173000000000</v>
      </c>
      <c r="I8" s="2">
        <f t="shared" ref="I8:W8" si="5">IFERROR(INDEX(I51:I500,MATCH($C$8,$C$51:$C$500,0)),"")</f>
        <v>254000000000</v>
      </c>
      <c r="J8" s="2">
        <f t="shared" si="5"/>
        <v>12000000000</v>
      </c>
      <c r="K8" s="2">
        <f t="shared" si="5"/>
        <v>-249000000000</v>
      </c>
      <c r="L8" s="2">
        <f t="shared" si="5"/>
        <v>264000000000</v>
      </c>
      <c r="M8" s="2">
        <f t="shared" si="5"/>
        <v>137000000000</v>
      </c>
      <c r="N8" s="2">
        <f t="shared" si="5"/>
        <v>196000000000</v>
      </c>
      <c r="O8" s="2">
        <f t="shared" si="5"/>
        <v>134000000000</v>
      </c>
      <c r="P8" s="2">
        <f t="shared" si="5"/>
        <v>85000000000</v>
      </c>
      <c r="Q8" s="2">
        <f t="shared" si="5"/>
        <v>159000000000</v>
      </c>
      <c r="R8" s="2">
        <f t="shared" si="5"/>
        <v>84000000000</v>
      </c>
      <c r="S8" s="2">
        <f t="shared" si="5"/>
        <v>-3000000000</v>
      </c>
      <c r="T8" s="2">
        <f t="shared" si="5"/>
        <v>-80000000000</v>
      </c>
      <c r="U8" s="2">
        <f t="shared" si="5"/>
        <v>-121000000000</v>
      </c>
      <c r="V8" s="2">
        <f t="shared" si="5"/>
        <v>-32000000000</v>
      </c>
      <c r="W8" s="2">
        <f t="shared" si="5"/>
        <v>-120000000000</v>
      </c>
    </row>
    <row r="9" spans="1:23" ht="15.5" x14ac:dyDescent="0.35">
      <c r="A9" t="s">
        <v>16</v>
      </c>
      <c r="C9" t="s">
        <v>17</v>
      </c>
      <c r="D9" s="3">
        <f>IFERROR(INDEX(D51:D500,MATCH("Free cash flow per share (Quarter)",$C$51:$C$500,0)),"")</f>
        <v>49.46</v>
      </c>
      <c r="E9" s="3">
        <f>IFERROR(INDEX(E51:E500,MATCH("Free cash flow per share (Quarter)",$C$51:$C$500,0)),"")</f>
        <v>82.57</v>
      </c>
      <c r="H9" s="3">
        <f>IFERROR(INDEX(D9:G9,COUNT(D9:G9)),"")</f>
        <v>82.57</v>
      </c>
      <c r="I9" s="3">
        <f t="shared" ref="I9:W9" si="6">IFERROR(INDEX(I51:I500,MATCH($C$9,$C$51:$C$500,0)),"")</f>
        <v>120.93</v>
      </c>
      <c r="J9" s="3">
        <f t="shared" si="6"/>
        <v>5.82</v>
      </c>
      <c r="K9" s="3">
        <f t="shared" si="6"/>
        <v>-118.79</v>
      </c>
      <c r="L9" s="3">
        <f t="shared" si="6"/>
        <v>125.88</v>
      </c>
      <c r="M9" s="3">
        <f t="shared" si="6"/>
        <v>65.25</v>
      </c>
      <c r="N9" s="3">
        <f t="shared" si="6"/>
        <v>93.53</v>
      </c>
      <c r="O9" s="3">
        <f t="shared" si="6"/>
        <v>64</v>
      </c>
      <c r="P9" s="3">
        <f t="shared" si="6"/>
        <v>40.630000000000003</v>
      </c>
      <c r="Q9" s="3">
        <f t="shared" si="6"/>
        <v>75.89</v>
      </c>
      <c r="R9" s="3">
        <f t="shared" si="6"/>
        <v>39.97</v>
      </c>
      <c r="S9" s="3">
        <f t="shared" si="6"/>
        <v>-1.5</v>
      </c>
      <c r="T9" s="3">
        <f t="shared" si="6"/>
        <v>-37.92</v>
      </c>
      <c r="U9" s="3">
        <f t="shared" si="6"/>
        <v>-57.65</v>
      </c>
      <c r="V9" s="3">
        <f t="shared" si="6"/>
        <v>-15.27</v>
      </c>
      <c r="W9" s="3">
        <f t="shared" si="6"/>
        <v>-816.64</v>
      </c>
    </row>
    <row r="10" spans="1:23" ht="15.5" x14ac:dyDescent="0.35">
      <c r="C10" t="s">
        <v>18</v>
      </c>
      <c r="D10" s="3">
        <f ca="1">IFERROR(IF(D9=0,"",D2/D9),"")</f>
        <v>38.718156085725838</v>
      </c>
      <c r="E10" s="3">
        <f ca="1">IFERROR(IF(E9=0,"",E2/E9),"")</f>
        <v>19.619716604093497</v>
      </c>
      <c r="I10" s="3">
        <f t="shared" ref="I10:W10" ca="1" si="7">IFERROR(IF(I9=0,"",I2/I9),"")</f>
        <v>13.644257008186553</v>
      </c>
      <c r="J10" s="3">
        <f t="shared" ca="1" si="7"/>
        <v>120.27491408934708</v>
      </c>
      <c r="K10" s="3">
        <f t="shared" ca="1" si="7"/>
        <v>-14.942335213401801</v>
      </c>
      <c r="L10" s="3">
        <f t="shared" ca="1" si="7"/>
        <v>5.0047664442326028</v>
      </c>
      <c r="M10" s="3">
        <f t="shared" ca="1" si="7"/>
        <v>6.5593869731800769</v>
      </c>
      <c r="N10" s="3">
        <f t="shared" ca="1" si="7"/>
        <v>5.7735485940339997</v>
      </c>
      <c r="O10" s="3">
        <f t="shared" ca="1" si="7"/>
        <v>2.625</v>
      </c>
      <c r="P10" s="3">
        <f t="shared" ca="1" si="7"/>
        <v>3.4703421117400932</v>
      </c>
      <c r="Q10" s="3">
        <f t="shared" ca="1" si="7"/>
        <v>3.8213203320595599</v>
      </c>
      <c r="R10" s="3">
        <f t="shared" ca="1" si="7"/>
        <v>11.008256192144108</v>
      </c>
      <c r="S10" s="3">
        <f t="shared" ca="1" si="7"/>
        <v>-286.66666666666669</v>
      </c>
      <c r="T10" s="3">
        <f t="shared" ca="1" si="7"/>
        <v>-16.482067510548521</v>
      </c>
      <c r="U10" s="3">
        <f t="shared" ca="1" si="7"/>
        <v>-11.621856027753687</v>
      </c>
      <c r="V10" s="3">
        <f t="shared" ca="1" si="7"/>
        <v>-49.770792403405373</v>
      </c>
      <c r="W10" s="3" t="str">
        <f t="shared" ca="1" si="7"/>
        <v/>
      </c>
    </row>
    <row r="11" spans="1:23" ht="15.5" x14ac:dyDescent="0.35">
      <c r="B11" t="s">
        <v>19</v>
      </c>
      <c r="C11" t="s">
        <v>20</v>
      </c>
      <c r="D11" s="2">
        <f>IFERROR(INDEX(D51:D500,MATCH($C$11,$C$51:$C$500,0)),"")</f>
        <v>199617349150</v>
      </c>
      <c r="E11" s="2">
        <f>IFERROR(INDEX(E51:E500,MATCH($C$11,$C$51:$C$500,0)),"")</f>
        <v>352830871563</v>
      </c>
      <c r="H11" s="2">
        <f>IFERROR(INDEX(D11:G11,COUNT(D11:G11)),"")</f>
        <v>352830871563</v>
      </c>
      <c r="I11" s="2">
        <f t="shared" ref="I11:W11" si="8">IFERROR(INDEX(I51:I500,MATCH($C$11,$C$51:$C$500,0)),"")</f>
        <v>335753683921</v>
      </c>
      <c r="J11" s="2">
        <f t="shared" si="8"/>
        <v>411135942979</v>
      </c>
      <c r="K11" s="2">
        <f t="shared" si="8"/>
        <v>279470540511</v>
      </c>
      <c r="L11" s="2">
        <f t="shared" si="8"/>
        <v>712075093034</v>
      </c>
      <c r="M11" s="2">
        <f t="shared" si="8"/>
        <v>522156058546</v>
      </c>
      <c r="N11" s="2">
        <f t="shared" si="8"/>
        <v>429554512285</v>
      </c>
      <c r="O11" s="2">
        <f t="shared" si="8"/>
        <v>265018537191</v>
      </c>
      <c r="P11" s="2">
        <f t="shared" si="8"/>
        <v>87068080028</v>
      </c>
      <c r="Q11" s="2">
        <f t="shared" si="8"/>
        <v>58422055079</v>
      </c>
      <c r="R11" s="2">
        <f t="shared" si="8"/>
        <v>60923942562</v>
      </c>
      <c r="S11" s="2">
        <f t="shared" si="8"/>
        <v>91875822118</v>
      </c>
      <c r="T11" s="2">
        <f t="shared" si="8"/>
        <v>75162596823</v>
      </c>
      <c r="U11" s="2">
        <f t="shared" si="8"/>
        <v>165349291716</v>
      </c>
      <c r="V11" s="2">
        <f t="shared" si="8"/>
        <v>0</v>
      </c>
      <c r="W11" s="2">
        <f t="shared" si="8"/>
        <v>0</v>
      </c>
    </row>
    <row r="12" spans="1:2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-8000000000</v>
      </c>
      <c r="E12" s="2">
        <f>IFERROR(INDEX(E51:E500,MATCH("Net Debt (Quarter)",$C$51:$C$500,0)),"")</f>
        <v>-142000000000</v>
      </c>
      <c r="H12" s="2">
        <f>IFERROR(INDEX(D12:G12,COUNT(D12:G12)),"")</f>
        <v>-142000000000</v>
      </c>
      <c r="I12" s="2">
        <f t="shared" ref="I12:W12" si="9">IFERROR(INDEX(I51:I500,MATCH($C$12,$C$51:$C$500,0)),"")</f>
        <v>4000000000</v>
      </c>
      <c r="J12" s="2">
        <f t="shared" si="9"/>
        <v>13000000000</v>
      </c>
      <c r="K12" s="2">
        <f t="shared" si="9"/>
        <v>-245000000000</v>
      </c>
      <c r="L12" s="2">
        <f t="shared" si="9"/>
        <v>-705000000000</v>
      </c>
      <c r="M12" s="2">
        <f t="shared" si="9"/>
        <v>-512000000000</v>
      </c>
      <c r="N12" s="2">
        <f t="shared" si="9"/>
        <v>-402000000000</v>
      </c>
      <c r="O12" s="2">
        <f t="shared" si="9"/>
        <v>-208000000000</v>
      </c>
      <c r="P12" s="2">
        <f t="shared" si="9"/>
        <v>-68000000000</v>
      </c>
      <c r="Q12" s="2">
        <f t="shared" si="9"/>
        <v>19000000000</v>
      </c>
      <c r="R12" s="2">
        <f t="shared" si="9"/>
        <v>152000000000</v>
      </c>
      <c r="S12" s="2">
        <f t="shared" si="9"/>
        <v>191000000000</v>
      </c>
      <c r="T12" s="2">
        <f t="shared" si="9"/>
        <v>160000000000</v>
      </c>
      <c r="U12" s="2">
        <f t="shared" si="9"/>
        <v>45000000000</v>
      </c>
      <c r="V12" s="2">
        <f t="shared" si="9"/>
        <v>0</v>
      </c>
      <c r="W12" s="2">
        <f t="shared" si="9"/>
        <v>0</v>
      </c>
    </row>
    <row r="13" spans="1:2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192000000000</v>
      </c>
      <c r="E13" s="2">
        <f>IFERROR(INDEX(E51:E500,MATCH("Total Debt (Quarter)",$C$51:$C$500,0)),"")</f>
        <v>211000000000</v>
      </c>
      <c r="H13" s="2">
        <f>IFERROR(INDEX(D13:G13,COUNT(D13:G13)),"")</f>
        <v>211000000000</v>
      </c>
      <c r="I13" s="2">
        <f t="shared" ref="I13:W13" si="10">IFERROR(INDEX(I51:I500,MATCH($C$13,$C$51:$C$500,0)),"")</f>
        <v>340000000000</v>
      </c>
      <c r="J13" s="2">
        <f t="shared" si="10"/>
        <v>424000000000</v>
      </c>
      <c r="K13" s="2">
        <f t="shared" si="10"/>
        <v>34000000000</v>
      </c>
      <c r="L13" s="2">
        <f t="shared" si="10"/>
        <v>8000000000</v>
      </c>
      <c r="M13" s="2">
        <f t="shared" si="10"/>
        <v>10000000000</v>
      </c>
      <c r="N13" s="2">
        <f t="shared" si="10"/>
        <v>27000000000</v>
      </c>
      <c r="O13" s="2">
        <f t="shared" si="10"/>
        <v>57000000000</v>
      </c>
      <c r="P13" s="2">
        <f t="shared" si="10"/>
        <v>19000000000</v>
      </c>
      <c r="Q13" s="2">
        <f t="shared" si="10"/>
        <v>78000000000</v>
      </c>
      <c r="R13" s="2">
        <f t="shared" si="10"/>
        <v>213000000000</v>
      </c>
      <c r="S13" s="2">
        <f t="shared" si="10"/>
        <v>282000000000</v>
      </c>
      <c r="T13" s="2">
        <f t="shared" si="10"/>
        <v>235000000000</v>
      </c>
      <c r="U13" s="2">
        <f t="shared" si="10"/>
        <v>211000000000</v>
      </c>
      <c r="V13" s="2">
        <f t="shared" si="10"/>
        <v>0</v>
      </c>
      <c r="W13" s="2">
        <f t="shared" si="10"/>
        <v>0</v>
      </c>
    </row>
    <row r="14" spans="1:23" ht="15.5" x14ac:dyDescent="0.35">
      <c r="C14" t="s">
        <v>27</v>
      </c>
      <c r="D14" s="2">
        <f>IFERROR(INDEX(D51:D500,MATCH($C$14,$C$51:$C$500,0)),"")</f>
        <v>-2624945357</v>
      </c>
      <c r="E14" s="2">
        <f>IFERROR(INDEX(E51:E500,MATCH($C$14,$C$51:$C$500,0)),"")</f>
        <v>-3184665769</v>
      </c>
      <c r="H14" s="2">
        <f>IFERROR(SUM(D14:G14)*(4/MAX(1,COUNT(D14:G14))),"")</f>
        <v>-11619222252</v>
      </c>
      <c r="I14" s="2">
        <f t="shared" ref="I14:W14" si="11">IFERROR(INDEX(I51:I500,MATCH($C$14,$C$51:$C$500,0)),"")</f>
        <v>-24926434176</v>
      </c>
      <c r="J14" s="2">
        <f t="shared" si="11"/>
        <v>-10332664178</v>
      </c>
      <c r="K14" s="2">
        <f t="shared" si="11"/>
        <v>-917322683</v>
      </c>
      <c r="L14" s="2">
        <f t="shared" si="11"/>
        <v>-1117127852</v>
      </c>
      <c r="M14" s="2">
        <f t="shared" si="11"/>
        <v>-2088764354</v>
      </c>
      <c r="N14" s="2">
        <f t="shared" si="11"/>
        <v>-4078421400</v>
      </c>
      <c r="O14" s="2">
        <f t="shared" si="11"/>
        <v>-5911547291</v>
      </c>
      <c r="P14" s="2">
        <f t="shared" si="11"/>
        <v>-1191546500</v>
      </c>
      <c r="Q14" s="2">
        <f t="shared" si="11"/>
        <v>-6188792476</v>
      </c>
      <c r="R14" s="2">
        <f t="shared" si="11"/>
        <v>-12260592973</v>
      </c>
      <c r="S14" s="2">
        <f t="shared" si="11"/>
        <v>-18700322445</v>
      </c>
      <c r="T14" s="2">
        <f t="shared" si="11"/>
        <v>-20187863948</v>
      </c>
      <c r="U14" s="2">
        <f t="shared" si="11"/>
        <v>-14342096369</v>
      </c>
      <c r="V14" s="2">
        <f t="shared" si="11"/>
        <v>-25130168420</v>
      </c>
      <c r="W14" s="2">
        <f t="shared" si="11"/>
        <v>-19101036371</v>
      </c>
    </row>
    <row r="15" spans="1:23" ht="15.5" x14ac:dyDescent="0.35">
      <c r="C15" t="s">
        <v>28</v>
      </c>
      <c r="D15" s="2">
        <f>IFERROR(INDEX(D51:D500,MATCH($C$15,$C$51:$C$500,0)),"")</f>
        <v>-45781700090</v>
      </c>
      <c r="E15" s="2">
        <f>IFERROR(INDEX(E51:E500,MATCH($C$15,$C$51:$C$500,0)),"")</f>
        <v>-40235643394</v>
      </c>
      <c r="H15" s="2">
        <f>IFERROR(SUM(D15:G15)*(4/MAX(1,COUNT(D15:G15))),"")</f>
        <v>-172034686968</v>
      </c>
      <c r="I15" s="2">
        <f t="shared" ref="I15:W15" si="12">IFERROR(INDEX(I51:I500,MATCH($C$15,$C$51:$C$500,0)),"")</f>
        <v>-129516289654</v>
      </c>
      <c r="J15" s="2">
        <f t="shared" si="12"/>
        <v>-78021551439</v>
      </c>
      <c r="K15" s="2">
        <f t="shared" si="12"/>
        <v>-140106627787</v>
      </c>
      <c r="L15" s="2">
        <f t="shared" si="12"/>
        <v>-69826921963</v>
      </c>
      <c r="M15" s="2">
        <f t="shared" si="12"/>
        <v>-38007115891</v>
      </c>
      <c r="N15" s="2">
        <f t="shared" si="12"/>
        <v>-42707905600</v>
      </c>
      <c r="O15" s="2">
        <f t="shared" si="12"/>
        <v>-15546076147</v>
      </c>
      <c r="P15" s="2">
        <f t="shared" si="12"/>
        <v>-19587786800</v>
      </c>
      <c r="Q15" s="2">
        <f t="shared" si="12"/>
        <v>-13901517361</v>
      </c>
      <c r="R15" s="2">
        <f t="shared" si="12"/>
        <v>-30372690384</v>
      </c>
      <c r="S15" s="2">
        <f t="shared" si="12"/>
        <v>-46881830192</v>
      </c>
      <c r="T15" s="2">
        <f t="shared" si="12"/>
        <v>-37236710659</v>
      </c>
      <c r="U15" s="2">
        <f t="shared" si="12"/>
        <v>-42797081717</v>
      </c>
      <c r="V15" s="2">
        <f t="shared" si="12"/>
        <v>-28275674637</v>
      </c>
      <c r="W15" s="2">
        <f t="shared" si="12"/>
        <v>-19149325338</v>
      </c>
    </row>
    <row r="16" spans="1:23" ht="15.5" x14ac:dyDescent="0.35">
      <c r="C16" t="s">
        <v>29</v>
      </c>
      <c r="D16" s="2">
        <f>IFERROR(INDEX(D51:D500,MATCH($C$16,$C$51:$C$500,0)),"")</f>
        <v>201136164830</v>
      </c>
      <c r="E16" s="2">
        <f>IFERROR(INDEX(E51:E500,MATCH($C$16,$C$51:$C$500,0)),"")</f>
        <v>188445961495</v>
      </c>
      <c r="H16" s="2">
        <f>IFERROR(SUM(D16:G16)*(4/MAX(1,COUNT(D16:G16))),"")</f>
        <v>779164252650</v>
      </c>
      <c r="I16" s="2">
        <f t="shared" ref="I16:W16" si="13">IFERROR(INDEX(I51:I500,MATCH($C$16,$C$51:$C$500,0)),"")</f>
        <v>548926744009</v>
      </c>
      <c r="J16" s="2">
        <f t="shared" si="13"/>
        <v>376735017309</v>
      </c>
      <c r="K16" s="2">
        <f t="shared" si="13"/>
        <v>634835802093</v>
      </c>
      <c r="L16" s="2">
        <f t="shared" si="13"/>
        <v>319471051042</v>
      </c>
      <c r="M16" s="2">
        <f t="shared" si="13"/>
        <v>214884126122</v>
      </c>
      <c r="N16" s="2">
        <f t="shared" si="13"/>
        <v>215214468586</v>
      </c>
      <c r="O16" s="2">
        <f t="shared" si="13"/>
        <v>42874167628</v>
      </c>
      <c r="P16" s="2">
        <f t="shared" si="13"/>
        <v>70730637719</v>
      </c>
      <c r="Q16" s="2">
        <f t="shared" si="13"/>
        <v>54491308212</v>
      </c>
      <c r="R16" s="2">
        <f t="shared" si="13"/>
        <v>136662997252</v>
      </c>
      <c r="S16" s="2">
        <f t="shared" si="13"/>
        <v>177962941779</v>
      </c>
      <c r="T16" s="2">
        <f t="shared" si="13"/>
        <v>149541532719</v>
      </c>
      <c r="U16" s="2">
        <f t="shared" si="13"/>
        <v>175119289578</v>
      </c>
      <c r="V16" s="2">
        <f t="shared" si="13"/>
        <v>105577458190</v>
      </c>
      <c r="W16" s="2">
        <f t="shared" si="13"/>
        <v>148686490896</v>
      </c>
    </row>
    <row r="17" spans="1:23" ht="15.5" x14ac:dyDescent="0.35">
      <c r="A17" t="s">
        <v>30</v>
      </c>
    </row>
    <row r="18" spans="1:2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  <c r="S18" t="s">
        <v>35</v>
      </c>
      <c r="T18" t="s">
        <v>36</v>
      </c>
      <c r="U18" t="s">
        <v>37</v>
      </c>
      <c r="V18" t="s">
        <v>38</v>
      </c>
      <c r="W18" t="s">
        <v>39</v>
      </c>
    </row>
    <row r="19" spans="1:23" ht="15.5" x14ac:dyDescent="0.35">
      <c r="A19" t="s">
        <v>44</v>
      </c>
      <c r="C19" t="s">
        <v>45</v>
      </c>
    </row>
    <row r="20" spans="1:23" ht="15.5" x14ac:dyDescent="0.35">
      <c r="A20" t="s">
        <v>46</v>
      </c>
      <c r="C20" t="s">
        <v>47</v>
      </c>
      <c r="D20" s="2">
        <f ca="1">IFERROR(D21*D2,"")</f>
        <v>4021500000000</v>
      </c>
      <c r="E20" s="2">
        <f ca="1">IFERROR(E21*E2,"")</f>
        <v>3402000000000</v>
      </c>
      <c r="H20" s="2">
        <f t="shared" ref="H20:W20" ca="1" si="14">IFERROR(H21*H2,"")</f>
        <v>3402000000000</v>
      </c>
      <c r="I20" s="2">
        <f t="shared" ca="1" si="14"/>
        <v>3465000000000</v>
      </c>
      <c r="J20" s="2">
        <f t="shared" ca="1" si="14"/>
        <v>1470000000000</v>
      </c>
      <c r="K20" s="2">
        <f t="shared" ca="1" si="14"/>
        <v>3727500000000</v>
      </c>
      <c r="L20" s="2">
        <f t="shared" ca="1" si="14"/>
        <v>1323000000000</v>
      </c>
      <c r="M20" s="2">
        <f t="shared" ca="1" si="14"/>
        <v>898800000000</v>
      </c>
      <c r="N20" s="2">
        <f t="shared" ca="1" si="14"/>
        <v>1134000000000</v>
      </c>
      <c r="O20" s="2">
        <f t="shared" ca="1" si="14"/>
        <v>352800000000</v>
      </c>
      <c r="P20" s="2">
        <f t="shared" ca="1" si="14"/>
        <v>296100000000</v>
      </c>
      <c r="Q20" s="2">
        <f t="shared" ca="1" si="14"/>
        <v>609000000000</v>
      </c>
      <c r="R20" s="2">
        <f t="shared" ca="1" si="14"/>
        <v>924000000000</v>
      </c>
      <c r="S20" s="2">
        <f t="shared" ca="1" si="14"/>
        <v>903000000000</v>
      </c>
      <c r="T20" s="2">
        <f t="shared" ca="1" si="14"/>
        <v>1312500000000</v>
      </c>
      <c r="U20" s="2">
        <f t="shared" ca="1" si="14"/>
        <v>1407000000000</v>
      </c>
      <c r="V20" s="2">
        <f t="shared" ca="1" si="14"/>
        <v>1596000000000</v>
      </c>
      <c r="W20" s="2" t="str">
        <f t="shared" ca="1" si="14"/>
        <v/>
      </c>
    </row>
    <row r="21" spans="1:23" ht="15.5" x14ac:dyDescent="0.35">
      <c r="C21" t="s">
        <v>12</v>
      </c>
      <c r="D21" s="2">
        <f>IFERROR(INDEX(D51:D500,MATCH($C$7,$C$51:$C$500,0)),"")</f>
        <v>2100000000</v>
      </c>
      <c r="E21" s="2">
        <f>IFERROR(INDEX(E51:E500,MATCH($C$7,$C$51:$C$500,0)),"")</f>
        <v>2100000000</v>
      </c>
      <c r="H21" s="2">
        <f>IFERROR(INDEX(D21:G21,COUNT(D21:G21)),"")</f>
        <v>2100000000</v>
      </c>
      <c r="I21" s="2">
        <f t="shared" ref="I21:W21" si="15">IFERROR(INDEX(I51:I500,MATCH($C$7,$C$51:$C$500,0)),"")</f>
        <v>2100000000</v>
      </c>
      <c r="J21" s="2">
        <f t="shared" si="15"/>
        <v>2100000000</v>
      </c>
      <c r="K21" s="2">
        <f t="shared" si="15"/>
        <v>2100000000</v>
      </c>
      <c r="L21" s="2">
        <f t="shared" si="15"/>
        <v>2100000000</v>
      </c>
      <c r="M21" s="2">
        <f t="shared" si="15"/>
        <v>2100000000</v>
      </c>
      <c r="N21" s="2">
        <f t="shared" si="15"/>
        <v>2100000000</v>
      </c>
      <c r="O21" s="2">
        <f t="shared" si="15"/>
        <v>2100000000</v>
      </c>
      <c r="P21" s="2">
        <f t="shared" si="15"/>
        <v>2100000000</v>
      </c>
      <c r="Q21" s="2">
        <f t="shared" si="15"/>
        <v>2100000000</v>
      </c>
      <c r="R21" s="2">
        <f t="shared" si="15"/>
        <v>2100000000</v>
      </c>
      <c r="S21" s="2">
        <f t="shared" si="15"/>
        <v>2100000000</v>
      </c>
      <c r="T21" s="2">
        <f t="shared" si="15"/>
        <v>2100000000</v>
      </c>
      <c r="U21" s="2">
        <f t="shared" si="15"/>
        <v>2100000000</v>
      </c>
      <c r="V21" s="2">
        <f t="shared" si="15"/>
        <v>2100000000</v>
      </c>
      <c r="W21" s="2">
        <f t="shared" si="15"/>
        <v>150000000</v>
      </c>
    </row>
    <row r="23" spans="1:23" ht="15.5" x14ac:dyDescent="0.35">
      <c r="B23" t="s">
        <v>48</v>
      </c>
      <c r="C23" t="s">
        <v>49</v>
      </c>
      <c r="D23" s="3">
        <f>IFERROR(D5/D6*100,"")</f>
        <v>6.6625460892942581</v>
      </c>
      <c r="E23" s="3">
        <f>IFERROR(E5/E6*100,"")</f>
        <v>6.1678842922788775</v>
      </c>
      <c r="H23" s="3">
        <f t="shared" ref="H23:W23" si="16">IFERROR(H5/H6*100,"")</f>
        <v>25.294475349355078</v>
      </c>
      <c r="I23" s="3">
        <f t="shared" si="16"/>
        <v>18.789743463133856</v>
      </c>
      <c r="J23" s="3">
        <f t="shared" si="16"/>
        <v>15.214216740512891</v>
      </c>
      <c r="K23" s="3">
        <f t="shared" si="16"/>
        <v>26.217378820820446</v>
      </c>
      <c r="L23" s="3">
        <f t="shared" si="16"/>
        <v>16.269884549966054</v>
      </c>
      <c r="M23" s="3">
        <f t="shared" si="16"/>
        <v>13.306661121167245</v>
      </c>
      <c r="N23" s="3">
        <f t="shared" si="16"/>
        <v>13.478628459066815</v>
      </c>
      <c r="O23" s="3">
        <f t="shared" si="16"/>
        <v>3.206449232410268</v>
      </c>
      <c r="P23" s="3">
        <f t="shared" si="16"/>
        <v>2.6981412497129567</v>
      </c>
      <c r="Q23" s="3">
        <f t="shared" si="16"/>
        <v>2.0006978750709186</v>
      </c>
      <c r="R23" s="3">
        <f t="shared" si="16"/>
        <v>10.072584912436009</v>
      </c>
      <c r="S23" s="3">
        <f t="shared" si="16"/>
        <v>13.302482810164582</v>
      </c>
      <c r="T23" s="3">
        <f t="shared" si="16"/>
        <v>13.178097612161812</v>
      </c>
      <c r="U23" s="3">
        <f t="shared" si="16"/>
        <v>16.919865591460432</v>
      </c>
      <c r="V23" s="3" t="str">
        <f t="shared" si="16"/>
        <v/>
      </c>
      <c r="W23" s="3" t="str">
        <f t="shared" si="16"/>
        <v/>
      </c>
    </row>
    <row r="24" spans="1:23" ht="15.5" x14ac:dyDescent="0.35">
      <c r="C24" t="s">
        <v>50</v>
      </c>
      <c r="D24" s="4">
        <f>IFERROR(_xlfn.RRI(5,I23,D23),"")</f>
        <v>-0.1872745209991018</v>
      </c>
      <c r="E24" s="4">
        <f>IFERROR(_xlfn.RRI(5,J23,E23),"")</f>
        <v>-0.1652098350504615</v>
      </c>
      <c r="H24" s="4">
        <f t="shared" ref="H24:W24" si="17">IFERROR(_xlfn.RRI(5,M23,H23),"")</f>
        <v>0.13708077225146531</v>
      </c>
      <c r="I24" s="4">
        <f t="shared" si="17"/>
        <v>6.8698081428915314E-2</v>
      </c>
      <c r="J24" s="4">
        <f t="shared" si="17"/>
        <v>0.36535330570679614</v>
      </c>
      <c r="K24" s="4">
        <f t="shared" si="17"/>
        <v>0.57581386571183835</v>
      </c>
      <c r="L24" s="4">
        <f t="shared" si="17"/>
        <v>0.52068965692400515</v>
      </c>
      <c r="M24" s="4">
        <f t="shared" si="17"/>
        <v>5.7269324804361865E-2</v>
      </c>
      <c r="N24" s="4">
        <f t="shared" si="17"/>
        <v>2.6343956752310493E-3</v>
      </c>
      <c r="O24" s="4">
        <f t="shared" si="17"/>
        <v>-0.24623784315012176</v>
      </c>
      <c r="P24" s="4">
        <f t="shared" si="17"/>
        <v>-0.30731855451171275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51</v>
      </c>
      <c r="C25" t="s">
        <v>52</v>
      </c>
      <c r="D25" s="3">
        <f>IFERROR(INDEX(D51:D500,MATCH($A$25,$C$51:$C$500,0)),"")</f>
        <v>73.92</v>
      </c>
      <c r="E25" s="3">
        <f>IFERROR(INDEX(E51:E500,MATCH($A$25,$C$51:$C$500,0)),"")</f>
        <v>70.52</v>
      </c>
      <c r="H25" s="3">
        <f>IFERROR(INDEX(D25:G25,COUNT(D25:G25)),"")</f>
        <v>70.52</v>
      </c>
      <c r="I25" s="3">
        <f t="shared" ref="I25:W25" si="18">IFERROR(INDEX(I51:I500,MATCH($C$25,$C$51:$C$500,0)),"")</f>
        <v>199.63</v>
      </c>
      <c r="J25" s="3">
        <f t="shared" si="18"/>
        <v>142.24</v>
      </c>
      <c r="K25" s="3">
        <f t="shared" si="18"/>
        <v>235.4</v>
      </c>
      <c r="L25" s="3">
        <f t="shared" si="18"/>
        <v>118.74</v>
      </c>
      <c r="M25" s="3">
        <f t="shared" si="18"/>
        <v>84.13</v>
      </c>
      <c r="N25" s="3">
        <f t="shared" si="18"/>
        <v>82.03</v>
      </c>
      <c r="O25" s="3">
        <f t="shared" si="18"/>
        <v>12.99</v>
      </c>
      <c r="P25" s="3">
        <f t="shared" si="18"/>
        <v>24.33</v>
      </c>
      <c r="Q25" s="3">
        <f t="shared" si="18"/>
        <v>19.309999999999999</v>
      </c>
      <c r="R25" s="3">
        <f t="shared" si="18"/>
        <v>50.56</v>
      </c>
      <c r="S25" s="3">
        <f t="shared" si="18"/>
        <v>62.34</v>
      </c>
      <c r="T25" s="3">
        <f t="shared" si="18"/>
        <v>53.41</v>
      </c>
      <c r="U25" s="3">
        <f t="shared" si="18"/>
        <v>62.93</v>
      </c>
      <c r="V25" s="3">
        <f t="shared" si="18"/>
        <v>36.770000000000003</v>
      </c>
      <c r="W25" s="3">
        <f t="shared" si="18"/>
        <v>880.21</v>
      </c>
    </row>
    <row r="26" spans="1:23" ht="15.5" x14ac:dyDescent="0.35">
      <c r="C26" t="s">
        <v>53</v>
      </c>
      <c r="D26" s="4">
        <f>IFERROR(_xlfn.RRI(5,I25,D25),"")</f>
        <v>-0.18020129057596046</v>
      </c>
      <c r="E26" s="4">
        <f>IFERROR(_xlfn.RRI(5,J25,E25),"")</f>
        <v>-0.13092328922873897</v>
      </c>
      <c r="H26" s="4">
        <f t="shared" ref="H26:W26" si="19">IFERROR(_xlfn.RRI(5,M25,H25),"")</f>
        <v>-3.4677824563870474E-2</v>
      </c>
      <c r="I26" s="4">
        <f t="shared" si="19"/>
        <v>0.19467732002204419</v>
      </c>
      <c r="J26" s="4">
        <f t="shared" si="19"/>
        <v>0.61392191393632123</v>
      </c>
      <c r="K26" s="4">
        <f t="shared" si="19"/>
        <v>0.57446448920178295</v>
      </c>
      <c r="L26" s="4">
        <f t="shared" si="19"/>
        <v>0.43801347007018054</v>
      </c>
      <c r="M26" s="4">
        <f t="shared" si="19"/>
        <v>0.10720685188805046</v>
      </c>
      <c r="N26" s="4">
        <f t="shared" si="19"/>
        <v>5.6431111960258296E-2</v>
      </c>
      <c r="O26" s="4">
        <f t="shared" si="19"/>
        <v>-0.24630208367698481</v>
      </c>
      <c r="P26" s="4">
        <f t="shared" si="19"/>
        <v>-0.17309260574003937</v>
      </c>
      <c r="Q26" s="4">
        <f t="shared" si="19"/>
        <v>-0.12086063095420452</v>
      </c>
      <c r="R26" s="4">
        <f t="shared" si="19"/>
        <v>-0.43526571647539858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54</v>
      </c>
      <c r="D27" s="3">
        <f>IFERROR(D4/D21,"")</f>
        <v>772.38868271619049</v>
      </c>
      <c r="E27" s="3">
        <f>IFERROR(E4/E21,"")</f>
        <v>767.1150851347619</v>
      </c>
      <c r="H27" s="3">
        <f t="shared" ref="H27:W27" si="20">IFERROR(H4/H21,"")</f>
        <v>3079.0075357019045</v>
      </c>
      <c r="I27" s="3">
        <f t="shared" si="20"/>
        <v>3038.9002437452382</v>
      </c>
      <c r="J27" s="3">
        <f t="shared" si="20"/>
        <v>2262.3284903457143</v>
      </c>
      <c r="K27" s="3">
        <f t="shared" si="20"/>
        <v>2321.3260137257143</v>
      </c>
      <c r="L27" s="3">
        <f t="shared" si="20"/>
        <v>1763.9763305266667</v>
      </c>
      <c r="M27" s="3">
        <f t="shared" si="20"/>
        <v>1301.7579538004761</v>
      </c>
      <c r="N27" s="3">
        <f t="shared" si="20"/>
        <v>949.55560532238098</v>
      </c>
      <c r="O27" s="3">
        <f t="shared" si="20"/>
        <v>663.60671417142862</v>
      </c>
      <c r="P27" s="3">
        <f t="shared" si="20"/>
        <v>669.23054924047619</v>
      </c>
      <c r="Q27" s="3">
        <f t="shared" si="20"/>
        <v>703.06051941952376</v>
      </c>
      <c r="R27" s="3">
        <f t="shared" si="20"/>
        <v>802.75977648428568</v>
      </c>
      <c r="S27" s="3">
        <f t="shared" si="20"/>
        <v>875.91408331238097</v>
      </c>
      <c r="T27" s="3">
        <f t="shared" si="20"/>
        <v>791.20628586476187</v>
      </c>
      <c r="U27" s="3">
        <f t="shared" si="20"/>
        <v>756.20104769047623</v>
      </c>
      <c r="V27" s="3">
        <f t="shared" si="20"/>
        <v>532.88677415666666</v>
      </c>
      <c r="W27" s="3">
        <f t="shared" si="20"/>
        <v>6168.2448986266663</v>
      </c>
    </row>
    <row r="28" spans="1:23" ht="15.5" x14ac:dyDescent="0.35">
      <c r="C28" t="s">
        <v>55</v>
      </c>
      <c r="D28" s="4">
        <f>IFERROR(_xlfn.RRI(5,I27,D27),"")</f>
        <v>-0.23963189458870782</v>
      </c>
      <c r="E28" s="4">
        <f>IFERROR(_xlfn.RRI(5,J27,E27),"")</f>
        <v>-0.19450848180325597</v>
      </c>
      <c r="H28" s="4">
        <f t="shared" ref="H28:W28" si="21">IFERROR(_xlfn.RRI(5,M27,H27),"")</f>
        <v>0.1878896609669285</v>
      </c>
      <c r="I28" s="4">
        <f t="shared" si="21"/>
        <v>0.26194145847751393</v>
      </c>
      <c r="J28" s="4">
        <f t="shared" si="21"/>
        <v>0.27799448198819676</v>
      </c>
      <c r="K28" s="4">
        <f t="shared" si="21"/>
        <v>0.28242529661488014</v>
      </c>
      <c r="L28" s="4">
        <f t="shared" si="21"/>
        <v>0.2019876584970457</v>
      </c>
      <c r="M28" s="4">
        <f t="shared" si="21"/>
        <v>0.10151122526075729</v>
      </c>
      <c r="N28" s="4">
        <f t="shared" si="21"/>
        <v>1.6276254987799055E-2</v>
      </c>
      <c r="O28" s="4">
        <f t="shared" si="21"/>
        <v>-3.4562400829750595E-2</v>
      </c>
      <c r="P28" s="4">
        <f t="shared" si="21"/>
        <v>-2.4139596200561941E-2</v>
      </c>
      <c r="Q28" s="4">
        <f t="shared" si="21"/>
        <v>5.6991643530394098E-2</v>
      </c>
      <c r="R28" s="4">
        <f t="shared" si="21"/>
        <v>-0.33490329078238601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29" spans="1:23" ht="15.5" x14ac:dyDescent="0.35">
      <c r="C29" t="s">
        <v>56</v>
      </c>
      <c r="H29" s="4">
        <f t="shared" ref="H29:W29" si="22">IFERROR(((H25-I25)/I25)*100%,"")</f>
        <v>-0.64674648098983123</v>
      </c>
      <c r="I29" s="4">
        <f t="shared" si="22"/>
        <v>0.40347300337457803</v>
      </c>
      <c r="J29" s="4">
        <f t="shared" si="22"/>
        <v>-0.39575191163976209</v>
      </c>
      <c r="K29" s="4">
        <f t="shared" si="22"/>
        <v>0.98248273538824338</v>
      </c>
      <c r="L29" s="4">
        <f t="shared" si="22"/>
        <v>0.41138713895162249</v>
      </c>
      <c r="M29" s="4">
        <f t="shared" si="22"/>
        <v>2.5600390101182424E-2</v>
      </c>
      <c r="N29" s="4">
        <f t="shared" si="22"/>
        <v>5.3148575827559661</v>
      </c>
      <c r="O29" s="4">
        <f t="shared" si="22"/>
        <v>-0.46609124537607888</v>
      </c>
      <c r="P29" s="4">
        <f t="shared" si="22"/>
        <v>0.25996892801657173</v>
      </c>
      <c r="Q29" s="4">
        <f t="shared" si="22"/>
        <v>-0.61807753164556967</v>
      </c>
      <c r="R29" s="4">
        <f t="shared" si="22"/>
        <v>-0.18896374719281361</v>
      </c>
      <c r="S29" s="4">
        <f t="shared" si="22"/>
        <v>0.16719715409099434</v>
      </c>
      <c r="T29" s="4">
        <f t="shared" si="22"/>
        <v>-0.15127919911012241</v>
      </c>
      <c r="U29" s="4">
        <f t="shared" si="22"/>
        <v>0.71144955126461773</v>
      </c>
      <c r="V29" s="4">
        <f t="shared" si="22"/>
        <v>-0.95822587791549751</v>
      </c>
      <c r="W29" s="4" t="str">
        <f t="shared" si="22"/>
        <v/>
      </c>
    </row>
    <row r="30" spans="1:23" ht="15.5" x14ac:dyDescent="0.35">
      <c r="C30" t="s">
        <v>57</v>
      </c>
      <c r="H30" s="4">
        <f t="shared" ref="H30:W30" si="23">IFERROR(((H27-I27)/I27)*100%,"")</f>
        <v>1.3197962664031658E-2</v>
      </c>
      <c r="I30" s="4">
        <f t="shared" si="23"/>
        <v>0.34326215521462727</v>
      </c>
      <c r="J30" s="4">
        <f t="shared" si="23"/>
        <v>-2.5415440584887688E-2</v>
      </c>
      <c r="K30" s="4">
        <f t="shared" si="23"/>
        <v>0.31596210989556806</v>
      </c>
      <c r="L30" s="4">
        <f t="shared" si="23"/>
        <v>0.35507244290441731</v>
      </c>
      <c r="M30" s="4">
        <f t="shared" si="23"/>
        <v>0.37091282122284969</v>
      </c>
      <c r="N30" s="4">
        <f t="shared" si="23"/>
        <v>0.43090114226463894</v>
      </c>
      <c r="O30" s="4">
        <f t="shared" si="23"/>
        <v>-8.4034344747563917E-3</v>
      </c>
      <c r="P30" s="4">
        <f t="shared" si="23"/>
        <v>-4.8118148074903999E-2</v>
      </c>
      <c r="Q30" s="4">
        <f t="shared" si="23"/>
        <v>-0.12419563110324022</v>
      </c>
      <c r="R30" s="4">
        <f t="shared" si="23"/>
        <v>-8.3517673961186853E-2</v>
      </c>
      <c r="S30" s="4">
        <f t="shared" si="23"/>
        <v>0.10706158300428102</v>
      </c>
      <c r="T30" s="4">
        <f t="shared" si="23"/>
        <v>4.6290914673016659E-2</v>
      </c>
      <c r="U30" s="4">
        <f t="shared" si="23"/>
        <v>0.41906514547526758</v>
      </c>
      <c r="V30" s="4">
        <f t="shared" si="23"/>
        <v>-0.91360803876718455</v>
      </c>
      <c r="W30" s="4" t="str">
        <f t="shared" si="23"/>
        <v/>
      </c>
    </row>
    <row r="32" spans="1:23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1092.2</v>
      </c>
      <c r="E32" s="3">
        <f>IFERROR(INDEX(E51:E500,MATCH($A$32,$C$51:$C$500,0)),"")</f>
        <v>1123.1199999999999</v>
      </c>
      <c r="H32" s="3">
        <f>IFERROR(INDEX(D32:G32,COUNT(D32:G32)),"")</f>
        <v>1123.1199999999999</v>
      </c>
      <c r="I32" s="3">
        <f t="shared" ref="I32:W32" si="24">IFERROR(INDEX(I51:I500,MATCH($C$32,$C$51:$C$500,0)),"")</f>
        <v>1053.78</v>
      </c>
      <c r="J32" s="3">
        <f t="shared" si="24"/>
        <v>911.72</v>
      </c>
      <c r="K32" s="3">
        <f t="shared" si="24"/>
        <v>878.74</v>
      </c>
      <c r="L32" s="3">
        <f t="shared" si="24"/>
        <v>713.88</v>
      </c>
      <c r="M32" s="3">
        <f t="shared" si="24"/>
        <v>627.04999999999995</v>
      </c>
      <c r="N32" s="3">
        <f t="shared" si="24"/>
        <v>564.01</v>
      </c>
      <c r="O32" s="3">
        <f t="shared" si="24"/>
        <v>491.39</v>
      </c>
      <c r="P32" s="3">
        <f t="shared" si="24"/>
        <v>478.11</v>
      </c>
      <c r="Q32" s="3">
        <f t="shared" si="24"/>
        <v>465.2</v>
      </c>
      <c r="R32" s="3">
        <f t="shared" si="24"/>
        <v>471.38</v>
      </c>
      <c r="S32" s="3">
        <f t="shared" si="24"/>
        <v>448.84</v>
      </c>
      <c r="T32" s="3">
        <f t="shared" si="24"/>
        <v>406.38</v>
      </c>
      <c r="U32" s="3">
        <f t="shared" si="24"/>
        <v>371.66</v>
      </c>
      <c r="V32" s="3">
        <f t="shared" si="24"/>
        <v>0</v>
      </c>
      <c r="W32" s="3">
        <f t="shared" si="24"/>
        <v>0</v>
      </c>
    </row>
    <row r="33" spans="1:23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1.48</v>
      </c>
      <c r="E33" s="3">
        <f>IFERROR(INDEX(E51:E500,MATCH($A$33,$C$51:$C$500,0)),"")</f>
        <v>1.69</v>
      </c>
      <c r="H33" s="3">
        <f>IFERROR(INDEX(D33:G33,COUNT(D33:G33)),"")</f>
        <v>1.69</v>
      </c>
      <c r="I33" s="3">
        <f t="shared" ref="I33:W33" si="25">IFERROR(INDEX(I51:I500,MATCH($C$33,$C$51:$C$500,0)),"")</f>
        <v>1.57</v>
      </c>
      <c r="J33" s="3">
        <f t="shared" si="25"/>
        <v>0.77</v>
      </c>
      <c r="K33" s="3">
        <f t="shared" si="25"/>
        <v>2.02</v>
      </c>
      <c r="L33" s="3">
        <f t="shared" si="25"/>
        <v>0.88</v>
      </c>
      <c r="M33" s="3">
        <f t="shared" si="25"/>
        <v>0.68</v>
      </c>
      <c r="N33" s="3">
        <f t="shared" si="25"/>
        <v>0.96</v>
      </c>
      <c r="O33" s="3">
        <f t="shared" si="25"/>
        <v>0.34</v>
      </c>
      <c r="P33" s="3">
        <f t="shared" si="25"/>
        <v>0.28999999999999998</v>
      </c>
      <c r="Q33" s="3">
        <f t="shared" si="25"/>
        <v>0.62</v>
      </c>
      <c r="R33" s="3">
        <f t="shared" si="25"/>
        <v>0.93</v>
      </c>
      <c r="S33" s="3">
        <f t="shared" si="25"/>
        <v>0.96</v>
      </c>
      <c r="T33" s="3">
        <f t="shared" si="25"/>
        <v>1.54</v>
      </c>
      <c r="U33" s="3">
        <f t="shared" si="25"/>
        <v>1.8</v>
      </c>
      <c r="V33" s="3">
        <f t="shared" si="25"/>
        <v>0</v>
      </c>
      <c r="W33" s="3">
        <f t="shared" si="25"/>
        <v>0</v>
      </c>
    </row>
    <row r="34" spans="1:23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21.92</v>
      </c>
      <c r="E34" s="3">
        <f>IFERROR(INDEX(E51:E500,MATCH($A$34,$C$51:$C$500,0)),"")</f>
        <v>26.94</v>
      </c>
      <c r="H34" s="3">
        <f>IFERROR(INDEX(D34:G34,COUNT(D34:G34)),"")</f>
        <v>26.94</v>
      </c>
      <c r="I34" s="3">
        <f t="shared" ref="I34:W34" si="26">IFERROR(INDEX(I51:I500,MATCH($C$34,$C$51:$C$500,0)),"")</f>
        <v>8.27</v>
      </c>
      <c r="J34" s="3">
        <f t="shared" si="26"/>
        <v>4.92</v>
      </c>
      <c r="K34" s="3">
        <f t="shared" si="26"/>
        <v>7.54</v>
      </c>
      <c r="L34" s="3">
        <f t="shared" si="26"/>
        <v>5.31</v>
      </c>
      <c r="M34" s="3">
        <f t="shared" si="26"/>
        <v>5.09</v>
      </c>
      <c r="N34" s="3">
        <f t="shared" si="26"/>
        <v>6.58</v>
      </c>
      <c r="O34" s="3">
        <f t="shared" si="26"/>
        <v>12.93</v>
      </c>
      <c r="P34" s="3">
        <f t="shared" si="26"/>
        <v>5.8</v>
      </c>
      <c r="Q34" s="3">
        <f t="shared" si="26"/>
        <v>15.02</v>
      </c>
      <c r="R34" s="3">
        <f t="shared" si="26"/>
        <v>8.6999999999999993</v>
      </c>
      <c r="S34" s="3">
        <f t="shared" si="26"/>
        <v>6.9</v>
      </c>
      <c r="T34" s="3">
        <f t="shared" si="26"/>
        <v>11.7</v>
      </c>
      <c r="U34" s="3">
        <f t="shared" si="26"/>
        <v>10.65</v>
      </c>
      <c r="V34" s="3">
        <f t="shared" si="26"/>
        <v>20.67</v>
      </c>
      <c r="W34" s="3">
        <f t="shared" si="26"/>
        <v>0</v>
      </c>
    </row>
    <row r="35" spans="1:23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2.1</v>
      </c>
      <c r="E35" s="3">
        <f>IFERROR(INDEX(E51:E500,MATCH($A$35,$C$51:$C$500,0)),"")</f>
        <v>2.48</v>
      </c>
      <c r="H35" s="3">
        <f>IFERROR(INDEX(D35:G35,COUNT(D35:G35)),"")</f>
        <v>2.48</v>
      </c>
      <c r="I35" s="3">
        <f t="shared" ref="I35:W35" si="27">IFERROR(INDEX(I51:I500,MATCH($C$35,$C$51:$C$500,0)),"")</f>
        <v>0.54</v>
      </c>
      <c r="J35" s="3">
        <f t="shared" si="27"/>
        <v>0.31</v>
      </c>
      <c r="K35" s="3">
        <f t="shared" si="27"/>
        <v>0.76</v>
      </c>
      <c r="L35" s="3">
        <f t="shared" si="27"/>
        <v>0.36</v>
      </c>
      <c r="M35" s="3">
        <f t="shared" si="27"/>
        <v>0.33</v>
      </c>
      <c r="N35" s="3">
        <f t="shared" si="27"/>
        <v>0.56999999999999995</v>
      </c>
      <c r="O35" s="3">
        <f t="shared" si="27"/>
        <v>0.25</v>
      </c>
      <c r="P35" s="3">
        <f t="shared" si="27"/>
        <v>0.21</v>
      </c>
      <c r="Q35" s="3">
        <f t="shared" si="27"/>
        <v>0.41</v>
      </c>
      <c r="R35" s="3">
        <f t="shared" si="27"/>
        <v>0.55000000000000004</v>
      </c>
      <c r="S35" s="3">
        <f t="shared" si="27"/>
        <v>0.49</v>
      </c>
      <c r="T35" s="3">
        <f t="shared" si="27"/>
        <v>0.79</v>
      </c>
      <c r="U35" s="3">
        <f t="shared" si="27"/>
        <v>0.89</v>
      </c>
      <c r="V35" s="3">
        <f t="shared" si="27"/>
        <v>1.43</v>
      </c>
      <c r="W35" s="3">
        <f t="shared" si="27"/>
        <v>0</v>
      </c>
    </row>
    <row r="36" spans="1:23" ht="15.5" x14ac:dyDescent="0.35">
      <c r="B36" t="s">
        <v>70</v>
      </c>
      <c r="C36" t="s">
        <v>71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W36" si="28">IFERROR(INDEX(H51:H500,MATCH($C$36,$C$51:$C$500,0)),"")</f>
        <v>0.3614</v>
      </c>
      <c r="I36" s="4">
        <f t="shared" si="28"/>
        <v>0.52300000000000002</v>
      </c>
      <c r="J36" s="4">
        <f t="shared" si="28"/>
        <v>0.4556</v>
      </c>
      <c r="K36" s="4">
        <f t="shared" si="28"/>
        <v>0.45500000000000002</v>
      </c>
      <c r="L36" s="4">
        <f t="shared" si="28"/>
        <v>0.61399999999999999</v>
      </c>
      <c r="M36" s="4">
        <f t="shared" si="28"/>
        <v>0.25670000000000004</v>
      </c>
      <c r="N36" s="4">
        <f t="shared" si="28"/>
        <v>0.24989999999999998</v>
      </c>
      <c r="O36" s="4">
        <f t="shared" si="28"/>
        <v>0.26950000000000002</v>
      </c>
      <c r="P36" s="4">
        <f t="shared" si="28"/>
        <v>0.10279999999999999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</row>
    <row r="37" spans="1:23" ht="15.5" x14ac:dyDescent="0.35">
      <c r="B37" t="s">
        <v>72</v>
      </c>
      <c r="C37" t="s">
        <v>73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W37" si="29">IFERROR(INDEX(H51:H500,MATCH($C$37,$C$51:$C$500,0)),"")</f>
        <v>104.4</v>
      </c>
      <c r="I37" s="3">
        <f t="shared" si="29"/>
        <v>104.4</v>
      </c>
      <c r="J37" s="3">
        <f t="shared" si="29"/>
        <v>64.8</v>
      </c>
      <c r="K37" s="3">
        <f t="shared" si="29"/>
        <v>107.1</v>
      </c>
      <c r="L37" s="3">
        <f t="shared" si="29"/>
        <v>72.900000000000006</v>
      </c>
      <c r="M37" s="3">
        <f t="shared" si="29"/>
        <v>21.6</v>
      </c>
      <c r="N37" s="3">
        <f t="shared" si="29"/>
        <v>20.5</v>
      </c>
      <c r="O37" s="3">
        <f t="shared" si="29"/>
        <v>3.5</v>
      </c>
      <c r="P37" s="3">
        <f t="shared" si="29"/>
        <v>2.5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</row>
    <row r="50" spans="2:23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  <c r="S50" t="s">
        <v>35</v>
      </c>
      <c r="T50" t="s">
        <v>36</v>
      </c>
      <c r="U50" t="s">
        <v>37</v>
      </c>
      <c r="V50" t="s">
        <v>38</v>
      </c>
      <c r="W50" t="s">
        <v>39</v>
      </c>
    </row>
    <row r="51" spans="2:23" ht="15.5" x14ac:dyDescent="0.35">
      <c r="B51" t="s">
        <v>79</v>
      </c>
      <c r="C51" t="s">
        <v>6</v>
      </c>
      <c r="D51" s="5">
        <v>1622016233704</v>
      </c>
      <c r="E51" s="5">
        <v>1610941678783</v>
      </c>
      <c r="F51" s="5">
        <v>1773379176529</v>
      </c>
      <c r="G51" s="5">
        <v>1729100066968</v>
      </c>
      <c r="I51" s="5">
        <v>6381690511865</v>
      </c>
      <c r="J51" s="5">
        <v>4750889829726</v>
      </c>
      <c r="K51" s="5">
        <v>4874784628824</v>
      </c>
      <c r="L51" s="5">
        <v>3704350294106</v>
      </c>
      <c r="M51" s="5">
        <v>2733691702981</v>
      </c>
      <c r="N51" s="5">
        <v>1994066771177</v>
      </c>
      <c r="O51" s="5">
        <v>1393574099760</v>
      </c>
      <c r="P51" s="5">
        <v>1405384153405</v>
      </c>
      <c r="Q51" s="5">
        <v>1476427090781</v>
      </c>
      <c r="R51" s="5">
        <v>1685795530617</v>
      </c>
      <c r="S51" s="5">
        <v>1839419574956</v>
      </c>
      <c r="T51" s="5">
        <v>1661533200316</v>
      </c>
      <c r="U51" s="5">
        <v>1588022200150</v>
      </c>
      <c r="V51" s="5">
        <v>1119062225729</v>
      </c>
      <c r="W51" s="5">
        <v>925236734794</v>
      </c>
    </row>
    <row r="52" spans="2:23" ht="15.5" x14ac:dyDescent="0.35">
      <c r="C52" t="s">
        <v>80</v>
      </c>
      <c r="D52" s="5">
        <v>-1230912583816</v>
      </c>
      <c r="E52" s="5">
        <v>-1230299376459</v>
      </c>
      <c r="F52" s="5">
        <v>-1366542867768</v>
      </c>
      <c r="G52" s="5">
        <v>-1340599735467</v>
      </c>
      <c r="I52" s="5">
        <v>-4973382238874</v>
      </c>
      <c r="J52" s="5">
        <v>-3678373466564</v>
      </c>
      <c r="K52" s="5">
        <v>-3583122017786</v>
      </c>
      <c r="L52" s="5">
        <v>-2915527324652</v>
      </c>
      <c r="M52" s="5">
        <v>-2082163021095</v>
      </c>
      <c r="N52" s="5">
        <v>-1368626457514</v>
      </c>
      <c r="O52" s="5">
        <v>-962040733573</v>
      </c>
      <c r="P52" s="5">
        <v>-963851587401</v>
      </c>
      <c r="Q52" s="5">
        <v>-1043634733778</v>
      </c>
      <c r="R52" s="5">
        <v>-1176493799658</v>
      </c>
      <c r="S52" s="5">
        <v>-1279427333869</v>
      </c>
      <c r="T52" s="5">
        <v>-1177718564881</v>
      </c>
      <c r="U52" s="5">
        <v>-1118437306390</v>
      </c>
      <c r="V52" s="5">
        <v>-814421204708</v>
      </c>
      <c r="W52" s="5">
        <v>-664393639610</v>
      </c>
    </row>
    <row r="53" spans="2:23" ht="15.5" x14ac:dyDescent="0.35">
      <c r="C53" t="s">
        <v>81</v>
      </c>
      <c r="D53" s="5">
        <v>391103649888</v>
      </c>
      <c r="E53" s="5">
        <v>380642302324</v>
      </c>
      <c r="F53" s="5">
        <v>406836308761</v>
      </c>
      <c r="G53" s="5">
        <v>388500331501</v>
      </c>
      <c r="I53" s="5">
        <v>1408308272991</v>
      </c>
      <c r="J53" s="5">
        <v>1072516363162</v>
      </c>
      <c r="K53" s="5">
        <v>1291662611038</v>
      </c>
      <c r="L53" s="5">
        <v>788822969454</v>
      </c>
      <c r="M53" s="5">
        <v>651528681886</v>
      </c>
      <c r="N53" s="5">
        <v>625440313663</v>
      </c>
      <c r="O53" s="5">
        <v>431533366187</v>
      </c>
      <c r="P53" s="5">
        <v>441532566004</v>
      </c>
      <c r="Q53" s="5">
        <v>432792357003</v>
      </c>
      <c r="R53" s="5">
        <v>509301730959</v>
      </c>
      <c r="S53" s="5">
        <v>559992241087</v>
      </c>
      <c r="T53" s="5">
        <v>483814635435</v>
      </c>
      <c r="U53" s="5">
        <v>469584893760</v>
      </c>
      <c r="V53" s="5">
        <v>304641021021</v>
      </c>
      <c r="W53" s="5">
        <v>260843095184</v>
      </c>
    </row>
    <row r="54" spans="2:23" ht="15.5" x14ac:dyDescent="0.35">
      <c r="C54" t="s">
        <v>82</v>
      </c>
      <c r="D54" s="5">
        <v>-189612538896</v>
      </c>
      <c r="E54" s="5">
        <v>-193629285712</v>
      </c>
      <c r="F54" s="5">
        <v>-230599950409</v>
      </c>
      <c r="G54" s="5">
        <v>-207526607683</v>
      </c>
      <c r="I54" s="5">
        <v>-851500948108</v>
      </c>
      <c r="J54" s="5">
        <v>-696116236643</v>
      </c>
      <c r="K54" s="5">
        <v>-676207929237</v>
      </c>
      <c r="L54" s="5">
        <v>-482941331895</v>
      </c>
      <c r="M54" s="5">
        <v>-450154981229</v>
      </c>
      <c r="N54" s="5">
        <v>-420569492780</v>
      </c>
      <c r="O54" s="5">
        <v>-402885126126</v>
      </c>
      <c r="P54" s="5">
        <v>-389346287885</v>
      </c>
      <c r="Q54" s="5">
        <v>-388619814013</v>
      </c>
      <c r="R54" s="5">
        <v>-374918039897</v>
      </c>
      <c r="S54" s="5">
        <v>-359272029421</v>
      </c>
      <c r="T54" s="5">
        <v>-321527028656</v>
      </c>
      <c r="U54" s="5">
        <v>-289383729382</v>
      </c>
      <c r="V54" s="5">
        <v>-189293889501</v>
      </c>
      <c r="W54" s="5">
        <v>-169821905708</v>
      </c>
    </row>
    <row r="55" spans="2:23" ht="15.5" x14ac:dyDescent="0.35">
      <c r="C55" t="s">
        <v>84</v>
      </c>
      <c r="D55" s="5">
        <v>-118013102207</v>
      </c>
      <c r="E55" s="5">
        <v>-126829066899</v>
      </c>
      <c r="F55" s="5">
        <v>-155842331358</v>
      </c>
      <c r="G55" s="5">
        <v>-143569005025</v>
      </c>
      <c r="I55" s="5">
        <v>-569692366076</v>
      </c>
      <c r="J55" s="5">
        <v>-463322607538</v>
      </c>
      <c r="K55" s="5">
        <v>-443969219590</v>
      </c>
      <c r="L55" s="5">
        <v>-298535488785</v>
      </c>
      <c r="M55" s="5">
        <v>-292015027091</v>
      </c>
      <c r="N55" s="5">
        <v>-246554756871</v>
      </c>
      <c r="O55" s="5">
        <v>-230468898014</v>
      </c>
      <c r="P55" s="5">
        <v>-227987657468</v>
      </c>
      <c r="Q55" s="5">
        <v>-230132391333</v>
      </c>
      <c r="R55" s="5">
        <v>-224031467807</v>
      </c>
      <c r="S55" s="5">
        <v>-218127343903</v>
      </c>
      <c r="T55" s="5">
        <v>-196416708398</v>
      </c>
      <c r="U55" s="5">
        <v>-180046804506</v>
      </c>
      <c r="V55" s="5">
        <v>-102170399182</v>
      </c>
      <c r="W55" s="5">
        <v>-95583924202</v>
      </c>
    </row>
    <row r="56" spans="2:23" ht="15.5" x14ac:dyDescent="0.35">
      <c r="C56" t="s">
        <v>83</v>
      </c>
      <c r="D56" s="5">
        <v>-71599436689</v>
      </c>
      <c r="E56" s="5">
        <v>-66800218813</v>
      </c>
      <c r="F56" s="5">
        <v>-74757619051</v>
      </c>
      <c r="G56" s="5">
        <v>-63957602658</v>
      </c>
      <c r="I56" s="5">
        <v>-281808582032</v>
      </c>
      <c r="J56" s="5">
        <v>-232793629105</v>
      </c>
      <c r="K56" s="5">
        <v>-232238709647</v>
      </c>
      <c r="L56" s="5">
        <v>-184405843110</v>
      </c>
      <c r="M56" s="5">
        <v>-158139954138</v>
      </c>
      <c r="N56" s="5">
        <v>-174014735909</v>
      </c>
      <c r="O56" s="5">
        <v>-172416228112</v>
      </c>
      <c r="P56" s="5">
        <v>-161358630417</v>
      </c>
      <c r="Q56" s="5">
        <v>-158487422680</v>
      </c>
      <c r="R56" s="5">
        <v>-150886572090</v>
      </c>
      <c r="S56" s="5">
        <v>-141144685518</v>
      </c>
      <c r="T56" s="5">
        <v>-125110320258</v>
      </c>
      <c r="U56" s="5">
        <v>-109336924876</v>
      </c>
      <c r="V56" s="5">
        <v>-87123490319</v>
      </c>
      <c r="W56" s="5">
        <v>-74237981506</v>
      </c>
    </row>
    <row r="57" spans="2:23" ht="15.5" x14ac:dyDescent="0.35">
      <c r="C57" t="s">
        <v>86</v>
      </c>
      <c r="D57" s="5">
        <v>201491110992</v>
      </c>
      <c r="E57" s="5">
        <v>187013016612</v>
      </c>
      <c r="F57" s="5">
        <v>176236358352</v>
      </c>
      <c r="G57" s="5">
        <v>180973723818</v>
      </c>
      <c r="I57" s="5">
        <v>556807324883</v>
      </c>
      <c r="J57" s="5">
        <v>376400126519</v>
      </c>
      <c r="K57" s="5">
        <v>615454681801</v>
      </c>
      <c r="L57" s="5">
        <v>305881637559</v>
      </c>
      <c r="M57" s="5">
        <v>201373700657</v>
      </c>
      <c r="N57" s="5">
        <v>204870820883</v>
      </c>
      <c r="O57" s="5">
        <v>28648240061</v>
      </c>
      <c r="P57" s="5">
        <v>52186278119</v>
      </c>
      <c r="Q57" s="5">
        <v>44172542990</v>
      </c>
      <c r="R57" s="5">
        <v>134383691062</v>
      </c>
      <c r="S57" s="5">
        <v>200720211666</v>
      </c>
      <c r="T57" s="5">
        <v>162287606779</v>
      </c>
      <c r="U57" s="5">
        <v>180201164378</v>
      </c>
      <c r="V57" s="5">
        <v>115347131520</v>
      </c>
      <c r="W57" s="5">
        <v>91021189476</v>
      </c>
    </row>
    <row r="58" spans="2:23" ht="15.5" x14ac:dyDescent="0.35">
      <c r="C58" t="s">
        <v>87</v>
      </c>
      <c r="D58" s="5">
        <v>-354946162</v>
      </c>
      <c r="E58" s="5">
        <v>1432944883</v>
      </c>
      <c r="F58" s="5">
        <v>-1858358435</v>
      </c>
      <c r="G58" s="5">
        <v>-2975593473</v>
      </c>
      <c r="I58" s="5">
        <v>-7880580874</v>
      </c>
      <c r="J58" s="5">
        <v>334890790</v>
      </c>
      <c r="K58" s="5">
        <v>19381120292</v>
      </c>
      <c r="L58" s="5">
        <v>13589413483</v>
      </c>
      <c r="M58" s="5">
        <v>13510425465</v>
      </c>
      <c r="N58" s="5">
        <v>10343647703</v>
      </c>
      <c r="O58" s="5">
        <v>14225927567</v>
      </c>
      <c r="P58" s="5">
        <v>18544359600</v>
      </c>
      <c r="Q58" s="5">
        <v>10318765222</v>
      </c>
      <c r="R58" s="5">
        <v>2279306190</v>
      </c>
      <c r="S58" s="5">
        <v>-22757269887</v>
      </c>
      <c r="T58" s="5">
        <v>-12746074060</v>
      </c>
      <c r="U58" s="5">
        <v>-5081874800</v>
      </c>
      <c r="V58" s="5">
        <v>-9769673330</v>
      </c>
      <c r="W58" s="5">
        <v>57665301420</v>
      </c>
    </row>
    <row r="59" spans="2:23" ht="15.5" x14ac:dyDescent="0.35">
      <c r="C59" t="s">
        <v>88</v>
      </c>
      <c r="D59" s="5">
        <v>97280536</v>
      </c>
      <c r="E59" s="5">
        <v>337853281</v>
      </c>
      <c r="F59" s="5">
        <v>297709122</v>
      </c>
      <c r="G59" s="5">
        <v>560057762</v>
      </c>
      <c r="I59" s="5">
        <v>1535015102</v>
      </c>
      <c r="J59" s="5">
        <v>3302811491</v>
      </c>
      <c r="K59" s="5">
        <v>4325128232</v>
      </c>
      <c r="L59" s="5">
        <v>4371716606</v>
      </c>
      <c r="M59" s="5">
        <v>1066581787</v>
      </c>
      <c r="N59" s="5">
        <v>1954787761</v>
      </c>
      <c r="O59" s="5">
        <v>1468466998</v>
      </c>
      <c r="P59" s="5">
        <v>2270366921</v>
      </c>
      <c r="Q59" s="5">
        <v>1521487244</v>
      </c>
      <c r="R59" s="5">
        <v>3445809563</v>
      </c>
      <c r="S59" s="5">
        <v>1668238653</v>
      </c>
      <c r="T59" s="5">
        <v>1963022828</v>
      </c>
      <c r="U59" s="5">
        <v>1221449039</v>
      </c>
      <c r="V59" s="5">
        <v>6424349648</v>
      </c>
      <c r="W59" s="5">
        <v>77858351936</v>
      </c>
    </row>
    <row r="60" spans="2:23" ht="15.5" x14ac:dyDescent="0.35">
      <c r="C60" t="s">
        <v>89</v>
      </c>
      <c r="D60" s="5">
        <v>1735687462</v>
      </c>
      <c r="E60" s="5">
        <v>2646773547</v>
      </c>
      <c r="F60" s="5">
        <v>3240056465</v>
      </c>
      <c r="G60" s="5">
        <v>2646572277</v>
      </c>
      <c r="I60" s="5">
        <v>11683632462</v>
      </c>
      <c r="J60" s="5">
        <v>8916923104</v>
      </c>
      <c r="K60" s="5">
        <v>19819118497</v>
      </c>
      <c r="L60" s="5">
        <v>12725925143</v>
      </c>
      <c r="M60" s="5">
        <v>13062253383</v>
      </c>
      <c r="N60" s="5">
        <v>15654809833</v>
      </c>
      <c r="O60" s="5">
        <v>10807481900</v>
      </c>
      <c r="P60" s="5">
        <v>4009654451</v>
      </c>
      <c r="Q60" s="5">
        <v>2096593602</v>
      </c>
      <c r="R60" s="5">
        <v>2085726759</v>
      </c>
      <c r="S60" s="5">
        <v>2461424478</v>
      </c>
      <c r="T60" s="5">
        <v>4099662449</v>
      </c>
      <c r="U60" s="5">
        <v>10747151385</v>
      </c>
      <c r="V60" s="5">
        <v>772419925</v>
      </c>
      <c r="W60" s="5">
        <v>449842755</v>
      </c>
    </row>
    <row r="61" spans="2:23" ht="15.5" x14ac:dyDescent="0.35">
      <c r="C61" t="s">
        <v>27</v>
      </c>
      <c r="D61" s="5">
        <v>-2624945357</v>
      </c>
      <c r="E61" s="5">
        <v>-3184665769</v>
      </c>
      <c r="F61" s="5">
        <v>-5801583071</v>
      </c>
      <c r="G61" s="5">
        <v>-5994325135</v>
      </c>
      <c r="I61" s="5">
        <v>-24926434176</v>
      </c>
      <c r="J61" s="5">
        <v>-10332664178</v>
      </c>
      <c r="K61" s="5">
        <v>-917322683</v>
      </c>
      <c r="L61" s="5">
        <v>-1117127852</v>
      </c>
      <c r="M61" s="5">
        <v>-2088764354</v>
      </c>
      <c r="N61" s="5">
        <v>-4078421400</v>
      </c>
      <c r="O61" s="5">
        <v>-5911547291</v>
      </c>
      <c r="P61" s="5">
        <v>-1191546500</v>
      </c>
      <c r="Q61" s="5">
        <v>-6188792476</v>
      </c>
      <c r="R61" s="5">
        <v>-12260592973</v>
      </c>
      <c r="S61" s="5">
        <v>-18700322445</v>
      </c>
      <c r="T61" s="5">
        <v>-20187863948</v>
      </c>
      <c r="U61" s="5">
        <v>-14342096369</v>
      </c>
      <c r="V61" s="5">
        <v>-25130168420</v>
      </c>
      <c r="W61" s="5">
        <v>-19101036371</v>
      </c>
    </row>
    <row r="62" spans="2:23" ht="15.5" x14ac:dyDescent="0.35">
      <c r="C62" t="s">
        <v>90</v>
      </c>
      <c r="D62" s="5">
        <v>-1121992709</v>
      </c>
      <c r="E62" s="5">
        <v>-587503622</v>
      </c>
      <c r="F62" s="5">
        <v>-400886743</v>
      </c>
      <c r="G62" s="5">
        <v>-1506881891</v>
      </c>
      <c r="I62" s="5">
        <v>-1154398577</v>
      </c>
      <c r="J62" s="5">
        <v>-5323565241</v>
      </c>
      <c r="K62" s="5">
        <v>-1176287345</v>
      </c>
      <c r="L62" s="5">
        <v>-658779512</v>
      </c>
      <c r="M62" s="5">
        <v>-35554626</v>
      </c>
      <c r="N62" s="5">
        <v>-523929554</v>
      </c>
      <c r="O62" s="5">
        <v>127063859</v>
      </c>
      <c r="P62" s="5">
        <v>-893291282</v>
      </c>
      <c r="Q62" s="5">
        <v>144900583</v>
      </c>
      <c r="R62" s="5">
        <v>-50585166</v>
      </c>
      <c r="S62" s="5">
        <v>-1827527803</v>
      </c>
      <c r="T62" s="5">
        <v>-535984684</v>
      </c>
      <c r="U62" s="5">
        <v>-3789402533</v>
      </c>
      <c r="V62" s="5">
        <v>-1409661130</v>
      </c>
      <c r="W62" s="5">
        <v>1579908</v>
      </c>
    </row>
    <row r="63" spans="2:23" ht="15.5" x14ac:dyDescent="0.35">
      <c r="C63" t="s">
        <v>85</v>
      </c>
      <c r="D63" s="5">
        <v>119891025</v>
      </c>
      <c r="E63" s="5">
        <v>124345641</v>
      </c>
      <c r="F63" s="5">
        <v>90072338</v>
      </c>
      <c r="G63" s="5">
        <v>100802416</v>
      </c>
      <c r="I63" s="5">
        <v>198105698</v>
      </c>
      <c r="J63" s="5">
        <v>22176259</v>
      </c>
      <c r="K63" s="5">
        <v>405076322</v>
      </c>
      <c r="L63" s="5">
        <v>306763212</v>
      </c>
      <c r="M63" s="5">
        <v>208106820</v>
      </c>
      <c r="N63" s="5">
        <v>241340700</v>
      </c>
      <c r="O63" s="5">
        <v>67736111</v>
      </c>
      <c r="P63" s="5">
        <v>22732724</v>
      </c>
      <c r="Q63" s="5">
        <v>22738953</v>
      </c>
      <c r="R63" s="5">
        <v>121937127</v>
      </c>
      <c r="S63" s="5">
        <v>169550959</v>
      </c>
      <c r="T63" s="5">
        <v>150531660</v>
      </c>
      <c r="U63" s="5">
        <v>174039608</v>
      </c>
      <c r="V63" s="5">
        <v>99522944</v>
      </c>
      <c r="W63" s="5">
        <v>154268346</v>
      </c>
    </row>
    <row r="64" spans="2:23" ht="15.5" x14ac:dyDescent="0.35">
      <c r="C64" t="s">
        <v>94</v>
      </c>
      <c r="D64" s="5">
        <v>-354946162</v>
      </c>
      <c r="E64" s="5">
        <v>1432944883</v>
      </c>
      <c r="F64" s="5">
        <v>-1858358435</v>
      </c>
      <c r="G64" s="5">
        <v>-2975593473</v>
      </c>
      <c r="I64" s="5">
        <v>-7880580874</v>
      </c>
      <c r="J64" s="5">
        <v>334890790</v>
      </c>
      <c r="K64" s="5">
        <v>19381120292</v>
      </c>
      <c r="L64" s="5">
        <v>13589413483</v>
      </c>
      <c r="M64" s="5">
        <v>13510425465</v>
      </c>
      <c r="N64" s="5">
        <v>10343647703</v>
      </c>
      <c r="O64" s="5">
        <v>14225927567</v>
      </c>
      <c r="P64" s="5">
        <v>18544359600</v>
      </c>
      <c r="Q64" s="5">
        <v>10318765222</v>
      </c>
      <c r="R64" s="5">
        <v>2279306190</v>
      </c>
      <c r="S64" s="5">
        <v>-22757269887</v>
      </c>
      <c r="T64" s="5">
        <v>-12746074060</v>
      </c>
      <c r="U64" s="5">
        <v>-5081874800</v>
      </c>
      <c r="V64" s="5">
        <v>-9769673330</v>
      </c>
      <c r="W64" s="5">
        <v>57665301420</v>
      </c>
    </row>
    <row r="65" spans="2:23" ht="15.5" x14ac:dyDescent="0.35">
      <c r="C65" t="s">
        <v>29</v>
      </c>
      <c r="D65" s="5">
        <v>201136164830</v>
      </c>
      <c r="E65" s="5">
        <v>188445961495</v>
      </c>
      <c r="F65" s="5">
        <v>174377999917</v>
      </c>
      <c r="G65" s="5">
        <v>177998130345</v>
      </c>
      <c r="I65" s="5">
        <v>548926744009</v>
      </c>
      <c r="J65" s="5">
        <v>376735017309</v>
      </c>
      <c r="K65" s="5">
        <v>634835802093</v>
      </c>
      <c r="L65" s="5">
        <v>319471051042</v>
      </c>
      <c r="M65" s="5">
        <v>214884126122</v>
      </c>
      <c r="N65" s="5">
        <v>215214468586</v>
      </c>
      <c r="O65" s="5">
        <v>42874167628</v>
      </c>
      <c r="P65" s="5">
        <v>70730637719</v>
      </c>
      <c r="Q65" s="5">
        <v>54491308212</v>
      </c>
      <c r="R65" s="5">
        <v>136662997252</v>
      </c>
      <c r="S65" s="5">
        <v>177962941779</v>
      </c>
      <c r="T65" s="5">
        <v>149541532719</v>
      </c>
      <c r="U65" s="5">
        <v>175119289578</v>
      </c>
      <c r="V65" s="5">
        <v>105577458190</v>
      </c>
      <c r="W65" s="5">
        <v>148686490896</v>
      </c>
    </row>
    <row r="66" spans="2:23" ht="15.5" x14ac:dyDescent="0.35">
      <c r="C66" t="s">
        <v>28</v>
      </c>
      <c r="D66" s="5">
        <v>-45781700090</v>
      </c>
      <c r="E66" s="5">
        <v>-40235643394</v>
      </c>
      <c r="F66" s="5">
        <v>-40046529029</v>
      </c>
      <c r="G66" s="5">
        <v>-41209958250</v>
      </c>
      <c r="I66" s="5">
        <v>-129516289654</v>
      </c>
      <c r="J66" s="5">
        <v>-78021551439</v>
      </c>
      <c r="K66" s="5">
        <v>-140106627787</v>
      </c>
      <c r="L66" s="5">
        <v>-69826921963</v>
      </c>
      <c r="M66" s="5">
        <v>-38007115891</v>
      </c>
      <c r="N66" s="5">
        <v>-42707905600</v>
      </c>
      <c r="O66" s="5">
        <v>-15546076147</v>
      </c>
      <c r="P66" s="5">
        <v>-19587786800</v>
      </c>
      <c r="Q66" s="5">
        <v>-13901517361</v>
      </c>
      <c r="R66" s="5">
        <v>-30372690384</v>
      </c>
      <c r="S66" s="5">
        <v>-46881830192</v>
      </c>
      <c r="T66" s="5">
        <v>-37236710659</v>
      </c>
      <c r="U66" s="5">
        <v>-42797081717</v>
      </c>
      <c r="V66" s="5">
        <v>-28275674637</v>
      </c>
      <c r="W66" s="5">
        <v>-19149325338</v>
      </c>
    </row>
    <row r="67" spans="2:23" ht="15.5" x14ac:dyDescent="0.35">
      <c r="C67" t="s">
        <v>321</v>
      </c>
      <c r="D67" s="5">
        <v>-46060275800</v>
      </c>
      <c r="E67" s="5">
        <v>-40324368260</v>
      </c>
      <c r="F67" s="5">
        <v>-37185981147</v>
      </c>
      <c r="G67" s="5">
        <v>-40932975600</v>
      </c>
      <c r="I67" s="5">
        <v>-127345292587</v>
      </c>
      <c r="J67" s="5">
        <v>-79157767700</v>
      </c>
      <c r="K67" s="5">
        <v>-139180948391</v>
      </c>
      <c r="L67" s="5">
        <v>-62408301560</v>
      </c>
      <c r="M67" s="5">
        <v>-31663695800</v>
      </c>
      <c r="N67" s="5">
        <v>-40601234960</v>
      </c>
      <c r="O67" s="5">
        <v>-15287588500</v>
      </c>
      <c r="P67" s="5">
        <v>-16799549250</v>
      </c>
      <c r="Q67" s="5">
        <v>-11362605250</v>
      </c>
      <c r="R67" s="5">
        <v>-29182326250</v>
      </c>
      <c r="S67" s="5">
        <v>-44876683000</v>
      </c>
      <c r="T67" s="5">
        <v>-35921312750</v>
      </c>
      <c r="U67" s="5">
        <v>-43867960250</v>
      </c>
      <c r="V67" s="5">
        <v>-27328437000</v>
      </c>
      <c r="W67" s="5">
        <v>-20579857000</v>
      </c>
    </row>
    <row r="68" spans="2:23" ht="15.5" x14ac:dyDescent="0.35">
      <c r="C68" t="s">
        <v>322</v>
      </c>
      <c r="D68" s="5">
        <v>278575710</v>
      </c>
      <c r="E68" s="5">
        <v>88724866</v>
      </c>
      <c r="F68" s="5">
        <v>-2860547882</v>
      </c>
      <c r="G68" s="5">
        <v>-276982650</v>
      </c>
      <c r="I68" s="5">
        <v>-2170997067</v>
      </c>
      <c r="J68" s="5">
        <v>1136216261</v>
      </c>
      <c r="K68" s="5">
        <v>-925679396</v>
      </c>
      <c r="L68" s="5">
        <v>-7418620403</v>
      </c>
      <c r="M68" s="5">
        <v>-6343420091</v>
      </c>
      <c r="N68" s="5">
        <v>-2106670640</v>
      </c>
      <c r="O68" s="5">
        <v>-258487647</v>
      </c>
      <c r="P68" s="5">
        <v>-2788237550</v>
      </c>
      <c r="Q68" s="5">
        <v>-2538912111</v>
      </c>
      <c r="R68" s="5">
        <v>-1190364134</v>
      </c>
      <c r="S68" s="5">
        <v>-2005147192</v>
      </c>
      <c r="T68" s="5">
        <v>-1315397909</v>
      </c>
      <c r="U68" s="5">
        <v>1070878533</v>
      </c>
      <c r="V68" s="5">
        <v>-947237637</v>
      </c>
      <c r="W68" s="5">
        <v>1430531662</v>
      </c>
    </row>
    <row r="69" spans="2:23" ht="15.5" x14ac:dyDescent="0.35">
      <c r="C69" t="s">
        <v>323</v>
      </c>
      <c r="D69" s="5">
        <v>-45781700090</v>
      </c>
      <c r="E69" s="5">
        <v>-40235643394</v>
      </c>
      <c r="F69" s="5">
        <v>-40046529029</v>
      </c>
      <c r="G69" s="5">
        <v>-41209958250</v>
      </c>
      <c r="I69" s="5">
        <v>-129516289654</v>
      </c>
      <c r="J69" s="5">
        <v>-78021551439</v>
      </c>
      <c r="K69" s="5">
        <v>-140106627787</v>
      </c>
      <c r="L69" s="5">
        <v>-69826921963</v>
      </c>
      <c r="M69" s="5">
        <v>-38007115891</v>
      </c>
      <c r="N69" s="5">
        <v>-42707905600</v>
      </c>
      <c r="O69" s="5">
        <v>-15546076147</v>
      </c>
      <c r="P69" s="5">
        <v>-19587786800</v>
      </c>
      <c r="Q69" s="5">
        <v>-13901517361</v>
      </c>
      <c r="R69" s="5">
        <v>-30372690384</v>
      </c>
      <c r="S69" s="5">
        <v>-46881830192</v>
      </c>
      <c r="T69" s="5">
        <v>-37236710659</v>
      </c>
      <c r="U69" s="5">
        <v>-42797081717</v>
      </c>
      <c r="V69" s="5">
        <v>-28275674637</v>
      </c>
      <c r="W69" s="5">
        <v>-19149325338</v>
      </c>
    </row>
    <row r="70" spans="2:23" ht="15.5" x14ac:dyDescent="0.35">
      <c r="C70" t="s">
        <v>97</v>
      </c>
      <c r="D70" s="5">
        <v>155354464740</v>
      </c>
      <c r="E70" s="5">
        <v>148210318101</v>
      </c>
      <c r="F70" s="5">
        <v>134331470888</v>
      </c>
      <c r="G70" s="5">
        <v>136788172095</v>
      </c>
      <c r="I70" s="5">
        <v>419410454355</v>
      </c>
      <c r="J70" s="5">
        <v>298713465870</v>
      </c>
      <c r="K70" s="5">
        <v>494729174306</v>
      </c>
      <c r="L70" s="5">
        <v>249644129079</v>
      </c>
      <c r="M70" s="5">
        <v>176877010231</v>
      </c>
      <c r="N70" s="5">
        <v>172506562986</v>
      </c>
      <c r="O70" s="5">
        <v>27328091481</v>
      </c>
      <c r="P70" s="5">
        <v>51142850919</v>
      </c>
      <c r="Q70" s="5">
        <v>40589790851</v>
      </c>
      <c r="R70" s="5">
        <v>106290306868</v>
      </c>
      <c r="S70" s="5">
        <v>131081111587</v>
      </c>
      <c r="T70" s="5">
        <v>112304822060</v>
      </c>
      <c r="U70" s="5">
        <v>132322207861</v>
      </c>
      <c r="V70" s="5">
        <v>77301783553</v>
      </c>
      <c r="W70" s="5">
        <v>129537165558</v>
      </c>
    </row>
    <row r="71" spans="2:23" ht="15.5" x14ac:dyDescent="0.35">
      <c r="C71" t="s">
        <v>98</v>
      </c>
      <c r="D71" s="5">
        <v>-4160300000</v>
      </c>
      <c r="E71" s="5">
        <v>-2487155000</v>
      </c>
      <c r="F71" s="5">
        <v>2929669230</v>
      </c>
      <c r="G71" s="5">
        <v>4663189440</v>
      </c>
      <c r="I71" s="5">
        <v>-3043462430</v>
      </c>
      <c r="J71" s="5">
        <v>-7129311247</v>
      </c>
      <c r="K71" s="5">
        <v>-10004610387</v>
      </c>
      <c r="L71" s="5">
        <v>-5138193419</v>
      </c>
      <c r="M71" s="5">
        <v>-1235858085</v>
      </c>
      <c r="N71" s="5">
        <v>-12428658494</v>
      </c>
      <c r="O71" s="5">
        <v>5867734681</v>
      </c>
      <c r="P71" s="5">
        <v>-23997409365</v>
      </c>
      <c r="Q71" s="5">
        <v>-20998398820</v>
      </c>
      <c r="R71" s="5">
        <v>-6339646290</v>
      </c>
      <c r="S71" s="5">
        <v>-5374835665</v>
      </c>
      <c r="T71" s="5">
        <v>442683115</v>
      </c>
      <c r="U71" s="5">
        <v>56775859</v>
      </c>
    </row>
    <row r="72" spans="2:23" ht="15.5" x14ac:dyDescent="0.35">
      <c r="C72" t="s">
        <v>324</v>
      </c>
      <c r="D72" s="5">
        <v>-4160300000</v>
      </c>
      <c r="E72" s="5">
        <v>-2487155000</v>
      </c>
      <c r="F72" s="5">
        <v>2929669230</v>
      </c>
      <c r="G72" s="5">
        <v>4663189440</v>
      </c>
      <c r="I72" s="5">
        <v>-3043462430</v>
      </c>
      <c r="J72" s="5">
        <v>-7129311247</v>
      </c>
      <c r="K72" s="5">
        <v>-10004610387</v>
      </c>
      <c r="L72" s="5">
        <v>-5138193419</v>
      </c>
      <c r="M72" s="5">
        <v>-1235858085</v>
      </c>
      <c r="N72" s="5">
        <v>-12428658494</v>
      </c>
      <c r="O72" s="5">
        <v>5867734681</v>
      </c>
      <c r="P72" s="5">
        <v>-23997409365</v>
      </c>
      <c r="Q72" s="5">
        <v>-20998398820</v>
      </c>
      <c r="R72" s="5">
        <v>-6339646290</v>
      </c>
      <c r="S72" s="5">
        <v>-5374835665</v>
      </c>
      <c r="T72" s="5">
        <v>442683115</v>
      </c>
      <c r="U72" s="5">
        <v>56775859</v>
      </c>
    </row>
    <row r="73" spans="2:23" ht="15.5" x14ac:dyDescent="0.35">
      <c r="C73" t="s">
        <v>99</v>
      </c>
      <c r="D73" s="5">
        <v>153071234740</v>
      </c>
      <c r="E73" s="5">
        <v>145723163101</v>
      </c>
      <c r="F73" s="5">
        <v>137261140118</v>
      </c>
      <c r="G73" s="5">
        <v>134923654875</v>
      </c>
      <c r="I73" s="5">
        <v>416366991925</v>
      </c>
      <c r="J73" s="5">
        <v>291584154623</v>
      </c>
      <c r="K73" s="5">
        <v>484724563919</v>
      </c>
      <c r="L73" s="5">
        <v>244505935660</v>
      </c>
      <c r="M73" s="5">
        <v>175641152146</v>
      </c>
      <c r="N73" s="5">
        <v>160077904492</v>
      </c>
      <c r="O73" s="5">
        <v>33195826162</v>
      </c>
      <c r="P73" s="5">
        <v>27145441554</v>
      </c>
      <c r="Q73" s="5">
        <v>19591392031</v>
      </c>
      <c r="R73" s="5">
        <v>99950660578</v>
      </c>
      <c r="S73" s="5">
        <v>125706275922</v>
      </c>
      <c r="T73" s="5">
        <v>112747505175</v>
      </c>
      <c r="U73" s="5">
        <v>132378983720</v>
      </c>
      <c r="V73" s="5">
        <v>77301783553</v>
      </c>
      <c r="W73" s="5">
        <v>129537165558</v>
      </c>
    </row>
    <row r="74" spans="2:23" ht="15.5" x14ac:dyDescent="0.35">
      <c r="C74" t="s">
        <v>100</v>
      </c>
      <c r="D74" s="5">
        <v>155354464740</v>
      </c>
      <c r="E74" s="5">
        <v>148210318101</v>
      </c>
      <c r="F74" s="5">
        <v>134331470888</v>
      </c>
      <c r="G74" s="5">
        <v>136788172095</v>
      </c>
      <c r="I74" s="5">
        <v>419410454355</v>
      </c>
      <c r="J74" s="5">
        <v>298713465870</v>
      </c>
      <c r="K74" s="5">
        <v>494729174306</v>
      </c>
      <c r="L74" s="5">
        <v>249644129079</v>
      </c>
      <c r="M74" s="5">
        <v>176877010231</v>
      </c>
      <c r="N74" s="5">
        <v>172506562986</v>
      </c>
      <c r="O74" s="5">
        <v>27328091481</v>
      </c>
      <c r="P74" s="5">
        <v>51142850919</v>
      </c>
      <c r="Q74" s="5">
        <v>40589790851</v>
      </c>
      <c r="R74" s="5">
        <v>106290306868</v>
      </c>
      <c r="S74" s="5">
        <v>131081111587</v>
      </c>
      <c r="T74" s="5">
        <v>112304822060</v>
      </c>
      <c r="U74" s="5">
        <v>132322207861</v>
      </c>
      <c r="V74" s="5">
        <v>77301783553</v>
      </c>
      <c r="W74" s="5">
        <v>129537165558</v>
      </c>
    </row>
    <row r="75" spans="2:23" ht="15.5" x14ac:dyDescent="0.35">
      <c r="C75" t="s">
        <v>8</v>
      </c>
      <c r="D75" s="5">
        <v>152951343715</v>
      </c>
      <c r="E75" s="5">
        <v>145598817460</v>
      </c>
      <c r="F75" s="5">
        <v>137171067780</v>
      </c>
      <c r="G75" s="5">
        <v>134822852459</v>
      </c>
      <c r="I75" s="5">
        <v>416168886227</v>
      </c>
      <c r="J75" s="5">
        <v>291561978364</v>
      </c>
      <c r="K75" s="5">
        <v>484319487597</v>
      </c>
      <c r="L75" s="5">
        <v>244199172448</v>
      </c>
      <c r="M75" s="5">
        <v>175433045326</v>
      </c>
      <c r="N75" s="5">
        <v>159836563792</v>
      </c>
      <c r="O75" s="5">
        <v>33128090051</v>
      </c>
      <c r="P75" s="5">
        <v>27122708830</v>
      </c>
      <c r="Q75" s="5">
        <v>19568653078</v>
      </c>
      <c r="R75" s="5">
        <v>99828723451</v>
      </c>
      <c r="S75" s="5">
        <v>125536724963</v>
      </c>
      <c r="T75" s="5">
        <v>112596973515</v>
      </c>
      <c r="U75" s="5">
        <v>132204944112</v>
      </c>
      <c r="V75" s="5">
        <v>77202260609</v>
      </c>
      <c r="W75" s="5">
        <v>129382897212</v>
      </c>
    </row>
    <row r="76" spans="2:23" ht="15.5" x14ac:dyDescent="0.35">
      <c r="C76" t="s">
        <v>102</v>
      </c>
      <c r="D76" s="5">
        <v>155354464740</v>
      </c>
      <c r="E76" s="5">
        <v>148210318101</v>
      </c>
      <c r="F76" s="5">
        <v>134331470888</v>
      </c>
      <c r="G76" s="5">
        <v>136788172095</v>
      </c>
      <c r="I76" s="5">
        <v>419410454355</v>
      </c>
      <c r="J76" s="5">
        <v>298713465870</v>
      </c>
      <c r="K76" s="5">
        <v>494729174306</v>
      </c>
      <c r="L76" s="5">
        <v>249644129079</v>
      </c>
      <c r="M76" s="5">
        <v>176877010231</v>
      </c>
      <c r="N76" s="5">
        <v>172506562986</v>
      </c>
      <c r="O76" s="5">
        <v>27328091481</v>
      </c>
      <c r="P76" s="5">
        <v>51142850919</v>
      </c>
      <c r="Q76" s="5">
        <v>40589790851</v>
      </c>
      <c r="R76" s="5">
        <v>106290306868</v>
      </c>
      <c r="S76" s="5">
        <v>131081111587</v>
      </c>
      <c r="T76" s="5">
        <v>112304822060</v>
      </c>
      <c r="U76" s="5">
        <v>132322207861</v>
      </c>
      <c r="V76" s="5">
        <v>77301783553</v>
      </c>
      <c r="W76" s="5">
        <v>129537165558</v>
      </c>
    </row>
    <row r="77" spans="2:23" ht="15.5" x14ac:dyDescent="0.35">
      <c r="C77" t="s">
        <v>103</v>
      </c>
      <c r="D77" s="5">
        <v>153071234740</v>
      </c>
      <c r="E77" s="5">
        <v>145723163101</v>
      </c>
      <c r="F77" s="5">
        <v>137261140118</v>
      </c>
      <c r="G77" s="5">
        <v>134923654875</v>
      </c>
      <c r="I77" s="5">
        <v>416366991925</v>
      </c>
      <c r="J77" s="5">
        <v>291584154623</v>
      </c>
      <c r="K77" s="5">
        <v>484724563919</v>
      </c>
      <c r="L77" s="5">
        <v>244505935660</v>
      </c>
      <c r="M77" s="5">
        <v>175641152146</v>
      </c>
      <c r="N77" s="5">
        <v>160077904492</v>
      </c>
      <c r="O77" s="5">
        <v>33195826162</v>
      </c>
      <c r="P77" s="5">
        <v>27145441554</v>
      </c>
      <c r="Q77" s="5">
        <v>19591392031</v>
      </c>
      <c r="R77" s="5">
        <v>99950660578</v>
      </c>
      <c r="S77" s="5">
        <v>125706275922</v>
      </c>
      <c r="T77" s="5">
        <v>112747505175</v>
      </c>
      <c r="U77" s="5">
        <v>132378983720</v>
      </c>
      <c r="V77" s="5">
        <v>77301783553</v>
      </c>
      <c r="W77" s="5">
        <v>129537165558</v>
      </c>
    </row>
    <row r="78" spans="2:23" ht="15.5" x14ac:dyDescent="0.35">
      <c r="C78" t="s">
        <v>104</v>
      </c>
      <c r="D78" s="5">
        <v>153071234740</v>
      </c>
      <c r="E78" s="5">
        <v>145723163101</v>
      </c>
      <c r="F78" s="5">
        <v>137261140118</v>
      </c>
      <c r="G78" s="5">
        <v>134923654875</v>
      </c>
      <c r="I78" s="5">
        <v>416366991925</v>
      </c>
      <c r="J78" s="5">
        <v>291584154623</v>
      </c>
      <c r="K78" s="5">
        <v>484724563919</v>
      </c>
      <c r="L78" s="5">
        <v>244505935660</v>
      </c>
      <c r="M78" s="5">
        <v>175641152146</v>
      </c>
      <c r="N78" s="5">
        <v>160077904492</v>
      </c>
      <c r="O78" s="5">
        <v>33195826162</v>
      </c>
      <c r="P78" s="5">
        <v>27145441554</v>
      </c>
      <c r="Q78" s="5">
        <v>19591392031</v>
      </c>
      <c r="R78" s="5">
        <v>99950660578</v>
      </c>
      <c r="S78" s="5">
        <v>125706275922</v>
      </c>
      <c r="T78" s="5">
        <v>112747505175</v>
      </c>
      <c r="U78" s="5">
        <v>132378983720</v>
      </c>
      <c r="V78" s="5">
        <v>77301783553</v>
      </c>
      <c r="W78" s="5">
        <v>129537165558</v>
      </c>
    </row>
    <row r="80" spans="2:23" ht="15.5" x14ac:dyDescent="0.35">
      <c r="B80" t="s">
        <v>105</v>
      </c>
      <c r="C80" t="s">
        <v>106</v>
      </c>
    </row>
    <row r="81" spans="3:21" ht="15.5" x14ac:dyDescent="0.35">
      <c r="C81" t="s">
        <v>107</v>
      </c>
    </row>
    <row r="82" spans="3:21" ht="15.5" x14ac:dyDescent="0.35">
      <c r="C82" t="s">
        <v>20</v>
      </c>
      <c r="D82" s="5">
        <v>199617349150</v>
      </c>
      <c r="E82" s="5">
        <v>352830871563</v>
      </c>
      <c r="F82" s="5">
        <v>335753683921</v>
      </c>
      <c r="G82" s="5">
        <v>364734770553</v>
      </c>
      <c r="I82" s="5">
        <v>335753683921</v>
      </c>
      <c r="J82" s="5">
        <v>411135942979</v>
      </c>
      <c r="K82" s="5">
        <v>279470540511</v>
      </c>
      <c r="L82" s="5">
        <v>712075093034</v>
      </c>
      <c r="M82" s="5">
        <v>522156058546</v>
      </c>
      <c r="N82" s="5">
        <v>429554512285</v>
      </c>
      <c r="O82" s="5">
        <v>265018537191</v>
      </c>
      <c r="P82" s="5">
        <v>87068080028</v>
      </c>
      <c r="Q82" s="5">
        <v>58422055079</v>
      </c>
      <c r="R82" s="5">
        <v>60923942562</v>
      </c>
      <c r="S82" s="5">
        <v>91875822118</v>
      </c>
      <c r="T82" s="5">
        <v>75162596823</v>
      </c>
      <c r="U82" s="5">
        <v>165349291716</v>
      </c>
    </row>
    <row r="83" spans="3:21" ht="15.5" x14ac:dyDescent="0.35">
      <c r="C83" t="s">
        <v>109</v>
      </c>
      <c r="D83" s="5">
        <v>215918412144</v>
      </c>
      <c r="E83" s="5">
        <v>194537220624</v>
      </c>
      <c r="F83" s="5">
        <v>199300552058</v>
      </c>
      <c r="G83" s="5">
        <v>177032373269</v>
      </c>
      <c r="I83" s="5">
        <v>199300552058</v>
      </c>
      <c r="J83" s="5">
        <v>127474086385</v>
      </c>
      <c r="K83" s="5">
        <v>138825950993</v>
      </c>
      <c r="L83" s="5">
        <v>123807836256</v>
      </c>
      <c r="M83" s="5">
        <v>99429678392</v>
      </c>
      <c r="N83" s="5">
        <v>99621123187</v>
      </c>
      <c r="O83" s="5">
        <v>65469580123</v>
      </c>
      <c r="P83" s="5">
        <v>61016793283</v>
      </c>
      <c r="Q83" s="5">
        <v>57168038260</v>
      </c>
      <c r="R83" s="5">
        <v>63044844590</v>
      </c>
      <c r="S83" s="5">
        <v>62343695804</v>
      </c>
      <c r="T83" s="5">
        <v>72063454460</v>
      </c>
      <c r="U83" s="5">
        <v>57371732073</v>
      </c>
    </row>
    <row r="84" spans="3:21" ht="15.5" x14ac:dyDescent="0.35">
      <c r="C84" t="s">
        <v>110</v>
      </c>
      <c r="D84" s="5">
        <v>147758578149</v>
      </c>
      <c r="E84" s="5">
        <v>104934160085</v>
      </c>
      <c r="F84" s="5">
        <v>83146156507</v>
      </c>
      <c r="G84" s="5">
        <v>103426373757</v>
      </c>
      <c r="I84" s="5">
        <v>83146156507</v>
      </c>
      <c r="J84" s="5">
        <v>94538371365</v>
      </c>
      <c r="K84" s="5">
        <v>109077944950</v>
      </c>
      <c r="L84" s="5">
        <v>121611119859</v>
      </c>
      <c r="M84" s="5">
        <v>67625964832</v>
      </c>
      <c r="N84" s="5">
        <v>53266757945</v>
      </c>
      <c r="O84" s="5">
        <v>29911559343</v>
      </c>
      <c r="P84" s="5">
        <v>35684810822</v>
      </c>
      <c r="Q84" s="5">
        <v>34346162662</v>
      </c>
      <c r="R84" s="5">
        <v>28012237579</v>
      </c>
      <c r="S84" s="5">
        <v>15459566898</v>
      </c>
      <c r="T84" s="5">
        <v>17755140697</v>
      </c>
      <c r="U84" s="5">
        <v>46578797279</v>
      </c>
    </row>
    <row r="85" spans="3:21" ht="15.5" x14ac:dyDescent="0.35">
      <c r="C85" t="s">
        <v>112</v>
      </c>
      <c r="D85" s="5">
        <v>215918412144</v>
      </c>
      <c r="E85" s="5">
        <v>194537220624</v>
      </c>
      <c r="F85" s="5">
        <v>199300552058</v>
      </c>
      <c r="G85" s="5">
        <v>177032373269</v>
      </c>
      <c r="I85" s="5">
        <v>199300552058</v>
      </c>
      <c r="J85" s="5">
        <v>127474086385</v>
      </c>
      <c r="K85" s="5">
        <v>138825950993</v>
      </c>
      <c r="L85" s="5">
        <v>123807836256</v>
      </c>
      <c r="M85" s="5">
        <v>99429678392</v>
      </c>
      <c r="N85" s="5">
        <v>99621123187</v>
      </c>
      <c r="O85" s="5">
        <v>65469580123</v>
      </c>
      <c r="P85" s="5">
        <v>61016793283</v>
      </c>
      <c r="Q85" s="5">
        <v>57168038260</v>
      </c>
      <c r="R85" s="5">
        <v>63044844590</v>
      </c>
      <c r="S85" s="5">
        <v>62343695804</v>
      </c>
      <c r="T85" s="5">
        <v>72063454460</v>
      </c>
      <c r="U85" s="5">
        <v>57371732073</v>
      </c>
    </row>
    <row r="86" spans="3:21" ht="15.5" x14ac:dyDescent="0.35">
      <c r="C86" t="s">
        <v>113</v>
      </c>
      <c r="D86" s="5">
        <v>1119836233</v>
      </c>
      <c r="E86" s="5">
        <v>1498876186</v>
      </c>
      <c r="F86" s="5">
        <v>577245918</v>
      </c>
      <c r="G86" s="5">
        <v>2035843225</v>
      </c>
      <c r="I86" s="5">
        <v>577245918</v>
      </c>
      <c r="J86" s="5">
        <v>288397746</v>
      </c>
      <c r="K86" s="5">
        <v>321609094</v>
      </c>
      <c r="L86" s="5">
        <v>654265209</v>
      </c>
      <c r="M86" s="5">
        <v>326693263</v>
      </c>
      <c r="N86" s="5">
        <v>608866604</v>
      </c>
      <c r="O86" s="5">
        <v>640323228</v>
      </c>
      <c r="P86" s="5">
        <v>2489066986</v>
      </c>
      <c r="Q86" s="5">
        <v>239735139</v>
      </c>
      <c r="R86" s="5">
        <v>1229551482</v>
      </c>
      <c r="S86" s="5">
        <v>1233192566</v>
      </c>
      <c r="T86" s="5">
        <v>2617533092</v>
      </c>
      <c r="U86" s="5">
        <v>1923412333</v>
      </c>
    </row>
    <row r="87" spans="3:21" ht="15.5" x14ac:dyDescent="0.35">
      <c r="C87" t="s">
        <v>115</v>
      </c>
      <c r="D87" s="5">
        <v>1991191153395</v>
      </c>
      <c r="E87" s="5">
        <v>2007839546751</v>
      </c>
      <c r="F87" s="5">
        <v>1828764593631</v>
      </c>
      <c r="G87" s="5">
        <v>1921991604327</v>
      </c>
      <c r="I87" s="5">
        <v>1828764593631</v>
      </c>
      <c r="J87" s="5">
        <v>1738302913179</v>
      </c>
      <c r="K87" s="5">
        <v>1610930002501</v>
      </c>
      <c r="L87" s="5">
        <v>917375868187</v>
      </c>
      <c r="M87" s="5">
        <v>853563553704</v>
      </c>
      <c r="N87" s="5">
        <v>668514572920</v>
      </c>
      <c r="O87" s="5">
        <v>552888701245</v>
      </c>
      <c r="P87" s="5">
        <v>652607840376</v>
      </c>
      <c r="Q87" s="5">
        <v>668157271315</v>
      </c>
      <c r="R87" s="5">
        <v>778304640349</v>
      </c>
      <c r="S87" s="5">
        <v>762247944395</v>
      </c>
      <c r="T87" s="5">
        <v>753511490458</v>
      </c>
      <c r="U87" s="5">
        <v>693067236229</v>
      </c>
    </row>
    <row r="88" spans="3:21" ht="15.5" x14ac:dyDescent="0.35">
      <c r="C88" t="s">
        <v>108</v>
      </c>
      <c r="D88" s="5">
        <v>13789415000</v>
      </c>
      <c r="E88" s="5">
        <v>14195575000</v>
      </c>
      <c r="F88" s="5">
        <v>14805660000</v>
      </c>
      <c r="G88" s="5">
        <v>19178235000</v>
      </c>
      <c r="I88" s="5">
        <v>14805660000</v>
      </c>
      <c r="J88" s="5">
        <v>18623660000</v>
      </c>
      <c r="K88" s="5">
        <v>19285760000</v>
      </c>
      <c r="O88" s="5">
        <v>14576866437</v>
      </c>
      <c r="P88" s="5">
        <v>17390283973</v>
      </c>
      <c r="Q88" s="5">
        <v>13516062472</v>
      </c>
      <c r="R88" s="5">
        <v>16386553412</v>
      </c>
      <c r="S88" s="5">
        <v>16181408514</v>
      </c>
      <c r="T88" s="5">
        <v>16084458973</v>
      </c>
      <c r="U88" s="5">
        <v>15240750286</v>
      </c>
    </row>
    <row r="89" spans="3:21" ht="15.5" x14ac:dyDescent="0.35">
      <c r="C89" t="s">
        <v>85</v>
      </c>
      <c r="D89" s="5">
        <v>-8615670058</v>
      </c>
      <c r="E89" s="5">
        <v>-8210060141</v>
      </c>
      <c r="F89" s="5">
        <v>-7600790288</v>
      </c>
      <c r="G89" s="5">
        <v>-14700967078</v>
      </c>
      <c r="I89" s="5">
        <v>-7600790288</v>
      </c>
      <c r="J89" s="5">
        <v>-15254796340</v>
      </c>
      <c r="K89" s="5">
        <v>-14626565559</v>
      </c>
      <c r="L89" s="5">
        <v>-16520631606</v>
      </c>
      <c r="P89" s="5">
        <v>274928530</v>
      </c>
      <c r="Q89" s="5">
        <v>545341730</v>
      </c>
      <c r="R89" s="5">
        <v>-419901440</v>
      </c>
      <c r="S89" s="5">
        <v>143224751</v>
      </c>
      <c r="T89" s="5">
        <v>498795845</v>
      </c>
      <c r="U89" s="5">
        <v>56699447</v>
      </c>
    </row>
    <row r="90" spans="3:21" ht="15.5" x14ac:dyDescent="0.35">
      <c r="C90" t="s">
        <v>116</v>
      </c>
      <c r="D90" s="5">
        <v>2592542031277</v>
      </c>
      <c r="E90" s="5">
        <v>2735296516384</v>
      </c>
      <c r="F90" s="5">
        <v>2480476398924</v>
      </c>
      <c r="G90" s="5">
        <v>2717594367871</v>
      </c>
      <c r="I90" s="5">
        <v>2480476398924</v>
      </c>
      <c r="J90" s="5">
        <v>2471135164297</v>
      </c>
      <c r="K90" s="5">
        <v>2214577722230</v>
      </c>
      <c r="L90" s="5">
        <v>1876123954487</v>
      </c>
      <c r="M90" s="5">
        <v>1590984206544</v>
      </c>
      <c r="N90" s="5">
        <v>1288718539539</v>
      </c>
      <c r="O90" s="5">
        <v>948430163983</v>
      </c>
      <c r="P90" s="5">
        <v>888979741744</v>
      </c>
      <c r="Q90" s="5">
        <v>861172306233</v>
      </c>
      <c r="R90" s="5">
        <v>996925071640</v>
      </c>
      <c r="S90" s="5">
        <v>988814005395</v>
      </c>
      <c r="T90" s="5">
        <v>999717333649</v>
      </c>
      <c r="U90" s="5">
        <v>993885657065</v>
      </c>
    </row>
    <row r="91" spans="3:21" ht="15.5" x14ac:dyDescent="0.35">
      <c r="C91" t="s">
        <v>117</v>
      </c>
    </row>
    <row r="92" spans="3:21" ht="15.5" x14ac:dyDescent="0.35">
      <c r="C92" t="s">
        <v>119</v>
      </c>
      <c r="D92" s="5">
        <v>3693218466</v>
      </c>
      <c r="E92" s="5">
        <v>2885212755</v>
      </c>
      <c r="F92" s="5">
        <v>2267057888</v>
      </c>
      <c r="G92" s="5">
        <v>5810043333</v>
      </c>
      <c r="I92" s="5">
        <v>2267057888</v>
      </c>
      <c r="J92" s="5">
        <v>3279344483</v>
      </c>
      <c r="K92" s="5">
        <v>309731006</v>
      </c>
      <c r="L92" s="5">
        <v>395201653</v>
      </c>
      <c r="M92" s="5">
        <v>4483480627</v>
      </c>
      <c r="N92" s="5">
        <v>8184923977</v>
      </c>
      <c r="O92" s="5">
        <v>12111552052</v>
      </c>
      <c r="P92" s="5">
        <v>14417712583</v>
      </c>
      <c r="Q92" s="5">
        <v>9297073178</v>
      </c>
      <c r="R92" s="5">
        <v>5064522773</v>
      </c>
      <c r="S92" s="5">
        <v>4781020574</v>
      </c>
      <c r="T92" s="5">
        <v>2474553922</v>
      </c>
      <c r="U92" s="5">
        <v>2748834578</v>
      </c>
    </row>
    <row r="93" spans="3:21" ht="15.5" x14ac:dyDescent="0.35">
      <c r="C93" t="s">
        <v>121</v>
      </c>
      <c r="D93" s="5">
        <v>650410115908</v>
      </c>
      <c r="E93" s="5">
        <v>586021140991</v>
      </c>
      <c r="F93" s="5">
        <v>549979341110</v>
      </c>
      <c r="G93" s="5">
        <v>515584423731</v>
      </c>
      <c r="I93" s="5">
        <v>549979341110</v>
      </c>
      <c r="J93" s="5">
        <v>423330326321</v>
      </c>
      <c r="K93" s="5">
        <v>274602388209</v>
      </c>
      <c r="L93" s="5">
        <v>260434186829</v>
      </c>
      <c r="M93" s="5">
        <v>278218781185</v>
      </c>
      <c r="N93" s="5">
        <v>298904982008</v>
      </c>
      <c r="O93" s="5">
        <v>329061638626</v>
      </c>
      <c r="P93" s="5">
        <v>319990859164</v>
      </c>
      <c r="Q93" s="5">
        <v>312881022672</v>
      </c>
      <c r="R93" s="5">
        <v>330448090705</v>
      </c>
      <c r="S93" s="5">
        <v>331748299750</v>
      </c>
      <c r="T93" s="5">
        <v>309830060177</v>
      </c>
      <c r="U93" s="5">
        <v>218745061722</v>
      </c>
    </row>
    <row r="94" spans="3:21" ht="15.5" x14ac:dyDescent="0.35">
      <c r="C94" t="s">
        <v>126</v>
      </c>
      <c r="D94" s="5">
        <v>803211927945</v>
      </c>
      <c r="E94" s="5">
        <v>749891431591</v>
      </c>
      <c r="F94" s="5">
        <v>724708041556</v>
      </c>
      <c r="G94" s="5">
        <v>638091058177</v>
      </c>
      <c r="I94" s="5">
        <v>724708041556</v>
      </c>
      <c r="J94" s="5">
        <v>555760111371</v>
      </c>
      <c r="K94" s="5">
        <v>361179245415</v>
      </c>
      <c r="L94" s="5">
        <v>292669888809</v>
      </c>
      <c r="M94" s="5">
        <v>300185524658</v>
      </c>
      <c r="N94" s="5">
        <v>325723467989</v>
      </c>
      <c r="O94" s="5">
        <v>351091444573</v>
      </c>
      <c r="P94" s="5">
        <v>366594172814</v>
      </c>
      <c r="Q94" s="5">
        <v>364539786808</v>
      </c>
      <c r="R94" s="5">
        <v>356709060635</v>
      </c>
      <c r="S94" s="5">
        <v>353886039996</v>
      </c>
      <c r="T94" s="5">
        <v>333190342136</v>
      </c>
      <c r="U94" s="5">
        <v>235125603816</v>
      </c>
    </row>
    <row r="95" spans="3:21" ht="15.5" x14ac:dyDescent="0.35">
      <c r="C95" t="s">
        <v>127</v>
      </c>
      <c r="D95" s="5">
        <v>3395753959222</v>
      </c>
      <c r="E95" s="5">
        <v>3485187947975</v>
      </c>
      <c r="F95" s="5">
        <v>3205184440480</v>
      </c>
      <c r="G95" s="5">
        <v>3355685426048</v>
      </c>
      <c r="I95" s="5">
        <v>3205184440480</v>
      </c>
      <c r="J95" s="5">
        <v>3026895275668</v>
      </c>
      <c r="K95" s="5">
        <v>2575756967645</v>
      </c>
      <c r="L95" s="5">
        <v>2168793843296</v>
      </c>
      <c r="M95" s="5">
        <v>1891169731202</v>
      </c>
      <c r="N95" s="5">
        <v>1614442007528</v>
      </c>
      <c r="O95" s="5">
        <v>1299521608556</v>
      </c>
      <c r="P95" s="5">
        <v>1255573914558</v>
      </c>
      <c r="Q95" s="5">
        <v>1225712093041</v>
      </c>
      <c r="R95" s="5">
        <v>1353634132275</v>
      </c>
      <c r="S95" s="5">
        <v>1342700045391</v>
      </c>
      <c r="T95" s="5">
        <v>1332907675785</v>
      </c>
      <c r="U95" s="5">
        <v>1229011260881</v>
      </c>
    </row>
    <row r="96" spans="3:21" ht="15.5" x14ac:dyDescent="0.35">
      <c r="C96" t="s">
        <v>128</v>
      </c>
    </row>
    <row r="97" spans="3:22" ht="15.5" x14ac:dyDescent="0.35">
      <c r="C97" t="s">
        <v>129</v>
      </c>
    </row>
    <row r="98" spans="3:22" ht="15.5" x14ac:dyDescent="0.35">
      <c r="C98" t="s">
        <v>130</v>
      </c>
      <c r="D98" s="5">
        <v>1043800504969</v>
      </c>
      <c r="E98" s="5">
        <v>1074262215490</v>
      </c>
      <c r="F98" s="5">
        <v>944297348715</v>
      </c>
      <c r="G98" s="5">
        <v>1181889173877</v>
      </c>
      <c r="I98" s="5">
        <v>944297348715</v>
      </c>
      <c r="J98" s="5">
        <v>1012974885010</v>
      </c>
      <c r="K98" s="5">
        <v>718170426248</v>
      </c>
      <c r="L98" s="5">
        <v>661604830345</v>
      </c>
      <c r="M98" s="5">
        <v>542580383844</v>
      </c>
      <c r="N98" s="5">
        <v>351790782502</v>
      </c>
      <c r="O98" s="5">
        <v>157443942631</v>
      </c>
      <c r="P98" s="5">
        <v>150202377711</v>
      </c>
      <c r="Q98" s="5">
        <v>160790695868</v>
      </c>
      <c r="R98" s="5">
        <v>293711761060</v>
      </c>
      <c r="S98" s="5">
        <v>341705551602</v>
      </c>
      <c r="T98" s="5">
        <v>439445908771</v>
      </c>
      <c r="U98" s="5">
        <v>409006110315</v>
      </c>
      <c r="V98" s="5">
        <v>36000</v>
      </c>
    </row>
    <row r="99" spans="3:22" ht="15.5" x14ac:dyDescent="0.35">
      <c r="C99" t="s">
        <v>134</v>
      </c>
      <c r="D99" s="5">
        <v>175000000000</v>
      </c>
      <c r="E99" s="5">
        <v>193000000000</v>
      </c>
      <c r="F99" s="5">
        <v>319000000000</v>
      </c>
      <c r="G99" s="5">
        <v>246000000000</v>
      </c>
      <c r="I99" s="5">
        <v>319000000000</v>
      </c>
      <c r="J99" s="5">
        <v>333500000000</v>
      </c>
      <c r="K99" s="5">
        <v>32553790213</v>
      </c>
      <c r="N99" s="5">
        <v>2934821655</v>
      </c>
      <c r="O99" s="5">
        <v>20252060339</v>
      </c>
      <c r="P99" s="5">
        <v>19325912325</v>
      </c>
      <c r="Q99" s="5">
        <v>77751318929</v>
      </c>
      <c r="R99" s="5">
        <v>213268127566</v>
      </c>
      <c r="S99" s="5">
        <v>277719667022</v>
      </c>
      <c r="T99" s="5">
        <v>223792618391</v>
      </c>
      <c r="U99" s="5">
        <v>190913911646</v>
      </c>
    </row>
    <row r="100" spans="3:22" ht="15.5" x14ac:dyDescent="0.35">
      <c r="C100" t="s">
        <v>131</v>
      </c>
    </row>
    <row r="101" spans="3:22" ht="15.5" x14ac:dyDescent="0.35">
      <c r="C101" t="s">
        <v>111</v>
      </c>
      <c r="D101" s="5">
        <v>1487850</v>
      </c>
      <c r="F101" s="5">
        <v>140311340</v>
      </c>
      <c r="I101" s="5">
        <v>140311340</v>
      </c>
      <c r="J101" s="5">
        <v>71781950</v>
      </c>
      <c r="K101" s="5">
        <v>29735493</v>
      </c>
      <c r="L101" s="5">
        <v>41714300</v>
      </c>
      <c r="M101" s="5">
        <v>12263400</v>
      </c>
      <c r="N101" s="5">
        <v>143621560</v>
      </c>
      <c r="O101" s="5">
        <v>28869000</v>
      </c>
      <c r="P101" s="5">
        <v>1389490250</v>
      </c>
      <c r="Q101" s="5">
        <v>29628000</v>
      </c>
      <c r="R101" s="5">
        <v>107690422</v>
      </c>
      <c r="S101" s="5">
        <v>821226514</v>
      </c>
      <c r="T101" s="5">
        <v>109099446</v>
      </c>
      <c r="U101" s="5">
        <v>129654285</v>
      </c>
    </row>
    <row r="102" spans="3:22" ht="15.5" x14ac:dyDescent="0.35">
      <c r="C102" t="s">
        <v>132</v>
      </c>
      <c r="D102" s="5">
        <v>623582010974</v>
      </c>
      <c r="E102" s="5">
        <v>684449054702</v>
      </c>
      <c r="F102" s="5">
        <v>467146817715</v>
      </c>
      <c r="G102" s="5">
        <v>751084774551</v>
      </c>
      <c r="I102" s="5">
        <v>467146817715</v>
      </c>
      <c r="J102" s="5">
        <v>504092245648</v>
      </c>
      <c r="K102" s="5">
        <v>494305031337</v>
      </c>
      <c r="L102" s="5">
        <v>491095828366</v>
      </c>
      <c r="M102" s="5">
        <v>451696689702</v>
      </c>
      <c r="N102" s="5">
        <v>242048483628</v>
      </c>
      <c r="O102" s="5">
        <v>84198554600</v>
      </c>
      <c r="P102" s="5">
        <v>82882230951</v>
      </c>
      <c r="Q102" s="5">
        <v>35887987403</v>
      </c>
      <c r="R102" s="5">
        <v>43069936131</v>
      </c>
      <c r="S102" s="5">
        <v>24560531325</v>
      </c>
      <c r="T102" s="5">
        <v>175669974405</v>
      </c>
      <c r="U102" s="5">
        <v>128414645467</v>
      </c>
    </row>
    <row r="103" spans="3:22" ht="15.5" x14ac:dyDescent="0.35">
      <c r="C103" t="s">
        <v>133</v>
      </c>
    </row>
    <row r="104" spans="3:22" ht="15.5" x14ac:dyDescent="0.35">
      <c r="C104" t="s">
        <v>465</v>
      </c>
      <c r="D104" s="5">
        <v>147760065999</v>
      </c>
      <c r="E104" s="5">
        <v>104934160085</v>
      </c>
      <c r="F104" s="5">
        <v>83286467847</v>
      </c>
      <c r="G104" s="5">
        <v>103426373757</v>
      </c>
      <c r="I104" s="5">
        <v>83286467847</v>
      </c>
      <c r="J104" s="5">
        <v>94610153315</v>
      </c>
      <c r="K104" s="5">
        <v>109107680443</v>
      </c>
      <c r="L104" s="5">
        <v>121652834159</v>
      </c>
      <c r="M104" s="5">
        <v>67638228232</v>
      </c>
      <c r="N104" s="5">
        <v>53410379505</v>
      </c>
      <c r="O104" s="5">
        <v>29940428343</v>
      </c>
      <c r="P104" s="5">
        <v>37074301072</v>
      </c>
      <c r="Q104" s="5">
        <v>34375790662</v>
      </c>
      <c r="R104" s="5">
        <v>28119928001</v>
      </c>
      <c r="S104" s="5">
        <v>16280793412</v>
      </c>
      <c r="T104" s="5">
        <v>17864240143</v>
      </c>
      <c r="U104" s="5">
        <v>46708451564</v>
      </c>
    </row>
    <row r="105" spans="3:22" ht="15.5" x14ac:dyDescent="0.35">
      <c r="C105" t="s">
        <v>136</v>
      </c>
      <c r="D105" s="5">
        <v>60883388261</v>
      </c>
      <c r="E105" s="5">
        <v>61483779195</v>
      </c>
      <c r="F105" s="5">
        <v>40568549028</v>
      </c>
      <c r="G105" s="5">
        <v>31594334162</v>
      </c>
      <c r="I105" s="5">
        <v>40568549028</v>
      </c>
      <c r="J105" s="5">
        <v>27809271358</v>
      </c>
      <c r="K105" s="5">
        <v>51583592227</v>
      </c>
      <c r="L105" s="5">
        <v>29876833216</v>
      </c>
      <c r="M105" s="5">
        <v>5450018460</v>
      </c>
      <c r="N105" s="5">
        <v>32993727789</v>
      </c>
      <c r="O105" s="5">
        <v>5910744954</v>
      </c>
      <c r="P105" s="5">
        <v>4590837429</v>
      </c>
      <c r="Q105" s="5">
        <v>4046318662</v>
      </c>
      <c r="R105" s="5">
        <v>1196140436</v>
      </c>
      <c r="S105" s="5">
        <v>10041475402</v>
      </c>
      <c r="T105" s="5">
        <v>7766479626</v>
      </c>
      <c r="U105" s="5">
        <v>27576404967</v>
      </c>
    </row>
    <row r="106" spans="3:22" ht="15.5" x14ac:dyDescent="0.35">
      <c r="C106" t="s">
        <v>137</v>
      </c>
      <c r="D106" s="5">
        <v>23957974606</v>
      </c>
      <c r="E106" s="5">
        <v>18248415243</v>
      </c>
      <c r="F106" s="5">
        <v>23492405974</v>
      </c>
      <c r="G106" s="5">
        <v>11392856624</v>
      </c>
      <c r="I106" s="5">
        <v>23492405974</v>
      </c>
      <c r="J106" s="5">
        <v>18487379929</v>
      </c>
      <c r="K106" s="5">
        <v>16093310918</v>
      </c>
      <c r="L106" s="5">
        <v>8915987962</v>
      </c>
      <c r="M106" s="5">
        <v>8161885595</v>
      </c>
      <c r="N106" s="5">
        <v>7538420758</v>
      </c>
      <c r="O106" s="5">
        <v>6758687514</v>
      </c>
      <c r="P106" s="5">
        <v>6329095934</v>
      </c>
      <c r="Q106" s="5">
        <v>8115118646</v>
      </c>
      <c r="R106" s="5">
        <v>8014856126</v>
      </c>
      <c r="S106" s="5">
        <v>8001844302</v>
      </c>
      <c r="T106" s="5">
        <v>7323257007</v>
      </c>
      <c r="U106" s="5">
        <v>6090650880</v>
      </c>
    </row>
    <row r="107" spans="3:22" ht="15.5" x14ac:dyDescent="0.35">
      <c r="C107" t="s">
        <v>139</v>
      </c>
    </row>
    <row r="108" spans="3:22" ht="15.5" x14ac:dyDescent="0.35">
      <c r="C108" t="s">
        <v>140</v>
      </c>
      <c r="G108" s="5">
        <v>53799482365</v>
      </c>
      <c r="J108" s="5">
        <v>69727565338</v>
      </c>
      <c r="N108" s="5">
        <v>8643920136</v>
      </c>
      <c r="O108" s="5">
        <v>29194251603</v>
      </c>
      <c r="T108" s="5">
        <v>4701649155</v>
      </c>
      <c r="U108" s="5">
        <v>11433708783</v>
      </c>
    </row>
    <row r="109" spans="3:22" ht="15.5" x14ac:dyDescent="0.35">
      <c r="C109" t="s">
        <v>141</v>
      </c>
      <c r="D109" s="5">
        <v>1764253490</v>
      </c>
      <c r="E109" s="5">
        <v>2902300613</v>
      </c>
      <c r="F109" s="5">
        <v>4789014416</v>
      </c>
      <c r="G109" s="5">
        <v>5605616212</v>
      </c>
      <c r="I109" s="5">
        <v>4789014416</v>
      </c>
    </row>
    <row r="110" spans="3:22" ht="15.5" x14ac:dyDescent="0.35">
      <c r="C110" t="s">
        <v>144</v>
      </c>
      <c r="L110" s="5">
        <v>3982282014</v>
      </c>
      <c r="M110" s="5">
        <v>7072522355</v>
      </c>
      <c r="N110" s="5">
        <v>9638696955</v>
      </c>
    </row>
    <row r="111" spans="3:22" ht="15.5" x14ac:dyDescent="0.35">
      <c r="C111" t="s">
        <v>145</v>
      </c>
      <c r="D111" s="5">
        <v>1764253490</v>
      </c>
      <c r="E111" s="5">
        <v>2902300613</v>
      </c>
      <c r="F111" s="5">
        <v>4789014416</v>
      </c>
      <c r="G111" s="5">
        <v>26843060176</v>
      </c>
      <c r="I111" s="5">
        <v>4789014416</v>
      </c>
      <c r="J111" s="5">
        <v>21237443964</v>
      </c>
      <c r="K111" s="5">
        <v>1789259158</v>
      </c>
      <c r="L111" s="5">
        <v>3585460976</v>
      </c>
      <c r="M111" s="5">
        <v>3016780787</v>
      </c>
      <c r="N111" s="5">
        <v>5839217081</v>
      </c>
      <c r="O111" s="5">
        <v>7857166428</v>
      </c>
      <c r="S111" s="5">
        <v>4701649157</v>
      </c>
      <c r="T111" s="5">
        <v>6732059628</v>
      </c>
      <c r="U111" s="5">
        <v>8481032454</v>
      </c>
    </row>
    <row r="112" spans="3:22" ht="15.5" x14ac:dyDescent="0.35">
      <c r="C112" t="s">
        <v>146</v>
      </c>
      <c r="D112" s="5">
        <v>56264363850</v>
      </c>
      <c r="E112" s="5">
        <v>50329933983</v>
      </c>
      <c r="F112" s="5">
        <v>46014456364</v>
      </c>
      <c r="G112" s="5">
        <v>112835723787</v>
      </c>
      <c r="I112" s="5">
        <v>46014456364</v>
      </c>
      <c r="J112" s="5">
        <v>97541891937</v>
      </c>
      <c r="K112" s="5">
        <v>10264233141</v>
      </c>
      <c r="L112" s="5">
        <v>6261506686</v>
      </c>
      <c r="M112" s="5">
        <v>30204188763</v>
      </c>
      <c r="N112" s="5">
        <v>76799383517</v>
      </c>
      <c r="O112" s="5">
        <v>108907088448</v>
      </c>
      <c r="P112" s="5">
        <v>100134734182</v>
      </c>
      <c r="Q112" s="5">
        <v>86830036062</v>
      </c>
      <c r="R112" s="5">
        <v>68828979411</v>
      </c>
      <c r="S112" s="5">
        <v>57285512883</v>
      </c>
      <c r="T112" s="5">
        <v>39036668424</v>
      </c>
      <c r="U112" s="5">
        <v>38645846041</v>
      </c>
    </row>
    <row r="113" spans="3:22" ht="15.5" x14ac:dyDescent="0.35">
      <c r="C113" t="s">
        <v>224</v>
      </c>
    </row>
    <row r="114" spans="3:22" ht="15.5" x14ac:dyDescent="0.35">
      <c r="C114" t="s">
        <v>147</v>
      </c>
      <c r="D114" s="5">
        <v>56264363850</v>
      </c>
      <c r="E114" s="5">
        <v>50329933983</v>
      </c>
      <c r="F114" s="5">
        <v>46014456364</v>
      </c>
      <c r="G114" s="5">
        <v>112835723787</v>
      </c>
      <c r="I114" s="5">
        <v>46014456364</v>
      </c>
      <c r="J114" s="5">
        <v>97541891937</v>
      </c>
      <c r="K114" s="5">
        <v>10264233141</v>
      </c>
      <c r="L114" s="5">
        <v>6261506686</v>
      </c>
      <c r="M114" s="5">
        <v>30204188763</v>
      </c>
      <c r="N114" s="5">
        <v>76799383517</v>
      </c>
      <c r="O114" s="5">
        <v>108907088448</v>
      </c>
      <c r="P114" s="5">
        <v>100134734182</v>
      </c>
      <c r="Q114" s="5">
        <v>86830036062</v>
      </c>
      <c r="R114" s="5">
        <v>68828979411</v>
      </c>
      <c r="S114" s="5">
        <v>57285512883</v>
      </c>
      <c r="T114" s="5">
        <v>39036668424</v>
      </c>
      <c r="U114" s="5">
        <v>38645846041</v>
      </c>
    </row>
    <row r="115" spans="3:22" ht="15.5" x14ac:dyDescent="0.35">
      <c r="C115" t="s">
        <v>152</v>
      </c>
    </row>
    <row r="116" spans="3:22" ht="15.5" x14ac:dyDescent="0.35">
      <c r="C116" t="s">
        <v>153</v>
      </c>
      <c r="G116" s="5">
        <v>53799482365</v>
      </c>
      <c r="J116" s="5">
        <v>69727565338</v>
      </c>
      <c r="L116" s="5">
        <v>3982282014</v>
      </c>
      <c r="M116" s="5">
        <v>7072522355</v>
      </c>
      <c r="N116" s="5">
        <v>18282617091</v>
      </c>
      <c r="O116" s="5">
        <v>29194251603</v>
      </c>
      <c r="T116" s="5">
        <v>4701649155</v>
      </c>
      <c r="U116" s="5">
        <v>11433708783</v>
      </c>
    </row>
    <row r="117" spans="3:22" ht="15.5" x14ac:dyDescent="0.35">
      <c r="C117" t="s">
        <v>193</v>
      </c>
      <c r="D117" s="5">
        <v>14872843860</v>
      </c>
      <c r="E117" s="5">
        <v>14736356265</v>
      </c>
      <c r="F117" s="5">
        <v>15850847956</v>
      </c>
      <c r="G117" s="5">
        <v>15598215927</v>
      </c>
      <c r="I117" s="5">
        <v>15850847956</v>
      </c>
    </row>
    <row r="118" spans="3:22" ht="15.5" x14ac:dyDescent="0.35">
      <c r="C118" t="s">
        <v>150</v>
      </c>
      <c r="L118" s="5">
        <v>1881107385</v>
      </c>
      <c r="R118" s="5">
        <v>550173444</v>
      </c>
      <c r="S118" s="5">
        <v>1001570840</v>
      </c>
      <c r="T118" s="5">
        <v>1041117253</v>
      </c>
    </row>
    <row r="119" spans="3:22" ht="15.5" x14ac:dyDescent="0.35">
      <c r="C119" t="s">
        <v>154</v>
      </c>
      <c r="D119" s="5">
        <v>1100064868819</v>
      </c>
      <c r="E119" s="5">
        <v>1124592149473</v>
      </c>
      <c r="F119" s="5">
        <v>990311805079</v>
      </c>
      <c r="G119" s="5">
        <v>1294724897664</v>
      </c>
      <c r="I119" s="5">
        <v>990311805079</v>
      </c>
      <c r="J119" s="5">
        <v>1110516776947</v>
      </c>
      <c r="K119" s="5">
        <v>728434659389</v>
      </c>
      <c r="L119" s="5">
        <v>667866337031</v>
      </c>
      <c r="M119" s="5">
        <v>572784572607</v>
      </c>
      <c r="N119" s="5">
        <v>428590166019</v>
      </c>
      <c r="O119" s="5">
        <v>266351031079</v>
      </c>
      <c r="P119" s="5">
        <v>250337111893</v>
      </c>
      <c r="Q119" s="5">
        <v>247620731930</v>
      </c>
      <c r="R119" s="5">
        <v>362540740471</v>
      </c>
      <c r="S119" s="5">
        <v>398991064485</v>
      </c>
      <c r="T119" s="5">
        <v>478482577195</v>
      </c>
      <c r="U119" s="5">
        <v>447651956356</v>
      </c>
      <c r="V119" s="5">
        <v>36000</v>
      </c>
    </row>
    <row r="120" spans="3:22" ht="15.5" x14ac:dyDescent="0.35">
      <c r="C120" t="s">
        <v>155</v>
      </c>
    </row>
    <row r="121" spans="3:22" ht="15.5" x14ac:dyDescent="0.35">
      <c r="C121" t="s">
        <v>156</v>
      </c>
      <c r="D121" s="5">
        <v>209987376000</v>
      </c>
      <c r="E121" s="5">
        <v>209987376000</v>
      </c>
      <c r="F121" s="5">
        <v>209987376000</v>
      </c>
      <c r="G121" s="5">
        <v>209987376000</v>
      </c>
      <c r="I121" s="5">
        <v>209987376000</v>
      </c>
      <c r="J121" s="5">
        <v>209987376000</v>
      </c>
      <c r="K121" s="5">
        <v>209987376000</v>
      </c>
      <c r="L121" s="5">
        <v>209987376000</v>
      </c>
      <c r="M121" s="5">
        <v>209987376000</v>
      </c>
      <c r="N121" s="5">
        <v>209987376000</v>
      </c>
      <c r="O121" s="5">
        <v>209987376000</v>
      </c>
      <c r="P121" s="5">
        <v>209987376000</v>
      </c>
      <c r="Q121" s="5">
        <v>209987376000</v>
      </c>
      <c r="R121" s="5">
        <v>209987376000</v>
      </c>
      <c r="S121" s="5">
        <v>209987376000</v>
      </c>
      <c r="T121" s="5">
        <v>209987376000</v>
      </c>
      <c r="U121" s="5">
        <v>209987376000</v>
      </c>
    </row>
    <row r="122" spans="3:22" ht="15.5" x14ac:dyDescent="0.35">
      <c r="C122" t="s">
        <v>157</v>
      </c>
      <c r="D122" s="5">
        <v>324364369915</v>
      </c>
      <c r="E122" s="5">
        <v>324364369915</v>
      </c>
      <c r="F122" s="5">
        <v>324364369915</v>
      </c>
      <c r="G122" s="5">
        <v>314304157875</v>
      </c>
      <c r="I122" s="5">
        <v>324364369915</v>
      </c>
      <c r="J122" s="5">
        <v>314304157875</v>
      </c>
      <c r="K122" s="5">
        <v>314304157875</v>
      </c>
      <c r="L122" s="5">
        <v>303627463232</v>
      </c>
      <c r="M122" s="5">
        <v>303627463232</v>
      </c>
      <c r="N122" s="5">
        <v>303627463232</v>
      </c>
      <c r="O122" s="5">
        <v>303627463232</v>
      </c>
      <c r="P122" s="5">
        <v>303627463232</v>
      </c>
      <c r="Q122" s="5">
        <v>303627463232</v>
      </c>
      <c r="R122" s="5">
        <v>303627463232</v>
      </c>
      <c r="S122" s="5">
        <v>303627463232</v>
      </c>
      <c r="T122" s="5">
        <v>303627463232</v>
      </c>
      <c r="U122" s="5">
        <v>303627463232</v>
      </c>
    </row>
    <row r="123" spans="3:22" ht="15.5" x14ac:dyDescent="0.35">
      <c r="C123" t="s">
        <v>158</v>
      </c>
      <c r="D123" s="5">
        <v>1767746495583</v>
      </c>
      <c r="E123" s="5">
        <v>1832262294495</v>
      </c>
      <c r="F123" s="5">
        <v>1686054207182</v>
      </c>
      <c r="G123" s="5">
        <v>1549392561333</v>
      </c>
      <c r="I123" s="5">
        <v>1686054207182</v>
      </c>
      <c r="J123" s="5">
        <v>1405458685876</v>
      </c>
      <c r="K123" s="5">
        <v>1335583803587</v>
      </c>
      <c r="L123" s="5">
        <v>1001955379124</v>
      </c>
      <c r="M123" s="5">
        <v>803113479892</v>
      </c>
      <c r="N123" s="5">
        <v>670727846646</v>
      </c>
      <c r="O123" s="5">
        <v>518240841014</v>
      </c>
      <c r="P123" s="5">
        <v>490087506833</v>
      </c>
      <c r="Q123" s="5">
        <v>462694384803</v>
      </c>
      <c r="R123" s="5">
        <v>476639018175</v>
      </c>
      <c r="S123" s="5">
        <v>428744012533</v>
      </c>
      <c r="T123" s="5">
        <v>339224400540</v>
      </c>
      <c r="U123" s="5">
        <v>266757137487</v>
      </c>
    </row>
    <row r="124" spans="3:22" ht="15.5" x14ac:dyDescent="0.35">
      <c r="C124" t="s">
        <v>159</v>
      </c>
      <c r="D124" s="5">
        <v>16000000000</v>
      </c>
      <c r="E124" s="5">
        <v>15000000000</v>
      </c>
      <c r="F124" s="5">
        <v>15000000000</v>
      </c>
      <c r="G124" s="5">
        <v>15000000000</v>
      </c>
      <c r="I124" s="5">
        <v>15000000000</v>
      </c>
      <c r="J124" s="5">
        <v>14000000000</v>
      </c>
      <c r="K124" s="5">
        <v>13000000000</v>
      </c>
      <c r="L124" s="5">
        <v>12000000000</v>
      </c>
      <c r="M124" s="5">
        <v>11000000000</v>
      </c>
      <c r="N124" s="5">
        <v>10000000000</v>
      </c>
      <c r="O124" s="5">
        <v>9000000000</v>
      </c>
      <c r="P124" s="5">
        <v>8000000000</v>
      </c>
      <c r="Q124" s="5">
        <v>7000000000</v>
      </c>
      <c r="R124" s="5">
        <v>6000000000</v>
      </c>
      <c r="S124" s="5">
        <v>5000000000</v>
      </c>
      <c r="T124" s="5">
        <v>4000000000</v>
      </c>
      <c r="U124" s="5">
        <v>2000000000</v>
      </c>
    </row>
    <row r="125" spans="3:22" ht="15.5" x14ac:dyDescent="0.35">
      <c r="C125" t="s">
        <v>160</v>
      </c>
      <c r="D125" s="5">
        <v>1751746495583</v>
      </c>
      <c r="E125" s="5">
        <v>1817262294495</v>
      </c>
      <c r="F125" s="5">
        <v>1671054207182</v>
      </c>
      <c r="G125" s="5">
        <v>1534392561333</v>
      </c>
      <c r="I125" s="5">
        <v>1671054207182</v>
      </c>
      <c r="J125" s="5">
        <v>1391458685876</v>
      </c>
      <c r="K125" s="5">
        <v>1322583803587</v>
      </c>
      <c r="L125" s="5">
        <v>989955379124</v>
      </c>
      <c r="M125" s="5">
        <v>792113479892</v>
      </c>
      <c r="N125" s="5">
        <v>660727846646</v>
      </c>
      <c r="O125" s="5">
        <v>509240841014</v>
      </c>
      <c r="P125" s="5">
        <v>482087506833</v>
      </c>
      <c r="Q125" s="5">
        <v>455694384803</v>
      </c>
      <c r="R125" s="5">
        <v>470639018175</v>
      </c>
      <c r="S125" s="5">
        <v>423744012533</v>
      </c>
      <c r="T125" s="5">
        <v>335224400540</v>
      </c>
      <c r="U125" s="5">
        <v>264757137487</v>
      </c>
    </row>
    <row r="126" spans="3:22" ht="15.5" x14ac:dyDescent="0.35">
      <c r="C126" t="s">
        <v>161</v>
      </c>
      <c r="D126" s="5">
        <v>1767746495583</v>
      </c>
      <c r="E126" s="5">
        <v>1832262294495</v>
      </c>
      <c r="F126" s="5">
        <v>1686054207182</v>
      </c>
      <c r="G126" s="5">
        <v>1549392561333</v>
      </c>
      <c r="I126" s="5">
        <v>1686054207182</v>
      </c>
      <c r="J126" s="5">
        <v>1405458685876</v>
      </c>
      <c r="K126" s="5">
        <v>1335583803587</v>
      </c>
      <c r="L126" s="5">
        <v>1001955379124</v>
      </c>
      <c r="M126" s="5">
        <v>803113479892</v>
      </c>
      <c r="N126" s="5">
        <v>670727846646</v>
      </c>
      <c r="O126" s="5">
        <v>518240841014</v>
      </c>
      <c r="P126" s="5">
        <v>490087506833</v>
      </c>
      <c r="Q126" s="5">
        <v>462694384803</v>
      </c>
      <c r="R126" s="5">
        <v>476639018175</v>
      </c>
      <c r="S126" s="5">
        <v>428744012533</v>
      </c>
      <c r="T126" s="5">
        <v>339224400540</v>
      </c>
      <c r="U126" s="5">
        <v>266757137487</v>
      </c>
    </row>
    <row r="127" spans="3:22" ht="15.5" x14ac:dyDescent="0.35">
      <c r="C127" t="s">
        <v>162</v>
      </c>
      <c r="D127" s="5">
        <v>2206518963</v>
      </c>
      <c r="E127" s="5">
        <v>2191818233</v>
      </c>
      <c r="F127" s="5">
        <v>2067472592</v>
      </c>
      <c r="G127" s="5">
        <v>1977400254</v>
      </c>
      <c r="I127" s="5">
        <v>2067472592</v>
      </c>
      <c r="J127" s="5">
        <v>1883075310</v>
      </c>
      <c r="K127" s="5">
        <v>2073536353</v>
      </c>
      <c r="L127" s="5">
        <v>1877919515</v>
      </c>
      <c r="M127" s="5">
        <v>1656839471</v>
      </c>
      <c r="N127" s="5">
        <v>1509155631</v>
      </c>
      <c r="O127" s="5">
        <v>1314897231</v>
      </c>
      <c r="P127" s="5">
        <v>1259528070</v>
      </c>
      <c r="Q127" s="5">
        <v>1236795346</v>
      </c>
      <c r="R127" s="5">
        <v>1259435837</v>
      </c>
      <c r="S127" s="5">
        <v>1206904390</v>
      </c>
      <c r="T127" s="5">
        <v>1087062973</v>
      </c>
      <c r="U127" s="5">
        <v>930628359</v>
      </c>
    </row>
    <row r="128" spans="3:22" ht="15.5" x14ac:dyDescent="0.35">
      <c r="C128" t="s">
        <v>10</v>
      </c>
      <c r="D128" s="5">
        <v>2295689090403</v>
      </c>
      <c r="E128" s="5">
        <v>2360595798502</v>
      </c>
      <c r="F128" s="5">
        <v>2214872635401</v>
      </c>
      <c r="G128" s="5">
        <v>2060960528384</v>
      </c>
      <c r="I128" s="5">
        <v>2214872635401</v>
      </c>
      <c r="J128" s="5">
        <v>1916378498721</v>
      </c>
      <c r="K128" s="5">
        <v>1847322308256</v>
      </c>
      <c r="L128" s="5">
        <v>1500927506265</v>
      </c>
      <c r="M128" s="5">
        <v>1318385158595</v>
      </c>
      <c r="N128" s="5">
        <v>1185851841509</v>
      </c>
      <c r="O128" s="5">
        <v>1033170577477</v>
      </c>
      <c r="P128" s="5">
        <v>1005236802665</v>
      </c>
      <c r="Q128" s="5">
        <v>978091361111</v>
      </c>
      <c r="R128" s="5">
        <v>991093391804</v>
      </c>
      <c r="S128" s="5">
        <v>943708980906</v>
      </c>
      <c r="T128" s="5">
        <v>854425098590</v>
      </c>
      <c r="U128" s="5">
        <v>781359304525</v>
      </c>
    </row>
    <row r="129" spans="2:23" ht="15.5" x14ac:dyDescent="0.35">
      <c r="C129" t="s">
        <v>163</v>
      </c>
      <c r="D129" s="5">
        <v>3395753959222</v>
      </c>
      <c r="E129" s="5">
        <v>3485187947975</v>
      </c>
      <c r="F129" s="5">
        <v>3205184440480</v>
      </c>
      <c r="G129" s="5">
        <v>3355685426048</v>
      </c>
      <c r="I129" s="5">
        <v>3205184440480</v>
      </c>
      <c r="J129" s="5">
        <v>3026895275668</v>
      </c>
      <c r="K129" s="5">
        <v>2575756967645</v>
      </c>
      <c r="L129" s="5">
        <v>2168793843296</v>
      </c>
      <c r="M129" s="5">
        <v>1891169731202</v>
      </c>
      <c r="N129" s="5">
        <v>1614442007528</v>
      </c>
      <c r="O129" s="5">
        <v>1299521608556</v>
      </c>
      <c r="P129" s="5">
        <v>1255573914558</v>
      </c>
      <c r="Q129" s="5">
        <v>1225712093041</v>
      </c>
      <c r="R129" s="5">
        <v>1353634132275</v>
      </c>
      <c r="S129" s="5">
        <v>1342700045391</v>
      </c>
      <c r="T129" s="5">
        <v>1332907675785</v>
      </c>
      <c r="U129" s="5">
        <v>1229011260881</v>
      </c>
      <c r="V129" s="5">
        <v>36000</v>
      </c>
    </row>
    <row r="130" spans="2:23" ht="15.5" x14ac:dyDescent="0.35">
      <c r="C130" t="s">
        <v>164</v>
      </c>
      <c r="D130" s="5">
        <v>2099873760</v>
      </c>
      <c r="E130" s="5">
        <v>2099873760</v>
      </c>
      <c r="F130" s="5">
        <v>2099873760</v>
      </c>
      <c r="G130" s="5">
        <v>2099873760</v>
      </c>
      <c r="I130" s="5">
        <v>2099873760</v>
      </c>
      <c r="J130" s="5">
        <v>2099873760</v>
      </c>
      <c r="K130" s="5">
        <v>2099873760</v>
      </c>
      <c r="L130" s="5">
        <v>2099873760</v>
      </c>
      <c r="M130" s="5">
        <v>2099873760</v>
      </c>
      <c r="N130" s="5">
        <v>2099873760</v>
      </c>
      <c r="O130" s="5">
        <v>2099873760</v>
      </c>
      <c r="P130" s="5">
        <v>2099873760</v>
      </c>
      <c r="Q130" s="5">
        <v>2099873760</v>
      </c>
      <c r="R130" s="5">
        <v>2099873760</v>
      </c>
      <c r="S130" s="5">
        <v>2099873760</v>
      </c>
      <c r="T130" s="5">
        <v>2099873760</v>
      </c>
      <c r="U130" s="5">
        <v>2099873760</v>
      </c>
      <c r="V130" s="5">
        <v>2099873760</v>
      </c>
      <c r="W130" s="5">
        <v>146991176</v>
      </c>
    </row>
    <row r="132" spans="2:23" ht="15.5" x14ac:dyDescent="0.35">
      <c r="B132" t="s">
        <v>165</v>
      </c>
      <c r="C132" t="s">
        <v>166</v>
      </c>
      <c r="D132" s="5">
        <v>157919800169</v>
      </c>
      <c r="E132" s="5">
        <v>192394126049</v>
      </c>
      <c r="F132" s="5">
        <v>59263562085</v>
      </c>
      <c r="G132" s="5">
        <v>80749587711</v>
      </c>
      <c r="I132" s="5">
        <v>362498159049</v>
      </c>
      <c r="J132" s="5">
        <v>156885162702</v>
      </c>
      <c r="K132" s="5">
        <v>-199191542964</v>
      </c>
      <c r="L132" s="5">
        <v>300474180409</v>
      </c>
      <c r="M132" s="5">
        <v>181246163814</v>
      </c>
      <c r="N132" s="5">
        <v>215554537768</v>
      </c>
      <c r="O132" s="5">
        <v>199249244086</v>
      </c>
      <c r="P132" s="5">
        <v>140978069476</v>
      </c>
      <c r="Q132" s="5">
        <v>194599188956</v>
      </c>
      <c r="R132" s="5">
        <v>136703864740</v>
      </c>
      <c r="S132" s="5">
        <v>62869126110</v>
      </c>
      <c r="T132" s="5">
        <v>44609246858</v>
      </c>
      <c r="U132" s="5">
        <v>-34859222355</v>
      </c>
      <c r="V132" s="5">
        <v>13275272462</v>
      </c>
      <c r="W132" s="5">
        <v>-65838550841</v>
      </c>
    </row>
    <row r="133" spans="2:23" ht="15.5" x14ac:dyDescent="0.35">
      <c r="C133" t="s">
        <v>167</v>
      </c>
      <c r="D133" s="5">
        <v>1598936900909</v>
      </c>
      <c r="E133" s="5">
        <v>1622241869396</v>
      </c>
      <c r="F133" s="5">
        <v>1745619259103</v>
      </c>
      <c r="G133" s="5">
        <v>1715700294032</v>
      </c>
      <c r="I133" s="5">
        <v>6302681691366</v>
      </c>
      <c r="J133" s="5">
        <v>4763550610427</v>
      </c>
      <c r="K133" s="5">
        <v>4866377544691</v>
      </c>
      <c r="L133" s="5">
        <v>3680230386508</v>
      </c>
      <c r="M133" s="5">
        <v>2731875667288</v>
      </c>
      <c r="N133" s="5">
        <v>1964414659746</v>
      </c>
      <c r="O133" s="5">
        <v>1391647613373</v>
      </c>
      <c r="P133" s="5">
        <v>1400921236816</v>
      </c>
      <c r="Q133" s="5">
        <v>1482875285877</v>
      </c>
      <c r="R133" s="5">
        <v>1684576737283</v>
      </c>
      <c r="S133" s="5">
        <v>1849402471389</v>
      </c>
      <c r="T133" s="5">
        <v>1645372139865</v>
      </c>
      <c r="U133" s="5">
        <v>1550825555245</v>
      </c>
      <c r="V133" s="5">
        <v>1121085778075</v>
      </c>
      <c r="W133" s="5">
        <v>919966771204</v>
      </c>
    </row>
    <row r="134" spans="2:23" ht="15.5" x14ac:dyDescent="0.35">
      <c r="C134" t="s">
        <v>1193</v>
      </c>
      <c r="L134" s="5">
        <v>9482969000</v>
      </c>
    </row>
    <row r="135" spans="2:23" ht="15.5" x14ac:dyDescent="0.35">
      <c r="C135" t="s">
        <v>377</v>
      </c>
      <c r="U135" s="5">
        <v>11051393051</v>
      </c>
    </row>
    <row r="136" spans="2:23" ht="15.5" x14ac:dyDescent="0.35">
      <c r="C136" t="s">
        <v>1194</v>
      </c>
      <c r="M136" s="5">
        <v>1627111650</v>
      </c>
      <c r="N136" s="5">
        <v>6620738568</v>
      </c>
      <c r="O136" s="5">
        <v>20657923489</v>
      </c>
    </row>
    <row r="137" spans="2:23" ht="15.5" x14ac:dyDescent="0.35">
      <c r="C137" t="s">
        <v>519</v>
      </c>
      <c r="D137" s="5">
        <v>-1394742605927</v>
      </c>
      <c r="E137" s="5">
        <v>-1400109706441</v>
      </c>
      <c r="F137" s="5">
        <v>-1651863228195</v>
      </c>
      <c r="G137" s="5">
        <v>-1611864760354</v>
      </c>
      <c r="I137" s="5">
        <v>-5800014769821</v>
      </c>
      <c r="J137" s="5">
        <v>-4451866501954</v>
      </c>
      <c r="K137" s="5">
        <v>-4946462304381</v>
      </c>
      <c r="L137" s="5">
        <v>-3348018054653</v>
      </c>
      <c r="M137" s="5">
        <v>-2491511226776</v>
      </c>
      <c r="N137" s="5">
        <v>-1737189410921</v>
      </c>
      <c r="O137" s="5">
        <v>-1192249166274</v>
      </c>
      <c r="P137" s="5">
        <v>-1251648152760</v>
      </c>
      <c r="Q137" s="5">
        <v>-1252250119383</v>
      </c>
      <c r="R137" s="5">
        <v>-1489809232376</v>
      </c>
      <c r="S137" s="5">
        <v>-1726711346437</v>
      </c>
      <c r="T137" s="5">
        <v>-1518096641866</v>
      </c>
      <c r="U137" s="5">
        <v>-1548262851463</v>
      </c>
      <c r="V137" s="5">
        <v>-1057030059590</v>
      </c>
      <c r="W137" s="5">
        <v>-951699324943</v>
      </c>
    </row>
    <row r="138" spans="2:23" ht="15.5" x14ac:dyDescent="0.35">
      <c r="C138" t="s">
        <v>521</v>
      </c>
    </row>
    <row r="139" spans="2:23" ht="15.5" x14ac:dyDescent="0.35">
      <c r="C139" t="s">
        <v>171</v>
      </c>
      <c r="D139" s="5">
        <v>-44170730012</v>
      </c>
      <c r="E139" s="5">
        <v>-26000571137</v>
      </c>
      <c r="F139" s="5">
        <v>-29071879207</v>
      </c>
      <c r="G139" s="5">
        <v>-18144968916</v>
      </c>
      <c r="I139" s="5">
        <v>-116684420540</v>
      </c>
      <c r="J139" s="5">
        <v>-145445194289</v>
      </c>
      <c r="K139" s="5">
        <v>-118240423027</v>
      </c>
      <c r="L139" s="5">
        <v>-40103992594</v>
      </c>
      <c r="M139" s="5">
        <v>-59915239649</v>
      </c>
      <c r="N139" s="5">
        <v>-14115264412</v>
      </c>
      <c r="O139" s="5">
        <v>-14976706662</v>
      </c>
      <c r="P139" s="5">
        <v>-6866475838</v>
      </c>
      <c r="Q139" s="5">
        <v>-29473484420</v>
      </c>
      <c r="R139" s="5">
        <v>-45325281371</v>
      </c>
      <c r="S139" s="5">
        <v>-41390838940</v>
      </c>
      <c r="T139" s="5">
        <v>-62393629789</v>
      </c>
      <c r="U139" s="5">
        <v>-34131222819</v>
      </c>
      <c r="V139" s="5">
        <v>-25882497124</v>
      </c>
      <c r="W139" s="5">
        <v>-15580980615</v>
      </c>
    </row>
    <row r="140" spans="2:23" ht="15.5" x14ac:dyDescent="0.35">
      <c r="C140" t="s">
        <v>1195</v>
      </c>
    </row>
    <row r="141" spans="2:23" ht="15.5" x14ac:dyDescent="0.35">
      <c r="C141" t="s">
        <v>1196</v>
      </c>
    </row>
    <row r="142" spans="2:23" ht="15.5" x14ac:dyDescent="0.35">
      <c r="C142" t="s">
        <v>170</v>
      </c>
      <c r="D142" s="5">
        <v>-2103764801</v>
      </c>
      <c r="E142" s="5">
        <v>-3737465769</v>
      </c>
      <c r="F142" s="5">
        <v>-5420589616</v>
      </c>
      <c r="G142" s="5">
        <v>-4940977051</v>
      </c>
      <c r="I142" s="5">
        <v>-23484341956</v>
      </c>
      <c r="J142" s="5">
        <v>-9353751482</v>
      </c>
      <c r="K142" s="5">
        <v>-866360247</v>
      </c>
      <c r="L142" s="5">
        <v>-1117127852</v>
      </c>
      <c r="M142" s="5">
        <v>-830148699</v>
      </c>
      <c r="N142" s="5">
        <v>-4176185213</v>
      </c>
      <c r="O142" s="5">
        <v>-5830419840</v>
      </c>
      <c r="P142" s="5">
        <v>-1428538742</v>
      </c>
      <c r="Q142" s="5">
        <v>-6552493118</v>
      </c>
      <c r="R142" s="5">
        <v>-12738358796</v>
      </c>
      <c r="S142" s="5">
        <v>-18431159902</v>
      </c>
      <c r="T142" s="5">
        <v>-20272621352</v>
      </c>
      <c r="U142" s="5">
        <v>-14342096369</v>
      </c>
      <c r="V142" s="5">
        <v>-24897948899</v>
      </c>
      <c r="W142" s="5">
        <v>-18525016487</v>
      </c>
    </row>
    <row r="143" spans="2:23" ht="15.5" x14ac:dyDescent="0.35">
      <c r="C143" t="s">
        <v>587</v>
      </c>
    </row>
    <row r="144" spans="2:23" ht="15.5" x14ac:dyDescent="0.35">
      <c r="C144" t="s">
        <v>172</v>
      </c>
      <c r="D144" s="5">
        <v>-237559503279</v>
      </c>
      <c r="E144" s="5">
        <v>-131158563120</v>
      </c>
      <c r="F144" s="5">
        <v>15964175869</v>
      </c>
      <c r="G144" s="5">
        <v>29698481489</v>
      </c>
      <c r="I144" s="5">
        <v>-231038228066</v>
      </c>
      <c r="J144" s="5">
        <v>167196206873</v>
      </c>
      <c r="K144" s="5">
        <v>-109951662865</v>
      </c>
      <c r="L144" s="5">
        <v>-65899544788</v>
      </c>
      <c r="M144" s="5">
        <v>-62061950900</v>
      </c>
      <c r="N144" s="5">
        <v>-53758922990</v>
      </c>
      <c r="O144" s="5">
        <v>32726776826</v>
      </c>
      <c r="P144" s="5">
        <v>-54080003406</v>
      </c>
      <c r="Q144" s="5">
        <v>-169936348489</v>
      </c>
      <c r="R144" s="5">
        <v>-124249723754</v>
      </c>
      <c r="S144" s="5">
        <v>21574646612</v>
      </c>
      <c r="T144" s="5">
        <v>12387256436</v>
      </c>
      <c r="U144" s="5">
        <v>-129080042406</v>
      </c>
      <c r="V144" s="5">
        <v>286024390885</v>
      </c>
      <c r="W144" s="5">
        <v>117155047684</v>
      </c>
    </row>
    <row r="145" spans="3:23" ht="15.5" x14ac:dyDescent="0.35">
      <c r="C145" t="s">
        <v>173</v>
      </c>
      <c r="D145" s="5">
        <v>-73519084355</v>
      </c>
      <c r="E145" s="5">
        <v>-44174754107</v>
      </c>
      <c r="F145" s="5">
        <v>-104232342397</v>
      </c>
      <c r="G145" s="5">
        <v>-32538600851</v>
      </c>
      <c r="I145" s="5">
        <v>-206865707852</v>
      </c>
      <c r="J145" s="5">
        <v>-192410103176</v>
      </c>
      <c r="K145" s="5">
        <v>-122475270158</v>
      </c>
      <c r="L145" s="5">
        <v>-44655601133</v>
      </c>
      <c r="M145" s="5">
        <v>-26582666653</v>
      </c>
      <c r="N145" s="5">
        <v>2740360316</v>
      </c>
      <c r="O145" s="5">
        <v>-54014301618</v>
      </c>
      <c r="P145" s="5">
        <v>-53906637923</v>
      </c>
      <c r="Q145" s="5">
        <v>-28990845078</v>
      </c>
      <c r="R145" s="5">
        <v>-45936306003</v>
      </c>
      <c r="S145" s="5">
        <v>-64963191776</v>
      </c>
      <c r="T145" s="5">
        <v>-119511904932</v>
      </c>
      <c r="U145" s="5">
        <v>-99375185613</v>
      </c>
      <c r="V145" s="5">
        <v>1921979307</v>
      </c>
      <c r="W145" s="5">
        <v>36439943057</v>
      </c>
    </row>
    <row r="146" spans="3:23" ht="15.5" x14ac:dyDescent="0.35">
      <c r="C146" t="s">
        <v>1197</v>
      </c>
      <c r="D146" s="5">
        <v>2000486158</v>
      </c>
      <c r="E146" s="5">
        <v>2391915749</v>
      </c>
      <c r="F146" s="5">
        <v>3733087960</v>
      </c>
      <c r="G146" s="5">
        <v>2345441303</v>
      </c>
      <c r="I146" s="5">
        <v>11756058479</v>
      </c>
      <c r="J146" s="5">
        <v>8963626450</v>
      </c>
      <c r="K146" s="5">
        <v>20154360582</v>
      </c>
      <c r="L146" s="5">
        <v>12512687203</v>
      </c>
      <c r="M146" s="5">
        <v>13344213025</v>
      </c>
      <c r="N146" s="5">
        <v>15693458638</v>
      </c>
      <c r="O146" s="5">
        <v>10464212338</v>
      </c>
      <c r="P146" s="5">
        <v>3861274891</v>
      </c>
      <c r="Q146" s="5">
        <v>2122008551</v>
      </c>
      <c r="R146" s="5">
        <v>2038144388</v>
      </c>
      <c r="S146" s="5">
        <v>2461424478</v>
      </c>
      <c r="T146" s="5">
        <v>4401673202</v>
      </c>
    </row>
    <row r="147" spans="3:23" ht="15.5" x14ac:dyDescent="0.35">
      <c r="C147" t="s">
        <v>1198</v>
      </c>
      <c r="F147" s="5">
        <v>4883279100</v>
      </c>
      <c r="I147" s="5">
        <v>4883279100</v>
      </c>
    </row>
    <row r="148" spans="3:23" ht="15.5" x14ac:dyDescent="0.35">
      <c r="C148" t="s">
        <v>1199</v>
      </c>
    </row>
    <row r="149" spans="3:23" ht="15.5" x14ac:dyDescent="0.35">
      <c r="C149" t="s">
        <v>1200</v>
      </c>
      <c r="L149" s="5">
        <v>1102015563</v>
      </c>
      <c r="N149" s="5">
        <v>3797130848</v>
      </c>
    </row>
    <row r="150" spans="3:23" ht="15.5" x14ac:dyDescent="0.35">
      <c r="C150" t="s">
        <v>335</v>
      </c>
      <c r="D150" s="5">
        <v>136447071</v>
      </c>
      <c r="E150" s="5">
        <v>2757922254</v>
      </c>
      <c r="F150" s="5">
        <v>343394539</v>
      </c>
      <c r="G150" s="5">
        <v>639940450</v>
      </c>
      <c r="I150" s="5">
        <v>1989907189</v>
      </c>
      <c r="J150" s="5">
        <v>3662004382</v>
      </c>
      <c r="K150" s="5">
        <v>7619435891</v>
      </c>
      <c r="L150" s="5">
        <v>5305018927</v>
      </c>
      <c r="M150" s="5">
        <v>5189021229</v>
      </c>
      <c r="N150" s="5">
        <v>3220046671</v>
      </c>
      <c r="O150" s="5">
        <v>1891616298</v>
      </c>
      <c r="P150" s="5">
        <v>3197960009</v>
      </c>
      <c r="Q150" s="5">
        <v>2688883369</v>
      </c>
      <c r="R150" s="5">
        <v>6421289818</v>
      </c>
      <c r="S150" s="5">
        <v>2301974482</v>
      </c>
      <c r="T150" s="5">
        <v>3095905461</v>
      </c>
      <c r="U150" s="5">
        <v>2005073431</v>
      </c>
      <c r="V150" s="5">
        <v>37816469658</v>
      </c>
      <c r="W150" s="5">
        <v>92440473110</v>
      </c>
    </row>
    <row r="151" spans="3:23" ht="15.5" x14ac:dyDescent="0.35">
      <c r="C151" t="s">
        <v>851</v>
      </c>
      <c r="V151" s="5">
        <v>7820000000</v>
      </c>
    </row>
    <row r="152" spans="3:23" ht="15.5" x14ac:dyDescent="0.35">
      <c r="C152" t="s">
        <v>1201</v>
      </c>
      <c r="V152" s="5">
        <v>1800000000</v>
      </c>
    </row>
    <row r="153" spans="3:23" ht="15.5" x14ac:dyDescent="0.35">
      <c r="C153" t="s">
        <v>176</v>
      </c>
      <c r="D153" s="5">
        <v>-21379282808</v>
      </c>
      <c r="E153" s="5">
        <v>-28684263378</v>
      </c>
      <c r="F153" s="5">
        <v>-58023169480</v>
      </c>
      <c r="G153" s="5">
        <v>-3780425449</v>
      </c>
      <c r="I153" s="5">
        <v>-114572950792</v>
      </c>
      <c r="J153" s="5">
        <v>-58703098944</v>
      </c>
      <c r="K153" s="5">
        <v>-79013973395</v>
      </c>
      <c r="L153" s="5">
        <v>-19592466726</v>
      </c>
    </row>
    <row r="154" spans="3:23" ht="15.5" x14ac:dyDescent="0.35">
      <c r="C154" t="s">
        <v>175</v>
      </c>
      <c r="D154" s="5">
        <v>-54062734776</v>
      </c>
      <c r="E154" s="5">
        <v>-18998009635</v>
      </c>
      <c r="F154" s="5">
        <v>-54781365180</v>
      </c>
      <c r="G154" s="5">
        <v>-31329357155</v>
      </c>
      <c r="I154" s="5">
        <v>-108565733902</v>
      </c>
      <c r="J154" s="5">
        <v>-144661925750</v>
      </c>
      <c r="K154" s="5">
        <v>-50262368040</v>
      </c>
      <c r="L154" s="5">
        <v>-36146839306</v>
      </c>
      <c r="M154" s="5">
        <v>-44232188975</v>
      </c>
      <c r="N154" s="5">
        <v>-19146903909</v>
      </c>
      <c r="O154" s="5">
        <v>-64851596254</v>
      </c>
      <c r="P154" s="5">
        <v>-55660050891</v>
      </c>
      <c r="Q154" s="5">
        <v>-35234404473</v>
      </c>
      <c r="R154" s="5">
        <v>-52765781727</v>
      </c>
      <c r="S154" s="5">
        <v>-66026044962</v>
      </c>
      <c r="T154" s="5">
        <v>-124239004670</v>
      </c>
      <c r="U154" s="5">
        <v>-86203784617</v>
      </c>
      <c r="V154" s="5">
        <v>-45348470351</v>
      </c>
      <c r="W154" s="5">
        <v>-54200530053</v>
      </c>
    </row>
    <row r="155" spans="3:23" ht="15.5" x14ac:dyDescent="0.35">
      <c r="C155" t="s">
        <v>629</v>
      </c>
      <c r="K155" s="5">
        <v>-19664705000</v>
      </c>
    </row>
    <row r="156" spans="3:23" ht="15.5" x14ac:dyDescent="0.35">
      <c r="C156" t="s">
        <v>535</v>
      </c>
    </row>
    <row r="157" spans="3:23" ht="15.5" x14ac:dyDescent="0.35">
      <c r="C157" t="s">
        <v>1202</v>
      </c>
      <c r="O157" s="5">
        <v>17115000000</v>
      </c>
      <c r="P157" s="5">
        <v>29238000000</v>
      </c>
      <c r="Q157" s="5">
        <v>29777000000</v>
      </c>
      <c r="R157" s="5">
        <v>32429000000</v>
      </c>
      <c r="S157" s="5">
        <v>38798000000</v>
      </c>
      <c r="T157" s="5">
        <v>49499470553</v>
      </c>
    </row>
    <row r="158" spans="3:23" ht="15.5" x14ac:dyDescent="0.35">
      <c r="C158" t="s">
        <v>1203</v>
      </c>
      <c r="O158" s="5">
        <v>-17977000000</v>
      </c>
      <c r="P158" s="5">
        <v>-33383000000</v>
      </c>
      <c r="Q158" s="5">
        <v>-25940000000</v>
      </c>
      <c r="R158" s="5">
        <v>-33198000000</v>
      </c>
      <c r="S158" s="5">
        <v>-39251000000</v>
      </c>
      <c r="T158" s="5">
        <v>-49900496125</v>
      </c>
      <c r="U158" s="5">
        <v>-15183974427</v>
      </c>
    </row>
    <row r="159" spans="3:23" ht="15.5" x14ac:dyDescent="0.35">
      <c r="C159" t="s">
        <v>1204</v>
      </c>
      <c r="D159" s="5">
        <v>-214000000</v>
      </c>
      <c r="E159" s="5">
        <v>-1642319097</v>
      </c>
      <c r="F159" s="5">
        <v>1953698590</v>
      </c>
      <c r="G159" s="5">
        <v>-409200000</v>
      </c>
      <c r="O159" s="5">
        <v>-636825000</v>
      </c>
      <c r="P159" s="5">
        <v>-1160821932</v>
      </c>
      <c r="Q159" s="5">
        <v>-2459419587</v>
      </c>
      <c r="R159" s="5">
        <v>-2004884128</v>
      </c>
      <c r="S159" s="5">
        <v>-1996484128</v>
      </c>
      <c r="T159" s="5">
        <v>-2369453353</v>
      </c>
    </row>
    <row r="160" spans="3:23" ht="15.5" x14ac:dyDescent="0.35">
      <c r="C160" t="s">
        <v>1205</v>
      </c>
      <c r="F160" s="5">
        <v>-198250000</v>
      </c>
      <c r="G160" s="5">
        <v>-5000000</v>
      </c>
      <c r="I160" s="5">
        <v>-213250000</v>
      </c>
      <c r="J160" s="5">
        <v>-14620000</v>
      </c>
      <c r="K160" s="5">
        <v>-83100000</v>
      </c>
      <c r="L160" s="5">
        <v>-9779000</v>
      </c>
      <c r="O160" s="5">
        <v>-19709000</v>
      </c>
      <c r="Q160" s="5">
        <v>55087062</v>
      </c>
      <c r="R160" s="5">
        <v>-107136000</v>
      </c>
      <c r="U160" s="5">
        <v>7500000</v>
      </c>
      <c r="V160" s="5">
        <v>-166020000</v>
      </c>
    </row>
    <row r="161" spans="3:23" ht="15.5" x14ac:dyDescent="0.35">
      <c r="C161" t="s">
        <v>1206</v>
      </c>
      <c r="F161" s="5">
        <v>-2143017926</v>
      </c>
      <c r="I161" s="5">
        <v>-2143017926</v>
      </c>
      <c r="J161" s="5">
        <v>-1656089314</v>
      </c>
      <c r="K161" s="5">
        <v>-1224920196</v>
      </c>
      <c r="L161" s="5">
        <v>-7826237794</v>
      </c>
      <c r="M161" s="5">
        <v>-883711932</v>
      </c>
      <c r="N161" s="5">
        <v>-823371932</v>
      </c>
    </row>
    <row r="162" spans="3:23" ht="15.5" x14ac:dyDescent="0.35">
      <c r="C162" t="s">
        <v>1207</v>
      </c>
    </row>
    <row r="163" spans="3:23" ht="15.5" x14ac:dyDescent="0.35">
      <c r="C163" t="s">
        <v>1208</v>
      </c>
      <c r="W163" s="5">
        <v>-1800000000</v>
      </c>
    </row>
    <row r="164" spans="3:23" ht="15.5" x14ac:dyDescent="0.35">
      <c r="C164" t="s">
        <v>1209</v>
      </c>
      <c r="R164" s="5">
        <v>1251061646</v>
      </c>
      <c r="S164" s="5">
        <v>-1251061646</v>
      </c>
    </row>
    <row r="165" spans="3:23" ht="15.5" x14ac:dyDescent="0.35">
      <c r="C165" t="s">
        <v>189</v>
      </c>
      <c r="D165" s="5">
        <v>-237559503279</v>
      </c>
      <c r="E165" s="5">
        <v>-131158563120</v>
      </c>
      <c r="F165" s="5">
        <v>15964175869</v>
      </c>
      <c r="G165" s="5">
        <v>29698481489</v>
      </c>
      <c r="I165" s="5">
        <v>-231038228066</v>
      </c>
      <c r="J165" s="5">
        <v>167196206873</v>
      </c>
      <c r="K165" s="5">
        <v>-109951662865</v>
      </c>
      <c r="L165" s="5">
        <v>-65899544788</v>
      </c>
      <c r="M165" s="5">
        <v>-62061950900</v>
      </c>
      <c r="N165" s="5">
        <v>-53758922990</v>
      </c>
      <c r="O165" s="5">
        <v>32726776826</v>
      </c>
      <c r="P165" s="5">
        <v>-54080003406</v>
      </c>
      <c r="Q165" s="5">
        <v>-169936348489</v>
      </c>
      <c r="R165" s="5">
        <v>-124249723754</v>
      </c>
      <c r="S165" s="5">
        <v>21574646612</v>
      </c>
      <c r="T165" s="5">
        <v>12387256436</v>
      </c>
      <c r="U165" s="5">
        <v>-129080042406</v>
      </c>
      <c r="V165" s="5">
        <v>286024390885</v>
      </c>
      <c r="W165" s="5">
        <v>117155047684</v>
      </c>
    </row>
    <row r="166" spans="3:23" ht="15.5" x14ac:dyDescent="0.35">
      <c r="C166" t="s">
        <v>1210</v>
      </c>
      <c r="D166" s="5">
        <v>-105190295</v>
      </c>
      <c r="I166" s="5">
        <v>-13708416</v>
      </c>
      <c r="J166" s="5">
        <v>-212637302</v>
      </c>
      <c r="K166" s="5">
        <v>-209459484</v>
      </c>
      <c r="L166" s="5">
        <v>-85683168</v>
      </c>
      <c r="M166" s="5">
        <v>-60422980</v>
      </c>
      <c r="N166" s="5">
        <v>-47082300</v>
      </c>
      <c r="O166" s="5">
        <v>-12366950</v>
      </c>
      <c r="Q166" s="5">
        <v>-45379444</v>
      </c>
      <c r="R166" s="5">
        <v>-69405680</v>
      </c>
      <c r="S166" s="5">
        <v>-39402284</v>
      </c>
      <c r="T166" s="5">
        <v>-53555046</v>
      </c>
      <c r="U166" s="5">
        <v>-10443380</v>
      </c>
      <c r="V166" s="5">
        <v>-96731540</v>
      </c>
      <c r="W166" s="5">
        <v>-116396716</v>
      </c>
    </row>
    <row r="167" spans="3:23" ht="15.5" x14ac:dyDescent="0.35">
      <c r="C167" t="s">
        <v>1186</v>
      </c>
      <c r="T167" s="5">
        <v>-1366472826</v>
      </c>
      <c r="U167" s="5">
        <v>-3468939891</v>
      </c>
      <c r="V167" s="5">
        <v>-5256605037</v>
      </c>
      <c r="W167" s="5">
        <v>-4028243232</v>
      </c>
    </row>
    <row r="168" spans="3:23" ht="15.5" x14ac:dyDescent="0.35">
      <c r="C168" t="s">
        <v>202</v>
      </c>
      <c r="U168" s="5">
        <v>-118287059599</v>
      </c>
      <c r="V168" s="5">
        <v>-3220191248</v>
      </c>
      <c r="W168" s="5">
        <v>216409887632</v>
      </c>
    </row>
    <row r="169" spans="3:23" ht="15.5" x14ac:dyDescent="0.35">
      <c r="C169" t="s">
        <v>1039</v>
      </c>
      <c r="M169" s="5">
        <v>8418439341</v>
      </c>
      <c r="N169" s="5">
        <v>104128697419</v>
      </c>
      <c r="O169" s="5">
        <v>225670425044</v>
      </c>
      <c r="P169" s="5">
        <v>66206678277</v>
      </c>
      <c r="Q169" s="5">
        <v>218894653600</v>
      </c>
      <c r="R169" s="5">
        <v>885237579365</v>
      </c>
      <c r="S169" s="5">
        <v>1301967251282</v>
      </c>
      <c r="T169" s="5">
        <v>475381200000</v>
      </c>
    </row>
    <row r="170" spans="3:23" ht="15.5" x14ac:dyDescent="0.35">
      <c r="C170" t="s">
        <v>1211</v>
      </c>
      <c r="J170" s="5">
        <v>96274370293</v>
      </c>
    </row>
    <row r="171" spans="3:23" ht="15.5" x14ac:dyDescent="0.35">
      <c r="C171" t="s">
        <v>1040</v>
      </c>
      <c r="T171" s="5">
        <v>-421945759628</v>
      </c>
    </row>
    <row r="172" spans="3:23" ht="15.5" x14ac:dyDescent="0.35">
      <c r="C172" t="s">
        <v>1212</v>
      </c>
      <c r="F172" s="5">
        <v>-75036926329</v>
      </c>
      <c r="G172" s="5">
        <v>-5309360991</v>
      </c>
      <c r="I172" s="5">
        <v>-90965009302</v>
      </c>
      <c r="J172" s="5">
        <v>-5309360991</v>
      </c>
      <c r="M172" s="5">
        <v>-11885390185</v>
      </c>
      <c r="N172" s="5">
        <v>-25166027846</v>
      </c>
      <c r="O172" s="5">
        <v>-2234414111</v>
      </c>
      <c r="R172" s="5">
        <v>-4701649157</v>
      </c>
      <c r="S172" s="5">
        <v>-6732059626</v>
      </c>
    </row>
    <row r="173" spans="3:23" ht="15.5" x14ac:dyDescent="0.35">
      <c r="C173" t="s">
        <v>925</v>
      </c>
      <c r="D173" s="5">
        <v>-18000000000</v>
      </c>
      <c r="E173" s="5">
        <v>-126000000000</v>
      </c>
      <c r="F173" s="5">
        <v>-2036926329</v>
      </c>
      <c r="G173" s="5">
        <v>32690639009</v>
      </c>
      <c r="I173" s="5">
        <v>-105465009302</v>
      </c>
      <c r="J173" s="5">
        <v>391911219089</v>
      </c>
      <c r="K173" s="5">
        <v>32553790213</v>
      </c>
      <c r="M173" s="5">
        <v>-14820211840</v>
      </c>
      <c r="N173" s="5">
        <v>-42483266530</v>
      </c>
      <c r="O173" s="5">
        <v>37988828176</v>
      </c>
      <c r="P173" s="5">
        <v>-54080003406</v>
      </c>
      <c r="Q173" s="5">
        <v>-137342925765</v>
      </c>
      <c r="R173" s="5">
        <v>-71683474074</v>
      </c>
      <c r="S173" s="5">
        <v>49962344656</v>
      </c>
      <c r="T173" s="5">
        <v>53435440372</v>
      </c>
      <c r="U173" s="5">
        <v>-118287059599</v>
      </c>
      <c r="V173" s="5">
        <v>-3220191248</v>
      </c>
      <c r="W173" s="5">
        <v>216409887632</v>
      </c>
    </row>
    <row r="174" spans="3:23" ht="15.5" x14ac:dyDescent="0.35">
      <c r="C174" t="s">
        <v>640</v>
      </c>
      <c r="T174" s="5">
        <v>59458000</v>
      </c>
      <c r="U174" s="5">
        <v>245946000</v>
      </c>
      <c r="V174" s="5">
        <v>366623663232</v>
      </c>
    </row>
    <row r="175" spans="3:23" ht="15.5" x14ac:dyDescent="0.35">
      <c r="C175" t="s">
        <v>1213</v>
      </c>
      <c r="D175" s="5">
        <v>-1581560440</v>
      </c>
      <c r="E175" s="5">
        <v>-5158563120</v>
      </c>
      <c r="F175" s="5">
        <v>1350135299</v>
      </c>
      <c r="G175" s="5">
        <v>-2992157520</v>
      </c>
      <c r="I175" s="5">
        <v>-7700363519</v>
      </c>
      <c r="J175" s="5">
        <v>-2187048058</v>
      </c>
      <c r="K175" s="5">
        <v>-4175691150</v>
      </c>
      <c r="L175" s="5">
        <v>-3935956798</v>
      </c>
      <c r="M175" s="5">
        <v>-4133904000</v>
      </c>
      <c r="N175" s="5">
        <v>-3879016000</v>
      </c>
    </row>
    <row r="176" spans="3:23" ht="15.5" x14ac:dyDescent="0.35">
      <c r="C176" t="s">
        <v>1214</v>
      </c>
      <c r="V176" s="5">
        <v>-68282</v>
      </c>
    </row>
    <row r="177" spans="2:23" ht="15.5" x14ac:dyDescent="0.35">
      <c r="C177" t="s">
        <v>441</v>
      </c>
      <c r="F177" s="5">
        <v>16650966899</v>
      </c>
      <c r="I177" s="5">
        <v>16650966899</v>
      </c>
      <c r="K177" s="5">
        <v>12926584660</v>
      </c>
    </row>
    <row r="178" spans="2:23" ht="15.5" x14ac:dyDescent="0.35">
      <c r="C178" t="s">
        <v>576</v>
      </c>
      <c r="L178" s="5">
        <v>-16520631606</v>
      </c>
    </row>
    <row r="179" spans="2:23" ht="15.5" x14ac:dyDescent="0.35">
      <c r="C179" t="s">
        <v>225</v>
      </c>
      <c r="D179" s="5">
        <v>-54734948</v>
      </c>
      <c r="E179" s="5">
        <v>16378820</v>
      </c>
      <c r="F179" s="5">
        <v>23517811</v>
      </c>
      <c r="G179" s="5">
        <v>-21908320</v>
      </c>
      <c r="I179" s="5">
        <v>23517811</v>
      </c>
      <c r="J179" s="5">
        <v>-5863931</v>
      </c>
      <c r="K179" s="5">
        <v>-986076536</v>
      </c>
    </row>
    <row r="180" spans="2:23" ht="15.5" x14ac:dyDescent="0.35">
      <c r="C180" t="s">
        <v>226</v>
      </c>
      <c r="D180" s="5">
        <v>-153213522413</v>
      </c>
      <c r="E180" s="5">
        <v>17077187642</v>
      </c>
      <c r="F180" s="5">
        <v>-28981086632</v>
      </c>
      <c r="G180" s="5">
        <v>77887560029</v>
      </c>
      <c r="I180" s="5">
        <v>-75382259058</v>
      </c>
      <c r="J180" s="5">
        <v>131665402468</v>
      </c>
      <c r="K180" s="5">
        <v>-432604552523</v>
      </c>
      <c r="L180" s="5">
        <v>189919034488</v>
      </c>
      <c r="M180" s="5">
        <v>92601546261</v>
      </c>
      <c r="N180" s="5">
        <v>164535975094</v>
      </c>
      <c r="O180" s="5">
        <v>177961719294</v>
      </c>
      <c r="P180" s="5">
        <v>32991428147</v>
      </c>
      <c r="Q180" s="5">
        <v>-4328004611</v>
      </c>
      <c r="R180" s="5">
        <v>-33482165017</v>
      </c>
      <c r="S180" s="5">
        <v>19480580946</v>
      </c>
      <c r="T180" s="5">
        <v>-62515401638</v>
      </c>
      <c r="U180" s="5">
        <v>-263314450374</v>
      </c>
      <c r="V180" s="5">
        <v>301221642654</v>
      </c>
      <c r="W180" s="5">
        <v>87756439900</v>
      </c>
    </row>
    <row r="181" spans="2:23" ht="15.5" x14ac:dyDescent="0.35">
      <c r="C181" t="s">
        <v>227</v>
      </c>
      <c r="E181" s="5">
        <v>335753683921</v>
      </c>
      <c r="I181" s="5">
        <v>411135942979</v>
      </c>
      <c r="J181" s="5">
        <v>279470540511</v>
      </c>
      <c r="K181" s="5">
        <v>712075093034</v>
      </c>
      <c r="L181" s="5">
        <v>522156058546</v>
      </c>
      <c r="M181" s="5">
        <v>429554512285</v>
      </c>
      <c r="N181" s="5">
        <v>265018537191</v>
      </c>
      <c r="O181" s="5">
        <v>87056817897</v>
      </c>
      <c r="P181" s="5">
        <v>54065389750</v>
      </c>
      <c r="Q181" s="5">
        <v>58393394361</v>
      </c>
      <c r="R181" s="5">
        <v>91875559378</v>
      </c>
      <c r="S181" s="5">
        <v>72394978432</v>
      </c>
      <c r="T181" s="5">
        <v>134910380070</v>
      </c>
      <c r="U181" s="5">
        <v>398224830444</v>
      </c>
      <c r="V181" s="5">
        <v>97003187790</v>
      </c>
      <c r="W181" s="5">
        <v>9246747890</v>
      </c>
    </row>
    <row r="182" spans="2:23" ht="15.5" x14ac:dyDescent="0.35">
      <c r="C182" t="s">
        <v>229</v>
      </c>
      <c r="D182" s="5">
        <v>-153213522413</v>
      </c>
      <c r="E182" s="5">
        <v>352830871563</v>
      </c>
      <c r="F182" s="5">
        <v>-28981086632</v>
      </c>
      <c r="G182" s="5">
        <v>77887560029</v>
      </c>
      <c r="I182" s="5">
        <v>335753683921</v>
      </c>
      <c r="J182" s="5">
        <v>411135942979</v>
      </c>
      <c r="K182" s="5">
        <v>279470540511</v>
      </c>
      <c r="L182" s="5">
        <v>712075093034</v>
      </c>
      <c r="M182" s="5">
        <v>522156058546</v>
      </c>
      <c r="N182" s="5">
        <v>429554512285</v>
      </c>
      <c r="O182" s="5">
        <v>265018537191</v>
      </c>
      <c r="P182" s="5">
        <v>87056817897</v>
      </c>
      <c r="Q182" s="5">
        <v>54065389750</v>
      </c>
      <c r="R182" s="5">
        <v>58393394361</v>
      </c>
      <c r="S182" s="5">
        <v>91875559378</v>
      </c>
      <c r="T182" s="5">
        <v>72394978432</v>
      </c>
      <c r="U182" s="5">
        <v>134910380070</v>
      </c>
      <c r="V182" s="5">
        <v>398224830444</v>
      </c>
      <c r="W182" s="5">
        <v>97003187790</v>
      </c>
    </row>
    <row r="184" spans="2:23" ht="15.5" x14ac:dyDescent="0.35">
      <c r="B184" t="s">
        <v>230</v>
      </c>
      <c r="C184" t="s">
        <v>12</v>
      </c>
      <c r="D184" s="5">
        <v>2100000000</v>
      </c>
      <c r="E184" s="5">
        <v>2100000000</v>
      </c>
      <c r="F184" s="5">
        <v>2100000000</v>
      </c>
      <c r="G184" s="5">
        <v>2100000000</v>
      </c>
      <c r="I184" s="5">
        <v>2100000000</v>
      </c>
      <c r="J184" s="5">
        <v>2100000000</v>
      </c>
      <c r="K184" s="5">
        <v>2100000000</v>
      </c>
      <c r="L184" s="5">
        <v>2100000000</v>
      </c>
      <c r="M184" s="5">
        <v>2100000000</v>
      </c>
      <c r="N184" s="5">
        <v>2100000000</v>
      </c>
      <c r="O184" s="5">
        <v>2100000000</v>
      </c>
      <c r="P184" s="5">
        <v>2100000000</v>
      </c>
      <c r="Q184" s="5">
        <v>2100000000</v>
      </c>
      <c r="R184" s="5">
        <v>2100000000</v>
      </c>
      <c r="S184" s="5">
        <v>2100000000</v>
      </c>
      <c r="T184" s="5">
        <v>2100000000</v>
      </c>
      <c r="U184" s="5">
        <v>2100000000</v>
      </c>
      <c r="V184" s="5">
        <v>2100000000</v>
      </c>
      <c r="W184" s="5">
        <v>150000000</v>
      </c>
    </row>
    <row r="185" spans="2:23" ht="15.5" x14ac:dyDescent="0.35">
      <c r="C185" t="s">
        <v>231</v>
      </c>
      <c r="D185" s="6">
        <v>73.92</v>
      </c>
      <c r="E185" s="6">
        <v>70.52</v>
      </c>
      <c r="F185" s="6">
        <v>63.93</v>
      </c>
      <c r="G185" s="6">
        <v>65.09</v>
      </c>
    </row>
    <row r="186" spans="2:23" ht="15.5" x14ac:dyDescent="0.35">
      <c r="C186" t="s">
        <v>232</v>
      </c>
      <c r="D186" s="6">
        <v>21.92</v>
      </c>
      <c r="E186" s="6">
        <v>26.94</v>
      </c>
      <c r="F186" s="6">
        <v>25.81</v>
      </c>
      <c r="G186" s="6">
        <v>19.510000000000002</v>
      </c>
    </row>
    <row r="187" spans="2:23" ht="15.5" x14ac:dyDescent="0.35">
      <c r="C187" t="s">
        <v>67</v>
      </c>
      <c r="D187" s="6">
        <v>2.1</v>
      </c>
      <c r="E187" s="6">
        <v>2.48</v>
      </c>
      <c r="F187" s="6">
        <v>1.95</v>
      </c>
      <c r="G187" s="6">
        <v>1.54</v>
      </c>
    </row>
    <row r="188" spans="2:23" ht="15.5" x14ac:dyDescent="0.35">
      <c r="C188" t="s">
        <v>233</v>
      </c>
      <c r="D188" s="5">
        <v>225270000000</v>
      </c>
      <c r="E188" s="5">
        <v>209750000000</v>
      </c>
      <c r="F188" s="5">
        <v>198040000000</v>
      </c>
      <c r="G188" s="5">
        <v>201780000000</v>
      </c>
    </row>
    <row r="189" spans="2:23" ht="15.5" x14ac:dyDescent="0.35">
      <c r="C189" t="s">
        <v>234</v>
      </c>
      <c r="D189" s="6">
        <v>4.5700000000000005E-2</v>
      </c>
      <c r="E189" s="6">
        <v>4.2500000000000003E-2</v>
      </c>
      <c r="F189" s="6">
        <v>4.1900000000000007E-2</v>
      </c>
      <c r="G189" s="6">
        <v>4.07E-2</v>
      </c>
    </row>
    <row r="190" spans="2:23" ht="15.5" x14ac:dyDescent="0.35">
      <c r="C190" t="s">
        <v>235</v>
      </c>
      <c r="D190" s="6">
        <v>6.7699999999999996E-2</v>
      </c>
      <c r="E190" s="6">
        <v>6.2800000000000009E-2</v>
      </c>
      <c r="F190" s="6">
        <v>6.0700000000000004E-2</v>
      </c>
      <c r="G190" s="6">
        <v>6.6400000000000001E-2</v>
      </c>
    </row>
    <row r="191" spans="2:23" ht="15.5" x14ac:dyDescent="0.35">
      <c r="C191" t="s">
        <v>236</v>
      </c>
      <c r="D191" s="6">
        <v>8.4600000000000009E-2</v>
      </c>
      <c r="E191" s="6">
        <v>8.0100000000000005E-2</v>
      </c>
      <c r="F191" s="6">
        <v>7.9500000000000001E-2</v>
      </c>
      <c r="G191" s="6">
        <v>8.5900000000000004E-2</v>
      </c>
    </row>
    <row r="192" spans="2:23" ht="15.5" x14ac:dyDescent="0.35">
      <c r="C192" t="s">
        <v>237</v>
      </c>
      <c r="D192" s="6">
        <v>76.760000000000005</v>
      </c>
      <c r="E192" s="6">
        <v>58.72</v>
      </c>
      <c r="F192" s="6">
        <v>30.38</v>
      </c>
      <c r="G192" s="6">
        <v>30.19</v>
      </c>
    </row>
    <row r="193" spans="3:23" ht="15.5" x14ac:dyDescent="0.35">
      <c r="C193" t="s">
        <v>443</v>
      </c>
      <c r="D193" s="5">
        <v>2296000000000</v>
      </c>
      <c r="E193" s="5">
        <v>2361000000000</v>
      </c>
      <c r="F193" s="5">
        <v>2215000000000</v>
      </c>
      <c r="G193" s="5">
        <v>2061000000000</v>
      </c>
    </row>
    <row r="194" spans="3:23" ht="15.5" x14ac:dyDescent="0.35">
      <c r="C194" t="s">
        <v>238</v>
      </c>
      <c r="D194" s="6">
        <v>1.48</v>
      </c>
      <c r="E194" s="6">
        <v>1.69</v>
      </c>
      <c r="F194" s="6">
        <v>1.57</v>
      </c>
      <c r="G194" s="6">
        <v>1.3</v>
      </c>
    </row>
    <row r="195" spans="3:23" ht="15.5" x14ac:dyDescent="0.35">
      <c r="C195" t="s">
        <v>239</v>
      </c>
      <c r="D195" s="6">
        <v>1092.2</v>
      </c>
      <c r="E195" s="6">
        <v>1123.1199999999999</v>
      </c>
      <c r="F195" s="6">
        <v>1053.78</v>
      </c>
      <c r="G195" s="6">
        <v>980.53</v>
      </c>
    </row>
    <row r="196" spans="3:23" ht="15.5" x14ac:dyDescent="0.35">
      <c r="C196" t="s">
        <v>240</v>
      </c>
      <c r="D196" s="6">
        <v>1.48</v>
      </c>
      <c r="E196" s="6">
        <v>1.69</v>
      </c>
      <c r="F196" s="6">
        <v>1.57</v>
      </c>
      <c r="G196" s="6">
        <v>1.3</v>
      </c>
    </row>
    <row r="197" spans="3:23" ht="15.5" x14ac:dyDescent="0.35">
      <c r="C197" t="s">
        <v>241</v>
      </c>
      <c r="D197" s="6">
        <v>1092.2</v>
      </c>
      <c r="E197" s="6">
        <v>1123.1199999999999</v>
      </c>
      <c r="F197" s="6">
        <v>1053.78</v>
      </c>
      <c r="G197" s="6">
        <v>980.53</v>
      </c>
    </row>
    <row r="198" spans="3:23" ht="15.5" x14ac:dyDescent="0.35">
      <c r="C198" t="s">
        <v>242</v>
      </c>
      <c r="D198" s="5">
        <v>177000000000</v>
      </c>
      <c r="E198" s="5">
        <v>196000000000</v>
      </c>
      <c r="F198" s="5">
        <v>324000000000</v>
      </c>
      <c r="G198" s="5">
        <v>273000000000</v>
      </c>
    </row>
    <row r="199" spans="3:23" ht="15.5" x14ac:dyDescent="0.35">
      <c r="C199" t="s">
        <v>243</v>
      </c>
      <c r="D199" s="5">
        <v>15000000000</v>
      </c>
      <c r="E199" s="5">
        <v>15000000000</v>
      </c>
      <c r="F199" s="5">
        <v>16000000000</v>
      </c>
      <c r="G199" s="5">
        <v>69000000000</v>
      </c>
    </row>
    <row r="200" spans="3:23" ht="15.5" x14ac:dyDescent="0.35">
      <c r="C200" t="s">
        <v>306</v>
      </c>
      <c r="D200" s="5">
        <v>2293000000000</v>
      </c>
      <c r="E200" s="5">
        <v>2358000000000</v>
      </c>
      <c r="F200" s="5">
        <v>2213000000000</v>
      </c>
      <c r="G200" s="5">
        <v>2059000000000</v>
      </c>
    </row>
    <row r="201" spans="3:23" ht="15.5" x14ac:dyDescent="0.35">
      <c r="C201" t="s">
        <v>24</v>
      </c>
      <c r="D201" s="5">
        <v>192000000000</v>
      </c>
      <c r="E201" s="5">
        <v>211000000000</v>
      </c>
      <c r="F201" s="5">
        <v>340000000000</v>
      </c>
      <c r="G201" s="5">
        <v>342000000000</v>
      </c>
    </row>
    <row r="202" spans="3:23" ht="15.5" x14ac:dyDescent="0.35">
      <c r="C202" t="s">
        <v>21</v>
      </c>
      <c r="D202" s="5">
        <v>-8000000000</v>
      </c>
      <c r="E202" s="5">
        <v>-142000000000</v>
      </c>
      <c r="F202" s="5">
        <v>4000000000</v>
      </c>
      <c r="G202" s="5">
        <v>-22000000000</v>
      </c>
    </row>
    <row r="203" spans="3:23" ht="15.5" x14ac:dyDescent="0.35">
      <c r="C203" t="s">
        <v>245</v>
      </c>
      <c r="D203" s="5">
        <v>1549000000000</v>
      </c>
      <c r="E203" s="5">
        <v>1661000000000</v>
      </c>
      <c r="F203" s="5">
        <v>1536000000000</v>
      </c>
      <c r="G203" s="5">
        <v>1536000000000</v>
      </c>
    </row>
    <row r="204" spans="3:23" ht="15.5" x14ac:dyDescent="0.35">
      <c r="C204" t="s">
        <v>246</v>
      </c>
      <c r="D204" s="5">
        <v>158000000000</v>
      </c>
      <c r="E204" s="5">
        <v>192000000000</v>
      </c>
      <c r="F204" s="5">
        <v>59000000000</v>
      </c>
      <c r="G204" s="5">
        <v>81000000000</v>
      </c>
    </row>
    <row r="205" spans="3:23" ht="15.5" x14ac:dyDescent="0.35">
      <c r="C205" t="s">
        <v>247</v>
      </c>
      <c r="D205" s="5">
        <v>-54000000000</v>
      </c>
      <c r="E205" s="5">
        <v>-19000000000</v>
      </c>
      <c r="F205" s="5">
        <v>-55000000000</v>
      </c>
      <c r="G205" s="5">
        <v>-31000000000</v>
      </c>
    </row>
    <row r="206" spans="3:23" ht="15.5" x14ac:dyDescent="0.35">
      <c r="C206" t="s">
        <v>13</v>
      </c>
      <c r="D206" s="5">
        <v>104000000000</v>
      </c>
      <c r="E206" s="5">
        <v>173000000000</v>
      </c>
      <c r="F206" s="5">
        <v>4000000000</v>
      </c>
      <c r="G206" s="5">
        <v>49000000000</v>
      </c>
    </row>
    <row r="207" spans="3:23" ht="15.5" x14ac:dyDescent="0.35">
      <c r="C207" t="s">
        <v>16</v>
      </c>
      <c r="D207" s="6">
        <v>49.46</v>
      </c>
      <c r="E207" s="6">
        <v>82.57</v>
      </c>
      <c r="F207" s="6">
        <v>2.13</v>
      </c>
      <c r="G207" s="6">
        <v>23.53</v>
      </c>
    </row>
    <row r="208" spans="3:23" ht="15.5" x14ac:dyDescent="0.35">
      <c r="C208" t="s">
        <v>52</v>
      </c>
      <c r="I208" s="6">
        <v>199.63</v>
      </c>
      <c r="J208" s="6">
        <v>142.24</v>
      </c>
      <c r="K208" s="6">
        <v>235.4</v>
      </c>
      <c r="L208" s="6">
        <v>118.74</v>
      </c>
      <c r="M208" s="6">
        <v>84.13</v>
      </c>
      <c r="N208" s="6">
        <v>82.03</v>
      </c>
      <c r="O208" s="6">
        <v>12.99</v>
      </c>
      <c r="P208" s="6">
        <v>24.33</v>
      </c>
      <c r="Q208" s="6">
        <v>19.309999999999999</v>
      </c>
      <c r="R208" s="6">
        <v>50.56</v>
      </c>
      <c r="S208" s="6">
        <v>62.34</v>
      </c>
      <c r="T208" s="6">
        <v>53.41</v>
      </c>
      <c r="U208" s="6">
        <v>62.93</v>
      </c>
      <c r="V208" s="6">
        <v>36.770000000000003</v>
      </c>
      <c r="W208" s="6">
        <v>880.21</v>
      </c>
    </row>
    <row r="209" spans="3:23" ht="15.5" x14ac:dyDescent="0.35">
      <c r="C209" t="s">
        <v>66</v>
      </c>
      <c r="I209" s="6">
        <v>8.27</v>
      </c>
      <c r="J209" s="6">
        <v>4.92</v>
      </c>
      <c r="K209" s="6">
        <v>7.54</v>
      </c>
      <c r="L209" s="6">
        <v>5.31</v>
      </c>
      <c r="M209" s="6">
        <v>5.09</v>
      </c>
      <c r="N209" s="6">
        <v>6.58</v>
      </c>
      <c r="O209" s="6">
        <v>12.93</v>
      </c>
      <c r="P209" s="6">
        <v>5.8</v>
      </c>
      <c r="Q209" s="6">
        <v>15.02</v>
      </c>
      <c r="R209" s="6">
        <v>8.6999999999999993</v>
      </c>
      <c r="S209" s="6">
        <v>6.9</v>
      </c>
      <c r="T209" s="6">
        <v>11.7</v>
      </c>
      <c r="U209" s="6">
        <v>10.65</v>
      </c>
      <c r="V209" s="6">
        <v>20.67</v>
      </c>
      <c r="W209" s="5">
        <v>0</v>
      </c>
    </row>
    <row r="210" spans="3:23" ht="15.5" x14ac:dyDescent="0.35">
      <c r="C210" t="s">
        <v>69</v>
      </c>
      <c r="I210" s="6">
        <v>0.54</v>
      </c>
      <c r="J210" s="6">
        <v>0.31</v>
      </c>
      <c r="K210" s="6">
        <v>0.76</v>
      </c>
      <c r="L210" s="6">
        <v>0.36</v>
      </c>
      <c r="M210" s="6">
        <v>0.33</v>
      </c>
      <c r="N210" s="6">
        <v>0.56999999999999995</v>
      </c>
      <c r="O210" s="6">
        <v>0.25</v>
      </c>
      <c r="P210" s="6">
        <v>0.21</v>
      </c>
      <c r="Q210" s="6">
        <v>0.41</v>
      </c>
      <c r="R210" s="6">
        <v>0.55000000000000004</v>
      </c>
      <c r="S210" s="6">
        <v>0.49</v>
      </c>
      <c r="T210" s="6">
        <v>0.79</v>
      </c>
      <c r="U210" s="6">
        <v>0.89</v>
      </c>
      <c r="V210" s="6">
        <v>1.43</v>
      </c>
      <c r="W210" s="5">
        <v>0</v>
      </c>
    </row>
    <row r="211" spans="3:23" ht="15.5" x14ac:dyDescent="0.35">
      <c r="C211" t="s">
        <v>248</v>
      </c>
      <c r="I211" s="5">
        <v>634340000000</v>
      </c>
      <c r="J211" s="5">
        <v>430980000000</v>
      </c>
      <c r="K211" s="5">
        <v>666120000000</v>
      </c>
      <c r="L211" s="5">
        <v>360290000000</v>
      </c>
      <c r="M211" s="6">
        <v>262829999999.99997</v>
      </c>
      <c r="N211" s="6">
        <v>269019999999.99997</v>
      </c>
      <c r="O211" s="5">
        <v>90110000000</v>
      </c>
      <c r="P211" s="5">
        <v>108150000000</v>
      </c>
    </row>
    <row r="212" spans="3:23" ht="15.5" x14ac:dyDescent="0.35">
      <c r="C212" t="s">
        <v>249</v>
      </c>
      <c r="I212" s="6">
        <v>0.1308</v>
      </c>
      <c r="J212" s="6">
        <v>9.8699999999999996E-2</v>
      </c>
      <c r="K212" s="6">
        <v>0.19190000000000002</v>
      </c>
      <c r="L212" s="6">
        <v>0.115</v>
      </c>
      <c r="M212" s="6">
        <v>9.3399999999999997E-2</v>
      </c>
      <c r="N212" s="6">
        <v>0.1067</v>
      </c>
      <c r="O212" s="6">
        <v>2.1000000000000001E-2</v>
      </c>
      <c r="P212" s="6">
        <v>4.07E-2</v>
      </c>
      <c r="Q212" s="6">
        <v>3.3099999999999997E-2</v>
      </c>
      <c r="R212" s="6">
        <v>7.8399999999999997E-2</v>
      </c>
      <c r="S212" s="6">
        <v>9.7500000000000003E-2</v>
      </c>
      <c r="T212" s="6">
        <v>8.4100000000000008E-2</v>
      </c>
      <c r="U212" s="6">
        <v>0.1075</v>
      </c>
      <c r="V212" s="5">
        <v>0</v>
      </c>
      <c r="W212" s="5">
        <v>0</v>
      </c>
    </row>
    <row r="213" spans="3:23" ht="15.5" x14ac:dyDescent="0.35">
      <c r="C213" t="s">
        <v>250</v>
      </c>
      <c r="I213" s="6">
        <v>0.18940000000000001</v>
      </c>
      <c r="J213" s="6">
        <v>0.156</v>
      </c>
      <c r="K213" s="6">
        <v>0.26789999999999997</v>
      </c>
      <c r="L213" s="6">
        <v>0.1663</v>
      </c>
      <c r="M213" s="6">
        <v>0.13419999999999999</v>
      </c>
      <c r="N213" s="6">
        <v>0.1454</v>
      </c>
      <c r="O213" s="6">
        <v>2.64E-2</v>
      </c>
      <c r="P213" s="6">
        <v>5.0900000000000001E-2</v>
      </c>
      <c r="Q213" s="6">
        <v>4.1500000000000002E-2</v>
      </c>
      <c r="R213" s="6">
        <v>0.1072</v>
      </c>
      <c r="S213" s="6">
        <v>0.1389</v>
      </c>
      <c r="T213" s="6">
        <v>0.13140000000000002</v>
      </c>
      <c r="U213" s="6">
        <v>0.16930000000000001</v>
      </c>
      <c r="V213" s="5">
        <v>0</v>
      </c>
      <c r="W213" s="5">
        <v>0</v>
      </c>
    </row>
    <row r="214" spans="3:23" ht="15.5" x14ac:dyDescent="0.35">
      <c r="C214" t="s">
        <v>251</v>
      </c>
      <c r="I214" s="6">
        <v>0.26050000000000001</v>
      </c>
      <c r="J214" s="6">
        <v>0.19440000000000002</v>
      </c>
      <c r="K214" s="6">
        <v>0.36579999999999996</v>
      </c>
      <c r="L214" s="6">
        <v>0.21420000000000003</v>
      </c>
      <c r="M214" s="6">
        <v>0.1542</v>
      </c>
      <c r="N214" s="6">
        <v>0.1704</v>
      </c>
      <c r="O214" s="6">
        <v>2.5499999999999998E-2</v>
      </c>
      <c r="P214" s="6">
        <v>4.8099999999999997E-2</v>
      </c>
      <c r="Q214" s="6">
        <v>4.1599999999999998E-2</v>
      </c>
      <c r="R214" s="6">
        <v>0.13039999999999999</v>
      </c>
      <c r="S214" s="6">
        <v>0.21190000000000001</v>
      </c>
      <c r="T214" s="6">
        <v>0.18940000000000001</v>
      </c>
      <c r="U214" s="6">
        <v>0.4395</v>
      </c>
      <c r="V214" s="6">
        <v>-6408173.9733000007</v>
      </c>
      <c r="W214" s="5">
        <v>0</v>
      </c>
    </row>
    <row r="215" spans="3:23" ht="15.5" x14ac:dyDescent="0.35">
      <c r="C215" t="s">
        <v>252</v>
      </c>
      <c r="I215" s="6">
        <v>22.34</v>
      </c>
      <c r="J215" s="6">
        <v>36.43</v>
      </c>
      <c r="K215" s="6">
        <v>670.92</v>
      </c>
      <c r="L215" s="6">
        <v>273.81</v>
      </c>
      <c r="M215" s="6">
        <v>96.41</v>
      </c>
      <c r="N215" s="6">
        <v>50.23</v>
      </c>
      <c r="O215" s="6">
        <v>4.8499999999999996</v>
      </c>
      <c r="P215" s="6">
        <v>43.8</v>
      </c>
      <c r="Q215" s="6">
        <v>7.14</v>
      </c>
      <c r="R215" s="6">
        <v>10.96</v>
      </c>
      <c r="S215" s="6">
        <v>10.73</v>
      </c>
      <c r="T215" s="6">
        <v>8.0399999999999991</v>
      </c>
      <c r="U215" s="6">
        <v>12.56</v>
      </c>
      <c r="V215" s="6">
        <v>4.59</v>
      </c>
      <c r="W215" s="6">
        <v>4.7699999999999996</v>
      </c>
    </row>
    <row r="216" spans="3:23" ht="15.5" x14ac:dyDescent="0.35">
      <c r="C216" t="s">
        <v>63</v>
      </c>
      <c r="I216" s="6">
        <v>1.57</v>
      </c>
      <c r="J216" s="6">
        <v>0.77</v>
      </c>
      <c r="K216" s="6">
        <v>2.02</v>
      </c>
      <c r="L216" s="6">
        <v>0.88</v>
      </c>
      <c r="M216" s="6">
        <v>0.68</v>
      </c>
      <c r="N216" s="6">
        <v>0.96</v>
      </c>
      <c r="O216" s="6">
        <v>0.34</v>
      </c>
      <c r="P216" s="6">
        <v>0.28999999999999998</v>
      </c>
      <c r="Q216" s="6">
        <v>0.62</v>
      </c>
      <c r="R216" s="6">
        <v>0.93</v>
      </c>
      <c r="S216" s="6">
        <v>0.96</v>
      </c>
      <c r="T216" s="6">
        <v>1.54</v>
      </c>
      <c r="U216" s="6">
        <v>1.8</v>
      </c>
      <c r="V216" s="5">
        <v>0</v>
      </c>
      <c r="W216" s="5">
        <v>0</v>
      </c>
    </row>
    <row r="217" spans="3:23" ht="15.5" x14ac:dyDescent="0.35">
      <c r="C217" t="s">
        <v>60</v>
      </c>
      <c r="I217" s="6">
        <v>1053.78</v>
      </c>
      <c r="J217" s="6">
        <v>911.72</v>
      </c>
      <c r="K217" s="6">
        <v>878.74</v>
      </c>
      <c r="L217" s="6">
        <v>713.88</v>
      </c>
      <c r="M217" s="6">
        <v>627.04999999999995</v>
      </c>
      <c r="N217" s="6">
        <v>564.01</v>
      </c>
      <c r="O217" s="6">
        <v>491.39</v>
      </c>
      <c r="P217" s="6">
        <v>478.11</v>
      </c>
      <c r="Q217" s="6">
        <v>465.2</v>
      </c>
      <c r="R217" s="6">
        <v>471.38</v>
      </c>
      <c r="S217" s="6">
        <v>448.84</v>
      </c>
      <c r="T217" s="6">
        <v>406.38</v>
      </c>
      <c r="U217" s="6">
        <v>371.66</v>
      </c>
      <c r="V217" s="5">
        <v>0</v>
      </c>
      <c r="W217" s="5">
        <v>0</v>
      </c>
    </row>
    <row r="218" spans="3:23" ht="15.5" x14ac:dyDescent="0.35">
      <c r="C218" t="s">
        <v>253</v>
      </c>
      <c r="I218" s="6">
        <v>1.57</v>
      </c>
      <c r="J218" s="6">
        <v>0.77</v>
      </c>
      <c r="K218" s="6">
        <v>2.02</v>
      </c>
      <c r="L218" s="6">
        <v>0.88</v>
      </c>
      <c r="M218" s="6">
        <v>0.68</v>
      </c>
      <c r="N218" s="6">
        <v>0.96</v>
      </c>
      <c r="O218" s="6">
        <v>0.34</v>
      </c>
      <c r="P218" s="6">
        <v>0.28999999999999998</v>
      </c>
      <c r="Q218" s="6">
        <v>0.62</v>
      </c>
      <c r="R218" s="6">
        <v>0.93</v>
      </c>
      <c r="S218" s="6">
        <v>0.96</v>
      </c>
      <c r="T218" s="6">
        <v>1.54</v>
      </c>
      <c r="U218" s="6">
        <v>1.8</v>
      </c>
      <c r="V218" s="5">
        <v>0</v>
      </c>
      <c r="W218" s="5">
        <v>0</v>
      </c>
    </row>
    <row r="219" spans="3:23" ht="15.5" x14ac:dyDescent="0.35">
      <c r="C219" t="s">
        <v>254</v>
      </c>
      <c r="I219" s="6">
        <v>1053.78</v>
      </c>
      <c r="J219" s="6">
        <v>911.72</v>
      </c>
      <c r="K219" s="6">
        <v>878.74</v>
      </c>
      <c r="L219" s="6">
        <v>713.88</v>
      </c>
      <c r="M219" s="6">
        <v>627.04999999999995</v>
      </c>
      <c r="N219" s="6">
        <v>564.01</v>
      </c>
      <c r="O219" s="6">
        <v>491.39</v>
      </c>
      <c r="P219" s="6">
        <v>478.11</v>
      </c>
      <c r="Q219" s="6">
        <v>465.2</v>
      </c>
      <c r="R219" s="6">
        <v>471.38</v>
      </c>
      <c r="S219" s="6">
        <v>448.84</v>
      </c>
      <c r="T219" s="6">
        <v>406.38</v>
      </c>
      <c r="U219" s="6">
        <v>371.66</v>
      </c>
      <c r="V219" s="5">
        <v>0</v>
      </c>
      <c r="W219" s="5">
        <v>0</v>
      </c>
    </row>
    <row r="220" spans="3:23" ht="15.5" x14ac:dyDescent="0.35">
      <c r="C220" t="s">
        <v>255</v>
      </c>
      <c r="I220" s="5">
        <v>324000000000</v>
      </c>
      <c r="J220" s="5">
        <v>355000000000</v>
      </c>
      <c r="K220" s="5">
        <v>34000000000</v>
      </c>
      <c r="L220" s="5">
        <v>4000000000</v>
      </c>
      <c r="M220" s="5">
        <v>3000000000</v>
      </c>
      <c r="N220" s="5">
        <v>9000000000</v>
      </c>
      <c r="O220" s="5">
        <v>28000000000</v>
      </c>
      <c r="P220" s="5">
        <v>19000000000</v>
      </c>
      <c r="Q220" s="5">
        <v>78000000000</v>
      </c>
      <c r="R220" s="5">
        <v>213000000000</v>
      </c>
      <c r="S220" s="5">
        <v>282000000000</v>
      </c>
      <c r="T220" s="5">
        <v>231000000000</v>
      </c>
      <c r="U220" s="5">
        <v>199000000000</v>
      </c>
    </row>
    <row r="221" spans="3:23" ht="15.5" x14ac:dyDescent="0.35">
      <c r="C221" t="s">
        <v>256</v>
      </c>
      <c r="I221" s="5">
        <v>16000000000</v>
      </c>
      <c r="J221" s="5">
        <v>70000000000</v>
      </c>
      <c r="L221" s="5">
        <v>4000000000</v>
      </c>
      <c r="M221" s="5">
        <v>7000000000</v>
      </c>
      <c r="N221" s="5">
        <v>18000000000</v>
      </c>
      <c r="O221" s="5">
        <v>29000000000</v>
      </c>
      <c r="T221" s="5">
        <v>5000000000</v>
      </c>
      <c r="U221" s="5">
        <v>11000000000</v>
      </c>
    </row>
    <row r="222" spans="3:23" ht="15.5" x14ac:dyDescent="0.35">
      <c r="C222" t="s">
        <v>26</v>
      </c>
      <c r="I222" s="5">
        <v>340000000000</v>
      </c>
      <c r="J222" s="5">
        <v>424000000000</v>
      </c>
      <c r="K222" s="5">
        <v>34000000000</v>
      </c>
      <c r="L222" s="5">
        <v>8000000000</v>
      </c>
      <c r="M222" s="5">
        <v>10000000000</v>
      </c>
      <c r="N222" s="5">
        <v>27000000000</v>
      </c>
      <c r="O222" s="5">
        <v>57000000000</v>
      </c>
      <c r="P222" s="5">
        <v>19000000000</v>
      </c>
      <c r="Q222" s="5">
        <v>78000000000</v>
      </c>
      <c r="R222" s="5">
        <v>213000000000</v>
      </c>
      <c r="S222" s="5">
        <v>282000000000</v>
      </c>
      <c r="T222" s="5">
        <v>235000000000</v>
      </c>
      <c r="U222" s="5">
        <v>211000000000</v>
      </c>
    </row>
    <row r="223" spans="3:23" ht="15.5" x14ac:dyDescent="0.35">
      <c r="C223" t="s">
        <v>23</v>
      </c>
      <c r="I223" s="5">
        <v>4000000000</v>
      </c>
      <c r="J223" s="5">
        <v>13000000000</v>
      </c>
      <c r="K223" s="5">
        <v>-245000000000</v>
      </c>
      <c r="L223" s="5">
        <v>-705000000000</v>
      </c>
      <c r="M223" s="5">
        <v>-512000000000</v>
      </c>
      <c r="N223" s="5">
        <v>-402000000000</v>
      </c>
      <c r="O223" s="5">
        <v>-208000000000</v>
      </c>
      <c r="P223" s="5">
        <v>-68000000000</v>
      </c>
      <c r="Q223" s="5">
        <v>19000000000</v>
      </c>
      <c r="R223" s="5">
        <v>152000000000</v>
      </c>
      <c r="S223" s="5">
        <v>191000000000</v>
      </c>
      <c r="T223" s="5">
        <v>160000000000</v>
      </c>
      <c r="U223" s="5">
        <v>45000000000</v>
      </c>
    </row>
    <row r="224" spans="3:23" ht="15.5" x14ac:dyDescent="0.35">
      <c r="C224" t="s">
        <v>257</v>
      </c>
      <c r="I224" s="5">
        <v>1536000000000</v>
      </c>
      <c r="J224" s="5">
        <v>1458000000000</v>
      </c>
      <c r="K224" s="5">
        <v>1496000000000</v>
      </c>
      <c r="L224" s="5">
        <v>1215000000000</v>
      </c>
      <c r="M224" s="5">
        <v>1048000000000</v>
      </c>
      <c r="N224" s="5">
        <v>937000000000</v>
      </c>
      <c r="O224" s="5">
        <v>791000000000</v>
      </c>
      <c r="P224" s="5">
        <v>739000000000</v>
      </c>
      <c r="Q224" s="5">
        <v>700000000000</v>
      </c>
      <c r="R224" s="5">
        <v>703000000000</v>
      </c>
      <c r="S224" s="5">
        <v>647000000000</v>
      </c>
      <c r="T224" s="5">
        <v>560000000000</v>
      </c>
      <c r="U224" s="5">
        <v>585000000000</v>
      </c>
      <c r="V224" s="5">
        <v>0</v>
      </c>
    </row>
    <row r="225" spans="2:23" ht="15.5" x14ac:dyDescent="0.35">
      <c r="C225" t="s">
        <v>258</v>
      </c>
      <c r="I225" s="5">
        <v>362000000000</v>
      </c>
      <c r="J225" s="5">
        <v>157000000000</v>
      </c>
      <c r="K225" s="5">
        <v>-199000000000</v>
      </c>
      <c r="L225" s="5">
        <v>300000000000</v>
      </c>
      <c r="M225" s="5">
        <v>181000000000</v>
      </c>
      <c r="N225" s="5">
        <v>216000000000</v>
      </c>
      <c r="O225" s="5">
        <v>199000000000</v>
      </c>
      <c r="P225" s="5">
        <v>141000000000</v>
      </c>
      <c r="Q225" s="5">
        <v>195000000000</v>
      </c>
      <c r="R225" s="5">
        <v>137000000000</v>
      </c>
      <c r="S225" s="5">
        <v>63000000000</v>
      </c>
      <c r="T225" s="5">
        <v>45000000000</v>
      </c>
      <c r="U225" s="5">
        <v>-35000000000</v>
      </c>
      <c r="V225" s="5">
        <v>13000000000</v>
      </c>
      <c r="W225" s="5">
        <v>-66000000000</v>
      </c>
    </row>
    <row r="226" spans="2:23" ht="15.5" x14ac:dyDescent="0.35">
      <c r="C226" t="s">
        <v>259</v>
      </c>
      <c r="I226" s="5">
        <v>-109000000000</v>
      </c>
      <c r="J226" s="5">
        <v>-145000000000</v>
      </c>
      <c r="K226" s="5">
        <v>-50000000000</v>
      </c>
      <c r="L226" s="5">
        <v>-36000000000</v>
      </c>
      <c r="M226" s="5">
        <v>-44000000000</v>
      </c>
      <c r="N226" s="5">
        <v>-19000000000</v>
      </c>
      <c r="O226" s="5">
        <v>-65000000000</v>
      </c>
      <c r="P226" s="5">
        <v>-56000000000</v>
      </c>
      <c r="Q226" s="5">
        <v>-35000000000</v>
      </c>
      <c r="R226" s="5">
        <v>-53000000000</v>
      </c>
      <c r="S226" s="5">
        <v>-66000000000</v>
      </c>
      <c r="T226" s="5">
        <v>-124000000000</v>
      </c>
      <c r="U226" s="5">
        <v>-86000000000</v>
      </c>
      <c r="V226" s="5">
        <v>-45000000000</v>
      </c>
      <c r="W226" s="5">
        <v>-54000000000</v>
      </c>
    </row>
    <row r="227" spans="2:23" ht="15.5" x14ac:dyDescent="0.35">
      <c r="C227" t="s">
        <v>15</v>
      </c>
      <c r="I227" s="5">
        <v>254000000000</v>
      </c>
      <c r="J227" s="5">
        <v>12000000000</v>
      </c>
      <c r="K227" s="5">
        <v>-249000000000</v>
      </c>
      <c r="L227" s="5">
        <v>264000000000</v>
      </c>
      <c r="M227" s="5">
        <v>137000000000</v>
      </c>
      <c r="N227" s="5">
        <v>196000000000</v>
      </c>
      <c r="O227" s="5">
        <v>134000000000</v>
      </c>
      <c r="P227" s="5">
        <v>85000000000</v>
      </c>
      <c r="Q227" s="5">
        <v>159000000000</v>
      </c>
      <c r="R227" s="5">
        <v>84000000000</v>
      </c>
      <c r="S227" s="5">
        <v>-3000000000</v>
      </c>
      <c r="T227" s="5">
        <v>-80000000000</v>
      </c>
      <c r="U227" s="5">
        <v>-121000000000</v>
      </c>
      <c r="V227" s="5">
        <v>-32000000000</v>
      </c>
      <c r="W227" s="5">
        <v>-120000000000</v>
      </c>
    </row>
    <row r="228" spans="2:23" ht="15.5" x14ac:dyDescent="0.35">
      <c r="C228" t="s">
        <v>17</v>
      </c>
      <c r="I228" s="6">
        <v>120.93</v>
      </c>
      <c r="J228" s="6">
        <v>5.82</v>
      </c>
      <c r="K228" s="6">
        <v>-118.79</v>
      </c>
      <c r="L228" s="6">
        <v>125.88</v>
      </c>
      <c r="M228" s="6">
        <v>65.25</v>
      </c>
      <c r="N228" s="6">
        <v>93.53</v>
      </c>
      <c r="O228" s="5">
        <v>64</v>
      </c>
      <c r="P228" s="6">
        <v>40.630000000000003</v>
      </c>
      <c r="Q228" s="6">
        <v>75.89</v>
      </c>
      <c r="R228" s="6">
        <v>39.97</v>
      </c>
      <c r="S228" s="6">
        <v>-1.5</v>
      </c>
      <c r="T228" s="6">
        <v>-37.92</v>
      </c>
      <c r="U228" s="6">
        <v>-57.65</v>
      </c>
      <c r="V228" s="6">
        <v>-15.27</v>
      </c>
      <c r="W228" s="6">
        <v>-816.64</v>
      </c>
    </row>
    <row r="230" spans="2:23" ht="15.5" x14ac:dyDescent="0.35">
      <c r="B230" t="s">
        <v>260</v>
      </c>
      <c r="C230" t="s">
        <v>261</v>
      </c>
      <c r="D230" s="5">
        <v>155000000000</v>
      </c>
      <c r="E230" s="5">
        <v>148000000000</v>
      </c>
      <c r="F230" s="5">
        <v>134000000000</v>
      </c>
      <c r="G230" s="5">
        <v>137000000000</v>
      </c>
      <c r="H230" s="5">
        <v>607000000000</v>
      </c>
      <c r="I230" s="5">
        <v>419000000000</v>
      </c>
      <c r="J230" s="5">
        <v>299000000000</v>
      </c>
      <c r="K230" s="5">
        <v>494000000000</v>
      </c>
      <c r="L230" s="5">
        <v>249000000000</v>
      </c>
      <c r="M230" s="5">
        <v>177000000000</v>
      </c>
      <c r="N230" s="5">
        <v>172000000000</v>
      </c>
      <c r="O230" s="5">
        <v>27000000000</v>
      </c>
      <c r="P230" s="5">
        <v>51000000000</v>
      </c>
      <c r="Q230" s="5">
        <v>41000000000</v>
      </c>
    </row>
    <row r="231" spans="2:23" ht="15.5" x14ac:dyDescent="0.35">
      <c r="C231" t="s">
        <v>444</v>
      </c>
      <c r="H231" s="6">
        <v>104.4</v>
      </c>
      <c r="I231" s="6">
        <v>104.4</v>
      </c>
      <c r="J231" s="6">
        <v>64.8</v>
      </c>
      <c r="K231" s="6">
        <v>107.1</v>
      </c>
      <c r="L231" s="6">
        <v>72.900000000000006</v>
      </c>
      <c r="M231" s="6">
        <v>21.6</v>
      </c>
      <c r="N231" s="6">
        <v>20.5</v>
      </c>
      <c r="O231" s="6">
        <v>3.5</v>
      </c>
      <c r="P231" s="6">
        <v>2.5</v>
      </c>
    </row>
    <row r="232" spans="2:23" ht="15.5" x14ac:dyDescent="0.35">
      <c r="C232" t="s">
        <v>71</v>
      </c>
      <c r="H232" s="6">
        <v>0.3614</v>
      </c>
      <c r="I232" s="6">
        <v>0.52300000000000002</v>
      </c>
      <c r="J232" s="6">
        <v>0.4556</v>
      </c>
      <c r="K232" s="6">
        <v>0.45500000000000002</v>
      </c>
      <c r="L232" s="6">
        <v>0.61399999999999999</v>
      </c>
      <c r="M232" s="6">
        <v>0.25670000000000004</v>
      </c>
      <c r="N232" s="6">
        <v>0.24989999999999998</v>
      </c>
      <c r="O232" s="6">
        <v>0.26950000000000002</v>
      </c>
      <c r="P232" s="6">
        <v>0.10279999999999999</v>
      </c>
    </row>
    <row r="233" spans="2:23" ht="15.5" x14ac:dyDescent="0.35">
      <c r="C233" t="s">
        <v>445</v>
      </c>
      <c r="H233" s="6">
        <v>7.1500000000000008E-2</v>
      </c>
      <c r="I233" s="6">
        <v>5.9299999999999999E-2</v>
      </c>
      <c r="J233" s="6">
        <v>7.9000000000000001E-2</v>
      </c>
      <c r="K233" s="6">
        <v>9.0800000000000006E-2</v>
      </c>
      <c r="L233" s="6">
        <v>5.8099999999999999E-2</v>
      </c>
      <c r="M233" s="6">
        <v>4.3700000000000003E-2</v>
      </c>
      <c r="N233" s="6">
        <v>3.6299999999999999E-2</v>
      </c>
      <c r="O233" s="6">
        <v>1.01E-2</v>
      </c>
      <c r="P233" s="6">
        <v>1.1699999999999999E-2</v>
      </c>
    </row>
    <row r="234" spans="2:23" ht="15.5" x14ac:dyDescent="0.35">
      <c r="C234" t="s">
        <v>51</v>
      </c>
      <c r="D234" s="6">
        <v>73.92</v>
      </c>
      <c r="E234" s="6">
        <v>70.52</v>
      </c>
      <c r="F234" s="6">
        <v>63.93</v>
      </c>
      <c r="G234" s="6">
        <v>65.09</v>
      </c>
      <c r="H234" s="6">
        <v>288.89</v>
      </c>
      <c r="I234" s="6">
        <v>199.63</v>
      </c>
      <c r="J234" s="6">
        <v>142.24</v>
      </c>
      <c r="K234" s="6">
        <v>235.4</v>
      </c>
      <c r="L234" s="6">
        <v>118.74</v>
      </c>
      <c r="M234" s="6">
        <v>84.13</v>
      </c>
      <c r="N234" s="6">
        <v>82.03</v>
      </c>
      <c r="O234" s="6">
        <v>12.99</v>
      </c>
      <c r="P234" s="6">
        <v>24.33</v>
      </c>
      <c r="Q234" s="6">
        <v>19.309999999999999</v>
      </c>
    </row>
    <row r="235" spans="2:23" ht="15.5" x14ac:dyDescent="0.35">
      <c r="C235" t="s">
        <v>73</v>
      </c>
      <c r="H235" s="6">
        <v>104.4</v>
      </c>
      <c r="I235" s="6">
        <v>104.4</v>
      </c>
      <c r="J235" s="6">
        <v>64.8</v>
      </c>
      <c r="K235" s="6">
        <v>107.1</v>
      </c>
      <c r="L235" s="6">
        <v>72.900000000000006</v>
      </c>
      <c r="M235" s="6">
        <v>21.6</v>
      </c>
      <c r="N235" s="6">
        <v>20.5</v>
      </c>
      <c r="O235" s="6">
        <v>3.5</v>
      </c>
      <c r="P235" s="6">
        <v>2.5</v>
      </c>
    </row>
    <row r="236" spans="2:23" ht="15.5" x14ac:dyDescent="0.35">
      <c r="C236" t="s">
        <v>446</v>
      </c>
      <c r="H236" s="6">
        <v>0.3614</v>
      </c>
      <c r="I236" s="6">
        <v>0.52300000000000002</v>
      </c>
      <c r="J236" s="6">
        <v>0.4556</v>
      </c>
      <c r="K236" s="6">
        <v>0.45500000000000002</v>
      </c>
      <c r="L236" s="6">
        <v>0.61399999999999999</v>
      </c>
      <c r="M236" s="6">
        <v>0.25670000000000004</v>
      </c>
      <c r="N236" s="6">
        <v>0.24989999999999998</v>
      </c>
      <c r="O236" s="6">
        <v>0.26950000000000002</v>
      </c>
      <c r="P236" s="6">
        <v>0.10279999999999999</v>
      </c>
    </row>
    <row r="237" spans="2:23" ht="15.5" x14ac:dyDescent="0.35">
      <c r="C237" t="s">
        <v>447</v>
      </c>
      <c r="H237" s="6">
        <v>7.1500000000000008E-2</v>
      </c>
      <c r="I237" s="6">
        <v>5.9299999999999999E-2</v>
      </c>
      <c r="J237" s="6">
        <v>7.9000000000000001E-2</v>
      </c>
      <c r="K237" s="6">
        <v>9.0800000000000006E-2</v>
      </c>
      <c r="L237" s="6">
        <v>5.8099999999999999E-2</v>
      </c>
      <c r="M237" s="6">
        <v>4.3700000000000003E-2</v>
      </c>
      <c r="N237" s="6">
        <v>3.6299999999999999E-2</v>
      </c>
      <c r="O237" s="6">
        <v>1.01E-2</v>
      </c>
      <c r="P237" s="6">
        <v>1.1699999999999999E-2</v>
      </c>
    </row>
    <row r="238" spans="2:23" ht="15.5" x14ac:dyDescent="0.35">
      <c r="C238" t="s">
        <v>262</v>
      </c>
      <c r="D238" s="5">
        <v>1622000000000</v>
      </c>
      <c r="E238" s="5">
        <v>1611000000000</v>
      </c>
      <c r="F238" s="5">
        <v>1773000000000</v>
      </c>
      <c r="G238" s="5">
        <v>1729000000000</v>
      </c>
      <c r="H238" s="5">
        <v>6466000000000</v>
      </c>
      <c r="I238" s="5">
        <v>6382000000000</v>
      </c>
      <c r="J238" s="5">
        <v>4751000000000</v>
      </c>
      <c r="K238" s="5">
        <v>4875000000000</v>
      </c>
      <c r="L238" s="5">
        <v>3704000000000</v>
      </c>
      <c r="M238" s="5">
        <v>2734000000000</v>
      </c>
      <c r="N238" s="5">
        <v>1994000000000</v>
      </c>
      <c r="O238" s="5">
        <v>1394000000000</v>
      </c>
      <c r="P238" s="5">
        <v>1405000000000</v>
      </c>
      <c r="Q238" s="5">
        <v>1476000000000</v>
      </c>
    </row>
    <row r="239" spans="2:23" ht="15.5" x14ac:dyDescent="0.35">
      <c r="C239" t="s">
        <v>448</v>
      </c>
      <c r="H239" s="6">
        <v>104.4</v>
      </c>
      <c r="I239" s="6">
        <v>104.4</v>
      </c>
      <c r="J239" s="6">
        <v>64.8</v>
      </c>
      <c r="K239" s="6">
        <v>107.1</v>
      </c>
      <c r="L239" s="6">
        <v>72.900000000000006</v>
      </c>
      <c r="M239" s="6">
        <v>21.6</v>
      </c>
      <c r="N239" s="6">
        <v>20.5</v>
      </c>
      <c r="O239" s="6">
        <v>3.5</v>
      </c>
      <c r="P239" s="6">
        <v>2.5</v>
      </c>
    </row>
    <row r="240" spans="2:23" ht="15.5" x14ac:dyDescent="0.35">
      <c r="C240" t="s">
        <v>449</v>
      </c>
      <c r="H240" s="6">
        <v>0.3614</v>
      </c>
      <c r="I240" s="6">
        <v>0.52300000000000002</v>
      </c>
      <c r="J240" s="6">
        <v>0.4556</v>
      </c>
      <c r="K240" s="6">
        <v>0.45500000000000002</v>
      </c>
      <c r="L240" s="6">
        <v>0.61399999999999999</v>
      </c>
      <c r="M240" s="6">
        <v>0.25670000000000004</v>
      </c>
      <c r="N240" s="6">
        <v>0.24989999999999998</v>
      </c>
      <c r="O240" s="6">
        <v>0.26950000000000002</v>
      </c>
      <c r="P240" s="6">
        <v>0.10279999999999999</v>
      </c>
    </row>
    <row r="241" spans="3:16" ht="15.5" x14ac:dyDescent="0.35">
      <c r="C241" t="s">
        <v>450</v>
      </c>
      <c r="H241" s="6">
        <v>7.1500000000000008E-2</v>
      </c>
      <c r="I241" s="6">
        <v>5.9299999999999999E-2</v>
      </c>
      <c r="J241" s="6">
        <v>7.9000000000000001E-2</v>
      </c>
      <c r="K241" s="6">
        <v>9.0800000000000006E-2</v>
      </c>
      <c r="L241" s="6">
        <v>5.8099999999999999E-2</v>
      </c>
      <c r="M241" s="6">
        <v>4.3700000000000003E-2</v>
      </c>
      <c r="N241" s="6">
        <v>3.6299999999999999E-2</v>
      </c>
      <c r="O241" s="6">
        <v>1.01E-2</v>
      </c>
      <c r="P241" s="6">
        <v>1.1699999999999999E-2</v>
      </c>
    </row>
    <row r="242" spans="3:16" ht="15.5" x14ac:dyDescent="0.35">
      <c r="C242" t="s">
        <v>344</v>
      </c>
      <c r="I242" s="6">
        <v>5.05</v>
      </c>
    </row>
    <row r="243" spans="3:16" ht="15.5" x14ac:dyDescent="0.35">
      <c r="C243" t="s">
        <v>345</v>
      </c>
      <c r="I243" s="6">
        <v>5.34</v>
      </c>
    </row>
    <row r="244" spans="3:16" ht="15.5" x14ac:dyDescent="0.35">
      <c r="C244" t="s">
        <v>831</v>
      </c>
      <c r="I244" s="6">
        <v>4.4000000000000004</v>
      </c>
    </row>
    <row r="245" spans="3:16" ht="15.5" x14ac:dyDescent="0.35">
      <c r="C245" t="s">
        <v>263</v>
      </c>
      <c r="I245" s="6">
        <v>6.95</v>
      </c>
    </row>
    <row r="246" spans="3:16" ht="15.5" x14ac:dyDescent="0.35">
      <c r="C246" t="s">
        <v>346</v>
      </c>
      <c r="I246" s="6">
        <v>0.18729999999999999</v>
      </c>
    </row>
    <row r="247" spans="3:16" ht="15.5" x14ac:dyDescent="0.35">
      <c r="C247" t="s">
        <v>347</v>
      </c>
      <c r="I247" s="6">
        <v>0.46</v>
      </c>
    </row>
    <row r="248" spans="3:16" ht="15.5" x14ac:dyDescent="0.35">
      <c r="C248" t="s">
        <v>348</v>
      </c>
      <c r="I248" s="6">
        <v>1.34</v>
      </c>
    </row>
    <row r="249" spans="3:16" ht="15.5" x14ac:dyDescent="0.35">
      <c r="C249" t="s">
        <v>349</v>
      </c>
      <c r="I249" s="6">
        <v>6.25</v>
      </c>
    </row>
    <row r="250" spans="3:16" ht="15.5" x14ac:dyDescent="0.35">
      <c r="C250" t="s">
        <v>350</v>
      </c>
      <c r="I250" s="6">
        <v>9.26</v>
      </c>
    </row>
    <row r="251" spans="3:16" ht="15.5" x14ac:dyDescent="0.35">
      <c r="C251" t="s">
        <v>351</v>
      </c>
      <c r="I251" s="6">
        <v>4.0999999999999996</v>
      </c>
    </row>
    <row r="252" spans="3:16" ht="15.5" x14ac:dyDescent="0.35">
      <c r="C252" t="s">
        <v>264</v>
      </c>
      <c r="I252" s="6">
        <v>3.67</v>
      </c>
    </row>
    <row r="253" spans="3:16" ht="15.5" x14ac:dyDescent="0.35">
      <c r="C253" t="s">
        <v>451</v>
      </c>
      <c r="I253" s="6">
        <v>0.13</v>
      </c>
    </row>
    <row r="254" spans="3:16" ht="15.5" x14ac:dyDescent="0.35">
      <c r="C254" t="s">
        <v>452</v>
      </c>
      <c r="I254" s="6">
        <v>0.28000000000000003</v>
      </c>
    </row>
    <row r="255" spans="3:16" ht="15.5" x14ac:dyDescent="0.35">
      <c r="C255" t="s">
        <v>832</v>
      </c>
      <c r="I255" s="6">
        <v>0.13</v>
      </c>
    </row>
    <row r="256" spans="3:16" ht="15.5" x14ac:dyDescent="0.35">
      <c r="C256" t="s">
        <v>352</v>
      </c>
      <c r="I256" s="6">
        <v>273.47000000000003</v>
      </c>
    </row>
    <row r="257" spans="3:9" ht="15.5" x14ac:dyDescent="0.35">
      <c r="C257" t="s">
        <v>353</v>
      </c>
      <c r="I257" s="6">
        <v>288.89</v>
      </c>
    </row>
    <row r="258" spans="3:9" ht="15.5" x14ac:dyDescent="0.35">
      <c r="C258" t="s">
        <v>354</v>
      </c>
      <c r="I258" s="6">
        <v>3207.54</v>
      </c>
    </row>
    <row r="259" spans="3:9" ht="15.5" x14ac:dyDescent="0.35">
      <c r="C259" t="s">
        <v>355</v>
      </c>
      <c r="D259" s="6">
        <v>95.06</v>
      </c>
    </row>
    <row r="260" spans="3:9" ht="15.5" x14ac:dyDescent="0.35">
      <c r="C260" t="s">
        <v>356</v>
      </c>
      <c r="I260" s="6">
        <v>1092.2</v>
      </c>
    </row>
    <row r="261" spans="3:9" ht="15.5" x14ac:dyDescent="0.35">
      <c r="C261" t="s">
        <v>357</v>
      </c>
      <c r="I261" s="6">
        <v>157.69999999999999</v>
      </c>
    </row>
    <row r="262" spans="3:9" ht="15.5" x14ac:dyDescent="0.35">
      <c r="C262" t="s">
        <v>265</v>
      </c>
      <c r="D262" s="6">
        <v>2.48</v>
      </c>
    </row>
    <row r="263" spans="3:9" ht="15.5" x14ac:dyDescent="0.35">
      <c r="C263" t="s">
        <v>266</v>
      </c>
      <c r="D263" s="6">
        <v>0.57999999999999996</v>
      </c>
    </row>
    <row r="264" spans="3:9" ht="15.5" x14ac:dyDescent="0.35">
      <c r="C264" t="s">
        <v>267</v>
      </c>
      <c r="D264" s="6">
        <v>0.08</v>
      </c>
    </row>
    <row r="265" spans="3:9" ht="15.5" x14ac:dyDescent="0.35">
      <c r="C265" t="s">
        <v>268</v>
      </c>
      <c r="D265" s="6">
        <v>0.01</v>
      </c>
    </row>
    <row r="266" spans="3:9" ht="15.5" x14ac:dyDescent="0.35">
      <c r="C266" t="s">
        <v>269</v>
      </c>
      <c r="D266" s="6">
        <v>0.48</v>
      </c>
    </row>
    <row r="267" spans="3:9" ht="15.5" x14ac:dyDescent="0.35">
      <c r="C267" t="s">
        <v>270</v>
      </c>
      <c r="D267" s="6">
        <v>0.06</v>
      </c>
    </row>
    <row r="268" spans="3:9" ht="15.5" x14ac:dyDescent="0.35">
      <c r="C268" t="s">
        <v>271</v>
      </c>
      <c r="D268" s="6">
        <v>1.48</v>
      </c>
    </row>
    <row r="269" spans="3:9" ht="15.5" x14ac:dyDescent="0.35">
      <c r="C269" t="s">
        <v>272</v>
      </c>
      <c r="I269" s="6">
        <v>42.36</v>
      </c>
    </row>
    <row r="270" spans="3:9" ht="15.5" x14ac:dyDescent="0.35">
      <c r="C270" t="s">
        <v>13</v>
      </c>
      <c r="D270" s="5">
        <v>104000000000</v>
      </c>
    </row>
    <row r="271" spans="3:9" ht="15.5" x14ac:dyDescent="0.35">
      <c r="C271" t="s">
        <v>358</v>
      </c>
      <c r="I271" s="6">
        <v>8.35</v>
      </c>
    </row>
    <row r="272" spans="3:9" ht="15.5" x14ac:dyDescent="0.35">
      <c r="C272" t="s">
        <v>273</v>
      </c>
      <c r="I272" s="6">
        <v>0.1691</v>
      </c>
    </row>
    <row r="273" spans="3:9" ht="15.5" x14ac:dyDescent="0.35">
      <c r="C273" t="s">
        <v>274</v>
      </c>
      <c r="I273" s="6">
        <v>0.25040000000000001</v>
      </c>
    </row>
    <row r="274" spans="3:9" ht="15.5" x14ac:dyDescent="0.35">
      <c r="C274" t="s">
        <v>275</v>
      </c>
      <c r="I274" s="6">
        <v>0.31309999999999999</v>
      </c>
    </row>
    <row r="275" spans="3:9" ht="15.5" x14ac:dyDescent="0.35">
      <c r="C275" t="s">
        <v>359</v>
      </c>
      <c r="I275" s="6">
        <v>0.22839999999999999</v>
      </c>
    </row>
    <row r="276" spans="3:9" ht="15.5" x14ac:dyDescent="0.35">
      <c r="C276" t="s">
        <v>276</v>
      </c>
      <c r="D276" s="6">
        <v>11.51</v>
      </c>
    </row>
    <row r="277" spans="3:9" ht="15.5" x14ac:dyDescent="0.35">
      <c r="C277" t="s">
        <v>277</v>
      </c>
      <c r="D277" s="6">
        <v>147.82</v>
      </c>
    </row>
    <row r="278" spans="3:9" ht="15.5" x14ac:dyDescent="0.35">
      <c r="C278" t="s">
        <v>278</v>
      </c>
      <c r="D278" s="6">
        <v>48.35</v>
      </c>
    </row>
    <row r="279" spans="3:9" ht="15.5" x14ac:dyDescent="0.35">
      <c r="C279" t="s">
        <v>279</v>
      </c>
      <c r="D279" s="6">
        <v>110.98</v>
      </c>
    </row>
    <row r="280" spans="3:9" ht="15.5" x14ac:dyDescent="0.35">
      <c r="C280" t="s">
        <v>280</v>
      </c>
      <c r="D280" s="6">
        <v>7.9</v>
      </c>
    </row>
    <row r="281" spans="3:9" ht="15.5" x14ac:dyDescent="0.35">
      <c r="C281" t="s">
        <v>281</v>
      </c>
      <c r="I281" s="6">
        <v>1.96</v>
      </c>
    </row>
    <row r="282" spans="3:9" ht="15.5" x14ac:dyDescent="0.35">
      <c r="C282" t="s">
        <v>282</v>
      </c>
      <c r="I282" s="6">
        <v>2.58</v>
      </c>
    </row>
    <row r="283" spans="3:9" ht="15.5" x14ac:dyDescent="0.35">
      <c r="C283" t="s">
        <v>47</v>
      </c>
      <c r="I283" s="5">
        <v>3066000000000</v>
      </c>
    </row>
    <row r="284" spans="3:9" ht="15.5" x14ac:dyDescent="0.35">
      <c r="C284" t="s">
        <v>283</v>
      </c>
      <c r="I284" s="5">
        <v>3060000000000</v>
      </c>
    </row>
    <row r="285" spans="3:9" ht="15.5" x14ac:dyDescent="0.35">
      <c r="C285" t="s">
        <v>284</v>
      </c>
      <c r="I285" s="5">
        <v>2100000000</v>
      </c>
    </row>
    <row r="286" spans="3:9" ht="15.5" x14ac:dyDescent="0.35">
      <c r="C286" t="s">
        <v>285</v>
      </c>
      <c r="I286" s="6">
        <v>0.28649999999999998</v>
      </c>
    </row>
    <row r="287" spans="3:9" ht="15.5" x14ac:dyDescent="0.35">
      <c r="C287" t="s">
        <v>286</v>
      </c>
      <c r="D287" s="6">
        <v>0.24109999999999998</v>
      </c>
    </row>
    <row r="288" spans="3:9" ht="15.5" x14ac:dyDescent="0.35">
      <c r="C288" t="s">
        <v>287</v>
      </c>
      <c r="D288" s="6">
        <v>0.1242</v>
      </c>
    </row>
    <row r="289" spans="3:9" ht="15.5" x14ac:dyDescent="0.35">
      <c r="C289" t="s">
        <v>288</v>
      </c>
      <c r="D289" s="6">
        <v>9.5700000000000007E-2</v>
      </c>
    </row>
    <row r="290" spans="3:9" ht="15.5" x14ac:dyDescent="0.35">
      <c r="C290" t="s">
        <v>453</v>
      </c>
      <c r="D290" s="6">
        <v>6.9099999999999995E-2</v>
      </c>
    </row>
    <row r="291" spans="3:9" ht="15.5" x14ac:dyDescent="0.35">
      <c r="C291" t="s">
        <v>289</v>
      </c>
      <c r="D291" s="6">
        <v>0.25609999999999999</v>
      </c>
    </row>
    <row r="292" spans="3:9" ht="15.5" x14ac:dyDescent="0.35">
      <c r="C292" t="s">
        <v>360</v>
      </c>
      <c r="D292" s="6">
        <v>1.0656000000000001</v>
      </c>
    </row>
    <row r="293" spans="3:9" ht="15.5" x14ac:dyDescent="0.35">
      <c r="C293" t="s">
        <v>290</v>
      </c>
      <c r="I293" s="6">
        <v>104.4</v>
      </c>
    </row>
    <row r="294" spans="3:9" ht="15.5" x14ac:dyDescent="0.35">
      <c r="C294" t="s">
        <v>454</v>
      </c>
      <c r="I294" s="6">
        <v>104.4</v>
      </c>
    </row>
    <row r="295" spans="3:9" ht="15.5" x14ac:dyDescent="0.35">
      <c r="C295" t="s">
        <v>455</v>
      </c>
      <c r="I295" s="6">
        <v>0.3614</v>
      </c>
    </row>
    <row r="296" spans="3:9" ht="15.5" x14ac:dyDescent="0.35">
      <c r="C296" t="s">
        <v>456</v>
      </c>
      <c r="I296" s="6">
        <v>7.1500000000000008E-2</v>
      </c>
    </row>
    <row r="297" spans="3:9" ht="15.5" x14ac:dyDescent="0.35">
      <c r="C297" t="s">
        <v>291</v>
      </c>
      <c r="I297" t="s">
        <v>718</v>
      </c>
    </row>
    <row r="298" spans="3:9" ht="15.5" x14ac:dyDescent="0.35">
      <c r="C298" t="s">
        <v>293</v>
      </c>
      <c r="I298" s="5">
        <v>8</v>
      </c>
    </row>
    <row r="299" spans="3:9" ht="15.5" x14ac:dyDescent="0.35">
      <c r="C299" t="s">
        <v>294</v>
      </c>
      <c r="I299" s="6">
        <v>0.61</v>
      </c>
    </row>
    <row r="300" spans="3:9" ht="15.5" x14ac:dyDescent="0.35">
      <c r="C300" t="s">
        <v>295</v>
      </c>
      <c r="I300" s="6">
        <v>0.71</v>
      </c>
    </row>
    <row r="301" spans="3:9" ht="15.5" x14ac:dyDescent="0.35">
      <c r="C301" t="s">
        <v>458</v>
      </c>
      <c r="I301" s="6">
        <v>0.9</v>
      </c>
    </row>
    <row r="302" spans="3:9" ht="15.5" x14ac:dyDescent="0.35">
      <c r="C302" t="s">
        <v>296</v>
      </c>
      <c r="I302" s="6">
        <v>0.87</v>
      </c>
    </row>
    <row r="303" spans="3:9" ht="15.5" x14ac:dyDescent="0.35">
      <c r="C303" t="s">
        <v>361</v>
      </c>
      <c r="I303" s="6">
        <v>0.77</v>
      </c>
    </row>
    <row r="304" spans="3:9" ht="15.5" x14ac:dyDescent="0.35">
      <c r="C304" t="s">
        <v>297</v>
      </c>
      <c r="I304" s="6">
        <v>0.45</v>
      </c>
    </row>
    <row r="305" spans="3:9" ht="15.5" x14ac:dyDescent="0.35">
      <c r="C305" t="s">
        <v>298</v>
      </c>
      <c r="I305" s="6">
        <v>0.67</v>
      </c>
    </row>
    <row r="306" spans="3:9" ht="15.5" x14ac:dyDescent="0.35">
      <c r="C306" t="s">
        <v>299</v>
      </c>
      <c r="I306" s="5">
        <v>6735000000000</v>
      </c>
    </row>
    <row r="307" spans="3:9" ht="15.5" x14ac:dyDescent="0.35">
      <c r="C307" t="s">
        <v>300</v>
      </c>
      <c r="I307" s="5">
        <v>1567000000000</v>
      </c>
    </row>
    <row r="308" spans="3:9" ht="15.5" x14ac:dyDescent="0.35">
      <c r="C308" t="s">
        <v>301</v>
      </c>
      <c r="I308" s="5">
        <v>835000000000</v>
      </c>
    </row>
    <row r="309" spans="3:9" ht="15.5" x14ac:dyDescent="0.35">
      <c r="C309" t="s">
        <v>302</v>
      </c>
      <c r="I309" s="5">
        <v>574000000000</v>
      </c>
    </row>
    <row r="310" spans="3:9" ht="15.5" x14ac:dyDescent="0.35">
      <c r="C310" t="s">
        <v>303</v>
      </c>
      <c r="D310" s="5">
        <v>200000000000</v>
      </c>
    </row>
    <row r="311" spans="3:9" ht="15.5" x14ac:dyDescent="0.35">
      <c r="C311" t="s">
        <v>304</v>
      </c>
      <c r="D311" s="5">
        <v>3396000000000</v>
      </c>
    </row>
    <row r="312" spans="3:9" ht="15.5" x14ac:dyDescent="0.35">
      <c r="C312" t="s">
        <v>305</v>
      </c>
      <c r="D312" s="5">
        <v>1100000000000</v>
      </c>
    </row>
    <row r="313" spans="3:9" ht="15.5" x14ac:dyDescent="0.35">
      <c r="C313" t="s">
        <v>245</v>
      </c>
      <c r="D313" s="5">
        <v>1549000000000</v>
      </c>
    </row>
    <row r="314" spans="3:9" ht="15.5" x14ac:dyDescent="0.35">
      <c r="C314" t="s">
        <v>306</v>
      </c>
      <c r="I314" s="5">
        <v>2293000000000</v>
      </c>
    </row>
    <row r="315" spans="3:9" ht="15.5" x14ac:dyDescent="0.35">
      <c r="C315" t="s">
        <v>243</v>
      </c>
      <c r="D315" s="5">
        <v>15000000000</v>
      </c>
    </row>
    <row r="316" spans="3:9" ht="15.5" x14ac:dyDescent="0.35">
      <c r="C316" t="s">
        <v>242</v>
      </c>
      <c r="D316" s="5">
        <v>177000000000</v>
      </c>
    </row>
    <row r="317" spans="3:9" ht="15.5" x14ac:dyDescent="0.35">
      <c r="C317" t="s">
        <v>24</v>
      </c>
      <c r="D317" s="5">
        <v>192000000000</v>
      </c>
    </row>
    <row r="318" spans="3:9" ht="15.5" x14ac:dyDescent="0.35">
      <c r="C318" t="s">
        <v>21</v>
      </c>
      <c r="D318" s="5">
        <v>-8000000000</v>
      </c>
    </row>
    <row r="319" spans="3:9" ht="15.5" x14ac:dyDescent="0.35">
      <c r="C319" t="s">
        <v>244</v>
      </c>
      <c r="I319" s="5">
        <v>2296000000000</v>
      </c>
    </row>
    <row r="320" spans="3:9" ht="15.5" x14ac:dyDescent="0.35">
      <c r="C320" t="s">
        <v>307</v>
      </c>
      <c r="I320" s="5">
        <v>490000000000</v>
      </c>
    </row>
    <row r="321" spans="3:9" ht="15.5" x14ac:dyDescent="0.35">
      <c r="C321" t="s">
        <v>308</v>
      </c>
      <c r="I321" s="5">
        <v>-254000000000</v>
      </c>
    </row>
    <row r="322" spans="3:9" ht="15.5" x14ac:dyDescent="0.35">
      <c r="C322" t="s">
        <v>309</v>
      </c>
      <c r="I322" s="5">
        <v>-323000000000</v>
      </c>
    </row>
    <row r="323" spans="3:9" ht="15.5" x14ac:dyDescent="0.35">
      <c r="C323" t="s">
        <v>310</v>
      </c>
      <c r="I323" s="5">
        <v>-159000000000</v>
      </c>
    </row>
    <row r="324" spans="3:9" ht="15.5" x14ac:dyDescent="0.35">
      <c r="C324" t="s">
        <v>311</v>
      </c>
      <c r="I324" s="5">
        <v>331000000000</v>
      </c>
    </row>
  </sheetData>
  <pageMargins left="0.7" right="0.7" top="0.75" bottom="0.75" header="0.3" footer="0.3"/>
  <ignoredErrors>
    <ignoredError sqref="A1:W325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Z37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1215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1216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t="str">
        <f t="shared" ref="I2:Z2" ca="1" si="0">IFERROR(_xlfn.STOCKHISTORY("XIDX:" &amp; $C$1, I1, , 0, 0, 1), "Libur")</f>
        <v>Libur</v>
      </c>
      <c r="J2" s="2" vm="284">
        <f t="shared" ca="1" si="0"/>
        <v>244</v>
      </c>
      <c r="K2" s="2" t="str">
        <f t="shared" ca="1" si="0"/>
        <v>Libur</v>
      </c>
      <c r="L2" s="2" vm="285">
        <f t="shared" ca="1" si="0"/>
        <v>679.71199999999999</v>
      </c>
      <c r="M2" s="2" vm="286">
        <f t="shared" ca="1" si="0"/>
        <v>938.85220000000004</v>
      </c>
      <c r="N2" s="2" vm="287">
        <f t="shared" ca="1" si="0"/>
        <v>1686.5354</v>
      </c>
      <c r="O2" s="2" vm="288">
        <f t="shared" ca="1" si="0"/>
        <v>1690.7836</v>
      </c>
      <c r="P2" s="2" vm="289">
        <f t="shared" ca="1" si="0"/>
        <v>1406.1541999999999</v>
      </c>
      <c r="Q2" s="2" vm="290">
        <f t="shared" ca="1" si="0"/>
        <v>1316.942</v>
      </c>
      <c r="R2" s="2" vm="291">
        <f t="shared" ca="1" si="0"/>
        <v>2005.1504</v>
      </c>
      <c r="S2" s="2" vm="292">
        <f t="shared" ca="1" si="0"/>
        <v>2077.2276999999999</v>
      </c>
      <c r="T2" s="2" vm="293">
        <f t="shared" ca="1" si="0"/>
        <v>2895.5295000000001</v>
      </c>
      <c r="U2" s="2" vm="294">
        <f t="shared" ca="1" si="0"/>
        <v>1243.1893</v>
      </c>
      <c r="V2" s="2" vm="295">
        <f t="shared" ca="1" si="0"/>
        <v>1164.5064</v>
      </c>
      <c r="W2" s="2" vm="296">
        <f t="shared" ca="1" si="0"/>
        <v>479.96550000000002</v>
      </c>
      <c r="X2" s="2" vm="297">
        <f t="shared" ca="1" si="0"/>
        <v>535.04349999999999</v>
      </c>
      <c r="Y2" s="2" vm="298">
        <f t="shared" ca="1" si="0"/>
        <v>251.7852</v>
      </c>
      <c r="Z2" s="2" vm="299">
        <f t="shared" ca="1" si="0"/>
        <v>173.10230000000001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3675605032000</v>
      </c>
      <c r="E4" s="2">
        <f>IFERROR(INDEX(E51:E500,MATCH($C$4,$C$51:$C$500,0)),"")</f>
        <v>2603798423000</v>
      </c>
      <c r="H4" s="2">
        <f>IFERROR(SUM(D4:G4)*(4/MAX(1,COUNT(D4:G4))),"")</f>
        <v>12558806910000</v>
      </c>
      <c r="I4" s="2">
        <f t="shared" ref="I4:Z4" si="1">IFERROR(INDEX(I51:I500,MATCH($C$4,$C$51:$C$500,0)),"")</f>
        <v>13325491533000</v>
      </c>
      <c r="J4" s="2">
        <f t="shared" si="1"/>
        <v>19242726731000</v>
      </c>
      <c r="K4" s="2">
        <f t="shared" si="1"/>
        <v>22530355784000</v>
      </c>
      <c r="L4" s="2">
        <f t="shared" si="1"/>
        <v>21480791864000</v>
      </c>
      <c r="M4" s="2">
        <f t="shared" si="1"/>
        <v>17809717726000</v>
      </c>
      <c r="N4" s="2">
        <f t="shared" si="1"/>
        <v>16536381639000</v>
      </c>
      <c r="O4" s="2">
        <f t="shared" si="1"/>
        <v>27212914210000</v>
      </c>
      <c r="P4" s="2">
        <f t="shared" si="1"/>
        <v>31158193498000</v>
      </c>
      <c r="Q4" s="2">
        <f t="shared" si="1"/>
        <v>26176403026000</v>
      </c>
      <c r="R4" s="2">
        <f t="shared" si="1"/>
        <v>15668832513000</v>
      </c>
      <c r="S4" s="2">
        <f t="shared" si="1"/>
        <v>13620101419000</v>
      </c>
      <c r="T4" s="2">
        <f t="shared" si="1"/>
        <v>12463216288000</v>
      </c>
      <c r="U4" s="2">
        <f t="shared" si="1"/>
        <v>11884667552000</v>
      </c>
      <c r="V4" s="2">
        <f t="shared" si="1"/>
        <v>9816085895000</v>
      </c>
      <c r="W4" s="2">
        <f t="shared" si="1"/>
        <v>7741827272000</v>
      </c>
      <c r="X4" s="2">
        <f t="shared" si="1"/>
        <v>6022921894000</v>
      </c>
      <c r="Y4" s="2">
        <f t="shared" si="1"/>
        <v>6590857284000</v>
      </c>
      <c r="Z4" s="2">
        <f t="shared" si="1"/>
        <v>6559077280000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-345243188000</v>
      </c>
      <c r="E5" s="2">
        <f>IFERROR(INDEX(E51:E500,MATCH($C$5,$C$51:$C$500,0)),"")</f>
        <v>-1137021175000</v>
      </c>
      <c r="H5" s="2">
        <f>IFERROR(SUM(D5:G5)*(4/MAX(1,COUNT(D5:G5))),"")</f>
        <v>-2964528726000</v>
      </c>
      <c r="I5" s="2">
        <f t="shared" ref="I5:Z5" si="2">IFERROR(INDEX(I51:I500,MATCH($C$5,$C$51:$C$500,0)),"")</f>
        <v>-9753203529000</v>
      </c>
      <c r="J5" s="2">
        <f t="shared" si="2"/>
        <v>-2338245264000</v>
      </c>
      <c r="K5" s="2">
        <f t="shared" si="2"/>
        <v>-7196039754000</v>
      </c>
      <c r="L5" s="2">
        <f t="shared" si="2"/>
        <v>-84617707000</v>
      </c>
      <c r="M5" s="2">
        <f t="shared" si="2"/>
        <v>129945558000</v>
      </c>
      <c r="N5" s="2">
        <f t="shared" si="2"/>
        <v>173793505000</v>
      </c>
      <c r="O5" s="2">
        <f t="shared" si="2"/>
        <v>2190255385000</v>
      </c>
      <c r="P5" s="2">
        <f t="shared" si="2"/>
        <v>1860117752000</v>
      </c>
      <c r="Q5" s="2">
        <f t="shared" si="2"/>
        <v>1158684399000</v>
      </c>
      <c r="R5" s="2">
        <f t="shared" si="2"/>
        <v>993552062000</v>
      </c>
      <c r="S5" s="2">
        <f t="shared" si="2"/>
        <v>631350195000</v>
      </c>
      <c r="T5" s="2">
        <f t="shared" si="2"/>
        <v>615181415000</v>
      </c>
      <c r="U5" s="2">
        <f t="shared" si="2"/>
        <v>569939958000</v>
      </c>
      <c r="V5" s="2">
        <f t="shared" si="2"/>
        <v>461133994000</v>
      </c>
      <c r="W5" s="2">
        <f t="shared" si="2"/>
        <v>366374887000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130155633000</v>
      </c>
      <c r="E6" s="2">
        <f>IFERROR(INDEX(E51:E500,MATCH($C$6,$C$51:$C$500,0)),"")</f>
        <v>516088931000</v>
      </c>
      <c r="H6" s="2">
        <f>IFERROR(INDEX(D6:G6,COUNT(D6:G6)),"")</f>
        <v>516088931000</v>
      </c>
      <c r="I6" s="2">
        <f t="shared" ref="I6:Z6" si="3">IFERROR(INDEX(I51:I500,MATCH($C$6,$C$51:$C$500,0)),"")</f>
        <v>1685318505000</v>
      </c>
      <c r="J6" s="2">
        <f t="shared" si="3"/>
        <v>11871419792000</v>
      </c>
      <c r="K6" s="2">
        <f t="shared" si="3"/>
        <v>9571613042000</v>
      </c>
      <c r="L6" s="2">
        <f t="shared" si="3"/>
        <v>17493206188000</v>
      </c>
      <c r="M6" s="2">
        <f t="shared" si="3"/>
        <v>17435077712000</v>
      </c>
      <c r="N6" s="2">
        <f t="shared" si="3"/>
        <v>16657425071000</v>
      </c>
      <c r="O6" s="2">
        <f t="shared" si="3"/>
        <v>19215732987000</v>
      </c>
      <c r="P6" s="2">
        <f t="shared" si="3"/>
        <v>17215314565000</v>
      </c>
      <c r="Q6" s="2">
        <f t="shared" si="3"/>
        <v>14631824613000</v>
      </c>
      <c r="R6" s="2">
        <f t="shared" si="3"/>
        <v>12498715304000</v>
      </c>
      <c r="S6" s="2">
        <f t="shared" si="3"/>
        <v>5438101365000</v>
      </c>
      <c r="T6" s="2">
        <f t="shared" si="3"/>
        <v>4978758224000</v>
      </c>
      <c r="U6" s="2">
        <f t="shared" si="3"/>
        <v>3226958875000</v>
      </c>
      <c r="V6" s="2">
        <f t="shared" si="3"/>
        <v>2814005594000</v>
      </c>
      <c r="W6" s="2">
        <f t="shared" si="3"/>
        <v>2219375875000</v>
      </c>
      <c r="X6" s="2">
        <f t="shared" si="3"/>
        <v>1916767944000</v>
      </c>
      <c r="Y6" s="2">
        <f t="shared" si="3"/>
        <v>1635714790000</v>
      </c>
      <c r="Z6" s="2">
        <f t="shared" si="3"/>
        <v>1467397411000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39.869999999999997</v>
      </c>
      <c r="E7" s="3">
        <f>IFERROR(INDEX(E51:E500,MATCH($C$7,$C$51:$C$500,0))/1000000000,"")</f>
        <v>39.869999999999997</v>
      </c>
      <c r="H7" s="3">
        <f>IFERROR(INDEX(D7:G7,COUNT(D7:G7)),"")</f>
        <v>39.869999999999997</v>
      </c>
      <c r="I7" s="3">
        <f t="shared" ref="I7:Z7" si="4">IFERROR(INDEX(I51:I500,MATCH($C$7,$C$51:$C$500,0))/1000000000,"")</f>
        <v>39.869999999999997</v>
      </c>
      <c r="J7" s="3">
        <f t="shared" si="4"/>
        <v>39.869999999999997</v>
      </c>
      <c r="K7" s="3">
        <f t="shared" si="4"/>
        <v>8.9700000000000006</v>
      </c>
      <c r="L7" s="3">
        <f t="shared" si="4"/>
        <v>8.9700000000000006</v>
      </c>
      <c r="M7" s="3">
        <f t="shared" si="4"/>
        <v>8.9700000000000006</v>
      </c>
      <c r="N7" s="3">
        <f t="shared" si="4"/>
        <v>8.9700000000000006</v>
      </c>
      <c r="O7" s="3">
        <f t="shared" si="4"/>
        <v>8.9700000000000006</v>
      </c>
      <c r="P7" s="3">
        <f t="shared" si="4"/>
        <v>8.9700000000000006</v>
      </c>
      <c r="Q7" s="3">
        <f t="shared" si="4"/>
        <v>8.9700000000000006</v>
      </c>
      <c r="R7" s="3">
        <f t="shared" si="4"/>
        <v>8.9700000000000006</v>
      </c>
      <c r="S7" s="3">
        <f t="shared" si="4"/>
        <v>6.15</v>
      </c>
      <c r="T7" s="3">
        <f t="shared" si="4"/>
        <v>6.14</v>
      </c>
      <c r="U7" s="3">
        <f t="shared" si="4"/>
        <v>6.14</v>
      </c>
      <c r="V7" s="3">
        <f t="shared" si="4"/>
        <v>6.11</v>
      </c>
      <c r="W7" s="3">
        <f t="shared" si="4"/>
        <v>6.03</v>
      </c>
      <c r="X7" s="3">
        <f t="shared" si="4"/>
        <v>6</v>
      </c>
      <c r="Y7" s="3">
        <f t="shared" si="4"/>
        <v>5.85</v>
      </c>
      <c r="Z7" s="3">
        <f t="shared" si="4"/>
        <v>5.85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532000000000</v>
      </c>
      <c r="E8" s="2">
        <f>IFERROR(INDEX(E51:E500,MATCH("Free cash flow (Quarter)",$C$51:$C$500,0)),"")</f>
        <v>-1254000000000</v>
      </c>
      <c r="H8" s="2">
        <f>IFERROR(INDEX(D8:G8,COUNT(D8:G8)),"")</f>
        <v>-1254000000000</v>
      </c>
      <c r="I8" s="2">
        <f t="shared" ref="I8:Z8" si="5">IFERROR(INDEX(I51:I500,MATCH($C$8,$C$51:$C$500,0)),"")</f>
        <v>-420000000000</v>
      </c>
      <c r="J8" s="2">
        <f t="shared" si="5"/>
        <v>-1581000000000</v>
      </c>
      <c r="K8" s="2">
        <f t="shared" si="5"/>
        <v>-4281000000000</v>
      </c>
      <c r="L8" s="2">
        <f t="shared" si="5"/>
        <v>-4294000000000</v>
      </c>
      <c r="M8" s="2">
        <f t="shared" si="5"/>
        <v>-5605000000000</v>
      </c>
      <c r="N8" s="2">
        <f t="shared" si="5"/>
        <v>-3486000000000</v>
      </c>
      <c r="O8" s="2">
        <f t="shared" si="5"/>
        <v>-3073000000000</v>
      </c>
      <c r="P8" s="2">
        <f t="shared" si="5"/>
        <v>224000000000</v>
      </c>
      <c r="Q8" s="2">
        <f t="shared" si="5"/>
        <v>860000000000</v>
      </c>
      <c r="R8" s="2">
        <f t="shared" si="5"/>
        <v>-1473000000000</v>
      </c>
      <c r="S8" s="2">
        <f t="shared" si="5"/>
        <v>-474000000000</v>
      </c>
      <c r="T8" s="2">
        <f t="shared" si="5"/>
        <v>-1529000000000</v>
      </c>
      <c r="U8" s="2">
        <f t="shared" si="5"/>
        <v>-332000000000</v>
      </c>
      <c r="V8" s="2">
        <f t="shared" si="5"/>
        <v>-89000000000</v>
      </c>
      <c r="W8" s="2">
        <f t="shared" si="5"/>
        <v>546000000000</v>
      </c>
      <c r="X8" s="2">
        <f t="shared" si="5"/>
        <v>65000000000</v>
      </c>
      <c r="Y8" s="2">
        <f t="shared" si="5"/>
        <v>840000000000</v>
      </c>
      <c r="Z8" s="2">
        <f t="shared" si="5"/>
        <v>-578000000000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13.35</v>
      </c>
      <c r="E9" s="3">
        <f>IFERROR(INDEX(E51:E500,MATCH("Free cash flow per share (Quarter)",$C$51:$C$500,0)),"")</f>
        <v>-31.44</v>
      </c>
      <c r="H9" s="3">
        <f>IFERROR(INDEX(D9:G9,COUNT(D9:G9)),"")</f>
        <v>-31.44</v>
      </c>
      <c r="I9" s="3">
        <f t="shared" ref="I9:Z9" si="6">IFERROR(INDEX(I51:I500,MATCH($C$9,$C$51:$C$500,0)),"")</f>
        <v>-10.54</v>
      </c>
      <c r="J9" s="3">
        <f t="shared" si="6"/>
        <v>-39.659999999999997</v>
      </c>
      <c r="K9" s="3">
        <f t="shared" si="6"/>
        <v>-477.29</v>
      </c>
      <c r="L9" s="3">
        <f t="shared" si="6"/>
        <v>-478.75</v>
      </c>
      <c r="M9" s="3">
        <f t="shared" si="6"/>
        <v>-624.86</v>
      </c>
      <c r="N9" s="3">
        <f t="shared" si="6"/>
        <v>-388.64</v>
      </c>
      <c r="O9" s="3">
        <f t="shared" si="6"/>
        <v>-342.6</v>
      </c>
      <c r="P9" s="3">
        <f t="shared" si="6"/>
        <v>24.99</v>
      </c>
      <c r="Q9" s="3">
        <f t="shared" si="6"/>
        <v>95.87</v>
      </c>
      <c r="R9" s="3">
        <f t="shared" si="6"/>
        <v>-164.17</v>
      </c>
      <c r="S9" s="3">
        <f t="shared" si="6"/>
        <v>-77.11</v>
      </c>
      <c r="T9" s="3">
        <f t="shared" si="6"/>
        <v>-249.08</v>
      </c>
      <c r="U9" s="3">
        <f t="shared" si="6"/>
        <v>-54.11</v>
      </c>
      <c r="V9" s="3">
        <f t="shared" si="6"/>
        <v>-14.55</v>
      </c>
      <c r="W9" s="3">
        <f t="shared" si="6"/>
        <v>90.56</v>
      </c>
      <c r="X9" s="3">
        <f t="shared" si="6"/>
        <v>10.76</v>
      </c>
      <c r="Y9" s="3">
        <f t="shared" si="6"/>
        <v>143.72</v>
      </c>
      <c r="Z9" s="3">
        <f t="shared" si="6"/>
        <v>-98.9</v>
      </c>
    </row>
    <row r="10" spans="1:26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 t="str">
        <f t="shared" ref="I10:Z10" ca="1" si="7">IFERROR(IF(I9=0,"",I2/I9),"")</f>
        <v/>
      </c>
      <c r="J10" s="3">
        <f t="shared" ca="1" si="7"/>
        <v>-6.1522945032778624</v>
      </c>
      <c r="K10" s="3" t="str">
        <f t="shared" ca="1" si="7"/>
        <v/>
      </c>
      <c r="L10" s="3">
        <f t="shared" ca="1" si="7"/>
        <v>-1.4197639686684074</v>
      </c>
      <c r="M10" s="3">
        <f t="shared" ca="1" si="7"/>
        <v>-1.502500080017924</v>
      </c>
      <c r="N10" s="3">
        <f t="shared" ca="1" si="7"/>
        <v>-4.3395826471799097</v>
      </c>
      <c r="O10" s="3">
        <f t="shared" ca="1" si="7"/>
        <v>-4.9351535318155282</v>
      </c>
      <c r="P10" s="3">
        <f t="shared" ca="1" si="7"/>
        <v>56.268675470188079</v>
      </c>
      <c r="Q10" s="3">
        <f t="shared" ca="1" si="7"/>
        <v>13.736747679148847</v>
      </c>
      <c r="R10" s="3">
        <f t="shared" ca="1" si="7"/>
        <v>-12.213866114393618</v>
      </c>
      <c r="S10" s="3">
        <f t="shared" ca="1" si="7"/>
        <v>-26.938499546102967</v>
      </c>
      <c r="T10" s="3">
        <f t="shared" ca="1" si="7"/>
        <v>-11.624897623253572</v>
      </c>
      <c r="U10" s="3">
        <f t="shared" ca="1" si="7"/>
        <v>-22.975222694511181</v>
      </c>
      <c r="V10" s="3">
        <f t="shared" ca="1" si="7"/>
        <v>-80.034804123711339</v>
      </c>
      <c r="W10" s="3">
        <f t="shared" ca="1" si="7"/>
        <v>5.2999723939929329</v>
      </c>
      <c r="X10" s="3">
        <f t="shared" ca="1" si="7"/>
        <v>49.725232342007438</v>
      </c>
      <c r="Y10" s="3">
        <f t="shared" ca="1" si="7"/>
        <v>1.7519148344002227</v>
      </c>
      <c r="Z10" s="3">
        <f t="shared" ca="1" si="7"/>
        <v>-1.7502760364004044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1933204280000</v>
      </c>
      <c r="E11" s="2">
        <f>IFERROR(INDEX(E51:E500,MATCH($C$11,$C$51:$C$500,0)),"")</f>
        <v>1457012798000</v>
      </c>
      <c r="H11" s="2">
        <f>IFERROR(INDEX(D11:G11,COUNT(D11:G11)),"")</f>
        <v>1457012798000</v>
      </c>
      <c r="I11" s="2">
        <f t="shared" ref="I11:Z11" si="8">IFERROR(INDEX(I51:I500,MATCH($C$11,$C$51:$C$500,0)),"")</f>
        <v>2754958146000</v>
      </c>
      <c r="J11" s="2">
        <f t="shared" si="8"/>
        <v>3361002876000</v>
      </c>
      <c r="K11" s="2">
        <f t="shared" si="8"/>
        <v>3233071377000</v>
      </c>
      <c r="L11" s="2">
        <f t="shared" si="8"/>
        <v>5669693120000</v>
      </c>
      <c r="M11" s="2">
        <f t="shared" si="8"/>
        <v>6983869555000</v>
      </c>
      <c r="N11" s="2">
        <f t="shared" si="8"/>
        <v>14951761071000</v>
      </c>
      <c r="O11" s="2">
        <f t="shared" si="8"/>
        <v>10346734338000</v>
      </c>
      <c r="P11" s="2">
        <f t="shared" si="8"/>
        <v>13973766477000</v>
      </c>
      <c r="Q11" s="2">
        <f t="shared" si="8"/>
        <v>11253778215000</v>
      </c>
      <c r="R11" s="2">
        <f t="shared" si="8"/>
        <v>9269999584000</v>
      </c>
      <c r="S11" s="2">
        <f t="shared" si="8"/>
        <v>2560120483000</v>
      </c>
      <c r="T11" s="2">
        <f t="shared" si="8"/>
        <v>2300892182000</v>
      </c>
      <c r="U11" s="2">
        <f t="shared" si="8"/>
        <v>1386707038000</v>
      </c>
      <c r="V11" s="2">
        <f t="shared" si="8"/>
        <v>1499142819000</v>
      </c>
      <c r="W11" s="2">
        <f t="shared" si="8"/>
        <v>1244316237000</v>
      </c>
      <c r="X11" s="2">
        <f t="shared" si="8"/>
        <v>1227704869000</v>
      </c>
      <c r="Y11" s="2">
        <f t="shared" si="8"/>
        <v>1210888160000</v>
      </c>
      <c r="Z11" s="2">
        <f t="shared" si="8"/>
        <v>1051432167000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29195000000000</v>
      </c>
      <c r="E12" s="2">
        <f>IFERROR(INDEX(E51:E500,MATCH("Net Debt (Quarter)",$C$51:$C$500,0)),"")</f>
        <v>30074000000000</v>
      </c>
      <c r="H12" s="2">
        <f>IFERROR(INDEX(D12:G12,COUNT(D12:G12)),"")</f>
        <v>30074000000000</v>
      </c>
      <c r="I12" s="2">
        <f t="shared" ref="I12:Z12" si="9">IFERROR(INDEX(I51:I500,MATCH($C$12,$C$51:$C$500,0)),"")</f>
        <v>29076000000000</v>
      </c>
      <c r="J12" s="2">
        <f t="shared" si="9"/>
        <v>30472000000000</v>
      </c>
      <c r="K12" s="2">
        <f t="shared" si="9"/>
        <v>31898000000000</v>
      </c>
      <c r="L12" s="2">
        <f t="shared" si="9"/>
        <v>25933000000000</v>
      </c>
      <c r="M12" s="2">
        <f t="shared" si="9"/>
        <v>19562000000000</v>
      </c>
      <c r="N12" s="2">
        <f t="shared" si="9"/>
        <v>3931000000000</v>
      </c>
      <c r="O12" s="2">
        <f t="shared" si="9"/>
        <v>-3369000000000</v>
      </c>
      <c r="P12" s="2">
        <f t="shared" si="9"/>
        <v>-6720000000000</v>
      </c>
      <c r="Q12" s="2">
        <f t="shared" si="9"/>
        <v>-3414000000000</v>
      </c>
      <c r="R12" s="2">
        <f t="shared" si="9"/>
        <v>-3747000000000</v>
      </c>
      <c r="S12" s="2">
        <f t="shared" si="9"/>
        <v>701000000000</v>
      </c>
      <c r="T12" s="2">
        <f t="shared" si="9"/>
        <v>190000000000</v>
      </c>
      <c r="U12" s="2">
        <f t="shared" si="9"/>
        <v>286000000000</v>
      </c>
      <c r="V12" s="2">
        <f t="shared" si="9"/>
        <v>-246000000000</v>
      </c>
      <c r="W12" s="2">
        <f t="shared" si="9"/>
        <v>-787000000000</v>
      </c>
      <c r="X12" s="2">
        <f t="shared" si="9"/>
        <v>-708000000000</v>
      </c>
      <c r="Y12" s="2">
        <f t="shared" si="9"/>
        <v>-1054000000000</v>
      </c>
      <c r="Z12" s="2">
        <f t="shared" si="9"/>
        <v>-418000000000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31128000000000</v>
      </c>
      <c r="E13" s="2">
        <f>IFERROR(INDEX(E51:E500,MATCH("Total Debt (Quarter)",$C$51:$C$500,0)),"")</f>
        <v>31531000000000</v>
      </c>
      <c r="H13" s="2">
        <f>IFERROR(INDEX(D13:G13,COUNT(D13:G13)),"")</f>
        <v>31531000000000</v>
      </c>
      <c r="I13" s="2">
        <f t="shared" ref="I13:Z13" si="10">IFERROR(INDEX(I51:I500,MATCH($C$13,$C$51:$C$500,0)),"")</f>
        <v>31831000000000</v>
      </c>
      <c r="J13" s="2">
        <f t="shared" si="10"/>
        <v>33833000000000</v>
      </c>
      <c r="K13" s="2">
        <f t="shared" si="10"/>
        <v>35131000000000</v>
      </c>
      <c r="L13" s="2">
        <f t="shared" si="10"/>
        <v>31603000000000</v>
      </c>
      <c r="M13" s="2">
        <f t="shared" si="10"/>
        <v>26546000000000</v>
      </c>
      <c r="N13" s="2">
        <f t="shared" si="10"/>
        <v>18883000000000</v>
      </c>
      <c r="O13" s="2">
        <f t="shared" si="10"/>
        <v>6978000000000</v>
      </c>
      <c r="P13" s="2">
        <f t="shared" si="10"/>
        <v>7254000000000</v>
      </c>
      <c r="Q13" s="2">
        <f t="shared" si="10"/>
        <v>7840000000000</v>
      </c>
      <c r="R13" s="2">
        <f t="shared" si="10"/>
        <v>5523000000000</v>
      </c>
      <c r="S13" s="2">
        <f t="shared" si="10"/>
        <v>3261000000000</v>
      </c>
      <c r="T13" s="2">
        <f t="shared" si="10"/>
        <v>2491000000000</v>
      </c>
      <c r="U13" s="2">
        <f t="shared" si="10"/>
        <v>1672000000000</v>
      </c>
      <c r="V13" s="2">
        <f t="shared" si="10"/>
        <v>1253000000000</v>
      </c>
      <c r="W13" s="2">
        <f t="shared" si="10"/>
        <v>457000000000</v>
      </c>
      <c r="X13" s="2">
        <f t="shared" si="10"/>
        <v>520000000000</v>
      </c>
      <c r="Y13" s="2">
        <f t="shared" si="10"/>
        <v>157000000000</v>
      </c>
      <c r="Z13" s="2">
        <f t="shared" si="10"/>
        <v>634000000000</v>
      </c>
    </row>
    <row r="14" spans="1:26" ht="15.5" x14ac:dyDescent="0.35">
      <c r="C14" t="s">
        <v>27</v>
      </c>
      <c r="D14" s="2">
        <f>IFERROR(INDEX(D51:D500,MATCH($C$14,$C$51:$C$500,0)),"")</f>
        <v>-638115569000</v>
      </c>
      <c r="E14" s="2">
        <f>IFERROR(INDEX(E51:E500,MATCH($C$14,$C$51:$C$500,0)),"")</f>
        <v>-675131243000</v>
      </c>
      <c r="H14" s="2">
        <f>IFERROR(SUM(D14:G14)*(4/MAX(1,COUNT(D14:G14))),"")</f>
        <v>-2626493624000</v>
      </c>
      <c r="I14" s="2">
        <f t="shared" ref="I14:Z14" si="11">IFERROR(INDEX(I51:I500,MATCH($C$14,$C$51:$C$500,0)),"")</f>
        <v>-2968057691000</v>
      </c>
      <c r="J14" s="2">
        <f t="shared" si="11"/>
        <v>-3282890829000</v>
      </c>
      <c r="K14" s="2">
        <f t="shared" si="11"/>
        <v>-3206109247000</v>
      </c>
      <c r="L14" s="2">
        <f t="shared" si="11"/>
        <v>-1371878207000</v>
      </c>
      <c r="M14" s="2">
        <f t="shared" si="11"/>
        <v>-1157283771000</v>
      </c>
      <c r="N14" s="2">
        <f t="shared" si="11"/>
        <v>-1221502016000</v>
      </c>
      <c r="O14" s="2">
        <f t="shared" si="11"/>
        <v>-884252228000</v>
      </c>
      <c r="P14" s="2">
        <f t="shared" si="11"/>
        <v>-972528679000</v>
      </c>
      <c r="Q14" s="2">
        <f t="shared" si="11"/>
        <v>-677973460000</v>
      </c>
      <c r="R14" s="2">
        <f t="shared" si="11"/>
        <v>-435314128000</v>
      </c>
      <c r="S14" s="2">
        <f t="shared" si="11"/>
        <v>-431409359000</v>
      </c>
      <c r="T14" s="2">
        <f t="shared" si="11"/>
        <v>-197704174000</v>
      </c>
      <c r="U14" s="2">
        <f t="shared" si="11"/>
        <v>-64027739000</v>
      </c>
      <c r="V14" s="2">
        <f t="shared" si="11"/>
        <v>-36228187000</v>
      </c>
      <c r="W14" s="2">
        <f t="shared" si="11"/>
        <v>-15696279000</v>
      </c>
      <c r="X14" s="2">
        <f t="shared" si="11"/>
        <v>-9611427000</v>
      </c>
      <c r="Y14" s="2">
        <f t="shared" si="11"/>
        <v>-51764196000</v>
      </c>
      <c r="Z14" s="2">
        <f t="shared" si="11"/>
        <v>-44024039000</v>
      </c>
    </row>
    <row r="15" spans="1:26" ht="15.5" x14ac:dyDescent="0.35">
      <c r="C15" t="s">
        <v>28</v>
      </c>
      <c r="D15" s="2">
        <f>IFERROR(INDEX(D51:D500,MATCH($C$15,$C$51:$C$500,0)),"")</f>
        <v>-4006349000</v>
      </c>
      <c r="E15" s="2">
        <f>IFERROR(INDEX(E51:E500,MATCH($C$15,$C$51:$C$500,0)),"")</f>
        <v>-2544488000</v>
      </c>
      <c r="H15" s="2">
        <f>IFERROR(SUM(D15:G15)*(4/MAX(1,COUNT(D15:G15))),"")</f>
        <v>-13101674000</v>
      </c>
      <c r="I15" s="2">
        <f t="shared" ref="I15:Z15" si="12">IFERROR(INDEX(I51:I500,MATCH($C$15,$C$51:$C$500,0)),"")</f>
        <v>-12174413000</v>
      </c>
      <c r="J15" s="2">
        <f t="shared" si="12"/>
        <v>-52421976000</v>
      </c>
      <c r="K15" s="2">
        <f t="shared" si="12"/>
        <v>-58993601000</v>
      </c>
      <c r="L15" s="2">
        <f t="shared" si="12"/>
        <v>-163494461000</v>
      </c>
      <c r="M15" s="2">
        <f t="shared" si="12"/>
        <v>17760367000</v>
      </c>
      <c r="N15" s="2">
        <f t="shared" si="12"/>
        <v>12066825000</v>
      </c>
      <c r="O15" s="2">
        <f t="shared" si="12"/>
        <v>-168240548000</v>
      </c>
      <c r="P15" s="2">
        <f t="shared" si="12"/>
        <v>-285329070000</v>
      </c>
      <c r="Q15" s="2">
        <f t="shared" si="12"/>
        <v>-106275869000</v>
      </c>
      <c r="R15" s="2">
        <f t="shared" si="12"/>
        <v>-83345393000</v>
      </c>
      <c r="S15" s="2">
        <f t="shared" si="12"/>
        <v>-395076705000</v>
      </c>
      <c r="T15" s="2">
        <f t="shared" si="12"/>
        <v>-395094418000</v>
      </c>
      <c r="U15" s="2">
        <f t="shared" si="12"/>
        <v>-392318510000</v>
      </c>
      <c r="V15" s="2">
        <f t="shared" si="12"/>
        <v>-302790832000</v>
      </c>
      <c r="W15" s="2">
        <f t="shared" si="12"/>
        <v>-238660490000</v>
      </c>
      <c r="X15" s="2">
        <f t="shared" si="12"/>
        <v>-162084784000</v>
      </c>
      <c r="Y15" s="2">
        <f t="shared" si="12"/>
        <v>-141585048000</v>
      </c>
      <c r="Z15" s="2">
        <f t="shared" si="12"/>
        <v>-81761560000</v>
      </c>
    </row>
    <row r="16" spans="1:26" ht="15.5" x14ac:dyDescent="0.35">
      <c r="C16" t="s">
        <v>29</v>
      </c>
      <c r="D16" s="2">
        <f>IFERROR(INDEX(D51:D500,MATCH($C$16,$C$51:$C$500,0)),"")</f>
        <v>-380323303000</v>
      </c>
      <c r="E16" s="2">
        <f>IFERROR(INDEX(E51:E500,MATCH($C$16,$C$51:$C$500,0)),"")</f>
        <v>-1166685086000</v>
      </c>
      <c r="H16" s="2">
        <f>IFERROR(SUM(D16:G16)*(4/MAX(1,COUNT(D16:G16))),"")</f>
        <v>-3094016778000</v>
      </c>
      <c r="I16" s="2">
        <f t="shared" ref="I16:Z16" si="13">IFERROR(INDEX(I51:I500,MATCH($C$16,$C$51:$C$500,0)),"")</f>
        <v>-10123003558000</v>
      </c>
      <c r="J16" s="2">
        <f t="shared" si="13"/>
        <v>-2461392359000</v>
      </c>
      <c r="K16" s="2">
        <f t="shared" si="13"/>
        <v>-7765545396000</v>
      </c>
      <c r="L16" s="2">
        <f t="shared" si="13"/>
        <v>176080896000</v>
      </c>
      <c r="M16" s="2">
        <f t="shared" si="13"/>
        <v>196664427000</v>
      </c>
      <c r="N16" s="2">
        <f t="shared" si="13"/>
        <v>310275688000</v>
      </c>
      <c r="O16" s="2">
        <f t="shared" si="13"/>
        <v>2789255688000</v>
      </c>
      <c r="P16" s="2">
        <f t="shared" si="13"/>
        <v>2358628934000</v>
      </c>
      <c r="Q16" s="2">
        <f t="shared" si="13"/>
        <v>1462391358000</v>
      </c>
      <c r="R16" s="2">
        <f t="shared" si="13"/>
        <v>1230490315000</v>
      </c>
      <c r="S16" s="2">
        <f t="shared" si="13"/>
        <v>1098081759000</v>
      </c>
      <c r="T16" s="2">
        <f t="shared" si="13"/>
        <v>1145890237000</v>
      </c>
      <c r="U16" s="2">
        <f t="shared" si="13"/>
        <v>1016690189000</v>
      </c>
      <c r="V16" s="2">
        <f t="shared" si="13"/>
        <v>807915794000</v>
      </c>
      <c r="W16" s="2">
        <f t="shared" si="13"/>
        <v>629606984000</v>
      </c>
      <c r="X16" s="2">
        <f t="shared" si="13"/>
        <v>473326034000</v>
      </c>
      <c r="Y16" s="2">
        <f t="shared" si="13"/>
        <v>348108992000</v>
      </c>
      <c r="Z16" s="2">
        <f t="shared" si="13"/>
        <v>256414877000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  <c r="S18" t="s">
        <v>35</v>
      </c>
      <c r="T18" t="s">
        <v>36</v>
      </c>
      <c r="U18" t="s">
        <v>37</v>
      </c>
      <c r="V18" t="s">
        <v>38</v>
      </c>
      <c r="W18" t="s">
        <v>39</v>
      </c>
      <c r="X18" t="s">
        <v>40</v>
      </c>
      <c r="Y18" t="s">
        <v>41</v>
      </c>
      <c r="Z18" t="s">
        <v>42</v>
      </c>
    </row>
    <row r="19" spans="1:26" ht="15.5" x14ac:dyDescent="0.35">
      <c r="A19" t="s">
        <v>44</v>
      </c>
      <c r="C19" t="s">
        <v>45</v>
      </c>
    </row>
    <row r="20" spans="1:26" ht="15.5" x14ac:dyDescent="0.35">
      <c r="A20" t="s">
        <v>46</v>
      </c>
      <c r="C20" t="s">
        <v>47</v>
      </c>
      <c r="D20" s="2" t="str">
        <f ca="1">IFERROR(D21*D2,"")</f>
        <v/>
      </c>
      <c r="E20" s="2" t="str">
        <f ca="1">IFERROR(E21*E2,"")</f>
        <v/>
      </c>
      <c r="H20" s="2" t="str">
        <f t="shared" ref="H20:Z20" ca="1" si="14">IFERROR(H21*H2,"")</f>
        <v/>
      </c>
      <c r="I20" s="2" t="str">
        <f t="shared" ca="1" si="14"/>
        <v/>
      </c>
      <c r="J20" s="2">
        <f t="shared" ca="1" si="14"/>
        <v>9728280000000</v>
      </c>
      <c r="K20" s="2" t="str">
        <f t="shared" ca="1" si="14"/>
        <v/>
      </c>
      <c r="L20" s="2">
        <f t="shared" ca="1" si="14"/>
        <v>6097016640000</v>
      </c>
      <c r="M20" s="2">
        <f t="shared" ca="1" si="14"/>
        <v>8421504234000</v>
      </c>
      <c r="N20" s="2">
        <f t="shared" ca="1" si="14"/>
        <v>15128222538000</v>
      </c>
      <c r="O20" s="2">
        <f t="shared" ca="1" si="14"/>
        <v>15166328892000</v>
      </c>
      <c r="P20" s="2">
        <f t="shared" ca="1" si="14"/>
        <v>12613203174000</v>
      </c>
      <c r="Q20" s="2">
        <f t="shared" ca="1" si="14"/>
        <v>11812969740000</v>
      </c>
      <c r="R20" s="2">
        <f t="shared" ca="1" si="14"/>
        <v>17986199088000</v>
      </c>
      <c r="S20" s="2">
        <f t="shared" ca="1" si="14"/>
        <v>12774950355000</v>
      </c>
      <c r="T20" s="2">
        <f t="shared" ca="1" si="14"/>
        <v>17778551130000</v>
      </c>
      <c r="U20" s="2">
        <f t="shared" ca="1" si="14"/>
        <v>7633182302000</v>
      </c>
      <c r="V20" s="2">
        <f t="shared" ca="1" si="14"/>
        <v>7115134104000</v>
      </c>
      <c r="W20" s="2">
        <f t="shared" ca="1" si="14"/>
        <v>2894191965000</v>
      </c>
      <c r="X20" s="2">
        <f t="shared" ca="1" si="14"/>
        <v>3210261000000</v>
      </c>
      <c r="Y20" s="2">
        <f t="shared" ca="1" si="14"/>
        <v>1472943420000</v>
      </c>
      <c r="Z20" s="2">
        <f t="shared" ca="1" si="14"/>
        <v>1012648455000.0001</v>
      </c>
    </row>
    <row r="21" spans="1:26" ht="15.5" x14ac:dyDescent="0.35">
      <c r="C21" t="s">
        <v>12</v>
      </c>
      <c r="D21" s="2">
        <f>IFERROR(INDEX(D51:D500,MATCH($C$7,$C$51:$C$500,0)),"")</f>
        <v>39870000000</v>
      </c>
      <c r="E21" s="2">
        <f>IFERROR(INDEX(E51:E500,MATCH($C$7,$C$51:$C$500,0)),"")</f>
        <v>39870000000</v>
      </c>
      <c r="H21" s="2">
        <f>IFERROR(INDEX(D21:G21,COUNT(D21:G21)),"")</f>
        <v>39870000000</v>
      </c>
      <c r="I21" s="2">
        <f t="shared" ref="I21:Z21" si="15">IFERROR(INDEX(I51:I500,MATCH($C$7,$C$51:$C$500,0)),"")</f>
        <v>39870000000</v>
      </c>
      <c r="J21" s="2">
        <f t="shared" si="15"/>
        <v>39870000000</v>
      </c>
      <c r="K21" s="2">
        <f t="shared" si="15"/>
        <v>8970000000</v>
      </c>
      <c r="L21" s="2">
        <f t="shared" si="15"/>
        <v>8970000000</v>
      </c>
      <c r="M21" s="2">
        <f t="shared" si="15"/>
        <v>8970000000</v>
      </c>
      <c r="N21" s="2">
        <f t="shared" si="15"/>
        <v>8970000000</v>
      </c>
      <c r="O21" s="2">
        <f t="shared" si="15"/>
        <v>8970000000</v>
      </c>
      <c r="P21" s="2">
        <f t="shared" si="15"/>
        <v>8970000000</v>
      </c>
      <c r="Q21" s="2">
        <f t="shared" si="15"/>
        <v>8970000000</v>
      </c>
      <c r="R21" s="2">
        <f t="shared" si="15"/>
        <v>8970000000</v>
      </c>
      <c r="S21" s="2">
        <f t="shared" si="15"/>
        <v>6150000000</v>
      </c>
      <c r="T21" s="2">
        <f t="shared" si="15"/>
        <v>6140000000</v>
      </c>
      <c r="U21" s="2">
        <f t="shared" si="15"/>
        <v>6140000000</v>
      </c>
      <c r="V21" s="2">
        <f t="shared" si="15"/>
        <v>6110000000</v>
      </c>
      <c r="W21" s="2">
        <f t="shared" si="15"/>
        <v>6030000000</v>
      </c>
      <c r="X21" s="2">
        <f t="shared" si="15"/>
        <v>6000000000</v>
      </c>
      <c r="Y21" s="2">
        <f t="shared" si="15"/>
        <v>5850000000</v>
      </c>
      <c r="Z21" s="2">
        <f t="shared" si="15"/>
        <v>5850000000</v>
      </c>
    </row>
    <row r="23" spans="1:26" ht="15.5" x14ac:dyDescent="0.35">
      <c r="B23" t="s">
        <v>48</v>
      </c>
      <c r="C23" t="s">
        <v>49</v>
      </c>
      <c r="D23" s="3">
        <f>IFERROR(D5/D6*100,"")</f>
        <v>-265.25412695737879</v>
      </c>
      <c r="E23" s="3">
        <f>IFERROR(E5/E6*100,"")</f>
        <v>-220.31497028949065</v>
      </c>
      <c r="H23" s="3">
        <f t="shared" ref="H23:Z23" si="16">IFERROR(H5/H6*100,"")</f>
        <v>-574.42207106743786</v>
      </c>
      <c r="I23" s="3">
        <f t="shared" si="16"/>
        <v>-578.71574423850529</v>
      </c>
      <c r="J23" s="3">
        <f t="shared" si="16"/>
        <v>-19.696424732412495</v>
      </c>
      <c r="K23" s="3">
        <f t="shared" si="16"/>
        <v>-75.181055924680166</v>
      </c>
      <c r="L23" s="3">
        <f t="shared" si="16"/>
        <v>-0.4837175420595346</v>
      </c>
      <c r="M23" s="3">
        <f t="shared" si="16"/>
        <v>0.74531103414906308</v>
      </c>
      <c r="N23" s="3">
        <f t="shared" si="16"/>
        <v>1.0433395573399185</v>
      </c>
      <c r="O23" s="3">
        <f t="shared" si="16"/>
        <v>11.398240111276376</v>
      </c>
      <c r="P23" s="3">
        <f t="shared" si="16"/>
        <v>10.805017503320887</v>
      </c>
      <c r="Q23" s="3">
        <f t="shared" si="16"/>
        <v>7.9189330766754731</v>
      </c>
      <c r="R23" s="3">
        <f t="shared" si="16"/>
        <v>7.9492334838767844</v>
      </c>
      <c r="S23" s="3">
        <f t="shared" si="16"/>
        <v>11.60975407820483</v>
      </c>
      <c r="T23" s="3">
        <f t="shared" si="16"/>
        <v>12.356121492996603</v>
      </c>
      <c r="U23" s="3">
        <f t="shared" si="16"/>
        <v>17.661828987516923</v>
      </c>
      <c r="V23" s="3">
        <f t="shared" si="16"/>
        <v>16.387102960393047</v>
      </c>
      <c r="W23" s="3">
        <f t="shared" si="16"/>
        <v>16.508014308301878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50</v>
      </c>
      <c r="D24" s="4">
        <f>IFERROR(_xlfn.RRI(5,I23,D23),"")</f>
        <v>-0.14446186952544215</v>
      </c>
      <c r="E24" s="4">
        <f>IFERROR(_xlfn.RRI(5,J23,E23),"")</f>
        <v>0.62080706652017281</v>
      </c>
      <c r="H24" s="4" t="str">
        <f t="shared" ref="H24:Z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>
        <f t="shared" si="17"/>
        <v>-0.37712276352842011</v>
      </c>
      <c r="N24" s="4">
        <f t="shared" si="17"/>
        <v>-0.38238116672534972</v>
      </c>
      <c r="O24" s="4">
        <f t="shared" si="17"/>
        <v>-1.6008999778662214E-2</v>
      </c>
      <c r="P24" s="4">
        <f t="shared" si="17"/>
        <v>-9.3604042582677072E-2</v>
      </c>
      <c r="Q24" s="4">
        <f t="shared" si="17"/>
        <v>-0.13536482781376513</v>
      </c>
      <c r="R24" s="4">
        <f t="shared" si="17"/>
        <v>-0.13597544837469833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51</v>
      </c>
      <c r="C25" t="s">
        <v>52</v>
      </c>
      <c r="D25" s="3">
        <f>IFERROR(INDEX(D51:D500,MATCH($A$25,$C$51:$C$500,0)),"")</f>
        <v>-8.66</v>
      </c>
      <c r="E25" s="3">
        <f>IFERROR(INDEX(E51:E500,MATCH($A$25,$C$51:$C$500,0)),"")</f>
        <v>-28.52</v>
      </c>
      <c r="H25" s="3">
        <f>IFERROR(INDEX(D25:G25,COUNT(D25:G25)),"")</f>
        <v>-28.52</v>
      </c>
      <c r="I25" s="3">
        <f t="shared" ref="I25:Z25" si="18">IFERROR(INDEX(I51:I500,MATCH($C$25,$C$51:$C$500,0)),"")</f>
        <v>-243.5</v>
      </c>
      <c r="J25" s="3">
        <f t="shared" si="18"/>
        <v>-56.85</v>
      </c>
      <c r="K25" s="3">
        <f t="shared" si="18"/>
        <v>-794.68</v>
      </c>
      <c r="L25" s="3">
        <f t="shared" si="18"/>
        <v>-6.64</v>
      </c>
      <c r="M25" s="3">
        <f t="shared" si="18"/>
        <v>13.12</v>
      </c>
      <c r="N25" s="3">
        <f t="shared" si="18"/>
        <v>20.71</v>
      </c>
      <c r="O25" s="3">
        <f t="shared" si="18"/>
        <v>254.74</v>
      </c>
      <c r="P25" s="3">
        <f t="shared" si="18"/>
        <v>192.89</v>
      </c>
      <c r="Q25" s="3">
        <f t="shared" si="18"/>
        <v>134.01</v>
      </c>
      <c r="R25" s="3">
        <f t="shared" si="18"/>
        <v>112.8</v>
      </c>
      <c r="S25" s="3">
        <f t="shared" si="18"/>
        <v>101.65</v>
      </c>
      <c r="T25" s="3">
        <f t="shared" si="18"/>
        <v>100.2</v>
      </c>
      <c r="U25" s="3">
        <f t="shared" si="18"/>
        <v>92.83</v>
      </c>
      <c r="V25" s="3">
        <f t="shared" si="18"/>
        <v>74.989999999999995</v>
      </c>
      <c r="W25" s="3">
        <f t="shared" si="18"/>
        <v>58.82</v>
      </c>
      <c r="X25" s="3">
        <f t="shared" si="18"/>
        <v>51.86</v>
      </c>
      <c r="Y25" s="3">
        <f t="shared" si="18"/>
        <v>35.33</v>
      </c>
      <c r="Z25" s="3">
        <f t="shared" si="18"/>
        <v>29.87</v>
      </c>
    </row>
    <row r="26" spans="1:26" ht="15.5" x14ac:dyDescent="0.35">
      <c r="C26" t="s">
        <v>53</v>
      </c>
      <c r="D26" s="4">
        <f>IFERROR(_xlfn.RRI(5,I25,D25),"")</f>
        <v>-0.48689790806417288</v>
      </c>
      <c r="E26" s="4">
        <f>IFERROR(_xlfn.RRI(5,J25,E25),"")</f>
        <v>-0.12886831470554072</v>
      </c>
      <c r="H26" s="4" t="str">
        <f t="shared" ref="H26:Z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>
        <f t="shared" si="19"/>
        <v>-0.34968323960379077</v>
      </c>
      <c r="N26" s="4">
        <f t="shared" si="19"/>
        <v>-0.27253091299843479</v>
      </c>
      <c r="O26" s="4">
        <f t="shared" si="19"/>
        <v>0.20516326296434184</v>
      </c>
      <c r="P26" s="4">
        <f t="shared" si="19"/>
        <v>0.1575087229373684</v>
      </c>
      <c r="Q26" s="4">
        <f t="shared" si="19"/>
        <v>0.12312157670683099</v>
      </c>
      <c r="R26" s="4">
        <f t="shared" si="19"/>
        <v>0.13908679137358204</v>
      </c>
      <c r="S26" s="4">
        <f t="shared" si="19"/>
        <v>0.14407626047792133</v>
      </c>
      <c r="T26" s="4">
        <f t="shared" si="19"/>
        <v>0.23181309556346141</v>
      </c>
      <c r="U26" s="4">
        <f t="shared" si="19"/>
        <v>0.25455765740782677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54</v>
      </c>
      <c r="D27" s="3">
        <f>IFERROR(D4/D21,"")</f>
        <v>92.189742463004762</v>
      </c>
      <c r="E27" s="3">
        <f>IFERROR(E4/E21,"")</f>
        <v>65.307209004263854</v>
      </c>
      <c r="H27" s="3">
        <f t="shared" ref="H27:Z27" si="20">IFERROR(H4/H21,"")</f>
        <v>314.99390293453723</v>
      </c>
      <c r="I27" s="3">
        <f t="shared" si="20"/>
        <v>334.22351474793078</v>
      </c>
      <c r="J27" s="3">
        <f t="shared" si="20"/>
        <v>482.6367376724354</v>
      </c>
      <c r="K27" s="3">
        <f t="shared" si="20"/>
        <v>2511.7453493868452</v>
      </c>
      <c r="L27" s="3">
        <f t="shared" si="20"/>
        <v>2394.7371085841696</v>
      </c>
      <c r="M27" s="3">
        <f t="shared" si="20"/>
        <v>1985.4757777034561</v>
      </c>
      <c r="N27" s="3">
        <f t="shared" si="20"/>
        <v>1843.5208070234114</v>
      </c>
      <c r="O27" s="3">
        <f t="shared" si="20"/>
        <v>3033.7697001114825</v>
      </c>
      <c r="P27" s="3">
        <f t="shared" si="20"/>
        <v>3473.6001670011146</v>
      </c>
      <c r="Q27" s="3">
        <f t="shared" si="20"/>
        <v>2918.2166138238572</v>
      </c>
      <c r="R27" s="3">
        <f t="shared" si="20"/>
        <v>1746.8040705685619</v>
      </c>
      <c r="S27" s="3">
        <f t="shared" si="20"/>
        <v>2214.6506372357721</v>
      </c>
      <c r="T27" s="3">
        <f t="shared" si="20"/>
        <v>2029.8397863192183</v>
      </c>
      <c r="U27" s="3">
        <f t="shared" si="20"/>
        <v>1935.6136078175896</v>
      </c>
      <c r="V27" s="3">
        <f t="shared" si="20"/>
        <v>1606.5607029459902</v>
      </c>
      <c r="W27" s="3">
        <f t="shared" si="20"/>
        <v>1283.8851197346601</v>
      </c>
      <c r="X27" s="3">
        <f t="shared" si="20"/>
        <v>1003.8203156666667</v>
      </c>
      <c r="Y27" s="3">
        <f t="shared" si="20"/>
        <v>1126.6422707692307</v>
      </c>
      <c r="Z27" s="3">
        <f t="shared" si="20"/>
        <v>1121.2097914529913</v>
      </c>
    </row>
    <row r="28" spans="1:26" ht="15.5" x14ac:dyDescent="0.35">
      <c r="C28" t="s">
        <v>55</v>
      </c>
      <c r="D28" s="4">
        <f>IFERROR(_xlfn.RRI(5,I27,D27),"")</f>
        <v>-0.22708965534182501</v>
      </c>
      <c r="E28" s="4">
        <f>IFERROR(_xlfn.RRI(5,J27,E27),"")</f>
        <v>-0.3297016513842459</v>
      </c>
      <c r="H28" s="4">
        <f t="shared" ref="H28:Z28" si="21">IFERROR(_xlfn.RRI(5,M27,H27),"")</f>
        <v>-0.30802961021315389</v>
      </c>
      <c r="I28" s="4">
        <f t="shared" si="21"/>
        <v>-0.28931394856865089</v>
      </c>
      <c r="J28" s="4">
        <f t="shared" si="21"/>
        <v>-0.30764703971175855</v>
      </c>
      <c r="K28" s="4">
        <f t="shared" si="21"/>
        <v>-6.2785161506288212E-2</v>
      </c>
      <c r="L28" s="4">
        <f t="shared" si="21"/>
        <v>-3.8768346651520402E-2</v>
      </c>
      <c r="M28" s="4">
        <f t="shared" si="21"/>
        <v>2.5945000743417435E-2</v>
      </c>
      <c r="N28" s="4">
        <f t="shared" si="21"/>
        <v>-3.6018801291329061E-2</v>
      </c>
      <c r="O28" s="4">
        <f t="shared" si="21"/>
        <v>8.368776401457545E-2</v>
      </c>
      <c r="P28" s="4">
        <f t="shared" si="21"/>
        <v>0.12406708786682596</v>
      </c>
      <c r="Q28" s="4">
        <f t="shared" si="21"/>
        <v>0.12679283610109926</v>
      </c>
      <c r="R28" s="4">
        <f t="shared" si="21"/>
        <v>6.3514966524425898E-2</v>
      </c>
      <c r="S28" s="4">
        <f t="shared" si="21"/>
        <v>0.17146643315923549</v>
      </c>
      <c r="T28" s="4">
        <f t="shared" si="21"/>
        <v>0.12495498317806719</v>
      </c>
      <c r="U28" s="4">
        <f t="shared" si="21"/>
        <v>0.11538899954385129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56</v>
      </c>
      <c r="H29" s="4">
        <f t="shared" ref="H29:Z29" si="22">IFERROR(((H25-I25)/I25)*100%,"")</f>
        <v>-0.88287474332648863</v>
      </c>
      <c r="I29" s="4">
        <f t="shared" si="22"/>
        <v>3.2832014072119615</v>
      </c>
      <c r="J29" s="4">
        <f t="shared" si="22"/>
        <v>-0.92846177077565806</v>
      </c>
      <c r="K29" s="4">
        <f t="shared" si="22"/>
        <v>118.68072289156626</v>
      </c>
      <c r="L29" s="4">
        <f t="shared" si="22"/>
        <v>-1.5060975609756098</v>
      </c>
      <c r="M29" s="4">
        <f t="shared" si="22"/>
        <v>-0.36648961854176731</v>
      </c>
      <c r="N29" s="4">
        <f t="shared" si="22"/>
        <v>-0.91870142105676378</v>
      </c>
      <c r="O29" s="4">
        <f t="shared" si="22"/>
        <v>0.32064907460210496</v>
      </c>
      <c r="P29" s="4">
        <f t="shared" si="22"/>
        <v>0.43937019625401091</v>
      </c>
      <c r="Q29" s="4">
        <f t="shared" si="22"/>
        <v>0.18803191489361698</v>
      </c>
      <c r="R29" s="4">
        <f t="shared" si="22"/>
        <v>0.10969011313330045</v>
      </c>
      <c r="S29" s="4">
        <f t="shared" si="22"/>
        <v>1.4471057884231565E-2</v>
      </c>
      <c r="T29" s="4">
        <f t="shared" si="22"/>
        <v>7.9392437789507747E-2</v>
      </c>
      <c r="U29" s="4">
        <f t="shared" si="22"/>
        <v>0.23789838645152694</v>
      </c>
      <c r="V29" s="4">
        <f t="shared" si="22"/>
        <v>0.2749064943896633</v>
      </c>
      <c r="W29" s="4">
        <f t="shared" si="22"/>
        <v>0.13420748168145008</v>
      </c>
      <c r="X29" s="4">
        <f t="shared" si="22"/>
        <v>0.46787432776677051</v>
      </c>
      <c r="Y29" s="4">
        <f t="shared" si="22"/>
        <v>0.18279209909608293</v>
      </c>
      <c r="Z29" s="4" t="str">
        <f t="shared" si="22"/>
        <v/>
      </c>
    </row>
    <row r="30" spans="1:26" ht="15.5" x14ac:dyDescent="0.35">
      <c r="C30" t="s">
        <v>57</v>
      </c>
      <c r="H30" s="4">
        <f t="shared" ref="H30:Z30" si="23">IFERROR(((H27-I27)/I27)*100%,"")</f>
        <v>-5.7535185182575783E-2</v>
      </c>
      <c r="I30" s="4">
        <f t="shared" si="23"/>
        <v>-0.30750502674173219</v>
      </c>
      <c r="J30" s="4">
        <f t="shared" si="23"/>
        <v>-0.80784806159181133</v>
      </c>
      <c r="K30" s="4">
        <f t="shared" si="23"/>
        <v>4.8860578634392929E-2</v>
      </c>
      <c r="L30" s="4">
        <f t="shared" si="23"/>
        <v>0.20612758688705565</v>
      </c>
      <c r="M30" s="4">
        <f t="shared" si="23"/>
        <v>7.7002098451629752E-2</v>
      </c>
      <c r="N30" s="4">
        <f t="shared" si="23"/>
        <v>-0.39233330501136354</v>
      </c>
      <c r="O30" s="4">
        <f t="shared" si="23"/>
        <v>-0.12662092519109755</v>
      </c>
      <c r="P30" s="4">
        <f t="shared" si="23"/>
        <v>0.19031608227653668</v>
      </c>
      <c r="Q30" s="4">
        <f t="shared" si="23"/>
        <v>0.67060328229829225</v>
      </c>
      <c r="R30" s="4">
        <f t="shared" si="23"/>
        <v>-0.21125073128967892</v>
      </c>
      <c r="S30" s="4">
        <f t="shared" si="23"/>
        <v>9.1047013740763252E-2</v>
      </c>
      <c r="T30" s="4">
        <f t="shared" si="23"/>
        <v>4.8680262486824034E-2</v>
      </c>
      <c r="U30" s="4">
        <f t="shared" si="23"/>
        <v>0.20481822085415566</v>
      </c>
      <c r="V30" s="4">
        <f t="shared" si="23"/>
        <v>0.2513274577697554</v>
      </c>
      <c r="W30" s="4">
        <f t="shared" si="23"/>
        <v>0.27899894004635084</v>
      </c>
      <c r="X30" s="4">
        <f t="shared" si="23"/>
        <v>-0.10901593015740972</v>
      </c>
      <c r="Y30" s="4">
        <f t="shared" si="23"/>
        <v>4.8451943228209754E-3</v>
      </c>
      <c r="Z30" s="4" t="str">
        <f t="shared" si="23"/>
        <v/>
      </c>
    </row>
    <row r="32" spans="1:26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-59.36</v>
      </c>
      <c r="E32" s="3">
        <f>IFERROR(INDEX(E51:E500,MATCH($A$32,$C$51:$C$500,0)),"")</f>
        <v>-50.7</v>
      </c>
      <c r="H32" s="3">
        <f>IFERROR(INDEX(D32:G32,COUNT(D32:G32)),"")</f>
        <v>-50.7</v>
      </c>
      <c r="I32" s="3">
        <f t="shared" ref="I32:Z32" si="24">IFERROR(INDEX(I51:I500,MATCH($C$32,$C$51:$C$500,0)),"")</f>
        <v>-22.19</v>
      </c>
      <c r="J32" s="3">
        <f t="shared" si="24"/>
        <v>222.42</v>
      </c>
      <c r="K32" s="3">
        <f t="shared" si="24"/>
        <v>641.02</v>
      </c>
      <c r="L32" s="3">
        <f t="shared" si="24"/>
        <v>1445.25</v>
      </c>
      <c r="M32" s="3">
        <f t="shared" si="24"/>
        <v>1454.53</v>
      </c>
      <c r="N32" s="3">
        <f t="shared" si="24"/>
        <v>1524.88</v>
      </c>
      <c r="O32" s="3">
        <f t="shared" si="24"/>
        <v>1839.78</v>
      </c>
      <c r="P32" s="3">
        <f t="shared" si="24"/>
        <v>1650.36</v>
      </c>
      <c r="Q32" s="3">
        <f t="shared" si="24"/>
        <v>1408.43</v>
      </c>
      <c r="R32" s="3">
        <f t="shared" si="24"/>
        <v>1265.55</v>
      </c>
      <c r="S32" s="3">
        <f t="shared" si="24"/>
        <v>711.5</v>
      </c>
      <c r="T32" s="3">
        <f t="shared" si="24"/>
        <v>649.83000000000004</v>
      </c>
      <c r="U32" s="3">
        <f t="shared" si="24"/>
        <v>480.33</v>
      </c>
      <c r="V32" s="3">
        <f t="shared" si="24"/>
        <v>421.59</v>
      </c>
      <c r="W32" s="3">
        <f t="shared" si="24"/>
        <v>343.7</v>
      </c>
      <c r="X32" s="3">
        <f t="shared" si="24"/>
        <v>300.19</v>
      </c>
      <c r="Y32" s="3">
        <f t="shared" si="24"/>
        <v>262.2</v>
      </c>
      <c r="Z32" s="3">
        <f t="shared" si="24"/>
        <v>236.85</v>
      </c>
    </row>
    <row r="33" spans="1:26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-3.44</v>
      </c>
      <c r="E33" s="3">
        <f>IFERROR(INDEX(E51:E500,MATCH($A$33,$C$51:$C$500,0)),"")</f>
        <v>-4.0199999999999996</v>
      </c>
      <c r="H33" s="3">
        <f>IFERROR(INDEX(D33:G33,COUNT(D33:G33)),"")</f>
        <v>-4.0199999999999996</v>
      </c>
      <c r="I33" s="3">
        <f t="shared" ref="I33:Z33" si="25">IFERROR(INDEX(I51:I500,MATCH($C$33,$C$51:$C$500,0)),"")</f>
        <v>-9.19</v>
      </c>
      <c r="J33" s="3">
        <f t="shared" si="25"/>
        <v>1.1000000000000001</v>
      </c>
      <c r="K33" s="3">
        <f t="shared" si="25"/>
        <v>0.37</v>
      </c>
      <c r="L33" s="3">
        <f t="shared" si="25"/>
        <v>0.55000000000000004</v>
      </c>
      <c r="M33" s="3">
        <f t="shared" si="25"/>
        <v>0.76</v>
      </c>
      <c r="N33" s="3">
        <f t="shared" si="25"/>
        <v>1.3</v>
      </c>
      <c r="O33" s="3">
        <f t="shared" si="25"/>
        <v>1.08</v>
      </c>
      <c r="P33" s="3">
        <f t="shared" si="25"/>
        <v>1</v>
      </c>
      <c r="Q33" s="3">
        <f t="shared" si="25"/>
        <v>1.1000000000000001</v>
      </c>
      <c r="R33" s="3">
        <f t="shared" si="25"/>
        <v>1.86</v>
      </c>
      <c r="S33" s="3">
        <f t="shared" si="25"/>
        <v>5.01</v>
      </c>
      <c r="T33" s="3">
        <f t="shared" si="25"/>
        <v>7.65</v>
      </c>
      <c r="U33" s="3">
        <f t="shared" si="25"/>
        <v>4.4400000000000004</v>
      </c>
      <c r="V33" s="3">
        <f t="shared" si="25"/>
        <v>4.74</v>
      </c>
      <c r="W33" s="3">
        <f t="shared" si="25"/>
        <v>2.4</v>
      </c>
      <c r="X33" s="3">
        <f t="shared" si="25"/>
        <v>3.06</v>
      </c>
      <c r="Y33" s="3">
        <f t="shared" si="25"/>
        <v>1.67</v>
      </c>
      <c r="Z33" s="3">
        <f t="shared" si="25"/>
        <v>1.25</v>
      </c>
    </row>
    <row r="34" spans="1:26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-23.56</v>
      </c>
      <c r="E34" s="3">
        <f>IFERROR(INDEX(E51:E500,MATCH($A$34,$C$51:$C$500,0)),"")</f>
        <v>-7.15</v>
      </c>
      <c r="H34" s="3">
        <f>IFERROR(INDEX(D34:G34,COUNT(D34:G34)),"")</f>
        <v>-7.15</v>
      </c>
      <c r="I34" s="3">
        <f t="shared" ref="I34:Z34" si="26">IFERROR(INDEX(I51:I500,MATCH($C$34,$C$51:$C$500,0)),"")</f>
        <v>-0.84</v>
      </c>
      <c r="J34" s="3">
        <f t="shared" si="26"/>
        <v>-4.29</v>
      </c>
      <c r="K34" s="3">
        <f t="shared" si="26"/>
        <v>-0.3</v>
      </c>
      <c r="L34" s="3">
        <f t="shared" si="26"/>
        <v>-120.48</v>
      </c>
      <c r="M34" s="3">
        <f t="shared" si="26"/>
        <v>84.22</v>
      </c>
      <c r="N34" s="3">
        <f t="shared" si="26"/>
        <v>95.85</v>
      </c>
      <c r="O34" s="3">
        <f t="shared" si="26"/>
        <v>7.81</v>
      </c>
      <c r="P34" s="3">
        <f t="shared" si="26"/>
        <v>8.58</v>
      </c>
      <c r="Q34" s="3">
        <f t="shared" si="26"/>
        <v>11.57</v>
      </c>
      <c r="R34" s="3">
        <f t="shared" si="26"/>
        <v>20.92</v>
      </c>
      <c r="S34" s="3">
        <f t="shared" si="26"/>
        <v>35.07</v>
      </c>
      <c r="T34" s="3">
        <f t="shared" si="26"/>
        <v>49.6</v>
      </c>
      <c r="U34" s="3">
        <f t="shared" si="26"/>
        <v>22.98</v>
      </c>
      <c r="V34" s="3">
        <f t="shared" si="26"/>
        <v>26.66</v>
      </c>
      <c r="W34" s="3">
        <f t="shared" si="26"/>
        <v>14.01</v>
      </c>
      <c r="X34" s="3">
        <f t="shared" si="26"/>
        <v>17.72</v>
      </c>
      <c r="Y34" s="3">
        <f t="shared" si="26"/>
        <v>12.43</v>
      </c>
      <c r="Z34" s="3">
        <f t="shared" si="26"/>
        <v>9.94</v>
      </c>
    </row>
    <row r="35" spans="1:26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2.21</v>
      </c>
      <c r="E35" s="3">
        <f>IFERROR(INDEX(E51:E500,MATCH($A$35,$C$51:$C$500,0)),"")</f>
        <v>3.12</v>
      </c>
      <c r="H35" s="3">
        <f>IFERROR(INDEX(D35:G35,COUNT(D35:G35)),"")</f>
        <v>3.12</v>
      </c>
      <c r="I35" s="3">
        <f t="shared" ref="I35:Z35" si="27">IFERROR(INDEX(I51:I500,MATCH($C$35,$C$51:$C$500,0)),"")</f>
        <v>0.61</v>
      </c>
      <c r="J35" s="3">
        <f t="shared" si="27"/>
        <v>0.51</v>
      </c>
      <c r="K35" s="3">
        <f t="shared" si="27"/>
        <v>0.1</v>
      </c>
      <c r="L35" s="3">
        <f t="shared" si="27"/>
        <v>0.33</v>
      </c>
      <c r="M35" s="3">
        <f t="shared" si="27"/>
        <v>0.56000000000000005</v>
      </c>
      <c r="N35" s="3">
        <f t="shared" si="27"/>
        <v>1.08</v>
      </c>
      <c r="O35" s="3">
        <f t="shared" si="27"/>
        <v>0.66</v>
      </c>
      <c r="P35" s="3">
        <f t="shared" si="27"/>
        <v>0.48</v>
      </c>
      <c r="Q35" s="3">
        <f t="shared" si="27"/>
        <v>0.53</v>
      </c>
      <c r="R35" s="3">
        <f t="shared" si="27"/>
        <v>1.35</v>
      </c>
      <c r="S35" s="3">
        <f t="shared" si="27"/>
        <v>1.61</v>
      </c>
      <c r="T35" s="3">
        <f t="shared" si="27"/>
        <v>2.4500000000000002</v>
      </c>
      <c r="U35" s="3">
        <f t="shared" si="27"/>
        <v>1.1000000000000001</v>
      </c>
      <c r="V35" s="3">
        <f t="shared" si="27"/>
        <v>1.24</v>
      </c>
      <c r="W35" s="3">
        <f t="shared" si="27"/>
        <v>0.64</v>
      </c>
      <c r="X35" s="3">
        <f t="shared" si="27"/>
        <v>0.92</v>
      </c>
      <c r="Y35" s="3">
        <f t="shared" si="27"/>
        <v>0.39</v>
      </c>
      <c r="Z35" s="3">
        <f t="shared" si="27"/>
        <v>0.26</v>
      </c>
    </row>
    <row r="36" spans="1:26" ht="15.5" x14ac:dyDescent="0.35">
      <c r="B36" t="s">
        <v>70</v>
      </c>
      <c r="C36" t="s">
        <v>71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Z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0.88919999999999999</v>
      </c>
      <c r="P36" s="4">
        <f t="shared" si="28"/>
        <v>0.88959999999999995</v>
      </c>
      <c r="Q36" s="4">
        <f t="shared" si="28"/>
        <v>0.88959999999999995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72</v>
      </c>
      <c r="C37" t="s">
        <v>73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Z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50.95</v>
      </c>
      <c r="P37" s="3">
        <f t="shared" si="29"/>
        <v>38.6</v>
      </c>
      <c r="Q37" s="3">
        <f t="shared" si="29"/>
        <v>26.82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  <c r="S50" t="s">
        <v>35</v>
      </c>
      <c r="T50" t="s">
        <v>36</v>
      </c>
      <c r="U50" t="s">
        <v>37</v>
      </c>
      <c r="V50" t="s">
        <v>38</v>
      </c>
      <c r="W50" t="s">
        <v>39</v>
      </c>
      <c r="X50" t="s">
        <v>40</v>
      </c>
      <c r="Y50" t="s">
        <v>41</v>
      </c>
      <c r="Z50" t="s">
        <v>42</v>
      </c>
    </row>
    <row r="51" spans="2:26" ht="15.5" x14ac:dyDescent="0.35">
      <c r="B51" t="s">
        <v>79</v>
      </c>
      <c r="C51" t="s">
        <v>6</v>
      </c>
      <c r="D51" s="5">
        <v>3675605032000</v>
      </c>
      <c r="E51" s="5">
        <v>2603798423000</v>
      </c>
      <c r="F51" s="5">
        <v>4233147415000</v>
      </c>
      <c r="G51" s="5">
        <v>3234160123000</v>
      </c>
      <c r="I51" s="5">
        <v>13325491533000</v>
      </c>
      <c r="J51" s="5">
        <v>19242726731000</v>
      </c>
      <c r="K51" s="5">
        <v>22530355784000</v>
      </c>
      <c r="L51" s="5">
        <v>21480791864000</v>
      </c>
      <c r="M51" s="5">
        <v>17809717726000</v>
      </c>
      <c r="N51" s="5">
        <v>16536381639000</v>
      </c>
      <c r="O51" s="5">
        <v>27212914210000</v>
      </c>
      <c r="P51" s="5">
        <v>31158193498000</v>
      </c>
      <c r="Q51" s="5">
        <v>26176403026000</v>
      </c>
      <c r="R51" s="5">
        <v>15668832513000</v>
      </c>
      <c r="S51" s="5">
        <v>13620101419000</v>
      </c>
      <c r="T51" s="5">
        <v>12463216288000</v>
      </c>
      <c r="U51" s="5">
        <v>11884667552000</v>
      </c>
      <c r="V51" s="5">
        <v>9816085895000</v>
      </c>
      <c r="W51" s="5">
        <v>7741827272000</v>
      </c>
      <c r="X51" s="5">
        <v>6022921894000</v>
      </c>
      <c r="Y51" s="5">
        <v>6590857284000</v>
      </c>
      <c r="Z51" s="5">
        <v>6559077280000</v>
      </c>
    </row>
    <row r="52" spans="2:26" ht="15.5" x14ac:dyDescent="0.35">
      <c r="C52" t="s">
        <v>80</v>
      </c>
      <c r="D52" s="5">
        <v>-3027631445000</v>
      </c>
      <c r="E52" s="5">
        <v>-2365439678000</v>
      </c>
      <c r="F52" s="5">
        <v>-3864191971000</v>
      </c>
      <c r="G52" s="5">
        <v>-2948406279000</v>
      </c>
      <c r="I52" s="5">
        <v>-12198222999000</v>
      </c>
      <c r="J52" s="5">
        <v>-17724124343000</v>
      </c>
      <c r="K52" s="5">
        <v>-20668209416000</v>
      </c>
      <c r="L52" s="5">
        <v>-19278402166000</v>
      </c>
      <c r="M52" s="5">
        <v>-16115147791000</v>
      </c>
      <c r="N52" s="5">
        <v>-15011596163000</v>
      </c>
      <c r="O52" s="5">
        <v>-23732835386000</v>
      </c>
      <c r="P52" s="5">
        <v>-27553466348000</v>
      </c>
      <c r="Q52" s="5">
        <v>-23300168938000</v>
      </c>
      <c r="R52" s="5">
        <v>-13441729089000</v>
      </c>
      <c r="S52" s="5">
        <v>-11965441022000</v>
      </c>
      <c r="T52" s="5">
        <v>-11038646789000</v>
      </c>
      <c r="U52" s="5">
        <v>-10562234128000</v>
      </c>
      <c r="V52" s="5">
        <v>-8902208955000</v>
      </c>
      <c r="W52" s="5">
        <v>-6978414331000</v>
      </c>
      <c r="X52" s="5">
        <v>-5390011533000</v>
      </c>
      <c r="Y52" s="5">
        <v>-5967731531000</v>
      </c>
      <c r="Z52" s="5">
        <v>-6113046734000</v>
      </c>
    </row>
    <row r="53" spans="2:26" ht="15.5" x14ac:dyDescent="0.35">
      <c r="C53" t="s">
        <v>81</v>
      </c>
      <c r="D53" s="5">
        <v>647973587000</v>
      </c>
      <c r="E53" s="5">
        <v>238358745000</v>
      </c>
      <c r="F53" s="5">
        <v>368955444000</v>
      </c>
      <c r="G53" s="5">
        <v>285753844000</v>
      </c>
      <c r="I53" s="5">
        <v>1127268534000</v>
      </c>
      <c r="J53" s="5">
        <v>1518602388000</v>
      </c>
      <c r="K53" s="5">
        <v>1862146368000</v>
      </c>
      <c r="L53" s="5">
        <v>2202389698000</v>
      </c>
      <c r="M53" s="5">
        <v>1694569935000</v>
      </c>
      <c r="N53" s="5">
        <v>1524785476000</v>
      </c>
      <c r="O53" s="5">
        <v>3480078824000</v>
      </c>
      <c r="P53" s="5">
        <v>3604727150000</v>
      </c>
      <c r="Q53" s="5">
        <v>2876234088000</v>
      </c>
      <c r="R53" s="5">
        <v>2227103424000</v>
      </c>
      <c r="S53" s="5">
        <v>1654660397000</v>
      </c>
      <c r="T53" s="5">
        <v>1424569499000</v>
      </c>
      <c r="U53" s="5">
        <v>1322433424000</v>
      </c>
      <c r="V53" s="5">
        <v>913876940000</v>
      </c>
      <c r="W53" s="5">
        <v>763412941000</v>
      </c>
      <c r="X53" s="5">
        <v>632910361000</v>
      </c>
      <c r="Y53" s="5">
        <v>623125753000</v>
      </c>
      <c r="Z53" s="5">
        <v>446030546000</v>
      </c>
    </row>
    <row r="54" spans="2:26" ht="15.5" x14ac:dyDescent="0.35">
      <c r="C54" t="s">
        <v>1217</v>
      </c>
      <c r="F54" s="5">
        <v>-1351093236000</v>
      </c>
      <c r="G54" s="5">
        <v>-91720667000</v>
      </c>
      <c r="I54" s="5">
        <v>-1442813903000</v>
      </c>
      <c r="J54" s="5">
        <v>-606661518000</v>
      </c>
      <c r="K54" s="5">
        <v>-139283235000</v>
      </c>
      <c r="L54" s="5">
        <v>306726295000</v>
      </c>
      <c r="M54" s="5">
        <v>672372934000</v>
      </c>
      <c r="N54" s="5">
        <v>472172166000</v>
      </c>
      <c r="O54" s="5">
        <v>939112040000</v>
      </c>
      <c r="P54" s="5">
        <v>533031374000</v>
      </c>
      <c r="Q54" s="5">
        <v>572700749000</v>
      </c>
      <c r="R54" s="5">
        <v>378836006000</v>
      </c>
      <c r="S54" s="5">
        <v>288402591000</v>
      </c>
      <c r="T54" s="5">
        <v>369757130000</v>
      </c>
      <c r="U54" s="5">
        <v>261014273000</v>
      </c>
      <c r="V54" s="5">
        <v>197505039000</v>
      </c>
      <c r="W54" s="5">
        <v>101522034000</v>
      </c>
      <c r="X54" s="5">
        <v>40157871000</v>
      </c>
      <c r="Y54" s="5">
        <v>22607657000</v>
      </c>
      <c r="Z54" s="5">
        <v>-3099025000</v>
      </c>
    </row>
    <row r="55" spans="2:26" ht="15.5" x14ac:dyDescent="0.35">
      <c r="C55" t="s">
        <v>1218</v>
      </c>
      <c r="D55" s="5">
        <v>647973587000</v>
      </c>
      <c r="E55" s="5">
        <v>238358745000</v>
      </c>
      <c r="F55" s="5">
        <v>-982137792000</v>
      </c>
      <c r="G55" s="5">
        <v>194033177000</v>
      </c>
      <c r="I55" s="5">
        <v>-315545369000</v>
      </c>
      <c r="J55" s="5">
        <v>911940870000</v>
      </c>
      <c r="K55" s="5">
        <v>1722863133000</v>
      </c>
      <c r="L55" s="5">
        <v>2509115993000</v>
      </c>
      <c r="M55" s="5">
        <v>2366942869000</v>
      </c>
      <c r="N55" s="5">
        <v>1996957642000</v>
      </c>
      <c r="O55" s="5">
        <v>4419190864000</v>
      </c>
      <c r="P55" s="5">
        <v>4137758524000</v>
      </c>
      <c r="Q55" s="5">
        <v>3448934837000</v>
      </c>
      <c r="R55" s="5">
        <v>2605939430000</v>
      </c>
      <c r="S55" s="5">
        <v>1943062988000</v>
      </c>
      <c r="T55" s="5">
        <v>1794326629000</v>
      </c>
      <c r="U55" s="5">
        <v>1583447697000</v>
      </c>
      <c r="V55" s="5">
        <v>1111381979000</v>
      </c>
      <c r="W55" s="5">
        <v>864934975000</v>
      </c>
      <c r="X55" s="5">
        <v>673068232000</v>
      </c>
      <c r="Y55" s="5">
        <v>645733410000</v>
      </c>
      <c r="Z55" s="5">
        <v>442931521000</v>
      </c>
    </row>
    <row r="56" spans="2:26" ht="15.5" x14ac:dyDescent="0.35">
      <c r="C56" t="s">
        <v>82</v>
      </c>
      <c r="D56" s="5">
        <v>-289154558000</v>
      </c>
      <c r="E56" s="5">
        <v>-290296124000</v>
      </c>
      <c r="F56" s="5">
        <v>-444340697000</v>
      </c>
      <c r="G56" s="5">
        <v>-360760457000</v>
      </c>
      <c r="I56" s="5">
        <v>-1320836920000</v>
      </c>
      <c r="J56" s="5">
        <v>-1243935256000</v>
      </c>
      <c r="K56" s="5">
        <v>-984268743000</v>
      </c>
      <c r="L56" s="5">
        <v>-726939038000</v>
      </c>
      <c r="M56" s="5">
        <v>-788413587000</v>
      </c>
      <c r="N56" s="5">
        <v>-894569012000</v>
      </c>
      <c r="O56" s="5">
        <v>-930543092000</v>
      </c>
      <c r="P56" s="5">
        <v>-785744845000</v>
      </c>
      <c r="Q56" s="5">
        <v>-676672875000</v>
      </c>
      <c r="R56" s="5">
        <v>-526935753000</v>
      </c>
      <c r="S56" s="5">
        <v>-429157646000</v>
      </c>
      <c r="T56" s="5">
        <v>-393407442000</v>
      </c>
      <c r="U56" s="5">
        <v>-367485780000</v>
      </c>
      <c r="V56" s="5">
        <v>-265965358000</v>
      </c>
      <c r="W56" s="5">
        <v>-211193809000</v>
      </c>
      <c r="X56" s="5">
        <v>-195457021000</v>
      </c>
      <c r="Y56" s="5">
        <v>-160782419000</v>
      </c>
      <c r="Z56" s="5">
        <v>-155001293000</v>
      </c>
    </row>
    <row r="57" spans="2:26" ht="15.5" x14ac:dyDescent="0.35">
      <c r="C57" t="s">
        <v>84</v>
      </c>
      <c r="D57" s="5">
        <v>-3995178000</v>
      </c>
      <c r="E57" s="5">
        <v>-1975913000</v>
      </c>
      <c r="F57" s="5">
        <v>-4991255000</v>
      </c>
      <c r="G57" s="5">
        <v>-4292962000</v>
      </c>
      <c r="I57" s="5">
        <v>-15701527000</v>
      </c>
      <c r="J57" s="5">
        <v>-20059121000</v>
      </c>
      <c r="K57" s="5">
        <v>-10271158000</v>
      </c>
      <c r="L57" s="5">
        <v>-4762422000</v>
      </c>
      <c r="M57" s="5">
        <v>-8579410000</v>
      </c>
      <c r="N57" s="5">
        <v>-11275963000</v>
      </c>
      <c r="O57" s="5">
        <v>-13184924000</v>
      </c>
      <c r="P57" s="5">
        <v>-10445343000</v>
      </c>
      <c r="Q57" s="5">
        <v>-9958720000</v>
      </c>
      <c r="R57" s="5">
        <v>-9094812000</v>
      </c>
      <c r="S57" s="5">
        <v>-7695193000</v>
      </c>
      <c r="T57" s="5">
        <v>-6838756000</v>
      </c>
      <c r="U57" s="5">
        <v>-4775912000</v>
      </c>
      <c r="V57" s="5">
        <v>-11386522000</v>
      </c>
      <c r="W57" s="5">
        <v>-3646075000</v>
      </c>
      <c r="X57" s="5">
        <v>-3527066000</v>
      </c>
      <c r="Y57" s="5">
        <v>-2421380000</v>
      </c>
      <c r="Z57" s="5">
        <v>-2589810000</v>
      </c>
    </row>
    <row r="58" spans="2:26" ht="15.5" x14ac:dyDescent="0.35">
      <c r="C58" t="s">
        <v>83</v>
      </c>
      <c r="D58" s="5">
        <v>-285159380000</v>
      </c>
      <c r="E58" s="5">
        <v>-288320211000</v>
      </c>
      <c r="F58" s="5">
        <v>-439349442000</v>
      </c>
      <c r="G58" s="5">
        <v>-356467495000</v>
      </c>
      <c r="I58" s="5">
        <v>-1305135393000</v>
      </c>
      <c r="J58" s="5">
        <v>-1223876135000</v>
      </c>
      <c r="K58" s="5">
        <v>-973997585000</v>
      </c>
      <c r="L58" s="5">
        <v>-722176616000</v>
      </c>
      <c r="M58" s="5">
        <v>-779834177000</v>
      </c>
      <c r="N58" s="5">
        <v>-883293049000</v>
      </c>
      <c r="O58" s="5">
        <v>-917358168000</v>
      </c>
      <c r="P58" s="5">
        <v>-775299502000</v>
      </c>
      <c r="Q58" s="5">
        <v>-666714155000</v>
      </c>
      <c r="R58" s="5">
        <v>-517840941000</v>
      </c>
      <c r="S58" s="5">
        <v>-421462453000</v>
      </c>
      <c r="T58" s="5">
        <v>-386568686000</v>
      </c>
      <c r="U58" s="5">
        <v>-362709868000</v>
      </c>
      <c r="V58" s="5">
        <v>-254578836000</v>
      </c>
      <c r="W58" s="5">
        <v>-207547734000</v>
      </c>
      <c r="X58" s="5">
        <v>-191929955000</v>
      </c>
      <c r="Y58" s="5">
        <v>-158361039000</v>
      </c>
      <c r="Z58" s="5">
        <v>-152411483000</v>
      </c>
    </row>
    <row r="59" spans="2:26" ht="15.5" x14ac:dyDescent="0.35">
      <c r="C59" t="s">
        <v>86</v>
      </c>
      <c r="D59" s="5">
        <v>358819029000</v>
      </c>
      <c r="E59" s="5">
        <v>-51937379000</v>
      </c>
      <c r="F59" s="5">
        <v>-1426478489000</v>
      </c>
      <c r="G59" s="5">
        <v>-166727280000</v>
      </c>
      <c r="I59" s="5">
        <v>-1636382289000</v>
      </c>
      <c r="J59" s="5">
        <v>-331994386000</v>
      </c>
      <c r="K59" s="5">
        <v>738594390000</v>
      </c>
      <c r="L59" s="5">
        <v>1782176955000</v>
      </c>
      <c r="M59" s="5">
        <v>1578529282000</v>
      </c>
      <c r="N59" s="5">
        <v>1102388630000</v>
      </c>
      <c r="O59" s="5">
        <v>3488647772000</v>
      </c>
      <c r="P59" s="5">
        <v>3352013679000</v>
      </c>
      <c r="Q59" s="5">
        <v>2772261962000</v>
      </c>
      <c r="R59" s="5">
        <v>2079003677000</v>
      </c>
      <c r="S59" s="5">
        <v>1513905342000</v>
      </c>
      <c r="T59" s="5">
        <v>1400919187000</v>
      </c>
      <c r="U59" s="5">
        <v>1215961917000</v>
      </c>
      <c r="V59" s="5">
        <v>845416621000</v>
      </c>
      <c r="W59" s="5">
        <v>653741166000</v>
      </c>
      <c r="X59" s="5">
        <v>477611211000</v>
      </c>
      <c r="Y59" s="5">
        <v>484950991000</v>
      </c>
      <c r="Z59" s="5">
        <v>287930228000</v>
      </c>
    </row>
    <row r="60" spans="2:26" ht="15.5" x14ac:dyDescent="0.35">
      <c r="C60" t="s">
        <v>87</v>
      </c>
      <c r="D60" s="5">
        <v>-739142332000</v>
      </c>
      <c r="E60" s="5">
        <v>-1114747707000</v>
      </c>
      <c r="F60" s="5">
        <v>-5417269535000</v>
      </c>
      <c r="G60" s="5">
        <v>-1418766351000</v>
      </c>
      <c r="I60" s="5">
        <v>-8486621269000</v>
      </c>
      <c r="J60" s="5">
        <v>-2129397973000</v>
      </c>
      <c r="K60" s="5">
        <v>-8504139786000</v>
      </c>
      <c r="L60" s="5">
        <v>-1606096059000</v>
      </c>
      <c r="M60" s="5">
        <v>-1381864855000</v>
      </c>
      <c r="N60" s="5">
        <v>-792112942000</v>
      </c>
      <c r="O60" s="5">
        <v>-699392084000</v>
      </c>
      <c r="P60" s="5">
        <v>-993384745000</v>
      </c>
      <c r="Q60" s="5">
        <v>-1309870604000</v>
      </c>
      <c r="R60" s="5">
        <v>-848513362000</v>
      </c>
      <c r="S60" s="5">
        <v>-415823583000</v>
      </c>
      <c r="T60" s="5">
        <v>-255028950000</v>
      </c>
      <c r="U60" s="5">
        <v>-199271728000</v>
      </c>
      <c r="V60" s="5">
        <v>-37500827000</v>
      </c>
      <c r="W60" s="5">
        <v>-24134182000</v>
      </c>
      <c r="X60" s="5">
        <v>-4285177000</v>
      </c>
      <c r="Y60" s="5">
        <v>-136841999000</v>
      </c>
      <c r="Z60" s="5">
        <v>-31515351000</v>
      </c>
    </row>
    <row r="61" spans="2:26" ht="15.5" x14ac:dyDescent="0.35">
      <c r="C61" t="s">
        <v>89</v>
      </c>
      <c r="Q61" s="5">
        <v>241823299000</v>
      </c>
      <c r="R61" s="5">
        <v>50971372000</v>
      </c>
      <c r="S61" s="5">
        <v>59686089000</v>
      </c>
      <c r="T61" s="5">
        <v>73500762000</v>
      </c>
      <c r="U61" s="5">
        <v>24107033000</v>
      </c>
      <c r="V61" s="5">
        <v>36485663000</v>
      </c>
      <c r="W61" s="5">
        <v>34324442000</v>
      </c>
      <c r="X61" s="5">
        <v>28913365000</v>
      </c>
      <c r="Y61" s="5">
        <v>30417205000</v>
      </c>
      <c r="Z61" s="5">
        <v>53743541000</v>
      </c>
    </row>
    <row r="62" spans="2:26" ht="15.5" x14ac:dyDescent="0.35">
      <c r="C62" t="s">
        <v>90</v>
      </c>
      <c r="Q62" s="5">
        <v>766143000</v>
      </c>
      <c r="R62" s="5">
        <v>-5445321000</v>
      </c>
      <c r="S62" s="5">
        <v>28350510000</v>
      </c>
      <c r="T62" s="5">
        <v>-2039829000</v>
      </c>
      <c r="U62" s="5">
        <v>-31253143000</v>
      </c>
      <c r="V62" s="5">
        <v>2556010000</v>
      </c>
      <c r="W62" s="5">
        <v>22756746000</v>
      </c>
      <c r="X62" s="5">
        <v>-4104954000</v>
      </c>
      <c r="Y62" s="5">
        <v>1432768000</v>
      </c>
      <c r="Z62" s="5">
        <v>26437634000</v>
      </c>
    </row>
    <row r="63" spans="2:26" ht="15.5" x14ac:dyDescent="0.35">
      <c r="C63" t="s">
        <v>88</v>
      </c>
      <c r="V63" s="5">
        <v>305950000</v>
      </c>
      <c r="W63" s="5">
        <v>105494000</v>
      </c>
      <c r="X63" s="5">
        <v>57351000</v>
      </c>
      <c r="Y63" s="5">
        <v>-2000000</v>
      </c>
      <c r="Z63" s="5">
        <v>4289126000</v>
      </c>
    </row>
    <row r="64" spans="2:26" ht="15.5" x14ac:dyDescent="0.35">
      <c r="C64" t="s">
        <v>27</v>
      </c>
      <c r="D64" s="5">
        <v>-638115569000</v>
      </c>
      <c r="E64" s="5">
        <v>-675131243000</v>
      </c>
      <c r="F64" s="5">
        <v>-2968057691000</v>
      </c>
      <c r="G64" s="5">
        <v>1389528772000</v>
      </c>
      <c r="I64" s="5">
        <v>-2968057691000</v>
      </c>
      <c r="J64" s="5">
        <v>-3282890829000</v>
      </c>
      <c r="K64" s="5">
        <v>-3206109247000</v>
      </c>
      <c r="L64" s="5">
        <v>-1371878207000</v>
      </c>
      <c r="M64" s="5">
        <v>-1157283771000</v>
      </c>
      <c r="N64" s="5">
        <v>-1221502016000</v>
      </c>
      <c r="O64" s="5">
        <v>-884252228000</v>
      </c>
      <c r="P64" s="5">
        <v>-972528679000</v>
      </c>
      <c r="Q64" s="5">
        <v>-677973460000</v>
      </c>
      <c r="R64" s="5">
        <v>-435314128000</v>
      </c>
      <c r="S64" s="5">
        <v>-431409359000</v>
      </c>
      <c r="T64" s="5">
        <v>-197704174000</v>
      </c>
      <c r="U64" s="5">
        <v>-64027739000</v>
      </c>
      <c r="V64" s="5">
        <v>-36228187000</v>
      </c>
      <c r="W64" s="5">
        <v>-15696279000</v>
      </c>
      <c r="X64" s="5">
        <v>-9611427000</v>
      </c>
      <c r="Y64" s="5">
        <v>-51764196000</v>
      </c>
      <c r="Z64" s="5">
        <v>-44024039000</v>
      </c>
    </row>
    <row r="65" spans="3:26" ht="15.5" x14ac:dyDescent="0.35">
      <c r="C65" t="s">
        <v>92</v>
      </c>
      <c r="D65" s="5">
        <v>-22347797000</v>
      </c>
      <c r="E65" s="5">
        <v>-29517185000</v>
      </c>
      <c r="F65" s="5">
        <v>-52613426000</v>
      </c>
      <c r="G65" s="5">
        <v>84501418000</v>
      </c>
      <c r="I65" s="5">
        <v>-52613426000</v>
      </c>
      <c r="J65" s="5">
        <v>-221037466000</v>
      </c>
      <c r="K65" s="5">
        <v>-91143623000</v>
      </c>
      <c r="L65" s="5">
        <v>-99355029000</v>
      </c>
      <c r="M65" s="5">
        <v>-28885684000</v>
      </c>
      <c r="N65" s="5">
        <v>-3458952000</v>
      </c>
      <c r="O65" s="5">
        <v>-263821072000</v>
      </c>
      <c r="P65" s="5">
        <v>-309628664000</v>
      </c>
      <c r="Q65" s="5">
        <v>-123644382000</v>
      </c>
      <c r="R65" s="5">
        <v>-38190543000</v>
      </c>
      <c r="S65" s="5">
        <v>-5514535000</v>
      </c>
      <c r="T65" s="5">
        <v>-6627740000</v>
      </c>
      <c r="V65" s="5">
        <v>-5138607000</v>
      </c>
    </row>
    <row r="66" spans="3:26" ht="15.5" x14ac:dyDescent="0.35">
      <c r="C66" t="s">
        <v>93</v>
      </c>
      <c r="T66" s="5">
        <v>-286455956000</v>
      </c>
      <c r="U66" s="5">
        <v>-285421874000</v>
      </c>
      <c r="V66" s="5">
        <v>-241791643000</v>
      </c>
      <c r="W66" s="5">
        <v>-186630581000</v>
      </c>
      <c r="X66" s="5">
        <v>-132424893000</v>
      </c>
      <c r="Y66" s="5">
        <v>-123866051000</v>
      </c>
    </row>
    <row r="67" spans="3:26" ht="15.5" x14ac:dyDescent="0.35">
      <c r="C67" t="s">
        <v>85</v>
      </c>
      <c r="D67" s="5">
        <v>-39086464000</v>
      </c>
      <c r="E67" s="5">
        <v>-32208399000</v>
      </c>
      <c r="F67" s="5">
        <v>-346305971000</v>
      </c>
      <c r="G67" s="5">
        <v>-37259358000</v>
      </c>
      <c r="I67" s="5">
        <v>-428158486000</v>
      </c>
      <c r="J67" s="5">
        <v>-254783584000</v>
      </c>
      <c r="K67" s="5">
        <v>-702895033000</v>
      </c>
      <c r="L67" s="5">
        <v>102488570000</v>
      </c>
      <c r="M67" s="5">
        <v>106854614000</v>
      </c>
      <c r="N67" s="5">
        <v>127773958000</v>
      </c>
      <c r="O67" s="5">
        <v>337663446000</v>
      </c>
      <c r="P67" s="5">
        <v>353425217000</v>
      </c>
      <c r="Q67" s="5">
        <v>149781661000</v>
      </c>
      <c r="R67" s="5">
        <v>135317204000</v>
      </c>
      <c r="S67" s="5">
        <v>77961149000</v>
      </c>
      <c r="T67" s="5">
        <v>135614405000</v>
      </c>
      <c r="U67" s="5">
        <v>54431721000</v>
      </c>
      <c r="V67" s="5">
        <v>47629668000</v>
      </c>
      <c r="W67" s="5">
        <v>35453042000</v>
      </c>
    </row>
    <row r="68" spans="3:26" ht="15.5" x14ac:dyDescent="0.35">
      <c r="C68" t="s">
        <v>94</v>
      </c>
      <c r="D68" s="5">
        <v>-739142332000</v>
      </c>
      <c r="E68" s="5">
        <v>-1114747707000</v>
      </c>
      <c r="F68" s="5">
        <v>-5417269535000</v>
      </c>
      <c r="G68" s="5">
        <v>-1418766351000</v>
      </c>
      <c r="I68" s="5">
        <v>-8486621269000</v>
      </c>
      <c r="J68" s="5">
        <v>-2129397973000</v>
      </c>
      <c r="K68" s="5">
        <v>-8504139786000</v>
      </c>
      <c r="L68" s="5">
        <v>-1606096059000</v>
      </c>
      <c r="M68" s="5">
        <v>-1381864855000</v>
      </c>
      <c r="N68" s="5">
        <v>-792112942000</v>
      </c>
      <c r="O68" s="5">
        <v>-699392084000</v>
      </c>
      <c r="P68" s="5">
        <v>-993384745000</v>
      </c>
      <c r="Q68" s="5">
        <v>-1309870604000</v>
      </c>
      <c r="R68" s="5">
        <v>-848513362000</v>
      </c>
      <c r="S68" s="5">
        <v>-415823583000</v>
      </c>
      <c r="T68" s="5">
        <v>-255028950000</v>
      </c>
      <c r="U68" s="5">
        <v>-199271728000</v>
      </c>
      <c r="V68" s="5">
        <v>-37500827000</v>
      </c>
      <c r="W68" s="5">
        <v>-24134182000</v>
      </c>
      <c r="X68" s="5">
        <v>-4285177000</v>
      </c>
      <c r="Y68" s="5">
        <v>-136841999000</v>
      </c>
      <c r="Z68" s="5">
        <v>-31515351000</v>
      </c>
    </row>
    <row r="69" spans="3:26" ht="15.5" x14ac:dyDescent="0.35">
      <c r="C69" t="s">
        <v>29</v>
      </c>
      <c r="D69" s="5">
        <v>-380323303000</v>
      </c>
      <c r="E69" s="5">
        <v>-1166685086000</v>
      </c>
      <c r="F69" s="5">
        <v>-6843748024000</v>
      </c>
      <c r="G69" s="5">
        <v>-1585493631000</v>
      </c>
      <c r="I69" s="5">
        <v>-10123003558000</v>
      </c>
      <c r="J69" s="5">
        <v>-2461392359000</v>
      </c>
      <c r="K69" s="5">
        <v>-7765545396000</v>
      </c>
      <c r="L69" s="5">
        <v>176080896000</v>
      </c>
      <c r="M69" s="5">
        <v>196664427000</v>
      </c>
      <c r="N69" s="5">
        <v>310275688000</v>
      </c>
      <c r="O69" s="5">
        <v>2789255688000</v>
      </c>
      <c r="P69" s="5">
        <v>2358628934000</v>
      </c>
      <c r="Q69" s="5">
        <v>1462391358000</v>
      </c>
      <c r="R69" s="5">
        <v>1230490315000</v>
      </c>
      <c r="S69" s="5">
        <v>1098081759000</v>
      </c>
      <c r="T69" s="5">
        <v>1145890237000</v>
      </c>
      <c r="U69" s="5">
        <v>1016690189000</v>
      </c>
      <c r="V69" s="5">
        <v>807915794000</v>
      </c>
      <c r="W69" s="5">
        <v>629606984000</v>
      </c>
      <c r="X69" s="5">
        <v>473326034000</v>
      </c>
      <c r="Y69" s="5">
        <v>348108992000</v>
      </c>
      <c r="Z69" s="5">
        <v>256414877000</v>
      </c>
    </row>
    <row r="70" spans="3:26" ht="15.5" x14ac:dyDescent="0.35">
      <c r="C70" t="s">
        <v>28</v>
      </c>
      <c r="D70" s="5">
        <v>-4006349000</v>
      </c>
      <c r="E70" s="5">
        <v>-2544488000</v>
      </c>
      <c r="F70" s="5">
        <v>2189451000</v>
      </c>
      <c r="G70" s="5">
        <v>-251250000</v>
      </c>
      <c r="I70" s="5">
        <v>-12174413000</v>
      </c>
      <c r="J70" s="5">
        <v>-52421976000</v>
      </c>
      <c r="K70" s="5">
        <v>-58993601000</v>
      </c>
      <c r="L70" s="5">
        <v>-163494461000</v>
      </c>
      <c r="M70" s="5">
        <v>17760367000</v>
      </c>
      <c r="N70" s="5">
        <v>12066825000</v>
      </c>
      <c r="O70" s="5">
        <v>-168240548000</v>
      </c>
      <c r="P70" s="5">
        <v>-285329070000</v>
      </c>
      <c r="Q70" s="5">
        <v>-106275869000</v>
      </c>
      <c r="R70" s="5">
        <v>-83345393000</v>
      </c>
      <c r="S70" s="5">
        <v>-395076705000</v>
      </c>
      <c r="T70" s="5">
        <v>-395094418000</v>
      </c>
      <c r="U70" s="5">
        <v>-392318510000</v>
      </c>
      <c r="V70" s="5">
        <v>-302790832000</v>
      </c>
      <c r="W70" s="5">
        <v>-238660490000</v>
      </c>
      <c r="X70" s="5">
        <v>-162084784000</v>
      </c>
      <c r="Y70" s="5">
        <v>-141585048000</v>
      </c>
      <c r="Z70" s="5">
        <v>-81761560000</v>
      </c>
    </row>
    <row r="71" spans="3:26" ht="15.5" x14ac:dyDescent="0.35">
      <c r="C71" t="s">
        <v>321</v>
      </c>
    </row>
    <row r="72" spans="3:26" ht="15.5" x14ac:dyDescent="0.35">
      <c r="C72" t="s">
        <v>1219</v>
      </c>
      <c r="T72" s="5">
        <v>-375324840000</v>
      </c>
      <c r="U72" s="5">
        <v>-390471296000</v>
      </c>
      <c r="V72" s="5">
        <v>-318909604000</v>
      </c>
      <c r="W72" s="5">
        <v>-249568409000</v>
      </c>
      <c r="X72" s="5">
        <v>-171181570000</v>
      </c>
      <c r="Y72" s="5">
        <v>-161325249000</v>
      </c>
      <c r="Z72" s="5">
        <v>-72726644000</v>
      </c>
    </row>
    <row r="73" spans="3:26" ht="15.5" x14ac:dyDescent="0.35">
      <c r="C73" t="s">
        <v>322</v>
      </c>
      <c r="T73" s="5">
        <v>-19769578000</v>
      </c>
      <c r="U73" s="5">
        <v>-1847214000</v>
      </c>
      <c r="V73" s="5">
        <v>16118772000</v>
      </c>
      <c r="W73" s="5">
        <v>10907919000</v>
      </c>
      <c r="X73" s="5">
        <v>9096786000</v>
      </c>
      <c r="Y73" s="5">
        <v>19740201000</v>
      </c>
      <c r="Z73" s="5">
        <v>-9034916000</v>
      </c>
    </row>
    <row r="74" spans="3:26" ht="15.5" x14ac:dyDescent="0.35">
      <c r="C74" t="s">
        <v>323</v>
      </c>
      <c r="D74" s="5">
        <v>-4006349000</v>
      </c>
      <c r="E74" s="5">
        <v>-2544488000</v>
      </c>
      <c r="F74" s="5">
        <v>2189451000</v>
      </c>
      <c r="G74" s="5">
        <v>-251250000</v>
      </c>
      <c r="I74" s="5">
        <v>-12174413000</v>
      </c>
      <c r="J74" s="5">
        <v>-52421976000</v>
      </c>
      <c r="K74" s="5">
        <v>-58993601000</v>
      </c>
      <c r="L74" s="5">
        <v>-163494461000</v>
      </c>
      <c r="M74" s="5">
        <v>17760367000</v>
      </c>
      <c r="N74" s="5">
        <v>12066825000</v>
      </c>
      <c r="O74" s="5">
        <v>-168240548000</v>
      </c>
      <c r="P74" s="5">
        <v>-285329070000</v>
      </c>
      <c r="Q74" s="5">
        <v>-106275869000</v>
      </c>
      <c r="R74" s="5">
        <v>-83345393000</v>
      </c>
      <c r="S74" s="5">
        <v>-395076705000</v>
      </c>
      <c r="T74" s="5">
        <v>-395094418000</v>
      </c>
      <c r="U74" s="5">
        <v>-392318510000</v>
      </c>
      <c r="V74" s="5">
        <v>-302790832000</v>
      </c>
      <c r="W74" s="5">
        <v>-238660490000</v>
      </c>
      <c r="X74" s="5">
        <v>-162084784000</v>
      </c>
      <c r="Y74" s="5">
        <v>-141585048000</v>
      </c>
      <c r="Z74" s="5">
        <v>-81761560000</v>
      </c>
    </row>
    <row r="75" spans="3:26" ht="15.5" x14ac:dyDescent="0.35">
      <c r="C75" t="s">
        <v>95</v>
      </c>
      <c r="X75" s="5">
        <v>311241250000</v>
      </c>
      <c r="Y75" s="5">
        <v>206523944000</v>
      </c>
      <c r="Z75" s="5">
        <v>174653317000</v>
      </c>
    </row>
    <row r="76" spans="3:26" ht="15.5" x14ac:dyDescent="0.35">
      <c r="C76" t="s">
        <v>1220</v>
      </c>
    </row>
    <row r="77" spans="3:26" ht="15.5" x14ac:dyDescent="0.35">
      <c r="C77" t="s">
        <v>96</v>
      </c>
      <c r="X77" s="5">
        <v>-26319058000</v>
      </c>
      <c r="Y77" s="5">
        <v>-17301869000</v>
      </c>
      <c r="Z77" s="5">
        <v>-18618922000</v>
      </c>
    </row>
    <row r="78" spans="3:26" ht="15.5" x14ac:dyDescent="0.35">
      <c r="C78" t="s">
        <v>97</v>
      </c>
      <c r="D78" s="5">
        <v>-384329652000</v>
      </c>
      <c r="E78" s="5">
        <v>-1169229574000</v>
      </c>
      <c r="F78" s="5">
        <v>-6841558573000</v>
      </c>
      <c r="G78" s="5">
        <v>-1585744881000</v>
      </c>
      <c r="I78" s="5">
        <v>-10135177971000</v>
      </c>
      <c r="J78" s="5">
        <v>-2513814335000</v>
      </c>
      <c r="K78" s="5">
        <v>-7824538997000</v>
      </c>
      <c r="L78" s="5">
        <v>12586435000</v>
      </c>
      <c r="M78" s="5">
        <v>214424794000</v>
      </c>
      <c r="N78" s="5">
        <v>322342513000</v>
      </c>
      <c r="O78" s="5">
        <v>2621015140000</v>
      </c>
      <c r="P78" s="5">
        <v>2073299864000</v>
      </c>
      <c r="Q78" s="5">
        <v>1356115489000</v>
      </c>
      <c r="R78" s="5">
        <v>1147144922000</v>
      </c>
      <c r="S78" s="5">
        <v>703005054000</v>
      </c>
      <c r="T78" s="5">
        <v>750795819000</v>
      </c>
      <c r="U78" s="5">
        <v>624371679000</v>
      </c>
      <c r="V78" s="5">
        <v>505124962000</v>
      </c>
      <c r="W78" s="5">
        <v>390946494000</v>
      </c>
      <c r="X78" s="5">
        <v>284922192000</v>
      </c>
      <c r="Y78" s="5">
        <v>189222075000</v>
      </c>
      <c r="Z78" s="5">
        <v>156034395000</v>
      </c>
    </row>
    <row r="79" spans="3:26" ht="15.5" x14ac:dyDescent="0.35">
      <c r="C79" t="s">
        <v>98</v>
      </c>
      <c r="F79" s="5">
        <v>-46184044000</v>
      </c>
      <c r="I79" s="5">
        <v>-46184044000</v>
      </c>
      <c r="J79" s="5">
        <v>-79214513000</v>
      </c>
      <c r="K79" s="5">
        <v>-74395790000</v>
      </c>
      <c r="L79" s="5">
        <v>5284428000</v>
      </c>
      <c r="M79" s="5">
        <v>22375378000</v>
      </c>
      <c r="N79" s="5">
        <v>-20775050000</v>
      </c>
      <c r="O79" s="5">
        <v>-93096309000</v>
      </c>
      <c r="P79" s="5">
        <v>140243105000</v>
      </c>
      <c r="Q79" s="5">
        <v>-47649429000</v>
      </c>
      <c r="R79" s="5">
        <v>-18275656000</v>
      </c>
      <c r="S79" s="5">
        <v>6306290000</v>
      </c>
      <c r="V79" s="5">
        <v>3638700000</v>
      </c>
      <c r="W79" s="5">
        <v>10881434000</v>
      </c>
    </row>
    <row r="80" spans="3:26" ht="15.5" x14ac:dyDescent="0.35">
      <c r="C80" t="s">
        <v>324</v>
      </c>
      <c r="F80" s="5">
        <v>-46184044000</v>
      </c>
      <c r="I80" s="5">
        <v>-46184044000</v>
      </c>
      <c r="J80" s="5">
        <v>-79214513000</v>
      </c>
      <c r="K80" s="5">
        <v>-74395790000</v>
      </c>
      <c r="L80" s="5">
        <v>5284428000</v>
      </c>
      <c r="M80" s="5">
        <v>22375378000</v>
      </c>
      <c r="N80" s="5">
        <v>-20775050000</v>
      </c>
      <c r="O80" s="5">
        <v>-93096309000</v>
      </c>
      <c r="P80" s="5">
        <v>140243105000</v>
      </c>
      <c r="Q80" s="5">
        <v>-47649429000</v>
      </c>
      <c r="R80" s="5">
        <v>-18275656000</v>
      </c>
      <c r="S80" s="5">
        <v>6306290000</v>
      </c>
      <c r="V80" s="5">
        <v>3638700000</v>
      </c>
      <c r="W80" s="5">
        <v>10881434000</v>
      </c>
    </row>
    <row r="81" spans="2:26" ht="15.5" x14ac:dyDescent="0.35">
      <c r="C81" t="s">
        <v>99</v>
      </c>
      <c r="D81" s="5">
        <v>-384329652000</v>
      </c>
      <c r="E81" s="5">
        <v>-1169229574000</v>
      </c>
      <c r="F81" s="5">
        <v>-6887742617000</v>
      </c>
      <c r="G81" s="5">
        <v>-1585744881000</v>
      </c>
      <c r="I81" s="5">
        <v>-10181362015000</v>
      </c>
      <c r="J81" s="5">
        <v>-2593028848000</v>
      </c>
      <c r="K81" s="5">
        <v>-7898934787000</v>
      </c>
      <c r="L81" s="5">
        <v>17870863000</v>
      </c>
      <c r="M81" s="5">
        <v>236800172000</v>
      </c>
      <c r="N81" s="5">
        <v>301567463000</v>
      </c>
      <c r="O81" s="5">
        <v>2527918831000</v>
      </c>
      <c r="P81" s="5">
        <v>2213542969000</v>
      </c>
      <c r="Q81" s="5">
        <v>1308466060000</v>
      </c>
      <c r="R81" s="5">
        <v>1128869266000</v>
      </c>
      <c r="S81" s="5">
        <v>709311344000</v>
      </c>
      <c r="T81" s="5">
        <v>750795819000</v>
      </c>
      <c r="U81" s="5">
        <v>624371679000</v>
      </c>
      <c r="V81" s="5">
        <v>508763662000</v>
      </c>
      <c r="W81" s="5">
        <v>401827928000</v>
      </c>
    </row>
    <row r="82" spans="2:26" ht="15.5" x14ac:dyDescent="0.35">
      <c r="C82" t="s">
        <v>100</v>
      </c>
      <c r="D82" s="5">
        <v>-384329652000</v>
      </c>
      <c r="E82" s="5">
        <v>-1169229574000</v>
      </c>
      <c r="F82" s="5">
        <v>-6841558573000</v>
      </c>
      <c r="G82" s="5">
        <v>-1585744881000</v>
      </c>
      <c r="I82" s="5">
        <v>-10135177971000</v>
      </c>
      <c r="J82" s="5">
        <v>-2513814335000</v>
      </c>
      <c r="K82" s="5">
        <v>-7824538997000</v>
      </c>
      <c r="L82" s="5">
        <v>12586435000</v>
      </c>
      <c r="M82" s="5">
        <v>214424794000</v>
      </c>
      <c r="N82" s="5">
        <v>322342513000</v>
      </c>
      <c r="O82" s="5">
        <v>2621015140000</v>
      </c>
      <c r="P82" s="5">
        <v>2073299864000</v>
      </c>
      <c r="Q82" s="5">
        <v>1356115489000</v>
      </c>
      <c r="R82" s="5">
        <v>1147144922000</v>
      </c>
      <c r="S82" s="5">
        <v>703005054000</v>
      </c>
      <c r="T82" s="5">
        <v>750795820000</v>
      </c>
      <c r="U82" s="5">
        <v>624371679000</v>
      </c>
      <c r="V82" s="5">
        <v>505124962000</v>
      </c>
      <c r="W82" s="5">
        <v>390946495000</v>
      </c>
      <c r="X82" s="5">
        <v>284922192000</v>
      </c>
      <c r="Y82" s="5">
        <v>189222075000</v>
      </c>
      <c r="Z82" s="5">
        <v>156034395000</v>
      </c>
    </row>
    <row r="83" spans="2:26" ht="15.5" x14ac:dyDescent="0.35">
      <c r="C83" t="s">
        <v>8</v>
      </c>
      <c r="D83" s="5">
        <v>-345243188000</v>
      </c>
      <c r="E83" s="5">
        <v>-1137021175000</v>
      </c>
      <c r="F83" s="5">
        <v>-6541436646000</v>
      </c>
      <c r="G83" s="5">
        <v>-1548485523000</v>
      </c>
      <c r="I83" s="5">
        <v>-9753203529000</v>
      </c>
      <c r="J83" s="5">
        <v>-2338245264000</v>
      </c>
      <c r="K83" s="5">
        <v>-7196039754000</v>
      </c>
      <c r="L83" s="5">
        <v>-84617707000</v>
      </c>
      <c r="M83" s="5">
        <v>129945558000</v>
      </c>
      <c r="N83" s="5">
        <v>173793505000</v>
      </c>
      <c r="O83" s="5">
        <v>2190255385000</v>
      </c>
      <c r="P83" s="5">
        <v>1860117752000</v>
      </c>
      <c r="Q83" s="5">
        <v>1158684399000</v>
      </c>
      <c r="R83" s="5">
        <v>993552062000</v>
      </c>
      <c r="S83" s="5">
        <v>631350195000</v>
      </c>
      <c r="T83" s="5">
        <v>615181415000</v>
      </c>
      <c r="U83" s="5">
        <v>569939958000</v>
      </c>
      <c r="V83" s="5">
        <v>461133994000</v>
      </c>
      <c r="W83" s="5">
        <v>366374887000</v>
      </c>
    </row>
    <row r="84" spans="2:26" ht="15.5" x14ac:dyDescent="0.35">
      <c r="C84" t="s">
        <v>102</v>
      </c>
      <c r="D84" s="5">
        <v>-384329652000</v>
      </c>
      <c r="E84" s="5">
        <v>-1169229574000</v>
      </c>
      <c r="F84" s="5">
        <v>-6841558573000</v>
      </c>
      <c r="G84" s="5">
        <v>-1585744881000</v>
      </c>
      <c r="I84" s="5">
        <v>-10135177971000</v>
      </c>
      <c r="J84" s="5">
        <v>-2513814335000</v>
      </c>
      <c r="K84" s="5">
        <v>-7824538997000</v>
      </c>
      <c r="L84" s="5">
        <v>12586435000</v>
      </c>
      <c r="M84" s="5">
        <v>214424794000</v>
      </c>
      <c r="N84" s="5">
        <v>322342513000</v>
      </c>
      <c r="O84" s="5">
        <v>2621015140000</v>
      </c>
      <c r="P84" s="5">
        <v>2073299864000</v>
      </c>
      <c r="Q84" s="5">
        <v>1356115489000</v>
      </c>
      <c r="R84" s="5">
        <v>1147144922000</v>
      </c>
      <c r="S84" s="5">
        <v>703005054000</v>
      </c>
      <c r="T84" s="5">
        <v>750795820000</v>
      </c>
      <c r="U84" s="5">
        <v>624371679000</v>
      </c>
      <c r="V84" s="5">
        <v>505124962000</v>
      </c>
      <c r="W84" s="5">
        <v>390946495000</v>
      </c>
      <c r="X84" s="5">
        <v>284922192000</v>
      </c>
      <c r="Y84" s="5">
        <v>189222075000</v>
      </c>
      <c r="Z84" s="5">
        <v>156034395000</v>
      </c>
    </row>
    <row r="85" spans="2:26" ht="15.5" x14ac:dyDescent="0.35">
      <c r="C85" t="s">
        <v>103</v>
      </c>
      <c r="D85" s="5">
        <v>-384329652000</v>
      </c>
      <c r="E85" s="5">
        <v>-1169229574000</v>
      </c>
      <c r="F85" s="5">
        <v>-6887742617000</v>
      </c>
      <c r="G85" s="5">
        <v>-1585744881000</v>
      </c>
      <c r="I85" s="5">
        <v>-10181362015000</v>
      </c>
      <c r="J85" s="5">
        <v>-2593028848000</v>
      </c>
      <c r="K85" s="5">
        <v>-7898934787000</v>
      </c>
      <c r="L85" s="5">
        <v>17870863000</v>
      </c>
      <c r="M85" s="5">
        <v>236800172000</v>
      </c>
      <c r="N85" s="5">
        <v>301567463000</v>
      </c>
      <c r="O85" s="5">
        <v>2527918831000</v>
      </c>
      <c r="P85" s="5">
        <v>2213542969000</v>
      </c>
      <c r="Q85" s="5">
        <v>1308466060000</v>
      </c>
      <c r="R85" s="5">
        <v>1128869266000</v>
      </c>
      <c r="S85" s="5">
        <v>709311344000</v>
      </c>
      <c r="T85" s="5">
        <v>750795820000</v>
      </c>
      <c r="U85" s="5">
        <v>624371679000</v>
      </c>
      <c r="V85" s="5">
        <v>508763662000</v>
      </c>
      <c r="W85" s="5">
        <v>401827929000</v>
      </c>
    </row>
    <row r="86" spans="2:26" ht="15.5" x14ac:dyDescent="0.35">
      <c r="C86" t="s">
        <v>104</v>
      </c>
      <c r="D86" s="5">
        <v>-384329652000</v>
      </c>
      <c r="E86" s="5">
        <v>-1169229574000</v>
      </c>
      <c r="F86" s="5">
        <v>-6887742617000</v>
      </c>
      <c r="G86" s="5">
        <v>-1585744881000</v>
      </c>
      <c r="I86" s="5">
        <v>-10181362015000</v>
      </c>
      <c r="J86" s="5">
        <v>-2593028848000</v>
      </c>
      <c r="K86" s="5">
        <v>-7898934787000</v>
      </c>
      <c r="L86" s="5">
        <v>17870863000</v>
      </c>
      <c r="M86" s="5">
        <v>236800172000</v>
      </c>
      <c r="N86" s="5">
        <v>301567463000</v>
      </c>
      <c r="O86" s="5">
        <v>2527918831000</v>
      </c>
      <c r="P86" s="5">
        <v>2213542969000</v>
      </c>
      <c r="Q86" s="5">
        <v>1308466060000</v>
      </c>
      <c r="R86" s="5">
        <v>1128869266000</v>
      </c>
      <c r="S86" s="5">
        <v>709311344000</v>
      </c>
      <c r="T86" s="5">
        <v>750795820000</v>
      </c>
      <c r="U86" s="5">
        <v>624371679000</v>
      </c>
      <c r="V86" s="5">
        <v>508763662000</v>
      </c>
      <c r="W86" s="5">
        <v>401827929000</v>
      </c>
    </row>
    <row r="88" spans="2:26" ht="15.5" x14ac:dyDescent="0.35">
      <c r="B88" t="s">
        <v>105</v>
      </c>
      <c r="C88" t="s">
        <v>106</v>
      </c>
    </row>
    <row r="89" spans="2:26" ht="15.5" x14ac:dyDescent="0.35">
      <c r="C89" t="s">
        <v>107</v>
      </c>
    </row>
    <row r="90" spans="2:26" ht="15.5" x14ac:dyDescent="0.35">
      <c r="C90" t="s">
        <v>20</v>
      </c>
      <c r="D90" s="5">
        <v>1933204280000</v>
      </c>
      <c r="E90" s="5">
        <v>1457012798000</v>
      </c>
      <c r="F90" s="5">
        <v>2754958146000</v>
      </c>
      <c r="G90" s="5">
        <v>1544787629000</v>
      </c>
      <c r="I90" s="5">
        <v>2754958146000</v>
      </c>
      <c r="J90" s="5">
        <v>3361002876000</v>
      </c>
      <c r="K90" s="5">
        <v>3233071377000</v>
      </c>
      <c r="L90" s="5">
        <v>5669693120000</v>
      </c>
      <c r="M90" s="5">
        <v>6983869555000</v>
      </c>
      <c r="N90" s="5">
        <v>14951761071000</v>
      </c>
      <c r="O90" s="5">
        <v>10346734338000</v>
      </c>
      <c r="P90" s="5">
        <v>13973766477000</v>
      </c>
      <c r="Q90" s="5">
        <v>11253778215000</v>
      </c>
      <c r="R90" s="5">
        <v>9269999584000</v>
      </c>
      <c r="S90" s="5">
        <v>2560120483000</v>
      </c>
      <c r="T90" s="5">
        <v>2300892182000</v>
      </c>
      <c r="U90" s="5">
        <v>1386707038000</v>
      </c>
      <c r="V90" s="5">
        <v>1499142819000</v>
      </c>
      <c r="W90" s="5">
        <v>1244316237000</v>
      </c>
      <c r="X90" s="5">
        <v>1227704869000</v>
      </c>
      <c r="Y90" s="5">
        <v>1210888160000</v>
      </c>
      <c r="Z90" s="5">
        <v>1051432167000</v>
      </c>
    </row>
    <row r="91" spans="2:26" ht="15.5" x14ac:dyDescent="0.35">
      <c r="C91" t="s">
        <v>109</v>
      </c>
      <c r="P91" s="5">
        <v>1719973000</v>
      </c>
      <c r="Q91" s="5">
        <v>4657606000</v>
      </c>
      <c r="R91" s="5">
        <v>1205686625000</v>
      </c>
      <c r="S91" s="5">
        <v>13402337000</v>
      </c>
      <c r="T91" s="5">
        <v>40182013000</v>
      </c>
      <c r="U91" s="5">
        <v>23802489000</v>
      </c>
    </row>
    <row r="92" spans="2:26" ht="15.5" x14ac:dyDescent="0.35">
      <c r="C92" t="s">
        <v>110</v>
      </c>
      <c r="D92" s="5">
        <v>2235001674000</v>
      </c>
      <c r="E92" s="5">
        <v>1998604255000</v>
      </c>
      <c r="F92" s="5">
        <v>1805708780000</v>
      </c>
      <c r="G92" s="5">
        <v>542260642000</v>
      </c>
      <c r="I92" s="5">
        <v>1805708780000</v>
      </c>
      <c r="J92" s="5">
        <v>363183184000</v>
      </c>
      <c r="K92" s="5">
        <v>108251812000</v>
      </c>
      <c r="L92" s="5">
        <v>56986049000</v>
      </c>
      <c r="M92" s="5">
        <v>124513968000</v>
      </c>
      <c r="N92" s="5">
        <v>304163608000</v>
      </c>
      <c r="O92" s="5">
        <v>573880674000</v>
      </c>
      <c r="P92" s="5">
        <v>707321016000</v>
      </c>
      <c r="Q92" s="5">
        <v>107894953000</v>
      </c>
    </row>
    <row r="93" spans="2:26" ht="15.5" x14ac:dyDescent="0.35">
      <c r="C93" t="s">
        <v>111</v>
      </c>
      <c r="D93" s="5">
        <v>17869102000</v>
      </c>
      <c r="E93" s="5">
        <v>15689064000</v>
      </c>
      <c r="F93" s="5">
        <v>21599215000</v>
      </c>
      <c r="G93" s="5">
        <v>15689064000</v>
      </c>
      <c r="I93" s="5">
        <v>21599215000</v>
      </c>
      <c r="J93" s="5">
        <v>15689064000</v>
      </c>
      <c r="L93" s="5">
        <v>72505329000</v>
      </c>
    </row>
    <row r="94" spans="2:26" ht="15.5" x14ac:dyDescent="0.35">
      <c r="C94" t="s">
        <v>112</v>
      </c>
      <c r="D94" s="5">
        <v>1648686249000</v>
      </c>
      <c r="E94" s="5">
        <v>1698440672000</v>
      </c>
      <c r="F94" s="5">
        <v>1559360966000</v>
      </c>
      <c r="G94" s="5">
        <v>2306599260000</v>
      </c>
      <c r="I94" s="5">
        <v>1559360966000</v>
      </c>
      <c r="J94" s="5">
        <v>2330250891000</v>
      </c>
      <c r="K94" s="5">
        <v>3310321966000</v>
      </c>
      <c r="L94" s="5">
        <v>2828397975000</v>
      </c>
      <c r="M94" s="5">
        <v>2266834715000</v>
      </c>
      <c r="N94" s="5">
        <v>2175553436000</v>
      </c>
      <c r="O94" s="5">
        <v>4461895735000</v>
      </c>
      <c r="P94" s="5">
        <v>5350840436000</v>
      </c>
      <c r="Q94" s="5">
        <v>4930153132000</v>
      </c>
      <c r="R94" s="5">
        <v>2730285039000</v>
      </c>
      <c r="S94" s="5">
        <v>2781980156000</v>
      </c>
      <c r="T94" s="5">
        <v>1962832632000</v>
      </c>
      <c r="U94" s="5">
        <v>1479294484000</v>
      </c>
      <c r="V94" s="5">
        <v>1332044873000</v>
      </c>
      <c r="W94" s="5">
        <v>1323066544000</v>
      </c>
      <c r="X94" s="5">
        <v>899690382000</v>
      </c>
      <c r="Y94" s="5">
        <v>872070756000</v>
      </c>
      <c r="Z94" s="5">
        <v>1039101991000</v>
      </c>
    </row>
    <row r="95" spans="2:26" ht="15.5" x14ac:dyDescent="0.35">
      <c r="C95" t="s">
        <v>781</v>
      </c>
      <c r="R95" s="5">
        <v>16807664000</v>
      </c>
      <c r="S95" s="5">
        <v>9564163000</v>
      </c>
      <c r="T95" s="5">
        <v>16461906000</v>
      </c>
      <c r="U95" s="5">
        <v>53539571000</v>
      </c>
    </row>
    <row r="96" spans="2:26" ht="15.5" x14ac:dyDescent="0.35">
      <c r="C96" t="s">
        <v>1221</v>
      </c>
      <c r="D96" s="5">
        <v>762159828000</v>
      </c>
      <c r="E96" s="5">
        <v>805294522000</v>
      </c>
      <c r="F96" s="5">
        <v>762346229000</v>
      </c>
      <c r="G96" s="5">
        <v>1002831008000</v>
      </c>
      <c r="I96" s="5">
        <v>762346229000</v>
      </c>
      <c r="J96" s="5">
        <v>1283805231000</v>
      </c>
      <c r="K96" s="5">
        <v>1572095631000</v>
      </c>
      <c r="L96" s="5">
        <v>1264152999000</v>
      </c>
      <c r="M96" s="5">
        <v>1256817854000</v>
      </c>
      <c r="N96" s="5">
        <v>1649587752000</v>
      </c>
      <c r="O96" s="5">
        <v>1747514757000</v>
      </c>
      <c r="P96" s="5">
        <v>1924130389000</v>
      </c>
      <c r="Q96" s="5">
        <v>1328166503000</v>
      </c>
      <c r="R96" s="5">
        <v>832260732000</v>
      </c>
      <c r="S96" s="5">
        <v>662948555000</v>
      </c>
      <c r="T96" s="5">
        <v>567875358000</v>
      </c>
      <c r="U96" s="5">
        <v>601391092000</v>
      </c>
      <c r="V96" s="5">
        <v>580217037000</v>
      </c>
      <c r="W96" s="5">
        <v>472736565000</v>
      </c>
      <c r="X96" s="5">
        <v>452291797000</v>
      </c>
      <c r="Y96" s="5">
        <v>404839180000</v>
      </c>
      <c r="Z96" s="5">
        <v>352172831000</v>
      </c>
    </row>
    <row r="97" spans="3:26" ht="15.5" x14ac:dyDescent="0.35">
      <c r="C97" t="s">
        <v>782</v>
      </c>
      <c r="D97" s="5">
        <v>2920592100000</v>
      </c>
      <c r="E97" s="5">
        <v>1953301907000</v>
      </c>
      <c r="F97" s="5">
        <v>1490957845000</v>
      </c>
      <c r="G97" s="5">
        <v>1730418577000</v>
      </c>
      <c r="I97" s="5">
        <v>1490957845000</v>
      </c>
      <c r="J97" s="5">
        <v>1743506039000</v>
      </c>
      <c r="K97" s="5">
        <v>2463049432000</v>
      </c>
      <c r="L97" s="5">
        <v>4537978670000</v>
      </c>
      <c r="M97" s="5">
        <v>4067667216000</v>
      </c>
      <c r="N97" s="5">
        <v>8356967362000</v>
      </c>
      <c r="O97" s="5">
        <v>11043028527000</v>
      </c>
      <c r="P97" s="5">
        <v>9902046735000</v>
      </c>
      <c r="Q97" s="5">
        <v>9260959094000</v>
      </c>
      <c r="R97" s="5">
        <v>3970858197000</v>
      </c>
      <c r="S97" s="5">
        <v>3244397788000</v>
      </c>
      <c r="T97" s="5">
        <v>2369859861000</v>
      </c>
      <c r="U97" s="5">
        <v>1962335244000</v>
      </c>
      <c r="V97" s="5">
        <v>1481610381000</v>
      </c>
      <c r="W97" s="5">
        <v>1048486790000</v>
      </c>
      <c r="X97" s="5">
        <v>934907382000</v>
      </c>
      <c r="Y97" s="5">
        <v>643983981000</v>
      </c>
      <c r="Z97" s="5">
        <v>706972814000</v>
      </c>
    </row>
    <row r="98" spans="3:26" ht="15.5" x14ac:dyDescent="0.35">
      <c r="C98" t="s">
        <v>1222</v>
      </c>
      <c r="D98" s="5">
        <v>2920592100000</v>
      </c>
      <c r="E98" s="5">
        <v>1953301907000</v>
      </c>
      <c r="F98" s="5">
        <v>1490957845000</v>
      </c>
      <c r="G98" s="5">
        <v>1730418577000</v>
      </c>
      <c r="I98" s="5">
        <v>1490957845000</v>
      </c>
      <c r="J98" s="5">
        <v>1743506039000</v>
      </c>
      <c r="K98" s="5">
        <v>2463049432000</v>
      </c>
      <c r="L98" s="5">
        <v>4537978670000</v>
      </c>
      <c r="M98" s="5">
        <v>4067667216000</v>
      </c>
      <c r="N98" s="5">
        <v>8356967362000</v>
      </c>
      <c r="O98" s="5">
        <v>11043028527000</v>
      </c>
      <c r="P98" s="5">
        <v>9902046735000</v>
      </c>
      <c r="Q98" s="5">
        <v>9260959094000</v>
      </c>
      <c r="R98" s="5">
        <v>3970858197000</v>
      </c>
      <c r="S98" s="5">
        <v>3244397788000</v>
      </c>
      <c r="T98" s="5">
        <v>2369859861000</v>
      </c>
      <c r="U98" s="5">
        <v>1962335244000</v>
      </c>
      <c r="V98" s="5">
        <v>1481610381000</v>
      </c>
      <c r="W98" s="5">
        <v>1048486790000</v>
      </c>
      <c r="X98" s="5">
        <v>934907382000</v>
      </c>
      <c r="Y98" s="5">
        <v>643983981000</v>
      </c>
      <c r="Z98" s="5">
        <v>706972814000</v>
      </c>
    </row>
    <row r="99" spans="3:26" ht="15.5" x14ac:dyDescent="0.35">
      <c r="C99" t="s">
        <v>113</v>
      </c>
      <c r="O99" s="5">
        <v>2716988593000</v>
      </c>
      <c r="P99" s="5">
        <v>3998948639000</v>
      </c>
      <c r="Q99" s="5">
        <v>1216737200000</v>
      </c>
    </row>
    <row r="100" spans="3:26" ht="15.5" x14ac:dyDescent="0.35">
      <c r="C100" t="s">
        <v>114</v>
      </c>
      <c r="O100" s="5">
        <v>2716988593000</v>
      </c>
      <c r="P100" s="5">
        <v>3998948639000</v>
      </c>
      <c r="Q100" s="5">
        <v>1216737200000</v>
      </c>
    </row>
    <row r="101" spans="3:26" ht="15.5" x14ac:dyDescent="0.35">
      <c r="C101" t="s">
        <v>115</v>
      </c>
      <c r="D101" s="5">
        <v>7877129188000</v>
      </c>
      <c r="E101" s="5">
        <v>7773058929000</v>
      </c>
      <c r="F101" s="5">
        <v>7653492592000</v>
      </c>
      <c r="G101" s="5">
        <v>11306484260000</v>
      </c>
      <c r="I101" s="5">
        <v>7653492592000</v>
      </c>
      <c r="J101" s="5">
        <v>11507713961000</v>
      </c>
      <c r="K101" s="5">
        <v>11411411553000</v>
      </c>
      <c r="L101" s="5">
        <v>12012495999000</v>
      </c>
      <c r="M101" s="5">
        <v>10934220807000</v>
      </c>
      <c r="N101" s="5">
        <v>9813054227000</v>
      </c>
      <c r="O101" s="5">
        <v>6854729608000</v>
      </c>
      <c r="P101" s="5">
        <v>5978533161000</v>
      </c>
      <c r="Q101" s="5">
        <v>1663036012000</v>
      </c>
      <c r="R101" s="5">
        <v>1247710293000</v>
      </c>
      <c r="S101" s="5">
        <v>1031277931000</v>
      </c>
      <c r="T101" s="5">
        <v>817307342000</v>
      </c>
      <c r="U101" s="5">
        <v>1118390356000</v>
      </c>
      <c r="V101" s="5">
        <v>1138080424000</v>
      </c>
      <c r="W101" s="5">
        <v>872775160000</v>
      </c>
      <c r="X101" s="5">
        <v>853256824000</v>
      </c>
      <c r="Y101" s="5">
        <v>1044472772000</v>
      </c>
      <c r="Z101" s="5">
        <v>1350022508000</v>
      </c>
    </row>
    <row r="102" spans="3:26" ht="15.5" x14ac:dyDescent="0.35">
      <c r="C102" t="s">
        <v>688</v>
      </c>
      <c r="D102" s="5">
        <v>1467577525000</v>
      </c>
      <c r="E102" s="5">
        <v>1450548606000</v>
      </c>
      <c r="F102" s="5">
        <v>1449371356000</v>
      </c>
      <c r="G102" s="5">
        <v>1428830506000</v>
      </c>
      <c r="I102" s="5">
        <v>1449371356000</v>
      </c>
      <c r="J102" s="5">
        <v>1438576137000</v>
      </c>
      <c r="K102" s="5">
        <v>2103448150000</v>
      </c>
      <c r="L102" s="5">
        <v>2081812909000</v>
      </c>
      <c r="M102" s="5">
        <v>2033627294000</v>
      </c>
      <c r="N102" s="5">
        <v>1215038229000</v>
      </c>
      <c r="R102" s="5">
        <v>1215601512000</v>
      </c>
      <c r="S102" s="5">
        <v>870590596000</v>
      </c>
      <c r="T102" s="5">
        <v>745845647000</v>
      </c>
      <c r="U102" s="5">
        <v>484995133000</v>
      </c>
      <c r="V102" s="5">
        <v>509024058000</v>
      </c>
      <c r="W102" s="5">
        <v>298488551000</v>
      </c>
    </row>
    <row r="103" spans="3:26" ht="15.5" x14ac:dyDescent="0.35">
      <c r="C103" t="s">
        <v>85</v>
      </c>
      <c r="D103" s="5">
        <v>1002723696000</v>
      </c>
      <c r="E103" s="5">
        <v>1002723696000</v>
      </c>
      <c r="F103" s="5">
        <v>1002723696000</v>
      </c>
      <c r="G103" s="5">
        <v>1002912211000</v>
      </c>
      <c r="I103" s="5">
        <v>1002723696000</v>
      </c>
      <c r="J103" s="5">
        <v>1002912211000</v>
      </c>
      <c r="K103" s="5">
        <v>1121033189000</v>
      </c>
      <c r="L103" s="5">
        <v>1138927627000</v>
      </c>
      <c r="M103" s="5">
        <v>1137580341000</v>
      </c>
      <c r="N103" s="5">
        <v>1835573880000</v>
      </c>
      <c r="O103" s="5">
        <v>1788272322000</v>
      </c>
      <c r="P103" s="5">
        <v>1870972526000</v>
      </c>
      <c r="Q103" s="5">
        <v>1177602645000</v>
      </c>
      <c r="R103" s="5">
        <v>1285037971000</v>
      </c>
      <c r="S103" s="5">
        <v>1031159100000</v>
      </c>
      <c r="T103" s="5">
        <v>1140503429000</v>
      </c>
      <c r="U103" s="5">
        <v>419124879000</v>
      </c>
      <c r="V103" s="5">
        <v>23526182000</v>
      </c>
      <c r="W103" s="5">
        <v>2581247000</v>
      </c>
      <c r="X103" s="5">
        <v>-9294847000</v>
      </c>
      <c r="Y103" s="5">
        <v>-1872240000</v>
      </c>
      <c r="Z103" s="5">
        <v>-12744800000</v>
      </c>
    </row>
    <row r="104" spans="3:26" ht="15.5" x14ac:dyDescent="0.35">
      <c r="C104" t="s">
        <v>116</v>
      </c>
      <c r="D104" s="5">
        <v>19903548210000</v>
      </c>
      <c r="E104" s="5">
        <v>19082033272000</v>
      </c>
      <c r="F104" s="5">
        <v>20065929046000</v>
      </c>
      <c r="G104" s="5">
        <v>26105888809000</v>
      </c>
      <c r="I104" s="5">
        <v>20065929046000</v>
      </c>
      <c r="J104" s="5">
        <v>30148518571000</v>
      </c>
      <c r="K104" s="5">
        <v>30801655982000</v>
      </c>
      <c r="L104" s="5">
        <v>39634794697000</v>
      </c>
      <c r="M104" s="5">
        <v>37186634112000</v>
      </c>
      <c r="N104" s="5">
        <v>47980945725000</v>
      </c>
      <c r="O104" s="5">
        <v>42335471858000</v>
      </c>
      <c r="P104" s="5">
        <v>43555495865000</v>
      </c>
      <c r="Q104" s="5">
        <v>34910108265000</v>
      </c>
      <c r="R104" s="5">
        <v>21552497928000</v>
      </c>
      <c r="S104" s="5">
        <v>12560285337000</v>
      </c>
      <c r="T104" s="5">
        <v>9514446542000</v>
      </c>
      <c r="U104" s="5">
        <v>7994288651000</v>
      </c>
      <c r="V104" s="5">
        <v>7186554643000</v>
      </c>
      <c r="W104" s="5">
        <v>5838851683000</v>
      </c>
      <c r="X104" s="5">
        <v>5122672881000</v>
      </c>
      <c r="Y104" s="5">
        <v>4962530397000</v>
      </c>
      <c r="Z104" s="5">
        <v>5229930307000</v>
      </c>
    </row>
    <row r="105" spans="3:26" ht="15.5" x14ac:dyDescent="0.35">
      <c r="C105" t="s">
        <v>117</v>
      </c>
    </row>
    <row r="106" spans="3:26" ht="15.5" x14ac:dyDescent="0.35">
      <c r="C106" t="s">
        <v>120</v>
      </c>
      <c r="D106" s="5">
        <v>2439289393000</v>
      </c>
      <c r="E106" s="5">
        <v>2461637191000</v>
      </c>
      <c r="F106" s="5">
        <v>2495673833000</v>
      </c>
      <c r="G106" s="5">
        <v>2419715476000</v>
      </c>
      <c r="I106" s="5">
        <v>2495673833000</v>
      </c>
      <c r="J106" s="5">
        <v>2708297133000</v>
      </c>
      <c r="K106" s="5">
        <v>1854701159000</v>
      </c>
      <c r="L106" s="5">
        <v>2059783755000</v>
      </c>
      <c r="M106" s="5">
        <v>1864824022000</v>
      </c>
      <c r="N106" s="5">
        <v>1709108024000</v>
      </c>
      <c r="O106" s="5">
        <v>1257122635000</v>
      </c>
      <c r="P106" s="5">
        <v>727823591000</v>
      </c>
      <c r="Q106" s="5">
        <v>396918845000</v>
      </c>
      <c r="R106" s="5">
        <v>439202330000</v>
      </c>
      <c r="S106" s="5">
        <v>300607375000</v>
      </c>
      <c r="T106" s="5">
        <v>227137428000</v>
      </c>
      <c r="U106" s="5">
        <v>196682571000</v>
      </c>
      <c r="V106" s="5">
        <v>173583247000</v>
      </c>
      <c r="W106" s="5">
        <v>152036132000</v>
      </c>
      <c r="X106" s="5">
        <v>150108294000</v>
      </c>
      <c r="Y106" s="5">
        <v>121508510000</v>
      </c>
      <c r="Z106" s="5">
        <v>19708510000</v>
      </c>
    </row>
    <row r="107" spans="3:26" ht="15.5" x14ac:dyDescent="0.35">
      <c r="C107" t="s">
        <v>1223</v>
      </c>
      <c r="R107" s="5">
        <v>258905609000</v>
      </c>
      <c r="S107" s="5">
        <v>255036889000</v>
      </c>
      <c r="T107" s="5">
        <v>142006418000</v>
      </c>
      <c r="U107" s="5">
        <v>138436667000</v>
      </c>
      <c r="V107" s="5">
        <v>70983815000</v>
      </c>
      <c r="W107" s="5">
        <v>85407535000</v>
      </c>
      <c r="X107" s="5">
        <v>69622513000</v>
      </c>
      <c r="Y107" s="5">
        <v>66123559000</v>
      </c>
      <c r="Z107" s="5">
        <v>21589497000</v>
      </c>
    </row>
    <row r="108" spans="3:26" ht="15.5" x14ac:dyDescent="0.35">
      <c r="C108" t="s">
        <v>1224</v>
      </c>
      <c r="D108" s="5">
        <v>1467577525000</v>
      </c>
      <c r="E108" s="5">
        <v>1450548606000</v>
      </c>
      <c r="F108" s="5">
        <v>1449371356000</v>
      </c>
      <c r="G108" s="5">
        <v>1428830506000</v>
      </c>
      <c r="I108" s="5">
        <v>1449371356000</v>
      </c>
      <c r="J108" s="5">
        <v>1438576137000</v>
      </c>
      <c r="K108" s="5">
        <v>2103448150000</v>
      </c>
      <c r="L108" s="5">
        <v>2081812909000</v>
      </c>
      <c r="M108" s="5">
        <v>2033627294000</v>
      </c>
      <c r="N108" s="5">
        <v>1215038229000</v>
      </c>
      <c r="O108" s="5">
        <v>1181771974000</v>
      </c>
      <c r="P108" s="5">
        <v>711009859000</v>
      </c>
      <c r="Q108" s="5">
        <v>512182215000</v>
      </c>
      <c r="R108" s="5">
        <v>1474507121000</v>
      </c>
      <c r="S108" s="5">
        <v>1125627485000</v>
      </c>
      <c r="T108" s="5">
        <v>887852065000</v>
      </c>
      <c r="U108" s="5">
        <v>623431800000</v>
      </c>
      <c r="V108" s="5">
        <v>580007873000</v>
      </c>
      <c r="W108" s="5">
        <v>383896086000</v>
      </c>
      <c r="X108" s="5">
        <v>69622513000</v>
      </c>
      <c r="Y108" s="5">
        <v>66123559000</v>
      </c>
      <c r="Z108" s="5">
        <v>21589497000</v>
      </c>
    </row>
    <row r="109" spans="3:26" ht="15.5" x14ac:dyDescent="0.35">
      <c r="C109" t="s">
        <v>518</v>
      </c>
      <c r="D109" s="5">
        <v>1461886751000</v>
      </c>
      <c r="E109" s="5">
        <v>1461886751000</v>
      </c>
      <c r="F109" s="5">
        <v>1529137751000</v>
      </c>
      <c r="G109" s="5">
        <v>1322709451000</v>
      </c>
      <c r="I109" s="5">
        <v>1529137751000</v>
      </c>
      <c r="J109" s="5">
        <v>1319968081000</v>
      </c>
      <c r="K109" s="5">
        <v>1308363601000</v>
      </c>
      <c r="L109" s="5">
        <v>1978946566000</v>
      </c>
      <c r="M109" s="5">
        <v>1919752812000</v>
      </c>
      <c r="N109" s="5">
        <v>2022806201000</v>
      </c>
      <c r="O109" s="5">
        <v>1963939356000</v>
      </c>
      <c r="P109" s="5">
        <v>1593674779000</v>
      </c>
      <c r="Q109" s="5">
        <v>538548500000</v>
      </c>
      <c r="R109" s="5">
        <v>462488276000</v>
      </c>
      <c r="S109" s="5">
        <v>392040421000</v>
      </c>
      <c r="T109" s="5">
        <v>380048382000</v>
      </c>
      <c r="U109" s="5">
        <v>64270034000</v>
      </c>
      <c r="V109" s="5">
        <v>47520500000</v>
      </c>
    </row>
    <row r="110" spans="3:26" ht="15.5" x14ac:dyDescent="0.35">
      <c r="C110" t="s">
        <v>121</v>
      </c>
      <c r="D110" s="5">
        <v>4990877244000</v>
      </c>
      <c r="E110" s="5">
        <v>5047402299000</v>
      </c>
      <c r="F110" s="5">
        <v>5043063233000</v>
      </c>
      <c r="G110" s="5">
        <v>5110356877000</v>
      </c>
      <c r="I110" s="5">
        <v>5043063233000</v>
      </c>
      <c r="J110" s="5">
        <v>5330447409000</v>
      </c>
      <c r="K110" s="5">
        <v>8115699672000</v>
      </c>
      <c r="L110" s="5">
        <v>8305833696000</v>
      </c>
      <c r="M110" s="5">
        <v>8832862346000</v>
      </c>
      <c r="N110" s="5">
        <v>5170556905000</v>
      </c>
      <c r="O110" s="5">
        <v>5154533876000</v>
      </c>
      <c r="P110" s="5">
        <v>4675679014000</v>
      </c>
      <c r="Q110" s="5">
        <v>3932108696000</v>
      </c>
      <c r="R110" s="5">
        <v>3465843202000</v>
      </c>
      <c r="S110" s="5">
        <v>3184400114000</v>
      </c>
      <c r="T110" s="5">
        <v>2676043079000</v>
      </c>
      <c r="U110" s="5">
        <v>1640292113000</v>
      </c>
      <c r="V110" s="5">
        <v>1168756506000</v>
      </c>
      <c r="W110" s="5">
        <v>753148442000</v>
      </c>
      <c r="X110" s="5">
        <v>405546470000</v>
      </c>
      <c r="Y110" s="5">
        <v>332207429000</v>
      </c>
      <c r="Z110" s="5">
        <v>335877846000</v>
      </c>
    </row>
    <row r="111" spans="3:26" ht="15.5" x14ac:dyDescent="0.35">
      <c r="C111" t="s">
        <v>1225</v>
      </c>
    </row>
    <row r="112" spans="3:26" ht="15.5" x14ac:dyDescent="0.35">
      <c r="C112" t="s">
        <v>122</v>
      </c>
      <c r="D112" s="5">
        <v>4847052000</v>
      </c>
      <c r="E112" s="5">
        <v>4847052000</v>
      </c>
      <c r="F112" s="5">
        <v>4847052000</v>
      </c>
      <c r="G112" s="5">
        <v>4847052000</v>
      </c>
      <c r="I112" s="5">
        <v>4847052000</v>
      </c>
      <c r="J112" s="5">
        <v>4847052000</v>
      </c>
      <c r="K112" s="5">
        <v>4847052000</v>
      </c>
      <c r="L112" s="5">
        <v>4847052000</v>
      </c>
      <c r="M112" s="5">
        <v>4847052000</v>
      </c>
      <c r="N112" s="5">
        <v>4847052000</v>
      </c>
      <c r="O112" s="5">
        <v>4847052000</v>
      </c>
      <c r="P112" s="5">
        <v>4847052000</v>
      </c>
      <c r="Q112" s="5">
        <v>4847052000</v>
      </c>
      <c r="R112" s="5">
        <v>66370132000</v>
      </c>
      <c r="S112" s="5">
        <v>4847052000</v>
      </c>
      <c r="T112" s="5">
        <v>4847052000</v>
      </c>
      <c r="U112" s="5">
        <v>4847052000</v>
      </c>
      <c r="V112" s="5">
        <v>4847052000</v>
      </c>
      <c r="W112" s="5">
        <v>4847052000</v>
      </c>
      <c r="X112" s="5">
        <v>7536723000</v>
      </c>
      <c r="Y112" s="5">
        <v>10048964000</v>
      </c>
      <c r="Z112" s="5">
        <v>12561205000</v>
      </c>
    </row>
    <row r="113" spans="3:26" ht="15.5" x14ac:dyDescent="0.35">
      <c r="C113" t="s">
        <v>123</v>
      </c>
      <c r="D113" s="5">
        <v>9526731422000</v>
      </c>
      <c r="E113" s="5">
        <v>9453569206000</v>
      </c>
      <c r="F113" s="5">
        <v>9337897273000</v>
      </c>
      <c r="G113" s="5">
        <v>9273471112000</v>
      </c>
      <c r="I113" s="5">
        <v>9337897273000</v>
      </c>
      <c r="J113" s="5">
        <v>9138763702000</v>
      </c>
      <c r="K113" s="5">
        <v>7601854030000</v>
      </c>
      <c r="L113" s="5">
        <v>6484151604000</v>
      </c>
      <c r="M113" s="5">
        <v>5128200072000</v>
      </c>
      <c r="N113" s="5">
        <v>3864332299000</v>
      </c>
      <c r="O113" s="5">
        <v>2394489612000</v>
      </c>
      <c r="P113" s="5">
        <v>714353513000</v>
      </c>
      <c r="Q113" s="5">
        <v>139077296000</v>
      </c>
    </row>
    <row r="114" spans="3:26" ht="15.5" x14ac:dyDescent="0.35">
      <c r="C114" t="s">
        <v>119</v>
      </c>
      <c r="D114" s="5">
        <v>31354041000</v>
      </c>
      <c r="E114" s="5">
        <v>30959090000</v>
      </c>
      <c r="F114" s="5">
        <v>25194732000</v>
      </c>
      <c r="G114" s="5">
        <v>14578671000</v>
      </c>
      <c r="I114" s="5">
        <v>25194732000</v>
      </c>
      <c r="J114" s="5">
        <v>18260861000</v>
      </c>
      <c r="K114" s="5">
        <v>32192508000</v>
      </c>
      <c r="L114" s="5">
        <v>68072278000</v>
      </c>
      <c r="M114" s="5">
        <v>90880418000</v>
      </c>
      <c r="N114" s="5">
        <v>63688614000</v>
      </c>
      <c r="O114" s="5">
        <v>38148742000</v>
      </c>
      <c r="P114" s="5">
        <v>31437295000</v>
      </c>
      <c r="Q114" s="5">
        <v>25699803000</v>
      </c>
      <c r="R114" s="5">
        <v>18229018000</v>
      </c>
      <c r="S114" s="5">
        <v>26283705000</v>
      </c>
      <c r="T114" s="5">
        <v>26829800000</v>
      </c>
      <c r="U114" s="5">
        <v>46599378000</v>
      </c>
      <c r="V114" s="5">
        <v>48446592000</v>
      </c>
      <c r="W114" s="5">
        <v>32500599000</v>
      </c>
      <c r="X114" s="5">
        <v>21592680000</v>
      </c>
      <c r="Y114" s="5">
        <v>12495893000</v>
      </c>
    </row>
    <row r="115" spans="3:26" ht="15.5" x14ac:dyDescent="0.35">
      <c r="C115" t="s">
        <v>126</v>
      </c>
      <c r="D115" s="5">
        <v>29042505726000</v>
      </c>
      <c r="E115" s="5">
        <v>29599881051000</v>
      </c>
      <c r="F115" s="5">
        <v>30081156648000</v>
      </c>
      <c r="G115" s="5">
        <v>30912044908000</v>
      </c>
      <c r="I115" s="5">
        <v>30081156648000</v>
      </c>
      <c r="J115" s="5">
        <v>33317824177000</v>
      </c>
      <c r="K115" s="5">
        <v>35179579906000</v>
      </c>
      <c r="L115" s="5">
        <v>35434809525000</v>
      </c>
      <c r="M115" s="5">
        <v>32199160234000</v>
      </c>
      <c r="N115" s="5">
        <v>20128239488000</v>
      </c>
      <c r="O115" s="5">
        <v>19775375296000</v>
      </c>
      <c r="P115" s="5">
        <v>15674505374000</v>
      </c>
      <c r="Q115" s="5">
        <v>10773666037000</v>
      </c>
      <c r="R115" s="5">
        <v>9544041561000</v>
      </c>
      <c r="S115" s="5">
        <v>7042120697000</v>
      </c>
      <c r="T115" s="5">
        <v>6400715140000</v>
      </c>
      <c r="U115" s="5">
        <v>4600674049000</v>
      </c>
      <c r="V115" s="5">
        <v>3758654775000</v>
      </c>
      <c r="W115" s="5">
        <v>2484127888000</v>
      </c>
      <c r="X115" s="5">
        <v>1163632021000</v>
      </c>
      <c r="Y115" s="5">
        <v>738083203000</v>
      </c>
      <c r="Z115" s="5">
        <v>541493503000</v>
      </c>
    </row>
    <row r="116" spans="3:26" ht="15.5" x14ac:dyDescent="0.35">
      <c r="C116" t="s">
        <v>127</v>
      </c>
      <c r="D116" s="5">
        <v>48946053936000</v>
      </c>
      <c r="E116" s="5">
        <v>48681914323000</v>
      </c>
      <c r="F116" s="5">
        <v>50147085694000</v>
      </c>
      <c r="G116" s="5">
        <v>57017933717000</v>
      </c>
      <c r="I116" s="5">
        <v>50147085694000</v>
      </c>
      <c r="J116" s="5">
        <v>63466342748000</v>
      </c>
      <c r="K116" s="5">
        <v>65981235888000</v>
      </c>
      <c r="L116" s="5">
        <v>75069604222000</v>
      </c>
      <c r="M116" s="5">
        <v>69385794346000</v>
      </c>
      <c r="N116" s="5">
        <v>68109185213000</v>
      </c>
      <c r="O116" s="5">
        <v>62110847154000</v>
      </c>
      <c r="P116" s="5">
        <v>59230001239000</v>
      </c>
      <c r="Q116" s="5">
        <v>45683774302000</v>
      </c>
      <c r="R116" s="5">
        <v>31096539489000</v>
      </c>
      <c r="S116" s="5">
        <v>19602406034000</v>
      </c>
      <c r="T116" s="5">
        <v>15915161682000</v>
      </c>
      <c r="U116" s="5">
        <v>12594962700000</v>
      </c>
      <c r="V116" s="5">
        <v>10945209418000</v>
      </c>
      <c r="W116" s="5">
        <v>8322979571000</v>
      </c>
      <c r="X116" s="5">
        <v>6286304902000</v>
      </c>
      <c r="Y116" s="5">
        <v>5700613600000</v>
      </c>
      <c r="Z116" s="5">
        <v>5771423810000</v>
      </c>
    </row>
    <row r="117" spans="3:26" ht="15.5" x14ac:dyDescent="0.35">
      <c r="C117" t="s">
        <v>128</v>
      </c>
    </row>
    <row r="118" spans="3:26" ht="15.5" x14ac:dyDescent="0.35">
      <c r="C118" t="s">
        <v>129</v>
      </c>
    </row>
    <row r="119" spans="3:26" ht="15.5" x14ac:dyDescent="0.35">
      <c r="C119" t="s">
        <v>130</v>
      </c>
      <c r="D119" s="5">
        <v>12917612598000</v>
      </c>
      <c r="E119" s="5">
        <v>15142207854000</v>
      </c>
      <c r="F119" s="5">
        <v>15513322526000</v>
      </c>
      <c r="G119" s="5">
        <v>16799351982000</v>
      </c>
      <c r="I119" s="5">
        <v>15513322526000</v>
      </c>
      <c r="J119" s="5">
        <v>19013299774000</v>
      </c>
      <c r="K119" s="5">
        <v>38437293595000</v>
      </c>
      <c r="L119" s="5">
        <v>36135331415000</v>
      </c>
      <c r="M119" s="5">
        <v>36969569903000</v>
      </c>
      <c r="N119" s="5">
        <v>44168467736000</v>
      </c>
      <c r="O119" s="5">
        <v>30349456945000</v>
      </c>
      <c r="P119" s="5">
        <v>28251951385000</v>
      </c>
      <c r="Q119" s="5">
        <v>25975617297000</v>
      </c>
      <c r="R119" s="5">
        <v>14606162083000</v>
      </c>
      <c r="S119" s="5">
        <v>10597534431000</v>
      </c>
      <c r="T119" s="5">
        <v>8476042469000</v>
      </c>
      <c r="U119" s="5">
        <v>7298469461000</v>
      </c>
      <c r="V119" s="5">
        <v>6527627883000</v>
      </c>
      <c r="W119" s="5">
        <v>5127208872000</v>
      </c>
      <c r="X119" s="5">
        <v>3642026776000</v>
      </c>
      <c r="Y119" s="5">
        <v>3435524548000</v>
      </c>
      <c r="Z119" s="5">
        <v>3620586589000</v>
      </c>
    </row>
    <row r="120" spans="3:26" ht="15.5" x14ac:dyDescent="0.35">
      <c r="C120" t="s">
        <v>1226</v>
      </c>
      <c r="S120" s="5">
        <v>1221822355000</v>
      </c>
      <c r="T120" s="5">
        <v>928515444000</v>
      </c>
      <c r="U120" s="5">
        <v>278244460000</v>
      </c>
      <c r="V120" s="5">
        <v>234689995000</v>
      </c>
      <c r="W120" s="5">
        <v>130848840000</v>
      </c>
      <c r="X120" s="5">
        <v>87272013000</v>
      </c>
      <c r="Y120" s="5">
        <v>156503407000</v>
      </c>
      <c r="Z120" s="5">
        <v>603838743000</v>
      </c>
    </row>
    <row r="121" spans="3:26" ht="15.5" x14ac:dyDescent="0.35">
      <c r="C121" t="s">
        <v>1227</v>
      </c>
      <c r="D121" s="5">
        <v>224762103000</v>
      </c>
      <c r="E121" s="5">
        <v>287693494000</v>
      </c>
      <c r="F121" s="5">
        <v>241672324000</v>
      </c>
      <c r="G121" s="5">
        <v>246695641000</v>
      </c>
      <c r="I121" s="5">
        <v>241672324000</v>
      </c>
      <c r="J121" s="5">
        <v>553143727000</v>
      </c>
      <c r="K121" s="5">
        <v>17613134212000</v>
      </c>
      <c r="L121" s="5">
        <v>14782732938000</v>
      </c>
      <c r="M121" s="5">
        <v>14089945391000</v>
      </c>
      <c r="N121" s="5">
        <v>15363350628000</v>
      </c>
      <c r="O121" s="5">
        <v>5108850011000</v>
      </c>
      <c r="P121" s="5">
        <v>4200031329000</v>
      </c>
      <c r="Q121" s="5">
        <v>6423853975000</v>
      </c>
      <c r="R121" s="5">
        <v>4711826519000</v>
      </c>
      <c r="S121" s="5">
        <v>1221822355000</v>
      </c>
      <c r="T121" s="5">
        <v>928515444000</v>
      </c>
      <c r="U121" s="5">
        <v>278244460000</v>
      </c>
      <c r="V121" s="5">
        <v>234689995000</v>
      </c>
      <c r="W121" s="5">
        <v>130848840000</v>
      </c>
      <c r="X121" s="5">
        <v>87272013000</v>
      </c>
      <c r="Y121" s="5">
        <v>156503407000</v>
      </c>
      <c r="Z121" s="5">
        <v>603838743000</v>
      </c>
    </row>
    <row r="122" spans="3:26" ht="15.5" x14ac:dyDescent="0.35">
      <c r="C122" t="s">
        <v>131</v>
      </c>
    </row>
    <row r="123" spans="3:26" ht="15.5" x14ac:dyDescent="0.35">
      <c r="C123" t="s">
        <v>132</v>
      </c>
      <c r="D123" s="5">
        <v>4321631297000</v>
      </c>
      <c r="E123" s="5">
        <v>3998867256000</v>
      </c>
      <c r="F123" s="5">
        <v>4267234965000</v>
      </c>
      <c r="G123" s="5">
        <v>5054733977000</v>
      </c>
      <c r="I123" s="5">
        <v>4267234965000</v>
      </c>
      <c r="J123" s="5">
        <v>6054267349000</v>
      </c>
      <c r="K123" s="5">
        <v>9339844216000</v>
      </c>
      <c r="L123" s="5">
        <v>12816199356000</v>
      </c>
      <c r="M123" s="5">
        <v>12824150639000</v>
      </c>
      <c r="N123" s="5">
        <v>14241490843000</v>
      </c>
      <c r="O123" s="5">
        <v>12762368479000</v>
      </c>
      <c r="P123" s="5">
        <v>13183373830000</v>
      </c>
      <c r="Q123" s="5">
        <v>8924986362000</v>
      </c>
      <c r="R123" s="5">
        <v>4680243561000</v>
      </c>
      <c r="S123" s="5">
        <v>4323398374000</v>
      </c>
      <c r="T123" s="5">
        <v>3902806945000</v>
      </c>
      <c r="U123" s="5">
        <v>3088517591000</v>
      </c>
      <c r="V123" s="5">
        <v>2529217101000</v>
      </c>
      <c r="W123" s="5">
        <v>2119187552000</v>
      </c>
      <c r="X123" s="5">
        <v>1221035954000</v>
      </c>
      <c r="Y123" s="5">
        <v>1163019910000</v>
      </c>
      <c r="Z123" s="5">
        <v>1306997104000</v>
      </c>
    </row>
    <row r="124" spans="3:26" ht="15.5" x14ac:dyDescent="0.35">
      <c r="C124" t="s">
        <v>133</v>
      </c>
    </row>
    <row r="125" spans="3:26" ht="15.5" x14ac:dyDescent="0.35">
      <c r="C125" t="s">
        <v>465</v>
      </c>
      <c r="D125" s="5">
        <v>2252870776000</v>
      </c>
      <c r="E125" s="5">
        <v>2014293319000</v>
      </c>
      <c r="F125" s="5">
        <v>1827307995000</v>
      </c>
      <c r="G125" s="5">
        <v>557949706000</v>
      </c>
      <c r="I125" s="5">
        <v>1827307995000</v>
      </c>
      <c r="J125" s="5">
        <v>378872248000</v>
      </c>
      <c r="K125" s="5">
        <v>108251812000</v>
      </c>
      <c r="L125" s="5">
        <v>129491378000</v>
      </c>
      <c r="M125" s="5">
        <v>124513968000</v>
      </c>
      <c r="N125" s="5">
        <v>304163608000</v>
      </c>
      <c r="O125" s="5">
        <v>573880674000</v>
      </c>
      <c r="P125" s="5">
        <v>707321016000</v>
      </c>
      <c r="Q125" s="5">
        <v>107894953000</v>
      </c>
    </row>
    <row r="126" spans="3:26" ht="15.5" x14ac:dyDescent="0.35">
      <c r="C126" t="s">
        <v>136</v>
      </c>
      <c r="D126" s="5">
        <v>307525710000</v>
      </c>
      <c r="E126" s="5">
        <v>332072755000</v>
      </c>
      <c r="F126" s="5">
        <v>363225717000</v>
      </c>
      <c r="G126" s="5">
        <v>445409361000</v>
      </c>
      <c r="I126" s="5">
        <v>363225717000</v>
      </c>
      <c r="J126" s="5">
        <v>316513193000</v>
      </c>
      <c r="K126" s="5">
        <v>757470516000</v>
      </c>
      <c r="L126" s="5">
        <v>367499237000</v>
      </c>
      <c r="M126" s="5">
        <v>409938933000</v>
      </c>
      <c r="N126" s="5">
        <v>329076176000</v>
      </c>
      <c r="O126" s="5">
        <v>404838391000</v>
      </c>
      <c r="P126" s="5">
        <v>467488448000</v>
      </c>
      <c r="Q126" s="5">
        <v>441631879000</v>
      </c>
      <c r="R126" s="5">
        <v>188857241000</v>
      </c>
      <c r="S126" s="5">
        <v>177085029000</v>
      </c>
      <c r="T126" s="5">
        <v>168940523000</v>
      </c>
      <c r="U126" s="5">
        <v>224841517000</v>
      </c>
      <c r="V126" s="5">
        <v>254834173000</v>
      </c>
      <c r="W126" s="5">
        <v>148102128000</v>
      </c>
      <c r="X126" s="5">
        <v>144603233000</v>
      </c>
      <c r="Y126" s="5">
        <v>207151667000</v>
      </c>
      <c r="Z126" s="5">
        <v>106675119000</v>
      </c>
    </row>
    <row r="127" spans="3:26" ht="15.5" x14ac:dyDescent="0.35">
      <c r="C127" t="s">
        <v>137</v>
      </c>
      <c r="D127" s="5">
        <v>5186996841000</v>
      </c>
      <c r="E127" s="5">
        <v>5201350387000</v>
      </c>
      <c r="F127" s="5">
        <v>5028917894000</v>
      </c>
      <c r="G127" s="5">
        <v>5655170822000</v>
      </c>
      <c r="I127" s="5">
        <v>5028917894000</v>
      </c>
      <c r="J127" s="5">
        <v>5425315532000</v>
      </c>
      <c r="K127" s="5">
        <v>5399694690000</v>
      </c>
      <c r="L127" s="5">
        <v>5731969567000</v>
      </c>
      <c r="M127" s="5">
        <v>5776222854000</v>
      </c>
      <c r="N127" s="5">
        <v>6503696764000</v>
      </c>
      <c r="O127" s="5">
        <v>9743758251000</v>
      </c>
      <c r="P127" s="5">
        <v>8634099492000</v>
      </c>
      <c r="Q127" s="5">
        <v>7805962536000</v>
      </c>
      <c r="R127" s="5">
        <v>3249414450000</v>
      </c>
      <c r="S127" s="5">
        <v>3285172048000</v>
      </c>
      <c r="T127" s="5">
        <v>2120553384000</v>
      </c>
      <c r="U127" s="5">
        <v>2123554489000</v>
      </c>
      <c r="V127" s="5">
        <v>2020866070000</v>
      </c>
      <c r="W127" s="5">
        <v>1750681211000</v>
      </c>
      <c r="X127" s="5">
        <v>1345264219000</v>
      </c>
      <c r="Y127" s="5">
        <v>986086634000</v>
      </c>
      <c r="Z127" s="5">
        <v>819278650000</v>
      </c>
    </row>
    <row r="128" spans="3:26" ht="15.5" x14ac:dyDescent="0.35">
      <c r="C128" t="s">
        <v>139</v>
      </c>
    </row>
    <row r="129" spans="3:26" ht="15.5" x14ac:dyDescent="0.35">
      <c r="C129" t="s">
        <v>1162</v>
      </c>
      <c r="S129" s="5">
        <v>671067024000</v>
      </c>
      <c r="T129" s="5">
        <v>475104845000</v>
      </c>
      <c r="U129" s="5">
        <v>804655404000</v>
      </c>
      <c r="V129" s="5">
        <v>931448145000</v>
      </c>
      <c r="W129" s="5">
        <v>251074132000</v>
      </c>
      <c r="X129" s="5">
        <v>432264090000</v>
      </c>
      <c r="Z129" s="5">
        <v>6426000000</v>
      </c>
    </row>
    <row r="130" spans="3:26" ht="15.5" x14ac:dyDescent="0.35">
      <c r="C130" t="s">
        <v>141</v>
      </c>
      <c r="D130" s="5">
        <v>3605782000</v>
      </c>
      <c r="E130" s="5">
        <v>6703284000</v>
      </c>
      <c r="F130" s="5">
        <v>251095000</v>
      </c>
      <c r="G130" s="5">
        <v>16988596000</v>
      </c>
      <c r="I130" s="5">
        <v>251095000</v>
      </c>
      <c r="J130" s="5">
        <v>9821237000</v>
      </c>
      <c r="K130" s="5">
        <v>110642777000</v>
      </c>
      <c r="L130" s="5">
        <v>178933068000</v>
      </c>
      <c r="M130" s="5">
        <v>248981082000</v>
      </c>
      <c r="N130" s="5">
        <v>116619557000</v>
      </c>
      <c r="O130" s="5">
        <v>166954928000</v>
      </c>
      <c r="P130" s="5">
        <v>213628754000</v>
      </c>
      <c r="Q130" s="5">
        <v>96849868000</v>
      </c>
      <c r="R130" s="5">
        <v>52064738000</v>
      </c>
      <c r="S130" s="5">
        <v>46365276000</v>
      </c>
      <c r="T130" s="5">
        <v>48454961000</v>
      </c>
    </row>
    <row r="131" spans="3:26" ht="15.5" x14ac:dyDescent="0.35">
      <c r="C131" t="s">
        <v>151</v>
      </c>
      <c r="D131" s="5">
        <v>7793466910000</v>
      </c>
      <c r="E131" s="5">
        <v>6550338003000</v>
      </c>
      <c r="F131" s="5">
        <v>6549061991000</v>
      </c>
      <c r="G131" s="5">
        <v>6250239612000</v>
      </c>
      <c r="I131" s="5">
        <v>6549061991000</v>
      </c>
      <c r="J131" s="5">
        <v>6272696110000</v>
      </c>
      <c r="K131" s="5">
        <v>7602943200000</v>
      </c>
      <c r="L131" s="5">
        <v>8664562200000</v>
      </c>
      <c r="M131" s="5">
        <v>5706286635000</v>
      </c>
      <c r="N131" s="5">
        <v>1491231747000</v>
      </c>
    </row>
    <row r="132" spans="3:26" ht="15.5" x14ac:dyDescent="0.35">
      <c r="C132" t="s">
        <v>1228</v>
      </c>
      <c r="D132" s="5">
        <v>2180815000000</v>
      </c>
      <c r="E132" s="5">
        <v>1153690000000</v>
      </c>
      <c r="F132" s="5">
        <v>1153690000000</v>
      </c>
      <c r="G132" s="5">
        <v>1591090000000</v>
      </c>
      <c r="I132" s="5">
        <v>1153690000000</v>
      </c>
      <c r="J132" s="5">
        <v>1591090000000</v>
      </c>
      <c r="K132" s="5">
        <v>2138015000000</v>
      </c>
      <c r="L132" s="5">
        <v>2781815000000</v>
      </c>
      <c r="M132" s="5">
        <v>1750000000000</v>
      </c>
      <c r="N132" s="5">
        <v>500000000000</v>
      </c>
    </row>
    <row r="133" spans="3:26" ht="15.5" x14ac:dyDescent="0.35">
      <c r="C133" t="s">
        <v>145</v>
      </c>
      <c r="D133" s="5">
        <v>617797051000</v>
      </c>
      <c r="E133" s="5">
        <v>3198380248000</v>
      </c>
      <c r="F133" s="5">
        <v>3526650274000</v>
      </c>
      <c r="G133" s="5">
        <v>3146251106000</v>
      </c>
      <c r="I133" s="5">
        <v>3526650274000</v>
      </c>
      <c r="J133" s="5">
        <v>4176580740000</v>
      </c>
      <c r="K133" s="5">
        <v>3488264001000</v>
      </c>
      <c r="L133" s="5">
        <v>719715861000</v>
      </c>
      <c r="M133" s="5">
        <v>1909149640000</v>
      </c>
      <c r="N133" s="5">
        <v>5649193711000</v>
      </c>
      <c r="O133" s="5">
        <v>1078850396000</v>
      </c>
      <c r="P133" s="5">
        <v>296672898000</v>
      </c>
      <c r="Q133" s="5">
        <v>482684305000</v>
      </c>
      <c r="R133" s="5">
        <v>695174009000</v>
      </c>
      <c r="S133" s="5">
        <v>596007690000</v>
      </c>
      <c r="T133" s="5">
        <v>779513913000</v>
      </c>
      <c r="U133" s="5">
        <v>123593311000</v>
      </c>
      <c r="V133" s="5">
        <v>86768386000</v>
      </c>
      <c r="W133" s="5">
        <v>75511741000</v>
      </c>
      <c r="Z133" s="5">
        <v>23574000000</v>
      </c>
    </row>
    <row r="134" spans="3:26" ht="15.5" x14ac:dyDescent="0.35">
      <c r="C134" t="s">
        <v>146</v>
      </c>
      <c r="D134" s="5">
        <v>35898285705000</v>
      </c>
      <c r="E134" s="5">
        <v>33023617538000</v>
      </c>
      <c r="F134" s="5">
        <v>32948444663000</v>
      </c>
      <c r="G134" s="5">
        <v>31645435101000</v>
      </c>
      <c r="I134" s="5">
        <v>32948444663000</v>
      </c>
      <c r="J134" s="5">
        <v>32581623182000</v>
      </c>
      <c r="K134" s="5">
        <v>17972329251000</v>
      </c>
      <c r="L134" s="5">
        <v>21441066619000</v>
      </c>
      <c r="M134" s="5">
        <v>14981146731000</v>
      </c>
      <c r="N134" s="5">
        <v>7283292406000</v>
      </c>
      <c r="O134" s="5">
        <v>12545657222000</v>
      </c>
      <c r="P134" s="5">
        <v>13762735289000</v>
      </c>
      <c r="Q134" s="5">
        <v>5076332392000</v>
      </c>
      <c r="R134" s="5">
        <v>3991662103000</v>
      </c>
      <c r="S134" s="5">
        <v>3566770238000</v>
      </c>
      <c r="T134" s="5">
        <v>2460360989000</v>
      </c>
      <c r="U134" s="5">
        <v>2069534364000</v>
      </c>
      <c r="V134" s="5">
        <v>1603575941000</v>
      </c>
      <c r="W134" s="5">
        <v>976394824000</v>
      </c>
      <c r="X134" s="5">
        <v>727510182000</v>
      </c>
      <c r="Y134" s="5">
        <v>629374266000</v>
      </c>
      <c r="Z134" s="5">
        <v>683439809000</v>
      </c>
    </row>
    <row r="135" spans="3:26" ht="15.5" x14ac:dyDescent="0.35">
      <c r="C135" t="s">
        <v>147</v>
      </c>
      <c r="D135" s="5">
        <v>35898285705000</v>
      </c>
      <c r="E135" s="5">
        <v>33023617538000</v>
      </c>
      <c r="F135" s="5">
        <v>32948444663000</v>
      </c>
      <c r="G135" s="5">
        <v>31645435101000</v>
      </c>
      <c r="I135" s="5">
        <v>32948444663000</v>
      </c>
      <c r="J135" s="5">
        <v>32581623182000</v>
      </c>
      <c r="K135" s="5">
        <v>17972329251000</v>
      </c>
      <c r="L135" s="5">
        <v>21441066619000</v>
      </c>
      <c r="M135" s="5">
        <v>14981146731000</v>
      </c>
      <c r="N135" s="5">
        <v>7283292406000</v>
      </c>
      <c r="O135" s="5">
        <v>12545657222000</v>
      </c>
      <c r="P135" s="5">
        <v>13762735289000</v>
      </c>
      <c r="Q135" s="5">
        <v>5076332392000</v>
      </c>
      <c r="R135" s="5">
        <v>3991662103000</v>
      </c>
      <c r="S135" s="5">
        <v>3566770238000</v>
      </c>
      <c r="T135" s="5">
        <v>2460360989000</v>
      </c>
      <c r="U135" s="5">
        <v>2069534364000</v>
      </c>
      <c r="V135" s="5">
        <v>1603575941000</v>
      </c>
      <c r="W135" s="5">
        <v>976394824000</v>
      </c>
      <c r="X135" s="5">
        <v>727510182000</v>
      </c>
      <c r="Y135" s="5">
        <v>629374266000</v>
      </c>
      <c r="Z135" s="5">
        <v>683439809000</v>
      </c>
    </row>
    <row r="136" spans="3:26" ht="15.5" x14ac:dyDescent="0.35">
      <c r="C136" t="s">
        <v>150</v>
      </c>
      <c r="D136" s="5">
        <v>119124948000</v>
      </c>
      <c r="E136" s="5">
        <v>116582398000</v>
      </c>
      <c r="F136" s="5">
        <v>109637110000</v>
      </c>
      <c r="G136" s="5">
        <v>108342095000</v>
      </c>
      <c r="I136" s="5">
        <v>109637110000</v>
      </c>
      <c r="J136" s="5">
        <v>102580639000</v>
      </c>
      <c r="K136" s="5">
        <v>77042686000</v>
      </c>
      <c r="L136" s="5">
        <v>116143991000</v>
      </c>
      <c r="M136" s="5">
        <v>91020854000</v>
      </c>
      <c r="N136" s="5">
        <v>98483073000</v>
      </c>
      <c r="O136" s="5">
        <v>171749427000</v>
      </c>
      <c r="P136" s="5">
        <v>140226300000</v>
      </c>
      <c r="Q136" s="5">
        <v>45890326000</v>
      </c>
      <c r="R136" s="5">
        <v>31490610000</v>
      </c>
      <c r="S136" s="5">
        <v>11170726000</v>
      </c>
      <c r="Z136" s="5">
        <v>3718383000</v>
      </c>
    </row>
    <row r="137" spans="3:26" ht="15.5" x14ac:dyDescent="0.35">
      <c r="C137" t="s">
        <v>1229</v>
      </c>
      <c r="D137" s="5">
        <v>20375454785000</v>
      </c>
      <c r="E137" s="5">
        <v>20401596486000</v>
      </c>
      <c r="F137" s="5">
        <v>20439596860000</v>
      </c>
      <c r="G137" s="5">
        <v>20332313628000</v>
      </c>
      <c r="I137" s="5">
        <v>20439596860000</v>
      </c>
      <c r="J137" s="5">
        <v>21309858648000</v>
      </c>
      <c r="K137" s="5">
        <v>5723224755000</v>
      </c>
      <c r="L137" s="5">
        <v>4730088359000</v>
      </c>
      <c r="M137" s="5">
        <v>4186189997000</v>
      </c>
      <c r="N137" s="5">
        <v>1367695355000</v>
      </c>
      <c r="O137" s="5">
        <v>1373421157000</v>
      </c>
      <c r="P137" s="5">
        <v>2793906635000</v>
      </c>
      <c r="Q137" s="5">
        <v>1011208355000</v>
      </c>
      <c r="R137" s="5">
        <v>313807933000</v>
      </c>
      <c r="S137" s="5">
        <v>975000000000</v>
      </c>
      <c r="T137" s="5">
        <v>800000000000</v>
      </c>
      <c r="U137" s="5">
        <v>466000000000</v>
      </c>
    </row>
    <row r="138" spans="3:26" ht="15.5" x14ac:dyDescent="0.35">
      <c r="C138" t="s">
        <v>152</v>
      </c>
    </row>
    <row r="139" spans="3:26" ht="15.5" x14ac:dyDescent="0.35">
      <c r="C139" t="s">
        <v>153</v>
      </c>
      <c r="D139" s="5">
        <v>3605782000</v>
      </c>
      <c r="E139" s="5">
        <v>6703284000</v>
      </c>
      <c r="F139" s="5">
        <v>251095000</v>
      </c>
      <c r="G139" s="5">
        <v>16988596000</v>
      </c>
      <c r="I139" s="5">
        <v>251095000</v>
      </c>
      <c r="J139" s="5">
        <v>9821237000</v>
      </c>
      <c r="K139" s="5">
        <v>110642777000</v>
      </c>
      <c r="L139" s="5">
        <v>178933068000</v>
      </c>
      <c r="M139" s="5">
        <v>248981082000</v>
      </c>
      <c r="N139" s="5">
        <v>116619557000</v>
      </c>
      <c r="O139" s="5">
        <v>166954928000</v>
      </c>
      <c r="P139" s="5">
        <v>213628754000</v>
      </c>
      <c r="Q139" s="5">
        <v>96849868000</v>
      </c>
      <c r="R139" s="5">
        <v>52064738000</v>
      </c>
      <c r="S139" s="5">
        <v>717432300000</v>
      </c>
      <c r="T139" s="5">
        <v>523559806000</v>
      </c>
      <c r="U139" s="5">
        <v>804655404000</v>
      </c>
      <c r="V139" s="5">
        <v>931448145000</v>
      </c>
      <c r="W139" s="5">
        <v>251074132000</v>
      </c>
      <c r="X139" s="5">
        <v>432264090000</v>
      </c>
      <c r="Z139" s="5">
        <v>6426000000</v>
      </c>
    </row>
    <row r="140" spans="3:26" ht="15.5" x14ac:dyDescent="0.35">
      <c r="C140" t="s">
        <v>154</v>
      </c>
      <c r="D140" s="5">
        <v>48815898303000</v>
      </c>
      <c r="E140" s="5">
        <v>48165825392000</v>
      </c>
      <c r="F140" s="5">
        <v>48461767189000</v>
      </c>
      <c r="G140" s="5">
        <v>48444787083000</v>
      </c>
      <c r="I140" s="5">
        <v>48461767189000</v>
      </c>
      <c r="J140" s="5">
        <v>51594922956000</v>
      </c>
      <c r="K140" s="5">
        <v>56409622846000</v>
      </c>
      <c r="L140" s="5">
        <v>57576398034000</v>
      </c>
      <c r="M140" s="5">
        <v>51950716634000</v>
      </c>
      <c r="N140" s="5">
        <v>51451760142000</v>
      </c>
      <c r="O140" s="5">
        <v>42895114167000</v>
      </c>
      <c r="P140" s="5">
        <v>42014686674000</v>
      </c>
      <c r="Q140" s="5">
        <v>31051949689000</v>
      </c>
      <c r="R140" s="5">
        <v>18597824186000</v>
      </c>
      <c r="S140" s="5">
        <v>14164304669000</v>
      </c>
      <c r="T140" s="5">
        <v>10936403458000</v>
      </c>
      <c r="U140" s="5">
        <v>9368003825000</v>
      </c>
      <c r="V140" s="5">
        <v>8131203824000</v>
      </c>
      <c r="W140" s="5">
        <v>6103603696000</v>
      </c>
      <c r="X140" s="5">
        <v>4369536958000</v>
      </c>
      <c r="Y140" s="5">
        <v>4064898814000</v>
      </c>
      <c r="Z140" s="5">
        <v>4304026398000</v>
      </c>
    </row>
    <row r="141" spans="3:26" ht="15.5" x14ac:dyDescent="0.35">
      <c r="C141" t="s">
        <v>155</v>
      </c>
    </row>
    <row r="142" spans="3:26" ht="15.5" x14ac:dyDescent="0.35">
      <c r="C142" t="s">
        <v>156</v>
      </c>
      <c r="D142" s="5">
        <v>3987306386000</v>
      </c>
      <c r="E142" s="5">
        <v>3987306386000</v>
      </c>
      <c r="F142" s="5">
        <v>3987306386000</v>
      </c>
      <c r="G142" s="5">
        <v>3987306386000</v>
      </c>
      <c r="I142" s="5">
        <v>3987306386000</v>
      </c>
      <c r="J142" s="5">
        <v>3987306386000</v>
      </c>
      <c r="K142" s="5">
        <v>896995137000</v>
      </c>
      <c r="L142" s="5">
        <v>896995137000</v>
      </c>
      <c r="M142" s="5">
        <v>896995137000</v>
      </c>
      <c r="N142" s="5">
        <v>896995137000</v>
      </c>
      <c r="O142" s="5">
        <v>896995137000</v>
      </c>
      <c r="P142" s="5">
        <v>896995137000</v>
      </c>
      <c r="Q142" s="5">
        <v>896995137000</v>
      </c>
      <c r="R142" s="5">
        <v>896995137000</v>
      </c>
      <c r="S142" s="5">
        <v>614922500000</v>
      </c>
      <c r="T142" s="5">
        <v>614922500000</v>
      </c>
      <c r="U142" s="5">
        <v>613996800000</v>
      </c>
      <c r="V142" s="5">
        <v>610562750000</v>
      </c>
      <c r="W142" s="5">
        <v>602726750000</v>
      </c>
      <c r="X142" s="5">
        <v>600154050000</v>
      </c>
      <c r="Y142" s="5">
        <v>584636750000</v>
      </c>
      <c r="Z142" s="5">
        <v>584615400000</v>
      </c>
    </row>
    <row r="143" spans="3:26" ht="15.5" x14ac:dyDescent="0.35">
      <c r="C143" t="s">
        <v>157</v>
      </c>
      <c r="D143" s="5">
        <v>9040356181000</v>
      </c>
      <c r="E143" s="5">
        <v>9040356181000</v>
      </c>
      <c r="F143" s="5">
        <v>9040356181000</v>
      </c>
      <c r="G143" s="5">
        <v>9040356181000</v>
      </c>
      <c r="I143" s="5">
        <v>9040356181000</v>
      </c>
      <c r="J143" s="5">
        <v>9040356181000</v>
      </c>
      <c r="K143" s="5">
        <v>6555498737000</v>
      </c>
      <c r="L143" s="5">
        <v>6555498737000</v>
      </c>
      <c r="M143" s="5">
        <v>6555498737000</v>
      </c>
      <c r="N143" s="5">
        <v>6555498737000</v>
      </c>
      <c r="O143" s="5">
        <v>6556306295000</v>
      </c>
      <c r="P143" s="5">
        <v>6555720677000</v>
      </c>
      <c r="Q143" s="5">
        <v>6555720677000</v>
      </c>
      <c r="R143" s="5">
        <v>6541965120000</v>
      </c>
      <c r="S143" s="5">
        <v>715858789000</v>
      </c>
      <c r="T143" s="5">
        <v>715858789000</v>
      </c>
      <c r="U143" s="5">
        <v>713746342000</v>
      </c>
      <c r="V143" s="5">
        <v>743627579000</v>
      </c>
      <c r="W143" s="5">
        <v>611571672000</v>
      </c>
      <c r="X143" s="5">
        <v>602311833000</v>
      </c>
      <c r="Y143" s="5">
        <v>564159304000</v>
      </c>
      <c r="Z143" s="5">
        <v>565877973000</v>
      </c>
    </row>
    <row r="144" spans="3:26" ht="15.5" x14ac:dyDescent="0.35">
      <c r="C144" t="s">
        <v>158</v>
      </c>
      <c r="D144" s="5">
        <v>-16397361873000</v>
      </c>
      <c r="E144" s="5">
        <v>-16052118685000</v>
      </c>
      <c r="F144" s="5">
        <v>-14915097510000</v>
      </c>
      <c r="G144" s="5">
        <v>-8373660864000</v>
      </c>
      <c r="I144" s="5">
        <v>-14915097510000</v>
      </c>
      <c r="J144" s="5">
        <v>-5161893981000</v>
      </c>
      <c r="K144" s="5">
        <v>-2823648717000</v>
      </c>
      <c r="L144" s="5">
        <v>4372391037000</v>
      </c>
      <c r="M144" s="5">
        <v>4457008744000</v>
      </c>
      <c r="N144" s="5">
        <v>4390063186000</v>
      </c>
      <c r="O144" s="5">
        <v>7261129614000</v>
      </c>
      <c r="P144" s="5">
        <v>5479925961000</v>
      </c>
      <c r="Q144" s="5">
        <v>4003197889000</v>
      </c>
      <c r="R144" s="5">
        <v>2627883218000</v>
      </c>
      <c r="S144" s="5">
        <v>2013224280000</v>
      </c>
      <c r="T144" s="5">
        <v>1518305538000</v>
      </c>
      <c r="U144" s="5">
        <v>1202094818000</v>
      </c>
      <c r="V144" s="5">
        <v>1196354346000</v>
      </c>
      <c r="W144" s="5">
        <v>854681104000</v>
      </c>
      <c r="X144" s="5">
        <v>608452745000</v>
      </c>
      <c r="Y144" s="5">
        <v>386017420000</v>
      </c>
      <c r="Z144" s="5">
        <v>246892633000</v>
      </c>
    </row>
    <row r="145" spans="2:26" ht="15.5" x14ac:dyDescent="0.35">
      <c r="C145" t="s">
        <v>159</v>
      </c>
      <c r="D145" s="5">
        <v>335759957000</v>
      </c>
      <c r="E145" s="5">
        <v>335759957000</v>
      </c>
      <c r="F145" s="5">
        <v>335759957000</v>
      </c>
      <c r="G145" s="5">
        <v>335759957000</v>
      </c>
      <c r="I145" s="5">
        <v>335759957000</v>
      </c>
      <c r="J145" s="5">
        <v>335759957000</v>
      </c>
      <c r="K145" s="5">
        <v>335759957000</v>
      </c>
      <c r="N145" s="5">
        <v>335759957000</v>
      </c>
    </row>
    <row r="146" spans="2:26" ht="15.5" x14ac:dyDescent="0.35">
      <c r="C146" t="s">
        <v>160</v>
      </c>
      <c r="D146" s="5">
        <v>-20774609112000</v>
      </c>
      <c r="E146" s="5">
        <v>-20429365924000</v>
      </c>
      <c r="F146" s="5">
        <v>-19292344749000</v>
      </c>
      <c r="G146" s="5">
        <v>-12750908103000</v>
      </c>
      <c r="I146" s="5">
        <v>-19292344749000</v>
      </c>
      <c r="J146" s="5">
        <v>-9539141220000</v>
      </c>
      <c r="K146" s="5">
        <v>-7200895956000</v>
      </c>
      <c r="N146" s="5">
        <v>12815947000</v>
      </c>
    </row>
    <row r="147" spans="2:26" ht="15.5" x14ac:dyDescent="0.35">
      <c r="C147" t="s">
        <v>161</v>
      </c>
      <c r="D147" s="5">
        <v>-16397361873000</v>
      </c>
      <c r="E147" s="5">
        <v>-16052118685000</v>
      </c>
      <c r="F147" s="5">
        <v>-14915097510000</v>
      </c>
      <c r="G147" s="5">
        <v>-8373660864000</v>
      </c>
      <c r="I147" s="5">
        <v>-14915097510000</v>
      </c>
      <c r="J147" s="5">
        <v>-5161893981000</v>
      </c>
      <c r="K147" s="5">
        <v>-2823648717000</v>
      </c>
      <c r="L147" s="5">
        <v>4372391037000</v>
      </c>
      <c r="M147" s="5">
        <v>4457008744000</v>
      </c>
      <c r="N147" s="5">
        <v>4390063186000</v>
      </c>
      <c r="O147" s="5">
        <v>7261129614000</v>
      </c>
      <c r="P147" s="5">
        <v>5479925961000</v>
      </c>
      <c r="Q147" s="5">
        <v>4003197889000</v>
      </c>
      <c r="R147" s="5">
        <v>2627883218000</v>
      </c>
      <c r="S147" s="5">
        <v>2013224280000</v>
      </c>
      <c r="T147" s="5">
        <v>1518305538000</v>
      </c>
      <c r="U147" s="5">
        <v>1202094818000</v>
      </c>
      <c r="V147" s="5">
        <v>1196354346000</v>
      </c>
      <c r="W147" s="5">
        <v>854681104000</v>
      </c>
      <c r="X147" s="5">
        <v>608452745000</v>
      </c>
      <c r="Y147" s="5">
        <v>386017420000</v>
      </c>
      <c r="Z147" s="5">
        <v>246892633000</v>
      </c>
    </row>
    <row r="148" spans="2:26" ht="15.5" x14ac:dyDescent="0.35">
      <c r="C148" t="s">
        <v>162</v>
      </c>
      <c r="D148" s="5">
        <v>2497131243000</v>
      </c>
      <c r="E148" s="5">
        <v>2537821353000</v>
      </c>
      <c r="F148" s="5">
        <v>2570029752000</v>
      </c>
      <c r="G148" s="5">
        <v>2916232720000</v>
      </c>
      <c r="I148" s="5">
        <v>2570029752000</v>
      </c>
      <c r="J148" s="5">
        <v>3002738995000</v>
      </c>
      <c r="K148" s="5">
        <v>3821734696000</v>
      </c>
      <c r="L148" s="5">
        <v>4529393650000</v>
      </c>
      <c r="M148" s="5">
        <v>4387994753000</v>
      </c>
      <c r="N148" s="5">
        <v>2979294131000</v>
      </c>
      <c r="O148" s="5">
        <v>2713029619000</v>
      </c>
      <c r="P148" s="5">
        <v>2411700264000</v>
      </c>
      <c r="Q148" s="5">
        <v>1998308265000</v>
      </c>
      <c r="R148" s="5">
        <v>1146833858000</v>
      </c>
      <c r="S148" s="5">
        <v>1062936696000</v>
      </c>
      <c r="T148" s="5">
        <v>989167968000</v>
      </c>
      <c r="U148" s="5">
        <v>277996036000</v>
      </c>
      <c r="V148" s="5">
        <v>239934737000</v>
      </c>
      <c r="W148" s="5">
        <v>147815102000</v>
      </c>
      <c r="X148" s="5">
        <v>115144163000</v>
      </c>
      <c r="Y148" s="5">
        <v>102773556000</v>
      </c>
      <c r="Z148" s="5">
        <v>82756205000</v>
      </c>
    </row>
    <row r="149" spans="2:26" ht="15.5" x14ac:dyDescent="0.35">
      <c r="C149" t="s">
        <v>10</v>
      </c>
      <c r="D149" s="5">
        <v>130155633000</v>
      </c>
      <c r="E149" s="5">
        <v>516088931000</v>
      </c>
      <c r="F149" s="5">
        <v>1685318505000</v>
      </c>
      <c r="G149" s="5">
        <v>8573146634000</v>
      </c>
      <c r="I149" s="5">
        <v>1685318505000</v>
      </c>
      <c r="J149" s="5">
        <v>11871419792000</v>
      </c>
      <c r="K149" s="5">
        <v>9571613042000</v>
      </c>
      <c r="L149" s="5">
        <v>17493206188000</v>
      </c>
      <c r="M149" s="5">
        <v>17435077712000</v>
      </c>
      <c r="N149" s="5">
        <v>16657425071000</v>
      </c>
      <c r="O149" s="5">
        <v>19215732987000</v>
      </c>
      <c r="P149" s="5">
        <v>17215314565000</v>
      </c>
      <c r="Q149" s="5">
        <v>14631824613000</v>
      </c>
      <c r="R149" s="5">
        <v>12498715304000</v>
      </c>
      <c r="S149" s="5">
        <v>5438101365000</v>
      </c>
      <c r="T149" s="5">
        <v>4978758224000</v>
      </c>
      <c r="U149" s="5">
        <v>3226958875000</v>
      </c>
      <c r="V149" s="5">
        <v>2814005594000</v>
      </c>
      <c r="W149" s="5">
        <v>2219375875000</v>
      </c>
      <c r="X149" s="5">
        <v>1916767944000</v>
      </c>
      <c r="Y149" s="5">
        <v>1635714790000</v>
      </c>
      <c r="Z149" s="5">
        <v>1467397411000</v>
      </c>
    </row>
    <row r="150" spans="2:26" ht="15.5" x14ac:dyDescent="0.35">
      <c r="C150" t="s">
        <v>163</v>
      </c>
      <c r="D150" s="5">
        <v>48946053936000</v>
      </c>
      <c r="E150" s="5">
        <v>48681914323000</v>
      </c>
      <c r="F150" s="5">
        <v>50147085694000</v>
      </c>
      <c r="G150" s="5">
        <v>57017933717000</v>
      </c>
      <c r="I150" s="5">
        <v>50147085694000</v>
      </c>
      <c r="J150" s="5">
        <v>63466342748000</v>
      </c>
      <c r="K150" s="5">
        <v>65981235888000</v>
      </c>
      <c r="L150" s="5">
        <v>75069604222000</v>
      </c>
      <c r="M150" s="5">
        <v>69385794346000</v>
      </c>
      <c r="N150" s="5">
        <v>68109185213000</v>
      </c>
      <c r="O150" s="5">
        <v>62110847154000</v>
      </c>
      <c r="P150" s="5">
        <v>59230001239000</v>
      </c>
      <c r="Q150" s="5">
        <v>45683774302000</v>
      </c>
      <c r="R150" s="5">
        <v>31096539490000</v>
      </c>
      <c r="S150" s="5">
        <v>19602406034000</v>
      </c>
      <c r="T150" s="5">
        <v>15915161682000</v>
      </c>
      <c r="U150" s="5">
        <v>12594962700000</v>
      </c>
      <c r="V150" s="5">
        <v>10945209418000</v>
      </c>
      <c r="W150" s="5">
        <v>8322979571000</v>
      </c>
      <c r="X150" s="5">
        <v>6286304902000</v>
      </c>
      <c r="Y150" s="5">
        <v>5700613604000</v>
      </c>
      <c r="Z150" s="5">
        <v>5771423809000</v>
      </c>
    </row>
    <row r="151" spans="2:26" ht="15.5" x14ac:dyDescent="0.35">
      <c r="C151" t="s">
        <v>164</v>
      </c>
      <c r="D151" s="5">
        <v>39873063858</v>
      </c>
      <c r="E151" s="5">
        <v>39873063858</v>
      </c>
      <c r="F151" s="5">
        <v>39873063858</v>
      </c>
      <c r="G151" s="5">
        <v>39873063860</v>
      </c>
      <c r="I151" s="5">
        <v>39873063858</v>
      </c>
      <c r="J151" s="5">
        <v>39873063858</v>
      </c>
      <c r="K151" s="5">
        <v>8969951372</v>
      </c>
      <c r="L151" s="5">
        <v>8969951372</v>
      </c>
      <c r="M151" s="5">
        <v>8969951372</v>
      </c>
      <c r="N151" s="5">
        <v>8969951372</v>
      </c>
      <c r="O151" s="5">
        <v>8969951372</v>
      </c>
      <c r="P151" s="5">
        <v>8969951372</v>
      </c>
      <c r="Q151" s="5">
        <v>8969951372</v>
      </c>
      <c r="R151" s="5">
        <v>8969951372</v>
      </c>
      <c r="S151" s="5">
        <v>6149225000</v>
      </c>
      <c r="T151" s="5">
        <v>6139474000</v>
      </c>
      <c r="U151" s="5">
        <v>6139474000</v>
      </c>
      <c r="V151" s="5">
        <v>6105627500</v>
      </c>
      <c r="W151" s="5">
        <v>6027267500</v>
      </c>
      <c r="X151" s="5">
        <v>6001540500</v>
      </c>
      <c r="Y151" s="5">
        <v>5846367500</v>
      </c>
      <c r="Z151" s="5">
        <v>5846154000</v>
      </c>
    </row>
    <row r="153" spans="2:26" ht="15.5" x14ac:dyDescent="0.35">
      <c r="B153" t="s">
        <v>165</v>
      </c>
      <c r="C153" t="s">
        <v>166</v>
      </c>
      <c r="D153" s="5">
        <v>589551346000</v>
      </c>
      <c r="E153" s="5">
        <v>-1122939759000</v>
      </c>
      <c r="F153" s="5">
        <v>653378204000</v>
      </c>
      <c r="G153" s="5">
        <v>52939605000</v>
      </c>
      <c r="I153" s="5">
        <v>-348039701000</v>
      </c>
      <c r="J153" s="5">
        <v>68223157000</v>
      </c>
      <c r="K153" s="5">
        <v>-3165149948000</v>
      </c>
      <c r="L153" s="5">
        <v>-2881595318000</v>
      </c>
      <c r="M153" s="5">
        <v>-3740044194000</v>
      </c>
      <c r="N153" s="5">
        <v>141278814000</v>
      </c>
      <c r="O153" s="5">
        <v>833091329000</v>
      </c>
      <c r="P153" s="5">
        <v>2722531219000</v>
      </c>
      <c r="Q153" s="5">
        <v>1885252166000</v>
      </c>
      <c r="R153" s="5">
        <v>-1119609477000</v>
      </c>
      <c r="S153" s="5">
        <v>238405379000</v>
      </c>
      <c r="T153" s="5">
        <v>-177690760000</v>
      </c>
      <c r="U153" s="5">
        <v>289112086000</v>
      </c>
      <c r="V153" s="5">
        <v>451505862000</v>
      </c>
      <c r="W153" s="5">
        <v>838418778000</v>
      </c>
      <c r="X153" s="5">
        <v>209923751000</v>
      </c>
      <c r="Y153" s="5">
        <v>880209448000</v>
      </c>
      <c r="Z153" s="5">
        <v>-454503975000</v>
      </c>
    </row>
    <row r="154" spans="2:26" ht="15.5" x14ac:dyDescent="0.35">
      <c r="C154" t="s">
        <v>167</v>
      </c>
      <c r="D154" s="5">
        <v>3016090530000</v>
      </c>
      <c r="E154" s="5">
        <v>2252412968000</v>
      </c>
      <c r="F154" s="5">
        <v>5422006196000</v>
      </c>
      <c r="G154" s="5">
        <v>3360823839000</v>
      </c>
      <c r="I154" s="5">
        <v>14632086737000</v>
      </c>
      <c r="J154" s="5">
        <v>20049348890000</v>
      </c>
      <c r="K154" s="5">
        <v>23763967845000</v>
      </c>
      <c r="L154" s="5">
        <v>22163557667000</v>
      </c>
      <c r="M154" s="5">
        <v>13865691022000</v>
      </c>
      <c r="N154" s="5">
        <v>19238418145000</v>
      </c>
      <c r="O154" s="5">
        <v>25418730223000</v>
      </c>
      <c r="P154" s="5">
        <v>30459048620000</v>
      </c>
      <c r="Q154" s="5">
        <v>19893353206000</v>
      </c>
      <c r="R154" s="5">
        <v>14229682444000</v>
      </c>
      <c r="S154" s="5">
        <v>12700433172000</v>
      </c>
      <c r="T154" s="5">
        <v>10916213443000</v>
      </c>
      <c r="U154" s="5">
        <v>11253367322000</v>
      </c>
      <c r="V154" s="5">
        <v>9584461990000</v>
      </c>
      <c r="W154" s="5">
        <v>7613870478000</v>
      </c>
      <c r="X154" s="5">
        <v>5320098252000</v>
      </c>
      <c r="Y154" s="5">
        <v>6789386493000</v>
      </c>
      <c r="Z154" s="5">
        <v>6382186684000</v>
      </c>
    </row>
    <row r="155" spans="2:26" ht="15.5" x14ac:dyDescent="0.35">
      <c r="C155" t="s">
        <v>326</v>
      </c>
      <c r="D155" s="5">
        <v>-1865780619000</v>
      </c>
      <c r="E155" s="5">
        <v>-2767316540000</v>
      </c>
      <c r="F155" s="5">
        <v>-5397901198000</v>
      </c>
      <c r="G155" s="5">
        <v>-2780284248000</v>
      </c>
      <c r="I155" s="5">
        <v>-13851875634000</v>
      </c>
      <c r="J155" s="5">
        <v>-17598941207000</v>
      </c>
      <c r="K155" s="5">
        <v>-24822066532000</v>
      </c>
      <c r="L155" s="5">
        <v>-23028963641000</v>
      </c>
      <c r="M155" s="5">
        <v>-15610593787000</v>
      </c>
      <c r="N155" s="5">
        <v>-16185825747000</v>
      </c>
      <c r="O155" s="5">
        <v>-21756256740000</v>
      </c>
      <c r="P155" s="5">
        <v>-24309687898000</v>
      </c>
      <c r="Q155" s="5">
        <v>-15712412482000</v>
      </c>
      <c r="R155" s="5">
        <v>-13809133009000</v>
      </c>
      <c r="S155" s="5">
        <v>-11155714191000</v>
      </c>
      <c r="T155" s="5">
        <v>-10209152410000</v>
      </c>
      <c r="U155" s="5">
        <v>-10381925585000</v>
      </c>
      <c r="V155" s="5">
        <v>-8766229773000</v>
      </c>
      <c r="W155" s="5">
        <v>-6416412565000</v>
      </c>
      <c r="X155" s="5">
        <v>-4777313838000</v>
      </c>
      <c r="Y155" s="5">
        <v>-5628651223000</v>
      </c>
      <c r="Z155" s="5">
        <v>-6540233238000</v>
      </c>
    </row>
    <row r="156" spans="2:26" ht="15.5" x14ac:dyDescent="0.35">
      <c r="C156" t="s">
        <v>1230</v>
      </c>
      <c r="D156" s="5">
        <v>-334147085000</v>
      </c>
      <c r="E156" s="5">
        <v>-405061267000</v>
      </c>
      <c r="F156" s="5">
        <v>232749055000</v>
      </c>
      <c r="G156" s="5">
        <v>-359519673000</v>
      </c>
      <c r="I156" s="5">
        <v>-931759434000</v>
      </c>
      <c r="J156" s="5">
        <v>-1531227051000</v>
      </c>
      <c r="K156" s="5">
        <v>-1649914825000</v>
      </c>
      <c r="L156" s="5">
        <v>-1754577239000</v>
      </c>
      <c r="M156" s="5">
        <v>-1571680821000</v>
      </c>
      <c r="N156" s="5">
        <v>-1804821232000</v>
      </c>
      <c r="O156" s="5">
        <v>-1659168467000</v>
      </c>
      <c r="P156" s="5">
        <v>-1508334970000</v>
      </c>
      <c r="Q156" s="5">
        <v>-1129902318000</v>
      </c>
      <c r="R156" s="5">
        <v>-347281835000</v>
      </c>
      <c r="S156" s="5">
        <v>-286830841000</v>
      </c>
      <c r="T156" s="5">
        <v>-279412865000</v>
      </c>
      <c r="U156" s="5">
        <v>-233391240000</v>
      </c>
      <c r="V156" s="5">
        <v>-162976368000</v>
      </c>
      <c r="W156" s="5">
        <v>-146420156000</v>
      </c>
      <c r="X156" s="5">
        <v>-126923036000</v>
      </c>
      <c r="Y156" s="5">
        <v>-119789120000</v>
      </c>
      <c r="Z156" s="5">
        <v>-105161538000</v>
      </c>
    </row>
    <row r="157" spans="2:26" ht="15.5" x14ac:dyDescent="0.35">
      <c r="C157" t="s">
        <v>1231</v>
      </c>
      <c r="R157" s="5">
        <v>-148888063000</v>
      </c>
      <c r="S157" s="5">
        <v>-168456992000</v>
      </c>
      <c r="T157" s="5">
        <v>-186839593000</v>
      </c>
      <c r="U157" s="5">
        <v>-124529655000</v>
      </c>
      <c r="V157" s="5">
        <v>-91013676000</v>
      </c>
      <c r="W157" s="5">
        <v>-60045908000</v>
      </c>
      <c r="X157" s="5">
        <v>-67350983000</v>
      </c>
      <c r="Y157" s="5">
        <v>-59401186000</v>
      </c>
      <c r="Z157" s="5">
        <v>-64520070000</v>
      </c>
    </row>
    <row r="158" spans="2:26" ht="15.5" x14ac:dyDescent="0.35">
      <c r="C158" t="s">
        <v>1232</v>
      </c>
    </row>
    <row r="159" spans="2:26" ht="15.5" x14ac:dyDescent="0.35">
      <c r="C159" t="s">
        <v>1233</v>
      </c>
      <c r="O159" s="5">
        <v>216028243000</v>
      </c>
      <c r="P159" s="5">
        <v>311434815000</v>
      </c>
      <c r="Q159" s="5">
        <v>161892298000</v>
      </c>
      <c r="R159" s="5">
        <v>50971372000</v>
      </c>
      <c r="S159" s="5">
        <v>59686089000</v>
      </c>
      <c r="T159" s="5">
        <v>73500762000</v>
      </c>
      <c r="U159" s="5">
        <v>24107033000</v>
      </c>
      <c r="V159" s="5">
        <v>36485663000</v>
      </c>
      <c r="W159" s="5">
        <v>34324442000</v>
      </c>
      <c r="X159" s="5">
        <v>28913365000</v>
      </c>
      <c r="Y159" s="5">
        <v>30417205000</v>
      </c>
      <c r="Z159" s="5">
        <v>53743541000</v>
      </c>
    </row>
    <row r="160" spans="2:26" ht="15.5" x14ac:dyDescent="0.35">
      <c r="C160" t="s">
        <v>1234</v>
      </c>
      <c r="Q160" s="5">
        <v>29703766000</v>
      </c>
    </row>
    <row r="161" spans="3:26" ht="15.5" x14ac:dyDescent="0.35">
      <c r="C161" t="s">
        <v>614</v>
      </c>
      <c r="D161" s="5">
        <v>-113685878000</v>
      </c>
      <c r="E161" s="5">
        <v>-68034766000</v>
      </c>
      <c r="F161" s="5">
        <v>972454769000</v>
      </c>
      <c r="G161" s="5">
        <v>-273276666000</v>
      </c>
    </row>
    <row r="162" spans="3:26" ht="15.5" x14ac:dyDescent="0.35">
      <c r="C162" t="s">
        <v>1235</v>
      </c>
    </row>
    <row r="163" spans="3:26" ht="15.5" x14ac:dyDescent="0.35">
      <c r="C163" t="s">
        <v>1236</v>
      </c>
      <c r="F163" s="5">
        <v>6177201000</v>
      </c>
      <c r="I163" s="5">
        <v>6177201000</v>
      </c>
      <c r="J163" s="5">
        <v>116676285000</v>
      </c>
      <c r="K163" s="5">
        <v>151731170000</v>
      </c>
      <c r="L163" s="5">
        <v>73668276000</v>
      </c>
      <c r="M163" s="5">
        <v>338641969000</v>
      </c>
      <c r="N163" s="5">
        <v>221379017000</v>
      </c>
      <c r="O163" s="5">
        <v>504006144000</v>
      </c>
    </row>
    <row r="164" spans="3:26" ht="15.5" x14ac:dyDescent="0.35">
      <c r="C164" t="s">
        <v>1237</v>
      </c>
      <c r="Q164" s="5">
        <v>-610203006000</v>
      </c>
    </row>
    <row r="165" spans="3:26" ht="15.5" x14ac:dyDescent="0.35">
      <c r="C165" t="s">
        <v>624</v>
      </c>
      <c r="D165" s="5">
        <v>6389384000</v>
      </c>
      <c r="E165" s="5">
        <v>67878889000</v>
      </c>
    </row>
    <row r="166" spans="3:26" ht="15.5" x14ac:dyDescent="0.35">
      <c r="C166" t="s">
        <v>1238</v>
      </c>
      <c r="D166" s="5">
        <v>-233000864000</v>
      </c>
      <c r="E166" s="5">
        <v>-270853809000</v>
      </c>
      <c r="F166" s="5">
        <v>390346950000</v>
      </c>
      <c r="G166" s="5">
        <v>-168080313000</v>
      </c>
      <c r="I166" s="5">
        <v>-202668571000</v>
      </c>
      <c r="J166" s="5">
        <v>-967633760000</v>
      </c>
      <c r="K166" s="5">
        <v>-608867606000</v>
      </c>
      <c r="L166" s="5">
        <v>-335280381000</v>
      </c>
      <c r="M166" s="5">
        <v>-762102577000</v>
      </c>
      <c r="N166" s="5">
        <v>-1327871369000</v>
      </c>
      <c r="O166" s="5">
        <v>-1005995846000</v>
      </c>
      <c r="P166" s="5">
        <v>-1231007415000</v>
      </c>
      <c r="Q166" s="5">
        <v>-69205838000</v>
      </c>
      <c r="R166" s="5">
        <v>-657080277000</v>
      </c>
      <c r="S166" s="5">
        <v>-479302499000</v>
      </c>
      <c r="T166" s="5">
        <v>-369673636000</v>
      </c>
      <c r="U166" s="5">
        <v>-184488050000</v>
      </c>
      <c r="V166" s="5">
        <v>-112993787000</v>
      </c>
      <c r="W166" s="5">
        <v>-171201234000</v>
      </c>
      <c r="X166" s="5">
        <v>-157888582000</v>
      </c>
      <c r="Y166" s="5">
        <v>-79988525000</v>
      </c>
      <c r="Z166" s="5">
        <v>-136495315000</v>
      </c>
    </row>
    <row r="167" spans="3:26" ht="15.5" x14ac:dyDescent="0.35">
      <c r="C167" t="s">
        <v>172</v>
      </c>
      <c r="D167" s="5">
        <v>-618378786000</v>
      </c>
      <c r="E167" s="5">
        <v>-536525894000</v>
      </c>
      <c r="F167" s="5">
        <v>-465125425000</v>
      </c>
      <c r="G167" s="5">
        <v>-873797262000</v>
      </c>
      <c r="I167" s="5">
        <v>-3541647997000</v>
      </c>
      <c r="J167" s="5">
        <v>3987533592000</v>
      </c>
      <c r="K167" s="5">
        <v>1806126171000</v>
      </c>
      <c r="L167" s="5">
        <v>3527203012000</v>
      </c>
      <c r="M167" s="5">
        <v>-524061730000</v>
      </c>
      <c r="N167" s="5">
        <v>9477948129000</v>
      </c>
      <c r="O167" s="5">
        <v>1039308781000</v>
      </c>
      <c r="P167" s="5">
        <v>4876802750000</v>
      </c>
      <c r="Q167" s="5">
        <v>2727823454000</v>
      </c>
      <c r="R167" s="5">
        <v>8637588429000</v>
      </c>
      <c r="S167" s="5">
        <v>345914785000</v>
      </c>
      <c r="T167" s="5">
        <v>2360099519000</v>
      </c>
      <c r="U167" s="5">
        <v>185308988000</v>
      </c>
      <c r="V167" s="5">
        <v>871062899000</v>
      </c>
      <c r="W167" s="5">
        <v>-6278896000</v>
      </c>
      <c r="X167" s="5">
        <v>223998912000</v>
      </c>
      <c r="Y167" s="5">
        <v>-511576902000</v>
      </c>
      <c r="Z167" s="5">
        <v>260985368000</v>
      </c>
    </row>
    <row r="168" spans="3:26" ht="15.5" x14ac:dyDescent="0.35">
      <c r="C168" t="s">
        <v>173</v>
      </c>
      <c r="D168" s="5">
        <v>500435891000</v>
      </c>
      <c r="E168" s="5">
        <v>362324694000</v>
      </c>
      <c r="F168" s="5">
        <v>1026369602000</v>
      </c>
      <c r="G168" s="5">
        <v>748655859000</v>
      </c>
      <c r="I168" s="5">
        <v>3295111807000</v>
      </c>
      <c r="J168" s="5">
        <v>-3818677174000</v>
      </c>
      <c r="K168" s="5">
        <v>-1066129127000</v>
      </c>
      <c r="L168" s="5">
        <v>-1967042637000</v>
      </c>
      <c r="M168" s="5">
        <v>-3711047918000</v>
      </c>
      <c r="N168" s="5">
        <v>-5059580428000</v>
      </c>
      <c r="O168" s="5">
        <v>-5482898820000</v>
      </c>
      <c r="P168" s="5">
        <v>-4917957798000</v>
      </c>
      <c r="Q168" s="5">
        <v>-2637548255000</v>
      </c>
      <c r="R168" s="5">
        <v>-811127506000</v>
      </c>
      <c r="S168" s="5">
        <v>-325091864000</v>
      </c>
      <c r="T168" s="5">
        <v>-1268223615000</v>
      </c>
      <c r="U168" s="5">
        <v>-619866710000</v>
      </c>
      <c r="V168" s="5">
        <v>-1067742182000</v>
      </c>
      <c r="W168" s="5">
        <v>-815528515000</v>
      </c>
      <c r="X168" s="5">
        <v>-417105956000</v>
      </c>
      <c r="Y168" s="5">
        <v>-209176553000</v>
      </c>
      <c r="Z168" s="5">
        <v>-119869929000</v>
      </c>
    </row>
    <row r="169" spans="3:26" ht="15.5" x14ac:dyDescent="0.35">
      <c r="C169" t="s">
        <v>1239</v>
      </c>
      <c r="D169" s="5">
        <v>-28861504000</v>
      </c>
      <c r="F169" s="5">
        <v>2042946000</v>
      </c>
      <c r="G169" s="5">
        <v>-492459000</v>
      </c>
      <c r="R169" s="5">
        <v>-191459737000</v>
      </c>
      <c r="S169" s="5">
        <v>-3882764000</v>
      </c>
      <c r="T169" s="5">
        <v>-10057855000</v>
      </c>
      <c r="U169" s="5">
        <v>8480429000</v>
      </c>
      <c r="V169" s="5">
        <v>-6687252000</v>
      </c>
      <c r="W169" s="5">
        <v>48146585000</v>
      </c>
      <c r="X169" s="5">
        <v>-54523442000</v>
      </c>
      <c r="Y169" s="5">
        <v>-1543399000</v>
      </c>
      <c r="Z169" s="5">
        <v>737187000</v>
      </c>
    </row>
    <row r="170" spans="3:26" ht="15.5" x14ac:dyDescent="0.35">
      <c r="C170" t="s">
        <v>1240</v>
      </c>
      <c r="Q170" s="5">
        <v>-123181277000</v>
      </c>
    </row>
    <row r="171" spans="3:26" ht="15.5" x14ac:dyDescent="0.35">
      <c r="C171" t="s">
        <v>175</v>
      </c>
      <c r="D171" s="5">
        <v>-1544579000</v>
      </c>
      <c r="E171" s="5">
        <v>-2281369000</v>
      </c>
      <c r="F171" s="5">
        <v>29923665000</v>
      </c>
      <c r="G171" s="5">
        <v>-38540663000</v>
      </c>
      <c r="I171" s="5">
        <v>-14451343000</v>
      </c>
      <c r="J171" s="5">
        <v>-300320021000</v>
      </c>
      <c r="K171" s="5">
        <v>-164643906000</v>
      </c>
      <c r="L171" s="5">
        <v>-176469451000</v>
      </c>
      <c r="M171" s="5">
        <v>-596714177000</v>
      </c>
      <c r="N171" s="5">
        <v>-652239117000</v>
      </c>
      <c r="O171" s="5">
        <v>-1058278555000</v>
      </c>
      <c r="P171" s="5">
        <v>-1247565871000</v>
      </c>
      <c r="Q171" s="5">
        <v>-996772993000</v>
      </c>
      <c r="R171" s="5">
        <v>-285059906000</v>
      </c>
      <c r="S171" s="5">
        <v>-700577720000</v>
      </c>
      <c r="T171" s="5">
        <v>-1035750966000</v>
      </c>
      <c r="U171" s="5">
        <v>-604595774000</v>
      </c>
      <c r="V171" s="5">
        <v>-496551776000</v>
      </c>
      <c r="W171" s="5">
        <v>-292592498000</v>
      </c>
      <c r="X171" s="5">
        <v>-145325793000</v>
      </c>
      <c r="Y171" s="5">
        <v>-39964347000</v>
      </c>
      <c r="Z171" s="5">
        <v>-123685912000</v>
      </c>
    </row>
    <row r="172" spans="3:26" ht="15.5" x14ac:dyDescent="0.35">
      <c r="C172" t="s">
        <v>174</v>
      </c>
      <c r="D172" s="5">
        <v>90907000</v>
      </c>
      <c r="E172" s="5">
        <v>548584000</v>
      </c>
      <c r="F172" s="5">
        <v>8101486000</v>
      </c>
      <c r="G172" s="5">
        <v>-6473322000</v>
      </c>
      <c r="I172" s="5">
        <v>8101486000</v>
      </c>
      <c r="J172" s="5">
        <v>2052896000</v>
      </c>
      <c r="K172" s="5">
        <v>2098100000</v>
      </c>
    </row>
    <row r="173" spans="3:26" ht="15.5" x14ac:dyDescent="0.35">
      <c r="C173" t="s">
        <v>532</v>
      </c>
      <c r="M173" s="5">
        <v>-1886842000</v>
      </c>
      <c r="N173" s="5">
        <v>-159067627000</v>
      </c>
      <c r="O173" s="5">
        <v>-16891037000</v>
      </c>
      <c r="P173" s="5">
        <v>-666185287000</v>
      </c>
      <c r="Q173" s="5">
        <v>-15455962000</v>
      </c>
      <c r="R173" s="5">
        <v>-67940343000</v>
      </c>
      <c r="S173" s="5">
        <v>-11992039000</v>
      </c>
      <c r="T173" s="5">
        <v>-315778348000</v>
      </c>
      <c r="U173" s="5">
        <v>-16749534000</v>
      </c>
      <c r="V173" s="5">
        <v>-43820500000</v>
      </c>
    </row>
    <row r="174" spans="3:26" ht="15.5" x14ac:dyDescent="0.35">
      <c r="C174" t="s">
        <v>1241</v>
      </c>
      <c r="X174" s="5">
        <v>36753928000</v>
      </c>
    </row>
    <row r="175" spans="3:26" ht="15.5" x14ac:dyDescent="0.35">
      <c r="C175" t="s">
        <v>1242</v>
      </c>
      <c r="F175" s="5">
        <v>1942672383000</v>
      </c>
      <c r="I175" s="5">
        <v>1942672383000</v>
      </c>
      <c r="J175" s="5">
        <v>-2392793739000</v>
      </c>
    </row>
    <row r="176" spans="3:26" ht="15.5" x14ac:dyDescent="0.35">
      <c r="C176" t="s">
        <v>1243</v>
      </c>
      <c r="F176" s="5">
        <v>-1242356475000</v>
      </c>
      <c r="G176" s="5">
        <v>1242356475000</v>
      </c>
      <c r="Q176" s="5">
        <v>-20100000000</v>
      </c>
    </row>
    <row r="177" spans="3:26" ht="15.5" x14ac:dyDescent="0.35">
      <c r="C177" t="s">
        <v>810</v>
      </c>
    </row>
    <row r="178" spans="3:26" ht="15.5" x14ac:dyDescent="0.35">
      <c r="C178" t="s">
        <v>184</v>
      </c>
      <c r="N178" s="5">
        <v>-161642389000</v>
      </c>
      <c r="O178" s="5">
        <v>-24188039000</v>
      </c>
      <c r="P178" s="5">
        <v>-442609424000</v>
      </c>
      <c r="Q178" s="5">
        <v>-27207663000</v>
      </c>
    </row>
    <row r="179" spans="3:26" ht="15.5" x14ac:dyDescent="0.35">
      <c r="C179" t="s">
        <v>1244</v>
      </c>
      <c r="K179" s="5">
        <v>644813300000</v>
      </c>
      <c r="L179" s="5">
        <v>-112957012000</v>
      </c>
      <c r="M179" s="5">
        <v>-155775011000</v>
      </c>
      <c r="W179" s="5">
        <v>-204986690000</v>
      </c>
      <c r="X179" s="5">
        <v>-251252416000</v>
      </c>
      <c r="Y179" s="5">
        <v>-25413026000</v>
      </c>
      <c r="Z179" s="5">
        <v>21751811000</v>
      </c>
    </row>
    <row r="180" spans="3:26" ht="15.5" x14ac:dyDescent="0.35">
      <c r="C180" t="s">
        <v>1245</v>
      </c>
      <c r="L180" s="5">
        <v>-124738413000</v>
      </c>
      <c r="M180" s="5">
        <v>-329368126000</v>
      </c>
    </row>
    <row r="181" spans="3:26" ht="15.5" x14ac:dyDescent="0.35">
      <c r="C181" t="s">
        <v>1246</v>
      </c>
      <c r="D181" s="5">
        <v>110428865000</v>
      </c>
      <c r="E181" s="5">
        <v>-110428865000</v>
      </c>
      <c r="F181" s="5">
        <v>-78928660000</v>
      </c>
      <c r="I181" s="5">
        <v>-78928660000</v>
      </c>
      <c r="J181" s="5">
        <v>-29545611000</v>
      </c>
      <c r="K181" s="5">
        <v>-3065520000</v>
      </c>
      <c r="L181" s="5">
        <v>-228760981000</v>
      </c>
      <c r="M181" s="5">
        <v>-13324692000</v>
      </c>
      <c r="N181" s="5">
        <v>8100973000</v>
      </c>
      <c r="O181" s="5">
        <v>-722489000</v>
      </c>
      <c r="P181" s="5">
        <v>176584227000</v>
      </c>
      <c r="Q181" s="5">
        <v>-48159741000</v>
      </c>
    </row>
    <row r="182" spans="3:26" ht="15.5" x14ac:dyDescent="0.35">
      <c r="C182" t="s">
        <v>1247</v>
      </c>
      <c r="F182" s="5">
        <v>1706801752000</v>
      </c>
      <c r="I182" s="5">
        <v>1706801752000</v>
      </c>
      <c r="J182" s="5">
        <v>978441093000</v>
      </c>
      <c r="K182" s="5">
        <v>280081297000</v>
      </c>
      <c r="L182" s="5">
        <v>1204049864000</v>
      </c>
    </row>
    <row r="183" spans="3:26" ht="15.5" x14ac:dyDescent="0.35">
      <c r="C183" t="s">
        <v>1248</v>
      </c>
      <c r="D183" s="5">
        <v>397221897000</v>
      </c>
      <c r="E183" s="5">
        <v>189959750000</v>
      </c>
      <c r="F183" s="5">
        <v>-1349806539000</v>
      </c>
      <c r="G183" s="5">
        <v>430056731000</v>
      </c>
      <c r="I183" s="5">
        <v>-101203594000</v>
      </c>
      <c r="J183" s="5">
        <v>-660080106000</v>
      </c>
      <c r="K183" s="5">
        <v>-925642372000</v>
      </c>
      <c r="L183" s="5">
        <v>-925196141000</v>
      </c>
      <c r="M183" s="5">
        <v>-548375879000</v>
      </c>
      <c r="N183" s="5">
        <v>-389345154000</v>
      </c>
      <c r="O183" s="5">
        <v>-1008745219000</v>
      </c>
      <c r="P183" s="5">
        <v>1532466132000</v>
      </c>
      <c r="Q183" s="5">
        <v>-125340804000</v>
      </c>
      <c r="R183" s="5">
        <v>-136940192000</v>
      </c>
      <c r="S183" s="5">
        <v>360631587000</v>
      </c>
      <c r="T183" s="5">
        <v>-11522293000</v>
      </c>
      <c r="U183" s="5">
        <v>-67361122000</v>
      </c>
      <c r="V183" s="5">
        <v>-85033987000</v>
      </c>
    </row>
    <row r="184" spans="3:26" ht="15.5" x14ac:dyDescent="0.35">
      <c r="C184" t="s">
        <v>1249</v>
      </c>
      <c r="M184" s="5">
        <v>100480000000</v>
      </c>
      <c r="O184" s="5">
        <v>872465216000</v>
      </c>
    </row>
    <row r="185" spans="3:26" ht="15.5" x14ac:dyDescent="0.35">
      <c r="C185" t="s">
        <v>1250</v>
      </c>
      <c r="Q185" s="5">
        <v>-74927036000</v>
      </c>
    </row>
    <row r="186" spans="3:26" ht="15.5" x14ac:dyDescent="0.35">
      <c r="C186" t="s">
        <v>419</v>
      </c>
      <c r="D186" s="5">
        <v>-55708265000</v>
      </c>
      <c r="E186" s="5">
        <v>-128421262000</v>
      </c>
      <c r="F186" s="5">
        <v>231972429000</v>
      </c>
      <c r="G186" s="5">
        <v>-116505535000</v>
      </c>
      <c r="I186" s="5">
        <v>-57861519000</v>
      </c>
      <c r="J186" s="5">
        <v>-1349270448000</v>
      </c>
      <c r="K186" s="5">
        <v>-951447007000</v>
      </c>
      <c r="L186" s="5">
        <v>-1236337711000</v>
      </c>
      <c r="M186" s="5">
        <v>-1266287695000</v>
      </c>
      <c r="N186" s="5">
        <v>-2369201830000</v>
      </c>
      <c r="O186" s="5">
        <v>-1680165599000</v>
      </c>
      <c r="P186" s="5">
        <v>-584588901000</v>
      </c>
      <c r="Q186" s="5">
        <v>-13074442000</v>
      </c>
    </row>
    <row r="187" spans="3:26" ht="15.5" x14ac:dyDescent="0.35">
      <c r="C187" t="s">
        <v>187</v>
      </c>
      <c r="G187" s="5">
        <v>10290000000</v>
      </c>
      <c r="I187" s="5">
        <v>10290000000</v>
      </c>
    </row>
    <row r="188" spans="3:26" ht="15.5" x14ac:dyDescent="0.35">
      <c r="C188" t="s">
        <v>1177</v>
      </c>
      <c r="N188" s="5">
        <v>-154293038000</v>
      </c>
      <c r="O188" s="5">
        <v>-949989242000</v>
      </c>
    </row>
    <row r="189" spans="3:26" ht="15.5" x14ac:dyDescent="0.35">
      <c r="C189" t="s">
        <v>1251</v>
      </c>
      <c r="J189" s="5">
        <v>-100556000000</v>
      </c>
      <c r="L189" s="5">
        <v>-132591000000</v>
      </c>
      <c r="M189" s="5">
        <v>-82651000000</v>
      </c>
      <c r="N189" s="5">
        <v>-65830357000</v>
      </c>
      <c r="O189" s="5">
        <v>-381594643000</v>
      </c>
      <c r="P189" s="5">
        <v>-640533410000</v>
      </c>
      <c r="Q189" s="5">
        <v>-241265600000</v>
      </c>
      <c r="R189" s="5">
        <v>-228563529000</v>
      </c>
      <c r="S189" s="5">
        <v>-78984482000</v>
      </c>
      <c r="T189" s="5">
        <v>-37082597000</v>
      </c>
      <c r="U189" s="5">
        <v>-25890770000</v>
      </c>
      <c r="V189" s="5">
        <v>-26685722000</v>
      </c>
      <c r="W189" s="5">
        <v>-4236132000</v>
      </c>
      <c r="X189" s="5">
        <v>2400216000</v>
      </c>
      <c r="Y189" s="5">
        <v>-101800000000</v>
      </c>
      <c r="Z189" s="5">
        <v>-18000270000</v>
      </c>
    </row>
    <row r="190" spans="3:26" ht="15.5" x14ac:dyDescent="0.35">
      <c r="C190" t="s">
        <v>1252</v>
      </c>
      <c r="G190" s="5">
        <v>12030988000</v>
      </c>
      <c r="I190" s="5">
        <v>42030988000</v>
      </c>
    </row>
    <row r="191" spans="3:26" ht="15.5" x14ac:dyDescent="0.35">
      <c r="C191" t="s">
        <v>1253</v>
      </c>
      <c r="K191" s="5">
        <v>50000000000</v>
      </c>
    </row>
    <row r="192" spans="3:26" ht="15.5" x14ac:dyDescent="0.35">
      <c r="C192" t="s">
        <v>1254</v>
      </c>
    </row>
    <row r="193" spans="3:26" ht="15.5" x14ac:dyDescent="0.35">
      <c r="C193" t="s">
        <v>1255</v>
      </c>
      <c r="K193" s="5">
        <v>80421739000</v>
      </c>
      <c r="L193" s="5">
        <v>-280596102000</v>
      </c>
      <c r="M193" s="5">
        <v>-18798428000</v>
      </c>
      <c r="N193" s="5">
        <v>-922524057000</v>
      </c>
      <c r="O193" s="5">
        <v>-635950880000</v>
      </c>
      <c r="P193" s="5">
        <v>-2772918850000</v>
      </c>
      <c r="Q193" s="5">
        <v>-926412309000</v>
      </c>
    </row>
    <row r="194" spans="3:26" ht="15.5" x14ac:dyDescent="0.35">
      <c r="C194" t="s">
        <v>539</v>
      </c>
      <c r="J194" s="5">
        <v>-36852000000</v>
      </c>
      <c r="K194" s="5">
        <v>-10000000000</v>
      </c>
      <c r="L194" s="5">
        <v>-1503624212000</v>
      </c>
      <c r="N194" s="5">
        <v>-111190166000</v>
      </c>
      <c r="O194" s="5">
        <v>-97221800000</v>
      </c>
      <c r="P194" s="5">
        <v>-280000000000</v>
      </c>
    </row>
    <row r="195" spans="3:26" ht="15.5" x14ac:dyDescent="0.35">
      <c r="C195" t="s">
        <v>1256</v>
      </c>
      <c r="N195" s="5">
        <v>-292545754000</v>
      </c>
      <c r="O195" s="5">
        <v>-200907605000</v>
      </c>
    </row>
    <row r="196" spans="3:26" ht="15.5" x14ac:dyDescent="0.35">
      <c r="C196" t="s">
        <v>1257</v>
      </c>
      <c r="D196" s="5">
        <v>327564000</v>
      </c>
      <c r="E196" s="5">
        <v>1354775000</v>
      </c>
      <c r="F196" s="5">
        <v>-208896403000</v>
      </c>
      <c r="G196" s="5">
        <v>62250000</v>
      </c>
      <c r="I196" s="5">
        <v>-209688860000</v>
      </c>
      <c r="J196" s="5">
        <v>-5006619000</v>
      </c>
      <c r="K196" s="5">
        <v>-11935903000</v>
      </c>
      <c r="L196" s="5">
        <v>11146684000</v>
      </c>
      <c r="M196" s="5">
        <v>-26351179000</v>
      </c>
      <c r="N196" s="5">
        <v>36390855000</v>
      </c>
      <c r="O196" s="5">
        <v>-300708928000</v>
      </c>
      <c r="P196" s="5">
        <v>7393586000</v>
      </c>
      <c r="Q196" s="5">
        <v>-25650428000</v>
      </c>
      <c r="R196" s="5">
        <v>120426781000</v>
      </c>
      <c r="S196" s="5">
        <v>140040962000</v>
      </c>
      <c r="T196" s="5">
        <v>140453552000</v>
      </c>
      <c r="U196" s="5">
        <v>109491200000</v>
      </c>
      <c r="V196" s="5">
        <v>-410405283000</v>
      </c>
      <c r="W196" s="5">
        <v>-351214854000</v>
      </c>
    </row>
    <row r="197" spans="3:26" ht="15.5" x14ac:dyDescent="0.35">
      <c r="C197" t="s">
        <v>178</v>
      </c>
      <c r="D197" s="5">
        <v>4641581000</v>
      </c>
      <c r="E197" s="5">
        <v>7606140000</v>
      </c>
      <c r="F197" s="5">
        <v>4887376000</v>
      </c>
      <c r="G197" s="5">
        <v>16252079000</v>
      </c>
      <c r="I197" s="5">
        <v>58144393000</v>
      </c>
      <c r="J197" s="5">
        <v>76064249000</v>
      </c>
      <c r="K197" s="5">
        <v>34359838000</v>
      </c>
      <c r="L197" s="5">
        <v>1310225715000</v>
      </c>
      <c r="M197" s="5">
        <v>107023164000</v>
      </c>
      <c r="N197" s="5">
        <v>173807233000</v>
      </c>
    </row>
    <row r="198" spans="3:26" ht="15.5" x14ac:dyDescent="0.35">
      <c r="C198" t="s">
        <v>1258</v>
      </c>
      <c r="L198" s="5">
        <v>239086833000</v>
      </c>
    </row>
    <row r="199" spans="3:26" ht="15.5" x14ac:dyDescent="0.35">
      <c r="C199" t="s">
        <v>1259</v>
      </c>
      <c r="E199" s="5">
        <v>-1150019000</v>
      </c>
      <c r="F199" s="5">
        <v>-662959000</v>
      </c>
      <c r="G199" s="5">
        <v>634394000</v>
      </c>
      <c r="K199" s="5">
        <v>-16500000000</v>
      </c>
      <c r="L199" s="5">
        <v>-111079210000</v>
      </c>
      <c r="M199" s="5">
        <v>-65273353000</v>
      </c>
      <c r="R199" s="5">
        <v>-21590580000</v>
      </c>
      <c r="S199" s="5">
        <v>-30327408000</v>
      </c>
      <c r="T199" s="5">
        <v>1514892000</v>
      </c>
      <c r="U199" s="5">
        <v>-23241139000</v>
      </c>
      <c r="V199" s="5">
        <v>1442338000</v>
      </c>
      <c r="W199" s="5">
        <v>-10644926000</v>
      </c>
      <c r="X199" s="5">
        <v>-5158449000</v>
      </c>
      <c r="Y199" s="5">
        <v>-40455781000</v>
      </c>
      <c r="Z199" s="5">
        <v>-672745000</v>
      </c>
    </row>
    <row r="200" spans="3:26" ht="15.5" x14ac:dyDescent="0.35">
      <c r="C200" t="s">
        <v>224</v>
      </c>
    </row>
    <row r="201" spans="3:26" ht="15.5" x14ac:dyDescent="0.35">
      <c r="C201" t="s">
        <v>189</v>
      </c>
      <c r="D201" s="5">
        <v>-618378786000</v>
      </c>
      <c r="E201" s="5">
        <v>-536525894000</v>
      </c>
      <c r="F201" s="5">
        <v>-465125425000</v>
      </c>
      <c r="G201" s="5">
        <v>-873797262000</v>
      </c>
      <c r="I201" s="5">
        <v>-3541647997000</v>
      </c>
      <c r="J201" s="5">
        <v>3987533592000</v>
      </c>
      <c r="K201" s="5">
        <v>1806126171000</v>
      </c>
      <c r="L201" s="5">
        <v>3527203012000</v>
      </c>
      <c r="M201" s="5">
        <v>-524061730000</v>
      </c>
      <c r="N201" s="5">
        <v>9477948129000</v>
      </c>
      <c r="O201" s="5">
        <v>1039308781000</v>
      </c>
      <c r="P201" s="5">
        <v>4876802750000</v>
      </c>
      <c r="Q201" s="5">
        <v>2727823454000</v>
      </c>
      <c r="R201" s="5">
        <v>8637588429000</v>
      </c>
      <c r="S201" s="5">
        <v>345914785000</v>
      </c>
      <c r="T201" s="5">
        <v>2360099519000</v>
      </c>
      <c r="U201" s="5">
        <v>185308988000</v>
      </c>
      <c r="V201" s="5">
        <v>871062899000</v>
      </c>
      <c r="W201" s="5">
        <v>-6278896000</v>
      </c>
      <c r="X201" s="5">
        <v>223998912000</v>
      </c>
      <c r="Y201" s="5">
        <v>-511576902000</v>
      </c>
      <c r="Z201" s="5">
        <v>260985368000</v>
      </c>
    </row>
    <row r="202" spans="3:26" ht="15.5" x14ac:dyDescent="0.35">
      <c r="C202" t="s">
        <v>1260</v>
      </c>
      <c r="T202" s="5">
        <v>1359095988000</v>
      </c>
      <c r="U202" s="5">
        <v>417020649000</v>
      </c>
      <c r="V202" s="5">
        <v>795471813000</v>
      </c>
      <c r="W202" s="5">
        <v>93935762000</v>
      </c>
      <c r="X202" s="5">
        <v>246764401000</v>
      </c>
      <c r="Y202" s="5">
        <v>-477335336000</v>
      </c>
      <c r="Z202" s="5">
        <v>457844395000</v>
      </c>
    </row>
    <row r="203" spans="3:26" ht="15.5" x14ac:dyDescent="0.35">
      <c r="C203" t="s">
        <v>1039</v>
      </c>
      <c r="D203" s="5">
        <v>-58748499000</v>
      </c>
      <c r="E203" s="5">
        <v>58748499000</v>
      </c>
      <c r="R203" s="5">
        <v>9203347539000</v>
      </c>
      <c r="S203" s="5">
        <v>3719074855000</v>
      </c>
    </row>
    <row r="204" spans="3:26" ht="15.5" x14ac:dyDescent="0.35">
      <c r="C204" t="s">
        <v>1040</v>
      </c>
      <c r="D204" s="5">
        <v>30260002000</v>
      </c>
      <c r="E204" s="5">
        <v>-30260002000</v>
      </c>
      <c r="R204" s="5">
        <v>-6047567031000</v>
      </c>
    </row>
    <row r="205" spans="3:26" ht="15.5" x14ac:dyDescent="0.35">
      <c r="C205" t="s">
        <v>1261</v>
      </c>
      <c r="D205" s="5">
        <v>30751234000</v>
      </c>
      <c r="F205" s="5">
        <v>1200149915000</v>
      </c>
      <c r="I205" s="5">
        <v>1200149915000</v>
      </c>
      <c r="J205" s="5">
        <v>885060532000</v>
      </c>
      <c r="K205" s="5">
        <v>951718470000</v>
      </c>
      <c r="L205" s="5">
        <v>827859024000</v>
      </c>
      <c r="M205" s="5">
        <v>3270376720000</v>
      </c>
      <c r="N205" s="5">
        <v>243111477000</v>
      </c>
      <c r="O205" s="5">
        <v>1002115156000</v>
      </c>
      <c r="P205" s="5">
        <v>1554192497000</v>
      </c>
      <c r="Q205" s="5">
        <v>1100715239000</v>
      </c>
    </row>
    <row r="206" spans="3:26" ht="15.5" x14ac:dyDescent="0.35">
      <c r="C206" t="s">
        <v>197</v>
      </c>
      <c r="D206" s="5">
        <v>-465904315000</v>
      </c>
      <c r="E206" s="5">
        <v>-480130128000</v>
      </c>
      <c r="F206" s="5">
        <v>-1227509681000</v>
      </c>
      <c r="G206" s="5">
        <v>-504499968000</v>
      </c>
      <c r="I206" s="5">
        <v>-2849727728000</v>
      </c>
      <c r="J206" s="5">
        <v>-229249707000</v>
      </c>
      <c r="K206" s="5">
        <v>-337706690000</v>
      </c>
      <c r="L206" s="5">
        <v>-356412273000</v>
      </c>
      <c r="M206" s="5">
        <v>-440454527000</v>
      </c>
      <c r="N206" s="5">
        <v>-498837279000</v>
      </c>
      <c r="O206" s="5">
        <v>-2181973555000</v>
      </c>
      <c r="P206" s="5">
        <v>-28545714000</v>
      </c>
      <c r="Q206" s="5">
        <v>-560725578000</v>
      </c>
      <c r="R206" s="5">
        <v>-501356795000</v>
      </c>
    </row>
    <row r="207" spans="3:26" ht="15.5" x14ac:dyDescent="0.35">
      <c r="C207" t="s">
        <v>1262</v>
      </c>
      <c r="Z207" s="5">
        <v>-133443664000</v>
      </c>
    </row>
    <row r="208" spans="3:26" ht="15.5" x14ac:dyDescent="0.35">
      <c r="C208" t="s">
        <v>1263</v>
      </c>
      <c r="Y208" s="5">
        <v>-10564051000</v>
      </c>
      <c r="Z208" s="5">
        <v>-24206605000</v>
      </c>
    </row>
    <row r="209" spans="3:26" ht="15.5" x14ac:dyDescent="0.35">
      <c r="C209" t="s">
        <v>1264</v>
      </c>
      <c r="Y209" s="5">
        <v>-204582000</v>
      </c>
    </row>
    <row r="210" spans="3:26" ht="15.5" x14ac:dyDescent="0.35">
      <c r="C210" t="s">
        <v>1265</v>
      </c>
      <c r="J210" s="5">
        <v>6087913160000</v>
      </c>
      <c r="R210" s="5">
        <v>6108178968000</v>
      </c>
      <c r="T210" s="5">
        <v>3038147000</v>
      </c>
      <c r="U210" s="5">
        <v>-49151280000</v>
      </c>
      <c r="V210" s="5">
        <v>157560557000</v>
      </c>
      <c r="W210" s="5">
        <v>19213439000</v>
      </c>
      <c r="X210" s="5">
        <v>53669829000</v>
      </c>
      <c r="Y210" s="5">
        <v>21350000</v>
      </c>
    </row>
    <row r="211" spans="3:26" ht="15.5" x14ac:dyDescent="0.35">
      <c r="C211" t="s">
        <v>1266</v>
      </c>
      <c r="M211" s="5">
        <v>8600000000</v>
      </c>
      <c r="U211" s="5">
        <v>26570479000</v>
      </c>
      <c r="V211" s="5">
        <v>46915000000</v>
      </c>
    </row>
    <row r="212" spans="3:26" ht="15.5" x14ac:dyDescent="0.35">
      <c r="C212" t="s">
        <v>1267</v>
      </c>
      <c r="U212" s="5">
        <v>-150884667000</v>
      </c>
      <c r="V212" s="5">
        <v>-128884471000</v>
      </c>
      <c r="W212" s="5">
        <v>-119428097000</v>
      </c>
    </row>
    <row r="213" spans="3:26" ht="15.5" x14ac:dyDescent="0.35">
      <c r="C213" t="s">
        <v>210</v>
      </c>
      <c r="N213" s="5">
        <v>-457007822000</v>
      </c>
      <c r="O213" s="5">
        <v>-346051732000</v>
      </c>
      <c r="P213" s="5">
        <v>-240413755000</v>
      </c>
      <c r="Q213" s="5">
        <v>-344653064000</v>
      </c>
      <c r="R213" s="5">
        <v>-125014252000</v>
      </c>
      <c r="S213" s="5">
        <v>-128720449000</v>
      </c>
      <c r="T213" s="5">
        <v>-170982002000</v>
      </c>
      <c r="X213" s="5">
        <v>-70758655000</v>
      </c>
      <c r="Y213" s="5">
        <v>-45523581000</v>
      </c>
      <c r="Z213" s="5">
        <v>-34907865000</v>
      </c>
    </row>
    <row r="214" spans="3:26" ht="15.5" x14ac:dyDescent="0.35">
      <c r="C214" t="s">
        <v>1268</v>
      </c>
      <c r="S214" s="5">
        <v>-3240401676000</v>
      </c>
      <c r="X214" s="5">
        <v>-5676663000</v>
      </c>
      <c r="Y214" s="5">
        <v>-4552358000</v>
      </c>
      <c r="Z214" s="5">
        <v>-3490786000</v>
      </c>
    </row>
    <row r="215" spans="3:26" ht="15.5" x14ac:dyDescent="0.35">
      <c r="C215" t="s">
        <v>641</v>
      </c>
      <c r="N215" s="5">
        <v>-457007822000</v>
      </c>
      <c r="O215" s="5">
        <v>-346051732000</v>
      </c>
      <c r="P215" s="5">
        <v>-240413755000</v>
      </c>
      <c r="Q215" s="5">
        <v>-344653064000</v>
      </c>
      <c r="R215" s="5">
        <v>-125014252000</v>
      </c>
      <c r="S215" s="5">
        <v>-3369122125000</v>
      </c>
      <c r="T215" s="5">
        <v>-170982002000</v>
      </c>
      <c r="U215" s="5">
        <v>-150884667000</v>
      </c>
      <c r="V215" s="5">
        <v>-128884471000</v>
      </c>
      <c r="W215" s="5">
        <v>-119428097000</v>
      </c>
      <c r="X215" s="5">
        <v>-76435318000</v>
      </c>
      <c r="Y215" s="5">
        <v>-50075939000</v>
      </c>
      <c r="Z215" s="5">
        <v>-38398651000</v>
      </c>
    </row>
    <row r="216" spans="3:26" ht="15.5" x14ac:dyDescent="0.35">
      <c r="C216" t="s">
        <v>1269</v>
      </c>
      <c r="Y216" s="5">
        <v>-6516623000</v>
      </c>
      <c r="Z216" s="5">
        <v>-5080895000</v>
      </c>
    </row>
    <row r="217" spans="3:26" ht="15.5" x14ac:dyDescent="0.35">
      <c r="C217" t="s">
        <v>1270</v>
      </c>
      <c r="S217" s="5">
        <v>-4037945000</v>
      </c>
      <c r="T217" s="5">
        <v>721378550000</v>
      </c>
      <c r="U217" s="5">
        <v>-58246193000</v>
      </c>
      <c r="Y217" s="5">
        <v>8813220000</v>
      </c>
    </row>
    <row r="218" spans="3:26" ht="15.5" x14ac:dyDescent="0.35">
      <c r="C218" t="s">
        <v>1271</v>
      </c>
      <c r="J218" s="5">
        <v>28667000000</v>
      </c>
    </row>
    <row r="219" spans="3:26" ht="15.5" x14ac:dyDescent="0.35">
      <c r="C219" t="s">
        <v>497</v>
      </c>
      <c r="O219" s="5">
        <v>67611818000</v>
      </c>
      <c r="Q219" s="5">
        <v>920749214000</v>
      </c>
    </row>
    <row r="220" spans="3:26" ht="15.5" x14ac:dyDescent="0.35">
      <c r="C220" t="s">
        <v>1272</v>
      </c>
      <c r="N220" s="5">
        <v>159845410000</v>
      </c>
    </row>
    <row r="221" spans="3:26" ht="15.5" x14ac:dyDescent="0.35">
      <c r="C221" t="s">
        <v>496</v>
      </c>
      <c r="D221" s="5">
        <v>-1603646000</v>
      </c>
      <c r="F221" s="5">
        <v>-85512000</v>
      </c>
      <c r="G221" s="5">
        <v>-4653760000</v>
      </c>
      <c r="I221" s="5">
        <v>-4739272000</v>
      </c>
      <c r="J221" s="5">
        <v>-5685895000</v>
      </c>
      <c r="K221" s="5">
        <v>-22648825000</v>
      </c>
      <c r="L221" s="5">
        <v>-16056673000</v>
      </c>
      <c r="M221" s="5">
        <v>-21719602000</v>
      </c>
      <c r="N221" s="5">
        <v>-91561639000</v>
      </c>
      <c r="O221" s="5">
        <v>-103945909000</v>
      </c>
    </row>
    <row r="222" spans="3:26" ht="15.5" x14ac:dyDescent="0.35">
      <c r="C222" t="s">
        <v>1273</v>
      </c>
      <c r="Y222" s="5">
        <v>6983190000</v>
      </c>
    </row>
    <row r="223" spans="3:26" ht="15.5" x14ac:dyDescent="0.35">
      <c r="C223" t="s">
        <v>635</v>
      </c>
      <c r="D223" s="5">
        <v>-3097502000</v>
      </c>
      <c r="E223" s="5">
        <v>-4349497000</v>
      </c>
      <c r="F223" s="5">
        <v>-8725764000</v>
      </c>
      <c r="G223" s="5">
        <v>-8510187000</v>
      </c>
      <c r="I223" s="5">
        <v>-29345961000</v>
      </c>
      <c r="J223" s="5">
        <v>-25808388000</v>
      </c>
      <c r="K223" s="5">
        <v>-97330679000</v>
      </c>
      <c r="L223" s="5">
        <v>-97030182000</v>
      </c>
      <c r="M223" s="5">
        <v>-95167397000</v>
      </c>
      <c r="N223" s="5">
        <v>-84992056000</v>
      </c>
      <c r="O223" s="5">
        <v>-5123407000</v>
      </c>
      <c r="P223" s="5">
        <v>-9607632000</v>
      </c>
      <c r="Q223" s="5">
        <v>-50289813000</v>
      </c>
    </row>
    <row r="224" spans="3:26" ht="15.5" x14ac:dyDescent="0.35">
      <c r="C224" t="s">
        <v>1274</v>
      </c>
      <c r="L224" s="5">
        <v>2954880000000</v>
      </c>
      <c r="M224" s="5">
        <v>4250000000000</v>
      </c>
      <c r="N224" s="5">
        <v>1500000000000</v>
      </c>
      <c r="P224" s="5">
        <v>5400000000000</v>
      </c>
    </row>
    <row r="225" spans="3:26" ht="15.5" x14ac:dyDescent="0.35">
      <c r="C225" t="s">
        <v>1275</v>
      </c>
      <c r="L225" s="5">
        <v>1031815000000</v>
      </c>
      <c r="M225" s="5">
        <v>1250000000000</v>
      </c>
      <c r="N225" s="5">
        <v>500000000000</v>
      </c>
    </row>
    <row r="226" spans="3:26" ht="15.5" x14ac:dyDescent="0.35">
      <c r="C226" t="s">
        <v>1108</v>
      </c>
      <c r="L226" s="5">
        <v>-11803394000</v>
      </c>
      <c r="M226" s="5">
        <v>-14436797000</v>
      </c>
      <c r="N226" s="5">
        <v>-2922751000</v>
      </c>
    </row>
    <row r="227" spans="3:26" ht="15.5" x14ac:dyDescent="0.35">
      <c r="C227" t="s">
        <v>498</v>
      </c>
      <c r="I227" s="5">
        <v>-30000000000</v>
      </c>
      <c r="J227" s="5">
        <v>-671000000000</v>
      </c>
    </row>
    <row r="228" spans="3:26" ht="15.5" x14ac:dyDescent="0.35">
      <c r="C228" t="s">
        <v>1116</v>
      </c>
      <c r="L228" s="5">
        <v>-36957830000</v>
      </c>
      <c r="M228" s="5">
        <v>-38160705000</v>
      </c>
      <c r="N228" s="5">
        <v>-8768253000</v>
      </c>
    </row>
    <row r="229" spans="3:26" ht="15.5" x14ac:dyDescent="0.35">
      <c r="C229" t="s">
        <v>1276</v>
      </c>
      <c r="J229" s="5">
        <v>-10919980000</v>
      </c>
    </row>
    <row r="230" spans="3:26" ht="15.5" x14ac:dyDescent="0.35">
      <c r="C230" t="s">
        <v>1106</v>
      </c>
      <c r="M230" s="5">
        <v>-600000000000</v>
      </c>
      <c r="P230" s="5">
        <v>600000000000</v>
      </c>
    </row>
    <row r="231" spans="3:26" ht="15.5" x14ac:dyDescent="0.35">
      <c r="C231" t="s">
        <v>1277</v>
      </c>
      <c r="M231" s="5">
        <v>-63000000000</v>
      </c>
      <c r="N231" s="5">
        <v>-63000000000</v>
      </c>
      <c r="O231" s="5">
        <v>-63000000000</v>
      </c>
    </row>
    <row r="232" spans="3:26" ht="15.5" x14ac:dyDescent="0.35">
      <c r="C232" t="s">
        <v>1278</v>
      </c>
      <c r="N232" s="5">
        <v>-917558000</v>
      </c>
      <c r="O232" s="5">
        <v>10857728000</v>
      </c>
    </row>
    <row r="233" spans="3:26" ht="15.5" x14ac:dyDescent="0.35">
      <c r="C233" t="s">
        <v>1279</v>
      </c>
      <c r="F233" s="5">
        <v>-1262646491000</v>
      </c>
      <c r="I233" s="5">
        <v>-1262646491000</v>
      </c>
      <c r="J233" s="5">
        <v>-1536823743000</v>
      </c>
      <c r="K233" s="5">
        <v>-1675220523000</v>
      </c>
      <c r="L233" s="5">
        <v>-1371878207000</v>
      </c>
      <c r="M233" s="5">
        <v>-1157283771000</v>
      </c>
      <c r="N233" s="5">
        <v>-1221502016000</v>
      </c>
    </row>
    <row r="234" spans="3:26" ht="15.5" x14ac:dyDescent="0.35">
      <c r="C234" t="s">
        <v>1280</v>
      </c>
      <c r="T234" s="5">
        <v>447568836000</v>
      </c>
    </row>
    <row r="235" spans="3:26" ht="15.5" x14ac:dyDescent="0.35">
      <c r="C235" t="s">
        <v>1281</v>
      </c>
      <c r="Y235" s="5">
        <v>17301869000</v>
      </c>
      <c r="Z235" s="5">
        <v>4270788000</v>
      </c>
    </row>
    <row r="236" spans="3:26" ht="15.5" x14ac:dyDescent="0.35">
      <c r="C236" t="s">
        <v>1282</v>
      </c>
      <c r="J236" s="5">
        <v>-509500000000</v>
      </c>
    </row>
    <row r="237" spans="3:26" ht="15.5" x14ac:dyDescent="0.35">
      <c r="C237" t="s">
        <v>1283</v>
      </c>
    </row>
    <row r="238" spans="3:26" ht="15.5" x14ac:dyDescent="0.35">
      <c r="C238" t="s">
        <v>226</v>
      </c>
      <c r="D238" s="5">
        <v>471608451000</v>
      </c>
      <c r="E238" s="5">
        <v>-1297140959000</v>
      </c>
      <c r="F238" s="5">
        <v>1214622381000</v>
      </c>
      <c r="G238" s="5">
        <v>-72201798000</v>
      </c>
      <c r="I238" s="5">
        <v>-594575891000</v>
      </c>
      <c r="J238" s="5">
        <v>237079575000</v>
      </c>
      <c r="K238" s="5">
        <v>-2425152904000</v>
      </c>
      <c r="L238" s="5">
        <v>-1321434943000</v>
      </c>
      <c r="M238" s="5">
        <v>-7975153842000</v>
      </c>
      <c r="N238" s="5">
        <v>4559646515000</v>
      </c>
      <c r="O238" s="5">
        <v>-3610498710000</v>
      </c>
      <c r="P238" s="5">
        <v>2681376171000</v>
      </c>
      <c r="Q238" s="5">
        <v>1975527365000</v>
      </c>
      <c r="R238" s="5">
        <v>6706851446000</v>
      </c>
      <c r="S238" s="5">
        <v>259228300000</v>
      </c>
      <c r="T238" s="5">
        <v>914185144000</v>
      </c>
      <c r="U238" s="5">
        <v>-145445636000</v>
      </c>
      <c r="V238" s="5">
        <v>254826579000</v>
      </c>
      <c r="W238" s="5">
        <v>16611367000</v>
      </c>
      <c r="X238" s="5">
        <v>16816707000</v>
      </c>
      <c r="Y238" s="5">
        <v>159455993000</v>
      </c>
      <c r="Z238" s="5">
        <v>-313388536000</v>
      </c>
    </row>
    <row r="239" spans="3:26" ht="15.5" x14ac:dyDescent="0.35">
      <c r="C239" t="s">
        <v>1284</v>
      </c>
      <c r="N239" s="5">
        <v>4431713000</v>
      </c>
    </row>
    <row r="240" spans="3:26" ht="15.5" x14ac:dyDescent="0.35">
      <c r="C240" t="s">
        <v>1285</v>
      </c>
      <c r="J240" s="5">
        <v>-113161173000</v>
      </c>
    </row>
    <row r="241" spans="2:26" ht="15.5" x14ac:dyDescent="0.35">
      <c r="C241" t="s">
        <v>227</v>
      </c>
      <c r="E241" s="5">
        <v>2754958146000</v>
      </c>
      <c r="I241" s="5">
        <v>3361002876000</v>
      </c>
      <c r="J241" s="5">
        <v>3233071377000</v>
      </c>
      <c r="K241" s="5">
        <v>5669693120000</v>
      </c>
      <c r="L241" s="5">
        <v>6983869555000</v>
      </c>
      <c r="M241" s="5">
        <v>14951761071000</v>
      </c>
      <c r="N241" s="5">
        <v>10346734338000</v>
      </c>
      <c r="O241" s="5">
        <v>13973766477000</v>
      </c>
      <c r="P241" s="5">
        <v>11253778215000</v>
      </c>
      <c r="Q241" s="5">
        <v>9269999584000</v>
      </c>
      <c r="R241" s="5">
        <v>2560120483000</v>
      </c>
      <c r="S241" s="5">
        <v>2300892182000</v>
      </c>
      <c r="T241" s="5">
        <v>1386707038000</v>
      </c>
      <c r="U241" s="5">
        <v>1532152673000</v>
      </c>
      <c r="V241" s="5">
        <v>1244316237000</v>
      </c>
      <c r="W241" s="5">
        <v>1227704869000</v>
      </c>
      <c r="X241" s="5">
        <v>1210888160000</v>
      </c>
      <c r="Y241" s="5">
        <v>1051432167000</v>
      </c>
      <c r="Z241" s="5">
        <v>1364820703000</v>
      </c>
    </row>
    <row r="242" spans="2:26" ht="15.5" x14ac:dyDescent="0.35">
      <c r="C242" t="s">
        <v>225</v>
      </c>
      <c r="D242" s="5">
        <v>4583032000</v>
      </c>
      <c r="E242" s="5">
        <v>-804390000</v>
      </c>
      <c r="F242" s="5">
        <v>-4451864000</v>
      </c>
      <c r="G242" s="5">
        <v>99120000</v>
      </c>
      <c r="I242" s="5">
        <v>-11468839000</v>
      </c>
      <c r="J242" s="5">
        <v>4013097000</v>
      </c>
      <c r="K242" s="5">
        <v>-11468839000</v>
      </c>
      <c r="L242" s="5">
        <v>7258508000</v>
      </c>
      <c r="M242" s="5">
        <v>7262326000</v>
      </c>
      <c r="N242" s="5">
        <v>40948505000</v>
      </c>
      <c r="O242" s="5">
        <v>-16533429000</v>
      </c>
      <c r="P242" s="5">
        <v>38612091000</v>
      </c>
      <c r="Q242" s="5">
        <v>8251266000</v>
      </c>
      <c r="R242" s="5">
        <v>3027655000</v>
      </c>
    </row>
    <row r="243" spans="2:26" ht="15.5" x14ac:dyDescent="0.35">
      <c r="C243" t="s">
        <v>229</v>
      </c>
      <c r="D243" s="5">
        <v>476191483000</v>
      </c>
      <c r="E243" s="5">
        <v>1457012797000</v>
      </c>
      <c r="F243" s="5">
        <v>1210170517000</v>
      </c>
      <c r="G243" s="5">
        <v>-72102678000</v>
      </c>
      <c r="I243" s="5">
        <v>2754958146000</v>
      </c>
      <c r="J243" s="5">
        <v>3361002876000</v>
      </c>
      <c r="K243" s="5">
        <v>3233071377000</v>
      </c>
      <c r="L243" s="5">
        <v>5669693120000</v>
      </c>
      <c r="M243" s="5">
        <v>6983869555000</v>
      </c>
      <c r="N243" s="5">
        <v>14951761071000</v>
      </c>
      <c r="O243" s="5">
        <v>10346734338000</v>
      </c>
      <c r="P243" s="5">
        <v>13973766477000</v>
      </c>
      <c r="Q243" s="5">
        <v>11253778215000</v>
      </c>
      <c r="R243" s="5">
        <v>9269999584000</v>
      </c>
      <c r="S243" s="5">
        <v>2560120482000</v>
      </c>
      <c r="T243" s="5">
        <v>2300892182000</v>
      </c>
      <c r="U243" s="5">
        <v>1386707037000</v>
      </c>
      <c r="V243" s="5">
        <v>1499142816000</v>
      </c>
      <c r="W243" s="5">
        <v>1244316236000</v>
      </c>
      <c r="X243" s="5">
        <v>1227704867000</v>
      </c>
      <c r="Y243" s="5">
        <v>1210888160000</v>
      </c>
      <c r="Z243" s="5">
        <v>1051432167000</v>
      </c>
    </row>
    <row r="245" spans="2:26" ht="15.5" x14ac:dyDescent="0.35">
      <c r="B245" t="s">
        <v>230</v>
      </c>
      <c r="C245" t="s">
        <v>12</v>
      </c>
      <c r="D245" s="5">
        <v>39870000000</v>
      </c>
      <c r="E245" s="5">
        <v>39870000000</v>
      </c>
      <c r="F245" s="5">
        <v>39870000000</v>
      </c>
      <c r="G245" s="5">
        <v>39870000000</v>
      </c>
      <c r="I245" s="5">
        <v>39870000000</v>
      </c>
      <c r="J245" s="5">
        <v>39870000000</v>
      </c>
      <c r="K245" s="5">
        <v>8970000000</v>
      </c>
      <c r="L245" s="5">
        <v>8970000000</v>
      </c>
      <c r="M245" s="5">
        <v>8970000000</v>
      </c>
      <c r="N245" s="5">
        <v>8970000000</v>
      </c>
      <c r="O245" s="5">
        <v>8970000000</v>
      </c>
      <c r="P245" s="5">
        <v>8970000000</v>
      </c>
      <c r="Q245" s="5">
        <v>8970000000</v>
      </c>
      <c r="R245" s="5">
        <v>8970000000</v>
      </c>
      <c r="S245" s="5">
        <v>6150000000</v>
      </c>
      <c r="T245" s="5">
        <v>6140000000</v>
      </c>
      <c r="U245" s="5">
        <v>6140000000</v>
      </c>
      <c r="V245" s="5">
        <v>6110000000</v>
      </c>
      <c r="W245" s="5">
        <v>6030000000</v>
      </c>
      <c r="X245" s="5">
        <v>6000000000</v>
      </c>
      <c r="Y245" s="5">
        <v>5850000000</v>
      </c>
      <c r="Z245" s="5">
        <v>5850000000</v>
      </c>
    </row>
    <row r="246" spans="2:26" ht="15.5" x14ac:dyDescent="0.35">
      <c r="C246" t="s">
        <v>231</v>
      </c>
      <c r="D246" s="6">
        <v>-8.66</v>
      </c>
      <c r="E246" s="6">
        <v>-28.52</v>
      </c>
      <c r="F246" s="6">
        <v>-162.94999999999999</v>
      </c>
      <c r="G246" s="6">
        <v>-38.840000000000003</v>
      </c>
    </row>
    <row r="247" spans="2:26" ht="15.5" x14ac:dyDescent="0.35">
      <c r="C247" t="s">
        <v>232</v>
      </c>
      <c r="D247" s="6">
        <v>-23.56</v>
      </c>
      <c r="E247" s="6">
        <v>-7.15</v>
      </c>
      <c r="F247" s="6">
        <v>-1.25</v>
      </c>
      <c r="G247" s="6">
        <v>-5.25</v>
      </c>
    </row>
    <row r="248" spans="2:26" ht="15.5" x14ac:dyDescent="0.35">
      <c r="C248" t="s">
        <v>67</v>
      </c>
      <c r="D248" s="6">
        <v>2.21</v>
      </c>
      <c r="E248" s="6">
        <v>3.12</v>
      </c>
      <c r="F248" s="6">
        <v>1.92</v>
      </c>
      <c r="G248" s="6">
        <v>2.52</v>
      </c>
    </row>
    <row r="249" spans="2:26" ht="15.5" x14ac:dyDescent="0.35">
      <c r="C249" t="s">
        <v>233</v>
      </c>
      <c r="D249" s="5">
        <v>448860000000</v>
      </c>
      <c r="E249" s="5">
        <v>40180000000</v>
      </c>
      <c r="F249" s="5">
        <v>-1227580000000</v>
      </c>
      <c r="G249" s="5">
        <v>-65860000000</v>
      </c>
    </row>
    <row r="250" spans="2:26" ht="15.5" x14ac:dyDescent="0.35">
      <c r="C250" t="s">
        <v>234</v>
      </c>
      <c r="D250" s="6">
        <v>-7.0999999999999995E-3</v>
      </c>
      <c r="E250" s="6">
        <v>-2.3399999999999997E-2</v>
      </c>
      <c r="F250" s="6">
        <v>-0.12960000000000002</v>
      </c>
      <c r="G250" s="6">
        <v>-2.7200000000000002E-2</v>
      </c>
    </row>
    <row r="251" spans="2:26" ht="15.5" x14ac:dyDescent="0.35">
      <c r="C251" t="s">
        <v>235</v>
      </c>
      <c r="D251" s="6">
        <v>0.1459</v>
      </c>
      <c r="E251" s="6">
        <v>0.56240000000000001</v>
      </c>
      <c r="F251" s="6">
        <v>7.3438999999999997</v>
      </c>
      <c r="G251" s="6">
        <v>-0.2737</v>
      </c>
    </row>
    <row r="252" spans="2:26" ht="15.5" x14ac:dyDescent="0.35">
      <c r="C252" t="s">
        <v>236</v>
      </c>
      <c r="D252" s="6">
        <v>1.03E-2</v>
      </c>
      <c r="E252" s="6">
        <v>-1.5E-3</v>
      </c>
      <c r="F252" s="6">
        <v>-3.8100000000000002E-2</v>
      </c>
      <c r="G252" s="6">
        <v>-4.0999999999999995E-3</v>
      </c>
    </row>
    <row r="253" spans="2:26" ht="15.5" x14ac:dyDescent="0.35">
      <c r="C253" t="s">
        <v>237</v>
      </c>
      <c r="D253" s="6">
        <v>0.56000000000000005</v>
      </c>
      <c r="E253" s="6">
        <v>-0.08</v>
      </c>
      <c r="F253" s="6">
        <v>-0.48</v>
      </c>
      <c r="G253" s="6">
        <v>-0.12</v>
      </c>
    </row>
    <row r="254" spans="2:26" ht="15.5" x14ac:dyDescent="0.35">
      <c r="C254" t="s">
        <v>443</v>
      </c>
      <c r="D254" s="5">
        <v>130000000000</v>
      </c>
      <c r="E254" s="5">
        <v>516000000000</v>
      </c>
      <c r="F254" s="5">
        <v>1685000000000</v>
      </c>
      <c r="G254" s="5">
        <v>8573000000000</v>
      </c>
    </row>
    <row r="255" spans="2:26" ht="15.5" x14ac:dyDescent="0.35">
      <c r="C255" t="s">
        <v>238</v>
      </c>
      <c r="D255" s="6">
        <v>-3.44</v>
      </c>
      <c r="E255" s="6">
        <v>-4.0199999999999996</v>
      </c>
      <c r="F255" s="6">
        <v>-9.19</v>
      </c>
      <c r="G255" s="6">
        <v>1.44</v>
      </c>
    </row>
    <row r="256" spans="2:26" ht="15.5" x14ac:dyDescent="0.35">
      <c r="C256" t="s">
        <v>239</v>
      </c>
      <c r="D256" s="6">
        <v>-59.36</v>
      </c>
      <c r="E256" s="6">
        <v>-50.7</v>
      </c>
      <c r="F256" s="6">
        <v>-22.19</v>
      </c>
      <c r="G256" s="6">
        <v>141.87</v>
      </c>
    </row>
    <row r="257" spans="3:26" ht="15.5" x14ac:dyDescent="0.35">
      <c r="C257" t="s">
        <v>240</v>
      </c>
      <c r="D257" s="6">
        <v>-0.68</v>
      </c>
      <c r="E257" s="6">
        <v>-0.71</v>
      </c>
      <c r="F257" s="6">
        <v>-0.8</v>
      </c>
      <c r="G257" s="6">
        <v>-2.25</v>
      </c>
    </row>
    <row r="258" spans="3:26" ht="15.5" x14ac:dyDescent="0.35">
      <c r="C258" t="s">
        <v>241</v>
      </c>
      <c r="D258" s="6">
        <v>-298.41000000000003</v>
      </c>
      <c r="E258" s="6">
        <v>-287.92</v>
      </c>
      <c r="F258" s="6">
        <v>-256.5</v>
      </c>
      <c r="G258" s="6">
        <v>-90.82</v>
      </c>
    </row>
    <row r="259" spans="3:26" ht="15.5" x14ac:dyDescent="0.35">
      <c r="C259" t="s">
        <v>242</v>
      </c>
      <c r="D259" s="5">
        <v>775000000000</v>
      </c>
      <c r="E259" s="5">
        <v>3419000000000</v>
      </c>
      <c r="F259" s="5">
        <v>3688000000000</v>
      </c>
      <c r="G259" s="5">
        <v>3393000000000</v>
      </c>
    </row>
    <row r="260" spans="3:26" ht="15.5" x14ac:dyDescent="0.35">
      <c r="C260" t="s">
        <v>243</v>
      </c>
      <c r="D260" s="5">
        <v>30353000000000</v>
      </c>
      <c r="E260" s="5">
        <v>28112000000000</v>
      </c>
      <c r="F260" s="5">
        <v>28143000000000</v>
      </c>
      <c r="G260" s="5">
        <v>28191000000000</v>
      </c>
    </row>
    <row r="261" spans="3:26" ht="15.5" x14ac:dyDescent="0.35">
      <c r="C261" t="s">
        <v>306</v>
      </c>
      <c r="D261" s="5">
        <v>-2367000000000</v>
      </c>
      <c r="E261" s="5">
        <v>-2022000000000</v>
      </c>
      <c r="F261" s="5">
        <v>-885000000000</v>
      </c>
      <c r="G261" s="5">
        <v>5657000000000</v>
      </c>
    </row>
    <row r="262" spans="3:26" ht="15.5" x14ac:dyDescent="0.35">
      <c r="C262" t="s">
        <v>24</v>
      </c>
      <c r="D262" s="5">
        <v>31128000000000</v>
      </c>
      <c r="E262" s="5">
        <v>31531000000000</v>
      </c>
      <c r="F262" s="5">
        <v>31831000000000</v>
      </c>
      <c r="G262" s="5">
        <v>31584000000000</v>
      </c>
    </row>
    <row r="263" spans="3:26" ht="15.5" x14ac:dyDescent="0.35">
      <c r="C263" t="s">
        <v>21</v>
      </c>
      <c r="D263" s="5">
        <v>29195000000000</v>
      </c>
      <c r="E263" s="5">
        <v>30074000000000</v>
      </c>
      <c r="F263" s="5">
        <v>29076000000000</v>
      </c>
      <c r="G263" s="5">
        <v>30039000000000</v>
      </c>
    </row>
    <row r="264" spans="3:26" ht="15.5" x14ac:dyDescent="0.35">
      <c r="C264" t="s">
        <v>245</v>
      </c>
      <c r="D264" s="5">
        <v>6986000000000</v>
      </c>
      <c r="E264" s="5">
        <v>3940000000000</v>
      </c>
      <c r="F264" s="5">
        <v>4553000000000</v>
      </c>
      <c r="G264" s="5">
        <v>9307000000000</v>
      </c>
    </row>
    <row r="265" spans="3:26" ht="15.5" x14ac:dyDescent="0.35">
      <c r="C265" t="s">
        <v>246</v>
      </c>
      <c r="D265" s="5">
        <v>590000000000</v>
      </c>
      <c r="E265" s="5">
        <v>-1123000000000</v>
      </c>
      <c r="F265" s="5">
        <v>653000000000</v>
      </c>
      <c r="G265" s="5">
        <v>53000000000</v>
      </c>
    </row>
    <row r="266" spans="3:26" ht="15.5" x14ac:dyDescent="0.35">
      <c r="C266" t="s">
        <v>247</v>
      </c>
      <c r="D266" s="5">
        <v>-57000000000</v>
      </c>
      <c r="E266" s="5">
        <v>-131000000000</v>
      </c>
      <c r="F266" s="5">
        <v>262000000000</v>
      </c>
      <c r="G266" s="5">
        <v>-155000000000</v>
      </c>
    </row>
    <row r="267" spans="3:26" ht="15.5" x14ac:dyDescent="0.35">
      <c r="C267" t="s">
        <v>13</v>
      </c>
      <c r="D267" s="5">
        <v>532000000000</v>
      </c>
      <c r="E267" s="5">
        <v>-1254000000000</v>
      </c>
      <c r="F267" s="5">
        <v>915000000000</v>
      </c>
      <c r="G267" s="5">
        <v>-102000000000</v>
      </c>
    </row>
    <row r="268" spans="3:26" ht="15.5" x14ac:dyDescent="0.35">
      <c r="C268" t="s">
        <v>16</v>
      </c>
      <c r="D268" s="6">
        <v>13.35</v>
      </c>
      <c r="E268" s="6">
        <v>-31.44</v>
      </c>
      <c r="F268" s="6">
        <v>22.95</v>
      </c>
      <c r="G268" s="6">
        <v>-2.56</v>
      </c>
    </row>
    <row r="269" spans="3:26" ht="15.5" x14ac:dyDescent="0.35">
      <c r="C269" t="s">
        <v>52</v>
      </c>
      <c r="I269" s="6">
        <v>-243.5</v>
      </c>
      <c r="J269" s="6">
        <v>-56.85</v>
      </c>
      <c r="K269" s="6">
        <v>-794.68</v>
      </c>
      <c r="L269" s="6">
        <v>-6.64</v>
      </c>
      <c r="M269" s="6">
        <v>13.12</v>
      </c>
      <c r="N269" s="6">
        <v>20.71</v>
      </c>
      <c r="O269" s="6">
        <v>254.74</v>
      </c>
      <c r="P269" s="6">
        <v>192.89</v>
      </c>
      <c r="Q269" s="6">
        <v>134.01</v>
      </c>
      <c r="R269" s="6">
        <v>112.8</v>
      </c>
      <c r="S269" s="6">
        <v>101.65</v>
      </c>
      <c r="T269" s="6">
        <v>100.2</v>
      </c>
      <c r="U269" s="6">
        <v>92.83</v>
      </c>
      <c r="V269" s="6">
        <v>74.989999999999995</v>
      </c>
      <c r="W269" s="6">
        <v>58.82</v>
      </c>
      <c r="X269" s="6">
        <v>51.86</v>
      </c>
      <c r="Y269" s="6">
        <v>35.33</v>
      </c>
      <c r="Z269" s="6">
        <v>29.87</v>
      </c>
    </row>
    <row r="270" spans="3:26" ht="15.5" x14ac:dyDescent="0.35">
      <c r="C270" t="s">
        <v>66</v>
      </c>
      <c r="I270" s="6">
        <v>-0.84</v>
      </c>
      <c r="J270" s="6">
        <v>-4.29</v>
      </c>
      <c r="K270" s="6">
        <v>-0.3</v>
      </c>
      <c r="L270" s="6">
        <v>-120.48</v>
      </c>
      <c r="M270" s="6">
        <v>84.22</v>
      </c>
      <c r="N270" s="6">
        <v>95.85</v>
      </c>
      <c r="O270" s="6">
        <v>7.81</v>
      </c>
      <c r="P270" s="6">
        <v>8.58</v>
      </c>
      <c r="Q270" s="6">
        <v>11.57</v>
      </c>
      <c r="R270" s="6">
        <v>20.92</v>
      </c>
      <c r="S270" s="6">
        <v>35.07</v>
      </c>
      <c r="T270" s="6">
        <v>49.6</v>
      </c>
      <c r="U270" s="6">
        <v>22.98</v>
      </c>
      <c r="V270" s="6">
        <v>26.66</v>
      </c>
      <c r="W270" s="6">
        <v>14.01</v>
      </c>
      <c r="X270" s="6">
        <v>17.72</v>
      </c>
      <c r="Y270" s="6">
        <v>12.43</v>
      </c>
      <c r="Z270" s="6">
        <v>9.94</v>
      </c>
    </row>
    <row r="271" spans="3:26" ht="15.5" x14ac:dyDescent="0.35">
      <c r="C271" t="s">
        <v>69</v>
      </c>
      <c r="I271" s="6">
        <v>0.61</v>
      </c>
      <c r="J271" s="6">
        <v>0.51</v>
      </c>
      <c r="K271" s="6">
        <v>0.1</v>
      </c>
      <c r="L271" s="6">
        <v>0.33</v>
      </c>
      <c r="M271" s="6">
        <v>0.56000000000000005</v>
      </c>
      <c r="N271" s="6">
        <v>1.08</v>
      </c>
      <c r="O271" s="6">
        <v>0.66</v>
      </c>
      <c r="P271" s="6">
        <v>0.48</v>
      </c>
      <c r="Q271" s="6">
        <v>0.53</v>
      </c>
      <c r="R271" s="6">
        <v>1.35</v>
      </c>
      <c r="S271" s="6">
        <v>1.61</v>
      </c>
      <c r="T271" s="6">
        <v>2.4500000000000002</v>
      </c>
      <c r="U271" s="6">
        <v>1.1000000000000001</v>
      </c>
      <c r="V271" s="6">
        <v>1.24</v>
      </c>
      <c r="W271" s="6">
        <v>0.64</v>
      </c>
      <c r="X271" s="6">
        <v>0.92</v>
      </c>
      <c r="Y271" s="6">
        <v>0.39</v>
      </c>
      <c r="Z271" s="6">
        <v>0.26</v>
      </c>
    </row>
    <row r="272" spans="3:26" ht="15.5" x14ac:dyDescent="0.35">
      <c r="C272" t="s">
        <v>248</v>
      </c>
      <c r="I272" s="5">
        <v>-1140630000000</v>
      </c>
      <c r="J272" s="5">
        <v>146610000000</v>
      </c>
      <c r="K272" s="5">
        <v>1274580000000</v>
      </c>
      <c r="L272" s="5">
        <v>2375020000000</v>
      </c>
      <c r="M272" s="5">
        <v>2015150000000</v>
      </c>
      <c r="N272" s="5">
        <v>1661030000000</v>
      </c>
      <c r="O272" s="5">
        <v>4008800000000</v>
      </c>
      <c r="P272" s="5">
        <v>3643720000000</v>
      </c>
    </row>
    <row r="273" spans="3:26" ht="15.5" x14ac:dyDescent="0.35">
      <c r="C273" t="s">
        <v>249</v>
      </c>
      <c r="I273" s="6">
        <v>-0.19359999999999999</v>
      </c>
      <c r="J273" s="6">
        <v>-3.5699999999999996E-2</v>
      </c>
      <c r="K273" s="6">
        <v>-0.10800000000000001</v>
      </c>
      <c r="L273" s="6">
        <v>-8.0000000000000004E-4</v>
      </c>
      <c r="M273" s="6">
        <v>1.7000000000000001E-3</v>
      </c>
      <c r="N273" s="6">
        <v>2.7000000000000001E-3</v>
      </c>
      <c r="O273" s="6">
        <v>3.6799999999999999E-2</v>
      </c>
      <c r="P273" s="6">
        <v>2.92E-2</v>
      </c>
      <c r="Q273" s="6">
        <v>2.63E-2</v>
      </c>
      <c r="R273" s="6">
        <v>3.2500000000000001E-2</v>
      </c>
      <c r="S273" s="6">
        <v>3.1899999999999998E-2</v>
      </c>
      <c r="T273" s="6">
        <v>3.8699999999999998E-2</v>
      </c>
      <c r="U273" s="6">
        <v>4.53E-2</v>
      </c>
      <c r="V273" s="6">
        <v>4.1799999999999997E-2</v>
      </c>
      <c r="W273" s="6">
        <v>4.2599999999999999E-2</v>
      </c>
      <c r="X273" s="6">
        <v>4.9500000000000002E-2</v>
      </c>
      <c r="Y273" s="6">
        <v>3.6200000000000003E-2</v>
      </c>
      <c r="Z273" s="6">
        <v>3.0299999999999997E-2</v>
      </c>
    </row>
    <row r="274" spans="3:26" ht="15.5" x14ac:dyDescent="0.35">
      <c r="C274" t="s">
        <v>250</v>
      </c>
      <c r="I274" s="6">
        <v>10.974200000000002</v>
      </c>
      <c r="J274" s="6">
        <v>-0.25559999999999999</v>
      </c>
      <c r="K274" s="6">
        <v>-1.2397</v>
      </c>
      <c r="L274" s="6">
        <v>-4.5999999999999999E-3</v>
      </c>
      <c r="M274" s="6">
        <v>9.0000000000000011E-3</v>
      </c>
      <c r="N274" s="6">
        <v>1.3600000000000001E-2</v>
      </c>
      <c r="O274" s="6">
        <v>0.13849999999999998</v>
      </c>
      <c r="P274" s="6">
        <v>0.11689999999999999</v>
      </c>
      <c r="Q274" s="6">
        <v>9.5100000000000004E-2</v>
      </c>
      <c r="R274" s="6">
        <v>8.9099999999999999E-2</v>
      </c>
      <c r="S274" s="6">
        <v>0.1429</v>
      </c>
      <c r="T274" s="6">
        <v>0.1542</v>
      </c>
      <c r="U274" s="6">
        <v>0.19329999999999997</v>
      </c>
      <c r="V274" s="6">
        <v>0.1779</v>
      </c>
      <c r="W274" s="6">
        <v>0.1711</v>
      </c>
      <c r="X274" s="6">
        <v>0.17280000000000001</v>
      </c>
      <c r="Y274" s="6">
        <v>0.13470000000000001</v>
      </c>
      <c r="Z274" s="6">
        <v>0.12609999999999999</v>
      </c>
    </row>
    <row r="275" spans="3:26" ht="15.5" x14ac:dyDescent="0.35">
      <c r="C275" t="s">
        <v>251</v>
      </c>
      <c r="I275" s="6">
        <v>-4.1399999999999999E-2</v>
      </c>
      <c r="J275" s="6">
        <v>-9.1999999999999998E-3</v>
      </c>
      <c r="K275" s="6">
        <v>2.2200000000000001E-2</v>
      </c>
      <c r="L275" s="6">
        <v>0.05</v>
      </c>
      <c r="M275" s="6">
        <v>5.5999999999999994E-2</v>
      </c>
      <c r="N275" s="6">
        <v>3.9599999999999996E-2</v>
      </c>
      <c r="O275" s="6">
        <v>0.11119999999999999</v>
      </c>
      <c r="P275" s="6">
        <v>0.1323</v>
      </c>
      <c r="Q275" s="6">
        <v>0.1532</v>
      </c>
      <c r="R275" s="6">
        <v>0.16309999999999999</v>
      </c>
      <c r="S275" s="6">
        <v>0.18410000000000001</v>
      </c>
      <c r="T275" s="6">
        <v>0.22</v>
      </c>
      <c r="U275" s="6">
        <v>0.25040000000000001</v>
      </c>
      <c r="V275" s="6">
        <v>0.22210000000000002</v>
      </c>
      <c r="W275" s="6">
        <v>0.22390000000000002</v>
      </c>
      <c r="X275" s="6">
        <v>0.1946</v>
      </c>
      <c r="Y275" s="6">
        <v>0.21960000000000002</v>
      </c>
      <c r="Z275" s="6">
        <v>0.26769999999999999</v>
      </c>
    </row>
    <row r="276" spans="3:26" ht="15.5" x14ac:dyDescent="0.35">
      <c r="C276" t="s">
        <v>252</v>
      </c>
      <c r="I276" s="6">
        <v>-0.55000000000000004</v>
      </c>
      <c r="J276" s="6">
        <v>-0.1</v>
      </c>
      <c r="K276" s="6">
        <v>0.23</v>
      </c>
      <c r="L276" s="6">
        <v>1.3</v>
      </c>
      <c r="M276" s="6">
        <v>1.36</v>
      </c>
      <c r="N276" s="6">
        <v>0.9</v>
      </c>
      <c r="O276" s="6">
        <v>3.95</v>
      </c>
      <c r="P276" s="6">
        <v>3.45</v>
      </c>
      <c r="Q276" s="6">
        <v>4.09</v>
      </c>
      <c r="R276" s="6">
        <v>4.78</v>
      </c>
      <c r="S276" s="6">
        <v>3.51</v>
      </c>
      <c r="T276" s="6">
        <v>7.09</v>
      </c>
      <c r="U276" s="6">
        <v>18.989999999999998</v>
      </c>
      <c r="V276" s="6">
        <v>23.34</v>
      </c>
      <c r="W276" s="6">
        <v>41.65</v>
      </c>
      <c r="X276" s="6">
        <v>49.69</v>
      </c>
      <c r="Y276" s="6">
        <v>9.3699999999999992</v>
      </c>
      <c r="Z276" s="6">
        <v>6.54</v>
      </c>
    </row>
    <row r="277" spans="3:26" ht="15.5" x14ac:dyDescent="0.35">
      <c r="C277" t="s">
        <v>63</v>
      </c>
      <c r="I277" s="6">
        <v>-9.19</v>
      </c>
      <c r="J277" s="6">
        <v>1.1000000000000001</v>
      </c>
      <c r="K277" s="6">
        <v>0.37</v>
      </c>
      <c r="L277" s="6">
        <v>0.55000000000000004</v>
      </c>
      <c r="M277" s="6">
        <v>0.76</v>
      </c>
      <c r="N277" s="6">
        <v>1.3</v>
      </c>
      <c r="O277" s="6">
        <v>1.08</v>
      </c>
      <c r="P277" s="5">
        <v>1</v>
      </c>
      <c r="Q277" s="6">
        <v>1.1000000000000001</v>
      </c>
      <c r="R277" s="6">
        <v>1.86</v>
      </c>
      <c r="S277" s="6">
        <v>5.01</v>
      </c>
      <c r="T277" s="6">
        <v>7.65</v>
      </c>
      <c r="U277" s="6">
        <v>4.4400000000000004</v>
      </c>
      <c r="V277" s="6">
        <v>4.74</v>
      </c>
      <c r="W277" s="6">
        <v>2.4</v>
      </c>
      <c r="X277" s="6">
        <v>3.06</v>
      </c>
      <c r="Y277" s="6">
        <v>1.67</v>
      </c>
      <c r="Z277" s="6">
        <v>1.25</v>
      </c>
    </row>
    <row r="278" spans="3:26" ht="15.5" x14ac:dyDescent="0.35">
      <c r="C278" t="s">
        <v>60</v>
      </c>
      <c r="I278" s="6">
        <v>-22.19</v>
      </c>
      <c r="J278" s="6">
        <v>222.42</v>
      </c>
      <c r="K278" s="6">
        <v>641.02</v>
      </c>
      <c r="L278" s="6">
        <v>1445.25</v>
      </c>
      <c r="M278" s="6">
        <v>1454.53</v>
      </c>
      <c r="N278" s="6">
        <v>1524.88</v>
      </c>
      <c r="O278" s="6">
        <v>1839.78</v>
      </c>
      <c r="P278" s="6">
        <v>1650.36</v>
      </c>
      <c r="Q278" s="6">
        <v>1408.43</v>
      </c>
      <c r="R278" s="6">
        <v>1265.55</v>
      </c>
      <c r="S278" s="6">
        <v>711.5</v>
      </c>
      <c r="T278" s="6">
        <v>649.83000000000004</v>
      </c>
      <c r="U278" s="6">
        <v>480.33</v>
      </c>
      <c r="V278" s="6">
        <v>421.59</v>
      </c>
      <c r="W278" s="6">
        <v>343.7</v>
      </c>
      <c r="X278" s="6">
        <v>300.19</v>
      </c>
      <c r="Y278" s="6">
        <v>262.2</v>
      </c>
      <c r="Z278" s="6">
        <v>236.85</v>
      </c>
    </row>
    <row r="279" spans="3:26" ht="15.5" x14ac:dyDescent="0.35">
      <c r="C279" t="s">
        <v>253</v>
      </c>
      <c r="I279" s="6">
        <v>-0.8</v>
      </c>
      <c r="J279" s="6">
        <v>-35.36</v>
      </c>
      <c r="K279" s="6">
        <v>-1.1599999999999999</v>
      </c>
      <c r="L279" s="6">
        <v>1.1100000000000001</v>
      </c>
      <c r="M279" s="6">
        <v>1.25</v>
      </c>
      <c r="N279" s="6">
        <v>1.82</v>
      </c>
      <c r="O279" s="6">
        <v>1.27</v>
      </c>
      <c r="P279" s="6">
        <v>1.05</v>
      </c>
      <c r="Q279" s="6">
        <v>1.1100000000000001</v>
      </c>
      <c r="R279" s="6">
        <v>1.88</v>
      </c>
      <c r="S279" s="6">
        <v>5.0199999999999996</v>
      </c>
      <c r="T279" s="6">
        <v>7.66</v>
      </c>
      <c r="U279" s="6">
        <v>4.45</v>
      </c>
      <c r="V279" s="6">
        <v>4.75</v>
      </c>
      <c r="W279" s="6">
        <v>2.4</v>
      </c>
      <c r="X279" s="6">
        <v>3.07</v>
      </c>
      <c r="Y279" s="6">
        <v>1.69</v>
      </c>
      <c r="Z279" s="6">
        <v>1.27</v>
      </c>
    </row>
    <row r="280" spans="3:26" ht="15.5" x14ac:dyDescent="0.35">
      <c r="C280" t="s">
        <v>254</v>
      </c>
      <c r="I280" s="6">
        <v>-256.5</v>
      </c>
      <c r="J280" s="6">
        <v>-6.9</v>
      </c>
      <c r="K280" s="5">
        <v>-207</v>
      </c>
      <c r="L280" s="6">
        <v>721.83</v>
      </c>
      <c r="M280" s="6">
        <v>882.28</v>
      </c>
      <c r="N280" s="6">
        <v>1093.53</v>
      </c>
      <c r="O280" s="6">
        <v>1572.29</v>
      </c>
      <c r="P280" s="6">
        <v>1570.18</v>
      </c>
      <c r="Q280" s="6">
        <v>1392.38</v>
      </c>
      <c r="R280" s="6">
        <v>1258.1500000000001</v>
      </c>
      <c r="S280" s="6">
        <v>710.71</v>
      </c>
      <c r="T280" s="6">
        <v>649.04</v>
      </c>
      <c r="U280" s="6">
        <v>479.54</v>
      </c>
      <c r="V280" s="6">
        <v>420.8</v>
      </c>
      <c r="W280" s="6">
        <v>342.89</v>
      </c>
      <c r="X280" s="6">
        <v>298.94</v>
      </c>
      <c r="Y280" s="6">
        <v>260.49</v>
      </c>
      <c r="Z280" s="6">
        <v>234.7</v>
      </c>
    </row>
    <row r="281" spans="3:26" ht="15.5" x14ac:dyDescent="0.35">
      <c r="C281" t="s">
        <v>255</v>
      </c>
      <c r="I281" s="5">
        <v>3688000000000</v>
      </c>
      <c r="J281" s="5">
        <v>4650000000000</v>
      </c>
      <c r="K281" s="5">
        <v>19556000000000</v>
      </c>
      <c r="L281" s="5">
        <v>15247000000000</v>
      </c>
      <c r="M281" s="5">
        <v>14654000000000</v>
      </c>
      <c r="N281" s="5">
        <v>15408000000000</v>
      </c>
      <c r="O281" s="5">
        <v>5438000000000</v>
      </c>
      <c r="P281" s="5">
        <v>4247000000000</v>
      </c>
      <c r="Q281" s="5">
        <v>6732000000000</v>
      </c>
      <c r="R281" s="5">
        <v>5157000000000</v>
      </c>
      <c r="S281" s="5">
        <v>1569000000000</v>
      </c>
      <c r="T281" s="5">
        <v>1167000000000</v>
      </c>
      <c r="U281" s="5">
        <v>402000000000</v>
      </c>
      <c r="V281" s="5">
        <v>321000000000</v>
      </c>
      <c r="W281" s="5">
        <v>206000000000</v>
      </c>
      <c r="X281" s="5">
        <v>87000000000</v>
      </c>
      <c r="Y281" s="5">
        <v>157000000000</v>
      </c>
      <c r="Z281" s="5">
        <v>627000000000</v>
      </c>
    </row>
    <row r="282" spans="3:26" ht="15.5" x14ac:dyDescent="0.35">
      <c r="C282" t="s">
        <v>256</v>
      </c>
      <c r="I282" s="5">
        <v>28143000000000</v>
      </c>
      <c r="J282" s="5">
        <v>29183000000000</v>
      </c>
      <c r="K282" s="5">
        <v>15575000000000</v>
      </c>
      <c r="L282" s="5">
        <v>16355000000000</v>
      </c>
      <c r="M282" s="5">
        <v>11891000000000</v>
      </c>
      <c r="N282" s="5">
        <v>3476000000000</v>
      </c>
      <c r="O282" s="5">
        <v>1540000000000</v>
      </c>
      <c r="P282" s="5">
        <v>3008000000000</v>
      </c>
      <c r="Q282" s="5">
        <v>1108000000000</v>
      </c>
      <c r="R282" s="5">
        <v>366000000000</v>
      </c>
      <c r="S282" s="5">
        <v>1692000000000</v>
      </c>
      <c r="T282" s="5">
        <v>1324000000000</v>
      </c>
      <c r="U282" s="5">
        <v>1271000000000</v>
      </c>
      <c r="V282" s="5">
        <v>931000000000</v>
      </c>
      <c r="W282" s="5">
        <v>251000000000</v>
      </c>
      <c r="X282" s="5">
        <v>432000000000</v>
      </c>
      <c r="Z282" s="5">
        <v>6000000000</v>
      </c>
    </row>
    <row r="283" spans="3:26" ht="15.5" x14ac:dyDescent="0.35">
      <c r="C283" t="s">
        <v>26</v>
      </c>
      <c r="I283" s="5">
        <v>31831000000000</v>
      </c>
      <c r="J283" s="5">
        <v>33833000000000</v>
      </c>
      <c r="K283" s="5">
        <v>35131000000000</v>
      </c>
      <c r="L283" s="5">
        <v>31603000000000</v>
      </c>
      <c r="M283" s="5">
        <v>26546000000000</v>
      </c>
      <c r="N283" s="5">
        <v>18883000000000</v>
      </c>
      <c r="O283" s="5">
        <v>6978000000000</v>
      </c>
      <c r="P283" s="5">
        <v>7254000000000</v>
      </c>
      <c r="Q283" s="5">
        <v>7840000000000</v>
      </c>
      <c r="R283" s="5">
        <v>5523000000000</v>
      </c>
      <c r="S283" s="5">
        <v>3261000000000</v>
      </c>
      <c r="T283" s="5">
        <v>2491000000000</v>
      </c>
      <c r="U283" s="5">
        <v>1672000000000</v>
      </c>
      <c r="V283" s="5">
        <v>1253000000000</v>
      </c>
      <c r="W283" s="5">
        <v>457000000000</v>
      </c>
      <c r="X283" s="5">
        <v>520000000000</v>
      </c>
      <c r="Y283" s="5">
        <v>157000000000</v>
      </c>
      <c r="Z283" s="5">
        <v>634000000000</v>
      </c>
    </row>
    <row r="284" spans="3:26" ht="15.5" x14ac:dyDescent="0.35">
      <c r="C284" t="s">
        <v>23</v>
      </c>
      <c r="I284" s="5">
        <v>29076000000000</v>
      </c>
      <c r="J284" s="5">
        <v>30472000000000</v>
      </c>
      <c r="K284" s="5">
        <v>31898000000000</v>
      </c>
      <c r="L284" s="5">
        <v>25933000000000</v>
      </c>
      <c r="M284" s="5">
        <v>19562000000000</v>
      </c>
      <c r="N284" s="5">
        <v>3931000000000</v>
      </c>
      <c r="O284" s="5">
        <v>-3369000000000</v>
      </c>
      <c r="P284" s="5">
        <v>-6720000000000</v>
      </c>
      <c r="Q284" s="5">
        <v>-3414000000000</v>
      </c>
      <c r="R284" s="5">
        <v>-3747000000000</v>
      </c>
      <c r="S284" s="5">
        <v>701000000000</v>
      </c>
      <c r="T284" s="5">
        <v>190000000000</v>
      </c>
      <c r="U284" s="5">
        <v>286000000000</v>
      </c>
      <c r="V284" s="5">
        <v>-246000000000</v>
      </c>
      <c r="W284" s="5">
        <v>-787000000000</v>
      </c>
      <c r="X284" s="5">
        <v>-708000000000</v>
      </c>
      <c r="Y284" s="5">
        <v>-1054000000000</v>
      </c>
      <c r="Z284" s="5">
        <v>-418000000000</v>
      </c>
    </row>
    <row r="285" spans="3:26" ht="15.5" x14ac:dyDescent="0.35">
      <c r="C285" t="s">
        <v>257</v>
      </c>
      <c r="I285" s="5">
        <v>4553000000000</v>
      </c>
      <c r="J285" s="5">
        <v>11135000000000</v>
      </c>
      <c r="K285" s="5">
        <v>-7636000000000</v>
      </c>
      <c r="L285" s="5">
        <v>3499000000000</v>
      </c>
      <c r="M285" s="5">
        <v>217000000000</v>
      </c>
      <c r="N285" s="5">
        <v>3812000000000</v>
      </c>
      <c r="O285" s="5">
        <v>11986000000000</v>
      </c>
      <c r="P285" s="5">
        <v>15304000000000</v>
      </c>
      <c r="Q285" s="5">
        <v>8934000000000</v>
      </c>
      <c r="R285" s="5">
        <v>6946000000000</v>
      </c>
      <c r="S285" s="5">
        <v>1963000000000</v>
      </c>
      <c r="T285" s="5">
        <v>1038000000000</v>
      </c>
      <c r="U285" s="5">
        <v>696000000000</v>
      </c>
      <c r="V285" s="5">
        <v>659000000000</v>
      </c>
      <c r="W285" s="5">
        <v>712000000000</v>
      </c>
      <c r="X285" s="5">
        <v>1481000000000</v>
      </c>
      <c r="Y285" s="5">
        <v>1527000000000</v>
      </c>
      <c r="Z285" s="5">
        <v>1609000000000</v>
      </c>
    </row>
    <row r="286" spans="3:26" ht="15.5" x14ac:dyDescent="0.35">
      <c r="C286" t="s">
        <v>258</v>
      </c>
      <c r="I286" s="5">
        <v>-348000000000</v>
      </c>
      <c r="J286" s="5">
        <v>68000000000</v>
      </c>
      <c r="K286" s="5">
        <v>-3165000000000</v>
      </c>
      <c r="L286" s="5">
        <v>-2882000000000</v>
      </c>
      <c r="M286" s="5">
        <v>-3740000000000</v>
      </c>
      <c r="N286" s="5">
        <v>141000000000</v>
      </c>
      <c r="O286" s="5">
        <v>833000000000</v>
      </c>
      <c r="P286" s="5">
        <v>2723000000000</v>
      </c>
      <c r="Q286" s="5">
        <v>1885000000000</v>
      </c>
      <c r="R286" s="5">
        <v>-1120000000000</v>
      </c>
      <c r="S286" s="5">
        <v>238000000000</v>
      </c>
      <c r="T286" s="5">
        <v>-178000000000</v>
      </c>
      <c r="U286" s="5">
        <v>289000000000</v>
      </c>
      <c r="V286" s="5">
        <v>452000000000</v>
      </c>
      <c r="W286" s="5">
        <v>838000000000</v>
      </c>
      <c r="X286" s="5">
        <v>210000000000</v>
      </c>
      <c r="Y286" s="5">
        <v>880000000000</v>
      </c>
      <c r="Z286" s="5">
        <v>-455000000000</v>
      </c>
    </row>
    <row r="287" spans="3:26" ht="15.5" x14ac:dyDescent="0.35">
      <c r="C287" t="s">
        <v>259</v>
      </c>
      <c r="I287" s="5">
        <v>-72000000000</v>
      </c>
      <c r="J287" s="5">
        <v>-1650000000000</v>
      </c>
      <c r="K287" s="5">
        <v>-1116000000000</v>
      </c>
      <c r="L287" s="5">
        <v>-1413000000000</v>
      </c>
      <c r="M287" s="5">
        <v>-1865000000000</v>
      </c>
      <c r="N287" s="5">
        <v>-3627000000000</v>
      </c>
      <c r="O287" s="5">
        <v>-3906000000000</v>
      </c>
      <c r="P287" s="5">
        <v>-2498000000000</v>
      </c>
      <c r="Q287" s="5">
        <v>-1025000000000</v>
      </c>
      <c r="R287" s="5">
        <v>-353000000000</v>
      </c>
      <c r="S287" s="5">
        <v>-713000000000</v>
      </c>
      <c r="T287" s="5">
        <v>-1352000000000</v>
      </c>
      <c r="U287" s="5">
        <v>-621000000000</v>
      </c>
      <c r="V287" s="5">
        <v>-540000000000</v>
      </c>
      <c r="W287" s="5">
        <v>-293000000000</v>
      </c>
      <c r="X287" s="5">
        <v>-145000000000</v>
      </c>
      <c r="Y287" s="5">
        <v>-40000000000</v>
      </c>
      <c r="Z287" s="5">
        <v>-124000000000</v>
      </c>
    </row>
    <row r="288" spans="3:26" ht="15.5" x14ac:dyDescent="0.35">
      <c r="C288" t="s">
        <v>15</v>
      </c>
      <c r="I288" s="5">
        <v>-420000000000</v>
      </c>
      <c r="J288" s="5">
        <v>-1581000000000</v>
      </c>
      <c r="K288" s="5">
        <v>-4281000000000</v>
      </c>
      <c r="L288" s="5">
        <v>-4294000000000</v>
      </c>
      <c r="M288" s="5">
        <v>-5605000000000</v>
      </c>
      <c r="N288" s="5">
        <v>-3486000000000</v>
      </c>
      <c r="O288" s="5">
        <v>-3073000000000</v>
      </c>
      <c r="P288" s="5">
        <v>224000000000</v>
      </c>
      <c r="Q288" s="5">
        <v>860000000000</v>
      </c>
      <c r="R288" s="5">
        <v>-1473000000000</v>
      </c>
      <c r="S288" s="5">
        <v>-474000000000</v>
      </c>
      <c r="T288" s="5">
        <v>-1529000000000</v>
      </c>
      <c r="U288" s="5">
        <v>-332000000000</v>
      </c>
      <c r="V288" s="5">
        <v>-89000000000</v>
      </c>
      <c r="W288" s="5">
        <v>546000000000</v>
      </c>
      <c r="X288" s="5">
        <v>65000000000</v>
      </c>
      <c r="Y288" s="5">
        <v>840000000000</v>
      </c>
      <c r="Z288" s="5">
        <v>-578000000000</v>
      </c>
    </row>
    <row r="289" spans="2:26" ht="15.5" x14ac:dyDescent="0.35">
      <c r="C289" t="s">
        <v>17</v>
      </c>
      <c r="I289" s="6">
        <v>-10.54</v>
      </c>
      <c r="J289" s="6">
        <v>-39.659999999999997</v>
      </c>
      <c r="K289" s="6">
        <v>-477.29</v>
      </c>
      <c r="L289" s="6">
        <v>-478.75</v>
      </c>
      <c r="M289" s="6">
        <v>-624.86</v>
      </c>
      <c r="N289" s="6">
        <v>-388.64</v>
      </c>
      <c r="O289" s="6">
        <v>-342.6</v>
      </c>
      <c r="P289" s="6">
        <v>24.99</v>
      </c>
      <c r="Q289" s="6">
        <v>95.87</v>
      </c>
      <c r="R289" s="6">
        <v>-164.17</v>
      </c>
      <c r="S289" s="6">
        <v>-77.11</v>
      </c>
      <c r="T289" s="6">
        <v>-249.08</v>
      </c>
      <c r="U289" s="6">
        <v>-54.11</v>
      </c>
      <c r="V289" s="6">
        <v>-14.55</v>
      </c>
      <c r="W289" s="6">
        <v>90.56</v>
      </c>
      <c r="X289" s="6">
        <v>10.76</v>
      </c>
      <c r="Y289" s="6">
        <v>143.72</v>
      </c>
      <c r="Z289" s="6">
        <v>-98.9</v>
      </c>
    </row>
    <row r="291" spans="2:26" ht="15.5" x14ac:dyDescent="0.35">
      <c r="B291" t="s">
        <v>260</v>
      </c>
      <c r="C291" t="s">
        <v>261</v>
      </c>
      <c r="D291" s="5">
        <v>-345000000000</v>
      </c>
      <c r="E291" s="5">
        <v>-1137000000000</v>
      </c>
      <c r="F291" s="5">
        <v>-6497000000000</v>
      </c>
      <c r="G291" s="5">
        <v>-1548000000000</v>
      </c>
      <c r="H291" s="5">
        <v>-2965000000000</v>
      </c>
      <c r="I291" s="5">
        <v>-9709000000000</v>
      </c>
      <c r="J291" s="5">
        <v>-2267000000000</v>
      </c>
      <c r="K291" s="5">
        <v>-7128000000000</v>
      </c>
      <c r="L291" s="5">
        <v>-60000000000</v>
      </c>
      <c r="M291" s="5">
        <v>118000000000</v>
      </c>
      <c r="N291" s="5">
        <v>186000000000</v>
      </c>
      <c r="O291" s="5">
        <v>2285000000000</v>
      </c>
      <c r="P291" s="5">
        <v>1730000000000</v>
      </c>
      <c r="Q291" s="5">
        <v>1202000000000</v>
      </c>
    </row>
    <row r="292" spans="2:26" ht="15.5" x14ac:dyDescent="0.35">
      <c r="C292" t="s">
        <v>444</v>
      </c>
      <c r="O292" s="6">
        <v>50.95</v>
      </c>
      <c r="P292" s="6">
        <v>38.6</v>
      </c>
      <c r="Q292" s="6">
        <v>26.82</v>
      </c>
    </row>
    <row r="293" spans="2:26" ht="15.5" x14ac:dyDescent="0.35">
      <c r="C293" t="s">
        <v>71</v>
      </c>
      <c r="O293" s="6">
        <v>0.88919999999999999</v>
      </c>
      <c r="P293" s="6">
        <v>0.88959999999999995</v>
      </c>
      <c r="Q293" s="6">
        <v>0.88959999999999995</v>
      </c>
    </row>
    <row r="294" spans="2:26" ht="15.5" x14ac:dyDescent="0.35">
      <c r="C294" t="s">
        <v>445</v>
      </c>
      <c r="O294" s="6">
        <v>4.4999999999999998E-2</v>
      </c>
      <c r="P294" s="6">
        <v>2.07E-2</v>
      </c>
      <c r="Q294" s="6">
        <v>2.0299999999999999E-2</v>
      </c>
    </row>
    <row r="295" spans="2:26" ht="15.5" x14ac:dyDescent="0.35">
      <c r="C295" t="s">
        <v>51</v>
      </c>
      <c r="D295" s="6">
        <v>-8.66</v>
      </c>
      <c r="E295" s="6">
        <v>-28.52</v>
      </c>
      <c r="F295" s="6">
        <v>-162.94999999999999</v>
      </c>
      <c r="G295" s="6">
        <v>-38.840000000000003</v>
      </c>
      <c r="H295" s="6">
        <v>-74.349999999999994</v>
      </c>
      <c r="I295" s="6">
        <v>-243.5</v>
      </c>
      <c r="J295" s="6">
        <v>-56.85</v>
      </c>
      <c r="K295" s="6">
        <v>-178.77</v>
      </c>
      <c r="L295" s="6">
        <v>-1.49</v>
      </c>
      <c r="M295" s="6">
        <v>2.95</v>
      </c>
      <c r="N295" s="6">
        <v>4.66</v>
      </c>
      <c r="O295" s="6">
        <v>57.31</v>
      </c>
      <c r="P295" s="6">
        <v>43.39</v>
      </c>
      <c r="Q295" s="6">
        <v>30.15</v>
      </c>
    </row>
    <row r="296" spans="2:26" ht="15.5" x14ac:dyDescent="0.35">
      <c r="C296" t="s">
        <v>73</v>
      </c>
      <c r="O296" s="6">
        <v>50.95</v>
      </c>
      <c r="P296" s="6">
        <v>38.6</v>
      </c>
      <c r="Q296" s="6">
        <v>26.82</v>
      </c>
    </row>
    <row r="297" spans="2:26" ht="15.5" x14ac:dyDescent="0.35">
      <c r="C297" t="s">
        <v>446</v>
      </c>
      <c r="O297" s="6">
        <v>0.88919999999999999</v>
      </c>
      <c r="P297" s="6">
        <v>0.88959999999999995</v>
      </c>
      <c r="Q297" s="6">
        <v>0.88959999999999995</v>
      </c>
    </row>
    <row r="298" spans="2:26" ht="15.5" x14ac:dyDescent="0.35">
      <c r="C298" t="s">
        <v>447</v>
      </c>
      <c r="O298" s="6">
        <v>4.4999999999999998E-2</v>
      </c>
      <c r="P298" s="6">
        <v>2.07E-2</v>
      </c>
      <c r="Q298" s="6">
        <v>2.0299999999999999E-2</v>
      </c>
    </row>
    <row r="299" spans="2:26" ht="15.5" x14ac:dyDescent="0.35">
      <c r="C299" t="s">
        <v>262</v>
      </c>
      <c r="D299" s="5">
        <v>3676000000000</v>
      </c>
      <c r="E299" s="5">
        <v>2604000000000</v>
      </c>
      <c r="F299" s="5">
        <v>4233000000000</v>
      </c>
      <c r="G299" s="5">
        <v>3234000000000</v>
      </c>
      <c r="H299" s="5">
        <v>12559000000000</v>
      </c>
      <c r="I299" s="5">
        <v>13325000000000</v>
      </c>
      <c r="J299" s="5">
        <v>19243000000000</v>
      </c>
      <c r="K299" s="5">
        <v>22530000000000</v>
      </c>
      <c r="L299" s="5">
        <v>21481000000000</v>
      </c>
      <c r="M299" s="5">
        <v>17810000000000</v>
      </c>
      <c r="N299" s="5">
        <v>16536000000000</v>
      </c>
      <c r="O299" s="5">
        <v>27213000000000</v>
      </c>
      <c r="P299" s="5">
        <v>31158000000000</v>
      </c>
      <c r="Q299" s="5">
        <v>26176000000000</v>
      </c>
    </row>
    <row r="300" spans="2:26" ht="15.5" x14ac:dyDescent="0.35">
      <c r="C300" t="s">
        <v>448</v>
      </c>
      <c r="O300" s="6">
        <v>50.95</v>
      </c>
      <c r="P300" s="6">
        <v>38.6</v>
      </c>
      <c r="Q300" s="6">
        <v>26.82</v>
      </c>
    </row>
    <row r="301" spans="2:26" ht="15.5" x14ac:dyDescent="0.35">
      <c r="C301" t="s">
        <v>449</v>
      </c>
      <c r="O301" s="6">
        <v>0.88919999999999999</v>
      </c>
      <c r="P301" s="6">
        <v>0.88959999999999995</v>
      </c>
      <c r="Q301" s="6">
        <v>0.88959999999999995</v>
      </c>
    </row>
    <row r="302" spans="2:26" ht="15.5" x14ac:dyDescent="0.35">
      <c r="C302" t="s">
        <v>450</v>
      </c>
      <c r="O302" s="6">
        <v>4.4999999999999998E-2</v>
      </c>
      <c r="P302" s="6">
        <v>2.07E-2</v>
      </c>
      <c r="Q302" s="6">
        <v>2.0299999999999999E-2</v>
      </c>
    </row>
    <row r="303" spans="2:26" ht="15.5" x14ac:dyDescent="0.35">
      <c r="C303" t="s">
        <v>344</v>
      </c>
      <c r="I303" s="6">
        <v>-2.74</v>
      </c>
    </row>
    <row r="304" spans="2:26" ht="15.5" x14ac:dyDescent="0.35">
      <c r="C304" t="s">
        <v>345</v>
      </c>
      <c r="I304" s="6">
        <v>-0.85</v>
      </c>
    </row>
    <row r="305" spans="3:9" ht="15.5" x14ac:dyDescent="0.35">
      <c r="C305" t="s">
        <v>263</v>
      </c>
      <c r="I305" s="6">
        <v>6.95</v>
      </c>
    </row>
    <row r="306" spans="3:9" ht="15.5" x14ac:dyDescent="0.35">
      <c r="C306" t="s">
        <v>346</v>
      </c>
      <c r="I306" s="6">
        <v>-1.1714</v>
      </c>
    </row>
    <row r="307" spans="3:9" ht="15.5" x14ac:dyDescent="0.35">
      <c r="C307" t="s">
        <v>347</v>
      </c>
      <c r="I307" s="6">
        <v>0.59</v>
      </c>
    </row>
    <row r="308" spans="3:9" ht="15.5" x14ac:dyDescent="0.35">
      <c r="C308" t="s">
        <v>348</v>
      </c>
      <c r="I308" s="6">
        <v>-3.44</v>
      </c>
    </row>
    <row r="309" spans="3:9" ht="15.5" x14ac:dyDescent="0.35">
      <c r="C309" t="s">
        <v>349</v>
      </c>
      <c r="I309" s="6">
        <v>47.04</v>
      </c>
    </row>
    <row r="310" spans="3:9" ht="15.5" x14ac:dyDescent="0.35">
      <c r="C310" t="s">
        <v>350</v>
      </c>
      <c r="I310" s="6">
        <v>88.58</v>
      </c>
    </row>
    <row r="311" spans="3:9" ht="15.5" x14ac:dyDescent="0.35">
      <c r="C311" t="s">
        <v>351</v>
      </c>
      <c r="I311" s="6">
        <v>-30.96</v>
      </c>
    </row>
    <row r="312" spans="3:9" ht="15.5" x14ac:dyDescent="0.35">
      <c r="C312" t="s">
        <v>264</v>
      </c>
      <c r="I312" s="6">
        <v>-49.51</v>
      </c>
    </row>
    <row r="313" spans="3:9" ht="15.5" x14ac:dyDescent="0.35">
      <c r="C313" t="s">
        <v>352</v>
      </c>
      <c r="I313" s="6">
        <v>-238.96</v>
      </c>
    </row>
    <row r="314" spans="3:9" ht="15.5" x14ac:dyDescent="0.35">
      <c r="C314" t="s">
        <v>353</v>
      </c>
      <c r="I314" s="6">
        <v>-74.349999999999994</v>
      </c>
    </row>
    <row r="315" spans="3:9" ht="15.5" x14ac:dyDescent="0.35">
      <c r="C315" t="s">
        <v>354</v>
      </c>
      <c r="I315" s="6">
        <v>344.76</v>
      </c>
    </row>
    <row r="316" spans="3:9" ht="15.5" x14ac:dyDescent="0.35">
      <c r="C316" t="s">
        <v>355</v>
      </c>
      <c r="D316" s="6">
        <v>48.48</v>
      </c>
    </row>
    <row r="317" spans="3:9" ht="15.5" x14ac:dyDescent="0.35">
      <c r="C317" t="s">
        <v>356</v>
      </c>
      <c r="I317" s="6">
        <v>-59.36</v>
      </c>
    </row>
    <row r="318" spans="3:9" ht="15.5" x14ac:dyDescent="0.35">
      <c r="C318" t="s">
        <v>357</v>
      </c>
      <c r="I318" s="6">
        <v>2.2999999999999998</v>
      </c>
    </row>
    <row r="319" spans="3:9" ht="15.5" x14ac:dyDescent="0.35">
      <c r="C319" t="s">
        <v>265</v>
      </c>
      <c r="D319" s="6">
        <v>1.54</v>
      </c>
    </row>
    <row r="320" spans="3:9" ht="15.5" x14ac:dyDescent="0.35">
      <c r="C320" t="s">
        <v>266</v>
      </c>
      <c r="D320" s="6">
        <v>0.93</v>
      </c>
    </row>
    <row r="321" spans="3:9" ht="15.5" x14ac:dyDescent="0.35">
      <c r="C321" t="s">
        <v>267</v>
      </c>
      <c r="D321" s="6">
        <v>-13.15</v>
      </c>
    </row>
    <row r="322" spans="3:9" ht="15.5" x14ac:dyDescent="0.35">
      <c r="C322" t="s">
        <v>268</v>
      </c>
      <c r="D322" s="6">
        <v>-12.82</v>
      </c>
    </row>
    <row r="323" spans="3:9" ht="15.5" x14ac:dyDescent="0.35">
      <c r="C323" t="s">
        <v>269</v>
      </c>
      <c r="D323" s="6">
        <v>-20.62</v>
      </c>
    </row>
    <row r="324" spans="3:9" ht="15.5" x14ac:dyDescent="0.35">
      <c r="C324" t="s">
        <v>270</v>
      </c>
      <c r="D324" s="6">
        <v>0.64</v>
      </c>
    </row>
    <row r="325" spans="3:9" ht="15.5" x14ac:dyDescent="0.35">
      <c r="C325" t="s">
        <v>271</v>
      </c>
      <c r="D325" s="6">
        <v>-20.68</v>
      </c>
    </row>
    <row r="326" spans="3:9" ht="15.5" x14ac:dyDescent="0.35">
      <c r="C326" t="s">
        <v>272</v>
      </c>
      <c r="I326" s="6">
        <v>-0.44</v>
      </c>
    </row>
    <row r="327" spans="3:9" ht="15.5" x14ac:dyDescent="0.35">
      <c r="C327" t="s">
        <v>13</v>
      </c>
      <c r="D327" s="5">
        <v>532000000000</v>
      </c>
    </row>
    <row r="328" spans="3:9" ht="15.5" x14ac:dyDescent="0.35">
      <c r="C328" t="s">
        <v>358</v>
      </c>
      <c r="I328" s="6">
        <v>-0.38</v>
      </c>
    </row>
    <row r="329" spans="3:9" ht="15.5" x14ac:dyDescent="0.35">
      <c r="C329" t="s">
        <v>273</v>
      </c>
      <c r="I329" s="6">
        <v>-0.19469999999999998</v>
      </c>
    </row>
    <row r="330" spans="3:9" ht="15.5" x14ac:dyDescent="0.35">
      <c r="C330" t="s">
        <v>274</v>
      </c>
      <c r="I330" s="6">
        <v>4.0254000000000003</v>
      </c>
    </row>
    <row r="331" spans="3:9" ht="15.5" x14ac:dyDescent="0.35">
      <c r="C331" t="s">
        <v>275</v>
      </c>
      <c r="I331" s="6">
        <v>-3.7000000000000005E-2</v>
      </c>
    </row>
    <row r="332" spans="3:9" ht="15.5" x14ac:dyDescent="0.35">
      <c r="C332" t="s">
        <v>359</v>
      </c>
      <c r="I332" s="6">
        <v>-4.0599999999999997E-2</v>
      </c>
    </row>
    <row r="333" spans="3:9" ht="15.5" x14ac:dyDescent="0.35">
      <c r="C333" t="s">
        <v>276</v>
      </c>
      <c r="D333" s="6">
        <v>41.43</v>
      </c>
    </row>
    <row r="334" spans="3:9" ht="15.5" x14ac:dyDescent="0.35">
      <c r="C334" t="s">
        <v>277</v>
      </c>
      <c r="D334" s="6">
        <v>235.19</v>
      </c>
    </row>
    <row r="335" spans="3:9" ht="15.5" x14ac:dyDescent="0.35">
      <c r="C335" t="s">
        <v>278</v>
      </c>
      <c r="D335" s="6">
        <v>125.04</v>
      </c>
    </row>
    <row r="336" spans="3:9" ht="15.5" x14ac:dyDescent="0.35">
      <c r="C336" t="s">
        <v>279</v>
      </c>
      <c r="D336" s="6">
        <v>151.58000000000001</v>
      </c>
    </row>
    <row r="337" spans="3:9" ht="15.5" x14ac:dyDescent="0.35">
      <c r="C337" t="s">
        <v>280</v>
      </c>
      <c r="D337" s="6">
        <v>2.2000000000000002</v>
      </c>
    </row>
    <row r="338" spans="3:9" ht="15.5" x14ac:dyDescent="0.35">
      <c r="C338" t="s">
        <v>281</v>
      </c>
      <c r="I338" s="6">
        <v>0.28000000000000003</v>
      </c>
    </row>
    <row r="339" spans="3:9" ht="15.5" x14ac:dyDescent="0.35">
      <c r="C339" t="s">
        <v>282</v>
      </c>
      <c r="I339" s="6">
        <v>1.56</v>
      </c>
    </row>
    <row r="340" spans="3:9" ht="15.5" x14ac:dyDescent="0.35">
      <c r="C340" t="s">
        <v>47</v>
      </c>
      <c r="I340" s="5">
        <v>8134000000000</v>
      </c>
    </row>
    <row r="341" spans="3:9" ht="15.5" x14ac:dyDescent="0.35">
      <c r="C341" t="s">
        <v>283</v>
      </c>
      <c r="I341" s="5">
        <v>39826000000000</v>
      </c>
    </row>
    <row r="342" spans="3:9" ht="15.5" x14ac:dyDescent="0.35">
      <c r="C342" t="s">
        <v>284</v>
      </c>
      <c r="I342" s="5">
        <v>39870000000</v>
      </c>
    </row>
    <row r="343" spans="3:9" ht="15.5" x14ac:dyDescent="0.35">
      <c r="C343" t="s">
        <v>285</v>
      </c>
      <c r="I343" s="6">
        <v>8.9700000000000002E-2</v>
      </c>
    </row>
    <row r="344" spans="3:9" ht="15.5" x14ac:dyDescent="0.35">
      <c r="C344" t="s">
        <v>286</v>
      </c>
      <c r="D344" s="6">
        <v>0.17629999999999998</v>
      </c>
    </row>
    <row r="345" spans="3:9" ht="15.5" x14ac:dyDescent="0.35">
      <c r="C345" t="s">
        <v>287</v>
      </c>
      <c r="D345" s="6">
        <v>9.7599999999999992E-2</v>
      </c>
    </row>
    <row r="346" spans="3:9" ht="15.5" x14ac:dyDescent="0.35">
      <c r="C346" t="s">
        <v>288</v>
      </c>
      <c r="D346" s="6">
        <v>-9.3900000000000011E-2</v>
      </c>
    </row>
    <row r="347" spans="3:9" ht="15.5" x14ac:dyDescent="0.35">
      <c r="C347" t="s">
        <v>453</v>
      </c>
      <c r="D347" s="6">
        <v>0.33860000000000001</v>
      </c>
    </row>
    <row r="348" spans="3:9" ht="15.5" x14ac:dyDescent="0.35">
      <c r="C348" t="s">
        <v>289</v>
      </c>
      <c r="D348" s="6">
        <v>1.6862000000000001</v>
      </c>
    </row>
    <row r="349" spans="3:9" ht="15.5" x14ac:dyDescent="0.35">
      <c r="C349" t="s">
        <v>360</v>
      </c>
      <c r="D349" s="6">
        <v>0.60909999999999997</v>
      </c>
    </row>
    <row r="350" spans="3:9" ht="15.5" x14ac:dyDescent="0.35">
      <c r="C350" t="s">
        <v>290</v>
      </c>
      <c r="I350" s="6">
        <v>17.079999999999998</v>
      </c>
    </row>
    <row r="351" spans="3:9" ht="15.5" x14ac:dyDescent="0.35">
      <c r="C351" t="s">
        <v>291</v>
      </c>
      <c r="I351" t="s">
        <v>1286</v>
      </c>
    </row>
    <row r="352" spans="3:9" ht="15.5" x14ac:dyDescent="0.35">
      <c r="C352" t="s">
        <v>293</v>
      </c>
      <c r="I352" s="5">
        <v>4</v>
      </c>
    </row>
    <row r="353" spans="3:9" ht="15.5" x14ac:dyDescent="0.35">
      <c r="C353" t="s">
        <v>294</v>
      </c>
      <c r="I353" s="6">
        <v>0.71</v>
      </c>
    </row>
    <row r="354" spans="3:9" ht="15.5" x14ac:dyDescent="0.35">
      <c r="C354" t="s">
        <v>295</v>
      </c>
      <c r="I354" s="6">
        <v>0.82</v>
      </c>
    </row>
    <row r="355" spans="3:9" ht="15.5" x14ac:dyDescent="0.35">
      <c r="C355" t="s">
        <v>296</v>
      </c>
      <c r="I355" s="6">
        <v>0.01</v>
      </c>
    </row>
    <row r="356" spans="3:9" ht="15.5" x14ac:dyDescent="0.35">
      <c r="C356" t="s">
        <v>361</v>
      </c>
      <c r="I356" s="6">
        <v>0.71</v>
      </c>
    </row>
    <row r="357" spans="3:9" ht="15.5" x14ac:dyDescent="0.35">
      <c r="C357" t="s">
        <v>297</v>
      </c>
      <c r="I357" s="6">
        <v>0.46</v>
      </c>
    </row>
    <row r="358" spans="3:9" ht="15.5" x14ac:dyDescent="0.35">
      <c r="C358" t="s">
        <v>298</v>
      </c>
      <c r="I358" s="6">
        <v>0.95</v>
      </c>
    </row>
    <row r="359" spans="3:9" ht="15.5" x14ac:dyDescent="0.35">
      <c r="C359" t="s">
        <v>299</v>
      </c>
      <c r="I359" s="5">
        <v>13747000000000</v>
      </c>
    </row>
    <row r="360" spans="3:9" ht="15.5" x14ac:dyDescent="0.35">
      <c r="C360" t="s">
        <v>300</v>
      </c>
      <c r="I360" s="5">
        <v>1541000000000</v>
      </c>
    </row>
    <row r="361" spans="3:9" ht="15.5" x14ac:dyDescent="0.35">
      <c r="C361" t="s">
        <v>301</v>
      </c>
      <c r="I361" s="5">
        <v>-804000000000</v>
      </c>
    </row>
    <row r="362" spans="3:9" ht="15.5" x14ac:dyDescent="0.35">
      <c r="C362" t="s">
        <v>302</v>
      </c>
      <c r="I362" s="5">
        <v>-9528000000000</v>
      </c>
    </row>
    <row r="363" spans="3:9" ht="15.5" x14ac:dyDescent="0.35">
      <c r="C363" t="s">
        <v>303</v>
      </c>
      <c r="D363" s="5">
        <v>1933000000000</v>
      </c>
    </row>
    <row r="364" spans="3:9" ht="15.5" x14ac:dyDescent="0.35">
      <c r="C364" t="s">
        <v>304</v>
      </c>
      <c r="D364" s="5">
        <v>48946000000000</v>
      </c>
    </row>
    <row r="365" spans="3:9" ht="15.5" x14ac:dyDescent="0.35">
      <c r="C365" t="s">
        <v>305</v>
      </c>
      <c r="D365" s="5">
        <v>48816000000000</v>
      </c>
    </row>
    <row r="366" spans="3:9" ht="15.5" x14ac:dyDescent="0.35">
      <c r="C366" t="s">
        <v>245</v>
      </c>
      <c r="D366" s="5">
        <v>6986000000000</v>
      </c>
    </row>
    <row r="367" spans="3:9" ht="15.5" x14ac:dyDescent="0.35">
      <c r="C367" t="s">
        <v>306</v>
      </c>
      <c r="I367" s="5">
        <v>-2367000000000</v>
      </c>
    </row>
    <row r="368" spans="3:9" ht="15.5" x14ac:dyDescent="0.35">
      <c r="C368" t="s">
        <v>243</v>
      </c>
      <c r="D368" s="5">
        <v>30353000000000</v>
      </c>
    </row>
    <row r="369" spans="3:9" ht="15.5" x14ac:dyDescent="0.35">
      <c r="C369" t="s">
        <v>242</v>
      </c>
      <c r="D369" s="5">
        <v>775000000000</v>
      </c>
    </row>
    <row r="370" spans="3:9" ht="15.5" x14ac:dyDescent="0.35">
      <c r="C370" t="s">
        <v>24</v>
      </c>
      <c r="D370" s="5">
        <v>31128000000000</v>
      </c>
    </row>
    <row r="371" spans="3:9" ht="15.5" x14ac:dyDescent="0.35">
      <c r="C371" t="s">
        <v>21</v>
      </c>
      <c r="D371" s="5">
        <v>29195000000000</v>
      </c>
    </row>
    <row r="372" spans="3:9" ht="15.5" x14ac:dyDescent="0.35">
      <c r="C372" t="s">
        <v>244</v>
      </c>
      <c r="I372" s="5">
        <v>130000000000</v>
      </c>
    </row>
    <row r="373" spans="3:9" ht="15.5" x14ac:dyDescent="0.35">
      <c r="C373" t="s">
        <v>307</v>
      </c>
      <c r="I373" s="5">
        <v>173000000000</v>
      </c>
    </row>
    <row r="374" spans="3:9" ht="15.5" x14ac:dyDescent="0.35">
      <c r="C374" t="s">
        <v>308</v>
      </c>
      <c r="I374" s="5">
        <v>2638000000000</v>
      </c>
    </row>
    <row r="375" spans="3:9" ht="15.5" x14ac:dyDescent="0.35">
      <c r="C375" t="s">
        <v>309</v>
      </c>
      <c r="I375" s="5">
        <v>-2494000000000</v>
      </c>
    </row>
    <row r="376" spans="3:9" ht="15.5" x14ac:dyDescent="0.35">
      <c r="C376" t="s">
        <v>310</v>
      </c>
      <c r="I376" s="5">
        <v>-81000000000</v>
      </c>
    </row>
    <row r="377" spans="3:9" ht="15.5" x14ac:dyDescent="0.35">
      <c r="C377" t="s">
        <v>311</v>
      </c>
      <c r="I377" s="5">
        <v>92000000000</v>
      </c>
    </row>
  </sheetData>
  <pageMargins left="0.7" right="0.7" top="0.75" bottom="0.75" header="0.3" footer="0.3"/>
  <ignoredErrors>
    <ignoredError sqref="A1:Z378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Y32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5" width="18.83203125" customWidth="1"/>
  </cols>
  <sheetData>
    <row r="1" spans="1:25" ht="15.5" x14ac:dyDescent="0.35">
      <c r="C1" t="s">
        <v>1287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</row>
    <row r="2" spans="1:25" ht="15.5" x14ac:dyDescent="0.35">
      <c r="C2" t="s">
        <v>1288</v>
      </c>
      <c r="D2" s="2" vm="300">
        <f ca="1">IFERROR(_xlfn.STOCKHISTORY("XIDX:" &amp; $C$1, D3, , 0, 0, 1), "Libur")</f>
        <v>507.19779999999997</v>
      </c>
      <c r="E2" s="2" vm="301">
        <f ca="1">IFERROR(_xlfn.STOCKHISTORY("XIDX:" &amp; $C$1, E3, , 0, 0, 1), "Libur")</f>
        <v>525</v>
      </c>
      <c r="H2" s="2" vm="301">
        <f ca="1">IFERROR(INDEX(D2:G2,COUNT(D2:G2)),"")</f>
        <v>525</v>
      </c>
      <c r="I2" s="2" vm="302">
        <f t="shared" ref="I2:Y2" ca="1" si="0">IFERROR(_xlfn.STOCKHISTORY("XIDX:" &amp; $C$1, I1, , 0, 0, 1), "Libur")</f>
        <v>526.89480000000003</v>
      </c>
      <c r="J2" s="2" vm="303">
        <f t="shared" ca="1" si="0"/>
        <v>424.11270000000002</v>
      </c>
      <c r="K2" s="2" vm="304">
        <f t="shared" ca="1" si="0"/>
        <v>385.55700000000002</v>
      </c>
      <c r="L2" s="2" vm="305">
        <f t="shared" ca="1" si="0"/>
        <v>314.22890000000001</v>
      </c>
      <c r="M2" s="2" vm="306">
        <f t="shared" ca="1" si="0"/>
        <v>185.06729999999999</v>
      </c>
      <c r="N2" s="2" vm="307">
        <f t="shared" ca="1" si="0"/>
        <v>103.1365</v>
      </c>
      <c r="O2" s="2" vm="308">
        <f t="shared" ca="1" si="0"/>
        <v>115.6671</v>
      </c>
      <c r="P2" s="2" vm="309">
        <f t="shared" ca="1" si="0"/>
        <v>212.05629999999999</v>
      </c>
      <c r="Q2" s="2" vm="310">
        <f t="shared" ca="1" si="0"/>
        <v>283.38440000000003</v>
      </c>
      <c r="R2" s="2" vm="309">
        <f t="shared" ca="1" si="0"/>
        <v>212.05629999999999</v>
      </c>
      <c r="S2" s="2" vm="311">
        <f t="shared" ca="1" si="0"/>
        <v>160.97</v>
      </c>
      <c r="T2" s="2" vm="312">
        <f t="shared" ca="1" si="0"/>
        <v>795.21119999999996</v>
      </c>
      <c r="U2" s="2" vm="313">
        <f t="shared" ca="1" si="0"/>
        <v>651.10580000000004</v>
      </c>
      <c r="V2" s="2" vm="314">
        <f t="shared" ca="1" si="0"/>
        <v>451.09269999999998</v>
      </c>
      <c r="W2" s="2" vm="315">
        <f t="shared" ca="1" si="0"/>
        <v>310.12619999999998</v>
      </c>
      <c r="X2" s="2" vm="316">
        <f t="shared" ca="1" si="0"/>
        <v>300.7285</v>
      </c>
      <c r="Y2" s="2" t="str">
        <f t="shared" ca="1" si="0"/>
        <v>Libur</v>
      </c>
    </row>
    <row r="3" spans="1:2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5" ht="15.5" x14ac:dyDescent="0.35">
      <c r="B4" t="s">
        <v>5</v>
      </c>
      <c r="C4" t="s">
        <v>6</v>
      </c>
      <c r="D4" s="2">
        <f>IFERROR(INDEX(D51:D500,MATCH($C$4,$C$51:$C$500,0)),"")</f>
        <v>25148390</v>
      </c>
      <c r="E4" s="2">
        <f>IFERROR(INDEX(E51:E500,MATCH($C$4,$C$51:$C$500,0)),"")</f>
        <v>24735711</v>
      </c>
      <c r="H4" s="2">
        <f>IFERROR(SUM(D4:G4)*(4/MAX(1,COUNT(D4:G4))),"")</f>
        <v>99768202</v>
      </c>
      <c r="I4" s="2">
        <f t="shared" ref="I4:Y4" si="1">IFERROR(INDEX(I51:I500,MATCH($C$4,$C$51:$C$500,0)),"")</f>
        <v>81318293</v>
      </c>
      <c r="J4" s="2">
        <f t="shared" si="1"/>
        <v>82361500</v>
      </c>
      <c r="K4" s="2">
        <f t="shared" si="1"/>
        <v>72561169</v>
      </c>
      <c r="L4" s="2">
        <f t="shared" si="1"/>
        <v>61000664</v>
      </c>
      <c r="M4" s="2">
        <f t="shared" si="1"/>
        <v>42253131</v>
      </c>
      <c r="N4" s="2">
        <f t="shared" si="1"/>
        <v>43370865</v>
      </c>
      <c r="O4" s="2">
        <f t="shared" si="1"/>
        <v>56088458</v>
      </c>
      <c r="P4" s="2">
        <f t="shared" si="1"/>
        <v>62750826</v>
      </c>
      <c r="Q4" s="2">
        <f t="shared" si="1"/>
        <v>61955985</v>
      </c>
      <c r="R4" s="2">
        <f t="shared" si="1"/>
        <v>89136334</v>
      </c>
      <c r="S4" s="2">
        <f t="shared" si="1"/>
        <v>99916920</v>
      </c>
      <c r="T4" s="2">
        <f t="shared" si="1"/>
        <v>176911770</v>
      </c>
      <c r="U4" s="2">
        <f t="shared" si="1"/>
        <v>186721884</v>
      </c>
      <c r="V4" s="2">
        <f t="shared" si="1"/>
        <v>124120506</v>
      </c>
      <c r="W4" s="2">
        <f t="shared" si="1"/>
        <v>1023980032000</v>
      </c>
      <c r="X4" s="2">
        <f t="shared" si="1"/>
        <v>668532035000</v>
      </c>
      <c r="Y4" s="2">
        <f t="shared" si="1"/>
        <v>394229193000</v>
      </c>
    </row>
    <row r="5" spans="1:25" ht="15.5" x14ac:dyDescent="0.35">
      <c r="B5" t="s">
        <v>7</v>
      </c>
      <c r="C5" t="s">
        <v>8</v>
      </c>
      <c r="D5" s="2">
        <f>IFERROR(INDEX(D51:D500,MATCH($C$5,$C$51:$C$500,0)),"")</f>
        <v>3570797</v>
      </c>
      <c r="E5" s="2">
        <f>IFERROR(INDEX(E51:E500,MATCH($C$5,$C$51:$C$500,0)),"")</f>
        <v>5027587</v>
      </c>
      <c r="H5" s="2">
        <f>IFERROR(SUM(D5:G5)*(4/MAX(1,COUNT(D5:G5))),"")</f>
        <v>17196768</v>
      </c>
      <c r="I5" s="2">
        <f t="shared" ref="I5:Y5" si="2">IFERROR(INDEX(I51:I500,MATCH($C$5,$C$51:$C$500,0)),"")</f>
        <v>19948629</v>
      </c>
      <c r="J5" s="2">
        <f t="shared" si="2"/>
        <v>22699933</v>
      </c>
      <c r="K5" s="2">
        <f t="shared" si="2"/>
        <v>6667137</v>
      </c>
      <c r="L5" s="2">
        <f t="shared" si="2"/>
        <v>1191538</v>
      </c>
      <c r="M5" s="2">
        <f t="shared" si="2"/>
        <v>681500</v>
      </c>
      <c r="N5" s="2">
        <f t="shared" si="2"/>
        <v>-11657626</v>
      </c>
      <c r="O5" s="2">
        <f t="shared" si="2"/>
        <v>-13175662</v>
      </c>
      <c r="P5" s="2">
        <f t="shared" si="2"/>
        <v>-25032262</v>
      </c>
      <c r="Q5" s="2">
        <f t="shared" si="2"/>
        <v>-27200396</v>
      </c>
      <c r="R5" s="2">
        <f t="shared" si="2"/>
        <v>-15478997</v>
      </c>
      <c r="S5" s="2">
        <f t="shared" si="2"/>
        <v>-5280993</v>
      </c>
      <c r="T5" s="2">
        <f t="shared" si="2"/>
        <v>21707434</v>
      </c>
      <c r="U5" s="2">
        <f t="shared" si="2"/>
        <v>27058264</v>
      </c>
      <c r="V5" s="2">
        <f t="shared" si="2"/>
        <v>20211218</v>
      </c>
      <c r="W5" s="2">
        <f t="shared" si="2"/>
        <v>133348456000</v>
      </c>
      <c r="X5" s="2">
        <f t="shared" si="2"/>
        <v>0</v>
      </c>
      <c r="Y5" s="2">
        <f t="shared" si="2"/>
        <v>0</v>
      </c>
    </row>
    <row r="6" spans="1:25" ht="15.5" x14ac:dyDescent="0.35">
      <c r="B6" t="s">
        <v>9</v>
      </c>
      <c r="C6" t="s">
        <v>10</v>
      </c>
      <c r="D6" s="2">
        <f>IFERROR(INDEX(D51:D500,MATCH($C$6,$C$51:$C$500,0)),"")</f>
        <v>233682813</v>
      </c>
      <c r="E6" s="2">
        <f>IFERROR(INDEX(E51:E500,MATCH($C$6,$C$51:$C$500,0)),"")</f>
        <v>234024509</v>
      </c>
      <c r="H6" s="2">
        <f>IFERROR(INDEX(D6:G6,COUNT(D6:G6)),"")</f>
        <v>234024509</v>
      </c>
      <c r="I6" s="2">
        <f t="shared" ref="I6:Y6" si="3">IFERROR(INDEX(I51:I500,MATCH($C$6,$C$51:$C$500,0)),"")</f>
        <v>224861746</v>
      </c>
      <c r="J6" s="2">
        <f t="shared" si="3"/>
        <v>192218460</v>
      </c>
      <c r="K6" s="2">
        <f t="shared" si="3"/>
        <v>161919502</v>
      </c>
      <c r="L6" s="2">
        <f t="shared" si="3"/>
        <v>155608427</v>
      </c>
      <c r="M6" s="2">
        <f t="shared" si="3"/>
        <v>153965621</v>
      </c>
      <c r="N6" s="2">
        <f t="shared" si="3"/>
        <v>140414358</v>
      </c>
      <c r="O6" s="2">
        <f t="shared" si="3"/>
        <v>155238680</v>
      </c>
      <c r="P6" s="2">
        <f t="shared" si="3"/>
        <v>171164945</v>
      </c>
      <c r="Q6" s="2">
        <f t="shared" si="3"/>
        <v>201344218</v>
      </c>
      <c r="R6" s="2">
        <f t="shared" si="3"/>
        <v>231549443</v>
      </c>
      <c r="S6" s="2">
        <f t="shared" si="3"/>
        <v>253810317</v>
      </c>
      <c r="T6" s="2">
        <f t="shared" si="3"/>
        <v>263397180</v>
      </c>
      <c r="U6" s="2">
        <f t="shared" si="3"/>
        <v>218596846</v>
      </c>
      <c r="V6" s="2">
        <f t="shared" si="3"/>
        <v>177443099</v>
      </c>
      <c r="W6" s="2">
        <f t="shared" si="3"/>
        <v>1278233470000</v>
      </c>
      <c r="X6" s="2">
        <f t="shared" si="3"/>
        <v>1095114359000</v>
      </c>
      <c r="Y6" s="2">
        <f t="shared" si="3"/>
        <v>498821130000</v>
      </c>
    </row>
    <row r="7" spans="1:25" ht="15.5" x14ac:dyDescent="0.35">
      <c r="B7" t="s">
        <v>11</v>
      </c>
      <c r="C7" t="s">
        <v>12</v>
      </c>
      <c r="D7" s="3">
        <f>IFERROR(INDEX(D51:D500,MATCH($C$7,$C$51:$C$500,0))/1000000000,"")</f>
        <v>4.5199999999999996</v>
      </c>
      <c r="E7" s="3">
        <f>IFERROR(INDEX(E51:E500,MATCH($C$7,$C$51:$C$500,0))/1000000000,"")</f>
        <v>4.46</v>
      </c>
      <c r="H7" s="3">
        <f>IFERROR(INDEX(D7:G7,COUNT(D7:G7)),"")</f>
        <v>4.46</v>
      </c>
      <c r="I7" s="3">
        <f t="shared" ref="I7:Y7" si="4">IFERROR(INDEX(I51:I500,MATCH($C$7,$C$51:$C$500,0))/1000000000,"")</f>
        <v>4.46</v>
      </c>
      <c r="J7" s="3">
        <f t="shared" si="4"/>
        <v>4.37</v>
      </c>
      <c r="K7" s="3">
        <f t="shared" si="4"/>
        <v>4.3600000000000003</v>
      </c>
      <c r="L7" s="3">
        <f t="shared" si="4"/>
        <v>4.3600000000000003</v>
      </c>
      <c r="M7" s="3">
        <f t="shared" si="4"/>
        <v>4.3499999999999996</v>
      </c>
      <c r="N7" s="3">
        <f t="shared" si="4"/>
        <v>4.24</v>
      </c>
      <c r="O7" s="3">
        <f t="shared" si="4"/>
        <v>4.24</v>
      </c>
      <c r="P7" s="3">
        <f t="shared" si="4"/>
        <v>4.24</v>
      </c>
      <c r="Q7" s="3">
        <f t="shared" si="4"/>
        <v>4.04</v>
      </c>
      <c r="R7" s="3">
        <f t="shared" si="4"/>
        <v>4.04</v>
      </c>
      <c r="S7" s="3">
        <f t="shared" si="4"/>
        <v>4.04</v>
      </c>
      <c r="T7" s="3">
        <f t="shared" si="4"/>
        <v>4.03</v>
      </c>
      <c r="U7" s="3">
        <f t="shared" si="4"/>
        <v>3.67</v>
      </c>
      <c r="V7" s="3">
        <f t="shared" si="4"/>
        <v>3.07</v>
      </c>
      <c r="W7" s="3">
        <f t="shared" si="4"/>
        <v>3.55</v>
      </c>
      <c r="X7" s="3">
        <f t="shared" si="4"/>
        <v>3.55</v>
      </c>
      <c r="Y7" s="3">
        <f t="shared" si="4"/>
        <v>0</v>
      </c>
    </row>
    <row r="8" spans="1:2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-19000000000</v>
      </c>
      <c r="E8" s="2">
        <f>IFERROR(INDEX(E51:E500,MATCH("Free cash flow (Quarter)",$C$51:$C$500,0)),"")</f>
        <v>68000000000</v>
      </c>
      <c r="H8" s="2">
        <f>IFERROR(INDEX(D8:G8,COUNT(D8:G8)),"")</f>
        <v>68000000000</v>
      </c>
      <c r="I8" s="2">
        <f t="shared" ref="I8:Y8" si="5">IFERROR(INDEX(I51:I500,MATCH($C$8,$C$51:$C$500,0)),"")</f>
        <v>-11000000000</v>
      </c>
      <c r="J8" s="2">
        <f t="shared" si="5"/>
        <v>-219000000000</v>
      </c>
      <c r="K8" s="2">
        <f t="shared" si="5"/>
        <v>140000000000</v>
      </c>
      <c r="L8" s="2">
        <f t="shared" si="5"/>
        <v>-42000000000</v>
      </c>
      <c r="M8" s="2">
        <f t="shared" si="5"/>
        <v>45000000000</v>
      </c>
      <c r="N8" s="2">
        <f t="shared" si="5"/>
        <v>71000000000</v>
      </c>
      <c r="O8" s="2">
        <f t="shared" si="5"/>
        <v>10000000000</v>
      </c>
      <c r="P8" s="2">
        <f t="shared" si="5"/>
        <v>192000000000</v>
      </c>
      <c r="Q8" s="2">
        <f t="shared" si="5"/>
        <v>185000000000</v>
      </c>
      <c r="R8" s="2">
        <f t="shared" si="5"/>
        <v>370000000000</v>
      </c>
      <c r="S8" s="2">
        <f t="shared" si="5"/>
        <v>325000000000</v>
      </c>
      <c r="T8" s="2">
        <f t="shared" si="5"/>
        <v>58000000000</v>
      </c>
      <c r="U8" s="2">
        <f t="shared" si="5"/>
        <v>-332000000000</v>
      </c>
      <c r="V8" s="2">
        <f t="shared" si="5"/>
        <v>-171000000000</v>
      </c>
      <c r="W8" s="2">
        <f t="shared" si="5"/>
        <v>-397000000000</v>
      </c>
      <c r="X8" s="2">
        <f t="shared" si="5"/>
        <v>-383000000000</v>
      </c>
      <c r="Y8" s="2">
        <f t="shared" si="5"/>
        <v>-67000000000</v>
      </c>
    </row>
    <row r="9" spans="1:25" ht="15.5" x14ac:dyDescent="0.35">
      <c r="A9" t="s">
        <v>16</v>
      </c>
      <c r="C9" t="s">
        <v>17</v>
      </c>
      <c r="D9" s="3">
        <f>IFERROR(INDEX(D51:D500,MATCH("Free cash flow per share (Quarter)",$C$51:$C$500,0)),"")</f>
        <v>-4.17</v>
      </c>
      <c r="E9" s="3">
        <f>IFERROR(INDEX(E51:E500,MATCH("Free cash flow per share (Quarter)",$C$51:$C$500,0)),"")</f>
        <v>15.22</v>
      </c>
      <c r="H9" s="3">
        <f>IFERROR(INDEX(D9:G9,COUNT(D9:G9)),"")</f>
        <v>15.22</v>
      </c>
      <c r="I9" s="3">
        <f t="shared" ref="I9:Y9" si="6">IFERROR(INDEX(I51:I500,MATCH($C$9,$C$51:$C$500,0)),"")</f>
        <v>-2.38</v>
      </c>
      <c r="J9" s="3">
        <f t="shared" si="6"/>
        <v>-50.22</v>
      </c>
      <c r="K9" s="3">
        <f t="shared" si="6"/>
        <v>32.119999999999997</v>
      </c>
      <c r="L9" s="3">
        <f t="shared" si="6"/>
        <v>-9.6</v>
      </c>
      <c r="M9" s="3">
        <f t="shared" si="6"/>
        <v>10.43</v>
      </c>
      <c r="N9" s="3">
        <f t="shared" si="6"/>
        <v>16.82</v>
      </c>
      <c r="O9" s="3">
        <f t="shared" si="6"/>
        <v>2.41</v>
      </c>
      <c r="P9" s="3">
        <f t="shared" si="6"/>
        <v>45.29</v>
      </c>
      <c r="Q9" s="3">
        <f t="shared" si="6"/>
        <v>45.7</v>
      </c>
      <c r="R9" s="3">
        <f t="shared" si="6"/>
        <v>91.55</v>
      </c>
      <c r="S9" s="3">
        <f t="shared" si="6"/>
        <v>80.37</v>
      </c>
      <c r="T9" s="3">
        <f t="shared" si="6"/>
        <v>14.45</v>
      </c>
      <c r="U9" s="3">
        <f t="shared" si="6"/>
        <v>-90.42</v>
      </c>
      <c r="V9" s="3">
        <f t="shared" si="6"/>
        <v>-55.84</v>
      </c>
      <c r="W9" s="3">
        <f t="shared" si="6"/>
        <v>-111.88</v>
      </c>
      <c r="X9" s="3">
        <f t="shared" si="6"/>
        <v>-107.85</v>
      </c>
      <c r="Y9" s="3">
        <f t="shared" si="6"/>
        <v>-541401.46</v>
      </c>
    </row>
    <row r="10" spans="1:25" ht="15.5" x14ac:dyDescent="0.35">
      <c r="C10" t="s">
        <v>18</v>
      </c>
      <c r="D10" s="3">
        <f ca="1">IFERROR(IF(D9=0,"",D2/D9),"")</f>
        <v>-121.63016786570743</v>
      </c>
      <c r="E10" s="3">
        <f ca="1">IFERROR(IF(E9=0,"",E2/E9),"")</f>
        <v>34.494086727989483</v>
      </c>
      <c r="I10" s="3">
        <f t="shared" ref="I10:Y10" ca="1" si="7">IFERROR(IF(I9=0,"",I2/I9),"")</f>
        <v>-221.38436974789917</v>
      </c>
      <c r="J10" s="3">
        <f t="shared" ca="1" si="7"/>
        <v>-8.4450955794504186</v>
      </c>
      <c r="K10" s="3">
        <f t="shared" ca="1" si="7"/>
        <v>12.003642590286427</v>
      </c>
      <c r="L10" s="3">
        <f t="shared" ca="1" si="7"/>
        <v>-32.732177083333333</v>
      </c>
      <c r="M10" s="3">
        <f t="shared" ca="1" si="7"/>
        <v>17.743748801534036</v>
      </c>
      <c r="N10" s="3">
        <f t="shared" ca="1" si="7"/>
        <v>6.1317776456599287</v>
      </c>
      <c r="O10" s="3">
        <f t="shared" ca="1" si="7"/>
        <v>47.994647302904561</v>
      </c>
      <c r="P10" s="3">
        <f t="shared" ca="1" si="7"/>
        <v>4.6821881209980125</v>
      </c>
      <c r="Q10" s="3">
        <f t="shared" ca="1" si="7"/>
        <v>6.2009715536105032</v>
      </c>
      <c r="R10" s="3">
        <f t="shared" ca="1" si="7"/>
        <v>2.3162894593118515</v>
      </c>
      <c r="S10" s="3">
        <f t="shared" ca="1" si="7"/>
        <v>2.0028617643399276</v>
      </c>
      <c r="T10" s="3">
        <f t="shared" ca="1" si="7"/>
        <v>55.031916955017302</v>
      </c>
      <c r="U10" s="3">
        <f t="shared" ca="1" si="7"/>
        <v>-7.2009046671090466</v>
      </c>
      <c r="V10" s="3">
        <f t="shared" ca="1" si="7"/>
        <v>-8.078307664756446</v>
      </c>
      <c r="W10" s="3">
        <f t="shared" ca="1" si="7"/>
        <v>-2.7719538791562388</v>
      </c>
      <c r="X10" s="3">
        <f t="shared" ca="1" si="7"/>
        <v>-2.78839592025962</v>
      </c>
      <c r="Y10" s="3" t="str">
        <f t="shared" ca="1" si="7"/>
        <v/>
      </c>
    </row>
    <row r="11" spans="1:25" ht="15.5" x14ac:dyDescent="0.35">
      <c r="B11" t="s">
        <v>19</v>
      </c>
      <c r="C11" t="s">
        <v>20</v>
      </c>
      <c r="D11" s="2">
        <f>IFERROR(INDEX(D51:D500,MATCH($C$11,$C$51:$C$500,0)),"")</f>
        <v>39467302</v>
      </c>
      <c r="E11" s="2">
        <f>IFERROR(INDEX(E51:E500,MATCH($C$11,$C$51:$C$500,0)),"")</f>
        <v>41624068</v>
      </c>
      <c r="H11" s="2">
        <f>IFERROR(INDEX(D11:G11,COUNT(D11:G11)),"")</f>
        <v>41624068</v>
      </c>
      <c r="I11" s="2">
        <f t="shared" ref="I11:Y11" si="8">IFERROR(INDEX(I51:I500,MATCH($C$11,$C$51:$C$500,0)),"")</f>
        <v>43676761</v>
      </c>
      <c r="J11" s="2">
        <f t="shared" si="8"/>
        <v>30861685</v>
      </c>
      <c r="K11" s="2">
        <f t="shared" si="8"/>
        <v>8950804</v>
      </c>
      <c r="L11" s="2">
        <f t="shared" si="8"/>
        <v>2473755</v>
      </c>
      <c r="M11" s="2">
        <f t="shared" si="8"/>
        <v>9670483</v>
      </c>
      <c r="N11" s="2">
        <f t="shared" si="8"/>
        <v>2242091</v>
      </c>
      <c r="O11" s="2">
        <f t="shared" si="8"/>
        <v>3909687</v>
      </c>
      <c r="P11" s="2">
        <f t="shared" si="8"/>
        <v>4433263</v>
      </c>
      <c r="Q11" s="2">
        <f t="shared" si="8"/>
        <v>6106510</v>
      </c>
      <c r="R11" s="2">
        <f t="shared" si="8"/>
        <v>15413079</v>
      </c>
      <c r="S11" s="2">
        <f t="shared" si="8"/>
        <v>16205162</v>
      </c>
      <c r="T11" s="2">
        <f t="shared" si="8"/>
        <v>29800069</v>
      </c>
      <c r="U11" s="2">
        <f t="shared" si="8"/>
        <v>25441652</v>
      </c>
      <c r="V11" s="2">
        <f t="shared" si="8"/>
        <v>17353459</v>
      </c>
      <c r="W11" s="2">
        <f t="shared" si="8"/>
        <v>87170764000</v>
      </c>
      <c r="X11" s="2">
        <f t="shared" si="8"/>
        <v>267151948000</v>
      </c>
      <c r="Y11" s="2">
        <f t="shared" si="8"/>
        <v>40491760000</v>
      </c>
    </row>
    <row r="12" spans="1:2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1570000000000</v>
      </c>
      <c r="E12" s="2">
        <f>IFERROR(INDEX(E51:E500,MATCH("Net Debt (Quarter)",$C$51:$C$500,0)),"")</f>
        <v>-13000000000</v>
      </c>
      <c r="H12" s="2">
        <f>IFERROR(INDEX(D12:G12,COUNT(D12:G12)),"")</f>
        <v>-13000000000</v>
      </c>
      <c r="I12" s="2">
        <f t="shared" ref="I12:Y12" si="9">IFERROR(INDEX(I51:I500,MATCH($C$12,$C$51:$C$500,0)),"")</f>
        <v>12000000000</v>
      </c>
      <c r="J12" s="2">
        <f t="shared" si="9"/>
        <v>-74000000000</v>
      </c>
      <c r="K12" s="2">
        <f t="shared" si="9"/>
        <v>120000000000</v>
      </c>
      <c r="L12" s="2">
        <f t="shared" si="9"/>
        <v>289000000000</v>
      </c>
      <c r="M12" s="2">
        <f t="shared" si="9"/>
        <v>290000000000</v>
      </c>
      <c r="N12" s="2">
        <f t="shared" si="9"/>
        <v>865000000000</v>
      </c>
      <c r="O12" s="2">
        <f t="shared" si="9"/>
        <v>972000000000</v>
      </c>
      <c r="P12" s="2">
        <f t="shared" si="9"/>
        <v>1102000000000</v>
      </c>
      <c r="Q12" s="2">
        <f t="shared" si="9"/>
        <v>1418000000000</v>
      </c>
      <c r="R12" s="2">
        <f t="shared" si="9"/>
        <v>1694000000000</v>
      </c>
      <c r="S12" s="2">
        <f t="shared" si="9"/>
        <v>2086000000000</v>
      </c>
      <c r="T12" s="2">
        <f t="shared" si="9"/>
        <v>2187000000000</v>
      </c>
      <c r="U12" s="2">
        <f t="shared" si="9"/>
        <v>1744000000000</v>
      </c>
      <c r="V12" s="2">
        <f t="shared" si="9"/>
        <v>1154000000000</v>
      </c>
      <c r="W12" s="2">
        <f t="shared" si="9"/>
        <v>784000000000</v>
      </c>
      <c r="X12" s="2">
        <f t="shared" si="9"/>
        <v>379000000000</v>
      </c>
      <c r="Y12" s="2">
        <f t="shared" si="9"/>
        <v>270000000000</v>
      </c>
    </row>
    <row r="13" spans="1:2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2277000000000</v>
      </c>
      <c r="E13" s="2">
        <f>IFERROR(INDEX(E51:E500,MATCH("Total Debt (Quarter)",$C$51:$C$500,0)),"")</f>
        <v>695000000000</v>
      </c>
      <c r="H13" s="2">
        <f>IFERROR(INDEX(D13:G13,COUNT(D13:G13)),"")</f>
        <v>695000000000</v>
      </c>
      <c r="I13" s="2">
        <f t="shared" ref="I13:Y13" si="10">IFERROR(INDEX(I51:I500,MATCH($C$13,$C$51:$C$500,0)),"")</f>
        <v>743000000000</v>
      </c>
      <c r="J13" s="2">
        <f t="shared" si="10"/>
        <v>425000000000</v>
      </c>
      <c r="K13" s="2">
        <f t="shared" si="10"/>
        <v>258000000000</v>
      </c>
      <c r="L13" s="2">
        <f t="shared" si="10"/>
        <v>327000000000</v>
      </c>
      <c r="M13" s="2">
        <f t="shared" si="10"/>
        <v>428000000000</v>
      </c>
      <c r="N13" s="2">
        <f t="shared" si="10"/>
        <v>897000000000</v>
      </c>
      <c r="O13" s="2">
        <f t="shared" si="10"/>
        <v>1026000000000</v>
      </c>
      <c r="P13" s="2">
        <f t="shared" si="10"/>
        <v>1166000000000</v>
      </c>
      <c r="Q13" s="2">
        <f t="shared" si="10"/>
        <v>1500000000000</v>
      </c>
      <c r="R13" s="2">
        <f t="shared" si="10"/>
        <v>1901000000000</v>
      </c>
      <c r="S13" s="2">
        <f t="shared" si="10"/>
        <v>2309000000000</v>
      </c>
      <c r="T13" s="2">
        <f t="shared" si="10"/>
        <v>2557000000000</v>
      </c>
      <c r="U13" s="2">
        <f t="shared" si="10"/>
        <v>2055000000000</v>
      </c>
      <c r="V13" s="2">
        <f t="shared" si="10"/>
        <v>1321000000000</v>
      </c>
      <c r="W13" s="2">
        <f t="shared" si="10"/>
        <v>871000000000</v>
      </c>
      <c r="X13" s="2">
        <f t="shared" si="10"/>
        <v>646000000000</v>
      </c>
      <c r="Y13" s="2">
        <f t="shared" si="10"/>
        <v>310000000000</v>
      </c>
    </row>
    <row r="14" spans="1:25" ht="15.5" x14ac:dyDescent="0.35">
      <c r="C14" t="s">
        <v>27</v>
      </c>
      <c r="D14" s="2">
        <f>IFERROR(INDEX(D51:D500,MATCH($C$14,$C$51:$C$500,0)),"")</f>
        <v>-481415</v>
      </c>
      <c r="E14" s="2">
        <f>IFERROR(INDEX(E51:E500,MATCH($C$14,$C$51:$C$500,0)),"")</f>
        <v>-518225</v>
      </c>
      <c r="H14" s="2">
        <f>IFERROR(SUM(D14:G14)*(4/MAX(1,COUNT(D14:G14))),"")</f>
        <v>-1999280</v>
      </c>
      <c r="I14" s="2">
        <f t="shared" ref="I14:Y14" si="11">IFERROR(INDEX(I51:I500,MATCH($C$14,$C$51:$C$500,0)),"")</f>
        <v>-2142109</v>
      </c>
      <c r="J14" s="2">
        <f t="shared" si="11"/>
        <v>-1172825</v>
      </c>
      <c r="K14" s="2">
        <f t="shared" si="11"/>
        <v>-1224087</v>
      </c>
      <c r="L14" s="2">
        <f t="shared" si="11"/>
        <v>-1405982</v>
      </c>
      <c r="M14" s="2">
        <f t="shared" si="11"/>
        <v>-2148869</v>
      </c>
      <c r="N14" s="2">
        <f t="shared" si="11"/>
        <v>-3518526</v>
      </c>
      <c r="O14" s="2">
        <f t="shared" si="11"/>
        <v>-4786971</v>
      </c>
      <c r="P14" s="2">
        <f t="shared" si="11"/>
        <v>-5422559</v>
      </c>
      <c r="Q14" s="2">
        <f t="shared" si="11"/>
        <v>-7594880</v>
      </c>
      <c r="R14" s="2">
        <f t="shared" si="11"/>
        <v>-8193688</v>
      </c>
      <c r="S14" s="2">
        <f t="shared" si="11"/>
        <v>-9402009</v>
      </c>
      <c r="T14" s="2">
        <f t="shared" si="11"/>
        <v>-11807894</v>
      </c>
      <c r="U14" s="2">
        <f t="shared" si="11"/>
        <v>-8407898</v>
      </c>
      <c r="V14" s="2">
        <f t="shared" si="11"/>
        <v>-5654185</v>
      </c>
      <c r="W14" s="2">
        <f t="shared" si="11"/>
        <v>-33114069000</v>
      </c>
      <c r="X14" s="2">
        <f t="shared" si="11"/>
        <v>-31013193000</v>
      </c>
      <c r="Y14" s="2">
        <f t="shared" si="11"/>
        <v>-19158861000</v>
      </c>
    </row>
    <row r="15" spans="1:25" ht="15.5" x14ac:dyDescent="0.35">
      <c r="C15" t="s">
        <v>28</v>
      </c>
      <c r="D15" s="2">
        <f>IFERROR(INDEX(D51:D500,MATCH($C$15,$C$51:$C$500,0)),"")</f>
        <v>-257394</v>
      </c>
      <c r="E15" s="2">
        <f>IFERROR(INDEX(E51:E500,MATCH($C$15,$C$51:$C$500,0)),"")</f>
        <v>-182310</v>
      </c>
      <c r="H15" s="2">
        <f>IFERROR(SUM(D15:G15)*(4/MAX(1,COUNT(D15:G15))),"")</f>
        <v>-879408</v>
      </c>
      <c r="I15" s="2">
        <f t="shared" ref="I15:Y15" si="12">IFERROR(INDEX(I51:I500,MATCH($C$15,$C$51:$C$500,0)),"")</f>
        <v>-886864</v>
      </c>
      <c r="J15" s="2">
        <f t="shared" si="12"/>
        <v>-3394999</v>
      </c>
      <c r="K15" s="2">
        <f t="shared" si="12"/>
        <v>-53051</v>
      </c>
      <c r="L15" s="2">
        <f t="shared" si="12"/>
        <v>-85432</v>
      </c>
      <c r="M15" s="2">
        <f t="shared" si="12"/>
        <v>-676907</v>
      </c>
      <c r="N15" s="2">
        <f t="shared" si="12"/>
        <v>-135198</v>
      </c>
      <c r="O15" s="2">
        <f t="shared" si="12"/>
        <v>-130951</v>
      </c>
      <c r="P15" s="2">
        <f t="shared" si="12"/>
        <v>-63329</v>
      </c>
      <c r="Q15" s="2">
        <f t="shared" si="12"/>
        <v>-122096</v>
      </c>
      <c r="R15" s="2">
        <f t="shared" si="12"/>
        <v>-2189916</v>
      </c>
      <c r="S15" s="2">
        <f t="shared" si="12"/>
        <v>-1198851</v>
      </c>
      <c r="T15" s="2">
        <f t="shared" si="12"/>
        <v>-2998721</v>
      </c>
      <c r="U15" s="2">
        <f t="shared" si="12"/>
        <v>-2887288</v>
      </c>
      <c r="V15" s="2">
        <f t="shared" si="12"/>
        <v>-2070036</v>
      </c>
      <c r="W15" s="2">
        <f t="shared" si="12"/>
        <v>-13657144000</v>
      </c>
      <c r="X15" s="2">
        <f t="shared" si="12"/>
        <v>-13052319000</v>
      </c>
      <c r="Y15" s="2">
        <f t="shared" si="12"/>
        <v>-10305918000</v>
      </c>
    </row>
    <row r="16" spans="1:25" ht="15.5" x14ac:dyDescent="0.35">
      <c r="C16" t="s">
        <v>29</v>
      </c>
      <c r="D16" s="2">
        <f>IFERROR(INDEX(D51:D500,MATCH($C$16,$C$51:$C$500,0)),"")</f>
        <v>7476392</v>
      </c>
      <c r="E16" s="2">
        <f>IFERROR(INDEX(E51:E500,MATCH($C$16,$C$51:$C$500,0)),"")</f>
        <v>9146873</v>
      </c>
      <c r="H16" s="2">
        <f>IFERROR(SUM(D16:G16)*(4/MAX(1,COUNT(D16:G16))),"")</f>
        <v>33246530</v>
      </c>
      <c r="I16" s="2">
        <f t="shared" ref="I16:Y16" si="13">IFERROR(INDEX(I51:I500,MATCH($C$16,$C$51:$C$500,0)),"")</f>
        <v>29465714</v>
      </c>
      <c r="J16" s="2">
        <f t="shared" si="13"/>
        <v>35695183</v>
      </c>
      <c r="K16" s="2">
        <f t="shared" si="13"/>
        <v>6683678</v>
      </c>
      <c r="L16" s="2">
        <f t="shared" si="13"/>
        <v>946527</v>
      </c>
      <c r="M16" s="2">
        <f t="shared" si="13"/>
        <v>807004</v>
      </c>
      <c r="N16" s="2">
        <f t="shared" si="13"/>
        <v>-14798130</v>
      </c>
      <c r="O16" s="2">
        <f t="shared" si="13"/>
        <v>-16711466</v>
      </c>
      <c r="P16" s="2">
        <f t="shared" si="13"/>
        <v>-35993851</v>
      </c>
      <c r="Q16" s="2">
        <f t="shared" si="13"/>
        <v>-39736982</v>
      </c>
      <c r="R16" s="2">
        <f t="shared" si="13"/>
        <v>-20749751</v>
      </c>
      <c r="S16" s="2">
        <f t="shared" si="13"/>
        <v>-8554116</v>
      </c>
      <c r="T16" s="2">
        <f t="shared" si="13"/>
        <v>33436554</v>
      </c>
      <c r="U16" s="2">
        <f t="shared" si="13"/>
        <v>39673558</v>
      </c>
      <c r="V16" s="2">
        <f t="shared" si="13"/>
        <v>26085896</v>
      </c>
      <c r="W16" s="2">
        <f t="shared" si="13"/>
        <v>181157838000</v>
      </c>
      <c r="X16" s="2">
        <f t="shared" si="13"/>
        <v>147000970000</v>
      </c>
      <c r="Y16" s="2">
        <f t="shared" si="13"/>
        <v>111569351000</v>
      </c>
    </row>
    <row r="17" spans="1:25" ht="15.5" x14ac:dyDescent="0.35">
      <c r="A17" t="s">
        <v>30</v>
      </c>
    </row>
    <row r="18" spans="1:2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  <c r="S18" t="s">
        <v>35</v>
      </c>
      <c r="T18" t="s">
        <v>36</v>
      </c>
      <c r="U18" t="s">
        <v>37</v>
      </c>
      <c r="V18" t="s">
        <v>38</v>
      </c>
      <c r="W18" t="s">
        <v>39</v>
      </c>
      <c r="X18" t="s">
        <v>40</v>
      </c>
      <c r="Y18" t="s">
        <v>41</v>
      </c>
    </row>
    <row r="19" spans="1:25" ht="15.5" x14ac:dyDescent="0.35">
      <c r="A19" t="s">
        <v>44</v>
      </c>
      <c r="C19" t="s">
        <v>45</v>
      </c>
    </row>
    <row r="20" spans="1:25" ht="15.5" x14ac:dyDescent="0.35">
      <c r="A20" t="s">
        <v>46</v>
      </c>
      <c r="C20" t="s">
        <v>47</v>
      </c>
      <c r="D20" s="2">
        <f ca="1">IFERROR(D21*D2,"")</f>
        <v>2292534056000</v>
      </c>
      <c r="E20" s="2">
        <f ca="1">IFERROR(E21*E2,"")</f>
        <v>2341500000000</v>
      </c>
      <c r="H20" s="2">
        <f t="shared" ref="H20:Y20" ca="1" si="14">IFERROR(H21*H2,"")</f>
        <v>2341500000000</v>
      </c>
      <c r="I20" s="2">
        <f t="shared" ca="1" si="14"/>
        <v>2349950808000</v>
      </c>
      <c r="J20" s="2">
        <f t="shared" ca="1" si="14"/>
        <v>1853372499000</v>
      </c>
      <c r="K20" s="2">
        <f t="shared" ca="1" si="14"/>
        <v>1681028520000</v>
      </c>
      <c r="L20" s="2">
        <f t="shared" ca="1" si="14"/>
        <v>1370038004000</v>
      </c>
      <c r="M20" s="2">
        <f t="shared" ca="1" si="14"/>
        <v>805042755000</v>
      </c>
      <c r="N20" s="2">
        <f t="shared" ca="1" si="14"/>
        <v>437298760000</v>
      </c>
      <c r="O20" s="2">
        <f t="shared" ca="1" si="14"/>
        <v>490428504000</v>
      </c>
      <c r="P20" s="2">
        <f t="shared" ca="1" si="14"/>
        <v>899118712000</v>
      </c>
      <c r="Q20" s="2">
        <f t="shared" ca="1" si="14"/>
        <v>1144872976000</v>
      </c>
      <c r="R20" s="2">
        <f t="shared" ca="1" si="14"/>
        <v>856707452000</v>
      </c>
      <c r="S20" s="2">
        <f t="shared" ca="1" si="14"/>
        <v>650318800000</v>
      </c>
      <c r="T20" s="2">
        <f t="shared" ca="1" si="14"/>
        <v>3204701136000</v>
      </c>
      <c r="U20" s="2">
        <f t="shared" ca="1" si="14"/>
        <v>2389558286000</v>
      </c>
      <c r="V20" s="2">
        <f t="shared" ca="1" si="14"/>
        <v>1384854589000</v>
      </c>
      <c r="W20" s="2">
        <f t="shared" ca="1" si="14"/>
        <v>1100948010000</v>
      </c>
      <c r="X20" s="2">
        <f t="shared" ca="1" si="14"/>
        <v>1067586175000</v>
      </c>
      <c r="Y20" s="2" t="str">
        <f t="shared" ca="1" si="14"/>
        <v/>
      </c>
    </row>
    <row r="21" spans="1:25" ht="15.5" x14ac:dyDescent="0.35">
      <c r="C21" t="s">
        <v>12</v>
      </c>
      <c r="D21" s="2">
        <f>IFERROR(INDEX(D51:D500,MATCH($C$7,$C$51:$C$500,0)),"")</f>
        <v>4520000000</v>
      </c>
      <c r="E21" s="2">
        <f>IFERROR(INDEX(E51:E500,MATCH($C$7,$C$51:$C$500,0)),"")</f>
        <v>4460000000</v>
      </c>
      <c r="H21" s="2">
        <f>IFERROR(INDEX(D21:G21,COUNT(D21:G21)),"")</f>
        <v>4460000000</v>
      </c>
      <c r="I21" s="2">
        <f t="shared" ref="I21:Y21" si="15">IFERROR(INDEX(I51:I500,MATCH($C$7,$C$51:$C$500,0)),"")</f>
        <v>4460000000</v>
      </c>
      <c r="J21" s="2">
        <f t="shared" si="15"/>
        <v>4370000000</v>
      </c>
      <c r="K21" s="2">
        <f t="shared" si="15"/>
        <v>4360000000</v>
      </c>
      <c r="L21" s="2">
        <f t="shared" si="15"/>
        <v>4360000000</v>
      </c>
      <c r="M21" s="2">
        <f t="shared" si="15"/>
        <v>4350000000</v>
      </c>
      <c r="N21" s="2">
        <f t="shared" si="15"/>
        <v>4240000000</v>
      </c>
      <c r="O21" s="2">
        <f t="shared" si="15"/>
        <v>4240000000</v>
      </c>
      <c r="P21" s="2">
        <f t="shared" si="15"/>
        <v>4240000000</v>
      </c>
      <c r="Q21" s="2">
        <f t="shared" si="15"/>
        <v>4040000000</v>
      </c>
      <c r="R21" s="2">
        <f t="shared" si="15"/>
        <v>4040000000</v>
      </c>
      <c r="S21" s="2">
        <f t="shared" si="15"/>
        <v>4040000000</v>
      </c>
      <c r="T21" s="2">
        <f t="shared" si="15"/>
        <v>4030000000.0000005</v>
      </c>
      <c r="U21" s="2">
        <f t="shared" si="15"/>
        <v>3670000000</v>
      </c>
      <c r="V21" s="2">
        <f t="shared" si="15"/>
        <v>3070000000</v>
      </c>
      <c r="W21" s="2">
        <f t="shared" si="15"/>
        <v>3550000000</v>
      </c>
      <c r="X21" s="2">
        <f t="shared" si="15"/>
        <v>3550000000</v>
      </c>
      <c r="Y21" s="2">
        <f t="shared" si="15"/>
        <v>0</v>
      </c>
    </row>
    <row r="23" spans="1:25" ht="15.5" x14ac:dyDescent="0.35">
      <c r="B23" t="s">
        <v>48</v>
      </c>
      <c r="C23" t="s">
        <v>49</v>
      </c>
      <c r="D23" s="3">
        <f>IFERROR(D5/D6*100,"")</f>
        <v>1.5280528996370821</v>
      </c>
      <c r="E23" s="3">
        <f>IFERROR(E5/E6*100,"")</f>
        <v>2.1483164397964831</v>
      </c>
      <c r="H23" s="3">
        <f t="shared" ref="H23:Y23" si="16">IFERROR(H5/H6*100,"")</f>
        <v>7.3482765003899653</v>
      </c>
      <c r="I23" s="3">
        <f t="shared" si="16"/>
        <v>8.871508540185399</v>
      </c>
      <c r="J23" s="3">
        <f t="shared" si="16"/>
        <v>11.809444836879871</v>
      </c>
      <c r="K23" s="3">
        <f t="shared" si="16"/>
        <v>4.117562688650068</v>
      </c>
      <c r="L23" s="3">
        <f t="shared" si="16"/>
        <v>0.7657284524828466</v>
      </c>
      <c r="M23" s="3">
        <f t="shared" si="16"/>
        <v>0.44263128065453</v>
      </c>
      <c r="N23" s="3">
        <f t="shared" si="16"/>
        <v>-8.3023033869513547</v>
      </c>
      <c r="O23" s="3">
        <f t="shared" si="16"/>
        <v>-8.4873576611189936</v>
      </c>
      <c r="P23" s="3">
        <f t="shared" si="16"/>
        <v>-14.624642913886369</v>
      </c>
      <c r="Q23" s="3">
        <f t="shared" si="16"/>
        <v>-13.509400106041285</v>
      </c>
      <c r="R23" s="3">
        <f t="shared" si="16"/>
        <v>-6.684964040271951</v>
      </c>
      <c r="S23" s="3">
        <f t="shared" si="16"/>
        <v>-2.0806849234580169</v>
      </c>
      <c r="T23" s="3">
        <f t="shared" si="16"/>
        <v>8.2413312093925981</v>
      </c>
      <c r="U23" s="3">
        <f t="shared" si="16"/>
        <v>12.378158466202207</v>
      </c>
      <c r="V23" s="3">
        <f t="shared" si="16"/>
        <v>11.390253052332005</v>
      </c>
      <c r="W23" s="3">
        <f t="shared" si="16"/>
        <v>10.432245683568278</v>
      </c>
      <c r="X23" s="3">
        <f t="shared" si="16"/>
        <v>0</v>
      </c>
      <c r="Y23" s="3">
        <f t="shared" si="16"/>
        <v>0</v>
      </c>
    </row>
    <row r="24" spans="1:25" ht="15.5" x14ac:dyDescent="0.35">
      <c r="C24" t="s">
        <v>50</v>
      </c>
      <c r="D24" s="4">
        <f>IFERROR(_xlfn.RRI(5,I23,D23),"")</f>
        <v>-0.29655818148590807</v>
      </c>
      <c r="E24" s="4">
        <f>IFERROR(_xlfn.RRI(5,J23,E23),"")</f>
        <v>-0.28882946627885764</v>
      </c>
      <c r="H24" s="4">
        <f t="shared" ref="H24:Y24" si="17">IFERROR(_xlfn.RRI(5,M23,H23),"")</f>
        <v>0.75399631847167714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>
        <f t="shared" si="17"/>
        <v>0.31885926875549409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</row>
    <row r="25" spans="1:25" ht="15.5" x14ac:dyDescent="0.35">
      <c r="A25" t="s">
        <v>51</v>
      </c>
      <c r="C25" t="s">
        <v>52</v>
      </c>
      <c r="D25" s="3">
        <f>IFERROR(INDEX(D51:D500,MATCH($A$25,$C$51:$C$500,0)),"")</f>
        <v>13.78</v>
      </c>
      <c r="E25" s="3">
        <f>IFERROR(INDEX(E51:E500,MATCH($A$25,$C$51:$C$500,0)),"")</f>
        <v>18</v>
      </c>
      <c r="H25" s="3">
        <f>IFERROR(INDEX(D25:G25,COUNT(D25:G25)),"")</f>
        <v>18</v>
      </c>
      <c r="I25" s="3">
        <f t="shared" ref="I25:Y25" si="18">IFERROR(INDEX(I51:I500,MATCH($C$25,$C$51:$C$500,0)),"")</f>
        <v>73.989999999999995</v>
      </c>
      <c r="J25" s="3">
        <f t="shared" si="18"/>
        <v>81.650000000000006</v>
      </c>
      <c r="K25" s="3">
        <f t="shared" si="18"/>
        <v>23.35</v>
      </c>
      <c r="L25" s="3">
        <f t="shared" si="18"/>
        <v>3.79</v>
      </c>
      <c r="M25" s="3">
        <f t="shared" si="18"/>
        <v>0.6</v>
      </c>
      <c r="N25" s="3">
        <f t="shared" si="18"/>
        <v>-42.44</v>
      </c>
      <c r="O25" s="3">
        <f t="shared" si="18"/>
        <v>-44.45</v>
      </c>
      <c r="P25" s="3">
        <f t="shared" si="18"/>
        <v>-85.54</v>
      </c>
      <c r="Q25" s="3">
        <f t="shared" si="18"/>
        <v>-89.84</v>
      </c>
      <c r="R25" s="3">
        <f t="shared" si="18"/>
        <v>-52.85</v>
      </c>
      <c r="S25" s="3">
        <f t="shared" si="18"/>
        <v>-18.88</v>
      </c>
      <c r="T25" s="3">
        <f t="shared" si="18"/>
        <v>66.989999999999995</v>
      </c>
      <c r="U25" s="3">
        <f t="shared" si="18"/>
        <v>89.9</v>
      </c>
      <c r="V25" s="3">
        <f t="shared" si="18"/>
        <v>63.63</v>
      </c>
      <c r="W25" s="3">
        <f t="shared" si="18"/>
        <v>37.299999999999997</v>
      </c>
      <c r="X25" s="3">
        <f t="shared" si="18"/>
        <v>37.729999999999997</v>
      </c>
      <c r="Y25" s="3">
        <f t="shared" si="18"/>
        <v>822972.16</v>
      </c>
    </row>
    <row r="26" spans="1:25" ht="15.5" x14ac:dyDescent="0.35">
      <c r="C26" t="s">
        <v>53</v>
      </c>
      <c r="D26" s="4">
        <f>IFERROR(_xlfn.RRI(5,I25,D25),"")</f>
        <v>-0.28547860401871661</v>
      </c>
      <c r="E26" s="4">
        <f>IFERROR(_xlfn.RRI(5,J25,E25),"")</f>
        <v>-0.26096796681137768</v>
      </c>
      <c r="H26" s="4">
        <f t="shared" ref="H26:Y26" si="19">IFERROR(_xlfn.RRI(5,M25,H25),"")</f>
        <v>0.97435048583481998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>
        <f t="shared" si="19"/>
        <v>0.17585745524772989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>
        <f t="shared" si="19"/>
        <v>-0.84790148748576288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</row>
    <row r="27" spans="1:25" ht="15.5" x14ac:dyDescent="0.35">
      <c r="C27" t="s">
        <v>54</v>
      </c>
      <c r="D27" s="3">
        <f>IFERROR(D4/D21,"")</f>
        <v>5.5638030973451328E-3</v>
      </c>
      <c r="E27" s="3">
        <f>IFERROR(E4/E21,"")</f>
        <v>5.5461235426008965E-3</v>
      </c>
      <c r="H27" s="3">
        <f t="shared" ref="H27:Y27" si="20">IFERROR(H4/H21,"")</f>
        <v>2.2369552017937219E-2</v>
      </c>
      <c r="I27" s="3">
        <f t="shared" si="20"/>
        <v>1.8232801121076232E-2</v>
      </c>
      <c r="J27" s="3">
        <f t="shared" si="20"/>
        <v>1.8847025171624714E-2</v>
      </c>
      <c r="K27" s="3">
        <f t="shared" si="20"/>
        <v>1.6642469954128439E-2</v>
      </c>
      <c r="L27" s="3">
        <f t="shared" si="20"/>
        <v>1.3990977981651376E-2</v>
      </c>
      <c r="M27" s="3">
        <f t="shared" si="20"/>
        <v>9.7133634482758618E-3</v>
      </c>
      <c r="N27" s="3">
        <f t="shared" si="20"/>
        <v>1.0228977594339623E-2</v>
      </c>
      <c r="O27" s="3">
        <f t="shared" si="20"/>
        <v>1.3228409905660377E-2</v>
      </c>
      <c r="P27" s="3">
        <f t="shared" si="20"/>
        <v>1.4799723113207547E-2</v>
      </c>
      <c r="Q27" s="3">
        <f t="shared" si="20"/>
        <v>1.5335639851485148E-2</v>
      </c>
      <c r="R27" s="3">
        <f t="shared" si="20"/>
        <v>2.2063449009900989E-2</v>
      </c>
      <c r="S27" s="3">
        <f t="shared" si="20"/>
        <v>2.4731910891089108E-2</v>
      </c>
      <c r="T27" s="3">
        <f t="shared" si="20"/>
        <v>4.3898702233250618E-2</v>
      </c>
      <c r="U27" s="3">
        <f t="shared" si="20"/>
        <v>5.0877897547683924E-2</v>
      </c>
      <c r="V27" s="3">
        <f t="shared" si="20"/>
        <v>4.0430132247557003E-2</v>
      </c>
      <c r="W27" s="3">
        <f t="shared" si="20"/>
        <v>288.44507943661972</v>
      </c>
      <c r="X27" s="3">
        <f t="shared" si="20"/>
        <v>188.31888309859156</v>
      </c>
      <c r="Y27" s="3" t="str">
        <f t="shared" si="20"/>
        <v/>
      </c>
    </row>
    <row r="28" spans="1:25" ht="15.5" x14ac:dyDescent="0.35">
      <c r="C28" t="s">
        <v>55</v>
      </c>
      <c r="D28" s="4">
        <f>IFERROR(_xlfn.RRI(5,I27,D27),"")</f>
        <v>-0.21131483589470912</v>
      </c>
      <c r="E28" s="4">
        <f>IFERROR(_xlfn.RRI(5,J27,E27),"")</f>
        <v>-0.21702238529387574</v>
      </c>
      <c r="H28" s="4">
        <f t="shared" ref="H28:Y28" si="21">IFERROR(_xlfn.RRI(5,M27,H27),"")</f>
        <v>0.18156475945696871</v>
      </c>
      <c r="I28" s="4">
        <f t="shared" si="21"/>
        <v>0.12254622440699747</v>
      </c>
      <c r="J28" s="4">
        <f t="shared" si="21"/>
        <v>7.3364020114999429E-2</v>
      </c>
      <c r="K28" s="4">
        <f t="shared" si="21"/>
        <v>2.3747462365899086E-2</v>
      </c>
      <c r="L28" s="4">
        <f t="shared" si="21"/>
        <v>-1.8185968566922672E-2</v>
      </c>
      <c r="M28" s="4">
        <f t="shared" si="21"/>
        <v>-0.15132922463124165</v>
      </c>
      <c r="N28" s="4">
        <f t="shared" si="21"/>
        <v>-0.16186319759348267</v>
      </c>
      <c r="O28" s="4">
        <f t="shared" si="21"/>
        <v>-0.21329630048066228</v>
      </c>
      <c r="P28" s="4">
        <f t="shared" si="21"/>
        <v>-0.21883120432781911</v>
      </c>
      <c r="Q28" s="4">
        <f t="shared" si="21"/>
        <v>-0.17624256434431473</v>
      </c>
      <c r="R28" s="4">
        <f t="shared" si="21"/>
        <v>-0.84978197294351432</v>
      </c>
      <c r="S28" s="4">
        <f t="shared" si="21"/>
        <v>-0.83263187120670212</v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</row>
    <row r="29" spans="1:25" ht="15.5" x14ac:dyDescent="0.35">
      <c r="C29" t="s">
        <v>56</v>
      </c>
      <c r="H29" s="4">
        <f t="shared" ref="H29:Y29" si="22">IFERROR(((H25-I25)/I25)*100%,"")</f>
        <v>-0.75672388160562232</v>
      </c>
      <c r="I29" s="4">
        <f t="shared" si="22"/>
        <v>-9.3815064298836626E-2</v>
      </c>
      <c r="J29" s="4">
        <f t="shared" si="22"/>
        <v>2.4967880085653107</v>
      </c>
      <c r="K29" s="4">
        <f t="shared" si="22"/>
        <v>5.160949868073879</v>
      </c>
      <c r="L29" s="4">
        <f t="shared" si="22"/>
        <v>5.3166666666666664</v>
      </c>
      <c r="M29" s="4">
        <f t="shared" si="22"/>
        <v>-1.0141376060320453</v>
      </c>
      <c r="N29" s="4">
        <f t="shared" si="22"/>
        <v>-4.5219347581552417E-2</v>
      </c>
      <c r="O29" s="4">
        <f t="shared" si="22"/>
        <v>-0.48036006546644844</v>
      </c>
      <c r="P29" s="4">
        <f t="shared" si="22"/>
        <v>-4.7862867319679397E-2</v>
      </c>
      <c r="Q29" s="4">
        <f t="shared" si="22"/>
        <v>0.69990539262062446</v>
      </c>
      <c r="R29" s="4">
        <f t="shared" si="22"/>
        <v>1.7992584745762712</v>
      </c>
      <c r="S29" s="4">
        <f t="shared" si="22"/>
        <v>-1.2818331094193163</v>
      </c>
      <c r="T29" s="4">
        <f t="shared" si="22"/>
        <v>-0.25483870967741945</v>
      </c>
      <c r="U29" s="4">
        <f t="shared" si="22"/>
        <v>0.41285557127141287</v>
      </c>
      <c r="V29" s="4">
        <f t="shared" si="22"/>
        <v>0.70589812332439694</v>
      </c>
      <c r="W29" s="4">
        <f t="shared" si="22"/>
        <v>-1.1396766498807309E-2</v>
      </c>
      <c r="X29" s="4">
        <f t="shared" si="22"/>
        <v>-0.9999541539776996</v>
      </c>
      <c r="Y29" s="4" t="str">
        <f t="shared" si="22"/>
        <v/>
      </c>
    </row>
    <row r="30" spans="1:25" ht="15.5" x14ac:dyDescent="0.35">
      <c r="C30" t="s">
        <v>57</v>
      </c>
      <c r="H30" s="4">
        <f t="shared" ref="H30:Y30" si="23">IFERROR(((H27-I27)/I27)*100%,"")</f>
        <v>0.22688509951875158</v>
      </c>
      <c r="I30" s="4">
        <f t="shared" si="23"/>
        <v>-3.2589973481503699E-2</v>
      </c>
      <c r="J30" s="4">
        <f t="shared" si="23"/>
        <v>0.13246562701165632</v>
      </c>
      <c r="K30" s="4">
        <f t="shared" si="23"/>
        <v>0.18951441249885403</v>
      </c>
      <c r="L30" s="4">
        <f t="shared" si="23"/>
        <v>0.44038448228093413</v>
      </c>
      <c r="M30" s="4">
        <f t="shared" si="23"/>
        <v>-5.0407202607334368E-2</v>
      </c>
      <c r="N30" s="4">
        <f t="shared" si="23"/>
        <v>-0.22674171217186959</v>
      </c>
      <c r="O30" s="4">
        <f t="shared" si="23"/>
        <v>-0.10617179764295057</v>
      </c>
      <c r="P30" s="4">
        <f t="shared" si="23"/>
        <v>-3.4945834896201067E-2</v>
      </c>
      <c r="Q30" s="4">
        <f t="shared" si="23"/>
        <v>-0.3049300748671131</v>
      </c>
      <c r="R30" s="4">
        <f t="shared" si="23"/>
        <v>-0.10789549958105196</v>
      </c>
      <c r="S30" s="4">
        <f t="shared" si="23"/>
        <v>-0.43661407666042168</v>
      </c>
      <c r="T30" s="4">
        <f t="shared" si="23"/>
        <v>-0.13717538756180414</v>
      </c>
      <c r="U30" s="4">
        <f t="shared" si="23"/>
        <v>0.25841531351306002</v>
      </c>
      <c r="V30" s="4">
        <f t="shared" si="23"/>
        <v>-0.99985983421063551</v>
      </c>
      <c r="W30" s="4">
        <f t="shared" si="23"/>
        <v>0.53168431487355727</v>
      </c>
      <c r="X30" s="4" t="str">
        <f t="shared" si="23"/>
        <v/>
      </c>
      <c r="Y30" s="4" t="str">
        <f t="shared" si="23"/>
        <v/>
      </c>
    </row>
    <row r="32" spans="1:25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688.5</v>
      </c>
      <c r="E32" s="3">
        <f>IFERROR(INDEX(E51:E500,MATCH($A$32,$C$51:$C$500,0)),"")</f>
        <v>674.66</v>
      </c>
      <c r="H32" s="3">
        <f>IFERROR(INDEX(D32:G32,COUNT(D32:G32)),"")</f>
        <v>674.66</v>
      </c>
      <c r="I32" s="3">
        <f t="shared" ref="I32:Y32" si="24">IFERROR(INDEX(I51:I500,MATCH($C$32,$C$51:$C$500,0)),"")</f>
        <v>644.74</v>
      </c>
      <c r="J32" s="3">
        <f t="shared" si="24"/>
        <v>574.64</v>
      </c>
      <c r="K32" s="3">
        <f t="shared" si="24"/>
        <v>477.32</v>
      </c>
      <c r="L32" s="3">
        <f t="shared" si="24"/>
        <v>458.07</v>
      </c>
      <c r="M32" s="3">
        <f t="shared" si="24"/>
        <v>412.02</v>
      </c>
      <c r="N32" s="3">
        <f t="shared" si="24"/>
        <v>411.77</v>
      </c>
      <c r="O32" s="3">
        <f t="shared" si="24"/>
        <v>445.17</v>
      </c>
      <c r="P32" s="3">
        <f t="shared" si="24"/>
        <v>509.16</v>
      </c>
      <c r="Q32" s="3">
        <f t="shared" si="24"/>
        <v>566.48</v>
      </c>
      <c r="R32" s="3">
        <f t="shared" si="24"/>
        <v>652.30999999999995</v>
      </c>
      <c r="S32" s="3">
        <f t="shared" si="24"/>
        <v>722.61</v>
      </c>
      <c r="T32" s="3">
        <f t="shared" si="24"/>
        <v>669.8</v>
      </c>
      <c r="U32" s="3">
        <f t="shared" si="24"/>
        <v>601.63</v>
      </c>
      <c r="V32" s="3">
        <f t="shared" si="24"/>
        <v>486.37</v>
      </c>
      <c r="W32" s="3">
        <f t="shared" si="24"/>
        <v>334.43</v>
      </c>
      <c r="X32" s="3">
        <f t="shared" si="24"/>
        <v>296.74</v>
      </c>
      <c r="Y32" s="3">
        <f t="shared" si="24"/>
        <v>4021374.5</v>
      </c>
    </row>
    <row r="33" spans="1:25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0.76</v>
      </c>
      <c r="E33" s="3">
        <f>IFERROR(INDEX(E51:E500,MATCH($A$33,$C$51:$C$500,0)),"")</f>
        <v>0.77</v>
      </c>
      <c r="H33" s="3">
        <f>IFERROR(INDEX(D33:G33,COUNT(D33:G33)),"")</f>
        <v>0.77</v>
      </c>
      <c r="I33" s="3">
        <f t="shared" ref="I33:Y33" si="25">IFERROR(INDEX(I51:I500,MATCH($C$33,$C$51:$C$500,0)),"")</f>
        <v>0.83</v>
      </c>
      <c r="J33" s="3">
        <f t="shared" si="25"/>
        <v>0.77</v>
      </c>
      <c r="K33" s="3">
        <f t="shared" si="25"/>
        <v>0.84</v>
      </c>
      <c r="L33" s="3">
        <f t="shared" si="25"/>
        <v>0.71</v>
      </c>
      <c r="M33" s="3">
        <f t="shared" si="25"/>
        <v>0.47</v>
      </c>
      <c r="N33" s="3">
        <f t="shared" si="25"/>
        <v>0.26</v>
      </c>
      <c r="O33" s="3">
        <f t="shared" si="25"/>
        <v>0.27</v>
      </c>
      <c r="P33" s="3">
        <f t="shared" si="25"/>
        <v>0.43</v>
      </c>
      <c r="Q33" s="3">
        <f t="shared" si="25"/>
        <v>0.52</v>
      </c>
      <c r="R33" s="3">
        <f t="shared" si="25"/>
        <v>0.34</v>
      </c>
      <c r="S33" s="3">
        <f t="shared" si="25"/>
        <v>0.23</v>
      </c>
      <c r="T33" s="3">
        <f t="shared" si="25"/>
        <v>1.23</v>
      </c>
      <c r="U33" s="3">
        <f t="shared" si="25"/>
        <v>1.1399999999999999</v>
      </c>
      <c r="V33" s="3">
        <f t="shared" si="25"/>
        <v>0.99</v>
      </c>
      <c r="W33" s="3">
        <f t="shared" si="25"/>
        <v>0.99</v>
      </c>
      <c r="X33" s="3">
        <f t="shared" si="25"/>
        <v>1.0900000000000001</v>
      </c>
      <c r="Y33" s="3">
        <f t="shared" si="25"/>
        <v>0</v>
      </c>
    </row>
    <row r="34" spans="1:25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38.1</v>
      </c>
      <c r="E34" s="3">
        <f>IFERROR(INDEX(E51:E500,MATCH($A$34,$C$51:$C$500,0)),"")</f>
        <v>28.49</v>
      </c>
      <c r="H34" s="3">
        <f>IFERROR(INDEX(D34:G34,COUNT(D34:G34)),"")</f>
        <v>28.49</v>
      </c>
      <c r="I34" s="3">
        <f t="shared" ref="I34:Y34" si="26">IFERROR(INDEX(I51:I500,MATCH($C$34,$C$51:$C$500,0)),"")</f>
        <v>7.23</v>
      </c>
      <c r="J34" s="3">
        <f t="shared" si="26"/>
        <v>5.39</v>
      </c>
      <c r="K34" s="3">
        <f t="shared" si="26"/>
        <v>17.13</v>
      </c>
      <c r="L34" s="3">
        <f t="shared" si="26"/>
        <v>86.02</v>
      </c>
      <c r="M34" s="3">
        <f t="shared" si="26"/>
        <v>320</v>
      </c>
      <c r="N34" s="3">
        <f t="shared" si="26"/>
        <v>-2.52</v>
      </c>
      <c r="O34" s="3">
        <f t="shared" si="26"/>
        <v>-2.7</v>
      </c>
      <c r="P34" s="3">
        <f t="shared" si="26"/>
        <v>-2.57</v>
      </c>
      <c r="Q34" s="3">
        <f t="shared" si="26"/>
        <v>-3.27</v>
      </c>
      <c r="R34" s="3">
        <f t="shared" si="26"/>
        <v>-4.16</v>
      </c>
      <c r="S34" s="3">
        <f t="shared" si="26"/>
        <v>-8.85</v>
      </c>
      <c r="T34" s="3">
        <f t="shared" si="26"/>
        <v>12.32</v>
      </c>
      <c r="U34" s="3">
        <f t="shared" si="26"/>
        <v>7.62</v>
      </c>
      <c r="V34" s="3">
        <f t="shared" si="26"/>
        <v>7.59</v>
      </c>
      <c r="W34" s="3">
        <f t="shared" si="26"/>
        <v>8.9</v>
      </c>
      <c r="X34" s="3">
        <f t="shared" si="26"/>
        <v>8.5299999999999994</v>
      </c>
      <c r="Y34" s="3">
        <f t="shared" si="26"/>
        <v>0</v>
      </c>
    </row>
    <row r="35" spans="1:25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5.38</v>
      </c>
      <c r="E35" s="3">
        <f>IFERROR(INDEX(E51:E500,MATCH($A$35,$C$51:$C$500,0)),"")</f>
        <v>5.56</v>
      </c>
      <c r="H35" s="3">
        <f>IFERROR(INDEX(D35:G35,COUNT(D35:G35)),"")</f>
        <v>5.56</v>
      </c>
      <c r="I35" s="3">
        <f t="shared" ref="I35:Y35" si="27">IFERROR(INDEX(I51:I500,MATCH($C$35,$C$51:$C$500,0)),"")</f>
        <v>1.78</v>
      </c>
      <c r="J35" s="3">
        <f t="shared" si="27"/>
        <v>1.47</v>
      </c>
      <c r="K35" s="3">
        <f t="shared" si="27"/>
        <v>1.58</v>
      </c>
      <c r="L35" s="3">
        <f t="shared" si="27"/>
        <v>1.57</v>
      </c>
      <c r="M35" s="3">
        <f t="shared" si="27"/>
        <v>1.38</v>
      </c>
      <c r="N35" s="3">
        <f t="shared" si="27"/>
        <v>0.72</v>
      </c>
      <c r="O35" s="3">
        <f t="shared" si="27"/>
        <v>0.64</v>
      </c>
      <c r="P35" s="3">
        <f t="shared" si="27"/>
        <v>1.04</v>
      </c>
      <c r="Q35" s="3">
        <f t="shared" si="27"/>
        <v>1.43</v>
      </c>
      <c r="R35" s="3">
        <f t="shared" si="27"/>
        <v>0.75</v>
      </c>
      <c r="S35" s="3">
        <f t="shared" si="27"/>
        <v>0.5</v>
      </c>
      <c r="T35" s="3">
        <f t="shared" si="27"/>
        <v>1.51</v>
      </c>
      <c r="U35" s="3">
        <f t="shared" si="27"/>
        <v>1.1000000000000001</v>
      </c>
      <c r="V35" s="3">
        <f t="shared" si="27"/>
        <v>1.24</v>
      </c>
      <c r="W35" s="3">
        <f t="shared" si="27"/>
        <v>1.1499999999999999</v>
      </c>
      <c r="X35" s="3">
        <f t="shared" si="27"/>
        <v>1.71</v>
      </c>
      <c r="Y35" s="3">
        <f t="shared" si="27"/>
        <v>0</v>
      </c>
    </row>
    <row r="36" spans="1:25" ht="15.5" x14ac:dyDescent="0.35">
      <c r="B36" t="s">
        <v>70</v>
      </c>
      <c r="C36" t="s">
        <v>71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Y36" si="28">IFERROR(INDEX(H51:H500,MATCH($C$36,$C$51:$C$500,0)),"")</f>
        <v>0.1082</v>
      </c>
      <c r="I36" s="4">
        <f t="shared" si="28"/>
        <v>0.1105</v>
      </c>
      <c r="J36" s="4">
        <f t="shared" si="28"/>
        <v>0.1225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</row>
    <row r="37" spans="1:25" ht="15.5" x14ac:dyDescent="0.35">
      <c r="B37" t="s">
        <v>72</v>
      </c>
      <c r="C37" t="s">
        <v>73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Y37" si="29">IFERROR(INDEX(H51:H500,MATCH($C$37,$C$51:$C$500,0)),"")</f>
        <v>6.9</v>
      </c>
      <c r="I37" s="3">
        <f t="shared" si="29"/>
        <v>4.93</v>
      </c>
      <c r="J37" s="3">
        <f t="shared" si="29"/>
        <v>9.65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</row>
    <row r="50" spans="2:25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  <c r="S50" t="s">
        <v>35</v>
      </c>
      <c r="T50" t="s">
        <v>36</v>
      </c>
      <c r="U50" t="s">
        <v>37</v>
      </c>
      <c r="V50" t="s">
        <v>38</v>
      </c>
      <c r="W50" t="s">
        <v>39</v>
      </c>
      <c r="X50" t="s">
        <v>40</v>
      </c>
      <c r="Y50" t="s">
        <v>41</v>
      </c>
    </row>
    <row r="51" spans="2:25" ht="15.5" x14ac:dyDescent="0.35">
      <c r="B51" t="s">
        <v>79</v>
      </c>
      <c r="C51" t="s">
        <v>6</v>
      </c>
      <c r="D51" s="5">
        <v>25148390</v>
      </c>
      <c r="E51" s="5">
        <v>24735711</v>
      </c>
      <c r="F51" s="5">
        <v>22849135</v>
      </c>
      <c r="G51" s="5">
        <v>21622898</v>
      </c>
      <c r="I51" s="5">
        <v>81318293</v>
      </c>
      <c r="J51" s="5">
        <v>82361500</v>
      </c>
      <c r="K51" s="5">
        <v>72561169</v>
      </c>
      <c r="L51" s="5">
        <v>61000664</v>
      </c>
      <c r="M51" s="5">
        <v>42253131</v>
      </c>
      <c r="N51" s="5">
        <v>43370865</v>
      </c>
      <c r="O51" s="5">
        <v>56088458</v>
      </c>
      <c r="P51" s="5">
        <v>62750826</v>
      </c>
      <c r="Q51" s="5">
        <v>61955985</v>
      </c>
      <c r="R51" s="5">
        <v>89136334</v>
      </c>
      <c r="S51" s="5">
        <v>99916920</v>
      </c>
      <c r="T51" s="5">
        <v>176911770</v>
      </c>
      <c r="U51" s="5">
        <v>186721884</v>
      </c>
      <c r="V51" s="5">
        <v>124120506</v>
      </c>
      <c r="W51" s="5">
        <v>1023980032000</v>
      </c>
      <c r="X51" s="5">
        <v>668532035000</v>
      </c>
      <c r="Y51" s="5">
        <v>394229193000</v>
      </c>
    </row>
    <row r="52" spans="2:25" ht="15.5" x14ac:dyDescent="0.35">
      <c r="C52" t="s">
        <v>80</v>
      </c>
      <c r="D52" s="5">
        <v>-13515693</v>
      </c>
      <c r="E52" s="5">
        <v>-11471044</v>
      </c>
      <c r="F52" s="5">
        <v>-12376047</v>
      </c>
      <c r="G52" s="5">
        <v>-13452533</v>
      </c>
      <c r="I52" s="5">
        <v>-48598545</v>
      </c>
      <c r="J52" s="5">
        <v>-56002622</v>
      </c>
      <c r="K52" s="5">
        <v>-57541647</v>
      </c>
      <c r="L52" s="5">
        <v>-49763392</v>
      </c>
      <c r="M52" s="5">
        <v>-36266301</v>
      </c>
      <c r="N52" s="5">
        <v>-42241945</v>
      </c>
      <c r="O52" s="5">
        <v>-57359264</v>
      </c>
      <c r="P52" s="5">
        <v>-61792479</v>
      </c>
      <c r="Q52" s="5">
        <v>-59479761</v>
      </c>
      <c r="R52" s="5">
        <v>-75524632</v>
      </c>
      <c r="S52" s="5">
        <v>-87111590</v>
      </c>
      <c r="T52" s="5">
        <v>-118908020</v>
      </c>
      <c r="U52" s="5">
        <v>-128936758</v>
      </c>
      <c r="V52" s="5">
        <v>-89060121</v>
      </c>
      <c r="W52" s="5">
        <v>-771676269000</v>
      </c>
      <c r="X52" s="5">
        <v>-488931319000</v>
      </c>
      <c r="Y52" s="5">
        <v>-263495549000</v>
      </c>
    </row>
    <row r="53" spans="2:25" ht="15.5" x14ac:dyDescent="0.35">
      <c r="C53" t="s">
        <v>81</v>
      </c>
      <c r="D53" s="5">
        <v>11632697</v>
      </c>
      <c r="E53" s="5">
        <v>13264667</v>
      </c>
      <c r="F53" s="5">
        <v>10473088</v>
      </c>
      <c r="G53" s="5">
        <v>8170365</v>
      </c>
      <c r="I53" s="5">
        <v>32719748</v>
      </c>
      <c r="J53" s="5">
        <v>26358878</v>
      </c>
      <c r="K53" s="5">
        <v>15019522</v>
      </c>
      <c r="L53" s="5">
        <v>11237272</v>
      </c>
      <c r="M53" s="5">
        <v>5986830</v>
      </c>
      <c r="N53" s="5">
        <v>1128920</v>
      </c>
      <c r="O53" s="5">
        <v>-1270806</v>
      </c>
      <c r="P53" s="5">
        <v>958347</v>
      </c>
      <c r="Q53" s="5">
        <v>2476224</v>
      </c>
      <c r="R53" s="5">
        <v>13611702</v>
      </c>
      <c r="S53" s="5">
        <v>12805330</v>
      </c>
      <c r="T53" s="5">
        <v>58003750</v>
      </c>
      <c r="U53" s="5">
        <v>57785126</v>
      </c>
      <c r="V53" s="5">
        <v>35060385</v>
      </c>
      <c r="W53" s="5">
        <v>252303763000</v>
      </c>
      <c r="X53" s="5">
        <v>179600716000</v>
      </c>
      <c r="Y53" s="5">
        <v>130733644000</v>
      </c>
    </row>
    <row r="54" spans="2:25" ht="15.5" x14ac:dyDescent="0.35">
      <c r="C54" t="s">
        <v>82</v>
      </c>
      <c r="D54" s="5">
        <v>-2093598</v>
      </c>
      <c r="E54" s="5">
        <v>-2780829</v>
      </c>
      <c r="F54" s="5">
        <v>1160753</v>
      </c>
      <c r="G54" s="5">
        <v>-2207928</v>
      </c>
      <c r="I54" s="5">
        <v>-4007055</v>
      </c>
      <c r="J54" s="5">
        <v>9185517</v>
      </c>
      <c r="K54" s="5">
        <v>-6820764</v>
      </c>
      <c r="L54" s="5">
        <v>-8583563</v>
      </c>
      <c r="M54" s="5">
        <v>-3029668</v>
      </c>
      <c r="N54" s="5">
        <v>-10192455</v>
      </c>
      <c r="O54" s="5">
        <v>-10862520</v>
      </c>
      <c r="P54" s="5">
        <v>-27423785</v>
      </c>
      <c r="Q54" s="5">
        <v>-30530517</v>
      </c>
      <c r="R54" s="5">
        <v>-26088968</v>
      </c>
      <c r="S54" s="5">
        <v>-13600749</v>
      </c>
      <c r="T54" s="5">
        <v>-13259449</v>
      </c>
      <c r="U54" s="5">
        <v>-11636315</v>
      </c>
      <c r="V54" s="5">
        <v>-6578236</v>
      </c>
      <c r="W54" s="5">
        <v>-61715493000</v>
      </c>
      <c r="X54" s="5">
        <v>-42998288000</v>
      </c>
      <c r="Y54" s="5">
        <v>-30723360000</v>
      </c>
    </row>
    <row r="55" spans="2:25" ht="15.5" x14ac:dyDescent="0.35">
      <c r="C55" t="s">
        <v>724</v>
      </c>
      <c r="D55" s="5">
        <v>-2010677</v>
      </c>
      <c r="E55" s="5">
        <v>-2804336</v>
      </c>
      <c r="F55" s="5">
        <v>-1921178</v>
      </c>
      <c r="G55" s="5">
        <v>-2376940</v>
      </c>
      <c r="I55" s="5">
        <v>-9431152</v>
      </c>
      <c r="J55" s="5">
        <v>-8575734</v>
      </c>
      <c r="K55" s="5">
        <v>-6191989</v>
      </c>
      <c r="L55" s="5">
        <v>-5935346</v>
      </c>
      <c r="M55" s="5">
        <v>-5343936</v>
      </c>
      <c r="N55" s="5">
        <v>-5817292</v>
      </c>
      <c r="O55" s="5">
        <v>-7541290</v>
      </c>
      <c r="P55" s="5">
        <v>-6950748</v>
      </c>
      <c r="Q55" s="5">
        <v>-7727148</v>
      </c>
      <c r="R55" s="5">
        <v>-8742380</v>
      </c>
      <c r="S55" s="5">
        <v>-9904640</v>
      </c>
      <c r="T55" s="5">
        <v>-12817652</v>
      </c>
      <c r="U55" s="5">
        <v>-11039951</v>
      </c>
      <c r="V55" s="5">
        <v>-8428577</v>
      </c>
      <c r="W55" s="5">
        <v>-65864972000</v>
      </c>
      <c r="X55" s="5">
        <v>-42998288000</v>
      </c>
      <c r="Y55" s="5">
        <v>-30723360000</v>
      </c>
    </row>
    <row r="56" spans="2:25" ht="15.5" x14ac:dyDescent="0.35">
      <c r="C56" t="s">
        <v>85</v>
      </c>
      <c r="W56" s="5">
        <v>-2549612000</v>
      </c>
      <c r="X56" s="5">
        <v>11992844000</v>
      </c>
      <c r="Y56" s="5">
        <v>1232859000</v>
      </c>
    </row>
    <row r="57" spans="2:25" ht="15.5" x14ac:dyDescent="0.35">
      <c r="C57" t="s">
        <v>86</v>
      </c>
      <c r="D57" s="5">
        <v>9539099</v>
      </c>
      <c r="E57" s="5">
        <v>10483838</v>
      </c>
      <c r="F57" s="5">
        <v>11633841</v>
      </c>
      <c r="G57" s="5">
        <v>5962437</v>
      </c>
      <c r="I57" s="5">
        <v>28712693</v>
      </c>
      <c r="J57" s="5">
        <v>35544395</v>
      </c>
      <c r="K57" s="5">
        <v>8198758</v>
      </c>
      <c r="L57" s="5">
        <v>2653709</v>
      </c>
      <c r="M57" s="5">
        <v>2957162</v>
      </c>
      <c r="N57" s="5">
        <v>-9063535</v>
      </c>
      <c r="O57" s="5">
        <v>-12133326</v>
      </c>
      <c r="P57" s="5">
        <v>-26465438</v>
      </c>
      <c r="Q57" s="5">
        <v>-28054293</v>
      </c>
      <c r="R57" s="5">
        <v>-12477266</v>
      </c>
      <c r="S57" s="5">
        <v>-795419</v>
      </c>
      <c r="T57" s="5">
        <v>44744301</v>
      </c>
      <c r="U57" s="5">
        <v>46148811</v>
      </c>
      <c r="V57" s="5">
        <v>28482149</v>
      </c>
      <c r="W57" s="5">
        <v>190588270000</v>
      </c>
      <c r="X57" s="5">
        <v>136602428000</v>
      </c>
      <c r="Y57" s="5">
        <v>100010284000</v>
      </c>
    </row>
    <row r="58" spans="2:25" ht="15.5" x14ac:dyDescent="0.35">
      <c r="C58" t="s">
        <v>87</v>
      </c>
      <c r="D58" s="5">
        <v>-2062707</v>
      </c>
      <c r="E58" s="5">
        <v>-1336965</v>
      </c>
      <c r="F58" s="5">
        <v>2564559</v>
      </c>
      <c r="G58" s="5">
        <v>-847811</v>
      </c>
      <c r="I58" s="5">
        <v>753021</v>
      </c>
      <c r="J58" s="5">
        <v>150788</v>
      </c>
      <c r="K58" s="5">
        <v>-1515080</v>
      </c>
      <c r="L58" s="5">
        <v>-1707182</v>
      </c>
      <c r="M58" s="5">
        <v>-2150158</v>
      </c>
      <c r="N58" s="5">
        <v>-5734595</v>
      </c>
      <c r="O58" s="5">
        <v>-4578140</v>
      </c>
      <c r="P58" s="5">
        <v>-9528413</v>
      </c>
      <c r="Q58" s="5">
        <v>-11682689</v>
      </c>
      <c r="R58" s="5">
        <v>-8272485</v>
      </c>
      <c r="S58" s="5">
        <v>-7758697</v>
      </c>
      <c r="T58" s="5">
        <v>-11307747</v>
      </c>
      <c r="U58" s="5">
        <v>-6475253</v>
      </c>
      <c r="V58" s="5">
        <v>-2396253</v>
      </c>
      <c r="W58" s="5">
        <v>-9430432000</v>
      </c>
      <c r="X58" s="5">
        <v>10398542000</v>
      </c>
      <c r="Y58" s="5">
        <v>11559067000</v>
      </c>
    </row>
    <row r="59" spans="2:25" ht="15.5" x14ac:dyDescent="0.35">
      <c r="C59" t="s">
        <v>92</v>
      </c>
      <c r="D59" s="5">
        <v>-1192823</v>
      </c>
      <c r="E59" s="5">
        <v>-427330</v>
      </c>
      <c r="F59" s="5">
        <v>3472825</v>
      </c>
      <c r="G59" s="5">
        <v>-11898</v>
      </c>
      <c r="I59" s="5">
        <v>4081718</v>
      </c>
      <c r="J59" s="5">
        <v>2379414</v>
      </c>
      <c r="K59" s="5">
        <v>547859</v>
      </c>
      <c r="L59" s="5">
        <v>355773</v>
      </c>
      <c r="M59" s="5">
        <v>585504</v>
      </c>
      <c r="N59" s="5">
        <v>-1588823</v>
      </c>
      <c r="O59" s="5">
        <v>1003852</v>
      </c>
      <c r="P59" s="5">
        <v>-3219200</v>
      </c>
      <c r="Q59" s="5">
        <v>-3219013</v>
      </c>
      <c r="R59" s="5">
        <v>-78797</v>
      </c>
      <c r="S59" s="5">
        <v>1643312</v>
      </c>
      <c r="T59" s="5">
        <v>500147</v>
      </c>
      <c r="U59" s="5">
        <v>1932645</v>
      </c>
      <c r="V59" s="5">
        <v>3257932</v>
      </c>
      <c r="W59" s="5">
        <v>26438922000</v>
      </c>
      <c r="X59" s="5">
        <v>12590625000</v>
      </c>
      <c r="Y59" s="5">
        <v>-305938000</v>
      </c>
    </row>
    <row r="60" spans="2:25" ht="15.5" x14ac:dyDescent="0.35">
      <c r="C60" t="s">
        <v>27</v>
      </c>
      <c r="D60" s="5">
        <v>-481415</v>
      </c>
      <c r="E60" s="5">
        <v>-518225</v>
      </c>
      <c r="F60" s="5">
        <v>-530080</v>
      </c>
      <c r="G60" s="5">
        <v>-557493</v>
      </c>
      <c r="I60" s="5">
        <v>-2142109</v>
      </c>
      <c r="J60" s="5">
        <v>-1172825</v>
      </c>
      <c r="K60" s="5">
        <v>-1224087</v>
      </c>
      <c r="L60" s="5">
        <v>-1405982</v>
      </c>
      <c r="M60" s="5">
        <v>-2148869</v>
      </c>
      <c r="N60" s="5">
        <v>-3518526</v>
      </c>
      <c r="O60" s="5">
        <v>-4786971</v>
      </c>
      <c r="P60" s="5">
        <v>-5422559</v>
      </c>
      <c r="Q60" s="5">
        <v>-7594880</v>
      </c>
      <c r="R60" s="5">
        <v>-8193688</v>
      </c>
      <c r="S60" s="5">
        <v>-9402009</v>
      </c>
      <c r="T60" s="5">
        <v>-11807894</v>
      </c>
      <c r="U60" s="5">
        <v>-8407898</v>
      </c>
      <c r="V60" s="5">
        <v>-5654185</v>
      </c>
      <c r="W60" s="5">
        <v>-33114069000</v>
      </c>
      <c r="X60" s="5">
        <v>-31013193000</v>
      </c>
      <c r="Y60" s="5">
        <v>-19158861000</v>
      </c>
    </row>
    <row r="61" spans="2:25" ht="15.5" x14ac:dyDescent="0.35">
      <c r="C61" t="s">
        <v>90</v>
      </c>
      <c r="W61" s="5">
        <v>-8873290000</v>
      </c>
      <c r="X61" s="5">
        <v>10448636000</v>
      </c>
      <c r="Y61" s="5">
        <v>29045948000</v>
      </c>
    </row>
    <row r="62" spans="2:25" ht="15.5" x14ac:dyDescent="0.35">
      <c r="C62" t="s">
        <v>88</v>
      </c>
      <c r="W62" s="5">
        <v>8667617000</v>
      </c>
      <c r="X62" s="5">
        <v>5263787000</v>
      </c>
      <c r="Y62" s="5">
        <v>317827000</v>
      </c>
    </row>
    <row r="63" spans="2:25" ht="15.5" x14ac:dyDescent="0.35">
      <c r="C63" t="s">
        <v>89</v>
      </c>
      <c r="X63" s="5">
        <v>1115843000</v>
      </c>
      <c r="Y63" s="5">
        <v>427232000</v>
      </c>
    </row>
    <row r="64" spans="2:25" ht="15.5" x14ac:dyDescent="0.35">
      <c r="C64" t="s">
        <v>93</v>
      </c>
      <c r="D64" s="5">
        <v>-388469</v>
      </c>
      <c r="E64" s="5">
        <v>-391410</v>
      </c>
      <c r="F64" s="5">
        <v>-378186</v>
      </c>
      <c r="G64" s="5">
        <v>-278420</v>
      </c>
      <c r="I64" s="5">
        <v>-1186588</v>
      </c>
      <c r="J64" s="5">
        <v>-1055801</v>
      </c>
      <c r="K64" s="5">
        <v>-838852</v>
      </c>
      <c r="L64" s="5">
        <v>-656973</v>
      </c>
      <c r="M64" s="5">
        <v>-586793</v>
      </c>
      <c r="N64" s="5">
        <v>-627246</v>
      </c>
      <c r="O64" s="5">
        <v>-795021</v>
      </c>
      <c r="P64" s="5">
        <v>-886654</v>
      </c>
      <c r="Q64" s="5">
        <v>-868796</v>
      </c>
    </row>
    <row r="65" spans="3:25" ht="15.5" x14ac:dyDescent="0.35">
      <c r="C65" t="s">
        <v>94</v>
      </c>
      <c r="D65" s="5">
        <v>-2062707</v>
      </c>
      <c r="E65" s="5">
        <v>-1336965</v>
      </c>
      <c r="F65" s="5">
        <v>2564559</v>
      </c>
      <c r="G65" s="5">
        <v>-847811</v>
      </c>
      <c r="I65" s="5">
        <v>753021</v>
      </c>
      <c r="J65" s="5">
        <v>150788</v>
      </c>
      <c r="K65" s="5">
        <v>-1515080</v>
      </c>
      <c r="L65" s="5">
        <v>-1707182</v>
      </c>
      <c r="M65" s="5">
        <v>-2150158</v>
      </c>
      <c r="N65" s="5">
        <v>-5734595</v>
      </c>
      <c r="O65" s="5">
        <v>-4578140</v>
      </c>
      <c r="P65" s="5">
        <v>-9528413</v>
      </c>
      <c r="Q65" s="5">
        <v>-11682689</v>
      </c>
      <c r="R65" s="5">
        <v>-8272485</v>
      </c>
      <c r="S65" s="5">
        <v>-7758697</v>
      </c>
      <c r="T65" s="5">
        <v>-11307747</v>
      </c>
      <c r="U65" s="5">
        <v>-6475253</v>
      </c>
      <c r="V65" s="5">
        <v>-2396253</v>
      </c>
      <c r="W65" s="5">
        <v>-9430432000</v>
      </c>
      <c r="X65" s="5">
        <v>10398542000</v>
      </c>
      <c r="Y65" s="5">
        <v>11559067000</v>
      </c>
    </row>
    <row r="66" spans="3:25" ht="15.5" x14ac:dyDescent="0.35">
      <c r="C66" t="s">
        <v>29</v>
      </c>
      <c r="D66" s="5">
        <v>7476392</v>
      </c>
      <c r="E66" s="5">
        <v>9146873</v>
      </c>
      <c r="F66" s="5">
        <v>14198400</v>
      </c>
      <c r="G66" s="5">
        <v>5114626</v>
      </c>
      <c r="I66" s="5">
        <v>29465714</v>
      </c>
      <c r="J66" s="5">
        <v>35695183</v>
      </c>
      <c r="K66" s="5">
        <v>6683678</v>
      </c>
      <c r="L66" s="5">
        <v>946527</v>
      </c>
      <c r="M66" s="5">
        <v>807004</v>
      </c>
      <c r="N66" s="5">
        <v>-14798130</v>
      </c>
      <c r="O66" s="5">
        <v>-16711466</v>
      </c>
      <c r="P66" s="5">
        <v>-35993851</v>
      </c>
      <c r="Q66" s="5">
        <v>-39736982</v>
      </c>
      <c r="R66" s="5">
        <v>-20749751</v>
      </c>
      <c r="S66" s="5">
        <v>-8554116</v>
      </c>
      <c r="T66" s="5">
        <v>33436554</v>
      </c>
      <c r="U66" s="5">
        <v>39673558</v>
      </c>
      <c r="V66" s="5">
        <v>26085896</v>
      </c>
      <c r="W66" s="5">
        <v>181157838000</v>
      </c>
      <c r="X66" s="5">
        <v>147000970000</v>
      </c>
      <c r="Y66" s="5">
        <v>111569351000</v>
      </c>
    </row>
    <row r="67" spans="3:25" ht="15.5" x14ac:dyDescent="0.35">
      <c r="C67" t="s">
        <v>28</v>
      </c>
      <c r="D67" s="5">
        <v>-257394</v>
      </c>
      <c r="E67" s="5">
        <v>-182310</v>
      </c>
      <c r="F67" s="5">
        <v>-27705</v>
      </c>
      <c r="G67" s="5">
        <v>-129043</v>
      </c>
      <c r="I67" s="5">
        <v>-886864</v>
      </c>
      <c r="J67" s="5">
        <v>-3394999</v>
      </c>
      <c r="K67" s="5">
        <v>-53051</v>
      </c>
      <c r="L67" s="5">
        <v>-85432</v>
      </c>
      <c r="M67" s="5">
        <v>-676907</v>
      </c>
      <c r="N67" s="5">
        <v>-135198</v>
      </c>
      <c r="O67" s="5">
        <v>-130951</v>
      </c>
      <c r="P67" s="5">
        <v>-63329</v>
      </c>
      <c r="Q67" s="5">
        <v>-122096</v>
      </c>
      <c r="R67" s="5">
        <v>-2189916</v>
      </c>
      <c r="S67" s="5">
        <v>-1198851</v>
      </c>
      <c r="T67" s="5">
        <v>-2998721</v>
      </c>
      <c r="U67" s="5">
        <v>-2887288</v>
      </c>
      <c r="V67" s="5">
        <v>-2070036</v>
      </c>
      <c r="W67" s="5">
        <v>-13657144000</v>
      </c>
      <c r="X67" s="5">
        <v>-13052319000</v>
      </c>
      <c r="Y67" s="5">
        <v>-10305918000</v>
      </c>
    </row>
    <row r="68" spans="3:25" ht="15.5" x14ac:dyDescent="0.35">
      <c r="C68" t="s">
        <v>95</v>
      </c>
      <c r="D68" s="5">
        <v>7218998</v>
      </c>
      <c r="E68" s="5">
        <v>8964563</v>
      </c>
      <c r="F68" s="5">
        <v>14170695</v>
      </c>
      <c r="G68" s="5">
        <v>4985583</v>
      </c>
      <c r="I68" s="5">
        <v>28578850</v>
      </c>
      <c r="J68" s="5">
        <v>32300184</v>
      </c>
      <c r="K68" s="5">
        <v>6630627</v>
      </c>
      <c r="L68" s="5">
        <v>861095</v>
      </c>
      <c r="M68" s="5">
        <v>130097</v>
      </c>
      <c r="N68" s="5">
        <v>-14933328</v>
      </c>
      <c r="O68" s="5">
        <v>-16842417</v>
      </c>
      <c r="P68" s="5">
        <v>-36057180</v>
      </c>
      <c r="Q68" s="5">
        <v>-39859078</v>
      </c>
      <c r="R68" s="5">
        <v>-22939667</v>
      </c>
      <c r="S68" s="5">
        <v>-9752967</v>
      </c>
      <c r="T68" s="5">
        <v>30437833</v>
      </c>
      <c r="U68" s="5">
        <v>36786270</v>
      </c>
      <c r="V68" s="5">
        <v>24015860</v>
      </c>
      <c r="W68" s="5">
        <v>167500694000</v>
      </c>
      <c r="X68" s="5">
        <v>133948651000</v>
      </c>
      <c r="Y68" s="5">
        <v>101263433000</v>
      </c>
    </row>
    <row r="69" spans="3:25" ht="15.5" x14ac:dyDescent="0.35">
      <c r="C69" t="s">
        <v>96</v>
      </c>
      <c r="X69" s="5">
        <v>-27896326000</v>
      </c>
      <c r="Y69" s="5">
        <v>-875912000</v>
      </c>
    </row>
    <row r="70" spans="3:25" ht="15.5" x14ac:dyDescent="0.35">
      <c r="C70" t="s">
        <v>461</v>
      </c>
      <c r="Y70" s="5">
        <v>-49160429000</v>
      </c>
    </row>
    <row r="71" spans="3:25" ht="15.5" x14ac:dyDescent="0.35">
      <c r="C71" t="s">
        <v>97</v>
      </c>
      <c r="D71" s="5">
        <v>7218998</v>
      </c>
      <c r="E71" s="5">
        <v>8964563</v>
      </c>
      <c r="F71" s="5">
        <v>14170695</v>
      </c>
      <c r="G71" s="5">
        <v>4985583</v>
      </c>
      <c r="I71" s="5">
        <v>28578850</v>
      </c>
      <c r="J71" s="5">
        <v>32300184</v>
      </c>
      <c r="K71" s="5">
        <v>6630627</v>
      </c>
      <c r="L71" s="5">
        <v>861095</v>
      </c>
      <c r="M71" s="5">
        <v>130097</v>
      </c>
      <c r="N71" s="5">
        <v>-14933328</v>
      </c>
      <c r="O71" s="5">
        <v>-16842417</v>
      </c>
      <c r="P71" s="5">
        <v>-36057180</v>
      </c>
      <c r="Q71" s="5">
        <v>-39859078</v>
      </c>
      <c r="R71" s="5">
        <v>-22939667</v>
      </c>
      <c r="S71" s="5">
        <v>-9752967</v>
      </c>
      <c r="T71" s="5">
        <v>30437833</v>
      </c>
      <c r="U71" s="5">
        <v>36786270</v>
      </c>
      <c r="V71" s="5">
        <v>24015860</v>
      </c>
      <c r="W71" s="5">
        <v>167500694000</v>
      </c>
      <c r="X71" s="5">
        <v>106052325000</v>
      </c>
      <c r="Y71" s="5">
        <v>51227092000</v>
      </c>
    </row>
    <row r="72" spans="3:25" ht="15.5" x14ac:dyDescent="0.35">
      <c r="C72" t="s">
        <v>98</v>
      </c>
      <c r="D72" s="5">
        <v>18838</v>
      </c>
      <c r="E72" s="5">
        <v>198200</v>
      </c>
      <c r="F72" s="5">
        <v>268007</v>
      </c>
      <c r="G72" s="5">
        <v>2050</v>
      </c>
      <c r="I72" s="5">
        <v>-78043</v>
      </c>
      <c r="J72" s="5">
        <v>204748</v>
      </c>
      <c r="K72" s="5">
        <v>2796</v>
      </c>
      <c r="L72" s="5">
        <v>95093</v>
      </c>
      <c r="M72" s="5">
        <v>504945</v>
      </c>
      <c r="N72" s="5">
        <v>689405</v>
      </c>
      <c r="O72" s="5">
        <v>149038</v>
      </c>
      <c r="P72" s="5">
        <v>407878</v>
      </c>
      <c r="Q72" s="5">
        <v>-94085</v>
      </c>
      <c r="R72" s="5">
        <v>556673</v>
      </c>
      <c r="S72" s="5">
        <v>414808</v>
      </c>
      <c r="V72" s="5">
        <v>10912</v>
      </c>
      <c r="W72" s="5">
        <v>929744000</v>
      </c>
    </row>
    <row r="73" spans="3:25" ht="15.5" x14ac:dyDescent="0.35">
      <c r="C73" t="s">
        <v>99</v>
      </c>
      <c r="D73" s="5">
        <v>7237836</v>
      </c>
      <c r="E73" s="5">
        <v>9162763</v>
      </c>
      <c r="F73" s="5">
        <v>14438702</v>
      </c>
      <c r="G73" s="5">
        <v>4987633</v>
      </c>
      <c r="I73" s="5">
        <v>28500807</v>
      </c>
      <c r="J73" s="5">
        <v>32504932</v>
      </c>
      <c r="K73" s="5">
        <v>6633423</v>
      </c>
      <c r="L73" s="5">
        <v>956188</v>
      </c>
      <c r="M73" s="5">
        <v>635042</v>
      </c>
      <c r="N73" s="5">
        <v>-14243923</v>
      </c>
      <c r="O73" s="5">
        <v>-16693379</v>
      </c>
      <c r="P73" s="5">
        <v>-35649302</v>
      </c>
      <c r="Q73" s="5">
        <v>-39953163</v>
      </c>
      <c r="R73" s="5">
        <v>-22382994</v>
      </c>
      <c r="S73" s="5">
        <v>-9338159</v>
      </c>
      <c r="T73" s="5">
        <v>30437833</v>
      </c>
      <c r="U73" s="5">
        <v>36786270</v>
      </c>
      <c r="V73" s="5">
        <v>24026772</v>
      </c>
      <c r="W73" s="5">
        <v>168430438000</v>
      </c>
      <c r="X73" s="5">
        <v>106052325000</v>
      </c>
      <c r="Y73" s="5">
        <v>51227092000</v>
      </c>
    </row>
    <row r="74" spans="3:25" ht="15.5" x14ac:dyDescent="0.35">
      <c r="C74" t="s">
        <v>100</v>
      </c>
      <c r="D74" s="5">
        <v>7218998</v>
      </c>
      <c r="E74" s="5">
        <v>8964563</v>
      </c>
      <c r="F74" s="5">
        <v>14170695</v>
      </c>
      <c r="G74" s="5">
        <v>4985583</v>
      </c>
      <c r="I74" s="5">
        <v>28578850</v>
      </c>
      <c r="J74" s="5">
        <v>32300184</v>
      </c>
      <c r="K74" s="5">
        <v>6630627</v>
      </c>
      <c r="L74" s="5">
        <v>861095</v>
      </c>
      <c r="M74" s="5">
        <v>130097</v>
      </c>
      <c r="N74" s="5">
        <v>-14933328</v>
      </c>
      <c r="O74" s="5">
        <v>-16842417</v>
      </c>
      <c r="P74" s="5">
        <v>-36057180</v>
      </c>
      <c r="Q74" s="5">
        <v>-39859078</v>
      </c>
      <c r="R74" s="5">
        <v>-22939667</v>
      </c>
      <c r="S74" s="5">
        <v>-9752967</v>
      </c>
      <c r="T74" s="5">
        <v>30437833</v>
      </c>
      <c r="U74" s="5">
        <v>36786270</v>
      </c>
      <c r="V74" s="5">
        <v>24015860</v>
      </c>
      <c r="W74" s="5">
        <v>167500695000</v>
      </c>
      <c r="X74" s="5">
        <v>106052325000</v>
      </c>
      <c r="Y74" s="5">
        <v>51227092000</v>
      </c>
    </row>
    <row r="75" spans="3:25" ht="15.5" x14ac:dyDescent="0.35">
      <c r="C75" t="s">
        <v>8</v>
      </c>
      <c r="D75" s="5">
        <v>3570797</v>
      </c>
      <c r="E75" s="5">
        <v>5027587</v>
      </c>
      <c r="F75" s="5">
        <v>11066043</v>
      </c>
      <c r="G75" s="5">
        <v>2494556</v>
      </c>
      <c r="I75" s="5">
        <v>19948629</v>
      </c>
      <c r="J75" s="5">
        <v>22699933</v>
      </c>
      <c r="K75" s="5">
        <v>6667137</v>
      </c>
      <c r="L75" s="5">
        <v>1191538</v>
      </c>
      <c r="M75" s="5">
        <v>681500</v>
      </c>
      <c r="N75" s="5">
        <v>-11657626</v>
      </c>
      <c r="O75" s="5">
        <v>-13175662</v>
      </c>
      <c r="P75" s="5">
        <v>-25032262</v>
      </c>
      <c r="Q75" s="5">
        <v>-27200396</v>
      </c>
      <c r="R75" s="5">
        <v>-15478997</v>
      </c>
      <c r="S75" s="5">
        <v>-5280993</v>
      </c>
      <c r="T75" s="5">
        <v>21707434</v>
      </c>
      <c r="U75" s="5">
        <v>27058264</v>
      </c>
      <c r="V75" s="5">
        <v>20211218</v>
      </c>
      <c r="W75" s="5">
        <v>133348456000</v>
      </c>
    </row>
    <row r="76" spans="3:25" ht="15.5" x14ac:dyDescent="0.35">
      <c r="C76" t="s">
        <v>101</v>
      </c>
      <c r="D76" s="5">
        <v>3667039</v>
      </c>
      <c r="E76" s="5">
        <v>4135176</v>
      </c>
      <c r="F76" s="5">
        <v>3372659</v>
      </c>
      <c r="G76" s="5">
        <v>2493077</v>
      </c>
      <c r="I76" s="5">
        <v>8552178</v>
      </c>
      <c r="J76" s="5">
        <v>9804999</v>
      </c>
      <c r="K76" s="5">
        <v>-33714</v>
      </c>
      <c r="L76" s="5">
        <v>-235350</v>
      </c>
      <c r="M76" s="5">
        <v>-46458</v>
      </c>
      <c r="N76" s="5">
        <v>-2586297</v>
      </c>
      <c r="O76" s="5">
        <v>-3517717</v>
      </c>
      <c r="P76" s="5">
        <v>-10617040</v>
      </c>
      <c r="Q76" s="5">
        <v>-12752767</v>
      </c>
      <c r="R76" s="5">
        <v>-6903997</v>
      </c>
      <c r="S76" s="5">
        <v>-4057166</v>
      </c>
      <c r="T76" s="5">
        <v>8730399</v>
      </c>
      <c r="U76" s="5">
        <v>9728006</v>
      </c>
      <c r="V76" s="5">
        <v>3815554</v>
      </c>
      <c r="W76" s="5">
        <v>35081983000</v>
      </c>
    </row>
    <row r="77" spans="3:25" ht="15.5" x14ac:dyDescent="0.35">
      <c r="C77" t="s">
        <v>102</v>
      </c>
      <c r="D77" s="5">
        <v>7218998</v>
      </c>
      <c r="E77" s="5">
        <v>8964563</v>
      </c>
      <c r="F77" s="5">
        <v>14170695</v>
      </c>
      <c r="G77" s="5">
        <v>4985583</v>
      </c>
      <c r="I77" s="5">
        <v>28578850</v>
      </c>
      <c r="J77" s="5">
        <v>32300184</v>
      </c>
      <c r="K77" s="5">
        <v>6630627</v>
      </c>
      <c r="L77" s="5">
        <v>861095</v>
      </c>
      <c r="M77" s="5">
        <v>130097</v>
      </c>
      <c r="N77" s="5">
        <v>-14933328</v>
      </c>
      <c r="O77" s="5">
        <v>-16842417</v>
      </c>
      <c r="P77" s="5">
        <v>-36057180</v>
      </c>
      <c r="Q77" s="5">
        <v>-39859078</v>
      </c>
      <c r="R77" s="5">
        <v>-22939667</v>
      </c>
      <c r="S77" s="5">
        <v>-9752967</v>
      </c>
      <c r="T77" s="5">
        <v>30437833</v>
      </c>
      <c r="U77" s="5">
        <v>36786270</v>
      </c>
      <c r="V77" s="5">
        <v>24015860</v>
      </c>
      <c r="W77" s="5">
        <v>167500695000</v>
      </c>
      <c r="X77" s="5">
        <v>106052325000</v>
      </c>
      <c r="Y77" s="5">
        <v>51227092000</v>
      </c>
    </row>
    <row r="78" spans="3:25" ht="15.5" x14ac:dyDescent="0.35">
      <c r="C78" t="s">
        <v>103</v>
      </c>
      <c r="D78" s="5">
        <v>7237836</v>
      </c>
      <c r="E78" s="5">
        <v>9162763</v>
      </c>
      <c r="F78" s="5">
        <v>14438702</v>
      </c>
      <c r="G78" s="5">
        <v>4987633</v>
      </c>
      <c r="I78" s="5">
        <v>28500807</v>
      </c>
      <c r="J78" s="5">
        <v>32504932</v>
      </c>
      <c r="K78" s="5">
        <v>6633423</v>
      </c>
      <c r="L78" s="5">
        <v>956188</v>
      </c>
      <c r="M78" s="5">
        <v>635042</v>
      </c>
      <c r="N78" s="5">
        <v>-14243923</v>
      </c>
      <c r="O78" s="5">
        <v>-16693379</v>
      </c>
      <c r="P78" s="5">
        <v>-35649302</v>
      </c>
      <c r="Q78" s="5">
        <v>-39953163</v>
      </c>
      <c r="R78" s="5">
        <v>-22382994</v>
      </c>
      <c r="S78" s="5">
        <v>-9338159</v>
      </c>
      <c r="T78" s="5">
        <v>30437833</v>
      </c>
      <c r="U78" s="5">
        <v>36786270</v>
      </c>
      <c r="V78" s="5">
        <v>24026772</v>
      </c>
      <c r="W78" s="5">
        <v>168430439000</v>
      </c>
    </row>
    <row r="79" spans="3:25" ht="15.5" x14ac:dyDescent="0.35">
      <c r="C79" t="s">
        <v>104</v>
      </c>
      <c r="D79" s="5">
        <v>7237836</v>
      </c>
      <c r="E79" s="5">
        <v>9162763</v>
      </c>
      <c r="F79" s="5">
        <v>14438702</v>
      </c>
      <c r="G79" s="5">
        <v>4987633</v>
      </c>
      <c r="I79" s="5">
        <v>28500807</v>
      </c>
      <c r="J79" s="5">
        <v>32504932</v>
      </c>
      <c r="K79" s="5">
        <v>6633423</v>
      </c>
      <c r="L79" s="5">
        <v>956188</v>
      </c>
      <c r="M79" s="5">
        <v>635042</v>
      </c>
      <c r="N79" s="5">
        <v>-14243923</v>
      </c>
      <c r="O79" s="5">
        <v>-16693379</v>
      </c>
      <c r="P79" s="5">
        <v>-35649302</v>
      </c>
      <c r="Q79" s="5">
        <v>-39953163</v>
      </c>
      <c r="R79" s="5">
        <v>-22382994</v>
      </c>
      <c r="S79" s="5">
        <v>-9338159</v>
      </c>
      <c r="T79" s="5">
        <v>30437833</v>
      </c>
      <c r="U79" s="5">
        <v>36786270</v>
      </c>
      <c r="V79" s="5">
        <v>24026772</v>
      </c>
      <c r="W79" s="5">
        <v>168430439000</v>
      </c>
    </row>
    <row r="81" spans="2:25" ht="15.5" x14ac:dyDescent="0.35">
      <c r="B81" t="s">
        <v>105</v>
      </c>
      <c r="C81" t="s">
        <v>106</v>
      </c>
    </row>
    <row r="82" spans="2:25" ht="15.5" x14ac:dyDescent="0.35">
      <c r="C82" t="s">
        <v>107</v>
      </c>
    </row>
    <row r="83" spans="2:25" ht="15.5" x14ac:dyDescent="0.35">
      <c r="C83" t="s">
        <v>20</v>
      </c>
      <c r="D83" s="5">
        <v>39467302</v>
      </c>
      <c r="E83" s="5">
        <v>41624068</v>
      </c>
      <c r="F83" s="5">
        <v>43676761</v>
      </c>
      <c r="G83" s="5">
        <v>33339642</v>
      </c>
      <c r="I83" s="5">
        <v>43676761</v>
      </c>
      <c r="J83" s="5">
        <v>30861685</v>
      </c>
      <c r="K83" s="5">
        <v>8950804</v>
      </c>
      <c r="L83" s="5">
        <v>2473755</v>
      </c>
      <c r="M83" s="5">
        <v>9670483</v>
      </c>
      <c r="N83" s="5">
        <v>2242091</v>
      </c>
      <c r="O83" s="5">
        <v>3909687</v>
      </c>
      <c r="P83" s="5">
        <v>4433263</v>
      </c>
      <c r="Q83" s="5">
        <v>6106510</v>
      </c>
      <c r="R83" s="5">
        <v>15413079</v>
      </c>
      <c r="S83" s="5">
        <v>16205162</v>
      </c>
      <c r="T83" s="5">
        <v>29800069</v>
      </c>
      <c r="U83" s="5">
        <v>25441652</v>
      </c>
      <c r="V83" s="5">
        <v>17353459</v>
      </c>
      <c r="W83" s="5">
        <v>87170764000</v>
      </c>
      <c r="X83" s="5">
        <v>267151948000</v>
      </c>
      <c r="Y83" s="5">
        <v>40491760000</v>
      </c>
    </row>
    <row r="84" spans="2:25" ht="15.5" x14ac:dyDescent="0.35">
      <c r="C84" t="s">
        <v>109</v>
      </c>
      <c r="D84" s="5">
        <v>31414376</v>
      </c>
      <c r="E84" s="5">
        <v>27915404</v>
      </c>
      <c r="F84" s="5">
        <v>23592044</v>
      </c>
      <c r="G84" s="5">
        <v>26852269</v>
      </c>
      <c r="I84" s="5">
        <v>23592044</v>
      </c>
      <c r="J84" s="5">
        <v>25199402</v>
      </c>
      <c r="K84" s="5">
        <v>25872715</v>
      </c>
      <c r="L84" s="5">
        <v>27068775</v>
      </c>
      <c r="M84" s="5">
        <v>22930328</v>
      </c>
      <c r="N84" s="5">
        <v>22454713</v>
      </c>
      <c r="O84" s="5">
        <v>25407807</v>
      </c>
      <c r="P84" s="5">
        <v>23083956</v>
      </c>
      <c r="Q84" s="5">
        <v>22146522</v>
      </c>
      <c r="R84" s="5">
        <v>25094975</v>
      </c>
      <c r="S84" s="5">
        <v>23995344</v>
      </c>
      <c r="T84" s="5">
        <v>51333478</v>
      </c>
      <c r="U84" s="5">
        <v>56822265</v>
      </c>
      <c r="V84" s="5">
        <v>35952755</v>
      </c>
      <c r="W84" s="5">
        <v>288270108000</v>
      </c>
      <c r="X84" s="5">
        <v>246101625000</v>
      </c>
      <c r="Y84" s="5">
        <v>72144523000</v>
      </c>
    </row>
    <row r="85" spans="2:25" ht="15.5" x14ac:dyDescent="0.35">
      <c r="C85" t="s">
        <v>111</v>
      </c>
      <c r="D85" s="5">
        <v>76514</v>
      </c>
      <c r="E85" s="5">
        <v>135912</v>
      </c>
      <c r="F85" s="5">
        <v>1562640</v>
      </c>
      <c r="G85" s="5">
        <v>1521186</v>
      </c>
      <c r="I85" s="5">
        <v>1562640</v>
      </c>
      <c r="J85" s="5">
        <v>1194250</v>
      </c>
      <c r="K85" s="5">
        <v>2885306</v>
      </c>
      <c r="L85" s="5">
        <v>780752</v>
      </c>
      <c r="M85" s="5">
        <v>347969</v>
      </c>
      <c r="N85" s="5">
        <v>1050024</v>
      </c>
      <c r="O85" s="5">
        <v>1241217</v>
      </c>
      <c r="P85" s="5">
        <v>1188020</v>
      </c>
      <c r="Q85" s="5">
        <v>1148535</v>
      </c>
      <c r="R85" s="5">
        <v>1723941</v>
      </c>
      <c r="S85" s="5">
        <v>1844003</v>
      </c>
      <c r="T85" s="5">
        <v>2687928</v>
      </c>
      <c r="U85" s="5">
        <v>2489353</v>
      </c>
      <c r="V85" s="5">
        <v>3875067</v>
      </c>
      <c r="W85" s="5">
        <v>86603038000</v>
      </c>
      <c r="X85" s="5">
        <v>162862076000</v>
      </c>
      <c r="Y85" s="5">
        <v>15904706000</v>
      </c>
    </row>
    <row r="86" spans="2:25" ht="15.5" x14ac:dyDescent="0.35">
      <c r="C86" t="s">
        <v>110</v>
      </c>
      <c r="D86" s="5">
        <v>10845753</v>
      </c>
      <c r="E86" s="5">
        <v>5133856</v>
      </c>
      <c r="F86" s="5">
        <v>4868211</v>
      </c>
      <c r="G86" s="5">
        <v>6049367</v>
      </c>
      <c r="I86" s="5">
        <v>4868211</v>
      </c>
      <c r="J86" s="5">
        <v>5858100</v>
      </c>
      <c r="K86" s="5">
        <v>9343682</v>
      </c>
      <c r="L86" s="5">
        <v>7920908</v>
      </c>
      <c r="M86" s="5">
        <v>6536361</v>
      </c>
      <c r="N86" s="5">
        <v>7789434</v>
      </c>
      <c r="O86" s="5">
        <v>8535631</v>
      </c>
      <c r="P86" s="5">
        <v>12373883</v>
      </c>
      <c r="Q86" s="5">
        <v>11273513</v>
      </c>
      <c r="R86" s="5">
        <v>12809614</v>
      </c>
      <c r="S86" s="5">
        <v>10057520</v>
      </c>
      <c r="T86" s="5">
        <v>17320042</v>
      </c>
      <c r="U86" s="5">
        <v>27767267</v>
      </c>
      <c r="V86" s="5">
        <v>16717207</v>
      </c>
      <c r="W86" s="5">
        <v>103675027000</v>
      </c>
      <c r="X86" s="5">
        <v>77939884000</v>
      </c>
      <c r="Y86" s="5">
        <v>8266196000</v>
      </c>
    </row>
    <row r="87" spans="2:25" ht="15.5" x14ac:dyDescent="0.35">
      <c r="C87" t="s">
        <v>112</v>
      </c>
      <c r="D87" s="5">
        <v>31414376</v>
      </c>
      <c r="E87" s="5">
        <v>27915404</v>
      </c>
      <c r="F87" s="5">
        <v>23592044</v>
      </c>
      <c r="G87" s="5">
        <v>26852269</v>
      </c>
      <c r="I87" s="5">
        <v>23592044</v>
      </c>
      <c r="J87" s="5">
        <v>25199402</v>
      </c>
      <c r="K87" s="5">
        <v>25872715</v>
      </c>
      <c r="L87" s="5">
        <v>27068775</v>
      </c>
      <c r="M87" s="5">
        <v>22930328</v>
      </c>
      <c r="N87" s="5">
        <v>22454713</v>
      </c>
      <c r="O87" s="5">
        <v>25407807</v>
      </c>
      <c r="P87" s="5">
        <v>23083956</v>
      </c>
      <c r="Q87" s="5">
        <v>22146522</v>
      </c>
      <c r="R87" s="5">
        <v>25094975</v>
      </c>
      <c r="S87" s="5">
        <v>23995344</v>
      </c>
      <c r="T87" s="5">
        <v>51333478</v>
      </c>
      <c r="U87" s="5">
        <v>56822265</v>
      </c>
      <c r="V87" s="5">
        <v>35952755</v>
      </c>
      <c r="W87" s="5">
        <v>288270108000</v>
      </c>
      <c r="X87" s="5">
        <v>246101625000</v>
      </c>
      <c r="Y87" s="5">
        <v>72144523000</v>
      </c>
    </row>
    <row r="88" spans="2:25" ht="15.5" x14ac:dyDescent="0.35">
      <c r="C88" t="s">
        <v>113</v>
      </c>
      <c r="W88" s="5">
        <v>2194159000</v>
      </c>
      <c r="X88" s="5">
        <v>396011000</v>
      </c>
      <c r="Y88" s="5">
        <v>7702467000</v>
      </c>
    </row>
    <row r="89" spans="2:25" ht="15.5" x14ac:dyDescent="0.35">
      <c r="C89" t="s">
        <v>115</v>
      </c>
      <c r="D89" s="5">
        <v>3048196</v>
      </c>
      <c r="E89" s="5">
        <v>605884</v>
      </c>
      <c r="F89" s="5">
        <v>478290</v>
      </c>
      <c r="G89" s="5">
        <v>114063</v>
      </c>
      <c r="I89" s="5">
        <v>478290</v>
      </c>
      <c r="J89" s="5">
        <v>106102</v>
      </c>
      <c r="O89" s="5">
        <v>57016</v>
      </c>
      <c r="P89" s="5">
        <v>116214</v>
      </c>
      <c r="Q89" s="5">
        <v>58805</v>
      </c>
      <c r="R89" s="5">
        <v>78837</v>
      </c>
      <c r="S89" s="5">
        <v>79226</v>
      </c>
      <c r="T89" s="5">
        <v>135863</v>
      </c>
      <c r="U89" s="5">
        <v>208550</v>
      </c>
      <c r="V89" s="5">
        <v>60934</v>
      </c>
      <c r="W89" s="5">
        <v>169112000</v>
      </c>
      <c r="X89" s="5">
        <v>320649000</v>
      </c>
      <c r="Y89" s="5">
        <v>697521000</v>
      </c>
    </row>
    <row r="90" spans="2:25" ht="15.5" x14ac:dyDescent="0.35">
      <c r="C90" t="s">
        <v>85</v>
      </c>
      <c r="D90" s="5">
        <v>203416</v>
      </c>
      <c r="E90" s="5">
        <v>184578</v>
      </c>
      <c r="F90" s="5">
        <v>-13622</v>
      </c>
      <c r="G90" s="5">
        <v>497268</v>
      </c>
      <c r="I90" s="5">
        <v>-13622</v>
      </c>
      <c r="J90" s="5">
        <v>1473684</v>
      </c>
      <c r="K90" s="5">
        <v>1397256</v>
      </c>
      <c r="L90" s="5">
        <v>1497702</v>
      </c>
      <c r="M90" s="5">
        <v>27654</v>
      </c>
      <c r="N90" s="5">
        <v>-92240</v>
      </c>
      <c r="O90" s="5">
        <v>-101329</v>
      </c>
      <c r="V90" s="5">
        <v>35404706</v>
      </c>
      <c r="W90" s="5">
        <v>337406410000</v>
      </c>
      <c r="X90" s="5">
        <v>336004858000</v>
      </c>
      <c r="Y90" s="5">
        <v>337468852000</v>
      </c>
    </row>
    <row r="91" spans="2:25" ht="15.5" x14ac:dyDescent="0.35">
      <c r="C91" t="s">
        <v>116</v>
      </c>
      <c r="D91" s="5">
        <v>117737965</v>
      </c>
      <c r="E91" s="5">
        <v>97649933</v>
      </c>
      <c r="F91" s="5">
        <v>93480567</v>
      </c>
      <c r="G91" s="5">
        <v>85868045</v>
      </c>
      <c r="I91" s="5">
        <v>93480567</v>
      </c>
      <c r="J91" s="5">
        <v>69529117</v>
      </c>
      <c r="K91" s="5">
        <v>43269786</v>
      </c>
      <c r="L91" s="5">
        <v>40315980</v>
      </c>
      <c r="M91" s="5">
        <v>42663309</v>
      </c>
      <c r="N91" s="5">
        <v>44888337</v>
      </c>
      <c r="O91" s="5">
        <v>35543139</v>
      </c>
      <c r="P91" s="5">
        <v>34194049</v>
      </c>
      <c r="Q91" s="5">
        <v>31796657</v>
      </c>
      <c r="R91" s="5">
        <v>44367669</v>
      </c>
      <c r="S91" s="5">
        <v>41699802</v>
      </c>
      <c r="T91" s="5">
        <v>83186030</v>
      </c>
      <c r="U91" s="5">
        <v>85186871</v>
      </c>
      <c r="V91" s="5">
        <v>57912721</v>
      </c>
      <c r="W91" s="5">
        <v>398348404000</v>
      </c>
      <c r="X91" s="5">
        <v>535521340000</v>
      </c>
      <c r="Y91" s="5">
        <v>131922456000</v>
      </c>
    </row>
    <row r="92" spans="2:25" ht="15.5" x14ac:dyDescent="0.35">
      <c r="C92" t="s">
        <v>117</v>
      </c>
    </row>
    <row r="93" spans="2:25" ht="15.5" x14ac:dyDescent="0.35">
      <c r="C93" t="s">
        <v>118</v>
      </c>
      <c r="D93" s="5">
        <v>6748299</v>
      </c>
      <c r="E93" s="5">
        <v>5081152</v>
      </c>
      <c r="F93" s="5">
        <v>2203838</v>
      </c>
      <c r="G93" s="5">
        <v>6934471</v>
      </c>
      <c r="I93" s="5">
        <v>2203838</v>
      </c>
      <c r="J93" s="5">
        <v>5431130</v>
      </c>
      <c r="K93" s="5">
        <v>1889356</v>
      </c>
      <c r="L93" s="5">
        <v>1451010</v>
      </c>
      <c r="M93" s="5">
        <v>650000</v>
      </c>
      <c r="R93" s="5">
        <v>722346</v>
      </c>
      <c r="S93" s="5">
        <v>719519</v>
      </c>
      <c r="T93" s="5">
        <v>736945</v>
      </c>
      <c r="U93" s="5">
        <v>741001</v>
      </c>
      <c r="V93" s="5">
        <v>1159214</v>
      </c>
      <c r="W93" s="5">
        <v>13992551000</v>
      </c>
      <c r="X93" s="5">
        <v>18635769000</v>
      </c>
      <c r="Y93" s="5">
        <v>45397109000</v>
      </c>
    </row>
    <row r="94" spans="2:25" ht="15.5" x14ac:dyDescent="0.35">
      <c r="C94" t="s">
        <v>120</v>
      </c>
      <c r="D94" s="5">
        <v>6592171</v>
      </c>
      <c r="E94" s="5">
        <v>32814648</v>
      </c>
      <c r="F94" s="5">
        <v>32713103</v>
      </c>
      <c r="G94" s="5">
        <v>21043808</v>
      </c>
      <c r="I94" s="5">
        <v>32713103</v>
      </c>
      <c r="J94" s="5">
        <v>21079916</v>
      </c>
      <c r="K94" s="5">
        <v>18324156</v>
      </c>
      <c r="L94" s="5">
        <v>17766094</v>
      </c>
      <c r="M94" s="5">
        <v>17735311</v>
      </c>
      <c r="N94" s="5">
        <v>17884184</v>
      </c>
      <c r="O94" s="5">
        <v>20138453</v>
      </c>
      <c r="P94" s="5">
        <v>20206229</v>
      </c>
      <c r="Q94" s="5">
        <v>23725429</v>
      </c>
      <c r="R94" s="5">
        <v>26944442</v>
      </c>
      <c r="S94" s="5">
        <v>27213618</v>
      </c>
      <c r="T94" s="5">
        <v>25556502</v>
      </c>
      <c r="U94" s="5">
        <v>25056355</v>
      </c>
      <c r="V94" s="5">
        <v>22823505</v>
      </c>
      <c r="W94" s="5">
        <v>170454290000</v>
      </c>
      <c r="X94" s="5">
        <v>143557746000</v>
      </c>
      <c r="Y94" s="5">
        <v>2435538000</v>
      </c>
    </row>
    <row r="95" spans="2:25" ht="15.5" x14ac:dyDescent="0.35">
      <c r="C95" t="s">
        <v>119</v>
      </c>
      <c r="S95" s="5">
        <v>523115</v>
      </c>
      <c r="T95" s="5">
        <v>235839</v>
      </c>
      <c r="U95" s="5">
        <v>235839</v>
      </c>
      <c r="V95" s="5">
        <v>84471</v>
      </c>
      <c r="W95" s="5">
        <v>816831000</v>
      </c>
      <c r="X95" s="5">
        <v>816831000</v>
      </c>
      <c r="Y95" s="5">
        <v>2895494000</v>
      </c>
    </row>
    <row r="96" spans="2:25" ht="15.5" x14ac:dyDescent="0.35">
      <c r="C96" t="s">
        <v>123</v>
      </c>
      <c r="D96" s="5">
        <v>114332</v>
      </c>
      <c r="E96" s="5">
        <v>127346</v>
      </c>
      <c r="F96" s="5">
        <v>136246</v>
      </c>
      <c r="I96" s="5">
        <v>136246</v>
      </c>
    </row>
    <row r="97" spans="3:25" ht="15.5" x14ac:dyDescent="0.35">
      <c r="C97" t="s">
        <v>121</v>
      </c>
      <c r="D97" s="5">
        <v>243370902</v>
      </c>
      <c r="E97" s="5">
        <v>148652455</v>
      </c>
      <c r="F97" s="5">
        <v>150711756</v>
      </c>
      <c r="G97" s="5">
        <v>139637362</v>
      </c>
      <c r="I97" s="5">
        <v>150711756</v>
      </c>
      <c r="J97" s="5">
        <v>135660960</v>
      </c>
      <c r="K97" s="5">
        <v>130519315</v>
      </c>
      <c r="L97" s="5">
        <v>129230833</v>
      </c>
      <c r="M97" s="5">
        <v>134320301</v>
      </c>
      <c r="N97" s="5">
        <v>157012532</v>
      </c>
      <c r="O97" s="5">
        <v>191440643</v>
      </c>
      <c r="P97" s="5">
        <v>219969763</v>
      </c>
      <c r="Q97" s="5">
        <v>281740281</v>
      </c>
      <c r="R97" s="5">
        <v>324280098</v>
      </c>
      <c r="S97" s="5">
        <v>362822504</v>
      </c>
      <c r="T97" s="5">
        <v>379920547</v>
      </c>
      <c r="U97" s="5">
        <v>301497872</v>
      </c>
      <c r="V97" s="5">
        <v>247671530</v>
      </c>
      <c r="W97" s="5">
        <v>1751781674000</v>
      </c>
      <c r="X97" s="5">
        <v>1346236969000</v>
      </c>
      <c r="Y97" s="5">
        <v>668795443000</v>
      </c>
    </row>
    <row r="98" spans="3:25" ht="15.5" x14ac:dyDescent="0.35">
      <c r="C98" t="s">
        <v>126</v>
      </c>
      <c r="D98" s="5">
        <v>258229900</v>
      </c>
      <c r="E98" s="5">
        <v>186924920</v>
      </c>
      <c r="F98" s="5">
        <v>186353860</v>
      </c>
      <c r="G98" s="5">
        <v>169969344</v>
      </c>
      <c r="I98" s="5">
        <v>186353860</v>
      </c>
      <c r="J98" s="5">
        <v>163014951</v>
      </c>
      <c r="K98" s="5">
        <v>151525634</v>
      </c>
      <c r="L98" s="5">
        <v>149129756</v>
      </c>
      <c r="M98" s="5">
        <v>153418207</v>
      </c>
      <c r="N98" s="5">
        <v>175425053</v>
      </c>
      <c r="O98" s="5">
        <v>212200586</v>
      </c>
      <c r="P98" s="5">
        <v>240826226</v>
      </c>
      <c r="Q98" s="5">
        <v>306723065</v>
      </c>
      <c r="R98" s="5">
        <v>356968859</v>
      </c>
      <c r="S98" s="5">
        <v>403918622</v>
      </c>
      <c r="T98" s="5">
        <v>418098290</v>
      </c>
      <c r="U98" s="5">
        <v>337097024</v>
      </c>
      <c r="V98" s="5">
        <v>281058430</v>
      </c>
      <c r="W98" s="5">
        <v>1987184496000</v>
      </c>
      <c r="X98" s="5">
        <v>1547020940000</v>
      </c>
      <c r="Y98" s="5">
        <v>750152107000</v>
      </c>
    </row>
    <row r="99" spans="3:25" ht="15.5" x14ac:dyDescent="0.35">
      <c r="C99" t="s">
        <v>127</v>
      </c>
      <c r="D99" s="5">
        <v>375967865</v>
      </c>
      <c r="E99" s="5">
        <v>284574853</v>
      </c>
      <c r="F99" s="5">
        <v>279834427</v>
      </c>
      <c r="G99" s="5">
        <v>255837389</v>
      </c>
      <c r="I99" s="5">
        <v>279834427</v>
      </c>
      <c r="J99" s="5">
        <v>232544068</v>
      </c>
      <c r="K99" s="5">
        <v>194795420</v>
      </c>
      <c r="L99" s="5">
        <v>189445736</v>
      </c>
      <c r="M99" s="5">
        <v>196081516</v>
      </c>
      <c r="N99" s="5">
        <v>220313390</v>
      </c>
      <c r="O99" s="5">
        <v>247743725</v>
      </c>
      <c r="P99" s="5">
        <v>275020275</v>
      </c>
      <c r="Q99" s="5">
        <v>338519722</v>
      </c>
      <c r="R99" s="5">
        <v>401336528</v>
      </c>
      <c r="S99" s="5">
        <v>445618424</v>
      </c>
      <c r="T99" s="5">
        <v>501284320</v>
      </c>
      <c r="U99" s="5">
        <v>422283895</v>
      </c>
      <c r="V99" s="5">
        <v>338971151</v>
      </c>
      <c r="W99" s="5">
        <v>2385532900000</v>
      </c>
      <c r="X99" s="5">
        <v>2082542280000</v>
      </c>
      <c r="Y99" s="5">
        <v>882074563000</v>
      </c>
    </row>
    <row r="100" spans="3:25" ht="15.5" x14ac:dyDescent="0.35">
      <c r="C100" t="s">
        <v>128</v>
      </c>
    </row>
    <row r="101" spans="3:25" ht="15.5" x14ac:dyDescent="0.35">
      <c r="C101" t="s">
        <v>129</v>
      </c>
    </row>
    <row r="102" spans="3:25" ht="15.5" x14ac:dyDescent="0.35">
      <c r="C102" t="s">
        <v>130</v>
      </c>
      <c r="D102" s="5">
        <v>31247922</v>
      </c>
      <c r="E102" s="5">
        <v>18614439</v>
      </c>
      <c r="F102" s="5">
        <v>20498533</v>
      </c>
      <c r="G102" s="5">
        <v>22747936</v>
      </c>
      <c r="I102" s="5">
        <v>20498533</v>
      </c>
      <c r="J102" s="5">
        <v>20911550</v>
      </c>
      <c r="K102" s="5">
        <v>20208555</v>
      </c>
      <c r="L102" s="5">
        <v>15748319</v>
      </c>
      <c r="M102" s="5">
        <v>19314102</v>
      </c>
      <c r="N102" s="5">
        <v>35648184</v>
      </c>
      <c r="O102" s="5">
        <v>60372120</v>
      </c>
      <c r="P102" s="5">
        <v>55429201</v>
      </c>
      <c r="Q102" s="5">
        <v>49043922</v>
      </c>
      <c r="R102" s="5">
        <v>50085502</v>
      </c>
      <c r="S102" s="5">
        <v>55532876</v>
      </c>
      <c r="T102" s="5">
        <v>67467892</v>
      </c>
      <c r="U102" s="5">
        <v>67883158</v>
      </c>
      <c r="V102" s="5">
        <v>46539383</v>
      </c>
      <c r="W102" s="5">
        <v>374379907000</v>
      </c>
      <c r="X102" s="5">
        <v>468475990000</v>
      </c>
      <c r="Y102" s="5">
        <v>141941507000</v>
      </c>
    </row>
    <row r="103" spans="3:25" ht="15.5" x14ac:dyDescent="0.35">
      <c r="C103" t="s">
        <v>131</v>
      </c>
    </row>
    <row r="104" spans="3:25" ht="15.5" x14ac:dyDescent="0.35">
      <c r="C104" t="s">
        <v>132</v>
      </c>
      <c r="D104" s="5">
        <v>10922267</v>
      </c>
      <c r="E104" s="5">
        <v>5269768</v>
      </c>
      <c r="F104" s="5">
        <v>6430851</v>
      </c>
      <c r="G104" s="5">
        <v>7570553</v>
      </c>
      <c r="I104" s="5">
        <v>6430851</v>
      </c>
      <c r="J104" s="5">
        <v>7052350</v>
      </c>
      <c r="K104" s="5">
        <v>12228988</v>
      </c>
      <c r="L104" s="5">
        <v>8701660</v>
      </c>
      <c r="M104" s="5">
        <v>6884330</v>
      </c>
      <c r="N104" s="5">
        <v>8839458</v>
      </c>
      <c r="O104" s="5">
        <v>9776848</v>
      </c>
      <c r="P104" s="5">
        <v>13561903</v>
      </c>
      <c r="Q104" s="5">
        <v>12422048</v>
      </c>
      <c r="R104" s="5">
        <v>14533555</v>
      </c>
      <c r="S104" s="5">
        <v>11901523</v>
      </c>
      <c r="T104" s="5">
        <v>20007970</v>
      </c>
      <c r="U104" s="5">
        <v>30256620</v>
      </c>
      <c r="V104" s="5">
        <v>20592274</v>
      </c>
      <c r="W104" s="5">
        <v>190278065000</v>
      </c>
      <c r="X104" s="5">
        <v>240801960000</v>
      </c>
      <c r="Y104" s="5">
        <v>24170902000</v>
      </c>
    </row>
    <row r="105" spans="3:25" ht="15.5" x14ac:dyDescent="0.35">
      <c r="C105" t="s">
        <v>137</v>
      </c>
      <c r="D105" s="5">
        <v>553631</v>
      </c>
      <c r="E105" s="5">
        <v>484416</v>
      </c>
      <c r="F105" s="5">
        <v>412017</v>
      </c>
      <c r="G105" s="5">
        <v>3192314</v>
      </c>
      <c r="I105" s="5">
        <v>412017</v>
      </c>
      <c r="J105" s="5">
        <v>659062</v>
      </c>
      <c r="K105" s="5">
        <v>571813</v>
      </c>
      <c r="L105" s="5">
        <v>396077</v>
      </c>
      <c r="M105" s="5">
        <v>519161</v>
      </c>
      <c r="N105" s="5">
        <v>2816852</v>
      </c>
      <c r="O105" s="5">
        <v>2852063</v>
      </c>
      <c r="P105" s="5">
        <v>2972770</v>
      </c>
      <c r="Q105" s="5">
        <v>2853487</v>
      </c>
      <c r="R105" s="5">
        <v>2471928</v>
      </c>
      <c r="S105" s="5">
        <v>1512414</v>
      </c>
      <c r="T105" s="5">
        <v>1166466</v>
      </c>
      <c r="U105" s="5">
        <v>1711339</v>
      </c>
      <c r="V105" s="5">
        <v>1573185</v>
      </c>
      <c r="W105" s="5">
        <v>10049018000</v>
      </c>
      <c r="X105" s="5">
        <v>4758782000</v>
      </c>
      <c r="Y105" s="5">
        <v>1009647000</v>
      </c>
    </row>
    <row r="106" spans="3:25" ht="15.5" x14ac:dyDescent="0.35">
      <c r="C106" t="s">
        <v>136</v>
      </c>
      <c r="D106" s="5">
        <v>1014801</v>
      </c>
      <c r="E106" s="5">
        <v>1338392</v>
      </c>
      <c r="F106" s="5">
        <v>1090948</v>
      </c>
      <c r="G106" s="5">
        <v>1279161</v>
      </c>
      <c r="I106" s="5">
        <v>1090948</v>
      </c>
      <c r="J106" s="5">
        <v>3759234</v>
      </c>
      <c r="K106" s="5">
        <v>281323</v>
      </c>
      <c r="L106" s="5">
        <v>259231</v>
      </c>
      <c r="M106" s="5">
        <v>1046910</v>
      </c>
      <c r="N106" s="5">
        <v>1105405</v>
      </c>
      <c r="O106" s="5">
        <v>2033110</v>
      </c>
      <c r="P106" s="5">
        <v>2830858</v>
      </c>
      <c r="Q106" s="5">
        <v>451333</v>
      </c>
      <c r="R106" s="5">
        <v>703996</v>
      </c>
      <c r="S106" s="5">
        <v>858775</v>
      </c>
      <c r="T106" s="5">
        <v>1430028</v>
      </c>
      <c r="U106" s="5">
        <v>742156</v>
      </c>
      <c r="V106" s="5">
        <v>471338</v>
      </c>
      <c r="W106" s="5">
        <v>2881453000</v>
      </c>
      <c r="X106" s="5">
        <v>6889898000</v>
      </c>
      <c r="Y106" s="5">
        <v>13102976000</v>
      </c>
    </row>
    <row r="107" spans="3:25" ht="15.5" x14ac:dyDescent="0.35">
      <c r="C107" t="s">
        <v>133</v>
      </c>
      <c r="W107" s="5">
        <v>18502261000</v>
      </c>
      <c r="X107" s="5">
        <v>78186017000</v>
      </c>
      <c r="Y107" s="5">
        <v>6916456000</v>
      </c>
    </row>
    <row r="108" spans="3:25" ht="15.5" x14ac:dyDescent="0.35">
      <c r="C108" t="s">
        <v>138</v>
      </c>
      <c r="D108" s="5">
        <v>57025000</v>
      </c>
      <c r="J108" s="5">
        <v>1575000</v>
      </c>
      <c r="K108" s="5">
        <v>2159694</v>
      </c>
      <c r="L108" s="5">
        <v>3564900</v>
      </c>
      <c r="M108" s="5">
        <v>3265756</v>
      </c>
      <c r="N108" s="5">
        <v>15734348</v>
      </c>
      <c r="O108" s="5">
        <v>17514722</v>
      </c>
      <c r="P108" s="5">
        <v>17058723</v>
      </c>
      <c r="Q108" s="5">
        <v>16262473</v>
      </c>
      <c r="R108" s="5">
        <v>22964290</v>
      </c>
      <c r="S108" s="5">
        <v>21776571</v>
      </c>
      <c r="T108" s="5">
        <v>20990702</v>
      </c>
      <c r="U108" s="5">
        <v>18510328</v>
      </c>
      <c r="V108" s="5">
        <v>21853525</v>
      </c>
    </row>
    <row r="109" spans="3:25" ht="15.5" x14ac:dyDescent="0.35">
      <c r="C109" t="s">
        <v>789</v>
      </c>
      <c r="Q109" s="5">
        <v>6571432</v>
      </c>
      <c r="R109" s="5">
        <v>6571432</v>
      </c>
      <c r="S109" s="5">
        <v>6571432</v>
      </c>
      <c r="T109" s="5">
        <v>6571432</v>
      </c>
    </row>
    <row r="110" spans="3:25" ht="15.5" x14ac:dyDescent="0.35">
      <c r="C110" t="s">
        <v>134</v>
      </c>
      <c r="L110" s="5">
        <v>350000</v>
      </c>
      <c r="N110" s="5">
        <v>610000</v>
      </c>
      <c r="O110" s="5">
        <v>1654751</v>
      </c>
      <c r="P110" s="5">
        <v>1000000</v>
      </c>
      <c r="Q110" s="5">
        <v>2500000</v>
      </c>
      <c r="R110" s="5">
        <v>3158502</v>
      </c>
    </row>
    <row r="111" spans="3:25" ht="15.5" x14ac:dyDescent="0.35">
      <c r="C111" t="s">
        <v>139</v>
      </c>
    </row>
    <row r="112" spans="3:25" ht="15.5" x14ac:dyDescent="0.35">
      <c r="C112" t="s">
        <v>140</v>
      </c>
      <c r="D112" s="5">
        <v>51501701</v>
      </c>
      <c r="E112" s="5">
        <v>29401247</v>
      </c>
      <c r="F112" s="5">
        <v>32006927</v>
      </c>
      <c r="G112" s="5">
        <v>25389476</v>
      </c>
      <c r="I112" s="5">
        <v>32006927</v>
      </c>
      <c r="J112" s="5">
        <v>15611883</v>
      </c>
      <c r="K112" s="5">
        <v>7777506</v>
      </c>
      <c r="L112" s="5">
        <v>11322271</v>
      </c>
      <c r="M112" s="5">
        <v>16174460</v>
      </c>
      <c r="N112" s="5">
        <v>25091481</v>
      </c>
      <c r="O112" s="5">
        <v>11005403</v>
      </c>
      <c r="P112" s="5">
        <v>28218543</v>
      </c>
      <c r="Q112" s="5">
        <v>56196865</v>
      </c>
      <c r="R112" s="5">
        <v>76454557</v>
      </c>
      <c r="S112" s="5">
        <v>86130466</v>
      </c>
      <c r="T112" s="5">
        <v>111401704</v>
      </c>
      <c r="U112" s="5">
        <v>106935025</v>
      </c>
      <c r="V112" s="5">
        <v>79740339</v>
      </c>
      <c r="W112" s="5">
        <v>521999518000</v>
      </c>
      <c r="X112" s="5">
        <v>295089870000</v>
      </c>
      <c r="Y112" s="5">
        <v>70676500000</v>
      </c>
    </row>
    <row r="113" spans="3:25" ht="15.5" x14ac:dyDescent="0.35">
      <c r="C113" t="s">
        <v>144</v>
      </c>
    </row>
    <row r="114" spans="3:25" ht="15.5" x14ac:dyDescent="0.35">
      <c r="C114" t="s">
        <v>141</v>
      </c>
      <c r="X114" s="5">
        <v>9847689000</v>
      </c>
      <c r="Y114" s="5">
        <v>21337539000</v>
      </c>
    </row>
    <row r="115" spans="3:25" ht="15.5" x14ac:dyDescent="0.35">
      <c r="C115" t="s">
        <v>145</v>
      </c>
      <c r="D115" s="5">
        <v>16983979</v>
      </c>
      <c r="E115" s="5">
        <v>10471355</v>
      </c>
      <c r="F115" s="5">
        <v>10471355</v>
      </c>
      <c r="G115" s="5">
        <v>9134681</v>
      </c>
      <c r="I115" s="5">
        <v>10471355</v>
      </c>
      <c r="J115" s="5">
        <v>8623121</v>
      </c>
      <c r="K115" s="5">
        <v>5992491</v>
      </c>
      <c r="L115" s="5">
        <v>5544133</v>
      </c>
      <c r="M115" s="5">
        <v>9702402</v>
      </c>
      <c r="N115" s="5">
        <v>20400353</v>
      </c>
      <c r="O115" s="5">
        <v>41882035</v>
      </c>
      <c r="P115" s="5">
        <v>33907543</v>
      </c>
      <c r="Q115" s="5">
        <v>23046631</v>
      </c>
      <c r="R115" s="5">
        <v>21443595</v>
      </c>
      <c r="S115" s="5">
        <v>34087936</v>
      </c>
      <c r="T115" s="5">
        <v>37285891</v>
      </c>
      <c r="U115" s="5">
        <v>25925928</v>
      </c>
      <c r="V115" s="5">
        <v>18092379</v>
      </c>
      <c r="W115" s="5">
        <v>152669110000</v>
      </c>
      <c r="X115" s="5">
        <v>137839276000</v>
      </c>
      <c r="Y115" s="5">
        <v>77864206000</v>
      </c>
    </row>
    <row r="116" spans="3:25" ht="15.5" x14ac:dyDescent="0.35">
      <c r="C116" t="s">
        <v>146</v>
      </c>
      <c r="D116" s="5">
        <v>111037130</v>
      </c>
      <c r="E116" s="5">
        <v>31935905</v>
      </c>
      <c r="F116" s="5">
        <v>34474154</v>
      </c>
      <c r="G116" s="5">
        <v>27857495</v>
      </c>
      <c r="I116" s="5">
        <v>34474154</v>
      </c>
      <c r="J116" s="5">
        <v>19414058</v>
      </c>
      <c r="K116" s="5">
        <v>12667363</v>
      </c>
      <c r="L116" s="5">
        <v>18088990</v>
      </c>
      <c r="M116" s="5">
        <v>22801793</v>
      </c>
      <c r="N116" s="5">
        <v>44250848</v>
      </c>
      <c r="O116" s="5">
        <v>32132925</v>
      </c>
      <c r="P116" s="5">
        <v>48426129</v>
      </c>
      <c r="Q116" s="5">
        <v>88131582</v>
      </c>
      <c r="R116" s="5">
        <v>119701583</v>
      </c>
      <c r="S116" s="5">
        <v>136275231</v>
      </c>
      <c r="T116" s="5">
        <v>170419248</v>
      </c>
      <c r="U116" s="5">
        <v>135803891</v>
      </c>
      <c r="V116" s="5">
        <v>114988669</v>
      </c>
      <c r="W116" s="5">
        <v>732919523000</v>
      </c>
      <c r="X116" s="5">
        <v>518951931000</v>
      </c>
      <c r="Y116" s="5">
        <v>241311926000</v>
      </c>
    </row>
    <row r="117" spans="3:25" ht="15.5" x14ac:dyDescent="0.35">
      <c r="C117" t="s">
        <v>147</v>
      </c>
      <c r="D117" s="5">
        <v>111037130</v>
      </c>
      <c r="E117" s="5">
        <v>31935905</v>
      </c>
      <c r="F117" s="5">
        <v>34474154</v>
      </c>
      <c r="G117" s="5">
        <v>27857495</v>
      </c>
      <c r="I117" s="5">
        <v>34474154</v>
      </c>
      <c r="J117" s="5">
        <v>19414058</v>
      </c>
      <c r="K117" s="5">
        <v>12667363</v>
      </c>
      <c r="L117" s="5">
        <v>18088990</v>
      </c>
      <c r="M117" s="5">
        <v>22801793</v>
      </c>
      <c r="N117" s="5">
        <v>44250848</v>
      </c>
      <c r="O117" s="5">
        <v>32132925</v>
      </c>
      <c r="P117" s="5">
        <v>48426129</v>
      </c>
      <c r="Q117" s="5">
        <v>88131582</v>
      </c>
      <c r="R117" s="5">
        <v>119701583</v>
      </c>
      <c r="S117" s="5">
        <v>136275231</v>
      </c>
      <c r="T117" s="5">
        <v>170419248</v>
      </c>
      <c r="U117" s="5">
        <v>135803891</v>
      </c>
      <c r="V117" s="5">
        <v>114988669</v>
      </c>
      <c r="W117" s="5">
        <v>732919523000</v>
      </c>
      <c r="X117" s="5">
        <v>518951931000</v>
      </c>
      <c r="Y117" s="5">
        <v>241311926000</v>
      </c>
    </row>
    <row r="118" spans="3:25" ht="15.5" x14ac:dyDescent="0.35">
      <c r="C118" t="s">
        <v>148</v>
      </c>
      <c r="Q118" s="5">
        <v>12329625</v>
      </c>
      <c r="R118" s="5">
        <v>17258199</v>
      </c>
      <c r="S118" s="5">
        <v>25329631</v>
      </c>
      <c r="T118" s="5">
        <v>35157081</v>
      </c>
      <c r="U118" s="5">
        <v>8016941</v>
      </c>
      <c r="V118" s="5">
        <v>11261865</v>
      </c>
      <c r="W118" s="5">
        <v>131485523000</v>
      </c>
      <c r="X118" s="5">
        <v>203091827000</v>
      </c>
      <c r="Y118" s="5">
        <v>140508264000</v>
      </c>
    </row>
    <row r="119" spans="3:25" ht="15.5" x14ac:dyDescent="0.35">
      <c r="C119" t="s">
        <v>1289</v>
      </c>
      <c r="W119" s="5">
        <v>64733411000</v>
      </c>
    </row>
    <row r="120" spans="3:25" ht="15.5" x14ac:dyDescent="0.35">
      <c r="C120" t="s">
        <v>152</v>
      </c>
    </row>
    <row r="121" spans="3:25" ht="15.5" x14ac:dyDescent="0.35">
      <c r="C121" t="s">
        <v>153</v>
      </c>
      <c r="D121" s="5">
        <v>51501701</v>
      </c>
      <c r="E121" s="5">
        <v>29401247</v>
      </c>
      <c r="F121" s="5">
        <v>32006927</v>
      </c>
      <c r="G121" s="5">
        <v>25389476</v>
      </c>
      <c r="I121" s="5">
        <v>32006927</v>
      </c>
      <c r="J121" s="5">
        <v>15611883</v>
      </c>
      <c r="K121" s="5">
        <v>7777506</v>
      </c>
      <c r="L121" s="5">
        <v>11322271</v>
      </c>
      <c r="M121" s="5">
        <v>16174460</v>
      </c>
      <c r="N121" s="5">
        <v>25091481</v>
      </c>
      <c r="O121" s="5">
        <v>11005403</v>
      </c>
      <c r="P121" s="5">
        <v>28218543</v>
      </c>
      <c r="Q121" s="5">
        <v>56196865</v>
      </c>
      <c r="R121" s="5">
        <v>76454557</v>
      </c>
      <c r="S121" s="5">
        <v>86130466</v>
      </c>
      <c r="T121" s="5">
        <v>111401704</v>
      </c>
      <c r="U121" s="5">
        <v>106935025</v>
      </c>
      <c r="V121" s="5">
        <v>79740339</v>
      </c>
      <c r="W121" s="5">
        <v>521999518000</v>
      </c>
      <c r="X121" s="5">
        <v>304937559000</v>
      </c>
      <c r="Y121" s="5">
        <v>92014039000</v>
      </c>
    </row>
    <row r="122" spans="3:25" ht="15.5" x14ac:dyDescent="0.35">
      <c r="C122" t="s">
        <v>150</v>
      </c>
      <c r="X122" s="5">
        <v>292073000</v>
      </c>
    </row>
    <row r="123" spans="3:25" ht="15.5" x14ac:dyDescent="0.35">
      <c r="C123" t="s">
        <v>154</v>
      </c>
      <c r="D123" s="5">
        <v>142285052</v>
      </c>
      <c r="E123" s="5">
        <v>50550344</v>
      </c>
      <c r="F123" s="5">
        <v>54972687</v>
      </c>
      <c r="G123" s="5">
        <v>50605431</v>
      </c>
      <c r="I123" s="5">
        <v>54972687</v>
      </c>
      <c r="J123" s="5">
        <v>40325608</v>
      </c>
      <c r="K123" s="5">
        <v>32875918</v>
      </c>
      <c r="L123" s="5">
        <v>33837309</v>
      </c>
      <c r="M123" s="5">
        <v>42115895</v>
      </c>
      <c r="N123" s="5">
        <v>79899032</v>
      </c>
      <c r="O123" s="5">
        <v>92505045</v>
      </c>
      <c r="P123" s="5">
        <v>103855330</v>
      </c>
      <c r="Q123" s="5">
        <v>137175504</v>
      </c>
      <c r="R123" s="5">
        <v>169787085</v>
      </c>
      <c r="S123" s="5">
        <v>191808107</v>
      </c>
      <c r="T123" s="5">
        <v>237887140</v>
      </c>
      <c r="U123" s="5">
        <v>203687049</v>
      </c>
      <c r="V123" s="5">
        <v>161528052</v>
      </c>
      <c r="W123" s="5">
        <v>1107299430000</v>
      </c>
      <c r="X123" s="5">
        <v>987427921000</v>
      </c>
      <c r="Y123" s="5">
        <v>383253433000</v>
      </c>
    </row>
    <row r="124" spans="3:25" ht="15.5" x14ac:dyDescent="0.35">
      <c r="C124" t="s">
        <v>155</v>
      </c>
    </row>
    <row r="125" spans="3:25" ht="15.5" x14ac:dyDescent="0.35">
      <c r="C125" t="s">
        <v>156</v>
      </c>
      <c r="D125" s="5">
        <v>49493544</v>
      </c>
      <c r="E125" s="5">
        <v>47563333</v>
      </c>
      <c r="F125" s="5">
        <v>47563333</v>
      </c>
      <c r="G125" s="5">
        <v>47563333</v>
      </c>
      <c r="I125" s="5">
        <v>47563333</v>
      </c>
      <c r="J125" s="5">
        <v>45411670</v>
      </c>
      <c r="K125" s="5">
        <v>45398868</v>
      </c>
      <c r="L125" s="5">
        <v>45362784</v>
      </c>
      <c r="M125" s="5">
        <v>45257579</v>
      </c>
      <c r="N125" s="5">
        <v>44559362</v>
      </c>
      <c r="O125" s="5">
        <v>44559362</v>
      </c>
      <c r="P125" s="5">
        <v>44523742</v>
      </c>
      <c r="Q125" s="5">
        <v>43035647</v>
      </c>
      <c r="R125" s="5">
        <v>43035647</v>
      </c>
      <c r="S125" s="5">
        <v>43035647</v>
      </c>
      <c r="T125" s="5">
        <v>42983831</v>
      </c>
      <c r="U125" s="5">
        <v>39851422</v>
      </c>
      <c r="V125" s="5">
        <v>39252447</v>
      </c>
      <c r="W125" s="5">
        <v>355000082000</v>
      </c>
      <c r="X125" s="5">
        <v>355000000000</v>
      </c>
      <c r="Y125" s="5">
        <v>123046000000</v>
      </c>
    </row>
    <row r="126" spans="3:25" ht="15.5" x14ac:dyDescent="0.35">
      <c r="C126" t="s">
        <v>157</v>
      </c>
      <c r="D126" s="5">
        <v>83115102</v>
      </c>
      <c r="E126" s="5">
        <v>88232353</v>
      </c>
      <c r="F126" s="5">
        <v>88232353</v>
      </c>
      <c r="G126" s="5">
        <v>88238009</v>
      </c>
      <c r="I126" s="5">
        <v>88232353</v>
      </c>
      <c r="J126" s="5">
        <v>88238009</v>
      </c>
      <c r="K126" s="5">
        <v>88232576</v>
      </c>
      <c r="L126" s="5">
        <v>88219702</v>
      </c>
      <c r="M126" s="5">
        <v>88218759</v>
      </c>
      <c r="N126" s="5">
        <v>88050023</v>
      </c>
      <c r="O126" s="5">
        <v>88050023</v>
      </c>
      <c r="P126" s="5">
        <v>88043459</v>
      </c>
      <c r="Q126" s="5">
        <v>84328280</v>
      </c>
      <c r="R126" s="5">
        <v>84328280</v>
      </c>
      <c r="S126" s="5">
        <v>84328280</v>
      </c>
      <c r="T126" s="5">
        <v>84346840</v>
      </c>
      <c r="U126" s="5">
        <v>67517667</v>
      </c>
      <c r="V126" s="5">
        <v>29245567</v>
      </c>
      <c r="W126" s="5">
        <v>238124062000</v>
      </c>
      <c r="X126" s="5">
        <v>238123775000</v>
      </c>
    </row>
    <row r="127" spans="3:25" ht="15.5" x14ac:dyDescent="0.35">
      <c r="C127" t="s">
        <v>158</v>
      </c>
      <c r="D127" s="5">
        <v>41172078</v>
      </c>
      <c r="E127" s="5">
        <v>41067579</v>
      </c>
      <c r="F127" s="5">
        <v>36238192</v>
      </c>
      <c r="G127" s="5">
        <v>26829779</v>
      </c>
      <c r="I127" s="5">
        <v>36238192</v>
      </c>
      <c r="J127" s="5">
        <v>20162020</v>
      </c>
      <c r="K127" s="5">
        <v>-250663</v>
      </c>
      <c r="L127" s="5">
        <v>-7023870</v>
      </c>
      <c r="M127" s="5">
        <v>-8089849</v>
      </c>
      <c r="N127" s="5">
        <v>-8651455</v>
      </c>
      <c r="O127" s="5">
        <v>3370741</v>
      </c>
      <c r="P127" s="5">
        <v>16445074</v>
      </c>
      <c r="Q127" s="5">
        <v>41477336</v>
      </c>
      <c r="R127" s="5">
        <v>68677732</v>
      </c>
      <c r="S127" s="5">
        <v>84156729</v>
      </c>
      <c r="T127" s="5">
        <v>89708264</v>
      </c>
      <c r="U127" s="5">
        <v>73706246</v>
      </c>
      <c r="V127" s="5">
        <v>50498807</v>
      </c>
      <c r="W127" s="5">
        <v>256700658000</v>
      </c>
      <c r="X127" s="5">
        <v>124281946000</v>
      </c>
      <c r="Y127" s="5">
        <v>34299195000</v>
      </c>
    </row>
    <row r="128" spans="3:25" ht="15.5" x14ac:dyDescent="0.35">
      <c r="C128" t="s">
        <v>159</v>
      </c>
      <c r="D128" s="5">
        <v>722844</v>
      </c>
      <c r="E128" s="5">
        <v>622844</v>
      </c>
      <c r="F128" s="5">
        <v>622844</v>
      </c>
      <c r="G128" s="5">
        <v>622844</v>
      </c>
      <c r="I128" s="5">
        <v>622844</v>
      </c>
      <c r="J128" s="5">
        <v>522844</v>
      </c>
      <c r="K128" s="5">
        <v>522844</v>
      </c>
      <c r="L128" s="5">
        <v>522844</v>
      </c>
      <c r="M128" s="5">
        <v>522844</v>
      </c>
      <c r="N128" s="5">
        <v>522844</v>
      </c>
      <c r="O128" s="5">
        <v>522844</v>
      </c>
      <c r="P128" s="5">
        <v>522844</v>
      </c>
      <c r="Q128" s="5">
        <v>522844</v>
      </c>
      <c r="R128" s="5">
        <v>522844</v>
      </c>
      <c r="S128" s="5">
        <v>522844</v>
      </c>
      <c r="T128" s="5">
        <v>422844</v>
      </c>
      <c r="U128" s="5">
        <v>322844</v>
      </c>
      <c r="V128" s="5">
        <v>222844</v>
      </c>
    </row>
    <row r="129" spans="2:25" ht="15.5" x14ac:dyDescent="0.35">
      <c r="C129" t="s">
        <v>160</v>
      </c>
      <c r="D129" s="5">
        <v>40449234</v>
      </c>
      <c r="E129" s="5">
        <v>40444735</v>
      </c>
      <c r="F129" s="5">
        <v>35615348</v>
      </c>
      <c r="G129" s="5">
        <v>26206935</v>
      </c>
      <c r="I129" s="5">
        <v>35615348</v>
      </c>
      <c r="J129" s="5">
        <v>19639176</v>
      </c>
      <c r="K129" s="5">
        <v>-773507</v>
      </c>
      <c r="L129" s="5">
        <v>-7546714</v>
      </c>
      <c r="M129" s="5">
        <v>-8612693</v>
      </c>
      <c r="N129" s="5">
        <v>-9174299</v>
      </c>
      <c r="O129" s="5">
        <v>2847897</v>
      </c>
      <c r="P129" s="5">
        <v>15922230</v>
      </c>
      <c r="Q129" s="5">
        <v>40954492</v>
      </c>
      <c r="R129" s="5">
        <v>68154888</v>
      </c>
      <c r="S129" s="5">
        <v>83633885</v>
      </c>
      <c r="T129" s="5">
        <v>89285420</v>
      </c>
      <c r="U129" s="5">
        <v>73383402</v>
      </c>
      <c r="V129" s="5">
        <v>50275963</v>
      </c>
    </row>
    <row r="130" spans="2:25" ht="15.5" x14ac:dyDescent="0.35">
      <c r="C130" t="s">
        <v>161</v>
      </c>
      <c r="D130" s="5">
        <v>41172078</v>
      </c>
      <c r="E130" s="5">
        <v>41067579</v>
      </c>
      <c r="F130" s="5">
        <v>36238192</v>
      </c>
      <c r="G130" s="5">
        <v>26829779</v>
      </c>
      <c r="I130" s="5">
        <v>36238192</v>
      </c>
      <c r="J130" s="5">
        <v>20162020</v>
      </c>
      <c r="K130" s="5">
        <v>-250663</v>
      </c>
      <c r="L130" s="5">
        <v>-7023870</v>
      </c>
      <c r="M130" s="5">
        <v>-8089849</v>
      </c>
      <c r="N130" s="5">
        <v>-8651455</v>
      </c>
      <c r="O130" s="5">
        <v>3370741</v>
      </c>
      <c r="P130" s="5">
        <v>16445074</v>
      </c>
      <c r="Q130" s="5">
        <v>41477336</v>
      </c>
      <c r="R130" s="5">
        <v>68677732</v>
      </c>
      <c r="S130" s="5">
        <v>84156729</v>
      </c>
      <c r="T130" s="5">
        <v>89708264</v>
      </c>
      <c r="U130" s="5">
        <v>73706246</v>
      </c>
      <c r="V130" s="5">
        <v>50498807</v>
      </c>
      <c r="W130" s="5">
        <v>256700658000</v>
      </c>
      <c r="X130" s="5">
        <v>124281946000</v>
      </c>
      <c r="Y130" s="5">
        <v>34299195000</v>
      </c>
    </row>
    <row r="131" spans="2:25" ht="15.5" x14ac:dyDescent="0.35">
      <c r="C131" t="s">
        <v>162</v>
      </c>
      <c r="D131" s="5">
        <v>59698673</v>
      </c>
      <c r="E131" s="5">
        <v>56976666</v>
      </c>
      <c r="F131" s="5">
        <v>52841490</v>
      </c>
      <c r="G131" s="5">
        <v>42103569</v>
      </c>
      <c r="I131" s="5">
        <v>52841490</v>
      </c>
      <c r="J131" s="5">
        <v>36933077</v>
      </c>
      <c r="K131" s="5">
        <v>27141465</v>
      </c>
      <c r="L131" s="5">
        <v>27552109</v>
      </c>
      <c r="M131" s="5">
        <v>28551478</v>
      </c>
      <c r="N131" s="5">
        <v>16548668</v>
      </c>
      <c r="O131" s="5">
        <v>19359883</v>
      </c>
      <c r="P131" s="5">
        <v>22152670</v>
      </c>
      <c r="Q131" s="5">
        <v>32502955</v>
      </c>
      <c r="R131" s="5">
        <v>35507784</v>
      </c>
      <c r="S131" s="5">
        <v>42289661</v>
      </c>
      <c r="T131" s="5">
        <v>46358245</v>
      </c>
      <c r="U131" s="5">
        <v>37521511</v>
      </c>
      <c r="V131" s="5">
        <v>23041572</v>
      </c>
      <c r="W131" s="5">
        <v>91002258000</v>
      </c>
      <c r="X131" s="5">
        <v>41703780000</v>
      </c>
      <c r="Y131" s="5">
        <v>4007083000</v>
      </c>
    </row>
    <row r="132" spans="2:25" ht="15.5" x14ac:dyDescent="0.35">
      <c r="C132" t="s">
        <v>10</v>
      </c>
      <c r="D132" s="5">
        <v>233682813</v>
      </c>
      <c r="E132" s="5">
        <v>234024509</v>
      </c>
      <c r="F132" s="5">
        <v>224861746</v>
      </c>
      <c r="G132" s="5">
        <v>205231958</v>
      </c>
      <c r="I132" s="5">
        <v>224861746</v>
      </c>
      <c r="J132" s="5">
        <v>192218460</v>
      </c>
      <c r="K132" s="5">
        <v>161919502</v>
      </c>
      <c r="L132" s="5">
        <v>155608427</v>
      </c>
      <c r="M132" s="5">
        <v>153965621</v>
      </c>
      <c r="N132" s="5">
        <v>140414358</v>
      </c>
      <c r="O132" s="5">
        <v>155238680</v>
      </c>
      <c r="P132" s="5">
        <v>171164945</v>
      </c>
      <c r="Q132" s="5">
        <v>201344218</v>
      </c>
      <c r="R132" s="5">
        <v>231549443</v>
      </c>
      <c r="S132" s="5">
        <v>253810317</v>
      </c>
      <c r="T132" s="5">
        <v>263397180</v>
      </c>
      <c r="U132" s="5">
        <v>218596846</v>
      </c>
      <c r="V132" s="5">
        <v>177443099</v>
      </c>
      <c r="W132" s="5">
        <v>1278233470000</v>
      </c>
      <c r="X132" s="5">
        <v>1095114359000</v>
      </c>
      <c r="Y132" s="5">
        <v>498821130000</v>
      </c>
    </row>
    <row r="133" spans="2:25" ht="15.5" x14ac:dyDescent="0.35">
      <c r="C133" t="s">
        <v>163</v>
      </c>
      <c r="D133" s="5">
        <v>375967865</v>
      </c>
      <c r="E133" s="5">
        <v>284574853</v>
      </c>
      <c r="F133" s="5">
        <v>279834433</v>
      </c>
      <c r="G133" s="5">
        <v>255837389</v>
      </c>
      <c r="I133" s="5">
        <v>279834433</v>
      </c>
      <c r="J133" s="5">
        <v>232544068</v>
      </c>
      <c r="K133" s="5">
        <v>194795420</v>
      </c>
      <c r="L133" s="5">
        <v>189445736</v>
      </c>
      <c r="M133" s="5">
        <v>196081516</v>
      </c>
      <c r="N133" s="5">
        <v>220313390</v>
      </c>
      <c r="O133" s="5">
        <v>247743725</v>
      </c>
      <c r="P133" s="5">
        <v>275020275</v>
      </c>
      <c r="Q133" s="5">
        <v>338519722</v>
      </c>
      <c r="R133" s="5">
        <v>401336528</v>
      </c>
      <c r="S133" s="5">
        <v>445618424</v>
      </c>
      <c r="T133" s="5">
        <v>501284320</v>
      </c>
      <c r="U133" s="5">
        <v>422283895</v>
      </c>
      <c r="V133" s="5">
        <v>338971151</v>
      </c>
      <c r="W133" s="5">
        <v>2385532900000</v>
      </c>
      <c r="X133" s="5">
        <v>2082542280000</v>
      </c>
      <c r="Y133" s="5">
        <v>882074563000</v>
      </c>
    </row>
    <row r="134" spans="2:25" ht="15.5" x14ac:dyDescent="0.35">
      <c r="C134" t="s">
        <v>164</v>
      </c>
      <c r="D134" s="5">
        <v>4523065893</v>
      </c>
      <c r="E134" s="5">
        <v>4460988262</v>
      </c>
      <c r="F134" s="5">
        <v>4460988262</v>
      </c>
      <c r="G134" s="5">
        <v>4460988262</v>
      </c>
      <c r="I134" s="5">
        <v>4460988262</v>
      </c>
      <c r="J134" s="5">
        <v>4366087057</v>
      </c>
      <c r="K134" s="5">
        <v>4359412057</v>
      </c>
      <c r="L134" s="5">
        <v>4358812057</v>
      </c>
      <c r="M134" s="5">
        <v>4346087057</v>
      </c>
      <c r="N134" s="5">
        <v>4243011640</v>
      </c>
      <c r="O134" s="5">
        <v>4243011640</v>
      </c>
      <c r="P134" s="5">
        <v>4238011640</v>
      </c>
      <c r="Q134" s="5">
        <v>4038011640</v>
      </c>
      <c r="R134" s="5">
        <v>4038011640</v>
      </c>
      <c r="S134" s="5">
        <v>4038011640</v>
      </c>
      <c r="T134" s="5">
        <v>4031298340</v>
      </c>
      <c r="U134" s="5">
        <v>3671277152</v>
      </c>
      <c r="V134" s="5">
        <v>3069823948</v>
      </c>
      <c r="W134" s="5">
        <v>3550000820</v>
      </c>
      <c r="X134" s="5">
        <v>3550000000</v>
      </c>
      <c r="Y134" s="5">
        <v>123046</v>
      </c>
    </row>
    <row r="136" spans="2:25" ht="15.5" x14ac:dyDescent="0.35">
      <c r="B136" t="s">
        <v>165</v>
      </c>
      <c r="C136" t="s">
        <v>166</v>
      </c>
      <c r="D136" s="5">
        <v>13667859</v>
      </c>
      <c r="E136" s="5">
        <v>6035039</v>
      </c>
      <c r="F136" s="5">
        <v>14676811</v>
      </c>
      <c r="G136" s="5">
        <v>14396168</v>
      </c>
      <c r="I136" s="5">
        <v>41084237</v>
      </c>
      <c r="J136" s="5">
        <v>22848641</v>
      </c>
      <c r="K136" s="5">
        <v>23117631</v>
      </c>
      <c r="L136" s="5">
        <v>12923005</v>
      </c>
      <c r="M136" s="5">
        <v>7082334</v>
      </c>
      <c r="N136" s="5">
        <v>6425199</v>
      </c>
      <c r="O136" s="5">
        <v>2825258</v>
      </c>
      <c r="P136" s="5">
        <v>16216153</v>
      </c>
      <c r="Q136" s="5">
        <v>18691721</v>
      </c>
      <c r="R136" s="5">
        <v>32654350</v>
      </c>
      <c r="S136" s="5">
        <v>37272399</v>
      </c>
      <c r="T136" s="5">
        <v>62952785</v>
      </c>
      <c r="U136" s="5">
        <v>48654092</v>
      </c>
      <c r="V136" s="5">
        <v>28887074</v>
      </c>
      <c r="W136" s="5">
        <v>198119813000</v>
      </c>
      <c r="X136" s="5">
        <v>253895656000</v>
      </c>
      <c r="Y136" s="5">
        <v>86274445000</v>
      </c>
    </row>
    <row r="137" spans="2:25" ht="15.5" x14ac:dyDescent="0.35">
      <c r="C137" t="s">
        <v>690</v>
      </c>
      <c r="D137" s="5">
        <v>21649418</v>
      </c>
      <c r="E137" s="5">
        <v>20412351</v>
      </c>
      <c r="F137" s="5">
        <v>27670774</v>
      </c>
      <c r="G137" s="5">
        <v>21344275</v>
      </c>
      <c r="I137" s="5">
        <v>84487065</v>
      </c>
      <c r="J137" s="5">
        <v>83324661</v>
      </c>
      <c r="K137" s="5">
        <v>73757229</v>
      </c>
      <c r="L137" s="5">
        <v>56862217</v>
      </c>
      <c r="M137" s="5">
        <v>41777516</v>
      </c>
      <c r="N137" s="5">
        <v>46323959</v>
      </c>
      <c r="O137" s="5">
        <v>53764607</v>
      </c>
      <c r="P137" s="5">
        <v>61541628</v>
      </c>
      <c r="Q137" s="5">
        <v>65214262</v>
      </c>
      <c r="R137" s="5">
        <v>93683272</v>
      </c>
      <c r="S137" s="5">
        <v>122078866</v>
      </c>
      <c r="T137" s="5">
        <v>188282540</v>
      </c>
      <c r="U137" s="5">
        <v>165852374</v>
      </c>
      <c r="V137" s="5">
        <v>119957573</v>
      </c>
      <c r="W137" s="5">
        <v>988508754000</v>
      </c>
      <c r="X137" s="5">
        <v>496223735000</v>
      </c>
      <c r="Y137" s="5">
        <v>403541054000</v>
      </c>
    </row>
    <row r="138" spans="2:25" ht="15.5" x14ac:dyDescent="0.35">
      <c r="C138" t="s">
        <v>326</v>
      </c>
      <c r="D138" s="5">
        <v>-1750716</v>
      </c>
      <c r="E138" s="5">
        <v>-8663806</v>
      </c>
      <c r="F138" s="5">
        <v>-6874441</v>
      </c>
      <c r="G138" s="5">
        <v>-2094271</v>
      </c>
      <c r="I138" s="5">
        <v>-19571223</v>
      </c>
      <c r="J138" s="5">
        <v>-41599962</v>
      </c>
      <c r="K138" s="5">
        <v>-34601415</v>
      </c>
      <c r="L138" s="5">
        <v>-28531400</v>
      </c>
      <c r="M138" s="5">
        <v>-17923037</v>
      </c>
      <c r="N138" s="5">
        <v>-23609644</v>
      </c>
      <c r="O138" s="5">
        <v>-31349281</v>
      </c>
      <c r="P138" s="5">
        <v>-25204930</v>
      </c>
      <c r="Q138" s="5">
        <v>-25089978</v>
      </c>
      <c r="R138" s="5">
        <v>-37423302</v>
      </c>
      <c r="S138" s="5">
        <v>-58860900</v>
      </c>
      <c r="T138" s="5">
        <v>-88321501</v>
      </c>
      <c r="U138" s="5">
        <v>-88199024</v>
      </c>
      <c r="V138" s="5">
        <v>-72341088</v>
      </c>
      <c r="W138" s="5">
        <v>-646474192000</v>
      </c>
      <c r="X138" s="5">
        <v>-177861565000</v>
      </c>
      <c r="Y138" s="5">
        <v>-189762591000</v>
      </c>
    </row>
    <row r="139" spans="2:25" ht="15.5" x14ac:dyDescent="0.35">
      <c r="C139" t="s">
        <v>1290</v>
      </c>
      <c r="D139" s="5">
        <v>703</v>
      </c>
      <c r="E139" s="5">
        <v>33660</v>
      </c>
      <c r="J139" s="5">
        <v>54658</v>
      </c>
      <c r="K139" s="5">
        <v>29525</v>
      </c>
      <c r="L139" s="5">
        <v>80055</v>
      </c>
      <c r="V139" s="5">
        <v>79252</v>
      </c>
      <c r="W139" s="5">
        <v>1357920000</v>
      </c>
      <c r="X139" s="5">
        <v>10873485000</v>
      </c>
      <c r="Y139" s="5">
        <v>10186766000</v>
      </c>
    </row>
    <row r="140" spans="2:25" ht="15.5" x14ac:dyDescent="0.35">
      <c r="C140" t="s">
        <v>171</v>
      </c>
      <c r="D140" s="5">
        <v>3336852</v>
      </c>
      <c r="E140" s="5">
        <v>-5031997</v>
      </c>
      <c r="F140" s="5">
        <v>-1265687</v>
      </c>
      <c r="G140" s="5">
        <v>35994</v>
      </c>
      <c r="I140" s="5">
        <v>-4651931</v>
      </c>
      <c r="J140" s="5">
        <v>-1424793</v>
      </c>
      <c r="K140" s="5">
        <v>-940611</v>
      </c>
      <c r="L140" s="5">
        <v>-1186339</v>
      </c>
      <c r="M140" s="5">
        <v>-184748</v>
      </c>
      <c r="N140" s="5">
        <v>-694328</v>
      </c>
      <c r="O140" s="5">
        <v>-211316</v>
      </c>
      <c r="P140" s="5">
        <v>-14229</v>
      </c>
      <c r="Q140" s="5">
        <v>-213598</v>
      </c>
      <c r="R140" s="5">
        <v>-181921</v>
      </c>
      <c r="S140" s="5">
        <v>-346778</v>
      </c>
      <c r="T140" s="5">
        <v>-3229378</v>
      </c>
      <c r="U140" s="5">
        <v>-2704140</v>
      </c>
      <c r="V140" s="5">
        <v>-1946226</v>
      </c>
      <c r="W140" s="5">
        <v>-13740080000</v>
      </c>
      <c r="X140" s="5">
        <v>-17218437000</v>
      </c>
      <c r="Y140" s="5">
        <v>-13951238000</v>
      </c>
    </row>
    <row r="141" spans="2:25" ht="15.5" x14ac:dyDescent="0.35">
      <c r="C141" t="s">
        <v>327</v>
      </c>
      <c r="D141" s="5">
        <v>-9266787</v>
      </c>
      <c r="E141" s="5">
        <v>-438966</v>
      </c>
      <c r="F141" s="5">
        <v>-4569034</v>
      </c>
      <c r="G141" s="5">
        <v>-4806939</v>
      </c>
      <c r="I141" s="5">
        <v>-18081727</v>
      </c>
      <c r="J141" s="5">
        <v>-16887781</v>
      </c>
      <c r="K141" s="5">
        <v>-14002116</v>
      </c>
      <c r="L141" s="5">
        <v>-13005885</v>
      </c>
      <c r="M141" s="5">
        <v>-12284814</v>
      </c>
      <c r="N141" s="5">
        <v>-12372801</v>
      </c>
      <c r="O141" s="5">
        <v>-14913143</v>
      </c>
      <c r="P141" s="5">
        <v>-15000751</v>
      </c>
      <c r="Q141" s="5">
        <v>-14943270</v>
      </c>
      <c r="R141" s="5">
        <v>-16462884</v>
      </c>
      <c r="S141" s="5">
        <v>-17733654</v>
      </c>
      <c r="T141" s="5">
        <v>-22150899</v>
      </c>
      <c r="U141" s="5">
        <v>-18239349</v>
      </c>
      <c r="V141" s="5">
        <v>-13535789</v>
      </c>
      <c r="W141" s="5">
        <v>-100563791000</v>
      </c>
      <c r="X141" s="5">
        <v>-57604857000</v>
      </c>
      <c r="Y141" s="5">
        <v>-47086992000</v>
      </c>
    </row>
    <row r="142" spans="2:25" ht="15.5" x14ac:dyDescent="0.35">
      <c r="C142" t="s">
        <v>170</v>
      </c>
      <c r="D142" s="5">
        <v>-469259</v>
      </c>
      <c r="E142" s="5">
        <v>-493876</v>
      </c>
      <c r="F142" s="5">
        <v>-509450</v>
      </c>
      <c r="G142" s="5">
        <v>-509032</v>
      </c>
      <c r="I142" s="5">
        <v>-2055304</v>
      </c>
      <c r="J142" s="5">
        <v>-1111807</v>
      </c>
      <c r="K142" s="5">
        <v>-1192206</v>
      </c>
      <c r="L142" s="5">
        <v>-1330040</v>
      </c>
      <c r="M142" s="5">
        <v>-4331833</v>
      </c>
      <c r="N142" s="5">
        <v>-3260656</v>
      </c>
      <c r="O142" s="5">
        <v>-4484052</v>
      </c>
      <c r="P142" s="5">
        <v>-5173436</v>
      </c>
      <c r="Q142" s="5">
        <v>-6329940</v>
      </c>
      <c r="R142" s="5">
        <v>-7030378</v>
      </c>
      <c r="S142" s="5">
        <v>-8128047</v>
      </c>
      <c r="T142" s="5">
        <v>-11858292</v>
      </c>
      <c r="U142" s="5">
        <v>-8242863</v>
      </c>
      <c r="V142" s="5">
        <v>-4124203</v>
      </c>
      <c r="W142" s="5">
        <v>-35118277000</v>
      </c>
      <c r="X142" s="5">
        <v>-30029152000</v>
      </c>
      <c r="Y142" s="5">
        <v>-19243411000</v>
      </c>
    </row>
    <row r="143" spans="2:25" ht="15.5" x14ac:dyDescent="0.35">
      <c r="C143" t="s">
        <v>178</v>
      </c>
      <c r="D143" s="5">
        <v>167648</v>
      </c>
      <c r="E143" s="5">
        <v>217673</v>
      </c>
      <c r="F143" s="5">
        <v>224649</v>
      </c>
      <c r="G143" s="5">
        <v>426141</v>
      </c>
      <c r="I143" s="5">
        <v>957357</v>
      </c>
      <c r="J143" s="5">
        <v>493665</v>
      </c>
      <c r="K143" s="5">
        <v>67225</v>
      </c>
      <c r="L143" s="5">
        <v>34397</v>
      </c>
      <c r="M143" s="5">
        <v>29250</v>
      </c>
      <c r="N143" s="5">
        <v>38669</v>
      </c>
      <c r="O143" s="5">
        <v>18443</v>
      </c>
      <c r="P143" s="5">
        <v>67871</v>
      </c>
      <c r="Q143" s="5">
        <v>54245</v>
      </c>
      <c r="R143" s="5">
        <v>69563</v>
      </c>
      <c r="S143" s="5">
        <v>262912</v>
      </c>
      <c r="T143" s="5">
        <v>230315</v>
      </c>
      <c r="U143" s="5">
        <v>187094</v>
      </c>
      <c r="V143" s="5">
        <v>797555</v>
      </c>
      <c r="W143" s="5">
        <v>4149479000</v>
      </c>
      <c r="X143" s="5">
        <v>1115843000</v>
      </c>
      <c r="Y143" s="5">
        <v>427232000</v>
      </c>
    </row>
    <row r="144" spans="2:25" ht="15.5" x14ac:dyDescent="0.35">
      <c r="C144" t="s">
        <v>404</v>
      </c>
      <c r="X144" s="5">
        <v>28396604000</v>
      </c>
      <c r="Y144" s="5">
        <v>-57836375000</v>
      </c>
    </row>
    <row r="145" spans="3:25" ht="15.5" x14ac:dyDescent="0.35">
      <c r="C145" t="s">
        <v>172</v>
      </c>
      <c r="D145" s="5">
        <v>13395373</v>
      </c>
      <c r="E145" s="5">
        <v>-5495153</v>
      </c>
      <c r="F145" s="5">
        <v>6910125</v>
      </c>
      <c r="G145" s="5">
        <v>-104540</v>
      </c>
      <c r="I145" s="5">
        <v>14890046</v>
      </c>
      <c r="J145" s="5">
        <v>3836551</v>
      </c>
      <c r="K145" s="5">
        <v>-4844416</v>
      </c>
      <c r="L145" s="5">
        <v>-8577029</v>
      </c>
      <c r="M145" s="5">
        <v>-18084895</v>
      </c>
      <c r="N145" s="5">
        <v>-9912411</v>
      </c>
      <c r="O145" s="5">
        <v>-6349601</v>
      </c>
      <c r="P145" s="5">
        <v>-16800584</v>
      </c>
      <c r="Q145" s="5">
        <v>-24245044</v>
      </c>
      <c r="R145" s="5">
        <v>-32579701</v>
      </c>
      <c r="S145" s="5">
        <v>-38468281</v>
      </c>
      <c r="T145" s="5">
        <v>2089136</v>
      </c>
      <c r="U145" s="5">
        <v>31784528</v>
      </c>
      <c r="V145" s="5">
        <v>20422720</v>
      </c>
      <c r="W145" s="5">
        <v>156190288000</v>
      </c>
      <c r="X145" s="5">
        <v>725662953000</v>
      </c>
      <c r="Y145" s="5">
        <v>51588093000</v>
      </c>
    </row>
    <row r="146" spans="3:25" ht="15.5" x14ac:dyDescent="0.35">
      <c r="C146" t="s">
        <v>173</v>
      </c>
      <c r="D146" s="5">
        <v>-47922505</v>
      </c>
      <c r="E146" s="5">
        <v>-2557443</v>
      </c>
      <c r="F146" s="5">
        <v>-11301872</v>
      </c>
      <c r="G146" s="5">
        <v>-19101792</v>
      </c>
      <c r="I146" s="5">
        <v>-43143926</v>
      </c>
      <c r="J146" s="5">
        <v>-4721159</v>
      </c>
      <c r="K146" s="5">
        <v>-11812455</v>
      </c>
      <c r="L146" s="5">
        <v>-11474934</v>
      </c>
      <c r="M146" s="5">
        <v>18439387</v>
      </c>
      <c r="N146" s="5">
        <v>1840657</v>
      </c>
      <c r="O146" s="5">
        <v>2944903</v>
      </c>
      <c r="P146" s="5">
        <v>-1067555</v>
      </c>
      <c r="Q146" s="5">
        <v>-3744505</v>
      </c>
      <c r="R146" s="5">
        <v>-885880</v>
      </c>
      <c r="S146" s="5">
        <v>-12162741</v>
      </c>
      <c r="T146" s="5">
        <v>-60770059</v>
      </c>
      <c r="U146" s="5">
        <v>-72154101</v>
      </c>
      <c r="V146" s="5">
        <v>-41495309</v>
      </c>
      <c r="W146" s="5">
        <v>-534815578000</v>
      </c>
      <c r="X146" s="5">
        <v>-751440975000</v>
      </c>
      <c r="Y146" s="5">
        <v>-120995376000</v>
      </c>
    </row>
    <row r="147" spans="3:25" ht="15.5" x14ac:dyDescent="0.35">
      <c r="C147" t="s">
        <v>335</v>
      </c>
      <c r="E147" s="5">
        <v>11290</v>
      </c>
      <c r="F147" s="5">
        <v>2643116</v>
      </c>
      <c r="G147" s="5">
        <v>50000</v>
      </c>
      <c r="I147" s="5">
        <v>6911683</v>
      </c>
      <c r="J147" s="5">
        <v>31913567</v>
      </c>
      <c r="K147" s="5">
        <v>2614635</v>
      </c>
      <c r="L147" s="5">
        <v>3800000</v>
      </c>
      <c r="M147" s="5">
        <v>21609748</v>
      </c>
      <c r="N147" s="5">
        <v>2605370</v>
      </c>
      <c r="O147" s="5">
        <v>3958425</v>
      </c>
      <c r="P147" s="5">
        <v>1595151</v>
      </c>
      <c r="Q147" s="5">
        <v>1326710</v>
      </c>
      <c r="R147" s="5">
        <v>4147888</v>
      </c>
      <c r="S147" s="5">
        <v>1674612</v>
      </c>
      <c r="T147" s="5">
        <v>155752</v>
      </c>
      <c r="U147" s="5">
        <v>4252004</v>
      </c>
      <c r="V147" s="5">
        <v>5152139</v>
      </c>
      <c r="W147" s="5">
        <v>64749762000</v>
      </c>
      <c r="X147" s="5">
        <v>15511638000</v>
      </c>
      <c r="Y147" s="5">
        <v>903553000</v>
      </c>
    </row>
    <row r="148" spans="3:25" ht="15.5" x14ac:dyDescent="0.35">
      <c r="C148" t="s">
        <v>1291</v>
      </c>
      <c r="D148" s="5">
        <v>-33000000</v>
      </c>
      <c r="F148" s="5">
        <v>-8190368</v>
      </c>
      <c r="I148" s="5">
        <v>-8190368</v>
      </c>
      <c r="J148" s="5">
        <v>-5000</v>
      </c>
      <c r="T148" s="5">
        <v>-2633250</v>
      </c>
    </row>
    <row r="149" spans="3:25" ht="15.5" x14ac:dyDescent="0.35">
      <c r="C149" t="s">
        <v>1292</v>
      </c>
      <c r="R149" s="5">
        <v>-24833</v>
      </c>
      <c r="S149" s="5">
        <v>-77121</v>
      </c>
      <c r="T149" s="5">
        <v>-22500</v>
      </c>
      <c r="U149" s="5">
        <v>-237491</v>
      </c>
      <c r="V149" s="5">
        <v>475464</v>
      </c>
      <c r="W149" s="5">
        <v>-4283394000</v>
      </c>
      <c r="X149" s="5">
        <v>788066000</v>
      </c>
    </row>
    <row r="150" spans="3:25" ht="15.5" x14ac:dyDescent="0.35">
      <c r="C150" t="s">
        <v>417</v>
      </c>
      <c r="D150" s="5">
        <v>-12830200</v>
      </c>
      <c r="F150" s="5">
        <v>10568511</v>
      </c>
      <c r="G150" s="5">
        <v>-16488511</v>
      </c>
      <c r="I150" s="5">
        <v>-10500000</v>
      </c>
      <c r="J150" s="5">
        <v>-5495000</v>
      </c>
      <c r="S150" s="5">
        <v>-2000000</v>
      </c>
      <c r="T150" s="5">
        <v>-9110000</v>
      </c>
      <c r="U150" s="5">
        <v>-6010000</v>
      </c>
      <c r="V150" s="5">
        <v>-3450000</v>
      </c>
      <c r="W150" s="5">
        <v>-39721370000</v>
      </c>
      <c r="X150" s="5">
        <v>-9382269000</v>
      </c>
      <c r="Y150" s="5">
        <v>-11279955000</v>
      </c>
    </row>
    <row r="151" spans="3:25" ht="15.5" x14ac:dyDescent="0.35">
      <c r="C151" t="s">
        <v>539</v>
      </c>
      <c r="F151" s="5">
        <v>152100</v>
      </c>
      <c r="G151" s="5">
        <v>-152100</v>
      </c>
      <c r="J151" s="5">
        <v>-209820</v>
      </c>
      <c r="K151" s="5">
        <v>-376052</v>
      </c>
    </row>
    <row r="152" spans="3:25" ht="15.5" x14ac:dyDescent="0.35">
      <c r="C152" t="s">
        <v>175</v>
      </c>
      <c r="D152" s="5">
        <v>-2092305</v>
      </c>
      <c r="E152" s="5">
        <v>-2039858</v>
      </c>
      <c r="F152" s="5">
        <v>-16328360</v>
      </c>
      <c r="G152" s="5">
        <v>-2511181</v>
      </c>
      <c r="I152" s="5">
        <v>-31218370</v>
      </c>
      <c r="J152" s="5">
        <v>-30924906</v>
      </c>
      <c r="K152" s="5">
        <v>-14049038</v>
      </c>
      <c r="L152" s="5">
        <v>-15605778</v>
      </c>
      <c r="M152" s="5">
        <v>-3906031</v>
      </c>
      <c r="N152" s="5">
        <v>-1364713</v>
      </c>
      <c r="O152" s="5">
        <v>-2088226</v>
      </c>
      <c r="P152" s="5">
        <v>-2962706</v>
      </c>
      <c r="Q152" s="5">
        <v>-5071215</v>
      </c>
      <c r="R152" s="5">
        <v>-5139694</v>
      </c>
      <c r="S152" s="5">
        <v>-11746428</v>
      </c>
      <c r="T152" s="5">
        <v>-49160061</v>
      </c>
      <c r="U152" s="5">
        <v>-69858409</v>
      </c>
      <c r="V152" s="5">
        <v>-43164484</v>
      </c>
      <c r="W152" s="5">
        <v>-555560576000</v>
      </c>
      <c r="X152" s="5">
        <v>-627377560000</v>
      </c>
      <c r="Y152" s="5">
        <v>-141611774000</v>
      </c>
    </row>
    <row r="153" spans="3:25" ht="15.5" x14ac:dyDescent="0.35">
      <c r="C153" t="s">
        <v>535</v>
      </c>
      <c r="F153" s="5">
        <v>-146871</v>
      </c>
      <c r="I153" s="5">
        <v>-146871</v>
      </c>
    </row>
    <row r="154" spans="3:25" ht="15.5" x14ac:dyDescent="0.35">
      <c r="C154" t="s">
        <v>948</v>
      </c>
      <c r="E154" s="5">
        <v>-528875</v>
      </c>
      <c r="K154" s="5">
        <v>-2000</v>
      </c>
      <c r="L154" s="5">
        <v>-99018</v>
      </c>
      <c r="M154" s="5">
        <v>-764286</v>
      </c>
      <c r="O154" s="5">
        <v>-425296</v>
      </c>
      <c r="R154" s="5">
        <v>130759</v>
      </c>
      <c r="S154" s="5">
        <v>-13804</v>
      </c>
      <c r="U154" s="5">
        <v>-300205</v>
      </c>
      <c r="V154" s="5">
        <v>-508428</v>
      </c>
      <c r="X154" s="5">
        <v>-134344500000</v>
      </c>
      <c r="Y154" s="5">
        <v>-300000000</v>
      </c>
    </row>
    <row r="155" spans="3:25" ht="15.5" x14ac:dyDescent="0.35">
      <c r="C155" t="s">
        <v>1293</v>
      </c>
      <c r="L155" s="5">
        <v>429862</v>
      </c>
      <c r="M155" s="5">
        <v>1499956</v>
      </c>
      <c r="N155" s="5">
        <v>600000</v>
      </c>
      <c r="O155" s="5">
        <v>1500000</v>
      </c>
      <c r="P155" s="5">
        <v>300000</v>
      </c>
      <c r="X155" s="5">
        <v>3363650000</v>
      </c>
    </row>
    <row r="156" spans="3:25" ht="15.5" x14ac:dyDescent="0.35">
      <c r="C156" t="s">
        <v>1294</v>
      </c>
      <c r="Y156" s="5">
        <v>31292800000</v>
      </c>
    </row>
    <row r="157" spans="3:25" ht="15.5" x14ac:dyDescent="0.35">
      <c r="C157" t="s">
        <v>189</v>
      </c>
      <c r="D157" s="5">
        <v>13395373</v>
      </c>
      <c r="E157" s="5">
        <v>-5495153</v>
      </c>
      <c r="F157" s="5">
        <v>6910125</v>
      </c>
      <c r="G157" s="5">
        <v>-104540</v>
      </c>
      <c r="I157" s="5">
        <v>14890046</v>
      </c>
      <c r="J157" s="5">
        <v>3836551</v>
      </c>
      <c r="K157" s="5">
        <v>-4844416</v>
      </c>
      <c r="L157" s="5">
        <v>-8577029</v>
      </c>
      <c r="M157" s="5">
        <v>-18084895</v>
      </c>
      <c r="N157" s="5">
        <v>-9912411</v>
      </c>
      <c r="O157" s="5">
        <v>-6349601</v>
      </c>
      <c r="P157" s="5">
        <v>-16800584</v>
      </c>
      <c r="Q157" s="5">
        <v>-24245044</v>
      </c>
      <c r="R157" s="5">
        <v>-32579701</v>
      </c>
      <c r="S157" s="5">
        <v>-38468281</v>
      </c>
      <c r="T157" s="5">
        <v>2089136</v>
      </c>
      <c r="U157" s="5">
        <v>31784528</v>
      </c>
      <c r="V157" s="5">
        <v>20422720</v>
      </c>
      <c r="W157" s="5">
        <v>156190288000</v>
      </c>
      <c r="X157" s="5">
        <v>725662953000</v>
      </c>
      <c r="Y157" s="5">
        <v>51588093000</v>
      </c>
    </row>
    <row r="158" spans="3:25" ht="15.5" x14ac:dyDescent="0.35">
      <c r="C158" t="s">
        <v>1039</v>
      </c>
      <c r="D158" s="5">
        <v>20000000</v>
      </c>
      <c r="F158" s="5">
        <v>11815355</v>
      </c>
      <c r="G158" s="5">
        <v>3357500</v>
      </c>
      <c r="I158" s="5">
        <v>31412855</v>
      </c>
      <c r="J158" s="5">
        <v>17653920</v>
      </c>
      <c r="K158" s="5">
        <v>2800000</v>
      </c>
      <c r="L158" s="5">
        <v>4050000</v>
      </c>
      <c r="M158" s="5">
        <v>200000</v>
      </c>
      <c r="N158" s="5">
        <v>350000</v>
      </c>
      <c r="O158" s="5">
        <v>3060000</v>
      </c>
      <c r="P158" s="5">
        <v>1250000</v>
      </c>
      <c r="Q158" s="5">
        <v>6910000</v>
      </c>
      <c r="R158" s="5">
        <v>9600000</v>
      </c>
      <c r="S158" s="5">
        <v>8610000</v>
      </c>
      <c r="T158" s="5">
        <v>51510000</v>
      </c>
      <c r="U158" s="5">
        <v>60770000</v>
      </c>
      <c r="V158" s="5">
        <v>43523438</v>
      </c>
      <c r="W158" s="5">
        <v>358079246000</v>
      </c>
      <c r="X158" s="5">
        <v>403091527000</v>
      </c>
      <c r="Y158" s="5">
        <v>105951500000</v>
      </c>
    </row>
    <row r="159" spans="3:25" ht="15.5" x14ac:dyDescent="0.35">
      <c r="C159" t="s">
        <v>1295</v>
      </c>
      <c r="D159" s="5">
        <v>1679163</v>
      </c>
      <c r="F159" s="5">
        <v>-860090</v>
      </c>
      <c r="G159" s="5">
        <v>420755</v>
      </c>
      <c r="K159" s="5">
        <v>551603</v>
      </c>
      <c r="L159" s="5">
        <v>1004850</v>
      </c>
      <c r="M159" s="5">
        <v>1008973</v>
      </c>
      <c r="N159" s="5">
        <v>327484</v>
      </c>
      <c r="O159" s="5">
        <v>2117609</v>
      </c>
    </row>
    <row r="160" spans="3:25" ht="15.5" x14ac:dyDescent="0.35">
      <c r="C160" t="s">
        <v>1296</v>
      </c>
      <c r="F160" s="5">
        <v>378152</v>
      </c>
      <c r="G160" s="5">
        <v>-477925</v>
      </c>
      <c r="I160" s="5">
        <v>-99773</v>
      </c>
      <c r="J160" s="5">
        <v>-874746</v>
      </c>
      <c r="K160" s="5">
        <v>-1405206</v>
      </c>
      <c r="L160" s="5">
        <v>-1306477</v>
      </c>
      <c r="M160" s="5">
        <v>-10896409</v>
      </c>
      <c r="N160" s="5">
        <v>-2102459</v>
      </c>
      <c r="O160" s="5">
        <v>-622097</v>
      </c>
    </row>
    <row r="161" spans="3:25" ht="15.5" x14ac:dyDescent="0.35">
      <c r="C161" t="s">
        <v>1297</v>
      </c>
      <c r="D161" s="5">
        <v>-1667147</v>
      </c>
      <c r="E161" s="5">
        <v>-2877314</v>
      </c>
      <c r="F161" s="5">
        <v>-368746</v>
      </c>
      <c r="G161" s="5">
        <v>2485896</v>
      </c>
      <c r="L161" s="5">
        <v>801010</v>
      </c>
      <c r="M161" s="5">
        <v>-650000</v>
      </c>
    </row>
    <row r="162" spans="3:25" ht="15.5" x14ac:dyDescent="0.35">
      <c r="C162" t="s">
        <v>968</v>
      </c>
      <c r="G162" s="5">
        <v>72783</v>
      </c>
      <c r="O162" s="5">
        <v>1293365</v>
      </c>
      <c r="P162" s="5">
        <v>5203274</v>
      </c>
      <c r="S162" s="5">
        <v>319493</v>
      </c>
      <c r="T162" s="5">
        <v>8990379</v>
      </c>
      <c r="U162" s="5">
        <v>4442004</v>
      </c>
      <c r="V162" s="5">
        <v>2805311</v>
      </c>
      <c r="W162" s="5">
        <v>14216495000</v>
      </c>
      <c r="X162" s="5">
        <v>145100000000</v>
      </c>
    </row>
    <row r="163" spans="3:25" ht="15.5" x14ac:dyDescent="0.35">
      <c r="C163" t="s">
        <v>640</v>
      </c>
      <c r="L163" s="5">
        <v>580470</v>
      </c>
      <c r="M163" s="5">
        <v>12058268</v>
      </c>
    </row>
    <row r="164" spans="3:25" ht="15.5" x14ac:dyDescent="0.35">
      <c r="C164" t="s">
        <v>1298</v>
      </c>
      <c r="F164" s="5">
        <v>-5656</v>
      </c>
      <c r="I164" s="5">
        <v>-5656</v>
      </c>
      <c r="J164" s="5">
        <v>-110</v>
      </c>
      <c r="K164" s="5">
        <v>-351</v>
      </c>
      <c r="L164" s="5">
        <v>-238</v>
      </c>
      <c r="M164" s="5">
        <v>-7167</v>
      </c>
    </row>
    <row r="165" spans="3:25" ht="15.5" x14ac:dyDescent="0.35">
      <c r="C165" t="s">
        <v>1299</v>
      </c>
      <c r="K165" s="5">
        <v>-125000</v>
      </c>
      <c r="L165" s="5">
        <v>-1041313</v>
      </c>
    </row>
    <row r="166" spans="3:25" ht="15.5" x14ac:dyDescent="0.35">
      <c r="C166" t="s">
        <v>1300</v>
      </c>
      <c r="X166" s="5">
        <v>328873775000</v>
      </c>
    </row>
    <row r="167" spans="3:25" ht="15.5" x14ac:dyDescent="0.35">
      <c r="C167" t="s">
        <v>572</v>
      </c>
      <c r="F167" s="5">
        <v>-746517</v>
      </c>
      <c r="G167" s="5">
        <v>-624368</v>
      </c>
      <c r="I167" s="5">
        <v>-1370885</v>
      </c>
    </row>
    <row r="168" spans="3:25" ht="15.5" x14ac:dyDescent="0.35">
      <c r="C168" t="s">
        <v>1301</v>
      </c>
      <c r="T168" s="5">
        <v>-8501000</v>
      </c>
      <c r="Y168" s="5">
        <v>10334400000</v>
      </c>
    </row>
    <row r="169" spans="3:25" ht="15.5" x14ac:dyDescent="0.35">
      <c r="C169" t="s">
        <v>1125</v>
      </c>
      <c r="T169" s="5">
        <v>4056</v>
      </c>
      <c r="U169" s="5">
        <v>418213</v>
      </c>
      <c r="V169" s="5">
        <v>387644</v>
      </c>
      <c r="W169" s="5">
        <v>6188007000</v>
      </c>
      <c r="X169" s="5">
        <v>28924487000</v>
      </c>
      <c r="Y169" s="5">
        <v>-14095000</v>
      </c>
    </row>
    <row r="170" spans="3:25" ht="15.5" x14ac:dyDescent="0.35">
      <c r="C170" t="s">
        <v>190</v>
      </c>
      <c r="F170" s="5">
        <v>1259759</v>
      </c>
      <c r="G170" s="5">
        <v>-1872087</v>
      </c>
      <c r="I170" s="5">
        <v>-612328</v>
      </c>
      <c r="J170" s="5">
        <v>-3541774</v>
      </c>
      <c r="K170" s="5">
        <v>-438346</v>
      </c>
      <c r="P170" s="5">
        <v>-3701057</v>
      </c>
      <c r="Q170" s="5">
        <v>-4928574</v>
      </c>
      <c r="R170" s="5">
        <v>-8074259</v>
      </c>
      <c r="S170" s="5">
        <v>-9810024</v>
      </c>
      <c r="T170" s="5">
        <v>-12288428</v>
      </c>
      <c r="U170" s="5">
        <v>-3244924</v>
      </c>
      <c r="V170" s="5">
        <v>-3232963</v>
      </c>
      <c r="W170" s="5">
        <v>-71523817000</v>
      </c>
    </row>
    <row r="171" spans="3:25" ht="15.5" x14ac:dyDescent="0.35">
      <c r="C171" t="s">
        <v>1302</v>
      </c>
    </row>
    <row r="172" spans="3:25" ht="15.5" x14ac:dyDescent="0.35">
      <c r="C172" t="s">
        <v>635</v>
      </c>
      <c r="F172" s="5">
        <v>9336220</v>
      </c>
      <c r="G172" s="5">
        <v>-9336220</v>
      </c>
      <c r="V172" s="5">
        <v>-1095283</v>
      </c>
      <c r="W172" s="5">
        <v>-10604409000</v>
      </c>
      <c r="X172" s="5">
        <v>-13227355000</v>
      </c>
      <c r="Y172" s="5">
        <v>-12771857000</v>
      </c>
    </row>
    <row r="173" spans="3:25" ht="15.5" x14ac:dyDescent="0.35">
      <c r="C173" t="s">
        <v>729</v>
      </c>
      <c r="D173" s="5">
        <v>-4102334</v>
      </c>
      <c r="E173" s="5">
        <v>-2617839</v>
      </c>
      <c r="F173" s="5">
        <v>-13212322</v>
      </c>
      <c r="G173" s="5">
        <v>6404941</v>
      </c>
      <c r="I173" s="5">
        <v>-13212322</v>
      </c>
      <c r="J173" s="5">
        <v>-7206614</v>
      </c>
      <c r="K173" s="5">
        <v>-6274274</v>
      </c>
      <c r="L173" s="5">
        <v>-12771479</v>
      </c>
      <c r="M173" s="5">
        <v>-20539579</v>
      </c>
      <c r="N173" s="5">
        <v>-8487436</v>
      </c>
      <c r="O173" s="5">
        <v>-11340978</v>
      </c>
      <c r="P173" s="5">
        <v>-19552801</v>
      </c>
      <c r="Q173" s="5">
        <v>-26223158</v>
      </c>
      <c r="R173" s="5">
        <v>-34095902</v>
      </c>
      <c r="S173" s="5">
        <v>-37578998</v>
      </c>
      <c r="T173" s="5">
        <v>-33920884</v>
      </c>
      <c r="U173" s="5">
        <v>-28849241</v>
      </c>
      <c r="V173" s="5">
        <v>-20090976</v>
      </c>
      <c r="W173" s="5">
        <v>-140165234000</v>
      </c>
      <c r="X173" s="5">
        <v>-132152644000</v>
      </c>
      <c r="Y173" s="5">
        <v>-44743728000</v>
      </c>
    </row>
    <row r="174" spans="3:25" ht="15.5" x14ac:dyDescent="0.35">
      <c r="C174" t="s">
        <v>1303</v>
      </c>
    </row>
    <row r="175" spans="3:25" ht="15.5" x14ac:dyDescent="0.35">
      <c r="C175" t="s">
        <v>709</v>
      </c>
    </row>
    <row r="176" spans="3:25" ht="15.5" x14ac:dyDescent="0.35">
      <c r="C176" t="s">
        <v>187</v>
      </c>
      <c r="F176" s="5">
        <v>645000</v>
      </c>
      <c r="I176" s="5">
        <v>645000</v>
      </c>
    </row>
    <row r="177" spans="2:25" ht="15.5" x14ac:dyDescent="0.35">
      <c r="C177" t="s">
        <v>866</v>
      </c>
      <c r="D177" s="5">
        <v>-997060</v>
      </c>
      <c r="F177" s="5">
        <v>-9027</v>
      </c>
      <c r="I177" s="5">
        <v>-9027</v>
      </c>
      <c r="J177" s="5">
        <v>-1538</v>
      </c>
      <c r="K177" s="5">
        <v>-1800</v>
      </c>
    </row>
    <row r="178" spans="2:25" ht="15.5" x14ac:dyDescent="0.35">
      <c r="C178" t="s">
        <v>565</v>
      </c>
      <c r="D178" s="5">
        <v>-1517249</v>
      </c>
      <c r="F178" s="5">
        <v>-1322003</v>
      </c>
      <c r="G178" s="5">
        <v>-535815</v>
      </c>
      <c r="I178" s="5">
        <v>-1857818</v>
      </c>
      <c r="J178" s="5">
        <v>-2210822</v>
      </c>
      <c r="M178" s="5">
        <v>-9000</v>
      </c>
      <c r="O178" s="5">
        <v>-857500</v>
      </c>
      <c r="Q178" s="5">
        <v>-3312</v>
      </c>
      <c r="R178" s="5">
        <v>-9540</v>
      </c>
      <c r="S178" s="5">
        <v>-8752</v>
      </c>
      <c r="T178" s="5">
        <v>-3704987</v>
      </c>
      <c r="U178" s="5">
        <v>-1751524</v>
      </c>
      <c r="V178" s="5">
        <v>-1874451</v>
      </c>
      <c r="X178" s="5">
        <v>-34946837000</v>
      </c>
      <c r="Y178" s="5">
        <v>-7168127000</v>
      </c>
    </row>
    <row r="179" spans="2:25" ht="15.5" x14ac:dyDescent="0.35">
      <c r="C179" t="s">
        <v>226</v>
      </c>
      <c r="D179" s="5">
        <v>-20859273</v>
      </c>
      <c r="E179" s="5">
        <v>-2017557</v>
      </c>
      <c r="F179" s="5">
        <v>10285064</v>
      </c>
      <c r="G179" s="5">
        <v>-4810164</v>
      </c>
      <c r="I179" s="5">
        <v>12830357</v>
      </c>
      <c r="J179" s="5">
        <v>21964033</v>
      </c>
      <c r="K179" s="5">
        <v>6460760</v>
      </c>
      <c r="L179" s="5">
        <v>-7128958</v>
      </c>
      <c r="M179" s="5">
        <v>7436826</v>
      </c>
      <c r="N179" s="5">
        <v>-1646555</v>
      </c>
      <c r="O179" s="5">
        <v>-579440</v>
      </c>
      <c r="P179" s="5">
        <v>-1651986</v>
      </c>
      <c r="Q179" s="5">
        <v>-9297828</v>
      </c>
      <c r="R179" s="5">
        <v>-811231</v>
      </c>
      <c r="S179" s="5">
        <v>-13358623</v>
      </c>
      <c r="T179" s="5">
        <v>4271862</v>
      </c>
      <c r="U179" s="5">
        <v>8284519</v>
      </c>
      <c r="V179" s="5">
        <v>7814485</v>
      </c>
      <c r="W179" s="5">
        <v>-180505477000</v>
      </c>
      <c r="X179" s="5">
        <v>228117634000</v>
      </c>
      <c r="Y179" s="5">
        <v>16867162000</v>
      </c>
    </row>
    <row r="180" spans="2:25" ht="15.5" x14ac:dyDescent="0.35">
      <c r="C180" t="s">
        <v>225</v>
      </c>
      <c r="D180" s="5">
        <v>-127534</v>
      </c>
      <c r="E180" s="5">
        <v>-35136</v>
      </c>
      <c r="F180" s="5">
        <v>52055</v>
      </c>
      <c r="G180" s="5">
        <v>-59280</v>
      </c>
      <c r="I180" s="5">
        <v>-15281</v>
      </c>
      <c r="J180" s="5">
        <v>-53152</v>
      </c>
      <c r="K180" s="5">
        <v>16289</v>
      </c>
      <c r="L180" s="5">
        <v>-67770</v>
      </c>
      <c r="M180" s="5">
        <v>-8434</v>
      </c>
      <c r="N180" s="5">
        <v>-21041</v>
      </c>
      <c r="O180" s="5">
        <v>55864</v>
      </c>
      <c r="P180" s="5">
        <v>-21261</v>
      </c>
      <c r="Q180" s="5">
        <v>-8741</v>
      </c>
      <c r="R180" s="5">
        <v>19148</v>
      </c>
      <c r="S180" s="5">
        <v>-236284</v>
      </c>
      <c r="T180" s="5">
        <v>-38123</v>
      </c>
      <c r="U180" s="5">
        <v>-196325</v>
      </c>
      <c r="V180" s="5">
        <v>-74036</v>
      </c>
      <c r="W180" s="5">
        <v>524295000</v>
      </c>
      <c r="X180" s="5">
        <v>-1457445000</v>
      </c>
      <c r="Y180" s="5">
        <v>-3089620000</v>
      </c>
    </row>
    <row r="181" spans="2:25" ht="15.5" x14ac:dyDescent="0.35">
      <c r="C181" t="s">
        <v>228</v>
      </c>
      <c r="D181" s="5">
        <v>18830041</v>
      </c>
    </row>
    <row r="182" spans="2:25" ht="15.5" x14ac:dyDescent="0.35">
      <c r="C182" t="s">
        <v>227</v>
      </c>
      <c r="E182" s="5">
        <v>43676761</v>
      </c>
      <c r="I182" s="5">
        <v>30861685</v>
      </c>
      <c r="J182" s="5">
        <v>8950804</v>
      </c>
      <c r="K182" s="5">
        <v>2473755</v>
      </c>
      <c r="L182" s="5">
        <v>9670483</v>
      </c>
      <c r="M182" s="5">
        <v>2242091</v>
      </c>
      <c r="N182" s="5">
        <v>3909687</v>
      </c>
      <c r="O182" s="5">
        <v>4433263</v>
      </c>
      <c r="P182" s="5">
        <v>6106510</v>
      </c>
      <c r="Q182" s="5">
        <v>15413079</v>
      </c>
      <c r="R182" s="5">
        <v>16205162</v>
      </c>
      <c r="S182" s="5">
        <v>29800069</v>
      </c>
      <c r="T182" s="5">
        <v>25566331</v>
      </c>
      <c r="U182" s="5">
        <v>17353459</v>
      </c>
      <c r="V182" s="5">
        <v>9613009</v>
      </c>
      <c r="W182" s="5">
        <v>267151948000</v>
      </c>
      <c r="X182" s="5">
        <v>40491760000</v>
      </c>
      <c r="Y182" s="5">
        <v>26714215000</v>
      </c>
    </row>
    <row r="183" spans="2:25" ht="15.5" x14ac:dyDescent="0.35">
      <c r="C183" t="s">
        <v>229</v>
      </c>
      <c r="D183" s="5">
        <v>-2156766</v>
      </c>
      <c r="E183" s="5">
        <v>41624068</v>
      </c>
      <c r="F183" s="5">
        <v>10337119</v>
      </c>
      <c r="G183" s="5">
        <v>-4869444</v>
      </c>
      <c r="I183" s="5">
        <v>43676761</v>
      </c>
      <c r="J183" s="5">
        <v>30861685</v>
      </c>
      <c r="K183" s="5">
        <v>8950804</v>
      </c>
      <c r="L183" s="5">
        <v>2473755</v>
      </c>
      <c r="M183" s="5">
        <v>9670483</v>
      </c>
      <c r="N183" s="5">
        <v>2242091</v>
      </c>
      <c r="O183" s="5">
        <v>3909687</v>
      </c>
      <c r="P183" s="5">
        <v>4433263</v>
      </c>
      <c r="Q183" s="5">
        <v>6106510</v>
      </c>
      <c r="R183" s="5">
        <v>15413079</v>
      </c>
      <c r="S183" s="5">
        <v>16205162</v>
      </c>
      <c r="T183" s="5">
        <v>29800070</v>
      </c>
      <c r="U183" s="5">
        <v>25441653</v>
      </c>
      <c r="V183" s="5">
        <v>17353458</v>
      </c>
      <c r="W183" s="5">
        <v>87170766000</v>
      </c>
      <c r="X183" s="5">
        <v>267151949000</v>
      </c>
      <c r="Y183" s="5">
        <v>40491757000</v>
      </c>
    </row>
    <row r="185" spans="2:25" ht="15.5" x14ac:dyDescent="0.35">
      <c r="B185" t="s">
        <v>230</v>
      </c>
      <c r="C185" t="s">
        <v>12</v>
      </c>
      <c r="D185" s="5">
        <v>4520000000</v>
      </c>
      <c r="E185" s="5">
        <v>4460000000</v>
      </c>
      <c r="F185" s="5">
        <v>4460000000</v>
      </c>
      <c r="G185" s="5">
        <v>4460000000</v>
      </c>
      <c r="I185" s="5">
        <v>4460000000</v>
      </c>
      <c r="J185" s="5">
        <v>4370000000</v>
      </c>
      <c r="K185" s="5">
        <v>4360000000</v>
      </c>
      <c r="L185" s="5">
        <v>4360000000</v>
      </c>
      <c r="M185" s="5">
        <v>4350000000</v>
      </c>
      <c r="N185" s="5">
        <v>4240000000</v>
      </c>
      <c r="O185" s="5">
        <v>4240000000</v>
      </c>
      <c r="P185" s="5">
        <v>4240000000</v>
      </c>
      <c r="Q185" s="5">
        <v>4040000000</v>
      </c>
      <c r="R185" s="5">
        <v>4040000000</v>
      </c>
      <c r="S185" s="5">
        <v>4040000000</v>
      </c>
      <c r="T185" s="6">
        <v>4030000000.0000005</v>
      </c>
      <c r="U185" s="5">
        <v>3670000000</v>
      </c>
      <c r="V185" s="5">
        <v>3070000000</v>
      </c>
      <c r="W185" s="5">
        <v>3550000000</v>
      </c>
      <c r="X185" s="5">
        <v>3550000000</v>
      </c>
      <c r="Y185" s="5">
        <v>0</v>
      </c>
    </row>
    <row r="186" spans="2:25" ht="15.5" x14ac:dyDescent="0.35">
      <c r="C186" t="s">
        <v>231</v>
      </c>
      <c r="D186" s="6">
        <v>13.78</v>
      </c>
      <c r="E186" s="6">
        <v>18.25</v>
      </c>
      <c r="F186" s="6">
        <v>40.369999999999997</v>
      </c>
      <c r="G186" s="6">
        <v>9.15</v>
      </c>
    </row>
    <row r="187" spans="2:25" ht="15.5" x14ac:dyDescent="0.35">
      <c r="C187" t="s">
        <v>232</v>
      </c>
      <c r="D187" s="6">
        <v>38.1</v>
      </c>
      <c r="E187" s="6">
        <v>28.49</v>
      </c>
      <c r="F187" s="6">
        <v>13.25</v>
      </c>
      <c r="G187" s="6">
        <v>45.9</v>
      </c>
    </row>
    <row r="188" spans="2:25" ht="15.5" x14ac:dyDescent="0.35">
      <c r="C188" t="s">
        <v>67</v>
      </c>
      <c r="D188" s="6">
        <v>5.38</v>
      </c>
      <c r="E188" s="6">
        <v>5.56</v>
      </c>
      <c r="F188" s="6">
        <v>6.27</v>
      </c>
      <c r="G188" s="6">
        <v>5.29</v>
      </c>
    </row>
    <row r="189" spans="2:25" ht="15.5" x14ac:dyDescent="0.35">
      <c r="C189" t="s">
        <v>233</v>
      </c>
      <c r="D189" s="5">
        <v>238620000000</v>
      </c>
      <c r="E189" s="5">
        <v>246190000000</v>
      </c>
      <c r="F189" s="5">
        <v>267120000000</v>
      </c>
      <c r="G189" s="5">
        <v>158190000000</v>
      </c>
    </row>
    <row r="190" spans="2:25" ht="15.5" x14ac:dyDescent="0.35">
      <c r="C190" t="s">
        <v>234</v>
      </c>
      <c r="D190" s="6">
        <v>9.300000000000001E-3</v>
      </c>
      <c r="E190" s="6">
        <v>1.6799999999999999E-2</v>
      </c>
      <c r="F190" s="6">
        <v>3.85E-2</v>
      </c>
      <c r="G190" s="6">
        <v>9.5999999999999992E-3</v>
      </c>
    </row>
    <row r="191" spans="2:25" ht="15.5" x14ac:dyDescent="0.35">
      <c r="C191" t="s">
        <v>235</v>
      </c>
      <c r="D191" s="6">
        <v>0.02</v>
      </c>
      <c r="E191" s="6">
        <v>2.7099999999999999E-2</v>
      </c>
      <c r="F191" s="6">
        <v>6.2600000000000003E-2</v>
      </c>
      <c r="G191" s="6">
        <v>1.4999999999999999E-2</v>
      </c>
    </row>
    <row r="192" spans="2:25" ht="15.5" x14ac:dyDescent="0.35">
      <c r="C192" t="s">
        <v>236</v>
      </c>
      <c r="D192" s="6">
        <v>3.1300000000000001E-2</v>
      </c>
      <c r="E192" s="6">
        <v>3.9900000000000005E-2</v>
      </c>
      <c r="F192" s="6">
        <v>4.7100000000000003E-2</v>
      </c>
      <c r="G192" s="6">
        <v>2.58E-2</v>
      </c>
    </row>
    <row r="193" spans="3:7" ht="15.5" x14ac:dyDescent="0.35">
      <c r="C193" t="s">
        <v>237</v>
      </c>
      <c r="D193" s="6">
        <v>19.809999999999999</v>
      </c>
      <c r="E193" s="6">
        <v>20.23</v>
      </c>
      <c r="F193" s="6">
        <v>21.95</v>
      </c>
      <c r="G193" s="6">
        <v>10.7</v>
      </c>
    </row>
    <row r="194" spans="3:7" ht="15.5" x14ac:dyDescent="0.35">
      <c r="C194" t="s">
        <v>443</v>
      </c>
      <c r="D194" s="5">
        <v>4183000000000</v>
      </c>
      <c r="E194" s="5">
        <v>3978000000000</v>
      </c>
      <c r="F194" s="5">
        <v>3760000000000</v>
      </c>
      <c r="G194" s="5">
        <v>3426000000000</v>
      </c>
    </row>
    <row r="195" spans="3:7" ht="15.5" x14ac:dyDescent="0.35">
      <c r="C195" t="s">
        <v>238</v>
      </c>
      <c r="D195" s="6">
        <v>0.76</v>
      </c>
      <c r="E195" s="6">
        <v>0.77</v>
      </c>
      <c r="F195" s="6">
        <v>0.83</v>
      </c>
      <c r="G195" s="6">
        <v>0.69</v>
      </c>
    </row>
    <row r="196" spans="3:7" ht="15.5" x14ac:dyDescent="0.35">
      <c r="C196" t="s">
        <v>239</v>
      </c>
      <c r="D196" s="6">
        <v>688.5</v>
      </c>
      <c r="E196" s="6">
        <v>674.66</v>
      </c>
      <c r="F196" s="6">
        <v>644.74</v>
      </c>
      <c r="G196" s="6">
        <v>610.39</v>
      </c>
    </row>
    <row r="197" spans="3:7" ht="15.5" x14ac:dyDescent="0.35">
      <c r="C197" t="s">
        <v>240</v>
      </c>
      <c r="D197" s="6">
        <v>0.76</v>
      </c>
      <c r="E197" s="6">
        <v>0.77</v>
      </c>
      <c r="F197" s="6">
        <v>0.83</v>
      </c>
      <c r="G197" s="6">
        <v>0.69</v>
      </c>
    </row>
    <row r="198" spans="3:7" ht="15.5" x14ac:dyDescent="0.35">
      <c r="C198" t="s">
        <v>241</v>
      </c>
      <c r="D198" s="6">
        <v>688.05</v>
      </c>
      <c r="E198" s="6">
        <v>674.17</v>
      </c>
      <c r="F198" s="6">
        <v>644.23</v>
      </c>
      <c r="G198" s="6">
        <v>610.39</v>
      </c>
    </row>
    <row r="199" spans="3:7" ht="15.5" x14ac:dyDescent="0.35">
      <c r="C199" t="s">
        <v>242</v>
      </c>
      <c r="D199" s="5">
        <v>334000000000</v>
      </c>
      <c r="E199" s="5">
        <v>195000000000</v>
      </c>
      <c r="F199" s="5">
        <v>208000000000</v>
      </c>
      <c r="G199" s="5">
        <v>175000000000</v>
      </c>
    </row>
    <row r="200" spans="3:7" ht="15.5" x14ac:dyDescent="0.35">
      <c r="C200" t="s">
        <v>243</v>
      </c>
      <c r="D200" s="5">
        <v>1943000000000</v>
      </c>
      <c r="E200" s="5">
        <v>500000000000</v>
      </c>
      <c r="F200" s="5">
        <v>535000000000</v>
      </c>
      <c r="G200" s="5">
        <v>424000000000</v>
      </c>
    </row>
    <row r="201" spans="3:7" ht="15.5" x14ac:dyDescent="0.35">
      <c r="C201" t="s">
        <v>306</v>
      </c>
      <c r="D201" s="5">
        <v>3114000000000</v>
      </c>
      <c r="E201" s="5">
        <v>3010000000000</v>
      </c>
      <c r="F201" s="5">
        <v>2876000000000</v>
      </c>
      <c r="G201" s="5">
        <v>2723000000000</v>
      </c>
    </row>
    <row r="202" spans="3:7" ht="15.5" x14ac:dyDescent="0.35">
      <c r="C202" t="s">
        <v>24</v>
      </c>
      <c r="D202" s="5">
        <v>2277000000000</v>
      </c>
      <c r="E202" s="5">
        <v>695000000000</v>
      </c>
      <c r="F202" s="5">
        <v>743000000000</v>
      </c>
      <c r="G202" s="5">
        <v>599000000000</v>
      </c>
    </row>
    <row r="203" spans="3:7" ht="15.5" x14ac:dyDescent="0.35">
      <c r="C203" t="s">
        <v>21</v>
      </c>
      <c r="D203" s="5">
        <v>1570000000000</v>
      </c>
      <c r="E203" s="5">
        <v>-13000000000</v>
      </c>
      <c r="F203" s="5">
        <v>12000000000</v>
      </c>
      <c r="G203" s="5">
        <v>42000000000</v>
      </c>
    </row>
    <row r="204" spans="3:7" ht="15.5" x14ac:dyDescent="0.35">
      <c r="C204" t="s">
        <v>245</v>
      </c>
      <c r="D204" s="5">
        <v>1548000000000</v>
      </c>
      <c r="E204" s="5">
        <v>1344000000000</v>
      </c>
      <c r="F204" s="5">
        <v>1220000000000</v>
      </c>
      <c r="G204" s="5">
        <v>1054000000000</v>
      </c>
    </row>
    <row r="205" spans="3:7" ht="15.5" x14ac:dyDescent="0.35">
      <c r="C205" t="s">
        <v>246</v>
      </c>
      <c r="D205" s="5">
        <v>250000000000</v>
      </c>
      <c r="E205" s="5">
        <v>103000000000</v>
      </c>
      <c r="F205" s="5">
        <v>246000000000</v>
      </c>
      <c r="G205" s="5">
        <v>246000000000</v>
      </c>
    </row>
    <row r="206" spans="3:7" ht="15.5" x14ac:dyDescent="0.35">
      <c r="C206" t="s">
        <v>247</v>
      </c>
      <c r="D206" s="5">
        <v>-269000000000</v>
      </c>
      <c r="E206" s="5">
        <v>-35000000000</v>
      </c>
      <c r="F206" s="5">
        <v>-97000000000</v>
      </c>
      <c r="G206" s="5">
        <v>-325000000000</v>
      </c>
    </row>
    <row r="207" spans="3:7" ht="15.5" x14ac:dyDescent="0.35">
      <c r="C207" t="s">
        <v>13</v>
      </c>
      <c r="D207" s="5">
        <v>-19000000000</v>
      </c>
      <c r="E207" s="5">
        <v>68000000000</v>
      </c>
      <c r="F207" s="5">
        <v>149000000000</v>
      </c>
      <c r="G207" s="5">
        <v>-79000000000</v>
      </c>
    </row>
    <row r="208" spans="3:7" ht="15.5" x14ac:dyDescent="0.35">
      <c r="C208" t="s">
        <v>16</v>
      </c>
      <c r="D208" s="6">
        <v>-4.17</v>
      </c>
      <c r="E208" s="6">
        <v>15.22</v>
      </c>
      <c r="F208" s="6">
        <v>33.36</v>
      </c>
      <c r="G208" s="6">
        <v>-17.739999999999998</v>
      </c>
    </row>
    <row r="209" spans="3:25" ht="15.5" x14ac:dyDescent="0.35">
      <c r="C209" t="s">
        <v>52</v>
      </c>
      <c r="I209" s="6">
        <v>73.989999999999995</v>
      </c>
      <c r="J209" s="6">
        <v>81.650000000000006</v>
      </c>
      <c r="K209" s="6">
        <v>23.35</v>
      </c>
      <c r="L209" s="6">
        <v>3.79</v>
      </c>
      <c r="M209" s="6">
        <v>0.6</v>
      </c>
      <c r="N209" s="6">
        <v>-42.44</v>
      </c>
      <c r="O209" s="6">
        <v>-44.45</v>
      </c>
      <c r="P209" s="6">
        <v>-85.54</v>
      </c>
      <c r="Q209" s="6">
        <v>-89.84</v>
      </c>
      <c r="R209" s="6">
        <v>-52.85</v>
      </c>
      <c r="S209" s="6">
        <v>-18.88</v>
      </c>
      <c r="T209" s="6">
        <v>66.989999999999995</v>
      </c>
      <c r="U209" s="6">
        <v>89.9</v>
      </c>
      <c r="V209" s="6">
        <v>63.63</v>
      </c>
      <c r="W209" s="6">
        <v>37.299999999999997</v>
      </c>
      <c r="X209" s="6">
        <v>37.729999999999997</v>
      </c>
      <c r="Y209" s="6">
        <v>822972.16</v>
      </c>
    </row>
    <row r="210" spans="3:25" ht="15.5" x14ac:dyDescent="0.35">
      <c r="C210" t="s">
        <v>66</v>
      </c>
      <c r="I210" s="6">
        <v>7.23</v>
      </c>
      <c r="J210" s="6">
        <v>5.39</v>
      </c>
      <c r="K210" s="6">
        <v>17.13</v>
      </c>
      <c r="L210" s="6">
        <v>86.02</v>
      </c>
      <c r="M210" s="5">
        <v>320</v>
      </c>
      <c r="N210" s="6">
        <v>-2.52</v>
      </c>
      <c r="O210" s="6">
        <v>-2.7</v>
      </c>
      <c r="P210" s="6">
        <v>-2.57</v>
      </c>
      <c r="Q210" s="6">
        <v>-3.27</v>
      </c>
      <c r="R210" s="6">
        <v>-4.16</v>
      </c>
      <c r="S210" s="6">
        <v>-8.85</v>
      </c>
      <c r="T210" s="6">
        <v>12.32</v>
      </c>
      <c r="U210" s="6">
        <v>7.62</v>
      </c>
      <c r="V210" s="6">
        <v>7.59</v>
      </c>
      <c r="W210" s="6">
        <v>8.9</v>
      </c>
      <c r="X210" s="6">
        <v>8.5299999999999994</v>
      </c>
      <c r="Y210" s="5">
        <v>0</v>
      </c>
    </row>
    <row r="211" spans="3:25" ht="15.5" x14ac:dyDescent="0.35">
      <c r="C211" t="s">
        <v>69</v>
      </c>
      <c r="I211" s="6">
        <v>1.78</v>
      </c>
      <c r="J211" s="6">
        <v>1.47</v>
      </c>
      <c r="K211" s="6">
        <v>1.58</v>
      </c>
      <c r="L211" s="6">
        <v>1.57</v>
      </c>
      <c r="M211" s="6">
        <v>1.38</v>
      </c>
      <c r="N211" s="6">
        <v>0.72</v>
      </c>
      <c r="O211" s="6">
        <v>0.64</v>
      </c>
      <c r="P211" s="6">
        <v>1.04</v>
      </c>
      <c r="Q211" s="6">
        <v>1.43</v>
      </c>
      <c r="R211" s="6">
        <v>0.75</v>
      </c>
      <c r="S211" s="6">
        <v>0.5</v>
      </c>
      <c r="T211" s="6">
        <v>1.51</v>
      </c>
      <c r="U211" s="6">
        <v>1.1000000000000001</v>
      </c>
      <c r="V211" s="6">
        <v>1.24</v>
      </c>
      <c r="W211" s="6">
        <v>1.1499999999999999</v>
      </c>
      <c r="X211" s="6">
        <v>1.71</v>
      </c>
      <c r="Y211" s="5">
        <v>0</v>
      </c>
    </row>
    <row r="212" spans="3:25" ht="15.5" x14ac:dyDescent="0.35">
      <c r="C212" t="s">
        <v>248</v>
      </c>
      <c r="I212" s="5">
        <v>722440000000</v>
      </c>
      <c r="J212" s="5">
        <v>781250000000</v>
      </c>
      <c r="K212" s="5">
        <v>322220000000</v>
      </c>
      <c r="L212" s="5">
        <v>220550000000</v>
      </c>
      <c r="M212" s="5">
        <v>234270000000</v>
      </c>
      <c r="N212" s="5">
        <v>89480000000</v>
      </c>
      <c r="O212" s="5">
        <v>167690000000</v>
      </c>
      <c r="P212" s="5">
        <v>7860000000</v>
      </c>
    </row>
    <row r="213" spans="3:25" ht="15.5" x14ac:dyDescent="0.35">
      <c r="C213" t="s">
        <v>249</v>
      </c>
      <c r="I213" s="6">
        <v>7.0499999999999993E-2</v>
      </c>
      <c r="J213" s="6">
        <v>9.4899999999999998E-2</v>
      </c>
      <c r="K213" s="6">
        <v>3.3799999999999997E-2</v>
      </c>
      <c r="L213" s="6">
        <v>5.6000000000000008E-3</v>
      </c>
      <c r="M213" s="6">
        <v>8.9999999999999998E-4</v>
      </c>
      <c r="N213" s="6">
        <v>-5.79E-2</v>
      </c>
      <c r="O213" s="6">
        <v>-5.4800000000000001E-2</v>
      </c>
      <c r="P213" s="6">
        <v>-9.0999999999999998E-2</v>
      </c>
      <c r="Q213" s="6">
        <v>-7.9100000000000004E-2</v>
      </c>
      <c r="R213" s="6">
        <v>-3.9599999999999996E-2</v>
      </c>
      <c r="S213" s="6">
        <v>-1.24E-2</v>
      </c>
      <c r="T213" s="6">
        <v>4.3299999999999998E-2</v>
      </c>
      <c r="U213" s="6">
        <v>6.4100000000000004E-2</v>
      </c>
      <c r="V213" s="6">
        <v>5.96E-2</v>
      </c>
      <c r="W213" s="6">
        <v>5.5500000000000001E-2</v>
      </c>
      <c r="X213" s="6">
        <v>6.4299999999999996E-2</v>
      </c>
      <c r="Y213" s="6">
        <v>0.1148</v>
      </c>
    </row>
    <row r="214" spans="3:25" ht="15.5" x14ac:dyDescent="0.35">
      <c r="C214" t="s">
        <v>250</v>
      </c>
      <c r="I214" s="6">
        <v>0.1148</v>
      </c>
      <c r="J214" s="6">
        <v>0.1421</v>
      </c>
      <c r="K214" s="6">
        <v>4.8899999999999999E-2</v>
      </c>
      <c r="L214" s="6">
        <v>8.3000000000000001E-3</v>
      </c>
      <c r="M214" s="6">
        <v>1.5E-3</v>
      </c>
      <c r="N214" s="6">
        <v>-0.10310000000000001</v>
      </c>
      <c r="O214" s="6">
        <v>-9.98E-2</v>
      </c>
      <c r="P214" s="6">
        <v>-0.16800000000000001</v>
      </c>
      <c r="Q214" s="6">
        <v>-0.15859999999999999</v>
      </c>
      <c r="R214" s="6">
        <v>-8.1000000000000003E-2</v>
      </c>
      <c r="S214" s="6">
        <v>-2.6099999999999998E-2</v>
      </c>
      <c r="T214" s="6">
        <v>0.1</v>
      </c>
      <c r="U214" s="6">
        <v>0.14940000000000001</v>
      </c>
      <c r="V214" s="6">
        <v>0.1308</v>
      </c>
      <c r="W214" s="6">
        <v>0.1115</v>
      </c>
      <c r="X214" s="6">
        <v>0.12720000000000001</v>
      </c>
      <c r="Y214" s="6">
        <v>0.2046</v>
      </c>
    </row>
    <row r="215" spans="3:25" ht="15.5" x14ac:dyDescent="0.35">
      <c r="C215" t="s">
        <v>251</v>
      </c>
      <c r="I215" s="6">
        <v>0.122</v>
      </c>
      <c r="J215" s="6">
        <v>0.18429999999999999</v>
      </c>
      <c r="K215" s="6">
        <v>4.6300000000000001E-2</v>
      </c>
      <c r="L215" s="6">
        <v>1.5100000000000001E-2</v>
      </c>
      <c r="M215" s="6">
        <v>1.6500000000000001E-2</v>
      </c>
      <c r="N215" s="6">
        <v>-5.0700000000000002E-2</v>
      </c>
      <c r="O215" s="6">
        <v>-5.9299999999999999E-2</v>
      </c>
      <c r="P215" s="6">
        <v>-0.10619999999999999</v>
      </c>
      <c r="Q215" s="6">
        <v>-8.6899999999999991E-2</v>
      </c>
      <c r="R215" s="6">
        <v>-3.2899999999999999E-2</v>
      </c>
      <c r="S215" s="6">
        <v>-2E-3</v>
      </c>
      <c r="T215" s="6">
        <v>0.11449999999999999</v>
      </c>
      <c r="U215" s="6">
        <v>0.15740000000000001</v>
      </c>
      <c r="V215" s="6">
        <v>0.11380000000000001</v>
      </c>
      <c r="W215" s="6">
        <v>0.1051</v>
      </c>
      <c r="X215" s="6">
        <v>0.11609999999999999</v>
      </c>
      <c r="Y215" s="6">
        <v>0.2702</v>
      </c>
    </row>
    <row r="216" spans="3:25" ht="15.5" x14ac:dyDescent="0.35">
      <c r="C216" t="s">
        <v>252</v>
      </c>
      <c r="I216" s="6">
        <v>13.4</v>
      </c>
      <c r="J216" s="6">
        <v>30.31</v>
      </c>
      <c r="K216" s="6">
        <v>6.7</v>
      </c>
      <c r="L216" s="6">
        <v>1.89</v>
      </c>
      <c r="M216" s="6">
        <v>1.38</v>
      </c>
      <c r="N216" s="6">
        <v>-2.58</v>
      </c>
      <c r="O216" s="6">
        <v>-2.5299999999999998</v>
      </c>
      <c r="P216" s="6">
        <v>-4.88</v>
      </c>
      <c r="Q216" s="6">
        <v>-3.69</v>
      </c>
      <c r="R216" s="6">
        <v>-1.52</v>
      </c>
      <c r="S216" s="6">
        <v>-0.08</v>
      </c>
      <c r="T216" s="6">
        <v>3.79</v>
      </c>
      <c r="U216" s="6">
        <v>5.49</v>
      </c>
      <c r="V216" s="6">
        <v>5.04</v>
      </c>
      <c r="W216" s="6">
        <v>5.76</v>
      </c>
      <c r="X216" s="6">
        <v>4.4000000000000004</v>
      </c>
      <c r="Y216" s="6">
        <v>5.22</v>
      </c>
    </row>
    <row r="217" spans="3:25" ht="15.5" x14ac:dyDescent="0.35">
      <c r="C217" t="s">
        <v>63</v>
      </c>
      <c r="I217" s="6">
        <v>0.83</v>
      </c>
      <c r="J217" s="6">
        <v>0.77</v>
      </c>
      <c r="K217" s="6">
        <v>0.84</v>
      </c>
      <c r="L217" s="6">
        <v>0.71</v>
      </c>
      <c r="M217" s="6">
        <v>0.47</v>
      </c>
      <c r="N217" s="6">
        <v>0.26</v>
      </c>
      <c r="O217" s="6">
        <v>0.27</v>
      </c>
      <c r="P217" s="6">
        <v>0.43</v>
      </c>
      <c r="Q217" s="6">
        <v>0.52</v>
      </c>
      <c r="R217" s="6">
        <v>0.34</v>
      </c>
      <c r="S217" s="6">
        <v>0.23</v>
      </c>
      <c r="T217" s="6">
        <v>1.23</v>
      </c>
      <c r="U217" s="6">
        <v>1.1399999999999999</v>
      </c>
      <c r="V217" s="6">
        <v>0.99</v>
      </c>
      <c r="W217" s="6">
        <v>0.99</v>
      </c>
      <c r="X217" s="6">
        <v>1.0900000000000001</v>
      </c>
      <c r="Y217" s="5">
        <v>0</v>
      </c>
    </row>
    <row r="218" spans="3:25" ht="15.5" x14ac:dyDescent="0.35">
      <c r="C218" t="s">
        <v>60</v>
      </c>
      <c r="I218" s="6">
        <v>644.74</v>
      </c>
      <c r="J218" s="6">
        <v>574.64</v>
      </c>
      <c r="K218" s="6">
        <v>477.32</v>
      </c>
      <c r="L218" s="6">
        <v>458.07</v>
      </c>
      <c r="M218" s="6">
        <v>412.02</v>
      </c>
      <c r="N218" s="6">
        <v>411.77</v>
      </c>
      <c r="O218" s="6">
        <v>445.17</v>
      </c>
      <c r="P218" s="6">
        <v>509.16</v>
      </c>
      <c r="Q218" s="6">
        <v>566.48</v>
      </c>
      <c r="R218" s="6">
        <v>652.30999999999995</v>
      </c>
      <c r="S218" s="6">
        <v>722.61</v>
      </c>
      <c r="T218" s="6">
        <v>669.8</v>
      </c>
      <c r="U218" s="6">
        <v>601.63</v>
      </c>
      <c r="V218" s="6">
        <v>486.37</v>
      </c>
      <c r="W218" s="6">
        <v>334.43</v>
      </c>
      <c r="X218" s="6">
        <v>296.74</v>
      </c>
      <c r="Y218" s="6">
        <v>4021374.5</v>
      </c>
    </row>
    <row r="219" spans="3:25" ht="15.5" x14ac:dyDescent="0.35">
      <c r="C219" t="s">
        <v>253</v>
      </c>
      <c r="I219" s="6">
        <v>0.83</v>
      </c>
      <c r="J219" s="6">
        <v>0.77</v>
      </c>
      <c r="K219" s="6">
        <v>0.84</v>
      </c>
      <c r="L219" s="6">
        <v>0.71</v>
      </c>
      <c r="M219" s="6">
        <v>0.47</v>
      </c>
      <c r="N219" s="6">
        <v>0.26</v>
      </c>
      <c r="O219" s="6">
        <v>0.27</v>
      </c>
      <c r="P219" s="6">
        <v>0.43</v>
      </c>
      <c r="Q219" s="6">
        <v>0.52</v>
      </c>
      <c r="R219" s="6">
        <v>0.34</v>
      </c>
      <c r="S219" s="6">
        <v>0.23</v>
      </c>
      <c r="T219" s="6">
        <v>1.23</v>
      </c>
      <c r="U219" s="6">
        <v>1.1399999999999999</v>
      </c>
      <c r="V219" s="6">
        <v>0.99</v>
      </c>
      <c r="W219" s="6">
        <v>0.99</v>
      </c>
      <c r="X219" s="6">
        <v>1.0900000000000001</v>
      </c>
      <c r="Y219" s="5">
        <v>0</v>
      </c>
    </row>
    <row r="220" spans="3:25" ht="15.5" x14ac:dyDescent="0.35">
      <c r="C220" t="s">
        <v>254</v>
      </c>
      <c r="I220" s="6">
        <v>644.23</v>
      </c>
      <c r="J220" s="6">
        <v>574.64</v>
      </c>
      <c r="K220" s="6">
        <v>477.32</v>
      </c>
      <c r="L220" s="6">
        <v>458.07</v>
      </c>
      <c r="M220" s="6">
        <v>412.02</v>
      </c>
      <c r="N220" s="6">
        <v>411.77</v>
      </c>
      <c r="O220" s="6">
        <v>445.17</v>
      </c>
      <c r="P220" s="6">
        <v>509.16</v>
      </c>
      <c r="Q220" s="6">
        <v>566.48</v>
      </c>
      <c r="R220" s="6">
        <v>652.30999999999995</v>
      </c>
      <c r="S220" s="6">
        <v>722.61</v>
      </c>
      <c r="T220" s="6">
        <v>669.8</v>
      </c>
      <c r="U220" s="6">
        <v>601.63</v>
      </c>
      <c r="V220" s="6">
        <v>486.37</v>
      </c>
      <c r="W220" s="6">
        <v>334.43</v>
      </c>
      <c r="X220" s="6">
        <v>296.74</v>
      </c>
      <c r="Y220" s="6">
        <v>4021374.5</v>
      </c>
    </row>
    <row r="221" spans="3:25" ht="15.5" x14ac:dyDescent="0.35">
      <c r="C221" t="s">
        <v>255</v>
      </c>
      <c r="I221" s="5">
        <v>208000000000</v>
      </c>
      <c r="J221" s="5">
        <v>147000000000</v>
      </c>
      <c r="K221" s="5">
        <v>104000000000</v>
      </c>
      <c r="L221" s="5">
        <v>95000000000</v>
      </c>
      <c r="M221" s="5">
        <v>150000000000</v>
      </c>
      <c r="N221" s="5">
        <v>321000000000</v>
      </c>
      <c r="O221" s="5">
        <v>630000000000</v>
      </c>
      <c r="P221" s="5">
        <v>510000000000</v>
      </c>
      <c r="Q221" s="5">
        <v>352000000000</v>
      </c>
      <c r="R221" s="5">
        <v>334000000000</v>
      </c>
      <c r="S221" s="5">
        <v>471000000000</v>
      </c>
      <c r="T221" s="5">
        <v>473000000000</v>
      </c>
      <c r="U221" s="5">
        <v>427000000000</v>
      </c>
      <c r="V221" s="5">
        <v>230000000000</v>
      </c>
      <c r="W221" s="5">
        <v>153000000000</v>
      </c>
      <c r="X221" s="5">
        <v>138000000000</v>
      </c>
      <c r="Y221" s="5">
        <v>78000000000</v>
      </c>
    </row>
    <row r="222" spans="3:25" ht="15.5" x14ac:dyDescent="0.35">
      <c r="C222" t="s">
        <v>256</v>
      </c>
      <c r="I222" s="5">
        <v>535000000000</v>
      </c>
      <c r="J222" s="5">
        <v>278000000000</v>
      </c>
      <c r="K222" s="5">
        <v>153000000000</v>
      </c>
      <c r="L222" s="5">
        <v>232000000000</v>
      </c>
      <c r="M222" s="5">
        <v>278000000000</v>
      </c>
      <c r="N222" s="5">
        <v>576000000000</v>
      </c>
      <c r="O222" s="5">
        <v>396000000000</v>
      </c>
      <c r="P222" s="5">
        <v>656000000000</v>
      </c>
      <c r="Q222" s="5">
        <v>1149000000000</v>
      </c>
      <c r="R222" s="5">
        <v>1568000000000</v>
      </c>
      <c r="S222" s="5">
        <v>1838000000000</v>
      </c>
      <c r="T222" s="5">
        <v>2084000000000</v>
      </c>
      <c r="U222" s="5">
        <v>1628000000000</v>
      </c>
      <c r="V222" s="5">
        <v>1091000000000</v>
      </c>
      <c r="W222" s="5">
        <v>718000000000</v>
      </c>
      <c r="X222" s="5">
        <v>508000000000</v>
      </c>
      <c r="Y222" s="5">
        <v>233000000000</v>
      </c>
    </row>
    <row r="223" spans="3:25" ht="15.5" x14ac:dyDescent="0.35">
      <c r="C223" t="s">
        <v>26</v>
      </c>
      <c r="I223" s="5">
        <v>743000000000</v>
      </c>
      <c r="J223" s="5">
        <v>425000000000</v>
      </c>
      <c r="K223" s="5">
        <v>258000000000</v>
      </c>
      <c r="L223" s="5">
        <v>327000000000</v>
      </c>
      <c r="M223" s="5">
        <v>428000000000</v>
      </c>
      <c r="N223" s="5">
        <v>897000000000</v>
      </c>
      <c r="O223" s="5">
        <v>1026000000000</v>
      </c>
      <c r="P223" s="5">
        <v>1166000000000</v>
      </c>
      <c r="Q223" s="5">
        <v>1500000000000</v>
      </c>
      <c r="R223" s="5">
        <v>1901000000000</v>
      </c>
      <c r="S223" s="5">
        <v>2309000000000</v>
      </c>
      <c r="T223" s="5">
        <v>2557000000000</v>
      </c>
      <c r="U223" s="5">
        <v>2055000000000</v>
      </c>
      <c r="V223" s="5">
        <v>1321000000000</v>
      </c>
      <c r="W223" s="5">
        <v>871000000000</v>
      </c>
      <c r="X223" s="5">
        <v>646000000000</v>
      </c>
      <c r="Y223" s="5">
        <v>310000000000</v>
      </c>
    </row>
    <row r="224" spans="3:25" ht="15.5" x14ac:dyDescent="0.35">
      <c r="C224" t="s">
        <v>23</v>
      </c>
      <c r="I224" s="5">
        <v>12000000000</v>
      </c>
      <c r="J224" s="5">
        <v>-74000000000</v>
      </c>
      <c r="K224" s="5">
        <v>120000000000</v>
      </c>
      <c r="L224" s="5">
        <v>289000000000</v>
      </c>
      <c r="M224" s="5">
        <v>290000000000</v>
      </c>
      <c r="N224" s="5">
        <v>865000000000</v>
      </c>
      <c r="O224" s="5">
        <v>972000000000</v>
      </c>
      <c r="P224" s="5">
        <v>1102000000000</v>
      </c>
      <c r="Q224" s="5">
        <v>1418000000000</v>
      </c>
      <c r="R224" s="5">
        <v>1694000000000</v>
      </c>
      <c r="S224" s="5">
        <v>2086000000000</v>
      </c>
      <c r="T224" s="5">
        <v>2187000000000</v>
      </c>
      <c r="U224" s="5">
        <v>1744000000000</v>
      </c>
      <c r="V224" s="5">
        <v>1154000000000</v>
      </c>
      <c r="W224" s="5">
        <v>784000000000</v>
      </c>
      <c r="X224" s="5">
        <v>379000000000</v>
      </c>
      <c r="Y224" s="5">
        <v>270000000000</v>
      </c>
    </row>
    <row r="225" spans="2:25" ht="15.5" x14ac:dyDescent="0.35">
      <c r="C225" t="s">
        <v>257</v>
      </c>
      <c r="I225" s="5">
        <v>1220000000000</v>
      </c>
      <c r="J225" s="5">
        <v>786000000000</v>
      </c>
      <c r="K225" s="5">
        <v>356000000000</v>
      </c>
      <c r="L225" s="5">
        <v>383000000000</v>
      </c>
      <c r="M225" s="5">
        <v>333000000000</v>
      </c>
      <c r="N225" s="5">
        <v>130000000000</v>
      </c>
      <c r="O225" s="5">
        <v>-345000000000</v>
      </c>
      <c r="P225" s="5">
        <v>-308000000000</v>
      </c>
      <c r="Q225" s="5">
        <v>-234000000000</v>
      </c>
      <c r="R225" s="5">
        <v>-77000000000</v>
      </c>
      <c r="S225" s="5">
        <v>-191000000000</v>
      </c>
      <c r="T225" s="5">
        <v>196000000000</v>
      </c>
      <c r="U225" s="5">
        <v>211000000000</v>
      </c>
      <c r="V225" s="5">
        <v>110000000000</v>
      </c>
      <c r="W225" s="5">
        <v>24000000000</v>
      </c>
      <c r="X225" s="5">
        <v>67000000000</v>
      </c>
      <c r="Y225" s="5">
        <v>-10000000000</v>
      </c>
    </row>
    <row r="226" spans="2:25" ht="15.5" x14ac:dyDescent="0.35">
      <c r="C226" t="s">
        <v>258</v>
      </c>
      <c r="I226" s="5">
        <v>687000000000</v>
      </c>
      <c r="J226" s="5">
        <v>369000000000</v>
      </c>
      <c r="K226" s="5">
        <v>357000000000</v>
      </c>
      <c r="L226" s="5">
        <v>201000000000</v>
      </c>
      <c r="M226" s="5">
        <v>101000000000</v>
      </c>
      <c r="N226" s="5">
        <v>91000000000</v>
      </c>
      <c r="O226" s="5">
        <v>39000000000</v>
      </c>
      <c r="P226" s="5">
        <v>235000000000</v>
      </c>
      <c r="Q226" s="5">
        <v>253000000000</v>
      </c>
      <c r="R226" s="5">
        <v>439000000000</v>
      </c>
      <c r="S226" s="5">
        <v>514000000000</v>
      </c>
      <c r="T226" s="5">
        <v>783000000000</v>
      </c>
      <c r="U226" s="5">
        <v>593000000000</v>
      </c>
      <c r="V226" s="5">
        <v>279000000000</v>
      </c>
      <c r="W226" s="5">
        <v>198000000000</v>
      </c>
      <c r="X226" s="5">
        <v>254000000000</v>
      </c>
      <c r="Y226" s="5">
        <v>86000000000</v>
      </c>
    </row>
    <row r="227" spans="2:25" ht="15.5" x14ac:dyDescent="0.35">
      <c r="C227" t="s">
        <v>259</v>
      </c>
      <c r="I227" s="5">
        <v>-698000000000</v>
      </c>
      <c r="J227" s="5">
        <v>-588000000000</v>
      </c>
      <c r="K227" s="5">
        <v>-217000000000</v>
      </c>
      <c r="L227" s="5">
        <v>-243000000000</v>
      </c>
      <c r="M227" s="5">
        <v>-56000000000</v>
      </c>
      <c r="N227" s="5">
        <v>-19000000000</v>
      </c>
      <c r="O227" s="5">
        <v>-29000000000</v>
      </c>
      <c r="P227" s="5">
        <v>-43000000000</v>
      </c>
      <c r="Q227" s="5">
        <v>-69000000000</v>
      </c>
      <c r="R227" s="5">
        <v>-69000000000</v>
      </c>
      <c r="S227" s="5">
        <v>-190000000000</v>
      </c>
      <c r="T227" s="5">
        <v>-725000000000</v>
      </c>
      <c r="U227" s="5">
        <v>-925000000000</v>
      </c>
      <c r="V227" s="5">
        <v>-451000000000</v>
      </c>
      <c r="W227" s="5">
        <v>-595000000000</v>
      </c>
      <c r="X227" s="5">
        <v>-637000000000</v>
      </c>
      <c r="Y227" s="5">
        <v>-153000000000</v>
      </c>
    </row>
    <row r="228" spans="2:25" ht="15.5" x14ac:dyDescent="0.35">
      <c r="C228" t="s">
        <v>15</v>
      </c>
      <c r="I228" s="5">
        <v>-11000000000</v>
      </c>
      <c r="J228" s="5">
        <v>-219000000000</v>
      </c>
      <c r="K228" s="5">
        <v>140000000000</v>
      </c>
      <c r="L228" s="5">
        <v>-42000000000</v>
      </c>
      <c r="M228" s="5">
        <v>45000000000</v>
      </c>
      <c r="N228" s="5">
        <v>71000000000</v>
      </c>
      <c r="O228" s="5">
        <v>10000000000</v>
      </c>
      <c r="P228" s="5">
        <v>192000000000</v>
      </c>
      <c r="Q228" s="5">
        <v>185000000000</v>
      </c>
      <c r="R228" s="5">
        <v>370000000000</v>
      </c>
      <c r="S228" s="5">
        <v>325000000000</v>
      </c>
      <c r="T228" s="5">
        <v>58000000000</v>
      </c>
      <c r="U228" s="5">
        <v>-332000000000</v>
      </c>
      <c r="V228" s="5">
        <v>-171000000000</v>
      </c>
      <c r="W228" s="5">
        <v>-397000000000</v>
      </c>
      <c r="X228" s="5">
        <v>-383000000000</v>
      </c>
      <c r="Y228" s="5">
        <v>-67000000000</v>
      </c>
    </row>
    <row r="229" spans="2:25" ht="15.5" x14ac:dyDescent="0.35">
      <c r="C229" t="s">
        <v>17</v>
      </c>
      <c r="I229" s="6">
        <v>-2.38</v>
      </c>
      <c r="J229" s="6">
        <v>-50.22</v>
      </c>
      <c r="K229" s="6">
        <v>32.119999999999997</v>
      </c>
      <c r="L229" s="6">
        <v>-9.6</v>
      </c>
      <c r="M229" s="6">
        <v>10.43</v>
      </c>
      <c r="N229" s="6">
        <v>16.82</v>
      </c>
      <c r="O229" s="6">
        <v>2.41</v>
      </c>
      <c r="P229" s="6">
        <v>45.29</v>
      </c>
      <c r="Q229" s="6">
        <v>45.7</v>
      </c>
      <c r="R229" s="6">
        <v>91.55</v>
      </c>
      <c r="S229" s="6">
        <v>80.37</v>
      </c>
      <c r="T229" s="6">
        <v>14.45</v>
      </c>
      <c r="U229" s="6">
        <v>-90.42</v>
      </c>
      <c r="V229" s="6">
        <v>-55.84</v>
      </c>
      <c r="W229" s="6">
        <v>-111.88</v>
      </c>
      <c r="X229" s="6">
        <v>-107.85</v>
      </c>
      <c r="Y229" s="6">
        <v>-541401.46</v>
      </c>
    </row>
    <row r="231" spans="2:25" ht="15.5" x14ac:dyDescent="0.35">
      <c r="B231" t="s">
        <v>260</v>
      </c>
      <c r="C231" t="s">
        <v>261</v>
      </c>
      <c r="D231" s="5">
        <v>62000000000</v>
      </c>
      <c r="E231" s="5">
        <v>81000000000</v>
      </c>
      <c r="F231" s="5">
        <v>180000000000</v>
      </c>
      <c r="G231" s="5">
        <v>41000000000</v>
      </c>
      <c r="H231" s="5">
        <v>287000000000</v>
      </c>
      <c r="I231" s="5">
        <v>330000000000</v>
      </c>
      <c r="J231" s="5">
        <v>356000000000</v>
      </c>
      <c r="K231" s="5">
        <v>102000000000</v>
      </c>
      <c r="L231" s="5">
        <v>17000000000</v>
      </c>
      <c r="M231" s="5">
        <v>3000000000</v>
      </c>
      <c r="N231" s="5">
        <v>-180000000000</v>
      </c>
      <c r="O231" s="5">
        <v>-189000000000</v>
      </c>
      <c r="P231" s="5">
        <v>-363000000000</v>
      </c>
      <c r="Q231" s="5">
        <v>-363000000000</v>
      </c>
    </row>
    <row r="232" spans="2:25" ht="15.5" x14ac:dyDescent="0.35">
      <c r="C232" t="s">
        <v>444</v>
      </c>
      <c r="H232" s="6">
        <v>6.9</v>
      </c>
      <c r="I232" s="6">
        <v>4.93</v>
      </c>
      <c r="J232" s="6">
        <v>9.65</v>
      </c>
    </row>
    <row r="233" spans="2:25" ht="15.5" x14ac:dyDescent="0.35">
      <c r="C233" t="s">
        <v>71</v>
      </c>
      <c r="H233" s="6">
        <v>0.1082</v>
      </c>
      <c r="I233" s="6">
        <v>0.1105</v>
      </c>
      <c r="J233" s="6">
        <v>0.1225</v>
      </c>
    </row>
    <row r="234" spans="2:25" ht="15.5" x14ac:dyDescent="0.35">
      <c r="C234" t="s">
        <v>445</v>
      </c>
      <c r="H234" s="6">
        <v>1.2500000000000001E-2</v>
      </c>
      <c r="I234" s="6">
        <v>1.1299999999999999E-2</v>
      </c>
      <c r="J234" s="6">
        <v>2.46E-2</v>
      </c>
    </row>
    <row r="235" spans="2:25" ht="15.5" x14ac:dyDescent="0.35">
      <c r="C235" t="s">
        <v>51</v>
      </c>
      <c r="D235" s="6">
        <v>13.78</v>
      </c>
      <c r="E235" s="5">
        <v>18</v>
      </c>
      <c r="F235" s="6">
        <v>39.81</v>
      </c>
      <c r="G235" s="6">
        <v>9.02</v>
      </c>
      <c r="H235" s="6">
        <v>63.56</v>
      </c>
      <c r="I235" s="6">
        <v>72.98</v>
      </c>
      <c r="J235" s="6">
        <v>78.819999999999993</v>
      </c>
      <c r="K235" s="6">
        <v>22.51</v>
      </c>
      <c r="L235" s="6">
        <v>3.65</v>
      </c>
      <c r="M235" s="6">
        <v>0.57999999999999996</v>
      </c>
      <c r="N235" s="6">
        <v>-39.81</v>
      </c>
      <c r="O235" s="6">
        <v>-41.7</v>
      </c>
      <c r="P235" s="6">
        <v>-80.150000000000006</v>
      </c>
      <c r="Q235" s="6">
        <v>-80.209999999999994</v>
      </c>
    </row>
    <row r="236" spans="2:25" ht="15.5" x14ac:dyDescent="0.35">
      <c r="C236" t="s">
        <v>73</v>
      </c>
      <c r="H236" s="6">
        <v>6.9</v>
      </c>
      <c r="I236" s="6">
        <v>4.93</v>
      </c>
      <c r="J236" s="6">
        <v>9.65</v>
      </c>
    </row>
    <row r="237" spans="2:25" ht="15.5" x14ac:dyDescent="0.35">
      <c r="C237" t="s">
        <v>446</v>
      </c>
      <c r="H237" s="6">
        <v>0.1082</v>
      </c>
      <c r="I237" s="6">
        <v>0.1105</v>
      </c>
      <c r="J237" s="6">
        <v>0.1225</v>
      </c>
    </row>
    <row r="238" spans="2:25" ht="15.5" x14ac:dyDescent="0.35">
      <c r="C238" t="s">
        <v>447</v>
      </c>
      <c r="H238" s="6">
        <v>1.2500000000000001E-2</v>
      </c>
      <c r="I238" s="6">
        <v>1.1299999999999999E-2</v>
      </c>
      <c r="J238" s="6">
        <v>2.46E-2</v>
      </c>
    </row>
    <row r="239" spans="2:25" ht="15.5" x14ac:dyDescent="0.35">
      <c r="C239" t="s">
        <v>262</v>
      </c>
      <c r="D239" s="5">
        <v>441000000000</v>
      </c>
      <c r="E239" s="5">
        <v>417000000000</v>
      </c>
      <c r="F239" s="5">
        <v>381000000000</v>
      </c>
      <c r="G239" s="5">
        <v>354000000000</v>
      </c>
      <c r="H239" s="5">
        <v>1716000000000</v>
      </c>
      <c r="I239" s="5">
        <v>1340000000000</v>
      </c>
      <c r="J239" s="5">
        <v>1305000000000</v>
      </c>
      <c r="K239" s="5">
        <v>1107000000000</v>
      </c>
      <c r="L239" s="5">
        <v>907000000000</v>
      </c>
      <c r="M239" s="5">
        <v>605000000000</v>
      </c>
      <c r="N239" s="5">
        <v>632000000000</v>
      </c>
      <c r="O239" s="5">
        <v>793000000000</v>
      </c>
      <c r="P239" s="5">
        <v>894000000000</v>
      </c>
      <c r="Q239" s="5">
        <v>829000000000</v>
      </c>
    </row>
    <row r="240" spans="2:25" ht="15.5" x14ac:dyDescent="0.35">
      <c r="C240" t="s">
        <v>448</v>
      </c>
      <c r="H240" s="6">
        <v>6.9</v>
      </c>
      <c r="I240" s="6">
        <v>4.93</v>
      </c>
      <c r="J240" s="6">
        <v>9.65</v>
      </c>
    </row>
    <row r="241" spans="3:10" ht="15.5" x14ac:dyDescent="0.35">
      <c r="C241" t="s">
        <v>449</v>
      </c>
      <c r="H241" s="6">
        <v>0.1082</v>
      </c>
      <c r="I241" s="6">
        <v>0.1105</v>
      </c>
      <c r="J241" s="6">
        <v>0.1225</v>
      </c>
    </row>
    <row r="242" spans="3:10" ht="15.5" x14ac:dyDescent="0.35">
      <c r="C242" t="s">
        <v>450</v>
      </c>
      <c r="H242" s="6">
        <v>1.2500000000000001E-2</v>
      </c>
      <c r="I242" s="6">
        <v>1.1299999999999999E-2</v>
      </c>
      <c r="J242" s="6">
        <v>2.46E-2</v>
      </c>
    </row>
    <row r="243" spans="3:10" ht="15.5" x14ac:dyDescent="0.35">
      <c r="C243" t="s">
        <v>344</v>
      </c>
      <c r="I243" s="6">
        <v>8.6199999999999992</v>
      </c>
    </row>
    <row r="244" spans="3:10" ht="15.5" x14ac:dyDescent="0.35">
      <c r="C244" t="s">
        <v>345</v>
      </c>
      <c r="I244" s="6">
        <v>6.81</v>
      </c>
    </row>
    <row r="245" spans="3:10" ht="15.5" x14ac:dyDescent="0.35">
      <c r="C245" t="s">
        <v>263</v>
      </c>
      <c r="I245" s="6">
        <v>6.95</v>
      </c>
    </row>
    <row r="246" spans="3:10" ht="15.5" x14ac:dyDescent="0.35">
      <c r="C246" t="s">
        <v>346</v>
      </c>
      <c r="I246" s="6">
        <v>0.1467</v>
      </c>
    </row>
    <row r="247" spans="3:10" ht="15.5" x14ac:dyDescent="0.35">
      <c r="C247" t="s">
        <v>347</v>
      </c>
      <c r="I247" s="6">
        <v>1.57</v>
      </c>
    </row>
    <row r="248" spans="3:10" ht="15.5" x14ac:dyDescent="0.35">
      <c r="C248" t="s">
        <v>348</v>
      </c>
      <c r="I248" s="6">
        <v>0.8</v>
      </c>
    </row>
    <row r="249" spans="3:10" ht="15.5" x14ac:dyDescent="0.35">
      <c r="C249" t="s">
        <v>349</v>
      </c>
      <c r="I249" s="6">
        <v>2.95</v>
      </c>
    </row>
    <row r="250" spans="3:10" ht="15.5" x14ac:dyDescent="0.35">
      <c r="C250" t="s">
        <v>350</v>
      </c>
      <c r="I250" s="6">
        <v>20.95</v>
      </c>
    </row>
    <row r="251" spans="3:10" ht="15.5" x14ac:dyDescent="0.35">
      <c r="C251" t="s">
        <v>351</v>
      </c>
      <c r="I251" s="6">
        <v>8.09</v>
      </c>
    </row>
    <row r="252" spans="3:10" ht="15.5" x14ac:dyDescent="0.35">
      <c r="C252" t="s">
        <v>264</v>
      </c>
      <c r="I252" s="6">
        <v>5.65</v>
      </c>
    </row>
    <row r="253" spans="3:10" ht="15.5" x14ac:dyDescent="0.35">
      <c r="C253" t="s">
        <v>451</v>
      </c>
      <c r="I253" s="6">
        <v>-0.73</v>
      </c>
    </row>
    <row r="254" spans="3:10" ht="15.5" x14ac:dyDescent="0.35">
      <c r="C254" t="s">
        <v>452</v>
      </c>
      <c r="I254" s="6">
        <v>0.04</v>
      </c>
    </row>
    <row r="255" spans="3:10" ht="15.5" x14ac:dyDescent="0.35">
      <c r="C255" t="s">
        <v>352</v>
      </c>
      <c r="I255" s="6">
        <v>80.709999999999994</v>
      </c>
    </row>
    <row r="256" spans="3:10" ht="15.5" x14ac:dyDescent="0.35">
      <c r="C256" t="s">
        <v>353</v>
      </c>
      <c r="I256" s="6">
        <v>63.77</v>
      </c>
    </row>
    <row r="257" spans="3:9" ht="15.5" x14ac:dyDescent="0.35">
      <c r="C257" t="s">
        <v>354</v>
      </c>
      <c r="I257" s="6">
        <v>351.31</v>
      </c>
    </row>
    <row r="258" spans="3:9" ht="15.5" x14ac:dyDescent="0.35">
      <c r="C258" t="s">
        <v>355</v>
      </c>
      <c r="D258" s="6">
        <v>156.18</v>
      </c>
    </row>
    <row r="259" spans="3:9" ht="15.5" x14ac:dyDescent="0.35">
      <c r="C259" t="s">
        <v>356</v>
      </c>
      <c r="I259" s="6">
        <v>688.5</v>
      </c>
    </row>
    <row r="260" spans="3:9" ht="15.5" x14ac:dyDescent="0.35">
      <c r="C260" t="s">
        <v>357</v>
      </c>
      <c r="I260" s="6">
        <v>26.26</v>
      </c>
    </row>
    <row r="261" spans="3:9" ht="15.5" x14ac:dyDescent="0.35">
      <c r="C261" t="s">
        <v>265</v>
      </c>
      <c r="D261" s="6">
        <v>3.77</v>
      </c>
    </row>
    <row r="262" spans="3:9" ht="15.5" x14ac:dyDescent="0.35">
      <c r="C262" t="s">
        <v>266</v>
      </c>
      <c r="D262" s="6">
        <v>3.67</v>
      </c>
    </row>
    <row r="263" spans="3:9" ht="15.5" x14ac:dyDescent="0.35">
      <c r="C263" t="s">
        <v>267</v>
      </c>
      <c r="D263" s="6">
        <v>0.73</v>
      </c>
    </row>
    <row r="264" spans="3:9" ht="15.5" x14ac:dyDescent="0.35">
      <c r="C264" t="s">
        <v>268</v>
      </c>
      <c r="D264" s="6">
        <v>0.62</v>
      </c>
    </row>
    <row r="265" spans="3:9" ht="15.5" x14ac:dyDescent="0.35">
      <c r="C265" t="s">
        <v>269</v>
      </c>
      <c r="D265" s="6">
        <v>0.82</v>
      </c>
    </row>
    <row r="266" spans="3:9" ht="15.5" x14ac:dyDescent="0.35">
      <c r="C266" t="s">
        <v>270</v>
      </c>
      <c r="D266" s="6">
        <v>0.34</v>
      </c>
    </row>
    <row r="267" spans="3:9" ht="15.5" x14ac:dyDescent="0.35">
      <c r="C267" t="s">
        <v>271</v>
      </c>
      <c r="D267" s="6">
        <v>2.16</v>
      </c>
    </row>
    <row r="268" spans="3:9" ht="15.5" x14ac:dyDescent="0.35">
      <c r="C268" t="s">
        <v>272</v>
      </c>
      <c r="I268" s="6">
        <v>18.02</v>
      </c>
    </row>
    <row r="269" spans="3:9" ht="15.5" x14ac:dyDescent="0.35">
      <c r="C269" t="s">
        <v>13</v>
      </c>
      <c r="D269" s="5">
        <v>-19000000000</v>
      </c>
    </row>
    <row r="270" spans="3:9" ht="15.5" x14ac:dyDescent="0.35">
      <c r="C270" t="s">
        <v>358</v>
      </c>
      <c r="I270" s="6">
        <v>3.78</v>
      </c>
    </row>
    <row r="271" spans="3:9" ht="15.5" x14ac:dyDescent="0.35">
      <c r="C271" t="s">
        <v>273</v>
      </c>
      <c r="I271" s="6">
        <v>5.4199999999999998E-2</v>
      </c>
    </row>
    <row r="272" spans="3:9" ht="15.5" x14ac:dyDescent="0.35">
      <c r="C272" t="s">
        <v>274</v>
      </c>
      <c r="I272" s="6">
        <v>0.11720000000000001</v>
      </c>
    </row>
    <row r="273" spans="3:9" ht="15.5" x14ac:dyDescent="0.35">
      <c r="C273" t="s">
        <v>275</v>
      </c>
      <c r="I273" s="6">
        <v>0.11849999999999999</v>
      </c>
    </row>
    <row r="274" spans="3:9" ht="15.5" x14ac:dyDescent="0.35">
      <c r="C274" t="s">
        <v>359</v>
      </c>
      <c r="I274" s="6">
        <v>0.1119</v>
      </c>
    </row>
    <row r="275" spans="3:9" ht="15.5" x14ac:dyDescent="0.35">
      <c r="C275" t="s">
        <v>276</v>
      </c>
      <c r="D275" s="6">
        <v>106.92</v>
      </c>
    </row>
    <row r="276" spans="3:9" ht="15.5" x14ac:dyDescent="0.35">
      <c r="C276" t="s">
        <v>277</v>
      </c>
      <c r="D276" s="6">
        <v>12.45</v>
      </c>
    </row>
    <row r="277" spans="3:9" ht="15.5" x14ac:dyDescent="0.35">
      <c r="C277" t="s">
        <v>278</v>
      </c>
      <c r="D277" s="6">
        <v>54.7</v>
      </c>
    </row>
    <row r="278" spans="3:9" ht="15.5" x14ac:dyDescent="0.35">
      <c r="C278" t="s">
        <v>279</v>
      </c>
      <c r="D278" s="6">
        <v>64.67</v>
      </c>
    </row>
    <row r="279" spans="3:9" ht="15.5" x14ac:dyDescent="0.35">
      <c r="C279" t="s">
        <v>280</v>
      </c>
      <c r="D279" s="6">
        <v>0.85</v>
      </c>
    </row>
    <row r="280" spans="3:9" ht="15.5" x14ac:dyDescent="0.35">
      <c r="C280" t="s">
        <v>281</v>
      </c>
      <c r="I280" s="6">
        <v>0.27</v>
      </c>
    </row>
    <row r="281" spans="3:9" ht="15.5" x14ac:dyDescent="0.35">
      <c r="C281" t="s">
        <v>282</v>
      </c>
      <c r="I281" s="6">
        <v>26.39</v>
      </c>
    </row>
    <row r="282" spans="3:9" ht="15.5" x14ac:dyDescent="0.35">
      <c r="C282" t="s">
        <v>47</v>
      </c>
      <c r="I282" s="5">
        <v>2488000000000</v>
      </c>
    </row>
    <row r="283" spans="3:9" ht="15.5" x14ac:dyDescent="0.35">
      <c r="C283" t="s">
        <v>283</v>
      </c>
      <c r="I283" s="5">
        <v>5126000000000</v>
      </c>
    </row>
    <row r="284" spans="3:9" ht="15.5" x14ac:dyDescent="0.35">
      <c r="C284" t="s">
        <v>284</v>
      </c>
      <c r="I284" s="5">
        <v>4520000000</v>
      </c>
    </row>
    <row r="285" spans="3:9" ht="15.5" x14ac:dyDescent="0.35">
      <c r="C285" t="s">
        <v>285</v>
      </c>
      <c r="I285" s="6">
        <v>0.34939999999999999</v>
      </c>
    </row>
    <row r="286" spans="3:9" ht="15.5" x14ac:dyDescent="0.35">
      <c r="C286" t="s">
        <v>286</v>
      </c>
      <c r="D286" s="6">
        <v>0.46259999999999996</v>
      </c>
    </row>
    <row r="287" spans="3:9" ht="15.5" x14ac:dyDescent="0.35">
      <c r="C287" t="s">
        <v>287</v>
      </c>
      <c r="D287" s="6">
        <v>0.37929999999999997</v>
      </c>
    </row>
    <row r="288" spans="3:9" ht="15.5" x14ac:dyDescent="0.35">
      <c r="C288" t="s">
        <v>288</v>
      </c>
      <c r="D288" s="6">
        <v>0.14119999999999999</v>
      </c>
    </row>
    <row r="289" spans="3:9" ht="15.5" x14ac:dyDescent="0.35">
      <c r="C289" t="s">
        <v>453</v>
      </c>
      <c r="D289" s="6">
        <v>0.32929999999999998</v>
      </c>
    </row>
    <row r="290" spans="3:9" ht="15.5" x14ac:dyDescent="0.35">
      <c r="C290" t="s">
        <v>289</v>
      </c>
      <c r="D290" s="6">
        <v>0.64950000000000008</v>
      </c>
    </row>
    <row r="291" spans="3:9" ht="15.5" x14ac:dyDescent="0.35">
      <c r="C291" t="s">
        <v>360</v>
      </c>
      <c r="D291" s="6">
        <v>-0.25879999999999997</v>
      </c>
    </row>
    <row r="292" spans="3:9" ht="15.5" x14ac:dyDescent="0.35">
      <c r="C292" t="s">
        <v>290</v>
      </c>
      <c r="I292" s="6">
        <v>1.97</v>
      </c>
    </row>
    <row r="293" spans="3:9" ht="15.5" x14ac:dyDescent="0.35">
      <c r="C293" t="s">
        <v>454</v>
      </c>
      <c r="I293" s="6">
        <v>6.9</v>
      </c>
    </row>
    <row r="294" spans="3:9" ht="15.5" x14ac:dyDescent="0.35">
      <c r="C294" t="s">
        <v>455</v>
      </c>
      <c r="I294" s="6">
        <v>0.1082</v>
      </c>
    </row>
    <row r="295" spans="3:9" ht="15.5" x14ac:dyDescent="0.35">
      <c r="C295" t="s">
        <v>456</v>
      </c>
      <c r="I295" s="6">
        <v>1.2500000000000001E-2</v>
      </c>
    </row>
    <row r="296" spans="3:9" ht="15.5" x14ac:dyDescent="0.35">
      <c r="C296" t="s">
        <v>291</v>
      </c>
      <c r="I296" t="s">
        <v>1304</v>
      </c>
    </row>
    <row r="297" spans="3:9" ht="15.5" x14ac:dyDescent="0.35">
      <c r="C297" t="s">
        <v>293</v>
      </c>
      <c r="I297" s="5">
        <v>6</v>
      </c>
    </row>
    <row r="298" spans="3:9" ht="15.5" x14ac:dyDescent="0.35">
      <c r="C298" t="s">
        <v>294</v>
      </c>
      <c r="I298" s="6">
        <v>0.85</v>
      </c>
    </row>
    <row r="299" spans="3:9" ht="15.5" x14ac:dyDescent="0.35">
      <c r="C299" t="s">
        <v>295</v>
      </c>
      <c r="I299" s="6">
        <v>0.66</v>
      </c>
    </row>
    <row r="300" spans="3:9" ht="15.5" x14ac:dyDescent="0.35">
      <c r="C300" t="s">
        <v>458</v>
      </c>
      <c r="I300" s="6">
        <v>0.79</v>
      </c>
    </row>
    <row r="301" spans="3:9" ht="15.5" x14ac:dyDescent="0.35">
      <c r="C301" t="s">
        <v>296</v>
      </c>
      <c r="I301" s="6">
        <v>0.62</v>
      </c>
    </row>
    <row r="302" spans="3:9" ht="15.5" x14ac:dyDescent="0.35">
      <c r="C302" t="s">
        <v>361</v>
      </c>
      <c r="I302" s="6">
        <v>0.46</v>
      </c>
    </row>
    <row r="303" spans="3:9" ht="15.5" x14ac:dyDescent="0.35">
      <c r="C303" t="s">
        <v>297</v>
      </c>
      <c r="I303" s="6">
        <v>0.65</v>
      </c>
    </row>
    <row r="304" spans="3:9" ht="15.5" x14ac:dyDescent="0.35">
      <c r="C304" t="s">
        <v>298</v>
      </c>
      <c r="I304" s="6">
        <v>0.81</v>
      </c>
    </row>
    <row r="305" spans="3:9" ht="15.5" x14ac:dyDescent="0.35">
      <c r="C305" t="s">
        <v>299</v>
      </c>
      <c r="I305" s="5">
        <v>1589000000000</v>
      </c>
    </row>
    <row r="306" spans="3:9" ht="15.5" x14ac:dyDescent="0.35">
      <c r="C306" t="s">
        <v>300</v>
      </c>
      <c r="I306" s="5">
        <v>733000000000</v>
      </c>
    </row>
    <row r="307" spans="3:9" ht="15.5" x14ac:dyDescent="0.35">
      <c r="C307" t="s">
        <v>301</v>
      </c>
      <c r="I307" s="5">
        <v>909000000000</v>
      </c>
    </row>
    <row r="308" spans="3:9" ht="15.5" x14ac:dyDescent="0.35">
      <c r="C308" t="s">
        <v>302</v>
      </c>
      <c r="I308" s="5">
        <v>365000000000</v>
      </c>
    </row>
    <row r="309" spans="3:9" ht="15.5" x14ac:dyDescent="0.35">
      <c r="C309" t="s">
        <v>303</v>
      </c>
      <c r="D309" s="5">
        <v>706000000000</v>
      </c>
    </row>
    <row r="310" spans="3:9" ht="15.5" x14ac:dyDescent="0.35">
      <c r="C310" t="s">
        <v>304</v>
      </c>
      <c r="D310" s="5">
        <v>6729000000000</v>
      </c>
    </row>
    <row r="311" spans="3:9" ht="15.5" x14ac:dyDescent="0.35">
      <c r="C311" t="s">
        <v>305</v>
      </c>
      <c r="D311" s="5">
        <v>2547000000000</v>
      </c>
    </row>
    <row r="312" spans="3:9" ht="15.5" x14ac:dyDescent="0.35">
      <c r="C312" t="s">
        <v>245</v>
      </c>
      <c r="D312" s="5">
        <v>1548000000000</v>
      </c>
    </row>
    <row r="313" spans="3:9" ht="15.5" x14ac:dyDescent="0.35">
      <c r="C313" t="s">
        <v>306</v>
      </c>
      <c r="I313" s="5">
        <v>3114000000000</v>
      </c>
    </row>
    <row r="314" spans="3:9" ht="15.5" x14ac:dyDescent="0.35">
      <c r="C314" t="s">
        <v>243</v>
      </c>
      <c r="D314" s="5">
        <v>1943000000000</v>
      </c>
    </row>
    <row r="315" spans="3:9" ht="15.5" x14ac:dyDescent="0.35">
      <c r="C315" t="s">
        <v>242</v>
      </c>
      <c r="D315" s="5">
        <v>334000000000</v>
      </c>
    </row>
    <row r="316" spans="3:9" ht="15.5" x14ac:dyDescent="0.35">
      <c r="C316" t="s">
        <v>24</v>
      </c>
      <c r="D316" s="5">
        <v>2277000000000</v>
      </c>
    </row>
    <row r="317" spans="3:9" ht="15.5" x14ac:dyDescent="0.35">
      <c r="C317" t="s">
        <v>21</v>
      </c>
      <c r="D317" s="5">
        <v>1570000000000</v>
      </c>
    </row>
    <row r="318" spans="3:9" ht="15.5" x14ac:dyDescent="0.35">
      <c r="C318" t="s">
        <v>244</v>
      </c>
      <c r="I318" s="5">
        <v>4183000000000</v>
      </c>
    </row>
    <row r="319" spans="3:9" ht="15.5" x14ac:dyDescent="0.35">
      <c r="C319" t="s">
        <v>307</v>
      </c>
      <c r="I319" s="5">
        <v>845000000000</v>
      </c>
    </row>
    <row r="320" spans="3:9" ht="15.5" x14ac:dyDescent="0.35">
      <c r="C320" t="s">
        <v>308</v>
      </c>
      <c r="I320" s="5">
        <v>-1418000000000</v>
      </c>
    </row>
    <row r="321" spans="3:9" ht="15.5" x14ac:dyDescent="0.35">
      <c r="C321" t="s">
        <v>309</v>
      </c>
      <c r="I321" s="5">
        <v>259000000000</v>
      </c>
    </row>
    <row r="322" spans="3:9" ht="15.5" x14ac:dyDescent="0.35">
      <c r="C322" t="s">
        <v>310</v>
      </c>
      <c r="I322" s="5">
        <v>-726000000000</v>
      </c>
    </row>
    <row r="323" spans="3:9" ht="15.5" x14ac:dyDescent="0.35">
      <c r="C323" t="s">
        <v>311</v>
      </c>
      <c r="I323" s="5">
        <v>119000000000</v>
      </c>
    </row>
  </sheetData>
  <pageMargins left="0.7" right="0.7" top="0.75" bottom="0.75" header="0.3" footer="0.3"/>
  <ignoredErrors>
    <ignoredError sqref="A1:Y324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A28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7" width="18.83203125" customWidth="1"/>
  </cols>
  <sheetData>
    <row r="1" spans="1:27" ht="15.5" x14ac:dyDescent="0.35">
      <c r="C1" t="s">
        <v>1305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  <c r="AA1" s="1">
        <v>39444</v>
      </c>
    </row>
    <row r="2" spans="1:27" ht="15.5" x14ac:dyDescent="0.35">
      <c r="C2" t="s">
        <v>1306</v>
      </c>
      <c r="D2" s="2" vm="317">
        <f ca="1">IFERROR(_xlfn.STOCKHISTORY("XIDX:" &amp; $C$1, D3, , 0, 0, 1), "Libur")</f>
        <v>306</v>
      </c>
      <c r="E2" s="2" vm="205">
        <f ca="1">IFERROR(_xlfn.STOCKHISTORY("XIDX:" &amp; $C$1, E3, , 0, 0, 1), "Libur")</f>
        <v>250</v>
      </c>
      <c r="H2" s="2" vm="205">
        <f ca="1">IFERROR(INDEX(D2:G2,COUNT(D2:G2)),"")</f>
        <v>250</v>
      </c>
      <c r="I2" s="2" vm="318">
        <f t="shared" ref="I2:AA2" ca="1" si="0">IFERROR(_xlfn.STOCKHISTORY("XIDX:" &amp; $C$1, I1, , 0, 0, 1), "Libur")</f>
        <v>324</v>
      </c>
      <c r="J2" s="2" vm="319">
        <f t="shared" ca="1" si="0"/>
        <v>352</v>
      </c>
      <c r="K2" s="2" vm="320">
        <f t="shared" ca="1" si="0"/>
        <v>364</v>
      </c>
      <c r="L2" s="2" vm="126">
        <f t="shared" ca="1" si="0"/>
        <v>258</v>
      </c>
      <c r="M2" s="2" vm="321">
        <f t="shared" ca="1" si="0"/>
        <v>246</v>
      </c>
      <c r="N2" s="2" vm="210">
        <f t="shared" ca="1" si="0"/>
        <v>254</v>
      </c>
      <c r="O2" s="2" vm="322">
        <f t="shared" ca="1" si="0"/>
        <v>276</v>
      </c>
      <c r="P2" s="2" vm="215">
        <f t="shared" ca="1" si="0"/>
        <v>312</v>
      </c>
      <c r="Q2" s="2" vm="323">
        <f t="shared" ca="1" si="0"/>
        <v>196</v>
      </c>
      <c r="R2" s="2" vm="225">
        <f t="shared" ca="1" si="0"/>
        <v>140</v>
      </c>
      <c r="S2" s="2" t="str">
        <f t="shared" ca="1" si="0"/>
        <v>Libur</v>
      </c>
      <c r="T2" s="2" vm="324">
        <f t="shared" ca="1" si="0"/>
        <v>189.5746</v>
      </c>
      <c r="U2" s="2" t="str">
        <f t="shared" ca="1" si="0"/>
        <v>Libur</v>
      </c>
      <c r="V2" s="2" vm="325">
        <f t="shared" ca="1" si="0"/>
        <v>171.0795</v>
      </c>
      <c r="W2" s="2" vm="326">
        <f t="shared" ca="1" si="0"/>
        <v>231.1885</v>
      </c>
      <c r="X2" s="2" vm="327">
        <f t="shared" ca="1" si="0"/>
        <v>573.34749999999997</v>
      </c>
      <c r="Y2" s="2" vm="328">
        <f t="shared" ca="1" si="0"/>
        <v>147.9606</v>
      </c>
      <c r="Z2" s="2" t="str">
        <f t="shared" ca="1" si="0"/>
        <v>Libur</v>
      </c>
      <c r="AA2" s="2" vm="329">
        <f t="shared" ca="1" si="0"/>
        <v>342.15899999999999</v>
      </c>
    </row>
    <row r="3" spans="1:2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7" ht="15.5" x14ac:dyDescent="0.35">
      <c r="B4" t="s">
        <v>5</v>
      </c>
      <c r="C4" t="s">
        <v>6</v>
      </c>
      <c r="D4" s="2">
        <f>IFERROR(INDEX(D51:D500,MATCH($C$4,$C$51:$C$500,0)),"")</f>
        <v>567329000000</v>
      </c>
      <c r="E4" s="2">
        <f>IFERROR(INDEX(E51:E500,MATCH($C$4,$C$51:$C$500,0)),"")</f>
        <v>548377000000</v>
      </c>
      <c r="H4" s="2">
        <f>IFERROR(SUM(D4:G4)*(4/MAX(1,COUNT(D4:G4))),"")</f>
        <v>2231412000000</v>
      </c>
      <c r="I4" s="2">
        <f t="shared" ref="I4:AA4" si="1">IFERROR(INDEX(I51:I500,MATCH($C$4,$C$51:$C$500,0)),"")</f>
        <v>2169601000000</v>
      </c>
      <c r="J4" s="2">
        <f t="shared" si="1"/>
        <v>2166940000000</v>
      </c>
      <c r="K4" s="2">
        <f t="shared" si="1"/>
        <v>1995410000000</v>
      </c>
      <c r="L4" s="2">
        <f t="shared" si="1"/>
        <v>1694505000000</v>
      </c>
      <c r="M4" s="2">
        <f t="shared" si="1"/>
        <v>1570983000000</v>
      </c>
      <c r="N4" s="2">
        <f t="shared" si="1"/>
        <v>2000850000000</v>
      </c>
      <c r="O4" s="2">
        <f t="shared" si="1"/>
        <v>2643687000000</v>
      </c>
      <c r="P4" s="2">
        <f t="shared" si="1"/>
        <v>2616114000000</v>
      </c>
      <c r="Q4" s="2">
        <f t="shared" si="1"/>
        <v>2154431000000</v>
      </c>
      <c r="R4" s="2">
        <f t="shared" si="1"/>
        <v>1922083000000</v>
      </c>
      <c r="S4" s="2">
        <f t="shared" si="1"/>
        <v>1740347000000</v>
      </c>
      <c r="T4" s="2">
        <f t="shared" si="1"/>
        <v>1559605000000</v>
      </c>
      <c r="U4" s="2">
        <f t="shared" si="1"/>
        <v>1585704000000</v>
      </c>
      <c r="V4" s="2">
        <f t="shared" si="1"/>
        <v>1608881000000</v>
      </c>
      <c r="W4" s="2">
        <f t="shared" si="1"/>
        <v>1653076000000</v>
      </c>
      <c r="X4" s="2">
        <f t="shared" si="1"/>
        <v>1492012000000</v>
      </c>
      <c r="Y4" s="2">
        <f t="shared" si="1"/>
        <v>1355526826287</v>
      </c>
      <c r="Z4" s="2">
        <f t="shared" si="1"/>
        <v>1462352146332</v>
      </c>
      <c r="AA4" s="2">
        <f t="shared" si="1"/>
        <v>1405310000000</v>
      </c>
    </row>
    <row r="5" spans="1:27" ht="15.5" x14ac:dyDescent="0.35">
      <c r="B5" t="s">
        <v>7</v>
      </c>
      <c r="C5" t="s">
        <v>8</v>
      </c>
      <c r="D5" s="2">
        <f>IFERROR(INDEX(D51:D500,MATCH($C$5,$C$51:$C$500,0)),"")</f>
        <v>69613000000</v>
      </c>
      <c r="E5" s="2">
        <f>IFERROR(INDEX(E51:E500,MATCH($C$5,$C$51:$C$500,0)),"")</f>
        <v>27110000000</v>
      </c>
      <c r="H5" s="2">
        <f>IFERROR(SUM(D5:G5)*(4/MAX(1,COUNT(D5:G5))),"")</f>
        <v>193446000000</v>
      </c>
      <c r="I5" s="2">
        <f t="shared" ref="I5:AA5" si="2">IFERROR(INDEX(I51:I500,MATCH($C$5,$C$51:$C$500,0)),"")</f>
        <v>169946000000</v>
      </c>
      <c r="J5" s="2">
        <f t="shared" si="2"/>
        <v>267097000000</v>
      </c>
      <c r="K5" s="2">
        <f t="shared" si="2"/>
        <v>240075000000</v>
      </c>
      <c r="L5" s="2">
        <f t="shared" si="2"/>
        <v>202718000000</v>
      </c>
      <c r="M5" s="2">
        <f t="shared" si="2"/>
        <v>120302000000</v>
      </c>
      <c r="N5" s="2">
        <f t="shared" si="2"/>
        <v>74130000000</v>
      </c>
      <c r="O5" s="2">
        <f t="shared" si="2"/>
        <v>263323000000</v>
      </c>
      <c r="P5" s="2">
        <f t="shared" si="2"/>
        <v>235812000000</v>
      </c>
      <c r="Q5" s="2">
        <f t="shared" si="2"/>
        <v>174477000000</v>
      </c>
      <c r="R5" s="2">
        <f t="shared" si="2"/>
        <v>59708000000</v>
      </c>
      <c r="S5" s="2">
        <f t="shared" si="2"/>
        <v>25358000000</v>
      </c>
      <c r="T5" s="2">
        <f t="shared" si="2"/>
        <v>36339000000</v>
      </c>
      <c r="U5" s="2">
        <f t="shared" si="2"/>
        <v>66355000000</v>
      </c>
      <c r="V5" s="2">
        <f t="shared" si="2"/>
        <v>7628000000</v>
      </c>
      <c r="W5" s="2">
        <f t="shared" si="2"/>
        <v>5394000000</v>
      </c>
      <c r="X5" s="2">
        <f t="shared" si="2"/>
        <v>0</v>
      </c>
      <c r="Y5" s="2">
        <f t="shared" si="2"/>
        <v>0</v>
      </c>
      <c r="Z5" s="2">
        <f t="shared" si="2"/>
        <v>0</v>
      </c>
      <c r="AA5" s="2">
        <f t="shared" si="2"/>
        <v>0</v>
      </c>
    </row>
    <row r="6" spans="1:27" ht="15.5" x14ac:dyDescent="0.35">
      <c r="B6" t="s">
        <v>9</v>
      </c>
      <c r="C6" t="s">
        <v>10</v>
      </c>
      <c r="D6" s="2">
        <f>IFERROR(INDEX(D51:D500,MATCH($C$6,$C$51:$C$500,0)),"")</f>
        <v>0</v>
      </c>
      <c r="E6" s="2">
        <f>IFERROR(INDEX(E51:E500,MATCH($C$6,$C$51:$C$500,0)),"")</f>
        <v>0</v>
      </c>
      <c r="H6" s="2">
        <f>IFERROR(INDEX(D6:G6,COUNT(D6:G6)),"")</f>
        <v>0</v>
      </c>
      <c r="I6" s="2">
        <f t="shared" ref="I6:AA6" si="3">IFERROR(INDEX(I51:I500,MATCH($C$6,$C$51:$C$500,0)),"")</f>
        <v>0</v>
      </c>
      <c r="J6" s="2">
        <f t="shared" si="3"/>
        <v>0</v>
      </c>
      <c r="K6" s="2">
        <f t="shared" si="3"/>
        <v>0</v>
      </c>
      <c r="L6" s="2">
        <f t="shared" si="3"/>
        <v>0</v>
      </c>
      <c r="M6" s="2">
        <f t="shared" si="3"/>
        <v>0</v>
      </c>
      <c r="N6" s="2">
        <f t="shared" si="3"/>
        <v>0</v>
      </c>
      <c r="O6" s="2">
        <f t="shared" si="3"/>
        <v>0</v>
      </c>
      <c r="P6" s="2">
        <f t="shared" si="3"/>
        <v>0</v>
      </c>
      <c r="Q6" s="2">
        <f t="shared" si="3"/>
        <v>0</v>
      </c>
      <c r="R6" s="2">
        <f t="shared" si="3"/>
        <v>0</v>
      </c>
      <c r="S6" s="2">
        <f t="shared" si="3"/>
        <v>0</v>
      </c>
      <c r="T6" s="2">
        <f t="shared" si="3"/>
        <v>0</v>
      </c>
      <c r="U6" s="2">
        <f t="shared" si="3"/>
        <v>0</v>
      </c>
      <c r="V6" s="2">
        <f t="shared" si="3"/>
        <v>0</v>
      </c>
      <c r="W6" s="2">
        <f t="shared" si="3"/>
        <v>0</v>
      </c>
      <c r="X6" s="2">
        <f t="shared" si="3"/>
        <v>0</v>
      </c>
      <c r="Y6" s="2">
        <f t="shared" si="3"/>
        <v>0</v>
      </c>
      <c r="Z6" s="2">
        <f t="shared" si="3"/>
        <v>0</v>
      </c>
      <c r="AA6" s="2">
        <f t="shared" si="3"/>
        <v>0</v>
      </c>
    </row>
    <row r="7" spans="1:27" ht="15.5" x14ac:dyDescent="0.35">
      <c r="B7" t="s">
        <v>11</v>
      </c>
      <c r="C7" t="s">
        <v>12</v>
      </c>
      <c r="D7" s="3">
        <f>IFERROR(INDEX(D51:D500,MATCH($C$7,$C$51:$C$500,0))/1000000000,"")</f>
        <v>3.48</v>
      </c>
      <c r="E7" s="3">
        <f>IFERROR(INDEX(E51:E500,MATCH($C$7,$C$51:$C$500,0))/1000000000,"")</f>
        <v>3.48</v>
      </c>
      <c r="H7" s="3">
        <f>IFERROR(INDEX(D7:G7,COUNT(D7:G7)),"")</f>
        <v>3.48</v>
      </c>
      <c r="I7" s="3">
        <f t="shared" ref="I7:AA7" si="4">IFERROR(INDEX(I51:I500,MATCH($C$7,$C$51:$C$500,0))/1000000000,"")</f>
        <v>3.48</v>
      </c>
      <c r="J7" s="3">
        <f t="shared" si="4"/>
        <v>3.48</v>
      </c>
      <c r="K7" s="3">
        <f t="shared" si="4"/>
        <v>3.48</v>
      </c>
      <c r="L7" s="3">
        <f t="shared" si="4"/>
        <v>3.48</v>
      </c>
      <c r="M7" s="3">
        <f t="shared" si="4"/>
        <v>3.48</v>
      </c>
      <c r="N7" s="3">
        <f t="shared" si="4"/>
        <v>3.48</v>
      </c>
      <c r="O7" s="3">
        <f t="shared" si="4"/>
        <v>3.48</v>
      </c>
      <c r="P7" s="3">
        <f t="shared" si="4"/>
        <v>3.48</v>
      </c>
      <c r="Q7" s="3">
        <f t="shared" si="4"/>
        <v>3.48</v>
      </c>
      <c r="R7" s="3">
        <f t="shared" si="4"/>
        <v>3.48</v>
      </c>
      <c r="S7" s="3">
        <f t="shared" si="4"/>
        <v>3.48</v>
      </c>
      <c r="T7" s="3">
        <f t="shared" si="4"/>
        <v>2</v>
      </c>
      <c r="U7" s="3">
        <f t="shared" si="4"/>
        <v>2</v>
      </c>
      <c r="V7" s="3">
        <f t="shared" si="4"/>
        <v>2</v>
      </c>
      <c r="W7" s="3">
        <f t="shared" si="4"/>
        <v>2</v>
      </c>
      <c r="X7" s="3">
        <f t="shared" si="4"/>
        <v>2</v>
      </c>
      <c r="Y7" s="3">
        <f t="shared" si="4"/>
        <v>2</v>
      </c>
      <c r="Z7" s="3">
        <f t="shared" si="4"/>
        <v>2</v>
      </c>
      <c r="AA7" s="3">
        <f t="shared" si="4"/>
        <v>2</v>
      </c>
    </row>
    <row r="8" spans="1:2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98000000000</v>
      </c>
      <c r="E8" s="2">
        <f>IFERROR(INDEX(E51:E500,MATCH("Free cash flow (Quarter)",$C$51:$C$500,0)),"")</f>
        <v>0</v>
      </c>
      <c r="H8" s="2">
        <f>IFERROR(INDEX(D8:G8,COUNT(D8:G8)),"")</f>
        <v>0</v>
      </c>
      <c r="I8" s="2">
        <f t="shared" ref="I8:AA8" si="5">IFERROR(INDEX(I51:I500,MATCH($C$8,$C$51:$C$500,0)),"")</f>
        <v>-274000000000</v>
      </c>
      <c r="J8" s="2">
        <f t="shared" si="5"/>
        <v>208000000000</v>
      </c>
      <c r="K8" s="2">
        <f t="shared" si="5"/>
        <v>-750000000000</v>
      </c>
      <c r="L8" s="2">
        <f t="shared" si="5"/>
        <v>-152000000000</v>
      </c>
      <c r="M8" s="2">
        <f t="shared" si="5"/>
        <v>99000000000</v>
      </c>
      <c r="N8" s="2">
        <f t="shared" si="5"/>
        <v>2725000000000</v>
      </c>
      <c r="O8" s="2">
        <f t="shared" si="5"/>
        <v>293000000000</v>
      </c>
      <c r="P8" s="2">
        <f t="shared" si="5"/>
        <v>-297000000000</v>
      </c>
      <c r="Q8" s="2">
        <f t="shared" si="5"/>
        <v>-814000000000</v>
      </c>
      <c r="R8" s="2">
        <f t="shared" si="5"/>
        <v>-1493000000000</v>
      </c>
      <c r="S8" s="2">
        <f t="shared" si="5"/>
        <v>80000000000</v>
      </c>
      <c r="T8" s="2">
        <f t="shared" si="5"/>
        <v>-1035000000000</v>
      </c>
      <c r="U8" s="2">
        <f t="shared" si="5"/>
        <v>-512000000000</v>
      </c>
      <c r="V8" s="2">
        <f t="shared" si="5"/>
        <v>209000000000</v>
      </c>
      <c r="W8" s="2">
        <f t="shared" si="5"/>
        <v>-495000000000</v>
      </c>
      <c r="X8" s="2">
        <f t="shared" si="5"/>
        <v>-311000000000</v>
      </c>
      <c r="Y8" s="2">
        <f t="shared" si="5"/>
        <v>853000000000</v>
      </c>
      <c r="Z8" s="2">
        <f t="shared" si="5"/>
        <v>988000000000</v>
      </c>
      <c r="AA8" s="2">
        <f t="shared" si="5"/>
        <v>-800000000000</v>
      </c>
    </row>
    <row r="9" spans="1:27" ht="15.5" x14ac:dyDescent="0.35">
      <c r="A9" t="s">
        <v>16</v>
      </c>
      <c r="C9" t="s">
        <v>17</v>
      </c>
      <c r="D9" s="3" t="str">
        <f>IFERROR(INDEX(D51:D500,MATCH("Free cash flow per share (Quarter)",$C$51:$C$500,0)),"")</f>
        <v/>
      </c>
      <c r="E9" s="3" t="str">
        <f>IFERROR(INDEX(E51:E500,MATCH("Free cash flow per share (Quarter)",$C$51:$C$500,0)),"")</f>
        <v/>
      </c>
      <c r="H9" s="3" t="str">
        <f>IFERROR(INDEX(D9:G9,COUNT(D9:G9)),"")</f>
        <v/>
      </c>
      <c r="I9" s="3">
        <f t="shared" ref="I9:AA9" si="6">IFERROR(INDEX(I51:I500,MATCH($C$9,$C$51:$C$500,0)),"")</f>
        <v>-78.569999999999993</v>
      </c>
      <c r="J9" s="3">
        <f t="shared" si="6"/>
        <v>59.76</v>
      </c>
      <c r="K9" s="3">
        <f t="shared" si="6"/>
        <v>-215.4</v>
      </c>
      <c r="L9" s="3">
        <f t="shared" si="6"/>
        <v>-43.56</v>
      </c>
      <c r="M9" s="3">
        <f t="shared" si="6"/>
        <v>28.41</v>
      </c>
      <c r="N9" s="3">
        <f t="shared" si="6"/>
        <v>782.68</v>
      </c>
      <c r="O9" s="3">
        <f t="shared" si="6"/>
        <v>84.28</v>
      </c>
      <c r="P9" s="3">
        <f t="shared" si="6"/>
        <v>-85.34</v>
      </c>
      <c r="Q9" s="3">
        <f t="shared" si="6"/>
        <v>-233.69</v>
      </c>
      <c r="R9" s="3">
        <f t="shared" si="6"/>
        <v>-428.81</v>
      </c>
      <c r="S9" s="3">
        <f t="shared" si="6"/>
        <v>22.96</v>
      </c>
      <c r="T9" s="3">
        <f t="shared" si="6"/>
        <v>-517.33000000000004</v>
      </c>
      <c r="U9" s="3">
        <f t="shared" si="6"/>
        <v>-255.98</v>
      </c>
      <c r="V9" s="3">
        <f t="shared" si="6"/>
        <v>104.64</v>
      </c>
      <c r="W9" s="3">
        <f t="shared" si="6"/>
        <v>-247.33</v>
      </c>
      <c r="X9" s="3">
        <f t="shared" si="6"/>
        <v>-155.63</v>
      </c>
      <c r="Y9" s="3">
        <f t="shared" si="6"/>
        <v>426.72</v>
      </c>
      <c r="Z9" s="3">
        <f t="shared" si="6"/>
        <v>493.96</v>
      </c>
      <c r="AA9" s="3">
        <f t="shared" si="6"/>
        <v>-399.9</v>
      </c>
    </row>
    <row r="10" spans="1:27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>
        <f t="shared" ref="I10:AA10" ca="1" si="7">IFERROR(IF(I9=0,"",I2/I9),"")</f>
        <v>-4.123711340206186</v>
      </c>
      <c r="J10" s="3">
        <f t="shared" ca="1" si="7"/>
        <v>5.8902275769745653</v>
      </c>
      <c r="K10" s="3">
        <f t="shared" ca="1" si="7"/>
        <v>-1.6898792943361187</v>
      </c>
      <c r="L10" s="3">
        <f t="shared" ca="1" si="7"/>
        <v>-5.9228650137741043</v>
      </c>
      <c r="M10" s="3">
        <f t="shared" ca="1" si="7"/>
        <v>8.6589229144667375</v>
      </c>
      <c r="N10" s="3">
        <f t="shared" ca="1" si="7"/>
        <v>0.324525987632238</v>
      </c>
      <c r="O10" s="3">
        <f t="shared" ca="1" si="7"/>
        <v>3.2747982914095872</v>
      </c>
      <c r="P10" s="3">
        <f t="shared" ca="1" si="7"/>
        <v>-3.6559643777829858</v>
      </c>
      <c r="Q10" s="3">
        <f t="shared" ca="1" si="7"/>
        <v>-0.83871795969018781</v>
      </c>
      <c r="R10" s="3">
        <f t="shared" ca="1" si="7"/>
        <v>-0.32648492339264473</v>
      </c>
      <c r="S10" s="3" t="str">
        <f t="shared" ca="1" si="7"/>
        <v/>
      </c>
      <c r="T10" s="3">
        <f t="shared" ca="1" si="7"/>
        <v>-0.36644810855740045</v>
      </c>
      <c r="U10" s="3" t="str">
        <f t="shared" ca="1" si="7"/>
        <v/>
      </c>
      <c r="V10" s="3">
        <f t="shared" ca="1" si="7"/>
        <v>1.6349340596330275</v>
      </c>
      <c r="W10" s="3">
        <f t="shared" ca="1" si="7"/>
        <v>-0.93473699106456953</v>
      </c>
      <c r="X10" s="3">
        <f t="shared" ca="1" si="7"/>
        <v>-3.6840422797661119</v>
      </c>
      <c r="Y10" s="3">
        <f t="shared" ca="1" si="7"/>
        <v>0.3467393138357705</v>
      </c>
      <c r="Z10" s="3" t="str">
        <f t="shared" ca="1" si="7"/>
        <v/>
      </c>
      <c r="AA10" s="3">
        <f t="shared" ca="1" si="7"/>
        <v>-0.85561140285071269</v>
      </c>
    </row>
    <row r="11" spans="1:27" ht="15.5" x14ac:dyDescent="0.35">
      <c r="B11" t="s">
        <v>19</v>
      </c>
      <c r="C11" t="s">
        <v>20</v>
      </c>
      <c r="D11" s="2">
        <f>IFERROR(INDEX(D51:D500,MATCH($C$11,$C$51:$C$500,0)),"")</f>
        <v>0</v>
      </c>
      <c r="E11" s="2">
        <f>IFERROR(INDEX(E51:E500,MATCH($C$11,$C$51:$C$500,0)),"")</f>
        <v>0</v>
      </c>
      <c r="H11" s="2">
        <f>IFERROR(INDEX(D11:G11,COUNT(D11:G11)),"")</f>
        <v>0</v>
      </c>
      <c r="I11" s="2">
        <f t="shared" ref="I11:AA11" si="8">IFERROR(INDEX(I51:I500,MATCH($C$11,$C$51:$C$500,0)),"")</f>
        <v>0</v>
      </c>
      <c r="J11" s="2">
        <f t="shared" si="8"/>
        <v>0</v>
      </c>
      <c r="K11" s="2">
        <f t="shared" si="8"/>
        <v>0</v>
      </c>
      <c r="L11" s="2">
        <f t="shared" si="8"/>
        <v>0</v>
      </c>
      <c r="M11" s="2">
        <f t="shared" si="8"/>
        <v>0</v>
      </c>
      <c r="N11" s="2">
        <f t="shared" si="8"/>
        <v>0</v>
      </c>
      <c r="O11" s="2">
        <f t="shared" si="8"/>
        <v>0</v>
      </c>
      <c r="P11" s="2">
        <f t="shared" si="8"/>
        <v>0</v>
      </c>
      <c r="Q11" s="2">
        <f t="shared" si="8"/>
        <v>0</v>
      </c>
      <c r="R11" s="2">
        <f t="shared" si="8"/>
        <v>0</v>
      </c>
      <c r="S11" s="2">
        <f t="shared" si="8"/>
        <v>0</v>
      </c>
      <c r="T11" s="2">
        <f t="shared" si="8"/>
        <v>0</v>
      </c>
      <c r="U11" s="2">
        <f t="shared" si="8"/>
        <v>0</v>
      </c>
      <c r="V11" s="2">
        <f t="shared" si="8"/>
        <v>0</v>
      </c>
      <c r="W11" s="2">
        <f t="shared" si="8"/>
        <v>0</v>
      </c>
      <c r="X11" s="2">
        <f t="shared" si="8"/>
        <v>0</v>
      </c>
      <c r="Y11" s="2">
        <f t="shared" si="8"/>
        <v>0</v>
      </c>
      <c r="Z11" s="2">
        <f t="shared" si="8"/>
        <v>0</v>
      </c>
      <c r="AA11" s="2">
        <f t="shared" si="8"/>
        <v>0</v>
      </c>
    </row>
    <row r="12" spans="1:2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 t="str">
        <f t="shared" ref="I12:AA12" si="9">IFERROR(INDEX(I51:I500,MATCH($C$12,$C$51:$C$500,0)),"")</f>
        <v/>
      </c>
      <c r="J12" s="2" t="str">
        <f t="shared" si="9"/>
        <v/>
      </c>
      <c r="K12" s="2" t="str">
        <f t="shared" si="9"/>
        <v/>
      </c>
      <c r="L12" s="2" t="str">
        <f t="shared" si="9"/>
        <v/>
      </c>
      <c r="M12" s="2" t="str">
        <f t="shared" si="9"/>
        <v/>
      </c>
      <c r="N12" s="2" t="str">
        <f t="shared" si="9"/>
        <v/>
      </c>
      <c r="O12" s="2" t="str">
        <f t="shared" si="9"/>
        <v/>
      </c>
      <c r="P12" s="2" t="str">
        <f t="shared" si="9"/>
        <v/>
      </c>
      <c r="Q12" s="2" t="str">
        <f t="shared" si="9"/>
        <v/>
      </c>
      <c r="R12" s="2" t="str">
        <f t="shared" si="9"/>
        <v/>
      </c>
      <c r="S12" s="2" t="str">
        <f t="shared" si="9"/>
        <v/>
      </c>
      <c r="T12" s="2" t="str">
        <f t="shared" si="9"/>
        <v/>
      </c>
      <c r="U12" s="2" t="str">
        <f t="shared" si="9"/>
        <v/>
      </c>
      <c r="V12" s="2" t="str">
        <f t="shared" si="9"/>
        <v/>
      </c>
      <c r="W12" s="2" t="str">
        <f t="shared" si="9"/>
        <v/>
      </c>
      <c r="X12" s="2" t="str">
        <f t="shared" si="9"/>
        <v/>
      </c>
      <c r="Y12" s="2" t="str">
        <f t="shared" si="9"/>
        <v/>
      </c>
      <c r="Z12" s="2" t="str">
        <f t="shared" si="9"/>
        <v/>
      </c>
      <c r="AA12" s="2" t="str">
        <f t="shared" si="9"/>
        <v/>
      </c>
    </row>
    <row r="13" spans="1:2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 t="str">
        <f t="shared" ref="I13:AA13" si="10">IFERROR(INDEX(I51:I500,MATCH($C$13,$C$51:$C$500,0)),"")</f>
        <v/>
      </c>
      <c r="J13" s="2" t="str">
        <f t="shared" si="10"/>
        <v/>
      </c>
      <c r="K13" s="2" t="str">
        <f t="shared" si="10"/>
        <v/>
      </c>
      <c r="L13" s="2" t="str">
        <f t="shared" si="10"/>
        <v/>
      </c>
      <c r="M13" s="2" t="str">
        <f t="shared" si="10"/>
        <v/>
      </c>
      <c r="N13" s="2" t="str">
        <f t="shared" si="10"/>
        <v/>
      </c>
      <c r="O13" s="2" t="str">
        <f t="shared" si="10"/>
        <v/>
      </c>
      <c r="P13" s="2" t="str">
        <f t="shared" si="10"/>
        <v/>
      </c>
      <c r="Q13" s="2" t="str">
        <f t="shared" si="10"/>
        <v/>
      </c>
      <c r="R13" s="2" t="str">
        <f t="shared" si="10"/>
        <v/>
      </c>
      <c r="S13" s="2" t="str">
        <f t="shared" si="10"/>
        <v/>
      </c>
      <c r="T13" s="2" t="str">
        <f t="shared" si="10"/>
        <v/>
      </c>
      <c r="U13" s="2" t="str">
        <f t="shared" si="10"/>
        <v/>
      </c>
      <c r="V13" s="2" t="str">
        <f t="shared" si="10"/>
        <v/>
      </c>
      <c r="W13" s="2" t="str">
        <f t="shared" si="10"/>
        <v/>
      </c>
      <c r="X13" s="2" t="str">
        <f t="shared" si="10"/>
        <v/>
      </c>
      <c r="Y13" s="2" t="str">
        <f t="shared" si="10"/>
        <v/>
      </c>
      <c r="Z13" s="2" t="str">
        <f t="shared" si="10"/>
        <v/>
      </c>
      <c r="AA13" s="2" t="str">
        <f t="shared" si="10"/>
        <v/>
      </c>
    </row>
    <row r="14" spans="1:27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AA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  <c r="AA14" s="2" t="str">
        <f t="shared" si="11"/>
        <v/>
      </c>
    </row>
    <row r="15" spans="1:27" ht="15.5" x14ac:dyDescent="0.35">
      <c r="C15" t="s">
        <v>28</v>
      </c>
      <c r="D15" s="2">
        <f>IFERROR(INDEX(D51:D500,MATCH($C$15,$C$51:$C$500,0)),"")</f>
        <v>-19620000000</v>
      </c>
      <c r="E15" s="2">
        <f>IFERROR(INDEX(E51:E500,MATCH($C$15,$C$51:$C$500,0)),"")</f>
        <v>-7985000000</v>
      </c>
      <c r="H15" s="2">
        <f>IFERROR(SUM(D15:G15)*(4/MAX(1,COUNT(D15:G15))),"")</f>
        <v>-55210000000</v>
      </c>
      <c r="I15" s="2">
        <f t="shared" ref="I15:AA15" si="12">IFERROR(INDEX(I51:I500,MATCH($C$15,$C$51:$C$500,0)),"")</f>
        <v>-36905000000</v>
      </c>
      <c r="J15" s="2">
        <f t="shared" si="12"/>
        <v>-70327000000</v>
      </c>
      <c r="K15" s="2">
        <f t="shared" si="12"/>
        <v>-86202000000</v>
      </c>
      <c r="L15" s="2">
        <f t="shared" si="12"/>
        <v>-84646000000</v>
      </c>
      <c r="M15" s="2">
        <f t="shared" si="12"/>
        <v>-44634000000</v>
      </c>
      <c r="N15" s="2">
        <f t="shared" si="12"/>
        <v>-36577000000</v>
      </c>
      <c r="O15" s="2">
        <f t="shared" si="12"/>
        <v>-111395000000</v>
      </c>
      <c r="P15" s="2">
        <f t="shared" si="12"/>
        <v>-71980000000</v>
      </c>
      <c r="Q15" s="2">
        <f t="shared" si="12"/>
        <v>-61087000000</v>
      </c>
      <c r="R15" s="2">
        <f t="shared" si="12"/>
        <v>25627000000</v>
      </c>
      <c r="S15" s="2">
        <f t="shared" si="12"/>
        <v>-8120000000</v>
      </c>
      <c r="T15" s="2">
        <f t="shared" si="12"/>
        <v>-13653000000</v>
      </c>
      <c r="U15" s="2">
        <f t="shared" si="12"/>
        <v>-22908000000</v>
      </c>
      <c r="V15" s="2">
        <f t="shared" si="12"/>
        <v>-20490000000</v>
      </c>
      <c r="W15" s="2">
        <f t="shared" si="12"/>
        <v>-10380000000</v>
      </c>
      <c r="X15" s="2">
        <f t="shared" si="12"/>
        <v>-56053000000</v>
      </c>
      <c r="Y15" s="2">
        <f t="shared" si="12"/>
        <v>-31930717390</v>
      </c>
      <c r="Z15" s="2">
        <f t="shared" si="12"/>
        <v>-17368659917</v>
      </c>
      <c r="AA15" s="2">
        <f t="shared" si="12"/>
        <v>104169000000</v>
      </c>
    </row>
    <row r="16" spans="1:27" ht="15.5" x14ac:dyDescent="0.35">
      <c r="C16" t="s">
        <v>29</v>
      </c>
      <c r="D16" s="2">
        <f>IFERROR(INDEX(D51:D500,MATCH($C$16,$C$51:$C$500,0)),"")</f>
        <v>89233000000</v>
      </c>
      <c r="E16" s="2">
        <f>IFERROR(INDEX(E51:E500,MATCH($C$16,$C$51:$C$500,0)),"")</f>
        <v>35095000000</v>
      </c>
      <c r="H16" s="2">
        <f>IFERROR(SUM(D16:G16)*(4/MAX(1,COUNT(D16:G16))),"")</f>
        <v>248656000000</v>
      </c>
      <c r="I16" s="2">
        <f t="shared" ref="I16:AA16" si="13">IFERROR(INDEX(I51:I500,MATCH($C$16,$C$51:$C$500,0)),"")</f>
        <v>179458000000</v>
      </c>
      <c r="J16" s="2">
        <f t="shared" si="13"/>
        <v>333242000000</v>
      </c>
      <c r="K16" s="2">
        <f t="shared" si="13"/>
        <v>322609000000</v>
      </c>
      <c r="L16" s="2">
        <f t="shared" si="13"/>
        <v>282249000000</v>
      </c>
      <c r="M16" s="2">
        <f t="shared" si="13"/>
        <v>155244000000</v>
      </c>
      <c r="N16" s="2">
        <f t="shared" si="13"/>
        <v>93955000000</v>
      </c>
      <c r="O16" s="2">
        <f t="shared" si="13"/>
        <v>371066000000</v>
      </c>
      <c r="P16" s="2">
        <f t="shared" si="13"/>
        <v>287163000000</v>
      </c>
      <c r="Q16" s="2">
        <f t="shared" si="13"/>
        <v>241752000000</v>
      </c>
      <c r="R16" s="2">
        <f t="shared" si="13"/>
        <v>34676000000</v>
      </c>
      <c r="S16" s="2">
        <f t="shared" si="13"/>
        <v>23787000000</v>
      </c>
      <c r="T16" s="2">
        <f t="shared" si="13"/>
        <v>49992000000</v>
      </c>
      <c r="U16" s="2">
        <f t="shared" si="13"/>
        <v>89263000000</v>
      </c>
      <c r="V16" s="2">
        <f t="shared" si="13"/>
        <v>28118000000</v>
      </c>
      <c r="W16" s="2">
        <f t="shared" si="13"/>
        <v>15774000000</v>
      </c>
      <c r="X16" s="2">
        <f t="shared" si="13"/>
        <v>193914000000</v>
      </c>
      <c r="Y16" s="2">
        <f t="shared" si="13"/>
        <v>92601764626</v>
      </c>
      <c r="Z16" s="2">
        <f t="shared" si="13"/>
        <v>38080023443</v>
      </c>
      <c r="AA16" s="2">
        <f t="shared" si="13"/>
        <v>-386015000000</v>
      </c>
    </row>
    <row r="17" spans="1:27" ht="15.5" x14ac:dyDescent="0.35">
      <c r="A17" t="s">
        <v>30</v>
      </c>
    </row>
    <row r="18" spans="1:2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  <c r="S18" t="s">
        <v>35</v>
      </c>
      <c r="T18" t="s">
        <v>36</v>
      </c>
      <c r="U18" t="s">
        <v>37</v>
      </c>
      <c r="V18" t="s">
        <v>38</v>
      </c>
      <c r="W18" t="s">
        <v>39</v>
      </c>
      <c r="X18" t="s">
        <v>40</v>
      </c>
      <c r="Y18" t="s">
        <v>41</v>
      </c>
      <c r="Z18" t="s">
        <v>42</v>
      </c>
      <c r="AA18" t="s">
        <v>369</v>
      </c>
    </row>
    <row r="19" spans="1:27" ht="15.5" x14ac:dyDescent="0.35">
      <c r="A19" t="s">
        <v>44</v>
      </c>
      <c r="C19" t="s">
        <v>45</v>
      </c>
    </row>
    <row r="20" spans="1:27" ht="15.5" x14ac:dyDescent="0.35">
      <c r="A20" t="s">
        <v>46</v>
      </c>
      <c r="C20" t="s">
        <v>47</v>
      </c>
      <c r="D20" s="2">
        <f ca="1">IFERROR(D21*D2,"")</f>
        <v>1064880000000</v>
      </c>
      <c r="E20" s="2">
        <f ca="1">IFERROR(E21*E2,"")</f>
        <v>870000000000</v>
      </c>
      <c r="H20" s="2">
        <f t="shared" ref="H20:AA20" ca="1" si="14">IFERROR(H21*H2,"")</f>
        <v>870000000000</v>
      </c>
      <c r="I20" s="2">
        <f t="shared" ca="1" si="14"/>
        <v>1127520000000</v>
      </c>
      <c r="J20" s="2">
        <f t="shared" ca="1" si="14"/>
        <v>1224960000000</v>
      </c>
      <c r="K20" s="2">
        <f t="shared" ca="1" si="14"/>
        <v>1266720000000</v>
      </c>
      <c r="L20" s="2">
        <f t="shared" ca="1" si="14"/>
        <v>897840000000</v>
      </c>
      <c r="M20" s="2">
        <f t="shared" ca="1" si="14"/>
        <v>856080000000</v>
      </c>
      <c r="N20" s="2">
        <f t="shared" ca="1" si="14"/>
        <v>883920000000</v>
      </c>
      <c r="O20" s="2">
        <f t="shared" ca="1" si="14"/>
        <v>960480000000</v>
      </c>
      <c r="P20" s="2">
        <f t="shared" ca="1" si="14"/>
        <v>1085760000000</v>
      </c>
      <c r="Q20" s="2">
        <f t="shared" ca="1" si="14"/>
        <v>682080000000</v>
      </c>
      <c r="R20" s="2">
        <f t="shared" ca="1" si="14"/>
        <v>487200000000</v>
      </c>
      <c r="S20" s="2" t="str">
        <f t="shared" ca="1" si="14"/>
        <v/>
      </c>
      <c r="T20" s="2">
        <f t="shared" ca="1" si="14"/>
        <v>379149200000</v>
      </c>
      <c r="U20" s="2" t="str">
        <f t="shared" ca="1" si="14"/>
        <v/>
      </c>
      <c r="V20" s="2">
        <f t="shared" ca="1" si="14"/>
        <v>342159000000</v>
      </c>
      <c r="W20" s="2">
        <f t="shared" ca="1" si="14"/>
        <v>462377000000</v>
      </c>
      <c r="X20" s="2">
        <f t="shared" ca="1" si="14"/>
        <v>1146695000000</v>
      </c>
      <c r="Y20" s="2">
        <f t="shared" ca="1" si="14"/>
        <v>295921200000</v>
      </c>
      <c r="Z20" s="2" t="str">
        <f t="shared" ca="1" si="14"/>
        <v/>
      </c>
      <c r="AA20" s="2">
        <f t="shared" ca="1" si="14"/>
        <v>684318000000</v>
      </c>
    </row>
    <row r="21" spans="1:27" ht="15.5" x14ac:dyDescent="0.35">
      <c r="C21" t="s">
        <v>12</v>
      </c>
      <c r="D21" s="2">
        <f>IFERROR(INDEX(D51:D500,MATCH($C$7,$C$51:$C$500,0)),"")</f>
        <v>3480000000</v>
      </c>
      <c r="E21" s="2">
        <f>IFERROR(INDEX(E51:E500,MATCH($C$7,$C$51:$C$500,0)),"")</f>
        <v>3480000000</v>
      </c>
      <c r="H21" s="2">
        <f>IFERROR(INDEX(D21:G21,COUNT(D21:G21)),"")</f>
        <v>3480000000</v>
      </c>
      <c r="I21" s="2">
        <f t="shared" ref="I21:AA21" si="15">IFERROR(INDEX(I51:I500,MATCH($C$7,$C$51:$C$500,0)),"")</f>
        <v>3480000000</v>
      </c>
      <c r="J21" s="2">
        <f t="shared" si="15"/>
        <v>3480000000</v>
      </c>
      <c r="K21" s="2">
        <f t="shared" si="15"/>
        <v>3480000000</v>
      </c>
      <c r="L21" s="2">
        <f t="shared" si="15"/>
        <v>3480000000</v>
      </c>
      <c r="M21" s="2">
        <f t="shared" si="15"/>
        <v>3480000000</v>
      </c>
      <c r="N21" s="2">
        <f t="shared" si="15"/>
        <v>3480000000</v>
      </c>
      <c r="O21" s="2">
        <f t="shared" si="15"/>
        <v>3480000000</v>
      </c>
      <c r="P21" s="2">
        <f t="shared" si="15"/>
        <v>3480000000</v>
      </c>
      <c r="Q21" s="2">
        <f t="shared" si="15"/>
        <v>3480000000</v>
      </c>
      <c r="R21" s="2">
        <f t="shared" si="15"/>
        <v>3480000000</v>
      </c>
      <c r="S21" s="2">
        <f t="shared" si="15"/>
        <v>3480000000</v>
      </c>
      <c r="T21" s="2">
        <f t="shared" si="15"/>
        <v>2000000000</v>
      </c>
      <c r="U21" s="2">
        <f t="shared" si="15"/>
        <v>2000000000</v>
      </c>
      <c r="V21" s="2">
        <f t="shared" si="15"/>
        <v>2000000000</v>
      </c>
      <c r="W21" s="2">
        <f t="shared" si="15"/>
        <v>2000000000</v>
      </c>
      <c r="X21" s="2">
        <f t="shared" si="15"/>
        <v>2000000000</v>
      </c>
      <c r="Y21" s="2">
        <f t="shared" si="15"/>
        <v>2000000000</v>
      </c>
      <c r="Z21" s="2">
        <f t="shared" si="15"/>
        <v>2000000000</v>
      </c>
      <c r="AA21" s="2">
        <f t="shared" si="15"/>
        <v>2000000000</v>
      </c>
    </row>
    <row r="23" spans="1:27" ht="15.5" x14ac:dyDescent="0.35">
      <c r="B23" t="s">
        <v>48</v>
      </c>
      <c r="C23" t="s">
        <v>49</v>
      </c>
      <c r="D23" s="3" t="str">
        <f>IFERROR(D5/D6*100,"")</f>
        <v/>
      </c>
      <c r="E23" s="3" t="str">
        <f>IFERROR(E5/E6*100,"")</f>
        <v/>
      </c>
      <c r="H23" s="3" t="str">
        <f t="shared" ref="H23:AA23" si="16">IFERROR(H5/H6*100,"")</f>
        <v/>
      </c>
      <c r="I23" s="3" t="str">
        <f t="shared" si="16"/>
        <v/>
      </c>
      <c r="J23" s="3" t="str">
        <f t="shared" si="16"/>
        <v/>
      </c>
      <c r="K23" s="3" t="str">
        <f t="shared" si="16"/>
        <v/>
      </c>
      <c r="L23" s="3" t="str">
        <f t="shared" si="16"/>
        <v/>
      </c>
      <c r="M23" s="3" t="str">
        <f t="shared" si="16"/>
        <v/>
      </c>
      <c r="N23" s="3" t="str">
        <f t="shared" si="16"/>
        <v/>
      </c>
      <c r="O23" s="3" t="str">
        <f t="shared" si="16"/>
        <v/>
      </c>
      <c r="P23" s="3" t="str">
        <f t="shared" si="16"/>
        <v/>
      </c>
      <c r="Q23" s="3" t="str">
        <f t="shared" si="16"/>
        <v/>
      </c>
      <c r="R23" s="3" t="str">
        <f t="shared" si="16"/>
        <v/>
      </c>
      <c r="S23" s="3" t="str">
        <f t="shared" si="16"/>
        <v/>
      </c>
      <c r="T23" s="3" t="str">
        <f t="shared" si="16"/>
        <v/>
      </c>
      <c r="U23" s="3" t="str">
        <f t="shared" si="16"/>
        <v/>
      </c>
      <c r="V23" s="3" t="str">
        <f t="shared" si="16"/>
        <v/>
      </c>
      <c r="W23" s="3" t="str">
        <f t="shared" si="16"/>
        <v/>
      </c>
      <c r="X23" s="3" t="str">
        <f t="shared" si="16"/>
        <v/>
      </c>
      <c r="Y23" s="3" t="str">
        <f t="shared" si="16"/>
        <v/>
      </c>
      <c r="Z23" s="3" t="str">
        <f t="shared" si="16"/>
        <v/>
      </c>
      <c r="AA23" s="3" t="str">
        <f t="shared" si="16"/>
        <v/>
      </c>
    </row>
    <row r="24" spans="1:27" ht="15.5" x14ac:dyDescent="0.35">
      <c r="C24" t="s">
        <v>50</v>
      </c>
      <c r="D24" s="4" t="str">
        <f>IFERROR(_xlfn.RRI(5,I23,D23),"")</f>
        <v/>
      </c>
      <c r="E24" s="4" t="str">
        <f>IFERROR(_xlfn.RRI(5,J23,E23),"")</f>
        <v/>
      </c>
      <c r="H24" s="4" t="str">
        <f t="shared" ref="H24:AA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  <c r="Y24" s="4" t="str">
        <f t="shared" si="17"/>
        <v/>
      </c>
      <c r="Z24" s="4" t="str">
        <f t="shared" si="17"/>
        <v/>
      </c>
      <c r="AA24" s="4" t="str">
        <f t="shared" si="17"/>
        <v/>
      </c>
    </row>
    <row r="25" spans="1:27" ht="15.5" x14ac:dyDescent="0.35">
      <c r="A25" t="s">
        <v>51</v>
      </c>
      <c r="C25" t="s">
        <v>52</v>
      </c>
      <c r="D25" s="3">
        <f>IFERROR(INDEX(D51:D500,MATCH($A$25,$C$51:$C$500,0)),"")</f>
        <v>20</v>
      </c>
      <c r="E25" s="3">
        <f>IFERROR(INDEX(E51:E500,MATCH($A$25,$C$51:$C$500,0)),"")</f>
        <v>7.79</v>
      </c>
      <c r="H25" s="3">
        <f>IFERROR(INDEX(D25:G25,COUNT(D25:G25)),"")</f>
        <v>7.79</v>
      </c>
      <c r="I25" s="3">
        <f t="shared" ref="I25:AA25" si="18">IFERROR(INDEX(I51:I500,MATCH($C$25,$C$51:$C$500,0)),"")</f>
        <v>40.950000000000003</v>
      </c>
      <c r="J25" s="3">
        <f t="shared" si="18"/>
        <v>75.52</v>
      </c>
      <c r="K25" s="3">
        <f t="shared" si="18"/>
        <v>67.900000000000006</v>
      </c>
      <c r="L25" s="3">
        <f t="shared" si="18"/>
        <v>56.76</v>
      </c>
      <c r="M25" s="3">
        <f t="shared" si="18"/>
        <v>31.77</v>
      </c>
      <c r="N25" s="3">
        <f t="shared" si="18"/>
        <v>16.48</v>
      </c>
      <c r="O25" s="3">
        <f t="shared" si="18"/>
        <v>74.59</v>
      </c>
      <c r="P25" s="3">
        <f t="shared" si="18"/>
        <v>61.81</v>
      </c>
      <c r="Q25" s="3">
        <f t="shared" si="18"/>
        <v>51.89</v>
      </c>
      <c r="R25" s="3">
        <f t="shared" si="18"/>
        <v>17.32</v>
      </c>
      <c r="S25" s="3">
        <f t="shared" si="18"/>
        <v>4.5</v>
      </c>
      <c r="T25" s="3">
        <f t="shared" si="18"/>
        <v>18.170000000000002</v>
      </c>
      <c r="U25" s="3">
        <f t="shared" si="18"/>
        <v>33.18</v>
      </c>
      <c r="V25" s="3">
        <f t="shared" si="18"/>
        <v>3.81</v>
      </c>
      <c r="W25" s="3">
        <f t="shared" si="18"/>
        <v>2.7</v>
      </c>
      <c r="X25" s="3">
        <f t="shared" si="18"/>
        <v>68.930000000000007</v>
      </c>
      <c r="Y25" s="3">
        <f t="shared" si="18"/>
        <v>30.34</v>
      </c>
      <c r="Z25" s="3">
        <f t="shared" si="18"/>
        <v>10.36</v>
      </c>
      <c r="AA25" s="3">
        <f t="shared" si="18"/>
        <v>-140.91999999999999</v>
      </c>
    </row>
    <row r="26" spans="1:27" ht="15.5" x14ac:dyDescent="0.35">
      <c r="C26" t="s">
        <v>53</v>
      </c>
      <c r="D26" s="4">
        <f>IFERROR(_xlfn.RRI(5,I25,D25),"")</f>
        <v>-0.13352663365395356</v>
      </c>
      <c r="E26" s="4">
        <f>IFERROR(_xlfn.RRI(5,J25,E25),"")</f>
        <v>-0.36511495780443337</v>
      </c>
      <c r="H26" s="4">
        <f t="shared" ref="H26:AA26" si="19">IFERROR(_xlfn.RRI(5,M25,H25),"")</f>
        <v>-0.24507458121579095</v>
      </c>
      <c r="I26" s="4">
        <f t="shared" si="19"/>
        <v>0.19966320771446155</v>
      </c>
      <c r="J26" s="4">
        <f t="shared" si="19"/>
        <v>2.4812876855269117E-3</v>
      </c>
      <c r="K26" s="4">
        <f t="shared" si="19"/>
        <v>1.8971896304482483E-2</v>
      </c>
      <c r="L26" s="4">
        <f t="shared" si="19"/>
        <v>1.8103061076418347E-2</v>
      </c>
      <c r="M26" s="4">
        <f t="shared" si="19"/>
        <v>0.12899980114010501</v>
      </c>
      <c r="N26" s="4">
        <f t="shared" si="19"/>
        <v>0.29642960137070751</v>
      </c>
      <c r="O26" s="4">
        <f t="shared" si="19"/>
        <v>0.32637136083014506</v>
      </c>
      <c r="P26" s="4">
        <f t="shared" si="19"/>
        <v>0.1324954670721874</v>
      </c>
      <c r="Q26" s="4">
        <f t="shared" si="19"/>
        <v>0.68589972184100367</v>
      </c>
      <c r="R26" s="4">
        <f t="shared" si="19"/>
        <v>0.45022979911646654</v>
      </c>
      <c r="S26" s="4">
        <f t="shared" si="19"/>
        <v>-0.4206235384449043</v>
      </c>
      <c r="T26" s="4">
        <f t="shared" si="19"/>
        <v>-9.7457066627270272E-2</v>
      </c>
      <c r="U26" s="4">
        <f t="shared" si="19"/>
        <v>0.26212777824794475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  <c r="AA26" s="4" t="str">
        <f t="shared" si="19"/>
        <v/>
      </c>
    </row>
    <row r="27" spans="1:27" ht="15.5" x14ac:dyDescent="0.35">
      <c r="C27" t="s">
        <v>54</v>
      </c>
      <c r="D27" s="3">
        <f>IFERROR(D4/D21,"")</f>
        <v>163.02557471264367</v>
      </c>
      <c r="E27" s="3">
        <f>IFERROR(E4/E21,"")</f>
        <v>157.57959770114942</v>
      </c>
      <c r="H27" s="3">
        <f t="shared" ref="H27:AA27" si="20">IFERROR(H4/H21,"")</f>
        <v>641.21034482758625</v>
      </c>
      <c r="I27" s="3">
        <f t="shared" si="20"/>
        <v>623.44856321839086</v>
      </c>
      <c r="J27" s="3">
        <f t="shared" si="20"/>
        <v>622.68390804597698</v>
      </c>
      <c r="K27" s="3">
        <f t="shared" si="20"/>
        <v>573.39367816091954</v>
      </c>
      <c r="L27" s="3">
        <f t="shared" si="20"/>
        <v>486.92672413793105</v>
      </c>
      <c r="M27" s="3">
        <f t="shared" si="20"/>
        <v>451.43189655172415</v>
      </c>
      <c r="N27" s="3">
        <f t="shared" si="20"/>
        <v>574.95689655172418</v>
      </c>
      <c r="O27" s="3">
        <f t="shared" si="20"/>
        <v>759.68017241379312</v>
      </c>
      <c r="P27" s="3">
        <f t="shared" si="20"/>
        <v>751.75689655172414</v>
      </c>
      <c r="Q27" s="3">
        <f t="shared" si="20"/>
        <v>619.08936781609191</v>
      </c>
      <c r="R27" s="3">
        <f t="shared" si="20"/>
        <v>552.32270114942526</v>
      </c>
      <c r="S27" s="3">
        <f t="shared" si="20"/>
        <v>500.09971264367817</v>
      </c>
      <c r="T27" s="3">
        <f t="shared" si="20"/>
        <v>779.80250000000001</v>
      </c>
      <c r="U27" s="3">
        <f t="shared" si="20"/>
        <v>792.85199999999998</v>
      </c>
      <c r="V27" s="3">
        <f t="shared" si="20"/>
        <v>804.44050000000004</v>
      </c>
      <c r="W27" s="3">
        <f t="shared" si="20"/>
        <v>826.53800000000001</v>
      </c>
      <c r="X27" s="3">
        <f t="shared" si="20"/>
        <v>746.00599999999997</v>
      </c>
      <c r="Y27" s="3">
        <f t="shared" si="20"/>
        <v>677.76341314349997</v>
      </c>
      <c r="Z27" s="3">
        <f t="shared" si="20"/>
        <v>731.17607316600004</v>
      </c>
      <c r="AA27" s="3">
        <f t="shared" si="20"/>
        <v>702.65499999999997</v>
      </c>
    </row>
    <row r="28" spans="1:27" ht="15.5" x14ac:dyDescent="0.35">
      <c r="C28" t="s">
        <v>55</v>
      </c>
      <c r="D28" s="4">
        <f>IFERROR(_xlfn.RRI(5,I27,D27),"")</f>
        <v>-0.23530011954362262</v>
      </c>
      <c r="E28" s="4">
        <f>IFERROR(_xlfn.RRI(5,J27,E27),"")</f>
        <v>-0.24029240358820192</v>
      </c>
      <c r="H28" s="4">
        <f t="shared" ref="H28:AA28" si="21">IFERROR(_xlfn.RRI(5,M27,H27),"")</f>
        <v>7.2708336577099519E-2</v>
      </c>
      <c r="I28" s="4">
        <f t="shared" si="21"/>
        <v>1.6326075258497275E-2</v>
      </c>
      <c r="J28" s="4">
        <f t="shared" si="21"/>
        <v>-3.8991187504863412E-2</v>
      </c>
      <c r="K28" s="4">
        <f t="shared" si="21"/>
        <v>-5.2727137314653061E-2</v>
      </c>
      <c r="L28" s="4">
        <f t="shared" si="21"/>
        <v>-4.6892135671152357E-2</v>
      </c>
      <c r="M28" s="4">
        <f t="shared" si="21"/>
        <v>-3.9538701962510858E-2</v>
      </c>
      <c r="N28" s="4">
        <f t="shared" si="21"/>
        <v>2.829029399959393E-2</v>
      </c>
      <c r="O28" s="4">
        <f t="shared" si="21"/>
        <v>-5.2149872041052925E-3</v>
      </c>
      <c r="P28" s="4">
        <f t="shared" si="21"/>
        <v>-1.0588260583028419E-2</v>
      </c>
      <c r="Q28" s="4">
        <f t="shared" si="21"/>
        <v>-5.1031310047559564E-2</v>
      </c>
      <c r="R28" s="4">
        <f t="shared" si="21"/>
        <v>-7.745828340085148E-2</v>
      </c>
      <c r="S28" s="4">
        <f t="shared" si="21"/>
        <v>-7.6870017097641408E-2</v>
      </c>
      <c r="T28" s="4">
        <f t="shared" si="21"/>
        <v>2.8445542996462736E-2</v>
      </c>
      <c r="U28" s="4">
        <f t="shared" si="21"/>
        <v>1.6328328427861694E-2</v>
      </c>
      <c r="V28" s="4">
        <f t="shared" si="21"/>
        <v>2.7425539842058866E-2</v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  <c r="AA28" s="4" t="str">
        <f t="shared" si="21"/>
        <v/>
      </c>
    </row>
    <row r="29" spans="1:27" ht="15.5" x14ac:dyDescent="0.35">
      <c r="C29" t="s">
        <v>56</v>
      </c>
      <c r="H29" s="4">
        <f t="shared" ref="H29:AA29" si="22">IFERROR(((H25-I25)/I25)*100%,"")</f>
        <v>-0.80976800976800978</v>
      </c>
      <c r="I29" s="4">
        <f t="shared" si="22"/>
        <v>-0.45775953389830504</v>
      </c>
      <c r="J29" s="4">
        <f t="shared" si="22"/>
        <v>0.11222385861561104</v>
      </c>
      <c r="K29" s="4">
        <f t="shared" si="22"/>
        <v>0.19626497533474291</v>
      </c>
      <c r="L29" s="4">
        <f t="shared" si="22"/>
        <v>0.78659112370160522</v>
      </c>
      <c r="M29" s="4">
        <f t="shared" si="22"/>
        <v>0.92779126213592222</v>
      </c>
      <c r="N29" s="4">
        <f t="shared" si="22"/>
        <v>-0.77905885507440675</v>
      </c>
      <c r="O29" s="4">
        <f t="shared" si="22"/>
        <v>0.20676265976379227</v>
      </c>
      <c r="P29" s="4">
        <f t="shared" si="22"/>
        <v>0.19117363653883218</v>
      </c>
      <c r="Q29" s="4">
        <f t="shared" si="22"/>
        <v>1.995958429561201</v>
      </c>
      <c r="R29" s="4">
        <f t="shared" si="22"/>
        <v>2.8488888888888888</v>
      </c>
      <c r="S29" s="4">
        <f t="shared" si="22"/>
        <v>-0.75233902036323608</v>
      </c>
      <c r="T29" s="4">
        <f t="shared" si="22"/>
        <v>-0.45238095238095233</v>
      </c>
      <c r="U29" s="4">
        <f t="shared" si="22"/>
        <v>7.7086614173228352</v>
      </c>
      <c r="V29" s="4">
        <f t="shared" si="22"/>
        <v>0.41111111111111104</v>
      </c>
      <c r="W29" s="4">
        <f t="shared" si="22"/>
        <v>-0.9608298273610909</v>
      </c>
      <c r="X29" s="4">
        <f t="shared" si="22"/>
        <v>1.271918259723138</v>
      </c>
      <c r="Y29" s="4">
        <f t="shared" si="22"/>
        <v>1.9285714285714288</v>
      </c>
      <c r="Z29" s="4">
        <f t="shared" si="22"/>
        <v>-1.0735168890150439</v>
      </c>
      <c r="AA29" s="4" t="str">
        <f t="shared" si="22"/>
        <v/>
      </c>
    </row>
    <row r="30" spans="1:27" ht="15.5" x14ac:dyDescent="0.35">
      <c r="C30" t="s">
        <v>57</v>
      </c>
      <c r="H30" s="4">
        <f t="shared" ref="H30:AA30" si="23">IFERROR(((H27-I27)/I27)*100%,"")</f>
        <v>2.8489570202078617E-2</v>
      </c>
      <c r="I30" s="4">
        <f t="shared" si="23"/>
        <v>1.2279989293659762E-3</v>
      </c>
      <c r="J30" s="4">
        <f t="shared" si="23"/>
        <v>8.596228344049589E-2</v>
      </c>
      <c r="K30" s="4">
        <f t="shared" si="23"/>
        <v>0.17757693249651074</v>
      </c>
      <c r="L30" s="4">
        <f t="shared" si="23"/>
        <v>7.8627203477058621E-2</v>
      </c>
      <c r="M30" s="4">
        <f t="shared" si="23"/>
        <v>-0.21484219206837099</v>
      </c>
      <c r="N30" s="4">
        <f t="shared" si="23"/>
        <v>-0.24315926961096374</v>
      </c>
      <c r="O30" s="4">
        <f t="shared" si="23"/>
        <v>1.0539678316770613E-2</v>
      </c>
      <c r="P30" s="4">
        <f t="shared" si="23"/>
        <v>0.21429463278239136</v>
      </c>
      <c r="Q30" s="4">
        <f t="shared" si="23"/>
        <v>0.12088343739578361</v>
      </c>
      <c r="R30" s="4">
        <f t="shared" si="23"/>
        <v>0.10442515199555022</v>
      </c>
      <c r="S30" s="4">
        <f t="shared" si="23"/>
        <v>-0.35868413778658292</v>
      </c>
      <c r="T30" s="4">
        <f t="shared" si="23"/>
        <v>-1.6458935589492071E-2</v>
      </c>
      <c r="U30" s="4">
        <f t="shared" si="23"/>
        <v>-1.4405664558161935E-2</v>
      </c>
      <c r="V30" s="4">
        <f t="shared" si="23"/>
        <v>-2.67350079488178E-2</v>
      </c>
      <c r="W30" s="4">
        <f t="shared" si="23"/>
        <v>0.10795087438975028</v>
      </c>
      <c r="X30" s="4">
        <f t="shared" si="23"/>
        <v>0.10068791783844974</v>
      </c>
      <c r="Y30" s="4">
        <f t="shared" si="23"/>
        <v>-7.3050339012356746E-2</v>
      </c>
      <c r="Z30" s="4">
        <f t="shared" si="23"/>
        <v>4.0590436510093954E-2</v>
      </c>
      <c r="AA30" s="4" t="str">
        <f t="shared" si="23"/>
        <v/>
      </c>
    </row>
    <row r="32" spans="1:27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0</v>
      </c>
      <c r="E32" s="3">
        <f>IFERROR(INDEX(E51:E500,MATCH($A$32,$C$51:$C$500,0)),"")</f>
        <v>0</v>
      </c>
      <c r="H32" s="3">
        <f>IFERROR(INDEX(D32:G32,COUNT(D32:G32)),"")</f>
        <v>0</v>
      </c>
      <c r="I32" s="3" t="str">
        <f t="shared" ref="I32:AA32" si="24">IFERROR(INDEX(I51:I500,MATCH($C$32,$C$51:$C$500,0)),"")</f>
        <v/>
      </c>
      <c r="J32" s="3" t="str">
        <f t="shared" si="24"/>
        <v/>
      </c>
      <c r="K32" s="3" t="str">
        <f t="shared" si="24"/>
        <v/>
      </c>
      <c r="L32" s="3" t="str">
        <f t="shared" si="24"/>
        <v/>
      </c>
      <c r="M32" s="3" t="str">
        <f t="shared" si="24"/>
        <v/>
      </c>
      <c r="N32" s="3" t="str">
        <f t="shared" si="24"/>
        <v/>
      </c>
      <c r="O32" s="3" t="str">
        <f t="shared" si="24"/>
        <v/>
      </c>
      <c r="P32" s="3" t="str">
        <f t="shared" si="24"/>
        <v/>
      </c>
      <c r="Q32" s="3" t="str">
        <f t="shared" si="24"/>
        <v/>
      </c>
      <c r="R32" s="3" t="str">
        <f t="shared" si="24"/>
        <v/>
      </c>
      <c r="S32" s="3" t="str">
        <f t="shared" si="24"/>
        <v/>
      </c>
      <c r="T32" s="3" t="str">
        <f t="shared" si="24"/>
        <v/>
      </c>
      <c r="U32" s="3" t="str">
        <f t="shared" si="24"/>
        <v/>
      </c>
      <c r="V32" s="3" t="str">
        <f t="shared" si="24"/>
        <v/>
      </c>
      <c r="W32" s="3" t="str">
        <f t="shared" si="24"/>
        <v/>
      </c>
      <c r="X32" s="3" t="str">
        <f t="shared" si="24"/>
        <v/>
      </c>
      <c r="Y32" s="3" t="str">
        <f t="shared" si="24"/>
        <v/>
      </c>
      <c r="Z32" s="3" t="str">
        <f t="shared" si="24"/>
        <v/>
      </c>
      <c r="AA32" s="3" t="str">
        <f t="shared" si="24"/>
        <v/>
      </c>
    </row>
    <row r="33" spans="1:27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0</v>
      </c>
      <c r="E33" s="3">
        <f>IFERROR(INDEX(E51:E500,MATCH($A$33,$C$51:$C$500,0)),"")</f>
        <v>0</v>
      </c>
      <c r="H33" s="3">
        <f>IFERROR(INDEX(D33:G33,COUNT(D33:G33)),"")</f>
        <v>0</v>
      </c>
      <c r="I33" s="3" t="str">
        <f t="shared" ref="I33:AA33" si="25">IFERROR(INDEX(I51:I500,MATCH($C$33,$C$51:$C$500,0)),"")</f>
        <v/>
      </c>
      <c r="J33" s="3" t="str">
        <f t="shared" si="25"/>
        <v/>
      </c>
      <c r="K33" s="3" t="str">
        <f t="shared" si="25"/>
        <v/>
      </c>
      <c r="L33" s="3" t="str">
        <f t="shared" si="25"/>
        <v/>
      </c>
      <c r="M33" s="3" t="str">
        <f t="shared" si="25"/>
        <v/>
      </c>
      <c r="N33" s="3" t="str">
        <f t="shared" si="25"/>
        <v/>
      </c>
      <c r="O33" s="3" t="str">
        <f t="shared" si="25"/>
        <v/>
      </c>
      <c r="P33" s="3" t="str">
        <f t="shared" si="25"/>
        <v/>
      </c>
      <c r="Q33" s="3" t="str">
        <f t="shared" si="25"/>
        <v/>
      </c>
      <c r="R33" s="3" t="str">
        <f t="shared" si="25"/>
        <v/>
      </c>
      <c r="S33" s="3" t="str">
        <f t="shared" si="25"/>
        <v/>
      </c>
      <c r="T33" s="3" t="str">
        <f t="shared" si="25"/>
        <v/>
      </c>
      <c r="U33" s="3" t="str">
        <f t="shared" si="25"/>
        <v/>
      </c>
      <c r="V33" s="3" t="str">
        <f t="shared" si="25"/>
        <v/>
      </c>
      <c r="W33" s="3" t="str">
        <f t="shared" si="25"/>
        <v/>
      </c>
      <c r="X33" s="3" t="str">
        <f t="shared" si="25"/>
        <v/>
      </c>
      <c r="Y33" s="3" t="str">
        <f t="shared" si="25"/>
        <v/>
      </c>
      <c r="Z33" s="3" t="str">
        <f t="shared" si="25"/>
        <v/>
      </c>
      <c r="AA33" s="3" t="str">
        <f t="shared" si="25"/>
        <v/>
      </c>
    </row>
    <row r="34" spans="1:27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12.5</v>
      </c>
      <c r="E34" s="3">
        <f>IFERROR(INDEX(E51:E500,MATCH($A$34,$C$51:$C$500,0)),"")</f>
        <v>38.770000000000003</v>
      </c>
      <c r="H34" s="3">
        <f>IFERROR(INDEX(D34:G34,COUNT(D34:G34)),"")</f>
        <v>38.770000000000003</v>
      </c>
      <c r="I34" s="3">
        <f t="shared" ref="I34:AA34" si="26">IFERROR(INDEX(I51:I500,MATCH($C$34,$C$51:$C$500,0)),"")</f>
        <v>7.91</v>
      </c>
      <c r="J34" s="3">
        <f t="shared" si="26"/>
        <v>4.66</v>
      </c>
      <c r="K34" s="3">
        <f t="shared" si="26"/>
        <v>5.36</v>
      </c>
      <c r="L34" s="3">
        <f t="shared" si="26"/>
        <v>4.55</v>
      </c>
      <c r="M34" s="3">
        <f t="shared" si="26"/>
        <v>7.74</v>
      </c>
      <c r="N34" s="3">
        <f t="shared" si="26"/>
        <v>15.41</v>
      </c>
      <c r="O34" s="3">
        <f t="shared" si="26"/>
        <v>3.7</v>
      </c>
      <c r="P34" s="3">
        <f t="shared" si="26"/>
        <v>5.05</v>
      </c>
      <c r="Q34" s="3">
        <f t="shared" si="26"/>
        <v>3.78</v>
      </c>
      <c r="R34" s="3">
        <f t="shared" si="26"/>
        <v>8.08</v>
      </c>
      <c r="S34" s="3">
        <f t="shared" si="26"/>
        <v>17.78</v>
      </c>
      <c r="T34" s="3">
        <f t="shared" si="26"/>
        <v>11.28</v>
      </c>
      <c r="U34" s="3">
        <f t="shared" si="26"/>
        <v>7.08</v>
      </c>
      <c r="V34" s="3">
        <f t="shared" si="26"/>
        <v>48.56</v>
      </c>
      <c r="W34" s="3">
        <f t="shared" si="26"/>
        <v>92.59</v>
      </c>
      <c r="X34" s="3">
        <f t="shared" si="26"/>
        <v>8.99</v>
      </c>
      <c r="Y34" s="3">
        <f t="shared" si="26"/>
        <v>5.27</v>
      </c>
      <c r="Z34" s="3">
        <f t="shared" si="26"/>
        <v>8.69</v>
      </c>
      <c r="AA34" s="3">
        <f t="shared" si="26"/>
        <v>-2.63</v>
      </c>
    </row>
    <row r="35" spans="1:27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1.53</v>
      </c>
      <c r="E35" s="3">
        <f>IFERROR(INDEX(E51:E500,MATCH($A$35,$C$51:$C$500,0)),"")</f>
        <v>1.92</v>
      </c>
      <c r="H35" s="3">
        <f>IFERROR(INDEX(D35:G35,COUNT(D35:G35)),"")</f>
        <v>1.92</v>
      </c>
      <c r="I35" s="3">
        <f t="shared" ref="I35:AA35" si="27">IFERROR(INDEX(I51:I500,MATCH($C$35,$C$51:$C$500,0)),"")</f>
        <v>0.52</v>
      </c>
      <c r="J35" s="3">
        <f t="shared" si="27"/>
        <v>0.56999999999999995</v>
      </c>
      <c r="K35" s="3">
        <f t="shared" si="27"/>
        <v>0.64</v>
      </c>
      <c r="L35" s="3">
        <f t="shared" si="27"/>
        <v>0.53</v>
      </c>
      <c r="M35" s="3">
        <f t="shared" si="27"/>
        <v>0.55000000000000004</v>
      </c>
      <c r="N35" s="3">
        <f t="shared" si="27"/>
        <v>0.44</v>
      </c>
      <c r="O35" s="3">
        <f t="shared" si="27"/>
        <v>0.36</v>
      </c>
      <c r="P35" s="3">
        <f t="shared" si="27"/>
        <v>0.42</v>
      </c>
      <c r="Q35" s="3">
        <f t="shared" si="27"/>
        <v>0.32</v>
      </c>
      <c r="R35" s="3">
        <f t="shared" si="27"/>
        <v>0.25</v>
      </c>
      <c r="S35" s="3">
        <f t="shared" si="27"/>
        <v>0.16</v>
      </c>
      <c r="T35" s="3">
        <f t="shared" si="27"/>
        <v>0.26</v>
      </c>
      <c r="U35" s="3">
        <f t="shared" si="27"/>
        <v>0.3</v>
      </c>
      <c r="V35" s="3">
        <f t="shared" si="27"/>
        <v>0.23</v>
      </c>
      <c r="W35" s="3">
        <f t="shared" si="27"/>
        <v>0.3</v>
      </c>
      <c r="X35" s="3">
        <f t="shared" si="27"/>
        <v>0.83</v>
      </c>
      <c r="Y35" s="3">
        <f t="shared" si="27"/>
        <v>0.24</v>
      </c>
      <c r="Z35" s="3">
        <f t="shared" si="27"/>
        <v>0.12</v>
      </c>
      <c r="AA35" s="3">
        <f t="shared" si="27"/>
        <v>0.53</v>
      </c>
    </row>
    <row r="36" spans="1:27" ht="15.5" x14ac:dyDescent="0.35">
      <c r="B36" t="s">
        <v>70</v>
      </c>
      <c r="C36" t="s">
        <v>71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AA36" si="28">IFERROR(INDEX(H51:H500,MATCH($C$36,$C$51:$C$500,0)),"")</f>
        <v>0.221</v>
      </c>
      <c r="I36" s="4">
        <f t="shared" si="28"/>
        <v>0.2999</v>
      </c>
      <c r="J36" s="4">
        <f t="shared" si="28"/>
        <v>0.30010000000000003</v>
      </c>
      <c r="K36" s="4">
        <f t="shared" si="28"/>
        <v>0.3</v>
      </c>
      <c r="L36" s="4">
        <f t="shared" si="28"/>
        <v>0.29949999999999999</v>
      </c>
      <c r="M36" s="4">
        <f t="shared" si="28"/>
        <v>0.29899999999999999</v>
      </c>
      <c r="N36" s="4">
        <f t="shared" si="28"/>
        <v>0</v>
      </c>
      <c r="O36" s="4">
        <f t="shared" si="28"/>
        <v>0.30030000000000001</v>
      </c>
      <c r="P36" s="4">
        <f t="shared" si="28"/>
        <v>0.29930000000000001</v>
      </c>
      <c r="Q36" s="4">
        <f t="shared" si="28"/>
        <v>0.29870000000000002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  <c r="AA36" s="4">
        <f t="shared" si="28"/>
        <v>0</v>
      </c>
    </row>
    <row r="37" spans="1:27" ht="15.5" x14ac:dyDescent="0.35">
      <c r="B37" t="s">
        <v>72</v>
      </c>
      <c r="C37" t="s">
        <v>73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AA37" si="29">IFERROR(INDEX(H51:H500,MATCH($C$37,$C$51:$C$500,0)),"")</f>
        <v>12.28</v>
      </c>
      <c r="I37" s="3">
        <f t="shared" si="29"/>
        <v>12.28</v>
      </c>
      <c r="J37" s="3">
        <f t="shared" si="29"/>
        <v>22.66</v>
      </c>
      <c r="K37" s="3">
        <f t="shared" si="29"/>
        <v>20.37</v>
      </c>
      <c r="L37" s="3">
        <f t="shared" si="29"/>
        <v>17</v>
      </c>
      <c r="M37" s="3">
        <f t="shared" si="29"/>
        <v>9.5</v>
      </c>
      <c r="N37" s="3">
        <f t="shared" si="29"/>
        <v>0</v>
      </c>
      <c r="O37" s="3">
        <f t="shared" si="29"/>
        <v>22.4</v>
      </c>
      <c r="P37" s="3">
        <f t="shared" si="29"/>
        <v>18.5</v>
      </c>
      <c r="Q37" s="3">
        <f t="shared" si="29"/>
        <v>15.5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  <c r="AA37" s="3">
        <f t="shared" si="29"/>
        <v>0</v>
      </c>
    </row>
    <row r="50" spans="2:27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  <c r="S50" t="s">
        <v>35</v>
      </c>
      <c r="T50" t="s">
        <v>36</v>
      </c>
      <c r="U50" t="s">
        <v>37</v>
      </c>
      <c r="V50" t="s">
        <v>38</v>
      </c>
      <c r="W50" t="s">
        <v>39</v>
      </c>
      <c r="X50" t="s">
        <v>40</v>
      </c>
      <c r="Y50" t="s">
        <v>41</v>
      </c>
      <c r="Z50" t="s">
        <v>42</v>
      </c>
      <c r="AA50" t="s">
        <v>369</v>
      </c>
    </row>
    <row r="51" spans="2:27" ht="15.5" x14ac:dyDescent="0.35">
      <c r="B51" t="s">
        <v>79</v>
      </c>
      <c r="C51" t="s">
        <v>6</v>
      </c>
      <c r="D51" s="5">
        <v>567329000000</v>
      </c>
      <c r="E51" s="5">
        <v>548377000000</v>
      </c>
      <c r="F51" s="5">
        <v>549503000000</v>
      </c>
      <c r="G51" s="5">
        <v>559756000000</v>
      </c>
      <c r="I51" s="5">
        <v>2169601000000</v>
      </c>
      <c r="J51" s="5">
        <v>2166940000000</v>
      </c>
      <c r="K51" s="5">
        <v>1995410000000</v>
      </c>
      <c r="L51" s="5">
        <v>1694505000000</v>
      </c>
      <c r="M51" s="5">
        <v>1570983000000</v>
      </c>
      <c r="N51" s="5">
        <v>2000850000000</v>
      </c>
      <c r="O51" s="5">
        <v>2643687000000</v>
      </c>
      <c r="P51" s="5">
        <v>2616114000000</v>
      </c>
      <c r="Q51" s="5">
        <v>2154431000000</v>
      </c>
      <c r="R51" s="5">
        <v>1922083000000</v>
      </c>
      <c r="S51" s="5">
        <v>1740347000000</v>
      </c>
      <c r="T51" s="5">
        <v>1559605000000</v>
      </c>
      <c r="U51" s="5">
        <v>1585704000000</v>
      </c>
      <c r="V51" s="5">
        <v>1608881000000</v>
      </c>
      <c r="W51" s="5">
        <v>1653076000000</v>
      </c>
      <c r="X51" s="5">
        <v>1492012000000</v>
      </c>
      <c r="Y51" s="5">
        <v>1355526826287</v>
      </c>
      <c r="Z51" s="5">
        <v>1462352146332</v>
      </c>
      <c r="AA51" s="2">
        <v>1405310000000</v>
      </c>
    </row>
    <row r="52" spans="2:27" ht="15.5" x14ac:dyDescent="0.35">
      <c r="C52" t="s">
        <v>602</v>
      </c>
      <c r="D52" s="5">
        <v>465922000000</v>
      </c>
      <c r="E52" s="5">
        <v>476532000000</v>
      </c>
      <c r="F52" s="5">
        <v>454721000000</v>
      </c>
      <c r="G52" s="5">
        <v>454595000000</v>
      </c>
      <c r="I52" s="5">
        <v>1808849000000</v>
      </c>
      <c r="J52" s="5">
        <v>1819420000000</v>
      </c>
      <c r="K52" s="5">
        <v>1700753000000</v>
      </c>
      <c r="L52" s="5">
        <v>1414831000000</v>
      </c>
      <c r="M52" s="5">
        <v>1241703000000</v>
      </c>
      <c r="N52" s="5">
        <v>1588206000000</v>
      </c>
      <c r="O52" s="5">
        <v>2073049000000</v>
      </c>
      <c r="P52" s="5">
        <v>2087765000000</v>
      </c>
      <c r="Q52" s="5">
        <v>1544794000000</v>
      </c>
      <c r="R52" s="5">
        <v>1311108000000</v>
      </c>
      <c r="S52" s="5">
        <v>977660000000</v>
      </c>
      <c r="T52" s="5">
        <v>844579000000</v>
      </c>
      <c r="U52" s="5">
        <v>801488000000</v>
      </c>
      <c r="V52" s="5">
        <v>798541000000</v>
      </c>
      <c r="W52" s="5">
        <v>744947000000</v>
      </c>
      <c r="X52" s="5">
        <v>554323000000</v>
      </c>
      <c r="Y52" s="5">
        <v>636313308885</v>
      </c>
      <c r="Z52" s="5">
        <v>854368721687</v>
      </c>
      <c r="AA52" s="2">
        <v>917374000000</v>
      </c>
    </row>
    <row r="53" spans="2:27" ht="15.5" x14ac:dyDescent="0.35">
      <c r="C53" t="s">
        <v>377</v>
      </c>
      <c r="D53" s="5">
        <v>9186000000</v>
      </c>
      <c r="E53" s="5">
        <v>8164000000</v>
      </c>
      <c r="F53" s="5">
        <v>3870000000</v>
      </c>
      <c r="G53" s="5">
        <v>10232000000</v>
      </c>
      <c r="I53" s="5">
        <v>23744000000</v>
      </c>
      <c r="J53" s="5">
        <v>21145000000</v>
      </c>
      <c r="K53" s="5">
        <v>12774000000</v>
      </c>
      <c r="L53" s="5">
        <v>11094000000</v>
      </c>
      <c r="M53" s="5">
        <v>8310000000</v>
      </c>
      <c r="N53" s="5">
        <v>33406000000</v>
      </c>
      <c r="O53" s="5">
        <v>35625000000</v>
      </c>
      <c r="P53" s="5">
        <v>18717000000</v>
      </c>
      <c r="Q53" s="5">
        <v>21455000000</v>
      </c>
      <c r="R53" s="5">
        <v>21596000000</v>
      </c>
      <c r="S53" s="5">
        <v>25189000000</v>
      </c>
      <c r="T53" s="5">
        <v>10363000000</v>
      </c>
      <c r="U53" s="5">
        <v>10143000000</v>
      </c>
      <c r="V53" s="5">
        <v>9251000000</v>
      </c>
      <c r="W53" s="5">
        <v>20865000000</v>
      </c>
      <c r="X53" s="5">
        <v>8749000000</v>
      </c>
      <c r="Y53" s="5">
        <v>19753468732</v>
      </c>
      <c r="Z53" s="5">
        <v>12267309340</v>
      </c>
      <c r="AA53" s="2">
        <v>1959000000</v>
      </c>
    </row>
    <row r="54" spans="2:27" ht="15.5" x14ac:dyDescent="0.35">
      <c r="C54" t="s">
        <v>1078</v>
      </c>
      <c r="D54" s="5">
        <v>8850000000</v>
      </c>
      <c r="E54" s="5">
        <v>8137000000</v>
      </c>
      <c r="F54" s="5">
        <v>10500000000</v>
      </c>
      <c r="G54" s="5">
        <v>10583000000</v>
      </c>
      <c r="I54" s="5">
        <v>39841000000</v>
      </c>
      <c r="J54" s="5">
        <v>37387000000</v>
      </c>
      <c r="K54" s="5">
        <v>41284000000</v>
      </c>
      <c r="L54" s="5">
        <v>45516000000</v>
      </c>
      <c r="M54" s="5">
        <v>83750000000</v>
      </c>
      <c r="N54" s="5">
        <v>73467000000</v>
      </c>
      <c r="O54" s="5">
        <v>175357000000</v>
      </c>
      <c r="P54" s="5">
        <v>257601000000</v>
      </c>
      <c r="Q54" s="5">
        <v>335310000000</v>
      </c>
      <c r="R54" s="5">
        <v>326894000000</v>
      </c>
      <c r="S54" s="5">
        <v>459085000000</v>
      </c>
      <c r="T54" s="5">
        <v>438301000000</v>
      </c>
      <c r="U54" s="5">
        <v>540213000000</v>
      </c>
      <c r="V54" s="5">
        <v>569813000000</v>
      </c>
      <c r="W54" s="5">
        <v>666297000000</v>
      </c>
      <c r="X54" s="5">
        <v>707808000000</v>
      </c>
      <c r="Y54" s="5">
        <v>467610266003</v>
      </c>
      <c r="Z54" s="5">
        <v>354959202807</v>
      </c>
      <c r="AA54" s="2">
        <v>384209000000</v>
      </c>
    </row>
    <row r="55" spans="2:27" ht="15.5" x14ac:dyDescent="0.35">
      <c r="C55" t="s">
        <v>85</v>
      </c>
      <c r="F55" s="5">
        <v>27393000000</v>
      </c>
      <c r="I55" s="5">
        <v>27393000000</v>
      </c>
      <c r="J55" s="5">
        <v>4182000000</v>
      </c>
      <c r="K55" s="5">
        <v>3668000000</v>
      </c>
      <c r="L55" s="5">
        <v>5115000000</v>
      </c>
      <c r="M55" s="5">
        <v>9692000000</v>
      </c>
      <c r="N55" s="5">
        <v>16752000000</v>
      </c>
      <c r="O55" s="5">
        <v>3652000000</v>
      </c>
      <c r="P55" s="5">
        <v>20629000000</v>
      </c>
      <c r="Q55" s="5">
        <v>-6188000000</v>
      </c>
      <c r="R55" s="5">
        <v>-595000000</v>
      </c>
      <c r="S55" s="5">
        <v>9691000000</v>
      </c>
    </row>
    <row r="56" spans="2:27" ht="15.5" x14ac:dyDescent="0.35">
      <c r="C56" t="s">
        <v>82</v>
      </c>
      <c r="D56" s="5">
        <v>-388966000000</v>
      </c>
      <c r="E56" s="5">
        <v>-420319000000</v>
      </c>
      <c r="F56" s="5">
        <v>-413910000000</v>
      </c>
      <c r="G56" s="5">
        <v>-440044000000</v>
      </c>
      <c r="I56" s="5">
        <v>-1636981000000</v>
      </c>
      <c r="J56" s="5">
        <v>-1477379000000</v>
      </c>
      <c r="K56" s="5">
        <v>-1362920000000</v>
      </c>
      <c r="L56" s="5">
        <v>-1150262000000</v>
      </c>
      <c r="M56" s="5">
        <v>-1119757000000</v>
      </c>
      <c r="N56" s="5">
        <v>-1385194000000</v>
      </c>
      <c r="O56" s="5">
        <v>-1633814000000</v>
      </c>
      <c r="P56" s="5">
        <v>-1657086000000</v>
      </c>
      <c r="Q56" s="5">
        <v>-1345316000000</v>
      </c>
      <c r="R56" s="5">
        <v>-1369745000000</v>
      </c>
      <c r="S56" s="5">
        <v>-1235671000000</v>
      </c>
      <c r="T56" s="5">
        <v>-1083228000000</v>
      </c>
      <c r="U56" s="5">
        <v>-1165053000000</v>
      </c>
      <c r="V56" s="5">
        <v>-1181517000000</v>
      </c>
      <c r="W56" s="5">
        <v>-1152723000000</v>
      </c>
      <c r="X56" s="5">
        <v>-989303000000</v>
      </c>
      <c r="Y56" s="5">
        <v>-911192063194</v>
      </c>
      <c r="Z56" s="5">
        <v>-930755441572</v>
      </c>
      <c r="AA56" s="2">
        <v>-1190585000000</v>
      </c>
    </row>
    <row r="57" spans="2:27" ht="15.5" x14ac:dyDescent="0.35">
      <c r="C57" t="s">
        <v>382</v>
      </c>
      <c r="D57" s="5">
        <v>-169021000000</v>
      </c>
      <c r="E57" s="5">
        <v>-153364000000</v>
      </c>
      <c r="F57" s="5">
        <v>-178316000000</v>
      </c>
      <c r="G57" s="5">
        <v>-173740000000</v>
      </c>
      <c r="I57" s="5">
        <v>-671410000000</v>
      </c>
      <c r="J57" s="5">
        <v>-618188000000</v>
      </c>
      <c r="K57" s="5">
        <v>-593561000000</v>
      </c>
      <c r="L57" s="5">
        <v>-563850000000</v>
      </c>
      <c r="M57" s="5">
        <v>-501731000000</v>
      </c>
      <c r="N57" s="5">
        <v>-568520000000</v>
      </c>
      <c r="O57" s="5">
        <v>-736503000000</v>
      </c>
      <c r="P57" s="5">
        <v>-699054000000</v>
      </c>
      <c r="Q57" s="5">
        <v>-604830000000</v>
      </c>
      <c r="R57" s="5">
        <v>-532095000000</v>
      </c>
      <c r="S57" s="5">
        <v>-505204000000</v>
      </c>
      <c r="T57" s="5">
        <v>-473326000000</v>
      </c>
      <c r="U57" s="5">
        <v>-443672000000</v>
      </c>
      <c r="V57" s="5">
        <v>-405642000000</v>
      </c>
      <c r="W57" s="5">
        <v>-434867000000</v>
      </c>
      <c r="X57" s="5">
        <v>-451329000000</v>
      </c>
      <c r="Y57" s="5">
        <v>-356959628533</v>
      </c>
      <c r="Z57" s="5">
        <v>-334746020424</v>
      </c>
      <c r="AA57" s="2">
        <v>-446787000000</v>
      </c>
    </row>
    <row r="58" spans="2:27" ht="15.5" x14ac:dyDescent="0.35">
      <c r="C58" t="s">
        <v>380</v>
      </c>
      <c r="D58" s="5">
        <v>-103268000000</v>
      </c>
      <c r="E58" s="5">
        <v>-116998000000</v>
      </c>
      <c r="F58" s="5">
        <v>-81720000000</v>
      </c>
      <c r="G58" s="5">
        <v>-108607000000</v>
      </c>
      <c r="I58" s="5">
        <v>-406912000000</v>
      </c>
      <c r="J58" s="5">
        <v>-410387000000</v>
      </c>
      <c r="K58" s="5">
        <v>-378391000000</v>
      </c>
      <c r="L58" s="5">
        <v>-356283000000</v>
      </c>
      <c r="M58" s="5">
        <v>-307953000000</v>
      </c>
      <c r="N58" s="5">
        <v>-344523000000</v>
      </c>
      <c r="O58" s="5">
        <v>-440393000000</v>
      </c>
      <c r="P58" s="5">
        <v>-430598000000</v>
      </c>
      <c r="Q58" s="5">
        <v>-381675000000</v>
      </c>
      <c r="R58" s="5">
        <v>-342217000000</v>
      </c>
      <c r="S58" s="5">
        <v>-376614000000</v>
      </c>
      <c r="T58" s="5">
        <v>-348976000000</v>
      </c>
      <c r="U58" s="5">
        <v>-531058000000</v>
      </c>
      <c r="V58" s="5">
        <v>-517148000000</v>
      </c>
      <c r="W58" s="5">
        <v>-487408000000</v>
      </c>
      <c r="X58" s="5">
        <v>-401341000000</v>
      </c>
      <c r="Y58" s="5">
        <v>-296437223703</v>
      </c>
      <c r="Z58" s="5">
        <v>-273760015009</v>
      </c>
      <c r="AA58" s="2">
        <v>-242041000000</v>
      </c>
    </row>
    <row r="59" spans="2:27" ht="15.5" x14ac:dyDescent="0.35">
      <c r="C59" t="s">
        <v>605</v>
      </c>
      <c r="D59" s="5">
        <v>-94137000000</v>
      </c>
      <c r="E59" s="5">
        <v>-122120000000</v>
      </c>
      <c r="F59" s="5">
        <v>-126235000000</v>
      </c>
      <c r="G59" s="5">
        <v>-130680000000</v>
      </c>
      <c r="I59" s="5">
        <v>-452770000000</v>
      </c>
      <c r="J59" s="5">
        <v>-357231000000</v>
      </c>
      <c r="K59" s="5">
        <v>-292171000000</v>
      </c>
      <c r="L59" s="5">
        <v>-150035000000</v>
      </c>
      <c r="M59" s="5">
        <v>-208967000000</v>
      </c>
      <c r="N59" s="5">
        <v>-374176000000</v>
      </c>
      <c r="O59" s="5">
        <v>-404929000000</v>
      </c>
      <c r="P59" s="5">
        <v>-474284000000</v>
      </c>
      <c r="Q59" s="5">
        <v>-325768000000</v>
      </c>
      <c r="R59" s="5">
        <v>-384771000000</v>
      </c>
      <c r="S59" s="5">
        <v>-317046000000</v>
      </c>
      <c r="T59" s="5">
        <v>-221060000000</v>
      </c>
      <c r="U59" s="5">
        <v>-148371000000</v>
      </c>
      <c r="V59" s="5">
        <v>-204690000000</v>
      </c>
      <c r="W59" s="5">
        <v>-170080000000</v>
      </c>
      <c r="X59" s="5">
        <v>-91167000000</v>
      </c>
      <c r="Y59" s="5">
        <v>-187374774885</v>
      </c>
      <c r="Z59" s="5">
        <v>-276002578778</v>
      </c>
      <c r="AA59" s="2">
        <v>-485657000000</v>
      </c>
    </row>
    <row r="60" spans="2:27" ht="15.5" x14ac:dyDescent="0.35">
      <c r="C60" t="s">
        <v>874</v>
      </c>
      <c r="D60" s="5">
        <v>-22568000000</v>
      </c>
      <c r="E60" s="5">
        <v>-22624000000</v>
      </c>
      <c r="F60" s="5">
        <v>-22485000000</v>
      </c>
      <c r="G60" s="5">
        <v>-22908000000</v>
      </c>
      <c r="I60" s="5">
        <v>-90769000000</v>
      </c>
      <c r="J60" s="5">
        <v>-81052000000</v>
      </c>
      <c r="K60" s="5">
        <v>-78434000000</v>
      </c>
      <c r="L60" s="5">
        <v>-63071000000</v>
      </c>
      <c r="M60" s="5">
        <v>-70708000000</v>
      </c>
      <c r="N60" s="5">
        <v>-78491000000</v>
      </c>
      <c r="O60" s="5">
        <v>-44929000000</v>
      </c>
      <c r="P60" s="5">
        <v>-37104000000</v>
      </c>
      <c r="Q60" s="5">
        <v>-30249000000</v>
      </c>
      <c r="R60" s="5">
        <v>-19359000000</v>
      </c>
      <c r="S60" s="5">
        <v>-27828000000</v>
      </c>
      <c r="T60" s="5">
        <v>-30177000000</v>
      </c>
      <c r="U60" s="5">
        <v>-35241000000</v>
      </c>
      <c r="V60" s="5">
        <v>-40702000000</v>
      </c>
      <c r="W60" s="5">
        <v>-38940000000</v>
      </c>
      <c r="X60" s="5">
        <v>-30782000000</v>
      </c>
      <c r="Y60" s="5">
        <v>-19684495343</v>
      </c>
      <c r="Z60" s="5">
        <v>-14035745003</v>
      </c>
      <c r="AA60" s="2">
        <v>-13041000000</v>
      </c>
    </row>
    <row r="61" spans="2:27" ht="15.5" x14ac:dyDescent="0.35">
      <c r="C61" t="s">
        <v>86</v>
      </c>
      <c r="D61" s="5">
        <v>178363000000</v>
      </c>
      <c r="E61" s="5">
        <v>128058000000</v>
      </c>
      <c r="F61" s="5">
        <v>135593000000</v>
      </c>
      <c r="G61" s="5">
        <v>119712000000</v>
      </c>
      <c r="I61" s="5">
        <v>532620000000</v>
      </c>
      <c r="J61" s="5">
        <v>689561000000</v>
      </c>
      <c r="K61" s="5">
        <v>632490000000</v>
      </c>
      <c r="L61" s="5">
        <v>544243000000</v>
      </c>
      <c r="M61" s="5">
        <v>451226000000</v>
      </c>
      <c r="N61" s="5">
        <v>615656000000</v>
      </c>
      <c r="O61" s="5">
        <v>1009873000000</v>
      </c>
      <c r="P61" s="5">
        <v>959028000000</v>
      </c>
      <c r="Q61" s="5">
        <v>809115000000</v>
      </c>
      <c r="R61" s="5">
        <v>552338000000</v>
      </c>
      <c r="S61" s="5">
        <v>504676000000</v>
      </c>
      <c r="T61" s="5">
        <v>476377000000</v>
      </c>
      <c r="U61" s="5">
        <v>420651000000</v>
      </c>
      <c r="V61" s="5">
        <v>427364000000</v>
      </c>
      <c r="W61" s="5">
        <v>500353000000</v>
      </c>
      <c r="X61" s="5">
        <v>502709000000</v>
      </c>
      <c r="Y61" s="5">
        <v>444334763093</v>
      </c>
      <c r="Z61" s="5">
        <v>531596704760</v>
      </c>
      <c r="AA61" s="2">
        <v>214725000000</v>
      </c>
    </row>
    <row r="62" spans="2:27" ht="15.5" x14ac:dyDescent="0.35">
      <c r="C62" t="s">
        <v>87</v>
      </c>
      <c r="D62" s="5">
        <v>-89130000000</v>
      </c>
      <c r="E62" s="5">
        <v>-92963000000</v>
      </c>
      <c r="F62" s="5">
        <v>-88488000000</v>
      </c>
      <c r="G62" s="5">
        <v>-94568000000</v>
      </c>
      <c r="I62" s="5">
        <v>-353162000000</v>
      </c>
      <c r="J62" s="5">
        <v>-356319000000</v>
      </c>
      <c r="K62" s="5">
        <v>-309881000000</v>
      </c>
      <c r="L62" s="5">
        <v>-261994000000</v>
      </c>
      <c r="M62" s="5">
        <v>-295982000000</v>
      </c>
      <c r="N62" s="5">
        <v>-521701000000</v>
      </c>
      <c r="O62" s="5">
        <v>-638807000000</v>
      </c>
      <c r="P62" s="5">
        <v>-671865000000</v>
      </c>
      <c r="Q62" s="5">
        <v>-567363000000</v>
      </c>
      <c r="R62" s="5">
        <v>-517662000000</v>
      </c>
      <c r="S62" s="5">
        <v>-480889000000</v>
      </c>
      <c r="T62" s="5">
        <v>-426385000000</v>
      </c>
      <c r="U62" s="5">
        <v>-331388000000</v>
      </c>
      <c r="V62" s="5">
        <v>-399246000000</v>
      </c>
      <c r="W62" s="5">
        <v>-484579000000</v>
      </c>
      <c r="X62" s="5">
        <v>-308795000000</v>
      </c>
      <c r="Y62" s="5">
        <v>-351732998467</v>
      </c>
      <c r="Z62" s="5">
        <v>-493516681317</v>
      </c>
      <c r="AA62" s="2">
        <v>-600740000000</v>
      </c>
    </row>
    <row r="63" spans="2:27" ht="15.5" x14ac:dyDescent="0.35">
      <c r="C63" t="s">
        <v>94</v>
      </c>
      <c r="D63" s="5">
        <v>-89130000000</v>
      </c>
      <c r="E63" s="5">
        <v>-92963000000</v>
      </c>
      <c r="F63" s="5">
        <v>-88488000000</v>
      </c>
      <c r="G63" s="5">
        <v>-94568000000</v>
      </c>
      <c r="I63" s="5">
        <v>-353162000000</v>
      </c>
      <c r="J63" s="5">
        <v>-356319000000</v>
      </c>
      <c r="K63" s="5">
        <v>-309881000000</v>
      </c>
      <c r="L63" s="5">
        <v>-261994000000</v>
      </c>
      <c r="M63" s="5">
        <v>-295982000000</v>
      </c>
      <c r="N63" s="5">
        <v>-521701000000</v>
      </c>
      <c r="O63" s="5">
        <v>-638807000000</v>
      </c>
      <c r="P63" s="5">
        <v>-671865000000</v>
      </c>
      <c r="Q63" s="5">
        <v>-567363000000</v>
      </c>
      <c r="R63" s="5">
        <v>-517662000000</v>
      </c>
      <c r="S63" s="5">
        <v>-480889000000</v>
      </c>
      <c r="T63" s="5">
        <v>-426385000000</v>
      </c>
      <c r="U63" s="5">
        <v>-331388000000</v>
      </c>
      <c r="V63" s="5">
        <v>-399246000000</v>
      </c>
      <c r="W63" s="5">
        <v>-484579000000</v>
      </c>
      <c r="X63" s="5">
        <v>-308795000000</v>
      </c>
      <c r="Y63" s="5">
        <v>-351732998467</v>
      </c>
      <c r="Z63" s="5">
        <v>-493516681317</v>
      </c>
      <c r="AA63" s="2">
        <v>-600740000000</v>
      </c>
    </row>
    <row r="64" spans="2:27" ht="15.5" x14ac:dyDescent="0.35">
      <c r="C64" t="s">
        <v>29</v>
      </c>
      <c r="D64" s="5">
        <v>89233000000</v>
      </c>
      <c r="E64" s="5">
        <v>35095000000</v>
      </c>
      <c r="F64" s="5">
        <v>47105000000</v>
      </c>
      <c r="G64" s="5">
        <v>25144000000</v>
      </c>
      <c r="I64" s="5">
        <v>179458000000</v>
      </c>
      <c r="J64" s="5">
        <v>333242000000</v>
      </c>
      <c r="K64" s="5">
        <v>322609000000</v>
      </c>
      <c r="L64" s="5">
        <v>282249000000</v>
      </c>
      <c r="M64" s="5">
        <v>155244000000</v>
      </c>
      <c r="N64" s="5">
        <v>93955000000</v>
      </c>
      <c r="O64" s="5">
        <v>371066000000</v>
      </c>
      <c r="P64" s="5">
        <v>287163000000</v>
      </c>
      <c r="Q64" s="5">
        <v>241752000000</v>
      </c>
      <c r="R64" s="5">
        <v>34676000000</v>
      </c>
      <c r="S64" s="5">
        <v>23787000000</v>
      </c>
      <c r="T64" s="5">
        <v>49992000000</v>
      </c>
      <c r="U64" s="5">
        <v>89263000000</v>
      </c>
      <c r="V64" s="5">
        <v>28118000000</v>
      </c>
      <c r="W64" s="5">
        <v>15774000000</v>
      </c>
      <c r="X64" s="5">
        <v>193914000000</v>
      </c>
      <c r="Y64" s="5">
        <v>92601764626</v>
      </c>
      <c r="Z64" s="5">
        <v>38080023443</v>
      </c>
      <c r="AA64" s="2">
        <v>-386015000000</v>
      </c>
    </row>
    <row r="65" spans="3:27" ht="15.5" x14ac:dyDescent="0.35">
      <c r="C65" t="s">
        <v>28</v>
      </c>
      <c r="D65" s="5">
        <v>-19620000000</v>
      </c>
      <c r="E65" s="5">
        <v>-7985000000</v>
      </c>
      <c r="F65" s="5">
        <v>-8011000000</v>
      </c>
      <c r="G65" s="5">
        <v>-6457000000</v>
      </c>
      <c r="I65" s="5">
        <v>-36905000000</v>
      </c>
      <c r="J65" s="5">
        <v>-70327000000</v>
      </c>
      <c r="K65" s="5">
        <v>-86202000000</v>
      </c>
      <c r="L65" s="5">
        <v>-84646000000</v>
      </c>
      <c r="M65" s="5">
        <v>-44634000000</v>
      </c>
      <c r="N65" s="5">
        <v>-36577000000</v>
      </c>
      <c r="O65" s="5">
        <v>-111395000000</v>
      </c>
      <c r="P65" s="5">
        <v>-71980000000</v>
      </c>
      <c r="Q65" s="5">
        <v>-61087000000</v>
      </c>
      <c r="R65" s="5">
        <v>25627000000</v>
      </c>
      <c r="S65" s="5">
        <v>-8120000000</v>
      </c>
      <c r="T65" s="5">
        <v>-13653000000</v>
      </c>
      <c r="U65" s="5">
        <v>-22908000000</v>
      </c>
      <c r="V65" s="5">
        <v>-20490000000</v>
      </c>
      <c r="W65" s="5">
        <v>-10380000000</v>
      </c>
      <c r="X65" s="5">
        <v>-56053000000</v>
      </c>
      <c r="Y65" s="5">
        <v>-31930717390</v>
      </c>
      <c r="Z65" s="5">
        <v>-17368659917</v>
      </c>
      <c r="AA65" s="2">
        <v>104169000000</v>
      </c>
    </row>
    <row r="66" spans="3:27" ht="15.5" x14ac:dyDescent="0.35">
      <c r="C66" t="s">
        <v>321</v>
      </c>
      <c r="D66" s="5">
        <v>-17783000000</v>
      </c>
      <c r="E66" s="5">
        <v>-6352000000</v>
      </c>
      <c r="F66" s="5">
        <v>-7237000000</v>
      </c>
      <c r="G66" s="5">
        <v>-4410000000</v>
      </c>
      <c r="I66" s="5">
        <v>-32156000000</v>
      </c>
      <c r="J66" s="5">
        <v>-66098000000</v>
      </c>
      <c r="K66" s="5">
        <v>-83647000000</v>
      </c>
      <c r="L66" s="5">
        <v>-82427000000</v>
      </c>
      <c r="M66" s="5">
        <v>-42972000000</v>
      </c>
      <c r="N66" s="5">
        <v>-36577000000</v>
      </c>
      <c r="O66" s="5">
        <v>-111395000000</v>
      </c>
      <c r="P66" s="5">
        <v>-71980000000</v>
      </c>
      <c r="Q66" s="5">
        <v>-60838000000</v>
      </c>
      <c r="R66" s="5">
        <v>-118997000000</v>
      </c>
      <c r="S66" s="5">
        <v>-3082000000</v>
      </c>
      <c r="V66" s="5">
        <v>-9403000000</v>
      </c>
    </row>
    <row r="67" spans="3:27" ht="15.5" x14ac:dyDescent="0.35">
      <c r="C67" t="s">
        <v>322</v>
      </c>
      <c r="Q67" s="5">
        <v>4042000000</v>
      </c>
      <c r="R67" s="5">
        <v>148943000000</v>
      </c>
      <c r="T67" s="5">
        <v>-13653000000</v>
      </c>
      <c r="U67" s="5">
        <v>-22908000000</v>
      </c>
      <c r="V67" s="5">
        <v>-11087000000</v>
      </c>
      <c r="W67" s="5">
        <v>-10380000000</v>
      </c>
      <c r="X67" s="5">
        <v>-56053000000</v>
      </c>
      <c r="Y67" s="5">
        <v>-31930717390</v>
      </c>
      <c r="Z67" s="5">
        <v>-17368659917</v>
      </c>
      <c r="AA67" s="2">
        <v>104169000000</v>
      </c>
    </row>
    <row r="68" spans="3:27" ht="15.5" x14ac:dyDescent="0.35">
      <c r="C68" t="s">
        <v>93</v>
      </c>
      <c r="D68" s="5">
        <v>-1837000000</v>
      </c>
      <c r="E68" s="5">
        <v>-1633000000</v>
      </c>
      <c r="F68" s="5">
        <v>-774000000</v>
      </c>
      <c r="G68" s="5">
        <v>-2047000000</v>
      </c>
      <c r="I68" s="5">
        <v>-4749000000</v>
      </c>
      <c r="J68" s="5">
        <v>-4229000000</v>
      </c>
      <c r="K68" s="5">
        <v>-2555000000</v>
      </c>
      <c r="L68" s="5">
        <v>-2219000000</v>
      </c>
      <c r="M68" s="5">
        <v>-1662000000</v>
      </c>
      <c r="Q68" s="5">
        <v>-4291000000</v>
      </c>
      <c r="R68" s="5">
        <v>-4319000000</v>
      </c>
      <c r="S68" s="5">
        <v>-5038000000</v>
      </c>
    </row>
    <row r="69" spans="3:27" ht="15.5" x14ac:dyDescent="0.35">
      <c r="C69" t="s">
        <v>323</v>
      </c>
      <c r="D69" s="5">
        <v>-19620000000</v>
      </c>
      <c r="E69" s="5">
        <v>-7985000000</v>
      </c>
      <c r="F69" s="5">
        <v>-8011000000</v>
      </c>
      <c r="G69" s="5">
        <v>-6457000000</v>
      </c>
      <c r="I69" s="5">
        <v>-36905000000</v>
      </c>
      <c r="J69" s="5">
        <v>-70327000000</v>
      </c>
      <c r="K69" s="5">
        <v>-86202000000</v>
      </c>
      <c r="L69" s="5">
        <v>-84646000000</v>
      </c>
      <c r="M69" s="5">
        <v>-44634000000</v>
      </c>
      <c r="N69" s="5">
        <v>-36577000000</v>
      </c>
      <c r="O69" s="5">
        <v>-111395000000</v>
      </c>
      <c r="P69" s="5">
        <v>-71980000000</v>
      </c>
      <c r="Q69" s="5">
        <v>-61087000000</v>
      </c>
      <c r="R69" s="5">
        <v>25627000000</v>
      </c>
      <c r="S69" s="5">
        <v>-8120000000</v>
      </c>
      <c r="T69" s="5">
        <v>-13653000000</v>
      </c>
      <c r="U69" s="5">
        <v>-22908000000</v>
      </c>
      <c r="V69" s="5">
        <v>-20490000000</v>
      </c>
      <c r="W69" s="5">
        <v>-10380000000</v>
      </c>
      <c r="X69" s="5">
        <v>-56053000000</v>
      </c>
      <c r="Y69" s="5">
        <v>-31930717390</v>
      </c>
      <c r="Z69" s="5">
        <v>-17368659917</v>
      </c>
      <c r="AA69" s="2">
        <v>104169000000</v>
      </c>
    </row>
    <row r="70" spans="3:27" ht="15.5" x14ac:dyDescent="0.35">
      <c r="C70" t="s">
        <v>97</v>
      </c>
      <c r="D70" s="5">
        <v>69613000000</v>
      </c>
      <c r="E70" s="5">
        <v>27110000000</v>
      </c>
      <c r="F70" s="5">
        <v>39094000000</v>
      </c>
      <c r="G70" s="5">
        <v>18687000000</v>
      </c>
      <c r="I70" s="5">
        <v>142553000000</v>
      </c>
      <c r="J70" s="5">
        <v>262915000000</v>
      </c>
      <c r="K70" s="5">
        <v>236407000000</v>
      </c>
      <c r="L70" s="5">
        <v>197603000000</v>
      </c>
      <c r="M70" s="5">
        <v>110610000000</v>
      </c>
      <c r="N70" s="5">
        <v>57378000000</v>
      </c>
      <c r="O70" s="5">
        <v>259671000000</v>
      </c>
      <c r="P70" s="5">
        <v>215183000000</v>
      </c>
      <c r="Q70" s="5">
        <v>180665000000</v>
      </c>
      <c r="R70" s="5">
        <v>60303000000</v>
      </c>
      <c r="S70" s="5">
        <v>15667000000</v>
      </c>
      <c r="T70" s="5">
        <v>36339000000</v>
      </c>
      <c r="U70" s="5">
        <v>66355000000</v>
      </c>
      <c r="V70" s="5">
        <v>7628000000</v>
      </c>
      <c r="W70" s="5">
        <v>5394000000</v>
      </c>
      <c r="X70" s="5">
        <v>137861000000</v>
      </c>
      <c r="Y70" s="5">
        <v>60671047236</v>
      </c>
      <c r="Z70" s="5">
        <v>20711363526</v>
      </c>
      <c r="AA70" s="2">
        <v>-281846000000</v>
      </c>
    </row>
    <row r="71" spans="3:27" ht="15.5" x14ac:dyDescent="0.35">
      <c r="C71" t="s">
        <v>98</v>
      </c>
      <c r="F71" s="5">
        <v>27393000000</v>
      </c>
      <c r="I71" s="5">
        <v>27393000000</v>
      </c>
      <c r="J71" s="5">
        <v>4182000000</v>
      </c>
      <c r="K71" s="5">
        <v>3668000000</v>
      </c>
      <c r="L71" s="5">
        <v>5115000000</v>
      </c>
      <c r="M71" s="5">
        <v>9692000000</v>
      </c>
      <c r="N71" s="5">
        <v>16752000000</v>
      </c>
      <c r="O71" s="5">
        <v>3652000000</v>
      </c>
      <c r="P71" s="5">
        <v>20629000000</v>
      </c>
      <c r="Q71" s="5">
        <v>-6188000000</v>
      </c>
      <c r="R71" s="5">
        <v>-595000000</v>
      </c>
      <c r="S71" s="5">
        <v>9691000000</v>
      </c>
    </row>
    <row r="72" spans="3:27" ht="15.5" x14ac:dyDescent="0.35">
      <c r="C72" t="s">
        <v>324</v>
      </c>
      <c r="F72" s="5">
        <v>27393000000</v>
      </c>
      <c r="I72" s="5">
        <v>27393000000</v>
      </c>
      <c r="J72" s="5">
        <v>4182000000</v>
      </c>
      <c r="K72" s="5">
        <v>3668000000</v>
      </c>
      <c r="L72" s="5">
        <v>5115000000</v>
      </c>
      <c r="M72" s="5">
        <v>9692000000</v>
      </c>
      <c r="N72" s="5">
        <v>16752000000</v>
      </c>
      <c r="O72" s="5">
        <v>3652000000</v>
      </c>
      <c r="P72" s="5">
        <v>20629000000</v>
      </c>
      <c r="Q72" s="5">
        <v>-6188000000</v>
      </c>
      <c r="R72" s="5">
        <v>-595000000</v>
      </c>
      <c r="S72" s="5">
        <v>9691000000</v>
      </c>
    </row>
    <row r="73" spans="3:27" ht="15.5" x14ac:dyDescent="0.35">
      <c r="C73" t="s">
        <v>99</v>
      </c>
      <c r="D73" s="5">
        <v>69613000000</v>
      </c>
      <c r="E73" s="5">
        <v>27110000000</v>
      </c>
      <c r="F73" s="5">
        <v>66487000000</v>
      </c>
      <c r="G73" s="5">
        <v>18687000000</v>
      </c>
      <c r="I73" s="5">
        <v>169946000000</v>
      </c>
      <c r="J73" s="5">
        <v>267097000000</v>
      </c>
      <c r="K73" s="5">
        <v>240075000000</v>
      </c>
      <c r="L73" s="5">
        <v>202718000000</v>
      </c>
      <c r="M73" s="5">
        <v>120302000000</v>
      </c>
      <c r="N73" s="5">
        <v>74130000000</v>
      </c>
      <c r="O73" s="5">
        <v>263323000000</v>
      </c>
      <c r="P73" s="5">
        <v>235812000000</v>
      </c>
      <c r="Q73" s="5">
        <v>174477000000</v>
      </c>
      <c r="R73" s="5">
        <v>59708000000</v>
      </c>
      <c r="S73" s="5">
        <v>25358000000</v>
      </c>
      <c r="T73" s="5">
        <v>36339000000</v>
      </c>
      <c r="U73" s="5">
        <v>66355000000</v>
      </c>
      <c r="V73" s="5">
        <v>7628000000</v>
      </c>
      <c r="W73" s="5">
        <v>5394000000</v>
      </c>
    </row>
    <row r="74" spans="3:27" ht="15.5" x14ac:dyDescent="0.35">
      <c r="C74" t="s">
        <v>100</v>
      </c>
      <c r="D74" s="5">
        <v>69613000000</v>
      </c>
      <c r="E74" s="5">
        <v>27110000000</v>
      </c>
      <c r="F74" s="5">
        <v>39094000000</v>
      </c>
      <c r="G74" s="5">
        <v>18687000000</v>
      </c>
      <c r="I74" s="5">
        <v>142553000000</v>
      </c>
      <c r="J74" s="5">
        <v>262915000000</v>
      </c>
      <c r="K74" s="5">
        <v>236407000000</v>
      </c>
      <c r="L74" s="5">
        <v>197603000000</v>
      </c>
      <c r="M74" s="5">
        <v>110610000000</v>
      </c>
      <c r="N74" s="5">
        <v>57378000000</v>
      </c>
      <c r="O74" s="5">
        <v>259671000000</v>
      </c>
      <c r="P74" s="5">
        <v>215183000000</v>
      </c>
      <c r="Q74" s="5">
        <v>180665000000</v>
      </c>
      <c r="R74" s="5">
        <v>60303000000</v>
      </c>
      <c r="S74" s="5">
        <v>15667000000</v>
      </c>
      <c r="T74" s="5">
        <v>36339000000</v>
      </c>
      <c r="U74" s="5">
        <v>66355000000</v>
      </c>
      <c r="V74" s="5">
        <v>7628000000</v>
      </c>
      <c r="W74" s="5">
        <v>5394000000</v>
      </c>
      <c r="X74" s="5">
        <v>137861000000</v>
      </c>
      <c r="Y74" s="5">
        <v>60671047236</v>
      </c>
      <c r="Z74" s="5">
        <v>20711363526</v>
      </c>
      <c r="AA74" s="2">
        <v>-281846000000</v>
      </c>
    </row>
    <row r="75" spans="3:27" ht="15.5" x14ac:dyDescent="0.35">
      <c r="C75" t="s">
        <v>8</v>
      </c>
      <c r="D75" s="5">
        <v>69613000000</v>
      </c>
      <c r="E75" s="5">
        <v>27110000000</v>
      </c>
      <c r="F75" s="5">
        <v>66487000000</v>
      </c>
      <c r="G75" s="5">
        <v>18687000000</v>
      </c>
      <c r="I75" s="5">
        <v>169946000000</v>
      </c>
      <c r="J75" s="5">
        <v>267097000000</v>
      </c>
      <c r="K75" s="5">
        <v>240075000000</v>
      </c>
      <c r="L75" s="5">
        <v>202718000000</v>
      </c>
      <c r="M75" s="5">
        <v>120302000000</v>
      </c>
      <c r="N75" s="5">
        <v>74130000000</v>
      </c>
      <c r="O75" s="5">
        <v>263323000000</v>
      </c>
      <c r="P75" s="5">
        <v>235812000000</v>
      </c>
      <c r="Q75" s="5">
        <v>174477000000</v>
      </c>
      <c r="R75" s="5">
        <v>59708000000</v>
      </c>
      <c r="S75" s="5">
        <v>25358000000</v>
      </c>
      <c r="T75" s="5">
        <v>36339000000</v>
      </c>
      <c r="U75" s="5">
        <v>66355000000</v>
      </c>
      <c r="V75" s="5">
        <v>7628000000</v>
      </c>
      <c r="W75" s="5">
        <v>5394000000</v>
      </c>
    </row>
    <row r="76" spans="3:27" ht="15.5" x14ac:dyDescent="0.35">
      <c r="C76" t="s">
        <v>101</v>
      </c>
    </row>
    <row r="77" spans="3:27" ht="15.5" x14ac:dyDescent="0.35">
      <c r="C77" t="s">
        <v>102</v>
      </c>
      <c r="D77" s="5">
        <v>69613000000</v>
      </c>
      <c r="E77" s="5">
        <v>27110000000</v>
      </c>
      <c r="F77" s="5">
        <v>39094000000</v>
      </c>
      <c r="G77" s="5">
        <v>18687000000</v>
      </c>
      <c r="I77" s="5">
        <v>142553000000</v>
      </c>
      <c r="J77" s="5">
        <v>262915000000</v>
      </c>
      <c r="K77" s="5">
        <v>236407000000</v>
      </c>
      <c r="L77" s="5">
        <v>197603000000</v>
      </c>
      <c r="M77" s="5">
        <v>110610000000</v>
      </c>
      <c r="N77" s="5">
        <v>57378000000</v>
      </c>
      <c r="O77" s="5">
        <v>259671000000</v>
      </c>
      <c r="P77" s="5">
        <v>215183000000</v>
      </c>
      <c r="Q77" s="5">
        <v>180665000000</v>
      </c>
      <c r="R77" s="5">
        <v>60303000000</v>
      </c>
      <c r="S77" s="5">
        <v>15667000000</v>
      </c>
      <c r="T77" s="5">
        <v>36339000000</v>
      </c>
      <c r="U77" s="5">
        <v>66355000000</v>
      </c>
      <c r="V77" s="5">
        <v>7628000000</v>
      </c>
      <c r="W77" s="5">
        <v>5394000000</v>
      </c>
      <c r="X77" s="5">
        <v>137861000000</v>
      </c>
      <c r="Y77" s="5">
        <v>60671047236</v>
      </c>
      <c r="Z77" s="5">
        <v>20711363526</v>
      </c>
      <c r="AA77" s="2">
        <v>-281846000000</v>
      </c>
    </row>
    <row r="78" spans="3:27" ht="15.5" x14ac:dyDescent="0.35">
      <c r="C78" t="s">
        <v>103</v>
      </c>
      <c r="D78" s="5">
        <v>69613000000</v>
      </c>
      <c r="E78" s="5">
        <v>27110000000</v>
      </c>
      <c r="F78" s="5">
        <v>66487000000</v>
      </c>
      <c r="G78" s="5">
        <v>18687000000</v>
      </c>
      <c r="I78" s="5">
        <v>169946000000</v>
      </c>
      <c r="J78" s="5">
        <v>267097000000</v>
      </c>
      <c r="K78" s="5">
        <v>240075000000</v>
      </c>
      <c r="L78" s="5">
        <v>202718000000</v>
      </c>
      <c r="M78" s="5">
        <v>120302000000</v>
      </c>
      <c r="N78" s="5">
        <v>74130000000</v>
      </c>
      <c r="O78" s="5">
        <v>263323000000</v>
      </c>
      <c r="P78" s="5">
        <v>235812000000</v>
      </c>
      <c r="Q78" s="5">
        <v>174477000000</v>
      </c>
      <c r="R78" s="5">
        <v>59708000000</v>
      </c>
      <c r="S78" s="5">
        <v>25358000000</v>
      </c>
      <c r="T78" s="5">
        <v>36339000000</v>
      </c>
      <c r="U78" s="5">
        <v>66355000000</v>
      </c>
      <c r="V78" s="5">
        <v>7628000000</v>
      </c>
      <c r="W78" s="5">
        <v>5394000000</v>
      </c>
    </row>
    <row r="79" spans="3:27" ht="15.5" x14ac:dyDescent="0.35">
      <c r="C79" t="s">
        <v>104</v>
      </c>
      <c r="D79" s="5">
        <v>69613000000</v>
      </c>
      <c r="E79" s="5">
        <v>27110000000</v>
      </c>
      <c r="F79" s="5">
        <v>66487000000</v>
      </c>
      <c r="G79" s="5">
        <v>18687000000</v>
      </c>
      <c r="I79" s="5">
        <v>169946000000</v>
      </c>
      <c r="J79" s="5">
        <v>267097000000</v>
      </c>
      <c r="K79" s="5">
        <v>240075000000</v>
      </c>
      <c r="L79" s="5">
        <v>202718000000</v>
      </c>
      <c r="M79" s="5">
        <v>120302000000</v>
      </c>
      <c r="N79" s="5">
        <v>74130000000</v>
      </c>
      <c r="O79" s="5">
        <v>263323000000</v>
      </c>
      <c r="P79" s="5">
        <v>235812000000</v>
      </c>
      <c r="Q79" s="5">
        <v>174477000000</v>
      </c>
      <c r="R79" s="5">
        <v>59708000000</v>
      </c>
      <c r="S79" s="5">
        <v>25358000000</v>
      </c>
      <c r="T79" s="5">
        <v>36339000000</v>
      </c>
      <c r="U79" s="5">
        <v>66355000000</v>
      </c>
      <c r="V79" s="5">
        <v>7628000000</v>
      </c>
      <c r="W79" s="5">
        <v>5394000000</v>
      </c>
    </row>
    <row r="81" spans="2:3" ht="15.5" x14ac:dyDescent="0.35">
      <c r="B81" t="s">
        <v>105</v>
      </c>
      <c r="C81" t="s">
        <v>106</v>
      </c>
    </row>
    <row r="82" spans="2:3" ht="15.5" x14ac:dyDescent="0.35">
      <c r="C82" t="s">
        <v>20</v>
      </c>
    </row>
    <row r="83" spans="2:3" ht="15.5" x14ac:dyDescent="0.35">
      <c r="C83" t="s">
        <v>85</v>
      </c>
    </row>
    <row r="84" spans="2:3" ht="15.5" x14ac:dyDescent="0.35">
      <c r="C84" t="s">
        <v>877</v>
      </c>
    </row>
    <row r="85" spans="2:3" ht="15.5" x14ac:dyDescent="0.35">
      <c r="C85" t="s">
        <v>607</v>
      </c>
    </row>
    <row r="86" spans="2:3" ht="15.5" x14ac:dyDescent="0.35">
      <c r="C86" t="s">
        <v>1079</v>
      </c>
    </row>
    <row r="87" spans="2:3" ht="15.5" x14ac:dyDescent="0.35">
      <c r="C87" t="s">
        <v>113</v>
      </c>
    </row>
    <row r="88" spans="2:3" ht="15.5" x14ac:dyDescent="0.35">
      <c r="C88" t="s">
        <v>110</v>
      </c>
    </row>
    <row r="89" spans="2:3" ht="15.5" x14ac:dyDescent="0.35">
      <c r="C89" t="s">
        <v>111</v>
      </c>
    </row>
    <row r="90" spans="2:3" ht="15.5" x14ac:dyDescent="0.35">
      <c r="C90" t="s">
        <v>390</v>
      </c>
    </row>
    <row r="91" spans="2:3" ht="15.5" x14ac:dyDescent="0.35">
      <c r="C91" t="s">
        <v>118</v>
      </c>
    </row>
    <row r="92" spans="2:3" ht="15.5" x14ac:dyDescent="0.35">
      <c r="C92" t="s">
        <v>121</v>
      </c>
    </row>
    <row r="93" spans="2:3" ht="15.5" x14ac:dyDescent="0.35">
      <c r="C93" t="s">
        <v>119</v>
      </c>
    </row>
    <row r="94" spans="2:3" ht="15.5" x14ac:dyDescent="0.35">
      <c r="C94" t="s">
        <v>123</v>
      </c>
    </row>
    <row r="95" spans="2:3" ht="15.5" x14ac:dyDescent="0.35">
      <c r="C95" t="s">
        <v>127</v>
      </c>
    </row>
    <row r="96" spans="2:3" ht="15.5" x14ac:dyDescent="0.35">
      <c r="C96" t="s">
        <v>128</v>
      </c>
    </row>
    <row r="97" spans="3:3" ht="15.5" x14ac:dyDescent="0.35">
      <c r="C97" t="s">
        <v>129</v>
      </c>
    </row>
    <row r="98" spans="3:3" ht="15.5" x14ac:dyDescent="0.35">
      <c r="C98" t="s">
        <v>192</v>
      </c>
    </row>
    <row r="99" spans="3:3" ht="15.5" x14ac:dyDescent="0.35">
      <c r="C99" t="s">
        <v>1083</v>
      </c>
    </row>
    <row r="100" spans="3:3" ht="15.5" x14ac:dyDescent="0.35">
      <c r="C100" t="s">
        <v>137</v>
      </c>
    </row>
    <row r="101" spans="3:3" ht="15.5" x14ac:dyDescent="0.35">
      <c r="C101" t="s">
        <v>1085</v>
      </c>
    </row>
    <row r="102" spans="3:3" ht="15.5" x14ac:dyDescent="0.35">
      <c r="C102" t="s">
        <v>136</v>
      </c>
    </row>
    <row r="103" spans="3:3" ht="15.5" x14ac:dyDescent="0.35">
      <c r="C103" t="s">
        <v>133</v>
      </c>
    </row>
    <row r="104" spans="3:3" ht="15.5" x14ac:dyDescent="0.35">
      <c r="C104" t="s">
        <v>1084</v>
      </c>
    </row>
    <row r="105" spans="3:3" ht="15.5" x14ac:dyDescent="0.35">
      <c r="C105" t="s">
        <v>151</v>
      </c>
    </row>
    <row r="106" spans="3:3" ht="15.5" x14ac:dyDescent="0.35">
      <c r="C106" t="s">
        <v>1307</v>
      </c>
    </row>
    <row r="107" spans="3:3" ht="15.5" x14ac:dyDescent="0.35">
      <c r="C107" t="s">
        <v>1308</v>
      </c>
    </row>
    <row r="108" spans="3:3" ht="15.5" x14ac:dyDescent="0.35">
      <c r="C108" t="s">
        <v>903</v>
      </c>
    </row>
    <row r="109" spans="3:3" ht="15.5" x14ac:dyDescent="0.35">
      <c r="C109" t="s">
        <v>789</v>
      </c>
    </row>
    <row r="110" spans="3:3" ht="15.5" x14ac:dyDescent="0.35">
      <c r="C110" t="s">
        <v>649</v>
      </c>
    </row>
    <row r="111" spans="3:3" ht="15.5" x14ac:dyDescent="0.35">
      <c r="C111" t="s">
        <v>395</v>
      </c>
    </row>
    <row r="112" spans="3:3" ht="15.5" x14ac:dyDescent="0.35">
      <c r="C112" t="s">
        <v>154</v>
      </c>
    </row>
    <row r="113" spans="2:27" ht="15.5" x14ac:dyDescent="0.35">
      <c r="C113" t="s">
        <v>155</v>
      </c>
    </row>
    <row r="114" spans="2:27" ht="15.5" x14ac:dyDescent="0.35">
      <c r="C114" t="s">
        <v>156</v>
      </c>
    </row>
    <row r="115" spans="2:27" ht="15.5" x14ac:dyDescent="0.35">
      <c r="C115" t="s">
        <v>157</v>
      </c>
    </row>
    <row r="116" spans="2:27" ht="15.5" x14ac:dyDescent="0.35">
      <c r="C116" t="s">
        <v>158</v>
      </c>
    </row>
    <row r="117" spans="2:27" ht="15.5" x14ac:dyDescent="0.35">
      <c r="C117" t="s">
        <v>159</v>
      </c>
    </row>
    <row r="118" spans="2:27" ht="15.5" x14ac:dyDescent="0.35">
      <c r="C118" t="s">
        <v>160</v>
      </c>
    </row>
    <row r="119" spans="2:27" ht="15.5" x14ac:dyDescent="0.35">
      <c r="C119" t="s">
        <v>161</v>
      </c>
    </row>
    <row r="120" spans="2:27" ht="15.5" x14ac:dyDescent="0.35">
      <c r="C120" t="s">
        <v>10</v>
      </c>
    </row>
    <row r="121" spans="2:27" ht="15.5" x14ac:dyDescent="0.35">
      <c r="C121" t="s">
        <v>163</v>
      </c>
    </row>
    <row r="122" spans="2:27" ht="15.5" x14ac:dyDescent="0.35">
      <c r="C122" t="s">
        <v>164</v>
      </c>
    </row>
    <row r="124" spans="2:27" ht="15.5" x14ac:dyDescent="0.35">
      <c r="B124" t="s">
        <v>165</v>
      </c>
      <c r="C124" t="s">
        <v>166</v>
      </c>
      <c r="I124" s="5">
        <v>-252262000000</v>
      </c>
      <c r="J124" s="5">
        <v>239589000000</v>
      </c>
      <c r="K124" s="5">
        <v>-685596000000</v>
      </c>
      <c r="L124" s="5">
        <v>-113197000000</v>
      </c>
      <c r="M124" s="5">
        <v>131660000000</v>
      </c>
      <c r="N124" s="5">
        <v>2749348000000</v>
      </c>
      <c r="O124" s="5">
        <v>331406000000</v>
      </c>
      <c r="P124" s="5">
        <v>-215107000000</v>
      </c>
      <c r="Q124" s="5">
        <v>-786565000000</v>
      </c>
      <c r="R124" s="5">
        <v>-1444520000000</v>
      </c>
      <c r="S124" s="5">
        <v>94679000000</v>
      </c>
      <c r="T124" s="5">
        <v>-984588000000</v>
      </c>
      <c r="U124" s="5">
        <v>-500055000000</v>
      </c>
      <c r="V124" s="5">
        <v>226038000000</v>
      </c>
      <c r="W124" s="5">
        <v>-453462000000</v>
      </c>
      <c r="X124" s="5">
        <v>-253117000000</v>
      </c>
      <c r="Y124" s="5">
        <v>895022900852</v>
      </c>
      <c r="Z124" s="5">
        <v>1016141607808</v>
      </c>
      <c r="AA124" s="2">
        <v>-787164000000</v>
      </c>
    </row>
    <row r="125" spans="2:27" ht="15.5" x14ac:dyDescent="0.35">
      <c r="C125" t="s">
        <v>1166</v>
      </c>
    </row>
    <row r="126" spans="2:27" ht="15.5" x14ac:dyDescent="0.35">
      <c r="C126" t="s">
        <v>1309</v>
      </c>
      <c r="I126" s="5">
        <v>6377422000000</v>
      </c>
      <c r="J126" s="5">
        <v>6443958000000</v>
      </c>
      <c r="K126" s="5">
        <v>5877516000000</v>
      </c>
      <c r="L126" s="5">
        <v>5196482000000</v>
      </c>
      <c r="M126" s="5">
        <v>4975855000000</v>
      </c>
      <c r="N126" s="5">
        <v>6464177000000</v>
      </c>
      <c r="O126" s="5">
        <v>8210861000000</v>
      </c>
      <c r="P126" s="5">
        <v>8104355000000</v>
      </c>
      <c r="Q126" s="5">
        <v>7240205000000</v>
      </c>
      <c r="R126" s="5">
        <v>8018931000000</v>
      </c>
      <c r="S126" s="5">
        <v>8595599000000</v>
      </c>
      <c r="T126" s="5">
        <v>8310947000000</v>
      </c>
      <c r="U126" s="5">
        <v>7934131000000</v>
      </c>
      <c r="V126" s="5">
        <v>7758686000000</v>
      </c>
      <c r="W126" s="5">
        <v>6743258000000</v>
      </c>
      <c r="X126" s="5">
        <v>5992308000000</v>
      </c>
      <c r="Y126" s="5">
        <v>5822268065584</v>
      </c>
      <c r="Z126" s="5">
        <v>5043165579794</v>
      </c>
      <c r="AA126" s="2">
        <v>4595130000000</v>
      </c>
    </row>
    <row r="127" spans="2:27" ht="15.5" x14ac:dyDescent="0.35">
      <c r="C127" t="s">
        <v>1310</v>
      </c>
      <c r="J127" s="5">
        <v>-3000000</v>
      </c>
      <c r="L127" s="5">
        <v>-36000000</v>
      </c>
      <c r="M127" s="5">
        <v>-1211000000</v>
      </c>
      <c r="N127" s="5">
        <v>-21781000000</v>
      </c>
      <c r="O127" s="5">
        <v>-90066000000</v>
      </c>
      <c r="P127" s="5">
        <v>-110851000000</v>
      </c>
      <c r="Q127" s="5">
        <v>-239103000000</v>
      </c>
      <c r="R127" s="5">
        <v>-386456000000</v>
      </c>
      <c r="S127" s="5">
        <v>-534888000000</v>
      </c>
      <c r="T127" s="5">
        <v>-633285000000</v>
      </c>
      <c r="U127" s="5">
        <v>-829244000000</v>
      </c>
      <c r="V127" s="5">
        <v>-942099000000</v>
      </c>
      <c r="W127" s="5">
        <v>-892541000000</v>
      </c>
      <c r="X127" s="5">
        <v>-984657000000</v>
      </c>
      <c r="Y127" s="5">
        <v>-770518876168</v>
      </c>
      <c r="Z127" s="5">
        <v>-571849870376</v>
      </c>
      <c r="AA127" s="2">
        <v>-220573000000</v>
      </c>
    </row>
    <row r="128" spans="2:27" ht="15.5" x14ac:dyDescent="0.35">
      <c r="C128" t="s">
        <v>1311</v>
      </c>
    </row>
    <row r="129" spans="3:27" ht="15.5" x14ac:dyDescent="0.35">
      <c r="C129" t="s">
        <v>1312</v>
      </c>
      <c r="I129" s="5">
        <v>18995000000</v>
      </c>
      <c r="J129" s="5">
        <v>16916000000</v>
      </c>
      <c r="K129" s="5">
        <v>10219000000</v>
      </c>
      <c r="L129" s="5">
        <v>8875000000</v>
      </c>
      <c r="M129" s="5">
        <v>6648000000</v>
      </c>
      <c r="N129" s="5">
        <v>26725000000</v>
      </c>
      <c r="O129" s="5">
        <v>28500000000</v>
      </c>
      <c r="P129" s="5">
        <v>14974000000</v>
      </c>
      <c r="Q129" s="5">
        <v>17164000000</v>
      </c>
    </row>
    <row r="130" spans="3:27" ht="15.5" x14ac:dyDescent="0.35">
      <c r="C130" t="s">
        <v>1313</v>
      </c>
      <c r="I130" s="5">
        <v>84899000000</v>
      </c>
      <c r="J130" s="5">
        <v>88005000000</v>
      </c>
    </row>
    <row r="131" spans="3:27" ht="15.5" x14ac:dyDescent="0.35">
      <c r="C131" t="s">
        <v>1314</v>
      </c>
      <c r="I131" s="5">
        <v>81944000000</v>
      </c>
      <c r="J131" s="5">
        <v>61827000000</v>
      </c>
    </row>
    <row r="132" spans="3:27" ht="15.5" x14ac:dyDescent="0.35">
      <c r="C132" t="s">
        <v>1315</v>
      </c>
      <c r="I132" s="5">
        <v>46857000000</v>
      </c>
      <c r="J132" s="5">
        <v>54617000000</v>
      </c>
    </row>
    <row r="133" spans="3:27" ht="15.5" x14ac:dyDescent="0.35">
      <c r="C133" t="s">
        <v>1316</v>
      </c>
      <c r="I133" s="5">
        <v>39841000000</v>
      </c>
      <c r="J133" s="5">
        <v>37387000000</v>
      </c>
      <c r="K133" s="5">
        <v>41284000000</v>
      </c>
      <c r="L133" s="5">
        <v>126498000000</v>
      </c>
      <c r="M133" s="5">
        <v>163136000000</v>
      </c>
      <c r="N133" s="5">
        <v>117451000000</v>
      </c>
      <c r="O133" s="5">
        <v>297895000000</v>
      </c>
      <c r="P133" s="5">
        <v>400147000000</v>
      </c>
      <c r="Q133" s="5">
        <v>471118000000</v>
      </c>
      <c r="R133" s="5">
        <v>453057000000</v>
      </c>
      <c r="S133" s="5">
        <v>498917000000</v>
      </c>
      <c r="T133" s="5">
        <v>573007000000</v>
      </c>
      <c r="U133" s="5">
        <v>540213000000</v>
      </c>
      <c r="V133" s="5">
        <v>569813000000</v>
      </c>
      <c r="W133" s="5">
        <v>666297000000</v>
      </c>
      <c r="X133" s="5">
        <v>707808000000</v>
      </c>
      <c r="Y133" s="5">
        <v>467610266003</v>
      </c>
      <c r="Z133" s="5">
        <v>354959202807</v>
      </c>
      <c r="AA133" s="2">
        <v>384209000000</v>
      </c>
    </row>
    <row r="134" spans="3:27" ht="15.5" x14ac:dyDescent="0.35">
      <c r="C134" t="s">
        <v>717</v>
      </c>
      <c r="I134" s="5">
        <v>-18998000000</v>
      </c>
      <c r="J134" s="5">
        <v>-39826000000</v>
      </c>
      <c r="K134" s="5">
        <v>-148394000000</v>
      </c>
      <c r="L134" s="5">
        <v>-140840000000</v>
      </c>
      <c r="M134" s="5">
        <v>-85856000000</v>
      </c>
      <c r="N134" s="5">
        <v>-147936000000</v>
      </c>
      <c r="O134" s="5">
        <v>-238961000000</v>
      </c>
      <c r="P134" s="5">
        <v>-135100000000</v>
      </c>
      <c r="Q134" s="5">
        <v>-78079000000</v>
      </c>
      <c r="R134" s="5">
        <v>-62403000000</v>
      </c>
      <c r="S134" s="5">
        <v>-46143000000</v>
      </c>
      <c r="T134" s="5">
        <v>-149558000000</v>
      </c>
      <c r="U134" s="5">
        <v>-54340000000</v>
      </c>
      <c r="V134" s="5">
        <v>-61146000000</v>
      </c>
      <c r="W134" s="5">
        <v>-107019000000</v>
      </c>
      <c r="X134" s="5">
        <v>-436518000000</v>
      </c>
      <c r="Y134" s="5">
        <v>-264756250392</v>
      </c>
      <c r="AA134" s="2">
        <v>-764342000000</v>
      </c>
    </row>
    <row r="135" spans="3:27" ht="15.5" x14ac:dyDescent="0.35">
      <c r="C135" t="s">
        <v>224</v>
      </c>
    </row>
    <row r="136" spans="3:27" ht="15.5" x14ac:dyDescent="0.35">
      <c r="C136" t="s">
        <v>1167</v>
      </c>
      <c r="I136" s="5">
        <v>6783481000000</v>
      </c>
      <c r="J136" s="5">
        <v>6791285000000</v>
      </c>
      <c r="K136" s="5">
        <v>6390559000000</v>
      </c>
      <c r="L136" s="5">
        <v>5767096000000</v>
      </c>
      <c r="M136" s="5">
        <v>5509955000000</v>
      </c>
      <c r="N136" s="5">
        <v>7076622000000</v>
      </c>
      <c r="O136" s="5">
        <v>9077371000000</v>
      </c>
      <c r="P136" s="5">
        <v>10023458000000</v>
      </c>
      <c r="Q136" s="5">
        <v>9750399000000</v>
      </c>
      <c r="R136" s="5">
        <v>9348845000000</v>
      </c>
      <c r="S136" s="5">
        <v>13790243000000</v>
      </c>
      <c r="T136" s="5">
        <v>13131279000000</v>
      </c>
      <c r="U136" s="5">
        <v>13020934000000</v>
      </c>
      <c r="V136" s="5">
        <v>11789259000000</v>
      </c>
      <c r="W136" s="5">
        <v>13167173000000</v>
      </c>
      <c r="X136" s="5">
        <v>13444931000000</v>
      </c>
      <c r="Y136" s="5">
        <v>10070873962637</v>
      </c>
      <c r="Z136" s="5">
        <v>10324780084400</v>
      </c>
      <c r="AA136" s="2">
        <v>8776959000000</v>
      </c>
    </row>
    <row r="137" spans="3:27" ht="15.5" x14ac:dyDescent="0.35">
      <c r="C137" t="s">
        <v>1317</v>
      </c>
    </row>
    <row r="138" spans="3:27" ht="15.5" x14ac:dyDescent="0.35">
      <c r="C138" t="s">
        <v>1318</v>
      </c>
      <c r="M138" s="5">
        <v>-3988062000000</v>
      </c>
      <c r="N138" s="5">
        <v>-2210558000000</v>
      </c>
      <c r="O138" s="5">
        <v>-5609469000000</v>
      </c>
      <c r="P138" s="5">
        <v>-6907497000000</v>
      </c>
      <c r="Q138" s="5">
        <v>-6521332000000</v>
      </c>
      <c r="R138" s="5">
        <v>-5641260000000</v>
      </c>
      <c r="S138" s="5">
        <v>-7368340000000</v>
      </c>
      <c r="T138" s="5">
        <v>-7419927000000</v>
      </c>
      <c r="U138" s="5">
        <v>-6583382000000</v>
      </c>
      <c r="V138" s="5">
        <v>-4235954000000</v>
      </c>
      <c r="W138" s="5">
        <v>-6629795000000</v>
      </c>
      <c r="X138" s="5">
        <v>-6756110000000</v>
      </c>
      <c r="Y138" s="5">
        <v>-3710081613942</v>
      </c>
      <c r="Z138" s="5">
        <v>-4555297463419</v>
      </c>
      <c r="AA138" s="2">
        <v>-4825339000000</v>
      </c>
    </row>
    <row r="139" spans="3:27" ht="15.5" x14ac:dyDescent="0.35">
      <c r="C139" t="s">
        <v>1319</v>
      </c>
      <c r="I139" s="5">
        <v>-5481357000000</v>
      </c>
      <c r="J139" s="5">
        <v>-5041558000000</v>
      </c>
      <c r="K139" s="5">
        <v>-5529943000000</v>
      </c>
      <c r="L139" s="5">
        <v>-4385478000000</v>
      </c>
    </row>
    <row r="140" spans="3:27" ht="15.5" x14ac:dyDescent="0.35">
      <c r="C140" t="s">
        <v>382</v>
      </c>
      <c r="I140" s="5">
        <v>-1131762000000</v>
      </c>
      <c r="J140" s="5">
        <v>-1026083000000</v>
      </c>
      <c r="K140" s="5">
        <v>-1037363000000</v>
      </c>
      <c r="L140" s="5">
        <v>-1052771000000</v>
      </c>
      <c r="M140" s="5">
        <v>-955295000000</v>
      </c>
      <c r="N140" s="5">
        <v>-1024678000000</v>
      </c>
      <c r="O140" s="5">
        <v>-1321045000000</v>
      </c>
      <c r="P140" s="5">
        <v>-1311894000000</v>
      </c>
      <c r="Q140" s="5">
        <v>-1144598000000</v>
      </c>
      <c r="R140" s="5">
        <v>-1025964000000</v>
      </c>
      <c r="S140" s="5">
        <v>-956644000000</v>
      </c>
      <c r="T140" s="5">
        <v>-1017594000000</v>
      </c>
      <c r="U140" s="5">
        <v>-1052732000000</v>
      </c>
      <c r="V140" s="5">
        <v>-1010410000000</v>
      </c>
      <c r="W140" s="5">
        <v>-1015003000000</v>
      </c>
      <c r="X140" s="5">
        <v>-896300000000</v>
      </c>
      <c r="Y140" s="5">
        <v>-708211604792</v>
      </c>
      <c r="Z140" s="5">
        <v>-662856449081</v>
      </c>
      <c r="AA140" s="2">
        <v>-860885000000</v>
      </c>
    </row>
    <row r="141" spans="3:27" ht="15.5" x14ac:dyDescent="0.35">
      <c r="C141" t="s">
        <v>1320</v>
      </c>
      <c r="I141" s="5">
        <v>-344984000000</v>
      </c>
      <c r="J141" s="5">
        <v>-349380000000</v>
      </c>
      <c r="K141" s="5">
        <v>-286501000000</v>
      </c>
      <c r="L141" s="5">
        <v>-245439000000</v>
      </c>
      <c r="M141" s="5">
        <v>-280782000000</v>
      </c>
      <c r="N141" s="5">
        <v>-511467000000</v>
      </c>
      <c r="O141" s="5">
        <v>-619632000000</v>
      </c>
      <c r="P141" s="5">
        <v>-626681000000</v>
      </c>
      <c r="Q141" s="5">
        <v>-539134000000</v>
      </c>
      <c r="R141" s="5">
        <v>-491704000000</v>
      </c>
      <c r="S141" s="5">
        <v>-456593000000</v>
      </c>
      <c r="T141" s="5">
        <v>-387868000000</v>
      </c>
      <c r="U141" s="5">
        <v>-288116000000</v>
      </c>
      <c r="V141" s="5">
        <v>-320857000000</v>
      </c>
      <c r="W141" s="5">
        <v>-406718000000</v>
      </c>
      <c r="X141" s="5">
        <v>-290063000000</v>
      </c>
      <c r="Y141" s="5">
        <v>-332192559448</v>
      </c>
      <c r="Z141" s="5">
        <v>-472706496809</v>
      </c>
      <c r="AA141" s="2">
        <v>-568881000000</v>
      </c>
    </row>
    <row r="142" spans="3:27" ht="15.5" x14ac:dyDescent="0.35">
      <c r="C142" t="s">
        <v>528</v>
      </c>
      <c r="I142" s="5">
        <v>-58642000000</v>
      </c>
      <c r="J142" s="5">
        <v>-94813000000</v>
      </c>
      <c r="K142" s="5">
        <v>-73935000000</v>
      </c>
      <c r="L142" s="5">
        <v>-55095000000</v>
      </c>
      <c r="M142" s="5">
        <v>-19103000000</v>
      </c>
      <c r="N142" s="5">
        <v>-85647000000</v>
      </c>
      <c r="O142" s="5">
        <v>-62302000000</v>
      </c>
      <c r="P142" s="5">
        <v>-99813000000</v>
      </c>
      <c r="Q142" s="5">
        <v>-158998000000</v>
      </c>
      <c r="R142" s="5">
        <v>-14376000000</v>
      </c>
      <c r="S142" s="5">
        <v>-2655000000</v>
      </c>
      <c r="T142" s="5">
        <v>-23589000000</v>
      </c>
      <c r="Z142" s="5">
        <v>-967785542</v>
      </c>
      <c r="AA142" s="2">
        <v>-20149000000</v>
      </c>
    </row>
    <row r="143" spans="3:27" ht="15.5" x14ac:dyDescent="0.35">
      <c r="C143" t="s">
        <v>1321</v>
      </c>
    </row>
    <row r="144" spans="3:27" ht="15.5" x14ac:dyDescent="0.35">
      <c r="C144" t="s">
        <v>1099</v>
      </c>
      <c r="I144" s="5">
        <v>-7035743000000</v>
      </c>
      <c r="J144" s="5">
        <v>-6551696000000</v>
      </c>
      <c r="K144" s="5">
        <v>-7076155000000</v>
      </c>
      <c r="L144" s="5">
        <v>-5880293000000</v>
      </c>
      <c r="M144" s="5">
        <v>-5378295000000</v>
      </c>
      <c r="N144" s="5">
        <v>-4327274000000</v>
      </c>
      <c r="O144" s="5">
        <v>-8745965000000</v>
      </c>
      <c r="P144" s="5">
        <v>-10238565000000</v>
      </c>
      <c r="Q144" s="5">
        <v>-10536964000000</v>
      </c>
      <c r="R144" s="5">
        <v>-10793365000000</v>
      </c>
      <c r="S144" s="5">
        <v>-13695564000000</v>
      </c>
      <c r="T144" s="5">
        <v>-14115867000000</v>
      </c>
      <c r="U144" s="5">
        <v>-13520989000000</v>
      </c>
      <c r="V144" s="5">
        <v>-11563221000000</v>
      </c>
      <c r="W144" s="5">
        <v>-13620635000000</v>
      </c>
      <c r="X144" s="5">
        <v>-13698048000000</v>
      </c>
      <c r="Y144" s="5">
        <v>-9175851061785</v>
      </c>
      <c r="Z144" s="5">
        <v>-9308638476592</v>
      </c>
      <c r="AA144" s="2">
        <v>-9564123000000</v>
      </c>
    </row>
    <row r="145" spans="3:27" ht="15.5" x14ac:dyDescent="0.35">
      <c r="C145" t="s">
        <v>172</v>
      </c>
      <c r="I145" s="5">
        <v>292008000000</v>
      </c>
      <c r="J145" s="5">
        <v>54967000000</v>
      </c>
      <c r="K145" s="5">
        <v>659784000000</v>
      </c>
      <c r="L145" s="5">
        <v>213454000000</v>
      </c>
      <c r="M145" s="5">
        <v>-271496000000</v>
      </c>
      <c r="N145" s="5">
        <v>-2826705000000</v>
      </c>
      <c r="O145" s="5">
        <v>-783045000000</v>
      </c>
      <c r="P145" s="5">
        <v>885320000000</v>
      </c>
      <c r="Q145" s="5">
        <v>964999000000</v>
      </c>
      <c r="R145" s="5">
        <v>1173911000000</v>
      </c>
      <c r="S145" s="5">
        <v>13586000000</v>
      </c>
      <c r="T145" s="5">
        <v>1520428000000</v>
      </c>
      <c r="U145" s="5">
        <v>403790000000</v>
      </c>
      <c r="V145" s="5">
        <v>-192638000000</v>
      </c>
      <c r="W145" s="5">
        <v>643181000000</v>
      </c>
      <c r="X145" s="5">
        <v>189138000000</v>
      </c>
      <c r="Y145" s="5">
        <v>-833291016527</v>
      </c>
      <c r="Z145" s="5">
        <v>-898957313861</v>
      </c>
      <c r="AA145" s="2">
        <v>817604000000</v>
      </c>
    </row>
    <row r="146" spans="3:27" ht="15.5" x14ac:dyDescent="0.35">
      <c r="C146" t="s">
        <v>173</v>
      </c>
      <c r="I146" s="5">
        <v>-69872000000</v>
      </c>
      <c r="J146" s="5">
        <v>-98107000000</v>
      </c>
      <c r="K146" s="5">
        <v>-115069000000</v>
      </c>
      <c r="L146" s="5">
        <v>-65605000000</v>
      </c>
      <c r="M146" s="5">
        <v>-46206000000</v>
      </c>
      <c r="N146" s="5">
        <v>-38166000000</v>
      </c>
      <c r="O146" s="5">
        <v>-40376000000</v>
      </c>
      <c r="P146" s="5">
        <v>-110940000000</v>
      </c>
      <c r="Q146" s="5">
        <v>-41484000000</v>
      </c>
      <c r="R146" s="5">
        <v>-35982000000</v>
      </c>
      <c r="S146" s="5">
        <v>2899000000</v>
      </c>
      <c r="T146" s="5">
        <v>-26213000000</v>
      </c>
      <c r="U146" s="5">
        <v>-8729000000</v>
      </c>
      <c r="V146" s="5">
        <v>-3908000000</v>
      </c>
      <c r="W146" s="5">
        <v>-15243000000</v>
      </c>
      <c r="X146" s="5">
        <v>-44646000000</v>
      </c>
      <c r="Y146" s="5">
        <v>-20907527856</v>
      </c>
      <c r="Z146" s="5">
        <v>-15856145313</v>
      </c>
      <c r="AA146" s="2">
        <v>-10387000000</v>
      </c>
    </row>
    <row r="147" spans="3:27" ht="15.5" x14ac:dyDescent="0.35">
      <c r="C147" t="s">
        <v>178</v>
      </c>
      <c r="R147" s="5">
        <v>17277000000</v>
      </c>
      <c r="S147" s="5">
        <v>20151000000</v>
      </c>
      <c r="T147" s="5">
        <v>10363000000</v>
      </c>
      <c r="U147" s="5">
        <v>10143000000</v>
      </c>
      <c r="V147" s="5">
        <v>9251000000</v>
      </c>
      <c r="W147" s="5">
        <v>20865000000</v>
      </c>
      <c r="X147" s="5">
        <v>8749000000</v>
      </c>
      <c r="Y147" s="5">
        <v>19753468732</v>
      </c>
      <c r="Z147" s="5">
        <v>12267309340</v>
      </c>
      <c r="AA147" s="2">
        <v>1959000000</v>
      </c>
    </row>
    <row r="148" spans="3:27" ht="15.5" x14ac:dyDescent="0.35">
      <c r="C148" t="s">
        <v>335</v>
      </c>
      <c r="I148" s="5">
        <v>2883000000</v>
      </c>
      <c r="J148" s="5">
        <v>1486000000</v>
      </c>
      <c r="K148" s="5">
        <v>1401000000</v>
      </c>
      <c r="L148" s="5">
        <v>1018000000</v>
      </c>
      <c r="M148" s="5">
        <v>1272000000</v>
      </c>
      <c r="N148" s="5">
        <v>1918000000</v>
      </c>
      <c r="O148" s="5">
        <v>2650000000</v>
      </c>
      <c r="P148" s="5">
        <v>1899000000</v>
      </c>
      <c r="Q148" s="5">
        <v>2970000000</v>
      </c>
      <c r="R148" s="5">
        <v>5107000000</v>
      </c>
      <c r="S148" s="5">
        <v>2058000000</v>
      </c>
      <c r="T148" s="5">
        <v>2264000000</v>
      </c>
      <c r="U148" s="5">
        <v>3024000000</v>
      </c>
      <c r="V148" s="5">
        <v>3609000000</v>
      </c>
      <c r="W148" s="5">
        <v>5092000000</v>
      </c>
      <c r="X148" s="5">
        <v>4757000000</v>
      </c>
      <c r="Y148" s="5">
        <v>924751857</v>
      </c>
      <c r="Z148" s="5">
        <v>89495000</v>
      </c>
      <c r="AA148" s="2">
        <v>286000000</v>
      </c>
    </row>
    <row r="149" spans="3:27" ht="15.5" x14ac:dyDescent="0.35">
      <c r="C149" t="s">
        <v>175</v>
      </c>
      <c r="I149" s="5">
        <v>-21270000000</v>
      </c>
      <c r="J149" s="5">
        <v>-31519000000</v>
      </c>
      <c r="K149" s="5">
        <v>-64298000000</v>
      </c>
      <c r="L149" s="5">
        <v>-38445000000</v>
      </c>
      <c r="M149" s="5">
        <v>-32759000000</v>
      </c>
      <c r="N149" s="5">
        <v>-24459000000</v>
      </c>
      <c r="O149" s="5">
        <v>-37986000000</v>
      </c>
      <c r="P149" s="5">
        <v>-81995000000</v>
      </c>
      <c r="Q149" s="5">
        <v>-27013000000</v>
      </c>
      <c r="R149" s="5">
        <v>-48366000000</v>
      </c>
      <c r="S149" s="5">
        <v>-14760000000</v>
      </c>
      <c r="T149" s="5">
        <v>-50074000000</v>
      </c>
      <c r="U149" s="5">
        <v>-11896000000</v>
      </c>
      <c r="V149" s="5">
        <v>-16768000000</v>
      </c>
      <c r="W149" s="5">
        <v>-41200000000</v>
      </c>
      <c r="X149" s="5">
        <v>-58152000000</v>
      </c>
      <c r="Y149" s="5">
        <v>-41585748445</v>
      </c>
      <c r="Z149" s="5">
        <v>-28212949653</v>
      </c>
      <c r="AA149" s="2">
        <v>-12632000000</v>
      </c>
    </row>
    <row r="150" spans="3:27" ht="15.5" x14ac:dyDescent="0.35">
      <c r="C150" t="s">
        <v>1322</v>
      </c>
      <c r="I150" s="5">
        <v>-33145000000</v>
      </c>
      <c r="J150" s="5">
        <v>-39240000000</v>
      </c>
      <c r="K150" s="5">
        <v>-49937000000</v>
      </c>
      <c r="L150" s="5">
        <v>-26261000000</v>
      </c>
      <c r="M150" s="5">
        <v>-14719000000</v>
      </c>
      <c r="N150" s="5">
        <v>-15072000000</v>
      </c>
    </row>
    <row r="151" spans="3:27" ht="15.5" x14ac:dyDescent="0.35">
      <c r="C151" t="s">
        <v>1323</v>
      </c>
      <c r="S151" s="5">
        <v>450000000</v>
      </c>
    </row>
    <row r="152" spans="3:27" ht="15.5" x14ac:dyDescent="0.35">
      <c r="C152" t="s">
        <v>1324</v>
      </c>
      <c r="I152" s="5">
        <v>-10263000000</v>
      </c>
      <c r="J152" s="5">
        <v>-16532000000</v>
      </c>
      <c r="Q152" s="5">
        <v>-10346000000</v>
      </c>
    </row>
    <row r="153" spans="3:27" ht="15.5" x14ac:dyDescent="0.35">
      <c r="C153" t="s">
        <v>1325</v>
      </c>
      <c r="I153" s="5">
        <v>-8077000000</v>
      </c>
      <c r="J153" s="5">
        <v>-12302000000</v>
      </c>
      <c r="K153" s="5">
        <v>-2235000000</v>
      </c>
      <c r="L153" s="5">
        <v>-1917000000</v>
      </c>
      <c r="N153" s="5">
        <v>-553000000</v>
      </c>
      <c r="O153" s="5">
        <v>-5040000000</v>
      </c>
      <c r="P153" s="5">
        <v>-30844000000</v>
      </c>
      <c r="Q153" s="5">
        <v>-7095000000</v>
      </c>
    </row>
    <row r="154" spans="3:27" ht="15.5" x14ac:dyDescent="0.35">
      <c r="C154" t="s">
        <v>485</v>
      </c>
      <c r="R154" s="5">
        <v>-10000000000</v>
      </c>
      <c r="S154" s="5">
        <v>-5000000000</v>
      </c>
    </row>
    <row r="155" spans="3:27" ht="15.5" x14ac:dyDescent="0.35">
      <c r="C155" t="s">
        <v>1326</v>
      </c>
      <c r="T155" s="5">
        <v>11234000000</v>
      </c>
      <c r="U155" s="5">
        <v>-10000000000</v>
      </c>
    </row>
    <row r="156" spans="3:27" ht="15.5" x14ac:dyDescent="0.35">
      <c r="C156" t="s">
        <v>189</v>
      </c>
      <c r="I156" s="5">
        <v>292008000000</v>
      </c>
      <c r="J156" s="5">
        <v>54967000000</v>
      </c>
      <c r="K156" s="5">
        <v>659784000000</v>
      </c>
      <c r="L156" s="5">
        <v>213454000000</v>
      </c>
      <c r="M156" s="5">
        <v>-271496000000</v>
      </c>
      <c r="N156" s="5">
        <v>-2826705000000</v>
      </c>
      <c r="O156" s="5">
        <v>-783045000000</v>
      </c>
      <c r="P156" s="5">
        <v>885320000000</v>
      </c>
      <c r="Q156" s="5">
        <v>964999000000</v>
      </c>
      <c r="R156" s="5">
        <v>1173911000000</v>
      </c>
      <c r="S156" s="5">
        <v>13586000000</v>
      </c>
      <c r="T156" s="5">
        <v>1520428000000</v>
      </c>
      <c r="U156" s="5">
        <v>403790000000</v>
      </c>
      <c r="V156" s="5">
        <v>-192638000000</v>
      </c>
      <c r="W156" s="5">
        <v>643181000000</v>
      </c>
      <c r="X156" s="5">
        <v>189138000000</v>
      </c>
      <c r="Y156" s="5">
        <v>-833291016527</v>
      </c>
      <c r="Z156" s="5">
        <v>-898957313861</v>
      </c>
      <c r="AA156" s="2">
        <v>817604000000</v>
      </c>
    </row>
    <row r="157" spans="3:27" ht="15.5" x14ac:dyDescent="0.35">
      <c r="C157" t="s">
        <v>1327</v>
      </c>
      <c r="I157" s="5">
        <v>2050000000000</v>
      </c>
      <c r="J157" s="5">
        <v>1625000000000</v>
      </c>
      <c r="K157" s="5">
        <v>2270000000000</v>
      </c>
      <c r="L157" s="5">
        <v>2240000000000</v>
      </c>
      <c r="M157" s="5">
        <v>2550000000000</v>
      </c>
      <c r="N157" s="5">
        <v>1250000000000</v>
      </c>
      <c r="O157" s="5">
        <v>2850000000000</v>
      </c>
      <c r="P157" s="5">
        <v>5750000000000</v>
      </c>
      <c r="Q157" s="5">
        <v>3745000000000</v>
      </c>
      <c r="R157" s="5">
        <v>2900000000000</v>
      </c>
      <c r="S157" s="5">
        <v>2196788000000</v>
      </c>
      <c r="T157" s="5">
        <v>3519601000000</v>
      </c>
      <c r="U157" s="5">
        <v>1594779000000</v>
      </c>
      <c r="V157" s="5">
        <v>1033500000000</v>
      </c>
      <c r="W157" s="5">
        <v>845065000000</v>
      </c>
      <c r="X157" s="5">
        <v>729280000000</v>
      </c>
      <c r="Y157" s="5">
        <v>435000000000</v>
      </c>
      <c r="Z157" s="5">
        <v>718416670925</v>
      </c>
      <c r="AA157" s="2">
        <v>1779000000000</v>
      </c>
    </row>
    <row r="158" spans="3:27" ht="15.5" x14ac:dyDescent="0.35">
      <c r="C158" t="s">
        <v>432</v>
      </c>
      <c r="I158" s="5">
        <v>-1345445000000</v>
      </c>
      <c r="J158" s="5">
        <v>-419000000000</v>
      </c>
      <c r="K158" s="5">
        <v>-539800000000</v>
      </c>
      <c r="L158" s="5">
        <v>-920000000000</v>
      </c>
      <c r="M158" s="5">
        <v>-979500000000</v>
      </c>
      <c r="N158" s="5">
        <v>-1613000000000</v>
      </c>
      <c r="O158" s="5">
        <v>-1553500000000</v>
      </c>
      <c r="P158" s="5">
        <v>-2258500000000</v>
      </c>
      <c r="Q158" s="5">
        <v>-1145000000000</v>
      </c>
      <c r="R158" s="5">
        <v>-343000000000</v>
      </c>
      <c r="S158" s="5">
        <v>-1317000000000</v>
      </c>
      <c r="T158" s="5">
        <v>-366000000000</v>
      </c>
      <c r="U158" s="5">
        <v>-120000000000</v>
      </c>
      <c r="V158" s="5">
        <v>-294000000000</v>
      </c>
      <c r="W158" s="5">
        <v>-775000000000</v>
      </c>
      <c r="X158" s="5">
        <v>-385000000000</v>
      </c>
      <c r="Y158" s="5">
        <v>-635000000000</v>
      </c>
      <c r="Z158" s="5">
        <v>-340000000000</v>
      </c>
      <c r="AA158" s="2">
        <v>-340000000000</v>
      </c>
    </row>
    <row r="159" spans="3:27" ht="15.5" x14ac:dyDescent="0.35">
      <c r="C159" t="s">
        <v>1328</v>
      </c>
      <c r="I159" s="5">
        <v>-1819897000000</v>
      </c>
      <c r="J159" s="5">
        <v>-2061468000000</v>
      </c>
      <c r="K159" s="5">
        <v>-1994610000000</v>
      </c>
      <c r="L159" s="5">
        <v>-1857066000000</v>
      </c>
      <c r="M159" s="5">
        <v>-2324599000000</v>
      </c>
      <c r="N159" s="5">
        <v>-3132544000000</v>
      </c>
      <c r="O159" s="5">
        <v>-3789804000000</v>
      </c>
      <c r="P159" s="5">
        <v>-4272941000000</v>
      </c>
      <c r="Q159" s="5">
        <v>-3218665000000</v>
      </c>
      <c r="R159" s="5">
        <v>-2043840000000</v>
      </c>
      <c r="S159" s="5">
        <v>-2659428000000</v>
      </c>
      <c r="T159" s="5">
        <v>-3033173000000</v>
      </c>
      <c r="U159" s="5">
        <v>-1070989000000</v>
      </c>
      <c r="V159" s="5">
        <v>-732138000000</v>
      </c>
      <c r="W159" s="5">
        <v>-648884000000</v>
      </c>
      <c r="X159" s="5">
        <v>-459642000000</v>
      </c>
      <c r="Y159" s="5">
        <v>-587791016527</v>
      </c>
      <c r="Z159" s="5">
        <v>-1231873984786</v>
      </c>
      <c r="AA159" s="2">
        <v>-1661198000000</v>
      </c>
    </row>
    <row r="160" spans="3:27" ht="15.5" x14ac:dyDescent="0.35">
      <c r="C160" t="s">
        <v>435</v>
      </c>
      <c r="I160" s="5">
        <v>-10181000000</v>
      </c>
      <c r="J160" s="5">
        <v>-14230000000</v>
      </c>
      <c r="K160" s="5">
        <v>-14189000000</v>
      </c>
      <c r="L160" s="5">
        <v>-14306000000</v>
      </c>
      <c r="M160" s="5">
        <v>-14156000000</v>
      </c>
      <c r="N160" s="5">
        <v>-11550000000</v>
      </c>
    </row>
    <row r="161" spans="2:27" ht="15.5" x14ac:dyDescent="0.35">
      <c r="C161" t="s">
        <v>1116</v>
      </c>
      <c r="I161" s="5">
        <v>-3940000000</v>
      </c>
      <c r="J161" s="5">
        <v>-4890000000</v>
      </c>
      <c r="K161" s="5">
        <v>-2798000000</v>
      </c>
      <c r="L161" s="5">
        <v>-2304000000</v>
      </c>
      <c r="M161" s="5">
        <v>-3241000000</v>
      </c>
      <c r="N161" s="5">
        <v>-2596000000</v>
      </c>
      <c r="O161" s="5">
        <v>-3322000000</v>
      </c>
      <c r="P161" s="5">
        <v>-5711000000</v>
      </c>
      <c r="AA161" s="2">
        <v>-7448000000</v>
      </c>
    </row>
    <row r="162" spans="2:27" ht="15.5" x14ac:dyDescent="0.35">
      <c r="C162" t="s">
        <v>497</v>
      </c>
      <c r="X162" s="5">
        <v>350000000000</v>
      </c>
    </row>
    <row r="163" spans="2:27" ht="15.5" x14ac:dyDescent="0.35">
      <c r="C163" t="s">
        <v>1329</v>
      </c>
      <c r="X163" s="5">
        <v>-45500000000</v>
      </c>
      <c r="Y163" s="5">
        <v>-45500000000</v>
      </c>
      <c r="Z163" s="5">
        <v>-45500000000</v>
      </c>
      <c r="AA163" s="2">
        <v>-22750000000</v>
      </c>
    </row>
    <row r="164" spans="2:27" ht="15.5" x14ac:dyDescent="0.35">
      <c r="C164" t="s">
        <v>1330</v>
      </c>
      <c r="AA164" s="2">
        <v>100000000000</v>
      </c>
    </row>
    <row r="165" spans="2:27" ht="15.5" x14ac:dyDescent="0.35">
      <c r="C165" t="s">
        <v>1331</v>
      </c>
      <c r="J165" s="5">
        <v>200000000000</v>
      </c>
      <c r="O165" s="5">
        <v>200000000000</v>
      </c>
    </row>
    <row r="166" spans="2:27" ht="15.5" x14ac:dyDescent="0.35">
      <c r="C166" t="s">
        <v>1332</v>
      </c>
      <c r="J166" s="5">
        <v>-200000000000</v>
      </c>
      <c r="O166" s="5">
        <v>-100000000000</v>
      </c>
    </row>
    <row r="167" spans="2:27" ht="15.5" x14ac:dyDescent="0.35">
      <c r="C167" t="s">
        <v>1333</v>
      </c>
      <c r="V167" s="5">
        <v>-200000000000</v>
      </c>
      <c r="W167" s="5">
        <v>-150000000000</v>
      </c>
    </row>
    <row r="168" spans="2:27" ht="15.5" x14ac:dyDescent="0.35">
      <c r="C168" t="s">
        <v>210</v>
      </c>
      <c r="I168" s="5">
        <v>-78529000000</v>
      </c>
      <c r="J168" s="5">
        <v>-70445000000</v>
      </c>
      <c r="K168" s="5">
        <v>-58819000000</v>
      </c>
      <c r="L168" s="5">
        <v>-32870000000</v>
      </c>
      <c r="N168" s="5">
        <v>-77315000000</v>
      </c>
      <c r="O168" s="5">
        <v>-61419000000</v>
      </c>
      <c r="P168" s="5">
        <v>-51528000000</v>
      </c>
      <c r="W168" s="5">
        <v>-28000000000</v>
      </c>
      <c r="AA168" s="2">
        <v>-30000000000</v>
      </c>
    </row>
    <row r="169" spans="2:27" ht="15.5" x14ac:dyDescent="0.35">
      <c r="C169" t="s">
        <v>225</v>
      </c>
      <c r="R169" s="5">
        <v>-22000000</v>
      </c>
      <c r="S169" s="5">
        <v>87000000</v>
      </c>
      <c r="T169" s="5">
        <v>8000000</v>
      </c>
      <c r="U169" s="5">
        <v>34000000</v>
      </c>
      <c r="V169" s="5">
        <v>22000000</v>
      </c>
      <c r="W169" s="5">
        <v>11000000</v>
      </c>
    </row>
    <row r="170" spans="2:27" ht="15.5" x14ac:dyDescent="0.35">
      <c r="C170" t="s">
        <v>226</v>
      </c>
      <c r="I170" s="5">
        <v>-30126000000</v>
      </c>
      <c r="J170" s="5">
        <v>196449000000</v>
      </c>
      <c r="K170" s="5">
        <v>-140881000000</v>
      </c>
      <c r="L170" s="5">
        <v>34652000000</v>
      </c>
      <c r="M170" s="5">
        <v>-186042000000</v>
      </c>
      <c r="N170" s="5">
        <v>-115523000000</v>
      </c>
      <c r="O170" s="5">
        <v>-492015000000</v>
      </c>
      <c r="P170" s="5">
        <v>559273000000</v>
      </c>
      <c r="Q170" s="5">
        <v>136950000000</v>
      </c>
      <c r="R170" s="5">
        <v>-306613000000</v>
      </c>
      <c r="S170" s="5">
        <v>111251000000</v>
      </c>
      <c r="T170" s="5">
        <v>509635000000</v>
      </c>
      <c r="U170" s="5">
        <v>-104960000000</v>
      </c>
      <c r="V170" s="5">
        <v>29514000000</v>
      </c>
      <c r="W170" s="5">
        <v>174487000000</v>
      </c>
      <c r="X170" s="5">
        <v>-108625000000</v>
      </c>
      <c r="Y170" s="5">
        <v>40824356469</v>
      </c>
      <c r="Z170" s="5">
        <v>101328148634</v>
      </c>
      <c r="AA170" s="2">
        <v>20053000000</v>
      </c>
    </row>
    <row r="171" spans="2:27" ht="15.5" x14ac:dyDescent="0.35">
      <c r="C171" t="s">
        <v>227</v>
      </c>
      <c r="I171" s="5">
        <v>540216000000</v>
      </c>
      <c r="J171" s="5">
        <v>343767000000</v>
      </c>
      <c r="K171" s="5">
        <v>484648000000</v>
      </c>
      <c r="L171" s="5">
        <v>449996000000</v>
      </c>
      <c r="M171" s="5">
        <v>636038000000</v>
      </c>
      <c r="N171" s="5">
        <v>751561000000</v>
      </c>
      <c r="O171" s="5">
        <v>1243576000000</v>
      </c>
      <c r="P171" s="5">
        <v>684303000000</v>
      </c>
      <c r="Q171" s="5">
        <v>547353000000</v>
      </c>
      <c r="R171" s="5">
        <v>853966000000</v>
      </c>
      <c r="S171" s="5">
        <v>742715000000</v>
      </c>
      <c r="T171" s="5">
        <v>233080000000</v>
      </c>
      <c r="U171" s="5">
        <v>338040000000</v>
      </c>
      <c r="V171" s="5">
        <v>308526000000</v>
      </c>
      <c r="W171" s="5">
        <v>134039000000</v>
      </c>
      <c r="X171" s="5">
        <v>242664000000</v>
      </c>
      <c r="Y171" s="5">
        <v>201840340456</v>
      </c>
      <c r="Z171" s="5">
        <v>100512191822</v>
      </c>
      <c r="AA171" s="2">
        <v>80460000000</v>
      </c>
    </row>
    <row r="172" spans="2:27" ht="15.5" x14ac:dyDescent="0.35">
      <c r="C172" t="s">
        <v>229</v>
      </c>
      <c r="I172" s="5">
        <v>510090000000</v>
      </c>
      <c r="J172" s="5">
        <v>540216000000</v>
      </c>
      <c r="K172" s="5">
        <v>343767000000</v>
      </c>
      <c r="L172" s="5">
        <v>484648000000</v>
      </c>
      <c r="M172" s="5">
        <v>449996000000</v>
      </c>
      <c r="N172" s="5">
        <v>636038000000</v>
      </c>
      <c r="O172" s="5">
        <v>751561000000</v>
      </c>
      <c r="P172" s="5">
        <v>1243576000000</v>
      </c>
      <c r="Q172" s="5">
        <v>684303000000</v>
      </c>
      <c r="R172" s="5">
        <v>547353000000</v>
      </c>
      <c r="S172" s="5">
        <v>853966000000</v>
      </c>
      <c r="T172" s="5">
        <v>742715000000</v>
      </c>
      <c r="U172" s="5">
        <v>233080000000</v>
      </c>
      <c r="V172" s="5">
        <v>338040000000</v>
      </c>
      <c r="W172" s="5">
        <v>308526000000</v>
      </c>
      <c r="X172" s="5">
        <v>134039000000</v>
      </c>
      <c r="Y172" s="5">
        <v>242664696925</v>
      </c>
      <c r="Z172" s="5">
        <v>201840340456</v>
      </c>
      <c r="AA172" s="2">
        <v>100513000000</v>
      </c>
    </row>
    <row r="174" spans="2:27" ht="15.5" x14ac:dyDescent="0.35">
      <c r="B174" t="s">
        <v>230</v>
      </c>
      <c r="C174" t="s">
        <v>12</v>
      </c>
      <c r="D174" s="5">
        <v>3480000000</v>
      </c>
      <c r="E174" s="5">
        <v>3480000000</v>
      </c>
      <c r="F174" s="5">
        <v>3480000000</v>
      </c>
      <c r="G174" s="5">
        <v>3480000000</v>
      </c>
      <c r="I174" s="5">
        <v>3480000000</v>
      </c>
      <c r="J174" s="5">
        <v>3480000000</v>
      </c>
      <c r="K174" s="5">
        <v>3480000000</v>
      </c>
      <c r="L174" s="5">
        <v>3480000000</v>
      </c>
      <c r="M174" s="5">
        <v>3480000000</v>
      </c>
      <c r="N174" s="5">
        <v>3480000000</v>
      </c>
      <c r="O174" s="5">
        <v>3480000000</v>
      </c>
      <c r="P174" s="5">
        <v>3480000000</v>
      </c>
      <c r="Q174" s="5">
        <v>3480000000</v>
      </c>
      <c r="R174" s="5">
        <v>3480000000</v>
      </c>
      <c r="S174" s="5">
        <v>3480000000</v>
      </c>
      <c r="T174" s="5">
        <v>2000000000</v>
      </c>
      <c r="U174" s="5">
        <v>2000000000</v>
      </c>
      <c r="V174" s="5">
        <v>2000000000</v>
      </c>
      <c r="W174" s="5">
        <v>2000000000</v>
      </c>
      <c r="X174" s="5">
        <v>2000000000</v>
      </c>
      <c r="Y174" s="5">
        <v>2000000000</v>
      </c>
      <c r="Z174" s="5">
        <v>2000000000</v>
      </c>
      <c r="AA174" s="2">
        <v>2000000000</v>
      </c>
    </row>
    <row r="175" spans="2:27" ht="15.5" x14ac:dyDescent="0.35">
      <c r="C175" t="s">
        <v>231</v>
      </c>
      <c r="D175" s="5">
        <v>20</v>
      </c>
      <c r="E175" s="6">
        <v>7.79</v>
      </c>
      <c r="F175" s="6">
        <v>11.23</v>
      </c>
      <c r="G175" s="6">
        <v>5.37</v>
      </c>
    </row>
    <row r="176" spans="2:27" ht="15.5" x14ac:dyDescent="0.35">
      <c r="C176" t="s">
        <v>232</v>
      </c>
      <c r="D176" s="6">
        <v>12.5</v>
      </c>
      <c r="E176" s="6">
        <v>38.770000000000003</v>
      </c>
      <c r="F176" s="6">
        <v>28.85</v>
      </c>
      <c r="G176" s="6">
        <v>63.31</v>
      </c>
    </row>
    <row r="177" spans="3:27" ht="15.5" x14ac:dyDescent="0.35">
      <c r="C177" t="s">
        <v>67</v>
      </c>
      <c r="D177" s="6">
        <v>1.53</v>
      </c>
      <c r="E177" s="6">
        <v>1.92</v>
      </c>
      <c r="F177" s="6">
        <v>2.0499999999999998</v>
      </c>
      <c r="G177" s="6">
        <v>2.11</v>
      </c>
    </row>
    <row r="178" spans="3:27" ht="15.5" x14ac:dyDescent="0.35">
      <c r="C178" t="s">
        <v>233</v>
      </c>
      <c r="D178" s="5">
        <v>222690000000</v>
      </c>
      <c r="E178" s="5">
        <v>150680000000</v>
      </c>
      <c r="F178" s="5">
        <v>158080000000</v>
      </c>
      <c r="G178" s="5">
        <v>142620000000</v>
      </c>
    </row>
    <row r="179" spans="3:27" ht="15.5" x14ac:dyDescent="0.35">
      <c r="C179" t="s">
        <v>234</v>
      </c>
      <c r="D179" s="6">
        <v>8.3000000000000001E-3</v>
      </c>
      <c r="E179" s="6">
        <v>3.0999999999999999E-3</v>
      </c>
      <c r="F179" s="6">
        <v>5.3E-3</v>
      </c>
      <c r="G179" s="6">
        <v>2.5999999999999999E-3</v>
      </c>
    </row>
    <row r="180" spans="3:27" ht="15.5" x14ac:dyDescent="0.35">
      <c r="C180" t="s">
        <v>235</v>
      </c>
      <c r="D180" s="6">
        <v>3.4200000000000001E-2</v>
      </c>
      <c r="E180" s="6">
        <v>1.38E-2</v>
      </c>
      <c r="F180" s="6">
        <v>1.9699999999999999E-2</v>
      </c>
      <c r="G180" s="6">
        <v>9.7000000000000003E-3</v>
      </c>
    </row>
    <row r="181" spans="3:27" ht="15.5" x14ac:dyDescent="0.35">
      <c r="C181" t="s">
        <v>236</v>
      </c>
      <c r="D181" s="6">
        <v>2.0799999999999999E-2</v>
      </c>
      <c r="E181" s="6">
        <v>1.5900000000000001E-2</v>
      </c>
      <c r="F181" s="6">
        <v>1.8500000000000003E-2</v>
      </c>
      <c r="G181" s="6">
        <v>1.5100000000000001E-2</v>
      </c>
    </row>
    <row r="182" spans="3:27" ht="15.5" x14ac:dyDescent="0.35">
      <c r="C182" t="s">
        <v>237</v>
      </c>
    </row>
    <row r="183" spans="3:27" ht="15.5" x14ac:dyDescent="0.35">
      <c r="C183" t="s">
        <v>52</v>
      </c>
      <c r="I183" s="6">
        <v>40.950000000000003</v>
      </c>
      <c r="J183" s="6">
        <v>75.52</v>
      </c>
      <c r="K183" s="6">
        <v>67.900000000000006</v>
      </c>
      <c r="L183" s="6">
        <v>56.76</v>
      </c>
      <c r="M183" s="6">
        <v>31.77</v>
      </c>
      <c r="N183" s="6">
        <v>16.48</v>
      </c>
      <c r="O183" s="6">
        <v>74.59</v>
      </c>
      <c r="P183" s="6">
        <v>61.81</v>
      </c>
      <c r="Q183" s="6">
        <v>51.89</v>
      </c>
      <c r="R183" s="6">
        <v>17.32</v>
      </c>
      <c r="S183" s="6">
        <v>4.5</v>
      </c>
      <c r="T183" s="6">
        <v>18.170000000000002</v>
      </c>
      <c r="U183" s="6">
        <v>33.18</v>
      </c>
      <c r="V183" s="6">
        <v>3.81</v>
      </c>
      <c r="W183" s="6">
        <v>2.7</v>
      </c>
      <c r="X183" s="6">
        <v>68.930000000000007</v>
      </c>
      <c r="Y183" s="6">
        <v>30.34</v>
      </c>
      <c r="Z183" s="6">
        <v>10.36</v>
      </c>
      <c r="AA183" s="3">
        <v>-140.91999999999999</v>
      </c>
    </row>
    <row r="184" spans="3:27" ht="15.5" x14ac:dyDescent="0.35">
      <c r="C184" t="s">
        <v>66</v>
      </c>
      <c r="I184" s="6">
        <v>7.91</v>
      </c>
      <c r="J184" s="6">
        <v>4.66</v>
      </c>
      <c r="K184" s="6">
        <v>5.36</v>
      </c>
      <c r="L184" s="6">
        <v>4.55</v>
      </c>
      <c r="M184" s="6">
        <v>7.74</v>
      </c>
      <c r="N184" s="6">
        <v>15.41</v>
      </c>
      <c r="O184" s="6">
        <v>3.7</v>
      </c>
      <c r="P184" s="6">
        <v>5.05</v>
      </c>
      <c r="Q184" s="6">
        <v>3.78</v>
      </c>
      <c r="R184" s="6">
        <v>8.08</v>
      </c>
      <c r="S184" s="6">
        <v>17.78</v>
      </c>
      <c r="T184" s="6">
        <v>11.28</v>
      </c>
      <c r="U184" s="6">
        <v>7.08</v>
      </c>
      <c r="V184" s="6">
        <v>48.56</v>
      </c>
      <c r="W184" s="6">
        <v>92.59</v>
      </c>
      <c r="X184" s="6">
        <v>8.99</v>
      </c>
      <c r="Y184" s="6">
        <v>5.27</v>
      </c>
      <c r="Z184" s="6">
        <v>8.69</v>
      </c>
      <c r="AA184" s="3">
        <v>-2.63</v>
      </c>
    </row>
    <row r="185" spans="3:27" ht="15.5" x14ac:dyDescent="0.35">
      <c r="C185" t="s">
        <v>69</v>
      </c>
      <c r="I185" s="6">
        <v>0.52</v>
      </c>
      <c r="J185" s="6">
        <v>0.56999999999999995</v>
      </c>
      <c r="K185" s="6">
        <v>0.64</v>
      </c>
      <c r="L185" s="6">
        <v>0.53</v>
      </c>
      <c r="M185" s="6">
        <v>0.55000000000000004</v>
      </c>
      <c r="N185" s="6">
        <v>0.44</v>
      </c>
      <c r="O185" s="6">
        <v>0.36</v>
      </c>
      <c r="P185" s="6">
        <v>0.42</v>
      </c>
      <c r="Q185" s="6">
        <v>0.32</v>
      </c>
      <c r="R185" s="6">
        <v>0.25</v>
      </c>
      <c r="S185" s="6">
        <v>0.16</v>
      </c>
      <c r="T185" s="6">
        <v>0.26</v>
      </c>
      <c r="U185" s="6">
        <v>0.3</v>
      </c>
      <c r="V185" s="6">
        <v>0.23</v>
      </c>
      <c r="W185" s="6">
        <v>0.3</v>
      </c>
      <c r="X185" s="6">
        <v>0.83</v>
      </c>
      <c r="Y185" s="6">
        <v>0.24</v>
      </c>
      <c r="Z185" s="6">
        <v>0.12</v>
      </c>
      <c r="AA185" s="3">
        <v>0.53</v>
      </c>
    </row>
    <row r="186" spans="3:27" ht="15.5" x14ac:dyDescent="0.35">
      <c r="C186" t="s">
        <v>248</v>
      </c>
      <c r="I186" s="5">
        <v>623390000000</v>
      </c>
      <c r="J186" s="5">
        <v>770610000000</v>
      </c>
      <c r="K186" s="5">
        <v>710920000000</v>
      </c>
      <c r="L186" s="5">
        <v>607310000000</v>
      </c>
      <c r="M186" s="6">
        <v>521929999999.99994</v>
      </c>
      <c r="N186" s="5">
        <v>694150000000</v>
      </c>
      <c r="O186" s="5">
        <v>1054800000000</v>
      </c>
      <c r="P186" s="5">
        <v>996130000000</v>
      </c>
    </row>
    <row r="187" spans="3:27" ht="15.5" x14ac:dyDescent="0.35">
      <c r="C187" t="s">
        <v>249</v>
      </c>
      <c r="I187" s="6">
        <v>1.9299999999999998E-2</v>
      </c>
      <c r="J187" s="6">
        <v>3.78E-2</v>
      </c>
      <c r="K187" s="6">
        <v>3.56E-2</v>
      </c>
      <c r="L187" s="6">
        <v>3.5000000000000003E-2</v>
      </c>
      <c r="M187" s="6">
        <v>2.1499999999999998E-2</v>
      </c>
      <c r="N187" s="6">
        <v>1.09E-2</v>
      </c>
      <c r="O187" s="6">
        <v>3.1400000000000004E-2</v>
      </c>
      <c r="P187" s="6">
        <v>2.4399999999999998E-2</v>
      </c>
      <c r="Q187" s="6">
        <v>2.3300000000000001E-2</v>
      </c>
      <c r="R187" s="6">
        <v>9.0000000000000011E-3</v>
      </c>
      <c r="S187" s="6">
        <v>3.0000000000000001E-3</v>
      </c>
      <c r="T187" s="6">
        <v>6.8999999999999999E-3</v>
      </c>
      <c r="U187" s="6">
        <v>1.7299999999999999E-2</v>
      </c>
      <c r="V187" s="6">
        <v>2.3E-3</v>
      </c>
      <c r="W187" s="6">
        <v>1.4000000000000002E-3</v>
      </c>
      <c r="X187" s="6">
        <v>3.8300000000000001E-2</v>
      </c>
      <c r="Y187" s="6">
        <v>2.3599999999999999E-2</v>
      </c>
      <c r="Z187" s="6">
        <v>6.0000000000000001E-3</v>
      </c>
      <c r="AA187" s="3">
        <v>-5.9800000000000006E-2</v>
      </c>
    </row>
    <row r="188" spans="3:27" ht="15.5" x14ac:dyDescent="0.35">
      <c r="C188" t="s">
        <v>250</v>
      </c>
      <c r="I188" s="6">
        <v>7.1900000000000006E-2</v>
      </c>
      <c r="J188" s="6">
        <v>0.13900000000000001</v>
      </c>
      <c r="K188" s="6">
        <v>0.1394</v>
      </c>
      <c r="L188" s="6">
        <v>0.13039999999999999</v>
      </c>
      <c r="M188" s="6">
        <v>8.2899999999999988E-2</v>
      </c>
      <c r="N188" s="6">
        <v>4.7300000000000002E-2</v>
      </c>
      <c r="O188" s="6">
        <v>0.1895</v>
      </c>
      <c r="P188" s="6">
        <v>0.1837</v>
      </c>
      <c r="Q188" s="6">
        <v>0.1825</v>
      </c>
      <c r="R188" s="6">
        <v>7.400000000000001E-2</v>
      </c>
      <c r="S188" s="6">
        <v>2.07E-2</v>
      </c>
      <c r="T188" s="6">
        <v>6.6400000000000001E-2</v>
      </c>
      <c r="U188" s="6">
        <v>0.12990000000000002</v>
      </c>
      <c r="V188" s="6">
        <v>1.72E-2</v>
      </c>
      <c r="W188" s="6">
        <v>1.24E-2</v>
      </c>
      <c r="X188" s="6">
        <v>0.30020000000000002</v>
      </c>
      <c r="Y188" s="6">
        <v>0.1804</v>
      </c>
      <c r="Z188" s="6">
        <v>7.51E-2</v>
      </c>
      <c r="AA188" s="3">
        <v>-1.1052999999999999</v>
      </c>
    </row>
    <row r="189" spans="3:27" ht="15.5" x14ac:dyDescent="0.35">
      <c r="C189" t="s">
        <v>251</v>
      </c>
      <c r="I189" s="6">
        <v>7.4400000000000008E-2</v>
      </c>
      <c r="J189" s="6">
        <v>0.10150000000000001</v>
      </c>
      <c r="K189" s="6">
        <v>0.10300000000000001</v>
      </c>
      <c r="L189" s="6">
        <v>0.1008</v>
      </c>
      <c r="M189" s="6">
        <v>8.6500000000000007E-2</v>
      </c>
      <c r="N189" s="6">
        <v>9.0800000000000006E-2</v>
      </c>
      <c r="O189" s="6">
        <v>0.11810000000000001</v>
      </c>
      <c r="P189" s="6">
        <v>0.1157</v>
      </c>
      <c r="Q189" s="6">
        <v>0.11220000000000001</v>
      </c>
      <c r="R189" s="6">
        <v>9.2200000000000004E-2</v>
      </c>
      <c r="S189" s="6">
        <v>9.5199999999999993E-2</v>
      </c>
      <c r="T189" s="6">
        <v>0.10439999999999999</v>
      </c>
      <c r="U189" s="6">
        <v>0.11720000000000001</v>
      </c>
      <c r="V189" s="6">
        <v>0.11779999999999999</v>
      </c>
      <c r="W189" s="6">
        <v>0.1333</v>
      </c>
      <c r="X189" s="6">
        <v>0.16289999999999999</v>
      </c>
      <c r="Y189" s="6">
        <v>0.14800000000000002</v>
      </c>
      <c r="Z189" s="6">
        <v>0.1305</v>
      </c>
      <c r="AA189" s="3">
        <v>9.11E-2</v>
      </c>
    </row>
    <row r="190" spans="3:27" ht="15.5" x14ac:dyDescent="0.35">
      <c r="C190" t="s">
        <v>252</v>
      </c>
    </row>
    <row r="191" spans="3:27" ht="15.5" x14ac:dyDescent="0.35">
      <c r="C191" t="s">
        <v>443</v>
      </c>
    </row>
    <row r="192" spans="3:27" ht="15.5" x14ac:dyDescent="0.35">
      <c r="C192" t="s">
        <v>238</v>
      </c>
    </row>
    <row r="193" spans="2:27" ht="15.5" x14ac:dyDescent="0.35">
      <c r="C193" t="s">
        <v>239</v>
      </c>
    </row>
    <row r="194" spans="2:27" ht="15.5" x14ac:dyDescent="0.35">
      <c r="C194" t="s">
        <v>240</v>
      </c>
    </row>
    <row r="195" spans="2:27" ht="15.5" x14ac:dyDescent="0.35">
      <c r="C195" t="s">
        <v>241</v>
      </c>
    </row>
    <row r="196" spans="2:27" ht="15.5" x14ac:dyDescent="0.35">
      <c r="C196" t="s">
        <v>242</v>
      </c>
    </row>
    <row r="197" spans="2:27" ht="15.5" x14ac:dyDescent="0.35">
      <c r="C197" t="s">
        <v>243</v>
      </c>
    </row>
    <row r="198" spans="2:27" ht="15.5" x14ac:dyDescent="0.35">
      <c r="C198" t="s">
        <v>306</v>
      </c>
    </row>
    <row r="199" spans="2:27" ht="15.5" x14ac:dyDescent="0.35">
      <c r="C199" t="s">
        <v>24</v>
      </c>
    </row>
    <row r="200" spans="2:27" ht="15.5" x14ac:dyDescent="0.35">
      <c r="C200" t="s">
        <v>21</v>
      </c>
    </row>
    <row r="201" spans="2:27" ht="15.5" x14ac:dyDescent="0.35">
      <c r="C201" t="s">
        <v>245</v>
      </c>
    </row>
    <row r="202" spans="2:27" ht="15.5" x14ac:dyDescent="0.35">
      <c r="C202" t="s">
        <v>258</v>
      </c>
      <c r="I202" s="5">
        <v>-252000000000</v>
      </c>
      <c r="J202" s="5">
        <v>240000000000</v>
      </c>
      <c r="K202" s="5">
        <v>-686000000000</v>
      </c>
      <c r="L202" s="5">
        <v>-113000000000</v>
      </c>
      <c r="M202" s="5">
        <v>132000000000</v>
      </c>
      <c r="N202" s="5">
        <v>2749000000000</v>
      </c>
      <c r="O202" s="5">
        <v>331000000000</v>
      </c>
      <c r="P202" s="5">
        <v>-215000000000</v>
      </c>
      <c r="Q202" s="5">
        <v>-787000000000</v>
      </c>
      <c r="R202" s="5">
        <v>-1445000000000</v>
      </c>
      <c r="S202" s="5">
        <v>95000000000</v>
      </c>
      <c r="T202" s="5">
        <v>-985000000000</v>
      </c>
      <c r="U202" s="5">
        <v>-500000000000</v>
      </c>
      <c r="V202" s="5">
        <v>226000000000</v>
      </c>
      <c r="W202" s="5">
        <v>-453000000000</v>
      </c>
      <c r="X202" s="5">
        <v>-253000000000</v>
      </c>
      <c r="Y202" s="5">
        <v>895000000000</v>
      </c>
      <c r="Z202" s="5">
        <v>1016000000000</v>
      </c>
      <c r="AA202" s="2">
        <v>-787000000000</v>
      </c>
    </row>
    <row r="203" spans="2:27" ht="15.5" x14ac:dyDescent="0.35">
      <c r="C203" t="s">
        <v>259</v>
      </c>
      <c r="I203" s="5">
        <v>-21000000000</v>
      </c>
      <c r="J203" s="5">
        <v>-32000000000</v>
      </c>
      <c r="K203" s="5">
        <v>-64000000000</v>
      </c>
      <c r="L203" s="5">
        <v>-38000000000</v>
      </c>
      <c r="M203" s="5">
        <v>-33000000000</v>
      </c>
      <c r="N203" s="5">
        <v>-24000000000</v>
      </c>
      <c r="O203" s="5">
        <v>-38000000000</v>
      </c>
      <c r="P203" s="5">
        <v>-82000000000</v>
      </c>
      <c r="Q203" s="5">
        <v>-27000000000</v>
      </c>
      <c r="R203" s="5">
        <v>-48000000000</v>
      </c>
      <c r="S203" s="5">
        <v>-15000000000</v>
      </c>
      <c r="T203" s="5">
        <v>-50000000000</v>
      </c>
      <c r="U203" s="5">
        <v>-12000000000</v>
      </c>
      <c r="V203" s="5">
        <v>-17000000000</v>
      </c>
      <c r="W203" s="5">
        <v>-41000000000</v>
      </c>
      <c r="X203" s="5">
        <v>-58000000000</v>
      </c>
      <c r="Y203" s="5">
        <v>-42000000000</v>
      </c>
      <c r="Z203" s="5">
        <v>-28000000000</v>
      </c>
      <c r="AA203" s="2">
        <v>-13000000000</v>
      </c>
    </row>
    <row r="204" spans="2:27" ht="15.5" x14ac:dyDescent="0.35">
      <c r="C204" t="s">
        <v>15</v>
      </c>
      <c r="I204" s="5">
        <v>-274000000000</v>
      </c>
      <c r="J204" s="5">
        <v>208000000000</v>
      </c>
      <c r="K204" s="5">
        <v>-750000000000</v>
      </c>
      <c r="L204" s="5">
        <v>-152000000000</v>
      </c>
      <c r="M204" s="5">
        <v>99000000000</v>
      </c>
      <c r="N204" s="5">
        <v>2725000000000</v>
      </c>
      <c r="O204" s="5">
        <v>293000000000</v>
      </c>
      <c r="P204" s="5">
        <v>-297000000000</v>
      </c>
      <c r="Q204" s="5">
        <v>-814000000000</v>
      </c>
      <c r="R204" s="5">
        <v>-1493000000000</v>
      </c>
      <c r="S204" s="5">
        <v>80000000000</v>
      </c>
      <c r="T204" s="5">
        <v>-1035000000000</v>
      </c>
      <c r="U204" s="5">
        <v>-512000000000</v>
      </c>
      <c r="V204" s="5">
        <v>209000000000</v>
      </c>
      <c r="W204" s="5">
        <v>-495000000000</v>
      </c>
      <c r="X204" s="5">
        <v>-311000000000</v>
      </c>
      <c r="Y204" s="5">
        <v>853000000000</v>
      </c>
      <c r="Z204" s="5">
        <v>988000000000</v>
      </c>
      <c r="AA204" s="2">
        <v>-800000000000</v>
      </c>
    </row>
    <row r="205" spans="2:27" ht="15.5" x14ac:dyDescent="0.35">
      <c r="C205" t="s">
        <v>17</v>
      </c>
      <c r="I205" s="6">
        <v>-78.569999999999993</v>
      </c>
      <c r="J205" s="6">
        <v>59.76</v>
      </c>
      <c r="K205" s="6">
        <v>-215.4</v>
      </c>
      <c r="L205" s="6">
        <v>-43.56</v>
      </c>
      <c r="M205" s="6">
        <v>28.41</v>
      </c>
      <c r="N205" s="6">
        <v>782.68</v>
      </c>
      <c r="O205" s="6">
        <v>84.28</v>
      </c>
      <c r="P205" s="6">
        <v>-85.34</v>
      </c>
      <c r="Q205" s="6">
        <v>-233.69</v>
      </c>
      <c r="R205" s="6">
        <v>-428.81</v>
      </c>
      <c r="S205" s="6">
        <v>22.96</v>
      </c>
      <c r="T205" s="6">
        <v>-517.33000000000004</v>
      </c>
      <c r="U205" s="6">
        <v>-255.98</v>
      </c>
      <c r="V205" s="6">
        <v>104.64</v>
      </c>
      <c r="W205" s="6">
        <v>-247.33</v>
      </c>
      <c r="X205" s="6">
        <v>-155.63</v>
      </c>
      <c r="Y205" s="6">
        <v>426.72</v>
      </c>
      <c r="Z205" s="6">
        <v>493.96</v>
      </c>
      <c r="AA205" s="3">
        <v>-399.9</v>
      </c>
    </row>
    <row r="207" spans="2:27" ht="15.5" x14ac:dyDescent="0.35">
      <c r="B207" t="s">
        <v>260</v>
      </c>
      <c r="C207" t="s">
        <v>261</v>
      </c>
      <c r="D207" s="5">
        <v>70000000000</v>
      </c>
      <c r="E207" s="5">
        <v>27000000000</v>
      </c>
      <c r="F207" s="5">
        <v>39000000000</v>
      </c>
      <c r="G207" s="5">
        <v>19000000000</v>
      </c>
      <c r="H207" s="5">
        <v>193000000000</v>
      </c>
      <c r="I207" s="5">
        <v>143000000000</v>
      </c>
      <c r="J207" s="5">
        <v>263000000000</v>
      </c>
      <c r="K207" s="5">
        <v>236000000000</v>
      </c>
      <c r="L207" s="5">
        <v>198000000000</v>
      </c>
      <c r="M207" s="5">
        <v>111000000000</v>
      </c>
      <c r="N207" s="5">
        <v>57000000000</v>
      </c>
      <c r="O207" s="5">
        <v>260000000000</v>
      </c>
      <c r="P207" s="5">
        <v>215000000000</v>
      </c>
      <c r="Q207" s="5">
        <v>181000000000</v>
      </c>
    </row>
    <row r="208" spans="2:27" ht="15.5" x14ac:dyDescent="0.35">
      <c r="C208" t="s">
        <v>444</v>
      </c>
      <c r="H208" s="6">
        <v>12.28</v>
      </c>
      <c r="I208" s="6">
        <v>12.28</v>
      </c>
      <c r="J208" s="6">
        <v>22.66</v>
      </c>
      <c r="K208" s="6">
        <v>20.37</v>
      </c>
      <c r="L208" s="5">
        <v>17</v>
      </c>
      <c r="M208" s="6">
        <v>9.5</v>
      </c>
      <c r="O208" s="6">
        <v>22.4</v>
      </c>
      <c r="P208" s="6">
        <v>18.5</v>
      </c>
      <c r="Q208" s="6">
        <v>15.5</v>
      </c>
    </row>
    <row r="209" spans="3:17" ht="15.5" x14ac:dyDescent="0.35">
      <c r="C209" t="s">
        <v>71</v>
      </c>
      <c r="H209" s="6">
        <v>0.221</v>
      </c>
      <c r="I209" s="6">
        <v>0.2999</v>
      </c>
      <c r="J209" s="6">
        <v>0.30010000000000003</v>
      </c>
      <c r="K209" s="6">
        <v>0.3</v>
      </c>
      <c r="L209" s="6">
        <v>0.29949999999999999</v>
      </c>
      <c r="M209" s="6">
        <v>0.29899999999999999</v>
      </c>
      <c r="O209" s="6">
        <v>0.30030000000000001</v>
      </c>
      <c r="P209" s="6">
        <v>0.29930000000000001</v>
      </c>
      <c r="Q209" s="6">
        <v>0.29870000000000002</v>
      </c>
    </row>
    <row r="210" spans="3:17" ht="15.5" x14ac:dyDescent="0.35">
      <c r="C210" t="s">
        <v>445</v>
      </c>
      <c r="H210" s="6">
        <v>4.6900000000000004E-2</v>
      </c>
      <c r="I210" s="6">
        <v>3.8599999999999995E-2</v>
      </c>
      <c r="J210" s="6">
        <v>6.3700000000000007E-2</v>
      </c>
      <c r="K210" s="6">
        <v>4.99E-2</v>
      </c>
      <c r="L210" s="6">
        <v>5.6299999999999996E-2</v>
      </c>
      <c r="M210" s="6">
        <v>2.6099999999999998E-2</v>
      </c>
      <c r="O210" s="6">
        <v>9.4100000000000003E-2</v>
      </c>
      <c r="P210" s="6">
        <v>4.9500000000000002E-2</v>
      </c>
      <c r="Q210" s="6">
        <v>5.3399999999999996E-2</v>
      </c>
    </row>
    <row r="211" spans="3:17" ht="15.5" x14ac:dyDescent="0.35">
      <c r="C211" t="s">
        <v>51</v>
      </c>
      <c r="D211" s="5">
        <v>20</v>
      </c>
      <c r="E211" s="6">
        <v>7.79</v>
      </c>
      <c r="F211" s="6">
        <v>11.23</v>
      </c>
      <c r="G211" s="6">
        <v>5.37</v>
      </c>
      <c r="H211" s="6">
        <v>55.56</v>
      </c>
      <c r="I211" s="6">
        <v>40.950000000000003</v>
      </c>
      <c r="J211" s="6">
        <v>75.52</v>
      </c>
      <c r="K211" s="6">
        <v>67.900000000000006</v>
      </c>
      <c r="L211" s="6">
        <v>56.76</v>
      </c>
      <c r="M211" s="6">
        <v>31.77</v>
      </c>
      <c r="N211" s="6">
        <v>16.48</v>
      </c>
      <c r="O211" s="6">
        <v>74.59</v>
      </c>
      <c r="P211" s="6">
        <v>61.81</v>
      </c>
      <c r="Q211" s="6">
        <v>51.89</v>
      </c>
    </row>
    <row r="212" spans="3:17" ht="15.5" x14ac:dyDescent="0.35">
      <c r="C212" t="s">
        <v>73</v>
      </c>
      <c r="H212" s="6">
        <v>12.28</v>
      </c>
      <c r="I212" s="6">
        <v>12.28</v>
      </c>
      <c r="J212" s="6">
        <v>22.66</v>
      </c>
      <c r="K212" s="6">
        <v>20.37</v>
      </c>
      <c r="L212" s="5">
        <v>17</v>
      </c>
      <c r="M212" s="6">
        <v>9.5</v>
      </c>
      <c r="O212" s="6">
        <v>22.4</v>
      </c>
      <c r="P212" s="6">
        <v>18.5</v>
      </c>
      <c r="Q212" s="6">
        <v>15.5</v>
      </c>
    </row>
    <row r="213" spans="3:17" ht="15.5" x14ac:dyDescent="0.35">
      <c r="C213" t="s">
        <v>446</v>
      </c>
      <c r="H213" s="6">
        <v>0.221</v>
      </c>
      <c r="I213" s="6">
        <v>0.2999</v>
      </c>
      <c r="J213" s="6">
        <v>0.30010000000000003</v>
      </c>
      <c r="K213" s="6">
        <v>0.3</v>
      </c>
      <c r="L213" s="6">
        <v>0.29949999999999999</v>
      </c>
      <c r="M213" s="6">
        <v>0.29899999999999999</v>
      </c>
      <c r="O213" s="6">
        <v>0.30030000000000001</v>
      </c>
      <c r="P213" s="6">
        <v>0.29930000000000001</v>
      </c>
      <c r="Q213" s="6">
        <v>0.29870000000000002</v>
      </c>
    </row>
    <row r="214" spans="3:17" ht="15.5" x14ac:dyDescent="0.35">
      <c r="C214" t="s">
        <v>447</v>
      </c>
      <c r="H214" s="6">
        <v>4.6900000000000004E-2</v>
      </c>
      <c r="I214" s="6">
        <v>3.8599999999999995E-2</v>
      </c>
      <c r="J214" s="6">
        <v>6.3700000000000007E-2</v>
      </c>
      <c r="K214" s="6">
        <v>4.99E-2</v>
      </c>
      <c r="L214" s="6">
        <v>5.6299999999999996E-2</v>
      </c>
      <c r="M214" s="6">
        <v>2.6099999999999998E-2</v>
      </c>
      <c r="O214" s="6">
        <v>9.4100000000000003E-2</v>
      </c>
      <c r="P214" s="6">
        <v>4.9500000000000002E-2</v>
      </c>
      <c r="Q214" s="6">
        <v>5.3399999999999996E-2</v>
      </c>
    </row>
    <row r="215" spans="3:17" ht="15.5" x14ac:dyDescent="0.35">
      <c r="C215" t="s">
        <v>262</v>
      </c>
      <c r="D215" s="5">
        <v>567000000000</v>
      </c>
      <c r="E215" s="5">
        <v>548000000000</v>
      </c>
      <c r="F215" s="5">
        <v>550000000000</v>
      </c>
      <c r="G215" s="5">
        <v>560000000000</v>
      </c>
      <c r="H215" s="5">
        <v>2231000000000</v>
      </c>
      <c r="I215" s="5">
        <v>2170000000000</v>
      </c>
      <c r="J215" s="5">
        <v>2167000000000</v>
      </c>
      <c r="K215" s="5">
        <v>1995000000000</v>
      </c>
      <c r="L215" s="5">
        <v>1695000000000</v>
      </c>
      <c r="M215" s="5">
        <v>1571000000000</v>
      </c>
      <c r="N215" s="5">
        <v>2001000000000</v>
      </c>
      <c r="O215" s="5">
        <v>2644000000000</v>
      </c>
      <c r="P215" s="5">
        <v>2616000000000</v>
      </c>
      <c r="Q215" s="5">
        <v>2154000000000</v>
      </c>
    </row>
    <row r="216" spans="3:17" ht="15.5" x14ac:dyDescent="0.35">
      <c r="C216" t="s">
        <v>448</v>
      </c>
      <c r="H216" s="6">
        <v>12.28</v>
      </c>
      <c r="I216" s="6">
        <v>12.28</v>
      </c>
      <c r="J216" s="6">
        <v>22.66</v>
      </c>
      <c r="K216" s="6">
        <v>20.37</v>
      </c>
      <c r="L216" s="5">
        <v>17</v>
      </c>
      <c r="M216" s="6">
        <v>9.5</v>
      </c>
      <c r="O216" s="6">
        <v>22.4</v>
      </c>
      <c r="P216" s="6">
        <v>18.5</v>
      </c>
      <c r="Q216" s="6">
        <v>15.5</v>
      </c>
    </row>
    <row r="217" spans="3:17" ht="15.5" x14ac:dyDescent="0.35">
      <c r="C217" t="s">
        <v>449</v>
      </c>
      <c r="H217" s="6">
        <v>0.221</v>
      </c>
      <c r="I217" s="6">
        <v>0.2999</v>
      </c>
      <c r="J217" s="6">
        <v>0.30010000000000003</v>
      </c>
      <c r="K217" s="6">
        <v>0.3</v>
      </c>
      <c r="L217" s="6">
        <v>0.29949999999999999</v>
      </c>
      <c r="M217" s="6">
        <v>0.29899999999999999</v>
      </c>
      <c r="O217" s="6">
        <v>0.30030000000000001</v>
      </c>
      <c r="P217" s="6">
        <v>0.29930000000000001</v>
      </c>
      <c r="Q217" s="6">
        <v>0.29870000000000002</v>
      </c>
    </row>
    <row r="218" spans="3:17" ht="15.5" x14ac:dyDescent="0.35">
      <c r="C218" t="s">
        <v>450</v>
      </c>
      <c r="H218" s="6">
        <v>4.6900000000000004E-2</v>
      </c>
      <c r="I218" s="6">
        <v>3.8599999999999995E-2</v>
      </c>
      <c r="J218" s="6">
        <v>6.3700000000000007E-2</v>
      </c>
      <c r="K218" s="6">
        <v>4.99E-2</v>
      </c>
      <c r="L218" s="6">
        <v>5.6299999999999996E-2</v>
      </c>
      <c r="M218" s="6">
        <v>2.6099999999999998E-2</v>
      </c>
      <c r="O218" s="6">
        <v>9.4100000000000003E-2</v>
      </c>
      <c r="P218" s="6">
        <v>4.9500000000000002E-2</v>
      </c>
      <c r="Q218" s="6">
        <v>5.3399999999999996E-2</v>
      </c>
    </row>
    <row r="219" spans="3:17" ht="15.5" x14ac:dyDescent="0.35">
      <c r="C219" t="s">
        <v>344</v>
      </c>
      <c r="I219" s="6">
        <v>4.72</v>
      </c>
    </row>
    <row r="220" spans="3:17" ht="15.5" x14ac:dyDescent="0.35">
      <c r="C220" t="s">
        <v>345</v>
      </c>
      <c r="I220" s="6">
        <v>5.9</v>
      </c>
    </row>
    <row r="221" spans="3:17" ht="15.5" x14ac:dyDescent="0.35">
      <c r="C221" t="s">
        <v>263</v>
      </c>
      <c r="I221" s="6">
        <v>6.95</v>
      </c>
    </row>
    <row r="222" spans="3:17" ht="15.5" x14ac:dyDescent="0.35">
      <c r="C222" t="s">
        <v>346</v>
      </c>
      <c r="I222" s="6">
        <v>0.16940000000000002</v>
      </c>
    </row>
    <row r="223" spans="3:17" ht="15.5" x14ac:dyDescent="0.35">
      <c r="C223" t="s">
        <v>347</v>
      </c>
      <c r="I223" s="6">
        <v>0.41</v>
      </c>
    </row>
    <row r="224" spans="3:17" ht="15.5" x14ac:dyDescent="0.35">
      <c r="C224" t="s">
        <v>348</v>
      </c>
      <c r="I224" s="6">
        <v>0.45</v>
      </c>
    </row>
    <row r="225" spans="3:9" ht="15.5" x14ac:dyDescent="0.35">
      <c r="C225" t="s">
        <v>349</v>
      </c>
      <c r="I225" s="6">
        <v>-21.5</v>
      </c>
    </row>
    <row r="226" spans="3:9" ht="15.5" x14ac:dyDescent="0.35">
      <c r="C226" t="s">
        <v>350</v>
      </c>
      <c r="I226" s="6">
        <v>-15.91</v>
      </c>
    </row>
    <row r="227" spans="3:9" ht="15.5" x14ac:dyDescent="0.35">
      <c r="C227" t="s">
        <v>351</v>
      </c>
      <c r="I227" s="6">
        <v>20.149999999999999</v>
      </c>
    </row>
    <row r="228" spans="3:9" ht="15.5" x14ac:dyDescent="0.35">
      <c r="C228" t="s">
        <v>264</v>
      </c>
      <c r="I228" s="6">
        <v>16.79</v>
      </c>
    </row>
    <row r="229" spans="3:9" ht="15.5" x14ac:dyDescent="0.35">
      <c r="C229" t="s">
        <v>451</v>
      </c>
      <c r="I229" s="6">
        <v>-0.13</v>
      </c>
    </row>
    <row r="230" spans="3:9" ht="15.5" x14ac:dyDescent="0.35">
      <c r="C230" t="s">
        <v>452</v>
      </c>
      <c r="I230" s="6">
        <v>-0.56999999999999995</v>
      </c>
    </row>
    <row r="231" spans="3:9" ht="15.5" x14ac:dyDescent="0.35">
      <c r="C231" t="s">
        <v>352</v>
      </c>
      <c r="I231" s="6">
        <v>44.38</v>
      </c>
    </row>
    <row r="232" spans="3:9" ht="15.5" x14ac:dyDescent="0.35">
      <c r="C232" t="s">
        <v>353</v>
      </c>
      <c r="I232" s="6">
        <v>55.56</v>
      </c>
    </row>
    <row r="233" spans="3:9" ht="15.5" x14ac:dyDescent="0.35">
      <c r="C233" t="s">
        <v>354</v>
      </c>
      <c r="I233" s="6">
        <v>639.09</v>
      </c>
    </row>
    <row r="234" spans="3:9" ht="15.5" x14ac:dyDescent="0.35">
      <c r="C234" t="s">
        <v>355</v>
      </c>
      <c r="D234" s="6">
        <v>456.38</v>
      </c>
    </row>
    <row r="235" spans="3:9" ht="15.5" x14ac:dyDescent="0.35">
      <c r="C235" t="s">
        <v>356</v>
      </c>
      <c r="I235" s="6">
        <v>585.13</v>
      </c>
    </row>
    <row r="236" spans="3:9" ht="15.5" x14ac:dyDescent="0.35">
      <c r="C236" t="s">
        <v>357</v>
      </c>
      <c r="I236" s="6">
        <v>-16.47</v>
      </c>
    </row>
    <row r="237" spans="3:9" ht="15.5" x14ac:dyDescent="0.35">
      <c r="C237" t="s">
        <v>267</v>
      </c>
      <c r="D237" s="6">
        <v>5.89</v>
      </c>
    </row>
    <row r="238" spans="3:9" ht="15.5" x14ac:dyDescent="0.35">
      <c r="C238" t="s">
        <v>268</v>
      </c>
      <c r="D238" s="6">
        <v>2.94</v>
      </c>
    </row>
    <row r="239" spans="3:9" ht="15.5" x14ac:dyDescent="0.35">
      <c r="C239" t="s">
        <v>269</v>
      </c>
      <c r="D239" s="6">
        <v>3.11</v>
      </c>
    </row>
    <row r="240" spans="3:9" ht="15.5" x14ac:dyDescent="0.35">
      <c r="C240" t="s">
        <v>270</v>
      </c>
      <c r="D240" s="6">
        <v>1.43</v>
      </c>
    </row>
    <row r="241" spans="3:9" ht="15.5" x14ac:dyDescent="0.35">
      <c r="C241" t="s">
        <v>271</v>
      </c>
      <c r="D241" s="6">
        <v>4.1100000000000003</v>
      </c>
    </row>
    <row r="242" spans="3:9" ht="15.5" x14ac:dyDescent="0.35">
      <c r="C242" t="s">
        <v>13</v>
      </c>
      <c r="D242" s="5">
        <v>98000000000</v>
      </c>
    </row>
    <row r="243" spans="3:9" ht="15.5" x14ac:dyDescent="0.35">
      <c r="C243" t="s">
        <v>358</v>
      </c>
      <c r="I243" s="6">
        <v>1.35</v>
      </c>
    </row>
    <row r="244" spans="3:9" ht="15.5" x14ac:dyDescent="0.35">
      <c r="C244" t="s">
        <v>273</v>
      </c>
      <c r="I244" s="6">
        <v>1.84E-2</v>
      </c>
    </row>
    <row r="245" spans="3:9" ht="15.5" x14ac:dyDescent="0.35">
      <c r="C245" t="s">
        <v>274</v>
      </c>
      <c r="I245" s="6">
        <v>7.5800000000000006E-2</v>
      </c>
    </row>
    <row r="246" spans="3:9" ht="15.5" x14ac:dyDescent="0.35">
      <c r="C246" t="s">
        <v>275</v>
      </c>
      <c r="I246" s="6">
        <v>6.5500000000000003E-2</v>
      </c>
    </row>
    <row r="247" spans="3:9" ht="15.5" x14ac:dyDescent="0.35">
      <c r="C247" t="s">
        <v>359</v>
      </c>
      <c r="I247" s="6">
        <v>3.0600000000000002E-2</v>
      </c>
    </row>
    <row r="248" spans="3:9" ht="15.5" x14ac:dyDescent="0.35">
      <c r="C248" t="s">
        <v>281</v>
      </c>
      <c r="I248" s="6">
        <v>0.26</v>
      </c>
    </row>
    <row r="249" spans="3:9" ht="15.5" x14ac:dyDescent="0.35">
      <c r="C249" t="s">
        <v>47</v>
      </c>
      <c r="I249" s="5">
        <v>912000000000</v>
      </c>
    </row>
    <row r="250" spans="3:9" ht="15.5" x14ac:dyDescent="0.35">
      <c r="C250" t="s">
        <v>283</v>
      </c>
      <c r="I250" s="5">
        <v>11318000000000</v>
      </c>
    </row>
    <row r="251" spans="3:9" ht="15.5" x14ac:dyDescent="0.35">
      <c r="C251" t="s">
        <v>284</v>
      </c>
      <c r="I251" s="5">
        <v>3480000000</v>
      </c>
    </row>
    <row r="252" spans="3:9" ht="15.5" x14ac:dyDescent="0.35">
      <c r="C252" t="s">
        <v>285</v>
      </c>
      <c r="I252" s="6">
        <v>7.4999999999999997E-2</v>
      </c>
    </row>
    <row r="253" spans="3:9" ht="15.5" x14ac:dyDescent="0.35">
      <c r="C253" t="s">
        <v>287</v>
      </c>
      <c r="D253" s="6">
        <v>0.31440000000000001</v>
      </c>
    </row>
    <row r="254" spans="3:9" ht="15.5" x14ac:dyDescent="0.35">
      <c r="C254" t="s">
        <v>288</v>
      </c>
      <c r="D254" s="6">
        <v>0.12269999999999999</v>
      </c>
    </row>
    <row r="255" spans="3:9" ht="15.5" x14ac:dyDescent="0.35">
      <c r="C255" t="s">
        <v>453</v>
      </c>
      <c r="D255" s="6">
        <v>8.9399999999999993E-2</v>
      </c>
    </row>
    <row r="256" spans="3:9" ht="15.5" x14ac:dyDescent="0.35">
      <c r="C256" t="s">
        <v>360</v>
      </c>
      <c r="D256" s="6">
        <v>2.1913999999999998</v>
      </c>
    </row>
    <row r="257" spans="3:9" ht="15.5" x14ac:dyDescent="0.35">
      <c r="C257" t="s">
        <v>290</v>
      </c>
      <c r="I257" s="6">
        <v>12.28</v>
      </c>
    </row>
    <row r="258" spans="3:9" ht="15.5" x14ac:dyDescent="0.35">
      <c r="C258" t="s">
        <v>454</v>
      </c>
      <c r="I258" s="6">
        <v>12.28</v>
      </c>
    </row>
    <row r="259" spans="3:9" ht="15.5" x14ac:dyDescent="0.35">
      <c r="C259" t="s">
        <v>455</v>
      </c>
      <c r="I259" s="6">
        <v>0.221</v>
      </c>
    </row>
    <row r="260" spans="3:9" ht="15.5" x14ac:dyDescent="0.35">
      <c r="C260" t="s">
        <v>456</v>
      </c>
      <c r="I260" s="6">
        <v>4.6900000000000004E-2</v>
      </c>
    </row>
    <row r="261" spans="3:9" ht="15.5" x14ac:dyDescent="0.35">
      <c r="C261" t="s">
        <v>291</v>
      </c>
      <c r="I261" t="s">
        <v>1334</v>
      </c>
    </row>
    <row r="262" spans="3:9" ht="15.5" x14ac:dyDescent="0.35">
      <c r="C262" t="s">
        <v>293</v>
      </c>
      <c r="I262" s="5">
        <v>3</v>
      </c>
    </row>
    <row r="263" spans="3:9" ht="15.5" x14ac:dyDescent="0.35">
      <c r="C263" t="s">
        <v>294</v>
      </c>
      <c r="I263" s="6">
        <v>0.55000000000000004</v>
      </c>
    </row>
    <row r="264" spans="3:9" ht="15.5" x14ac:dyDescent="0.35">
      <c r="C264" t="s">
        <v>295</v>
      </c>
      <c r="I264" s="6">
        <v>0.49</v>
      </c>
    </row>
    <row r="265" spans="3:9" ht="15.5" x14ac:dyDescent="0.35">
      <c r="C265" t="s">
        <v>458</v>
      </c>
      <c r="I265" s="6">
        <v>0.87</v>
      </c>
    </row>
    <row r="266" spans="3:9" ht="15.5" x14ac:dyDescent="0.35">
      <c r="C266" t="s">
        <v>296</v>
      </c>
      <c r="I266" s="6">
        <v>0.91</v>
      </c>
    </row>
    <row r="267" spans="3:9" ht="15.5" x14ac:dyDescent="0.35">
      <c r="C267" t="s">
        <v>361</v>
      </c>
      <c r="I267" s="6">
        <v>0.8</v>
      </c>
    </row>
    <row r="268" spans="3:9" ht="15.5" x14ac:dyDescent="0.35">
      <c r="C268" t="s">
        <v>297</v>
      </c>
      <c r="I268" s="6">
        <v>0.83</v>
      </c>
    </row>
    <row r="269" spans="3:9" ht="15.5" x14ac:dyDescent="0.35">
      <c r="C269" t="s">
        <v>298</v>
      </c>
      <c r="I269" s="6">
        <v>0.69</v>
      </c>
    </row>
    <row r="270" spans="3:9" ht="15.5" x14ac:dyDescent="0.35">
      <c r="C270" t="s">
        <v>299</v>
      </c>
      <c r="I270" s="5">
        <v>2225000000000</v>
      </c>
    </row>
    <row r="271" spans="3:9" ht="15.5" x14ac:dyDescent="0.35">
      <c r="C271" t="s">
        <v>301</v>
      </c>
      <c r="I271" s="5">
        <v>674000000000</v>
      </c>
    </row>
    <row r="272" spans="3:9" ht="15.5" x14ac:dyDescent="0.35">
      <c r="C272" t="s">
        <v>302</v>
      </c>
      <c r="I272" s="5">
        <v>155000000000</v>
      </c>
    </row>
    <row r="273" spans="3:9" ht="15.5" x14ac:dyDescent="0.35">
      <c r="C273" t="s">
        <v>303</v>
      </c>
      <c r="D273" s="5">
        <v>1589000000000</v>
      </c>
    </row>
    <row r="274" spans="3:9" ht="15.5" x14ac:dyDescent="0.35">
      <c r="C274" t="s">
        <v>304</v>
      </c>
      <c r="D274" s="5">
        <v>8380000000000</v>
      </c>
    </row>
    <row r="275" spans="3:9" ht="15.5" x14ac:dyDescent="0.35">
      <c r="C275" t="s">
        <v>305</v>
      </c>
      <c r="D275" s="5">
        <v>6343000000000</v>
      </c>
    </row>
    <row r="276" spans="3:9" ht="15.5" x14ac:dyDescent="0.35">
      <c r="C276" t="s">
        <v>306</v>
      </c>
      <c r="I276" s="5">
        <v>2037000000000</v>
      </c>
    </row>
    <row r="277" spans="3:9" ht="15.5" x14ac:dyDescent="0.35">
      <c r="C277" t="s">
        <v>244</v>
      </c>
      <c r="I277" s="5">
        <v>2037000000000</v>
      </c>
    </row>
    <row r="278" spans="3:9" ht="15.5" x14ac:dyDescent="0.35">
      <c r="C278" t="s">
        <v>307</v>
      </c>
      <c r="I278" s="5">
        <v>-42000000000</v>
      </c>
    </row>
    <row r="279" spans="3:9" ht="15.5" x14ac:dyDescent="0.35">
      <c r="C279" t="s">
        <v>308</v>
      </c>
      <c r="I279" s="5">
        <v>-44000000000</v>
      </c>
    </row>
    <row r="280" spans="3:9" ht="15.5" x14ac:dyDescent="0.35">
      <c r="C280" t="s">
        <v>309</v>
      </c>
      <c r="I280" s="5">
        <v>-330000000000</v>
      </c>
    </row>
    <row r="281" spans="3:9" ht="15.5" x14ac:dyDescent="0.35">
      <c r="C281" t="s">
        <v>310</v>
      </c>
      <c r="I281" s="5">
        <v>-15000000000</v>
      </c>
    </row>
    <row r="282" spans="3:9" ht="15.5" x14ac:dyDescent="0.35">
      <c r="C282" t="s">
        <v>311</v>
      </c>
      <c r="I282" s="5">
        <v>-57000000000</v>
      </c>
    </row>
  </sheetData>
  <pageMargins left="0.7" right="0.7" top="0.75" bottom="0.75" header="0.3" footer="0.3"/>
  <ignoredErrors>
    <ignoredError sqref="A1:AA283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W36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1335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</row>
    <row r="2" spans="1:23" ht="15.5" x14ac:dyDescent="0.35">
      <c r="C2" t="s">
        <v>1336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t="str">
        <f t="shared" ref="I2:W2" ca="1" si="0">IFERROR(_xlfn.STOCKHISTORY("XIDX:" &amp; $C$1, I1, , 0, 0, 1), "Libur")</f>
        <v>Libur</v>
      </c>
      <c r="J2" s="2" t="str">
        <f t="shared" ca="1" si="0"/>
        <v>Libur</v>
      </c>
      <c r="K2" s="2" t="str">
        <f t="shared" ca="1" si="0"/>
        <v>Libur</v>
      </c>
      <c r="L2" s="2" vm="24">
        <f t="shared" ca="1" si="0"/>
        <v>360</v>
      </c>
      <c r="M2" s="2" vm="330">
        <f t="shared" ca="1" si="0"/>
        <v>635</v>
      </c>
      <c r="N2" s="2" vm="98">
        <f t="shared" ca="1" si="0"/>
        <v>1440</v>
      </c>
      <c r="O2" s="2" vm="331">
        <f t="shared" ca="1" si="0"/>
        <v>1485</v>
      </c>
      <c r="P2" s="2" vm="103">
        <f t="shared" ca="1" si="0"/>
        <v>1680</v>
      </c>
      <c r="Q2" s="2" vm="332">
        <f t="shared" ca="1" si="0"/>
        <v>2210</v>
      </c>
      <c r="R2" s="2" vm="93">
        <f t="shared" ca="1" si="0"/>
        <v>2550</v>
      </c>
      <c r="S2" s="2" vm="333">
        <f t="shared" ca="1" si="0"/>
        <v>1670</v>
      </c>
      <c r="T2" s="2" vm="334">
        <f t="shared" ca="1" si="0"/>
        <v>1432.8898999999999</v>
      </c>
      <c r="U2" s="2" vm="335">
        <f t="shared" ca="1" si="0"/>
        <v>394.7758</v>
      </c>
      <c r="V2" s="2" vm="336">
        <f t="shared" ca="1" si="0"/>
        <v>438.63979999999998</v>
      </c>
      <c r="W2" s="2" t="str">
        <f t="shared" ca="1" si="0"/>
        <v>Libur</v>
      </c>
    </row>
    <row r="3" spans="1:2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3" ht="15.5" x14ac:dyDescent="0.35">
      <c r="B4" t="s">
        <v>5</v>
      </c>
      <c r="C4" t="s">
        <v>6</v>
      </c>
      <c r="D4" s="2">
        <f>IFERROR(INDEX(D51:D500,MATCH($C$4,$C$51:$C$500,0)),"")</f>
        <v>3208983224102</v>
      </c>
      <c r="E4" s="2">
        <f>IFERROR(INDEX(E51:E500,MATCH($C$4,$C$51:$C$500,0)),"")</f>
        <v>2818654843329</v>
      </c>
      <c r="H4" s="2">
        <f>IFERROR(SUM(D4:G4)*(4/MAX(1,COUNT(D4:G4))),"")</f>
        <v>12055276134862</v>
      </c>
      <c r="I4" s="2">
        <f t="shared" ref="I4:W4" si="1">IFERROR(INDEX(I51:I500,MATCH($C$4,$C$51:$C$500,0)),"")</f>
        <v>8816826701623</v>
      </c>
      <c r="J4" s="2">
        <f t="shared" si="1"/>
        <v>10705154901932</v>
      </c>
      <c r="K4" s="2">
        <f t="shared" si="1"/>
        <v>10954693035464</v>
      </c>
      <c r="L4" s="2">
        <f t="shared" si="1"/>
        <v>15302872338467</v>
      </c>
      <c r="M4" s="2">
        <f t="shared" si="1"/>
        <v>12224128315553</v>
      </c>
      <c r="N4" s="2">
        <f t="shared" si="1"/>
        <v>16190456515103</v>
      </c>
      <c r="O4" s="2">
        <f t="shared" si="1"/>
        <v>31387389629869</v>
      </c>
      <c r="P4" s="2">
        <f t="shared" si="1"/>
        <v>48788950838822</v>
      </c>
      <c r="Q4" s="2">
        <f t="shared" si="1"/>
        <v>45212897632604</v>
      </c>
      <c r="R4" s="2">
        <f t="shared" si="1"/>
        <v>23788322626347</v>
      </c>
      <c r="S4" s="2">
        <f t="shared" si="1"/>
        <v>14152752847612</v>
      </c>
      <c r="T4" s="2">
        <f t="shared" si="1"/>
        <v>10286813284004</v>
      </c>
      <c r="U4" s="2">
        <f t="shared" si="1"/>
        <v>9686610301864</v>
      </c>
      <c r="V4" s="2">
        <f t="shared" si="1"/>
        <v>8808415748693</v>
      </c>
      <c r="W4" s="2">
        <f t="shared" si="1"/>
        <v>7274166637800</v>
      </c>
    </row>
    <row r="5" spans="1:23" ht="15.5" x14ac:dyDescent="0.35">
      <c r="B5" t="s">
        <v>7</v>
      </c>
      <c r="C5" t="s">
        <v>8</v>
      </c>
      <c r="D5" s="2">
        <f>IFERROR(INDEX(D51:D500,MATCH($C$5,$C$51:$C$500,0)),"")</f>
        <v>-951914729186</v>
      </c>
      <c r="E5" s="2">
        <f>IFERROR(INDEX(E51:E500,MATCH($C$5,$C$51:$C$500,0)),"")</f>
        <v>-1244962948064</v>
      </c>
      <c r="H5" s="2">
        <f>IFERROR(SUM(D5:G5)*(4/MAX(1,COUNT(D5:G5))),"")</f>
        <v>-4393755354500</v>
      </c>
      <c r="I5" s="2">
        <f t="shared" ref="I5:W5" si="2">IFERROR(INDEX(I51:I500,MATCH($C$5,$C$51:$C$500,0)),"")</f>
        <v>-3837034805904</v>
      </c>
      <c r="J5" s="2">
        <f t="shared" si="2"/>
        <v>-2561481656876</v>
      </c>
      <c r="K5" s="2">
        <f t="shared" si="2"/>
        <v>-3817520796974</v>
      </c>
      <c r="L5" s="2">
        <f t="shared" si="2"/>
        <v>-1935906231568</v>
      </c>
      <c r="M5" s="2">
        <f t="shared" si="2"/>
        <v>-975628751000</v>
      </c>
      <c r="N5" s="2">
        <f t="shared" si="2"/>
        <v>-7284059440578</v>
      </c>
      <c r="O5" s="2">
        <f t="shared" si="2"/>
        <v>872001434160</v>
      </c>
      <c r="P5" s="2">
        <f t="shared" si="2"/>
        <v>4252326319369</v>
      </c>
      <c r="Q5" s="2">
        <f t="shared" si="2"/>
        <v>3856921912686</v>
      </c>
      <c r="R5" s="2">
        <f t="shared" si="2"/>
        <v>1709375476197</v>
      </c>
      <c r="S5" s="2">
        <f t="shared" si="2"/>
        <v>1483413840373</v>
      </c>
      <c r="T5" s="2">
        <f t="shared" si="2"/>
        <v>497375331657</v>
      </c>
      <c r="U5" s="2">
        <f t="shared" si="2"/>
        <v>366719194190</v>
      </c>
      <c r="V5" s="2">
        <f t="shared" si="2"/>
        <v>254363101020</v>
      </c>
      <c r="W5" s="2">
        <f t="shared" si="2"/>
        <v>172456805277</v>
      </c>
    </row>
    <row r="6" spans="1:23" ht="15.5" x14ac:dyDescent="0.35">
      <c r="B6" t="s">
        <v>9</v>
      </c>
      <c r="C6" t="s">
        <v>10</v>
      </c>
      <c r="D6" s="2">
        <f>IFERROR(INDEX(D51:D500,MATCH($C$6,$C$51:$C$500,0)),"")</f>
        <v>1038681678749</v>
      </c>
      <c r="E6" s="2">
        <f>IFERROR(INDEX(E51:E500,MATCH($C$6,$C$51:$C$500,0)),"")</f>
        <v>1551555259971</v>
      </c>
      <c r="H6" s="2">
        <f>IFERROR(INDEX(D6:G6,COUNT(D6:G6)),"")</f>
        <v>1551555259971</v>
      </c>
      <c r="I6" s="2">
        <f t="shared" ref="I6:W6" si="3">IFERROR(INDEX(I51:I500,MATCH($C$6,$C$51:$C$500,0)),"")</f>
        <v>3671570130965</v>
      </c>
      <c r="J6" s="2">
        <f t="shared" si="3"/>
        <v>7884181360813</v>
      </c>
      <c r="K6" s="2">
        <f t="shared" si="3"/>
        <v>11601511551159</v>
      </c>
      <c r="L6" s="2">
        <f t="shared" si="3"/>
        <v>14244684680766</v>
      </c>
      <c r="M6" s="2">
        <f t="shared" si="3"/>
        <v>15461433243830</v>
      </c>
      <c r="N6" s="2">
        <f t="shared" si="3"/>
        <v>16577554765290</v>
      </c>
      <c r="O6" s="2">
        <f t="shared" si="3"/>
        <v>29118469188999</v>
      </c>
      <c r="P6" s="2">
        <f t="shared" si="3"/>
        <v>28887118750867</v>
      </c>
      <c r="Q6" s="2">
        <f t="shared" si="3"/>
        <v>22754824809495</v>
      </c>
      <c r="R6" s="2">
        <f t="shared" si="3"/>
        <v>16773218556948</v>
      </c>
      <c r="S6" s="2">
        <f t="shared" si="3"/>
        <v>9704206867664</v>
      </c>
      <c r="T6" s="2">
        <f t="shared" si="3"/>
        <v>2848829878616</v>
      </c>
      <c r="U6" s="2">
        <f t="shared" si="3"/>
        <v>2383437061880</v>
      </c>
      <c r="V6" s="2">
        <f t="shared" si="3"/>
        <v>2007075228694</v>
      </c>
      <c r="W6" s="2">
        <f t="shared" si="3"/>
        <v>620222360893</v>
      </c>
    </row>
    <row r="7" spans="1:23" ht="15.5" x14ac:dyDescent="0.35">
      <c r="B7" t="s">
        <v>11</v>
      </c>
      <c r="C7" t="s">
        <v>12</v>
      </c>
      <c r="D7" s="3">
        <f>IFERROR(INDEX(D51:D500,MATCH($C$7,$C$51:$C$500,0))/1000000000,"")</f>
        <v>28.81</v>
      </c>
      <c r="E7" s="3">
        <f>IFERROR(INDEX(E51:E500,MATCH($C$7,$C$51:$C$500,0))/1000000000,"")</f>
        <v>28.81</v>
      </c>
      <c r="H7" s="3">
        <f>IFERROR(INDEX(D7:G7,COUNT(D7:G7)),"")</f>
        <v>28.81</v>
      </c>
      <c r="I7" s="3">
        <f t="shared" ref="I7:W7" si="4">IFERROR(INDEX(I51:I500,MATCH($C$7,$C$51:$C$500,0))/1000000000,"")</f>
        <v>28.81</v>
      </c>
      <c r="J7" s="3">
        <f t="shared" si="4"/>
        <v>28.81</v>
      </c>
      <c r="K7" s="3">
        <f t="shared" si="4"/>
        <v>28.81</v>
      </c>
      <c r="L7" s="3">
        <f t="shared" si="4"/>
        <v>28.81</v>
      </c>
      <c r="M7" s="3">
        <f t="shared" si="4"/>
        <v>26.32</v>
      </c>
      <c r="N7" s="3">
        <f t="shared" si="4"/>
        <v>13.57</v>
      </c>
      <c r="O7" s="3">
        <f t="shared" si="4"/>
        <v>13.57</v>
      </c>
      <c r="P7" s="3">
        <f t="shared" si="4"/>
        <v>13.57</v>
      </c>
      <c r="Q7" s="3">
        <f t="shared" si="4"/>
        <v>13.57</v>
      </c>
      <c r="R7" s="3">
        <f t="shared" si="4"/>
        <v>13.57</v>
      </c>
      <c r="S7" s="3">
        <f t="shared" si="4"/>
        <v>13.57</v>
      </c>
      <c r="T7" s="3">
        <f t="shared" si="4"/>
        <v>9.73</v>
      </c>
      <c r="U7" s="3">
        <f t="shared" si="4"/>
        <v>9.6300000000000008</v>
      </c>
      <c r="V7" s="3">
        <f t="shared" si="4"/>
        <v>9.6300000000000008</v>
      </c>
      <c r="W7" s="3">
        <f t="shared" si="4"/>
        <v>0.02</v>
      </c>
    </row>
    <row r="8" spans="1:2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359000000000</v>
      </c>
      <c r="E8" s="2">
        <f>IFERROR(INDEX(E51:E500,MATCH("Free cash flow (Quarter)",$C$51:$C$500,0)),"")</f>
        <v>-580000000000</v>
      </c>
      <c r="H8" s="2">
        <f>IFERROR(INDEX(D8:G8,COUNT(D8:G8)),"")</f>
        <v>-580000000000</v>
      </c>
      <c r="I8" s="2">
        <f t="shared" ref="I8:W8" si="5">IFERROR(INDEX(I51:I500,MATCH($C$8,$C$51:$C$500,0)),"")</f>
        <v>-580000000000</v>
      </c>
      <c r="J8" s="2">
        <f t="shared" si="5"/>
        <v>-2402000000000</v>
      </c>
      <c r="K8" s="2">
        <f t="shared" si="5"/>
        <v>2304000000000</v>
      </c>
      <c r="L8" s="2">
        <f t="shared" si="5"/>
        <v>-221000000000</v>
      </c>
      <c r="M8" s="2">
        <f t="shared" si="5"/>
        <v>-52000000000</v>
      </c>
      <c r="N8" s="2">
        <f t="shared" si="5"/>
        <v>411000000000</v>
      </c>
      <c r="O8" s="2">
        <f t="shared" si="5"/>
        <v>8614000000000</v>
      </c>
      <c r="P8" s="2">
        <f t="shared" si="5"/>
        <v>703000000000</v>
      </c>
      <c r="Q8" s="2">
        <f t="shared" si="5"/>
        <v>-8394000000000</v>
      </c>
      <c r="R8" s="2">
        <f t="shared" si="5"/>
        <v>-8374000000000</v>
      </c>
      <c r="S8" s="2">
        <f t="shared" si="5"/>
        <v>-280000000000</v>
      </c>
      <c r="T8" s="2">
        <f t="shared" si="5"/>
        <v>-418000000000</v>
      </c>
      <c r="U8" s="2">
        <f t="shared" si="5"/>
        <v>-629000000000</v>
      </c>
      <c r="V8" s="2">
        <f t="shared" si="5"/>
        <v>-268000000000</v>
      </c>
      <c r="W8" s="2">
        <f t="shared" si="5"/>
        <v>-169000000000</v>
      </c>
    </row>
    <row r="9" spans="1:23" ht="15.5" x14ac:dyDescent="0.35">
      <c r="A9" t="s">
        <v>16</v>
      </c>
      <c r="C9" t="s">
        <v>17</v>
      </c>
      <c r="D9" s="3">
        <f>IFERROR(INDEX(D51:D500,MATCH("Free cash flow per share (Quarter)",$C$51:$C$500,0)),"")</f>
        <v>12.46</v>
      </c>
      <c r="E9" s="3">
        <f>IFERROR(INDEX(E51:E500,MATCH("Free cash flow per share (Quarter)",$C$51:$C$500,0)),"")</f>
        <v>-20.12</v>
      </c>
      <c r="H9" s="3">
        <f>IFERROR(INDEX(D9:G9,COUNT(D9:G9)),"")</f>
        <v>-20.12</v>
      </c>
      <c r="I9" s="3">
        <f t="shared" ref="I9:W9" si="6">IFERROR(INDEX(I51:I500,MATCH($C$9,$C$51:$C$500,0)),"")</f>
        <v>-20.14</v>
      </c>
      <c r="J9" s="3">
        <f t="shared" si="6"/>
        <v>-83.38</v>
      </c>
      <c r="K9" s="3">
        <f t="shared" si="6"/>
        <v>80</v>
      </c>
      <c r="L9" s="3">
        <f t="shared" si="6"/>
        <v>-7.68</v>
      </c>
      <c r="M9" s="3">
        <f t="shared" si="6"/>
        <v>-1.98</v>
      </c>
      <c r="N9" s="3">
        <f t="shared" si="6"/>
        <v>30.28</v>
      </c>
      <c r="O9" s="3">
        <f t="shared" si="6"/>
        <v>634.61</v>
      </c>
      <c r="P9" s="3">
        <f t="shared" si="6"/>
        <v>51.77</v>
      </c>
      <c r="Q9" s="3">
        <f t="shared" si="6"/>
        <v>-618.41999999999996</v>
      </c>
      <c r="R9" s="3">
        <f t="shared" si="6"/>
        <v>-616.98</v>
      </c>
      <c r="S9" s="3">
        <f t="shared" si="6"/>
        <v>-20.66</v>
      </c>
      <c r="T9" s="3">
        <f t="shared" si="6"/>
        <v>-42.92</v>
      </c>
      <c r="U9" s="3">
        <f t="shared" si="6"/>
        <v>-65.33</v>
      </c>
      <c r="V9" s="3">
        <f t="shared" si="6"/>
        <v>-27.86</v>
      </c>
      <c r="W9" s="3">
        <f t="shared" si="6"/>
        <v>-9399.01</v>
      </c>
    </row>
    <row r="10" spans="1:23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 t="str">
        <f t="shared" ref="I10:W10" ca="1" si="7">IFERROR(IF(I9=0,"",I2/I9),"")</f>
        <v/>
      </c>
      <c r="J10" s="3" t="str">
        <f t="shared" ca="1" si="7"/>
        <v/>
      </c>
      <c r="K10" s="3" t="str">
        <f t="shared" ca="1" si="7"/>
        <v/>
      </c>
      <c r="L10" s="3">
        <f t="shared" ca="1" si="7"/>
        <v>-46.875</v>
      </c>
      <c r="M10" s="3">
        <f t="shared" ca="1" si="7"/>
        <v>-320.70707070707073</v>
      </c>
      <c r="N10" s="3">
        <f t="shared" ca="1" si="7"/>
        <v>47.556142668428002</v>
      </c>
      <c r="O10" s="3">
        <f t="shared" ca="1" si="7"/>
        <v>2.3400198547139186</v>
      </c>
      <c r="P10" s="3">
        <f t="shared" ca="1" si="7"/>
        <v>32.45122657909986</v>
      </c>
      <c r="Q10" s="3">
        <f t="shared" ca="1" si="7"/>
        <v>-3.5736231040393265</v>
      </c>
      <c r="R10" s="3">
        <f t="shared" ca="1" si="7"/>
        <v>-4.1330351064864335</v>
      </c>
      <c r="S10" s="3">
        <f t="shared" ca="1" si="7"/>
        <v>-80.8325266214908</v>
      </c>
      <c r="T10" s="3">
        <f t="shared" ca="1" si="7"/>
        <v>-33.385132805219008</v>
      </c>
      <c r="U10" s="3">
        <f t="shared" ca="1" si="7"/>
        <v>-6.042795040563294</v>
      </c>
      <c r="V10" s="3">
        <f t="shared" ca="1" si="7"/>
        <v>-15.74442928930366</v>
      </c>
      <c r="W10" s="3" t="str">
        <f t="shared" ca="1" si="7"/>
        <v/>
      </c>
    </row>
    <row r="11" spans="1:23" ht="15.5" x14ac:dyDescent="0.35">
      <c r="B11" t="s">
        <v>19</v>
      </c>
      <c r="C11" t="s">
        <v>20</v>
      </c>
      <c r="D11" s="2">
        <f>IFERROR(INDEX(D51:D500,MATCH($C$11,$C$51:$C$500,0)),"")</f>
        <v>1503055593900</v>
      </c>
      <c r="E11" s="2">
        <f>IFERROR(INDEX(E51:E500,MATCH($C$11,$C$51:$C$500,0)),"")</f>
        <v>2613931218729</v>
      </c>
      <c r="H11" s="2">
        <f>IFERROR(INDEX(D11:G11,COUNT(D11:G11)),"")</f>
        <v>2613931218729</v>
      </c>
      <c r="I11" s="2">
        <f t="shared" ref="I11:W11" si="8">IFERROR(INDEX(I51:I500,MATCH($C$11,$C$51:$C$500,0)),"")</f>
        <v>4407564435959</v>
      </c>
      <c r="J11" s="2">
        <f t="shared" si="8"/>
        <v>2516211632824</v>
      </c>
      <c r="K11" s="2">
        <f t="shared" si="8"/>
        <v>1340065112240</v>
      </c>
      <c r="L11" s="2">
        <f t="shared" si="8"/>
        <v>8945714916516</v>
      </c>
      <c r="M11" s="2">
        <f t="shared" si="8"/>
        <v>13165761250874</v>
      </c>
      <c r="N11" s="2">
        <f t="shared" si="8"/>
        <v>1213437371866</v>
      </c>
      <c r="O11" s="2">
        <f t="shared" si="8"/>
        <v>9258310028392</v>
      </c>
      <c r="P11" s="2">
        <f t="shared" si="8"/>
        <v>10845678217201</v>
      </c>
      <c r="Q11" s="2">
        <f t="shared" si="8"/>
        <v>6088962586747</v>
      </c>
      <c r="R11" s="2">
        <f t="shared" si="8"/>
        <v>10653780768186</v>
      </c>
      <c r="S11" s="2">
        <f t="shared" si="8"/>
        <v>5511188078778</v>
      </c>
      <c r="T11" s="2">
        <f t="shared" si="8"/>
        <v>1675283272031</v>
      </c>
      <c r="U11" s="2">
        <f t="shared" si="8"/>
        <v>1119694010726</v>
      </c>
      <c r="V11" s="2">
        <f t="shared" si="8"/>
        <v>2183783098228</v>
      </c>
      <c r="W11" s="2">
        <f t="shared" si="8"/>
        <v>583188263886</v>
      </c>
    </row>
    <row r="12" spans="1:2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52643000000000</v>
      </c>
      <c r="E12" s="2">
        <f>IFERROR(INDEX(E51:E500,MATCH("Net Debt (Quarter)",$C$51:$C$500,0)),"")</f>
        <v>44648000000000</v>
      </c>
      <c r="H12" s="2">
        <f>IFERROR(INDEX(D12:G12,COUNT(D12:G12)),"")</f>
        <v>44648000000000</v>
      </c>
      <c r="I12" s="2">
        <f t="shared" ref="I12:W12" si="9">IFERROR(INDEX(I51:I500,MATCH($C$12,$C$51:$C$500,0)),"")</f>
        <v>46464000000000</v>
      </c>
      <c r="J12" s="2">
        <f t="shared" si="9"/>
        <v>48231000000000</v>
      </c>
      <c r="K12" s="2">
        <f t="shared" si="9"/>
        <v>57595000000000</v>
      </c>
      <c r="L12" s="2">
        <f t="shared" si="9"/>
        <v>52711000000000</v>
      </c>
      <c r="M12" s="2">
        <f t="shared" si="9"/>
        <v>53810000000000</v>
      </c>
      <c r="N12" s="2">
        <f t="shared" si="9"/>
        <v>62883000000000</v>
      </c>
      <c r="O12" s="2">
        <f t="shared" si="9"/>
        <v>61659000000000</v>
      </c>
      <c r="P12" s="2">
        <f t="shared" si="9"/>
        <v>51981000000000</v>
      </c>
      <c r="Q12" s="2">
        <f t="shared" si="9"/>
        <v>38258000000000</v>
      </c>
      <c r="R12" s="2">
        <f t="shared" si="9"/>
        <v>13084000000000</v>
      </c>
      <c r="S12" s="2">
        <f t="shared" si="9"/>
        <v>3284000000000</v>
      </c>
      <c r="T12" s="2">
        <f t="shared" si="9"/>
        <v>1488000000000</v>
      </c>
      <c r="U12" s="2">
        <f t="shared" si="9"/>
        <v>503000000000</v>
      </c>
      <c r="V12" s="2">
        <f t="shared" si="9"/>
        <v>-264000000000</v>
      </c>
      <c r="W12" s="2">
        <f t="shared" si="9"/>
        <v>622000000000</v>
      </c>
    </row>
    <row r="13" spans="1:2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54146000000000</v>
      </c>
      <c r="E13" s="2">
        <f>IFERROR(INDEX(E51:E500,MATCH("Total Debt (Quarter)",$C$51:$C$500,0)),"")</f>
        <v>47262000000000</v>
      </c>
      <c r="H13" s="2">
        <f>IFERROR(INDEX(D13:G13,COUNT(D13:G13)),"")</f>
        <v>47262000000000</v>
      </c>
      <c r="I13" s="2">
        <f t="shared" ref="I13:W13" si="10">IFERROR(INDEX(I51:I500,MATCH($C$13,$C$51:$C$500,0)),"")</f>
        <v>50872000000000</v>
      </c>
      <c r="J13" s="2">
        <f t="shared" si="10"/>
        <v>50747000000000</v>
      </c>
      <c r="K13" s="2">
        <f t="shared" si="10"/>
        <v>58935000000000</v>
      </c>
      <c r="L13" s="2">
        <f t="shared" si="10"/>
        <v>61657000000000</v>
      </c>
      <c r="M13" s="2">
        <f t="shared" si="10"/>
        <v>66975000000000</v>
      </c>
      <c r="N13" s="2">
        <f t="shared" si="10"/>
        <v>64097000000000</v>
      </c>
      <c r="O13" s="2">
        <f t="shared" si="10"/>
        <v>70917000000000</v>
      </c>
      <c r="P13" s="2">
        <f t="shared" si="10"/>
        <v>62827000000000</v>
      </c>
      <c r="Q13" s="2">
        <f t="shared" si="10"/>
        <v>44347000000000</v>
      </c>
      <c r="R13" s="2">
        <f t="shared" si="10"/>
        <v>23738000000000</v>
      </c>
      <c r="S13" s="2">
        <f t="shared" si="10"/>
        <v>8795000000000</v>
      </c>
      <c r="T13" s="2">
        <f t="shared" si="10"/>
        <v>3163000000000</v>
      </c>
      <c r="U13" s="2">
        <f t="shared" si="10"/>
        <v>1623000000000</v>
      </c>
      <c r="V13" s="2">
        <f t="shared" si="10"/>
        <v>1919000000000</v>
      </c>
      <c r="W13" s="2">
        <f t="shared" si="10"/>
        <v>1205000000000</v>
      </c>
    </row>
    <row r="14" spans="1:23" ht="15.5" x14ac:dyDescent="0.35">
      <c r="C14" t="s">
        <v>27</v>
      </c>
      <c r="D14" s="2">
        <f>IFERROR(INDEX(D51:D500,MATCH($C$14,$C$51:$C$500,0)),"")</f>
        <v>-893115526421</v>
      </c>
      <c r="E14" s="2">
        <f>IFERROR(INDEX(E51:E500,MATCH($C$14,$C$51:$C$500,0)),"")</f>
        <v>-1002460952672</v>
      </c>
      <c r="H14" s="2">
        <f>IFERROR(SUM(D14:G14)*(4/MAX(1,COUNT(D14:G14))),"")</f>
        <v>-3791152958186</v>
      </c>
      <c r="I14" s="2">
        <f t="shared" ref="I14:W14" si="11">IFERROR(INDEX(I51:I500,MATCH($C$14,$C$51:$C$500,0)),"")</f>
        <v>-4003032191932</v>
      </c>
      <c r="J14" s="2">
        <f t="shared" si="11"/>
        <v>-4339064487307</v>
      </c>
      <c r="K14" s="2">
        <f t="shared" si="11"/>
        <v>-4419902764987</v>
      </c>
      <c r="L14" s="2">
        <f t="shared" si="11"/>
        <v>-4286996169770</v>
      </c>
      <c r="M14" s="2">
        <f t="shared" si="11"/>
        <v>-4840185769843</v>
      </c>
      <c r="N14" s="2">
        <f t="shared" si="11"/>
        <v>-4741217297950</v>
      </c>
      <c r="O14" s="2">
        <f t="shared" si="11"/>
        <v>-3620533969507</v>
      </c>
      <c r="P14" s="2">
        <f t="shared" si="11"/>
        <v>-2459241670378</v>
      </c>
      <c r="Q14" s="2">
        <f t="shared" si="11"/>
        <v>-1932084162136</v>
      </c>
      <c r="R14" s="2">
        <f t="shared" si="11"/>
        <v>-982835623286</v>
      </c>
      <c r="S14" s="2">
        <f t="shared" si="11"/>
        <v>-340008402044</v>
      </c>
      <c r="T14" s="2">
        <f t="shared" si="11"/>
        <v>-183596366642</v>
      </c>
      <c r="U14" s="2">
        <f t="shared" si="11"/>
        <v>-96850836990</v>
      </c>
      <c r="V14" s="2">
        <f t="shared" si="11"/>
        <v>-169585561829</v>
      </c>
      <c r="W14" s="2">
        <f t="shared" si="11"/>
        <v>-153789010055</v>
      </c>
    </row>
    <row r="15" spans="1:23" ht="15.5" x14ac:dyDescent="0.35">
      <c r="C15" t="s">
        <v>28</v>
      </c>
      <c r="D15" s="2">
        <f>IFERROR(INDEX(D51:D500,MATCH($C$15,$C$51:$C$500,0)),"")</f>
        <v>-3677468061</v>
      </c>
      <c r="E15" s="2">
        <f>IFERROR(INDEX(E51:E500,MATCH($C$15,$C$51:$C$500,0)),"")</f>
        <v>-1893951722</v>
      </c>
      <c r="H15" s="2">
        <f>IFERROR(SUM(D15:G15)*(4/MAX(1,COUNT(D15:G15))),"")</f>
        <v>-11142839566</v>
      </c>
      <c r="I15" s="2">
        <f t="shared" ref="I15:W15" si="12">IFERROR(INDEX(I51:I500,MATCH($C$15,$C$51:$C$500,0)),"")</f>
        <v>-91437567290</v>
      </c>
      <c r="J15" s="2">
        <f t="shared" si="12"/>
        <v>-49137028444</v>
      </c>
      <c r="K15" s="2">
        <f t="shared" si="12"/>
        <v>-241405614103</v>
      </c>
      <c r="L15" s="2">
        <f t="shared" si="12"/>
        <v>-431959079487</v>
      </c>
      <c r="M15" s="2">
        <f t="shared" si="12"/>
        <v>-752492708176</v>
      </c>
      <c r="N15" s="2">
        <f t="shared" si="12"/>
        <v>233695783307</v>
      </c>
      <c r="O15" s="2">
        <f t="shared" si="12"/>
        <v>-299751593948</v>
      </c>
      <c r="P15" s="2">
        <f t="shared" si="12"/>
        <v>-916874798455</v>
      </c>
      <c r="Q15" s="2">
        <f t="shared" si="12"/>
        <v>-419073663951</v>
      </c>
      <c r="R15" s="2">
        <f t="shared" si="12"/>
        <v>-342520456635</v>
      </c>
      <c r="S15" s="2">
        <f t="shared" si="12"/>
        <v>-350413451030</v>
      </c>
      <c r="T15" s="2">
        <f t="shared" si="12"/>
        <v>-254389167647</v>
      </c>
      <c r="U15" s="2">
        <f t="shared" si="12"/>
        <v>-243230405572</v>
      </c>
      <c r="V15" s="2">
        <f t="shared" si="12"/>
        <v>-205882086548</v>
      </c>
      <c r="W15" s="2">
        <f t="shared" si="12"/>
        <v>-159837737328</v>
      </c>
    </row>
    <row r="16" spans="1:23" ht="15.5" x14ac:dyDescent="0.35">
      <c r="C16" t="s">
        <v>29</v>
      </c>
      <c r="D16" s="2">
        <f>IFERROR(INDEX(D51:D500,MATCH($C$16,$C$51:$C$500,0)),"")</f>
        <v>-1079546663726</v>
      </c>
      <c r="E16" s="2">
        <f>IFERROR(INDEX(E51:E500,MATCH($C$16,$C$51:$C$500,0)),"")</f>
        <v>-1392082101205</v>
      </c>
      <c r="H16" s="2">
        <f>IFERROR(SUM(D16:G16)*(4/MAX(1,COUNT(D16:G16))),"")</f>
        <v>-4943257529862</v>
      </c>
      <c r="I16" s="2">
        <f t="shared" ref="I16:W16" si="13">IFERROR(INDEX(I51:I500,MATCH($C$16,$C$51:$C$500,0)),"")</f>
        <v>-4392746586481</v>
      </c>
      <c r="J16" s="2">
        <f t="shared" si="13"/>
        <v>-3864463819928</v>
      </c>
      <c r="K16" s="2">
        <f t="shared" si="13"/>
        <v>-3776859396600</v>
      </c>
      <c r="L16" s="2">
        <f t="shared" si="13"/>
        <v>-1240774727573</v>
      </c>
      <c r="M16" s="2">
        <f t="shared" si="13"/>
        <v>-1086240733799</v>
      </c>
      <c r="N16" s="2">
        <f t="shared" si="13"/>
        <v>-9729421929853</v>
      </c>
      <c r="O16" s="2">
        <f t="shared" si="13"/>
        <v>1328649961839</v>
      </c>
      <c r="P16" s="2">
        <f t="shared" si="13"/>
        <v>5536442504008</v>
      </c>
      <c r="Q16" s="2">
        <f t="shared" si="13"/>
        <v>4620646154705</v>
      </c>
      <c r="R16" s="2">
        <f t="shared" si="13"/>
        <v>2155589073418</v>
      </c>
      <c r="S16" s="2">
        <f t="shared" si="13"/>
        <v>1398004123804</v>
      </c>
      <c r="T16" s="2">
        <f t="shared" si="13"/>
        <v>755601959710</v>
      </c>
      <c r="U16" s="2">
        <f t="shared" si="13"/>
        <v>611200634868</v>
      </c>
      <c r="V16" s="2">
        <f t="shared" si="13"/>
        <v>459913378127</v>
      </c>
      <c r="W16" s="2">
        <f t="shared" si="13"/>
        <v>331826931449</v>
      </c>
    </row>
    <row r="17" spans="1:23" ht="15.5" x14ac:dyDescent="0.35">
      <c r="A17" t="s">
        <v>30</v>
      </c>
    </row>
    <row r="18" spans="1:2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  <c r="S18" t="s">
        <v>35</v>
      </c>
      <c r="T18" t="s">
        <v>36</v>
      </c>
      <c r="U18" t="s">
        <v>37</v>
      </c>
      <c r="V18" t="s">
        <v>38</v>
      </c>
      <c r="W18" t="s">
        <v>39</v>
      </c>
    </row>
    <row r="19" spans="1:23" ht="15.5" x14ac:dyDescent="0.35">
      <c r="A19" t="s">
        <v>44</v>
      </c>
      <c r="C19" t="s">
        <v>45</v>
      </c>
    </row>
    <row r="20" spans="1:23" ht="15.5" x14ac:dyDescent="0.35">
      <c r="A20" t="s">
        <v>46</v>
      </c>
      <c r="C20" t="s">
        <v>47</v>
      </c>
      <c r="D20" s="2" t="str">
        <f ca="1">IFERROR(D21*D2,"")</f>
        <v/>
      </c>
      <c r="E20" s="2" t="str">
        <f ca="1">IFERROR(E21*E2,"")</f>
        <v/>
      </c>
      <c r="H20" s="2" t="str">
        <f t="shared" ref="H20:W20" ca="1" si="14">IFERROR(H21*H2,"")</f>
        <v/>
      </c>
      <c r="I20" s="2" t="str">
        <f t="shared" ca="1" si="14"/>
        <v/>
      </c>
      <c r="J20" s="2" t="str">
        <f t="shared" ca="1" si="14"/>
        <v/>
      </c>
      <c r="K20" s="2" t="str">
        <f t="shared" ca="1" si="14"/>
        <v/>
      </c>
      <c r="L20" s="2">
        <f t="shared" ca="1" si="14"/>
        <v>10371600000000</v>
      </c>
      <c r="M20" s="2">
        <f t="shared" ca="1" si="14"/>
        <v>16713200000000</v>
      </c>
      <c r="N20" s="2">
        <f t="shared" ca="1" si="14"/>
        <v>19540800000000</v>
      </c>
      <c r="O20" s="2">
        <f t="shared" ca="1" si="14"/>
        <v>20151450000000</v>
      </c>
      <c r="P20" s="2">
        <f t="shared" ca="1" si="14"/>
        <v>22797600000000</v>
      </c>
      <c r="Q20" s="2">
        <f t="shared" ca="1" si="14"/>
        <v>29989700000000</v>
      </c>
      <c r="R20" s="2">
        <f t="shared" ca="1" si="14"/>
        <v>34603500000000</v>
      </c>
      <c r="S20" s="2">
        <f t="shared" ca="1" si="14"/>
        <v>22661900000000</v>
      </c>
      <c r="T20" s="2">
        <f t="shared" ca="1" si="14"/>
        <v>13942018726999.998</v>
      </c>
      <c r="U20" s="2">
        <f t="shared" ca="1" si="14"/>
        <v>3801690954000</v>
      </c>
      <c r="V20" s="2">
        <f t="shared" ca="1" si="14"/>
        <v>4224101274000</v>
      </c>
      <c r="W20" s="2" t="str">
        <f t="shared" ca="1" si="14"/>
        <v/>
      </c>
    </row>
    <row r="21" spans="1:23" ht="15.5" x14ac:dyDescent="0.35">
      <c r="C21" t="s">
        <v>12</v>
      </c>
      <c r="D21" s="2">
        <f>IFERROR(INDEX(D51:D500,MATCH($C$7,$C$51:$C$500,0)),"")</f>
        <v>28810000000</v>
      </c>
      <c r="E21" s="2">
        <f>IFERROR(INDEX(E51:E500,MATCH($C$7,$C$51:$C$500,0)),"")</f>
        <v>28810000000</v>
      </c>
      <c r="H21" s="2">
        <f>IFERROR(INDEX(D21:G21,COUNT(D21:G21)),"")</f>
        <v>28810000000</v>
      </c>
      <c r="I21" s="2">
        <f t="shared" ref="I21:W21" si="15">IFERROR(INDEX(I51:I500,MATCH($C$7,$C$51:$C$500,0)),"")</f>
        <v>28810000000</v>
      </c>
      <c r="J21" s="2">
        <f t="shared" si="15"/>
        <v>28810000000</v>
      </c>
      <c r="K21" s="2">
        <f t="shared" si="15"/>
        <v>28810000000</v>
      </c>
      <c r="L21" s="2">
        <f t="shared" si="15"/>
        <v>28810000000</v>
      </c>
      <c r="M21" s="2">
        <f t="shared" si="15"/>
        <v>26320000000</v>
      </c>
      <c r="N21" s="2">
        <f t="shared" si="15"/>
        <v>13570000000</v>
      </c>
      <c r="O21" s="2">
        <f t="shared" si="15"/>
        <v>13570000000</v>
      </c>
      <c r="P21" s="2">
        <f t="shared" si="15"/>
        <v>13570000000</v>
      </c>
      <c r="Q21" s="2">
        <f t="shared" si="15"/>
        <v>13570000000</v>
      </c>
      <c r="R21" s="2">
        <f t="shared" si="15"/>
        <v>13570000000</v>
      </c>
      <c r="S21" s="2">
        <f t="shared" si="15"/>
        <v>13570000000</v>
      </c>
      <c r="T21" s="2">
        <f t="shared" si="15"/>
        <v>9730000000</v>
      </c>
      <c r="U21" s="2">
        <f t="shared" si="15"/>
        <v>9630000000</v>
      </c>
      <c r="V21" s="2">
        <f t="shared" si="15"/>
        <v>9630000000</v>
      </c>
      <c r="W21" s="2">
        <f t="shared" si="15"/>
        <v>20000000</v>
      </c>
    </row>
    <row r="23" spans="1:23" ht="15.5" x14ac:dyDescent="0.35">
      <c r="B23" t="s">
        <v>48</v>
      </c>
      <c r="C23" t="s">
        <v>49</v>
      </c>
      <c r="D23" s="3">
        <f>IFERROR(D5/D6*100,"")</f>
        <v>-91.646434962874949</v>
      </c>
      <c r="E23" s="3">
        <f>IFERROR(E5/E6*100,"")</f>
        <v>-80.239678223724326</v>
      </c>
      <c r="H23" s="3">
        <f t="shared" ref="H23:W23" si="16">IFERROR(H5/H6*100,"")</f>
        <v>-283.1839424515324</v>
      </c>
      <c r="I23" s="3">
        <f t="shared" si="16"/>
        <v>-104.50664617689083</v>
      </c>
      <c r="J23" s="3">
        <f t="shared" si="16"/>
        <v>-32.488872841096914</v>
      </c>
      <c r="K23" s="3">
        <f t="shared" si="16"/>
        <v>-32.905374270757214</v>
      </c>
      <c r="L23" s="3">
        <f t="shared" si="16"/>
        <v>-13.590376164535062</v>
      </c>
      <c r="M23" s="3">
        <f t="shared" si="16"/>
        <v>-6.3100796388933222</v>
      </c>
      <c r="N23" s="3">
        <f t="shared" si="16"/>
        <v>-43.939287450458778</v>
      </c>
      <c r="O23" s="3">
        <f t="shared" si="16"/>
        <v>2.9946678463764966</v>
      </c>
      <c r="P23" s="3">
        <f t="shared" si="16"/>
        <v>14.720493089126007</v>
      </c>
      <c r="Q23" s="3">
        <f t="shared" si="16"/>
        <v>16.949908184204549</v>
      </c>
      <c r="R23" s="3">
        <f t="shared" si="16"/>
        <v>10.191099999045337</v>
      </c>
      <c r="S23" s="3">
        <f t="shared" si="16"/>
        <v>15.286296557794712</v>
      </c>
      <c r="T23" s="3">
        <f t="shared" si="16"/>
        <v>17.458934118545248</v>
      </c>
      <c r="U23" s="3">
        <f t="shared" si="16"/>
        <v>15.386149693449022</v>
      </c>
      <c r="V23" s="3">
        <f t="shared" si="16"/>
        <v>12.673321726237116</v>
      </c>
      <c r="W23" s="3">
        <f t="shared" si="16"/>
        <v>27.805641355576995</v>
      </c>
    </row>
    <row r="24" spans="1:23" ht="15.5" x14ac:dyDescent="0.35">
      <c r="C24" t="s">
        <v>50</v>
      </c>
      <c r="D24" s="4">
        <f>IFERROR(_xlfn.RRI(5,I23,D23),"")</f>
        <v>-2.5920658102659866E-2</v>
      </c>
      <c r="E24" s="4">
        <f>IFERROR(_xlfn.RRI(5,J23,E23),"")</f>
        <v>0.19820439106166954</v>
      </c>
      <c r="H24" s="4">
        <f t="shared" ref="H24:W24" si="17">IFERROR(_xlfn.RRI(5,M23,H23),"")</f>
        <v>1.1399654252092359</v>
      </c>
      <c r="I24" s="4">
        <f t="shared" si="17"/>
        <v>0.18920898040813894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>
        <f t="shared" si="17"/>
        <v>-0.29714427495045326</v>
      </c>
      <c r="P24" s="4">
        <f t="shared" si="17"/>
        <v>-8.8064190319822044E-3</v>
      </c>
      <c r="Q24" s="4">
        <f t="shared" si="17"/>
        <v>5.9876780849355438E-2</v>
      </c>
      <c r="R24" s="4">
        <f t="shared" si="17"/>
        <v>-0.18187883285675388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51</v>
      </c>
      <c r="C25" t="s">
        <v>52</v>
      </c>
      <c r="D25" s="3">
        <f>IFERROR(INDEX(D51:D500,MATCH($A$25,$C$51:$C$500,0)),"")</f>
        <v>-33.130000000000003</v>
      </c>
      <c r="E25" s="3">
        <f>IFERROR(INDEX(E51:E500,MATCH($A$25,$C$51:$C$500,0)),"")</f>
        <v>-43.04</v>
      </c>
      <c r="H25" s="3">
        <f>IFERROR(INDEX(D25:G25,COUNT(D25:G25)),"")</f>
        <v>-43.04</v>
      </c>
      <c r="I25" s="3">
        <f t="shared" ref="I25:W25" si="18">IFERROR(INDEX(I51:I500,MATCH($C$25,$C$51:$C$500,0)),"")</f>
        <v>-136.38</v>
      </c>
      <c r="J25" s="3">
        <f t="shared" si="18"/>
        <v>-89.89</v>
      </c>
      <c r="K25" s="3">
        <f t="shared" si="18"/>
        <v>-130.88999999999999</v>
      </c>
      <c r="L25" s="3">
        <f t="shared" si="18"/>
        <v>-65.95</v>
      </c>
      <c r="M25" s="3">
        <f t="shared" si="18"/>
        <v>-41.66</v>
      </c>
      <c r="N25" s="3">
        <f t="shared" si="18"/>
        <v>-543.58000000000004</v>
      </c>
      <c r="O25" s="3">
        <f t="shared" si="18"/>
        <v>69.11</v>
      </c>
      <c r="P25" s="3">
        <f t="shared" si="18"/>
        <v>291.95</v>
      </c>
      <c r="Q25" s="3">
        <f t="shared" si="18"/>
        <v>285.97000000000003</v>
      </c>
      <c r="R25" s="3">
        <f t="shared" si="18"/>
        <v>126.23</v>
      </c>
      <c r="S25" s="3">
        <f t="shared" si="18"/>
        <v>77.2</v>
      </c>
      <c r="T25" s="3">
        <f t="shared" si="18"/>
        <v>51.56</v>
      </c>
      <c r="U25" s="3">
        <f t="shared" si="18"/>
        <v>38.21</v>
      </c>
      <c r="V25" s="3">
        <f t="shared" si="18"/>
        <v>26.37</v>
      </c>
      <c r="W25" s="3">
        <f t="shared" si="18"/>
        <v>9554.9599999999991</v>
      </c>
    </row>
    <row r="26" spans="1:23" ht="15.5" x14ac:dyDescent="0.35">
      <c r="C26" t="s">
        <v>53</v>
      </c>
      <c r="D26" s="4">
        <f>IFERROR(_xlfn.RRI(5,I25,D25),"")</f>
        <v>-0.2464810999037248</v>
      </c>
      <c r="E26" s="4">
        <f>IFERROR(_xlfn.RRI(5,J25,E25),"")</f>
        <v>-0.13695751264228118</v>
      </c>
      <c r="H26" s="4">
        <f t="shared" ref="H26:W26" si="19">IFERROR(_xlfn.RRI(5,M25,H25),"")</f>
        <v>6.5389824057109358E-3</v>
      </c>
      <c r="I26" s="4">
        <f t="shared" si="19"/>
        <v>-0.24160153841926746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>
        <f t="shared" si="19"/>
        <v>6.0341103386458039E-2</v>
      </c>
      <c r="P26" s="4">
        <f t="shared" si="19"/>
        <v>0.50184906456316325</v>
      </c>
      <c r="Q26" s="4">
        <f t="shared" si="19"/>
        <v>0.61080166230524569</v>
      </c>
      <c r="R26" s="4">
        <f t="shared" si="19"/>
        <v>-0.5790924249594227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54</v>
      </c>
      <c r="D27" s="3">
        <f>IFERROR(D4/D21,"")</f>
        <v>111.38435349191253</v>
      </c>
      <c r="E27" s="3">
        <f>IFERROR(E4/E21,"")</f>
        <v>97.835989008295726</v>
      </c>
      <c r="H27" s="3">
        <f t="shared" ref="H27:W27" si="20">IFERROR(H4/H21,"")</f>
        <v>418.44068500041652</v>
      </c>
      <c r="I27" s="3">
        <f t="shared" si="20"/>
        <v>306.03355437775076</v>
      </c>
      <c r="J27" s="3">
        <f t="shared" si="20"/>
        <v>371.57774737702186</v>
      </c>
      <c r="K27" s="3">
        <f t="shared" si="20"/>
        <v>380.23925843332177</v>
      </c>
      <c r="L27" s="3">
        <f t="shared" si="20"/>
        <v>531.16530157816726</v>
      </c>
      <c r="M27" s="3">
        <f t="shared" si="20"/>
        <v>464.44256518058512</v>
      </c>
      <c r="N27" s="3">
        <f t="shared" si="20"/>
        <v>1193.1065965440678</v>
      </c>
      <c r="O27" s="3">
        <f t="shared" si="20"/>
        <v>2312.9984988849669</v>
      </c>
      <c r="P27" s="3">
        <f t="shared" si="20"/>
        <v>3595.3537832588063</v>
      </c>
      <c r="Q27" s="3">
        <f t="shared" si="20"/>
        <v>3331.827386337804</v>
      </c>
      <c r="R27" s="3">
        <f t="shared" si="20"/>
        <v>1753.0082996571114</v>
      </c>
      <c r="S27" s="3">
        <f t="shared" si="20"/>
        <v>1042.9442039507737</v>
      </c>
      <c r="T27" s="3">
        <f t="shared" si="20"/>
        <v>1057.2264423436793</v>
      </c>
      <c r="U27" s="3">
        <f t="shared" si="20"/>
        <v>1005.8785360191069</v>
      </c>
      <c r="V27" s="3">
        <f t="shared" si="20"/>
        <v>914.68491679055035</v>
      </c>
      <c r="W27" s="3">
        <f t="shared" si="20"/>
        <v>363708.33188999997</v>
      </c>
    </row>
    <row r="28" spans="1:23" ht="15.5" x14ac:dyDescent="0.35">
      <c r="C28" t="s">
        <v>55</v>
      </c>
      <c r="D28" s="4">
        <f>IFERROR(_xlfn.RRI(5,I27,D27),"")</f>
        <v>-0.1830207459686739</v>
      </c>
      <c r="E28" s="4">
        <f>IFERROR(_xlfn.RRI(5,J27,E27),"")</f>
        <v>-0.23424509312110875</v>
      </c>
      <c r="H28" s="4">
        <f t="shared" ref="H28:W28" si="21">IFERROR(_xlfn.RRI(5,M27,H27),"")</f>
        <v>-2.0644474687107728E-2</v>
      </c>
      <c r="I28" s="4">
        <f t="shared" si="21"/>
        <v>-0.23824035822946121</v>
      </c>
      <c r="J28" s="4">
        <f t="shared" si="21"/>
        <v>-0.30629492881376974</v>
      </c>
      <c r="K28" s="4">
        <f t="shared" si="21"/>
        <v>-0.36193773006131802</v>
      </c>
      <c r="L28" s="4">
        <f t="shared" si="21"/>
        <v>-0.3073570140886579</v>
      </c>
      <c r="M28" s="4">
        <f t="shared" si="21"/>
        <v>-0.23329268188348706</v>
      </c>
      <c r="N28" s="4">
        <f t="shared" si="21"/>
        <v>2.726770337508011E-2</v>
      </c>
      <c r="O28" s="4">
        <f t="shared" si="21"/>
        <v>0.16950334101765363</v>
      </c>
      <c r="P28" s="4">
        <f t="shared" si="21"/>
        <v>0.29014706307419691</v>
      </c>
      <c r="Q28" s="4">
        <f t="shared" si="21"/>
        <v>0.29503705530499258</v>
      </c>
      <c r="R28" s="4">
        <f t="shared" si="21"/>
        <v>-0.65596221378376263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29" spans="1:23" ht="15.5" x14ac:dyDescent="0.35">
      <c r="C29" t="s">
        <v>56</v>
      </c>
      <c r="H29" s="4">
        <f t="shared" ref="H29:W29" si="22">IFERROR(((H25-I25)/I25)*100%,"")</f>
        <v>-0.68441120398885469</v>
      </c>
      <c r="I29" s="4">
        <f t="shared" si="22"/>
        <v>0.51718767382356212</v>
      </c>
      <c r="J29" s="4">
        <f t="shared" si="22"/>
        <v>-0.31324012529605005</v>
      </c>
      <c r="K29" s="4">
        <f t="shared" si="22"/>
        <v>0.9846853677028049</v>
      </c>
      <c r="L29" s="4">
        <f t="shared" si="22"/>
        <v>0.58305328852616434</v>
      </c>
      <c r="M29" s="4">
        <f t="shared" si="22"/>
        <v>-0.92335994701791835</v>
      </c>
      <c r="N29" s="4">
        <f t="shared" si="22"/>
        <v>-8.8654319201273335</v>
      </c>
      <c r="O29" s="4">
        <f t="shared" si="22"/>
        <v>-0.76328138379859556</v>
      </c>
      <c r="P29" s="4">
        <f t="shared" si="22"/>
        <v>2.0911284400461451E-2</v>
      </c>
      <c r="Q29" s="4">
        <f t="shared" si="22"/>
        <v>1.2654677968787136</v>
      </c>
      <c r="R29" s="4">
        <f t="shared" si="22"/>
        <v>0.63510362694300515</v>
      </c>
      <c r="S29" s="4">
        <f t="shared" si="22"/>
        <v>0.49728471683475561</v>
      </c>
      <c r="T29" s="4">
        <f t="shared" si="22"/>
        <v>0.34938497775451455</v>
      </c>
      <c r="U29" s="4">
        <f t="shared" si="22"/>
        <v>0.44899507015547968</v>
      </c>
      <c r="V29" s="4">
        <f t="shared" si="22"/>
        <v>-0.99724017682962562</v>
      </c>
      <c r="W29" s="4" t="str">
        <f t="shared" si="22"/>
        <v/>
      </c>
    </row>
    <row r="30" spans="1:23" ht="15.5" x14ac:dyDescent="0.35">
      <c r="C30" t="s">
        <v>57</v>
      </c>
      <c r="H30" s="4">
        <f t="shared" ref="H30:W30" si="23">IFERROR(((H27-I27)/I27)*100%,"")</f>
        <v>0.36730328754707947</v>
      </c>
      <c r="I30" s="4">
        <f t="shared" si="23"/>
        <v>-0.17639429019081329</v>
      </c>
      <c r="J30" s="4">
        <f t="shared" si="23"/>
        <v>-2.2779107796463294E-2</v>
      </c>
      <c r="K30" s="4">
        <f t="shared" si="23"/>
        <v>-0.28414138253463256</v>
      </c>
      <c r="L30" s="4">
        <f t="shared" si="23"/>
        <v>0.14366197545145099</v>
      </c>
      <c r="M30" s="4">
        <f t="shared" si="23"/>
        <v>-0.61072835694154948</v>
      </c>
      <c r="N30" s="4">
        <f t="shared" si="23"/>
        <v>-0.48417320758347587</v>
      </c>
      <c r="O30" s="4">
        <f t="shared" si="23"/>
        <v>-0.35667012530030368</v>
      </c>
      <c r="P30" s="4">
        <f t="shared" si="23"/>
        <v>7.9093652330728556E-2</v>
      </c>
      <c r="Q30" s="4">
        <f t="shared" si="23"/>
        <v>0.90063411963851503</v>
      </c>
      <c r="R30" s="4">
        <f t="shared" si="23"/>
        <v>0.68082654183852409</v>
      </c>
      <c r="S30" s="4">
        <f t="shared" si="23"/>
        <v>-1.3509157377150397E-2</v>
      </c>
      <c r="T30" s="4">
        <f t="shared" si="23"/>
        <v>5.104781987673012E-2</v>
      </c>
      <c r="U30" s="4">
        <f t="shared" si="23"/>
        <v>9.9699489468501448E-2</v>
      </c>
      <c r="V30" s="4">
        <f t="shared" si="23"/>
        <v>-0.9974851142066572</v>
      </c>
      <c r="W30" s="4" t="str">
        <f t="shared" si="23"/>
        <v/>
      </c>
    </row>
    <row r="32" spans="1:23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-116.06</v>
      </c>
      <c r="E32" s="3">
        <f>IFERROR(INDEX(E51:E500,MATCH($A$32,$C$51:$C$500,0)),"")</f>
        <v>-102.59</v>
      </c>
      <c r="H32" s="3">
        <f>IFERROR(INDEX(D32:G32,COUNT(D32:G32)),"")</f>
        <v>-102.59</v>
      </c>
      <c r="I32" s="3">
        <f t="shared" ref="I32:W32" si="24">IFERROR(INDEX(I51:I500,MATCH($C$32,$C$51:$C$500,0)),"")</f>
        <v>-35.83</v>
      </c>
      <c r="J32" s="3">
        <f t="shared" si="24"/>
        <v>97.45</v>
      </c>
      <c r="K32" s="3">
        <f t="shared" si="24"/>
        <v>183.35</v>
      </c>
      <c r="L32" s="3">
        <f t="shared" si="24"/>
        <v>315.87</v>
      </c>
      <c r="M32" s="3">
        <f t="shared" si="24"/>
        <v>382.65</v>
      </c>
      <c r="N32" s="3">
        <f t="shared" si="24"/>
        <v>554.91</v>
      </c>
      <c r="O32" s="3">
        <f t="shared" si="24"/>
        <v>1317.41</v>
      </c>
      <c r="P32" s="3">
        <f t="shared" si="24"/>
        <v>1326.16</v>
      </c>
      <c r="Q32" s="3">
        <f t="shared" si="24"/>
        <v>1031.8699999999999</v>
      </c>
      <c r="R32" s="3">
        <f t="shared" si="24"/>
        <v>815.6</v>
      </c>
      <c r="S32" s="3">
        <f t="shared" si="24"/>
        <v>703.43</v>
      </c>
      <c r="T32" s="3">
        <f t="shared" si="24"/>
        <v>292.26</v>
      </c>
      <c r="U32" s="3">
        <f t="shared" si="24"/>
        <v>247.33</v>
      </c>
      <c r="V32" s="3">
        <f t="shared" si="24"/>
        <v>208.37</v>
      </c>
      <c r="W32" s="3">
        <f t="shared" si="24"/>
        <v>34456.800000000003</v>
      </c>
    </row>
    <row r="33" spans="1:23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-1.74</v>
      </c>
      <c r="E33" s="3">
        <f>IFERROR(INDEX(E51:E500,MATCH($A$33,$C$51:$C$500,0)),"")</f>
        <v>-1.97</v>
      </c>
      <c r="H33" s="3">
        <f>IFERROR(INDEX(D33:G33,COUNT(D33:G33)),"")</f>
        <v>-1.97</v>
      </c>
      <c r="I33" s="3">
        <f t="shared" ref="I33:W33" si="25">IFERROR(INDEX(I51:I500,MATCH($C$33,$C$51:$C$500,0)),"")</f>
        <v>-5.64</v>
      </c>
      <c r="J33" s="3">
        <f t="shared" si="25"/>
        <v>2.0699999999999998</v>
      </c>
      <c r="K33" s="3">
        <f t="shared" si="25"/>
        <v>1.1000000000000001</v>
      </c>
      <c r="L33" s="3">
        <f t="shared" si="25"/>
        <v>1.1399999999999999</v>
      </c>
      <c r="M33" s="3">
        <f t="shared" si="25"/>
        <v>1.66</v>
      </c>
      <c r="N33" s="3">
        <f t="shared" si="25"/>
        <v>2.6</v>
      </c>
      <c r="O33" s="3">
        <f t="shared" si="25"/>
        <v>1.1299999999999999</v>
      </c>
      <c r="P33" s="3">
        <f t="shared" si="25"/>
        <v>1.27</v>
      </c>
      <c r="Q33" s="3">
        <f t="shared" si="25"/>
        <v>2.14</v>
      </c>
      <c r="R33" s="3">
        <f t="shared" si="25"/>
        <v>3.13</v>
      </c>
      <c r="S33" s="3">
        <f t="shared" si="25"/>
        <v>2.37</v>
      </c>
      <c r="T33" s="3">
        <f t="shared" si="25"/>
        <v>4.91</v>
      </c>
      <c r="U33" s="3">
        <f t="shared" si="25"/>
        <v>1.6</v>
      </c>
      <c r="V33" s="3">
        <f t="shared" si="25"/>
        <v>2.11</v>
      </c>
      <c r="W33" s="3">
        <f t="shared" si="25"/>
        <v>0</v>
      </c>
    </row>
    <row r="34" spans="1:23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-6.1</v>
      </c>
      <c r="E34" s="3">
        <f>IFERROR(INDEX(E51:E500,MATCH($A$34,$C$51:$C$500,0)),"")</f>
        <v>-4.6900000000000004</v>
      </c>
      <c r="H34" s="3">
        <f>IFERROR(INDEX(D34:G34,COUNT(D34:G34)),"")</f>
        <v>-4.6900000000000004</v>
      </c>
      <c r="I34" s="3">
        <f t="shared" ref="I34:W34" si="26">IFERROR(INDEX(I51:I500,MATCH($C$34,$C$51:$C$500,0)),"")</f>
        <v>-1.48</v>
      </c>
      <c r="J34" s="3">
        <f t="shared" si="26"/>
        <v>-2.25</v>
      </c>
      <c r="K34" s="3">
        <f t="shared" si="26"/>
        <v>-1.54</v>
      </c>
      <c r="L34" s="3">
        <f t="shared" si="26"/>
        <v>-5.46</v>
      </c>
      <c r="M34" s="3">
        <f t="shared" si="26"/>
        <v>-15.24</v>
      </c>
      <c r="N34" s="3">
        <f t="shared" si="26"/>
        <v>-2.65</v>
      </c>
      <c r="O34" s="3">
        <f t="shared" si="26"/>
        <v>21.49</v>
      </c>
      <c r="P34" s="3">
        <f t="shared" si="26"/>
        <v>5.75</v>
      </c>
      <c r="Q34" s="3">
        <f t="shared" si="26"/>
        <v>7.73</v>
      </c>
      <c r="R34" s="3">
        <f t="shared" si="26"/>
        <v>20.2</v>
      </c>
      <c r="S34" s="3">
        <f t="shared" si="26"/>
        <v>21.63</v>
      </c>
      <c r="T34" s="3">
        <f t="shared" si="26"/>
        <v>27.81</v>
      </c>
      <c r="U34" s="3">
        <f t="shared" si="26"/>
        <v>10.34</v>
      </c>
      <c r="V34" s="3">
        <f t="shared" si="26"/>
        <v>16.649999999999999</v>
      </c>
      <c r="W34" s="3">
        <f t="shared" si="26"/>
        <v>0</v>
      </c>
    </row>
    <row r="35" spans="1:23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1.81</v>
      </c>
      <c r="E35" s="3">
        <f>IFERROR(INDEX(E51:E500,MATCH($A$35,$C$51:$C$500,0)),"")</f>
        <v>2.06</v>
      </c>
      <c r="H35" s="3">
        <f>IFERROR(INDEX(D35:G35,COUNT(D35:G35)),"")</f>
        <v>2.06</v>
      </c>
      <c r="I35" s="3">
        <f t="shared" ref="I35:W35" si="27">IFERROR(INDEX(I51:I500,MATCH($C$35,$C$51:$C$500,0)),"")</f>
        <v>0.66</v>
      </c>
      <c r="J35" s="3">
        <f t="shared" si="27"/>
        <v>0.54</v>
      </c>
      <c r="K35" s="3">
        <f t="shared" si="27"/>
        <v>0.53</v>
      </c>
      <c r="L35" s="3">
        <f t="shared" si="27"/>
        <v>0.68</v>
      </c>
      <c r="M35" s="3">
        <f t="shared" si="27"/>
        <v>1.37</v>
      </c>
      <c r="N35" s="3">
        <f t="shared" si="27"/>
        <v>1.21</v>
      </c>
      <c r="O35" s="3">
        <f t="shared" si="27"/>
        <v>0.64</v>
      </c>
      <c r="P35" s="3">
        <f t="shared" si="27"/>
        <v>0.47</v>
      </c>
      <c r="Q35" s="3">
        <f t="shared" si="27"/>
        <v>0.66</v>
      </c>
      <c r="R35" s="3">
        <f t="shared" si="27"/>
        <v>1.45</v>
      </c>
      <c r="S35" s="3">
        <f t="shared" si="27"/>
        <v>1.6</v>
      </c>
      <c r="T35" s="3">
        <f t="shared" si="27"/>
        <v>1.36</v>
      </c>
      <c r="U35" s="3">
        <f t="shared" si="27"/>
        <v>0.39</v>
      </c>
      <c r="V35" s="3">
        <f t="shared" si="27"/>
        <v>0.48</v>
      </c>
      <c r="W35" s="3">
        <f t="shared" si="27"/>
        <v>0</v>
      </c>
    </row>
    <row r="36" spans="1:23" ht="15.5" x14ac:dyDescent="0.35">
      <c r="B36" t="s">
        <v>70</v>
      </c>
      <c r="C36" t="s">
        <v>71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W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0.1061</v>
      </c>
      <c r="P36" s="4">
        <f t="shared" si="28"/>
        <v>0.53060000000000007</v>
      </c>
      <c r="Q36" s="4">
        <f t="shared" si="28"/>
        <v>0.4244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</row>
    <row r="37" spans="1:23" ht="15.5" x14ac:dyDescent="0.35">
      <c r="B37" t="s">
        <v>72</v>
      </c>
      <c r="C37" t="s">
        <v>73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W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3.46</v>
      </c>
      <c r="P37" s="3">
        <f t="shared" si="29"/>
        <v>72.989999999999995</v>
      </c>
      <c r="Q37" s="3">
        <f t="shared" si="29"/>
        <v>57.19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</row>
    <row r="50" spans="2:23" ht="15.5" x14ac:dyDescent="0.35">
      <c r="D50" t="s">
        <v>836</v>
      </c>
      <c r="E50" t="s">
        <v>370</v>
      </c>
      <c r="F50" t="s">
        <v>371</v>
      </c>
      <c r="G50" t="s">
        <v>372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  <c r="S50" t="s">
        <v>35</v>
      </c>
      <c r="T50" t="s">
        <v>36</v>
      </c>
      <c r="U50" t="s">
        <v>37</v>
      </c>
      <c r="V50" t="s">
        <v>38</v>
      </c>
      <c r="W50" t="s">
        <v>39</v>
      </c>
    </row>
    <row r="51" spans="2:23" ht="15.5" x14ac:dyDescent="0.35">
      <c r="B51" t="s">
        <v>79</v>
      </c>
      <c r="C51" t="s">
        <v>6</v>
      </c>
      <c r="D51" s="5">
        <v>3208983224102</v>
      </c>
      <c r="E51" s="5">
        <v>2818654843329</v>
      </c>
      <c r="F51" s="5">
        <v>2097751533910</v>
      </c>
      <c r="G51" s="5">
        <v>3531443098370</v>
      </c>
      <c r="I51" s="5">
        <v>8816826701623</v>
      </c>
      <c r="J51" s="5">
        <v>10705154901932</v>
      </c>
      <c r="K51" s="5">
        <v>10954693035464</v>
      </c>
      <c r="L51" s="5">
        <v>15302872338467</v>
      </c>
      <c r="M51" s="5">
        <v>12224128315553</v>
      </c>
      <c r="N51" s="5">
        <v>16190456515103</v>
      </c>
      <c r="O51" s="5">
        <v>31387389629869</v>
      </c>
      <c r="P51" s="5">
        <v>48788950838822</v>
      </c>
      <c r="Q51" s="5">
        <v>45212897632604</v>
      </c>
      <c r="R51" s="5">
        <v>23788322626347</v>
      </c>
      <c r="S51" s="5">
        <v>14152752847612</v>
      </c>
      <c r="T51" s="5">
        <v>10286813284004</v>
      </c>
      <c r="U51" s="5">
        <v>9686610301864</v>
      </c>
      <c r="V51" s="5">
        <v>8808415748693</v>
      </c>
      <c r="W51" s="5">
        <v>7274166637800</v>
      </c>
    </row>
    <row r="52" spans="2:23" ht="15.5" x14ac:dyDescent="0.35">
      <c r="C52" t="s">
        <v>80</v>
      </c>
      <c r="D52" s="5">
        <v>-2753748147607</v>
      </c>
      <c r="E52" s="5">
        <v>-2489510455134</v>
      </c>
      <c r="F52" s="5">
        <v>-1922688225061</v>
      </c>
      <c r="G52" s="5">
        <v>-2931716057820</v>
      </c>
      <c r="I52" s="5">
        <v>-7237129510885</v>
      </c>
      <c r="J52" s="5">
        <v>-9289637569659</v>
      </c>
      <c r="K52" s="5">
        <v>-10340800123733</v>
      </c>
      <c r="L52" s="5">
        <v>-13853534333619</v>
      </c>
      <c r="M52" s="5">
        <v>-10325642190087</v>
      </c>
      <c r="N52" s="5">
        <v>-18168339421735</v>
      </c>
      <c r="O52" s="5">
        <v>-25782746866464</v>
      </c>
      <c r="P52" s="5">
        <v>-39926332089924</v>
      </c>
      <c r="Q52" s="5">
        <v>-35749365206806</v>
      </c>
      <c r="R52" s="5">
        <v>-19820484367904</v>
      </c>
      <c r="S52" s="5">
        <v>-12231514814135</v>
      </c>
      <c r="T52" s="5">
        <v>-9177916819076</v>
      </c>
      <c r="U52" s="5">
        <v>-8775913964997</v>
      </c>
      <c r="V52" s="5">
        <v>-8076157819190</v>
      </c>
      <c r="W52" s="5">
        <v>-6610972812647</v>
      </c>
    </row>
    <row r="53" spans="2:23" ht="15.5" x14ac:dyDescent="0.35">
      <c r="C53" t="s">
        <v>81</v>
      </c>
      <c r="D53" s="5">
        <v>455235076495</v>
      </c>
      <c r="E53" s="5">
        <v>329144388195</v>
      </c>
      <c r="F53" s="5">
        <v>175063308849</v>
      </c>
      <c r="G53" s="5">
        <v>599727040550</v>
      </c>
      <c r="I53" s="5">
        <v>1579697190738</v>
      </c>
      <c r="J53" s="5">
        <v>1415517332273</v>
      </c>
      <c r="K53" s="5">
        <v>613892911731</v>
      </c>
      <c r="L53" s="5">
        <v>1449338004848</v>
      </c>
      <c r="M53" s="5">
        <v>1898486125466</v>
      </c>
      <c r="N53" s="5">
        <v>-1977882906632</v>
      </c>
      <c r="O53" s="5">
        <v>5604642763405</v>
      </c>
      <c r="P53" s="5">
        <v>8862618748898</v>
      </c>
      <c r="Q53" s="5">
        <v>9463532425798</v>
      </c>
      <c r="R53" s="5">
        <v>3967838258443</v>
      </c>
      <c r="S53" s="5">
        <v>1921238033477</v>
      </c>
      <c r="T53" s="5">
        <v>1108896464928</v>
      </c>
      <c r="U53" s="5">
        <v>910696336867</v>
      </c>
      <c r="V53" s="5">
        <v>732257929503</v>
      </c>
      <c r="W53" s="5">
        <v>663193825153</v>
      </c>
    </row>
    <row r="54" spans="2:23" ht="15.5" x14ac:dyDescent="0.35">
      <c r="C54" t="s">
        <v>1217</v>
      </c>
      <c r="D54" s="5">
        <v>168072093761</v>
      </c>
      <c r="E54" s="5">
        <v>-168072093761</v>
      </c>
      <c r="S54" s="5">
        <v>11599215444</v>
      </c>
      <c r="T54" s="5">
        <v>197115673963</v>
      </c>
      <c r="U54" s="5">
        <v>101674838947</v>
      </c>
      <c r="V54" s="5">
        <v>92576889698</v>
      </c>
      <c r="W54" s="5">
        <v>24201504217</v>
      </c>
    </row>
    <row r="55" spans="2:23" ht="15.5" x14ac:dyDescent="0.35">
      <c r="C55" t="s">
        <v>1218</v>
      </c>
      <c r="D55" s="5">
        <v>623307170256</v>
      </c>
      <c r="E55" s="5">
        <v>161072294434</v>
      </c>
      <c r="F55" s="5">
        <v>175063308849</v>
      </c>
      <c r="G55" s="5">
        <v>599727040550</v>
      </c>
      <c r="I55" s="5">
        <v>1579697190738</v>
      </c>
      <c r="J55" s="5">
        <v>1415517332273</v>
      </c>
      <c r="K55" s="5">
        <v>613892911731</v>
      </c>
      <c r="L55" s="5">
        <v>1449338004848</v>
      </c>
      <c r="M55" s="5">
        <v>1898486125466</v>
      </c>
      <c r="N55" s="5">
        <v>-1977882906632</v>
      </c>
      <c r="O55" s="5">
        <v>5604642763405</v>
      </c>
      <c r="P55" s="5">
        <v>8862618748898</v>
      </c>
      <c r="Q55" s="5">
        <v>9463532425798</v>
      </c>
      <c r="R55" s="5">
        <v>3967838258443</v>
      </c>
      <c r="S55" s="5">
        <v>1932837248921</v>
      </c>
      <c r="T55" s="5">
        <v>1306012138891</v>
      </c>
      <c r="U55" s="5">
        <v>1012371175814</v>
      </c>
      <c r="V55" s="5">
        <v>824834819201</v>
      </c>
      <c r="W55" s="5">
        <v>687395329370</v>
      </c>
    </row>
    <row r="56" spans="2:23" ht="15.5" x14ac:dyDescent="0.35">
      <c r="C56" t="s">
        <v>82</v>
      </c>
      <c r="D56" s="5">
        <v>-358911342223</v>
      </c>
      <c r="E56" s="5">
        <v>-396031597786</v>
      </c>
      <c r="F56" s="5">
        <v>-397422043525</v>
      </c>
      <c r="G56" s="5">
        <v>-607708417459</v>
      </c>
      <c r="I56" s="5">
        <v>-1696036593305</v>
      </c>
      <c r="J56" s="5">
        <v>-1652125004634</v>
      </c>
      <c r="K56" s="5">
        <v>-1855388667136</v>
      </c>
      <c r="L56" s="5">
        <v>-1919064637306</v>
      </c>
      <c r="M56" s="5">
        <v>-2305100736693</v>
      </c>
      <c r="N56" s="5">
        <v>-1702237711803</v>
      </c>
      <c r="O56" s="5">
        <v>-1371547283663</v>
      </c>
      <c r="P56" s="5">
        <v>-1667745969535</v>
      </c>
      <c r="Q56" s="5">
        <v>-2103899171263</v>
      </c>
      <c r="R56" s="5">
        <v>-788282594058</v>
      </c>
      <c r="S56" s="5">
        <v>-517844197853</v>
      </c>
      <c r="T56" s="5">
        <v>-430558648659</v>
      </c>
      <c r="U56" s="5">
        <v>-340184653362</v>
      </c>
      <c r="V56" s="5">
        <v>-284720190484</v>
      </c>
      <c r="W56" s="5">
        <v>-238296140112</v>
      </c>
    </row>
    <row r="57" spans="2:23" ht="15.5" x14ac:dyDescent="0.35">
      <c r="C57" t="s">
        <v>84</v>
      </c>
      <c r="D57" s="5">
        <v>-24755991794</v>
      </c>
      <c r="E57" s="5">
        <v>-34006786278</v>
      </c>
      <c r="F57" s="5">
        <v>-28778414551</v>
      </c>
      <c r="G57" s="5">
        <v>-53139089615</v>
      </c>
      <c r="I57" s="5">
        <v>-139203248425</v>
      </c>
      <c r="J57" s="5">
        <v>-155613541125</v>
      </c>
      <c r="K57" s="5">
        <v>-128089156461</v>
      </c>
      <c r="L57" s="5">
        <v>-153754997136</v>
      </c>
      <c r="M57" s="5">
        <v>-46484305094</v>
      </c>
      <c r="N57" s="5">
        <v>-45904808574</v>
      </c>
      <c r="O57" s="5">
        <v>-51589935546</v>
      </c>
      <c r="P57" s="5">
        <v>-51205890476</v>
      </c>
      <c r="Q57" s="5">
        <v>-37297688405</v>
      </c>
      <c r="R57" s="5">
        <v>-33152971997</v>
      </c>
      <c r="S57" s="5">
        <v>-37410897783</v>
      </c>
      <c r="T57" s="5">
        <v>-25515527498</v>
      </c>
      <c r="U57" s="5">
        <v>-23894204238</v>
      </c>
      <c r="V57" s="5">
        <v>-18617699303</v>
      </c>
      <c r="W57" s="5">
        <v>-13140159281</v>
      </c>
    </row>
    <row r="58" spans="2:23" ht="15.5" x14ac:dyDescent="0.35">
      <c r="C58" t="s">
        <v>83</v>
      </c>
      <c r="D58" s="5">
        <v>-334155350429</v>
      </c>
      <c r="E58" s="5">
        <v>-362024811508</v>
      </c>
      <c r="F58" s="5">
        <v>-368643628974</v>
      </c>
      <c r="G58" s="5">
        <v>-554569327844</v>
      </c>
      <c r="I58" s="5">
        <v>-1556833344880</v>
      </c>
      <c r="J58" s="5">
        <v>-1496511463509</v>
      </c>
      <c r="K58" s="5">
        <v>-1727299510675</v>
      </c>
      <c r="L58" s="5">
        <v>-1765309640170</v>
      </c>
      <c r="M58" s="5">
        <v>-2258616431599</v>
      </c>
      <c r="N58" s="5">
        <v>-1656332903229</v>
      </c>
      <c r="O58" s="5">
        <v>-1319957348117</v>
      </c>
      <c r="P58" s="5">
        <v>-1616540079059</v>
      </c>
      <c r="Q58" s="5">
        <v>-2066601482858</v>
      </c>
      <c r="R58" s="5">
        <v>-755129622061</v>
      </c>
      <c r="S58" s="5">
        <v>-480433300070</v>
      </c>
      <c r="T58" s="5">
        <v>-405043121161</v>
      </c>
      <c r="U58" s="5">
        <v>-316290449124</v>
      </c>
      <c r="V58" s="5">
        <v>-266102491181</v>
      </c>
      <c r="W58" s="5">
        <v>-225155980831</v>
      </c>
    </row>
    <row r="59" spans="2:23" ht="15.5" x14ac:dyDescent="0.35">
      <c r="C59" t="s">
        <v>86</v>
      </c>
      <c r="D59" s="5">
        <v>264395828033</v>
      </c>
      <c r="E59" s="5">
        <v>-234959303352</v>
      </c>
      <c r="F59" s="5">
        <v>-222358734676</v>
      </c>
      <c r="G59" s="5">
        <v>-7981376909</v>
      </c>
      <c r="I59" s="5">
        <v>-116339402567</v>
      </c>
      <c r="J59" s="5">
        <v>-236607672361</v>
      </c>
      <c r="K59" s="5">
        <v>-1241495755405</v>
      </c>
      <c r="L59" s="5">
        <v>-469726632458</v>
      </c>
      <c r="M59" s="5">
        <v>-406614611227</v>
      </c>
      <c r="N59" s="5">
        <v>-3680120618435</v>
      </c>
      <c r="O59" s="5">
        <v>4233095479742</v>
      </c>
      <c r="P59" s="5">
        <v>7194872779363</v>
      </c>
      <c r="Q59" s="5">
        <v>7359633254535</v>
      </c>
      <c r="R59" s="5">
        <v>3179555664385</v>
      </c>
      <c r="S59" s="5">
        <v>1414993051068</v>
      </c>
      <c r="T59" s="5">
        <v>875453490232</v>
      </c>
      <c r="U59" s="5">
        <v>672186522452</v>
      </c>
      <c r="V59" s="5">
        <v>540114628717</v>
      </c>
      <c r="W59" s="5">
        <v>449099189258</v>
      </c>
    </row>
    <row r="60" spans="2:23" ht="15.5" x14ac:dyDescent="0.35">
      <c r="C60" t="s">
        <v>87</v>
      </c>
      <c r="D60" s="5">
        <v>-1343942491759</v>
      </c>
      <c r="E60" s="5">
        <v>-1157122797853</v>
      </c>
      <c r="F60" s="5">
        <v>-552958636327</v>
      </c>
      <c r="G60" s="5">
        <v>-806143505343</v>
      </c>
      <c r="I60" s="5">
        <v>-4276407183914</v>
      </c>
      <c r="J60" s="5">
        <v>-3627856147567</v>
      </c>
      <c r="K60" s="5">
        <v>-2535363641195</v>
      </c>
      <c r="L60" s="5">
        <v>-771048095115</v>
      </c>
      <c r="M60" s="5">
        <v>-679626122572</v>
      </c>
      <c r="N60" s="5">
        <v>-6049301311418</v>
      </c>
      <c r="O60" s="5">
        <v>-2904445517903</v>
      </c>
      <c r="P60" s="5">
        <v>-1658430275355</v>
      </c>
      <c r="Q60" s="5">
        <v>-2738987099830</v>
      </c>
      <c r="R60" s="5">
        <v>-1023966590967</v>
      </c>
      <c r="S60" s="5">
        <v>-16988927264</v>
      </c>
      <c r="T60" s="5">
        <v>-119851530522</v>
      </c>
      <c r="U60" s="5">
        <v>-60985887584</v>
      </c>
      <c r="V60" s="5">
        <v>-80201250590</v>
      </c>
      <c r="W60" s="5">
        <v>-117272257809</v>
      </c>
    </row>
    <row r="61" spans="2:23" ht="15.5" x14ac:dyDescent="0.35">
      <c r="C61" t="s">
        <v>89</v>
      </c>
      <c r="D61" s="5">
        <v>61940919916</v>
      </c>
      <c r="E61" s="5">
        <v>118015833361</v>
      </c>
      <c r="F61" s="5">
        <v>87619481616</v>
      </c>
      <c r="G61" s="5">
        <v>327810620114</v>
      </c>
      <c r="I61" s="5">
        <v>749250484282</v>
      </c>
      <c r="J61" s="5">
        <v>847876431729</v>
      </c>
      <c r="K61" s="5">
        <v>963453525396</v>
      </c>
      <c r="L61" s="5">
        <v>1154814435650</v>
      </c>
      <c r="M61" s="5">
        <v>985757639509</v>
      </c>
      <c r="N61" s="5">
        <v>750125330133</v>
      </c>
      <c r="O61" s="5">
        <v>957884130420</v>
      </c>
      <c r="P61" s="5">
        <v>648047194568</v>
      </c>
      <c r="Q61" s="5">
        <v>333912591702</v>
      </c>
      <c r="R61" s="5">
        <v>187483177298</v>
      </c>
      <c r="S61" s="5">
        <v>72801139476</v>
      </c>
      <c r="T61" s="5">
        <v>43440081356</v>
      </c>
      <c r="U61" s="5">
        <v>27154660984</v>
      </c>
      <c r="V61" s="5">
        <v>31885098337</v>
      </c>
      <c r="W61" s="5">
        <v>28348543593</v>
      </c>
    </row>
    <row r="62" spans="2:23" ht="15.5" x14ac:dyDescent="0.35">
      <c r="C62" t="s">
        <v>90</v>
      </c>
      <c r="D62" s="5">
        <v>-1598209387</v>
      </c>
      <c r="E62" s="5">
        <v>26223700862</v>
      </c>
      <c r="F62" s="5">
        <v>7176361156</v>
      </c>
      <c r="G62" s="5">
        <v>2561596709</v>
      </c>
      <c r="I62" s="5">
        <v>29492469374</v>
      </c>
      <c r="J62" s="5">
        <v>21711370401</v>
      </c>
      <c r="K62" s="5">
        <v>4145770269</v>
      </c>
      <c r="L62" s="5">
        <v>2725349759</v>
      </c>
      <c r="M62" s="5">
        <v>662025553</v>
      </c>
      <c r="N62" s="5">
        <v>-2604955797</v>
      </c>
      <c r="O62" s="5">
        <v>-12551246681</v>
      </c>
      <c r="P62" s="5">
        <v>11863388237</v>
      </c>
      <c r="Q62" s="5">
        <v>290067259</v>
      </c>
      <c r="R62" s="5">
        <v>-732320345</v>
      </c>
      <c r="S62" s="5">
        <v>13191493550</v>
      </c>
      <c r="T62" s="5">
        <v>-3454169963</v>
      </c>
      <c r="U62" s="5">
        <v>20507937029</v>
      </c>
      <c r="V62" s="5">
        <v>2112666181</v>
      </c>
      <c r="W62" s="5">
        <v>-4091098088</v>
      </c>
    </row>
    <row r="63" spans="2:23" ht="15.5" x14ac:dyDescent="0.35">
      <c r="C63" t="s">
        <v>88</v>
      </c>
      <c r="S63" s="5">
        <v>539455112</v>
      </c>
      <c r="U63" s="5">
        <v>231278047</v>
      </c>
      <c r="V63" s="5">
        <v>81358081</v>
      </c>
      <c r="W63" s="5">
        <v>128164999</v>
      </c>
    </row>
    <row r="64" spans="2:23" ht="15.5" x14ac:dyDescent="0.35">
      <c r="C64" t="s">
        <v>27</v>
      </c>
      <c r="D64" s="5">
        <v>-893115526421</v>
      </c>
      <c r="E64" s="5">
        <v>-1002460952672</v>
      </c>
      <c r="F64" s="5">
        <v>-895272095799</v>
      </c>
      <c r="G64" s="5">
        <v>-1166166264298</v>
      </c>
      <c r="I64" s="5">
        <v>-4003032191932</v>
      </c>
      <c r="J64" s="5">
        <v>-4339064487307</v>
      </c>
      <c r="K64" s="5">
        <v>-4419902764987</v>
      </c>
      <c r="L64" s="5">
        <v>-4286996169770</v>
      </c>
      <c r="M64" s="5">
        <v>-4840185769843</v>
      </c>
      <c r="N64" s="5">
        <v>-4741217297950</v>
      </c>
      <c r="O64" s="5">
        <v>-3620533969507</v>
      </c>
      <c r="P64" s="5">
        <v>-2459241670378</v>
      </c>
      <c r="Q64" s="5">
        <v>-1932084162136</v>
      </c>
      <c r="R64" s="5">
        <v>-982835623286</v>
      </c>
      <c r="S64" s="5">
        <v>-340008402044</v>
      </c>
      <c r="T64" s="5">
        <v>-183596366642</v>
      </c>
      <c r="U64" s="5">
        <v>-96850836990</v>
      </c>
      <c r="V64" s="5">
        <v>-169585561829</v>
      </c>
      <c r="W64" s="5">
        <v>-153789010055</v>
      </c>
    </row>
    <row r="65" spans="3:23" ht="15.5" x14ac:dyDescent="0.35">
      <c r="C65" t="s">
        <v>92</v>
      </c>
      <c r="D65" s="5">
        <v>-149414400352</v>
      </c>
      <c r="E65" s="5">
        <v>126018799542</v>
      </c>
      <c r="F65" s="5">
        <v>-126018799542</v>
      </c>
      <c r="G65" s="5">
        <v>426017397122</v>
      </c>
      <c r="I65" s="5">
        <v>97528588865</v>
      </c>
      <c r="J65" s="5">
        <v>206568938605</v>
      </c>
      <c r="K65" s="5">
        <v>-280250727461</v>
      </c>
      <c r="L65" s="5">
        <v>1077847931007</v>
      </c>
      <c r="M65" s="5">
        <v>-321624042892</v>
      </c>
      <c r="N65" s="5">
        <v>-648845699537</v>
      </c>
      <c r="O65" s="5">
        <v>-290287684339</v>
      </c>
      <c r="P65" s="5">
        <v>28782401204</v>
      </c>
      <c r="Q65" s="5">
        <v>26129192027</v>
      </c>
      <c r="R65" s="5">
        <v>-7356804963</v>
      </c>
      <c r="S65" s="5">
        <v>-1487457144</v>
      </c>
      <c r="T65" s="5">
        <v>-185095601</v>
      </c>
      <c r="U65" s="5">
        <v>1153156256</v>
      </c>
      <c r="V65" s="5">
        <v>970623987</v>
      </c>
      <c r="W65" s="5">
        <v>582478081</v>
      </c>
    </row>
    <row r="66" spans="3:23" ht="15.5" x14ac:dyDescent="0.35">
      <c r="C66" t="s">
        <v>93</v>
      </c>
      <c r="D66" s="5">
        <v>-43281995966</v>
      </c>
      <c r="E66" s="5">
        <v>-60551273410</v>
      </c>
      <c r="F66" s="5">
        <v>-35017219628</v>
      </c>
      <c r="G66" s="5">
        <v>-77786997012</v>
      </c>
      <c r="I66" s="5">
        <v>-173158570380</v>
      </c>
      <c r="J66" s="5">
        <v>-172084754930</v>
      </c>
      <c r="K66" s="5">
        <v>-187481325101</v>
      </c>
      <c r="L66" s="5">
        <v>-312796176715</v>
      </c>
      <c r="M66" s="5">
        <v>-240314834015</v>
      </c>
      <c r="N66" s="5">
        <v>-357036198688</v>
      </c>
      <c r="O66" s="5">
        <v>-706417381314</v>
      </c>
      <c r="P66" s="5">
        <v>-1489515370042</v>
      </c>
      <c r="Q66" s="5">
        <v>-1434640880420</v>
      </c>
      <c r="R66" s="5">
        <v>-324304470013</v>
      </c>
    </row>
    <row r="67" spans="3:23" ht="15.5" x14ac:dyDescent="0.35">
      <c r="C67" t="s">
        <v>85</v>
      </c>
      <c r="D67" s="5">
        <v>-128970519693</v>
      </c>
      <c r="E67" s="5">
        <v>-154270063631</v>
      </c>
      <c r="F67" s="5">
        <v>-100816185357</v>
      </c>
      <c r="G67" s="5">
        <v>-118487122874</v>
      </c>
      <c r="I67" s="5">
        <v>-525484342067</v>
      </c>
      <c r="J67" s="5">
        <v>-1269526846474</v>
      </c>
      <c r="K67" s="5">
        <v>-247971187212</v>
      </c>
      <c r="L67" s="5">
        <v>227083376523</v>
      </c>
      <c r="M67" s="5">
        <v>-742521392063</v>
      </c>
      <c r="N67" s="5">
        <v>-2117172564427</v>
      </c>
      <c r="O67" s="5">
        <v>90756003004</v>
      </c>
      <c r="P67" s="5">
        <v>656729673688</v>
      </c>
      <c r="Q67" s="5">
        <v>319860573416</v>
      </c>
      <c r="R67" s="5">
        <v>99808000059</v>
      </c>
      <c r="S67" s="5">
        <v>-147426146</v>
      </c>
      <c r="T67" s="5">
        <v>-317720338</v>
      </c>
      <c r="U67" s="5">
        <v>-89753201</v>
      </c>
    </row>
    <row r="68" spans="3:23" ht="15.5" x14ac:dyDescent="0.35">
      <c r="C68" t="s">
        <v>94</v>
      </c>
      <c r="D68" s="5">
        <v>-1343942491759</v>
      </c>
      <c r="E68" s="5">
        <v>-1157122797853</v>
      </c>
      <c r="F68" s="5">
        <v>-552958636327</v>
      </c>
      <c r="G68" s="5">
        <v>-806143505343</v>
      </c>
      <c r="I68" s="5">
        <v>-4276407183914</v>
      </c>
      <c r="J68" s="5">
        <v>-3627856147567</v>
      </c>
      <c r="K68" s="5">
        <v>-2535363641195</v>
      </c>
      <c r="L68" s="5">
        <v>-771048095115</v>
      </c>
      <c r="M68" s="5">
        <v>-679626122572</v>
      </c>
      <c r="N68" s="5">
        <v>-6049301311418</v>
      </c>
      <c r="O68" s="5">
        <v>-2904445517903</v>
      </c>
      <c r="P68" s="5">
        <v>-1658430275355</v>
      </c>
      <c r="Q68" s="5">
        <v>-2738987099830</v>
      </c>
      <c r="R68" s="5">
        <v>-1023966590967</v>
      </c>
      <c r="S68" s="5">
        <v>-16988927264</v>
      </c>
      <c r="T68" s="5">
        <v>-119851530522</v>
      </c>
      <c r="U68" s="5">
        <v>-60985887584</v>
      </c>
      <c r="V68" s="5">
        <v>-80201250590</v>
      </c>
      <c r="W68" s="5">
        <v>-117272257809</v>
      </c>
    </row>
    <row r="69" spans="3:23" ht="15.5" x14ac:dyDescent="0.35">
      <c r="C69" t="s">
        <v>29</v>
      </c>
      <c r="D69" s="5">
        <v>-1079546663726</v>
      </c>
      <c r="E69" s="5">
        <v>-1392082101205</v>
      </c>
      <c r="F69" s="5">
        <v>-775317371003</v>
      </c>
      <c r="G69" s="5">
        <v>-814124882252</v>
      </c>
      <c r="I69" s="5">
        <v>-4392746586481</v>
      </c>
      <c r="J69" s="5">
        <v>-3864463819928</v>
      </c>
      <c r="K69" s="5">
        <v>-3776859396600</v>
      </c>
      <c r="L69" s="5">
        <v>-1240774727573</v>
      </c>
      <c r="M69" s="5">
        <v>-1086240733799</v>
      </c>
      <c r="N69" s="5">
        <v>-9729421929853</v>
      </c>
      <c r="O69" s="5">
        <v>1328649961839</v>
      </c>
      <c r="P69" s="5">
        <v>5536442504008</v>
      </c>
      <c r="Q69" s="5">
        <v>4620646154705</v>
      </c>
      <c r="R69" s="5">
        <v>2155589073418</v>
      </c>
      <c r="S69" s="5">
        <v>1398004123804</v>
      </c>
      <c r="T69" s="5">
        <v>755601959710</v>
      </c>
      <c r="U69" s="5">
        <v>611200634868</v>
      </c>
      <c r="V69" s="5">
        <v>459913378127</v>
      </c>
      <c r="W69" s="5">
        <v>331826931449</v>
      </c>
    </row>
    <row r="70" spans="3:23" ht="15.5" x14ac:dyDescent="0.35">
      <c r="C70" t="s">
        <v>28</v>
      </c>
      <c r="D70" s="5">
        <v>-3677468061</v>
      </c>
      <c r="E70" s="5">
        <v>-1893951722</v>
      </c>
      <c r="F70" s="5">
        <v>-3532174328</v>
      </c>
      <c r="G70" s="5">
        <v>-88324864183</v>
      </c>
      <c r="I70" s="5">
        <v>-91437567290</v>
      </c>
      <c r="J70" s="5">
        <v>-49137028444</v>
      </c>
      <c r="K70" s="5">
        <v>-241405614103</v>
      </c>
      <c r="L70" s="5">
        <v>-431959079487</v>
      </c>
      <c r="M70" s="5">
        <v>-752492708176</v>
      </c>
      <c r="N70" s="5">
        <v>233695783307</v>
      </c>
      <c r="O70" s="5">
        <v>-299751593948</v>
      </c>
      <c r="P70" s="5">
        <v>-916874798455</v>
      </c>
      <c r="Q70" s="5">
        <v>-419073663951</v>
      </c>
      <c r="R70" s="5">
        <v>-342520456635</v>
      </c>
      <c r="S70" s="5">
        <v>-350413451030</v>
      </c>
      <c r="T70" s="5">
        <v>-254389167647</v>
      </c>
      <c r="U70" s="5">
        <v>-243230405572</v>
      </c>
      <c r="V70" s="5">
        <v>-205882086548</v>
      </c>
      <c r="W70" s="5">
        <v>-159837737328</v>
      </c>
    </row>
    <row r="71" spans="3:23" ht="15.5" x14ac:dyDescent="0.35">
      <c r="C71" t="s">
        <v>321</v>
      </c>
      <c r="S71" s="5">
        <v>-365747796160</v>
      </c>
    </row>
    <row r="72" spans="3:23" ht="15.5" x14ac:dyDescent="0.35">
      <c r="C72" t="s">
        <v>322</v>
      </c>
      <c r="S72" s="5">
        <v>15334345130</v>
      </c>
    </row>
    <row r="73" spans="3:23" ht="15.5" x14ac:dyDescent="0.35">
      <c r="C73" t="s">
        <v>323</v>
      </c>
      <c r="D73" s="5">
        <v>-3677468061</v>
      </c>
      <c r="E73" s="5">
        <v>-1893951722</v>
      </c>
      <c r="F73" s="5">
        <v>-3532174328</v>
      </c>
      <c r="G73" s="5">
        <v>-88324864183</v>
      </c>
      <c r="I73" s="5">
        <v>-91437567290</v>
      </c>
      <c r="J73" s="5">
        <v>-49137028444</v>
      </c>
      <c r="K73" s="5">
        <v>-241405614103</v>
      </c>
      <c r="L73" s="5">
        <v>-431959079487</v>
      </c>
      <c r="M73" s="5">
        <v>-752492708176</v>
      </c>
      <c r="N73" s="5">
        <v>233695783307</v>
      </c>
      <c r="O73" s="5">
        <v>-299751593948</v>
      </c>
      <c r="P73" s="5">
        <v>-916874798455</v>
      </c>
      <c r="Q73" s="5">
        <v>-419073663951</v>
      </c>
      <c r="R73" s="5">
        <v>-342520456635</v>
      </c>
      <c r="S73" s="5">
        <v>-350413451030</v>
      </c>
      <c r="T73" s="5">
        <v>-254389167647</v>
      </c>
      <c r="U73" s="5">
        <v>-243230405572</v>
      </c>
      <c r="V73" s="5">
        <v>-205882086548</v>
      </c>
      <c r="W73" s="5">
        <v>-159837737328</v>
      </c>
    </row>
    <row r="74" spans="3:23" ht="15.5" x14ac:dyDescent="0.35">
      <c r="C74" t="s">
        <v>97</v>
      </c>
      <c r="D74" s="5">
        <v>-1083224131787</v>
      </c>
      <c r="E74" s="5">
        <v>-1393976052927</v>
      </c>
      <c r="F74" s="5">
        <v>-778849545331</v>
      </c>
      <c r="G74" s="5">
        <v>-902449746435</v>
      </c>
      <c r="I74" s="5">
        <v>-4484184153771</v>
      </c>
      <c r="J74" s="5">
        <v>-3913600848372</v>
      </c>
      <c r="K74" s="5">
        <v>-4018265010703</v>
      </c>
      <c r="L74" s="5">
        <v>-1672733807060</v>
      </c>
      <c r="M74" s="5">
        <v>-1838733441975</v>
      </c>
      <c r="N74" s="5">
        <v>-9495726146546</v>
      </c>
      <c r="O74" s="5">
        <v>1028898367891</v>
      </c>
      <c r="P74" s="5">
        <v>4619567705553</v>
      </c>
      <c r="Q74" s="5">
        <v>4201572490754</v>
      </c>
      <c r="R74" s="5">
        <v>1813068616783</v>
      </c>
      <c r="S74" s="5">
        <v>1047590672774</v>
      </c>
      <c r="T74" s="5">
        <v>501212792063</v>
      </c>
      <c r="U74" s="5">
        <v>367970229296</v>
      </c>
      <c r="V74" s="5">
        <v>254031291579</v>
      </c>
      <c r="W74" s="5">
        <v>171989194121</v>
      </c>
    </row>
    <row r="75" spans="3:23" ht="15.5" x14ac:dyDescent="0.35">
      <c r="C75" t="s">
        <v>98</v>
      </c>
      <c r="D75" s="5">
        <v>2338882908</v>
      </c>
      <c r="E75" s="5">
        <v>-5256958768</v>
      </c>
      <c r="F75" s="5">
        <v>-1010452072</v>
      </c>
      <c r="G75" s="5">
        <v>116330632744</v>
      </c>
      <c r="I75" s="5">
        <v>121665005800</v>
      </c>
      <c r="J75" s="5">
        <v>82592345022</v>
      </c>
      <c r="K75" s="5">
        <v>-47226973483</v>
      </c>
      <c r="L75" s="5">
        <v>-36089047985</v>
      </c>
      <c r="M75" s="5">
        <v>120583298912</v>
      </c>
      <c r="N75" s="5">
        <v>94494141541</v>
      </c>
      <c r="O75" s="5">
        <v>-66140930727</v>
      </c>
      <c r="P75" s="5">
        <v>289488287504</v>
      </c>
      <c r="Q75" s="5">
        <v>-24790004652</v>
      </c>
      <c r="R75" s="5">
        <v>-3885140528</v>
      </c>
      <c r="S75" s="5">
        <v>435675741453</v>
      </c>
      <c r="T75" s="5">
        <v>-4155180744</v>
      </c>
      <c r="U75" s="5">
        <v>-1340788306</v>
      </c>
      <c r="V75" s="5">
        <v>331809441</v>
      </c>
      <c r="W75" s="5">
        <v>467611156</v>
      </c>
    </row>
    <row r="76" spans="3:23" ht="15.5" x14ac:dyDescent="0.35">
      <c r="C76" t="s">
        <v>324</v>
      </c>
      <c r="D76" s="5">
        <v>2338882908</v>
      </c>
      <c r="E76" s="5">
        <v>-5256958768</v>
      </c>
      <c r="F76" s="5">
        <v>-1010452072</v>
      </c>
      <c r="G76" s="5">
        <v>116330632744</v>
      </c>
      <c r="I76" s="5">
        <v>121665005800</v>
      </c>
      <c r="J76" s="5">
        <v>82592345022</v>
      </c>
      <c r="K76" s="5">
        <v>-47226973483</v>
      </c>
      <c r="L76" s="5">
        <v>-36089047985</v>
      </c>
      <c r="M76" s="5">
        <v>120583298912</v>
      </c>
      <c r="N76" s="5">
        <v>94494141541</v>
      </c>
      <c r="O76" s="5">
        <v>-66140930727</v>
      </c>
      <c r="P76" s="5">
        <v>289488287504</v>
      </c>
      <c r="Q76" s="5">
        <v>-24790004652</v>
      </c>
      <c r="R76" s="5">
        <v>-3885140528</v>
      </c>
      <c r="S76" s="5">
        <v>435675741453</v>
      </c>
      <c r="T76" s="5">
        <v>-4155180744</v>
      </c>
      <c r="U76" s="5">
        <v>-1340788306</v>
      </c>
      <c r="V76" s="5">
        <v>331809441</v>
      </c>
      <c r="W76" s="5">
        <v>467611156</v>
      </c>
    </row>
    <row r="77" spans="3:23" ht="15.5" x14ac:dyDescent="0.35">
      <c r="C77" t="s">
        <v>99</v>
      </c>
      <c r="D77" s="5">
        <v>-1080885248879</v>
      </c>
      <c r="E77" s="5">
        <v>-1399233011695</v>
      </c>
      <c r="F77" s="5">
        <v>-779859997403</v>
      </c>
      <c r="G77" s="5">
        <v>-786119113691</v>
      </c>
      <c r="I77" s="5">
        <v>-4362519147971</v>
      </c>
      <c r="J77" s="5">
        <v>-3831008503350</v>
      </c>
      <c r="K77" s="5">
        <v>-4065491984186</v>
      </c>
      <c r="L77" s="5">
        <v>-1708822855045</v>
      </c>
      <c r="M77" s="5">
        <v>-1718150143063</v>
      </c>
      <c r="N77" s="5">
        <v>-9401232005005</v>
      </c>
      <c r="O77" s="5">
        <v>962757437164</v>
      </c>
      <c r="P77" s="5">
        <v>4909055993057</v>
      </c>
      <c r="Q77" s="5">
        <v>4176782486102</v>
      </c>
      <c r="R77" s="5">
        <v>1809183476255</v>
      </c>
      <c r="S77" s="5">
        <v>1483266414227</v>
      </c>
      <c r="T77" s="5">
        <v>497057611319</v>
      </c>
      <c r="U77" s="5">
        <v>366629440990</v>
      </c>
      <c r="V77" s="5">
        <v>254363101020</v>
      </c>
      <c r="W77" s="5">
        <v>172456805277</v>
      </c>
    </row>
    <row r="78" spans="3:23" ht="15.5" x14ac:dyDescent="0.35">
      <c r="C78" t="s">
        <v>100</v>
      </c>
      <c r="D78" s="5">
        <v>-1083224131787</v>
      </c>
      <c r="E78" s="5">
        <v>-1393976052927</v>
      </c>
      <c r="F78" s="5">
        <v>-778849545331</v>
      </c>
      <c r="G78" s="5">
        <v>-902449746435</v>
      </c>
      <c r="I78" s="5">
        <v>-4484184153771</v>
      </c>
      <c r="J78" s="5">
        <v>-3913600848372</v>
      </c>
      <c r="K78" s="5">
        <v>-4018265010703</v>
      </c>
      <c r="L78" s="5">
        <v>-1672733807060</v>
      </c>
      <c r="M78" s="5">
        <v>-1838733441975</v>
      </c>
      <c r="N78" s="5">
        <v>-9495726146546</v>
      </c>
      <c r="O78" s="5">
        <v>1028898367891</v>
      </c>
      <c r="P78" s="5">
        <v>4619567705553</v>
      </c>
      <c r="Q78" s="5">
        <v>4201572490754</v>
      </c>
      <c r="R78" s="5">
        <v>1813068616784</v>
      </c>
      <c r="S78" s="5">
        <v>1047590672774</v>
      </c>
      <c r="T78" s="5">
        <v>501212792063</v>
      </c>
      <c r="U78" s="5">
        <v>367970229295</v>
      </c>
      <c r="V78" s="5">
        <v>254031291579</v>
      </c>
      <c r="W78" s="5">
        <v>171989194121</v>
      </c>
    </row>
    <row r="79" spans="3:23" ht="15.5" x14ac:dyDescent="0.35">
      <c r="C79" t="s">
        <v>8</v>
      </c>
      <c r="D79" s="5">
        <v>-951914729186</v>
      </c>
      <c r="E79" s="5">
        <v>-1244962948064</v>
      </c>
      <c r="F79" s="5">
        <v>-679043812046</v>
      </c>
      <c r="G79" s="5">
        <v>-667631990817</v>
      </c>
      <c r="I79" s="5">
        <v>-3837034805904</v>
      </c>
      <c r="J79" s="5">
        <v>-2561481656876</v>
      </c>
      <c r="K79" s="5">
        <v>-3817520796974</v>
      </c>
      <c r="L79" s="5">
        <v>-1935906231568</v>
      </c>
      <c r="M79" s="5">
        <v>-975628751000</v>
      </c>
      <c r="N79" s="5">
        <v>-7284059440578</v>
      </c>
      <c r="O79" s="5">
        <v>872001434160</v>
      </c>
      <c r="P79" s="5">
        <v>4252326319369</v>
      </c>
      <c r="Q79" s="5">
        <v>3856921912686</v>
      </c>
      <c r="R79" s="5">
        <v>1709375476197</v>
      </c>
      <c r="S79" s="5">
        <v>1483413840373</v>
      </c>
      <c r="T79" s="5">
        <v>497375331657</v>
      </c>
      <c r="U79" s="5">
        <v>366719194190</v>
      </c>
      <c r="V79" s="5">
        <v>254363101020</v>
      </c>
      <c r="W79" s="5">
        <v>172456805277</v>
      </c>
    </row>
    <row r="80" spans="3:23" ht="15.5" x14ac:dyDescent="0.35">
      <c r="C80" t="s">
        <v>102</v>
      </c>
      <c r="D80" s="5">
        <v>-1083224131787</v>
      </c>
      <c r="E80" s="5">
        <v>-1393976052927</v>
      </c>
      <c r="F80" s="5">
        <v>-778849545331</v>
      </c>
      <c r="G80" s="5">
        <v>-902449746435</v>
      </c>
      <c r="I80" s="5">
        <v>-4484184153771</v>
      </c>
      <c r="J80" s="5">
        <v>-3913600848372</v>
      </c>
      <c r="K80" s="5">
        <v>-4018265010703</v>
      </c>
      <c r="L80" s="5">
        <v>-1672733807060</v>
      </c>
      <c r="M80" s="5">
        <v>-1838733441975</v>
      </c>
      <c r="N80" s="5">
        <v>-9495726146546</v>
      </c>
      <c r="O80" s="5">
        <v>1028898367891</v>
      </c>
      <c r="P80" s="5">
        <v>4619567705553</v>
      </c>
      <c r="Q80" s="5">
        <v>4201572490754</v>
      </c>
      <c r="R80" s="5">
        <v>1813068616784</v>
      </c>
      <c r="S80" s="5">
        <v>1047590672774</v>
      </c>
      <c r="T80" s="5">
        <v>501212792063</v>
      </c>
      <c r="U80" s="5">
        <v>367970229295</v>
      </c>
      <c r="V80" s="5">
        <v>254031291579</v>
      </c>
      <c r="W80" s="5">
        <v>171989194121</v>
      </c>
    </row>
    <row r="81" spans="2:23" ht="15.5" x14ac:dyDescent="0.35">
      <c r="C81" t="s">
        <v>103</v>
      </c>
      <c r="D81" s="5">
        <v>-1080885248879</v>
      </c>
      <c r="E81" s="5">
        <v>-1399233011695</v>
      </c>
      <c r="F81" s="5">
        <v>-779859997403</v>
      </c>
      <c r="G81" s="5">
        <v>-786119113691</v>
      </c>
      <c r="I81" s="5">
        <v>-4362519147971</v>
      </c>
      <c r="J81" s="5">
        <v>-3831008503350</v>
      </c>
      <c r="K81" s="5">
        <v>-4065491984186</v>
      </c>
      <c r="L81" s="5">
        <v>-1708822855045</v>
      </c>
      <c r="M81" s="5">
        <v>-1718150143063</v>
      </c>
      <c r="N81" s="5">
        <v>-9401232005005</v>
      </c>
      <c r="O81" s="5">
        <v>962757437164</v>
      </c>
      <c r="P81" s="5">
        <v>4909055993057</v>
      </c>
      <c r="Q81" s="5">
        <v>4176782486102</v>
      </c>
      <c r="R81" s="5">
        <v>1809183476256</v>
      </c>
      <c r="S81" s="5">
        <v>1483266414227</v>
      </c>
      <c r="T81" s="5">
        <v>497057611319</v>
      </c>
      <c r="U81" s="5">
        <v>366629440989</v>
      </c>
      <c r="V81" s="5">
        <v>254363101020</v>
      </c>
      <c r="W81" s="5">
        <v>172456805277</v>
      </c>
    </row>
    <row r="82" spans="2:23" ht="15.5" x14ac:dyDescent="0.35">
      <c r="C82" t="s">
        <v>104</v>
      </c>
      <c r="D82" s="5">
        <v>-1080885248879</v>
      </c>
      <c r="E82" s="5">
        <v>-1399233011695</v>
      </c>
      <c r="F82" s="5">
        <v>-779859997403</v>
      </c>
      <c r="G82" s="5">
        <v>-786119113691</v>
      </c>
      <c r="I82" s="5">
        <v>-4362519147971</v>
      </c>
      <c r="J82" s="5">
        <v>-3831008503350</v>
      </c>
      <c r="K82" s="5">
        <v>-4065491984186</v>
      </c>
      <c r="L82" s="5">
        <v>-1708822855045</v>
      </c>
      <c r="M82" s="5">
        <v>-1718150143063</v>
      </c>
      <c r="N82" s="5">
        <v>-9401232005005</v>
      </c>
      <c r="O82" s="5">
        <v>962757437164</v>
      </c>
      <c r="P82" s="5">
        <v>4909055993057</v>
      </c>
      <c r="Q82" s="5">
        <v>4176782486102</v>
      </c>
      <c r="R82" s="5">
        <v>1809183476256</v>
      </c>
      <c r="S82" s="5">
        <v>1483266414227</v>
      </c>
      <c r="T82" s="5">
        <v>497057611319</v>
      </c>
      <c r="U82" s="5">
        <v>366629440989</v>
      </c>
      <c r="V82" s="5">
        <v>254363101020</v>
      </c>
      <c r="W82" s="5">
        <v>172456805277</v>
      </c>
    </row>
    <row r="84" spans="2:23" ht="15.5" x14ac:dyDescent="0.35">
      <c r="B84" t="s">
        <v>105</v>
      </c>
      <c r="C84" t="s">
        <v>106</v>
      </c>
    </row>
    <row r="85" spans="2:23" ht="15.5" x14ac:dyDescent="0.35">
      <c r="C85" t="s">
        <v>107</v>
      </c>
    </row>
    <row r="86" spans="2:23" ht="15.5" x14ac:dyDescent="0.35">
      <c r="C86" t="s">
        <v>20</v>
      </c>
      <c r="D86" s="5">
        <v>1503055593900</v>
      </c>
      <c r="E86" s="5">
        <v>2613931218729</v>
      </c>
      <c r="F86" s="5">
        <v>3052591147095</v>
      </c>
      <c r="G86" s="5">
        <v>4407564435959</v>
      </c>
      <c r="I86" s="5">
        <v>4407564435959</v>
      </c>
      <c r="J86" s="5">
        <v>2516211632824</v>
      </c>
      <c r="K86" s="5">
        <v>1340065112240</v>
      </c>
      <c r="L86" s="5">
        <v>8945714916516</v>
      </c>
      <c r="M86" s="5">
        <v>13165761250874</v>
      </c>
      <c r="N86" s="5">
        <v>1213437371866</v>
      </c>
      <c r="O86" s="5">
        <v>9258310028392</v>
      </c>
      <c r="P86" s="5">
        <v>10845678217201</v>
      </c>
      <c r="Q86" s="5">
        <v>6088962586747</v>
      </c>
      <c r="R86" s="5">
        <v>10653780768186</v>
      </c>
      <c r="S86" s="5">
        <v>5511188078778</v>
      </c>
      <c r="T86" s="5">
        <v>1675283272031</v>
      </c>
      <c r="U86" s="5">
        <v>1119694010726</v>
      </c>
      <c r="V86" s="5">
        <v>2183783098228</v>
      </c>
      <c r="W86" s="5">
        <v>583188263886</v>
      </c>
    </row>
    <row r="87" spans="2:23" ht="15.5" x14ac:dyDescent="0.35">
      <c r="C87" t="s">
        <v>108</v>
      </c>
      <c r="D87" s="5">
        <v>1032363380</v>
      </c>
      <c r="E87" s="5">
        <v>1021395902</v>
      </c>
      <c r="F87" s="5">
        <v>1031041481</v>
      </c>
      <c r="G87" s="5">
        <v>6657572236</v>
      </c>
      <c r="I87" s="5">
        <v>6657572236</v>
      </c>
      <c r="J87" s="5">
        <v>1000000000</v>
      </c>
      <c r="L87" s="5">
        <v>136806360970</v>
      </c>
      <c r="M87" s="5">
        <v>47280221724</v>
      </c>
      <c r="N87" s="5">
        <v>239008625391</v>
      </c>
      <c r="O87" s="5">
        <v>8448200000</v>
      </c>
      <c r="P87" s="5">
        <v>8448200000</v>
      </c>
      <c r="Q87" s="5">
        <v>8448200000</v>
      </c>
      <c r="R87" s="5">
        <v>10663933745</v>
      </c>
      <c r="S87" s="5">
        <v>10663933745</v>
      </c>
      <c r="T87" s="5">
        <v>24276133745</v>
      </c>
      <c r="U87" s="5">
        <v>24276133745</v>
      </c>
      <c r="V87" s="5">
        <v>24276133745</v>
      </c>
      <c r="W87" s="5">
        <v>24276133745</v>
      </c>
    </row>
    <row r="88" spans="2:23" ht="15.5" x14ac:dyDescent="0.35">
      <c r="C88" t="s">
        <v>109</v>
      </c>
      <c r="D88" s="5">
        <v>1137808890567</v>
      </c>
      <c r="E88" s="5">
        <v>1137808890567</v>
      </c>
      <c r="F88" s="5">
        <v>1137808890567</v>
      </c>
      <c r="G88" s="5">
        <v>1137808890567</v>
      </c>
      <c r="I88" s="5">
        <v>1137808890567</v>
      </c>
      <c r="J88" s="5">
        <v>1127781190598</v>
      </c>
      <c r="R88" s="5">
        <v>138109649163</v>
      </c>
    </row>
    <row r="89" spans="2:23" ht="15.5" x14ac:dyDescent="0.35">
      <c r="C89" t="s">
        <v>111</v>
      </c>
      <c r="Q89" s="5">
        <v>584561070969</v>
      </c>
      <c r="R89" s="5">
        <v>853981129</v>
      </c>
      <c r="S89" s="5">
        <v>41406913603</v>
      </c>
    </row>
    <row r="90" spans="2:23" ht="15.5" x14ac:dyDescent="0.35">
      <c r="C90" t="s">
        <v>110</v>
      </c>
      <c r="D90" s="5">
        <v>303491201449</v>
      </c>
      <c r="E90" s="5">
        <v>264224190186</v>
      </c>
      <c r="F90" s="5">
        <v>254017639787</v>
      </c>
      <c r="G90" s="5">
        <v>250792696463</v>
      </c>
      <c r="I90" s="5">
        <v>250792696463</v>
      </c>
      <c r="J90" s="5">
        <v>319001274589</v>
      </c>
      <c r="K90" s="5">
        <v>310522632588</v>
      </c>
      <c r="L90" s="5">
        <v>1557883427681</v>
      </c>
      <c r="M90" s="5">
        <v>1525808998059</v>
      </c>
      <c r="N90" s="5">
        <v>2025478455188</v>
      </c>
      <c r="O90" s="5">
        <v>1876410844810</v>
      </c>
      <c r="P90" s="5">
        <v>1549134705578</v>
      </c>
      <c r="Q90" s="5">
        <v>1754631834940</v>
      </c>
      <c r="R90" s="5">
        <v>1953199902151</v>
      </c>
      <c r="S90" s="5">
        <v>745445185584</v>
      </c>
    </row>
    <row r="91" spans="2:23" ht="15.5" x14ac:dyDescent="0.35">
      <c r="C91" t="s">
        <v>112</v>
      </c>
      <c r="D91" s="5">
        <v>813806786592</v>
      </c>
      <c r="E91" s="5">
        <v>1316010619932</v>
      </c>
      <c r="F91" s="5">
        <v>1146560861636</v>
      </c>
      <c r="G91" s="5">
        <v>1312571628523</v>
      </c>
      <c r="I91" s="5">
        <v>1312571628523</v>
      </c>
      <c r="J91" s="5">
        <v>1821671319032</v>
      </c>
      <c r="K91" s="5">
        <v>1713691389519</v>
      </c>
      <c r="L91" s="5">
        <v>1867294205719</v>
      </c>
      <c r="M91" s="5">
        <v>2907078631605</v>
      </c>
      <c r="N91" s="5">
        <v>4424284473160</v>
      </c>
      <c r="O91" s="5">
        <v>3555894482727</v>
      </c>
      <c r="P91" s="5">
        <v>3768188689654</v>
      </c>
      <c r="Q91" s="5">
        <v>1871068344684</v>
      </c>
      <c r="R91" s="5">
        <v>2238507135808</v>
      </c>
      <c r="S91" s="5">
        <v>4653596851448</v>
      </c>
      <c r="T91" s="5">
        <v>2306758397689</v>
      </c>
      <c r="U91" s="5">
        <v>1710373345558</v>
      </c>
      <c r="V91" s="5">
        <v>1464269820927</v>
      </c>
      <c r="W91" s="5">
        <v>972085686956</v>
      </c>
    </row>
    <row r="92" spans="2:23" ht="15.5" x14ac:dyDescent="0.35">
      <c r="C92" t="s">
        <v>781</v>
      </c>
      <c r="D92" s="5">
        <v>140959227982</v>
      </c>
      <c r="E92" s="5">
        <v>140959227982</v>
      </c>
      <c r="F92" s="5">
        <v>140959227982</v>
      </c>
      <c r="G92" s="5">
        <v>141807079246</v>
      </c>
      <c r="I92" s="5">
        <v>141807079246</v>
      </c>
      <c r="J92" s="5">
        <v>141807079244</v>
      </c>
    </row>
    <row r="93" spans="2:23" ht="15.5" x14ac:dyDescent="0.35">
      <c r="C93" t="s">
        <v>1221</v>
      </c>
      <c r="D93" s="5">
        <v>1508736865773</v>
      </c>
      <c r="E93" s="5">
        <v>1529406425942</v>
      </c>
      <c r="F93" s="5">
        <v>1480316474648</v>
      </c>
      <c r="G93" s="5">
        <v>1523188158345</v>
      </c>
      <c r="I93" s="5">
        <v>1523188158345</v>
      </c>
      <c r="J93" s="5">
        <v>1359919793364</v>
      </c>
      <c r="K93" s="5">
        <v>1696932204966</v>
      </c>
      <c r="L93" s="5">
        <v>1463752471746</v>
      </c>
      <c r="M93" s="5">
        <v>1647916411389</v>
      </c>
      <c r="N93" s="5">
        <v>1805569460457</v>
      </c>
      <c r="O93" s="5">
        <v>1783127156677</v>
      </c>
      <c r="P93" s="5">
        <v>1333867085150</v>
      </c>
      <c r="Q93" s="5">
        <v>1050932276366</v>
      </c>
      <c r="R93" s="5">
        <v>966697328380</v>
      </c>
      <c r="S93" s="5">
        <v>731619042743</v>
      </c>
      <c r="T93" s="5">
        <v>619017530435</v>
      </c>
      <c r="U93" s="5">
        <v>605778272759</v>
      </c>
      <c r="V93" s="5">
        <v>475388985615</v>
      </c>
      <c r="W93" s="5">
        <v>444580084308</v>
      </c>
    </row>
    <row r="94" spans="2:23" ht="15.5" x14ac:dyDescent="0.35">
      <c r="C94" t="s">
        <v>115</v>
      </c>
      <c r="D94" s="5">
        <v>2384789728932</v>
      </c>
      <c r="E94" s="5">
        <v>2376887261663</v>
      </c>
      <c r="F94" s="5">
        <v>2418001016898</v>
      </c>
      <c r="G94" s="5">
        <v>2299245262137</v>
      </c>
      <c r="I94" s="5">
        <v>2299245262137</v>
      </c>
      <c r="J94" s="5">
        <v>2624924188062</v>
      </c>
      <c r="K94" s="5">
        <v>3202107332320</v>
      </c>
      <c r="L94" s="5">
        <v>4283460177987</v>
      </c>
      <c r="M94" s="5">
        <v>4355127352039</v>
      </c>
      <c r="N94" s="5">
        <v>4208986491544</v>
      </c>
      <c r="O94" s="5">
        <v>4470845549423</v>
      </c>
      <c r="P94" s="5">
        <v>5089231071244</v>
      </c>
      <c r="Q94" s="5">
        <v>3235500802811</v>
      </c>
      <c r="R94" s="5">
        <v>2556731823542</v>
      </c>
      <c r="S94" s="5">
        <v>826384135639</v>
      </c>
      <c r="T94" s="5">
        <v>604279265976</v>
      </c>
      <c r="U94" s="5">
        <v>292226654318</v>
      </c>
      <c r="V94" s="5">
        <v>412538363464</v>
      </c>
      <c r="W94" s="5">
        <v>351258887957</v>
      </c>
    </row>
    <row r="95" spans="2:23" ht="15.5" x14ac:dyDescent="0.35">
      <c r="C95" t="s">
        <v>1337</v>
      </c>
      <c r="D95" s="5">
        <v>888098774152</v>
      </c>
      <c r="E95" s="5">
        <v>818660116810</v>
      </c>
      <c r="F95" s="5">
        <v>674444577983</v>
      </c>
      <c r="G95" s="5">
        <v>613700274614</v>
      </c>
      <c r="I95" s="5">
        <v>613700274614</v>
      </c>
      <c r="J95" s="5">
        <v>399507904218</v>
      </c>
      <c r="K95" s="5">
        <v>360741426135</v>
      </c>
      <c r="L95" s="5">
        <v>248477981675</v>
      </c>
      <c r="M95" s="5">
        <v>225286989038</v>
      </c>
      <c r="N95" s="5">
        <v>128304009090</v>
      </c>
      <c r="O95" s="5">
        <v>3302632305354</v>
      </c>
      <c r="P95" s="5">
        <v>659662426115</v>
      </c>
      <c r="Q95" s="5">
        <v>1011053119340</v>
      </c>
    </row>
    <row r="96" spans="2:23" ht="15.5" x14ac:dyDescent="0.35">
      <c r="C96" t="s">
        <v>120</v>
      </c>
      <c r="D96" s="5">
        <v>2232717962051</v>
      </c>
      <c r="E96" s="5">
        <v>6509316122153</v>
      </c>
      <c r="F96" s="5">
        <v>6616970590356</v>
      </c>
      <c r="G96" s="5">
        <v>6757806413861</v>
      </c>
      <c r="I96" s="5">
        <v>6757806413861</v>
      </c>
      <c r="J96" s="5">
        <v>6871548355907</v>
      </c>
      <c r="K96" s="5">
        <v>2323013265928</v>
      </c>
      <c r="L96" s="5">
        <v>2608505681094</v>
      </c>
      <c r="M96" s="5">
        <v>4000736513042</v>
      </c>
      <c r="N96" s="5">
        <v>6866921939346</v>
      </c>
      <c r="O96" s="5">
        <v>5384494191741</v>
      </c>
      <c r="P96" s="5">
        <v>6651472170541</v>
      </c>
      <c r="Q96" s="5">
        <v>3449338384504</v>
      </c>
      <c r="R96" s="5">
        <v>2070700688368</v>
      </c>
      <c r="S96" s="5">
        <v>421812733291</v>
      </c>
      <c r="T96" s="5">
        <v>7314904399</v>
      </c>
      <c r="U96" s="5">
        <v>8391719214</v>
      </c>
      <c r="V96" s="5">
        <v>7825767785</v>
      </c>
      <c r="W96" s="5">
        <v>7314876811</v>
      </c>
    </row>
    <row r="97" spans="3:23" ht="15.5" x14ac:dyDescent="0.35">
      <c r="C97" t="s">
        <v>782</v>
      </c>
      <c r="D97" s="5">
        <v>2136948431446</v>
      </c>
      <c r="E97" s="5">
        <v>2142591967250</v>
      </c>
      <c r="F97" s="5">
        <v>2170629225914</v>
      </c>
      <c r="G97" s="5">
        <v>2321891999892</v>
      </c>
      <c r="I97" s="5">
        <v>2321891999892</v>
      </c>
      <c r="J97" s="5">
        <v>2478534810998</v>
      </c>
      <c r="K97" s="5">
        <v>4496709067451</v>
      </c>
      <c r="L97" s="5">
        <v>7877664742737</v>
      </c>
      <c r="M97" s="5">
        <v>9305655284932</v>
      </c>
      <c r="N97" s="5">
        <v>11022447219064</v>
      </c>
      <c r="O97" s="5">
        <v>14171175559016</v>
      </c>
      <c r="P97" s="5">
        <v>32350733163102</v>
      </c>
      <c r="Q97" s="5">
        <v>25020661157688</v>
      </c>
      <c r="R97" s="5">
        <v>10971802597848</v>
      </c>
      <c r="S97" s="5">
        <v>4579714985618</v>
      </c>
      <c r="T97" s="5">
        <v>4270519511684</v>
      </c>
      <c r="U97" s="5">
        <v>3312275814495</v>
      </c>
      <c r="V97" s="5">
        <v>2759168577219</v>
      </c>
      <c r="W97" s="5">
        <v>1706360182421</v>
      </c>
    </row>
    <row r="98" spans="3:23" ht="15.5" x14ac:dyDescent="0.35">
      <c r="C98" t="s">
        <v>1222</v>
      </c>
      <c r="D98" s="5">
        <v>2136948431446</v>
      </c>
      <c r="E98" s="5">
        <v>2142591967250</v>
      </c>
      <c r="F98" s="5">
        <v>2170629225914</v>
      </c>
      <c r="G98" s="5">
        <v>2321891999892</v>
      </c>
      <c r="I98" s="5">
        <v>2321891999892</v>
      </c>
      <c r="J98" s="5">
        <v>2478534810998</v>
      </c>
      <c r="K98" s="5">
        <v>4496709067451</v>
      </c>
      <c r="L98" s="5">
        <v>7877664742737</v>
      </c>
      <c r="M98" s="5">
        <v>9305655284932</v>
      </c>
      <c r="N98" s="5">
        <v>11022447219064</v>
      </c>
      <c r="O98" s="5">
        <v>14171175559016</v>
      </c>
      <c r="P98" s="5">
        <v>32350733163102</v>
      </c>
      <c r="Q98" s="5">
        <v>25020661157688</v>
      </c>
      <c r="R98" s="5">
        <v>10971802597848</v>
      </c>
      <c r="S98" s="5">
        <v>4579714985618</v>
      </c>
      <c r="T98" s="5">
        <v>4270519511684</v>
      </c>
      <c r="U98" s="5">
        <v>3312275814495</v>
      </c>
      <c r="V98" s="5">
        <v>2759168577219</v>
      </c>
      <c r="W98" s="5">
        <v>1706360182421</v>
      </c>
    </row>
    <row r="99" spans="3:23" ht="15.5" x14ac:dyDescent="0.35">
      <c r="C99" t="s">
        <v>85</v>
      </c>
      <c r="D99" s="5">
        <v>935958247746</v>
      </c>
      <c r="E99" s="5">
        <v>933324648910</v>
      </c>
      <c r="F99" s="5">
        <v>938581607678</v>
      </c>
      <c r="G99" s="5">
        <v>939592059750</v>
      </c>
      <c r="I99" s="5">
        <v>939592059750</v>
      </c>
      <c r="J99" s="5">
        <v>848151135437</v>
      </c>
      <c r="K99" s="5">
        <v>820271962578</v>
      </c>
      <c r="L99" s="5">
        <v>867396329210</v>
      </c>
      <c r="M99" s="5">
        <v>903485377195</v>
      </c>
      <c r="N99" s="5">
        <v>765435443791</v>
      </c>
      <c r="O99" s="5">
        <v>739581647808</v>
      </c>
      <c r="P99" s="5">
        <v>744295282636</v>
      </c>
      <c r="Q99" s="5">
        <v>500948439660</v>
      </c>
      <c r="R99" s="5">
        <v>495349287477</v>
      </c>
      <c r="S99" s="5">
        <v>375138268284</v>
      </c>
      <c r="T99" s="5">
        <v>35407026566</v>
      </c>
      <c r="U99" s="5">
        <v>25129365415</v>
      </c>
      <c r="V99" s="5">
        <v>-2459741802</v>
      </c>
      <c r="W99" s="5">
        <v>-2791551243</v>
      </c>
    </row>
    <row r="100" spans="3:23" ht="15.5" x14ac:dyDescent="0.35">
      <c r="C100" t="s">
        <v>116</v>
      </c>
      <c r="D100" s="5">
        <v>13178205720940</v>
      </c>
      <c r="E100" s="5">
        <v>14859698696869</v>
      </c>
      <c r="F100" s="5">
        <v>15245354576994</v>
      </c>
      <c r="G100" s="5">
        <v>16891804033644</v>
      </c>
      <c r="I100" s="5">
        <v>16891804033644</v>
      </c>
      <c r="J100" s="5">
        <v>20437542589615</v>
      </c>
      <c r="K100" s="5">
        <v>21723129822331</v>
      </c>
      <c r="L100" s="5">
        <v>33430242924449</v>
      </c>
      <c r="M100" s="5">
        <v>42588609406325</v>
      </c>
      <c r="N100" s="5">
        <v>32538762593246</v>
      </c>
      <c r="O100" s="5">
        <v>49037842886120</v>
      </c>
      <c r="P100" s="5">
        <v>66989129822191</v>
      </c>
      <c r="Q100" s="5">
        <v>52427017359620</v>
      </c>
      <c r="R100" s="5">
        <v>36882457492758</v>
      </c>
      <c r="S100" s="5">
        <v>18074850942747</v>
      </c>
      <c r="T100" s="5">
        <v>10524167905318</v>
      </c>
      <c r="U100" s="5">
        <v>7781413114034</v>
      </c>
      <c r="V100" s="5">
        <v>7789714793194</v>
      </c>
      <c r="W100" s="5">
        <v>4603780444667</v>
      </c>
    </row>
    <row r="101" spans="3:23" ht="15.5" x14ac:dyDescent="0.35">
      <c r="C101" t="s">
        <v>117</v>
      </c>
    </row>
    <row r="102" spans="3:23" ht="15.5" x14ac:dyDescent="0.35">
      <c r="C102" t="s">
        <v>118</v>
      </c>
    </row>
    <row r="103" spans="3:23" ht="15.5" x14ac:dyDescent="0.35">
      <c r="C103" t="s">
        <v>518</v>
      </c>
      <c r="D103" s="5">
        <v>254764649000</v>
      </c>
      <c r="E103" s="5">
        <v>254764649000</v>
      </c>
      <c r="F103" s="5">
        <v>254764649000</v>
      </c>
      <c r="G103" s="5">
        <v>254764649000</v>
      </c>
      <c r="I103" s="5">
        <v>254764649000</v>
      </c>
      <c r="J103" s="5">
        <v>244962351500</v>
      </c>
      <c r="K103" s="5">
        <v>317540434513</v>
      </c>
      <c r="L103" s="5">
        <v>317540434513</v>
      </c>
      <c r="M103" s="5">
        <v>317540434513</v>
      </c>
      <c r="N103" s="5">
        <v>310146389684</v>
      </c>
      <c r="O103" s="5">
        <v>310146389684</v>
      </c>
      <c r="P103" s="5">
        <v>126279404689</v>
      </c>
      <c r="Q103" s="5">
        <v>66546252874</v>
      </c>
      <c r="R103" s="5">
        <v>53410531080</v>
      </c>
      <c r="S103" s="5">
        <v>259970000000</v>
      </c>
      <c r="U103" s="5">
        <v>15107359107</v>
      </c>
    </row>
    <row r="104" spans="3:23" ht="15.5" x14ac:dyDescent="0.35">
      <c r="C104" t="s">
        <v>121</v>
      </c>
      <c r="D104" s="5">
        <v>3866246984092</v>
      </c>
      <c r="E104" s="5">
        <v>3921376117650</v>
      </c>
      <c r="F104" s="5">
        <v>3992821140054</v>
      </c>
      <c r="G104" s="5">
        <v>4079517554325</v>
      </c>
      <c r="I104" s="5">
        <v>4079517554325</v>
      </c>
      <c r="J104" s="5">
        <v>4357841964341</v>
      </c>
      <c r="K104" s="5">
        <v>5007639998795</v>
      </c>
      <c r="L104" s="5">
        <v>6137155474852</v>
      </c>
      <c r="M104" s="5">
        <v>5413149771834</v>
      </c>
      <c r="N104" s="5">
        <v>7819654831137</v>
      </c>
      <c r="O104" s="5">
        <v>8663216063821</v>
      </c>
      <c r="P104" s="5">
        <v>7091121159643</v>
      </c>
      <c r="Q104" s="5">
        <v>4742288130361</v>
      </c>
      <c r="R104" s="5">
        <v>3275335187968</v>
      </c>
      <c r="S104" s="5">
        <v>1923143995454</v>
      </c>
      <c r="T104" s="5">
        <v>621791835556</v>
      </c>
      <c r="U104" s="5">
        <v>415439953161</v>
      </c>
      <c r="V104" s="5">
        <v>239933622514</v>
      </c>
      <c r="W104" s="5">
        <v>192398571437</v>
      </c>
    </row>
    <row r="105" spans="3:23" ht="15.5" x14ac:dyDescent="0.35">
      <c r="C105" t="s">
        <v>122</v>
      </c>
      <c r="D105" s="5">
        <v>3885336568625</v>
      </c>
      <c r="E105" s="5">
        <v>2515494852833</v>
      </c>
      <c r="F105" s="5">
        <v>2515494852833</v>
      </c>
      <c r="G105" s="5">
        <v>2515494852833</v>
      </c>
      <c r="I105" s="5">
        <v>2515494852833</v>
      </c>
      <c r="J105" s="5">
        <v>2515494852833</v>
      </c>
      <c r="K105" s="5">
        <v>4025903165936</v>
      </c>
      <c r="L105" s="5">
        <v>4025903165936</v>
      </c>
      <c r="M105" s="5">
        <v>1393315461804</v>
      </c>
      <c r="N105" s="5">
        <v>1995908825753</v>
      </c>
      <c r="O105" s="5">
        <v>1995908825753</v>
      </c>
      <c r="P105" s="5">
        <v>1995908825753</v>
      </c>
      <c r="Q105" s="5">
        <v>2235779910646</v>
      </c>
      <c r="R105" s="5">
        <v>1710769397469</v>
      </c>
      <c r="S105" s="5">
        <v>1390680768376</v>
      </c>
    </row>
    <row r="106" spans="3:23" ht="15.5" x14ac:dyDescent="0.35">
      <c r="C106" t="s">
        <v>123</v>
      </c>
      <c r="D106" s="5">
        <v>42065470549098</v>
      </c>
      <c r="E106" s="5">
        <v>32365000909106</v>
      </c>
      <c r="F106" s="5">
        <v>32325856111258</v>
      </c>
      <c r="G106" s="5">
        <v>32149125334993</v>
      </c>
      <c r="I106" s="5">
        <v>32149125334993</v>
      </c>
      <c r="J106" s="5">
        <v>31338960884901</v>
      </c>
      <c r="K106" s="5">
        <v>49392544270327</v>
      </c>
      <c r="L106" s="5">
        <v>47516603311042</v>
      </c>
      <c r="M106" s="5">
        <v>48143910477938</v>
      </c>
      <c r="N106" s="5">
        <v>53871281594680</v>
      </c>
      <c r="O106" s="5">
        <v>55378833829251</v>
      </c>
      <c r="P106" s="5">
        <v>40233245160591</v>
      </c>
      <c r="Q106" s="5">
        <v>33932684241654</v>
      </c>
      <c r="R106" s="5">
        <v>11153743927058</v>
      </c>
      <c r="S106" s="5">
        <v>5580331981281</v>
      </c>
    </row>
    <row r="107" spans="3:23" ht="15.5" x14ac:dyDescent="0.35">
      <c r="C107" t="s">
        <v>119</v>
      </c>
      <c r="D107" s="5">
        <v>55869967802</v>
      </c>
      <c r="E107" s="5">
        <v>56572726664</v>
      </c>
      <c r="F107" s="5">
        <v>56567889223</v>
      </c>
      <c r="G107" s="5">
        <v>56563931277</v>
      </c>
      <c r="I107" s="5">
        <v>56563931277</v>
      </c>
      <c r="J107" s="5">
        <v>47399443794</v>
      </c>
      <c r="K107" s="5">
        <v>14103253810</v>
      </c>
      <c r="L107" s="5">
        <v>14692805654</v>
      </c>
      <c r="M107" s="5">
        <v>37409344294</v>
      </c>
      <c r="N107" s="5">
        <v>520766892152</v>
      </c>
      <c r="O107" s="5">
        <v>1542424572</v>
      </c>
      <c r="P107" s="5">
        <v>1557248071</v>
      </c>
      <c r="Q107" s="5">
        <v>43924035581</v>
      </c>
      <c r="R107" s="5">
        <v>187307694607</v>
      </c>
    </row>
    <row r="108" spans="3:23" ht="15.5" x14ac:dyDescent="0.35">
      <c r="C108" t="s">
        <v>126</v>
      </c>
      <c r="D108" s="5">
        <v>59892228837927</v>
      </c>
      <c r="E108" s="5">
        <v>53222576577463</v>
      </c>
      <c r="F108" s="5">
        <v>53645946653817</v>
      </c>
      <c r="G108" s="5">
        <v>53841793676379</v>
      </c>
      <c r="I108" s="5">
        <v>53841793676379</v>
      </c>
      <c r="J108" s="5">
        <v>56722194274562</v>
      </c>
      <c r="K108" s="5">
        <v>73872767635636</v>
      </c>
      <c r="L108" s="5">
        <v>64802073704397</v>
      </c>
      <c r="M108" s="5">
        <v>61013002477015</v>
      </c>
      <c r="N108" s="5">
        <v>73050197466759</v>
      </c>
      <c r="O108" s="5">
        <v>73551416464451</v>
      </c>
      <c r="P108" s="5">
        <v>57402451801445</v>
      </c>
      <c r="Q108" s="5">
        <v>45468743479005</v>
      </c>
      <c r="R108" s="5">
        <v>24542724229272</v>
      </c>
      <c r="S108" s="5">
        <v>12234260234720</v>
      </c>
      <c r="T108" s="5">
        <v>2017873439530</v>
      </c>
      <c r="U108" s="5">
        <v>1006890123586</v>
      </c>
      <c r="V108" s="5">
        <v>576529294844</v>
      </c>
      <c r="W108" s="5">
        <v>512221269841</v>
      </c>
    </row>
    <row r="109" spans="3:23" ht="15.5" x14ac:dyDescent="0.35">
      <c r="C109" t="s">
        <v>127</v>
      </c>
      <c r="D109" s="5">
        <v>73070434558867</v>
      </c>
      <c r="E109" s="5">
        <v>68082275274332</v>
      </c>
      <c r="F109" s="5">
        <v>68891301230811</v>
      </c>
      <c r="G109" s="5">
        <v>70733597710023</v>
      </c>
      <c r="I109" s="5">
        <v>70733597710023</v>
      </c>
      <c r="J109" s="5">
        <v>77159736864177</v>
      </c>
      <c r="K109" s="5">
        <v>95595897457967</v>
      </c>
      <c r="L109" s="5">
        <v>98232316628846</v>
      </c>
      <c r="M109" s="5">
        <v>103601611883340</v>
      </c>
      <c r="N109" s="5">
        <v>105588960060005</v>
      </c>
      <c r="O109" s="5">
        <v>122589259350571</v>
      </c>
      <c r="P109" s="5">
        <v>124391581623636</v>
      </c>
      <c r="Q109" s="5">
        <v>97895760838625</v>
      </c>
      <c r="R109" s="5">
        <v>61425181722030</v>
      </c>
      <c r="S109" s="5">
        <v>30309111177467</v>
      </c>
      <c r="T109" s="5">
        <v>12542041344848</v>
      </c>
      <c r="U109" s="5">
        <v>8788303237620</v>
      </c>
      <c r="V109" s="5">
        <v>8366244088038</v>
      </c>
      <c r="W109" s="5">
        <v>5116001714508</v>
      </c>
    </row>
    <row r="110" spans="3:23" ht="15.5" x14ac:dyDescent="0.35">
      <c r="C110" t="s">
        <v>128</v>
      </c>
    </row>
    <row r="111" spans="3:23" ht="15.5" x14ac:dyDescent="0.35">
      <c r="C111" t="s">
        <v>129</v>
      </c>
    </row>
    <row r="112" spans="3:23" ht="15.5" x14ac:dyDescent="0.35">
      <c r="C112" t="s">
        <v>130</v>
      </c>
      <c r="D112" s="5">
        <v>25657520367808</v>
      </c>
      <c r="E112" s="5">
        <v>20325877981577</v>
      </c>
      <c r="F112" s="5">
        <v>19031917329906</v>
      </c>
      <c r="G112" s="5">
        <v>33104465147481</v>
      </c>
      <c r="I112" s="5">
        <v>33104465147481</v>
      </c>
      <c r="J112" s="5">
        <v>22498266330063</v>
      </c>
      <c r="K112" s="5">
        <v>22907148966464</v>
      </c>
      <c r="L112" s="5">
        <v>21452886385290</v>
      </c>
      <c r="M112" s="5">
        <v>27300293001474</v>
      </c>
      <c r="N112" s="5">
        <v>48237835913277</v>
      </c>
      <c r="O112" s="5">
        <v>45023495139583</v>
      </c>
      <c r="P112" s="5">
        <v>56799725099343</v>
      </c>
      <c r="Q112" s="5">
        <v>52309197858063</v>
      </c>
      <c r="R112" s="5">
        <v>31461535721602</v>
      </c>
      <c r="S112" s="5">
        <v>13664811609274</v>
      </c>
      <c r="T112" s="5">
        <v>7728153555877</v>
      </c>
      <c r="U112" s="5">
        <v>5427139408859</v>
      </c>
      <c r="V112" s="5">
        <v>5291826158242</v>
      </c>
      <c r="W112" s="5">
        <v>4418036785084</v>
      </c>
    </row>
    <row r="113" spans="3:23" ht="15.5" x14ac:dyDescent="0.35">
      <c r="C113" t="s">
        <v>134</v>
      </c>
    </row>
    <row r="114" spans="3:23" ht="15.5" x14ac:dyDescent="0.35">
      <c r="C114" t="s">
        <v>463</v>
      </c>
      <c r="D114" s="5">
        <v>30298673413745</v>
      </c>
      <c r="E114" s="5">
        <v>30737479697953</v>
      </c>
      <c r="F114" s="5">
        <v>30561755966126</v>
      </c>
      <c r="G114" s="5">
        <v>20864899065060</v>
      </c>
      <c r="I114" s="5">
        <v>20864899065060</v>
      </c>
      <c r="J114" s="5">
        <v>33189395165548</v>
      </c>
      <c r="K114" s="5">
        <v>46043336842626</v>
      </c>
      <c r="L114" s="5">
        <v>46470883114357</v>
      </c>
      <c r="M114" s="5">
        <v>49171948596051</v>
      </c>
      <c r="N114" s="5">
        <v>23086340174489</v>
      </c>
      <c r="O114" s="5">
        <v>29325150366929</v>
      </c>
      <c r="P114" s="5">
        <v>20752253877138</v>
      </c>
      <c r="Q114" s="5">
        <v>8665505934739</v>
      </c>
      <c r="R114" s="5">
        <v>4147888758601</v>
      </c>
      <c r="S114" s="5">
        <v>1875874088600</v>
      </c>
    </row>
    <row r="115" spans="3:23" ht="15.5" x14ac:dyDescent="0.35">
      <c r="C115" t="s">
        <v>131</v>
      </c>
      <c r="D115" s="5">
        <v>4613937358356</v>
      </c>
      <c r="E115" s="5">
        <v>4305490572967</v>
      </c>
      <c r="F115" s="5">
        <v>3977003300301</v>
      </c>
      <c r="L115" s="5">
        <v>7449149336334</v>
      </c>
      <c r="S115" s="5">
        <v>5472021465464</v>
      </c>
    </row>
    <row r="116" spans="3:23" ht="15.5" x14ac:dyDescent="0.35">
      <c r="C116" t="s">
        <v>132</v>
      </c>
      <c r="D116" s="5">
        <v>4613937358356</v>
      </c>
      <c r="E116" s="5">
        <v>4305490572967</v>
      </c>
      <c r="F116" s="5">
        <v>3977003300301</v>
      </c>
      <c r="G116" s="5">
        <v>4062592134838</v>
      </c>
      <c r="I116" s="5">
        <v>4062592134838</v>
      </c>
      <c r="J116" s="5">
        <v>4056021171233</v>
      </c>
      <c r="K116" s="5">
        <v>5839016918891</v>
      </c>
      <c r="L116" s="5">
        <v>7449149336334</v>
      </c>
      <c r="M116" s="5">
        <v>7602633115643</v>
      </c>
      <c r="N116" s="5">
        <v>13094580667904</v>
      </c>
      <c r="O116" s="5">
        <v>12381177826833</v>
      </c>
      <c r="P116" s="5">
        <v>14905832998966</v>
      </c>
      <c r="Q116" s="5">
        <v>14098182419323</v>
      </c>
      <c r="R116" s="5">
        <v>7361695071899</v>
      </c>
      <c r="S116" s="5">
        <v>5472021465464</v>
      </c>
      <c r="T116" s="5">
        <v>2571795443930</v>
      </c>
      <c r="U116" s="5">
        <v>2291267516562</v>
      </c>
      <c r="V116" s="5">
        <v>2002815417409</v>
      </c>
      <c r="W116" s="5">
        <v>1661714364689</v>
      </c>
    </row>
    <row r="117" spans="3:23" ht="15.5" x14ac:dyDescent="0.35">
      <c r="C117" t="s">
        <v>1338</v>
      </c>
      <c r="D117" s="5">
        <v>19800020207</v>
      </c>
      <c r="E117" s="5">
        <v>20800020207</v>
      </c>
      <c r="F117" s="5">
        <v>22800000000</v>
      </c>
      <c r="G117" s="5">
        <v>54436710842</v>
      </c>
      <c r="I117" s="5">
        <v>54436710842</v>
      </c>
      <c r="J117" s="5">
        <v>55210888238</v>
      </c>
      <c r="K117" s="5">
        <v>58302600000</v>
      </c>
    </row>
    <row r="118" spans="3:23" ht="15.5" x14ac:dyDescent="0.35">
      <c r="C118" t="s">
        <v>133</v>
      </c>
      <c r="P118" s="5">
        <v>392616610781</v>
      </c>
      <c r="Q118" s="5">
        <v>1588724501944</v>
      </c>
      <c r="R118" s="5">
        <v>3281288365177</v>
      </c>
      <c r="S118" s="5">
        <v>289295363429</v>
      </c>
    </row>
    <row r="119" spans="3:23" ht="15.5" x14ac:dyDescent="0.35">
      <c r="C119" t="s">
        <v>150</v>
      </c>
      <c r="D119" s="5">
        <v>10910649377</v>
      </c>
      <c r="E119" s="5">
        <v>10910649377</v>
      </c>
      <c r="F119" s="5">
        <v>10910649377</v>
      </c>
      <c r="G119" s="5">
        <v>10910649377</v>
      </c>
      <c r="I119" s="5">
        <v>10910649377</v>
      </c>
      <c r="J119" s="5">
        <v>9595128076</v>
      </c>
      <c r="K119" s="5">
        <v>7147603151</v>
      </c>
      <c r="L119" s="5">
        <v>6100593183</v>
      </c>
      <c r="M119" s="5">
        <v>5669247130</v>
      </c>
      <c r="N119" s="5">
        <v>7288529672</v>
      </c>
      <c r="O119" s="5">
        <v>28635109703</v>
      </c>
      <c r="P119" s="5">
        <v>54362636473</v>
      </c>
      <c r="Q119" s="5">
        <v>43053575114</v>
      </c>
    </row>
    <row r="120" spans="3:23" ht="15.5" x14ac:dyDescent="0.35">
      <c r="C120" t="s">
        <v>151</v>
      </c>
      <c r="D120" s="5">
        <v>6781723700985</v>
      </c>
      <c r="E120" s="5">
        <v>5397871219430</v>
      </c>
      <c r="F120" s="5">
        <v>6034159491503</v>
      </c>
      <c r="G120" s="5">
        <v>6013147294661</v>
      </c>
      <c r="I120" s="5">
        <v>6013147294661</v>
      </c>
      <c r="J120" s="5">
        <v>4528498905227</v>
      </c>
      <c r="K120" s="5">
        <v>4113124933131</v>
      </c>
      <c r="L120" s="5">
        <v>5455451204965</v>
      </c>
      <c r="M120" s="5">
        <v>4476591996695</v>
      </c>
      <c r="N120" s="5">
        <v>9728155364379</v>
      </c>
      <c r="O120" s="5">
        <v>12422420279553</v>
      </c>
      <c r="P120" s="5">
        <v>11849363801404</v>
      </c>
      <c r="Q120" s="5">
        <v>9045261188524</v>
      </c>
      <c r="R120" s="5">
        <v>5567525204668</v>
      </c>
      <c r="S120" s="5">
        <v>2670634541106</v>
      </c>
      <c r="T120" s="5">
        <v>1245656603967</v>
      </c>
      <c r="U120" s="5">
        <v>748044637281</v>
      </c>
      <c r="V120" s="5">
        <v>747453839713</v>
      </c>
    </row>
    <row r="121" spans="3:23" ht="15.5" x14ac:dyDescent="0.35">
      <c r="C121" t="s">
        <v>137</v>
      </c>
      <c r="D121" s="5">
        <v>3236371813681</v>
      </c>
      <c r="E121" s="5">
        <v>3416515097602</v>
      </c>
      <c r="F121" s="5">
        <v>3206515011017</v>
      </c>
      <c r="G121" s="5">
        <v>3425446417170</v>
      </c>
      <c r="I121" s="5">
        <v>3425446417170</v>
      </c>
      <c r="J121" s="5">
        <v>3834481853311</v>
      </c>
      <c r="K121" s="5">
        <v>3326419315615</v>
      </c>
      <c r="L121" s="5">
        <v>1037950981271</v>
      </c>
      <c r="M121" s="5">
        <v>2919371738728</v>
      </c>
      <c r="N121" s="5">
        <v>1502672828666</v>
      </c>
      <c r="O121" s="5">
        <v>720628410360</v>
      </c>
      <c r="P121" s="5">
        <v>695785978311</v>
      </c>
      <c r="Q121" s="5">
        <v>513240180918</v>
      </c>
      <c r="R121" s="5">
        <v>339496785106</v>
      </c>
      <c r="S121" s="5">
        <v>116289393949</v>
      </c>
      <c r="T121" s="5">
        <v>98727643520</v>
      </c>
      <c r="U121" s="5">
        <v>22720456222</v>
      </c>
      <c r="V121" s="5">
        <v>27993453168</v>
      </c>
      <c r="W121" s="5">
        <v>8440741203</v>
      </c>
    </row>
    <row r="122" spans="3:23" ht="15.5" x14ac:dyDescent="0.35">
      <c r="C122" t="s">
        <v>136</v>
      </c>
      <c r="D122" s="5">
        <v>151699211237</v>
      </c>
      <c r="E122" s="5">
        <v>151699211237</v>
      </c>
      <c r="F122" s="5">
        <v>186852695680</v>
      </c>
      <c r="G122" s="5">
        <v>186852695680</v>
      </c>
      <c r="I122" s="5">
        <v>186852695680</v>
      </c>
      <c r="J122" s="5">
        <v>263800089757</v>
      </c>
      <c r="K122" s="5">
        <v>283619686764</v>
      </c>
      <c r="L122" s="5">
        <v>395990566546</v>
      </c>
      <c r="M122" s="5">
        <v>851395719132</v>
      </c>
      <c r="N122" s="5">
        <v>725300038436</v>
      </c>
      <c r="O122" s="5">
        <v>193161337709</v>
      </c>
      <c r="P122" s="5">
        <v>805408693733</v>
      </c>
      <c r="Q122" s="5">
        <v>1067591732142</v>
      </c>
    </row>
    <row r="123" spans="3:23" ht="15.5" x14ac:dyDescent="0.35">
      <c r="C123" t="s">
        <v>149</v>
      </c>
      <c r="D123" s="5">
        <v>701007923919</v>
      </c>
      <c r="E123" s="5">
        <v>701007923919</v>
      </c>
      <c r="F123" s="5">
        <v>729038149616</v>
      </c>
      <c r="G123" s="5">
        <v>713003961959</v>
      </c>
      <c r="I123" s="5">
        <v>713003961959</v>
      </c>
      <c r="J123" s="5">
        <v>250000000000</v>
      </c>
      <c r="K123" s="5">
        <v>250000000000</v>
      </c>
      <c r="L123" s="5">
        <v>250000000000</v>
      </c>
      <c r="N123" s="5">
        <v>300000000000</v>
      </c>
      <c r="O123" s="5">
        <v>732996527781</v>
      </c>
    </row>
    <row r="124" spans="3:23" ht="15.5" x14ac:dyDescent="0.35">
      <c r="C124" t="s">
        <v>139</v>
      </c>
    </row>
    <row r="125" spans="3:23" ht="15.5" x14ac:dyDescent="0.35">
      <c r="C125" t="s">
        <v>141</v>
      </c>
      <c r="D125" s="5">
        <v>12121997708</v>
      </c>
      <c r="E125" s="5">
        <v>13250471611</v>
      </c>
      <c r="F125" s="5">
        <v>6613771830</v>
      </c>
      <c r="G125" s="5">
        <v>7156103754</v>
      </c>
      <c r="I125" s="5">
        <v>7156103754</v>
      </c>
      <c r="J125" s="5">
        <v>11267396723</v>
      </c>
      <c r="K125" s="5">
        <v>7157455725</v>
      </c>
      <c r="L125" s="5">
        <v>5947090064</v>
      </c>
      <c r="M125" s="5">
        <v>4659389210</v>
      </c>
      <c r="N125" s="5">
        <v>30379472255</v>
      </c>
    </row>
    <row r="126" spans="3:23" ht="15.5" x14ac:dyDescent="0.35">
      <c r="C126" t="s">
        <v>140</v>
      </c>
      <c r="D126" s="5">
        <v>11102194861306</v>
      </c>
      <c r="E126" s="5">
        <v>5548124421249</v>
      </c>
      <c r="F126" s="5">
        <v>5561750536727</v>
      </c>
      <c r="G126" s="5">
        <v>15945132638914</v>
      </c>
      <c r="I126" s="5">
        <v>15945132638914</v>
      </c>
      <c r="J126" s="5">
        <v>5126214881930</v>
      </c>
      <c r="K126" s="5">
        <v>1095725133129</v>
      </c>
      <c r="L126" s="5">
        <v>278498960269</v>
      </c>
      <c r="M126" s="5">
        <v>315275858301</v>
      </c>
      <c r="N126" s="5">
        <v>1220249261405</v>
      </c>
      <c r="O126" s="5">
        <v>833000000000</v>
      </c>
      <c r="P126" s="5">
        <v>416500000000</v>
      </c>
      <c r="Q126" s="5">
        <v>5392000000</v>
      </c>
      <c r="R126" s="5">
        <v>5392000000</v>
      </c>
      <c r="S126" s="5">
        <v>5000000000</v>
      </c>
    </row>
    <row r="127" spans="3:23" ht="15.5" x14ac:dyDescent="0.35">
      <c r="C127" t="s">
        <v>1339</v>
      </c>
      <c r="D127" s="5">
        <v>7200000000</v>
      </c>
    </row>
    <row r="128" spans="3:23" ht="15.5" x14ac:dyDescent="0.35">
      <c r="C128" t="s">
        <v>1340</v>
      </c>
      <c r="D128" s="5">
        <v>1729202520092</v>
      </c>
      <c r="E128" s="5">
        <v>19791955376</v>
      </c>
      <c r="F128" s="5">
        <v>17583438889</v>
      </c>
      <c r="G128" s="5">
        <v>3122543836145</v>
      </c>
      <c r="I128" s="5">
        <v>3122543836145</v>
      </c>
      <c r="J128" s="5">
        <v>1404719480085</v>
      </c>
      <c r="K128" s="5">
        <v>10404445428</v>
      </c>
    </row>
    <row r="129" spans="3:23" ht="15.5" x14ac:dyDescent="0.35">
      <c r="C129" t="s">
        <v>1341</v>
      </c>
      <c r="D129" s="5">
        <v>763492876688</v>
      </c>
      <c r="E129" s="5">
        <v>763329415727</v>
      </c>
      <c r="F129" s="5">
        <v>1146176832253</v>
      </c>
      <c r="G129" s="5">
        <v>1146034399919</v>
      </c>
      <c r="I129" s="5">
        <v>1146034399919</v>
      </c>
      <c r="J129" s="5">
        <v>1145550206978</v>
      </c>
      <c r="K129" s="5">
        <v>1145181107470</v>
      </c>
      <c r="L129" s="5">
        <v>1144905871186</v>
      </c>
    </row>
    <row r="130" spans="3:23" ht="15.5" x14ac:dyDescent="0.35">
      <c r="C130" t="s">
        <v>145</v>
      </c>
      <c r="D130" s="5">
        <v>13233719379106</v>
      </c>
      <c r="E130" s="5">
        <v>5964166848236</v>
      </c>
      <c r="F130" s="5">
        <v>5585947747446</v>
      </c>
      <c r="G130" s="5">
        <v>19074832578813</v>
      </c>
      <c r="I130" s="5">
        <v>19074832578813</v>
      </c>
      <c r="J130" s="5">
        <v>6542201758738</v>
      </c>
      <c r="K130" s="5">
        <v>1113287034282</v>
      </c>
      <c r="L130" s="5">
        <v>284446050333</v>
      </c>
      <c r="M130" s="5">
        <v>319935247511</v>
      </c>
      <c r="N130" s="5">
        <v>1250628733660</v>
      </c>
      <c r="O130" s="5">
        <v>833008710487</v>
      </c>
      <c r="P130" s="5">
        <v>416698479272</v>
      </c>
      <c r="Q130" s="5">
        <v>5629492556</v>
      </c>
      <c r="R130" s="5">
        <v>5616284004</v>
      </c>
      <c r="S130" s="5">
        <v>5000000000</v>
      </c>
    </row>
    <row r="131" spans="3:23" ht="15.5" x14ac:dyDescent="0.35">
      <c r="C131" t="s">
        <v>146</v>
      </c>
      <c r="D131" s="5">
        <v>46374232512310</v>
      </c>
      <c r="E131" s="5">
        <v>46204842032784</v>
      </c>
      <c r="F131" s="5">
        <v>46917674626893</v>
      </c>
      <c r="G131" s="5">
        <v>33957562431577</v>
      </c>
      <c r="I131" s="5">
        <v>33957562431577</v>
      </c>
      <c r="J131" s="5">
        <v>46777289173301</v>
      </c>
      <c r="K131" s="5">
        <v>61087236940344</v>
      </c>
      <c r="L131" s="5">
        <v>62534745562790</v>
      </c>
      <c r="M131" s="5">
        <v>60839885638036</v>
      </c>
      <c r="N131" s="5">
        <v>40773569381438</v>
      </c>
      <c r="O131" s="5">
        <v>48447295021989</v>
      </c>
      <c r="P131" s="5">
        <v>38704737773426</v>
      </c>
      <c r="Q131" s="5">
        <v>22831738171066</v>
      </c>
      <c r="R131" s="5">
        <v>13190427443480</v>
      </c>
      <c r="S131" s="5">
        <v>6940092700531</v>
      </c>
      <c r="T131" s="5">
        <v>1965057910356</v>
      </c>
      <c r="U131" s="5">
        <v>977726766881</v>
      </c>
      <c r="V131" s="5">
        <v>1067342701102</v>
      </c>
      <c r="W131" s="5">
        <v>77742568531</v>
      </c>
    </row>
    <row r="132" spans="3:23" ht="15.5" x14ac:dyDescent="0.35">
      <c r="C132" t="s">
        <v>147</v>
      </c>
      <c r="D132" s="5">
        <v>46374232512310</v>
      </c>
      <c r="E132" s="5">
        <v>46204842032784</v>
      </c>
      <c r="F132" s="5">
        <v>46917674626893</v>
      </c>
      <c r="G132" s="5">
        <v>33957562431577</v>
      </c>
      <c r="I132" s="5">
        <v>33957562431577</v>
      </c>
      <c r="J132" s="5">
        <v>46777289173301</v>
      </c>
      <c r="K132" s="5">
        <v>61087236940344</v>
      </c>
      <c r="L132" s="5">
        <v>62534745562790</v>
      </c>
      <c r="M132" s="5">
        <v>60839885638036</v>
      </c>
      <c r="N132" s="5">
        <v>40773569381438</v>
      </c>
      <c r="O132" s="5">
        <v>48447295021989</v>
      </c>
      <c r="P132" s="5">
        <v>38704737773426</v>
      </c>
      <c r="Q132" s="5">
        <v>22831738171066</v>
      </c>
      <c r="R132" s="5">
        <v>13190427443480</v>
      </c>
      <c r="S132" s="5">
        <v>6940092700531</v>
      </c>
      <c r="T132" s="5">
        <v>1965057910356</v>
      </c>
      <c r="U132" s="5">
        <v>977726766881</v>
      </c>
      <c r="V132" s="5">
        <v>1067342701102</v>
      </c>
      <c r="W132" s="5">
        <v>77742568531</v>
      </c>
    </row>
    <row r="133" spans="3:23" ht="15.5" x14ac:dyDescent="0.35">
      <c r="C133" t="s">
        <v>467</v>
      </c>
    </row>
    <row r="134" spans="3:23" ht="15.5" x14ac:dyDescent="0.35">
      <c r="C134" t="s">
        <v>1119</v>
      </c>
    </row>
    <row r="135" spans="3:23" ht="15.5" x14ac:dyDescent="0.35">
      <c r="C135" t="s">
        <v>1342</v>
      </c>
      <c r="D135" s="5">
        <v>303491201449</v>
      </c>
      <c r="E135" s="5">
        <v>264224190186</v>
      </c>
      <c r="F135" s="5">
        <v>254017639787</v>
      </c>
      <c r="G135" s="5">
        <v>250792696463</v>
      </c>
      <c r="I135" s="5">
        <v>250792696463</v>
      </c>
      <c r="J135" s="5">
        <v>319001274589</v>
      </c>
      <c r="K135" s="5">
        <v>310522632588</v>
      </c>
      <c r="L135" s="5">
        <v>1557883427681</v>
      </c>
      <c r="M135" s="5">
        <v>1525808998059</v>
      </c>
      <c r="N135" s="5">
        <v>2025478455188</v>
      </c>
      <c r="O135" s="5">
        <v>1876410844810</v>
      </c>
      <c r="P135" s="5">
        <v>1549134705578</v>
      </c>
      <c r="Q135" s="5">
        <v>2339192905909</v>
      </c>
      <c r="R135" s="5">
        <v>1954053883280</v>
      </c>
      <c r="S135" s="5">
        <v>786852099187</v>
      </c>
    </row>
    <row r="136" spans="3:23" ht="15.5" x14ac:dyDescent="0.35">
      <c r="C136" t="s">
        <v>789</v>
      </c>
      <c r="T136" s="5">
        <v>3652128645</v>
      </c>
    </row>
    <row r="137" spans="3:23" ht="15.5" x14ac:dyDescent="0.35">
      <c r="C137" t="s">
        <v>1343</v>
      </c>
      <c r="S137" s="5">
        <v>262552936305</v>
      </c>
    </row>
    <row r="138" spans="3:23" ht="15.5" x14ac:dyDescent="0.35">
      <c r="C138" t="s">
        <v>1344</v>
      </c>
      <c r="J138" s="5">
        <v>544077693185</v>
      </c>
      <c r="K138" s="5">
        <v>485727511026</v>
      </c>
      <c r="L138" s="5">
        <v>475000000000</v>
      </c>
      <c r="M138" s="5">
        <v>250000000000</v>
      </c>
      <c r="O138" s="5">
        <v>300000000000</v>
      </c>
      <c r="P138" s="5">
        <v>300000000000</v>
      </c>
    </row>
    <row r="139" spans="3:23" ht="15.5" x14ac:dyDescent="0.35">
      <c r="C139" t="s">
        <v>135</v>
      </c>
      <c r="P139" s="5">
        <v>6226563</v>
      </c>
      <c r="Q139" s="5">
        <v>240830945</v>
      </c>
      <c r="R139" s="5">
        <v>305251684</v>
      </c>
      <c r="S139" s="5">
        <v>143649189</v>
      </c>
    </row>
    <row r="140" spans="3:23" ht="15.5" x14ac:dyDescent="0.35">
      <c r="C140" t="s">
        <v>1345</v>
      </c>
      <c r="D140" s="5">
        <v>714800000000</v>
      </c>
    </row>
    <row r="141" spans="3:23" ht="15.5" x14ac:dyDescent="0.35">
      <c r="C141" t="s">
        <v>154</v>
      </c>
      <c r="D141" s="5">
        <v>72031752880118</v>
      </c>
      <c r="E141" s="5">
        <v>66530720014361</v>
      </c>
      <c r="F141" s="5">
        <v>65949591956799</v>
      </c>
      <c r="G141" s="5">
        <v>67062027579058</v>
      </c>
      <c r="I141" s="5">
        <v>67062027579058</v>
      </c>
      <c r="J141" s="5">
        <v>69275555503364</v>
      </c>
      <c r="K141" s="5">
        <v>83994385906808</v>
      </c>
      <c r="L141" s="5">
        <v>83987631948080</v>
      </c>
      <c r="M141" s="5">
        <v>88140178639510</v>
      </c>
      <c r="N141" s="5">
        <v>89011405294715</v>
      </c>
      <c r="O141" s="5">
        <v>93470790161572</v>
      </c>
      <c r="P141" s="5">
        <v>95504462872769</v>
      </c>
      <c r="Q141" s="5">
        <v>75140936029129</v>
      </c>
      <c r="R141" s="5">
        <v>44651963165082</v>
      </c>
      <c r="S141" s="5">
        <v>20604904309805</v>
      </c>
      <c r="T141" s="5">
        <v>9693211466233</v>
      </c>
      <c r="U141" s="5">
        <v>6404866175740</v>
      </c>
      <c r="V141" s="5">
        <v>6359168859344</v>
      </c>
      <c r="W141" s="5">
        <v>4495779353615</v>
      </c>
    </row>
    <row r="142" spans="3:23" ht="15.5" x14ac:dyDescent="0.35">
      <c r="C142" t="s">
        <v>155</v>
      </c>
    </row>
    <row r="143" spans="3:23" ht="15.5" x14ac:dyDescent="0.35">
      <c r="C143" t="s">
        <v>156</v>
      </c>
      <c r="D143" s="5">
        <v>2880680701600</v>
      </c>
      <c r="E143" s="5">
        <v>2880680701600</v>
      </c>
      <c r="F143" s="5">
        <v>2880680701600</v>
      </c>
      <c r="G143" s="5">
        <v>2880680701600</v>
      </c>
      <c r="I143" s="5">
        <v>2880680701600</v>
      </c>
      <c r="J143" s="5">
        <v>2880680701600</v>
      </c>
      <c r="K143" s="5">
        <v>2880680701600</v>
      </c>
      <c r="L143" s="5">
        <v>2880680701600</v>
      </c>
      <c r="M143" s="5">
        <v>2631588647500</v>
      </c>
      <c r="N143" s="5">
        <v>1357395099999</v>
      </c>
      <c r="O143" s="5">
        <v>1357390259999</v>
      </c>
      <c r="P143" s="5">
        <v>1357390259999</v>
      </c>
      <c r="Q143" s="5">
        <v>1357390259999</v>
      </c>
      <c r="R143" s="5">
        <v>1357365455000</v>
      </c>
      <c r="S143" s="5">
        <v>1357249331000</v>
      </c>
      <c r="T143" s="5">
        <v>972750420500</v>
      </c>
      <c r="U143" s="5">
        <v>963223600000</v>
      </c>
      <c r="V143" s="5">
        <v>963223600000</v>
      </c>
      <c r="W143" s="5">
        <v>654992100000</v>
      </c>
    </row>
    <row r="144" spans="3:23" ht="15.5" x14ac:dyDescent="0.35">
      <c r="C144" t="s">
        <v>157</v>
      </c>
      <c r="D144" s="5">
        <v>13643526218006</v>
      </c>
      <c r="E144" s="5">
        <v>13643526218006</v>
      </c>
      <c r="F144" s="5">
        <v>13643526218006</v>
      </c>
      <c r="G144" s="5">
        <v>13642597077556</v>
      </c>
      <c r="I144" s="5">
        <v>13642597077556</v>
      </c>
      <c r="J144" s="5">
        <v>13642597077556</v>
      </c>
      <c r="K144" s="5">
        <v>13565914226785</v>
      </c>
      <c r="L144" s="5">
        <v>13565914226785</v>
      </c>
      <c r="M144" s="5">
        <v>12495837749847</v>
      </c>
      <c r="N144" s="5">
        <v>5849531302847</v>
      </c>
      <c r="O144" s="5">
        <v>5552026262437</v>
      </c>
      <c r="P144" s="5">
        <v>5552026262437</v>
      </c>
      <c r="Q144" s="5">
        <v>5467018482083</v>
      </c>
      <c r="R144" s="5">
        <v>5882676892384</v>
      </c>
      <c r="S144" s="5">
        <v>5881546426030</v>
      </c>
      <c r="T144" s="5">
        <v>880789372316</v>
      </c>
      <c r="U144" s="5">
        <v>831137834545</v>
      </c>
      <c r="V144" s="5">
        <v>831137834545</v>
      </c>
    </row>
    <row r="145" spans="2:23" ht="15.5" x14ac:dyDescent="0.35">
      <c r="C145" t="s">
        <v>158</v>
      </c>
      <c r="D145" s="5">
        <v>-20803393588798</v>
      </c>
      <c r="E145" s="5">
        <v>-20412877759546</v>
      </c>
      <c r="F145" s="5">
        <v>-19173171770250</v>
      </c>
      <c r="G145" s="5">
        <v>-18495138410276</v>
      </c>
      <c r="I145" s="5">
        <v>-18495138410276</v>
      </c>
      <c r="J145" s="5">
        <v>-14564295204230</v>
      </c>
      <c r="K145" s="5">
        <v>-11985083442767</v>
      </c>
      <c r="L145" s="5">
        <v>-8214646146182</v>
      </c>
      <c r="M145" s="5">
        <v>-5961138405267</v>
      </c>
      <c r="N145" s="5">
        <v>-440120243584</v>
      </c>
      <c r="O145" s="5">
        <v>10233409821327</v>
      </c>
      <c r="P145" s="5">
        <v>10347404260305</v>
      </c>
      <c r="Q145" s="5">
        <v>6681081107614</v>
      </c>
      <c r="R145" s="5">
        <v>3334161614252</v>
      </c>
      <c r="S145" s="5">
        <v>1933161116585</v>
      </c>
      <c r="T145" s="5">
        <v>954023532773</v>
      </c>
      <c r="U145" s="5">
        <v>562911015121</v>
      </c>
      <c r="V145" s="5">
        <v>215173535951</v>
      </c>
      <c r="W145" s="5">
        <v>-31978187864</v>
      </c>
    </row>
    <row r="146" spans="2:23" ht="15.5" x14ac:dyDescent="0.35">
      <c r="C146" t="s">
        <v>159</v>
      </c>
      <c r="D146" s="5">
        <v>1725598750818</v>
      </c>
      <c r="E146" s="5">
        <v>1725598750818</v>
      </c>
      <c r="F146" s="5">
        <v>1725598750818</v>
      </c>
      <c r="G146" s="5">
        <v>1725598750818</v>
      </c>
      <c r="I146" s="5">
        <v>1725598750818</v>
      </c>
      <c r="J146" s="5">
        <v>1725598750818</v>
      </c>
      <c r="K146" s="5">
        <v>1725598750818</v>
      </c>
      <c r="L146" s="5">
        <v>1725598750818</v>
      </c>
      <c r="M146" s="5">
        <v>1732187379878</v>
      </c>
      <c r="N146" s="5">
        <v>1732101397272</v>
      </c>
      <c r="O146" s="5">
        <v>1672393928212</v>
      </c>
      <c r="P146" s="5">
        <v>1583494837349</v>
      </c>
      <c r="Q146" s="5">
        <v>920938115937</v>
      </c>
      <c r="R146" s="5">
        <v>578285992592</v>
      </c>
      <c r="S146" s="5">
        <v>368738372808</v>
      </c>
      <c r="T146" s="5">
        <v>268432270328</v>
      </c>
      <c r="U146" s="5">
        <v>194820273829</v>
      </c>
      <c r="V146" s="5">
        <v>192279960913</v>
      </c>
      <c r="W146" s="5">
        <v>192279960913</v>
      </c>
    </row>
    <row r="147" spans="2:23" ht="15.5" x14ac:dyDescent="0.35">
      <c r="C147" t="s">
        <v>160</v>
      </c>
      <c r="D147" s="5">
        <v>-22528992339616</v>
      </c>
      <c r="E147" s="5">
        <v>-22138476510364</v>
      </c>
      <c r="F147" s="5">
        <v>-20898770521068</v>
      </c>
      <c r="G147" s="5">
        <v>-20220737161094</v>
      </c>
      <c r="I147" s="5">
        <v>-20220737161094</v>
      </c>
      <c r="J147" s="5">
        <v>-16289893955048</v>
      </c>
      <c r="K147" s="5">
        <v>-13710682193585</v>
      </c>
      <c r="L147" s="5">
        <v>-9940244897000</v>
      </c>
      <c r="M147" s="5">
        <v>-7693325785145</v>
      </c>
      <c r="N147" s="5">
        <v>-2172221640856</v>
      </c>
      <c r="O147" s="5">
        <v>8561015893115</v>
      </c>
      <c r="P147" s="5">
        <v>8763909422956</v>
      </c>
      <c r="Q147" s="5">
        <v>5760142991677</v>
      </c>
      <c r="R147" s="5">
        <v>2755875621660</v>
      </c>
      <c r="S147" s="5">
        <v>1564422743777</v>
      </c>
      <c r="T147" s="5">
        <v>685591262445</v>
      </c>
      <c r="U147" s="5">
        <v>368090741292</v>
      </c>
      <c r="V147" s="5">
        <v>22893575038</v>
      </c>
      <c r="W147" s="5">
        <v>-224258148777</v>
      </c>
    </row>
    <row r="148" spans="2:23" ht="15.5" x14ac:dyDescent="0.35">
      <c r="C148" t="s">
        <v>161</v>
      </c>
      <c r="D148" s="5">
        <v>-20803393588798</v>
      </c>
      <c r="E148" s="5">
        <v>-20412877759546</v>
      </c>
      <c r="F148" s="5">
        <v>-19173171770250</v>
      </c>
      <c r="G148" s="5">
        <v>-18495138410276</v>
      </c>
      <c r="I148" s="5">
        <v>-18495138410276</v>
      </c>
      <c r="J148" s="5">
        <v>-14564295204230</v>
      </c>
      <c r="K148" s="5">
        <v>-11985083442767</v>
      </c>
      <c r="L148" s="5">
        <v>-8214646146182</v>
      </c>
      <c r="M148" s="5">
        <v>-5961138405267</v>
      </c>
      <c r="N148" s="5">
        <v>-440120243584</v>
      </c>
      <c r="O148" s="5">
        <v>10233409821327</v>
      </c>
      <c r="P148" s="5">
        <v>10347404260305</v>
      </c>
      <c r="Q148" s="5">
        <v>6681081107614</v>
      </c>
      <c r="R148" s="5">
        <v>3334161614252</v>
      </c>
      <c r="S148" s="5">
        <v>1933161116585</v>
      </c>
      <c r="T148" s="5">
        <v>954023532773</v>
      </c>
      <c r="U148" s="5">
        <v>562911015121</v>
      </c>
      <c r="V148" s="5">
        <v>215173535951</v>
      </c>
      <c r="W148" s="5">
        <v>-31978187864</v>
      </c>
    </row>
    <row r="149" spans="2:23" ht="15.5" x14ac:dyDescent="0.35">
      <c r="C149" t="s">
        <v>162</v>
      </c>
      <c r="D149" s="5">
        <v>4381910100195</v>
      </c>
      <c r="E149" s="5">
        <v>4506901451001</v>
      </c>
      <c r="F149" s="5">
        <v>4652092516978</v>
      </c>
      <c r="G149" s="5">
        <v>4703838702335</v>
      </c>
      <c r="I149" s="5">
        <v>4703838702335</v>
      </c>
      <c r="J149" s="5">
        <v>5077047650450</v>
      </c>
      <c r="K149" s="5">
        <v>6319728102963</v>
      </c>
      <c r="L149" s="5">
        <v>5145339569353</v>
      </c>
      <c r="M149" s="5">
        <v>5391659874555</v>
      </c>
      <c r="N149" s="5">
        <v>9045313162237</v>
      </c>
      <c r="O149" s="5">
        <v>11236061197428</v>
      </c>
      <c r="P149" s="5">
        <v>10886002685490</v>
      </c>
      <c r="Q149" s="5">
        <v>8748386520139</v>
      </c>
      <c r="R149" s="5">
        <v>5703665307835</v>
      </c>
      <c r="S149" s="5">
        <v>157111725765</v>
      </c>
      <c r="T149" s="5">
        <v>5859526461</v>
      </c>
      <c r="U149" s="5">
        <v>1035246799</v>
      </c>
    </row>
    <row r="150" spans="2:23" ht="15.5" x14ac:dyDescent="0.35">
      <c r="C150" t="s">
        <v>10</v>
      </c>
      <c r="D150" s="5">
        <v>1038681678749</v>
      </c>
      <c r="E150" s="5">
        <v>1551555259971</v>
      </c>
      <c r="F150" s="5">
        <v>2941709274012</v>
      </c>
      <c r="G150" s="5">
        <v>3671570130965</v>
      </c>
      <c r="I150" s="5">
        <v>3671570130965</v>
      </c>
      <c r="J150" s="5">
        <v>7884181360813</v>
      </c>
      <c r="K150" s="5">
        <v>11601511551159</v>
      </c>
      <c r="L150" s="5">
        <v>14244684680766</v>
      </c>
      <c r="M150" s="5">
        <v>15461433243830</v>
      </c>
      <c r="N150" s="5">
        <v>16577554765290</v>
      </c>
      <c r="O150" s="5">
        <v>29118469188999</v>
      </c>
      <c r="P150" s="5">
        <v>28887118750867</v>
      </c>
      <c r="Q150" s="5">
        <v>22754824809495</v>
      </c>
      <c r="R150" s="5">
        <v>16773218556948</v>
      </c>
      <c r="S150" s="5">
        <v>9704206867664</v>
      </c>
      <c r="T150" s="5">
        <v>2848829878616</v>
      </c>
      <c r="U150" s="5">
        <v>2383437061880</v>
      </c>
      <c r="V150" s="5">
        <v>2007075228694</v>
      </c>
      <c r="W150" s="5">
        <v>620222360893</v>
      </c>
    </row>
    <row r="151" spans="2:23" ht="15.5" x14ac:dyDescent="0.35">
      <c r="C151" t="s">
        <v>163</v>
      </c>
      <c r="D151" s="5">
        <v>73070434558867</v>
      </c>
      <c r="E151" s="5">
        <v>68082275274332</v>
      </c>
      <c r="F151" s="5">
        <v>68891301230811</v>
      </c>
      <c r="G151" s="5">
        <v>70733597710023</v>
      </c>
      <c r="I151" s="5">
        <v>70733597710023</v>
      </c>
      <c r="J151" s="5">
        <v>77159736864177</v>
      </c>
      <c r="K151" s="5">
        <v>95595897457967</v>
      </c>
      <c r="L151" s="5">
        <v>98232316628846</v>
      </c>
      <c r="M151" s="5">
        <v>103601611883340</v>
      </c>
      <c r="N151" s="5">
        <v>105588960060005</v>
      </c>
      <c r="O151" s="5">
        <v>122589259350571</v>
      </c>
      <c r="P151" s="5">
        <v>124391581623636</v>
      </c>
      <c r="Q151" s="5">
        <v>97895760838624</v>
      </c>
      <c r="R151" s="5">
        <v>61425181722030</v>
      </c>
      <c r="S151" s="5">
        <v>30309111177469</v>
      </c>
      <c r="T151" s="5">
        <v>12542041344849</v>
      </c>
      <c r="U151" s="5">
        <v>8788303237620</v>
      </c>
      <c r="V151" s="5">
        <v>8366244088038</v>
      </c>
      <c r="W151" s="5">
        <v>5116001714508</v>
      </c>
    </row>
    <row r="152" spans="2:23" ht="15.5" x14ac:dyDescent="0.35">
      <c r="C152" t="s">
        <v>164</v>
      </c>
      <c r="D152" s="5">
        <v>28806807016</v>
      </c>
      <c r="E152" s="5">
        <v>28806807016</v>
      </c>
      <c r="F152" s="5">
        <v>28806807016</v>
      </c>
      <c r="G152" s="5">
        <v>28806807016</v>
      </c>
      <c r="I152" s="5">
        <v>28806807016</v>
      </c>
      <c r="J152" s="5">
        <v>28806807016</v>
      </c>
      <c r="K152" s="5">
        <v>28806807016</v>
      </c>
      <c r="L152" s="5">
        <v>28806807016</v>
      </c>
      <c r="M152" s="5">
        <v>26315886475</v>
      </c>
      <c r="N152" s="5">
        <v>13573902600</v>
      </c>
      <c r="O152" s="5">
        <v>13573902600</v>
      </c>
      <c r="P152" s="5">
        <v>13573902600</v>
      </c>
      <c r="Q152" s="5">
        <v>13573902600</v>
      </c>
      <c r="R152" s="5">
        <v>13572249330</v>
      </c>
      <c r="S152" s="5">
        <v>13572249330</v>
      </c>
      <c r="T152" s="5">
        <v>9727504265</v>
      </c>
      <c r="U152" s="5">
        <v>9632326000</v>
      </c>
      <c r="V152" s="5">
        <v>9632326000</v>
      </c>
      <c r="W152" s="5">
        <v>18000000</v>
      </c>
    </row>
    <row r="154" spans="2:23" ht="15.5" x14ac:dyDescent="0.35">
      <c r="B154" t="s">
        <v>165</v>
      </c>
      <c r="C154" t="s">
        <v>166</v>
      </c>
      <c r="D154" s="5">
        <v>361609943565</v>
      </c>
      <c r="E154" s="5">
        <v>-579591380643</v>
      </c>
      <c r="F154" s="5">
        <v>-925775087025</v>
      </c>
      <c r="G154" s="5">
        <v>796105803059</v>
      </c>
      <c r="I154" s="5">
        <v>-559705864277</v>
      </c>
      <c r="J154" s="5">
        <v>-2384136797152</v>
      </c>
      <c r="K154" s="5">
        <v>2323661280064</v>
      </c>
      <c r="L154" s="5">
        <v>-106580889785</v>
      </c>
      <c r="M154" s="5">
        <v>192784236637</v>
      </c>
      <c r="N154" s="5">
        <v>411061644702</v>
      </c>
      <c r="O154" s="5">
        <v>9014249440062</v>
      </c>
      <c r="P154" s="5">
        <v>3035139221324</v>
      </c>
      <c r="Q154" s="5">
        <v>-5959562435459</v>
      </c>
      <c r="R154" s="5">
        <v>-7762413775203</v>
      </c>
      <c r="S154" s="5">
        <v>917942066518</v>
      </c>
      <c r="T154" s="5">
        <v>-88710322099</v>
      </c>
      <c r="U154" s="5">
        <v>-385212792510</v>
      </c>
      <c r="V154" s="5">
        <v>-186656011523</v>
      </c>
      <c r="W154" s="5">
        <v>-106104647392</v>
      </c>
    </row>
    <row r="155" spans="2:23" ht="15.5" x14ac:dyDescent="0.35">
      <c r="C155" t="s">
        <v>690</v>
      </c>
      <c r="D155" s="5">
        <v>2661608286408</v>
      </c>
      <c r="E155" s="5">
        <v>2202267044667</v>
      </c>
      <c r="F155" s="5">
        <v>2686520152095</v>
      </c>
      <c r="G155" s="5">
        <v>3833324567875</v>
      </c>
      <c r="I155" s="5">
        <v>9016284741727</v>
      </c>
      <c r="J155" s="5">
        <v>10881034707012</v>
      </c>
      <c r="K155" s="5">
        <v>14843190540768</v>
      </c>
      <c r="L155" s="5">
        <v>18436148181765</v>
      </c>
      <c r="M155" s="5">
        <v>17524699623211</v>
      </c>
      <c r="N155" s="5">
        <v>23389464316405</v>
      </c>
      <c r="O155" s="5">
        <v>53622470304152</v>
      </c>
      <c r="P155" s="5">
        <v>49153481633794</v>
      </c>
      <c r="Q155" s="5">
        <v>28652992243831</v>
      </c>
      <c r="R155" s="5">
        <v>9104677090845</v>
      </c>
      <c r="S155" s="5">
        <v>11534113565372</v>
      </c>
      <c r="T155" s="5">
        <v>9086251090052</v>
      </c>
      <c r="U155" s="5">
        <v>8527446848333</v>
      </c>
      <c r="V155" s="5">
        <v>7483968458803</v>
      </c>
      <c r="W155" s="5">
        <v>6562378494542</v>
      </c>
    </row>
    <row r="156" spans="2:23" ht="15.5" x14ac:dyDescent="0.35">
      <c r="C156" t="s">
        <v>168</v>
      </c>
      <c r="D156" s="5">
        <v>-1335138194757</v>
      </c>
      <c r="E156" s="5">
        <v>-2151211442212</v>
      </c>
      <c r="F156" s="5">
        <v>-2531058203873</v>
      </c>
      <c r="G156" s="5">
        <v>-2242986231120</v>
      </c>
      <c r="I156" s="5">
        <v>-5965475252411</v>
      </c>
      <c r="J156" s="5">
        <v>-8163334154151</v>
      </c>
      <c r="K156" s="5">
        <v>-9006214227771</v>
      </c>
      <c r="L156" s="5">
        <v>-16001778020033</v>
      </c>
      <c r="M156" s="5">
        <v>-12075548080917</v>
      </c>
      <c r="N156" s="5">
        <v>-18538392799234</v>
      </c>
      <c r="O156" s="5">
        <v>-39812397638626</v>
      </c>
      <c r="P156" s="5">
        <v>-42146152132659</v>
      </c>
      <c r="Q156" s="5">
        <v>-31351560473458</v>
      </c>
      <c r="R156" s="5">
        <v>-14764975579132</v>
      </c>
      <c r="S156" s="5">
        <v>-10105028136892</v>
      </c>
      <c r="T156" s="5">
        <v>-8599050752268</v>
      </c>
      <c r="U156" s="5">
        <v>-8291615452927</v>
      </c>
      <c r="V156" s="5">
        <v>-7216587622717</v>
      </c>
      <c r="W156" s="5">
        <v>-6140967715052</v>
      </c>
    </row>
    <row r="157" spans="2:23" ht="15.5" x14ac:dyDescent="0.35">
      <c r="C157" t="s">
        <v>327</v>
      </c>
      <c r="D157" s="5">
        <v>-145767961873</v>
      </c>
      <c r="E157" s="5">
        <v>-198581927205</v>
      </c>
      <c r="F157" s="5">
        <v>-205233029210</v>
      </c>
      <c r="G157" s="5">
        <v>-196744319062</v>
      </c>
      <c r="I157" s="5">
        <v>-754710925573</v>
      </c>
      <c r="J157" s="5">
        <v>-765697398201</v>
      </c>
      <c r="K157" s="5">
        <v>-764737973886</v>
      </c>
      <c r="L157" s="5">
        <v>-724546991656</v>
      </c>
      <c r="M157" s="5">
        <v>-738104711695</v>
      </c>
      <c r="N157" s="5">
        <v>-1005254579798</v>
      </c>
      <c r="O157" s="5">
        <v>-786179050513</v>
      </c>
      <c r="P157" s="5">
        <v>-1034852971320</v>
      </c>
      <c r="Q157" s="5">
        <v>-837112171240</v>
      </c>
      <c r="R157" s="5">
        <v>-427464463401</v>
      </c>
      <c r="S157" s="5">
        <v>-290631919988</v>
      </c>
      <c r="T157" s="5">
        <v>-246993162142</v>
      </c>
      <c r="U157" s="5">
        <v>-208694640645</v>
      </c>
      <c r="V157" s="5">
        <v>-157166437749</v>
      </c>
      <c r="W157" s="5">
        <v>-111116123818</v>
      </c>
    </row>
    <row r="158" spans="2:23" ht="15.5" x14ac:dyDescent="0.35">
      <c r="C158" t="s">
        <v>1346</v>
      </c>
      <c r="D158" s="5">
        <v>13153463799</v>
      </c>
      <c r="E158" s="5">
        <v>-32788181728</v>
      </c>
      <c r="F158" s="5">
        <v>32788181728</v>
      </c>
      <c r="G158" s="5">
        <v>31091003041</v>
      </c>
      <c r="I158" s="5">
        <v>87979494018</v>
      </c>
      <c r="J158" s="5">
        <v>41396498098</v>
      </c>
      <c r="K158" s="5">
        <v>50145314134</v>
      </c>
      <c r="L158" s="5">
        <v>166816563636</v>
      </c>
      <c r="M158" s="5">
        <v>927145596695</v>
      </c>
      <c r="N158" s="5">
        <v>750125330133</v>
      </c>
      <c r="O158" s="5">
        <v>969702739827</v>
      </c>
    </row>
    <row r="159" spans="2:23" ht="15.5" x14ac:dyDescent="0.35">
      <c r="C159" t="s">
        <v>624</v>
      </c>
      <c r="D159" s="5">
        <v>-36548744906</v>
      </c>
      <c r="E159" s="5">
        <v>23634845275</v>
      </c>
      <c r="F159" s="5">
        <v>26193566031</v>
      </c>
      <c r="G159" s="5">
        <v>22929129234</v>
      </c>
      <c r="I159" s="5">
        <v>132836876350</v>
      </c>
      <c r="J159" s="5">
        <v>40586918624</v>
      </c>
      <c r="K159" s="5">
        <v>90919064146</v>
      </c>
      <c r="L159" s="5">
        <v>368338628231</v>
      </c>
      <c r="M159" s="5">
        <v>23599640682</v>
      </c>
      <c r="N159" s="5">
        <v>1032006767009</v>
      </c>
      <c r="O159" s="5">
        <v>314435395994</v>
      </c>
      <c r="Q159" s="5">
        <v>182144320703</v>
      </c>
      <c r="R159" s="5">
        <v>437847439</v>
      </c>
      <c r="S159" s="5">
        <v>296588055931</v>
      </c>
      <c r="T159" s="5">
        <v>193004815427</v>
      </c>
      <c r="U159" s="5">
        <v>114753703161</v>
      </c>
      <c r="V159" s="5">
        <v>136759385799</v>
      </c>
      <c r="W159" s="5">
        <v>2626940054</v>
      </c>
    </row>
    <row r="160" spans="2:23" ht="15.5" x14ac:dyDescent="0.35">
      <c r="C160" t="s">
        <v>1347</v>
      </c>
      <c r="N160" s="5">
        <v>-4248301822137</v>
      </c>
      <c r="O160" s="5">
        <v>-1823812200163</v>
      </c>
      <c r="P160" s="5">
        <v>-2008140084700</v>
      </c>
      <c r="Q160" s="5">
        <v>-1844343948779</v>
      </c>
      <c r="R160" s="5">
        <v>-982835623286</v>
      </c>
      <c r="S160" s="5">
        <v>-340008402044</v>
      </c>
      <c r="T160" s="5">
        <v>-183596366642</v>
      </c>
      <c r="U160" s="5">
        <v>-96850836990</v>
      </c>
      <c r="V160" s="5">
        <v>-169585561829</v>
      </c>
      <c r="W160" s="5">
        <v>-157880108143</v>
      </c>
    </row>
    <row r="161" spans="3:23" ht="15.5" x14ac:dyDescent="0.35">
      <c r="C161" t="s">
        <v>488</v>
      </c>
      <c r="D161" s="5">
        <v>-342426966977</v>
      </c>
      <c r="E161" s="5">
        <v>-318146763030</v>
      </c>
      <c r="F161" s="5">
        <v>-405410848912</v>
      </c>
      <c r="G161" s="5">
        <v>-320633549165</v>
      </c>
      <c r="I161" s="5">
        <v>-1343007190594</v>
      </c>
      <c r="J161" s="5">
        <v>-1258816222413</v>
      </c>
      <c r="K161" s="5">
        <v>-675241607012</v>
      </c>
      <c r="L161" s="5">
        <v>-2283863294597</v>
      </c>
      <c r="M161" s="5">
        <v>-954854051794</v>
      </c>
      <c r="N161" s="5">
        <v>-2296045052019</v>
      </c>
      <c r="O161" s="5">
        <v>-3642809954485</v>
      </c>
    </row>
    <row r="162" spans="3:23" ht="15.5" x14ac:dyDescent="0.35">
      <c r="C162" t="s">
        <v>171</v>
      </c>
      <c r="D162" s="5">
        <v>-93283595796</v>
      </c>
      <c r="E162" s="5">
        <v>-111856465899</v>
      </c>
      <c r="F162" s="5">
        <v>-305349406889</v>
      </c>
      <c r="G162" s="5">
        <v>-216291671125</v>
      </c>
      <c r="I162" s="5">
        <v>-1003356645346</v>
      </c>
      <c r="J162" s="5">
        <v>-2943896252676</v>
      </c>
      <c r="K162" s="5">
        <v>-1362577900277</v>
      </c>
      <c r="L162" s="5">
        <v>-181609812919</v>
      </c>
      <c r="M162" s="5">
        <v>-943949379421</v>
      </c>
      <c r="N162" s="5">
        <v>-218460237543</v>
      </c>
      <c r="O162" s="5">
        <v>-2500267370782</v>
      </c>
      <c r="P162" s="5">
        <v>-1566131007443</v>
      </c>
      <c r="Q162" s="5">
        <v>-1095267418316</v>
      </c>
      <c r="R162" s="5">
        <v>-879126613906</v>
      </c>
      <c r="S162" s="5">
        <v>-243980244934</v>
      </c>
      <c r="T162" s="5">
        <v>-382995527779</v>
      </c>
      <c r="U162" s="5">
        <v>-440335518292</v>
      </c>
      <c r="V162" s="5">
        <v>-295929332167</v>
      </c>
      <c r="W162" s="5">
        <v>-289494678568</v>
      </c>
    </row>
    <row r="163" spans="3:23" ht="15.5" x14ac:dyDescent="0.35">
      <c r="C163" t="s">
        <v>172</v>
      </c>
      <c r="D163" s="5">
        <v>-506407424416</v>
      </c>
      <c r="E163" s="5">
        <v>140330178778</v>
      </c>
      <c r="F163" s="5">
        <v>-259472906632</v>
      </c>
      <c r="G163" s="5">
        <v>-2275810122161</v>
      </c>
      <c r="I163" s="5">
        <v>-2193240555570</v>
      </c>
      <c r="J163" s="5">
        <v>2425594814738</v>
      </c>
      <c r="K163" s="5">
        <v>-684904862931</v>
      </c>
      <c r="L163" s="5">
        <v>-8102770616820</v>
      </c>
      <c r="M163" s="5">
        <v>13334212929177</v>
      </c>
      <c r="N163" s="5">
        <v>-7407070640982</v>
      </c>
      <c r="O163" s="5">
        <v>4334944286473</v>
      </c>
      <c r="P163" s="5">
        <v>20667483706707</v>
      </c>
      <c r="Q163" s="5">
        <v>20630919146126</v>
      </c>
      <c r="R163" s="5">
        <v>22459333440495</v>
      </c>
      <c r="S163" s="5">
        <v>4518572267816</v>
      </c>
      <c r="T163" s="5">
        <v>1727981842993</v>
      </c>
      <c r="U163" s="5">
        <v>-317368203964</v>
      </c>
      <c r="V163" s="5">
        <v>1814918354389</v>
      </c>
      <c r="W163" s="5">
        <v>197765255190</v>
      </c>
    </row>
    <row r="164" spans="3:23" ht="15.5" x14ac:dyDescent="0.35">
      <c r="C164" t="s">
        <v>173</v>
      </c>
      <c r="D164" s="5">
        <v>-970038870573</v>
      </c>
      <c r="E164" s="5">
        <v>-26696230600</v>
      </c>
      <c r="F164" s="5">
        <v>-175469024963</v>
      </c>
      <c r="G164" s="5">
        <v>2876847500948</v>
      </c>
      <c r="I164" s="5">
        <v>4644578215216</v>
      </c>
      <c r="J164" s="5">
        <v>1487335066610</v>
      </c>
      <c r="K164" s="5">
        <v>-2518897962509</v>
      </c>
      <c r="L164" s="5">
        <v>-2151904381263</v>
      </c>
      <c r="M164" s="5">
        <v>-1542249686633</v>
      </c>
      <c r="N164" s="5">
        <v>-1056077476415</v>
      </c>
      <c r="O164" s="5">
        <v>-14924743305937</v>
      </c>
      <c r="P164" s="5">
        <v>-18768151650463</v>
      </c>
      <c r="Q164" s="5">
        <v>-19238718205754</v>
      </c>
      <c r="R164" s="5">
        <v>-9554936586944</v>
      </c>
      <c r="S164" s="5">
        <v>-1606521517990</v>
      </c>
      <c r="T164" s="5">
        <v>-1082452759692</v>
      </c>
      <c r="U164" s="5">
        <v>-378579647162</v>
      </c>
      <c r="V164" s="5">
        <v>-27667508524</v>
      </c>
      <c r="W164" s="5">
        <v>136601438061</v>
      </c>
    </row>
    <row r="165" spans="3:23" ht="15.5" x14ac:dyDescent="0.35">
      <c r="C165" t="s">
        <v>1348</v>
      </c>
      <c r="D165" s="5">
        <v>69466593771</v>
      </c>
      <c r="E165" s="5">
        <v>60143105223</v>
      </c>
      <c r="F165" s="5">
        <v>34243630566</v>
      </c>
      <c r="G165" s="5">
        <v>48149765662</v>
      </c>
      <c r="I165" s="5">
        <v>198341964391</v>
      </c>
      <c r="J165" s="5">
        <v>775066975117</v>
      </c>
      <c r="K165" s="5">
        <v>284672468491</v>
      </c>
      <c r="L165" s="5">
        <v>122639926147</v>
      </c>
      <c r="M165" s="5">
        <v>283491703512</v>
      </c>
      <c r="N165" s="5">
        <v>3569091183581</v>
      </c>
      <c r="O165" s="5">
        <v>915660664958</v>
      </c>
      <c r="P165" s="5">
        <v>195521828745</v>
      </c>
      <c r="Q165" s="5">
        <v>312071410669</v>
      </c>
      <c r="R165" s="5">
        <v>75190986111</v>
      </c>
      <c r="S165" s="5">
        <v>156256685561</v>
      </c>
      <c r="T165" s="5">
        <v>87067589420</v>
      </c>
      <c r="U165" s="5">
        <v>30628463140</v>
      </c>
      <c r="V165" s="5">
        <v>49124593108</v>
      </c>
      <c r="W165" s="5">
        <v>65477316597</v>
      </c>
    </row>
    <row r="166" spans="3:23" ht="15.5" x14ac:dyDescent="0.35">
      <c r="C166" t="s">
        <v>1349</v>
      </c>
      <c r="R166" s="5">
        <v>100000000000</v>
      </c>
      <c r="S166" s="5">
        <v>75000000000</v>
      </c>
    </row>
    <row r="167" spans="3:23" ht="15.5" x14ac:dyDescent="0.35">
      <c r="C167" t="s">
        <v>1350</v>
      </c>
      <c r="D167" s="5">
        <v>-36883622542</v>
      </c>
      <c r="G167" s="5">
        <v>27634800990</v>
      </c>
      <c r="J167" s="5">
        <v>-1658992795894</v>
      </c>
      <c r="K167" s="5">
        <v>-382447820885</v>
      </c>
      <c r="L167" s="5">
        <v>-167646713717</v>
      </c>
      <c r="M167" s="5">
        <v>-133119019234</v>
      </c>
      <c r="N167" s="5">
        <v>-679421911703</v>
      </c>
      <c r="O167" s="5">
        <v>-2860216608022</v>
      </c>
      <c r="P167" s="5">
        <v>-871698742646</v>
      </c>
      <c r="Q167" s="5">
        <v>-972402492799</v>
      </c>
      <c r="R167" s="5">
        <v>-76477131755</v>
      </c>
      <c r="S167" s="5">
        <v>-567052896343</v>
      </c>
      <c r="T167" s="5">
        <v>-283325232158</v>
      </c>
      <c r="U167" s="5">
        <v>-146741269379</v>
      </c>
      <c r="V167" s="5">
        <v>-36900079236</v>
      </c>
      <c r="W167" s="5">
        <v>-12050693397</v>
      </c>
    </row>
    <row r="168" spans="3:23" ht="15.5" x14ac:dyDescent="0.35">
      <c r="C168" t="s">
        <v>175</v>
      </c>
      <c r="D168" s="5">
        <v>-2641016300</v>
      </c>
      <c r="E168" s="5">
        <v>-101985461</v>
      </c>
      <c r="F168" s="5">
        <v>-417043468</v>
      </c>
      <c r="G168" s="5">
        <v>-11568540507</v>
      </c>
      <c r="I168" s="5">
        <v>-20367249138</v>
      </c>
      <c r="J168" s="5">
        <v>-17786087861</v>
      </c>
      <c r="K168" s="5">
        <v>-19229076266</v>
      </c>
      <c r="L168" s="5">
        <v>-114654036194</v>
      </c>
      <c r="M168" s="5">
        <v>-244769025510</v>
      </c>
      <c r="O168" s="5">
        <v>-216255472785</v>
      </c>
      <c r="P168" s="5">
        <v>-2272636099368</v>
      </c>
      <c r="Q168" s="5">
        <v>-2434808757933</v>
      </c>
      <c r="R168" s="5">
        <v>-611419778706</v>
      </c>
      <c r="S168" s="5">
        <v>-938317109390</v>
      </c>
      <c r="T168" s="5">
        <v>-328828488221</v>
      </c>
      <c r="U168" s="5">
        <v>-228927964687</v>
      </c>
      <c r="V168" s="5">
        <v>-81696574605</v>
      </c>
      <c r="W168" s="5">
        <v>-63077519438</v>
      </c>
    </row>
    <row r="169" spans="3:23" ht="15.5" x14ac:dyDescent="0.35">
      <c r="C169" t="s">
        <v>335</v>
      </c>
      <c r="D169" s="5">
        <v>796517252</v>
      </c>
      <c r="E169" s="5">
        <v>1891196508</v>
      </c>
      <c r="F169" s="5">
        <v>3402414262</v>
      </c>
      <c r="I169" s="5">
        <v>4004710825</v>
      </c>
      <c r="J169" s="5">
        <v>24109935497</v>
      </c>
      <c r="K169" s="5">
        <v>5587366250</v>
      </c>
      <c r="S169" s="5">
        <v>1071602182</v>
      </c>
      <c r="U169" s="5">
        <v>231278047</v>
      </c>
      <c r="V169" s="5">
        <v>81358081</v>
      </c>
      <c r="W169" s="5">
        <v>150300000</v>
      </c>
    </row>
    <row r="170" spans="3:23" ht="15.5" x14ac:dyDescent="0.35">
      <c r="C170" t="s">
        <v>535</v>
      </c>
      <c r="D170" s="5">
        <v>-680007658196</v>
      </c>
      <c r="E170" s="5">
        <v>-152074234923</v>
      </c>
      <c r="F170" s="5">
        <v>-220493400070</v>
      </c>
      <c r="G170" s="5">
        <v>-418746194948</v>
      </c>
      <c r="I170" s="5">
        <v>-2176175511480</v>
      </c>
      <c r="J170" s="5">
        <v>-2331140727782</v>
      </c>
      <c r="K170" s="5">
        <v>-2233179726950</v>
      </c>
      <c r="L170" s="5">
        <v>-4074742041814</v>
      </c>
      <c r="M170" s="5">
        <v>-297660589351</v>
      </c>
      <c r="N170" s="5">
        <v>-5943759055644</v>
      </c>
      <c r="O170" s="5">
        <v>-11963159274305</v>
      </c>
      <c r="P170" s="5">
        <v>-15181992508784</v>
      </c>
      <c r="Q170" s="5">
        <v>-16719351093411</v>
      </c>
      <c r="R170" s="5">
        <v>-5573411945777</v>
      </c>
    </row>
    <row r="171" spans="3:23" ht="15.5" x14ac:dyDescent="0.35">
      <c r="C171" t="s">
        <v>1351</v>
      </c>
      <c r="D171" s="5">
        <v>-631965799949</v>
      </c>
    </row>
    <row r="172" spans="3:23" ht="15.5" x14ac:dyDescent="0.35">
      <c r="C172" t="s">
        <v>1352</v>
      </c>
      <c r="J172" s="5">
        <v>-22159000001</v>
      </c>
      <c r="L172" s="5">
        <v>-1219100000</v>
      </c>
      <c r="M172" s="5">
        <v>-9425000000</v>
      </c>
      <c r="N172" s="5">
        <v>-1043985936342</v>
      </c>
      <c r="O172" s="5">
        <v>-1597873534941</v>
      </c>
      <c r="P172" s="5">
        <v>-2801102344000</v>
      </c>
      <c r="Q172" s="5">
        <v>-277388588000</v>
      </c>
      <c r="R172" s="5">
        <v>-170432046393</v>
      </c>
      <c r="S172" s="5">
        <v>-87122000000</v>
      </c>
      <c r="T172" s="5">
        <v>-598099473502</v>
      </c>
      <c r="U172" s="5">
        <v>-19250000000</v>
      </c>
      <c r="W172" s="5">
        <v>-3250000000</v>
      </c>
    </row>
    <row r="173" spans="3:23" ht="15.5" x14ac:dyDescent="0.35">
      <c r="C173" t="s">
        <v>1353</v>
      </c>
      <c r="P173" s="5">
        <v>-191396766625</v>
      </c>
      <c r="Q173" s="5">
        <v>-133032046393</v>
      </c>
    </row>
    <row r="174" spans="3:23" ht="15.5" x14ac:dyDescent="0.35">
      <c r="C174" t="s">
        <v>1354</v>
      </c>
      <c r="D174" s="5">
        <v>5236490832</v>
      </c>
      <c r="E174" s="5">
        <v>-5236490832</v>
      </c>
      <c r="G174" s="5">
        <v>-2628770745</v>
      </c>
      <c r="I174" s="5">
        <v>-12722701067</v>
      </c>
      <c r="J174" s="5">
        <v>-314180263214</v>
      </c>
      <c r="K174" s="5">
        <v>-442358082739</v>
      </c>
      <c r="L174" s="5">
        <v>-2189495215869</v>
      </c>
      <c r="O174" s="5">
        <v>-32298146709</v>
      </c>
      <c r="P174" s="5">
        <v>214527369072</v>
      </c>
    </row>
    <row r="175" spans="3:23" ht="15.5" x14ac:dyDescent="0.35">
      <c r="C175" t="s">
        <v>1355</v>
      </c>
      <c r="G175" s="5">
        <v>654011689000</v>
      </c>
      <c r="I175" s="5">
        <v>654011689000</v>
      </c>
      <c r="J175" s="5">
        <v>755330988463</v>
      </c>
      <c r="L175" s="5">
        <v>836581939227</v>
      </c>
      <c r="M175" s="5">
        <v>5352841253569</v>
      </c>
      <c r="N175" s="5">
        <v>550000000000</v>
      </c>
      <c r="O175" s="5">
        <v>1657200000000</v>
      </c>
      <c r="P175" s="5">
        <v>2857143347539</v>
      </c>
      <c r="Q175" s="5">
        <v>217000000000</v>
      </c>
      <c r="T175" s="5">
        <v>39583000000</v>
      </c>
      <c r="V175" s="5">
        <v>-76208000000</v>
      </c>
    </row>
    <row r="176" spans="3:23" ht="15.5" x14ac:dyDescent="0.35">
      <c r="C176" t="s">
        <v>1356</v>
      </c>
      <c r="D176" s="5">
        <v>305959624559</v>
      </c>
      <c r="E176" s="5">
        <v>68682178885</v>
      </c>
      <c r="I176" s="5">
        <v>3194572108968</v>
      </c>
      <c r="J176" s="5">
        <v>2199494387018</v>
      </c>
    </row>
    <row r="177" spans="3:23" ht="15.5" x14ac:dyDescent="0.35">
      <c r="C177" t="s">
        <v>1357</v>
      </c>
      <c r="I177" s="5">
        <v>48500000000</v>
      </c>
    </row>
    <row r="178" spans="3:23" ht="15.5" x14ac:dyDescent="0.35">
      <c r="C178" t="s">
        <v>1358</v>
      </c>
      <c r="V178" s="5">
        <v>117931194128</v>
      </c>
      <c r="W178" s="5">
        <v>8481000000</v>
      </c>
    </row>
    <row r="179" spans="3:23" ht="15.5" x14ac:dyDescent="0.35">
      <c r="C179" t="s">
        <v>1359</v>
      </c>
      <c r="G179" s="5">
        <v>35000000000</v>
      </c>
      <c r="I179" s="5">
        <v>40000000000</v>
      </c>
    </row>
    <row r="180" spans="3:23" ht="15.5" x14ac:dyDescent="0.35">
      <c r="C180" t="s">
        <v>1360</v>
      </c>
      <c r="Q180" s="5">
        <v>-1619000000000</v>
      </c>
    </row>
    <row r="181" spans="3:23" ht="15.5" x14ac:dyDescent="0.35">
      <c r="C181" t="s">
        <v>187</v>
      </c>
      <c r="P181" s="5">
        <v>484030710810</v>
      </c>
      <c r="T181" s="5">
        <v>1149844769</v>
      </c>
      <c r="U181" s="5">
        <v>587204824</v>
      </c>
    </row>
    <row r="182" spans="3:23" ht="15.5" x14ac:dyDescent="0.35">
      <c r="C182" t="s">
        <v>532</v>
      </c>
      <c r="O182" s="5">
        <v>-183866984995</v>
      </c>
      <c r="P182" s="5">
        <v>-59733151815</v>
      </c>
      <c r="S182" s="5">
        <v>-259970000000</v>
      </c>
      <c r="U182" s="5">
        <v>-15107359107</v>
      </c>
    </row>
    <row r="183" spans="3:23" ht="15.5" x14ac:dyDescent="0.35">
      <c r="C183" t="s">
        <v>1361</v>
      </c>
      <c r="M183" s="5">
        <v>213728403666</v>
      </c>
      <c r="R183" s="5">
        <v>2003737051576</v>
      </c>
      <c r="S183" s="5">
        <v>13612200000</v>
      </c>
      <c r="W183" s="5">
        <v>315871034299</v>
      </c>
    </row>
    <row r="184" spans="3:23" ht="15.5" x14ac:dyDescent="0.35">
      <c r="C184" t="s">
        <v>629</v>
      </c>
      <c r="G184" s="5">
        <v>81447779</v>
      </c>
      <c r="I184" s="5">
        <v>-5500000000</v>
      </c>
      <c r="J184" s="5">
        <v>-1000000000</v>
      </c>
      <c r="N184" s="5">
        <v>-230560425391</v>
      </c>
      <c r="W184" s="5">
        <v>-175000000000</v>
      </c>
    </row>
    <row r="185" spans="3:23" ht="15.5" x14ac:dyDescent="0.35">
      <c r="C185" t="s">
        <v>1362</v>
      </c>
    </row>
    <row r="186" spans="3:23" ht="15.5" x14ac:dyDescent="0.35">
      <c r="C186" t="s">
        <v>485</v>
      </c>
      <c r="M186" s="5">
        <v>-6859610608488</v>
      </c>
      <c r="N186" s="5">
        <v>-905056615353</v>
      </c>
      <c r="O186" s="5">
        <v>-2742933949138</v>
      </c>
      <c r="P186" s="5">
        <v>-2962349807081</v>
      </c>
      <c r="Q186" s="5">
        <v>-2338430359887</v>
      </c>
      <c r="R186" s="5">
        <v>-5302123722000</v>
      </c>
    </row>
    <row r="187" spans="3:23" ht="15.5" x14ac:dyDescent="0.35">
      <c r="C187" t="s">
        <v>1323</v>
      </c>
      <c r="N187" s="5">
        <v>2303340274735</v>
      </c>
      <c r="O187" s="5">
        <v>2099000000000</v>
      </c>
      <c r="P187" s="5">
        <v>1821534513690</v>
      </c>
      <c r="Q187" s="5">
        <v>4726623722000</v>
      </c>
    </row>
    <row r="188" spans="3:23" ht="15.5" x14ac:dyDescent="0.35">
      <c r="C188" t="s">
        <v>189</v>
      </c>
      <c r="D188" s="5">
        <v>-506407424416</v>
      </c>
      <c r="E188" s="5">
        <v>140330178778</v>
      </c>
      <c r="F188" s="5">
        <v>-259472906632</v>
      </c>
      <c r="G188" s="5">
        <v>-2275810122161</v>
      </c>
      <c r="I188" s="5">
        <v>-2193240555570</v>
      </c>
      <c r="J188" s="5">
        <v>2425594814738</v>
      </c>
      <c r="K188" s="5">
        <v>-684904862931</v>
      </c>
      <c r="L188" s="5">
        <v>-8102770616820</v>
      </c>
      <c r="M188" s="5">
        <v>13334212929177</v>
      </c>
      <c r="N188" s="5">
        <v>-7407070640982</v>
      </c>
      <c r="O188" s="5">
        <v>4334944286473</v>
      </c>
      <c r="P188" s="5">
        <v>20667483706707</v>
      </c>
      <c r="Q188" s="5">
        <v>20630919146126</v>
      </c>
      <c r="R188" s="5">
        <v>22459333440495</v>
      </c>
      <c r="S188" s="5">
        <v>4518572267816</v>
      </c>
      <c r="T188" s="5">
        <v>1727981842993</v>
      </c>
      <c r="U188" s="5">
        <v>-317368203964</v>
      </c>
      <c r="V188" s="5">
        <v>1814918354389</v>
      </c>
      <c r="W188" s="5">
        <v>197765255190</v>
      </c>
    </row>
    <row r="189" spans="3:23" ht="15.5" x14ac:dyDescent="0.35">
      <c r="C189" t="s">
        <v>1363</v>
      </c>
      <c r="L189" s="5">
        <v>2127300000000</v>
      </c>
      <c r="M189" s="5">
        <v>1773000000000</v>
      </c>
      <c r="N189" s="5">
        <v>135500000000</v>
      </c>
      <c r="O189" s="5">
        <v>3845750000000</v>
      </c>
      <c r="P189" s="5">
        <v>5154250000000</v>
      </c>
      <c r="Q189" s="5">
        <v>4657000000000</v>
      </c>
      <c r="R189" s="5">
        <v>2900000000000</v>
      </c>
      <c r="S189" s="5">
        <v>1500000000000</v>
      </c>
      <c r="T189" s="5">
        <v>500000000000</v>
      </c>
      <c r="V189" s="5">
        <v>750000000000</v>
      </c>
    </row>
    <row r="190" spans="3:23" ht="15.5" x14ac:dyDescent="0.35">
      <c r="C190" t="s">
        <v>432</v>
      </c>
      <c r="L190" s="5">
        <v>-3025000000000</v>
      </c>
      <c r="M190" s="5">
        <v>-2836000000000</v>
      </c>
      <c r="N190" s="5">
        <v>-3266000000000</v>
      </c>
      <c r="O190" s="5">
        <v>-2000000000000</v>
      </c>
      <c r="P190" s="5">
        <v>-350000000000</v>
      </c>
      <c r="Q190" s="5">
        <v>-1175000000000</v>
      </c>
      <c r="S190" s="5">
        <v>-75000000000</v>
      </c>
    </row>
    <row r="191" spans="3:23" ht="15.5" x14ac:dyDescent="0.35">
      <c r="C191" t="s">
        <v>1364</v>
      </c>
      <c r="L191" s="5">
        <v>-9339320000</v>
      </c>
      <c r="M191" s="5">
        <v>-7319750000</v>
      </c>
      <c r="O191" s="5">
        <v>-42622479202</v>
      </c>
      <c r="P191" s="5">
        <v>-41953938572</v>
      </c>
      <c r="Q191" s="5">
        <v>-8389029542</v>
      </c>
      <c r="R191" s="5">
        <v>-5833824947</v>
      </c>
      <c r="S191" s="5">
        <v>-2215000000</v>
      </c>
      <c r="T191" s="5">
        <v>-3100233842</v>
      </c>
      <c r="V191" s="5">
        <v>-2546160287</v>
      </c>
    </row>
    <row r="192" spans="3:23" ht="15.5" x14ac:dyDescent="0.35">
      <c r="C192" t="s">
        <v>1365</v>
      </c>
      <c r="S192" s="5">
        <v>-37328848508</v>
      </c>
      <c r="V192" s="5">
        <v>-31910365455</v>
      </c>
    </row>
    <row r="193" spans="3:23" ht="15.5" x14ac:dyDescent="0.35">
      <c r="C193" t="s">
        <v>1366</v>
      </c>
      <c r="L193" s="5">
        <v>-3336771580</v>
      </c>
    </row>
    <row r="194" spans="3:23" ht="15.5" x14ac:dyDescent="0.35">
      <c r="C194" t="s">
        <v>1367</v>
      </c>
      <c r="L194" s="5">
        <v>1148100000000</v>
      </c>
    </row>
    <row r="195" spans="3:23" ht="15.5" x14ac:dyDescent="0.35">
      <c r="C195" t="s">
        <v>1039</v>
      </c>
      <c r="M195" s="5">
        <v>58834246974412</v>
      </c>
      <c r="N195" s="5">
        <v>45019907484498</v>
      </c>
      <c r="O195" s="5">
        <v>101597843065552</v>
      </c>
      <c r="P195" s="5">
        <v>92883247775045</v>
      </c>
      <c r="Q195" s="5">
        <v>50843979570492</v>
      </c>
      <c r="R195" s="5">
        <v>29502304802747</v>
      </c>
      <c r="S195" s="5">
        <v>14705892175076</v>
      </c>
      <c r="T195" s="5">
        <v>16276595683317</v>
      </c>
      <c r="U195" s="5">
        <v>15298731492298</v>
      </c>
      <c r="V195" s="5">
        <v>12238719830980</v>
      </c>
      <c r="W195" s="5">
        <v>13269804704902</v>
      </c>
    </row>
    <row r="196" spans="3:23" ht="15.5" x14ac:dyDescent="0.35">
      <c r="C196" t="s">
        <v>1368</v>
      </c>
      <c r="G196" s="5">
        <v>-15000000000</v>
      </c>
      <c r="I196" s="5">
        <v>-28000000000</v>
      </c>
      <c r="J196" s="5">
        <v>-6000000000</v>
      </c>
      <c r="K196" s="5">
        <v>-130923303844</v>
      </c>
      <c r="L196" s="5">
        <v>-325000000000</v>
      </c>
    </row>
    <row r="197" spans="3:23" ht="15.5" x14ac:dyDescent="0.35">
      <c r="C197" t="s">
        <v>1369</v>
      </c>
      <c r="D197" s="5">
        <v>-120926789488</v>
      </c>
      <c r="E197" s="5">
        <v>-106684016741</v>
      </c>
      <c r="F197" s="5">
        <v>-473776126893</v>
      </c>
      <c r="G197" s="5">
        <v>-1789686608468</v>
      </c>
      <c r="I197" s="5">
        <v>-2183334239955</v>
      </c>
      <c r="J197" s="5">
        <v>-2230935659561</v>
      </c>
      <c r="K197" s="5">
        <v>-175490834182</v>
      </c>
      <c r="L197" s="5">
        <v>-7737519411327</v>
      </c>
    </row>
    <row r="198" spans="3:23" ht="15.5" x14ac:dyDescent="0.35">
      <c r="C198" t="s">
        <v>1370</v>
      </c>
      <c r="F198" s="5">
        <v>13000000000</v>
      </c>
      <c r="G198" s="5">
        <v>15000000000</v>
      </c>
      <c r="I198" s="5">
        <v>28000000000</v>
      </c>
      <c r="J198" s="5">
        <v>6114900000</v>
      </c>
      <c r="K198" s="5">
        <v>22417782389</v>
      </c>
      <c r="L198" s="5">
        <v>5041750181172</v>
      </c>
      <c r="M198" s="5">
        <v>58834246974412</v>
      </c>
      <c r="N198" s="5">
        <v>45019907484498</v>
      </c>
      <c r="O198" s="5">
        <v>101597843065552</v>
      </c>
      <c r="P198" s="5">
        <v>92883247775045</v>
      </c>
      <c r="Q198" s="5">
        <v>50843979570492</v>
      </c>
      <c r="R198" s="5">
        <v>29502304802747</v>
      </c>
      <c r="S198" s="5">
        <v>14705892175076</v>
      </c>
      <c r="T198" s="5">
        <v>16276595683317</v>
      </c>
      <c r="U198" s="5">
        <v>15298731492298</v>
      </c>
      <c r="V198" s="5">
        <v>12238719830980</v>
      </c>
      <c r="W198" s="5">
        <v>13269804704902</v>
      </c>
    </row>
    <row r="199" spans="3:23" ht="15.5" x14ac:dyDescent="0.35">
      <c r="C199" t="s">
        <v>1040</v>
      </c>
      <c r="M199" s="5">
        <v>-53048514385271</v>
      </c>
      <c r="N199" s="5">
        <v>-48163241580359</v>
      </c>
      <c r="O199" s="5">
        <v>-96874491736591</v>
      </c>
      <c r="P199" s="5">
        <v>-76733808263389</v>
      </c>
      <c r="Q199" s="5">
        <v>-33815558933662</v>
      </c>
      <c r="R199" s="5">
        <v>-18398828576844</v>
      </c>
      <c r="S199" s="5">
        <v>-17147021283915</v>
      </c>
      <c r="T199" s="5">
        <v>-14994273970004</v>
      </c>
      <c r="U199" s="5">
        <v>-15595777192936</v>
      </c>
      <c r="V199" s="5">
        <v>-12271834717630</v>
      </c>
      <c r="W199" s="5">
        <v>-13069615536840</v>
      </c>
    </row>
    <row r="200" spans="3:23" ht="15.5" x14ac:dyDescent="0.35">
      <c r="C200" t="s">
        <v>201</v>
      </c>
      <c r="D200" s="5">
        <v>-120926789488</v>
      </c>
      <c r="E200" s="5">
        <v>-106684016741</v>
      </c>
      <c r="F200" s="5">
        <v>-473776126893</v>
      </c>
      <c r="G200" s="5">
        <v>-1804686608468</v>
      </c>
      <c r="I200" s="5">
        <v>-2211334239955</v>
      </c>
      <c r="J200" s="5">
        <v>-2236935659561</v>
      </c>
      <c r="K200" s="5">
        <v>-306414138026</v>
      </c>
      <c r="L200" s="5">
        <v>-8062519411327</v>
      </c>
      <c r="M200" s="5">
        <v>-53048514385271</v>
      </c>
      <c r="N200" s="5">
        <v>-48163241580359</v>
      </c>
      <c r="O200" s="5">
        <v>-96874491736591</v>
      </c>
      <c r="P200" s="5">
        <v>-76733808263389</v>
      </c>
      <c r="Q200" s="5">
        <v>-33815558933662</v>
      </c>
      <c r="R200" s="5">
        <v>-18398828576844</v>
      </c>
      <c r="S200" s="5">
        <v>-17147021283915</v>
      </c>
      <c r="T200" s="5">
        <v>-14994273970004</v>
      </c>
      <c r="U200" s="5">
        <v>-15595777192936</v>
      </c>
      <c r="V200" s="5">
        <v>-12271834717630</v>
      </c>
      <c r="W200" s="5">
        <v>-13069615536840</v>
      </c>
    </row>
    <row r="201" spans="3:23" ht="15.5" x14ac:dyDescent="0.35">
      <c r="C201" t="s">
        <v>1371</v>
      </c>
    </row>
    <row r="202" spans="3:23" ht="15.5" x14ac:dyDescent="0.35">
      <c r="C202" t="s">
        <v>640</v>
      </c>
      <c r="F202" s="5">
        <v>49999140450</v>
      </c>
      <c r="J202" s="5">
        <v>375026000000</v>
      </c>
      <c r="Q202" s="5">
        <v>24805000</v>
      </c>
      <c r="R202" s="5">
        <v>116124000</v>
      </c>
      <c r="S202" s="5">
        <v>384498910500</v>
      </c>
      <c r="T202" s="5">
        <v>9526820500</v>
      </c>
      <c r="V202" s="5">
        <v>308231500000</v>
      </c>
    </row>
    <row r="203" spans="3:23" ht="15.5" x14ac:dyDescent="0.35">
      <c r="C203" t="s">
        <v>1372</v>
      </c>
      <c r="L203" s="5">
        <v>1544370735420</v>
      </c>
    </row>
    <row r="204" spans="3:23" ht="15.5" x14ac:dyDescent="0.35">
      <c r="C204" t="s">
        <v>1373</v>
      </c>
      <c r="L204" s="5">
        <v>-17412464970</v>
      </c>
    </row>
    <row r="205" spans="3:23" ht="15.5" x14ac:dyDescent="0.35">
      <c r="C205" t="s">
        <v>1374</v>
      </c>
      <c r="M205" s="5">
        <v>4840000000</v>
      </c>
      <c r="O205" s="5">
        <v>259302508934</v>
      </c>
      <c r="P205" s="5">
        <v>1512726235858</v>
      </c>
      <c r="Q205" s="5">
        <v>3220697789861</v>
      </c>
      <c r="R205" s="5">
        <v>5446745582011</v>
      </c>
    </row>
    <row r="206" spans="3:23" ht="15.5" x14ac:dyDescent="0.35">
      <c r="C206" t="s">
        <v>1375</v>
      </c>
      <c r="D206" s="5">
        <v>-61673202444</v>
      </c>
      <c r="E206" s="5">
        <v>61673202444</v>
      </c>
    </row>
    <row r="207" spans="3:23" ht="15.5" x14ac:dyDescent="0.35">
      <c r="C207" t="s">
        <v>426</v>
      </c>
      <c r="L207" s="5">
        <v>725000000000</v>
      </c>
      <c r="M207" s="5">
        <v>250000000000</v>
      </c>
      <c r="O207" s="5">
        <v>700000000000</v>
      </c>
      <c r="P207" s="5">
        <v>1144403604859</v>
      </c>
    </row>
    <row r="208" spans="3:23" ht="15.5" x14ac:dyDescent="0.35">
      <c r="C208" t="s">
        <v>425</v>
      </c>
      <c r="L208" s="5">
        <v>-250000000000</v>
      </c>
      <c r="M208" s="5">
        <v>-300000000000</v>
      </c>
      <c r="N208" s="5">
        <v>-770998055556</v>
      </c>
      <c r="O208" s="5">
        <v>-779207690987</v>
      </c>
      <c r="P208" s="5">
        <v>-786371433625</v>
      </c>
    </row>
    <row r="209" spans="3:23" ht="15.5" x14ac:dyDescent="0.35">
      <c r="C209" t="s">
        <v>1094</v>
      </c>
      <c r="J209" s="5">
        <v>1866900751489</v>
      </c>
      <c r="N209" s="5">
        <v>276557438875</v>
      </c>
    </row>
    <row r="210" spans="3:23" ht="15.5" x14ac:dyDescent="0.35">
      <c r="C210" t="s">
        <v>1376</v>
      </c>
      <c r="J210" s="5">
        <v>-141174076398</v>
      </c>
    </row>
    <row r="211" spans="3:23" ht="15.5" x14ac:dyDescent="0.35">
      <c r="C211" t="s">
        <v>1377</v>
      </c>
      <c r="N211" s="5">
        <v>-71507276040</v>
      </c>
    </row>
    <row r="212" spans="3:23" ht="15.5" x14ac:dyDescent="0.35">
      <c r="C212" t="s">
        <v>1378</v>
      </c>
      <c r="Q212" s="5">
        <v>-579682828561</v>
      </c>
    </row>
    <row r="213" spans="3:23" ht="15.5" x14ac:dyDescent="0.35">
      <c r="C213" t="s">
        <v>1379</v>
      </c>
      <c r="M213" s="5">
        <v>7899999994500</v>
      </c>
      <c r="Q213" s="5">
        <v>136092013</v>
      </c>
      <c r="R213" s="5">
        <v>640354345</v>
      </c>
      <c r="S213" s="5">
        <v>5000757053714</v>
      </c>
      <c r="T213" s="5">
        <v>49651537771</v>
      </c>
      <c r="V213" s="5">
        <v>831137834545</v>
      </c>
    </row>
    <row r="214" spans="3:23" ht="15.5" x14ac:dyDescent="0.35">
      <c r="C214" t="s">
        <v>1380</v>
      </c>
      <c r="V214" s="5">
        <v>-6879567764</v>
      </c>
      <c r="W214" s="5">
        <v>-2423912872</v>
      </c>
    </row>
    <row r="215" spans="3:23" ht="15.5" x14ac:dyDescent="0.35">
      <c r="C215" t="s">
        <v>1123</v>
      </c>
      <c r="D215" s="5">
        <v>200000000000</v>
      </c>
      <c r="J215" s="5">
        <v>103887833204</v>
      </c>
      <c r="K215" s="5">
        <v>928545091603</v>
      </c>
      <c r="L215" s="5">
        <v>448832866347</v>
      </c>
      <c r="M215" s="5">
        <v>791668550635</v>
      </c>
      <c r="N215" s="5">
        <v>1069855241147</v>
      </c>
      <c r="O215" s="5">
        <v>1292187578508</v>
      </c>
      <c r="P215" s="5">
        <v>879341822975</v>
      </c>
      <c r="Q215" s="5">
        <v>2794746941680</v>
      </c>
      <c r="R215" s="5">
        <v>3923736603545</v>
      </c>
      <c r="S215" s="5">
        <v>289295363429</v>
      </c>
    </row>
    <row r="216" spans="3:23" ht="15.5" x14ac:dyDescent="0.35">
      <c r="C216" t="s">
        <v>1381</v>
      </c>
      <c r="D216" s="5">
        <v>-15606223749</v>
      </c>
      <c r="E216" s="5">
        <v>-16606203542</v>
      </c>
      <c r="F216" s="5">
        <v>-15106223749</v>
      </c>
      <c r="G216" s="5">
        <v>-9743296358</v>
      </c>
      <c r="I216" s="5">
        <v>-132767192958</v>
      </c>
      <c r="J216" s="5">
        <v>-34668280981</v>
      </c>
      <c r="K216" s="5">
        <v>-25961986811</v>
      </c>
      <c r="N216" s="5">
        <v>-14804126386</v>
      </c>
      <c r="P216" s="5">
        <v>-2218009712976</v>
      </c>
      <c r="Q216" s="5">
        <v>-4793057076137</v>
      </c>
      <c r="R216" s="5">
        <v>-700000000000</v>
      </c>
    </row>
    <row r="217" spans="3:23" ht="15.5" x14ac:dyDescent="0.35">
      <c r="C217" t="s">
        <v>210</v>
      </c>
      <c r="N217" s="5">
        <v>-46907502471</v>
      </c>
      <c r="O217" s="5">
        <v>-990709745083</v>
      </c>
      <c r="P217" s="5">
        <v>-776342383468</v>
      </c>
      <c r="Q217" s="5">
        <v>-513978185018</v>
      </c>
      <c r="R217" s="5">
        <v>-209547624362</v>
      </c>
      <c r="S217" s="5">
        <v>-100306102480</v>
      </c>
      <c r="T217" s="5">
        <v>-110417994749</v>
      </c>
      <c r="U217" s="5">
        <v>-20322503326</v>
      </c>
    </row>
    <row r="218" spans="3:23" ht="15.5" x14ac:dyDescent="0.35">
      <c r="C218" t="s">
        <v>435</v>
      </c>
      <c r="D218" s="5">
        <v>-245250000</v>
      </c>
      <c r="E218" s="5">
        <v>-367875000</v>
      </c>
      <c r="F218" s="5">
        <v>-367875000</v>
      </c>
      <c r="G218" s="5">
        <v>-498675000</v>
      </c>
      <c r="I218" s="5">
        <v>-1561425000</v>
      </c>
      <c r="J218" s="5">
        <v>-972825000</v>
      </c>
      <c r="K218" s="5">
        <v>-24007954486</v>
      </c>
      <c r="L218" s="5">
        <v>-37595618302</v>
      </c>
      <c r="N218" s="5">
        <v>-29512542804</v>
      </c>
    </row>
    <row r="219" spans="3:23" ht="15.5" x14ac:dyDescent="0.35">
      <c r="C219" t="s">
        <v>1382</v>
      </c>
      <c r="D219" s="5">
        <v>27512098173</v>
      </c>
      <c r="E219" s="5">
        <v>255330561181</v>
      </c>
      <c r="F219" s="5">
        <v>267996693961</v>
      </c>
      <c r="G219" s="5">
        <v>19923386890</v>
      </c>
      <c r="I219" s="5">
        <v>174811502720</v>
      </c>
      <c r="J219" s="5">
        <v>-215225674878</v>
      </c>
      <c r="K219" s="5">
        <v>-873193465182</v>
      </c>
    </row>
    <row r="220" spans="3:23" ht="15.5" x14ac:dyDescent="0.35">
      <c r="C220" t="s">
        <v>1383</v>
      </c>
      <c r="D220" s="5">
        <v>-206194553730</v>
      </c>
      <c r="E220" s="5">
        <v>297919455194</v>
      </c>
      <c r="F220" s="5">
        <v>271404151783</v>
      </c>
      <c r="G220" s="5">
        <v>-206262383101</v>
      </c>
      <c r="I220" s="5">
        <v>1204638496199</v>
      </c>
      <c r="J220" s="5">
        <v>3920061571178</v>
      </c>
      <c r="K220" s="5">
        <v>218806100460</v>
      </c>
      <c r="L220" s="5">
        <v>-5615874082619</v>
      </c>
    </row>
    <row r="221" spans="3:23" ht="15.5" x14ac:dyDescent="0.35">
      <c r="C221" t="s">
        <v>226</v>
      </c>
      <c r="D221" s="5">
        <v>-1114836351424</v>
      </c>
      <c r="E221" s="5">
        <v>-465957432465</v>
      </c>
      <c r="F221" s="5">
        <v>-1360717018620</v>
      </c>
      <c r="G221" s="5">
        <v>1397143181846</v>
      </c>
      <c r="I221" s="5">
        <v>1891631795369</v>
      </c>
      <c r="J221" s="5">
        <v>1528793084196</v>
      </c>
      <c r="K221" s="5">
        <v>-880141545376</v>
      </c>
      <c r="L221" s="5">
        <v>-10361255887868</v>
      </c>
      <c r="M221" s="5">
        <v>11984747479181</v>
      </c>
      <c r="N221" s="5">
        <v>-8052086472695</v>
      </c>
      <c r="O221" s="5">
        <v>-1575549579402</v>
      </c>
      <c r="P221" s="5">
        <v>4934471277568</v>
      </c>
      <c r="Q221" s="5">
        <v>-4567361495087</v>
      </c>
      <c r="R221" s="5">
        <v>5141983078348</v>
      </c>
      <c r="S221" s="5">
        <v>3829992816344</v>
      </c>
      <c r="T221" s="5">
        <v>556818761202</v>
      </c>
      <c r="U221" s="5">
        <v>-1081160643636</v>
      </c>
      <c r="V221" s="5">
        <v>1600594834342</v>
      </c>
      <c r="W221" s="5">
        <v>228262045859</v>
      </c>
    </row>
    <row r="222" spans="3:23" ht="15.5" x14ac:dyDescent="0.35">
      <c r="C222" t="s">
        <v>225</v>
      </c>
      <c r="D222" s="5">
        <v>3960726595</v>
      </c>
      <c r="E222" s="5">
        <v>27297504099</v>
      </c>
      <c r="F222" s="5">
        <v>5743729756</v>
      </c>
      <c r="G222" s="5">
        <v>1092683146</v>
      </c>
      <c r="I222" s="5">
        <v>16297551813</v>
      </c>
      <c r="J222" s="5">
        <v>17833080920</v>
      </c>
      <c r="K222" s="5">
        <v>-1171397403</v>
      </c>
      <c r="L222" s="5">
        <v>3059933776</v>
      </c>
      <c r="M222" s="5">
        <v>-8637325860</v>
      </c>
      <c r="N222" s="5">
        <v>17241152852</v>
      </c>
      <c r="O222" s="5">
        <v>-11818609407</v>
      </c>
      <c r="P222" s="5">
        <v>11113410916</v>
      </c>
      <c r="Q222" s="5">
        <v>327579903</v>
      </c>
      <c r="R222" s="5">
        <v>609611060</v>
      </c>
      <c r="S222" s="5">
        <v>5911990403</v>
      </c>
      <c r="T222" s="5">
        <v>-1229499897</v>
      </c>
      <c r="U222" s="5">
        <v>17071556134</v>
      </c>
    </row>
    <row r="223" spans="3:23" ht="15.5" x14ac:dyDescent="0.35">
      <c r="C223" t="s">
        <v>1384</v>
      </c>
      <c r="I223" s="5">
        <v>-16576544047</v>
      </c>
      <c r="J223" s="5">
        <v>-370479644532</v>
      </c>
      <c r="L223" s="5">
        <v>574649018926</v>
      </c>
      <c r="M223" s="5">
        <v>-23786274313</v>
      </c>
      <c r="N223" s="5">
        <v>-10026936683</v>
      </c>
      <c r="P223" s="5">
        <v>-188869058030</v>
      </c>
    </row>
    <row r="224" spans="3:23" ht="15.5" x14ac:dyDescent="0.35">
      <c r="C224" t="s">
        <v>227</v>
      </c>
      <c r="F224" s="5">
        <v>4407564435959</v>
      </c>
      <c r="I224" s="5">
        <v>2516211632824</v>
      </c>
      <c r="J224" s="5">
        <v>1340065112240</v>
      </c>
      <c r="K224" s="5">
        <v>2221378055019</v>
      </c>
      <c r="L224" s="5">
        <v>12004924990185</v>
      </c>
      <c r="M224" s="5">
        <v>1213437371866</v>
      </c>
      <c r="N224" s="5">
        <v>9258310028392</v>
      </c>
      <c r="O224" s="5">
        <v>10845678217201</v>
      </c>
      <c r="P224" s="5">
        <v>6088962586747</v>
      </c>
      <c r="Q224" s="5">
        <v>10655996501931</v>
      </c>
      <c r="R224" s="5">
        <v>5511188078778</v>
      </c>
      <c r="S224" s="5">
        <v>1675283272031</v>
      </c>
      <c r="T224" s="5">
        <v>1119694010726</v>
      </c>
      <c r="U224" s="5">
        <v>2183783098228</v>
      </c>
      <c r="V224" s="5">
        <v>583188263886</v>
      </c>
      <c r="W224" s="5">
        <v>354926218027</v>
      </c>
    </row>
    <row r="225" spans="2:23" ht="15.5" x14ac:dyDescent="0.35">
      <c r="C225" t="s">
        <v>229</v>
      </c>
      <c r="D225" s="5">
        <v>-1110875624829</v>
      </c>
      <c r="E225" s="5">
        <v>-438659928366</v>
      </c>
      <c r="F225" s="5">
        <v>3052591147095</v>
      </c>
      <c r="G225" s="5">
        <v>1398235864992</v>
      </c>
      <c r="I225" s="5">
        <v>4407564435959</v>
      </c>
      <c r="J225" s="5">
        <v>2516211632824</v>
      </c>
      <c r="K225" s="5">
        <v>1340065112240</v>
      </c>
      <c r="L225" s="5">
        <v>2221378055019</v>
      </c>
      <c r="M225" s="5">
        <v>13165761250874</v>
      </c>
      <c r="N225" s="5">
        <v>1213437771866</v>
      </c>
      <c r="O225" s="5">
        <v>9258310028392</v>
      </c>
      <c r="P225" s="5">
        <v>10845678217201</v>
      </c>
      <c r="Q225" s="5">
        <v>6088962586747</v>
      </c>
      <c r="R225" s="5">
        <v>10653780768186</v>
      </c>
      <c r="S225" s="5">
        <v>5511188078778</v>
      </c>
      <c r="T225" s="5">
        <v>1675283272031</v>
      </c>
      <c r="U225" s="5">
        <v>1119694010726</v>
      </c>
      <c r="V225" s="5">
        <v>2183783098228</v>
      </c>
      <c r="W225" s="5">
        <v>583188263886</v>
      </c>
    </row>
    <row r="227" spans="2:23" ht="15.5" x14ac:dyDescent="0.35">
      <c r="B227" t="s">
        <v>230</v>
      </c>
      <c r="C227" t="s">
        <v>12</v>
      </c>
      <c r="D227" s="5">
        <v>28810000000</v>
      </c>
      <c r="E227" s="5">
        <v>28810000000</v>
      </c>
      <c r="F227" s="5">
        <v>28810000000</v>
      </c>
      <c r="G227" s="5">
        <v>28810000000</v>
      </c>
      <c r="I227" s="5">
        <v>28810000000</v>
      </c>
      <c r="J227" s="5">
        <v>28810000000</v>
      </c>
      <c r="K227" s="5">
        <v>28810000000</v>
      </c>
      <c r="L227" s="5">
        <v>28810000000</v>
      </c>
      <c r="M227" s="5">
        <v>26320000000</v>
      </c>
      <c r="N227" s="5">
        <v>13570000000</v>
      </c>
      <c r="O227" s="5">
        <v>13570000000</v>
      </c>
      <c r="P227" s="5">
        <v>13570000000</v>
      </c>
      <c r="Q227" s="5">
        <v>13570000000</v>
      </c>
      <c r="R227" s="5">
        <v>13570000000</v>
      </c>
      <c r="S227" s="5">
        <v>13570000000</v>
      </c>
      <c r="T227" s="5">
        <v>9730000000</v>
      </c>
      <c r="U227" s="5">
        <v>9630000000</v>
      </c>
      <c r="V227" s="5">
        <v>9630000000</v>
      </c>
      <c r="W227" s="5">
        <v>20000000</v>
      </c>
    </row>
    <row r="228" spans="2:23" ht="15.5" x14ac:dyDescent="0.35">
      <c r="C228" t="s">
        <v>231</v>
      </c>
      <c r="D228" s="6">
        <v>-33.130000000000003</v>
      </c>
      <c r="E228" s="6">
        <v>-43.04</v>
      </c>
      <c r="F228" s="6">
        <v>-23.54</v>
      </c>
      <c r="G228" s="6">
        <v>-26.17</v>
      </c>
    </row>
    <row r="229" spans="2:23" ht="15.5" x14ac:dyDescent="0.35">
      <c r="C229" t="s">
        <v>232</v>
      </c>
      <c r="D229" s="6">
        <v>-6.1</v>
      </c>
      <c r="E229" s="6">
        <v>-4.6900000000000004</v>
      </c>
      <c r="F229" s="6">
        <v>-8.58</v>
      </c>
      <c r="G229" s="6">
        <v>-7.72</v>
      </c>
    </row>
    <row r="230" spans="2:23" ht="15.5" x14ac:dyDescent="0.35">
      <c r="C230" t="s">
        <v>67</v>
      </c>
      <c r="D230" s="6">
        <v>1.81</v>
      </c>
      <c r="E230" s="6">
        <v>2.06</v>
      </c>
      <c r="F230" s="6">
        <v>2.77</v>
      </c>
      <c r="G230" s="6">
        <v>1.65</v>
      </c>
    </row>
    <row r="231" spans="2:23" ht="15.5" x14ac:dyDescent="0.35">
      <c r="C231" t="s">
        <v>233</v>
      </c>
      <c r="E231" s="5">
        <v>-76690000000</v>
      </c>
      <c r="F231" s="5">
        <v>-63060000000</v>
      </c>
      <c r="G231" s="5">
        <v>235350000000</v>
      </c>
    </row>
    <row r="232" spans="2:23" ht="15.5" x14ac:dyDescent="0.35">
      <c r="C232" t="s">
        <v>234</v>
      </c>
      <c r="D232" s="6">
        <v>-1.3100000000000001E-2</v>
      </c>
      <c r="E232" s="6">
        <v>-1.8200000000000001E-2</v>
      </c>
      <c r="F232" s="6">
        <v>-9.7999999999999997E-3</v>
      </c>
      <c r="G232" s="6">
        <v>-1.0700000000000001E-2</v>
      </c>
    </row>
    <row r="233" spans="2:23" ht="15.5" x14ac:dyDescent="0.35">
      <c r="C233" t="s">
        <v>235</v>
      </c>
      <c r="D233" s="6">
        <v>0.28539999999999999</v>
      </c>
      <c r="E233" s="6">
        <v>0.41950000000000004</v>
      </c>
      <c r="F233" s="6">
        <v>0.39640000000000003</v>
      </c>
      <c r="G233" s="6">
        <v>0.73030000000000006</v>
      </c>
    </row>
    <row r="234" spans="2:23" ht="15.5" x14ac:dyDescent="0.35">
      <c r="C234" t="s">
        <v>236</v>
      </c>
      <c r="D234" s="6">
        <v>5.6000000000000008E-3</v>
      </c>
      <c r="E234" s="6">
        <v>-4.7999999999999996E-3</v>
      </c>
      <c r="F234" s="6">
        <v>-5.1000000000000004E-3</v>
      </c>
      <c r="G234" s="6">
        <v>-2.0000000000000001E-4</v>
      </c>
    </row>
    <row r="235" spans="2:23" ht="15.5" x14ac:dyDescent="0.35">
      <c r="C235" t="s">
        <v>237</v>
      </c>
      <c r="D235" s="6">
        <v>0.3</v>
      </c>
      <c r="E235" s="6">
        <v>-0.23</v>
      </c>
      <c r="F235" s="6">
        <v>-0.25</v>
      </c>
      <c r="G235" s="6">
        <v>-0.01</v>
      </c>
    </row>
    <row r="236" spans="2:23" ht="15.5" x14ac:dyDescent="0.35">
      <c r="C236" t="s">
        <v>443</v>
      </c>
      <c r="D236" s="5">
        <v>1039000000000</v>
      </c>
      <c r="E236" s="5">
        <v>1552000000000</v>
      </c>
      <c r="F236" s="5">
        <v>2942000000000</v>
      </c>
      <c r="G236" s="5">
        <v>3672000000000</v>
      </c>
    </row>
    <row r="237" spans="2:23" ht="15.5" x14ac:dyDescent="0.35">
      <c r="C237" t="s">
        <v>238</v>
      </c>
      <c r="D237" s="6">
        <v>-1.74</v>
      </c>
      <c r="E237" s="6">
        <v>-1.97</v>
      </c>
      <c r="F237" s="6">
        <v>-3.4</v>
      </c>
      <c r="G237" s="6">
        <v>-5.64</v>
      </c>
    </row>
    <row r="238" spans="2:23" ht="15.5" x14ac:dyDescent="0.35">
      <c r="C238" t="s">
        <v>239</v>
      </c>
      <c r="D238" s="6">
        <v>-116.06</v>
      </c>
      <c r="E238" s="6">
        <v>-102.59</v>
      </c>
      <c r="F238" s="6">
        <v>-59.37</v>
      </c>
      <c r="G238" s="6">
        <v>-35.83</v>
      </c>
    </row>
    <row r="239" spans="2:23" ht="15.5" x14ac:dyDescent="0.35">
      <c r="C239" t="s">
        <v>240</v>
      </c>
      <c r="D239" s="6">
        <v>-0.12</v>
      </c>
      <c r="E239" s="6">
        <v>-0.15</v>
      </c>
      <c r="F239" s="6">
        <v>-0.16</v>
      </c>
      <c r="G239" s="6">
        <v>-0.16</v>
      </c>
    </row>
    <row r="240" spans="2:23" ht="15.5" x14ac:dyDescent="0.35">
      <c r="C240" t="s">
        <v>241</v>
      </c>
      <c r="D240" s="6">
        <v>-1711.19</v>
      </c>
      <c r="E240" s="6">
        <v>-1313.43</v>
      </c>
      <c r="F240" s="6">
        <v>-1268.8599999999999</v>
      </c>
      <c r="G240" s="6">
        <v>-1239.18</v>
      </c>
    </row>
    <row r="241" spans="3:23" ht="15.5" x14ac:dyDescent="0.35">
      <c r="C241" t="s">
        <v>242</v>
      </c>
      <c r="D241" s="5">
        <v>15284000000000</v>
      </c>
      <c r="E241" s="5">
        <v>10099000000000</v>
      </c>
      <c r="F241" s="5">
        <v>9093000000000</v>
      </c>
      <c r="G241" s="5">
        <v>22597000000000</v>
      </c>
    </row>
    <row r="242" spans="3:23" ht="15.5" x14ac:dyDescent="0.35">
      <c r="C242" t="s">
        <v>243</v>
      </c>
      <c r="D242" s="5">
        <v>38862000000000</v>
      </c>
      <c r="E242" s="5">
        <v>37163000000000</v>
      </c>
      <c r="F242" s="5">
        <v>37996000000000</v>
      </c>
      <c r="G242" s="5">
        <v>28275000000000</v>
      </c>
    </row>
    <row r="243" spans="3:23" ht="15.5" x14ac:dyDescent="0.35">
      <c r="C243" t="s">
        <v>306</v>
      </c>
      <c r="D243" s="5">
        <v>-3343000000000</v>
      </c>
      <c r="E243" s="5">
        <v>-2955000000000</v>
      </c>
      <c r="F243" s="5">
        <v>-1710000000000</v>
      </c>
      <c r="G243" s="5">
        <v>-1032000000000</v>
      </c>
    </row>
    <row r="244" spans="3:23" ht="15.5" x14ac:dyDescent="0.35">
      <c r="C244" t="s">
        <v>24</v>
      </c>
      <c r="D244" s="5">
        <v>54146000000000</v>
      </c>
      <c r="E244" s="5">
        <v>47262000000000</v>
      </c>
      <c r="F244" s="5">
        <v>47089000000000</v>
      </c>
      <c r="G244" s="5">
        <v>50872000000000</v>
      </c>
    </row>
    <row r="245" spans="3:23" ht="15.5" x14ac:dyDescent="0.35">
      <c r="C245" t="s">
        <v>21</v>
      </c>
      <c r="D245" s="5">
        <v>52643000000000</v>
      </c>
      <c r="E245" s="5">
        <v>44648000000000</v>
      </c>
      <c r="F245" s="5">
        <v>44036000000000</v>
      </c>
      <c r="G245" s="5">
        <v>46464000000000</v>
      </c>
    </row>
    <row r="246" spans="3:23" ht="15.5" x14ac:dyDescent="0.35">
      <c r="C246" t="s">
        <v>245</v>
      </c>
      <c r="D246" s="5">
        <v>-12479000000000</v>
      </c>
      <c r="E246" s="5">
        <v>-5466000000000</v>
      </c>
      <c r="F246" s="5">
        <v>-3787000000000</v>
      </c>
      <c r="G246" s="5">
        <v>-16213000000000</v>
      </c>
    </row>
    <row r="247" spans="3:23" ht="15.5" x14ac:dyDescent="0.35">
      <c r="C247" t="s">
        <v>246</v>
      </c>
      <c r="D247" s="5">
        <v>362000000000</v>
      </c>
      <c r="E247" s="5">
        <v>-580000000000</v>
      </c>
      <c r="F247" s="5">
        <v>-926000000000</v>
      </c>
      <c r="G247" s="5">
        <v>796000000000</v>
      </c>
    </row>
    <row r="248" spans="3:23" ht="15.5" x14ac:dyDescent="0.35">
      <c r="C248" t="s">
        <v>247</v>
      </c>
      <c r="D248" s="5">
        <v>-3000000000</v>
      </c>
      <c r="E248" s="5">
        <v>0</v>
      </c>
      <c r="F248" s="5">
        <v>0</v>
      </c>
      <c r="G248" s="5">
        <v>-12000000000</v>
      </c>
    </row>
    <row r="249" spans="3:23" ht="15.5" x14ac:dyDescent="0.35">
      <c r="C249" t="s">
        <v>13</v>
      </c>
      <c r="D249" s="5">
        <v>359000000000</v>
      </c>
      <c r="E249" s="5">
        <v>-580000000000</v>
      </c>
      <c r="F249" s="5">
        <v>-926000000000</v>
      </c>
      <c r="G249" s="5">
        <v>785000000000</v>
      </c>
    </row>
    <row r="250" spans="3:23" ht="15.5" x14ac:dyDescent="0.35">
      <c r="C250" t="s">
        <v>16</v>
      </c>
      <c r="D250" s="6">
        <v>12.46</v>
      </c>
      <c r="E250" s="6">
        <v>-20.12</v>
      </c>
      <c r="F250" s="6">
        <v>-32.15</v>
      </c>
      <c r="G250" s="6">
        <v>27.23</v>
      </c>
    </row>
    <row r="251" spans="3:23" ht="15.5" x14ac:dyDescent="0.35">
      <c r="C251" t="s">
        <v>52</v>
      </c>
      <c r="I251" s="6">
        <v>-136.38</v>
      </c>
      <c r="J251" s="6">
        <v>-89.89</v>
      </c>
      <c r="K251" s="6">
        <v>-130.88999999999999</v>
      </c>
      <c r="L251" s="6">
        <v>-65.95</v>
      </c>
      <c r="M251" s="6">
        <v>-41.66</v>
      </c>
      <c r="N251" s="6">
        <v>-543.58000000000004</v>
      </c>
      <c r="O251" s="6">
        <v>69.11</v>
      </c>
      <c r="P251" s="6">
        <v>291.95</v>
      </c>
      <c r="Q251" s="6">
        <v>285.97000000000003</v>
      </c>
      <c r="R251" s="6">
        <v>126.23</v>
      </c>
      <c r="S251" s="6">
        <v>77.2</v>
      </c>
      <c r="T251" s="6">
        <v>51.56</v>
      </c>
      <c r="U251" s="6">
        <v>38.21</v>
      </c>
      <c r="V251" s="6">
        <v>26.37</v>
      </c>
      <c r="W251" s="6">
        <v>9554.9599999999991</v>
      </c>
    </row>
    <row r="252" spans="3:23" ht="15.5" x14ac:dyDescent="0.35">
      <c r="C252" t="s">
        <v>66</v>
      </c>
      <c r="I252" s="6">
        <v>-1.48</v>
      </c>
      <c r="J252" s="6">
        <v>-2.25</v>
      </c>
      <c r="K252" s="6">
        <v>-1.54</v>
      </c>
      <c r="L252" s="6">
        <v>-5.46</v>
      </c>
      <c r="M252" s="6">
        <v>-15.24</v>
      </c>
      <c r="N252" s="6">
        <v>-2.65</v>
      </c>
      <c r="O252" s="6">
        <v>21.49</v>
      </c>
      <c r="P252" s="6">
        <v>5.75</v>
      </c>
      <c r="Q252" s="6">
        <v>7.73</v>
      </c>
      <c r="R252" s="6">
        <v>20.2</v>
      </c>
      <c r="S252" s="6">
        <v>21.63</v>
      </c>
      <c r="T252" s="6">
        <v>27.81</v>
      </c>
      <c r="U252" s="6">
        <v>10.34</v>
      </c>
      <c r="V252" s="6">
        <v>16.649999999999999</v>
      </c>
      <c r="W252" s="5">
        <v>0</v>
      </c>
    </row>
    <row r="253" spans="3:23" ht="15.5" x14ac:dyDescent="0.35">
      <c r="C253" t="s">
        <v>69</v>
      </c>
      <c r="I253" s="6">
        <v>0.66</v>
      </c>
      <c r="J253" s="6">
        <v>0.54</v>
      </c>
      <c r="K253" s="6">
        <v>0.53</v>
      </c>
      <c r="L253" s="6">
        <v>0.68</v>
      </c>
      <c r="M253" s="6">
        <v>1.37</v>
      </c>
      <c r="N253" s="6">
        <v>1.21</v>
      </c>
      <c r="O253" s="6">
        <v>0.64</v>
      </c>
      <c r="P253" s="6">
        <v>0.47</v>
      </c>
      <c r="Q253" s="6">
        <v>0.66</v>
      </c>
      <c r="R253" s="6">
        <v>1.45</v>
      </c>
      <c r="S253" s="6">
        <v>1.6</v>
      </c>
      <c r="T253" s="6">
        <v>1.36</v>
      </c>
      <c r="U253" s="6">
        <v>0.39</v>
      </c>
      <c r="V253" s="6">
        <v>0.48</v>
      </c>
      <c r="W253" s="5">
        <v>0</v>
      </c>
    </row>
    <row r="254" spans="3:23" ht="15.5" x14ac:dyDescent="0.35">
      <c r="C254" t="s">
        <v>248</v>
      </c>
      <c r="I254" s="5">
        <v>566460000000</v>
      </c>
      <c r="J254" s="5">
        <v>517000000000</v>
      </c>
      <c r="K254" s="5">
        <v>-200680000000</v>
      </c>
      <c r="L254" s="5">
        <v>300180000000</v>
      </c>
      <c r="M254" s="5">
        <v>480590000000</v>
      </c>
      <c r="N254" s="5">
        <v>-2845110000000</v>
      </c>
      <c r="O254" s="5">
        <v>4951000000000</v>
      </c>
      <c r="P254" s="5">
        <v>7832490000000</v>
      </c>
    </row>
    <row r="255" spans="3:23" ht="15.5" x14ac:dyDescent="0.35">
      <c r="C255" t="s">
        <v>249</v>
      </c>
      <c r="I255" s="6">
        <v>-5.5500000000000001E-2</v>
      </c>
      <c r="J255" s="6">
        <v>-3.3599999999999998E-2</v>
      </c>
      <c r="K255" s="6">
        <v>-3.9399999999999998E-2</v>
      </c>
      <c r="L255" s="6">
        <v>-1.9299999999999998E-2</v>
      </c>
      <c r="M255" s="6">
        <v>-1.06E-2</v>
      </c>
      <c r="N255" s="6">
        <v>-6.9900000000000004E-2</v>
      </c>
      <c r="O255" s="6">
        <v>7.7000000000000002E-3</v>
      </c>
      <c r="P255" s="6">
        <v>3.1899999999999998E-2</v>
      </c>
      <c r="Q255" s="6">
        <v>3.9699999999999999E-2</v>
      </c>
      <c r="R255" s="6">
        <v>2.7900000000000001E-2</v>
      </c>
      <c r="S255" s="6">
        <v>3.4599999999999999E-2</v>
      </c>
      <c r="T255" s="6">
        <v>0.04</v>
      </c>
      <c r="U255" s="6">
        <v>4.1900000000000007E-2</v>
      </c>
      <c r="V255" s="6">
        <v>3.04E-2</v>
      </c>
      <c r="W255" s="6">
        <v>3.3599999999999998E-2</v>
      </c>
    </row>
    <row r="256" spans="3:23" ht="15.5" x14ac:dyDescent="0.35">
      <c r="C256" t="s">
        <v>250</v>
      </c>
      <c r="I256" s="6">
        <v>3.8057999999999996</v>
      </c>
      <c r="J256" s="6">
        <v>-0.9224</v>
      </c>
      <c r="K256" s="6">
        <v>-0.71379999999999999</v>
      </c>
      <c r="L256" s="6">
        <v>-0.20879999999999999</v>
      </c>
      <c r="M256" s="6">
        <v>-0.10890000000000001</v>
      </c>
      <c r="N256" s="6">
        <v>-0.97959999999999992</v>
      </c>
      <c r="O256" s="6">
        <v>5.2499999999999998E-2</v>
      </c>
      <c r="P256" s="6">
        <v>0.22010000000000002</v>
      </c>
      <c r="Q256" s="6">
        <v>0.27710000000000001</v>
      </c>
      <c r="R256" s="6">
        <v>0.15479999999999999</v>
      </c>
      <c r="S256" s="6">
        <v>0.10970000000000001</v>
      </c>
      <c r="T256" s="6">
        <v>0.1764</v>
      </c>
      <c r="U256" s="6">
        <v>0.1545</v>
      </c>
      <c r="V256" s="6">
        <v>0.12659999999999999</v>
      </c>
      <c r="W256" s="6">
        <v>0.27729999999999999</v>
      </c>
    </row>
    <row r="257" spans="3:23" ht="15.5" x14ac:dyDescent="0.35">
      <c r="C257" t="s">
        <v>251</v>
      </c>
      <c r="I257" s="6">
        <v>-2.5000000000000001E-3</v>
      </c>
      <c r="J257" s="6">
        <v>-3.7000000000000002E-3</v>
      </c>
      <c r="K257" s="6">
        <v>-1.66E-2</v>
      </c>
      <c r="L257" s="6">
        <v>-6.0999999999999995E-3</v>
      </c>
      <c r="M257" s="6">
        <v>-6.0999999999999995E-3</v>
      </c>
      <c r="N257" s="6">
        <v>-5.4600000000000003E-2</v>
      </c>
      <c r="O257" s="6">
        <v>5.8299999999999998E-2</v>
      </c>
      <c r="P257" s="6">
        <v>0.12710000000000002</v>
      </c>
      <c r="Q257" s="6">
        <v>0.1948</v>
      </c>
      <c r="R257" s="6">
        <v>0.13639999999999999</v>
      </c>
      <c r="S257" s="6">
        <v>0.13189999999999999</v>
      </c>
      <c r="T257" s="6">
        <v>0.21420000000000003</v>
      </c>
      <c r="U257" s="6">
        <v>0.2089</v>
      </c>
      <c r="V257" s="6">
        <v>0.28639999999999999</v>
      </c>
      <c r="W257" s="6">
        <v>1.2868999999999999</v>
      </c>
    </row>
    <row r="258" spans="3:23" ht="15.5" x14ac:dyDescent="0.35">
      <c r="C258" t="s">
        <v>252</v>
      </c>
      <c r="I258" s="6">
        <v>-0.03</v>
      </c>
      <c r="J258" s="6">
        <v>-0.05</v>
      </c>
      <c r="K258" s="6">
        <v>-0.28000000000000003</v>
      </c>
      <c r="L258" s="6">
        <v>-0.11</v>
      </c>
      <c r="M258" s="6">
        <v>-0.08</v>
      </c>
      <c r="N258" s="6">
        <v>-0.78</v>
      </c>
      <c r="O258" s="6">
        <v>1.17</v>
      </c>
      <c r="P258" s="6">
        <v>2.93</v>
      </c>
      <c r="Q258" s="6">
        <v>3.81</v>
      </c>
      <c r="R258" s="6">
        <v>3.24</v>
      </c>
      <c r="S258" s="6">
        <v>4.16</v>
      </c>
      <c r="T258" s="6">
        <v>4.7699999999999996</v>
      </c>
      <c r="U258" s="6">
        <v>6.94</v>
      </c>
      <c r="V258" s="6">
        <v>3.18</v>
      </c>
      <c r="W258" s="6">
        <v>2.92</v>
      </c>
    </row>
    <row r="259" spans="3:23" ht="15.5" x14ac:dyDescent="0.35">
      <c r="C259" t="s">
        <v>63</v>
      </c>
      <c r="I259" s="6">
        <v>-5.64</v>
      </c>
      <c r="J259" s="6">
        <v>2.0699999999999998</v>
      </c>
      <c r="K259" s="6">
        <v>1.1000000000000001</v>
      </c>
      <c r="L259" s="6">
        <v>1.1399999999999999</v>
      </c>
      <c r="M259" s="6">
        <v>1.66</v>
      </c>
      <c r="N259" s="6">
        <v>2.6</v>
      </c>
      <c r="O259" s="6">
        <v>1.1299999999999999</v>
      </c>
      <c r="P259" s="6">
        <v>1.27</v>
      </c>
      <c r="Q259" s="6">
        <v>2.14</v>
      </c>
      <c r="R259" s="6">
        <v>3.13</v>
      </c>
      <c r="S259" s="6">
        <v>2.37</v>
      </c>
      <c r="T259" s="6">
        <v>4.91</v>
      </c>
      <c r="U259" s="6">
        <v>1.6</v>
      </c>
      <c r="V259" s="6">
        <v>2.11</v>
      </c>
      <c r="W259" s="5">
        <v>0</v>
      </c>
    </row>
    <row r="260" spans="3:23" ht="15.5" x14ac:dyDescent="0.35">
      <c r="C260" t="s">
        <v>60</v>
      </c>
      <c r="I260" s="6">
        <v>-35.83</v>
      </c>
      <c r="J260" s="6">
        <v>97.45</v>
      </c>
      <c r="K260" s="6">
        <v>183.35</v>
      </c>
      <c r="L260" s="6">
        <v>315.87</v>
      </c>
      <c r="M260" s="6">
        <v>382.65</v>
      </c>
      <c r="N260" s="6">
        <v>554.91</v>
      </c>
      <c r="O260" s="6">
        <v>1317.41</v>
      </c>
      <c r="P260" s="6">
        <v>1326.16</v>
      </c>
      <c r="Q260" s="6">
        <v>1031.8699999999999</v>
      </c>
      <c r="R260" s="6">
        <v>815.6</v>
      </c>
      <c r="S260" s="6">
        <v>703.43</v>
      </c>
      <c r="T260" s="6">
        <v>292.26</v>
      </c>
      <c r="U260" s="6">
        <v>247.33</v>
      </c>
      <c r="V260" s="6">
        <v>208.37</v>
      </c>
      <c r="W260" s="6">
        <v>34456.800000000003</v>
      </c>
    </row>
    <row r="261" spans="3:23" ht="15.5" x14ac:dyDescent="0.35">
      <c r="C261" t="s">
        <v>253</v>
      </c>
      <c r="I261" s="6">
        <v>-0.16</v>
      </c>
      <c r="J261" s="6">
        <v>-0.19</v>
      </c>
      <c r="K261" s="6">
        <v>-0.12</v>
      </c>
      <c r="L261" s="6">
        <v>-0.24</v>
      </c>
      <c r="M261" s="6">
        <v>-0.42</v>
      </c>
      <c r="N261" s="6">
        <v>-0.4</v>
      </c>
      <c r="O261" s="6">
        <v>-0.51</v>
      </c>
      <c r="P261" s="6">
        <v>-0.94</v>
      </c>
      <c r="Q261" s="6">
        <v>-1.35</v>
      </c>
      <c r="R261" s="6">
        <v>-19.28</v>
      </c>
      <c r="S261" s="6">
        <v>8.8000000000000007</v>
      </c>
      <c r="T261" s="6">
        <v>4.91</v>
      </c>
      <c r="U261" s="6">
        <v>1.6</v>
      </c>
      <c r="V261" s="6">
        <v>2.11</v>
      </c>
      <c r="W261" s="5">
        <v>0</v>
      </c>
    </row>
    <row r="262" spans="3:23" ht="15.5" x14ac:dyDescent="0.35">
      <c r="C262" t="s">
        <v>254</v>
      </c>
      <c r="I262" s="6">
        <v>-1239.18</v>
      </c>
      <c r="J262" s="6">
        <v>-1077.78</v>
      </c>
      <c r="K262" s="6">
        <v>-1671.02</v>
      </c>
      <c r="L262" s="6">
        <v>-1473.37</v>
      </c>
      <c r="M262" s="6">
        <v>-1499.76</v>
      </c>
      <c r="N262" s="6">
        <v>-3560.87</v>
      </c>
      <c r="O262" s="6">
        <v>-2909.43</v>
      </c>
      <c r="P262" s="6">
        <v>-1784.9</v>
      </c>
      <c r="Q262" s="6">
        <v>-1632.69</v>
      </c>
      <c r="R262" s="6">
        <v>-132.25</v>
      </c>
      <c r="S262" s="6">
        <v>189.81</v>
      </c>
      <c r="T262" s="6">
        <v>292.26</v>
      </c>
      <c r="U262" s="6">
        <v>247.33</v>
      </c>
      <c r="V262" s="6">
        <v>208.37</v>
      </c>
      <c r="W262" s="6">
        <v>34456.800000000003</v>
      </c>
    </row>
    <row r="263" spans="3:23" ht="15.5" x14ac:dyDescent="0.35">
      <c r="C263" t="s">
        <v>255</v>
      </c>
      <c r="I263" s="5">
        <v>22597000000000</v>
      </c>
      <c r="J263" s="5">
        <v>11021000000000</v>
      </c>
      <c r="K263" s="5">
        <v>6837000000000</v>
      </c>
      <c r="L263" s="5">
        <v>6552000000000</v>
      </c>
      <c r="M263" s="5">
        <v>11551000000000</v>
      </c>
      <c r="N263" s="5">
        <v>29257000000000</v>
      </c>
      <c r="O263" s="5">
        <v>26993000000000</v>
      </c>
      <c r="P263" s="5">
        <v>28376000000000</v>
      </c>
      <c r="Q263" s="5">
        <v>24297000000000</v>
      </c>
      <c r="R263" s="5">
        <v>12068000000000</v>
      </c>
      <c r="S263" s="5">
        <v>3199000000000</v>
      </c>
      <c r="T263" s="5">
        <v>1917000000000</v>
      </c>
      <c r="U263" s="5">
        <v>875000000000</v>
      </c>
      <c r="V263" s="5">
        <v>1172000000000</v>
      </c>
      <c r="W263" s="5">
        <v>1205000000000</v>
      </c>
    </row>
    <row r="264" spans="3:23" ht="15.5" x14ac:dyDescent="0.35">
      <c r="C264" t="s">
        <v>256</v>
      </c>
      <c r="I264" s="5">
        <v>28275000000000</v>
      </c>
      <c r="J264" s="5">
        <v>39727000000000</v>
      </c>
      <c r="K264" s="5">
        <v>52098000000000</v>
      </c>
      <c r="L264" s="5">
        <v>55104000000000</v>
      </c>
      <c r="M264" s="5">
        <v>55424000000000</v>
      </c>
      <c r="N264" s="5">
        <v>34840000000000</v>
      </c>
      <c r="O264" s="5">
        <v>43924000000000</v>
      </c>
      <c r="P264" s="5">
        <v>34451000000000</v>
      </c>
      <c r="Q264" s="5">
        <v>20050000000000</v>
      </c>
      <c r="R264" s="5">
        <v>11670000000000</v>
      </c>
      <c r="S264" s="5">
        <v>5596000000000</v>
      </c>
      <c r="T264" s="5">
        <v>1246000000000</v>
      </c>
      <c r="U264" s="5">
        <v>748000000000</v>
      </c>
      <c r="V264" s="5">
        <v>747000000000</v>
      </c>
    </row>
    <row r="265" spans="3:23" ht="15.5" x14ac:dyDescent="0.35">
      <c r="C265" t="s">
        <v>26</v>
      </c>
      <c r="I265" s="5">
        <v>50872000000000</v>
      </c>
      <c r="J265" s="5">
        <v>50747000000000</v>
      </c>
      <c r="K265" s="5">
        <v>58935000000000</v>
      </c>
      <c r="L265" s="5">
        <v>61657000000000</v>
      </c>
      <c r="M265" s="5">
        <v>66975000000000</v>
      </c>
      <c r="N265" s="5">
        <v>64097000000000</v>
      </c>
      <c r="O265" s="5">
        <v>70917000000000</v>
      </c>
      <c r="P265" s="5">
        <v>62827000000000</v>
      </c>
      <c r="Q265" s="5">
        <v>44347000000000</v>
      </c>
      <c r="R265" s="5">
        <v>23738000000000</v>
      </c>
      <c r="S265" s="5">
        <v>8795000000000</v>
      </c>
      <c r="T265" s="5">
        <v>3163000000000</v>
      </c>
      <c r="U265" s="5">
        <v>1623000000000</v>
      </c>
      <c r="V265" s="5">
        <v>1919000000000</v>
      </c>
      <c r="W265" s="5">
        <v>1205000000000</v>
      </c>
    </row>
    <row r="266" spans="3:23" ht="15.5" x14ac:dyDescent="0.35">
      <c r="C266" t="s">
        <v>23</v>
      </c>
      <c r="I266" s="5">
        <v>46464000000000</v>
      </c>
      <c r="J266" s="5">
        <v>48231000000000</v>
      </c>
      <c r="K266" s="5">
        <v>57595000000000</v>
      </c>
      <c r="L266" s="5">
        <v>52711000000000</v>
      </c>
      <c r="M266" s="5">
        <v>53810000000000</v>
      </c>
      <c r="N266" s="5">
        <v>62883000000000</v>
      </c>
      <c r="O266" s="5">
        <v>61659000000000</v>
      </c>
      <c r="P266" s="5">
        <v>51981000000000</v>
      </c>
      <c r="Q266" s="5">
        <v>38258000000000</v>
      </c>
      <c r="R266" s="5">
        <v>13084000000000</v>
      </c>
      <c r="S266" s="5">
        <v>3284000000000</v>
      </c>
      <c r="T266" s="5">
        <v>1488000000000</v>
      </c>
      <c r="U266" s="5">
        <v>503000000000</v>
      </c>
      <c r="V266" s="5">
        <v>-264000000000</v>
      </c>
      <c r="W266" s="5">
        <v>622000000000</v>
      </c>
    </row>
    <row r="267" spans="3:23" ht="15.5" x14ac:dyDescent="0.35">
      <c r="C267" t="s">
        <v>257</v>
      </c>
      <c r="I267" s="5">
        <v>-16213000000000</v>
      </c>
      <c r="J267" s="5">
        <v>-2061000000000</v>
      </c>
      <c r="K267" s="5">
        <v>-1184000000000</v>
      </c>
      <c r="L267" s="5">
        <v>11977000000000</v>
      </c>
      <c r="M267" s="5">
        <v>15288000000000</v>
      </c>
      <c r="N267" s="5">
        <v>-15699000000000</v>
      </c>
      <c r="O267" s="5">
        <v>4014000000000</v>
      </c>
      <c r="P267" s="5">
        <v>10189000000000</v>
      </c>
      <c r="Q267" s="5">
        <v>118000000000</v>
      </c>
      <c r="R267" s="5">
        <v>5421000000000</v>
      </c>
      <c r="S267" s="5">
        <v>4410000000000</v>
      </c>
      <c r="T267" s="5">
        <v>2796000000000</v>
      </c>
      <c r="U267" s="5">
        <v>2354000000000</v>
      </c>
      <c r="V267" s="5">
        <v>2498000000000</v>
      </c>
      <c r="W267" s="5">
        <v>186000000000</v>
      </c>
    </row>
    <row r="268" spans="3:23" ht="15.5" x14ac:dyDescent="0.35">
      <c r="C268" t="s">
        <v>258</v>
      </c>
      <c r="I268" s="5">
        <v>-560000000000</v>
      </c>
      <c r="J268" s="5">
        <v>-2384000000000</v>
      </c>
      <c r="K268" s="5">
        <v>2324000000000</v>
      </c>
      <c r="L268" s="5">
        <v>-107000000000</v>
      </c>
      <c r="M268" s="5">
        <v>193000000000</v>
      </c>
      <c r="N268" s="5">
        <v>411000000000</v>
      </c>
      <c r="O268" s="5">
        <v>9014000000000</v>
      </c>
      <c r="P268" s="5">
        <v>3035000000000</v>
      </c>
      <c r="Q268" s="5">
        <v>-5960000000000</v>
      </c>
      <c r="R268" s="5">
        <v>-7762000000000</v>
      </c>
      <c r="S268" s="5">
        <v>918000000000</v>
      </c>
      <c r="T268" s="5">
        <v>-89000000000</v>
      </c>
      <c r="U268" s="5">
        <v>-385000000000</v>
      </c>
      <c r="V268" s="5">
        <v>-187000000000</v>
      </c>
      <c r="W268" s="5">
        <v>-106000000000</v>
      </c>
    </row>
    <row r="269" spans="3:23" ht="15.5" x14ac:dyDescent="0.35">
      <c r="C269" t="s">
        <v>259</v>
      </c>
      <c r="I269" s="5">
        <v>-20000000000</v>
      </c>
      <c r="J269" s="5">
        <v>-18000000000</v>
      </c>
      <c r="K269" s="5">
        <v>-19000000000</v>
      </c>
      <c r="L269" s="5">
        <v>-115000000000</v>
      </c>
      <c r="M269" s="5">
        <v>-245000000000</v>
      </c>
      <c r="O269" s="5">
        <v>-400000000000</v>
      </c>
      <c r="P269" s="5">
        <v>-2332000000000</v>
      </c>
      <c r="Q269" s="5">
        <v>-2435000000000</v>
      </c>
      <c r="R269" s="5">
        <v>-611000000000</v>
      </c>
      <c r="S269" s="5">
        <v>-1198000000000</v>
      </c>
      <c r="T269" s="5">
        <v>-329000000000</v>
      </c>
      <c r="U269" s="5">
        <v>-244000000000</v>
      </c>
      <c r="V269" s="5">
        <v>-82000000000</v>
      </c>
      <c r="W269" s="5">
        <v>-63000000000</v>
      </c>
    </row>
    <row r="270" spans="3:23" ht="15.5" x14ac:dyDescent="0.35">
      <c r="C270" t="s">
        <v>15</v>
      </c>
      <c r="I270" s="5">
        <v>-580000000000</v>
      </c>
      <c r="J270" s="5">
        <v>-2402000000000</v>
      </c>
      <c r="K270" s="5">
        <v>2304000000000</v>
      </c>
      <c r="L270" s="5">
        <v>-221000000000</v>
      </c>
      <c r="M270" s="5">
        <v>-52000000000</v>
      </c>
      <c r="N270" s="5">
        <v>411000000000</v>
      </c>
      <c r="O270" s="5">
        <v>8614000000000</v>
      </c>
      <c r="P270" s="5">
        <v>703000000000</v>
      </c>
      <c r="Q270" s="5">
        <v>-8394000000000</v>
      </c>
      <c r="R270" s="5">
        <v>-8374000000000</v>
      </c>
      <c r="S270" s="5">
        <v>-280000000000</v>
      </c>
      <c r="T270" s="5">
        <v>-418000000000</v>
      </c>
      <c r="U270" s="5">
        <v>-629000000000</v>
      </c>
      <c r="V270" s="5">
        <v>-268000000000</v>
      </c>
      <c r="W270" s="5">
        <v>-169000000000</v>
      </c>
    </row>
    <row r="271" spans="3:23" ht="15.5" x14ac:dyDescent="0.35">
      <c r="C271" t="s">
        <v>17</v>
      </c>
      <c r="I271" s="6">
        <v>-20.14</v>
      </c>
      <c r="J271" s="6">
        <v>-83.38</v>
      </c>
      <c r="K271" s="5">
        <v>80</v>
      </c>
      <c r="L271" s="6">
        <v>-7.68</v>
      </c>
      <c r="M271" s="6">
        <v>-1.98</v>
      </c>
      <c r="N271" s="6">
        <v>30.28</v>
      </c>
      <c r="O271" s="6">
        <v>634.61</v>
      </c>
      <c r="P271" s="6">
        <v>51.77</v>
      </c>
      <c r="Q271" s="6">
        <v>-618.41999999999996</v>
      </c>
      <c r="R271" s="6">
        <v>-616.98</v>
      </c>
      <c r="S271" s="6">
        <v>-20.66</v>
      </c>
      <c r="T271" s="6">
        <v>-42.92</v>
      </c>
      <c r="U271" s="6">
        <v>-65.33</v>
      </c>
      <c r="V271" s="6">
        <v>-27.86</v>
      </c>
      <c r="W271" s="6">
        <v>-9399.01</v>
      </c>
    </row>
    <row r="273" spans="2:17" ht="15.5" x14ac:dyDescent="0.35">
      <c r="B273" t="s">
        <v>260</v>
      </c>
      <c r="C273" t="s">
        <v>261</v>
      </c>
      <c r="D273" s="5">
        <v>-954000000000</v>
      </c>
      <c r="E273" s="5">
        <v>-1240000000000</v>
      </c>
      <c r="F273" s="5">
        <v>-678000000000</v>
      </c>
      <c r="G273" s="5">
        <v>-754000000000</v>
      </c>
      <c r="H273" s="5">
        <v>-3829000000000</v>
      </c>
      <c r="I273" s="5">
        <v>-3929000000000</v>
      </c>
      <c r="J273" s="5">
        <v>-2589000000000</v>
      </c>
      <c r="K273" s="5">
        <v>-3770000000000</v>
      </c>
      <c r="L273" s="5">
        <v>-1900000000000</v>
      </c>
      <c r="M273" s="5">
        <v>-1096000000000</v>
      </c>
      <c r="N273" s="5">
        <v>-7379000000000</v>
      </c>
      <c r="O273" s="5">
        <v>938000000000</v>
      </c>
      <c r="P273" s="5">
        <v>3963000000000</v>
      </c>
      <c r="Q273" s="5">
        <v>3882000000000</v>
      </c>
    </row>
    <row r="274" spans="2:17" ht="15.5" x14ac:dyDescent="0.35">
      <c r="C274" t="s">
        <v>444</v>
      </c>
      <c r="O274" s="6">
        <v>3.46</v>
      </c>
      <c r="P274" s="6">
        <v>72.989999999999995</v>
      </c>
      <c r="Q274" s="6">
        <v>57.19</v>
      </c>
    </row>
    <row r="275" spans="2:17" ht="15.5" x14ac:dyDescent="0.35">
      <c r="C275" t="s">
        <v>71</v>
      </c>
      <c r="O275" s="6">
        <v>0.1061</v>
      </c>
      <c r="P275" s="6">
        <v>0.53060000000000007</v>
      </c>
      <c r="Q275" s="6">
        <v>0.4244</v>
      </c>
    </row>
    <row r="276" spans="2:17" ht="15.5" x14ac:dyDescent="0.35">
      <c r="C276" t="s">
        <v>445</v>
      </c>
      <c r="O276" s="6">
        <v>5.4000000000000003E-3</v>
      </c>
      <c r="P276" s="6">
        <v>4.7899999999999998E-2</v>
      </c>
      <c r="Q276" s="6">
        <v>2.58E-2</v>
      </c>
    </row>
    <row r="277" spans="2:17" ht="15.5" x14ac:dyDescent="0.35">
      <c r="C277" t="s">
        <v>51</v>
      </c>
      <c r="D277" s="6">
        <v>-33.130000000000003</v>
      </c>
      <c r="E277" s="6">
        <v>-43.04</v>
      </c>
      <c r="F277" s="6">
        <v>-23.54</v>
      </c>
      <c r="G277" s="6">
        <v>-26.17</v>
      </c>
      <c r="H277" s="6">
        <v>-132.93</v>
      </c>
      <c r="I277" s="6">
        <v>-136.38</v>
      </c>
      <c r="J277" s="6">
        <v>-89.89</v>
      </c>
      <c r="K277" s="6">
        <v>-130.88999999999999</v>
      </c>
      <c r="L277" s="6">
        <v>-65.95</v>
      </c>
      <c r="M277" s="6">
        <v>-38.049999999999997</v>
      </c>
      <c r="N277" s="6">
        <v>-256.14</v>
      </c>
      <c r="O277" s="6">
        <v>32.57</v>
      </c>
      <c r="P277" s="6">
        <v>137.57</v>
      </c>
      <c r="Q277" s="6">
        <v>134.75</v>
      </c>
    </row>
    <row r="278" spans="2:17" ht="15.5" x14ac:dyDescent="0.35">
      <c r="C278" t="s">
        <v>73</v>
      </c>
      <c r="O278" s="6">
        <v>3.46</v>
      </c>
      <c r="P278" s="6">
        <v>72.989999999999995</v>
      </c>
      <c r="Q278" s="6">
        <v>57.19</v>
      </c>
    </row>
    <row r="279" spans="2:17" ht="15.5" x14ac:dyDescent="0.35">
      <c r="C279" t="s">
        <v>446</v>
      </c>
      <c r="O279" s="6">
        <v>0.1061</v>
      </c>
      <c r="P279" s="6">
        <v>0.53060000000000007</v>
      </c>
      <c r="Q279" s="6">
        <v>0.4244</v>
      </c>
    </row>
    <row r="280" spans="2:17" ht="15.5" x14ac:dyDescent="0.35">
      <c r="C280" t="s">
        <v>447</v>
      </c>
      <c r="O280" s="6">
        <v>5.4000000000000003E-3</v>
      </c>
      <c r="P280" s="6">
        <v>4.7899999999999998E-2</v>
      </c>
      <c r="Q280" s="6">
        <v>2.58E-2</v>
      </c>
    </row>
    <row r="281" spans="2:17" ht="15.5" x14ac:dyDescent="0.35">
      <c r="C281" t="s">
        <v>262</v>
      </c>
      <c r="D281" s="5">
        <v>3209000000000</v>
      </c>
      <c r="E281" s="5">
        <v>2819000000000</v>
      </c>
      <c r="F281" s="5">
        <v>2098000000000</v>
      </c>
      <c r="G281" s="5">
        <v>3531000000000</v>
      </c>
      <c r="H281" s="5">
        <v>10834000000000</v>
      </c>
      <c r="I281" s="5">
        <v>8817000000000</v>
      </c>
      <c r="J281" s="5">
        <v>10705000000000</v>
      </c>
      <c r="K281" s="5">
        <v>10955000000000</v>
      </c>
      <c r="L281" s="5">
        <v>15303000000000</v>
      </c>
      <c r="M281" s="5">
        <v>12224000000000</v>
      </c>
      <c r="N281" s="5">
        <v>16190000000000</v>
      </c>
      <c r="O281" s="5">
        <v>31387000000000</v>
      </c>
      <c r="P281" s="5">
        <v>48789000000000</v>
      </c>
      <c r="Q281" s="5">
        <v>45213000000000</v>
      </c>
    </row>
    <row r="282" spans="2:17" ht="15.5" x14ac:dyDescent="0.35">
      <c r="C282" t="s">
        <v>448</v>
      </c>
      <c r="O282" s="6">
        <v>3.46</v>
      </c>
      <c r="P282" s="6">
        <v>72.989999999999995</v>
      </c>
      <c r="Q282" s="6">
        <v>57.19</v>
      </c>
    </row>
    <row r="283" spans="2:17" ht="15.5" x14ac:dyDescent="0.35">
      <c r="C283" t="s">
        <v>449</v>
      </c>
      <c r="O283" s="6">
        <v>0.1061</v>
      </c>
      <c r="P283" s="6">
        <v>0.53060000000000007</v>
      </c>
      <c r="Q283" s="6">
        <v>0.4244</v>
      </c>
    </row>
    <row r="284" spans="2:17" ht="15.5" x14ac:dyDescent="0.35">
      <c r="C284" t="s">
        <v>450</v>
      </c>
      <c r="O284" s="6">
        <v>5.4000000000000003E-3</v>
      </c>
      <c r="P284" s="6">
        <v>4.7899999999999998E-2</v>
      </c>
      <c r="Q284" s="6">
        <v>2.58E-2</v>
      </c>
    </row>
    <row r="285" spans="2:17" ht="15.5" x14ac:dyDescent="0.35">
      <c r="C285" t="s">
        <v>344</v>
      </c>
      <c r="I285" s="6">
        <v>-1.52</v>
      </c>
    </row>
    <row r="286" spans="2:17" ht="15.5" x14ac:dyDescent="0.35">
      <c r="C286" t="s">
        <v>345</v>
      </c>
      <c r="I286" s="6">
        <v>-1.6</v>
      </c>
    </row>
    <row r="287" spans="2:17" ht="15.5" x14ac:dyDescent="0.35">
      <c r="C287" t="s">
        <v>263</v>
      </c>
      <c r="I287" s="6">
        <v>6.95</v>
      </c>
    </row>
    <row r="288" spans="2:17" ht="15.5" x14ac:dyDescent="0.35">
      <c r="C288" t="s">
        <v>346</v>
      </c>
      <c r="I288" s="6">
        <v>-0.62309999999999999</v>
      </c>
    </row>
    <row r="289" spans="3:9" ht="15.5" x14ac:dyDescent="0.35">
      <c r="C289" t="s">
        <v>347</v>
      </c>
      <c r="I289" s="6">
        <v>0.5</v>
      </c>
    </row>
    <row r="290" spans="3:9" ht="15.5" x14ac:dyDescent="0.35">
      <c r="C290" t="s">
        <v>348</v>
      </c>
      <c r="I290" s="6">
        <v>-1.74</v>
      </c>
    </row>
    <row r="291" spans="3:9" ht="15.5" x14ac:dyDescent="0.35">
      <c r="C291" t="s">
        <v>349</v>
      </c>
      <c r="I291" s="6">
        <v>-16.739999999999998</v>
      </c>
    </row>
    <row r="292" spans="3:9" ht="15.5" x14ac:dyDescent="0.35">
      <c r="C292" t="s">
        <v>350</v>
      </c>
      <c r="I292" s="6">
        <v>-16.059999999999999</v>
      </c>
    </row>
    <row r="293" spans="3:9" ht="15.5" x14ac:dyDescent="0.35">
      <c r="C293" t="s">
        <v>351</v>
      </c>
      <c r="I293" s="6">
        <v>-312.81</v>
      </c>
    </row>
    <row r="294" spans="3:9" ht="15.5" x14ac:dyDescent="0.35">
      <c r="C294" t="s">
        <v>264</v>
      </c>
      <c r="I294" s="6">
        <v>129.25</v>
      </c>
    </row>
    <row r="295" spans="3:9" ht="15.5" x14ac:dyDescent="0.35">
      <c r="C295" t="s">
        <v>452</v>
      </c>
      <c r="I295" s="6">
        <v>-0.06</v>
      </c>
    </row>
    <row r="296" spans="3:9" ht="15.5" x14ac:dyDescent="0.35">
      <c r="C296" t="s">
        <v>832</v>
      </c>
      <c r="I296" s="6">
        <v>-0.01</v>
      </c>
    </row>
    <row r="297" spans="3:9" ht="15.5" x14ac:dyDescent="0.35">
      <c r="C297" t="s">
        <v>352</v>
      </c>
      <c r="I297" s="6">
        <v>-125.87</v>
      </c>
    </row>
    <row r="298" spans="3:9" ht="15.5" x14ac:dyDescent="0.35">
      <c r="C298" t="s">
        <v>353</v>
      </c>
      <c r="I298" s="6">
        <v>-132.93</v>
      </c>
    </row>
    <row r="299" spans="3:9" ht="15.5" x14ac:dyDescent="0.35">
      <c r="C299" t="s">
        <v>354</v>
      </c>
      <c r="I299" s="6">
        <v>404.66</v>
      </c>
    </row>
    <row r="300" spans="3:9" ht="15.5" x14ac:dyDescent="0.35">
      <c r="C300" t="s">
        <v>355</v>
      </c>
      <c r="D300" s="6">
        <v>52.18</v>
      </c>
    </row>
    <row r="301" spans="3:9" ht="15.5" x14ac:dyDescent="0.35">
      <c r="C301" t="s">
        <v>356</v>
      </c>
      <c r="I301" s="6">
        <v>-116.06</v>
      </c>
    </row>
    <row r="302" spans="3:9" ht="15.5" x14ac:dyDescent="0.35">
      <c r="C302" t="s">
        <v>357</v>
      </c>
      <c r="I302" s="6">
        <v>-12.58</v>
      </c>
    </row>
    <row r="303" spans="3:9" ht="15.5" x14ac:dyDescent="0.35">
      <c r="C303" t="s">
        <v>265</v>
      </c>
      <c r="D303" s="6">
        <v>0.51</v>
      </c>
    </row>
    <row r="304" spans="3:9" ht="15.5" x14ac:dyDescent="0.35">
      <c r="C304" t="s">
        <v>266</v>
      </c>
      <c r="D304" s="6">
        <v>0.42</v>
      </c>
    </row>
    <row r="305" spans="3:9" ht="15.5" x14ac:dyDescent="0.35">
      <c r="C305" t="s">
        <v>267</v>
      </c>
      <c r="D305" s="6">
        <v>52.13</v>
      </c>
    </row>
    <row r="306" spans="3:9" ht="15.5" x14ac:dyDescent="0.35">
      <c r="C306" t="s">
        <v>268</v>
      </c>
      <c r="D306" s="6">
        <v>37.409999999999997</v>
      </c>
    </row>
    <row r="307" spans="3:9" ht="15.5" x14ac:dyDescent="0.35">
      <c r="C307" t="s">
        <v>269</v>
      </c>
      <c r="D307" s="6">
        <v>69.349999999999994</v>
      </c>
    </row>
    <row r="308" spans="3:9" ht="15.5" x14ac:dyDescent="0.35">
      <c r="C308" t="s">
        <v>270</v>
      </c>
      <c r="D308" s="6">
        <v>0.74</v>
      </c>
    </row>
    <row r="309" spans="3:9" ht="15.5" x14ac:dyDescent="0.35">
      <c r="C309" t="s">
        <v>271</v>
      </c>
      <c r="D309" s="6">
        <v>-21.86</v>
      </c>
    </row>
    <row r="310" spans="3:9" ht="15.5" x14ac:dyDescent="0.35">
      <c r="C310" t="s">
        <v>272</v>
      </c>
      <c r="I310" s="6">
        <v>-0.05</v>
      </c>
    </row>
    <row r="311" spans="3:9" ht="15.5" x14ac:dyDescent="0.35">
      <c r="C311" t="s">
        <v>13</v>
      </c>
      <c r="D311" s="5">
        <v>359000000000</v>
      </c>
    </row>
    <row r="312" spans="3:9" ht="15.5" x14ac:dyDescent="0.35">
      <c r="C312" t="s">
        <v>358</v>
      </c>
      <c r="I312" s="6">
        <v>-2.12</v>
      </c>
    </row>
    <row r="313" spans="3:9" ht="15.5" x14ac:dyDescent="0.35">
      <c r="C313" t="s">
        <v>273</v>
      </c>
      <c r="I313" s="6">
        <v>-4.9599999999999998E-2</v>
      </c>
    </row>
    <row r="314" spans="3:9" ht="15.5" x14ac:dyDescent="0.35">
      <c r="C314" t="s">
        <v>274</v>
      </c>
      <c r="I314" s="6">
        <v>1.0845</v>
      </c>
    </row>
    <row r="315" spans="3:9" ht="15.5" x14ac:dyDescent="0.35">
      <c r="C315" t="s">
        <v>275</v>
      </c>
      <c r="I315" s="6">
        <v>-4.1999999999999997E-3</v>
      </c>
    </row>
    <row r="316" spans="3:9" ht="15.5" x14ac:dyDescent="0.35">
      <c r="C316" t="s">
        <v>359</v>
      </c>
      <c r="I316" s="6">
        <v>-3.8E-3</v>
      </c>
    </row>
    <row r="317" spans="3:9" ht="15.5" x14ac:dyDescent="0.35">
      <c r="C317" t="s">
        <v>276</v>
      </c>
      <c r="D317" s="6">
        <v>30.2</v>
      </c>
    </row>
    <row r="318" spans="3:9" ht="15.5" x14ac:dyDescent="0.35">
      <c r="C318" t="s">
        <v>277</v>
      </c>
      <c r="D318" s="6">
        <v>78.680000000000007</v>
      </c>
    </row>
    <row r="319" spans="3:9" ht="15.5" x14ac:dyDescent="0.35">
      <c r="C319" t="s">
        <v>278</v>
      </c>
      <c r="D319" s="6">
        <v>147.38</v>
      </c>
    </row>
    <row r="320" spans="3:9" ht="15.5" x14ac:dyDescent="0.35">
      <c r="C320" t="s">
        <v>279</v>
      </c>
      <c r="D320" s="6">
        <v>-38.5</v>
      </c>
    </row>
    <row r="321" spans="3:9" ht="15.5" x14ac:dyDescent="0.35">
      <c r="C321" t="s">
        <v>280</v>
      </c>
      <c r="D321" s="6">
        <v>3.01</v>
      </c>
    </row>
    <row r="322" spans="3:9" ht="15.5" x14ac:dyDescent="0.35">
      <c r="C322" t="s">
        <v>281</v>
      </c>
      <c r="I322" s="6">
        <v>0.17</v>
      </c>
    </row>
    <row r="323" spans="3:9" ht="15.5" x14ac:dyDescent="0.35">
      <c r="C323" t="s">
        <v>282</v>
      </c>
      <c r="I323" s="6">
        <v>4.24</v>
      </c>
    </row>
    <row r="324" spans="3:9" ht="15.5" x14ac:dyDescent="0.35">
      <c r="C324" t="s">
        <v>47</v>
      </c>
      <c r="I324" s="5">
        <v>5819000000000</v>
      </c>
    </row>
    <row r="325" spans="3:9" ht="15.5" x14ac:dyDescent="0.35">
      <c r="C325" t="s">
        <v>283</v>
      </c>
      <c r="I325" s="5">
        <v>62844000000000</v>
      </c>
    </row>
    <row r="326" spans="3:9" ht="15.5" x14ac:dyDescent="0.35">
      <c r="C326" t="s">
        <v>284</v>
      </c>
      <c r="I326" s="5">
        <v>28810000000</v>
      </c>
    </row>
    <row r="327" spans="3:9" ht="15.5" x14ac:dyDescent="0.35">
      <c r="C327" t="s">
        <v>285</v>
      </c>
      <c r="I327" s="6">
        <v>0.21379999999999999</v>
      </c>
    </row>
    <row r="328" spans="3:9" ht="15.5" x14ac:dyDescent="0.35">
      <c r="C328" t="s">
        <v>286</v>
      </c>
      <c r="D328" s="6">
        <v>0.1419</v>
      </c>
    </row>
    <row r="329" spans="3:9" ht="15.5" x14ac:dyDescent="0.35">
      <c r="C329" t="s">
        <v>287</v>
      </c>
      <c r="D329" s="6">
        <v>8.2400000000000001E-2</v>
      </c>
    </row>
    <row r="330" spans="3:9" ht="15.5" x14ac:dyDescent="0.35">
      <c r="C330" t="s">
        <v>288</v>
      </c>
      <c r="D330" s="6">
        <v>-0.2974</v>
      </c>
    </row>
    <row r="331" spans="3:9" ht="15.5" x14ac:dyDescent="0.35">
      <c r="C331" t="s">
        <v>453</v>
      </c>
      <c r="D331" s="6">
        <v>0.46970000000000001</v>
      </c>
    </row>
    <row r="332" spans="3:9" ht="15.5" x14ac:dyDescent="0.35">
      <c r="C332" t="s">
        <v>289</v>
      </c>
      <c r="D332" s="6">
        <v>0.42869999999999997</v>
      </c>
    </row>
    <row r="333" spans="3:9" ht="15.5" x14ac:dyDescent="0.35">
      <c r="C333" t="s">
        <v>360</v>
      </c>
      <c r="D333" s="6">
        <v>7.7300000000000008E-2</v>
      </c>
    </row>
    <row r="334" spans="3:9" ht="15.5" x14ac:dyDescent="0.35">
      <c r="C334" t="s">
        <v>290</v>
      </c>
      <c r="I334" s="6">
        <v>15.44</v>
      </c>
    </row>
    <row r="335" spans="3:9" ht="15.5" x14ac:dyDescent="0.35">
      <c r="C335" t="s">
        <v>291</v>
      </c>
      <c r="I335" t="s">
        <v>1385</v>
      </c>
    </row>
    <row r="336" spans="3:9" ht="15.5" x14ac:dyDescent="0.35">
      <c r="C336" t="s">
        <v>293</v>
      </c>
      <c r="I336" s="5">
        <v>4</v>
      </c>
    </row>
    <row r="337" spans="3:9" ht="15.5" x14ac:dyDescent="0.35">
      <c r="C337" t="s">
        <v>294</v>
      </c>
      <c r="I337" s="6">
        <v>0.71</v>
      </c>
    </row>
    <row r="338" spans="3:9" ht="15.5" x14ac:dyDescent="0.35">
      <c r="C338" t="s">
        <v>295</v>
      </c>
      <c r="I338" s="6">
        <v>0.78</v>
      </c>
    </row>
    <row r="339" spans="3:9" ht="15.5" x14ac:dyDescent="0.35">
      <c r="C339" t="s">
        <v>296</v>
      </c>
      <c r="I339" s="6">
        <v>0.04</v>
      </c>
    </row>
    <row r="340" spans="3:9" ht="15.5" x14ac:dyDescent="0.35">
      <c r="C340" t="s">
        <v>361</v>
      </c>
      <c r="I340" s="6">
        <v>0.75</v>
      </c>
    </row>
    <row r="341" spans="3:9" ht="15.5" x14ac:dyDescent="0.35">
      <c r="C341" t="s">
        <v>297</v>
      </c>
      <c r="I341" s="6">
        <v>0.09</v>
      </c>
    </row>
    <row r="342" spans="3:9" ht="15.5" x14ac:dyDescent="0.35">
      <c r="C342" t="s">
        <v>298</v>
      </c>
      <c r="I342" s="6">
        <v>0.95</v>
      </c>
    </row>
    <row r="343" spans="3:9" ht="15.5" x14ac:dyDescent="0.35">
      <c r="C343" t="s">
        <v>299</v>
      </c>
      <c r="I343" s="5">
        <v>11657000000000</v>
      </c>
    </row>
    <row r="344" spans="3:9" ht="15.5" x14ac:dyDescent="0.35">
      <c r="C344" t="s">
        <v>300</v>
      </c>
      <c r="I344" s="5">
        <v>1559000000000</v>
      </c>
    </row>
    <row r="345" spans="3:9" ht="15.5" x14ac:dyDescent="0.35">
      <c r="C345" t="s">
        <v>301</v>
      </c>
      <c r="I345" s="5">
        <v>486000000000</v>
      </c>
    </row>
    <row r="346" spans="3:9" ht="15.5" x14ac:dyDescent="0.35">
      <c r="C346" t="s">
        <v>302</v>
      </c>
      <c r="I346" s="5">
        <v>-3626000000000</v>
      </c>
    </row>
    <row r="347" spans="3:9" ht="15.5" x14ac:dyDescent="0.35">
      <c r="C347" t="s">
        <v>303</v>
      </c>
      <c r="D347" s="5">
        <v>1503000000000</v>
      </c>
    </row>
    <row r="348" spans="3:9" ht="15.5" x14ac:dyDescent="0.35">
      <c r="C348" t="s">
        <v>304</v>
      </c>
      <c r="D348" s="5">
        <v>73070000000000</v>
      </c>
    </row>
    <row r="349" spans="3:9" ht="15.5" x14ac:dyDescent="0.35">
      <c r="C349" t="s">
        <v>305</v>
      </c>
      <c r="D349" s="5">
        <v>72032000000000</v>
      </c>
    </row>
    <row r="350" spans="3:9" ht="15.5" x14ac:dyDescent="0.35">
      <c r="C350" t="s">
        <v>245</v>
      </c>
      <c r="D350" s="5">
        <v>-12479000000000</v>
      </c>
    </row>
    <row r="351" spans="3:9" ht="15.5" x14ac:dyDescent="0.35">
      <c r="C351" t="s">
        <v>306</v>
      </c>
      <c r="I351" s="5">
        <v>-3343000000000</v>
      </c>
    </row>
    <row r="352" spans="3:9" ht="15.5" x14ac:dyDescent="0.35">
      <c r="C352" t="s">
        <v>243</v>
      </c>
      <c r="D352" s="5">
        <v>38862000000000</v>
      </c>
    </row>
    <row r="353" spans="3:9" ht="15.5" x14ac:dyDescent="0.35">
      <c r="C353" t="s">
        <v>242</v>
      </c>
      <c r="D353" s="5">
        <v>15284000000000</v>
      </c>
    </row>
    <row r="354" spans="3:9" ht="15.5" x14ac:dyDescent="0.35">
      <c r="C354" t="s">
        <v>24</v>
      </c>
      <c r="D354" s="5">
        <v>54146000000000</v>
      </c>
    </row>
    <row r="355" spans="3:9" ht="15.5" x14ac:dyDescent="0.35">
      <c r="C355" t="s">
        <v>21</v>
      </c>
      <c r="D355" s="5">
        <v>52643000000000</v>
      </c>
    </row>
    <row r="356" spans="3:9" ht="15.5" x14ac:dyDescent="0.35">
      <c r="C356" t="s">
        <v>244</v>
      </c>
      <c r="I356" s="5">
        <v>1039000000000</v>
      </c>
    </row>
    <row r="357" spans="3:9" ht="15.5" x14ac:dyDescent="0.35">
      <c r="C357" t="s">
        <v>307</v>
      </c>
      <c r="I357" s="5">
        <v>-348000000000</v>
      </c>
    </row>
    <row r="358" spans="3:9" ht="15.5" x14ac:dyDescent="0.35">
      <c r="C358" t="s">
        <v>308</v>
      </c>
      <c r="I358" s="5">
        <v>1705000000000</v>
      </c>
    </row>
    <row r="359" spans="3:9" ht="15.5" x14ac:dyDescent="0.35">
      <c r="C359" t="s">
        <v>309</v>
      </c>
      <c r="I359" s="5">
        <v>-2901000000000</v>
      </c>
    </row>
    <row r="360" spans="3:9" ht="15.5" x14ac:dyDescent="0.35">
      <c r="C360" t="s">
        <v>310</v>
      </c>
      <c r="I360" s="5">
        <v>-15000000000</v>
      </c>
    </row>
    <row r="361" spans="3:9" ht="15.5" x14ac:dyDescent="0.35">
      <c r="C361" t="s">
        <v>311</v>
      </c>
      <c r="I361" s="5">
        <v>-362000000000</v>
      </c>
    </row>
  </sheetData>
  <pageMargins left="0.7" right="0.7" top="0.75" bottom="0.75" header="0.3" footer="0.3"/>
  <ignoredErrors>
    <ignoredError sqref="A1:W362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31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1386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</row>
    <row r="2" spans="1:23" ht="15.5" x14ac:dyDescent="0.35">
      <c r="C2" t="s">
        <v>1387</v>
      </c>
      <c r="D2" s="2" vm="240">
        <f ca="1">IFERROR(_xlfn.STOCKHISTORY("XIDX:" &amp; $C$1, D3, , 0, 0, 1), "Libur")</f>
        <v>85</v>
      </c>
      <c r="E2" s="2" vm="29">
        <f ca="1">IFERROR(_xlfn.STOCKHISTORY("XIDX:" &amp; $C$1, E3, , 0, 0, 1), "Libur")</f>
        <v>69</v>
      </c>
      <c r="H2" s="2" vm="29">
        <f ca="1">IFERROR(INDEX(D2:G2,COUNT(D2:G2)),"")</f>
        <v>69</v>
      </c>
      <c r="I2" s="2" vm="135">
        <f t="shared" ref="I2:W2" ca="1" si="0">IFERROR(_xlfn.STOCKHISTORY("XIDX:" &amp; $C$1, I1, , 0, 0, 1), "Libur")</f>
        <v>101</v>
      </c>
      <c r="J2" s="2" vm="337">
        <f t="shared" ca="1" si="0"/>
        <v>77</v>
      </c>
      <c r="K2" s="2" vm="338">
        <f t="shared" ca="1" si="0"/>
        <v>108</v>
      </c>
      <c r="L2" s="2" vm="339">
        <f t="shared" ca="1" si="0"/>
        <v>191</v>
      </c>
      <c r="M2" s="2" vm="321">
        <f t="shared" ca="1" si="0"/>
        <v>246</v>
      </c>
      <c r="N2" s="2" vm="340">
        <f t="shared" ca="1" si="0"/>
        <v>386</v>
      </c>
      <c r="O2" s="2" vm="341">
        <f t="shared" ca="1" si="0"/>
        <v>450</v>
      </c>
      <c r="P2" s="2" vm="342">
        <f t="shared" ca="1" si="0"/>
        <v>376</v>
      </c>
      <c r="Q2" s="2" vm="137">
        <f t="shared" ca="1" si="0"/>
        <v>500</v>
      </c>
      <c r="R2" s="2" vm="343">
        <f t="shared" ca="1" si="0"/>
        <v>825</v>
      </c>
      <c r="S2" s="2" vm="343">
        <f t="shared" ca="1" si="0"/>
        <v>825</v>
      </c>
      <c r="T2" s="2" vm="344">
        <f t="shared" ca="1" si="0"/>
        <v>1300</v>
      </c>
      <c r="U2" s="2" t="str">
        <f t="shared" ca="1" si="0"/>
        <v>Libur</v>
      </c>
      <c r="V2" s="2" t="str">
        <f t="shared" ca="1" si="0"/>
        <v>Libur</v>
      </c>
      <c r="W2" s="2" t="str">
        <f t="shared" ca="1" si="0"/>
        <v>Libur</v>
      </c>
    </row>
    <row r="3" spans="1:2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3" ht="15.5" x14ac:dyDescent="0.35">
      <c r="B4" t="s">
        <v>5</v>
      </c>
      <c r="C4" t="s">
        <v>6</v>
      </c>
      <c r="D4" s="2">
        <f>IFERROR(INDEX(D51:D500,MATCH($C$4,$C$51:$C$500,0)),"")</f>
        <v>805786049790</v>
      </c>
      <c r="E4" s="2">
        <f>IFERROR(INDEX(E51:E500,MATCH($C$4,$C$51:$C$500,0)),"")</f>
        <v>677037399528</v>
      </c>
      <c r="H4" s="2">
        <f>IFERROR(SUM(D4:G4)*(4/MAX(1,COUNT(D4:G4))),"")</f>
        <v>2965646898636</v>
      </c>
      <c r="I4" s="2">
        <f t="shared" ref="I4:W4" si="1">IFERROR(INDEX(I51:I500,MATCH($C$4,$C$51:$C$500,0)),"")</f>
        <v>3585862255135</v>
      </c>
      <c r="J4" s="2">
        <f t="shared" si="1"/>
        <v>4896024340364</v>
      </c>
      <c r="K4" s="2">
        <f t="shared" si="1"/>
        <v>4203170642940</v>
      </c>
      <c r="L4" s="2">
        <f t="shared" si="1"/>
        <v>6003788032167</v>
      </c>
      <c r="M4" s="2">
        <f t="shared" si="1"/>
        <v>4458987837356</v>
      </c>
      <c r="N4" s="2">
        <f t="shared" si="1"/>
        <v>4803359291718</v>
      </c>
      <c r="O4" s="2">
        <f t="shared" si="1"/>
        <v>7083384467587</v>
      </c>
      <c r="P4" s="2">
        <f t="shared" si="1"/>
        <v>6930628258854</v>
      </c>
      <c r="Q4" s="2">
        <f t="shared" si="1"/>
        <v>5362263237778</v>
      </c>
      <c r="R4" s="2">
        <f t="shared" si="1"/>
        <v>3481731506128</v>
      </c>
      <c r="S4" s="2">
        <f t="shared" si="1"/>
        <v>2652622140207</v>
      </c>
      <c r="T4" s="2">
        <f t="shared" si="1"/>
        <v>3277195052159</v>
      </c>
      <c r="U4" s="2">
        <f t="shared" si="1"/>
        <v>2643724000000</v>
      </c>
      <c r="V4" s="2">
        <f t="shared" si="1"/>
        <v>2030597000000</v>
      </c>
      <c r="W4" s="2">
        <f t="shared" si="1"/>
        <v>1635087000000</v>
      </c>
    </row>
    <row r="5" spans="1:23" ht="15.5" x14ac:dyDescent="0.35">
      <c r="B5" t="s">
        <v>7</v>
      </c>
      <c r="C5" t="s">
        <v>8</v>
      </c>
      <c r="D5" s="2">
        <f>IFERROR(INDEX(D51:D500,MATCH($C$5,$C$51:$C$500,0)),"")</f>
        <v>3244123245</v>
      </c>
      <c r="E5" s="2">
        <f>IFERROR(INDEX(E51:E500,MATCH($C$5,$C$51:$C$500,0)),"")</f>
        <v>1501426031</v>
      </c>
      <c r="H5" s="2">
        <f>IFERROR(SUM(D5:G5)*(4/MAX(1,COUNT(D5:G5))),"")</f>
        <v>9491098552</v>
      </c>
      <c r="I5" s="2">
        <f t="shared" ref="I5:W5" si="2">IFERROR(INDEX(I51:I500,MATCH($C$5,$C$51:$C$500,0)),"")</f>
        <v>41700730415</v>
      </c>
      <c r="J5" s="2">
        <f t="shared" si="2"/>
        <v>68361028426</v>
      </c>
      <c r="K5" s="2">
        <f t="shared" si="2"/>
        <v>35307259376</v>
      </c>
      <c r="L5" s="2">
        <f t="shared" si="2"/>
        <v>162820161489</v>
      </c>
      <c r="M5" s="2">
        <f t="shared" si="2"/>
        <v>84366195209</v>
      </c>
      <c r="N5" s="2">
        <f t="shared" si="2"/>
        <v>125738435375</v>
      </c>
      <c r="O5" s="2">
        <f t="shared" si="2"/>
        <v>519156210001</v>
      </c>
      <c r="P5" s="2">
        <f t="shared" si="2"/>
        <v>489637913088</v>
      </c>
      <c r="Q5" s="2">
        <f t="shared" si="2"/>
        <v>334995259585</v>
      </c>
      <c r="R5" s="2">
        <f t="shared" si="2"/>
        <v>268906369167</v>
      </c>
      <c r="S5" s="2">
        <f t="shared" si="2"/>
        <v>160662380211</v>
      </c>
      <c r="T5" s="2">
        <f t="shared" si="2"/>
        <v>328509457250</v>
      </c>
      <c r="U5" s="2">
        <f t="shared" si="2"/>
        <v>242875000000</v>
      </c>
      <c r="V5" s="2">
        <f t="shared" si="2"/>
        <v>178920000000</v>
      </c>
      <c r="W5" s="2">
        <f t="shared" si="2"/>
        <v>144423000000</v>
      </c>
    </row>
    <row r="6" spans="1:23" ht="15.5" x14ac:dyDescent="0.35">
      <c r="B6" t="s">
        <v>9</v>
      </c>
      <c r="C6" t="s">
        <v>10</v>
      </c>
      <c r="D6" s="2">
        <f>IFERROR(INDEX(D51:D500,MATCH($C$6,$C$51:$C$500,0)),"")</f>
        <v>3683030322204</v>
      </c>
      <c r="E6" s="2">
        <f>IFERROR(INDEX(E51:E500,MATCH($C$6,$C$51:$C$500,0)),"")</f>
        <v>3686240799989</v>
      </c>
      <c r="H6" s="2">
        <f>IFERROR(INDEX(D6:G6,COUNT(D6:G6)),"")</f>
        <v>3686240799989</v>
      </c>
      <c r="I6" s="2">
        <f t="shared" ref="I6:W6" si="3">IFERROR(INDEX(I51:I500,MATCH($C$6,$C$51:$C$500,0)),"")</f>
        <v>3686012231287</v>
      </c>
      <c r="J6" s="2">
        <f t="shared" si="3"/>
        <v>3686765745402</v>
      </c>
      <c r="K6" s="2">
        <f t="shared" si="3"/>
        <v>3626109986520</v>
      </c>
      <c r="L6" s="2">
        <f t="shared" si="3"/>
        <v>3637820526411</v>
      </c>
      <c r="M6" s="2">
        <f t="shared" si="3"/>
        <v>3447884344237</v>
      </c>
      <c r="N6" s="2">
        <f t="shared" si="3"/>
        <v>3390572999124</v>
      </c>
      <c r="O6" s="2">
        <f t="shared" si="3"/>
        <v>3508445940007</v>
      </c>
      <c r="P6" s="2">
        <f t="shared" si="3"/>
        <v>3136812010205</v>
      </c>
      <c r="Q6" s="2">
        <f t="shared" si="3"/>
        <v>2747935334085</v>
      </c>
      <c r="R6" s="2">
        <f t="shared" si="3"/>
        <v>2490474913654</v>
      </c>
      <c r="S6" s="2">
        <f t="shared" si="3"/>
        <v>2263425161325</v>
      </c>
      <c r="T6" s="2">
        <f t="shared" si="3"/>
        <v>2225777452338</v>
      </c>
      <c r="U6" s="2">
        <f t="shared" si="3"/>
        <v>730018000000</v>
      </c>
      <c r="V6" s="2">
        <f t="shared" si="3"/>
        <v>604330000000</v>
      </c>
      <c r="W6" s="2">
        <f t="shared" si="3"/>
        <v>429694000000</v>
      </c>
    </row>
    <row r="7" spans="1:23" ht="15.5" x14ac:dyDescent="0.35">
      <c r="B7" t="s">
        <v>11</v>
      </c>
      <c r="C7" t="s">
        <v>12</v>
      </c>
      <c r="D7" s="3">
        <f>IFERROR(INDEX(D51:D500,MATCH($C$7,$C$51:$C$500,0))/1000000000,"")</f>
        <v>8.7200000000000006</v>
      </c>
      <c r="E7" s="3">
        <f>IFERROR(INDEX(E51:E500,MATCH($C$7,$C$51:$C$500,0))/1000000000,"")</f>
        <v>8.7200000000000006</v>
      </c>
      <c r="H7" s="3">
        <f>IFERROR(INDEX(D7:G7,COUNT(D7:G7)),"")</f>
        <v>8.7200000000000006</v>
      </c>
      <c r="I7" s="3">
        <f t="shared" ref="I7:W7" si="4">IFERROR(INDEX(I51:I500,MATCH($C$7,$C$51:$C$500,0))/1000000000,"")</f>
        <v>8.7200000000000006</v>
      </c>
      <c r="J7" s="3">
        <f t="shared" si="4"/>
        <v>8.7200000000000006</v>
      </c>
      <c r="K7" s="3">
        <f t="shared" si="4"/>
        <v>8.7200000000000006</v>
      </c>
      <c r="L7" s="3">
        <f t="shared" si="4"/>
        <v>8.7200000000000006</v>
      </c>
      <c r="M7" s="3">
        <f t="shared" si="4"/>
        <v>8.7200000000000006</v>
      </c>
      <c r="N7" s="3">
        <f t="shared" si="4"/>
        <v>8.7200000000000006</v>
      </c>
      <c r="O7" s="3">
        <f t="shared" si="4"/>
        <v>8.7200000000000006</v>
      </c>
      <c r="P7" s="3">
        <f t="shared" si="4"/>
        <v>8.7200000000000006</v>
      </c>
      <c r="Q7" s="3">
        <f t="shared" si="4"/>
        <v>8.7200000000000006</v>
      </c>
      <c r="R7" s="3">
        <f t="shared" si="4"/>
        <v>8.7200000000000006</v>
      </c>
      <c r="S7" s="3">
        <f t="shared" si="4"/>
        <v>8.7200000000000006</v>
      </c>
      <c r="T7" s="3">
        <f t="shared" si="4"/>
        <v>8.7200000000000006</v>
      </c>
      <c r="U7" s="3">
        <f t="shared" si="4"/>
        <v>6.67</v>
      </c>
      <c r="V7" s="3">
        <f t="shared" si="4"/>
        <v>2.71</v>
      </c>
      <c r="W7" s="3">
        <f t="shared" si="4"/>
        <v>2.71</v>
      </c>
    </row>
    <row r="8" spans="1:2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120000000000</v>
      </c>
      <c r="E8" s="2">
        <f>IFERROR(INDEX(E51:E500,MATCH("Free cash flow (Quarter)",$C$51:$C$500,0)),"")</f>
        <v>-128000000000</v>
      </c>
      <c r="H8" s="2">
        <f>IFERROR(INDEX(D8:G8,COUNT(D8:G8)),"")</f>
        <v>-128000000000</v>
      </c>
      <c r="I8" s="2">
        <f t="shared" ref="I8:W8" si="5">IFERROR(INDEX(I51:I500,MATCH($C$8,$C$51:$C$500,0)),"")</f>
        <v>109000000000</v>
      </c>
      <c r="J8" s="2">
        <f t="shared" si="5"/>
        <v>153000000000</v>
      </c>
      <c r="K8" s="2">
        <f t="shared" si="5"/>
        <v>6000000000</v>
      </c>
      <c r="L8" s="2">
        <f t="shared" si="5"/>
        <v>-130000000000</v>
      </c>
      <c r="M8" s="2">
        <f t="shared" si="5"/>
        <v>-168000000000</v>
      </c>
      <c r="N8" s="2">
        <f t="shared" si="5"/>
        <v>486000000000</v>
      </c>
      <c r="O8" s="2">
        <f t="shared" si="5"/>
        <v>735000000000</v>
      </c>
      <c r="P8" s="2">
        <f t="shared" si="5"/>
        <v>294000000000</v>
      </c>
      <c r="Q8" s="2">
        <f t="shared" si="5"/>
        <v>56000000000</v>
      </c>
      <c r="R8" s="2">
        <f t="shared" si="5"/>
        <v>-562000000000</v>
      </c>
      <c r="S8" s="2">
        <f t="shared" si="5"/>
        <v>15000000000</v>
      </c>
      <c r="T8" s="2">
        <f t="shared" si="5"/>
        <v>-452000000000</v>
      </c>
      <c r="U8" s="2">
        <f t="shared" si="5"/>
        <v>-331000000000</v>
      </c>
      <c r="V8" s="2">
        <f t="shared" si="5"/>
        <v>120000000000</v>
      </c>
      <c r="W8" s="2">
        <f t="shared" si="5"/>
        <v>-27000000000</v>
      </c>
    </row>
    <row r="9" spans="1:23" ht="15.5" x14ac:dyDescent="0.35">
      <c r="A9" t="s">
        <v>16</v>
      </c>
      <c r="C9" t="s">
        <v>17</v>
      </c>
      <c r="D9" s="3">
        <f>IFERROR(INDEX(D51:D500,MATCH("Free cash flow per share (Quarter)",$C$51:$C$500,0)),"")</f>
        <v>13.81</v>
      </c>
      <c r="E9" s="3">
        <f>IFERROR(INDEX(E51:E500,MATCH("Free cash flow per share (Quarter)",$C$51:$C$500,0)),"")</f>
        <v>-14.66</v>
      </c>
      <c r="H9" s="3">
        <f>IFERROR(INDEX(D9:G9,COUNT(D9:G9)),"")</f>
        <v>-14.66</v>
      </c>
      <c r="I9" s="3">
        <f t="shared" ref="I9:W9" si="6">IFERROR(INDEX(I51:I500,MATCH($C$9,$C$51:$C$500,0)),"")</f>
        <v>12.52</v>
      </c>
      <c r="J9" s="3">
        <f t="shared" si="6"/>
        <v>17.579999999999998</v>
      </c>
      <c r="K9" s="3">
        <f t="shared" si="6"/>
        <v>0.69</v>
      </c>
      <c r="L9" s="3">
        <f t="shared" si="6"/>
        <v>-14.95</v>
      </c>
      <c r="M9" s="3">
        <f t="shared" si="6"/>
        <v>-19.28</v>
      </c>
      <c r="N9" s="3">
        <f t="shared" si="6"/>
        <v>55.82</v>
      </c>
      <c r="O9" s="3">
        <f t="shared" si="6"/>
        <v>84.29</v>
      </c>
      <c r="P9" s="3">
        <f t="shared" si="6"/>
        <v>33.68</v>
      </c>
      <c r="Q9" s="3">
        <f t="shared" si="6"/>
        <v>6.37</v>
      </c>
      <c r="R9" s="3">
        <f t="shared" si="6"/>
        <v>-64.44</v>
      </c>
      <c r="S9" s="3">
        <f t="shared" si="6"/>
        <v>1.77</v>
      </c>
      <c r="T9" s="3">
        <f t="shared" si="6"/>
        <v>-51.82</v>
      </c>
      <c r="U9" s="3">
        <f t="shared" si="6"/>
        <v>-49.56</v>
      </c>
      <c r="V9" s="3">
        <f t="shared" si="6"/>
        <v>44.1</v>
      </c>
      <c r="W9" s="3">
        <f t="shared" si="6"/>
        <v>-9.98</v>
      </c>
    </row>
    <row r="10" spans="1:23" ht="15.5" x14ac:dyDescent="0.35">
      <c r="C10" t="s">
        <v>18</v>
      </c>
      <c r="D10" s="3">
        <f ca="1">IFERROR(IF(D9=0,"",D2/D9),"")</f>
        <v>6.1549601737871109</v>
      </c>
      <c r="E10" s="3">
        <f ca="1">IFERROR(IF(E9=0,"",E2/E9),"")</f>
        <v>-4.7066848567530695</v>
      </c>
      <c r="I10" s="3">
        <f t="shared" ref="I10:W10" ca="1" si="7">IFERROR(IF(I9=0,"",I2/I9),"")</f>
        <v>8.0670926517571893</v>
      </c>
      <c r="J10" s="3">
        <f t="shared" ca="1" si="7"/>
        <v>4.3799772468714453</v>
      </c>
      <c r="K10" s="3">
        <f t="shared" ca="1" si="7"/>
        <v>156.52173913043478</v>
      </c>
      <c r="L10" s="3">
        <f t="shared" ca="1" si="7"/>
        <v>-12.775919732441473</v>
      </c>
      <c r="M10" s="3">
        <f t="shared" ca="1" si="7"/>
        <v>-12.759336099585061</v>
      </c>
      <c r="N10" s="3">
        <f t="shared" ca="1" si="7"/>
        <v>6.9150841992117522</v>
      </c>
      <c r="O10" s="3">
        <f t="shared" ca="1" si="7"/>
        <v>5.3387115909360539</v>
      </c>
      <c r="P10" s="3">
        <f t="shared" ca="1" si="7"/>
        <v>11.163895486935868</v>
      </c>
      <c r="Q10" s="3">
        <f t="shared" ca="1" si="7"/>
        <v>78.492935635792776</v>
      </c>
      <c r="R10" s="3">
        <f t="shared" ca="1" si="7"/>
        <v>-12.802607076350094</v>
      </c>
      <c r="S10" s="3">
        <f t="shared" ca="1" si="7"/>
        <v>466.10169491525426</v>
      </c>
      <c r="T10" s="3">
        <f t="shared" ca="1" si="7"/>
        <v>-25.086839058278656</v>
      </c>
      <c r="U10" s="3" t="str">
        <f t="shared" ca="1" si="7"/>
        <v/>
      </c>
      <c r="V10" s="3" t="str">
        <f t="shared" ca="1" si="7"/>
        <v/>
      </c>
      <c r="W10" s="3" t="str">
        <f t="shared" ca="1" si="7"/>
        <v/>
      </c>
    </row>
    <row r="11" spans="1:23" ht="15.5" x14ac:dyDescent="0.35">
      <c r="B11" t="s">
        <v>19</v>
      </c>
      <c r="C11" t="s">
        <v>20</v>
      </c>
      <c r="D11" s="2">
        <f>IFERROR(INDEX(D51:D500,MATCH($C$11,$C$51:$C$500,0)),"")</f>
        <v>343959454219</v>
      </c>
      <c r="E11" s="2">
        <f>IFERROR(INDEX(E51:E500,MATCH($C$11,$C$51:$C$500,0)),"")</f>
        <v>251924152132</v>
      </c>
      <c r="H11" s="2">
        <f>IFERROR(INDEX(D11:G11,COUNT(D11:G11)),"")</f>
        <v>251924152132</v>
      </c>
      <c r="I11" s="2">
        <f t="shared" ref="I11:W11" si="8">IFERROR(INDEX(I51:I500,MATCH($C$11,$C$51:$C$500,0)),"")</f>
        <v>411725808388</v>
      </c>
      <c r="J11" s="2">
        <f t="shared" si="8"/>
        <v>597554294190</v>
      </c>
      <c r="K11" s="2">
        <f t="shared" si="8"/>
        <v>407214592020</v>
      </c>
      <c r="L11" s="2">
        <f t="shared" si="8"/>
        <v>1538311584458</v>
      </c>
      <c r="M11" s="2">
        <f t="shared" si="8"/>
        <v>1738917107151</v>
      </c>
      <c r="N11" s="2">
        <f t="shared" si="8"/>
        <v>1542217223256</v>
      </c>
      <c r="O11" s="2">
        <f t="shared" si="8"/>
        <v>1602280750520</v>
      </c>
      <c r="P11" s="2">
        <f t="shared" si="8"/>
        <v>865016441666</v>
      </c>
      <c r="Q11" s="2">
        <f t="shared" si="8"/>
        <v>637755397032</v>
      </c>
      <c r="R11" s="2">
        <f t="shared" si="8"/>
        <v>342211214681</v>
      </c>
      <c r="S11" s="2">
        <f t="shared" si="8"/>
        <v>823630866815</v>
      </c>
      <c r="T11" s="2">
        <f t="shared" si="8"/>
        <v>1038474698874</v>
      </c>
      <c r="U11" s="2">
        <f t="shared" si="8"/>
        <v>413027000000</v>
      </c>
      <c r="V11" s="2">
        <f t="shared" si="8"/>
        <v>340319000000</v>
      </c>
      <c r="W11" s="2">
        <f t="shared" si="8"/>
        <v>225720000000</v>
      </c>
    </row>
    <row r="12" spans="1:2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-177000000000</v>
      </c>
      <c r="E12" s="2">
        <f>IFERROR(INDEX(E51:E500,MATCH("Net Debt (Quarter)",$C$51:$C$500,0)),"")</f>
        <v>-67000000000</v>
      </c>
      <c r="H12" s="2">
        <f>IFERROR(INDEX(D12:G12,COUNT(D12:G12)),"")</f>
        <v>-67000000000</v>
      </c>
      <c r="I12" s="2">
        <f t="shared" ref="I12:W12" si="9">IFERROR(INDEX(I51:I500,MATCH($C$12,$C$51:$C$500,0)),"")</f>
        <v>-199000000000</v>
      </c>
      <c r="J12" s="2">
        <f t="shared" si="9"/>
        <v>-125000000000</v>
      </c>
      <c r="K12" s="2">
        <f t="shared" si="9"/>
        <v>-23000000000</v>
      </c>
      <c r="L12" s="2">
        <f t="shared" si="9"/>
        <v>-106000000000</v>
      </c>
      <c r="M12" s="2">
        <f t="shared" si="9"/>
        <v>-296000000000</v>
      </c>
      <c r="N12" s="2">
        <f t="shared" si="9"/>
        <v>-633000000000</v>
      </c>
      <c r="O12" s="2">
        <f t="shared" si="9"/>
        <v>1296000000000</v>
      </c>
      <c r="P12" s="2">
        <f t="shared" si="9"/>
        <v>1015000000000</v>
      </c>
      <c r="Q12" s="2">
        <f t="shared" si="9"/>
        <v>808000000000</v>
      </c>
      <c r="R12" s="2">
        <f t="shared" si="9"/>
        <v>328000000000</v>
      </c>
      <c r="S12" s="2">
        <f t="shared" si="9"/>
        <v>-291000000000</v>
      </c>
      <c r="T12" s="2">
        <f t="shared" si="9"/>
        <v>-837000000000</v>
      </c>
      <c r="U12" s="2">
        <f t="shared" si="9"/>
        <v>-237000000000</v>
      </c>
      <c r="V12" s="2">
        <f t="shared" si="9"/>
        <v>-321000000000</v>
      </c>
      <c r="W12" s="2">
        <f t="shared" si="9"/>
        <v>-210000000000</v>
      </c>
    </row>
    <row r="13" spans="1:2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167000000000</v>
      </c>
      <c r="E13" s="2">
        <f>IFERROR(INDEX(E51:E500,MATCH("Total Debt (Quarter)",$C$51:$C$500,0)),"")</f>
        <v>185000000000</v>
      </c>
      <c r="H13" s="2">
        <f>IFERROR(INDEX(D13:G13,COUNT(D13:G13)),"")</f>
        <v>185000000000</v>
      </c>
      <c r="I13" s="2">
        <f t="shared" ref="I13:W13" si="10">IFERROR(INDEX(I51:I500,MATCH($C$13,$C$51:$C$500,0)),"")</f>
        <v>213000000000</v>
      </c>
      <c r="J13" s="2">
        <f t="shared" si="10"/>
        <v>473000000000</v>
      </c>
      <c r="K13" s="2">
        <f t="shared" si="10"/>
        <v>384000000000</v>
      </c>
      <c r="L13" s="2">
        <f t="shared" si="10"/>
        <v>1432000000000</v>
      </c>
      <c r="M13" s="2">
        <f t="shared" si="10"/>
        <v>1443000000000</v>
      </c>
      <c r="N13" s="2">
        <f t="shared" si="10"/>
        <v>909000000000</v>
      </c>
      <c r="O13" s="2">
        <f t="shared" si="10"/>
        <v>2898000000000</v>
      </c>
      <c r="P13" s="2">
        <f t="shared" si="10"/>
        <v>1880000000000</v>
      </c>
      <c r="Q13" s="2">
        <f t="shared" si="10"/>
        <v>1445000000000</v>
      </c>
      <c r="R13" s="2">
        <f t="shared" si="10"/>
        <v>670000000000</v>
      </c>
      <c r="S13" s="2">
        <f t="shared" si="10"/>
        <v>533000000000</v>
      </c>
      <c r="T13" s="2">
        <f t="shared" si="10"/>
        <v>202000000000</v>
      </c>
      <c r="U13" s="2">
        <f t="shared" si="10"/>
        <v>176000000000</v>
      </c>
      <c r="V13" s="2">
        <f t="shared" si="10"/>
        <v>19000000000</v>
      </c>
      <c r="W13" s="2">
        <f t="shared" si="10"/>
        <v>16000000000</v>
      </c>
    </row>
    <row r="14" spans="1:23" ht="15.5" x14ac:dyDescent="0.35">
      <c r="C14" t="s">
        <v>27</v>
      </c>
      <c r="D14" s="2">
        <f>IFERROR(INDEX(D51:D500,MATCH($C$14,$C$51:$C$500,0)),"")</f>
        <v>-6177272730</v>
      </c>
      <c r="E14" s="2">
        <f>IFERROR(INDEX(E51:E500,MATCH($C$14,$C$51:$C$500,0)),"")</f>
        <v>-4504657987</v>
      </c>
      <c r="H14" s="2">
        <f>IFERROR(SUM(D14:G14)*(4/MAX(1,COUNT(D14:G14))),"")</f>
        <v>-21363861434</v>
      </c>
      <c r="I14" s="2">
        <f t="shared" ref="I14:W14" si="11">IFERROR(INDEX(I51:I500,MATCH($C$14,$C$51:$C$500,0)),"")</f>
        <v>-19701240597</v>
      </c>
      <c r="J14" s="2">
        <f t="shared" si="11"/>
        <v>-36783990555</v>
      </c>
      <c r="K14" s="2">
        <f t="shared" si="11"/>
        <v>-62964280517</v>
      </c>
      <c r="L14" s="2">
        <f t="shared" si="11"/>
        <v>-85598954647</v>
      </c>
      <c r="M14" s="2">
        <f t="shared" si="11"/>
        <v>-87741311489</v>
      </c>
      <c r="N14" s="2">
        <f t="shared" si="11"/>
        <v>-113196382597</v>
      </c>
      <c r="O14" s="2">
        <f t="shared" si="11"/>
        <v>-146014430427</v>
      </c>
      <c r="P14" s="2">
        <f t="shared" si="11"/>
        <v>-94839584808</v>
      </c>
      <c r="Q14" s="2">
        <f t="shared" si="11"/>
        <v>-88526521259</v>
      </c>
      <c r="R14" s="2">
        <f t="shared" si="11"/>
        <v>-56504143558</v>
      </c>
      <c r="S14" s="2">
        <f t="shared" si="11"/>
        <v>-62961848066</v>
      </c>
      <c r="T14" s="2">
        <f t="shared" si="11"/>
        <v>6031236079</v>
      </c>
      <c r="U14" s="2">
        <f t="shared" si="11"/>
        <v>-3620000000</v>
      </c>
      <c r="V14" s="2">
        <f t="shared" si="11"/>
        <v>0</v>
      </c>
      <c r="W14" s="2">
        <f t="shared" si="11"/>
        <v>0</v>
      </c>
    </row>
    <row r="15" spans="1:23" ht="15.5" x14ac:dyDescent="0.35">
      <c r="C15" t="s">
        <v>28</v>
      </c>
      <c r="D15" s="2">
        <f>IFERROR(INDEX(D51:D500,MATCH($C$15,$C$51:$C$500,0)),"")</f>
        <v>-1301950299</v>
      </c>
      <c r="E15" s="2">
        <f>IFERROR(INDEX(E51:E500,MATCH($C$15,$C$51:$C$500,0)),"")</f>
        <v>138367533</v>
      </c>
      <c r="H15" s="2">
        <f>IFERROR(SUM(D15:G15)*(4/MAX(1,COUNT(D15:G15))),"")</f>
        <v>-2327165532</v>
      </c>
      <c r="I15" s="2">
        <f t="shared" ref="I15:W15" si="12">IFERROR(INDEX(I51:I500,MATCH($C$15,$C$51:$C$500,0)),"")</f>
        <v>-15738465457</v>
      </c>
      <c r="J15" s="2">
        <f t="shared" si="12"/>
        <v>-23281176384</v>
      </c>
      <c r="K15" s="2">
        <f t="shared" si="12"/>
        <v>-23016251242</v>
      </c>
      <c r="L15" s="2">
        <f t="shared" si="12"/>
        <v>-78446045097</v>
      </c>
      <c r="M15" s="2">
        <f t="shared" si="12"/>
        <v>2698670093</v>
      </c>
      <c r="N15" s="2">
        <f t="shared" si="12"/>
        <v>-7357730549</v>
      </c>
      <c r="O15" s="2">
        <f t="shared" si="12"/>
        <v>-115558811307</v>
      </c>
      <c r="P15" s="2">
        <f t="shared" si="12"/>
        <v>-132611129232</v>
      </c>
      <c r="Q15" s="2">
        <f t="shared" si="12"/>
        <v>-79042760767</v>
      </c>
      <c r="R15" s="2">
        <f t="shared" si="12"/>
        <v>-58691974024</v>
      </c>
      <c r="S15" s="2">
        <f t="shared" si="12"/>
        <v>-34275316813</v>
      </c>
      <c r="T15" s="2">
        <f t="shared" si="12"/>
        <v>-89117249234</v>
      </c>
      <c r="U15" s="2">
        <f t="shared" si="12"/>
        <v>-87315000000</v>
      </c>
      <c r="V15" s="2">
        <f t="shared" si="12"/>
        <v>-54313000000</v>
      </c>
      <c r="W15" s="2">
        <f t="shared" si="12"/>
        <v>-45342000000</v>
      </c>
    </row>
    <row r="16" spans="1:23" ht="15.5" x14ac:dyDescent="0.35">
      <c r="C16" t="s">
        <v>29</v>
      </c>
      <c r="D16" s="2">
        <f>IFERROR(INDEX(D51:D500,MATCH($C$16,$C$51:$C$500,0)),"")</f>
        <v>2100587150</v>
      </c>
      <c r="E16" s="2">
        <f>IFERROR(INDEX(E51:E500,MATCH($C$16,$C$51:$C$500,0)),"")</f>
        <v>90201169</v>
      </c>
      <c r="H16" s="2">
        <f>IFERROR(SUM(D16:G16)*(4/MAX(1,COUNT(D16:G16))),"")</f>
        <v>4381576638</v>
      </c>
      <c r="I16" s="2">
        <f t="shared" ref="I16:W16" si="13">IFERROR(INDEX(I51:I500,MATCH($C$16,$C$51:$C$500,0)),"")</f>
        <v>19860856585</v>
      </c>
      <c r="J16" s="2">
        <f t="shared" si="13"/>
        <v>87480681385</v>
      </c>
      <c r="K16" s="2">
        <f t="shared" si="13"/>
        <v>42833016211</v>
      </c>
      <c r="L16" s="2">
        <f t="shared" si="13"/>
        <v>249506092196</v>
      </c>
      <c r="M16" s="2">
        <f t="shared" si="13"/>
        <v>81345295821</v>
      </c>
      <c r="N16" s="2">
        <f t="shared" si="13"/>
        <v>130504809969</v>
      </c>
      <c r="O16" s="2">
        <f t="shared" si="13"/>
        <v>626270544710</v>
      </c>
      <c r="P16" s="2">
        <f t="shared" si="13"/>
        <v>619251303685</v>
      </c>
      <c r="Q16" s="2">
        <f t="shared" si="13"/>
        <v>419501620160</v>
      </c>
      <c r="R16" s="2">
        <f t="shared" si="13"/>
        <v>340259601398</v>
      </c>
      <c r="S16" s="2">
        <f t="shared" si="13"/>
        <v>206059338582</v>
      </c>
      <c r="T16" s="2">
        <f t="shared" si="13"/>
        <v>411521100488</v>
      </c>
      <c r="U16" s="2">
        <f t="shared" si="13"/>
        <v>328521000000</v>
      </c>
      <c r="V16" s="2">
        <f t="shared" si="13"/>
        <v>233682000000</v>
      </c>
      <c r="W16" s="2">
        <f t="shared" si="13"/>
        <v>189767000000</v>
      </c>
    </row>
    <row r="17" spans="1:23" ht="15.5" x14ac:dyDescent="0.35">
      <c r="A17" t="s">
        <v>30</v>
      </c>
    </row>
    <row r="18" spans="1:2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  <c r="S18" t="s">
        <v>35</v>
      </c>
      <c r="T18" t="s">
        <v>36</v>
      </c>
      <c r="U18" t="s">
        <v>37</v>
      </c>
      <c r="V18" t="s">
        <v>38</v>
      </c>
      <c r="W18" t="s">
        <v>39</v>
      </c>
    </row>
    <row r="19" spans="1:23" ht="15.5" x14ac:dyDescent="0.35">
      <c r="A19" t="s">
        <v>44</v>
      </c>
      <c r="C19" t="s">
        <v>45</v>
      </c>
    </row>
    <row r="20" spans="1:23" ht="15.5" x14ac:dyDescent="0.35">
      <c r="A20" t="s">
        <v>46</v>
      </c>
      <c r="C20" t="s">
        <v>47</v>
      </c>
      <c r="D20" s="2">
        <f ca="1">IFERROR(D21*D2,"")</f>
        <v>741200000000</v>
      </c>
      <c r="E20" s="2">
        <f ca="1">IFERROR(E21*E2,"")</f>
        <v>601680000000</v>
      </c>
      <c r="H20" s="2">
        <f t="shared" ref="H20:W20" ca="1" si="14">IFERROR(H21*H2,"")</f>
        <v>601680000000</v>
      </c>
      <c r="I20" s="2">
        <f t="shared" ca="1" si="14"/>
        <v>880720000000</v>
      </c>
      <c r="J20" s="2">
        <f t="shared" ca="1" si="14"/>
        <v>671440000000</v>
      </c>
      <c r="K20" s="2">
        <f t="shared" ca="1" si="14"/>
        <v>941760000000</v>
      </c>
      <c r="L20" s="2">
        <f t="shared" ca="1" si="14"/>
        <v>1665520000000</v>
      </c>
      <c r="M20" s="2">
        <f t="shared" ca="1" si="14"/>
        <v>2145120000000</v>
      </c>
      <c r="N20" s="2">
        <f t="shared" ca="1" si="14"/>
        <v>3365920000000</v>
      </c>
      <c r="O20" s="2">
        <f t="shared" ca="1" si="14"/>
        <v>3924000000000</v>
      </c>
      <c r="P20" s="2">
        <f t="shared" ca="1" si="14"/>
        <v>3278720000000</v>
      </c>
      <c r="Q20" s="2">
        <f t="shared" ca="1" si="14"/>
        <v>4360000000000</v>
      </c>
      <c r="R20" s="2">
        <f t="shared" ca="1" si="14"/>
        <v>7194000000000</v>
      </c>
      <c r="S20" s="2">
        <f t="shared" ca="1" si="14"/>
        <v>7194000000000</v>
      </c>
      <c r="T20" s="2">
        <f t="shared" ca="1" si="14"/>
        <v>11336000000000</v>
      </c>
      <c r="U20" s="2" t="str">
        <f t="shared" ca="1" si="14"/>
        <v/>
      </c>
      <c r="V20" s="2" t="str">
        <f t="shared" ca="1" si="14"/>
        <v/>
      </c>
      <c r="W20" s="2" t="str">
        <f t="shared" ca="1" si="14"/>
        <v/>
      </c>
    </row>
    <row r="21" spans="1:23" ht="15.5" x14ac:dyDescent="0.35">
      <c r="C21" t="s">
        <v>12</v>
      </c>
      <c r="D21" s="2">
        <f>IFERROR(INDEX(D51:D500,MATCH($C$7,$C$51:$C$500,0)),"")</f>
        <v>8720000000</v>
      </c>
      <c r="E21" s="2">
        <f>IFERROR(INDEX(E51:E500,MATCH($C$7,$C$51:$C$500,0)),"")</f>
        <v>8720000000</v>
      </c>
      <c r="H21" s="2">
        <f>IFERROR(INDEX(D21:G21,COUNT(D21:G21)),"")</f>
        <v>8720000000</v>
      </c>
      <c r="I21" s="2">
        <f t="shared" ref="I21:W21" si="15">IFERROR(INDEX(I51:I500,MATCH($C$7,$C$51:$C$500,0)),"")</f>
        <v>8720000000</v>
      </c>
      <c r="J21" s="2">
        <f t="shared" si="15"/>
        <v>8720000000</v>
      </c>
      <c r="K21" s="2">
        <f t="shared" si="15"/>
        <v>8720000000</v>
      </c>
      <c r="L21" s="2">
        <f t="shared" si="15"/>
        <v>8720000000</v>
      </c>
      <c r="M21" s="2">
        <f t="shared" si="15"/>
        <v>8720000000</v>
      </c>
      <c r="N21" s="2">
        <f t="shared" si="15"/>
        <v>8720000000</v>
      </c>
      <c r="O21" s="2">
        <f t="shared" si="15"/>
        <v>8720000000</v>
      </c>
      <c r="P21" s="2">
        <f t="shared" si="15"/>
        <v>8720000000</v>
      </c>
      <c r="Q21" s="2">
        <f t="shared" si="15"/>
        <v>8720000000</v>
      </c>
      <c r="R21" s="2">
        <f t="shared" si="15"/>
        <v>8720000000</v>
      </c>
      <c r="S21" s="2">
        <f t="shared" si="15"/>
        <v>8720000000</v>
      </c>
      <c r="T21" s="2">
        <f t="shared" si="15"/>
        <v>8720000000</v>
      </c>
      <c r="U21" s="2">
        <f t="shared" si="15"/>
        <v>6670000000</v>
      </c>
      <c r="V21" s="2">
        <f t="shared" si="15"/>
        <v>2710000000</v>
      </c>
      <c r="W21" s="2">
        <f t="shared" si="15"/>
        <v>2710000000</v>
      </c>
    </row>
    <row r="23" spans="1:23" ht="15.5" x14ac:dyDescent="0.35">
      <c r="B23" t="s">
        <v>48</v>
      </c>
      <c r="C23" t="s">
        <v>49</v>
      </c>
      <c r="D23" s="3">
        <f>IFERROR(D5/D6*100,"")</f>
        <v>8.8082990396306349E-2</v>
      </c>
      <c r="E23" s="3">
        <f>IFERROR(E5/E6*100,"")</f>
        <v>4.0730546713184886E-2</v>
      </c>
      <c r="H23" s="3">
        <f t="shared" ref="H23:W23" si="16">IFERROR(H5/H6*100,"")</f>
        <v>0.25747364502146258</v>
      </c>
      <c r="I23" s="3">
        <f t="shared" si="16"/>
        <v>1.1313237124131805</v>
      </c>
      <c r="J23" s="3">
        <f t="shared" si="16"/>
        <v>1.8542276115930982</v>
      </c>
      <c r="K23" s="3">
        <f t="shared" si="16"/>
        <v>0.97369521352783317</v>
      </c>
      <c r="L23" s="3">
        <f t="shared" si="16"/>
        <v>4.47576125064188</v>
      </c>
      <c r="M23" s="3">
        <f t="shared" si="16"/>
        <v>2.4468974822202112</v>
      </c>
      <c r="N23" s="3">
        <f t="shared" si="16"/>
        <v>3.7084715594528186</v>
      </c>
      <c r="O23" s="3">
        <f t="shared" si="16"/>
        <v>14.797326761716162</v>
      </c>
      <c r="P23" s="3">
        <f t="shared" si="16"/>
        <v>15.609412087656496</v>
      </c>
      <c r="Q23" s="3">
        <f t="shared" si="16"/>
        <v>12.190798503507937</v>
      </c>
      <c r="R23" s="3">
        <f t="shared" si="16"/>
        <v>10.797393207726122</v>
      </c>
      <c r="S23" s="3">
        <f t="shared" si="16"/>
        <v>7.0981971463526934</v>
      </c>
      <c r="T23" s="3">
        <f t="shared" si="16"/>
        <v>14.759312837180882</v>
      </c>
      <c r="U23" s="3">
        <f t="shared" si="16"/>
        <v>33.269727595757914</v>
      </c>
      <c r="V23" s="3">
        <f t="shared" si="16"/>
        <v>29.606340906458389</v>
      </c>
      <c r="W23" s="3">
        <f t="shared" si="16"/>
        <v>33.610662471433159</v>
      </c>
    </row>
    <row r="24" spans="1:23" ht="15.5" x14ac:dyDescent="0.35">
      <c r="C24" t="s">
        <v>50</v>
      </c>
      <c r="D24" s="4">
        <f>IFERROR(_xlfn.RRI(5,I23,D23),"")</f>
        <v>-0.39984831180349723</v>
      </c>
      <c r="E24" s="4">
        <f>IFERROR(_xlfn.RRI(5,J23,E23),"")</f>
        <v>-0.53403699312754793</v>
      </c>
      <c r="H24" s="4">
        <f t="shared" ref="H24:W24" si="17">IFERROR(_xlfn.RRI(5,M23,H23),"")</f>
        <v>-0.36258335304188127</v>
      </c>
      <c r="I24" s="4">
        <f t="shared" si="17"/>
        <v>-0.21136075062245385</v>
      </c>
      <c r="J24" s="4">
        <f t="shared" si="17"/>
        <v>-0.33992093953859748</v>
      </c>
      <c r="K24" s="4">
        <f t="shared" si="17"/>
        <v>-0.42587389037114742</v>
      </c>
      <c r="L24" s="4">
        <f t="shared" si="17"/>
        <v>-0.18159749164748984</v>
      </c>
      <c r="M24" s="4">
        <f t="shared" si="17"/>
        <v>-0.25687927880699435</v>
      </c>
      <c r="N24" s="4">
        <f t="shared" si="17"/>
        <v>-0.12176775389455297</v>
      </c>
      <c r="O24" s="4">
        <f t="shared" si="17"/>
        <v>5.1458793600112074E-4</v>
      </c>
      <c r="P24" s="4">
        <f t="shared" si="17"/>
        <v>-0.1404572921450532</v>
      </c>
      <c r="Q24" s="4">
        <f t="shared" si="17"/>
        <v>-0.16260669667241845</v>
      </c>
      <c r="R24" s="4">
        <f t="shared" si="17"/>
        <v>-0.20316506006210133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51</v>
      </c>
      <c r="C25" t="s">
        <v>52</v>
      </c>
      <c r="D25" s="3">
        <f>IFERROR(INDEX(D51:D500,MATCH($A$25,$C$51:$C$500,0)),"")</f>
        <v>0.37</v>
      </c>
      <c r="E25" s="3">
        <f>IFERROR(INDEX(E51:E500,MATCH($A$25,$C$51:$C$500,0)),"")</f>
        <v>0.17</v>
      </c>
      <c r="H25" s="3">
        <f>IFERROR(INDEX(D25:G25,COUNT(D25:G25)),"")</f>
        <v>0.17</v>
      </c>
      <c r="I25" s="3">
        <f t="shared" ref="I25:W25" si="18">IFERROR(INDEX(I51:I500,MATCH($C$25,$C$51:$C$500,0)),"")</f>
        <v>4.59</v>
      </c>
      <c r="J25" s="3">
        <f t="shared" si="18"/>
        <v>7.46</v>
      </c>
      <c r="K25" s="3">
        <f t="shared" si="18"/>
        <v>3.92</v>
      </c>
      <c r="L25" s="3">
        <f t="shared" si="18"/>
        <v>18.690000000000001</v>
      </c>
      <c r="M25" s="3">
        <f t="shared" si="18"/>
        <v>9.51</v>
      </c>
      <c r="N25" s="3">
        <f t="shared" si="18"/>
        <v>14.69</v>
      </c>
      <c r="O25" s="3">
        <f t="shared" si="18"/>
        <v>58.79</v>
      </c>
      <c r="P25" s="3">
        <f t="shared" si="18"/>
        <v>55.8</v>
      </c>
      <c r="Q25" s="3">
        <f t="shared" si="18"/>
        <v>38.68</v>
      </c>
      <c r="R25" s="3">
        <f t="shared" si="18"/>
        <v>31.26</v>
      </c>
      <c r="S25" s="3">
        <f t="shared" si="18"/>
        <v>19.95</v>
      </c>
      <c r="T25" s="3">
        <f t="shared" si="18"/>
        <v>37.69</v>
      </c>
      <c r="U25" s="3">
        <f t="shared" si="18"/>
        <v>36.409999999999997</v>
      </c>
      <c r="V25" s="3">
        <f t="shared" si="18"/>
        <v>65.97</v>
      </c>
      <c r="W25" s="3">
        <f t="shared" si="18"/>
        <v>53.25</v>
      </c>
    </row>
    <row r="26" spans="1:23" ht="15.5" x14ac:dyDescent="0.35">
      <c r="C26" t="s">
        <v>53</v>
      </c>
      <c r="D26" s="4">
        <f>IFERROR(_xlfn.RRI(5,I25,D25),"")</f>
        <v>-0.3956649156613985</v>
      </c>
      <c r="E26" s="4">
        <f>IFERROR(_xlfn.RRI(5,J25,E25),"")</f>
        <v>-0.53060115268740482</v>
      </c>
      <c r="H26" s="4">
        <f t="shared" ref="H26:W26" si="19">IFERROR(_xlfn.RRI(5,M25,H25),"")</f>
        <v>-0.55284954100381656</v>
      </c>
      <c r="I26" s="4">
        <f t="shared" si="19"/>
        <v>-0.20757498279614062</v>
      </c>
      <c r="J26" s="4">
        <f t="shared" si="19"/>
        <v>-0.33826047791088554</v>
      </c>
      <c r="K26" s="4">
        <f t="shared" si="19"/>
        <v>-0.41206356643946918</v>
      </c>
      <c r="L26" s="4">
        <f t="shared" si="19"/>
        <v>-0.13538141355879985</v>
      </c>
      <c r="M26" s="4">
        <f t="shared" si="19"/>
        <v>-0.21179659139490936</v>
      </c>
      <c r="N26" s="4">
        <f t="shared" si="19"/>
        <v>-5.9376598670895731E-2</v>
      </c>
      <c r="O26" s="4">
        <f t="shared" si="19"/>
        <v>9.2988177992990861E-2</v>
      </c>
      <c r="P26" s="4">
        <f t="shared" si="19"/>
        <v>8.9137481303161348E-2</v>
      </c>
      <c r="Q26" s="4">
        <f t="shared" si="19"/>
        <v>-0.10127257144808466</v>
      </c>
      <c r="R26" s="4">
        <f t="shared" si="19"/>
        <v>-0.10105344522773008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54</v>
      </c>
      <c r="D27" s="3">
        <f>IFERROR(D4/D21,"")</f>
        <v>92.406657086009176</v>
      </c>
      <c r="E27" s="3">
        <f>IFERROR(E4/E21,"")</f>
        <v>77.641903615596334</v>
      </c>
      <c r="H27" s="3">
        <f t="shared" ref="H27:W27" si="20">IFERROR(H4/H21,"")</f>
        <v>340.09712140321102</v>
      </c>
      <c r="I27" s="3">
        <f t="shared" si="20"/>
        <v>411.22273568061928</v>
      </c>
      <c r="J27" s="3">
        <f t="shared" si="20"/>
        <v>561.47068123440363</v>
      </c>
      <c r="K27" s="3">
        <f t="shared" si="20"/>
        <v>482.0149819885321</v>
      </c>
      <c r="L27" s="3">
        <f t="shared" si="20"/>
        <v>688.50780185401379</v>
      </c>
      <c r="M27" s="3">
        <f t="shared" si="20"/>
        <v>511.35181621055045</v>
      </c>
      <c r="N27" s="3">
        <f t="shared" si="20"/>
        <v>550.84395547224767</v>
      </c>
      <c r="O27" s="3">
        <f t="shared" si="20"/>
        <v>812.31473252144497</v>
      </c>
      <c r="P27" s="3">
        <f t="shared" si="20"/>
        <v>794.79681867591739</v>
      </c>
      <c r="Q27" s="3">
        <f t="shared" si="20"/>
        <v>614.93844469931196</v>
      </c>
      <c r="R27" s="3">
        <f t="shared" si="20"/>
        <v>399.28113602385321</v>
      </c>
      <c r="S27" s="3">
        <f t="shared" si="20"/>
        <v>304.19978672098625</v>
      </c>
      <c r="T27" s="3">
        <f t="shared" si="20"/>
        <v>375.8251206604358</v>
      </c>
      <c r="U27" s="3">
        <f t="shared" si="20"/>
        <v>396.36041979010497</v>
      </c>
      <c r="V27" s="3">
        <f t="shared" si="20"/>
        <v>749.2977859778598</v>
      </c>
      <c r="W27" s="3">
        <f t="shared" si="20"/>
        <v>603.35313653136529</v>
      </c>
    </row>
    <row r="28" spans="1:23" ht="15.5" x14ac:dyDescent="0.35">
      <c r="C28" t="s">
        <v>55</v>
      </c>
      <c r="D28" s="4">
        <f>IFERROR(_xlfn.RRI(5,I27,D27),"")</f>
        <v>-0.25813440886434857</v>
      </c>
      <c r="E28" s="4">
        <f>IFERROR(_xlfn.RRI(5,J27,E27),"")</f>
        <v>-0.32678494679970571</v>
      </c>
      <c r="H28" s="4">
        <f t="shared" ref="H28:W28" si="21">IFERROR(_xlfn.RRI(5,M27,H27),"")</f>
        <v>-7.8327497794601686E-2</v>
      </c>
      <c r="I28" s="4">
        <f t="shared" si="21"/>
        <v>-5.6787156202409927E-2</v>
      </c>
      <c r="J28" s="4">
        <f t="shared" si="21"/>
        <v>-7.1203541686014171E-2</v>
      </c>
      <c r="K28" s="4">
        <f t="shared" si="21"/>
        <v>-9.5182725495696285E-2</v>
      </c>
      <c r="L28" s="4">
        <f t="shared" si="21"/>
        <v>2.2858230627382792E-2</v>
      </c>
      <c r="M28" s="4">
        <f t="shared" si="21"/>
        <v>5.0722910792668774E-2</v>
      </c>
      <c r="N28" s="4">
        <f t="shared" si="21"/>
        <v>0.12609216447010985</v>
      </c>
      <c r="O28" s="4">
        <f t="shared" si="21"/>
        <v>0.1666691252993211</v>
      </c>
      <c r="P28" s="4">
        <f t="shared" si="21"/>
        <v>0.14929936851291359</v>
      </c>
      <c r="Q28" s="4">
        <f t="shared" si="21"/>
        <v>-3.8752022254435192E-2</v>
      </c>
      <c r="R28" s="4">
        <f t="shared" si="21"/>
        <v>-7.9250602061688991E-2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29" spans="1:23" ht="15.5" x14ac:dyDescent="0.35">
      <c r="C29" t="s">
        <v>56</v>
      </c>
      <c r="H29" s="4">
        <f t="shared" ref="H29:W29" si="22">IFERROR(((H25-I25)/I25)*100%,"")</f>
        <v>-0.96296296296296302</v>
      </c>
      <c r="I29" s="4">
        <f t="shared" si="22"/>
        <v>-0.38471849865951746</v>
      </c>
      <c r="J29" s="4">
        <f t="shared" si="22"/>
        <v>0.90306122448979598</v>
      </c>
      <c r="K29" s="4">
        <f t="shared" si="22"/>
        <v>-0.79026217228464424</v>
      </c>
      <c r="L29" s="4">
        <f t="shared" si="22"/>
        <v>0.96529968454258697</v>
      </c>
      <c r="M29" s="4">
        <f t="shared" si="22"/>
        <v>-0.35262083049693671</v>
      </c>
      <c r="N29" s="4">
        <f t="shared" si="22"/>
        <v>-0.75012757271644837</v>
      </c>
      <c r="O29" s="4">
        <f t="shared" si="22"/>
        <v>5.358422939068104E-2</v>
      </c>
      <c r="P29" s="4">
        <f t="shared" si="22"/>
        <v>0.4426059979317476</v>
      </c>
      <c r="Q29" s="4">
        <f t="shared" si="22"/>
        <v>0.23736404350607798</v>
      </c>
      <c r="R29" s="4">
        <f t="shared" si="22"/>
        <v>0.56691729323308282</v>
      </c>
      <c r="S29" s="4">
        <f t="shared" si="22"/>
        <v>-0.47068187848235604</v>
      </c>
      <c r="T29" s="4">
        <f t="shared" si="22"/>
        <v>3.5155177149134888E-2</v>
      </c>
      <c r="U29" s="4">
        <f t="shared" si="22"/>
        <v>-0.44808246172502658</v>
      </c>
      <c r="V29" s="4">
        <f t="shared" si="22"/>
        <v>0.2388732394366197</v>
      </c>
      <c r="W29" s="4" t="str">
        <f t="shared" si="22"/>
        <v/>
      </c>
    </row>
    <row r="30" spans="1:23" ht="15.5" x14ac:dyDescent="0.35">
      <c r="C30" t="s">
        <v>57</v>
      </c>
      <c r="H30" s="4">
        <f t="shared" ref="H30:W30" si="23">IFERROR(((H27-I27)/I27)*100%,"")</f>
        <v>-0.172961288630327</v>
      </c>
      <c r="I30" s="4">
        <f t="shared" si="23"/>
        <v>-0.26759713476661234</v>
      </c>
      <c r="J30" s="4">
        <f t="shared" si="23"/>
        <v>0.16484072531953353</v>
      </c>
      <c r="K30" s="4">
        <f t="shared" si="23"/>
        <v>-0.29991355117463858</v>
      </c>
      <c r="L30" s="4">
        <f t="shared" si="23"/>
        <v>0.34644638002130201</v>
      </c>
      <c r="M30" s="4">
        <f t="shared" si="23"/>
        <v>-7.1693877856642635E-2</v>
      </c>
      <c r="N30" s="4">
        <f t="shared" si="23"/>
        <v>-0.32188358351889734</v>
      </c>
      <c r="O30" s="4">
        <f t="shared" si="23"/>
        <v>2.2040744796527168E-2</v>
      </c>
      <c r="P30" s="4">
        <f t="shared" si="23"/>
        <v>0.29248191510379751</v>
      </c>
      <c r="Q30" s="4">
        <f t="shared" si="23"/>
        <v>0.54011394282993452</v>
      </c>
      <c r="R30" s="4">
        <f t="shared" si="23"/>
        <v>0.31256218266213348</v>
      </c>
      <c r="S30" s="4">
        <f t="shared" si="23"/>
        <v>-0.19058154977395517</v>
      </c>
      <c r="T30" s="4">
        <f t="shared" si="23"/>
        <v>-5.1809661369679044E-2</v>
      </c>
      <c r="U30" s="4">
        <f t="shared" si="23"/>
        <v>-0.47102416795100926</v>
      </c>
      <c r="V30" s="4">
        <f t="shared" si="23"/>
        <v>0.24188926950064438</v>
      </c>
      <c r="W30" s="4" t="str">
        <f t="shared" si="23"/>
        <v/>
      </c>
    </row>
    <row r="32" spans="1:23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416.33</v>
      </c>
      <c r="E32" s="3">
        <f>IFERROR(INDEX(E51:E500,MATCH($A$32,$C$51:$C$500,0)),"")</f>
        <v>416.42</v>
      </c>
      <c r="H32" s="3">
        <f>IFERROR(INDEX(D32:G32,COUNT(D32:G32)),"")</f>
        <v>416.42</v>
      </c>
      <c r="I32" s="3">
        <f t="shared" ref="I32:W32" si="24">IFERROR(INDEX(I51:I500,MATCH($C$32,$C$51:$C$500,0)),"")</f>
        <v>416.24</v>
      </c>
      <c r="J32" s="3">
        <f t="shared" si="24"/>
        <v>412.21</v>
      </c>
      <c r="K32" s="3">
        <f t="shared" si="24"/>
        <v>405.16</v>
      </c>
      <c r="L32" s="3">
        <f t="shared" si="24"/>
        <v>404.85</v>
      </c>
      <c r="M32" s="3">
        <f t="shared" si="24"/>
        <v>388.21</v>
      </c>
      <c r="N32" s="3">
        <f t="shared" si="24"/>
        <v>381.47</v>
      </c>
      <c r="O32" s="3">
        <f t="shared" si="24"/>
        <v>394.44</v>
      </c>
      <c r="P32" s="3">
        <f t="shared" si="24"/>
        <v>351.61</v>
      </c>
      <c r="Q32" s="3">
        <f t="shared" si="24"/>
        <v>307.04000000000002</v>
      </c>
      <c r="R32" s="3">
        <f t="shared" si="24"/>
        <v>277.89</v>
      </c>
      <c r="S32" s="3">
        <f t="shared" si="24"/>
        <v>253.03</v>
      </c>
      <c r="T32" s="3">
        <f t="shared" si="24"/>
        <v>248.56</v>
      </c>
      <c r="U32" s="3">
        <f t="shared" si="24"/>
        <v>101.96</v>
      </c>
      <c r="V32" s="3">
        <f t="shared" si="24"/>
        <v>205.77</v>
      </c>
      <c r="W32" s="3">
        <f t="shared" si="24"/>
        <v>158.44</v>
      </c>
    </row>
    <row r="33" spans="1:23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0.17</v>
      </c>
      <c r="E33" s="3">
        <f>IFERROR(INDEX(E51:E500,MATCH($A$33,$C$51:$C$500,0)),"")</f>
        <v>0.2</v>
      </c>
      <c r="H33" s="3">
        <f>IFERROR(INDEX(D33:G33,COUNT(D33:G33)),"")</f>
        <v>0.2</v>
      </c>
      <c r="I33" s="3">
        <f t="shared" ref="I33:W33" si="25">IFERROR(INDEX(I51:I500,MATCH($C$33,$C$51:$C$500,0)),"")</f>
        <v>0.24</v>
      </c>
      <c r="J33" s="3">
        <f t="shared" si="25"/>
        <v>0.19</v>
      </c>
      <c r="K33" s="3">
        <f t="shared" si="25"/>
        <v>0.27</v>
      </c>
      <c r="L33" s="3">
        <f t="shared" si="25"/>
        <v>0.47</v>
      </c>
      <c r="M33" s="3">
        <f t="shared" si="25"/>
        <v>0.63</v>
      </c>
      <c r="N33" s="3">
        <f t="shared" si="25"/>
        <v>1.01</v>
      </c>
      <c r="O33" s="3">
        <f t="shared" si="25"/>
        <v>1.1399999999999999</v>
      </c>
      <c r="P33" s="3">
        <f t="shared" si="25"/>
        <v>1.07</v>
      </c>
      <c r="Q33" s="3">
        <f t="shared" si="25"/>
        <v>1.63</v>
      </c>
      <c r="R33" s="3">
        <f t="shared" si="25"/>
        <v>2.97</v>
      </c>
      <c r="S33" s="3">
        <f t="shared" si="25"/>
        <v>3.26</v>
      </c>
      <c r="T33" s="3">
        <f t="shared" si="25"/>
        <v>5.23</v>
      </c>
      <c r="U33" s="3">
        <f t="shared" si="25"/>
        <v>0</v>
      </c>
      <c r="V33" s="3">
        <f t="shared" si="25"/>
        <v>0</v>
      </c>
      <c r="W33" s="3">
        <f t="shared" si="25"/>
        <v>0</v>
      </c>
    </row>
    <row r="34" spans="1:23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186.49</v>
      </c>
      <c r="E34" s="3">
        <f>IFERROR(INDEX(E51:E500,MATCH($A$34,$C$51:$C$500,0)),"")</f>
        <v>494.12</v>
      </c>
      <c r="H34" s="3">
        <f>IFERROR(INDEX(D34:G34,COUNT(D34:G34)),"")</f>
        <v>494.12</v>
      </c>
      <c r="I34" s="3">
        <f t="shared" ref="I34:W34" si="26">IFERROR(INDEX(I51:I500,MATCH($C$34,$C$51:$C$500,0)),"")</f>
        <v>22</v>
      </c>
      <c r="J34" s="3">
        <f t="shared" si="26"/>
        <v>10.32</v>
      </c>
      <c r="K34" s="3">
        <f t="shared" si="26"/>
        <v>27.55</v>
      </c>
      <c r="L34" s="3">
        <f t="shared" si="26"/>
        <v>10.220000000000001</v>
      </c>
      <c r="M34" s="3">
        <f t="shared" si="26"/>
        <v>25.87</v>
      </c>
      <c r="N34" s="3">
        <f t="shared" si="26"/>
        <v>26.28</v>
      </c>
      <c r="O34" s="3">
        <f t="shared" si="26"/>
        <v>7.65</v>
      </c>
      <c r="P34" s="3">
        <f t="shared" si="26"/>
        <v>6.74</v>
      </c>
      <c r="Q34" s="3">
        <f t="shared" si="26"/>
        <v>12.93</v>
      </c>
      <c r="R34" s="3">
        <f t="shared" si="26"/>
        <v>26.39</v>
      </c>
      <c r="S34" s="3">
        <f t="shared" si="26"/>
        <v>41.35</v>
      </c>
      <c r="T34" s="3">
        <f t="shared" si="26"/>
        <v>34.49</v>
      </c>
      <c r="U34" s="3">
        <f t="shared" si="26"/>
        <v>0</v>
      </c>
      <c r="V34" s="3">
        <f t="shared" si="26"/>
        <v>0</v>
      </c>
      <c r="W34" s="3">
        <f t="shared" si="26"/>
        <v>0</v>
      </c>
    </row>
    <row r="35" spans="1:23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0.75</v>
      </c>
      <c r="E35" s="3">
        <f>IFERROR(INDEX(E51:E500,MATCH($A$35,$C$51:$C$500,0)),"")</f>
        <v>1.08</v>
      </c>
      <c r="H35" s="3">
        <f>IFERROR(INDEX(D35:G35,COUNT(D35:G35)),"")</f>
        <v>1.08</v>
      </c>
      <c r="I35" s="3">
        <f t="shared" ref="I35:W35" si="27">IFERROR(INDEX(I51:I500,MATCH($C$35,$C$51:$C$500,0)),"")</f>
        <v>0.25</v>
      </c>
      <c r="J35" s="3">
        <f t="shared" si="27"/>
        <v>0.14000000000000001</v>
      </c>
      <c r="K35" s="3">
        <f t="shared" si="27"/>
        <v>0.22</v>
      </c>
      <c r="L35" s="3">
        <f t="shared" si="27"/>
        <v>0.28000000000000003</v>
      </c>
      <c r="M35" s="3">
        <f t="shared" si="27"/>
        <v>0.48</v>
      </c>
      <c r="N35" s="3">
        <f t="shared" si="27"/>
        <v>0.7</v>
      </c>
      <c r="O35" s="3">
        <f t="shared" si="27"/>
        <v>0.55000000000000004</v>
      </c>
      <c r="P35" s="3">
        <f t="shared" si="27"/>
        <v>0.47</v>
      </c>
      <c r="Q35" s="3">
        <f t="shared" si="27"/>
        <v>0.81</v>
      </c>
      <c r="R35" s="3">
        <f t="shared" si="27"/>
        <v>2.0699999999999998</v>
      </c>
      <c r="S35" s="3">
        <f t="shared" si="27"/>
        <v>2.71</v>
      </c>
      <c r="T35" s="3">
        <f t="shared" si="27"/>
        <v>3.46</v>
      </c>
      <c r="U35" s="3">
        <f t="shared" si="27"/>
        <v>0</v>
      </c>
      <c r="V35" s="3">
        <f t="shared" si="27"/>
        <v>0</v>
      </c>
      <c r="W35" s="3">
        <f t="shared" si="27"/>
        <v>0</v>
      </c>
    </row>
    <row r="36" spans="1:23" ht="15.5" x14ac:dyDescent="0.35">
      <c r="B36" t="s">
        <v>70</v>
      </c>
      <c r="C36" t="s">
        <v>71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W36" si="28">IFERROR(INDEX(H51:H500,MATCH($C$36,$C$51:$C$500,0)),"")</f>
        <v>0.4224</v>
      </c>
      <c r="I36" s="4">
        <f t="shared" si="28"/>
        <v>0.1002</v>
      </c>
      <c r="J36" s="4">
        <f t="shared" si="28"/>
        <v>0.10060000000000001</v>
      </c>
      <c r="K36" s="4">
        <f t="shared" si="28"/>
        <v>0.20180000000000001</v>
      </c>
      <c r="L36" s="4">
        <f t="shared" si="28"/>
        <v>0.2006</v>
      </c>
      <c r="M36" s="4">
        <f t="shared" si="28"/>
        <v>0.19969999999999999</v>
      </c>
      <c r="N36" s="4">
        <f t="shared" si="28"/>
        <v>0.20010000000000003</v>
      </c>
      <c r="O36" s="4">
        <f t="shared" si="28"/>
        <v>0.26129999999999998</v>
      </c>
      <c r="P36" s="4">
        <f t="shared" si="28"/>
        <v>0.31359999999999999</v>
      </c>
      <c r="Q36" s="4">
        <f t="shared" si="28"/>
        <v>0.31359999999999999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</row>
    <row r="37" spans="1:23" ht="15.5" x14ac:dyDescent="0.35">
      <c r="B37" t="s">
        <v>72</v>
      </c>
      <c r="C37" t="s">
        <v>73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W37" si="29">IFERROR(INDEX(H51:H500,MATCH($C$37,$C$51:$C$500,0)),"")</f>
        <v>0.46</v>
      </c>
      <c r="I37" s="3">
        <f t="shared" si="29"/>
        <v>0.46</v>
      </c>
      <c r="J37" s="3">
        <f t="shared" si="29"/>
        <v>0.75</v>
      </c>
      <c r="K37" s="3">
        <f t="shared" si="29"/>
        <v>0.79</v>
      </c>
      <c r="L37" s="3">
        <f t="shared" si="29"/>
        <v>3.75</v>
      </c>
      <c r="M37" s="3">
        <f t="shared" si="29"/>
        <v>1.9</v>
      </c>
      <c r="N37" s="3">
        <f t="shared" si="29"/>
        <v>2.94</v>
      </c>
      <c r="O37" s="3">
        <f t="shared" si="29"/>
        <v>15.36</v>
      </c>
      <c r="P37" s="3">
        <f t="shared" si="29"/>
        <v>17.5</v>
      </c>
      <c r="Q37" s="3">
        <f t="shared" si="29"/>
        <v>12.13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</row>
    <row r="50" spans="2:23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  <c r="S50" t="s">
        <v>35</v>
      </c>
      <c r="T50" t="s">
        <v>36</v>
      </c>
      <c r="U50" t="s">
        <v>37</v>
      </c>
      <c r="V50" t="s">
        <v>38</v>
      </c>
      <c r="W50" t="s">
        <v>39</v>
      </c>
    </row>
    <row r="51" spans="2:23" ht="15.5" x14ac:dyDescent="0.35">
      <c r="B51" t="s">
        <v>79</v>
      </c>
      <c r="C51" t="s">
        <v>6</v>
      </c>
      <c r="D51" s="5">
        <v>805786049790</v>
      </c>
      <c r="E51" s="5">
        <v>677037399528</v>
      </c>
      <c r="F51" s="5">
        <v>1066256440578</v>
      </c>
      <c r="G51" s="5">
        <v>950304306403</v>
      </c>
      <c r="I51" s="5">
        <v>3585862255135</v>
      </c>
      <c r="J51" s="5">
        <v>4896024340364</v>
      </c>
      <c r="K51" s="5">
        <v>4203170642940</v>
      </c>
      <c r="L51" s="5">
        <v>6003788032167</v>
      </c>
      <c r="M51" s="5">
        <v>4458987837356</v>
      </c>
      <c r="N51" s="5">
        <v>4803359291718</v>
      </c>
      <c r="O51" s="5">
        <v>7083384467587</v>
      </c>
      <c r="P51" s="5">
        <v>6930628258854</v>
      </c>
      <c r="Q51" s="5">
        <v>5362263237778</v>
      </c>
      <c r="R51" s="5">
        <v>3481731506128</v>
      </c>
      <c r="S51" s="5">
        <v>2652622140207</v>
      </c>
      <c r="T51" s="5">
        <v>3277195052159</v>
      </c>
      <c r="U51" s="5">
        <v>2643724000000</v>
      </c>
      <c r="V51" s="5">
        <v>2030597000000</v>
      </c>
      <c r="W51" s="5">
        <v>1635087000000</v>
      </c>
    </row>
    <row r="52" spans="2:23" ht="15.5" x14ac:dyDescent="0.35">
      <c r="C52" t="s">
        <v>80</v>
      </c>
      <c r="D52" s="5">
        <v>-754949194787</v>
      </c>
      <c r="E52" s="5">
        <v>-629482835545</v>
      </c>
      <c r="F52" s="5">
        <v>-948867975127</v>
      </c>
      <c r="G52" s="5">
        <v>-901616159768</v>
      </c>
      <c r="I52" s="5">
        <v>-3328961319202</v>
      </c>
      <c r="J52" s="5">
        <v>-4522338149234</v>
      </c>
      <c r="K52" s="5">
        <v>-3880250886317</v>
      </c>
      <c r="L52" s="5">
        <v>-5486630060133</v>
      </c>
      <c r="M52" s="5">
        <v>-4221917450703</v>
      </c>
      <c r="N52" s="5">
        <v>-4493836346777</v>
      </c>
      <c r="O52" s="5">
        <v>-6132667455204</v>
      </c>
      <c r="P52" s="5">
        <v>-6048206381338</v>
      </c>
      <c r="Q52" s="5">
        <v>-4695623846375</v>
      </c>
      <c r="R52" s="5">
        <v>-2977298901593</v>
      </c>
      <c r="S52" s="5">
        <v>-2324038892037</v>
      </c>
      <c r="T52" s="5">
        <v>-2790104909056</v>
      </c>
      <c r="U52" s="5">
        <v>-2255749000000</v>
      </c>
      <c r="V52" s="5">
        <v>-1765145000000</v>
      </c>
      <c r="W52" s="5">
        <v>-1428781000000</v>
      </c>
    </row>
    <row r="53" spans="2:23" ht="15.5" x14ac:dyDescent="0.35">
      <c r="C53" t="s">
        <v>81</v>
      </c>
      <c r="D53" s="5">
        <v>50836855003</v>
      </c>
      <c r="E53" s="5">
        <v>47554563983</v>
      </c>
      <c r="F53" s="5">
        <v>117388465451</v>
      </c>
      <c r="G53" s="5">
        <v>48688146635</v>
      </c>
      <c r="I53" s="5">
        <v>256900935933</v>
      </c>
      <c r="J53" s="5">
        <v>373686191130</v>
      </c>
      <c r="K53" s="5">
        <v>322919756623</v>
      </c>
      <c r="L53" s="5">
        <v>517157972034</v>
      </c>
      <c r="M53" s="5">
        <v>237070386653</v>
      </c>
      <c r="N53" s="5">
        <v>309522944941</v>
      </c>
      <c r="O53" s="5">
        <v>950717012383</v>
      </c>
      <c r="P53" s="5">
        <v>882421877516</v>
      </c>
      <c r="Q53" s="5">
        <v>666639391403</v>
      </c>
      <c r="R53" s="5">
        <v>504432604535</v>
      </c>
      <c r="S53" s="5">
        <v>328583248170</v>
      </c>
      <c r="T53" s="5">
        <v>487090143103</v>
      </c>
      <c r="U53" s="5">
        <v>387975000000</v>
      </c>
      <c r="V53" s="5">
        <v>265452000000</v>
      </c>
      <c r="W53" s="5">
        <v>206306000000</v>
      </c>
    </row>
    <row r="54" spans="2:23" ht="15.5" x14ac:dyDescent="0.35">
      <c r="C54" t="s">
        <v>82</v>
      </c>
      <c r="D54" s="5">
        <v>-36220839223</v>
      </c>
      <c r="E54" s="5">
        <v>-35071863365</v>
      </c>
      <c r="F54" s="5">
        <v>-29866548289</v>
      </c>
      <c r="G54" s="5">
        <v>-43247890543</v>
      </c>
      <c r="I54" s="5">
        <v>-150549855221</v>
      </c>
      <c r="J54" s="5">
        <v>-160276919776</v>
      </c>
      <c r="K54" s="5">
        <v>-131577565662</v>
      </c>
      <c r="L54" s="5">
        <v>-117294441316</v>
      </c>
      <c r="M54" s="5">
        <v>-117560439921</v>
      </c>
      <c r="N54" s="5">
        <v>-125126109902</v>
      </c>
      <c r="O54" s="5">
        <v>-155311054495</v>
      </c>
      <c r="P54" s="5">
        <v>-149876016777</v>
      </c>
      <c r="Q54" s="5">
        <v>-136280651731</v>
      </c>
      <c r="R54" s="5">
        <v>-96174468582</v>
      </c>
      <c r="S54" s="5">
        <v>-90150479041</v>
      </c>
      <c r="T54" s="5">
        <v>-78192173085</v>
      </c>
      <c r="U54" s="5">
        <v>-51773000000</v>
      </c>
      <c r="V54" s="5">
        <v>-34166000000</v>
      </c>
      <c r="W54" s="5">
        <v>-29986000000</v>
      </c>
    </row>
    <row r="55" spans="2:23" ht="15.5" x14ac:dyDescent="0.35">
      <c r="C55" t="s">
        <v>83</v>
      </c>
      <c r="D55" s="5">
        <v>-34370782350</v>
      </c>
      <c r="E55" s="5">
        <v>-34274470568</v>
      </c>
      <c r="F55" s="5">
        <v>-27775309375</v>
      </c>
      <c r="G55" s="5">
        <v>-42250387243</v>
      </c>
      <c r="I55" s="5">
        <v>-146382671607</v>
      </c>
      <c r="J55" s="5">
        <v>-154381461891</v>
      </c>
      <c r="K55" s="5">
        <v>-127306432131</v>
      </c>
      <c r="L55" s="5">
        <v>-112169399377</v>
      </c>
      <c r="M55" s="5">
        <v>-112562794181</v>
      </c>
      <c r="N55" s="5">
        <v>-120347903640</v>
      </c>
      <c r="O55" s="5">
        <v>-145368001304</v>
      </c>
      <c r="P55" s="5">
        <v>-141580112489</v>
      </c>
      <c r="Q55" s="5">
        <v>-127516201846</v>
      </c>
      <c r="R55" s="5">
        <v>-88942657834</v>
      </c>
      <c r="S55" s="5">
        <v>-84936586613</v>
      </c>
      <c r="T55" s="5">
        <v>-71588253991</v>
      </c>
      <c r="U55" s="5">
        <v>-47903000000</v>
      </c>
      <c r="V55" s="5">
        <v>-31243000000</v>
      </c>
      <c r="W55" s="5">
        <v>-26785000000</v>
      </c>
    </row>
    <row r="56" spans="2:23" ht="15.5" x14ac:dyDescent="0.35">
      <c r="C56" t="s">
        <v>1388</v>
      </c>
      <c r="D56" s="5">
        <v>-1644781759</v>
      </c>
      <c r="E56" s="5">
        <v>-710638058</v>
      </c>
      <c r="F56" s="5">
        <v>-1790930811</v>
      </c>
      <c r="G56" s="5">
        <v>-819492132</v>
      </c>
      <c r="I56" s="5">
        <v>-3429560512</v>
      </c>
      <c r="J56" s="5">
        <v>-4699503872</v>
      </c>
      <c r="K56" s="5">
        <v>-3434914638</v>
      </c>
      <c r="L56" s="5">
        <v>-4100320948</v>
      </c>
      <c r="M56" s="5">
        <v>-3975019331</v>
      </c>
      <c r="N56" s="5">
        <v>-3995065883</v>
      </c>
      <c r="O56" s="5">
        <v>-8219042470</v>
      </c>
      <c r="P56" s="5">
        <v>-6274324383</v>
      </c>
      <c r="Q56" s="5">
        <v>-5214598539</v>
      </c>
      <c r="R56" s="5">
        <v>-4566058568</v>
      </c>
      <c r="S56" s="5">
        <v>-3052251330</v>
      </c>
      <c r="T56" s="5">
        <v>-4745818215</v>
      </c>
      <c r="U56" s="5">
        <v>-1977000000</v>
      </c>
      <c r="V56" s="5">
        <v>-1446000000</v>
      </c>
      <c r="W56" s="5">
        <v>-1936000000</v>
      </c>
    </row>
    <row r="57" spans="2:23" ht="15.5" x14ac:dyDescent="0.35">
      <c r="C57" t="s">
        <v>381</v>
      </c>
      <c r="D57" s="5">
        <v>-205275114</v>
      </c>
      <c r="E57" s="5">
        <v>-86754739</v>
      </c>
      <c r="F57" s="5">
        <v>-300308103</v>
      </c>
      <c r="G57" s="5">
        <v>-178011168</v>
      </c>
      <c r="I57" s="5">
        <v>-737623102</v>
      </c>
      <c r="J57" s="5">
        <v>-1195954013</v>
      </c>
      <c r="K57" s="5">
        <v>-836218893</v>
      </c>
      <c r="L57" s="5">
        <v>-1024720991</v>
      </c>
      <c r="M57" s="5">
        <v>-1022626409</v>
      </c>
      <c r="N57" s="5">
        <v>-783140379</v>
      </c>
      <c r="O57" s="5">
        <v>-1724010721</v>
      </c>
      <c r="P57" s="5">
        <v>-2021579905</v>
      </c>
      <c r="Q57" s="5">
        <v>-3549851346</v>
      </c>
      <c r="R57" s="5">
        <v>-2665752180</v>
      </c>
      <c r="S57" s="5">
        <v>-2161641098</v>
      </c>
      <c r="T57" s="5">
        <v>-1858100879</v>
      </c>
      <c r="U57" s="5">
        <v>-1893000000</v>
      </c>
      <c r="V57" s="5">
        <v>-1477000000</v>
      </c>
      <c r="W57" s="5">
        <v>-1265000000</v>
      </c>
    </row>
    <row r="58" spans="2:23" ht="15.5" x14ac:dyDescent="0.35">
      <c r="C58" t="s">
        <v>86</v>
      </c>
      <c r="D58" s="5">
        <v>14616015780</v>
      </c>
      <c r="E58" s="5">
        <v>12482700618</v>
      </c>
      <c r="F58" s="5">
        <v>106351080712</v>
      </c>
      <c r="G58" s="5">
        <v>-13388907458</v>
      </c>
      <c r="I58" s="5">
        <v>106351080712</v>
      </c>
      <c r="J58" s="5">
        <v>213409271354</v>
      </c>
      <c r="K58" s="5">
        <v>191342190961</v>
      </c>
      <c r="L58" s="5">
        <v>399863530718</v>
      </c>
      <c r="M58" s="5">
        <v>119509946732</v>
      </c>
      <c r="N58" s="5">
        <v>184396835039</v>
      </c>
      <c r="O58" s="5">
        <v>795405957888</v>
      </c>
      <c r="P58" s="5">
        <v>732545860739</v>
      </c>
      <c r="Q58" s="5">
        <v>530358739672</v>
      </c>
      <c r="R58" s="5">
        <v>408258135953</v>
      </c>
      <c r="S58" s="5">
        <v>238432769129</v>
      </c>
      <c r="T58" s="5">
        <v>408897970018</v>
      </c>
      <c r="U58" s="5">
        <v>336202000000</v>
      </c>
      <c r="V58" s="5">
        <v>231286000000</v>
      </c>
      <c r="W58" s="5">
        <v>176320000000</v>
      </c>
    </row>
    <row r="59" spans="2:23" ht="15.5" x14ac:dyDescent="0.35">
      <c r="C59" t="s">
        <v>87</v>
      </c>
      <c r="D59" s="5">
        <v>-12515428630</v>
      </c>
      <c r="E59" s="5">
        <v>-12392499449</v>
      </c>
      <c r="F59" s="5">
        <v>-72257213471</v>
      </c>
      <c r="G59" s="5">
        <v>-8770281490</v>
      </c>
      <c r="I59" s="5">
        <v>-86490224127</v>
      </c>
      <c r="J59" s="5">
        <v>-125928589969</v>
      </c>
      <c r="K59" s="5">
        <v>-148509174750</v>
      </c>
      <c r="L59" s="5">
        <v>-150357438522</v>
      </c>
      <c r="M59" s="5">
        <v>-38164650911</v>
      </c>
      <c r="N59" s="5">
        <v>-53892025070</v>
      </c>
      <c r="O59" s="5">
        <v>-169135413178</v>
      </c>
      <c r="P59" s="5">
        <v>-113294557054</v>
      </c>
      <c r="Q59" s="5">
        <v>-110857119512</v>
      </c>
      <c r="R59" s="5">
        <v>-67998534555</v>
      </c>
      <c r="S59" s="5">
        <v>-32373430547</v>
      </c>
      <c r="T59" s="5">
        <v>2623130470</v>
      </c>
      <c r="U59" s="5">
        <v>-7681000000</v>
      </c>
      <c r="V59" s="5">
        <v>2396000000</v>
      </c>
      <c r="W59" s="5">
        <v>13447000000</v>
      </c>
    </row>
    <row r="60" spans="2:23" ht="15.5" x14ac:dyDescent="0.35">
      <c r="C60" t="s">
        <v>89</v>
      </c>
      <c r="D60" s="5">
        <v>-684161023</v>
      </c>
      <c r="E60" s="5">
        <v>1188137893</v>
      </c>
      <c r="F60" s="5">
        <v>1190683093</v>
      </c>
      <c r="G60" s="5">
        <v>1035754789</v>
      </c>
      <c r="I60" s="5">
        <v>5020818562</v>
      </c>
      <c r="J60" s="5">
        <v>4673099763</v>
      </c>
      <c r="K60" s="5">
        <v>4612098232</v>
      </c>
      <c r="L60" s="5">
        <v>7459814747</v>
      </c>
      <c r="M60" s="5">
        <v>13095905110</v>
      </c>
      <c r="N60" s="5">
        <v>23980821605</v>
      </c>
      <c r="O60" s="5">
        <v>8329313155</v>
      </c>
      <c r="P60" s="5">
        <v>4987414532</v>
      </c>
      <c r="Q60" s="5">
        <v>3804332754</v>
      </c>
      <c r="R60" s="5">
        <v>16337101069</v>
      </c>
      <c r="S60" s="5">
        <v>37020987484</v>
      </c>
      <c r="V60" s="5">
        <v>1900000000</v>
      </c>
      <c r="W60" s="5">
        <v>6211000000</v>
      </c>
    </row>
    <row r="61" spans="2:23" ht="15.5" x14ac:dyDescent="0.35">
      <c r="C61" t="s">
        <v>27</v>
      </c>
      <c r="D61" s="5">
        <v>-6177272730</v>
      </c>
      <c r="E61" s="5">
        <v>-4504657987</v>
      </c>
      <c r="F61" s="5">
        <v>7423447379</v>
      </c>
      <c r="G61" s="5">
        <v>-10821436683</v>
      </c>
      <c r="I61" s="5">
        <v>-19701240597</v>
      </c>
      <c r="J61" s="5">
        <v>-36783990555</v>
      </c>
      <c r="K61" s="5">
        <v>-62964280517</v>
      </c>
      <c r="L61" s="5">
        <v>-85598954647</v>
      </c>
      <c r="M61" s="5">
        <v>-87741311489</v>
      </c>
      <c r="N61" s="5">
        <v>-113196382597</v>
      </c>
      <c r="O61" s="5">
        <v>-146014430427</v>
      </c>
      <c r="P61" s="5">
        <v>-94839584808</v>
      </c>
      <c r="Q61" s="5">
        <v>-88526521259</v>
      </c>
      <c r="R61" s="5">
        <v>-56504143558</v>
      </c>
      <c r="S61" s="5">
        <v>-62961848066</v>
      </c>
      <c r="T61" s="5">
        <v>6031236079</v>
      </c>
      <c r="U61" s="5">
        <v>-3620000000</v>
      </c>
    </row>
    <row r="62" spans="2:23" ht="15.5" x14ac:dyDescent="0.35">
      <c r="C62" t="s">
        <v>90</v>
      </c>
      <c r="D62" s="5">
        <v>1428655799</v>
      </c>
      <c r="E62" s="5">
        <v>356368361</v>
      </c>
      <c r="F62" s="5">
        <v>961375743</v>
      </c>
      <c r="G62" s="5">
        <v>-484723793</v>
      </c>
      <c r="I62" s="5">
        <v>821278396</v>
      </c>
      <c r="J62" s="5">
        <v>507976630</v>
      </c>
      <c r="K62" s="5">
        <v>-232191378</v>
      </c>
      <c r="L62" s="5">
        <v>580377057</v>
      </c>
      <c r="M62" s="5">
        <v>53252557</v>
      </c>
      <c r="N62" s="5">
        <v>-2987789613</v>
      </c>
      <c r="O62" s="5">
        <v>1378440238</v>
      </c>
      <c r="P62" s="5">
        <v>-363241698</v>
      </c>
      <c r="Q62" s="5">
        <v>-1403827073</v>
      </c>
      <c r="R62" s="5">
        <v>-370253752</v>
      </c>
      <c r="S62" s="5">
        <v>-7929015323</v>
      </c>
      <c r="T62" s="5">
        <v>-5089216991</v>
      </c>
      <c r="U62" s="5">
        <v>-5366000000</v>
      </c>
      <c r="V62" s="5">
        <v>-5795000000</v>
      </c>
      <c r="W62" s="5">
        <v>9460000000</v>
      </c>
    </row>
    <row r="63" spans="2:23" ht="15.5" x14ac:dyDescent="0.35">
      <c r="C63" t="s">
        <v>92</v>
      </c>
      <c r="L63" s="5">
        <v>778306119</v>
      </c>
      <c r="N63" s="5">
        <v>3068478414</v>
      </c>
      <c r="O63" s="5">
        <v>4708602241</v>
      </c>
      <c r="P63" s="5">
        <v>239638256</v>
      </c>
      <c r="Q63" s="5">
        <v>874362971</v>
      </c>
    </row>
    <row r="64" spans="2:23" ht="15.5" x14ac:dyDescent="0.35">
      <c r="C64" t="s">
        <v>1389</v>
      </c>
      <c r="D64" s="5">
        <v>456890719</v>
      </c>
      <c r="E64" s="5">
        <v>462934962</v>
      </c>
      <c r="F64" s="5">
        <v>4023368512</v>
      </c>
      <c r="G64" s="5">
        <v>4862696613</v>
      </c>
      <c r="I64" s="5">
        <v>8890691172</v>
      </c>
      <c r="J64" s="5">
        <v>-1426313204</v>
      </c>
      <c r="K64" s="5">
        <v>4363062178</v>
      </c>
      <c r="L64" s="5">
        <v>2050864298</v>
      </c>
      <c r="M64" s="5">
        <v>-41522838</v>
      </c>
      <c r="N64" s="5">
        <v>-11704926040</v>
      </c>
      <c r="O64" s="5">
        <v>2050185656</v>
      </c>
      <c r="P64" s="5">
        <v>24410812884</v>
      </c>
      <c r="Q64" s="5">
        <v>450220729</v>
      </c>
    </row>
    <row r="65" spans="2:23" ht="15.5" x14ac:dyDescent="0.35">
      <c r="C65" t="s">
        <v>1390</v>
      </c>
      <c r="L65" s="5">
        <v>-3192000000</v>
      </c>
      <c r="M65" s="5">
        <v>-5961000000</v>
      </c>
      <c r="N65" s="5">
        <v>-12266000000</v>
      </c>
    </row>
    <row r="66" spans="2:23" ht="15.5" x14ac:dyDescent="0.35">
      <c r="C66" t="s">
        <v>85</v>
      </c>
      <c r="D66" s="5">
        <v>-2445486394</v>
      </c>
      <c r="E66" s="5">
        <v>-1272857329</v>
      </c>
      <c r="F66" s="5">
        <v>-28896104316</v>
      </c>
      <c r="G66" s="5">
        <v>-2858460557</v>
      </c>
      <c r="I66" s="5">
        <v>-35902126191</v>
      </c>
      <c r="J66" s="5">
        <v>-800943866</v>
      </c>
      <c r="K66" s="5">
        <v>-14317910855</v>
      </c>
      <c r="L66" s="5">
        <v>8158870783</v>
      </c>
      <c r="M66" s="5">
        <v>-1421507076</v>
      </c>
      <c r="N66" s="5">
        <v>-4748138045</v>
      </c>
      <c r="O66" s="5">
        <v>-1584483923</v>
      </c>
      <c r="P66" s="5">
        <v>382446947</v>
      </c>
      <c r="Q66" s="5">
        <v>3422052956</v>
      </c>
      <c r="R66" s="5">
        <v>9141195306</v>
      </c>
      <c r="S66" s="5">
        <v>-2094402779</v>
      </c>
      <c r="T66" s="5">
        <v>-6105605996</v>
      </c>
      <c r="U66" s="5">
        <v>-1668000000</v>
      </c>
      <c r="V66" s="5">
        <v>448000000</v>
      </c>
    </row>
    <row r="67" spans="2:23" ht="15.5" x14ac:dyDescent="0.35">
      <c r="C67" t="s">
        <v>94</v>
      </c>
      <c r="D67" s="5">
        <v>-12515428630</v>
      </c>
      <c r="E67" s="5">
        <v>-12392499449</v>
      </c>
      <c r="F67" s="5">
        <v>-72257213471</v>
      </c>
      <c r="G67" s="5">
        <v>-8770281490</v>
      </c>
      <c r="I67" s="5">
        <v>-86490224127</v>
      </c>
      <c r="J67" s="5">
        <v>-125928589969</v>
      </c>
      <c r="K67" s="5">
        <v>-148509174750</v>
      </c>
      <c r="L67" s="5">
        <v>-150357438522</v>
      </c>
      <c r="M67" s="5">
        <v>-38164650911</v>
      </c>
      <c r="N67" s="5">
        <v>-53892025070</v>
      </c>
      <c r="O67" s="5">
        <v>-169135413178</v>
      </c>
      <c r="P67" s="5">
        <v>-113294557054</v>
      </c>
      <c r="Q67" s="5">
        <v>-110857119512</v>
      </c>
      <c r="R67" s="5">
        <v>-67998534555</v>
      </c>
      <c r="S67" s="5">
        <v>-32373430547</v>
      </c>
      <c r="T67" s="5">
        <v>2623130470</v>
      </c>
      <c r="U67" s="5">
        <v>-7681000000</v>
      </c>
      <c r="V67" s="5">
        <v>2396000000</v>
      </c>
      <c r="W67" s="5">
        <v>13447000000</v>
      </c>
    </row>
    <row r="68" spans="2:23" ht="15.5" x14ac:dyDescent="0.35">
      <c r="C68" t="s">
        <v>29</v>
      </c>
      <c r="D68" s="5">
        <v>2100587150</v>
      </c>
      <c r="E68" s="5">
        <v>90201169</v>
      </c>
      <c r="F68" s="5">
        <v>-23510478191</v>
      </c>
      <c r="G68" s="5">
        <v>35445156484</v>
      </c>
      <c r="I68" s="5">
        <v>19860856585</v>
      </c>
      <c r="J68" s="5">
        <v>87480681385</v>
      </c>
      <c r="K68" s="5">
        <v>42833016211</v>
      </c>
      <c r="L68" s="5">
        <v>249506092196</v>
      </c>
      <c r="M68" s="5">
        <v>81345295821</v>
      </c>
      <c r="N68" s="5">
        <v>130504809969</v>
      </c>
      <c r="O68" s="5">
        <v>626270544710</v>
      </c>
      <c r="P68" s="5">
        <v>619251303685</v>
      </c>
      <c r="Q68" s="5">
        <v>419501620160</v>
      </c>
      <c r="R68" s="5">
        <v>340259601398</v>
      </c>
      <c r="S68" s="5">
        <v>206059338582</v>
      </c>
      <c r="T68" s="5">
        <v>411521100488</v>
      </c>
      <c r="U68" s="5">
        <v>328521000000</v>
      </c>
      <c r="V68" s="5">
        <v>233682000000</v>
      </c>
      <c r="W68" s="5">
        <v>189767000000</v>
      </c>
    </row>
    <row r="69" spans="2:23" ht="15.5" x14ac:dyDescent="0.35">
      <c r="C69" t="s">
        <v>28</v>
      </c>
      <c r="D69" s="5">
        <v>-1301950299</v>
      </c>
      <c r="E69" s="5">
        <v>138367533</v>
      </c>
      <c r="F69" s="5">
        <v>-12485196416</v>
      </c>
      <c r="G69" s="5">
        <v>4472400393</v>
      </c>
      <c r="I69" s="5">
        <v>-15738465457</v>
      </c>
      <c r="J69" s="5">
        <v>-23281176384</v>
      </c>
      <c r="K69" s="5">
        <v>-23016251242</v>
      </c>
      <c r="L69" s="5">
        <v>-78446045097</v>
      </c>
      <c r="M69" s="5">
        <v>2698670093</v>
      </c>
      <c r="N69" s="5">
        <v>-7357730549</v>
      </c>
      <c r="O69" s="5">
        <v>-115558811307</v>
      </c>
      <c r="P69" s="5">
        <v>-132611129232</v>
      </c>
      <c r="Q69" s="5">
        <v>-79042760767</v>
      </c>
      <c r="R69" s="5">
        <v>-58691974024</v>
      </c>
      <c r="S69" s="5">
        <v>-34275316813</v>
      </c>
      <c r="T69" s="5">
        <v>-89117249234</v>
      </c>
      <c r="U69" s="5">
        <v>-87315000000</v>
      </c>
      <c r="V69" s="5">
        <v>-54313000000</v>
      </c>
      <c r="W69" s="5">
        <v>-45342000000</v>
      </c>
    </row>
    <row r="70" spans="2:23" ht="15.5" x14ac:dyDescent="0.35">
      <c r="C70" t="s">
        <v>461</v>
      </c>
      <c r="M70" s="5">
        <v>-2610008345</v>
      </c>
    </row>
    <row r="71" spans="2:23" ht="15.5" x14ac:dyDescent="0.35">
      <c r="C71" t="s">
        <v>97</v>
      </c>
      <c r="D71" s="5">
        <v>798636851</v>
      </c>
      <c r="E71" s="5">
        <v>228568702</v>
      </c>
      <c r="F71" s="5">
        <v>-28910559497</v>
      </c>
      <c r="G71" s="5">
        <v>32832441767</v>
      </c>
      <c r="I71" s="5">
        <v>4122391128</v>
      </c>
      <c r="J71" s="5">
        <v>64199505001</v>
      </c>
      <c r="K71" s="5">
        <v>19816764969</v>
      </c>
      <c r="L71" s="5">
        <v>171060047099</v>
      </c>
      <c r="M71" s="5">
        <v>81433957569</v>
      </c>
      <c r="N71" s="5">
        <v>123147079420</v>
      </c>
      <c r="O71" s="5">
        <v>510711733403</v>
      </c>
      <c r="P71" s="5">
        <v>486640174453</v>
      </c>
      <c r="Q71" s="5">
        <v>340458859393</v>
      </c>
      <c r="R71" s="5">
        <v>281567627374</v>
      </c>
      <c r="S71" s="5">
        <v>171784021769</v>
      </c>
      <c r="T71" s="5">
        <v>322403851254</v>
      </c>
      <c r="U71" s="5">
        <v>241206000000</v>
      </c>
      <c r="V71" s="5">
        <v>179369000000</v>
      </c>
      <c r="W71" s="5">
        <v>144425000000</v>
      </c>
    </row>
    <row r="72" spans="2:23" ht="15.5" x14ac:dyDescent="0.35">
      <c r="C72" t="s">
        <v>98</v>
      </c>
      <c r="F72" s="5">
        <v>-3104028666</v>
      </c>
      <c r="G72" s="5">
        <v>4780241762</v>
      </c>
      <c r="I72" s="5">
        <v>1676213096</v>
      </c>
      <c r="J72" s="5">
        <v>3360579559</v>
      </c>
      <c r="K72" s="5">
        <v>1172583552</v>
      </c>
      <c r="L72" s="5">
        <v>-81014827</v>
      </c>
      <c r="M72" s="5">
        <v>1510730564</v>
      </c>
      <c r="N72" s="5">
        <v>-2156782090</v>
      </c>
      <c r="O72" s="5">
        <v>6859992675</v>
      </c>
      <c r="P72" s="5">
        <v>3380185582</v>
      </c>
      <c r="Q72" s="5">
        <v>-2041546850</v>
      </c>
      <c r="R72" s="5">
        <v>-3520062902</v>
      </c>
      <c r="S72" s="5">
        <v>-13216044338</v>
      </c>
    </row>
    <row r="73" spans="2:23" ht="15.5" x14ac:dyDescent="0.35">
      <c r="C73" t="s">
        <v>99</v>
      </c>
      <c r="D73" s="5">
        <v>798636851</v>
      </c>
      <c r="E73" s="5">
        <v>228568702</v>
      </c>
      <c r="F73" s="5">
        <v>-25949385337</v>
      </c>
      <c r="G73" s="5">
        <v>31547480703</v>
      </c>
      <c r="I73" s="5">
        <v>5798604224</v>
      </c>
      <c r="J73" s="5">
        <v>67560084560</v>
      </c>
      <c r="K73" s="5">
        <v>20989348521</v>
      </c>
      <c r="L73" s="5">
        <v>170979032272</v>
      </c>
      <c r="M73" s="5">
        <v>82944688133</v>
      </c>
      <c r="N73" s="5">
        <v>120990297330</v>
      </c>
      <c r="O73" s="5">
        <v>517571726078</v>
      </c>
      <c r="P73" s="5">
        <v>490020360035</v>
      </c>
      <c r="Q73" s="5">
        <v>338417312543</v>
      </c>
      <c r="R73" s="5">
        <v>278047564472</v>
      </c>
      <c r="S73" s="5">
        <v>158567977431</v>
      </c>
      <c r="T73" s="5">
        <v>322403851254</v>
      </c>
      <c r="U73" s="5">
        <v>241206000000</v>
      </c>
      <c r="V73" s="5">
        <v>179369000000</v>
      </c>
      <c r="W73" s="5">
        <v>144425000000</v>
      </c>
    </row>
    <row r="74" spans="2:23" ht="15.5" x14ac:dyDescent="0.35">
      <c r="C74" t="s">
        <v>100</v>
      </c>
      <c r="D74" s="5">
        <v>798636851</v>
      </c>
      <c r="E74" s="5">
        <v>228568702</v>
      </c>
      <c r="F74" s="5">
        <v>2779507275</v>
      </c>
      <c r="G74" s="5">
        <v>1142374995</v>
      </c>
      <c r="I74" s="5">
        <v>4122391128</v>
      </c>
      <c r="J74" s="5">
        <v>64199505001</v>
      </c>
      <c r="K74" s="5">
        <v>19816764969</v>
      </c>
      <c r="L74" s="5">
        <v>171060047099</v>
      </c>
      <c r="M74" s="5">
        <v>81433957569</v>
      </c>
      <c r="N74" s="5">
        <v>123147079420</v>
      </c>
      <c r="O74" s="5">
        <v>510711733403</v>
      </c>
      <c r="P74" s="5">
        <v>486640174453</v>
      </c>
      <c r="Q74" s="5">
        <v>340458859391</v>
      </c>
      <c r="R74" s="5">
        <v>281567627375</v>
      </c>
      <c r="S74" s="5">
        <v>171784021770</v>
      </c>
      <c r="T74" s="5">
        <v>322403851254</v>
      </c>
      <c r="U74" s="5">
        <v>241207000000</v>
      </c>
      <c r="V74" s="5">
        <v>179368000000</v>
      </c>
      <c r="W74" s="5">
        <v>144423000000</v>
      </c>
    </row>
    <row r="75" spans="2:23" ht="15.5" x14ac:dyDescent="0.35">
      <c r="C75" t="s">
        <v>8</v>
      </c>
      <c r="D75" s="5">
        <v>3244123245</v>
      </c>
      <c r="E75" s="5">
        <v>1501426031</v>
      </c>
      <c r="F75" s="5">
        <v>28571582925</v>
      </c>
      <c r="G75" s="5">
        <v>8781077314</v>
      </c>
      <c r="I75" s="5">
        <v>41700730415</v>
      </c>
      <c r="J75" s="5">
        <v>68361028426</v>
      </c>
      <c r="K75" s="5">
        <v>35307259376</v>
      </c>
      <c r="L75" s="5">
        <v>162820161489</v>
      </c>
      <c r="M75" s="5">
        <v>84366195209</v>
      </c>
      <c r="N75" s="5">
        <v>125738435375</v>
      </c>
      <c r="O75" s="5">
        <v>519156210001</v>
      </c>
      <c r="P75" s="5">
        <v>489637913088</v>
      </c>
      <c r="Q75" s="5">
        <v>334995259585</v>
      </c>
      <c r="R75" s="5">
        <v>268906369167</v>
      </c>
      <c r="S75" s="5">
        <v>160662380211</v>
      </c>
      <c r="T75" s="5">
        <v>328509457250</v>
      </c>
      <c r="U75" s="5">
        <v>242875000000</v>
      </c>
      <c r="V75" s="5">
        <v>178920000000</v>
      </c>
      <c r="W75" s="5">
        <v>144423000000</v>
      </c>
    </row>
    <row r="76" spans="2:23" ht="15.5" x14ac:dyDescent="0.35">
      <c r="C76" t="s">
        <v>102</v>
      </c>
      <c r="D76" s="5">
        <v>798636851</v>
      </c>
      <c r="E76" s="5">
        <v>228568702</v>
      </c>
      <c r="F76" s="5">
        <v>2779507275</v>
      </c>
      <c r="G76" s="5">
        <v>1142374995</v>
      </c>
      <c r="I76" s="5">
        <v>4122391128</v>
      </c>
      <c r="J76" s="5">
        <v>64199505001</v>
      </c>
      <c r="K76" s="5">
        <v>19816764969</v>
      </c>
      <c r="L76" s="5">
        <v>171060047099</v>
      </c>
      <c r="M76" s="5">
        <v>81433957569</v>
      </c>
      <c r="N76" s="5">
        <v>123147079420</v>
      </c>
      <c r="O76" s="5">
        <v>510711733403</v>
      </c>
      <c r="P76" s="5">
        <v>486640174453</v>
      </c>
      <c r="Q76" s="5">
        <v>340458859391</v>
      </c>
      <c r="R76" s="5">
        <v>281567627375</v>
      </c>
      <c r="S76" s="5">
        <v>171784021770</v>
      </c>
      <c r="T76" s="5">
        <v>322403851254</v>
      </c>
      <c r="U76" s="5">
        <v>241207000000</v>
      </c>
      <c r="V76" s="5">
        <v>179368000000</v>
      </c>
      <c r="W76" s="5">
        <v>144423000000</v>
      </c>
    </row>
    <row r="77" spans="2:23" ht="15.5" x14ac:dyDescent="0.35">
      <c r="C77" t="s">
        <v>103</v>
      </c>
      <c r="D77" s="5">
        <v>798636851</v>
      </c>
      <c r="E77" s="5">
        <v>228568702</v>
      </c>
      <c r="F77" s="5">
        <v>-324521391</v>
      </c>
      <c r="G77" s="5">
        <v>5922616757</v>
      </c>
      <c r="I77" s="5">
        <v>5798604224</v>
      </c>
      <c r="J77" s="5">
        <v>67560084560</v>
      </c>
      <c r="K77" s="5">
        <v>20989348521</v>
      </c>
      <c r="L77" s="5">
        <v>170979032272</v>
      </c>
      <c r="M77" s="5">
        <v>82944688133</v>
      </c>
      <c r="N77" s="5">
        <v>120990297330</v>
      </c>
      <c r="O77" s="5">
        <v>517571726078</v>
      </c>
      <c r="P77" s="5">
        <v>490020360035</v>
      </c>
      <c r="Q77" s="5">
        <v>338417312541</v>
      </c>
      <c r="R77" s="5">
        <v>278047564473</v>
      </c>
      <c r="S77" s="5">
        <v>158567977432</v>
      </c>
      <c r="T77" s="5">
        <v>322403851254</v>
      </c>
      <c r="U77" s="5">
        <v>241207000000</v>
      </c>
      <c r="V77" s="5">
        <v>179368000000</v>
      </c>
      <c r="W77" s="5">
        <v>144423000000</v>
      </c>
    </row>
    <row r="78" spans="2:23" ht="15.5" x14ac:dyDescent="0.35">
      <c r="C78" t="s">
        <v>104</v>
      </c>
      <c r="D78" s="5">
        <v>798636851</v>
      </c>
      <c r="E78" s="5">
        <v>228568702</v>
      </c>
      <c r="F78" s="5">
        <v>-324521391</v>
      </c>
      <c r="G78" s="5">
        <v>5922616757</v>
      </c>
      <c r="I78" s="5">
        <v>5798604224</v>
      </c>
      <c r="J78" s="5">
        <v>67560084560</v>
      </c>
      <c r="K78" s="5">
        <v>20989348521</v>
      </c>
      <c r="L78" s="5">
        <v>170979032272</v>
      </c>
      <c r="M78" s="5">
        <v>82944688133</v>
      </c>
      <c r="N78" s="5">
        <v>120990297330</v>
      </c>
      <c r="O78" s="5">
        <v>517571726078</v>
      </c>
      <c r="P78" s="5">
        <v>490020360035</v>
      </c>
      <c r="Q78" s="5">
        <v>338417312541</v>
      </c>
      <c r="R78" s="5">
        <v>278047564473</v>
      </c>
      <c r="S78" s="5">
        <v>158567977432</v>
      </c>
      <c r="T78" s="5">
        <v>322403851254</v>
      </c>
      <c r="U78" s="5">
        <v>241207000000</v>
      </c>
      <c r="V78" s="5">
        <v>179368000000</v>
      </c>
      <c r="W78" s="5">
        <v>144423000000</v>
      </c>
    </row>
    <row r="80" spans="2:23" ht="15.5" x14ac:dyDescent="0.35">
      <c r="B80" t="s">
        <v>105</v>
      </c>
      <c r="C80" t="s">
        <v>106</v>
      </c>
    </row>
    <row r="81" spans="3:23" ht="15.5" x14ac:dyDescent="0.35">
      <c r="C81" t="s">
        <v>107</v>
      </c>
    </row>
    <row r="82" spans="3:23" ht="15.5" x14ac:dyDescent="0.35">
      <c r="C82" t="s">
        <v>20</v>
      </c>
      <c r="D82" s="5">
        <v>343959454219</v>
      </c>
      <c r="E82" s="5">
        <v>251924152132</v>
      </c>
      <c r="F82" s="5">
        <v>411725808388</v>
      </c>
      <c r="G82" s="5">
        <v>262781632540</v>
      </c>
      <c r="I82" s="5">
        <v>411725808388</v>
      </c>
      <c r="J82" s="5">
        <v>597554294190</v>
      </c>
      <c r="K82" s="5">
        <v>407214592020</v>
      </c>
      <c r="L82" s="5">
        <v>1538311584458</v>
      </c>
      <c r="M82" s="5">
        <v>1738917107151</v>
      </c>
      <c r="N82" s="5">
        <v>1542217223256</v>
      </c>
      <c r="O82" s="5">
        <v>1602280750520</v>
      </c>
      <c r="P82" s="5">
        <v>865016441666</v>
      </c>
      <c r="Q82" s="5">
        <v>637755397032</v>
      </c>
      <c r="R82" s="5">
        <v>342211214681</v>
      </c>
      <c r="S82" s="5">
        <v>823630866815</v>
      </c>
      <c r="T82" s="5">
        <v>1038474698874</v>
      </c>
      <c r="U82" s="5">
        <v>413027000000</v>
      </c>
      <c r="V82" s="5">
        <v>340319000000</v>
      </c>
      <c r="W82" s="5">
        <v>225720000000</v>
      </c>
    </row>
    <row r="83" spans="3:23" ht="15.5" x14ac:dyDescent="0.35">
      <c r="C83" t="s">
        <v>109</v>
      </c>
      <c r="D83" s="5">
        <v>821652257662</v>
      </c>
      <c r="E83" s="5">
        <v>844936590146</v>
      </c>
      <c r="F83" s="5">
        <v>776662321368</v>
      </c>
      <c r="G83" s="5">
        <v>1082153654312</v>
      </c>
      <c r="I83" s="5">
        <v>776662321368</v>
      </c>
      <c r="J83" s="5">
        <v>918684918481</v>
      </c>
      <c r="K83" s="5">
        <v>957976761503</v>
      </c>
      <c r="L83" s="5">
        <v>798516158932</v>
      </c>
      <c r="M83" s="5">
        <v>806993223439</v>
      </c>
      <c r="N83" s="5">
        <v>632738063839</v>
      </c>
      <c r="O83" s="5">
        <v>1309533098285</v>
      </c>
      <c r="P83" s="5">
        <v>1213120116246</v>
      </c>
      <c r="Q83" s="5">
        <v>1219478279422</v>
      </c>
      <c r="R83" s="5">
        <v>653482031527</v>
      </c>
      <c r="S83" s="5">
        <v>570108562856</v>
      </c>
      <c r="T83" s="5">
        <v>475688830625</v>
      </c>
      <c r="U83" s="5">
        <v>421906000000</v>
      </c>
      <c r="V83" s="5">
        <v>309419000000</v>
      </c>
      <c r="W83" s="5">
        <v>306955000000</v>
      </c>
    </row>
    <row r="84" spans="3:23" ht="15.5" x14ac:dyDescent="0.35">
      <c r="C84" t="s">
        <v>110</v>
      </c>
      <c r="D84" s="5">
        <v>1075636282672</v>
      </c>
      <c r="E84" s="5">
        <v>1033920963094</v>
      </c>
      <c r="F84" s="5">
        <v>1118216714327</v>
      </c>
      <c r="G84" s="5">
        <v>327103512722</v>
      </c>
      <c r="I84" s="5">
        <v>1118216714327</v>
      </c>
      <c r="J84" s="5">
        <v>1550944033360</v>
      </c>
      <c r="K84" s="5">
        <v>196261706987</v>
      </c>
      <c r="L84" s="5">
        <v>758881159211</v>
      </c>
      <c r="M84" s="5">
        <v>1097295531658</v>
      </c>
      <c r="N84" s="5">
        <v>1282695761481</v>
      </c>
      <c r="O84" s="5">
        <v>859093836233</v>
      </c>
      <c r="P84" s="5">
        <v>1059903288914</v>
      </c>
      <c r="Q84" s="5">
        <v>1146005659243</v>
      </c>
      <c r="R84" s="5">
        <v>616362291463</v>
      </c>
      <c r="S84" s="5">
        <v>529477314623</v>
      </c>
      <c r="T84" s="5">
        <v>402514485764</v>
      </c>
      <c r="U84" s="5">
        <v>308495000000</v>
      </c>
      <c r="V84" s="5">
        <v>387880000000</v>
      </c>
      <c r="W84" s="5">
        <v>326054000000</v>
      </c>
    </row>
    <row r="85" spans="3:23" ht="15.5" x14ac:dyDescent="0.35">
      <c r="C85" t="s">
        <v>111</v>
      </c>
      <c r="D85" s="5">
        <v>390738094890</v>
      </c>
      <c r="E85" s="5">
        <v>394745313642</v>
      </c>
      <c r="F85" s="5">
        <v>307154770074</v>
      </c>
      <c r="G85" s="5">
        <v>1086008139393</v>
      </c>
      <c r="I85" s="5">
        <v>307154770074</v>
      </c>
      <c r="J85" s="5">
        <v>423068116663</v>
      </c>
      <c r="K85" s="5">
        <v>1862913605369</v>
      </c>
      <c r="L85" s="5">
        <v>1332414757271</v>
      </c>
      <c r="M85" s="5">
        <v>1329163330268</v>
      </c>
      <c r="N85" s="5">
        <v>1314668962110</v>
      </c>
      <c r="O85" s="5">
        <v>39453506099</v>
      </c>
      <c r="P85" s="5">
        <v>86265013242</v>
      </c>
      <c r="Q85" s="5">
        <v>77382191191</v>
      </c>
      <c r="R85" s="5">
        <v>47773175022</v>
      </c>
      <c r="S85" s="5">
        <v>28008696580</v>
      </c>
      <c r="T85" s="5">
        <v>17584578139</v>
      </c>
      <c r="U85" s="5">
        <v>16605000000</v>
      </c>
      <c r="V85" s="5">
        <v>33120000000</v>
      </c>
      <c r="W85" s="5">
        <v>7177000000</v>
      </c>
    </row>
    <row r="86" spans="3:23" ht="15.5" x14ac:dyDescent="0.35">
      <c r="C86" t="s">
        <v>112</v>
      </c>
      <c r="D86" s="5">
        <v>821652257662</v>
      </c>
      <c r="E86" s="5">
        <v>844936590146</v>
      </c>
      <c r="F86" s="5">
        <v>776662321368</v>
      </c>
      <c r="G86" s="5">
        <v>1082153654312</v>
      </c>
      <c r="I86" s="5">
        <v>776662321368</v>
      </c>
      <c r="J86" s="5">
        <v>918684918481</v>
      </c>
      <c r="K86" s="5">
        <v>957976761503</v>
      </c>
      <c r="L86" s="5">
        <v>798516158932</v>
      </c>
      <c r="M86" s="5">
        <v>806993223439</v>
      </c>
      <c r="N86" s="5">
        <v>632738063839</v>
      </c>
      <c r="O86" s="5">
        <v>1309533098285</v>
      </c>
      <c r="P86" s="5">
        <v>1213120116246</v>
      </c>
      <c r="Q86" s="5">
        <v>1219478279422</v>
      </c>
      <c r="R86" s="5">
        <v>653482031527</v>
      </c>
      <c r="S86" s="5">
        <v>570108562856</v>
      </c>
      <c r="T86" s="5">
        <v>475688830625</v>
      </c>
      <c r="U86" s="5">
        <v>421906000000</v>
      </c>
      <c r="V86" s="5">
        <v>309419000000</v>
      </c>
      <c r="W86" s="5">
        <v>306955000000</v>
      </c>
    </row>
    <row r="87" spans="3:23" ht="15.5" x14ac:dyDescent="0.35">
      <c r="C87" t="s">
        <v>781</v>
      </c>
      <c r="D87" s="5">
        <v>28602529556</v>
      </c>
      <c r="E87" s="5">
        <v>29955911449</v>
      </c>
      <c r="F87" s="5">
        <v>28564924176</v>
      </c>
      <c r="G87" s="5">
        <v>36485650406</v>
      </c>
      <c r="I87" s="5">
        <v>28564924176</v>
      </c>
      <c r="J87" s="5">
        <v>45266756499</v>
      </c>
      <c r="K87" s="5">
        <v>48793270080</v>
      </c>
      <c r="L87" s="5">
        <v>32534522219</v>
      </c>
      <c r="M87" s="5">
        <v>65343192452</v>
      </c>
      <c r="N87" s="5">
        <v>85382991081</v>
      </c>
    </row>
    <row r="88" spans="3:23" ht="15.5" x14ac:dyDescent="0.35">
      <c r="C88" t="s">
        <v>1221</v>
      </c>
      <c r="D88" s="5">
        <v>28602529556</v>
      </c>
      <c r="E88" s="5">
        <v>29955911449</v>
      </c>
      <c r="F88" s="5">
        <v>28564924176</v>
      </c>
      <c r="G88" s="5">
        <v>36485650406</v>
      </c>
      <c r="I88" s="5">
        <v>28564924176</v>
      </c>
      <c r="J88" s="5">
        <v>45266756499</v>
      </c>
      <c r="K88" s="5">
        <v>48793270080</v>
      </c>
      <c r="L88" s="5">
        <v>32534522219</v>
      </c>
      <c r="M88" s="5">
        <v>65343192452</v>
      </c>
      <c r="N88" s="5">
        <v>85382991081</v>
      </c>
    </row>
    <row r="89" spans="3:23" ht="15.5" x14ac:dyDescent="0.35">
      <c r="C89" t="s">
        <v>113</v>
      </c>
      <c r="D89" s="5">
        <v>19602750617</v>
      </c>
      <c r="E89" s="5">
        <v>13943147980</v>
      </c>
      <c r="F89" s="5">
        <v>12456098469</v>
      </c>
      <c r="G89" s="5">
        <v>12118042239</v>
      </c>
      <c r="I89" s="5">
        <v>12456098469</v>
      </c>
      <c r="J89" s="5">
        <v>13099021155</v>
      </c>
      <c r="K89" s="5">
        <v>18861836892</v>
      </c>
      <c r="L89" s="5">
        <v>20217692953</v>
      </c>
      <c r="M89" s="5">
        <v>25451444228</v>
      </c>
      <c r="N89" s="5">
        <v>18740129445</v>
      </c>
      <c r="O89" s="5">
        <v>21459194735</v>
      </c>
      <c r="P89" s="5">
        <v>17406032756</v>
      </c>
      <c r="Q89" s="5">
        <v>8937516361</v>
      </c>
      <c r="R89" s="5">
        <v>9616158866</v>
      </c>
      <c r="S89" s="5">
        <v>12303441004</v>
      </c>
      <c r="T89" s="5">
        <v>6998955891</v>
      </c>
      <c r="U89" s="5">
        <v>1855000000</v>
      </c>
      <c r="V89" s="5">
        <v>551000000</v>
      </c>
      <c r="W89" s="5">
        <v>502000000</v>
      </c>
    </row>
    <row r="90" spans="3:23" ht="15.5" x14ac:dyDescent="0.35">
      <c r="C90" t="s">
        <v>115</v>
      </c>
      <c r="D90" s="5">
        <v>824864480233</v>
      </c>
      <c r="E90" s="5">
        <v>782175237676</v>
      </c>
      <c r="F90" s="5">
        <v>683833385144</v>
      </c>
      <c r="G90" s="5">
        <v>705453943398</v>
      </c>
      <c r="I90" s="5">
        <v>683833385144</v>
      </c>
      <c r="J90" s="5">
        <v>725336071642</v>
      </c>
      <c r="K90" s="5">
        <v>960330205362</v>
      </c>
      <c r="L90" s="5">
        <v>1072998763935</v>
      </c>
      <c r="M90" s="5">
        <v>1002846037751</v>
      </c>
      <c r="N90" s="5">
        <v>793744013430</v>
      </c>
      <c r="O90" s="5">
        <v>1148378932136</v>
      </c>
      <c r="P90" s="5">
        <v>1206104516907</v>
      </c>
      <c r="Q90" s="5">
        <v>1034176711455</v>
      </c>
      <c r="R90" s="5">
        <v>694463252298</v>
      </c>
      <c r="S90" s="5">
        <v>622479997668</v>
      </c>
      <c r="T90" s="5">
        <v>457603142859</v>
      </c>
      <c r="U90" s="5">
        <v>846027000000</v>
      </c>
      <c r="V90" s="5">
        <v>881217000000</v>
      </c>
      <c r="W90" s="5">
        <v>704070000000</v>
      </c>
    </row>
    <row r="91" spans="3:23" ht="15.5" x14ac:dyDescent="0.35">
      <c r="C91" t="s">
        <v>85</v>
      </c>
      <c r="O91" s="5">
        <v>-58246193143</v>
      </c>
      <c r="P91" s="5">
        <v>-58246193143</v>
      </c>
      <c r="Q91" s="5">
        <v>-103444384603</v>
      </c>
      <c r="R91" s="5">
        <v>-101315446464</v>
      </c>
      <c r="S91" s="5">
        <v>-97795383562</v>
      </c>
      <c r="T91" s="5">
        <v>-58246193143</v>
      </c>
      <c r="U91" s="5">
        <v>-58246000000</v>
      </c>
    </row>
    <row r="92" spans="3:23" ht="15.5" x14ac:dyDescent="0.35">
      <c r="C92" t="s">
        <v>116</v>
      </c>
      <c r="D92" s="5">
        <v>3247213106355</v>
      </c>
      <c r="E92" s="5">
        <v>3196269635928</v>
      </c>
      <c r="F92" s="5">
        <v>3167862534344</v>
      </c>
      <c r="G92" s="5">
        <v>3322769187603</v>
      </c>
      <c r="I92" s="5">
        <v>3167862534344</v>
      </c>
      <c r="J92" s="5">
        <v>3929811051041</v>
      </c>
      <c r="K92" s="5">
        <v>4384893375262</v>
      </c>
      <c r="L92" s="5">
        <v>6149560721473</v>
      </c>
      <c r="M92" s="5">
        <v>5493814196175</v>
      </c>
      <c r="N92" s="5">
        <v>5248208303785</v>
      </c>
      <c r="O92" s="5">
        <v>7168912545835</v>
      </c>
      <c r="P92" s="5">
        <v>5870714397037</v>
      </c>
      <c r="Q92" s="5">
        <v>4351377174399</v>
      </c>
      <c r="R92" s="5">
        <v>2439936919732</v>
      </c>
      <c r="S92" s="5">
        <v>2454908917918</v>
      </c>
      <c r="T92" s="5">
        <v>2127039036524</v>
      </c>
      <c r="U92" s="5">
        <v>1896019000000</v>
      </c>
      <c r="V92" s="5">
        <v>1793979000000</v>
      </c>
      <c r="W92" s="5">
        <v>1391941000000</v>
      </c>
    </row>
    <row r="93" spans="3:23" ht="15.5" x14ac:dyDescent="0.35">
      <c r="C93" t="s">
        <v>117</v>
      </c>
    </row>
    <row r="94" spans="3:23" ht="15.5" x14ac:dyDescent="0.35">
      <c r="C94" t="s">
        <v>119</v>
      </c>
      <c r="D94" s="5">
        <v>6033105346</v>
      </c>
      <c r="E94" s="5">
        <v>1538238586</v>
      </c>
      <c r="G94" s="5">
        <v>5027619147</v>
      </c>
      <c r="J94" s="5">
        <v>2801824451</v>
      </c>
      <c r="K94" s="5">
        <v>9122851199</v>
      </c>
      <c r="L94" s="5">
        <v>7332043631</v>
      </c>
      <c r="M94" s="5">
        <v>32006669957</v>
      </c>
      <c r="N94" s="5">
        <v>26833922238</v>
      </c>
      <c r="O94" s="5">
        <v>3911023727</v>
      </c>
      <c r="P94" s="5">
        <v>1312527614</v>
      </c>
      <c r="S94" s="5">
        <v>408266860</v>
      </c>
      <c r="T94" s="5">
        <v>716716854</v>
      </c>
      <c r="U94" s="5">
        <v>5789000000</v>
      </c>
      <c r="V94" s="5">
        <v>18815000000</v>
      </c>
      <c r="W94" s="5">
        <v>13558000000</v>
      </c>
    </row>
    <row r="95" spans="3:23" ht="15.5" x14ac:dyDescent="0.35">
      <c r="C95" t="s">
        <v>120</v>
      </c>
      <c r="M95" s="5">
        <v>35898736959</v>
      </c>
      <c r="N95" s="5">
        <v>33391081882</v>
      </c>
      <c r="O95" s="5">
        <v>30322603468</v>
      </c>
      <c r="P95" s="5">
        <v>25614001227</v>
      </c>
      <c r="Q95" s="5">
        <v>25374362971</v>
      </c>
    </row>
    <row r="96" spans="3:23" ht="15.5" x14ac:dyDescent="0.35">
      <c r="C96" t="s">
        <v>518</v>
      </c>
      <c r="D96" s="5">
        <v>126890176000</v>
      </c>
      <c r="E96" s="5">
        <v>126890176000</v>
      </c>
      <c r="F96" s="5">
        <v>194141176000</v>
      </c>
      <c r="G96" s="5">
        <v>194141176001</v>
      </c>
      <c r="I96" s="5">
        <v>194141176000</v>
      </c>
      <c r="J96" s="5">
        <v>191558156000</v>
      </c>
      <c r="K96" s="5">
        <v>188962776000</v>
      </c>
      <c r="L96" s="5">
        <v>187621945755</v>
      </c>
      <c r="M96" s="5">
        <v>125806191448</v>
      </c>
      <c r="N96" s="5">
        <v>81544418000</v>
      </c>
      <c r="O96" s="5">
        <v>79408000000</v>
      </c>
      <c r="P96" s="5">
        <v>4380000000</v>
      </c>
      <c r="Q96" s="5">
        <v>4380000000</v>
      </c>
      <c r="R96" s="5">
        <v>3158938351</v>
      </c>
      <c r="S96" s="5">
        <v>3265376707</v>
      </c>
      <c r="T96" s="5">
        <v>3371815069</v>
      </c>
      <c r="U96" s="5">
        <v>3487000000</v>
      </c>
      <c r="V96" s="5">
        <v>3700000000</v>
      </c>
      <c r="W96" s="5">
        <v>3700000000</v>
      </c>
    </row>
    <row r="97" spans="3:23" ht="15.5" x14ac:dyDescent="0.35">
      <c r="C97" t="s">
        <v>121</v>
      </c>
      <c r="D97" s="5">
        <v>2894479231965</v>
      </c>
      <c r="E97" s="5">
        <v>2926069632279</v>
      </c>
      <c r="F97" s="5">
        <v>2889090766414</v>
      </c>
      <c r="G97" s="5">
        <v>2915586807757</v>
      </c>
      <c r="I97" s="5">
        <v>2889090766414</v>
      </c>
      <c r="J97" s="5">
        <v>3007715519262</v>
      </c>
      <c r="K97" s="5">
        <v>3003465305734</v>
      </c>
      <c r="L97" s="5">
        <v>3045751191074</v>
      </c>
      <c r="M97" s="5">
        <v>3152889015230</v>
      </c>
      <c r="N97" s="5">
        <v>2952492507874</v>
      </c>
      <c r="O97" s="5">
        <v>3012075396737</v>
      </c>
      <c r="P97" s="5">
        <v>2947961042010</v>
      </c>
      <c r="Q97" s="5">
        <v>2679459038772</v>
      </c>
      <c r="R97" s="5">
        <v>2219223927235</v>
      </c>
      <c r="S97" s="5">
        <v>1997514941320</v>
      </c>
      <c r="T97" s="5">
        <v>1671205371711</v>
      </c>
      <c r="U97" s="5">
        <v>1012107000000</v>
      </c>
      <c r="V97" s="5">
        <v>584605000000</v>
      </c>
      <c r="W97" s="5">
        <v>429644000000</v>
      </c>
    </row>
    <row r="98" spans="3:23" ht="15.5" x14ac:dyDescent="0.35">
      <c r="C98" t="s">
        <v>126</v>
      </c>
      <c r="D98" s="5">
        <v>3069869946409</v>
      </c>
      <c r="E98" s="5">
        <v>3094707670561</v>
      </c>
      <c r="F98" s="5">
        <v>3122605882479</v>
      </c>
      <c r="G98" s="5">
        <v>3154981259726</v>
      </c>
      <c r="I98" s="5">
        <v>3122605882479</v>
      </c>
      <c r="J98" s="5">
        <v>3264877277837</v>
      </c>
      <c r="K98" s="5">
        <v>3246777288914</v>
      </c>
      <c r="L98" s="5">
        <v>3297967982788</v>
      </c>
      <c r="M98" s="5">
        <v>3434369296745</v>
      </c>
      <c r="N98" s="5">
        <v>3260808995809</v>
      </c>
      <c r="O98" s="5">
        <v>3168982541372</v>
      </c>
      <c r="P98" s="5">
        <v>3011063902635</v>
      </c>
      <c r="Q98" s="5">
        <v>2716598920644</v>
      </c>
      <c r="R98" s="5">
        <v>2222382865586</v>
      </c>
      <c r="S98" s="5">
        <v>2001188584887</v>
      </c>
      <c r="T98" s="5">
        <v>1675293903634</v>
      </c>
      <c r="U98" s="5">
        <v>1021383000000</v>
      </c>
      <c r="V98" s="5">
        <v>607120000000</v>
      </c>
      <c r="W98" s="5">
        <v>446902000000</v>
      </c>
    </row>
    <row r="99" spans="3:23" ht="15.5" x14ac:dyDescent="0.35">
      <c r="C99" t="s">
        <v>127</v>
      </c>
      <c r="D99" s="5">
        <v>6317083052764</v>
      </c>
      <c r="E99" s="5">
        <v>6290977306489</v>
      </c>
      <c r="F99" s="5">
        <v>6290468416823</v>
      </c>
      <c r="G99" s="5">
        <v>6477750447329</v>
      </c>
      <c r="I99" s="5">
        <v>6290468416823</v>
      </c>
      <c r="J99" s="5">
        <v>7194688328878</v>
      </c>
      <c r="K99" s="5">
        <v>7631670664176</v>
      </c>
      <c r="L99" s="5">
        <v>9447528704261</v>
      </c>
      <c r="M99" s="5">
        <v>8928183492920</v>
      </c>
      <c r="N99" s="5">
        <v>8509017299594</v>
      </c>
      <c r="O99" s="5">
        <v>10337895087207</v>
      </c>
      <c r="P99" s="5">
        <v>8881778299672</v>
      </c>
      <c r="Q99" s="5">
        <v>7067976095043</v>
      </c>
      <c r="R99" s="5">
        <v>4662319785318</v>
      </c>
      <c r="S99" s="5">
        <v>4456097502805</v>
      </c>
      <c r="T99" s="5">
        <v>3802332940158</v>
      </c>
      <c r="U99" s="5">
        <v>2917402000000</v>
      </c>
      <c r="V99" s="5">
        <v>2401099000000</v>
      </c>
      <c r="W99" s="5">
        <v>1838843000000</v>
      </c>
    </row>
    <row r="100" spans="3:23" ht="15.5" x14ac:dyDescent="0.35">
      <c r="C100" t="s">
        <v>128</v>
      </c>
    </row>
    <row r="101" spans="3:23" ht="15.5" x14ac:dyDescent="0.35">
      <c r="C101" t="s">
        <v>129</v>
      </c>
    </row>
    <row r="102" spans="3:23" ht="15.5" x14ac:dyDescent="0.35">
      <c r="C102" t="s">
        <v>130</v>
      </c>
      <c r="D102" s="5">
        <v>2479665550785</v>
      </c>
      <c r="E102" s="5">
        <v>2443105751426</v>
      </c>
      <c r="F102" s="5">
        <v>2429046692700</v>
      </c>
      <c r="G102" s="5">
        <v>2606287843994</v>
      </c>
      <c r="I102" s="5">
        <v>2429046692700</v>
      </c>
      <c r="J102" s="5">
        <v>3042007165746</v>
      </c>
      <c r="K102" s="5">
        <v>3727677856740</v>
      </c>
      <c r="L102" s="5">
        <v>5472902652071</v>
      </c>
      <c r="M102" s="5">
        <v>4938393406640</v>
      </c>
      <c r="N102" s="5">
        <v>4706620585979</v>
      </c>
      <c r="O102" s="5">
        <v>6195054960778</v>
      </c>
      <c r="P102" s="5">
        <v>5248086459534</v>
      </c>
      <c r="Q102" s="5">
        <v>4216314368712</v>
      </c>
      <c r="R102" s="5">
        <v>1863793637442</v>
      </c>
      <c r="S102" s="5">
        <v>1793464704364</v>
      </c>
      <c r="T102" s="5">
        <v>1509531476033</v>
      </c>
      <c r="U102" s="5">
        <v>1794348000000</v>
      </c>
      <c r="V102" s="5">
        <v>1778015000000</v>
      </c>
      <c r="W102" s="5">
        <v>1402904000000</v>
      </c>
    </row>
    <row r="103" spans="3:23" ht="15.5" x14ac:dyDescent="0.35">
      <c r="C103" t="s">
        <v>1226</v>
      </c>
      <c r="F103" s="5">
        <v>10017009920</v>
      </c>
      <c r="G103" s="5">
        <v>10040327040</v>
      </c>
      <c r="I103" s="5">
        <v>10017009920</v>
      </c>
      <c r="K103" s="5">
        <v>101187473870</v>
      </c>
      <c r="L103" s="5">
        <v>1045011042779</v>
      </c>
      <c r="M103" s="5">
        <v>876288291215</v>
      </c>
      <c r="N103" s="5">
        <v>484190633928</v>
      </c>
      <c r="O103" s="5">
        <v>2035684801444</v>
      </c>
      <c r="P103" s="5">
        <v>1455222308428</v>
      </c>
      <c r="Q103" s="5">
        <v>1245417243015</v>
      </c>
      <c r="R103" s="5">
        <v>349740076706</v>
      </c>
      <c r="S103" s="5">
        <v>131493081399</v>
      </c>
      <c r="T103" s="5">
        <v>198959176375</v>
      </c>
      <c r="U103" s="5">
        <v>172519000000</v>
      </c>
      <c r="V103" s="5">
        <v>19492000000</v>
      </c>
      <c r="W103" s="5">
        <v>15857000000</v>
      </c>
    </row>
    <row r="104" spans="3:23" ht="15.5" x14ac:dyDescent="0.35">
      <c r="C104" t="s">
        <v>131</v>
      </c>
    </row>
    <row r="105" spans="3:23" ht="15.5" x14ac:dyDescent="0.35">
      <c r="C105" t="s">
        <v>132</v>
      </c>
      <c r="D105" s="5">
        <v>1466374377562</v>
      </c>
      <c r="E105" s="5">
        <v>1428666276736</v>
      </c>
      <c r="F105" s="5">
        <v>1425371484401</v>
      </c>
      <c r="G105" s="5">
        <v>1413111652115</v>
      </c>
      <c r="I105" s="5">
        <v>1425371484401</v>
      </c>
      <c r="J105" s="5">
        <v>1974012150023</v>
      </c>
      <c r="K105" s="5">
        <v>2059175312356</v>
      </c>
      <c r="L105" s="5">
        <v>2091295916482</v>
      </c>
      <c r="M105" s="5">
        <v>2426458861926</v>
      </c>
      <c r="N105" s="5">
        <v>2597364723591</v>
      </c>
      <c r="O105" s="5">
        <v>898547342332</v>
      </c>
      <c r="P105" s="5">
        <v>1146168302156</v>
      </c>
      <c r="Q105" s="5">
        <v>1223387850434</v>
      </c>
      <c r="R105" s="5">
        <v>664135466485</v>
      </c>
      <c r="S105" s="5">
        <v>557486011203</v>
      </c>
      <c r="T105" s="5">
        <v>420099063903</v>
      </c>
      <c r="U105" s="5">
        <v>325100000000</v>
      </c>
      <c r="V105" s="5">
        <v>421000000000</v>
      </c>
      <c r="W105" s="5">
        <v>333231000000</v>
      </c>
    </row>
    <row r="106" spans="3:23" ht="15.5" x14ac:dyDescent="0.35">
      <c r="C106" t="s">
        <v>136</v>
      </c>
      <c r="D106" s="5">
        <v>107090135623</v>
      </c>
      <c r="E106" s="5">
        <v>85557466396</v>
      </c>
      <c r="F106" s="5">
        <v>63124009899</v>
      </c>
      <c r="G106" s="5">
        <v>79274041674</v>
      </c>
      <c r="I106" s="5">
        <v>63124009899</v>
      </c>
      <c r="J106" s="5">
        <v>65090279861</v>
      </c>
      <c r="K106" s="5">
        <v>130271245980</v>
      </c>
      <c r="L106" s="5">
        <v>82877983756</v>
      </c>
      <c r="M106" s="5">
        <v>63307639810</v>
      </c>
      <c r="N106" s="5">
        <v>50617644747</v>
      </c>
      <c r="O106" s="5">
        <v>116229962299</v>
      </c>
      <c r="P106" s="5">
        <v>99083680988</v>
      </c>
      <c r="Q106" s="5">
        <v>63421459139</v>
      </c>
      <c r="R106" s="5">
        <v>11927211446</v>
      </c>
      <c r="S106" s="5">
        <v>8452874000</v>
      </c>
      <c r="T106" s="5">
        <v>38432045776</v>
      </c>
      <c r="U106" s="5">
        <v>24333000000</v>
      </c>
      <c r="V106" s="5">
        <v>43398000000</v>
      </c>
      <c r="W106" s="5">
        <v>38583000000</v>
      </c>
    </row>
    <row r="107" spans="3:23" ht="15.5" x14ac:dyDescent="0.35">
      <c r="C107" t="s">
        <v>137</v>
      </c>
      <c r="D107" s="5">
        <v>475928934213</v>
      </c>
      <c r="E107" s="5">
        <v>538761893554</v>
      </c>
      <c r="F107" s="5">
        <v>587332996246</v>
      </c>
      <c r="G107" s="5">
        <v>682402176127</v>
      </c>
      <c r="I107" s="5">
        <v>587332996246</v>
      </c>
      <c r="J107" s="5">
        <v>582020283767</v>
      </c>
      <c r="K107" s="5">
        <v>960612550881</v>
      </c>
      <c r="L107" s="5">
        <v>1848822605926</v>
      </c>
      <c r="M107" s="5">
        <v>1299424561853</v>
      </c>
      <c r="N107" s="5">
        <v>1254006182137</v>
      </c>
      <c r="O107" s="5">
        <v>2065504675825</v>
      </c>
      <c r="P107" s="5">
        <v>1694138394591</v>
      </c>
      <c r="Q107" s="5">
        <v>908283704524</v>
      </c>
      <c r="R107" s="5">
        <v>460686640314</v>
      </c>
      <c r="S107" s="5">
        <v>365081174822</v>
      </c>
      <c r="T107" s="5">
        <v>193349599216</v>
      </c>
      <c r="U107" s="5">
        <v>254434000000</v>
      </c>
      <c r="V107" s="5">
        <v>278076000000</v>
      </c>
      <c r="W107" s="5">
        <v>311892000000</v>
      </c>
    </row>
    <row r="108" spans="3:23" ht="15.5" x14ac:dyDescent="0.35">
      <c r="C108" t="s">
        <v>1308</v>
      </c>
      <c r="U108" s="5">
        <v>366000000000</v>
      </c>
    </row>
    <row r="109" spans="3:23" ht="15.5" x14ac:dyDescent="0.35">
      <c r="C109" t="s">
        <v>133</v>
      </c>
      <c r="T109" s="5">
        <v>44146819747</v>
      </c>
    </row>
    <row r="110" spans="3:23" ht="15.5" x14ac:dyDescent="0.35">
      <c r="C110" t="s">
        <v>139</v>
      </c>
    </row>
    <row r="111" spans="3:23" ht="15.5" x14ac:dyDescent="0.35">
      <c r="C111" t="s">
        <v>192</v>
      </c>
      <c r="D111" s="5">
        <v>101733000000</v>
      </c>
      <c r="E111" s="5">
        <v>118027000000</v>
      </c>
      <c r="F111" s="5">
        <v>134320000000</v>
      </c>
      <c r="G111" s="5">
        <v>150613000000</v>
      </c>
      <c r="I111" s="5">
        <v>134320000000</v>
      </c>
      <c r="J111" s="5">
        <v>426254000000</v>
      </c>
      <c r="K111" s="5">
        <v>235000000000</v>
      </c>
      <c r="L111" s="5">
        <v>275000000000</v>
      </c>
      <c r="M111" s="5">
        <v>457000000000</v>
      </c>
      <c r="N111" s="5">
        <v>380000000000</v>
      </c>
      <c r="O111" s="5">
        <v>500000000000</v>
      </c>
      <c r="P111" s="5">
        <v>350000000000</v>
      </c>
      <c r="R111" s="5">
        <v>200000000000</v>
      </c>
      <c r="S111" s="5">
        <v>320000000000</v>
      </c>
    </row>
    <row r="112" spans="3:23" ht="15.5" x14ac:dyDescent="0.35">
      <c r="C112" t="s">
        <v>141</v>
      </c>
      <c r="K112" s="5">
        <v>6831950</v>
      </c>
      <c r="L112" s="5">
        <v>8250912884</v>
      </c>
      <c r="M112" s="5">
        <v>50000221937</v>
      </c>
      <c r="N112" s="5">
        <v>712368147</v>
      </c>
      <c r="O112" s="5">
        <v>34212061802</v>
      </c>
      <c r="P112" s="5">
        <v>39754903981</v>
      </c>
      <c r="T112" s="5">
        <v>1174732559</v>
      </c>
      <c r="U112" s="5">
        <v>2552000000</v>
      </c>
    </row>
    <row r="113" spans="3:23" ht="15.5" x14ac:dyDescent="0.35">
      <c r="C113" t="s">
        <v>145</v>
      </c>
      <c r="D113" s="5">
        <v>65173000000</v>
      </c>
      <c r="E113" s="5">
        <v>66761000000</v>
      </c>
      <c r="F113" s="5">
        <v>68351000000</v>
      </c>
      <c r="G113" s="5">
        <v>71390618474</v>
      </c>
      <c r="I113" s="5">
        <v>68351000000</v>
      </c>
      <c r="J113" s="5">
        <v>46566084523</v>
      </c>
      <c r="K113" s="5">
        <v>47904264220</v>
      </c>
      <c r="L113" s="5">
        <v>103636619103</v>
      </c>
      <c r="M113" s="5">
        <v>59662746199</v>
      </c>
      <c r="N113" s="5">
        <v>44193711079</v>
      </c>
      <c r="O113" s="5">
        <v>327947654987</v>
      </c>
      <c r="P113" s="5">
        <v>35343034464</v>
      </c>
      <c r="Q113" s="5">
        <v>200000000000</v>
      </c>
      <c r="R113" s="5">
        <v>120000000000</v>
      </c>
      <c r="S113" s="5">
        <v>81174732559</v>
      </c>
      <c r="T113" s="5">
        <v>1377458520</v>
      </c>
      <c r="U113" s="5">
        <v>1236000000</v>
      </c>
    </row>
    <row r="114" spans="3:23" ht="15.5" x14ac:dyDescent="0.35">
      <c r="C114" t="s">
        <v>146</v>
      </c>
      <c r="D114" s="5">
        <v>154387179775</v>
      </c>
      <c r="E114" s="5">
        <v>161630755075</v>
      </c>
      <c r="F114" s="5">
        <v>175409492836</v>
      </c>
      <c r="G114" s="5">
        <v>185125850658</v>
      </c>
      <c r="I114" s="5">
        <v>175409492836</v>
      </c>
      <c r="J114" s="5">
        <v>465915417730</v>
      </c>
      <c r="K114" s="5">
        <v>277882820916</v>
      </c>
      <c r="L114" s="5">
        <v>336805525779</v>
      </c>
      <c r="M114" s="5">
        <v>541905742043</v>
      </c>
      <c r="N114" s="5">
        <v>411823714491</v>
      </c>
      <c r="O114" s="5">
        <v>634394186422</v>
      </c>
      <c r="P114" s="5">
        <v>496879829933</v>
      </c>
      <c r="Q114" s="5">
        <v>103726392246</v>
      </c>
      <c r="R114" s="5">
        <v>308051234223</v>
      </c>
      <c r="S114" s="5">
        <v>399207637116</v>
      </c>
      <c r="T114" s="5">
        <v>67024011787</v>
      </c>
      <c r="U114" s="5">
        <v>393035000000</v>
      </c>
      <c r="V114" s="5">
        <v>18755000000</v>
      </c>
      <c r="W114" s="5">
        <v>6244000000</v>
      </c>
    </row>
    <row r="115" spans="3:23" ht="15.5" x14ac:dyDescent="0.35">
      <c r="C115" t="s">
        <v>147</v>
      </c>
      <c r="D115" s="5">
        <v>154387179775</v>
      </c>
      <c r="E115" s="5">
        <v>161630755075</v>
      </c>
      <c r="F115" s="5">
        <v>175409492836</v>
      </c>
      <c r="G115" s="5">
        <v>185125850658</v>
      </c>
      <c r="I115" s="5">
        <v>175409492836</v>
      </c>
      <c r="J115" s="5">
        <v>465915417730</v>
      </c>
      <c r="K115" s="5">
        <v>277882820916</v>
      </c>
      <c r="L115" s="5">
        <v>336805525779</v>
      </c>
      <c r="M115" s="5">
        <v>541905742043</v>
      </c>
      <c r="N115" s="5">
        <v>411823714491</v>
      </c>
      <c r="O115" s="5">
        <v>634394186422</v>
      </c>
      <c r="P115" s="5">
        <v>496879829933</v>
      </c>
      <c r="Q115" s="5">
        <v>103726392246</v>
      </c>
      <c r="R115" s="5">
        <v>308051234223</v>
      </c>
      <c r="S115" s="5">
        <v>399207637116</v>
      </c>
      <c r="T115" s="5">
        <v>67024011787</v>
      </c>
      <c r="U115" s="5">
        <v>393035000000</v>
      </c>
      <c r="V115" s="5">
        <v>18755000000</v>
      </c>
      <c r="W115" s="5">
        <v>6244000000</v>
      </c>
    </row>
    <row r="116" spans="3:23" ht="15.5" x14ac:dyDescent="0.35">
      <c r="C116" t="s">
        <v>152</v>
      </c>
    </row>
    <row r="117" spans="3:23" ht="15.5" x14ac:dyDescent="0.35">
      <c r="C117" t="s">
        <v>153</v>
      </c>
      <c r="D117" s="5">
        <v>101733000000</v>
      </c>
      <c r="E117" s="5">
        <v>118027000000</v>
      </c>
      <c r="F117" s="5">
        <v>134320000000</v>
      </c>
      <c r="G117" s="5">
        <v>150613000000</v>
      </c>
      <c r="I117" s="5">
        <v>134320000000</v>
      </c>
      <c r="J117" s="5">
        <v>426254000000</v>
      </c>
      <c r="K117" s="5">
        <v>235006831950</v>
      </c>
      <c r="L117" s="5">
        <v>283250912884</v>
      </c>
      <c r="M117" s="5">
        <v>507000221937</v>
      </c>
      <c r="N117" s="5">
        <v>380712368147</v>
      </c>
      <c r="O117" s="5">
        <v>534212061802</v>
      </c>
      <c r="P117" s="5">
        <v>389754903981</v>
      </c>
      <c r="R117" s="5">
        <v>200000000000</v>
      </c>
      <c r="S117" s="5">
        <v>320000000000</v>
      </c>
      <c r="T117" s="5">
        <v>1174732559</v>
      </c>
      <c r="U117" s="5">
        <v>2552000000</v>
      </c>
    </row>
    <row r="118" spans="3:23" ht="15.5" x14ac:dyDescent="0.35">
      <c r="C118" t="s">
        <v>150</v>
      </c>
      <c r="D118" s="5">
        <v>4817765935</v>
      </c>
      <c r="F118" s="5">
        <v>216400632</v>
      </c>
      <c r="I118" s="5">
        <v>216400632</v>
      </c>
      <c r="L118" s="5">
        <v>14633501699</v>
      </c>
      <c r="O118" s="5">
        <v>29667636658</v>
      </c>
      <c r="P118" s="5">
        <v>11601431413</v>
      </c>
      <c r="Q118" s="5">
        <v>12748722255</v>
      </c>
      <c r="R118" s="5">
        <v>28351110499</v>
      </c>
      <c r="S118" s="5">
        <v>9790036297</v>
      </c>
      <c r="T118" s="5">
        <v>1283750345</v>
      </c>
    </row>
    <row r="119" spans="3:23" ht="15.5" x14ac:dyDescent="0.35">
      <c r="C119" t="s">
        <v>154</v>
      </c>
      <c r="D119" s="5">
        <v>2634052730560</v>
      </c>
      <c r="E119" s="5">
        <v>2604736506501</v>
      </c>
      <c r="F119" s="5">
        <v>2604456185536</v>
      </c>
      <c r="G119" s="5">
        <v>2791413694652</v>
      </c>
      <c r="I119" s="5">
        <v>2604456185536</v>
      </c>
      <c r="J119" s="5">
        <v>3507922583476</v>
      </c>
      <c r="K119" s="5">
        <v>4005560677656</v>
      </c>
      <c r="L119" s="5">
        <v>5809708177850</v>
      </c>
      <c r="M119" s="5">
        <v>5480299148683</v>
      </c>
      <c r="N119" s="5">
        <v>5118444300470</v>
      </c>
      <c r="O119" s="5">
        <v>6829449147200</v>
      </c>
      <c r="P119" s="5">
        <v>5744966289467</v>
      </c>
      <c r="Q119" s="5">
        <v>4320040760958</v>
      </c>
      <c r="R119" s="5">
        <v>2171844871665</v>
      </c>
      <c r="S119" s="5">
        <v>2192672341480</v>
      </c>
      <c r="T119" s="5">
        <v>1576555487820</v>
      </c>
      <c r="U119" s="5">
        <v>2187383000000</v>
      </c>
      <c r="V119" s="5">
        <v>1796770000000</v>
      </c>
      <c r="W119" s="5">
        <v>1409148000000</v>
      </c>
    </row>
    <row r="120" spans="3:23" ht="15.5" x14ac:dyDescent="0.35">
      <c r="C120" t="s">
        <v>155</v>
      </c>
    </row>
    <row r="121" spans="3:23" ht="15.5" x14ac:dyDescent="0.35">
      <c r="C121" t="s">
        <v>156</v>
      </c>
      <c r="D121" s="5">
        <v>871546660000</v>
      </c>
      <c r="E121" s="5">
        <v>871546660000</v>
      </c>
      <c r="F121" s="5">
        <v>871546660000</v>
      </c>
      <c r="G121" s="5">
        <v>871546660000</v>
      </c>
      <c r="I121" s="5">
        <v>871546660000</v>
      </c>
      <c r="J121" s="5">
        <v>871546660000</v>
      </c>
      <c r="K121" s="5">
        <v>871546660000</v>
      </c>
      <c r="L121" s="5">
        <v>871546660000</v>
      </c>
      <c r="M121" s="5">
        <v>871546660000</v>
      </c>
      <c r="N121" s="5">
        <v>871546660000</v>
      </c>
      <c r="O121" s="5">
        <v>871546660000</v>
      </c>
      <c r="P121" s="5">
        <v>871546660000</v>
      </c>
      <c r="Q121" s="5">
        <v>871546660000</v>
      </c>
      <c r="R121" s="5">
        <v>871546660000</v>
      </c>
      <c r="S121" s="5">
        <v>871546660000</v>
      </c>
      <c r="T121" s="5">
        <v>871546660000</v>
      </c>
      <c r="U121" s="5">
        <v>667000000000</v>
      </c>
      <c r="V121" s="5">
        <v>115000000000</v>
      </c>
      <c r="W121" s="5">
        <v>115000000000</v>
      </c>
    </row>
    <row r="122" spans="3:23" ht="15.5" x14ac:dyDescent="0.35">
      <c r="C122" t="s">
        <v>157</v>
      </c>
      <c r="D122" s="5">
        <v>987413288862</v>
      </c>
      <c r="E122" s="5">
        <v>987413288862</v>
      </c>
      <c r="F122" s="5">
        <v>987413288862</v>
      </c>
      <c r="G122" s="5">
        <v>987413288862</v>
      </c>
      <c r="I122" s="5">
        <v>987413288862</v>
      </c>
      <c r="J122" s="5">
        <v>987413288862</v>
      </c>
      <c r="K122" s="5">
        <v>987413288862</v>
      </c>
      <c r="L122" s="5">
        <v>987413288862</v>
      </c>
      <c r="M122" s="5">
        <v>988633419562</v>
      </c>
      <c r="N122" s="5">
        <v>988633419562</v>
      </c>
      <c r="O122" s="5">
        <v>973193706603</v>
      </c>
      <c r="P122" s="5">
        <v>973193706603</v>
      </c>
      <c r="Q122" s="5">
        <v>973193706603</v>
      </c>
      <c r="R122" s="5">
        <v>973193706603</v>
      </c>
      <c r="S122" s="5">
        <v>973193706603</v>
      </c>
      <c r="T122" s="5">
        <v>973193706603</v>
      </c>
    </row>
    <row r="123" spans="3:23" ht="15.5" x14ac:dyDescent="0.35">
      <c r="C123" t="s">
        <v>158</v>
      </c>
      <c r="D123" s="5">
        <v>1769537812720</v>
      </c>
      <c r="E123" s="5">
        <v>1770302804111</v>
      </c>
      <c r="F123" s="5">
        <v>1768801378080</v>
      </c>
      <c r="G123" s="5">
        <v>1740229795155</v>
      </c>
      <c r="I123" s="5">
        <v>1768801378080</v>
      </c>
      <c r="J123" s="5">
        <v>1733637247615</v>
      </c>
      <c r="K123" s="5">
        <v>1672161462804</v>
      </c>
      <c r="L123" s="5">
        <v>1669537203178</v>
      </c>
      <c r="M123" s="5">
        <v>1523276428229</v>
      </c>
      <c r="N123" s="5">
        <v>1464533704823</v>
      </c>
      <c r="O123" s="5">
        <v>1651223804163</v>
      </c>
      <c r="P123" s="5">
        <v>1277987995520</v>
      </c>
      <c r="Q123" s="5">
        <v>934691957806</v>
      </c>
      <c r="R123" s="5">
        <v>678524652193</v>
      </c>
      <c r="S123" s="5">
        <v>458296032267</v>
      </c>
      <c r="T123" s="5">
        <v>379828866582</v>
      </c>
      <c r="U123" s="5">
        <v>71319000000</v>
      </c>
      <c r="V123" s="5">
        <v>443067000000</v>
      </c>
      <c r="W123" s="5">
        <v>314694000000</v>
      </c>
    </row>
    <row r="124" spans="3:23" ht="15.5" x14ac:dyDescent="0.35">
      <c r="C124" t="s">
        <v>159</v>
      </c>
      <c r="D124" s="5">
        <v>372988876808</v>
      </c>
      <c r="E124" s="5">
        <v>372988876808</v>
      </c>
      <c r="F124" s="5">
        <v>372988876808</v>
      </c>
      <c r="G124" s="5">
        <v>372988876808</v>
      </c>
      <c r="I124" s="5">
        <v>372988876808</v>
      </c>
      <c r="J124" s="5">
        <v>372988876808</v>
      </c>
      <c r="K124" s="5">
        <v>372988876808</v>
      </c>
      <c r="L124" s="5">
        <v>372988876808</v>
      </c>
      <c r="M124" s="5">
        <v>372988876808</v>
      </c>
      <c r="N124" s="5">
        <v>344817328522</v>
      </c>
      <c r="O124" s="5">
        <v>242297750536</v>
      </c>
      <c r="P124" s="5">
        <v>143194248877</v>
      </c>
      <c r="Q124" s="5">
        <v>74769409332</v>
      </c>
      <c r="R124" s="5">
        <v>66569409332</v>
      </c>
      <c r="S124" s="5">
        <v>61319409332</v>
      </c>
      <c r="T124" s="5">
        <v>51319409332</v>
      </c>
      <c r="U124" s="5">
        <v>23245000000</v>
      </c>
      <c r="V124" s="5">
        <v>106895000000</v>
      </c>
      <c r="W124" s="5">
        <v>78010000000</v>
      </c>
    </row>
    <row r="125" spans="3:23" ht="15.5" x14ac:dyDescent="0.35">
      <c r="C125" t="s">
        <v>160</v>
      </c>
      <c r="D125" s="5">
        <v>1396548935912</v>
      </c>
      <c r="E125" s="5">
        <v>1397313927303</v>
      </c>
      <c r="F125" s="5">
        <v>1395812501272</v>
      </c>
      <c r="G125" s="5">
        <v>1367240918347</v>
      </c>
      <c r="I125" s="5">
        <v>1395812501272</v>
      </c>
      <c r="J125" s="5">
        <v>1360648370807</v>
      </c>
      <c r="K125" s="5">
        <v>1299172585996</v>
      </c>
      <c r="L125" s="5">
        <v>1296548326370</v>
      </c>
      <c r="M125" s="5">
        <v>1150287551421</v>
      </c>
      <c r="N125" s="5">
        <v>1119716376301</v>
      </c>
      <c r="O125" s="5">
        <v>1408926053627</v>
      </c>
      <c r="P125" s="5">
        <v>1134793746643</v>
      </c>
      <c r="Q125" s="5">
        <v>859922548474</v>
      </c>
      <c r="R125" s="5">
        <v>611955242861</v>
      </c>
      <c r="S125" s="5">
        <v>396976622935</v>
      </c>
      <c r="T125" s="5">
        <v>328509457250</v>
      </c>
      <c r="U125" s="5">
        <v>48074000000</v>
      </c>
      <c r="V125" s="5">
        <v>336172000000</v>
      </c>
      <c r="W125" s="5">
        <v>236684000000</v>
      </c>
    </row>
    <row r="126" spans="3:23" ht="15.5" x14ac:dyDescent="0.35">
      <c r="C126" t="s">
        <v>161</v>
      </c>
      <c r="D126" s="5">
        <v>1769537812720</v>
      </c>
      <c r="E126" s="5">
        <v>1770302804111</v>
      </c>
      <c r="F126" s="5">
        <v>1768801378080</v>
      </c>
      <c r="G126" s="5">
        <v>1740229795155</v>
      </c>
      <c r="I126" s="5">
        <v>1768801378080</v>
      </c>
      <c r="J126" s="5">
        <v>1733637247615</v>
      </c>
      <c r="K126" s="5">
        <v>1672161462804</v>
      </c>
      <c r="L126" s="5">
        <v>1669537203178</v>
      </c>
      <c r="M126" s="5">
        <v>1523276428229</v>
      </c>
      <c r="N126" s="5">
        <v>1464533704823</v>
      </c>
      <c r="O126" s="5">
        <v>1651223804163</v>
      </c>
      <c r="P126" s="5">
        <v>1277987995520</v>
      </c>
      <c r="Q126" s="5">
        <v>934691957806</v>
      </c>
      <c r="R126" s="5">
        <v>678524652193</v>
      </c>
      <c r="S126" s="5">
        <v>458296032267</v>
      </c>
      <c r="T126" s="5">
        <v>379828866582</v>
      </c>
      <c r="U126" s="5">
        <v>71319000000</v>
      </c>
      <c r="V126" s="5">
        <v>443067000000</v>
      </c>
      <c r="W126" s="5">
        <v>314694000000</v>
      </c>
    </row>
    <row r="127" spans="3:23" ht="15.5" x14ac:dyDescent="0.35">
      <c r="C127" t="s">
        <v>162</v>
      </c>
      <c r="D127" s="5">
        <v>54532560622</v>
      </c>
      <c r="E127" s="5">
        <v>56978047016</v>
      </c>
      <c r="F127" s="5">
        <v>58250904345</v>
      </c>
      <c r="G127" s="5">
        <v>87147008660</v>
      </c>
      <c r="I127" s="5">
        <v>58250904345</v>
      </c>
      <c r="J127" s="5">
        <v>94168548925</v>
      </c>
      <c r="K127" s="5">
        <v>94988574854</v>
      </c>
      <c r="L127" s="5">
        <v>109323374371</v>
      </c>
      <c r="M127" s="5">
        <v>64427836446</v>
      </c>
      <c r="N127" s="5">
        <v>65859214739</v>
      </c>
      <c r="O127" s="5">
        <v>70727962384</v>
      </c>
      <c r="P127" s="5">
        <v>72329841225</v>
      </c>
      <c r="Q127" s="5">
        <v>71947394279</v>
      </c>
      <c r="R127" s="5">
        <v>68525341322</v>
      </c>
      <c r="S127" s="5">
        <v>58184146017</v>
      </c>
      <c r="T127" s="5">
        <v>59454412296</v>
      </c>
      <c r="U127" s="5">
        <v>49945000000</v>
      </c>
      <c r="V127" s="5">
        <v>46263000000</v>
      </c>
    </row>
    <row r="128" spans="3:23" ht="15.5" x14ac:dyDescent="0.35">
      <c r="C128" t="s">
        <v>10</v>
      </c>
      <c r="D128" s="5">
        <v>3683030322204</v>
      </c>
      <c r="E128" s="5">
        <v>3686240799989</v>
      </c>
      <c r="F128" s="5">
        <v>3686012231287</v>
      </c>
      <c r="G128" s="5">
        <v>3686336752677</v>
      </c>
      <c r="I128" s="5">
        <v>3686012231287</v>
      </c>
      <c r="J128" s="5">
        <v>3686765745402</v>
      </c>
      <c r="K128" s="5">
        <v>3626109986520</v>
      </c>
      <c r="L128" s="5">
        <v>3637820526411</v>
      </c>
      <c r="M128" s="5">
        <v>3447884344237</v>
      </c>
      <c r="N128" s="5">
        <v>3390572999124</v>
      </c>
      <c r="O128" s="5">
        <v>3508445940007</v>
      </c>
      <c r="P128" s="5">
        <v>3136812010205</v>
      </c>
      <c r="Q128" s="5">
        <v>2747935334085</v>
      </c>
      <c r="R128" s="5">
        <v>2490474913654</v>
      </c>
      <c r="S128" s="5">
        <v>2263425161325</v>
      </c>
      <c r="T128" s="5">
        <v>2225777452338</v>
      </c>
      <c r="U128" s="5">
        <v>730018000000</v>
      </c>
      <c r="V128" s="5">
        <v>604330000000</v>
      </c>
      <c r="W128" s="5">
        <v>429694000000</v>
      </c>
    </row>
    <row r="129" spans="2:23" ht="15.5" x14ac:dyDescent="0.35">
      <c r="C129" t="s">
        <v>163</v>
      </c>
      <c r="D129" s="5">
        <v>6317083052764</v>
      </c>
      <c r="E129" s="5">
        <v>6290977306490</v>
      </c>
      <c r="F129" s="5">
        <v>6290468416823</v>
      </c>
      <c r="G129" s="5">
        <v>6477750447329</v>
      </c>
      <c r="I129" s="5">
        <v>6290468416823</v>
      </c>
      <c r="J129" s="5">
        <v>7194688328878</v>
      </c>
      <c r="K129" s="5">
        <v>7631670664176</v>
      </c>
      <c r="L129" s="5">
        <v>9447528704261</v>
      </c>
      <c r="M129" s="5">
        <v>8928183492920</v>
      </c>
      <c r="N129" s="5">
        <v>8509017299594</v>
      </c>
      <c r="O129" s="5">
        <v>10337895087207</v>
      </c>
      <c r="P129" s="5">
        <v>8881778299672</v>
      </c>
      <c r="Q129" s="5">
        <v>7067976095043</v>
      </c>
      <c r="R129" s="5">
        <v>4662319785319</v>
      </c>
      <c r="S129" s="5">
        <v>4456097502805</v>
      </c>
      <c r="T129" s="5">
        <v>3802332940158</v>
      </c>
      <c r="U129" s="5">
        <v>2917401000000</v>
      </c>
      <c r="V129" s="5">
        <v>2401100000000</v>
      </c>
      <c r="W129" s="5">
        <v>1838842000000</v>
      </c>
    </row>
    <row r="130" spans="2:23" ht="15.5" x14ac:dyDescent="0.35">
      <c r="C130" t="s">
        <v>164</v>
      </c>
      <c r="D130" s="5">
        <v>8715466600</v>
      </c>
      <c r="E130" s="5">
        <v>8715466600</v>
      </c>
      <c r="F130" s="5">
        <v>8715466600</v>
      </c>
      <c r="G130" s="5">
        <v>8715466600</v>
      </c>
      <c r="I130" s="5">
        <v>8715466600</v>
      </c>
      <c r="J130" s="5">
        <v>8715466600</v>
      </c>
      <c r="K130" s="5">
        <v>8715466600</v>
      </c>
      <c r="L130" s="5">
        <v>8715466600</v>
      </c>
      <c r="M130" s="5">
        <v>8715466600</v>
      </c>
      <c r="N130" s="5">
        <v>8715466600</v>
      </c>
      <c r="O130" s="5">
        <v>8715466600</v>
      </c>
      <c r="P130" s="5">
        <v>8715466600</v>
      </c>
      <c r="Q130" s="5">
        <v>8715466600</v>
      </c>
      <c r="R130" s="5">
        <v>8715466600</v>
      </c>
      <c r="S130" s="5">
        <v>8715466600</v>
      </c>
      <c r="T130" s="5">
        <v>8715466600</v>
      </c>
      <c r="U130" s="5">
        <v>6670000000</v>
      </c>
      <c r="V130" s="5">
        <v>2712106900</v>
      </c>
      <c r="W130" s="5">
        <v>2712106900</v>
      </c>
    </row>
    <row r="132" spans="2:23" ht="15.5" x14ac:dyDescent="0.35">
      <c r="B132" t="s">
        <v>165</v>
      </c>
      <c r="C132" t="s">
        <v>166</v>
      </c>
      <c r="D132" s="5">
        <v>122235125441</v>
      </c>
      <c r="E132" s="5">
        <v>-125484479503</v>
      </c>
      <c r="F132" s="5">
        <v>143582862638</v>
      </c>
      <c r="G132" s="5">
        <v>139326068994</v>
      </c>
      <c r="I132" s="5">
        <v>123445786057</v>
      </c>
      <c r="J132" s="5">
        <v>262019067045</v>
      </c>
      <c r="K132" s="5">
        <v>95468547670</v>
      </c>
      <c r="L132" s="5">
        <v>25538790864</v>
      </c>
      <c r="M132" s="5">
        <v>35025515989</v>
      </c>
      <c r="N132" s="5">
        <v>803263880033</v>
      </c>
      <c r="O132" s="5">
        <v>1126052429214</v>
      </c>
      <c r="P132" s="5">
        <v>733378642718</v>
      </c>
      <c r="Q132" s="5">
        <v>556143968918</v>
      </c>
      <c r="R132" s="5">
        <v>-79247536911</v>
      </c>
      <c r="S132" s="5">
        <v>458415942291</v>
      </c>
      <c r="T132" s="5">
        <v>192010242661</v>
      </c>
      <c r="U132" s="5">
        <v>123766000000</v>
      </c>
      <c r="V132" s="5">
        <v>293849000000</v>
      </c>
      <c r="W132" s="5">
        <v>135160000000</v>
      </c>
    </row>
    <row r="133" spans="2:23" ht="15.5" x14ac:dyDescent="0.35">
      <c r="C133" t="s">
        <v>167</v>
      </c>
      <c r="D133" s="5">
        <v>1012131275372</v>
      </c>
      <c r="E133" s="5">
        <v>760170931779</v>
      </c>
      <c r="F133" s="5">
        <v>1167305756892</v>
      </c>
      <c r="G133" s="5">
        <v>1194751006045</v>
      </c>
      <c r="I133" s="5">
        <v>4176031094918</v>
      </c>
      <c r="J133" s="5">
        <v>5487871637025</v>
      </c>
      <c r="K133" s="5">
        <v>5117406411302</v>
      </c>
      <c r="L133" s="5">
        <v>5877992871527</v>
      </c>
      <c r="M133" s="5">
        <v>4889265241163</v>
      </c>
      <c r="N133" s="5">
        <v>6000517078119</v>
      </c>
      <c r="O133" s="5">
        <v>6733691185868</v>
      </c>
      <c r="P133" s="5">
        <v>6269452496065</v>
      </c>
      <c r="Q133" s="5">
        <v>4603250853207</v>
      </c>
      <c r="R133" s="5">
        <v>3131777692575</v>
      </c>
      <c r="S133" s="5">
        <v>2908410000322</v>
      </c>
      <c r="T133" s="5">
        <v>2626340965450</v>
      </c>
      <c r="U133" s="5">
        <v>2716664000000</v>
      </c>
      <c r="V133" s="5">
        <v>2465168000000</v>
      </c>
      <c r="W133" s="5">
        <v>1609038000000</v>
      </c>
    </row>
    <row r="134" spans="2:23" ht="15.5" x14ac:dyDescent="0.35">
      <c r="C134" t="s">
        <v>326</v>
      </c>
      <c r="D134" s="5">
        <v>-820898720531</v>
      </c>
      <c r="E134" s="5">
        <v>-809369262612</v>
      </c>
      <c r="F134" s="5">
        <v>-972101042684</v>
      </c>
      <c r="G134" s="5">
        <v>-981795910240</v>
      </c>
      <c r="I134" s="5">
        <v>-3784911348869</v>
      </c>
      <c r="J134" s="5">
        <v>-4924129767446</v>
      </c>
      <c r="K134" s="5">
        <v>-4650422334271</v>
      </c>
      <c r="L134" s="5">
        <v>-4919357758380</v>
      </c>
      <c r="M134" s="5">
        <v>-4155512416348</v>
      </c>
      <c r="N134" s="5">
        <v>-4206958768509</v>
      </c>
      <c r="O134" s="5">
        <v>-4329991873057</v>
      </c>
      <c r="P134" s="5">
        <v>-4187815280986</v>
      </c>
      <c r="Q134" s="5">
        <v>-2976349407737</v>
      </c>
      <c r="R134" s="5">
        <v>-2543245287781</v>
      </c>
      <c r="S134" s="5">
        <v>-1919069149159</v>
      </c>
      <c r="T134" s="5">
        <v>-1929865738091</v>
      </c>
      <c r="U134" s="5">
        <v>-2266464000000</v>
      </c>
      <c r="V134" s="5">
        <v>-1875821000000</v>
      </c>
      <c r="W134" s="5">
        <v>-1288328000000</v>
      </c>
    </row>
    <row r="135" spans="2:23" ht="15.5" x14ac:dyDescent="0.35">
      <c r="C135" t="s">
        <v>1230</v>
      </c>
      <c r="D135" s="5">
        <v>-54041555506</v>
      </c>
      <c r="E135" s="5">
        <v>-63571524850</v>
      </c>
      <c r="F135" s="5">
        <v>-52352894907</v>
      </c>
      <c r="G135" s="5">
        <v>-73324720115</v>
      </c>
      <c r="I135" s="5">
        <v>-266269050658</v>
      </c>
      <c r="J135" s="5">
        <v>-272393592460</v>
      </c>
      <c r="K135" s="5">
        <v>-284804737447</v>
      </c>
      <c r="L135" s="5">
        <v>-296683556499</v>
      </c>
      <c r="M135" s="5">
        <v>-272274801853</v>
      </c>
      <c r="N135" s="5">
        <v>-318942762704</v>
      </c>
      <c r="O135" s="5">
        <v>-340373031775</v>
      </c>
      <c r="P135" s="5">
        <v>-326200869598</v>
      </c>
      <c r="Q135" s="5">
        <v>-360519734834</v>
      </c>
      <c r="R135" s="5">
        <v>-207697090514</v>
      </c>
      <c r="S135" s="5">
        <v>-184859486273</v>
      </c>
      <c r="T135" s="5">
        <v>-137428718860</v>
      </c>
      <c r="U135" s="5">
        <v>-88911000000</v>
      </c>
      <c r="V135" s="5">
        <v>-57956000000</v>
      </c>
      <c r="W135" s="5">
        <v>-46274000000</v>
      </c>
    </row>
    <row r="136" spans="2:23" ht="15.5" x14ac:dyDescent="0.35">
      <c r="C136" t="s">
        <v>1391</v>
      </c>
      <c r="D136" s="5">
        <v>6410448434</v>
      </c>
      <c r="K136" s="5">
        <v>8962582425</v>
      </c>
      <c r="L136" s="5">
        <v>38204402275</v>
      </c>
      <c r="N136" s="5">
        <v>68990519214</v>
      </c>
    </row>
    <row r="137" spans="2:23" ht="15.5" x14ac:dyDescent="0.35">
      <c r="C137" t="s">
        <v>171</v>
      </c>
      <c r="D137" s="5">
        <v>-22081758237</v>
      </c>
      <c r="E137" s="5">
        <v>-14139250731</v>
      </c>
      <c r="F137" s="5">
        <v>-457266281</v>
      </c>
      <c r="G137" s="5">
        <v>-1413579425</v>
      </c>
      <c r="I137" s="5">
        <v>-7144363367</v>
      </c>
      <c r="J137" s="5">
        <v>-33412620531</v>
      </c>
      <c r="K137" s="5">
        <v>-100285472571</v>
      </c>
      <c r="L137" s="5">
        <v>-48347271803</v>
      </c>
      <c r="M137" s="5">
        <v>-23808514402</v>
      </c>
      <c r="N137" s="5">
        <v>-526678407937</v>
      </c>
      <c r="O137" s="5">
        <v>-559573427319</v>
      </c>
      <c r="P137" s="5">
        <v>-555564819311</v>
      </c>
      <c r="Q137" s="5">
        <v>-369377638473</v>
      </c>
      <c r="R137" s="5">
        <v>-238923936734</v>
      </c>
      <c r="S137" s="5">
        <v>-221478719026</v>
      </c>
      <c r="T137" s="5">
        <v>-125125312054</v>
      </c>
      <c r="U137" s="5">
        <v>-124796000000</v>
      </c>
      <c r="V137" s="5">
        <v>-157807000000</v>
      </c>
      <c r="W137" s="5">
        <v>-108229000000</v>
      </c>
    </row>
    <row r="138" spans="2:23" ht="15.5" x14ac:dyDescent="0.35">
      <c r="C138" t="s">
        <v>178</v>
      </c>
      <c r="L138" s="5">
        <v>9161294622</v>
      </c>
      <c r="M138" s="5">
        <v>14690135889</v>
      </c>
      <c r="N138" s="5">
        <v>29736471632</v>
      </c>
    </row>
    <row r="139" spans="2:23" ht="15.5" x14ac:dyDescent="0.35">
      <c r="C139" t="s">
        <v>170</v>
      </c>
      <c r="D139" s="5">
        <v>-7311416861</v>
      </c>
      <c r="E139" s="5">
        <v>-4380340428</v>
      </c>
      <c r="F139" s="5">
        <v>-4682775136</v>
      </c>
      <c r="G139" s="5">
        <v>-5329332536</v>
      </c>
      <c r="I139" s="5">
        <v>-29959404280</v>
      </c>
      <c r="J139" s="5">
        <v>-38428810777</v>
      </c>
      <c r="K139" s="5">
        <v>-62964280517</v>
      </c>
      <c r="L139" s="5">
        <v>-69947418436</v>
      </c>
      <c r="M139" s="5">
        <v>-90352749933</v>
      </c>
      <c r="N139" s="5">
        <v>-110698365952</v>
      </c>
    </row>
    <row r="140" spans="2:23" ht="15.5" x14ac:dyDescent="0.35">
      <c r="C140" t="s">
        <v>1392</v>
      </c>
      <c r="L140" s="5">
        <v>-626269896256</v>
      </c>
      <c r="M140" s="5">
        <v>-402643992571</v>
      </c>
      <c r="N140" s="5">
        <v>-213663778150</v>
      </c>
      <c r="O140" s="5">
        <v>-238258038841</v>
      </c>
      <c r="P140" s="5">
        <v>-374456408652</v>
      </c>
      <c r="Q140" s="5">
        <v>-266363033367</v>
      </c>
      <c r="R140" s="5">
        <v>-185492056486</v>
      </c>
      <c r="S140" s="5">
        <v>-109051480995</v>
      </c>
      <c r="T140" s="5">
        <v>-264224914803</v>
      </c>
      <c r="U140" s="5">
        <v>-109038000000</v>
      </c>
      <c r="V140" s="5">
        <v>-81462000000</v>
      </c>
      <c r="W140" s="5">
        <v>-40538000000</v>
      </c>
    </row>
    <row r="141" spans="2:23" ht="15.5" x14ac:dyDescent="0.35">
      <c r="C141" t="s">
        <v>172</v>
      </c>
      <c r="D141" s="5">
        <v>-29202531497</v>
      </c>
      <c r="E141" s="5">
        <v>-32280350348</v>
      </c>
      <c r="F141" s="5">
        <v>-25896179957</v>
      </c>
      <c r="G141" s="5">
        <v>-32794199900</v>
      </c>
      <c r="I141" s="5">
        <v>-297217279234</v>
      </c>
      <c r="J141" s="5">
        <v>35120378682</v>
      </c>
      <c r="K141" s="5">
        <v>-1144623157033</v>
      </c>
      <c r="L141" s="5">
        <v>-108355935602</v>
      </c>
      <c r="M141" s="5">
        <v>313061554108</v>
      </c>
      <c r="N141" s="5">
        <v>-581409923138</v>
      </c>
      <c r="O141" s="5">
        <v>-9377379476</v>
      </c>
      <c r="P141" s="5">
        <v>-66851214286</v>
      </c>
      <c r="Q141" s="5">
        <v>270984723717</v>
      </c>
      <c r="R141" s="5">
        <v>80215906582</v>
      </c>
      <c r="S141" s="5">
        <v>-201140378553</v>
      </c>
      <c r="T141" s="5">
        <v>1186278910630</v>
      </c>
      <c r="U141" s="5">
        <v>403250000000</v>
      </c>
      <c r="V141" s="5">
        <v>-4998000000</v>
      </c>
      <c r="W141" s="5">
        <v>-34141000000</v>
      </c>
    </row>
    <row r="142" spans="2:23" ht="15.5" x14ac:dyDescent="0.35">
      <c r="C142" t="s">
        <v>173</v>
      </c>
      <c r="D142" s="5">
        <v>-1841319208</v>
      </c>
      <c r="E142" s="5">
        <v>-2102869205</v>
      </c>
      <c r="F142" s="5">
        <v>30537170842</v>
      </c>
      <c r="G142" s="5">
        <v>-38559984191</v>
      </c>
      <c r="I142" s="5">
        <v>-12878271021</v>
      </c>
      <c r="J142" s="5">
        <v>-107307720187</v>
      </c>
      <c r="K142" s="5">
        <v>-81710191697</v>
      </c>
      <c r="L142" s="5">
        <v>-145874631768</v>
      </c>
      <c r="M142" s="5">
        <v>-183935056756</v>
      </c>
      <c r="N142" s="5">
        <v>-281518460027</v>
      </c>
      <c r="O142" s="5">
        <v>-379291925685</v>
      </c>
      <c r="P142" s="5">
        <v>-439848569825</v>
      </c>
      <c r="Q142" s="5">
        <v>-531584510283</v>
      </c>
      <c r="R142" s="5">
        <v>-482388021805</v>
      </c>
      <c r="S142" s="5">
        <v>-472119395797</v>
      </c>
      <c r="T142" s="5">
        <v>-790213951461</v>
      </c>
      <c r="U142" s="5">
        <v>-454305000000</v>
      </c>
      <c r="V142" s="5">
        <v>-174250000000</v>
      </c>
      <c r="W142" s="5">
        <v>-162239000000</v>
      </c>
    </row>
    <row r="143" spans="2:23" ht="15.5" x14ac:dyDescent="0.35">
      <c r="C143" t="s">
        <v>175</v>
      </c>
      <c r="D143" s="5">
        <v>-1841319208</v>
      </c>
      <c r="E143" s="5">
        <v>-2281369205</v>
      </c>
      <c r="F143" s="5">
        <v>30021864807</v>
      </c>
      <c r="G143" s="5">
        <v>-39023964191</v>
      </c>
      <c r="I143" s="5">
        <v>-14353142894</v>
      </c>
      <c r="J143" s="5">
        <v>-108837545187</v>
      </c>
      <c r="K143" s="5">
        <v>-89454450499</v>
      </c>
      <c r="L143" s="5">
        <v>-155835926390</v>
      </c>
      <c r="M143" s="5">
        <v>-203029334427</v>
      </c>
      <c r="N143" s="5">
        <v>-316805842817</v>
      </c>
      <c r="O143" s="5">
        <v>-391439925685</v>
      </c>
      <c r="P143" s="5">
        <v>-439848569825</v>
      </c>
      <c r="Q143" s="5">
        <v>-500584510283</v>
      </c>
      <c r="R143" s="5">
        <v>-482388021805</v>
      </c>
      <c r="S143" s="5">
        <v>-442994450797</v>
      </c>
      <c r="T143" s="5">
        <v>-643618829097</v>
      </c>
      <c r="U143" s="5">
        <v>-454305000000</v>
      </c>
      <c r="V143" s="5">
        <v>-174250000000</v>
      </c>
      <c r="W143" s="5">
        <v>-162239000000</v>
      </c>
    </row>
    <row r="144" spans="2:23" ht="15.5" x14ac:dyDescent="0.35">
      <c r="C144" t="s">
        <v>174</v>
      </c>
      <c r="F144" s="5">
        <v>515306035</v>
      </c>
      <c r="G144" s="5">
        <v>463980000</v>
      </c>
      <c r="I144" s="5">
        <v>1194371873</v>
      </c>
      <c r="J144" s="5">
        <v>1529825000</v>
      </c>
      <c r="O144" s="5">
        <v>148000000</v>
      </c>
    </row>
    <row r="145" spans="3:23" ht="15.5" x14ac:dyDescent="0.35">
      <c r="C145" t="s">
        <v>1102</v>
      </c>
      <c r="Q145" s="5">
        <v>-24500000000</v>
      </c>
    </row>
    <row r="146" spans="3:23" ht="15.5" x14ac:dyDescent="0.35">
      <c r="C146" t="s">
        <v>1259</v>
      </c>
      <c r="E146" s="5">
        <v>178500000</v>
      </c>
      <c r="I146" s="5">
        <v>280500000</v>
      </c>
      <c r="K146" s="5">
        <v>7744258802</v>
      </c>
      <c r="L146" s="5">
        <v>3500000000</v>
      </c>
      <c r="M146" s="5">
        <v>4504141782</v>
      </c>
      <c r="N146" s="5">
        <v>6000911158</v>
      </c>
      <c r="O146" s="5">
        <v>12000000000</v>
      </c>
      <c r="Q146" s="5">
        <v>-6500000000</v>
      </c>
    </row>
    <row r="147" spans="3:23" ht="15.5" x14ac:dyDescent="0.35">
      <c r="C147" t="s">
        <v>1393</v>
      </c>
      <c r="M147" s="5">
        <v>-100000000</v>
      </c>
      <c r="N147" s="5">
        <v>-450000000</v>
      </c>
    </row>
    <row r="148" spans="3:23" ht="15.5" x14ac:dyDescent="0.35">
      <c r="C148" t="s">
        <v>1394</v>
      </c>
      <c r="L148" s="5">
        <v>-2700000000</v>
      </c>
      <c r="S148" s="5">
        <v>-29124945000</v>
      </c>
      <c r="T148" s="5">
        <v>-146595122364</v>
      </c>
    </row>
    <row r="149" spans="3:23" ht="15.5" x14ac:dyDescent="0.35">
      <c r="C149" t="s">
        <v>189</v>
      </c>
      <c r="D149" s="5">
        <v>-29202531497</v>
      </c>
      <c r="E149" s="5">
        <v>-32280350348</v>
      </c>
      <c r="F149" s="5">
        <v>-25896179957</v>
      </c>
      <c r="G149" s="5">
        <v>-32794199900</v>
      </c>
      <c r="I149" s="5">
        <v>-297217279234</v>
      </c>
      <c r="J149" s="5">
        <v>35120378682</v>
      </c>
      <c r="K149" s="5">
        <v>-1144623157033</v>
      </c>
      <c r="L149" s="5">
        <v>-108355935602</v>
      </c>
      <c r="M149" s="5">
        <v>313061554108</v>
      </c>
      <c r="N149" s="5">
        <v>-581409923138</v>
      </c>
      <c r="O149" s="5">
        <v>-9377379476</v>
      </c>
      <c r="P149" s="5">
        <v>-66851214286</v>
      </c>
      <c r="Q149" s="5">
        <v>270984723717</v>
      </c>
      <c r="R149" s="5">
        <v>80215906582</v>
      </c>
      <c r="S149" s="5">
        <v>-201140378553</v>
      </c>
      <c r="T149" s="5">
        <v>1186278910630</v>
      </c>
      <c r="U149" s="5">
        <v>403250000000</v>
      </c>
      <c r="V149" s="5">
        <v>-4998000000</v>
      </c>
      <c r="W149" s="5">
        <v>-34141000000</v>
      </c>
    </row>
    <row r="150" spans="3:23" ht="15.5" x14ac:dyDescent="0.35">
      <c r="C150" t="s">
        <v>1039</v>
      </c>
      <c r="K150" s="5">
        <v>292278662425</v>
      </c>
      <c r="L150" s="5">
        <v>2022975493132</v>
      </c>
      <c r="M150" s="5">
        <v>1665000000000</v>
      </c>
      <c r="N150" s="5">
        <v>1155296904703</v>
      </c>
      <c r="O150" s="5">
        <v>2549709785729</v>
      </c>
      <c r="P150" s="5">
        <v>2402869205432</v>
      </c>
      <c r="Q150" s="5">
        <v>2293235295437</v>
      </c>
      <c r="R150" s="5">
        <v>1055225964795</v>
      </c>
      <c r="S150" s="5">
        <v>745615186429</v>
      </c>
      <c r="T150" s="5">
        <v>615402417613</v>
      </c>
      <c r="U150" s="5">
        <v>439213000000</v>
      </c>
      <c r="V150" s="5">
        <v>77896000000</v>
      </c>
      <c r="W150" s="5">
        <v>72180000000</v>
      </c>
    </row>
    <row r="151" spans="3:23" ht="15.5" x14ac:dyDescent="0.35">
      <c r="C151" t="s">
        <v>1040</v>
      </c>
      <c r="D151" s="5">
        <v>10017009920</v>
      </c>
      <c r="E151" s="5">
        <v>-10017009920</v>
      </c>
      <c r="K151" s="5">
        <v>-725254155554</v>
      </c>
      <c r="L151" s="5">
        <v>-1931570370440</v>
      </c>
      <c r="M151" s="5">
        <v>-1525000000000</v>
      </c>
      <c r="N151" s="5">
        <v>-1375671440178</v>
      </c>
      <c r="O151" s="5">
        <v>-2727751085706</v>
      </c>
      <c r="P151" s="5">
        <v>-2557299463736</v>
      </c>
      <c r="Q151" s="5">
        <v>-1863535145960</v>
      </c>
      <c r="R151" s="5">
        <v>-836978969488</v>
      </c>
      <c r="S151" s="5">
        <v>-813081281404</v>
      </c>
      <c r="T151" s="5">
        <v>-588962595617</v>
      </c>
      <c r="U151" s="5">
        <v>-286185000000</v>
      </c>
      <c r="V151" s="5">
        <v>-76260000000</v>
      </c>
      <c r="W151" s="5">
        <v>-67492000000</v>
      </c>
    </row>
    <row r="152" spans="3:23" ht="15.5" x14ac:dyDescent="0.35">
      <c r="C152" t="s">
        <v>593</v>
      </c>
      <c r="J152" s="5">
        <v>320000000000</v>
      </c>
      <c r="M152" s="5">
        <v>512000000000</v>
      </c>
      <c r="O152" s="5">
        <v>700000000000</v>
      </c>
    </row>
    <row r="153" spans="3:23" ht="15.5" x14ac:dyDescent="0.35">
      <c r="C153" t="s">
        <v>595</v>
      </c>
      <c r="D153" s="5">
        <v>-10017009920</v>
      </c>
      <c r="F153" s="5">
        <v>10008352640</v>
      </c>
      <c r="G153" s="5">
        <v>-10008352640</v>
      </c>
      <c r="J153" s="5">
        <v>-120772452683</v>
      </c>
      <c r="K153" s="5">
        <v>-1255040756940</v>
      </c>
      <c r="L153" s="5">
        <v>-1544700000000</v>
      </c>
      <c r="M153" s="5">
        <v>-750422997468</v>
      </c>
      <c r="N153" s="5">
        <v>-292039005510</v>
      </c>
    </row>
    <row r="154" spans="3:23" ht="15.5" x14ac:dyDescent="0.35">
      <c r="C154" t="s">
        <v>709</v>
      </c>
      <c r="D154" s="5">
        <v>4070087327</v>
      </c>
      <c r="F154" s="5">
        <v>-4350000000</v>
      </c>
      <c r="G154" s="5">
        <v>3800000000</v>
      </c>
      <c r="K154" s="5">
        <v>71000000000</v>
      </c>
      <c r="L154" s="5">
        <v>45340342682</v>
      </c>
      <c r="M154" s="5">
        <v>20072178404</v>
      </c>
      <c r="N154" s="5">
        <v>23608631162</v>
      </c>
      <c r="P154" s="5">
        <v>130000000000</v>
      </c>
      <c r="Q154" s="5">
        <v>43000000000</v>
      </c>
    </row>
    <row r="155" spans="3:23" ht="15.5" x14ac:dyDescent="0.35">
      <c r="C155" t="s">
        <v>1395</v>
      </c>
      <c r="D155" s="5">
        <v>-4070087327</v>
      </c>
      <c r="F155" s="5">
        <v>4342678314</v>
      </c>
      <c r="G155" s="5">
        <v>-3800000000</v>
      </c>
      <c r="I155" s="5">
        <v>-7321686</v>
      </c>
      <c r="K155" s="5">
        <v>-71000000000</v>
      </c>
      <c r="L155" s="5">
        <v>-45340342682</v>
      </c>
      <c r="M155" s="5">
        <v>-34662463387</v>
      </c>
      <c r="N155" s="5">
        <v>-35608631162</v>
      </c>
      <c r="O155" s="5">
        <v>-30000000000</v>
      </c>
      <c r="P155" s="5">
        <v>-100000000000</v>
      </c>
      <c r="R155" s="5">
        <v>-5800803094</v>
      </c>
      <c r="S155" s="5">
        <v>-68562153330</v>
      </c>
      <c r="T155" s="5">
        <v>-12134988250</v>
      </c>
      <c r="V155" s="5">
        <v>-1901000000</v>
      </c>
      <c r="W155" s="5">
        <v>-2000000000</v>
      </c>
    </row>
    <row r="156" spans="3:23" ht="15.5" x14ac:dyDescent="0.35">
      <c r="C156" t="s">
        <v>1396</v>
      </c>
      <c r="P156" s="5">
        <v>16659320000</v>
      </c>
    </row>
    <row r="157" spans="3:23" ht="15.5" x14ac:dyDescent="0.35">
      <c r="C157" t="s">
        <v>635</v>
      </c>
      <c r="F157" s="5">
        <v>-3299766015</v>
      </c>
      <c r="G157" s="5">
        <v>-3061723425</v>
      </c>
      <c r="I157" s="5">
        <v>-7132444849</v>
      </c>
      <c r="J157" s="5">
        <v>-9613010992</v>
      </c>
      <c r="K157" s="5">
        <v>-33976435817</v>
      </c>
      <c r="L157" s="5">
        <v>-33397693302</v>
      </c>
      <c r="M157" s="5">
        <v>-70209596231</v>
      </c>
      <c r="N157" s="5">
        <v>-75247054473</v>
      </c>
      <c r="O157" s="5">
        <v>-55398283223</v>
      </c>
      <c r="P157" s="5">
        <v>-7936592069</v>
      </c>
      <c r="R157" s="5">
        <v>-1174732557</v>
      </c>
      <c r="S157" s="5">
        <v>-1377458517</v>
      </c>
      <c r="T157" s="5">
        <v>-1255383337</v>
      </c>
      <c r="U157" s="5">
        <v>-260000000</v>
      </c>
    </row>
    <row r="158" spans="3:23" ht="15.5" x14ac:dyDescent="0.35">
      <c r="C158" t="s">
        <v>1397</v>
      </c>
      <c r="K158" s="5">
        <v>-1158983378</v>
      </c>
      <c r="L158" s="5">
        <v>-174188888</v>
      </c>
      <c r="M158" s="5">
        <v>-250129011</v>
      </c>
      <c r="N158" s="5">
        <v>-849055704</v>
      </c>
      <c r="R158" s="5">
        <v>-57740931</v>
      </c>
    </row>
    <row r="159" spans="3:23" ht="15.5" x14ac:dyDescent="0.35">
      <c r="C159" t="s">
        <v>221</v>
      </c>
      <c r="N159" s="5">
        <v>76185906102</v>
      </c>
    </row>
    <row r="160" spans="3:23" ht="15.5" x14ac:dyDescent="0.35">
      <c r="C160" t="s">
        <v>1266</v>
      </c>
      <c r="T160" s="5">
        <v>14650000000</v>
      </c>
      <c r="U160" s="5">
        <v>5350000000</v>
      </c>
      <c r="V160" s="5">
        <v>45815000000</v>
      </c>
    </row>
    <row r="161" spans="3:23" ht="15.5" x14ac:dyDescent="0.35">
      <c r="C161" t="s">
        <v>1379</v>
      </c>
      <c r="R161" s="5">
        <v>1200000000</v>
      </c>
      <c r="S161" s="5">
        <v>824136500</v>
      </c>
      <c r="T161" s="5">
        <v>1178579460221</v>
      </c>
    </row>
    <row r="162" spans="3:23" ht="15.5" x14ac:dyDescent="0.35">
      <c r="C162" t="s">
        <v>676</v>
      </c>
      <c r="U162" s="5">
        <v>366000000000</v>
      </c>
    </row>
    <row r="163" spans="3:23" ht="15.5" x14ac:dyDescent="0.35">
      <c r="C163" t="s">
        <v>1333</v>
      </c>
      <c r="S163" s="5">
        <v>-366000000000</v>
      </c>
    </row>
    <row r="164" spans="3:23" ht="15.5" x14ac:dyDescent="0.35">
      <c r="C164" t="s">
        <v>1398</v>
      </c>
      <c r="U164" s="5">
        <v>-58246000000</v>
      </c>
    </row>
    <row r="165" spans="3:23" ht="15.5" x14ac:dyDescent="0.35">
      <c r="C165" t="s">
        <v>1399</v>
      </c>
      <c r="P165" s="5">
        <v>150000000000</v>
      </c>
      <c r="Q165" s="5">
        <v>-120000000000</v>
      </c>
      <c r="R165" s="5">
        <v>-80000000000</v>
      </c>
      <c r="S165" s="5">
        <v>400000000000</v>
      </c>
    </row>
    <row r="166" spans="3:23" ht="15.5" x14ac:dyDescent="0.35">
      <c r="C166" t="s">
        <v>210</v>
      </c>
      <c r="D166" s="5">
        <v>-4009114636</v>
      </c>
      <c r="P166" s="5">
        <v>-101143683913</v>
      </c>
    </row>
    <row r="167" spans="3:23" ht="15.5" x14ac:dyDescent="0.35">
      <c r="C167" t="s">
        <v>8</v>
      </c>
      <c r="G167" s="5">
        <v>-6536599950</v>
      </c>
      <c r="I167" s="5">
        <v>-6536599950</v>
      </c>
      <c r="J167" s="5">
        <v>-6885243615</v>
      </c>
      <c r="K167" s="5">
        <v>-32682999750</v>
      </c>
      <c r="L167" s="5">
        <v>-16559386540</v>
      </c>
      <c r="M167" s="5">
        <v>-25623471804</v>
      </c>
      <c r="N167" s="5">
        <v>-128076420849</v>
      </c>
      <c r="O167" s="5">
        <v>-145920401358</v>
      </c>
      <c r="Q167" s="5">
        <v>-51246944000</v>
      </c>
      <c r="R167" s="5">
        <v>-32735292800</v>
      </c>
      <c r="S167" s="5">
        <v>-61810089600</v>
      </c>
      <c r="T167" s="5">
        <v>-16620000000</v>
      </c>
      <c r="U167" s="5">
        <v>-49096000000</v>
      </c>
      <c r="V167" s="5">
        <v>-39630000000</v>
      </c>
      <c r="W167" s="5">
        <v>-28874000000</v>
      </c>
    </row>
    <row r="168" spans="3:23" ht="15.5" x14ac:dyDescent="0.35">
      <c r="C168" t="s">
        <v>162</v>
      </c>
      <c r="G168" s="5">
        <v>-15518389</v>
      </c>
      <c r="I168" s="5">
        <v>-15518389</v>
      </c>
      <c r="J168" s="5">
        <v>-19082064</v>
      </c>
      <c r="K168" s="5">
        <v>-16888662</v>
      </c>
      <c r="M168" s="5">
        <v>-9871216</v>
      </c>
      <c r="N168" s="5">
        <v>-27514216</v>
      </c>
      <c r="O168" s="5">
        <v>-17394918</v>
      </c>
      <c r="Q168" s="5">
        <v>-30468481760</v>
      </c>
      <c r="R168" s="5">
        <v>-19462519343</v>
      </c>
      <c r="S168" s="5">
        <v>-36748718631</v>
      </c>
      <c r="T168" s="5">
        <v>-3380000000</v>
      </c>
      <c r="U168" s="5">
        <v>-13526000000</v>
      </c>
      <c r="V168" s="5">
        <v>-10918000000</v>
      </c>
      <c r="W168" s="5">
        <v>-7955000000</v>
      </c>
    </row>
    <row r="169" spans="3:23" ht="15.5" x14ac:dyDescent="0.35">
      <c r="C169" t="s">
        <v>641</v>
      </c>
      <c r="D169" s="5">
        <v>-4009114636</v>
      </c>
      <c r="G169" s="5">
        <v>-6552118339</v>
      </c>
      <c r="I169" s="5">
        <v>-6552118339</v>
      </c>
      <c r="J169" s="5">
        <v>-6904325679</v>
      </c>
      <c r="K169" s="5">
        <v>-32699888412</v>
      </c>
      <c r="L169" s="5">
        <v>-16559386540</v>
      </c>
      <c r="M169" s="5">
        <v>-25633343020</v>
      </c>
      <c r="N169" s="5">
        <v>-128103935065</v>
      </c>
      <c r="O169" s="5">
        <v>-145937796276</v>
      </c>
      <c r="P169" s="5">
        <v>-101143683913</v>
      </c>
      <c r="Q169" s="5">
        <v>-81715425760</v>
      </c>
      <c r="R169" s="5">
        <v>-52197812143</v>
      </c>
      <c r="S169" s="5">
        <v>-98558808231</v>
      </c>
      <c r="T169" s="5">
        <v>-20000000000</v>
      </c>
      <c r="U169" s="5">
        <v>-62622000000</v>
      </c>
      <c r="V169" s="5">
        <v>-50548000000</v>
      </c>
      <c r="W169" s="5">
        <v>-36829000000</v>
      </c>
    </row>
    <row r="170" spans="3:23" ht="15.5" x14ac:dyDescent="0.35">
      <c r="C170" t="s">
        <v>1400</v>
      </c>
      <c r="D170" s="5">
        <v>-17882000000</v>
      </c>
      <c r="E170" s="5">
        <v>-17883000000</v>
      </c>
      <c r="F170" s="5">
        <v>-17883000000</v>
      </c>
      <c r="G170" s="5">
        <v>-17883000000</v>
      </c>
      <c r="I170" s="5">
        <v>-263583000000</v>
      </c>
      <c r="J170" s="5">
        <v>-128746000000</v>
      </c>
      <c r="K170" s="5">
        <v>-70000000000</v>
      </c>
      <c r="L170" s="5">
        <v>-85000000000</v>
      </c>
      <c r="M170" s="5">
        <v>-390000000000</v>
      </c>
      <c r="N170" s="5">
        <v>-370000000000</v>
      </c>
      <c r="O170" s="5">
        <v>-300000000000</v>
      </c>
    </row>
    <row r="171" spans="3:23" ht="15.5" x14ac:dyDescent="0.35">
      <c r="C171" t="s">
        <v>226</v>
      </c>
      <c r="D171" s="5">
        <v>91191274736</v>
      </c>
      <c r="E171" s="5">
        <v>-159867699056</v>
      </c>
      <c r="F171" s="5">
        <v>148223853523</v>
      </c>
      <c r="G171" s="5">
        <v>67971884903</v>
      </c>
      <c r="I171" s="5">
        <v>-186649764198</v>
      </c>
      <c r="J171" s="5">
        <v>189831725540</v>
      </c>
      <c r="K171" s="5">
        <v>-1130864801060</v>
      </c>
      <c r="L171" s="5">
        <v>-228691776506</v>
      </c>
      <c r="M171" s="5">
        <v>164152013341</v>
      </c>
      <c r="N171" s="5">
        <v>-59664503132</v>
      </c>
      <c r="O171" s="5">
        <v>737383124053</v>
      </c>
      <c r="P171" s="5">
        <v>226678858607</v>
      </c>
      <c r="Q171" s="5">
        <v>295544182352</v>
      </c>
      <c r="R171" s="5">
        <v>-481419652134</v>
      </c>
      <c r="S171" s="5">
        <v>-214843832059</v>
      </c>
      <c r="T171" s="5">
        <v>588075201830</v>
      </c>
      <c r="U171" s="5">
        <v>72711000000</v>
      </c>
      <c r="V171" s="5">
        <v>114601000000</v>
      </c>
      <c r="W171" s="5">
        <v>-61220000000</v>
      </c>
    </row>
    <row r="172" spans="3:23" ht="15.5" x14ac:dyDescent="0.35">
      <c r="C172" t="s">
        <v>225</v>
      </c>
      <c r="D172" s="5">
        <v>844027351</v>
      </c>
      <c r="E172" s="5">
        <v>66042800</v>
      </c>
      <c r="F172" s="5">
        <v>720322325</v>
      </c>
      <c r="G172" s="5">
        <v>219464800</v>
      </c>
      <c r="I172" s="5">
        <v>821278396</v>
      </c>
      <c r="J172" s="5">
        <v>507976630</v>
      </c>
      <c r="K172" s="5">
        <v>-232191378</v>
      </c>
      <c r="L172" s="5">
        <v>782052855</v>
      </c>
      <c r="M172" s="5">
        <v>25436885</v>
      </c>
      <c r="N172" s="5">
        <v>-399024133</v>
      </c>
      <c r="O172" s="5">
        <v>-118815199</v>
      </c>
      <c r="P172" s="5">
        <v>582186027</v>
      </c>
    </row>
    <row r="173" spans="3:23" ht="15.5" x14ac:dyDescent="0.35">
      <c r="C173" t="s">
        <v>227</v>
      </c>
      <c r="E173" s="5">
        <v>411725808388</v>
      </c>
      <c r="I173" s="5">
        <v>597554294190</v>
      </c>
      <c r="J173" s="5">
        <v>407214592020</v>
      </c>
      <c r="K173" s="5">
        <v>1538311584458</v>
      </c>
      <c r="L173" s="5">
        <v>1766221308109</v>
      </c>
      <c r="M173" s="5">
        <v>1602043857883</v>
      </c>
      <c r="N173" s="5">
        <v>1602280750520</v>
      </c>
      <c r="O173" s="5">
        <v>865016441666</v>
      </c>
      <c r="P173" s="5">
        <v>637755397032</v>
      </c>
      <c r="Q173" s="5">
        <v>342211214681</v>
      </c>
      <c r="R173" s="5">
        <v>823630866815</v>
      </c>
      <c r="S173" s="5">
        <v>1038474698874</v>
      </c>
      <c r="T173" s="5">
        <v>450399497043</v>
      </c>
      <c r="U173" s="5">
        <v>340319000000</v>
      </c>
      <c r="V173" s="5">
        <v>225720000000</v>
      </c>
      <c r="W173" s="5">
        <v>286940000000</v>
      </c>
    </row>
    <row r="174" spans="3:23" ht="15.5" x14ac:dyDescent="0.35">
      <c r="C174" t="s">
        <v>224</v>
      </c>
    </row>
    <row r="175" spans="3:23" ht="15.5" x14ac:dyDescent="0.35">
      <c r="C175" t="s">
        <v>229</v>
      </c>
      <c r="D175" s="5">
        <v>92035302087</v>
      </c>
      <c r="E175" s="5">
        <v>251924152132</v>
      </c>
      <c r="F175" s="5">
        <v>148944175848</v>
      </c>
      <c r="G175" s="5">
        <v>68191349703</v>
      </c>
      <c r="I175" s="5">
        <v>411725808388</v>
      </c>
      <c r="J175" s="5">
        <v>597554294190</v>
      </c>
      <c r="K175" s="5">
        <v>407214592020</v>
      </c>
      <c r="L175" s="5">
        <v>1538311584458</v>
      </c>
      <c r="M175" s="5">
        <v>1766221308109</v>
      </c>
      <c r="N175" s="5">
        <v>1542217223255</v>
      </c>
      <c r="O175" s="5">
        <v>1602280750520</v>
      </c>
      <c r="P175" s="5">
        <v>865016441666</v>
      </c>
      <c r="Q175" s="5">
        <v>637755397033</v>
      </c>
      <c r="R175" s="5">
        <v>342211214681</v>
      </c>
      <c r="S175" s="5">
        <v>823630866815</v>
      </c>
      <c r="T175" s="5">
        <v>1038474698873</v>
      </c>
      <c r="U175" s="5">
        <v>413030000000</v>
      </c>
      <c r="V175" s="5">
        <v>340321000000</v>
      </c>
      <c r="W175" s="5">
        <v>225720000000</v>
      </c>
    </row>
    <row r="177" spans="2:23" ht="15.5" x14ac:dyDescent="0.35">
      <c r="B177" t="s">
        <v>230</v>
      </c>
      <c r="C177" t="s">
        <v>12</v>
      </c>
      <c r="D177" s="5">
        <v>8720000000</v>
      </c>
      <c r="E177" s="5">
        <v>8720000000</v>
      </c>
      <c r="F177" s="5">
        <v>8720000000</v>
      </c>
      <c r="G177" s="5">
        <v>8720000000</v>
      </c>
      <c r="I177" s="5">
        <v>8720000000</v>
      </c>
      <c r="J177" s="5">
        <v>8720000000</v>
      </c>
      <c r="K177" s="5">
        <v>8720000000</v>
      </c>
      <c r="L177" s="5">
        <v>8720000000</v>
      </c>
      <c r="M177" s="5">
        <v>8720000000</v>
      </c>
      <c r="N177" s="5">
        <v>8720000000</v>
      </c>
      <c r="O177" s="5">
        <v>8720000000</v>
      </c>
      <c r="P177" s="5">
        <v>8720000000</v>
      </c>
      <c r="Q177" s="5">
        <v>8720000000</v>
      </c>
      <c r="R177" s="5">
        <v>8720000000</v>
      </c>
      <c r="S177" s="5">
        <v>8720000000</v>
      </c>
      <c r="T177" s="5">
        <v>8720000000</v>
      </c>
      <c r="U177" s="5">
        <v>6670000000</v>
      </c>
      <c r="V177" s="5">
        <v>2710000000</v>
      </c>
      <c r="W177" s="5">
        <v>2710000000</v>
      </c>
    </row>
    <row r="178" spans="2:23" ht="15.5" x14ac:dyDescent="0.35">
      <c r="C178" t="s">
        <v>231</v>
      </c>
      <c r="D178" s="6">
        <v>0.37</v>
      </c>
      <c r="E178" s="6">
        <v>0.17</v>
      </c>
      <c r="F178" s="6">
        <v>3.63</v>
      </c>
      <c r="G178" s="6">
        <v>0.46</v>
      </c>
    </row>
    <row r="179" spans="2:23" ht="15.5" x14ac:dyDescent="0.35">
      <c r="C179" t="s">
        <v>232</v>
      </c>
      <c r="D179" s="6">
        <v>186.49</v>
      </c>
      <c r="E179" s="6">
        <v>494.12</v>
      </c>
      <c r="F179" s="6">
        <v>27.82</v>
      </c>
      <c r="G179" s="6">
        <v>217.39</v>
      </c>
    </row>
    <row r="180" spans="2:23" ht="15.5" x14ac:dyDescent="0.35">
      <c r="C180" t="s">
        <v>67</v>
      </c>
      <c r="D180" s="6">
        <v>0.75</v>
      </c>
      <c r="E180" s="6">
        <v>1.08</v>
      </c>
      <c r="F180" s="6">
        <v>0.83</v>
      </c>
      <c r="G180" s="6">
        <v>0.92</v>
      </c>
    </row>
    <row r="181" spans="2:23" ht="15.5" x14ac:dyDescent="0.35">
      <c r="C181" t="s">
        <v>233</v>
      </c>
      <c r="D181" s="5">
        <v>46850000000</v>
      </c>
      <c r="E181" s="5">
        <v>45420000000</v>
      </c>
      <c r="F181" s="5">
        <v>134410000000</v>
      </c>
      <c r="G181" s="5">
        <v>29950000000</v>
      </c>
    </row>
    <row r="182" spans="2:23" ht="15.5" x14ac:dyDescent="0.35">
      <c r="C182" t="s">
        <v>234</v>
      </c>
      <c r="D182" s="6">
        <v>5.0000000000000001E-4</v>
      </c>
      <c r="E182" s="6">
        <v>2.0000000000000001E-4</v>
      </c>
      <c r="F182" s="6">
        <v>5.0000000000000001E-3</v>
      </c>
      <c r="G182" s="6">
        <v>5.9999999999999995E-4</v>
      </c>
    </row>
    <row r="183" spans="2:23" ht="15.5" x14ac:dyDescent="0.35">
      <c r="C183" t="s">
        <v>235</v>
      </c>
      <c r="D183" s="6">
        <v>8.9999999999999998E-4</v>
      </c>
      <c r="E183" s="6">
        <v>4.0000000000000002E-4</v>
      </c>
      <c r="F183" s="6">
        <v>8.6999999999999994E-3</v>
      </c>
      <c r="G183" s="6">
        <v>1.1000000000000001E-3</v>
      </c>
    </row>
    <row r="184" spans="2:23" ht="15.5" x14ac:dyDescent="0.35">
      <c r="C184" t="s">
        <v>236</v>
      </c>
      <c r="D184" s="6">
        <v>3.8E-3</v>
      </c>
      <c r="E184" s="6">
        <v>3.2000000000000002E-3</v>
      </c>
      <c r="F184" s="6">
        <v>2.75E-2</v>
      </c>
      <c r="G184" s="6">
        <v>-3.4000000000000002E-3</v>
      </c>
    </row>
    <row r="185" spans="2:23" ht="15.5" x14ac:dyDescent="0.35">
      <c r="C185" t="s">
        <v>237</v>
      </c>
      <c r="D185" s="6">
        <v>2.37</v>
      </c>
      <c r="E185" s="6">
        <v>2.77</v>
      </c>
      <c r="F185" s="6">
        <v>14.33</v>
      </c>
      <c r="G185" s="6">
        <v>-1.24</v>
      </c>
    </row>
    <row r="186" spans="2:23" ht="15.5" x14ac:dyDescent="0.35">
      <c r="C186" t="s">
        <v>443</v>
      </c>
      <c r="D186" s="5">
        <v>3683000000000</v>
      </c>
      <c r="E186" s="5">
        <v>3686000000000</v>
      </c>
      <c r="F186" s="5">
        <v>3686000000000</v>
      </c>
      <c r="G186" s="5">
        <v>3686000000000</v>
      </c>
    </row>
    <row r="187" spans="2:23" ht="15.5" x14ac:dyDescent="0.35">
      <c r="C187" t="s">
        <v>238</v>
      </c>
      <c r="D187" s="6">
        <v>0.17</v>
      </c>
      <c r="E187" s="6">
        <v>0.2</v>
      </c>
      <c r="F187" s="6">
        <v>0.24</v>
      </c>
      <c r="G187" s="6">
        <v>0.24</v>
      </c>
    </row>
    <row r="188" spans="2:23" ht="15.5" x14ac:dyDescent="0.35">
      <c r="C188" t="s">
        <v>239</v>
      </c>
      <c r="D188" s="6">
        <v>416.33</v>
      </c>
      <c r="E188" s="6">
        <v>416.42</v>
      </c>
      <c r="F188" s="6">
        <v>416.24</v>
      </c>
      <c r="G188" s="6">
        <v>412.97</v>
      </c>
    </row>
    <row r="189" spans="2:23" ht="15.5" x14ac:dyDescent="0.35">
      <c r="C189" t="s">
        <v>240</v>
      </c>
      <c r="D189" s="6">
        <v>0.17</v>
      </c>
      <c r="E189" s="6">
        <v>0.2</v>
      </c>
      <c r="F189" s="6">
        <v>0.24</v>
      </c>
      <c r="G189" s="6">
        <v>0.24</v>
      </c>
    </row>
    <row r="190" spans="2:23" ht="15.5" x14ac:dyDescent="0.35">
      <c r="C190" t="s">
        <v>241</v>
      </c>
      <c r="D190" s="6">
        <v>416.33</v>
      </c>
      <c r="E190" s="6">
        <v>416.42</v>
      </c>
      <c r="F190" s="6">
        <v>416.24</v>
      </c>
      <c r="G190" s="6">
        <v>412.97</v>
      </c>
    </row>
    <row r="191" spans="2:23" ht="15.5" x14ac:dyDescent="0.35">
      <c r="C191" t="s">
        <v>242</v>
      </c>
      <c r="D191" s="5">
        <v>65000000000</v>
      </c>
      <c r="E191" s="5">
        <v>67000000000</v>
      </c>
      <c r="F191" s="5">
        <v>78000000000</v>
      </c>
      <c r="G191" s="5">
        <v>81000000000</v>
      </c>
    </row>
    <row r="192" spans="2:23" ht="15.5" x14ac:dyDescent="0.35">
      <c r="C192" t="s">
        <v>243</v>
      </c>
      <c r="D192" s="5">
        <v>102000000000</v>
      </c>
      <c r="E192" s="5">
        <v>118000000000</v>
      </c>
      <c r="F192" s="5">
        <v>134000000000</v>
      </c>
      <c r="G192" s="5">
        <v>151000000000</v>
      </c>
    </row>
    <row r="193" spans="3:23" ht="15.5" x14ac:dyDescent="0.35">
      <c r="C193" t="s">
        <v>306</v>
      </c>
      <c r="D193" s="5">
        <v>3628000000000</v>
      </c>
      <c r="E193" s="5">
        <v>3629000000000</v>
      </c>
      <c r="F193" s="5">
        <v>3628000000000</v>
      </c>
      <c r="G193" s="5">
        <v>3599000000000</v>
      </c>
    </row>
    <row r="194" spans="3:23" ht="15.5" x14ac:dyDescent="0.35">
      <c r="C194" t="s">
        <v>24</v>
      </c>
      <c r="D194" s="5">
        <v>167000000000</v>
      </c>
      <c r="E194" s="5">
        <v>185000000000</v>
      </c>
      <c r="F194" s="5">
        <v>213000000000</v>
      </c>
      <c r="G194" s="5">
        <v>232000000000</v>
      </c>
    </row>
    <row r="195" spans="3:23" ht="15.5" x14ac:dyDescent="0.35">
      <c r="C195" t="s">
        <v>21</v>
      </c>
      <c r="D195" s="5">
        <v>-177000000000</v>
      </c>
      <c r="E195" s="5">
        <v>-67000000000</v>
      </c>
      <c r="F195" s="5">
        <v>-199000000000</v>
      </c>
      <c r="G195" s="5">
        <v>-31000000000</v>
      </c>
    </row>
    <row r="196" spans="3:23" ht="15.5" x14ac:dyDescent="0.35">
      <c r="C196" t="s">
        <v>245</v>
      </c>
      <c r="D196" s="5">
        <v>768000000000</v>
      </c>
      <c r="E196" s="5">
        <v>753000000000</v>
      </c>
      <c r="F196" s="5">
        <v>739000000000</v>
      </c>
      <c r="G196" s="5">
        <v>716000000000</v>
      </c>
    </row>
    <row r="197" spans="3:23" ht="15.5" x14ac:dyDescent="0.35">
      <c r="C197" t="s">
        <v>246</v>
      </c>
      <c r="D197" s="5">
        <v>122000000000</v>
      </c>
      <c r="E197" s="5">
        <v>-125000000000</v>
      </c>
      <c r="F197" s="5">
        <v>144000000000</v>
      </c>
      <c r="G197" s="5">
        <v>139000000000</v>
      </c>
    </row>
    <row r="198" spans="3:23" ht="15.5" x14ac:dyDescent="0.35">
      <c r="C198" t="s">
        <v>247</v>
      </c>
      <c r="D198" s="5">
        <v>-2000000000</v>
      </c>
      <c r="E198" s="5">
        <v>-2000000000</v>
      </c>
      <c r="F198" s="5">
        <v>30000000000</v>
      </c>
      <c r="G198" s="5">
        <v>-39000000000</v>
      </c>
    </row>
    <row r="199" spans="3:23" ht="15.5" x14ac:dyDescent="0.35">
      <c r="C199" t="s">
        <v>13</v>
      </c>
      <c r="D199" s="5">
        <v>120000000000</v>
      </c>
      <c r="E199" s="5">
        <v>-128000000000</v>
      </c>
      <c r="F199" s="5">
        <v>174000000000</v>
      </c>
      <c r="G199" s="5">
        <v>100000000000</v>
      </c>
    </row>
    <row r="200" spans="3:23" ht="15.5" x14ac:dyDescent="0.35">
      <c r="C200" t="s">
        <v>16</v>
      </c>
      <c r="D200" s="6">
        <v>13.81</v>
      </c>
      <c r="E200" s="6">
        <v>-14.66</v>
      </c>
      <c r="F200" s="6">
        <v>19.920000000000002</v>
      </c>
      <c r="G200" s="6">
        <v>11.51</v>
      </c>
    </row>
    <row r="201" spans="3:23" ht="15.5" x14ac:dyDescent="0.35">
      <c r="C201" t="s">
        <v>52</v>
      </c>
      <c r="I201" s="6">
        <v>4.59</v>
      </c>
      <c r="J201" s="6">
        <v>7.46</v>
      </c>
      <c r="K201" s="6">
        <v>3.92</v>
      </c>
      <c r="L201" s="6">
        <v>18.690000000000001</v>
      </c>
      <c r="M201" s="6">
        <v>9.51</v>
      </c>
      <c r="N201" s="6">
        <v>14.69</v>
      </c>
      <c r="O201" s="6">
        <v>58.79</v>
      </c>
      <c r="P201" s="6">
        <v>55.8</v>
      </c>
      <c r="Q201" s="6">
        <v>38.68</v>
      </c>
      <c r="R201" s="6">
        <v>31.26</v>
      </c>
      <c r="S201" s="6">
        <v>19.95</v>
      </c>
      <c r="T201" s="6">
        <v>37.69</v>
      </c>
      <c r="U201" s="6">
        <v>36.409999999999997</v>
      </c>
      <c r="V201" s="6">
        <v>65.97</v>
      </c>
      <c r="W201" s="6">
        <v>53.25</v>
      </c>
    </row>
    <row r="202" spans="3:23" ht="15.5" x14ac:dyDescent="0.35">
      <c r="C202" t="s">
        <v>66</v>
      </c>
      <c r="I202" s="5">
        <v>22</v>
      </c>
      <c r="J202" s="6">
        <v>10.32</v>
      </c>
      <c r="K202" s="6">
        <v>27.55</v>
      </c>
      <c r="L202" s="6">
        <v>10.220000000000001</v>
      </c>
      <c r="M202" s="6">
        <v>25.87</v>
      </c>
      <c r="N202" s="6">
        <v>26.28</v>
      </c>
      <c r="O202" s="6">
        <v>7.65</v>
      </c>
      <c r="P202" s="6">
        <v>6.74</v>
      </c>
      <c r="Q202" s="6">
        <v>12.93</v>
      </c>
      <c r="R202" s="6">
        <v>26.39</v>
      </c>
      <c r="S202" s="6">
        <v>41.35</v>
      </c>
      <c r="T202" s="6">
        <v>34.49</v>
      </c>
      <c r="U202" s="5">
        <v>0</v>
      </c>
      <c r="V202" s="5">
        <v>0</v>
      </c>
      <c r="W202" s="5">
        <v>0</v>
      </c>
    </row>
    <row r="203" spans="3:23" ht="15.5" x14ac:dyDescent="0.35">
      <c r="C203" t="s">
        <v>69</v>
      </c>
      <c r="I203" s="6">
        <v>0.25</v>
      </c>
      <c r="J203" s="6">
        <v>0.14000000000000001</v>
      </c>
      <c r="K203" s="6">
        <v>0.22</v>
      </c>
      <c r="L203" s="6">
        <v>0.28000000000000003</v>
      </c>
      <c r="M203" s="6">
        <v>0.48</v>
      </c>
      <c r="N203" s="6">
        <v>0.7</v>
      </c>
      <c r="O203" s="6">
        <v>0.55000000000000004</v>
      </c>
      <c r="P203" s="6">
        <v>0.47</v>
      </c>
      <c r="Q203" s="6">
        <v>0.81</v>
      </c>
      <c r="R203" s="6">
        <v>2.0699999999999998</v>
      </c>
      <c r="S203" s="6">
        <v>2.71</v>
      </c>
      <c r="T203" s="6">
        <v>3.46</v>
      </c>
      <c r="U203" s="5">
        <v>0</v>
      </c>
      <c r="V203" s="5">
        <v>0</v>
      </c>
      <c r="W203" s="5">
        <v>0</v>
      </c>
    </row>
    <row r="204" spans="3:23" ht="15.5" x14ac:dyDescent="0.35">
      <c r="C204" t="s">
        <v>248</v>
      </c>
      <c r="I204" s="5">
        <v>246610000000</v>
      </c>
      <c r="J204" s="5">
        <v>353290000000</v>
      </c>
      <c r="K204" s="5">
        <v>346620000000</v>
      </c>
      <c r="L204" s="5">
        <v>605580000000</v>
      </c>
      <c r="M204" s="5">
        <v>365120000000</v>
      </c>
      <c r="N204" s="5">
        <v>434830000000</v>
      </c>
      <c r="O204" s="5">
        <v>1044060000000</v>
      </c>
      <c r="P204" s="5">
        <v>956450000000</v>
      </c>
    </row>
    <row r="205" spans="3:23" ht="15.5" x14ac:dyDescent="0.35">
      <c r="C205" t="s">
        <v>249</v>
      </c>
      <c r="I205" s="6">
        <v>6.4000000000000003E-3</v>
      </c>
      <c r="J205" s="6">
        <v>9.0000000000000011E-3</v>
      </c>
      <c r="K205" s="6">
        <v>4.5000000000000005E-3</v>
      </c>
      <c r="L205" s="6">
        <v>1.72E-2</v>
      </c>
      <c r="M205" s="6">
        <v>9.300000000000001E-3</v>
      </c>
      <c r="N205" s="6">
        <v>1.4999999999999999E-2</v>
      </c>
      <c r="O205" s="6">
        <v>4.9599999999999998E-2</v>
      </c>
      <c r="P205" s="6">
        <v>5.4800000000000001E-2</v>
      </c>
      <c r="Q205" s="6">
        <v>4.7699999999999992E-2</v>
      </c>
      <c r="R205" s="6">
        <v>5.8400000000000001E-2</v>
      </c>
      <c r="S205" s="6">
        <v>3.9E-2</v>
      </c>
      <c r="T205" s="6">
        <v>8.6400000000000005E-2</v>
      </c>
      <c r="U205" s="6">
        <v>8.3299999999999999E-2</v>
      </c>
      <c r="V205" s="6">
        <v>7.4499999999999997E-2</v>
      </c>
      <c r="W205" s="6">
        <v>7.85E-2</v>
      </c>
    </row>
    <row r="206" spans="3:23" ht="15.5" x14ac:dyDescent="0.35">
      <c r="C206" t="s">
        <v>250</v>
      </c>
      <c r="I206" s="6">
        <v>1.1000000000000001E-2</v>
      </c>
      <c r="J206" s="6">
        <v>1.8100000000000002E-2</v>
      </c>
      <c r="K206" s="6">
        <v>9.7000000000000003E-3</v>
      </c>
      <c r="L206" s="6">
        <v>4.6199999999999998E-2</v>
      </c>
      <c r="M206" s="6">
        <v>2.4500000000000001E-2</v>
      </c>
      <c r="N206" s="6">
        <v>3.85E-2</v>
      </c>
      <c r="O206" s="6">
        <v>0.14899999999999999</v>
      </c>
      <c r="P206" s="6">
        <v>0.15869999999999998</v>
      </c>
      <c r="Q206" s="6">
        <v>0.126</v>
      </c>
      <c r="R206" s="6">
        <v>0.1125</v>
      </c>
      <c r="S206" s="6">
        <v>7.8799999999999995E-2</v>
      </c>
      <c r="T206" s="6">
        <v>0.15160000000000001</v>
      </c>
      <c r="U206" s="6">
        <v>0.35710000000000003</v>
      </c>
      <c r="V206" s="6">
        <v>0.3206</v>
      </c>
      <c r="W206" s="6">
        <v>0.33610000000000001</v>
      </c>
    </row>
    <row r="207" spans="3:23" ht="15.5" x14ac:dyDescent="0.35">
      <c r="C207" t="s">
        <v>251</v>
      </c>
      <c r="I207" s="6">
        <v>2.6499999999999999E-2</v>
      </c>
      <c r="J207" s="6">
        <v>5.2999999999999999E-2</v>
      </c>
      <c r="K207" s="6">
        <v>4.8600000000000004E-2</v>
      </c>
      <c r="L207" s="6">
        <v>0.10039999999999999</v>
      </c>
      <c r="M207" s="6">
        <v>3.0699999999999998E-2</v>
      </c>
      <c r="N207" s="6">
        <v>4.6399999999999997E-2</v>
      </c>
      <c r="O207" s="6">
        <v>0.2046</v>
      </c>
      <c r="P207" s="6">
        <v>0.22589999999999999</v>
      </c>
      <c r="Q207" s="6">
        <v>0.18770000000000001</v>
      </c>
      <c r="R207" s="6">
        <v>0.14949999999999999</v>
      </c>
      <c r="S207" s="6">
        <v>9.6199999999999994E-2</v>
      </c>
      <c r="T207" s="6">
        <v>0.2394</v>
      </c>
      <c r="U207" s="6">
        <v>0.3851</v>
      </c>
      <c r="V207" s="6">
        <v>0.43680000000000002</v>
      </c>
      <c r="W207" s="6">
        <v>0.80889999999999995</v>
      </c>
    </row>
    <row r="208" spans="3:23" ht="15.5" x14ac:dyDescent="0.35">
      <c r="C208" t="s">
        <v>252</v>
      </c>
      <c r="I208" s="6">
        <v>5.4</v>
      </c>
      <c r="J208" s="6">
        <v>5.8</v>
      </c>
      <c r="K208" s="6">
        <v>3.04</v>
      </c>
      <c r="L208" s="6">
        <v>4.67</v>
      </c>
      <c r="M208" s="6">
        <v>1.36</v>
      </c>
      <c r="N208" s="6">
        <v>1.63</v>
      </c>
      <c r="O208" s="6">
        <v>5.45</v>
      </c>
      <c r="P208" s="6">
        <v>7.72</v>
      </c>
      <c r="Q208" s="6">
        <v>5.99</v>
      </c>
      <c r="R208" s="6">
        <v>7.23</v>
      </c>
      <c r="S208" s="6">
        <v>3.79</v>
      </c>
      <c r="T208" s="6">
        <v>67.8</v>
      </c>
      <c r="U208" s="6">
        <v>92.87</v>
      </c>
    </row>
    <row r="209" spans="2:23" ht="15.5" x14ac:dyDescent="0.35">
      <c r="C209" t="s">
        <v>63</v>
      </c>
      <c r="I209" s="6">
        <v>0.24</v>
      </c>
      <c r="J209" s="6">
        <v>0.19</v>
      </c>
      <c r="K209" s="6">
        <v>0.27</v>
      </c>
      <c r="L209" s="6">
        <v>0.47</v>
      </c>
      <c r="M209" s="6">
        <v>0.63</v>
      </c>
      <c r="N209" s="6">
        <v>1.01</v>
      </c>
      <c r="O209" s="6">
        <v>1.1399999999999999</v>
      </c>
      <c r="P209" s="6">
        <v>1.07</v>
      </c>
      <c r="Q209" s="6">
        <v>1.63</v>
      </c>
      <c r="R209" s="6">
        <v>2.97</v>
      </c>
      <c r="S209" s="6">
        <v>3.26</v>
      </c>
      <c r="T209" s="6">
        <v>5.23</v>
      </c>
      <c r="U209" s="5">
        <v>0</v>
      </c>
      <c r="V209" s="5">
        <v>0</v>
      </c>
      <c r="W209" s="5">
        <v>0</v>
      </c>
    </row>
    <row r="210" spans="2:23" ht="15.5" x14ac:dyDescent="0.35">
      <c r="C210" t="s">
        <v>60</v>
      </c>
      <c r="I210" s="6">
        <v>416.24</v>
      </c>
      <c r="J210" s="6">
        <v>412.21</v>
      </c>
      <c r="K210" s="6">
        <v>405.16</v>
      </c>
      <c r="L210" s="6">
        <v>404.85</v>
      </c>
      <c r="M210" s="6">
        <v>388.21</v>
      </c>
      <c r="N210" s="6">
        <v>381.47</v>
      </c>
      <c r="O210" s="6">
        <v>394.44</v>
      </c>
      <c r="P210" s="6">
        <v>351.61</v>
      </c>
      <c r="Q210" s="6">
        <v>307.04000000000002</v>
      </c>
      <c r="R210" s="6">
        <v>277.89</v>
      </c>
      <c r="S210" s="6">
        <v>253.03</v>
      </c>
      <c r="T210" s="6">
        <v>248.56</v>
      </c>
      <c r="U210" s="6">
        <v>101.96</v>
      </c>
      <c r="V210" s="6">
        <v>205.77</v>
      </c>
      <c r="W210" s="6">
        <v>158.44</v>
      </c>
    </row>
    <row r="211" spans="2:23" ht="15.5" x14ac:dyDescent="0.35">
      <c r="C211" t="s">
        <v>253</v>
      </c>
      <c r="I211" s="6">
        <v>0.24</v>
      </c>
      <c r="J211" s="6">
        <v>0.19</v>
      </c>
      <c r="K211" s="6">
        <v>0.27</v>
      </c>
      <c r="L211" s="6">
        <v>0.47</v>
      </c>
      <c r="M211" s="6">
        <v>0.63</v>
      </c>
      <c r="N211" s="6">
        <v>1.01</v>
      </c>
      <c r="O211" s="6">
        <v>1.1399999999999999</v>
      </c>
      <c r="P211" s="6">
        <v>1.07</v>
      </c>
      <c r="Q211" s="6">
        <v>1.63</v>
      </c>
      <c r="R211" s="6">
        <v>2.97</v>
      </c>
      <c r="S211" s="6">
        <v>3.26</v>
      </c>
      <c r="T211" s="6">
        <v>5.23</v>
      </c>
      <c r="U211" s="5">
        <v>0</v>
      </c>
      <c r="V211" s="5">
        <v>0</v>
      </c>
      <c r="W211" s="5">
        <v>0</v>
      </c>
    </row>
    <row r="212" spans="2:23" ht="15.5" x14ac:dyDescent="0.35">
      <c r="C212" t="s">
        <v>254</v>
      </c>
      <c r="I212" s="6">
        <v>416.24</v>
      </c>
      <c r="J212" s="6">
        <v>412.21</v>
      </c>
      <c r="K212" s="6">
        <v>405.16</v>
      </c>
      <c r="L212" s="6">
        <v>404.85</v>
      </c>
      <c r="M212" s="6">
        <v>388.21</v>
      </c>
      <c r="N212" s="6">
        <v>381.47</v>
      </c>
      <c r="O212" s="6">
        <v>394.44</v>
      </c>
      <c r="P212" s="6">
        <v>351.61</v>
      </c>
      <c r="Q212" s="6">
        <v>307.04000000000002</v>
      </c>
      <c r="R212" s="6">
        <v>277.89</v>
      </c>
      <c r="S212" s="6">
        <v>253.03</v>
      </c>
      <c r="T212" s="6">
        <v>248.56</v>
      </c>
      <c r="U212" s="6">
        <v>101.96</v>
      </c>
      <c r="V212" s="6">
        <v>205.77</v>
      </c>
      <c r="W212" s="6">
        <v>158.44</v>
      </c>
    </row>
    <row r="213" spans="2:23" ht="15.5" x14ac:dyDescent="0.35">
      <c r="C213" t="s">
        <v>255</v>
      </c>
      <c r="I213" s="5">
        <v>78000000000</v>
      </c>
      <c r="J213" s="5">
        <v>47000000000</v>
      </c>
      <c r="K213" s="5">
        <v>149000000000</v>
      </c>
      <c r="L213" s="5">
        <v>1149000000000</v>
      </c>
      <c r="M213" s="5">
        <v>936000000000</v>
      </c>
      <c r="N213" s="5">
        <v>528000000000</v>
      </c>
      <c r="O213" s="5">
        <v>2364000000000</v>
      </c>
      <c r="P213" s="5">
        <v>1491000000000</v>
      </c>
      <c r="Q213" s="5">
        <v>1445000000000</v>
      </c>
      <c r="R213" s="5">
        <v>470000000000</v>
      </c>
      <c r="S213" s="5">
        <v>213000000000</v>
      </c>
      <c r="T213" s="5">
        <v>200000000000</v>
      </c>
      <c r="U213" s="5">
        <v>174000000000</v>
      </c>
      <c r="V213" s="5">
        <v>19000000000</v>
      </c>
      <c r="W213" s="5">
        <v>16000000000</v>
      </c>
    </row>
    <row r="214" spans="2:23" ht="15.5" x14ac:dyDescent="0.35">
      <c r="C214" t="s">
        <v>256</v>
      </c>
      <c r="I214" s="5">
        <v>134000000000</v>
      </c>
      <c r="J214" s="5">
        <v>426000000000</v>
      </c>
      <c r="K214" s="5">
        <v>235000000000</v>
      </c>
      <c r="L214" s="5">
        <v>283000000000</v>
      </c>
      <c r="M214" s="5">
        <v>507000000000</v>
      </c>
      <c r="N214" s="5">
        <v>381000000000</v>
      </c>
      <c r="O214" s="5">
        <v>534000000000</v>
      </c>
      <c r="P214" s="5">
        <v>390000000000</v>
      </c>
      <c r="R214" s="5">
        <v>200000000000</v>
      </c>
      <c r="S214" s="5">
        <v>320000000000</v>
      </c>
      <c r="T214" s="5">
        <v>1000000000</v>
      </c>
      <c r="U214" s="5">
        <v>3000000000</v>
      </c>
    </row>
    <row r="215" spans="2:23" ht="15.5" x14ac:dyDescent="0.35">
      <c r="C215" t="s">
        <v>26</v>
      </c>
      <c r="I215" s="5">
        <v>213000000000</v>
      </c>
      <c r="J215" s="5">
        <v>473000000000</v>
      </c>
      <c r="K215" s="5">
        <v>384000000000</v>
      </c>
      <c r="L215" s="5">
        <v>1432000000000</v>
      </c>
      <c r="M215" s="5">
        <v>1443000000000</v>
      </c>
      <c r="N215" s="5">
        <v>909000000000</v>
      </c>
      <c r="O215" s="5">
        <v>2898000000000</v>
      </c>
      <c r="P215" s="5">
        <v>1880000000000</v>
      </c>
      <c r="Q215" s="5">
        <v>1445000000000</v>
      </c>
      <c r="R215" s="5">
        <v>670000000000</v>
      </c>
      <c r="S215" s="5">
        <v>533000000000</v>
      </c>
      <c r="T215" s="5">
        <v>202000000000</v>
      </c>
      <c r="U215" s="5">
        <v>176000000000</v>
      </c>
      <c r="V215" s="5">
        <v>19000000000</v>
      </c>
      <c r="W215" s="5">
        <v>16000000000</v>
      </c>
    </row>
    <row r="216" spans="2:23" ht="15.5" x14ac:dyDescent="0.35">
      <c r="C216" t="s">
        <v>23</v>
      </c>
      <c r="I216" s="5">
        <v>-199000000000</v>
      </c>
      <c r="J216" s="5">
        <v>-125000000000</v>
      </c>
      <c r="K216" s="5">
        <v>-23000000000</v>
      </c>
      <c r="L216" s="5">
        <v>-106000000000</v>
      </c>
      <c r="M216" s="5">
        <v>-296000000000</v>
      </c>
      <c r="N216" s="5">
        <v>-633000000000</v>
      </c>
      <c r="O216" s="5">
        <v>1296000000000</v>
      </c>
      <c r="P216" s="5">
        <v>1015000000000</v>
      </c>
      <c r="Q216" s="5">
        <v>808000000000</v>
      </c>
      <c r="R216" s="5">
        <v>328000000000</v>
      </c>
      <c r="S216" s="5">
        <v>-291000000000</v>
      </c>
      <c r="T216" s="5">
        <v>-837000000000</v>
      </c>
      <c r="U216" s="5">
        <v>-237000000000</v>
      </c>
      <c r="V216" s="5">
        <v>-321000000000</v>
      </c>
      <c r="W216" s="5">
        <v>-210000000000</v>
      </c>
    </row>
    <row r="217" spans="2:23" ht="15.5" x14ac:dyDescent="0.35">
      <c r="C217" t="s">
        <v>257</v>
      </c>
      <c r="I217" s="5">
        <v>739000000000</v>
      </c>
      <c r="J217" s="5">
        <v>888000000000</v>
      </c>
      <c r="K217" s="5">
        <v>657000000000</v>
      </c>
      <c r="L217" s="5">
        <v>677000000000</v>
      </c>
      <c r="M217" s="5">
        <v>555000000000</v>
      </c>
      <c r="N217" s="5">
        <v>542000000000</v>
      </c>
      <c r="O217" s="5">
        <v>974000000000</v>
      </c>
      <c r="P217" s="5">
        <v>623000000000</v>
      </c>
      <c r="Q217" s="5">
        <v>135000000000</v>
      </c>
      <c r="R217" s="5">
        <v>576000000000</v>
      </c>
      <c r="S217" s="5">
        <v>661000000000</v>
      </c>
      <c r="T217" s="5">
        <v>618000000000</v>
      </c>
      <c r="U217" s="5">
        <v>102000000000</v>
      </c>
      <c r="V217" s="5">
        <v>16000000000</v>
      </c>
      <c r="W217" s="5">
        <v>-11000000000</v>
      </c>
    </row>
    <row r="218" spans="2:23" ht="15.5" x14ac:dyDescent="0.35">
      <c r="C218" t="s">
        <v>258</v>
      </c>
      <c r="I218" s="5">
        <v>123000000000</v>
      </c>
      <c r="J218" s="5">
        <v>262000000000</v>
      </c>
      <c r="K218" s="5">
        <v>95000000000</v>
      </c>
      <c r="L218" s="5">
        <v>26000000000</v>
      </c>
      <c r="M218" s="5">
        <v>35000000000</v>
      </c>
      <c r="N218" s="5">
        <v>803000000000</v>
      </c>
      <c r="O218" s="5">
        <v>1126000000000</v>
      </c>
      <c r="P218" s="5">
        <v>733000000000</v>
      </c>
      <c r="Q218" s="5">
        <v>556000000000</v>
      </c>
      <c r="R218" s="5">
        <v>-79000000000</v>
      </c>
      <c r="S218" s="5">
        <v>458000000000</v>
      </c>
      <c r="T218" s="5">
        <v>192000000000</v>
      </c>
      <c r="U218" s="5">
        <v>124000000000</v>
      </c>
      <c r="V218" s="5">
        <v>294000000000</v>
      </c>
      <c r="W218" s="5">
        <v>135000000000</v>
      </c>
    </row>
    <row r="219" spans="2:23" ht="15.5" x14ac:dyDescent="0.35">
      <c r="C219" t="s">
        <v>259</v>
      </c>
      <c r="I219" s="5">
        <v>-14000000000</v>
      </c>
      <c r="J219" s="5">
        <v>-109000000000</v>
      </c>
      <c r="K219" s="5">
        <v>-89000000000</v>
      </c>
      <c r="L219" s="5">
        <v>-156000000000</v>
      </c>
      <c r="M219" s="5">
        <v>-203000000000</v>
      </c>
      <c r="N219" s="5">
        <v>-317000000000</v>
      </c>
      <c r="O219" s="5">
        <v>-391000000000</v>
      </c>
      <c r="P219" s="5">
        <v>-440000000000</v>
      </c>
      <c r="Q219" s="5">
        <v>-501000000000</v>
      </c>
      <c r="R219" s="5">
        <v>-482000000000</v>
      </c>
      <c r="S219" s="5">
        <v>-443000000000</v>
      </c>
      <c r="T219" s="5">
        <v>-644000000000</v>
      </c>
      <c r="U219" s="5">
        <v>-454000000000</v>
      </c>
      <c r="V219" s="5">
        <v>-174000000000</v>
      </c>
      <c r="W219" s="5">
        <v>-162000000000</v>
      </c>
    </row>
    <row r="220" spans="2:23" ht="15.5" x14ac:dyDescent="0.35">
      <c r="C220" t="s">
        <v>15</v>
      </c>
      <c r="I220" s="5">
        <v>109000000000</v>
      </c>
      <c r="J220" s="5">
        <v>153000000000</v>
      </c>
      <c r="K220" s="5">
        <v>6000000000</v>
      </c>
      <c r="L220" s="5">
        <v>-130000000000</v>
      </c>
      <c r="M220" s="5">
        <v>-168000000000</v>
      </c>
      <c r="N220" s="5">
        <v>486000000000</v>
      </c>
      <c r="O220" s="5">
        <v>735000000000</v>
      </c>
      <c r="P220" s="5">
        <v>294000000000</v>
      </c>
      <c r="Q220" s="5">
        <v>56000000000</v>
      </c>
      <c r="R220" s="5">
        <v>-562000000000</v>
      </c>
      <c r="S220" s="5">
        <v>15000000000</v>
      </c>
      <c r="T220" s="5">
        <v>-452000000000</v>
      </c>
      <c r="U220" s="5">
        <v>-331000000000</v>
      </c>
      <c r="V220" s="5">
        <v>120000000000</v>
      </c>
      <c r="W220" s="5">
        <v>-27000000000</v>
      </c>
    </row>
    <row r="221" spans="2:23" ht="15.5" x14ac:dyDescent="0.35">
      <c r="C221" t="s">
        <v>17</v>
      </c>
      <c r="I221" s="6">
        <v>12.52</v>
      </c>
      <c r="J221" s="6">
        <v>17.579999999999998</v>
      </c>
      <c r="K221" s="6">
        <v>0.69</v>
      </c>
      <c r="L221" s="6">
        <v>-14.95</v>
      </c>
      <c r="M221" s="6">
        <v>-19.28</v>
      </c>
      <c r="N221" s="6">
        <v>55.82</v>
      </c>
      <c r="O221" s="6">
        <v>84.29</v>
      </c>
      <c r="P221" s="6">
        <v>33.68</v>
      </c>
      <c r="Q221" s="6">
        <v>6.37</v>
      </c>
      <c r="R221" s="6">
        <v>-64.44</v>
      </c>
      <c r="S221" s="6">
        <v>1.77</v>
      </c>
      <c r="T221" s="6">
        <v>-51.82</v>
      </c>
      <c r="U221" s="6">
        <v>-49.56</v>
      </c>
      <c r="V221" s="6">
        <v>44.1</v>
      </c>
      <c r="W221" s="6">
        <v>-9.98</v>
      </c>
    </row>
    <row r="223" spans="2:23" ht="15.5" x14ac:dyDescent="0.35">
      <c r="B223" t="s">
        <v>260</v>
      </c>
      <c r="C223" t="s">
        <v>261</v>
      </c>
      <c r="D223" s="5">
        <v>3000000000</v>
      </c>
      <c r="E223" s="5">
        <v>2000000000</v>
      </c>
      <c r="F223" s="5">
        <v>32000000000</v>
      </c>
      <c r="G223" s="5">
        <v>4000000000</v>
      </c>
      <c r="H223" s="5">
        <v>9000000000</v>
      </c>
      <c r="I223" s="5">
        <v>40000000000</v>
      </c>
      <c r="J223" s="5">
        <v>65000000000</v>
      </c>
      <c r="K223" s="5">
        <v>34000000000</v>
      </c>
      <c r="L223" s="5">
        <v>163000000000</v>
      </c>
      <c r="M223" s="5">
        <v>83000000000</v>
      </c>
      <c r="N223" s="5">
        <v>128000000000</v>
      </c>
      <c r="O223" s="5">
        <v>512000000000</v>
      </c>
      <c r="P223" s="5">
        <v>486000000000</v>
      </c>
      <c r="Q223" s="5">
        <v>337000000000</v>
      </c>
    </row>
    <row r="224" spans="2:23" ht="15.5" x14ac:dyDescent="0.35">
      <c r="C224" t="s">
        <v>444</v>
      </c>
      <c r="H224" s="6">
        <v>0.46</v>
      </c>
      <c r="I224" s="6">
        <v>0.46</v>
      </c>
      <c r="J224" s="6">
        <v>0.75</v>
      </c>
      <c r="K224" s="6">
        <v>0.79</v>
      </c>
      <c r="L224" s="6">
        <v>3.75</v>
      </c>
      <c r="M224" s="6">
        <v>1.9</v>
      </c>
      <c r="N224" s="6">
        <v>2.94</v>
      </c>
      <c r="O224" s="6">
        <v>15.36</v>
      </c>
      <c r="P224" s="6">
        <v>17.5</v>
      </c>
      <c r="Q224" s="6">
        <v>12.13</v>
      </c>
    </row>
    <row r="225" spans="3:17" ht="15.5" x14ac:dyDescent="0.35">
      <c r="C225" t="s">
        <v>71</v>
      </c>
      <c r="H225" s="6">
        <v>0.4224</v>
      </c>
      <c r="I225" s="6">
        <v>0.1002</v>
      </c>
      <c r="J225" s="6">
        <v>0.10060000000000001</v>
      </c>
      <c r="K225" s="6">
        <v>0.20180000000000001</v>
      </c>
      <c r="L225" s="6">
        <v>0.2006</v>
      </c>
      <c r="M225" s="6">
        <v>0.19969999999999999</v>
      </c>
      <c r="N225" s="6">
        <v>0.20010000000000003</v>
      </c>
      <c r="O225" s="6">
        <v>0.26129999999999998</v>
      </c>
      <c r="P225" s="6">
        <v>0.31359999999999999</v>
      </c>
      <c r="Q225" s="6">
        <v>0.31359999999999999</v>
      </c>
    </row>
    <row r="226" spans="3:17" ht="15.5" x14ac:dyDescent="0.35">
      <c r="C226" t="s">
        <v>445</v>
      </c>
      <c r="H226" s="6">
        <v>6.7000000000000002E-3</v>
      </c>
      <c r="I226" s="6">
        <v>5.5000000000000005E-3</v>
      </c>
      <c r="J226" s="6">
        <v>8.6E-3</v>
      </c>
      <c r="K226" s="6">
        <v>1.1299999999999999E-2</v>
      </c>
      <c r="L226" s="6">
        <v>2.6800000000000001E-2</v>
      </c>
      <c r="M226" s="6">
        <v>9.0000000000000011E-3</v>
      </c>
      <c r="N226" s="6">
        <v>1.01E-2</v>
      </c>
      <c r="O226" s="6">
        <v>6.4000000000000001E-2</v>
      </c>
      <c r="P226" s="6">
        <v>2.8900000000000002E-2</v>
      </c>
      <c r="Q226" s="6">
        <v>2.3099999999999999E-2</v>
      </c>
    </row>
    <row r="227" spans="3:17" ht="15.5" x14ac:dyDescent="0.35">
      <c r="C227" t="s">
        <v>51</v>
      </c>
      <c r="D227" s="6">
        <v>0.37</v>
      </c>
      <c r="E227" s="6">
        <v>0.17</v>
      </c>
      <c r="F227" s="6">
        <v>3.63</v>
      </c>
      <c r="G227" s="6">
        <v>0.46</v>
      </c>
      <c r="H227" s="6">
        <v>1.0900000000000001</v>
      </c>
      <c r="I227" s="6">
        <v>4.59</v>
      </c>
      <c r="J227" s="6">
        <v>7.46</v>
      </c>
      <c r="K227" s="6">
        <v>3.92</v>
      </c>
      <c r="L227" s="6">
        <v>18.690000000000001</v>
      </c>
      <c r="M227" s="6">
        <v>9.51</v>
      </c>
      <c r="N227" s="6">
        <v>14.69</v>
      </c>
      <c r="O227" s="6">
        <v>58.79</v>
      </c>
      <c r="P227" s="6">
        <v>55.8</v>
      </c>
      <c r="Q227" s="6">
        <v>38.68</v>
      </c>
    </row>
    <row r="228" spans="3:17" ht="15.5" x14ac:dyDescent="0.35">
      <c r="C228" t="s">
        <v>73</v>
      </c>
      <c r="H228" s="6">
        <v>0.46</v>
      </c>
      <c r="I228" s="6">
        <v>0.46</v>
      </c>
      <c r="J228" s="6">
        <v>0.75</v>
      </c>
      <c r="K228" s="6">
        <v>0.79</v>
      </c>
      <c r="L228" s="6">
        <v>3.75</v>
      </c>
      <c r="M228" s="6">
        <v>1.9</v>
      </c>
      <c r="N228" s="6">
        <v>2.94</v>
      </c>
      <c r="O228" s="6">
        <v>15.36</v>
      </c>
      <c r="P228" s="6">
        <v>17.5</v>
      </c>
      <c r="Q228" s="6">
        <v>12.13</v>
      </c>
    </row>
    <row r="229" spans="3:17" ht="15.5" x14ac:dyDescent="0.35">
      <c r="C229" t="s">
        <v>446</v>
      </c>
      <c r="H229" s="6">
        <v>0.4224</v>
      </c>
      <c r="I229" s="6">
        <v>0.1002</v>
      </c>
      <c r="J229" s="6">
        <v>0.10060000000000001</v>
      </c>
      <c r="K229" s="6">
        <v>0.20180000000000001</v>
      </c>
      <c r="L229" s="6">
        <v>0.2006</v>
      </c>
      <c r="M229" s="6">
        <v>0.19969999999999999</v>
      </c>
      <c r="N229" s="6">
        <v>0.20010000000000003</v>
      </c>
      <c r="O229" s="6">
        <v>0.26129999999999998</v>
      </c>
      <c r="P229" s="6">
        <v>0.31359999999999999</v>
      </c>
      <c r="Q229" s="6">
        <v>0.31359999999999999</v>
      </c>
    </row>
    <row r="230" spans="3:17" ht="15.5" x14ac:dyDescent="0.35">
      <c r="C230" t="s">
        <v>447</v>
      </c>
      <c r="H230" s="6">
        <v>6.7000000000000002E-3</v>
      </c>
      <c r="I230" s="6">
        <v>5.5000000000000005E-3</v>
      </c>
      <c r="J230" s="6">
        <v>8.6E-3</v>
      </c>
      <c r="K230" s="6">
        <v>1.1299999999999999E-2</v>
      </c>
      <c r="L230" s="6">
        <v>2.6800000000000001E-2</v>
      </c>
      <c r="M230" s="6">
        <v>9.0000000000000011E-3</v>
      </c>
      <c r="N230" s="6">
        <v>1.01E-2</v>
      </c>
      <c r="O230" s="6">
        <v>6.4000000000000001E-2</v>
      </c>
      <c r="P230" s="6">
        <v>2.8900000000000002E-2</v>
      </c>
      <c r="Q230" s="6">
        <v>2.3099999999999999E-2</v>
      </c>
    </row>
    <row r="231" spans="3:17" ht="15.5" x14ac:dyDescent="0.35">
      <c r="C231" t="s">
        <v>262</v>
      </c>
      <c r="D231" s="5">
        <v>806000000000</v>
      </c>
      <c r="E231" s="5">
        <v>677000000000</v>
      </c>
      <c r="F231" s="5">
        <v>1066000000000</v>
      </c>
      <c r="G231" s="5">
        <v>950000000000</v>
      </c>
      <c r="H231" s="5">
        <v>2966000000000</v>
      </c>
      <c r="I231" s="5">
        <v>3586000000000</v>
      </c>
      <c r="J231" s="5">
        <v>4896000000000</v>
      </c>
      <c r="K231" s="5">
        <v>4203000000000</v>
      </c>
      <c r="L231" s="5">
        <v>6004000000000</v>
      </c>
      <c r="M231" s="5">
        <v>4459000000000</v>
      </c>
      <c r="N231" s="5">
        <v>4803000000000</v>
      </c>
      <c r="O231" s="5">
        <v>7083000000000</v>
      </c>
      <c r="P231" s="5">
        <v>6931000000000</v>
      </c>
      <c r="Q231" s="5">
        <v>5362000000000</v>
      </c>
    </row>
    <row r="232" spans="3:17" ht="15.5" x14ac:dyDescent="0.35">
      <c r="C232" t="s">
        <v>448</v>
      </c>
      <c r="H232" s="6">
        <v>0.46</v>
      </c>
      <c r="I232" s="6">
        <v>0.46</v>
      </c>
      <c r="J232" s="6">
        <v>0.75</v>
      </c>
      <c r="K232" s="6">
        <v>0.79</v>
      </c>
      <c r="L232" s="6">
        <v>3.75</v>
      </c>
      <c r="M232" s="6">
        <v>1.9</v>
      </c>
      <c r="N232" s="6">
        <v>2.94</v>
      </c>
      <c r="O232" s="6">
        <v>15.36</v>
      </c>
      <c r="P232" s="6">
        <v>17.5</v>
      </c>
      <c r="Q232" s="6">
        <v>12.13</v>
      </c>
    </row>
    <row r="233" spans="3:17" ht="15.5" x14ac:dyDescent="0.35">
      <c r="C233" t="s">
        <v>449</v>
      </c>
      <c r="H233" s="6">
        <v>0.4224</v>
      </c>
      <c r="I233" s="6">
        <v>0.1002</v>
      </c>
      <c r="J233" s="6">
        <v>0.10060000000000001</v>
      </c>
      <c r="K233" s="6">
        <v>0.20180000000000001</v>
      </c>
      <c r="L233" s="6">
        <v>0.2006</v>
      </c>
      <c r="M233" s="6">
        <v>0.19969999999999999</v>
      </c>
      <c r="N233" s="6">
        <v>0.20010000000000003</v>
      </c>
      <c r="O233" s="6">
        <v>0.26129999999999998</v>
      </c>
      <c r="P233" s="6">
        <v>0.31359999999999999</v>
      </c>
      <c r="Q233" s="6">
        <v>0.31359999999999999</v>
      </c>
    </row>
    <row r="234" spans="3:17" ht="15.5" x14ac:dyDescent="0.35">
      <c r="C234" t="s">
        <v>450</v>
      </c>
      <c r="H234" s="6">
        <v>6.7000000000000002E-3</v>
      </c>
      <c r="I234" s="6">
        <v>5.5000000000000005E-3</v>
      </c>
      <c r="J234" s="6">
        <v>8.6E-3</v>
      </c>
      <c r="K234" s="6">
        <v>1.1299999999999999E-2</v>
      </c>
      <c r="L234" s="6">
        <v>2.6800000000000001E-2</v>
      </c>
      <c r="M234" s="6">
        <v>9.0000000000000011E-3</v>
      </c>
      <c r="N234" s="6">
        <v>1.01E-2</v>
      </c>
      <c r="O234" s="6">
        <v>6.4000000000000001E-2</v>
      </c>
      <c r="P234" s="6">
        <v>2.8900000000000002E-2</v>
      </c>
      <c r="Q234" s="6">
        <v>2.3099999999999999E-2</v>
      </c>
    </row>
    <row r="235" spans="3:17" ht="15.5" x14ac:dyDescent="0.35">
      <c r="C235" t="s">
        <v>344</v>
      </c>
      <c r="I235" s="6">
        <v>63.36</v>
      </c>
    </row>
    <row r="236" spans="3:17" ht="15.5" x14ac:dyDescent="0.35">
      <c r="C236" t="s">
        <v>345</v>
      </c>
      <c r="I236" s="6">
        <v>14.88</v>
      </c>
    </row>
    <row r="237" spans="3:17" ht="15.5" x14ac:dyDescent="0.35">
      <c r="C237" t="s">
        <v>263</v>
      </c>
      <c r="I237" s="6">
        <v>6.95</v>
      </c>
    </row>
    <row r="238" spans="3:17" ht="15.5" x14ac:dyDescent="0.35">
      <c r="C238" t="s">
        <v>346</v>
      </c>
      <c r="I238" s="6">
        <v>6.7199999999999996E-2</v>
      </c>
    </row>
    <row r="239" spans="3:17" ht="15.5" x14ac:dyDescent="0.35">
      <c r="C239" t="s">
        <v>347</v>
      </c>
      <c r="I239" s="6">
        <v>0.17</v>
      </c>
    </row>
    <row r="240" spans="3:17" ht="15.5" x14ac:dyDescent="0.35">
      <c r="C240" t="s">
        <v>348</v>
      </c>
      <c r="I240" s="6">
        <v>0.17</v>
      </c>
    </row>
    <row r="241" spans="3:9" ht="15.5" x14ac:dyDescent="0.35">
      <c r="C241" t="s">
        <v>349</v>
      </c>
      <c r="I241" s="6">
        <v>2.15</v>
      </c>
    </row>
    <row r="242" spans="3:9" ht="15.5" x14ac:dyDescent="0.35">
      <c r="C242" t="s">
        <v>350</v>
      </c>
      <c r="I242" s="6">
        <v>2.2599999999999998</v>
      </c>
    </row>
    <row r="243" spans="3:9" ht="15.5" x14ac:dyDescent="0.35">
      <c r="C243" t="s">
        <v>351</v>
      </c>
      <c r="I243" s="6">
        <v>3.99</v>
      </c>
    </row>
    <row r="244" spans="3:9" ht="15.5" x14ac:dyDescent="0.35">
      <c r="C244" t="s">
        <v>264</v>
      </c>
      <c r="I244" s="6">
        <v>1.87</v>
      </c>
    </row>
    <row r="245" spans="3:9" ht="15.5" x14ac:dyDescent="0.35">
      <c r="C245" t="s">
        <v>451</v>
      </c>
      <c r="I245" s="6">
        <v>-0.39</v>
      </c>
    </row>
    <row r="246" spans="3:9" ht="15.5" x14ac:dyDescent="0.35">
      <c r="C246" t="s">
        <v>452</v>
      </c>
      <c r="I246" s="6">
        <v>-0.4</v>
      </c>
    </row>
    <row r="247" spans="3:9" ht="15.5" x14ac:dyDescent="0.35">
      <c r="C247" t="s">
        <v>352</v>
      </c>
      <c r="I247" s="6">
        <v>4.6399999999999997</v>
      </c>
    </row>
    <row r="248" spans="3:9" ht="15.5" x14ac:dyDescent="0.35">
      <c r="C248" t="s">
        <v>353</v>
      </c>
      <c r="I248" s="6">
        <v>1.0900000000000001</v>
      </c>
    </row>
    <row r="249" spans="3:9" ht="15.5" x14ac:dyDescent="0.35">
      <c r="C249" t="s">
        <v>354</v>
      </c>
      <c r="I249" s="6">
        <v>401.51</v>
      </c>
    </row>
    <row r="250" spans="3:9" ht="15.5" x14ac:dyDescent="0.35">
      <c r="C250" t="s">
        <v>355</v>
      </c>
      <c r="D250" s="6">
        <v>39.47</v>
      </c>
    </row>
    <row r="251" spans="3:9" ht="15.5" x14ac:dyDescent="0.35">
      <c r="C251" t="s">
        <v>356</v>
      </c>
      <c r="I251" s="6">
        <v>416.33</v>
      </c>
    </row>
    <row r="252" spans="3:9" ht="15.5" x14ac:dyDescent="0.35">
      <c r="C252" t="s">
        <v>357</v>
      </c>
      <c r="I252" s="6">
        <v>30.58</v>
      </c>
    </row>
    <row r="253" spans="3:9" ht="15.5" x14ac:dyDescent="0.35">
      <c r="C253" t="s">
        <v>265</v>
      </c>
      <c r="D253" s="6">
        <v>1.31</v>
      </c>
    </row>
    <row r="254" spans="3:9" ht="15.5" x14ac:dyDescent="0.35">
      <c r="C254" t="s">
        <v>266</v>
      </c>
      <c r="D254" s="6">
        <v>0.98</v>
      </c>
    </row>
    <row r="255" spans="3:9" ht="15.5" x14ac:dyDescent="0.35">
      <c r="C255" t="s">
        <v>267</v>
      </c>
      <c r="D255" s="6">
        <v>0.05</v>
      </c>
    </row>
    <row r="256" spans="3:9" ht="15.5" x14ac:dyDescent="0.35">
      <c r="C256" t="s">
        <v>268</v>
      </c>
      <c r="D256" s="6">
        <v>0.03</v>
      </c>
    </row>
    <row r="257" spans="3:9" ht="15.5" x14ac:dyDescent="0.35">
      <c r="C257" t="s">
        <v>269</v>
      </c>
      <c r="D257" s="6">
        <v>0.73</v>
      </c>
    </row>
    <row r="258" spans="3:9" ht="15.5" x14ac:dyDescent="0.35">
      <c r="C258" t="s">
        <v>270</v>
      </c>
      <c r="D258" s="6">
        <v>0.03</v>
      </c>
    </row>
    <row r="259" spans="3:9" ht="15.5" x14ac:dyDescent="0.35">
      <c r="C259" t="s">
        <v>271</v>
      </c>
      <c r="D259" s="6">
        <v>1.74</v>
      </c>
    </row>
    <row r="260" spans="3:9" ht="15.5" x14ac:dyDescent="0.35">
      <c r="C260" t="s">
        <v>272</v>
      </c>
      <c r="I260" s="6">
        <v>8.5299999999999994</v>
      </c>
    </row>
    <row r="261" spans="3:9" ht="15.5" x14ac:dyDescent="0.35">
      <c r="C261" t="s">
        <v>13</v>
      </c>
      <c r="D261" s="5">
        <v>120000000000</v>
      </c>
    </row>
    <row r="262" spans="3:9" ht="15.5" x14ac:dyDescent="0.35">
      <c r="C262" t="s">
        <v>358</v>
      </c>
      <c r="I262" s="6">
        <v>3.28</v>
      </c>
    </row>
    <row r="263" spans="3:9" ht="15.5" x14ac:dyDescent="0.35">
      <c r="C263" t="s">
        <v>273</v>
      </c>
      <c r="I263" s="6">
        <v>6.4000000000000003E-3</v>
      </c>
    </row>
    <row r="264" spans="3:9" ht="15.5" x14ac:dyDescent="0.35">
      <c r="C264" t="s">
        <v>274</v>
      </c>
      <c r="I264" s="6">
        <v>1.11E-2</v>
      </c>
    </row>
    <row r="265" spans="3:9" ht="15.5" x14ac:dyDescent="0.35">
      <c r="C265" t="s">
        <v>275</v>
      </c>
      <c r="I265" s="6">
        <v>3.1200000000000002E-2</v>
      </c>
    </row>
    <row r="266" spans="3:9" ht="15.5" x14ac:dyDescent="0.35">
      <c r="C266" t="s">
        <v>359</v>
      </c>
      <c r="I266" s="6">
        <v>1.09E-2</v>
      </c>
    </row>
    <row r="267" spans="3:9" ht="15.5" x14ac:dyDescent="0.35">
      <c r="C267" t="s">
        <v>276</v>
      </c>
      <c r="D267" s="6">
        <v>94.11</v>
      </c>
    </row>
    <row r="268" spans="3:9" ht="15.5" x14ac:dyDescent="0.35">
      <c r="C268" t="s">
        <v>277</v>
      </c>
      <c r="D268" s="6">
        <v>96.85</v>
      </c>
    </row>
    <row r="269" spans="3:9" ht="15.5" x14ac:dyDescent="0.35">
      <c r="C269" t="s">
        <v>278</v>
      </c>
      <c r="D269" s="6">
        <v>174.48</v>
      </c>
    </row>
    <row r="270" spans="3:9" ht="15.5" x14ac:dyDescent="0.35">
      <c r="C270" t="s">
        <v>279</v>
      </c>
      <c r="D270" s="6">
        <v>16.48</v>
      </c>
    </row>
    <row r="271" spans="3:9" ht="15.5" x14ac:dyDescent="0.35">
      <c r="C271" t="s">
        <v>280</v>
      </c>
      <c r="D271" s="6">
        <v>0.97</v>
      </c>
    </row>
    <row r="272" spans="3:9" ht="15.5" x14ac:dyDescent="0.35">
      <c r="C272" t="s">
        <v>281</v>
      </c>
      <c r="I272" s="6">
        <v>0.56000000000000005</v>
      </c>
    </row>
    <row r="273" spans="3:9" ht="15.5" x14ac:dyDescent="0.35">
      <c r="C273" t="s">
        <v>282</v>
      </c>
      <c r="I273" s="6">
        <v>4.03</v>
      </c>
    </row>
    <row r="274" spans="3:9" ht="15.5" x14ac:dyDescent="0.35">
      <c r="C274" t="s">
        <v>47</v>
      </c>
      <c r="I274" s="5">
        <v>601000000000</v>
      </c>
    </row>
    <row r="275" spans="3:9" ht="15.5" x14ac:dyDescent="0.35">
      <c r="C275" t="s">
        <v>283</v>
      </c>
      <c r="I275" s="5">
        <v>479000000000</v>
      </c>
    </row>
    <row r="276" spans="3:9" ht="15.5" x14ac:dyDescent="0.35">
      <c r="C276" t="s">
        <v>284</v>
      </c>
      <c r="I276" s="5">
        <v>8720000000</v>
      </c>
    </row>
    <row r="277" spans="3:9" ht="15.5" x14ac:dyDescent="0.35">
      <c r="C277" t="s">
        <v>285</v>
      </c>
      <c r="I277" s="6">
        <v>0.38729999999999998</v>
      </c>
    </row>
    <row r="278" spans="3:9" ht="15.5" x14ac:dyDescent="0.35">
      <c r="C278" t="s">
        <v>286</v>
      </c>
      <c r="D278" s="6">
        <v>6.3099999999999989E-2</v>
      </c>
    </row>
    <row r="279" spans="3:9" ht="15.5" x14ac:dyDescent="0.35">
      <c r="C279" t="s">
        <v>287</v>
      </c>
      <c r="D279" s="6">
        <v>1.8100000000000002E-2</v>
      </c>
    </row>
    <row r="280" spans="3:9" ht="15.5" x14ac:dyDescent="0.35">
      <c r="C280" t="s">
        <v>288</v>
      </c>
      <c r="D280" s="6">
        <v>4.0000000000000001E-3</v>
      </c>
    </row>
    <row r="281" spans="3:9" ht="15.5" x14ac:dyDescent="0.35">
      <c r="C281" t="s">
        <v>453</v>
      </c>
      <c r="D281" s="6">
        <v>0.15490000000000001</v>
      </c>
    </row>
    <row r="282" spans="3:9" ht="15.5" x14ac:dyDescent="0.35">
      <c r="C282" t="s">
        <v>289</v>
      </c>
      <c r="D282" s="6">
        <v>0.53590000000000004</v>
      </c>
    </row>
    <row r="283" spans="3:9" ht="15.5" x14ac:dyDescent="0.35">
      <c r="C283" t="s">
        <v>360</v>
      </c>
      <c r="D283" s="6">
        <v>0.17610000000000001</v>
      </c>
    </row>
    <row r="284" spans="3:9" ht="15.5" x14ac:dyDescent="0.35">
      <c r="C284" t="s">
        <v>290</v>
      </c>
      <c r="I284" s="6">
        <v>0.46</v>
      </c>
    </row>
    <row r="285" spans="3:9" ht="15.5" x14ac:dyDescent="0.35">
      <c r="C285" t="s">
        <v>454</v>
      </c>
      <c r="I285" s="6">
        <v>0.46</v>
      </c>
    </row>
    <row r="286" spans="3:9" ht="15.5" x14ac:dyDescent="0.35">
      <c r="C286" t="s">
        <v>455</v>
      </c>
      <c r="I286" s="6">
        <v>0.4224</v>
      </c>
    </row>
    <row r="287" spans="3:9" ht="15.5" x14ac:dyDescent="0.35">
      <c r="C287" t="s">
        <v>456</v>
      </c>
      <c r="I287" s="6">
        <v>6.7000000000000002E-3</v>
      </c>
    </row>
    <row r="288" spans="3:9" ht="15.5" x14ac:dyDescent="0.35">
      <c r="C288" t="s">
        <v>291</v>
      </c>
      <c r="I288" t="s">
        <v>1304</v>
      </c>
    </row>
    <row r="289" spans="3:9" ht="15.5" x14ac:dyDescent="0.35">
      <c r="C289" t="s">
        <v>293</v>
      </c>
      <c r="I289" s="5">
        <v>7</v>
      </c>
    </row>
    <row r="290" spans="3:9" ht="15.5" x14ac:dyDescent="0.35">
      <c r="C290" t="s">
        <v>294</v>
      </c>
      <c r="I290" s="6">
        <v>0.34</v>
      </c>
    </row>
    <row r="291" spans="3:9" ht="15.5" x14ac:dyDescent="0.35">
      <c r="C291" t="s">
        <v>295</v>
      </c>
      <c r="I291" s="6">
        <v>0.41</v>
      </c>
    </row>
    <row r="292" spans="3:9" ht="15.5" x14ac:dyDescent="0.35">
      <c r="C292" t="s">
        <v>458</v>
      </c>
      <c r="I292" s="6">
        <v>0.46</v>
      </c>
    </row>
    <row r="293" spans="3:9" ht="15.5" x14ac:dyDescent="0.35">
      <c r="C293" t="s">
        <v>296</v>
      </c>
      <c r="I293" s="6">
        <v>0.8</v>
      </c>
    </row>
    <row r="294" spans="3:9" ht="15.5" x14ac:dyDescent="0.35">
      <c r="C294" t="s">
        <v>361</v>
      </c>
      <c r="I294" s="6">
        <v>0.93</v>
      </c>
    </row>
    <row r="295" spans="3:9" ht="15.5" x14ac:dyDescent="0.35">
      <c r="C295" t="s">
        <v>297</v>
      </c>
      <c r="I295" s="6">
        <v>0.98</v>
      </c>
    </row>
    <row r="296" spans="3:9" ht="15.5" x14ac:dyDescent="0.35">
      <c r="C296" t="s">
        <v>298</v>
      </c>
      <c r="I296" s="6">
        <v>0.62</v>
      </c>
    </row>
    <row r="297" spans="3:9" ht="15.5" x14ac:dyDescent="0.35">
      <c r="C297" t="s">
        <v>299</v>
      </c>
      <c r="I297" s="5">
        <v>3499000000000</v>
      </c>
    </row>
    <row r="298" spans="3:9" ht="15.5" x14ac:dyDescent="0.35">
      <c r="C298" t="s">
        <v>300</v>
      </c>
      <c r="I298" s="5">
        <v>264000000000</v>
      </c>
    </row>
    <row r="299" spans="3:9" ht="15.5" x14ac:dyDescent="0.35">
      <c r="C299" t="s">
        <v>301</v>
      </c>
      <c r="I299" s="5">
        <v>257000000000</v>
      </c>
    </row>
    <row r="300" spans="3:9" ht="15.5" x14ac:dyDescent="0.35">
      <c r="C300" t="s">
        <v>302</v>
      </c>
      <c r="I300" s="5">
        <v>40000000000</v>
      </c>
    </row>
    <row r="301" spans="3:9" ht="15.5" x14ac:dyDescent="0.35">
      <c r="C301" t="s">
        <v>303</v>
      </c>
      <c r="D301" s="5">
        <v>344000000000</v>
      </c>
    </row>
    <row r="302" spans="3:9" ht="15.5" x14ac:dyDescent="0.35">
      <c r="C302" t="s">
        <v>304</v>
      </c>
      <c r="D302" s="5">
        <v>6317000000000</v>
      </c>
    </row>
    <row r="303" spans="3:9" ht="15.5" x14ac:dyDescent="0.35">
      <c r="C303" t="s">
        <v>305</v>
      </c>
      <c r="D303" s="5">
        <v>2634000000000</v>
      </c>
    </row>
    <row r="304" spans="3:9" ht="15.5" x14ac:dyDescent="0.35">
      <c r="C304" t="s">
        <v>245</v>
      </c>
      <c r="D304" s="5">
        <v>768000000000</v>
      </c>
    </row>
    <row r="305" spans="3:9" ht="15.5" x14ac:dyDescent="0.35">
      <c r="C305" t="s">
        <v>306</v>
      </c>
      <c r="I305" s="5">
        <v>3628000000000</v>
      </c>
    </row>
    <row r="306" spans="3:9" ht="15.5" x14ac:dyDescent="0.35">
      <c r="C306" t="s">
        <v>243</v>
      </c>
      <c r="D306" s="5">
        <v>102000000000</v>
      </c>
    </row>
    <row r="307" spans="3:9" ht="15.5" x14ac:dyDescent="0.35">
      <c r="C307" t="s">
        <v>242</v>
      </c>
      <c r="D307" s="5">
        <v>65000000000</v>
      </c>
    </row>
    <row r="308" spans="3:9" ht="15.5" x14ac:dyDescent="0.35">
      <c r="C308" t="s">
        <v>24</v>
      </c>
      <c r="D308" s="5">
        <v>167000000000</v>
      </c>
    </row>
    <row r="309" spans="3:9" ht="15.5" x14ac:dyDescent="0.35">
      <c r="C309" t="s">
        <v>21</v>
      </c>
      <c r="D309" s="5">
        <v>-177000000000</v>
      </c>
    </row>
    <row r="310" spans="3:9" ht="15.5" x14ac:dyDescent="0.35">
      <c r="C310" t="s">
        <v>244</v>
      </c>
      <c r="I310" s="5">
        <v>3683000000000</v>
      </c>
    </row>
    <row r="311" spans="3:9" ht="15.5" x14ac:dyDescent="0.35">
      <c r="C311" t="s">
        <v>307</v>
      </c>
      <c r="I311" s="5">
        <v>280000000000</v>
      </c>
    </row>
    <row r="312" spans="3:9" ht="15.5" x14ac:dyDescent="0.35">
      <c r="C312" t="s">
        <v>308</v>
      </c>
      <c r="I312" s="5">
        <v>-12000000000</v>
      </c>
    </row>
    <row r="313" spans="3:9" ht="15.5" x14ac:dyDescent="0.35">
      <c r="C313" t="s">
        <v>309</v>
      </c>
      <c r="I313" s="5">
        <v>-120000000000</v>
      </c>
    </row>
    <row r="314" spans="3:9" ht="15.5" x14ac:dyDescent="0.35">
      <c r="C314" t="s">
        <v>310</v>
      </c>
      <c r="I314" s="5">
        <v>-13000000000</v>
      </c>
    </row>
    <row r="315" spans="3:9" ht="15.5" x14ac:dyDescent="0.35">
      <c r="C315" t="s">
        <v>311</v>
      </c>
      <c r="I315" s="5">
        <v>267000000000</v>
      </c>
    </row>
  </sheetData>
  <pageMargins left="0.7" right="0.7" top="0.75" bottom="0.75" header="0.3" footer="0.3"/>
  <ignoredErrors>
    <ignoredError sqref="A1:W316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U28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1401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1402</v>
      </c>
      <c r="D2" s="2" vm="345">
        <f ca="1">IFERROR(_xlfn.STOCKHISTORY("XIDX:" &amp; $C$1, D3, , 0, 0, 1), "Libur")</f>
        <v>740</v>
      </c>
      <c r="E2" s="2" vm="65">
        <f ca="1">IFERROR(_xlfn.STOCKHISTORY("XIDX:" &amp; $C$1, E3, , 0, 0, 1), "Libur")</f>
        <v>580</v>
      </c>
      <c r="H2" s="2" vm="65">
        <f ca="1">IFERROR(INDEX(D2:G2,COUNT(D2:G2)),"")</f>
        <v>580</v>
      </c>
      <c r="I2" s="2" vm="346">
        <f t="shared" ref="I2:U2" ca="1" si="0">IFERROR(_xlfn.STOCKHISTORY("XIDX:" &amp; $C$1, I1, , 0, 0, 1), "Libur")</f>
        <v>575</v>
      </c>
      <c r="J2" s="2" vm="319">
        <f t="shared" ca="1" si="0"/>
        <v>352</v>
      </c>
      <c r="K2" s="2" t="str">
        <f t="shared" ca="1" si="0"/>
        <v>Libur</v>
      </c>
      <c r="L2" s="2" vm="273">
        <f t="shared" ca="1" si="0"/>
        <v>630</v>
      </c>
      <c r="M2" s="2" vm="347">
        <f t="shared" ca="1" si="0"/>
        <v>800</v>
      </c>
      <c r="N2" s="2" vm="280">
        <f t="shared" ca="1" si="0"/>
        <v>430</v>
      </c>
      <c r="O2" s="2" t="str">
        <f t="shared" ca="1" si="0"/>
        <v>Libur</v>
      </c>
      <c r="P2" s="2" vm="348">
        <f t="shared" ca="1" si="0"/>
        <v>780</v>
      </c>
      <c r="Q2" s="2" t="str">
        <f t="shared" ca="1" si="0"/>
        <v>Libur</v>
      </c>
      <c r="R2" s="2" vm="349">
        <f t="shared" ca="1" si="0"/>
        <v>840</v>
      </c>
      <c r="S2" s="2" t="str">
        <f t="shared" ca="1" si="0"/>
        <v>Libur</v>
      </c>
      <c r="T2" s="2" vm="137">
        <f t="shared" ca="1" si="0"/>
        <v>500</v>
      </c>
      <c r="U2" s="2" vm="350">
        <f t="shared" ca="1" si="0"/>
        <v>660</v>
      </c>
    </row>
    <row r="3" spans="1:21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1" ht="15.5" x14ac:dyDescent="0.35">
      <c r="B4" t="s">
        <v>5</v>
      </c>
      <c r="C4" t="s">
        <v>6</v>
      </c>
      <c r="D4" s="2">
        <f>IFERROR(INDEX(D51:D500,MATCH($C$4,$C$51:$C$500,0)),"")</f>
        <v>110027488346</v>
      </c>
      <c r="E4" s="2">
        <f>IFERROR(INDEX(E51:E500,MATCH($C$4,$C$51:$C$500,0)),"")</f>
        <v>86418815228</v>
      </c>
      <c r="H4" s="2">
        <f>IFERROR(SUM(D4:G4)*(4/MAX(1,COUNT(D4:G4))),"")</f>
        <v>392892607148</v>
      </c>
      <c r="I4" s="2">
        <f t="shared" ref="I4:U4" si="1">IFERROR(INDEX(I51:I500,MATCH($C$4,$C$51:$C$500,0)),"")</f>
        <v>362403523127</v>
      </c>
      <c r="J4" s="2">
        <f t="shared" si="1"/>
        <v>343990085234</v>
      </c>
      <c r="K4" s="2">
        <f t="shared" si="1"/>
        <v>346497653568</v>
      </c>
      <c r="L4" s="2">
        <f t="shared" si="1"/>
        <v>377086228468</v>
      </c>
      <c r="M4" s="2">
        <f t="shared" si="1"/>
        <v>339039023365</v>
      </c>
      <c r="N4" s="2">
        <f t="shared" si="1"/>
        <v>303203668856</v>
      </c>
      <c r="O4" s="2">
        <f t="shared" si="1"/>
        <v>388118905159</v>
      </c>
      <c r="P4" s="2">
        <f t="shared" si="1"/>
        <v>412833362528</v>
      </c>
      <c r="Q4" s="2">
        <f t="shared" si="1"/>
        <v>302591131450</v>
      </c>
      <c r="R4" s="2">
        <f t="shared" si="1"/>
        <v>278331887681</v>
      </c>
      <c r="S4" s="2">
        <f t="shared" si="1"/>
        <v>277402566627</v>
      </c>
      <c r="T4" s="2">
        <f t="shared" si="1"/>
        <v>421516175465</v>
      </c>
      <c r="U4" s="2">
        <f t="shared" si="1"/>
        <v>439680589423</v>
      </c>
    </row>
    <row r="5" spans="1:21" ht="15.5" x14ac:dyDescent="0.35">
      <c r="B5" t="s">
        <v>7</v>
      </c>
      <c r="C5" t="s">
        <v>8</v>
      </c>
      <c r="D5" s="2">
        <f>IFERROR(INDEX(D51:D500,MATCH($C$5,$C$51:$C$500,0)),"")</f>
        <v>16341569029</v>
      </c>
      <c r="E5" s="2">
        <f>IFERROR(INDEX(E51:E500,MATCH($C$5,$C$51:$C$500,0)),"")</f>
        <v>-639136447</v>
      </c>
      <c r="H5" s="2">
        <f>IFERROR(SUM(D5:G5)*(4/MAX(1,COUNT(D5:G5))),"")</f>
        <v>31404865164</v>
      </c>
      <c r="I5" s="2">
        <f t="shared" ref="I5:U5" si="2">IFERROR(INDEX(I51:I500,MATCH($C$5,$C$51:$C$500,0)),"")</f>
        <v>5805503648</v>
      </c>
      <c r="J5" s="2">
        <f t="shared" si="2"/>
        <v>-4263064723</v>
      </c>
      <c r="K5" s="2">
        <f t="shared" si="2"/>
        <v>7768910327</v>
      </c>
      <c r="L5" s="2">
        <f t="shared" si="2"/>
        <v>-1370625150</v>
      </c>
      <c r="M5" s="2">
        <f t="shared" si="2"/>
        <v>-9283316822</v>
      </c>
      <c r="N5" s="2">
        <f t="shared" si="2"/>
        <v>10102487280</v>
      </c>
      <c r="O5" s="2">
        <f t="shared" si="2"/>
        <v>3198431423</v>
      </c>
      <c r="P5" s="2">
        <f t="shared" si="2"/>
        <v>-8942344198</v>
      </c>
      <c r="Q5" s="2">
        <f t="shared" si="2"/>
        <v>-14908398746</v>
      </c>
      <c r="R5" s="2">
        <f t="shared" si="2"/>
        <v>-8398081318</v>
      </c>
      <c r="S5" s="2">
        <f t="shared" si="2"/>
        <v>-10316229299</v>
      </c>
      <c r="T5" s="2">
        <f t="shared" si="2"/>
        <v>-8931976717</v>
      </c>
      <c r="U5" s="2">
        <f t="shared" si="2"/>
        <v>6221712803</v>
      </c>
    </row>
    <row r="6" spans="1:21" ht="15.5" x14ac:dyDescent="0.35">
      <c r="B6" t="s">
        <v>9</v>
      </c>
      <c r="C6" t="s">
        <v>10</v>
      </c>
      <c r="D6" s="2">
        <f>IFERROR(INDEX(D51:D500,MATCH($C$6,$C$51:$C$500,0)),"")</f>
        <v>145656264282</v>
      </c>
      <c r="E6" s="2">
        <f>IFERROR(INDEX(E51:E500,MATCH($C$6,$C$51:$C$500,0)),"")</f>
        <v>129314695253</v>
      </c>
      <c r="H6" s="2">
        <f>IFERROR(INDEX(D6:G6,COUNT(D6:G6)),"")</f>
        <v>129314695253</v>
      </c>
      <c r="I6" s="2">
        <f t="shared" ref="I6:U6" si="3">IFERROR(INDEX(I51:I500,MATCH($C$6,$C$51:$C$500,0)),"")</f>
        <v>129953831700</v>
      </c>
      <c r="J6" s="2">
        <f t="shared" si="3"/>
        <v>124148328052</v>
      </c>
      <c r="K6" s="2">
        <f t="shared" si="3"/>
        <v>128411392775</v>
      </c>
      <c r="L6" s="2">
        <f t="shared" si="3"/>
        <v>120642482448</v>
      </c>
      <c r="M6" s="2">
        <f t="shared" si="3"/>
        <v>122013107598</v>
      </c>
      <c r="N6" s="2">
        <f t="shared" si="3"/>
        <v>131296424420</v>
      </c>
      <c r="O6" s="2">
        <f t="shared" si="3"/>
        <v>121349127890</v>
      </c>
      <c r="P6" s="2">
        <f t="shared" si="3"/>
        <v>118150696467</v>
      </c>
      <c r="Q6" s="2">
        <f t="shared" si="3"/>
        <v>127093040665</v>
      </c>
      <c r="R6" s="2">
        <f t="shared" si="3"/>
        <v>142001439411</v>
      </c>
      <c r="S6" s="2">
        <f t="shared" si="3"/>
        <v>150399520729</v>
      </c>
      <c r="T6" s="2">
        <f t="shared" si="3"/>
        <v>161879412678</v>
      </c>
      <c r="U6" s="2">
        <f t="shared" si="3"/>
        <v>170811389395</v>
      </c>
    </row>
    <row r="7" spans="1:21" ht="15.5" x14ac:dyDescent="0.35">
      <c r="B7" t="s">
        <v>11</v>
      </c>
      <c r="C7" t="s">
        <v>12</v>
      </c>
      <c r="D7" s="3">
        <f>IFERROR(INDEX(D51:D500,MATCH($C$7,$C$51:$C$500,0))/1000000000,"")</f>
        <v>0.67</v>
      </c>
      <c r="E7" s="3">
        <f>IFERROR(INDEX(E51:E500,MATCH($C$7,$C$51:$C$500,0))/1000000000,"")</f>
        <v>0.67</v>
      </c>
      <c r="H7" s="3">
        <f>IFERROR(INDEX(D7:G7,COUNT(D7:G7)),"")</f>
        <v>0.67</v>
      </c>
      <c r="I7" s="3">
        <f t="shared" ref="I7:U7" si="4">IFERROR(INDEX(I51:I500,MATCH($C$7,$C$51:$C$500,0))/1000000000,"")</f>
        <v>0.67</v>
      </c>
      <c r="J7" s="3">
        <f t="shared" si="4"/>
        <v>0.67</v>
      </c>
      <c r="K7" s="3">
        <f t="shared" si="4"/>
        <v>0.67</v>
      </c>
      <c r="L7" s="3">
        <f t="shared" si="4"/>
        <v>0.67</v>
      </c>
      <c r="M7" s="3">
        <f t="shared" si="4"/>
        <v>0.67</v>
      </c>
      <c r="N7" s="3">
        <f t="shared" si="4"/>
        <v>0.67</v>
      </c>
      <c r="O7" s="3">
        <f t="shared" si="4"/>
        <v>0.67</v>
      </c>
      <c r="P7" s="3">
        <f t="shared" si="4"/>
        <v>0.67</v>
      </c>
      <c r="Q7" s="3">
        <f t="shared" si="4"/>
        <v>0.67</v>
      </c>
      <c r="R7" s="3">
        <f t="shared" si="4"/>
        <v>0.67</v>
      </c>
      <c r="S7" s="3">
        <f t="shared" si="4"/>
        <v>0.67</v>
      </c>
      <c r="T7" s="3">
        <f t="shared" si="4"/>
        <v>0.67</v>
      </c>
      <c r="U7" s="3">
        <f t="shared" si="4"/>
        <v>0.67</v>
      </c>
    </row>
    <row r="8" spans="1:21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1000000000</v>
      </c>
      <c r="E8" s="2">
        <f>IFERROR(INDEX(E51:E500,MATCH("Free cash flow (Quarter)",$C$51:$C$500,0)),"")</f>
        <v>-8000000000</v>
      </c>
      <c r="H8" s="2">
        <f>IFERROR(INDEX(D8:G8,COUNT(D8:G8)),"")</f>
        <v>-8000000000</v>
      </c>
      <c r="I8" s="2">
        <f t="shared" ref="I8:U8" si="5">IFERROR(INDEX(I51:I500,MATCH($C$8,$C$51:$C$500,0)),"")</f>
        <v>34000000000</v>
      </c>
      <c r="J8" s="2">
        <f t="shared" si="5"/>
        <v>-17000000000</v>
      </c>
      <c r="K8" s="2">
        <f t="shared" si="5"/>
        <v>24000000000</v>
      </c>
      <c r="L8" s="2">
        <f t="shared" si="5"/>
        <v>-34000000000</v>
      </c>
      <c r="M8" s="2">
        <f t="shared" si="5"/>
        <v>15000000000</v>
      </c>
      <c r="N8" s="2">
        <f t="shared" si="5"/>
        <v>-6000000000</v>
      </c>
      <c r="O8" s="2">
        <f t="shared" si="5"/>
        <v>56000000000</v>
      </c>
      <c r="P8" s="2">
        <f t="shared" si="5"/>
        <v>-32000000000</v>
      </c>
      <c r="Q8" s="2">
        <f t="shared" si="5"/>
        <v>-33000000000</v>
      </c>
      <c r="R8" s="2">
        <f t="shared" si="5"/>
        <v>-17000000000</v>
      </c>
      <c r="S8" s="2">
        <f t="shared" si="5"/>
        <v>33000000000</v>
      </c>
      <c r="T8" s="2">
        <f t="shared" si="5"/>
        <v>50000000000</v>
      </c>
      <c r="U8" s="2">
        <f t="shared" si="5"/>
        <v>-34000000000</v>
      </c>
    </row>
    <row r="9" spans="1:21" ht="15.5" x14ac:dyDescent="0.35">
      <c r="A9" t="s">
        <v>16</v>
      </c>
      <c r="C9" t="s">
        <v>17</v>
      </c>
      <c r="D9" s="3">
        <f>IFERROR(INDEX(D51:D500,MATCH("Free cash flow per share (Quarter)",$C$51:$C$500,0)),"")</f>
        <v>1.57</v>
      </c>
      <c r="E9" s="3">
        <f>IFERROR(INDEX(E51:E500,MATCH("Free cash flow per share (Quarter)",$C$51:$C$500,0)),"")</f>
        <v>-11.83</v>
      </c>
      <c r="H9" s="3">
        <f>IFERROR(INDEX(D9:G9,COUNT(D9:G9)),"")</f>
        <v>-11.83</v>
      </c>
      <c r="I9" s="3">
        <f t="shared" ref="I9:U9" si="6">IFERROR(INDEX(I51:I500,MATCH($C$9,$C$51:$C$500,0)),"")</f>
        <v>50.9</v>
      </c>
      <c r="J9" s="3">
        <f t="shared" si="6"/>
        <v>-25.29</v>
      </c>
      <c r="K9" s="3">
        <f t="shared" si="6"/>
        <v>36.479999999999997</v>
      </c>
      <c r="L9" s="3">
        <f t="shared" si="6"/>
        <v>-51.15</v>
      </c>
      <c r="M9" s="3">
        <f t="shared" si="6"/>
        <v>21.8</v>
      </c>
      <c r="N9" s="3">
        <f t="shared" si="6"/>
        <v>-9.19</v>
      </c>
      <c r="O9" s="3">
        <f t="shared" si="6"/>
        <v>84.11</v>
      </c>
      <c r="P9" s="3">
        <f t="shared" si="6"/>
        <v>-47.68</v>
      </c>
      <c r="Q9" s="3">
        <f t="shared" si="6"/>
        <v>-48.73</v>
      </c>
      <c r="R9" s="3">
        <f t="shared" si="6"/>
        <v>-25.93</v>
      </c>
      <c r="S9" s="3">
        <f t="shared" si="6"/>
        <v>49.79</v>
      </c>
      <c r="T9" s="3">
        <f t="shared" si="6"/>
        <v>75.069999999999993</v>
      </c>
      <c r="U9" s="3">
        <f t="shared" si="6"/>
        <v>-50.37</v>
      </c>
    </row>
    <row r="10" spans="1:21" ht="15.5" x14ac:dyDescent="0.35">
      <c r="C10" t="s">
        <v>18</v>
      </c>
      <c r="D10" s="3">
        <f ca="1">IFERROR(IF(D9=0,"",D2/D9),"")</f>
        <v>471.33757961783436</v>
      </c>
      <c r="E10" s="3">
        <f ca="1">IFERROR(IF(E9=0,"",E2/E9),"")</f>
        <v>-49.027895181741336</v>
      </c>
      <c r="I10" s="3">
        <f t="shared" ref="I10:U10" ca="1" si="7">IFERROR(IF(I9=0,"",I2/I9),"")</f>
        <v>11.296660117878194</v>
      </c>
      <c r="J10" s="3">
        <f t="shared" ca="1" si="7"/>
        <v>-13.918544879398972</v>
      </c>
      <c r="K10" s="3" t="str">
        <f t="shared" ca="1" si="7"/>
        <v/>
      </c>
      <c r="L10" s="3">
        <f t="shared" ca="1" si="7"/>
        <v>-12.316715542521994</v>
      </c>
      <c r="M10" s="3">
        <f t="shared" ca="1" si="7"/>
        <v>36.697247706422019</v>
      </c>
      <c r="N10" s="3">
        <f t="shared" ca="1" si="7"/>
        <v>-46.789989118607181</v>
      </c>
      <c r="O10" s="3" t="str">
        <f t="shared" ca="1" si="7"/>
        <v/>
      </c>
      <c r="P10" s="3">
        <f t="shared" ca="1" si="7"/>
        <v>-16.359060402684563</v>
      </c>
      <c r="Q10" s="3" t="str">
        <f t="shared" ca="1" si="7"/>
        <v/>
      </c>
      <c r="R10" s="3">
        <f t="shared" ca="1" si="7"/>
        <v>-32.3949093713845</v>
      </c>
      <c r="S10" s="3" t="str">
        <f t="shared" ca="1" si="7"/>
        <v/>
      </c>
      <c r="T10" s="3">
        <f t="shared" ca="1" si="7"/>
        <v>6.6604502464366595</v>
      </c>
      <c r="U10" s="3">
        <f t="shared" ca="1" si="7"/>
        <v>-13.103037522334724</v>
      </c>
    </row>
    <row r="11" spans="1:21" ht="15.5" x14ac:dyDescent="0.35">
      <c r="B11" t="s">
        <v>19</v>
      </c>
      <c r="C11" t="s">
        <v>20</v>
      </c>
      <c r="D11" s="2">
        <f>IFERROR(INDEX(D51:D500,MATCH($C$11,$C$51:$C$500,0)),"")</f>
        <v>14308360727</v>
      </c>
      <c r="E11" s="2">
        <f>IFERROR(INDEX(E51:E500,MATCH($C$11,$C$51:$C$500,0)),"")</f>
        <v>3119414320</v>
      </c>
      <c r="H11" s="2">
        <f>IFERROR(INDEX(D11:G11,COUNT(D11:G11)),"")</f>
        <v>3119414320</v>
      </c>
      <c r="I11" s="2">
        <f t="shared" ref="I11:U11" si="8">IFERROR(INDEX(I51:I500,MATCH($C$11,$C$51:$C$500,0)),"")</f>
        <v>9051219908</v>
      </c>
      <c r="J11" s="2">
        <f t="shared" si="8"/>
        <v>6289218331</v>
      </c>
      <c r="K11" s="2">
        <f t="shared" si="8"/>
        <v>1985478914</v>
      </c>
      <c r="L11" s="2">
        <f t="shared" si="8"/>
        <v>462059401</v>
      </c>
      <c r="M11" s="2">
        <f t="shared" si="8"/>
        <v>758742879</v>
      </c>
      <c r="N11" s="2">
        <f t="shared" si="8"/>
        <v>1273544313</v>
      </c>
      <c r="O11" s="2">
        <f t="shared" si="8"/>
        <v>4720981472</v>
      </c>
      <c r="P11" s="2">
        <f t="shared" si="8"/>
        <v>1341895047</v>
      </c>
      <c r="Q11" s="2">
        <f t="shared" si="8"/>
        <v>1262433418</v>
      </c>
      <c r="R11" s="2">
        <f t="shared" si="8"/>
        <v>679775017</v>
      </c>
      <c r="S11" s="2">
        <f t="shared" si="8"/>
        <v>4684383779</v>
      </c>
      <c r="T11" s="2">
        <f t="shared" si="8"/>
        <v>1252339405</v>
      </c>
      <c r="U11" s="2">
        <f t="shared" si="8"/>
        <v>4069362019</v>
      </c>
    </row>
    <row r="12" spans="1:21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108000000000</v>
      </c>
      <c r="E12" s="2">
        <f>IFERROR(INDEX(E51:E500,MATCH("Net Debt (Quarter)",$C$51:$C$500,0)),"")</f>
        <v>109000000000</v>
      </c>
      <c r="H12" s="2">
        <f>IFERROR(INDEX(D12:G12,COUNT(D12:G12)),"")</f>
        <v>109000000000</v>
      </c>
      <c r="I12" s="2">
        <f t="shared" ref="I12:U12" si="9">IFERROR(INDEX(I51:I500,MATCH($C$12,$C$51:$C$500,0)),"")</f>
        <v>101000000000</v>
      </c>
      <c r="J12" s="2">
        <f t="shared" si="9"/>
        <v>135000000000</v>
      </c>
      <c r="K12" s="2">
        <f t="shared" si="9"/>
        <v>118000000000</v>
      </c>
      <c r="L12" s="2">
        <f t="shared" si="9"/>
        <v>143000000000</v>
      </c>
      <c r="M12" s="2">
        <f t="shared" si="9"/>
        <v>109000000000</v>
      </c>
      <c r="N12" s="2">
        <f t="shared" si="9"/>
        <v>124000000000</v>
      </c>
      <c r="O12" s="2">
        <f t="shared" si="9"/>
        <v>118000000000</v>
      </c>
      <c r="P12" s="2">
        <f t="shared" si="9"/>
        <v>174000000000</v>
      </c>
      <c r="Q12" s="2">
        <f t="shared" si="9"/>
        <v>146000000000</v>
      </c>
      <c r="R12" s="2">
        <f t="shared" si="9"/>
        <v>114000000000</v>
      </c>
      <c r="S12" s="2">
        <f t="shared" si="9"/>
        <v>97000000000</v>
      </c>
      <c r="T12" s="2">
        <f t="shared" si="9"/>
        <v>130000000000</v>
      </c>
      <c r="U12" s="2">
        <f t="shared" si="9"/>
        <v>180000000000</v>
      </c>
    </row>
    <row r="13" spans="1:21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122000000000</v>
      </c>
      <c r="E13" s="2">
        <f>IFERROR(INDEX(E51:E500,MATCH("Total Debt (Quarter)",$C$51:$C$500,0)),"")</f>
        <v>112000000000</v>
      </c>
      <c r="H13" s="2">
        <f>IFERROR(INDEX(D13:G13,COUNT(D13:G13)),"")</f>
        <v>112000000000</v>
      </c>
      <c r="I13" s="2">
        <f t="shared" ref="I13:U13" si="10">IFERROR(INDEX(I51:I500,MATCH($C$13,$C$51:$C$500,0)),"")</f>
        <v>110000000000</v>
      </c>
      <c r="J13" s="2">
        <f t="shared" si="10"/>
        <v>141000000000</v>
      </c>
      <c r="K13" s="2">
        <f t="shared" si="10"/>
        <v>120000000000</v>
      </c>
      <c r="L13" s="2">
        <f t="shared" si="10"/>
        <v>143000000000</v>
      </c>
      <c r="M13" s="2">
        <f t="shared" si="10"/>
        <v>110000000000</v>
      </c>
      <c r="N13" s="2">
        <f t="shared" si="10"/>
        <v>125000000000</v>
      </c>
      <c r="O13" s="2">
        <f t="shared" si="10"/>
        <v>123000000000</v>
      </c>
      <c r="P13" s="2">
        <f t="shared" si="10"/>
        <v>176000000000</v>
      </c>
      <c r="Q13" s="2">
        <f t="shared" si="10"/>
        <v>147000000000</v>
      </c>
      <c r="R13" s="2">
        <f t="shared" si="10"/>
        <v>115000000000</v>
      </c>
      <c r="S13" s="2">
        <f t="shared" si="10"/>
        <v>102000000000</v>
      </c>
      <c r="T13" s="2">
        <f t="shared" si="10"/>
        <v>131000000000</v>
      </c>
      <c r="U13" s="2">
        <f t="shared" si="10"/>
        <v>184000000000</v>
      </c>
    </row>
    <row r="14" spans="1:21" ht="15.5" x14ac:dyDescent="0.35">
      <c r="C14" t="s">
        <v>27</v>
      </c>
      <c r="D14" s="2">
        <f>IFERROR(INDEX(D51:D500,MATCH($C$14,$C$51:$C$500,0)),"")</f>
        <v>-479095149</v>
      </c>
      <c r="E14" s="2">
        <f>IFERROR(INDEX(E51:E500,MATCH($C$14,$C$51:$C$500,0)),"")</f>
        <v>-343288685</v>
      </c>
      <c r="H14" s="2">
        <f>IFERROR(SUM(D14:G14)*(4/MAX(1,COUNT(D14:G14))),"")</f>
        <v>-1644767668</v>
      </c>
      <c r="I14" s="2">
        <f t="shared" ref="I14:U14" si="11">IFERROR(INDEX(I51:I500,MATCH($C$14,$C$51:$C$500,0)),"")</f>
        <v>-2469079736</v>
      </c>
      <c r="J14" s="2">
        <f t="shared" si="11"/>
        <v>-2391501729</v>
      </c>
      <c r="K14" s="2">
        <f t="shared" si="11"/>
        <v>-5198444931</v>
      </c>
      <c r="L14" s="2">
        <f t="shared" si="11"/>
        <v>-6753855472</v>
      </c>
      <c r="M14" s="2">
        <f t="shared" si="11"/>
        <v>-6067262265</v>
      </c>
      <c r="N14" s="2">
        <f t="shared" si="11"/>
        <v>-7611925724</v>
      </c>
      <c r="O14" s="2">
        <f t="shared" si="11"/>
        <v>-11877990766</v>
      </c>
      <c r="P14" s="2">
        <f t="shared" si="11"/>
        <v>-13740744144</v>
      </c>
      <c r="Q14" s="2">
        <f t="shared" si="11"/>
        <v>-12098084356</v>
      </c>
      <c r="R14" s="2">
        <f t="shared" si="11"/>
        <v>-10895664318</v>
      </c>
      <c r="S14" s="2">
        <f t="shared" si="11"/>
        <v>-11589464302</v>
      </c>
      <c r="T14" s="2">
        <f t="shared" si="11"/>
        <v>-17404724398</v>
      </c>
      <c r="U14" s="2">
        <f t="shared" si="11"/>
        <v>-17563085847</v>
      </c>
    </row>
    <row r="15" spans="1:21" ht="15.5" x14ac:dyDescent="0.35">
      <c r="C15" t="s">
        <v>28</v>
      </c>
      <c r="D15" s="2">
        <f>IFERROR(INDEX(D51:D500,MATCH($C$15,$C$51:$C$500,0)),"")</f>
        <v>-4451932809</v>
      </c>
      <c r="E15" s="2">
        <f>IFERROR(INDEX(E51:E500,MATCH($C$15,$C$51:$C$500,0)),"")</f>
        <v>-6686371</v>
      </c>
      <c r="H15" s="2">
        <f>IFERROR(SUM(D15:G15)*(4/MAX(1,COUNT(D15:G15))),"")</f>
        <v>-8917238360</v>
      </c>
      <c r="I15" s="2">
        <f t="shared" ref="I15:U15" si="12">IFERROR(INDEX(I51:I500,MATCH($C$15,$C$51:$C$500,0)),"")</f>
        <v>-103090685</v>
      </c>
      <c r="J15" s="2">
        <f t="shared" si="12"/>
        <v>494986771</v>
      </c>
      <c r="K15" s="2">
        <f t="shared" si="12"/>
        <v>360069026</v>
      </c>
      <c r="L15" s="2">
        <f t="shared" si="12"/>
        <v>513652684</v>
      </c>
      <c r="M15" s="2">
        <f t="shared" si="12"/>
        <v>255486360</v>
      </c>
      <c r="N15" s="2">
        <f t="shared" si="12"/>
        <v>-1767934788</v>
      </c>
      <c r="O15" s="2">
        <f t="shared" si="12"/>
        <v>589200595</v>
      </c>
      <c r="P15" s="2">
        <f t="shared" si="12"/>
        <v>262083977</v>
      </c>
      <c r="Q15" s="2">
        <f t="shared" si="12"/>
        <v>397202887</v>
      </c>
      <c r="R15" s="2">
        <f t="shared" si="12"/>
        <v>275712343</v>
      </c>
      <c r="S15" s="2">
        <f t="shared" si="12"/>
        <v>174284717</v>
      </c>
      <c r="T15" s="2">
        <f t="shared" si="12"/>
        <v>515142568</v>
      </c>
      <c r="U15" s="2">
        <f t="shared" si="12"/>
        <v>-2211772259</v>
      </c>
    </row>
    <row r="16" spans="1:21" ht="15.5" x14ac:dyDescent="0.35">
      <c r="C16" t="s">
        <v>29</v>
      </c>
      <c r="D16" s="2">
        <f>IFERROR(INDEX(D51:D500,MATCH($C$16,$C$51:$C$500,0)),"")</f>
        <v>20717427743</v>
      </c>
      <c r="E16" s="2">
        <f>IFERROR(INDEX(E51:E500,MATCH($C$16,$C$51:$C$500,0)),"")</f>
        <v>-708524169</v>
      </c>
      <c r="H16" s="2">
        <f>IFERROR(SUM(D16:G16)*(4/MAX(1,COUNT(D16:G16))),"")</f>
        <v>40017807148</v>
      </c>
      <c r="I16" s="2">
        <f t="shared" ref="I16:U16" si="13">IFERROR(INDEX(I51:I500,MATCH($C$16,$C$51:$C$500,0)),"")</f>
        <v>5604297958</v>
      </c>
      <c r="J16" s="2">
        <f t="shared" si="13"/>
        <v>-4827178245</v>
      </c>
      <c r="K16" s="2">
        <f t="shared" si="13"/>
        <v>7866903227</v>
      </c>
      <c r="L16" s="2">
        <f t="shared" si="13"/>
        <v>-1925331796</v>
      </c>
      <c r="M16" s="2">
        <f t="shared" si="13"/>
        <v>-9740156859</v>
      </c>
      <c r="N16" s="2">
        <f t="shared" si="13"/>
        <v>10102793190</v>
      </c>
      <c r="O16" s="2">
        <f t="shared" si="13"/>
        <v>2899537143</v>
      </c>
      <c r="P16" s="2">
        <f t="shared" si="13"/>
        <v>-9303410092</v>
      </c>
      <c r="Q16" s="2">
        <f t="shared" si="13"/>
        <v>-14897231307</v>
      </c>
      <c r="R16" s="2">
        <f t="shared" si="13"/>
        <v>-11208138846</v>
      </c>
      <c r="S16" s="2">
        <f t="shared" si="13"/>
        <v>-10055066010</v>
      </c>
      <c r="T16" s="2">
        <f t="shared" si="13"/>
        <v>-9447119285</v>
      </c>
      <c r="U16" s="2">
        <f t="shared" si="13"/>
        <v>8433485062</v>
      </c>
    </row>
    <row r="17" spans="1:21" ht="15.5" x14ac:dyDescent="0.35">
      <c r="A17" t="s">
        <v>30</v>
      </c>
    </row>
    <row r="18" spans="1:21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  <c r="S18" t="s">
        <v>35</v>
      </c>
      <c r="T18" t="s">
        <v>36</v>
      </c>
      <c r="U18" t="s">
        <v>37</v>
      </c>
    </row>
    <row r="19" spans="1:21" ht="15.5" x14ac:dyDescent="0.35">
      <c r="A19" t="s">
        <v>44</v>
      </c>
      <c r="C19" t="s">
        <v>45</v>
      </c>
    </row>
    <row r="20" spans="1:21" ht="15.5" x14ac:dyDescent="0.35">
      <c r="A20" t="s">
        <v>46</v>
      </c>
      <c r="C20" t="s">
        <v>47</v>
      </c>
      <c r="D20" s="2">
        <f ca="1">IFERROR(D21*D2,"")</f>
        <v>495800000000</v>
      </c>
      <c r="E20" s="2">
        <f ca="1">IFERROR(E21*E2,"")</f>
        <v>388600000000</v>
      </c>
      <c r="H20" s="2">
        <f t="shared" ref="H20:U20" ca="1" si="14">IFERROR(H21*H2,"")</f>
        <v>388600000000</v>
      </c>
      <c r="I20" s="2">
        <f t="shared" ca="1" si="14"/>
        <v>385250000000</v>
      </c>
      <c r="J20" s="2">
        <f t="shared" ca="1" si="14"/>
        <v>235840000000</v>
      </c>
      <c r="K20" s="2" t="str">
        <f t="shared" ca="1" si="14"/>
        <v/>
      </c>
      <c r="L20" s="2">
        <f t="shared" ca="1" si="14"/>
        <v>422100000000</v>
      </c>
      <c r="M20" s="2">
        <f t="shared" ca="1" si="14"/>
        <v>536000000000</v>
      </c>
      <c r="N20" s="2">
        <f t="shared" ca="1" si="14"/>
        <v>288100000000</v>
      </c>
      <c r="O20" s="2" t="str">
        <f t="shared" ca="1" si="14"/>
        <v/>
      </c>
      <c r="P20" s="2">
        <f t="shared" ca="1" si="14"/>
        <v>522600000000</v>
      </c>
      <c r="Q20" s="2" t="str">
        <f t="shared" ca="1" si="14"/>
        <v/>
      </c>
      <c r="R20" s="2">
        <f t="shared" ca="1" si="14"/>
        <v>562800000000</v>
      </c>
      <c r="S20" s="2" t="str">
        <f t="shared" ca="1" si="14"/>
        <v/>
      </c>
      <c r="T20" s="2">
        <f t="shared" ca="1" si="14"/>
        <v>335000000000</v>
      </c>
      <c r="U20" s="2">
        <f t="shared" ca="1" si="14"/>
        <v>442200000000</v>
      </c>
    </row>
    <row r="21" spans="1:21" ht="15.5" x14ac:dyDescent="0.35">
      <c r="C21" t="s">
        <v>12</v>
      </c>
      <c r="D21" s="2">
        <f>IFERROR(INDEX(D51:D500,MATCH($C$7,$C$51:$C$500,0)),"")</f>
        <v>670000000</v>
      </c>
      <c r="E21" s="2">
        <f>IFERROR(INDEX(E51:E500,MATCH($C$7,$C$51:$C$500,0)),"")</f>
        <v>670000000</v>
      </c>
      <c r="H21" s="2">
        <f>IFERROR(INDEX(D21:G21,COUNT(D21:G21)),"")</f>
        <v>670000000</v>
      </c>
      <c r="I21" s="2">
        <f t="shared" ref="I21:U21" si="15">IFERROR(INDEX(I51:I500,MATCH($C$7,$C$51:$C$500,0)),"")</f>
        <v>670000000</v>
      </c>
      <c r="J21" s="2">
        <f t="shared" si="15"/>
        <v>670000000</v>
      </c>
      <c r="K21" s="2">
        <f t="shared" si="15"/>
        <v>670000000</v>
      </c>
      <c r="L21" s="2">
        <f t="shared" si="15"/>
        <v>670000000</v>
      </c>
      <c r="M21" s="2">
        <f t="shared" si="15"/>
        <v>670000000</v>
      </c>
      <c r="N21" s="2">
        <f t="shared" si="15"/>
        <v>670000000</v>
      </c>
      <c r="O21" s="2">
        <f t="shared" si="15"/>
        <v>670000000</v>
      </c>
      <c r="P21" s="2">
        <f t="shared" si="15"/>
        <v>670000000</v>
      </c>
      <c r="Q21" s="2">
        <f t="shared" si="15"/>
        <v>670000000</v>
      </c>
      <c r="R21" s="2">
        <f t="shared" si="15"/>
        <v>670000000</v>
      </c>
      <c r="S21" s="2">
        <f t="shared" si="15"/>
        <v>670000000</v>
      </c>
      <c r="T21" s="2">
        <f t="shared" si="15"/>
        <v>670000000</v>
      </c>
      <c r="U21" s="2">
        <f t="shared" si="15"/>
        <v>670000000</v>
      </c>
    </row>
    <row r="23" spans="1:21" ht="15.5" x14ac:dyDescent="0.35">
      <c r="B23" t="s">
        <v>48</v>
      </c>
      <c r="C23" t="s">
        <v>49</v>
      </c>
      <c r="D23" s="3">
        <f>IFERROR(D5/D6*100,"")</f>
        <v>11.219269634268294</v>
      </c>
      <c r="E23" s="3">
        <f>IFERROR(E5/E6*100,"")</f>
        <v>-0.49424889085463208</v>
      </c>
      <c r="H23" s="3">
        <f t="shared" ref="H23:U23" si="16">IFERROR(H5/H6*100,"")</f>
        <v>24.285612012275482</v>
      </c>
      <c r="I23" s="3">
        <f t="shared" si="16"/>
        <v>4.4673585780849274</v>
      </c>
      <c r="J23" s="3">
        <f t="shared" si="16"/>
        <v>-3.4338478736615761</v>
      </c>
      <c r="K23" s="3">
        <f t="shared" si="16"/>
        <v>6.050016403616568</v>
      </c>
      <c r="L23" s="3">
        <f t="shared" si="16"/>
        <v>-1.1361048962091562</v>
      </c>
      <c r="M23" s="3">
        <f t="shared" si="16"/>
        <v>-7.6084586359245963</v>
      </c>
      <c r="N23" s="3">
        <f t="shared" si="16"/>
        <v>7.694411576421512</v>
      </c>
      <c r="O23" s="3">
        <f t="shared" si="16"/>
        <v>2.6357267486086093</v>
      </c>
      <c r="P23" s="3">
        <f t="shared" si="16"/>
        <v>-7.5685920315312201</v>
      </c>
      <c r="Q23" s="3">
        <f t="shared" si="16"/>
        <v>-11.730302987475541</v>
      </c>
      <c r="R23" s="3">
        <f t="shared" si="16"/>
        <v>-5.9140818239828707</v>
      </c>
      <c r="S23" s="3">
        <f t="shared" si="16"/>
        <v>-6.8592168705035146</v>
      </c>
      <c r="T23" s="3">
        <f t="shared" si="16"/>
        <v>-5.5176730439261652</v>
      </c>
      <c r="U23" s="3">
        <f t="shared" si="16"/>
        <v>3.642446106806343</v>
      </c>
    </row>
    <row r="24" spans="1:21" ht="15.5" x14ac:dyDescent="0.35">
      <c r="C24" t="s">
        <v>50</v>
      </c>
      <c r="D24" s="4">
        <f>IFERROR(_xlfn.RRI(5,I23,D23),"")</f>
        <v>0.20221669459668368</v>
      </c>
      <c r="E24" s="4">
        <f>IFERROR(_xlfn.RRI(5,J23,E23),"")</f>
        <v>-0.32137019378467879</v>
      </c>
      <c r="H24" s="4" t="str">
        <f t="shared" ref="H24:U24" si="17">IFERROR(_xlfn.RRI(5,M23,H23),"")</f>
        <v/>
      </c>
      <c r="I24" s="4">
        <f t="shared" si="17"/>
        <v>-0.10303586127414277</v>
      </c>
      <c r="J24" s="4" t="str">
        <f t="shared" si="17"/>
        <v/>
      </c>
      <c r="K24" s="4" t="str">
        <f t="shared" si="17"/>
        <v/>
      </c>
      <c r="L24" s="4">
        <f t="shared" si="17"/>
        <v>-0.37306597529622243</v>
      </c>
      <c r="M24" s="4">
        <f t="shared" si="17"/>
        <v>5.167577691604297E-2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51</v>
      </c>
      <c r="C25" t="s">
        <v>52</v>
      </c>
      <c r="D25" s="3">
        <f>IFERROR(INDEX(D51:D500,MATCH($A$25,$C$51:$C$500,0)),"")</f>
        <v>24.35</v>
      </c>
      <c r="E25" s="3">
        <f>IFERROR(INDEX(E51:E500,MATCH($A$25,$C$51:$C$500,0)),"")</f>
        <v>-1.07</v>
      </c>
      <c r="H25" s="3">
        <f>IFERROR(INDEX(D25:G25,COUNT(D25:G25)),"")</f>
        <v>-1.07</v>
      </c>
      <c r="I25" s="3">
        <f t="shared" ref="I25:U25" si="18">IFERROR(INDEX(I51:I500,MATCH($C$25,$C$51:$C$500,0)),"")</f>
        <v>8.24</v>
      </c>
      <c r="J25" s="3">
        <f t="shared" si="18"/>
        <v>-6.49</v>
      </c>
      <c r="K25" s="3">
        <f t="shared" si="18"/>
        <v>12.32</v>
      </c>
      <c r="L25" s="3">
        <f t="shared" si="18"/>
        <v>-2.11</v>
      </c>
      <c r="M25" s="3">
        <f t="shared" si="18"/>
        <v>-14.2</v>
      </c>
      <c r="N25" s="3">
        <f t="shared" si="18"/>
        <v>12.48</v>
      </c>
      <c r="O25" s="3">
        <f t="shared" si="18"/>
        <v>5.22</v>
      </c>
      <c r="P25" s="3">
        <f t="shared" si="18"/>
        <v>-13.53</v>
      </c>
      <c r="Q25" s="3">
        <f t="shared" si="18"/>
        <v>-21.71</v>
      </c>
      <c r="R25" s="3">
        <f t="shared" si="18"/>
        <v>-16.37</v>
      </c>
      <c r="S25" s="3">
        <f t="shared" si="18"/>
        <v>-14.79</v>
      </c>
      <c r="T25" s="3">
        <f t="shared" si="18"/>
        <v>-13.37</v>
      </c>
      <c r="U25" s="3">
        <f t="shared" si="18"/>
        <v>9.31</v>
      </c>
    </row>
    <row r="26" spans="1:21" ht="15.5" x14ac:dyDescent="0.35">
      <c r="C26" t="s">
        <v>53</v>
      </c>
      <c r="D26" s="4">
        <f>IFERROR(_xlfn.RRI(5,I25,D25),"")</f>
        <v>0.24197928064463925</v>
      </c>
      <c r="E26" s="4">
        <f>IFERROR(_xlfn.RRI(5,J25,E25),"")</f>
        <v>-0.30268691273690107</v>
      </c>
      <c r="H26" s="4">
        <f t="shared" ref="H26:U26" si="19">IFERROR(_xlfn.RRI(5,M25,H25),"")</f>
        <v>-0.40376277538221372</v>
      </c>
      <c r="I26" s="4">
        <f t="shared" si="19"/>
        <v>-7.9672232903039042E-2</v>
      </c>
      <c r="J26" s="4" t="str">
        <f t="shared" si="19"/>
        <v/>
      </c>
      <c r="K26" s="4" t="str">
        <f t="shared" si="19"/>
        <v/>
      </c>
      <c r="L26" s="4">
        <f t="shared" si="19"/>
        <v>-0.37262887482756191</v>
      </c>
      <c r="M26" s="4">
        <f t="shared" si="19"/>
        <v>-2.8041028064210161E-2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54</v>
      </c>
      <c r="D27" s="3">
        <f>IFERROR(D4/D21,"")</f>
        <v>164.2201318597015</v>
      </c>
      <c r="E27" s="3">
        <f>IFERROR(E4/E21,"")</f>
        <v>128.98330631044777</v>
      </c>
      <c r="H27" s="3">
        <f t="shared" ref="H27:U27" si="20">IFERROR(H4/H21,"")</f>
        <v>586.40687634029848</v>
      </c>
      <c r="I27" s="3">
        <f t="shared" si="20"/>
        <v>540.90078078656711</v>
      </c>
      <c r="J27" s="3">
        <f t="shared" si="20"/>
        <v>513.41803766268652</v>
      </c>
      <c r="K27" s="3">
        <f t="shared" si="20"/>
        <v>517.16067696716414</v>
      </c>
      <c r="L27" s="3">
        <f t="shared" si="20"/>
        <v>562.81526637014929</v>
      </c>
      <c r="M27" s="3">
        <f t="shared" si="20"/>
        <v>506.02839308208956</v>
      </c>
      <c r="N27" s="3">
        <f t="shared" si="20"/>
        <v>452.54278933731342</v>
      </c>
      <c r="O27" s="3">
        <f t="shared" si="20"/>
        <v>579.28194799850746</v>
      </c>
      <c r="P27" s="3">
        <f t="shared" si="20"/>
        <v>616.16919780298508</v>
      </c>
      <c r="Q27" s="3">
        <f t="shared" si="20"/>
        <v>451.62855440298506</v>
      </c>
      <c r="R27" s="3">
        <f t="shared" si="20"/>
        <v>415.42072788208958</v>
      </c>
      <c r="S27" s="3">
        <f t="shared" si="20"/>
        <v>414.03368153283583</v>
      </c>
      <c r="T27" s="3">
        <f t="shared" si="20"/>
        <v>629.12862009701496</v>
      </c>
      <c r="U27" s="3">
        <f t="shared" si="20"/>
        <v>656.23968570597015</v>
      </c>
    </row>
    <row r="28" spans="1:21" ht="15.5" x14ac:dyDescent="0.35">
      <c r="C28" t="s">
        <v>55</v>
      </c>
      <c r="D28" s="4">
        <f>IFERROR(_xlfn.RRI(5,I27,D27),"")</f>
        <v>-0.21211694967296046</v>
      </c>
      <c r="E28" s="4">
        <f>IFERROR(_xlfn.RRI(5,J27,E27),"")</f>
        <v>-0.24140063197160733</v>
      </c>
      <c r="H28" s="4">
        <f t="shared" ref="H28:U28" si="21">IFERROR(_xlfn.RRI(5,M27,H27),"")</f>
        <v>2.9923182402916026E-2</v>
      </c>
      <c r="I28" s="4">
        <f t="shared" si="21"/>
        <v>3.6314540549740482E-2</v>
      </c>
      <c r="J28" s="4">
        <f t="shared" si="21"/>
        <v>-2.3850748714557168E-2</v>
      </c>
      <c r="K28" s="4">
        <f t="shared" si="21"/>
        <v>-3.4427024484597113E-2</v>
      </c>
      <c r="L28" s="4">
        <f t="shared" si="21"/>
        <v>4.5001455444665384E-2</v>
      </c>
      <c r="M28" s="4">
        <f t="shared" si="21"/>
        <v>4.0249090262905574E-2</v>
      </c>
      <c r="N28" s="4">
        <f t="shared" si="21"/>
        <v>1.7946129521703158E-2</v>
      </c>
      <c r="O28" s="4">
        <f t="shared" si="21"/>
        <v>-1.6373749370210522E-2</v>
      </c>
      <c r="P28" s="4">
        <f t="shared" si="21"/>
        <v>-1.2521840918546467E-2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56</v>
      </c>
      <c r="H29" s="4">
        <f t="shared" ref="H29:U29" si="22">IFERROR(((H25-I25)/I25)*100%,"")</f>
        <v>-1.1298543689320388</v>
      </c>
      <c r="I29" s="4">
        <f t="shared" si="22"/>
        <v>-2.2696456086286596</v>
      </c>
      <c r="J29" s="4">
        <f t="shared" si="22"/>
        <v>-1.5267857142857144</v>
      </c>
      <c r="K29" s="4">
        <f t="shared" si="22"/>
        <v>-6.8388625592417061</v>
      </c>
      <c r="L29" s="4">
        <f t="shared" si="22"/>
        <v>-0.85140845070422544</v>
      </c>
      <c r="M29" s="4">
        <f t="shared" si="22"/>
        <v>-2.1378205128205128</v>
      </c>
      <c r="N29" s="4">
        <f t="shared" si="22"/>
        <v>1.3908045977011496</v>
      </c>
      <c r="O29" s="4">
        <f t="shared" si="22"/>
        <v>-1.3858093126385811</v>
      </c>
      <c r="P29" s="4">
        <f t="shared" si="22"/>
        <v>-0.37678489175495167</v>
      </c>
      <c r="Q29" s="4">
        <f t="shared" si="22"/>
        <v>0.32620647525962121</v>
      </c>
      <c r="R29" s="4">
        <f t="shared" si="22"/>
        <v>0.10682893847194064</v>
      </c>
      <c r="S29" s="4">
        <f t="shared" si="22"/>
        <v>0.10620792819745699</v>
      </c>
      <c r="T29" s="4">
        <f t="shared" si="22"/>
        <v>-2.4360902255639094</v>
      </c>
      <c r="U29" s="4" t="str">
        <f t="shared" si="22"/>
        <v/>
      </c>
    </row>
    <row r="30" spans="1:21" ht="15.5" x14ac:dyDescent="0.35">
      <c r="C30" t="s">
        <v>57</v>
      </c>
      <c r="H30" s="4">
        <f t="shared" ref="H30:U30" si="23">IFERROR(((H27-I27)/I27)*100%,"")</f>
        <v>8.413020866332882E-2</v>
      </c>
      <c r="I30" s="4">
        <f t="shared" si="23"/>
        <v>5.3528978547373596E-2</v>
      </c>
      <c r="J30" s="4">
        <f t="shared" si="23"/>
        <v>-7.2368984556713508E-3</v>
      </c>
      <c r="K30" s="4">
        <f t="shared" si="23"/>
        <v>-8.1118249860975322E-2</v>
      </c>
      <c r="L30" s="4">
        <f t="shared" si="23"/>
        <v>0.11222072528813136</v>
      </c>
      <c r="M30" s="4">
        <f t="shared" si="23"/>
        <v>0.11818905306854727</v>
      </c>
      <c r="N30" s="4">
        <f t="shared" si="23"/>
        <v>-0.21878665319900592</v>
      </c>
      <c r="O30" s="4">
        <f t="shared" si="23"/>
        <v>-5.9865455683281346E-2</v>
      </c>
      <c r="P30" s="4">
        <f t="shared" si="23"/>
        <v>0.36432736990580433</v>
      </c>
      <c r="Q30" s="4">
        <f t="shared" si="23"/>
        <v>8.7159412351644816E-2</v>
      </c>
      <c r="R30" s="4">
        <f t="shared" si="23"/>
        <v>3.3500809502227621E-3</v>
      </c>
      <c r="S30" s="4">
        <f t="shared" si="23"/>
        <v>-0.34189342479922524</v>
      </c>
      <c r="T30" s="4">
        <f t="shared" si="23"/>
        <v>-4.1312749288835861E-2</v>
      </c>
      <c r="U30" s="4" t="str">
        <f t="shared" si="23"/>
        <v/>
      </c>
    </row>
    <row r="32" spans="1:21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218.05</v>
      </c>
      <c r="E32" s="3">
        <f>IFERROR(INDEX(E51:E500,MATCH($A$32,$C$51:$C$500,0)),"")</f>
        <v>193.58</v>
      </c>
      <c r="H32" s="3">
        <f>IFERROR(INDEX(D32:G32,COUNT(D32:G32)),"")</f>
        <v>193.58</v>
      </c>
      <c r="I32" s="3">
        <f t="shared" ref="I32:U32" si="24">IFERROR(INDEX(I51:I500,MATCH($C$32,$C$51:$C$500,0)),"")</f>
        <v>194.54</v>
      </c>
      <c r="J32" s="3">
        <f t="shared" si="24"/>
        <v>185.85</v>
      </c>
      <c r="K32" s="3">
        <f t="shared" si="24"/>
        <v>192.23</v>
      </c>
      <c r="L32" s="3">
        <f t="shared" si="24"/>
        <v>180.6</v>
      </c>
      <c r="M32" s="3">
        <f t="shared" si="24"/>
        <v>182.65</v>
      </c>
      <c r="N32" s="3">
        <f t="shared" si="24"/>
        <v>196.55</v>
      </c>
      <c r="O32" s="3">
        <f t="shared" si="24"/>
        <v>181.66</v>
      </c>
      <c r="P32" s="3">
        <f t="shared" si="24"/>
        <v>176.87</v>
      </c>
      <c r="Q32" s="3">
        <f t="shared" si="24"/>
        <v>190.26</v>
      </c>
      <c r="R32" s="3">
        <f t="shared" si="24"/>
        <v>212.58</v>
      </c>
      <c r="S32" s="3">
        <f t="shared" si="24"/>
        <v>225.15</v>
      </c>
      <c r="T32" s="3">
        <f t="shared" si="24"/>
        <v>242.33</v>
      </c>
      <c r="U32" s="3">
        <f t="shared" si="24"/>
        <v>255.71</v>
      </c>
    </row>
    <row r="33" spans="1:21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2.66</v>
      </c>
      <c r="E33" s="3">
        <f>IFERROR(INDEX(E51:E500,MATCH($A$33,$C$51:$C$500,0)),"")</f>
        <v>4.78</v>
      </c>
      <c r="H33" s="3">
        <f>IFERROR(INDEX(D33:G33,COUNT(D33:G33)),"")</f>
        <v>4.78</v>
      </c>
      <c r="I33" s="3">
        <f t="shared" ref="I33:U33" si="25">IFERROR(INDEX(I51:I500,MATCH($C$33,$C$51:$C$500,0)),"")</f>
        <v>2.96</v>
      </c>
      <c r="J33" s="3">
        <f t="shared" si="25"/>
        <v>1.89</v>
      </c>
      <c r="K33" s="3">
        <f t="shared" si="25"/>
        <v>2.23</v>
      </c>
      <c r="L33" s="3">
        <f t="shared" si="25"/>
        <v>3.49</v>
      </c>
      <c r="M33" s="3">
        <f t="shared" si="25"/>
        <v>4.38</v>
      </c>
      <c r="N33" s="3">
        <f t="shared" si="25"/>
        <v>2.19</v>
      </c>
      <c r="O33" s="3">
        <f t="shared" si="25"/>
        <v>3.03</v>
      </c>
      <c r="P33" s="3">
        <f t="shared" si="25"/>
        <v>4.41</v>
      </c>
      <c r="Q33" s="3">
        <f t="shared" si="25"/>
        <v>5.07</v>
      </c>
      <c r="R33" s="3">
        <f t="shared" si="25"/>
        <v>3.95</v>
      </c>
      <c r="S33" s="3">
        <f t="shared" si="25"/>
        <v>3.55</v>
      </c>
      <c r="T33" s="3">
        <f t="shared" si="25"/>
        <v>2.06</v>
      </c>
      <c r="U33" s="3">
        <f t="shared" si="25"/>
        <v>2.58</v>
      </c>
    </row>
    <row r="34" spans="1:21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23.82</v>
      </c>
      <c r="E34" s="3">
        <f>IFERROR(INDEX(E51:E500,MATCH($A$34,$C$51:$C$500,0)),"")</f>
        <v>-864.49</v>
      </c>
      <c r="H34" s="3">
        <f>IFERROR(INDEX(D34:G34,COUNT(D34:G34)),"")</f>
        <v>-864.49</v>
      </c>
      <c r="I34" s="3">
        <f t="shared" ref="I34:U34" si="26">IFERROR(INDEX(I51:I500,MATCH($C$34,$C$51:$C$500,0)),"")</f>
        <v>69.78</v>
      </c>
      <c r="J34" s="3">
        <f t="shared" si="26"/>
        <v>-54.24</v>
      </c>
      <c r="K34" s="3">
        <f t="shared" si="26"/>
        <v>34.74</v>
      </c>
      <c r="L34" s="3">
        <f t="shared" si="26"/>
        <v>-298.58</v>
      </c>
      <c r="M34" s="3">
        <f t="shared" si="26"/>
        <v>-56.34</v>
      </c>
      <c r="N34" s="3">
        <f t="shared" si="26"/>
        <v>34.46</v>
      </c>
      <c r="O34" s="3">
        <f t="shared" si="26"/>
        <v>105.36</v>
      </c>
      <c r="P34" s="3">
        <f t="shared" si="26"/>
        <v>-57.65</v>
      </c>
      <c r="Q34" s="3">
        <f t="shared" si="26"/>
        <v>-44.45</v>
      </c>
      <c r="R34" s="3">
        <f t="shared" si="26"/>
        <v>-51.31</v>
      </c>
      <c r="S34" s="3">
        <f t="shared" si="26"/>
        <v>-54.09</v>
      </c>
      <c r="T34" s="3">
        <f t="shared" si="26"/>
        <v>-37.4</v>
      </c>
      <c r="U34" s="3">
        <f t="shared" si="26"/>
        <v>70.89</v>
      </c>
    </row>
    <row r="35" spans="1:21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3.52</v>
      </c>
      <c r="E35" s="3">
        <f>IFERROR(INDEX(E51:E500,MATCH($A$35,$C$51:$C$500,0)),"")</f>
        <v>7.15</v>
      </c>
      <c r="H35" s="3">
        <f>IFERROR(INDEX(D35:G35,COUNT(D35:G35)),"")</f>
        <v>7.15</v>
      </c>
      <c r="I35" s="3">
        <f t="shared" ref="I35:U35" si="27">IFERROR(INDEX(I51:I500,MATCH($C$35,$C$51:$C$500,0)),"")</f>
        <v>1.06</v>
      </c>
      <c r="J35" s="3">
        <f t="shared" si="27"/>
        <v>0.68</v>
      </c>
      <c r="K35" s="3">
        <f t="shared" si="27"/>
        <v>0.83</v>
      </c>
      <c r="L35" s="3">
        <f t="shared" si="27"/>
        <v>1.1200000000000001</v>
      </c>
      <c r="M35" s="3">
        <f t="shared" si="27"/>
        <v>1.58</v>
      </c>
      <c r="N35" s="3">
        <f t="shared" si="27"/>
        <v>0.95</v>
      </c>
      <c r="O35" s="3">
        <f t="shared" si="27"/>
        <v>0.95</v>
      </c>
      <c r="P35" s="3">
        <f t="shared" si="27"/>
        <v>1.26</v>
      </c>
      <c r="Q35" s="3">
        <f t="shared" si="27"/>
        <v>2.13</v>
      </c>
      <c r="R35" s="3">
        <f t="shared" si="27"/>
        <v>2.02</v>
      </c>
      <c r="S35" s="3">
        <f t="shared" si="27"/>
        <v>1.93</v>
      </c>
      <c r="T35" s="3">
        <f t="shared" si="27"/>
        <v>0.79</v>
      </c>
      <c r="U35" s="3">
        <f t="shared" si="27"/>
        <v>1</v>
      </c>
    </row>
    <row r="36" spans="1:21" ht="15.5" x14ac:dyDescent="0.35">
      <c r="B36" t="s">
        <v>70</v>
      </c>
      <c r="C36" t="s">
        <v>71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U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</row>
    <row r="37" spans="1:21" ht="15.5" x14ac:dyDescent="0.35">
      <c r="B37" t="s">
        <v>72</v>
      </c>
      <c r="C37" t="s">
        <v>73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U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</row>
    <row r="50" spans="2:21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  <c r="S50" t="s">
        <v>35</v>
      </c>
      <c r="T50" t="s">
        <v>36</v>
      </c>
      <c r="U50" t="s">
        <v>37</v>
      </c>
    </row>
    <row r="51" spans="2:21" ht="15.5" x14ac:dyDescent="0.35">
      <c r="B51" t="s">
        <v>79</v>
      </c>
      <c r="C51" t="s">
        <v>6</v>
      </c>
      <c r="D51" s="5">
        <v>110027488346</v>
      </c>
      <c r="E51" s="5">
        <v>86418815228</v>
      </c>
      <c r="F51" s="5">
        <v>99405536575</v>
      </c>
      <c r="G51" s="5">
        <v>91064168842</v>
      </c>
      <c r="I51" s="5">
        <v>362403523127</v>
      </c>
      <c r="J51" s="5">
        <v>343990085234</v>
      </c>
      <c r="K51" s="5">
        <v>346497653568</v>
      </c>
      <c r="L51" s="5">
        <v>377086228468</v>
      </c>
      <c r="M51" s="5">
        <v>339039023365</v>
      </c>
      <c r="N51" s="5">
        <v>303203668856</v>
      </c>
      <c r="O51" s="5">
        <v>388118905159</v>
      </c>
      <c r="P51" s="5">
        <v>412833362528</v>
      </c>
      <c r="Q51" s="5">
        <v>302591131450</v>
      </c>
      <c r="R51" s="5">
        <v>278331887681</v>
      </c>
      <c r="S51" s="5">
        <v>277402566627</v>
      </c>
      <c r="T51" s="5">
        <v>421516175465</v>
      </c>
      <c r="U51" s="5">
        <v>439680589423</v>
      </c>
    </row>
    <row r="52" spans="2:21" ht="15.5" x14ac:dyDescent="0.35">
      <c r="C52" t="s">
        <v>80</v>
      </c>
      <c r="D52" s="5">
        <v>-80213228825</v>
      </c>
      <c r="E52" s="5">
        <v>-80465506505</v>
      </c>
      <c r="F52" s="5">
        <v>-85766032632</v>
      </c>
      <c r="G52" s="5">
        <v>-82373838975</v>
      </c>
      <c r="I52" s="5">
        <v>-329990303914</v>
      </c>
      <c r="J52" s="5">
        <v>-319242480414</v>
      </c>
      <c r="K52" s="5">
        <v>-308139504988</v>
      </c>
      <c r="L52" s="5">
        <v>-349565703880</v>
      </c>
      <c r="M52" s="5">
        <v>-319591175814</v>
      </c>
      <c r="N52" s="5">
        <v>-265558897419</v>
      </c>
      <c r="O52" s="5">
        <v>-348839570446</v>
      </c>
      <c r="P52" s="5">
        <v>-382766605903</v>
      </c>
      <c r="Q52" s="5">
        <v>-284888808374</v>
      </c>
      <c r="R52" s="5">
        <v>-258234380699</v>
      </c>
      <c r="S52" s="5">
        <v>-254905336988</v>
      </c>
      <c r="T52" s="5">
        <v>-395932551110</v>
      </c>
      <c r="U52" s="5">
        <v>-389672024418</v>
      </c>
    </row>
    <row r="53" spans="2:21" ht="15.5" x14ac:dyDescent="0.35">
      <c r="C53" t="s">
        <v>81</v>
      </c>
      <c r="D53" s="5">
        <v>29814259521</v>
      </c>
      <c r="E53" s="5">
        <v>5953308723</v>
      </c>
      <c r="F53" s="5">
        <v>13639503943</v>
      </c>
      <c r="G53" s="5">
        <v>8690329867</v>
      </c>
      <c r="I53" s="5">
        <v>32413219213</v>
      </c>
      <c r="J53" s="5">
        <v>24747604820</v>
      </c>
      <c r="K53" s="5">
        <v>38358148580</v>
      </c>
      <c r="L53" s="5">
        <v>27520524588</v>
      </c>
      <c r="M53" s="5">
        <v>19447847551</v>
      </c>
      <c r="N53" s="5">
        <v>37644771437</v>
      </c>
      <c r="O53" s="5">
        <v>39279334713</v>
      </c>
      <c r="P53" s="5">
        <v>30066756625</v>
      </c>
      <c r="Q53" s="5">
        <v>17702323076</v>
      </c>
      <c r="R53" s="5">
        <v>20097506982</v>
      </c>
      <c r="S53" s="5">
        <v>22497229639</v>
      </c>
      <c r="T53" s="5">
        <v>25583624355</v>
      </c>
      <c r="U53" s="5">
        <v>50008565005</v>
      </c>
    </row>
    <row r="54" spans="2:21" ht="15.5" x14ac:dyDescent="0.35">
      <c r="C54" t="s">
        <v>82</v>
      </c>
      <c r="D54" s="5">
        <v>-8316260075</v>
      </c>
      <c r="E54" s="5">
        <v>-6525516175</v>
      </c>
      <c r="F54" s="5">
        <v>-5657602848</v>
      </c>
      <c r="G54" s="5">
        <v>-5805092359</v>
      </c>
      <c r="I54" s="5">
        <v>-24907369086</v>
      </c>
      <c r="J54" s="5">
        <v>-26680683879</v>
      </c>
      <c r="K54" s="5">
        <v>-25736557998</v>
      </c>
      <c r="L54" s="5">
        <v>-27303684825</v>
      </c>
      <c r="M54" s="5">
        <v>-21132753138</v>
      </c>
      <c r="N54" s="5">
        <v>-20308337365</v>
      </c>
      <c r="O54" s="5">
        <v>-24691165194</v>
      </c>
      <c r="P54" s="5">
        <v>-27081594874</v>
      </c>
      <c r="Q54" s="5">
        <v>-20479791164</v>
      </c>
      <c r="R54" s="5">
        <v>-20780703591</v>
      </c>
      <c r="S54" s="5">
        <v>-21458135699</v>
      </c>
      <c r="T54" s="5">
        <v>-20565339523</v>
      </c>
      <c r="U54" s="5">
        <v>-21807215313</v>
      </c>
    </row>
    <row r="55" spans="2:21" ht="15.5" x14ac:dyDescent="0.35">
      <c r="C55" t="s">
        <v>84</v>
      </c>
      <c r="D55" s="5">
        <v>-1960471914</v>
      </c>
      <c r="E55" s="5">
        <v>-1917855077</v>
      </c>
      <c r="F55" s="5">
        <v>-2094828052</v>
      </c>
      <c r="G55" s="5">
        <v>-1788057108</v>
      </c>
      <c r="I55" s="5">
        <v>-8958793379</v>
      </c>
      <c r="J55" s="5">
        <v>-10221628302</v>
      </c>
      <c r="K55" s="5">
        <v>-10151672194</v>
      </c>
      <c r="L55" s="5">
        <v>-9157891252</v>
      </c>
      <c r="M55" s="5">
        <v>-7287983310</v>
      </c>
      <c r="N55" s="5">
        <v>-8006632098</v>
      </c>
      <c r="O55" s="5">
        <v>-9742956975</v>
      </c>
      <c r="P55" s="5">
        <v>-13052428374</v>
      </c>
      <c r="Q55" s="5">
        <v>-5593681229</v>
      </c>
      <c r="R55" s="5">
        <v>-6577391143</v>
      </c>
      <c r="S55" s="5">
        <v>-7287060156</v>
      </c>
      <c r="T55" s="5">
        <v>-7055614460</v>
      </c>
      <c r="U55" s="5">
        <v>-7725792577</v>
      </c>
    </row>
    <row r="56" spans="2:21" ht="15.5" x14ac:dyDescent="0.35">
      <c r="C56" t="s">
        <v>83</v>
      </c>
      <c r="D56" s="5">
        <v>-6355788161</v>
      </c>
      <c r="E56" s="5">
        <v>-4607661098</v>
      </c>
      <c r="F56" s="5">
        <v>-3562774796</v>
      </c>
      <c r="G56" s="5">
        <v>-4017035251</v>
      </c>
      <c r="I56" s="5">
        <v>-15948575707</v>
      </c>
      <c r="J56" s="5">
        <v>-16459055577</v>
      </c>
      <c r="K56" s="5">
        <v>-15584885804</v>
      </c>
      <c r="L56" s="5">
        <v>-18145793573</v>
      </c>
      <c r="M56" s="5">
        <v>-13844769828</v>
      </c>
      <c r="N56" s="5">
        <v>-12301705267</v>
      </c>
      <c r="O56" s="5">
        <v>-14948208219</v>
      </c>
      <c r="P56" s="5">
        <v>-14029166500</v>
      </c>
      <c r="Q56" s="5">
        <v>-14886109935</v>
      </c>
      <c r="R56" s="5">
        <v>-14203312448</v>
      </c>
      <c r="S56" s="5">
        <v>-14171075543</v>
      </c>
      <c r="T56" s="5">
        <v>-13509725063</v>
      </c>
      <c r="U56" s="5">
        <v>-14081422736</v>
      </c>
    </row>
    <row r="57" spans="2:21" ht="15.5" x14ac:dyDescent="0.35">
      <c r="C57" t="s">
        <v>86</v>
      </c>
      <c r="D57" s="5">
        <v>21497999446</v>
      </c>
      <c r="E57" s="5">
        <v>-572207452</v>
      </c>
      <c r="F57" s="5">
        <v>7981901095</v>
      </c>
      <c r="G57" s="5">
        <v>2885237508</v>
      </c>
      <c r="I57" s="5">
        <v>7505850127</v>
      </c>
      <c r="J57" s="5">
        <v>-1933079059</v>
      </c>
      <c r="K57" s="5">
        <v>12621590582</v>
      </c>
      <c r="L57" s="5">
        <v>216839763</v>
      </c>
      <c r="M57" s="5">
        <v>-1684905587</v>
      </c>
      <c r="N57" s="5">
        <v>17336434072</v>
      </c>
      <c r="O57" s="5">
        <v>14588169519</v>
      </c>
      <c r="P57" s="5">
        <v>2985161751</v>
      </c>
      <c r="Q57" s="5">
        <v>-2777468088</v>
      </c>
      <c r="R57" s="5">
        <v>-683196609</v>
      </c>
      <c r="S57" s="5">
        <v>1039093940</v>
      </c>
      <c r="T57" s="5">
        <v>5018284832</v>
      </c>
      <c r="U57" s="5">
        <v>28201349692</v>
      </c>
    </row>
    <row r="58" spans="2:21" ht="15.5" x14ac:dyDescent="0.35">
      <c r="C58" t="s">
        <v>87</v>
      </c>
      <c r="D58" s="5">
        <v>-780571703</v>
      </c>
      <c r="E58" s="5">
        <v>-136316717</v>
      </c>
      <c r="F58" s="5">
        <v>-1698986667</v>
      </c>
      <c r="G58" s="5">
        <v>-50453580</v>
      </c>
      <c r="I58" s="5">
        <v>-1901552169</v>
      </c>
      <c r="J58" s="5">
        <v>-2894099186</v>
      </c>
      <c r="K58" s="5">
        <v>-4754687355</v>
      </c>
      <c r="L58" s="5">
        <v>-2142171559</v>
      </c>
      <c r="M58" s="5">
        <v>-8055251272</v>
      </c>
      <c r="N58" s="5">
        <v>-7233640882</v>
      </c>
      <c r="O58" s="5">
        <v>-11688632376</v>
      </c>
      <c r="P58" s="5">
        <v>-12288571843</v>
      </c>
      <c r="Q58" s="5">
        <v>-12119763219</v>
      </c>
      <c r="R58" s="5">
        <v>-10524942237</v>
      </c>
      <c r="S58" s="5">
        <v>-11094159950</v>
      </c>
      <c r="T58" s="5">
        <v>-14465404117</v>
      </c>
      <c r="U58" s="5">
        <v>-19767864630</v>
      </c>
    </row>
    <row r="59" spans="2:21" ht="15.5" x14ac:dyDescent="0.35">
      <c r="C59" t="s">
        <v>89</v>
      </c>
      <c r="D59" s="5">
        <v>5641853</v>
      </c>
      <c r="E59" s="5">
        <v>10289470</v>
      </c>
      <c r="F59" s="5">
        <v>43904514</v>
      </c>
      <c r="G59" s="5">
        <v>4755910</v>
      </c>
      <c r="I59" s="5">
        <v>54425749</v>
      </c>
      <c r="J59" s="5">
        <v>7540474</v>
      </c>
      <c r="K59" s="5">
        <v>2039202</v>
      </c>
      <c r="L59" s="5">
        <v>1864877</v>
      </c>
      <c r="M59" s="5">
        <v>34924198</v>
      </c>
      <c r="N59" s="5">
        <v>15748643</v>
      </c>
      <c r="O59" s="5">
        <v>2599965</v>
      </c>
      <c r="P59" s="5">
        <v>4557262</v>
      </c>
      <c r="Q59" s="5">
        <v>21111856</v>
      </c>
      <c r="R59" s="5">
        <v>37273089</v>
      </c>
      <c r="S59" s="5">
        <v>19192929</v>
      </c>
      <c r="T59" s="5">
        <v>1137117240</v>
      </c>
      <c r="U59" s="5">
        <v>520129951</v>
      </c>
    </row>
    <row r="60" spans="2:21" ht="15.5" x14ac:dyDescent="0.35">
      <c r="C60" t="s">
        <v>27</v>
      </c>
      <c r="D60" s="5">
        <v>-479095149</v>
      </c>
      <c r="E60" s="5">
        <v>-343288685</v>
      </c>
      <c r="F60" s="5">
        <v>-474589948</v>
      </c>
      <c r="G60" s="5">
        <v>-605630507</v>
      </c>
      <c r="I60" s="5">
        <v>-2469079736</v>
      </c>
      <c r="J60" s="5">
        <v>-2391501729</v>
      </c>
      <c r="K60" s="5">
        <v>-5198444931</v>
      </c>
      <c r="L60" s="5">
        <v>-6753855472</v>
      </c>
      <c r="M60" s="5">
        <v>-6067262265</v>
      </c>
      <c r="N60" s="5">
        <v>-7611925724</v>
      </c>
      <c r="O60" s="5">
        <v>-11877990766</v>
      </c>
      <c r="P60" s="5">
        <v>-13740744144</v>
      </c>
      <c r="Q60" s="5">
        <v>-12098084356</v>
      </c>
      <c r="R60" s="5">
        <v>-10895664318</v>
      </c>
      <c r="S60" s="5">
        <v>-11589464302</v>
      </c>
      <c r="T60" s="5">
        <v>-17404724398</v>
      </c>
      <c r="U60" s="5">
        <v>-17563085847</v>
      </c>
    </row>
    <row r="61" spans="2:21" ht="15.5" x14ac:dyDescent="0.35">
      <c r="C61" t="s">
        <v>88</v>
      </c>
      <c r="D61" s="5">
        <v>190812214</v>
      </c>
      <c r="E61" s="5">
        <v>40540541</v>
      </c>
      <c r="F61" s="5">
        <v>274719634</v>
      </c>
      <c r="I61" s="5">
        <v>359094634</v>
      </c>
      <c r="J61" s="5">
        <v>222967792</v>
      </c>
      <c r="K61" s="5">
        <v>604900900</v>
      </c>
      <c r="L61" s="5">
        <v>-1255327275</v>
      </c>
      <c r="M61" s="5">
        <v>317024318</v>
      </c>
      <c r="N61" s="5">
        <v>6466937</v>
      </c>
      <c r="O61" s="5">
        <v>108272727</v>
      </c>
      <c r="P61" s="5">
        <v>248325000</v>
      </c>
      <c r="S61" s="5">
        <v>54000000</v>
      </c>
      <c r="T61" s="5">
        <v>52500000</v>
      </c>
      <c r="U61" s="5">
        <v>1681599297</v>
      </c>
    </row>
    <row r="62" spans="2:21" ht="15.5" x14ac:dyDescent="0.35">
      <c r="C62" t="s">
        <v>90</v>
      </c>
      <c r="D62" s="5">
        <v>400965766</v>
      </c>
      <c r="E62" s="5">
        <v>66262760</v>
      </c>
      <c r="F62" s="5">
        <v>56702887</v>
      </c>
      <c r="G62" s="5">
        <v>288206837</v>
      </c>
      <c r="I62" s="5">
        <v>353562503</v>
      </c>
      <c r="J62" s="5">
        <v>168686921</v>
      </c>
      <c r="K62" s="5">
        <v>-20569251</v>
      </c>
      <c r="L62" s="5">
        <v>90741695</v>
      </c>
      <c r="M62" s="5">
        <v>2460644</v>
      </c>
      <c r="N62" s="5">
        <v>318306833</v>
      </c>
      <c r="O62" s="5">
        <v>4933591</v>
      </c>
      <c r="P62" s="5">
        <v>128436529</v>
      </c>
      <c r="Q62" s="5">
        <v>-102896821</v>
      </c>
      <c r="R62" s="5">
        <v>82551257</v>
      </c>
      <c r="S62" s="5">
        <v>414535302</v>
      </c>
      <c r="T62" s="5">
        <v>1719281274</v>
      </c>
      <c r="U62" s="5">
        <v>-4580356026</v>
      </c>
    </row>
    <row r="63" spans="2:21" ht="15.5" x14ac:dyDescent="0.35">
      <c r="C63" t="s">
        <v>85</v>
      </c>
    </row>
    <row r="64" spans="2:21" ht="15.5" x14ac:dyDescent="0.35">
      <c r="C64" t="s">
        <v>94</v>
      </c>
      <c r="D64" s="5">
        <v>-780571703</v>
      </c>
      <c r="E64" s="5">
        <v>-136316717</v>
      </c>
      <c r="F64" s="5">
        <v>-1698986667</v>
      </c>
      <c r="G64" s="5">
        <v>-50453580</v>
      </c>
      <c r="I64" s="5">
        <v>-1901552169</v>
      </c>
      <c r="J64" s="5">
        <v>-2894099186</v>
      </c>
      <c r="K64" s="5">
        <v>-4754687355</v>
      </c>
      <c r="L64" s="5">
        <v>-2142171559</v>
      </c>
      <c r="M64" s="5">
        <v>-8055251272</v>
      </c>
      <c r="N64" s="5">
        <v>-7233640882</v>
      </c>
      <c r="O64" s="5">
        <v>-11688632376</v>
      </c>
      <c r="P64" s="5">
        <v>-12288571843</v>
      </c>
      <c r="Q64" s="5">
        <v>-12119763219</v>
      </c>
      <c r="R64" s="5">
        <v>-10524942237</v>
      </c>
      <c r="S64" s="5">
        <v>-11094159950</v>
      </c>
      <c r="T64" s="5">
        <v>-14465404117</v>
      </c>
      <c r="U64" s="5">
        <v>-19767864630</v>
      </c>
    </row>
    <row r="65" spans="2:21" ht="15.5" x14ac:dyDescent="0.35">
      <c r="C65" t="s">
        <v>29</v>
      </c>
      <c r="D65" s="5">
        <v>20717427743</v>
      </c>
      <c r="E65" s="5">
        <v>-708524169</v>
      </c>
      <c r="F65" s="5">
        <v>6282914428</v>
      </c>
      <c r="G65" s="5">
        <v>2834783928</v>
      </c>
      <c r="I65" s="5">
        <v>5604297958</v>
      </c>
      <c r="J65" s="5">
        <v>-4827178245</v>
      </c>
      <c r="K65" s="5">
        <v>7866903227</v>
      </c>
      <c r="L65" s="5">
        <v>-1925331796</v>
      </c>
      <c r="M65" s="5">
        <v>-9740156859</v>
      </c>
      <c r="N65" s="5">
        <v>10102793190</v>
      </c>
      <c r="O65" s="5">
        <v>2899537143</v>
      </c>
      <c r="P65" s="5">
        <v>-9303410092</v>
      </c>
      <c r="Q65" s="5">
        <v>-14897231307</v>
      </c>
      <c r="R65" s="5">
        <v>-11208138846</v>
      </c>
      <c r="S65" s="5">
        <v>-10055066010</v>
      </c>
      <c r="T65" s="5">
        <v>-9447119285</v>
      </c>
      <c r="U65" s="5">
        <v>8433485062</v>
      </c>
    </row>
    <row r="66" spans="2:21" ht="15.5" x14ac:dyDescent="0.35">
      <c r="C66" t="s">
        <v>28</v>
      </c>
      <c r="D66" s="5">
        <v>-4451932809</v>
      </c>
      <c r="E66" s="5">
        <v>-6686371</v>
      </c>
      <c r="F66" s="5">
        <v>-34156088</v>
      </c>
      <c r="G66" s="5">
        <v>28675002</v>
      </c>
      <c r="I66" s="5">
        <v>-103090685</v>
      </c>
      <c r="J66" s="5">
        <v>494986771</v>
      </c>
      <c r="K66" s="5">
        <v>360069026</v>
      </c>
      <c r="L66" s="5">
        <v>513652684</v>
      </c>
      <c r="M66" s="5">
        <v>255486360</v>
      </c>
      <c r="N66" s="5">
        <v>-1767934788</v>
      </c>
      <c r="O66" s="5">
        <v>589200595</v>
      </c>
      <c r="P66" s="5">
        <v>262083977</v>
      </c>
      <c r="Q66" s="5">
        <v>397202887</v>
      </c>
      <c r="R66" s="5">
        <v>275712343</v>
      </c>
      <c r="S66" s="5">
        <v>174284717</v>
      </c>
      <c r="T66" s="5">
        <v>515142568</v>
      </c>
      <c r="U66" s="5">
        <v>-2211772259</v>
      </c>
    </row>
    <row r="67" spans="2:21" ht="15.5" x14ac:dyDescent="0.35">
      <c r="C67" t="s">
        <v>321</v>
      </c>
      <c r="D67" s="5">
        <v>-4704980500</v>
      </c>
      <c r="U67" s="5">
        <v>-2471149750</v>
      </c>
    </row>
    <row r="68" spans="2:21" ht="15.5" x14ac:dyDescent="0.35">
      <c r="C68" t="s">
        <v>322</v>
      </c>
      <c r="D68" s="5">
        <v>253047691</v>
      </c>
      <c r="E68" s="5">
        <v>-6686371</v>
      </c>
      <c r="F68" s="5">
        <v>-34156088</v>
      </c>
      <c r="G68" s="5">
        <v>28675002</v>
      </c>
      <c r="I68" s="5">
        <v>-103090685</v>
      </c>
      <c r="J68" s="5">
        <v>494986771</v>
      </c>
      <c r="K68" s="5">
        <v>360069026</v>
      </c>
      <c r="L68" s="5">
        <v>513652684</v>
      </c>
      <c r="M68" s="5">
        <v>255486360</v>
      </c>
      <c r="N68" s="5">
        <v>-1767934788</v>
      </c>
      <c r="O68" s="5">
        <v>589200595</v>
      </c>
      <c r="P68" s="5">
        <v>262083977</v>
      </c>
      <c r="Q68" s="5">
        <v>397202887</v>
      </c>
      <c r="R68" s="5">
        <v>275712343</v>
      </c>
      <c r="S68" s="5">
        <v>174284717</v>
      </c>
      <c r="T68" s="5">
        <v>515142568</v>
      </c>
      <c r="U68" s="5">
        <v>259377491</v>
      </c>
    </row>
    <row r="69" spans="2:21" ht="15.5" x14ac:dyDescent="0.35">
      <c r="C69" t="s">
        <v>323</v>
      </c>
      <c r="D69" s="5">
        <v>-4451932809</v>
      </c>
      <c r="E69" s="5">
        <v>-6686371</v>
      </c>
      <c r="F69" s="5">
        <v>-34156088</v>
      </c>
      <c r="G69" s="5">
        <v>28675002</v>
      </c>
      <c r="I69" s="5">
        <v>-103090685</v>
      </c>
      <c r="J69" s="5">
        <v>494986771</v>
      </c>
      <c r="K69" s="5">
        <v>360069026</v>
      </c>
      <c r="L69" s="5">
        <v>513652684</v>
      </c>
      <c r="M69" s="5">
        <v>255486360</v>
      </c>
      <c r="N69" s="5">
        <v>-1767934788</v>
      </c>
      <c r="O69" s="5">
        <v>589200595</v>
      </c>
      <c r="P69" s="5">
        <v>262083977</v>
      </c>
      <c r="Q69" s="5">
        <v>397202887</v>
      </c>
      <c r="R69" s="5">
        <v>275712343</v>
      </c>
      <c r="S69" s="5">
        <v>174284717</v>
      </c>
      <c r="T69" s="5">
        <v>515142568</v>
      </c>
      <c r="U69" s="5">
        <v>-2211772259</v>
      </c>
    </row>
    <row r="70" spans="2:21" ht="15.5" x14ac:dyDescent="0.35">
      <c r="C70" t="s">
        <v>97</v>
      </c>
      <c r="D70" s="5">
        <v>16265494934</v>
      </c>
      <c r="E70" s="5">
        <v>-715210540</v>
      </c>
      <c r="F70" s="5">
        <v>6248758340</v>
      </c>
      <c r="G70" s="5">
        <v>2863458930</v>
      </c>
      <c r="I70" s="5">
        <v>5501207273</v>
      </c>
      <c r="J70" s="5">
        <v>-4332191474</v>
      </c>
      <c r="K70" s="5">
        <v>8226972253</v>
      </c>
      <c r="L70" s="5">
        <v>-1411679112</v>
      </c>
      <c r="M70" s="5">
        <v>-9484670499</v>
      </c>
      <c r="N70" s="5">
        <v>8334858402</v>
      </c>
      <c r="O70" s="5">
        <v>3488737738</v>
      </c>
      <c r="P70" s="5">
        <v>-9041326115</v>
      </c>
      <c r="Q70" s="5">
        <v>-14500028420</v>
      </c>
      <c r="R70" s="5">
        <v>-10932426503</v>
      </c>
      <c r="S70" s="5">
        <v>-9880781293</v>
      </c>
      <c r="T70" s="5">
        <v>-8931976717</v>
      </c>
      <c r="U70" s="5">
        <v>6221712803</v>
      </c>
    </row>
    <row r="71" spans="2:21" ht="15.5" x14ac:dyDescent="0.35">
      <c r="C71" t="s">
        <v>98</v>
      </c>
      <c r="D71" s="5">
        <v>76074095</v>
      </c>
      <c r="E71" s="5">
        <v>76074093</v>
      </c>
      <c r="F71" s="5">
        <v>252451311</v>
      </c>
      <c r="G71" s="5">
        <v>17281688</v>
      </c>
      <c r="I71" s="5">
        <v>304296375</v>
      </c>
      <c r="J71" s="5">
        <v>69126751</v>
      </c>
      <c r="K71" s="5">
        <v>-458061926</v>
      </c>
      <c r="L71" s="5">
        <v>41053962</v>
      </c>
      <c r="M71" s="5">
        <v>201353677</v>
      </c>
      <c r="N71" s="5">
        <v>1767628878</v>
      </c>
      <c r="O71" s="5">
        <v>-290306315</v>
      </c>
      <c r="P71" s="5">
        <v>98981917</v>
      </c>
      <c r="Q71" s="5">
        <v>-408370326</v>
      </c>
      <c r="R71" s="5">
        <v>2534345185</v>
      </c>
      <c r="S71" s="5">
        <v>-435448006</v>
      </c>
    </row>
    <row r="72" spans="2:21" ht="15.5" x14ac:dyDescent="0.35">
      <c r="C72" t="s">
        <v>99</v>
      </c>
      <c r="D72" s="5">
        <v>16341569029</v>
      </c>
      <c r="E72" s="5">
        <v>-639136447</v>
      </c>
      <c r="F72" s="5">
        <v>6501209651</v>
      </c>
      <c r="G72" s="5">
        <v>2880740618</v>
      </c>
      <c r="I72" s="5">
        <v>5805503648</v>
      </c>
      <c r="J72" s="5">
        <v>-4263064723</v>
      </c>
      <c r="K72" s="5">
        <v>7768910327</v>
      </c>
      <c r="L72" s="5">
        <v>-1370625150</v>
      </c>
      <c r="M72" s="5">
        <v>-9283316822</v>
      </c>
      <c r="N72" s="5">
        <v>10102487280</v>
      </c>
      <c r="O72" s="5">
        <v>3198431423</v>
      </c>
      <c r="P72" s="5">
        <v>-8942344198</v>
      </c>
      <c r="Q72" s="5">
        <v>-14908398746</v>
      </c>
      <c r="R72" s="5">
        <v>-8398081318</v>
      </c>
      <c r="S72" s="5">
        <v>-10316229299</v>
      </c>
      <c r="T72" s="5">
        <v>-8931976717</v>
      </c>
      <c r="U72" s="5">
        <v>6221712803</v>
      </c>
    </row>
    <row r="73" spans="2:21" ht="15.5" x14ac:dyDescent="0.35">
      <c r="C73" t="s">
        <v>100</v>
      </c>
      <c r="D73" s="5">
        <v>16265494934</v>
      </c>
      <c r="E73" s="5">
        <v>-715210540</v>
      </c>
      <c r="F73" s="5">
        <v>6248758340</v>
      </c>
      <c r="G73" s="5">
        <v>2863458930</v>
      </c>
      <c r="I73" s="5">
        <v>5501207273</v>
      </c>
      <c r="J73" s="5">
        <v>-4332191474</v>
      </c>
      <c r="K73" s="5">
        <v>8226972253</v>
      </c>
      <c r="L73" s="5">
        <v>-1411679112</v>
      </c>
      <c r="M73" s="5">
        <v>-9484670499</v>
      </c>
      <c r="N73" s="5">
        <v>8334858402</v>
      </c>
      <c r="O73" s="5">
        <v>3488737738</v>
      </c>
      <c r="P73" s="5">
        <v>-9041326115</v>
      </c>
      <c r="Q73" s="5">
        <v>-14500028420</v>
      </c>
      <c r="R73" s="5">
        <v>-10932426503</v>
      </c>
      <c r="S73" s="5">
        <v>-9880781293</v>
      </c>
      <c r="T73" s="5">
        <v>-8931976717</v>
      </c>
      <c r="U73" s="5">
        <v>6221712803</v>
      </c>
    </row>
    <row r="74" spans="2:21" ht="15.5" x14ac:dyDescent="0.35">
      <c r="C74" t="s">
        <v>8</v>
      </c>
      <c r="D74" s="5">
        <v>16341569029</v>
      </c>
      <c r="E74" s="5">
        <v>-639136447</v>
      </c>
      <c r="F74" s="5">
        <v>6501209651</v>
      </c>
      <c r="G74" s="5">
        <v>2880740618</v>
      </c>
      <c r="I74" s="5">
        <v>5805503648</v>
      </c>
      <c r="J74" s="5">
        <v>-4263064723</v>
      </c>
      <c r="K74" s="5">
        <v>7768910327</v>
      </c>
      <c r="L74" s="5">
        <v>-1370625150</v>
      </c>
      <c r="M74" s="5">
        <v>-9283316822</v>
      </c>
      <c r="N74" s="5">
        <v>10102487280</v>
      </c>
      <c r="O74" s="5">
        <v>3198431423</v>
      </c>
      <c r="P74" s="5">
        <v>-8942344198</v>
      </c>
      <c r="Q74" s="5">
        <v>-14908398746</v>
      </c>
      <c r="R74" s="5">
        <v>-8398081318</v>
      </c>
      <c r="S74" s="5">
        <v>-10316229299</v>
      </c>
      <c r="T74" s="5">
        <v>-8931976717</v>
      </c>
      <c r="U74" s="5">
        <v>6221712803</v>
      </c>
    </row>
    <row r="75" spans="2:21" ht="15.5" x14ac:dyDescent="0.35">
      <c r="C75" t="s">
        <v>102</v>
      </c>
      <c r="D75" s="5">
        <v>16265494934</v>
      </c>
      <c r="E75" s="5">
        <v>-715210540</v>
      </c>
      <c r="F75" s="5">
        <v>6248758340</v>
      </c>
      <c r="G75" s="5">
        <v>2863458930</v>
      </c>
      <c r="I75" s="5">
        <v>5501207273</v>
      </c>
      <c r="J75" s="5">
        <v>-4332191474</v>
      </c>
      <c r="K75" s="5">
        <v>8226972253</v>
      </c>
      <c r="L75" s="5">
        <v>-1411679112</v>
      </c>
      <c r="M75" s="5">
        <v>-9484670499</v>
      </c>
      <c r="N75" s="5">
        <v>8334858402</v>
      </c>
      <c r="O75" s="5">
        <v>3488737738</v>
      </c>
      <c r="P75" s="5">
        <v>-9041326115</v>
      </c>
      <c r="Q75" s="5">
        <v>-14500028420</v>
      </c>
      <c r="R75" s="5">
        <v>-10932426503</v>
      </c>
      <c r="S75" s="5">
        <v>-9880781293</v>
      </c>
      <c r="T75" s="5">
        <v>-8931976717</v>
      </c>
      <c r="U75" s="5">
        <v>6221712803</v>
      </c>
    </row>
    <row r="76" spans="2:21" ht="15.5" x14ac:dyDescent="0.35">
      <c r="C76" t="s">
        <v>103</v>
      </c>
      <c r="D76" s="5">
        <v>16341569029</v>
      </c>
      <c r="E76" s="5">
        <v>-639136447</v>
      </c>
      <c r="F76" s="5">
        <v>6501209651</v>
      </c>
      <c r="G76" s="5">
        <v>2880740618</v>
      </c>
      <c r="I76" s="5">
        <v>5805503648</v>
      </c>
      <c r="J76" s="5">
        <v>-4263064723</v>
      </c>
      <c r="K76" s="5">
        <v>7768910327</v>
      </c>
      <c r="L76" s="5">
        <v>-1370625150</v>
      </c>
      <c r="M76" s="5">
        <v>-9283316822</v>
      </c>
      <c r="N76" s="5">
        <v>10102487280</v>
      </c>
      <c r="O76" s="5">
        <v>3198431423</v>
      </c>
      <c r="P76" s="5">
        <v>-8942344198</v>
      </c>
      <c r="Q76" s="5">
        <v>-14908398746</v>
      </c>
      <c r="R76" s="5">
        <v>-8398081318</v>
      </c>
      <c r="S76" s="5">
        <v>-10316229299</v>
      </c>
      <c r="T76" s="5">
        <v>-8931976717</v>
      </c>
      <c r="U76" s="5">
        <v>6221712803</v>
      </c>
    </row>
    <row r="77" spans="2:21" ht="15.5" x14ac:dyDescent="0.35">
      <c r="C77" t="s">
        <v>104</v>
      </c>
      <c r="D77" s="5">
        <v>16341569029</v>
      </c>
      <c r="E77" s="5">
        <v>-639136447</v>
      </c>
      <c r="F77" s="5">
        <v>6501209651</v>
      </c>
      <c r="G77" s="5">
        <v>2880740618</v>
      </c>
      <c r="I77" s="5">
        <v>5805503648</v>
      </c>
      <c r="J77" s="5">
        <v>-4263064723</v>
      </c>
      <c r="K77" s="5">
        <v>7768910327</v>
      </c>
      <c r="L77" s="5">
        <v>-1370625150</v>
      </c>
      <c r="M77" s="5">
        <v>-9283316822</v>
      </c>
      <c r="N77" s="5">
        <v>10102487280</v>
      </c>
      <c r="O77" s="5">
        <v>3198431423</v>
      </c>
      <c r="P77" s="5">
        <v>-8942344198</v>
      </c>
      <c r="Q77" s="5">
        <v>-14908398746</v>
      </c>
      <c r="R77" s="5">
        <v>-8398081318</v>
      </c>
      <c r="S77" s="5">
        <v>-10316229299</v>
      </c>
      <c r="T77" s="5">
        <v>-8931976717</v>
      </c>
      <c r="U77" s="5">
        <v>6221712803</v>
      </c>
    </row>
    <row r="79" spans="2:21" ht="15.5" x14ac:dyDescent="0.35">
      <c r="B79" t="s">
        <v>105</v>
      </c>
      <c r="C79" t="s">
        <v>106</v>
      </c>
    </row>
    <row r="80" spans="2:21" ht="15.5" x14ac:dyDescent="0.35">
      <c r="C80" t="s">
        <v>107</v>
      </c>
    </row>
    <row r="81" spans="3:21" ht="15.5" x14ac:dyDescent="0.35">
      <c r="C81" t="s">
        <v>20</v>
      </c>
      <c r="D81" s="5">
        <v>14308360727</v>
      </c>
      <c r="E81" s="5">
        <v>3119414320</v>
      </c>
      <c r="F81" s="5">
        <v>9051219908</v>
      </c>
      <c r="G81" s="5">
        <v>11465802473</v>
      </c>
      <c r="I81" s="5">
        <v>9051219908</v>
      </c>
      <c r="J81" s="5">
        <v>6289218331</v>
      </c>
      <c r="K81" s="5">
        <v>1985478914</v>
      </c>
      <c r="L81" s="5">
        <v>462059401</v>
      </c>
      <c r="M81" s="5">
        <v>758742879</v>
      </c>
      <c r="N81" s="5">
        <v>1273544313</v>
      </c>
      <c r="O81" s="5">
        <v>4720981472</v>
      </c>
      <c r="P81" s="5">
        <v>1341895047</v>
      </c>
      <c r="Q81" s="5">
        <v>1262433418</v>
      </c>
      <c r="R81" s="5">
        <v>679775017</v>
      </c>
      <c r="S81" s="5">
        <v>4684383779</v>
      </c>
      <c r="T81" s="5">
        <v>1252339405</v>
      </c>
      <c r="U81" s="5">
        <v>4069362019</v>
      </c>
    </row>
    <row r="82" spans="3:21" ht="15.5" x14ac:dyDescent="0.35">
      <c r="C82" t="s">
        <v>780</v>
      </c>
      <c r="U82" s="5">
        <v>234638189055</v>
      </c>
    </row>
    <row r="83" spans="3:21" ht="15.5" x14ac:dyDescent="0.35">
      <c r="C83" t="s">
        <v>109</v>
      </c>
      <c r="D83" s="5">
        <v>89968952961</v>
      </c>
      <c r="E83" s="5">
        <v>79685259494</v>
      </c>
      <c r="F83" s="5">
        <v>83413686515</v>
      </c>
      <c r="G83" s="5">
        <v>78275503125</v>
      </c>
      <c r="I83" s="5">
        <v>83413686515</v>
      </c>
      <c r="J83" s="5">
        <v>105945321873</v>
      </c>
      <c r="K83" s="5">
        <v>91269204943</v>
      </c>
      <c r="L83" s="5">
        <v>95529011075</v>
      </c>
      <c r="M83" s="5">
        <v>78761147315</v>
      </c>
      <c r="N83" s="5">
        <v>84134400102</v>
      </c>
      <c r="O83" s="5">
        <v>87872885524</v>
      </c>
      <c r="P83" s="5">
        <v>106592863205</v>
      </c>
      <c r="Q83" s="5">
        <v>81141894695</v>
      </c>
      <c r="R83" s="5">
        <v>46690513376</v>
      </c>
      <c r="S83" s="5">
        <v>44615778193</v>
      </c>
      <c r="T83" s="5">
        <v>59792567897</v>
      </c>
      <c r="U83" s="5">
        <v>56823152960</v>
      </c>
    </row>
    <row r="84" spans="3:21" ht="15.5" x14ac:dyDescent="0.35">
      <c r="C84" t="s">
        <v>111</v>
      </c>
      <c r="D84" s="5">
        <v>1777597778</v>
      </c>
      <c r="E84" s="5">
        <v>1026113572</v>
      </c>
      <c r="F84" s="5">
        <v>1301720300</v>
      </c>
      <c r="G84" s="5">
        <v>1398762999</v>
      </c>
      <c r="I84" s="5">
        <v>1301720300</v>
      </c>
      <c r="J84" s="5">
        <v>1198658109</v>
      </c>
      <c r="K84" s="5">
        <v>907345806</v>
      </c>
      <c r="L84" s="5">
        <v>949987109</v>
      </c>
      <c r="M84" s="5">
        <v>206221125</v>
      </c>
      <c r="O84" s="5">
        <v>721600000</v>
      </c>
      <c r="P84" s="5">
        <v>14770800</v>
      </c>
      <c r="Q84" s="5">
        <v>759692700</v>
      </c>
      <c r="R84" s="5">
        <v>1698300000</v>
      </c>
      <c r="S84" s="5">
        <v>4354168775</v>
      </c>
      <c r="T84" s="5">
        <v>1850722820</v>
      </c>
      <c r="U84" s="5">
        <v>3384690507</v>
      </c>
    </row>
    <row r="85" spans="3:21" ht="15.5" x14ac:dyDescent="0.35">
      <c r="C85" t="s">
        <v>110</v>
      </c>
      <c r="D85" s="5">
        <v>9005237443</v>
      </c>
      <c r="E85" s="5">
        <v>11504124405</v>
      </c>
      <c r="F85" s="5">
        <v>7122923044</v>
      </c>
      <c r="G85" s="5">
        <v>8906165811</v>
      </c>
      <c r="I85" s="5">
        <v>7122923044</v>
      </c>
      <c r="J85" s="5">
        <v>15282183576</v>
      </c>
      <c r="K85" s="5">
        <v>11578026168</v>
      </c>
      <c r="L85" s="5">
        <v>11050688396</v>
      </c>
      <c r="M85" s="5">
        <v>14055199797</v>
      </c>
      <c r="N85" s="5">
        <v>8992000270</v>
      </c>
      <c r="O85" s="5">
        <v>14103620137</v>
      </c>
      <c r="P85" s="5">
        <v>18742013782</v>
      </c>
      <c r="Q85" s="5">
        <v>13810833834</v>
      </c>
      <c r="R85" s="5">
        <v>8255882546</v>
      </c>
      <c r="S85" s="5">
        <v>7658786691</v>
      </c>
      <c r="T85" s="5">
        <v>12368395900</v>
      </c>
      <c r="U85" s="5">
        <v>10507721302</v>
      </c>
    </row>
    <row r="86" spans="3:21" ht="15.5" x14ac:dyDescent="0.35">
      <c r="C86" t="s">
        <v>112</v>
      </c>
      <c r="D86" s="5">
        <v>89968952961</v>
      </c>
      <c r="E86" s="5">
        <v>79685259494</v>
      </c>
      <c r="F86" s="5">
        <v>83413686515</v>
      </c>
      <c r="G86" s="5">
        <v>78275503125</v>
      </c>
      <c r="I86" s="5">
        <v>83413686515</v>
      </c>
      <c r="J86" s="5">
        <v>105945321873</v>
      </c>
      <c r="K86" s="5">
        <v>91269204943</v>
      </c>
      <c r="L86" s="5">
        <v>95529011075</v>
      </c>
      <c r="M86" s="5">
        <v>78761147315</v>
      </c>
      <c r="N86" s="5">
        <v>84134400102</v>
      </c>
      <c r="O86" s="5">
        <v>87872885524</v>
      </c>
      <c r="P86" s="5">
        <v>106592863205</v>
      </c>
      <c r="Q86" s="5">
        <v>81141894695</v>
      </c>
      <c r="R86" s="5">
        <v>46690513376</v>
      </c>
      <c r="S86" s="5">
        <v>44615778193</v>
      </c>
      <c r="T86" s="5">
        <v>59792567897</v>
      </c>
      <c r="U86" s="5">
        <v>56823152960</v>
      </c>
    </row>
    <row r="87" spans="3:21" ht="15.5" x14ac:dyDescent="0.35">
      <c r="C87" t="s">
        <v>113</v>
      </c>
      <c r="D87" s="5">
        <v>620693439</v>
      </c>
      <c r="E87" s="5">
        <v>253561400</v>
      </c>
      <c r="F87" s="5">
        <v>156620884</v>
      </c>
      <c r="G87" s="5">
        <v>170993377</v>
      </c>
      <c r="I87" s="5">
        <v>156620884</v>
      </c>
      <c r="J87" s="5">
        <v>446420939</v>
      </c>
      <c r="K87" s="5">
        <v>198965261</v>
      </c>
      <c r="L87" s="5">
        <v>2416342425</v>
      </c>
      <c r="M87" s="5">
        <v>988454638</v>
      </c>
      <c r="N87" s="5">
        <v>751751031</v>
      </c>
      <c r="O87" s="5">
        <v>721970771</v>
      </c>
      <c r="P87" s="5">
        <v>538314780</v>
      </c>
      <c r="Q87" s="5">
        <v>618092268</v>
      </c>
      <c r="R87" s="5">
        <v>710511898</v>
      </c>
      <c r="S87" s="5">
        <v>948598933</v>
      </c>
      <c r="T87" s="5">
        <v>842464880</v>
      </c>
      <c r="U87" s="5">
        <v>196582636</v>
      </c>
    </row>
    <row r="88" spans="3:21" ht="15.5" x14ac:dyDescent="0.35">
      <c r="C88" t="s">
        <v>115</v>
      </c>
      <c r="D88" s="5">
        <v>91500117371</v>
      </c>
      <c r="E88" s="5">
        <v>59531924336</v>
      </c>
      <c r="F88" s="5">
        <v>59047165204</v>
      </c>
      <c r="G88" s="5">
        <v>61247815349</v>
      </c>
      <c r="I88" s="5">
        <v>59047165204</v>
      </c>
      <c r="J88" s="5">
        <v>64780814559</v>
      </c>
      <c r="K88" s="5">
        <v>64555399071</v>
      </c>
      <c r="L88" s="5">
        <v>65767928320</v>
      </c>
      <c r="M88" s="5">
        <v>61624826883</v>
      </c>
      <c r="N88" s="5">
        <v>60130750613</v>
      </c>
      <c r="O88" s="5">
        <v>50761676844</v>
      </c>
      <c r="P88" s="5">
        <v>73497324134</v>
      </c>
      <c r="Q88" s="5">
        <v>58144354721</v>
      </c>
      <c r="R88" s="5">
        <v>61770345901</v>
      </c>
      <c r="S88" s="5">
        <v>49039022667</v>
      </c>
      <c r="T88" s="5">
        <v>66752673144</v>
      </c>
      <c r="U88" s="5">
        <v>107767292568</v>
      </c>
    </row>
    <row r="89" spans="3:21" ht="15.5" x14ac:dyDescent="0.35">
      <c r="C89" t="s">
        <v>85</v>
      </c>
      <c r="D89" s="5">
        <v>2762021368</v>
      </c>
      <c r="E89" s="5">
        <v>2685947273</v>
      </c>
      <c r="F89" s="5">
        <v>2609873180</v>
      </c>
      <c r="G89" s="5">
        <v>2357421869</v>
      </c>
      <c r="I89" s="5">
        <v>2609873180</v>
      </c>
      <c r="J89" s="5">
        <v>2305576805</v>
      </c>
    </row>
    <row r="90" spans="3:21" ht="15.5" x14ac:dyDescent="0.35">
      <c r="C90" t="s">
        <v>116</v>
      </c>
      <c r="D90" s="5">
        <v>202003861889</v>
      </c>
      <c r="E90" s="5">
        <v>168546453266</v>
      </c>
      <c r="F90" s="5">
        <v>158545055611</v>
      </c>
      <c r="G90" s="5">
        <v>159987898084</v>
      </c>
      <c r="I90" s="5">
        <v>158545055611</v>
      </c>
      <c r="J90" s="5">
        <v>184934923959</v>
      </c>
      <c r="K90" s="5">
        <v>160866274648</v>
      </c>
      <c r="L90" s="5">
        <v>168799771471</v>
      </c>
      <c r="M90" s="5">
        <v>147297098469</v>
      </c>
      <c r="N90" s="5">
        <v>159992983032</v>
      </c>
      <c r="O90" s="5">
        <v>146737666960</v>
      </c>
      <c r="P90" s="5">
        <v>189670901662</v>
      </c>
      <c r="Q90" s="5">
        <v>148857935337</v>
      </c>
      <c r="R90" s="5">
        <v>118108607817</v>
      </c>
      <c r="S90" s="5">
        <v>104222023392</v>
      </c>
      <c r="T90" s="5">
        <v>130490593485</v>
      </c>
      <c r="U90" s="5">
        <v>414043404100</v>
      </c>
    </row>
    <row r="91" spans="3:21" ht="15.5" x14ac:dyDescent="0.35">
      <c r="C91" t="s">
        <v>117</v>
      </c>
    </row>
    <row r="92" spans="3:21" ht="15.5" x14ac:dyDescent="0.35">
      <c r="C92" t="s">
        <v>119</v>
      </c>
      <c r="D92" s="5">
        <v>2549463537</v>
      </c>
      <c r="E92" s="5">
        <v>2317872641</v>
      </c>
      <c r="F92" s="5">
        <v>2346015808</v>
      </c>
      <c r="G92" s="5">
        <v>2021268413</v>
      </c>
      <c r="I92" s="5">
        <v>2346015808</v>
      </c>
      <c r="J92" s="5">
        <v>2104825976</v>
      </c>
      <c r="K92" s="5">
        <v>1629336494</v>
      </c>
      <c r="L92" s="5">
        <v>1140070514</v>
      </c>
      <c r="M92" s="5">
        <v>637997153</v>
      </c>
      <c r="N92" s="5">
        <v>439302856</v>
      </c>
      <c r="O92" s="5">
        <v>2662027885</v>
      </c>
      <c r="P92" s="5">
        <v>1976058518</v>
      </c>
      <c r="Q92" s="5">
        <v>1746968513</v>
      </c>
      <c r="R92" s="5">
        <v>1213642184</v>
      </c>
      <c r="S92" s="5">
        <v>1782711570</v>
      </c>
      <c r="T92" s="5">
        <v>1075389968</v>
      </c>
      <c r="U92" s="5">
        <v>560247400</v>
      </c>
    </row>
    <row r="93" spans="3:21" ht="15.5" x14ac:dyDescent="0.35">
      <c r="C93" t="s">
        <v>121</v>
      </c>
      <c r="D93" s="5">
        <v>90200227824</v>
      </c>
      <c r="E93" s="5">
        <v>92586483180</v>
      </c>
      <c r="F93" s="5">
        <v>95866311468</v>
      </c>
      <c r="G93" s="5">
        <v>96926996282</v>
      </c>
      <c r="I93" s="5">
        <v>95866311468</v>
      </c>
      <c r="J93" s="5">
        <v>101377212232</v>
      </c>
      <c r="K93" s="5">
        <v>104711356601</v>
      </c>
      <c r="L93" s="5">
        <v>113746593588</v>
      </c>
      <c r="M93" s="5">
        <v>102609609656</v>
      </c>
      <c r="N93" s="5">
        <v>109413447226</v>
      </c>
      <c r="O93" s="5">
        <v>121253624964</v>
      </c>
      <c r="P93" s="5">
        <v>133239040745</v>
      </c>
      <c r="Q93" s="5">
        <v>145775746645</v>
      </c>
      <c r="R93" s="5">
        <v>153609623357</v>
      </c>
      <c r="S93" s="5">
        <v>166690538767</v>
      </c>
      <c r="T93" s="5">
        <v>180149137587</v>
      </c>
      <c r="U93" s="5">
        <v>192525166868</v>
      </c>
    </row>
    <row r="94" spans="3:21" ht="15.5" x14ac:dyDescent="0.35">
      <c r="C94" t="s">
        <v>126</v>
      </c>
      <c r="D94" s="5">
        <v>97224627278</v>
      </c>
      <c r="E94" s="5">
        <v>101632407862</v>
      </c>
      <c r="F94" s="5">
        <v>104477575695</v>
      </c>
      <c r="G94" s="5">
        <v>105841754192</v>
      </c>
      <c r="I94" s="5">
        <v>104477575695</v>
      </c>
      <c r="J94" s="5">
        <v>111837582462</v>
      </c>
      <c r="K94" s="5">
        <v>114762612965</v>
      </c>
      <c r="L94" s="5">
        <v>121700563764</v>
      </c>
      <c r="M94" s="5">
        <v>110865431062</v>
      </c>
      <c r="N94" s="5">
        <v>115789189678</v>
      </c>
      <c r="O94" s="5">
        <v>131498867811</v>
      </c>
      <c r="P94" s="5">
        <v>141284367814</v>
      </c>
      <c r="Q94" s="5">
        <v>154684929196</v>
      </c>
      <c r="R94" s="5">
        <v>162149057175</v>
      </c>
      <c r="S94" s="5">
        <v>174967745195</v>
      </c>
      <c r="T94" s="5">
        <v>190003999476</v>
      </c>
      <c r="U94" s="5">
        <v>199835393583</v>
      </c>
    </row>
    <row r="95" spans="3:21" ht="15.5" x14ac:dyDescent="0.35">
      <c r="C95" t="s">
        <v>127</v>
      </c>
      <c r="D95" s="5">
        <v>299228489167</v>
      </c>
      <c r="E95" s="5">
        <v>270178861128</v>
      </c>
      <c r="F95" s="5">
        <v>263022631306</v>
      </c>
      <c r="G95" s="5">
        <v>265829652276</v>
      </c>
      <c r="I95" s="5">
        <v>263022631306</v>
      </c>
      <c r="J95" s="5">
        <v>296772506421</v>
      </c>
      <c r="K95" s="5">
        <v>275628887613</v>
      </c>
      <c r="L95" s="5">
        <v>290500335235</v>
      </c>
      <c r="M95" s="5">
        <v>258162529531</v>
      </c>
      <c r="N95" s="5">
        <v>275782172710</v>
      </c>
      <c r="O95" s="5">
        <v>278236534771</v>
      </c>
      <c r="P95" s="5">
        <v>330955269476</v>
      </c>
      <c r="Q95" s="5">
        <v>303542864533</v>
      </c>
      <c r="R95" s="5">
        <v>280257664992</v>
      </c>
      <c r="S95" s="5">
        <v>279189768587</v>
      </c>
      <c r="T95" s="5">
        <v>320494592961</v>
      </c>
      <c r="U95" s="5">
        <v>613878797683</v>
      </c>
    </row>
    <row r="96" spans="3:21" ht="15.5" x14ac:dyDescent="0.35">
      <c r="C96" t="s">
        <v>128</v>
      </c>
    </row>
    <row r="97" spans="3:21" ht="15.5" x14ac:dyDescent="0.35">
      <c r="C97" t="s">
        <v>129</v>
      </c>
    </row>
    <row r="98" spans="3:21" ht="15.5" x14ac:dyDescent="0.35">
      <c r="C98" t="s">
        <v>130</v>
      </c>
      <c r="D98" s="5">
        <v>99240112437</v>
      </c>
      <c r="E98" s="5">
        <v>86574779951</v>
      </c>
      <c r="F98" s="5">
        <v>78822140208</v>
      </c>
      <c r="G98" s="5">
        <v>87986940919</v>
      </c>
      <c r="I98" s="5">
        <v>78822140208</v>
      </c>
      <c r="J98" s="5">
        <v>118470107579</v>
      </c>
      <c r="K98" s="5">
        <v>93418119151</v>
      </c>
      <c r="L98" s="5">
        <v>117202751263</v>
      </c>
      <c r="M98" s="5">
        <v>83711236334</v>
      </c>
      <c r="N98" s="5">
        <v>91457880845</v>
      </c>
      <c r="O98" s="5">
        <v>94274141595</v>
      </c>
      <c r="P98" s="5">
        <v>184166194553</v>
      </c>
      <c r="Q98" s="5">
        <v>166371675360</v>
      </c>
      <c r="R98" s="5">
        <v>121306029590</v>
      </c>
      <c r="S98" s="5">
        <v>85097667841</v>
      </c>
      <c r="T98" s="5">
        <v>94377062611</v>
      </c>
      <c r="U98" s="5">
        <v>351973723283</v>
      </c>
    </row>
    <row r="99" spans="3:21" ht="15.5" x14ac:dyDescent="0.35">
      <c r="C99" t="s">
        <v>134</v>
      </c>
      <c r="D99" s="5">
        <v>71600000000</v>
      </c>
      <c r="E99" s="5">
        <v>61600000000</v>
      </c>
      <c r="F99" s="5">
        <v>59600000000</v>
      </c>
      <c r="G99" s="5">
        <v>65600000000</v>
      </c>
      <c r="I99" s="5">
        <v>59600000000</v>
      </c>
      <c r="J99" s="5">
        <v>91046236271</v>
      </c>
      <c r="K99" s="5">
        <v>70000000000</v>
      </c>
      <c r="L99" s="5">
        <v>93375029020</v>
      </c>
      <c r="M99" s="5">
        <v>59763107885</v>
      </c>
      <c r="N99" s="5">
        <v>75099771787</v>
      </c>
      <c r="O99" s="5">
        <v>72559718023</v>
      </c>
      <c r="P99" s="5">
        <v>157500000000</v>
      </c>
      <c r="Q99" s="5">
        <v>136814790988</v>
      </c>
      <c r="R99" s="5">
        <v>81012408329</v>
      </c>
      <c r="S99" s="5">
        <v>44195540583</v>
      </c>
      <c r="T99" s="5">
        <v>53087221791</v>
      </c>
      <c r="U99" s="5">
        <v>66928242387</v>
      </c>
    </row>
    <row r="100" spans="3:21" ht="15.5" x14ac:dyDescent="0.35">
      <c r="C100" t="s">
        <v>131</v>
      </c>
    </row>
    <row r="101" spans="3:21" ht="15.5" x14ac:dyDescent="0.35">
      <c r="C101" t="s">
        <v>132</v>
      </c>
      <c r="D101" s="5">
        <v>10782835221</v>
      </c>
      <c r="E101" s="5">
        <v>12530237977</v>
      </c>
      <c r="F101" s="5">
        <v>8424643344</v>
      </c>
      <c r="G101" s="5">
        <v>10304928810</v>
      </c>
      <c r="I101" s="5">
        <v>8424643344</v>
      </c>
      <c r="J101" s="5">
        <v>16480841685</v>
      </c>
      <c r="K101" s="5">
        <v>12485371974</v>
      </c>
      <c r="L101" s="5">
        <v>12000675505</v>
      </c>
      <c r="M101" s="5">
        <v>14261420922</v>
      </c>
      <c r="N101" s="5">
        <v>8992000270</v>
      </c>
      <c r="O101" s="5">
        <v>14825220137</v>
      </c>
      <c r="P101" s="5">
        <v>18756784582</v>
      </c>
      <c r="Q101" s="5">
        <v>14570526534</v>
      </c>
      <c r="R101" s="5">
        <v>9954182546</v>
      </c>
      <c r="S101" s="5">
        <v>12012955466</v>
      </c>
      <c r="T101" s="5">
        <v>14219118720</v>
      </c>
      <c r="U101" s="5">
        <v>13892411809</v>
      </c>
    </row>
    <row r="102" spans="3:21" ht="15.5" x14ac:dyDescent="0.35">
      <c r="C102" t="s">
        <v>136</v>
      </c>
      <c r="D102" s="5">
        <v>2517609929</v>
      </c>
      <c r="E102" s="5">
        <v>174846126</v>
      </c>
      <c r="F102" s="5">
        <v>15107309</v>
      </c>
      <c r="G102" s="5">
        <v>42543057</v>
      </c>
      <c r="I102" s="5">
        <v>15107309</v>
      </c>
      <c r="J102" s="5">
        <v>28492608</v>
      </c>
      <c r="K102" s="5">
        <v>36378804</v>
      </c>
      <c r="L102" s="5">
        <v>736072780</v>
      </c>
      <c r="M102" s="5">
        <v>28607165</v>
      </c>
      <c r="N102" s="5">
        <v>147275668</v>
      </c>
      <c r="O102" s="5">
        <v>25524796</v>
      </c>
      <c r="P102" s="5">
        <v>27802359</v>
      </c>
      <c r="Q102" s="5">
        <v>31477081</v>
      </c>
      <c r="R102" s="5">
        <v>17021568</v>
      </c>
      <c r="S102" s="5">
        <v>42464450</v>
      </c>
      <c r="T102" s="5">
        <v>1803782681</v>
      </c>
      <c r="U102" s="5">
        <v>188069396</v>
      </c>
    </row>
    <row r="103" spans="3:21" ht="15.5" x14ac:dyDescent="0.35">
      <c r="C103" t="s">
        <v>137</v>
      </c>
      <c r="D103" s="5">
        <v>2457877666</v>
      </c>
      <c r="E103" s="5">
        <v>2650693712</v>
      </c>
      <c r="F103" s="5">
        <v>2815221014</v>
      </c>
      <c r="G103" s="5">
        <v>2736934896</v>
      </c>
      <c r="I103" s="5">
        <v>2815221014</v>
      </c>
      <c r="J103" s="5">
        <v>3381262993</v>
      </c>
      <c r="K103" s="5">
        <v>4003254299</v>
      </c>
      <c r="L103" s="5">
        <v>4384816626</v>
      </c>
      <c r="M103" s="5">
        <v>3720492150</v>
      </c>
      <c r="N103" s="5">
        <v>2832396410</v>
      </c>
      <c r="O103" s="5">
        <v>3360454566</v>
      </c>
      <c r="P103" s="5">
        <v>3941158092</v>
      </c>
      <c r="Q103" s="5">
        <v>1635531933</v>
      </c>
      <c r="R103" s="5">
        <v>2144999703</v>
      </c>
      <c r="S103" s="5">
        <v>2175145384</v>
      </c>
      <c r="T103" s="5">
        <v>2109535568</v>
      </c>
      <c r="U103" s="5">
        <v>2315919723</v>
      </c>
    </row>
    <row r="104" spans="3:21" ht="15.5" x14ac:dyDescent="0.35">
      <c r="C104" t="s">
        <v>135</v>
      </c>
      <c r="D104" s="5">
        <v>710511000</v>
      </c>
      <c r="E104" s="5">
        <v>47175000</v>
      </c>
      <c r="F104" s="5">
        <v>73895000</v>
      </c>
      <c r="G104" s="5">
        <v>113975000</v>
      </c>
      <c r="I104" s="5">
        <v>73895000</v>
      </c>
      <c r="J104" s="5">
        <v>47175000</v>
      </c>
      <c r="P104" s="5">
        <v>154000000</v>
      </c>
      <c r="Q104" s="5">
        <v>1253974616</v>
      </c>
      <c r="R104" s="5">
        <v>1136917040</v>
      </c>
      <c r="S104" s="5">
        <v>1197384074</v>
      </c>
      <c r="T104" s="5">
        <v>1170659736</v>
      </c>
      <c r="U104" s="5">
        <v>13206943638</v>
      </c>
    </row>
    <row r="105" spans="3:21" ht="15.5" x14ac:dyDescent="0.35">
      <c r="C105" t="s">
        <v>139</v>
      </c>
    </row>
    <row r="106" spans="3:21" ht="15.5" x14ac:dyDescent="0.35">
      <c r="C106" t="s">
        <v>192</v>
      </c>
      <c r="R106" s="5">
        <v>8763203180</v>
      </c>
      <c r="S106" s="5">
        <v>32951691364</v>
      </c>
      <c r="T106" s="5">
        <v>56478877548</v>
      </c>
      <c r="U106" s="5">
        <v>84681735820</v>
      </c>
    </row>
    <row r="107" spans="3:21" ht="15.5" x14ac:dyDescent="0.35">
      <c r="C107" t="s">
        <v>145</v>
      </c>
      <c r="Q107" s="5">
        <v>8763203180</v>
      </c>
      <c r="R107" s="5">
        <v>24188488184</v>
      </c>
      <c r="S107" s="5">
        <v>23527186184</v>
      </c>
      <c r="T107" s="5">
        <v>20309851951</v>
      </c>
      <c r="U107" s="5">
        <v>19236502902</v>
      </c>
    </row>
    <row r="108" spans="3:21" ht="15.5" x14ac:dyDescent="0.35">
      <c r="C108" t="s">
        <v>146</v>
      </c>
      <c r="D108" s="5">
        <v>54332112448</v>
      </c>
      <c r="E108" s="5">
        <v>54289385924</v>
      </c>
      <c r="F108" s="5">
        <v>54246659398</v>
      </c>
      <c r="G108" s="5">
        <v>54390089308</v>
      </c>
      <c r="I108" s="5">
        <v>54246659398</v>
      </c>
      <c r="J108" s="5">
        <v>54154070790</v>
      </c>
      <c r="K108" s="5">
        <v>53799375687</v>
      </c>
      <c r="L108" s="5">
        <v>52655101524</v>
      </c>
      <c r="M108" s="5">
        <v>52438185599</v>
      </c>
      <c r="N108" s="5">
        <v>53027867445</v>
      </c>
      <c r="O108" s="5">
        <v>62613265286</v>
      </c>
      <c r="P108" s="5">
        <v>28638378456</v>
      </c>
      <c r="Q108" s="5">
        <v>10078148508</v>
      </c>
      <c r="R108" s="5">
        <v>16950195991</v>
      </c>
      <c r="S108" s="5">
        <v>43692580017</v>
      </c>
      <c r="T108" s="5">
        <v>64238117672</v>
      </c>
      <c r="U108" s="5">
        <v>91093685005</v>
      </c>
    </row>
    <row r="109" spans="3:21" ht="15.5" x14ac:dyDescent="0.35">
      <c r="C109" t="s">
        <v>147</v>
      </c>
      <c r="D109" s="5">
        <v>54332112448</v>
      </c>
      <c r="E109" s="5">
        <v>54289385924</v>
      </c>
      <c r="F109" s="5">
        <v>54246659398</v>
      </c>
      <c r="G109" s="5">
        <v>54390089308</v>
      </c>
      <c r="I109" s="5">
        <v>54246659398</v>
      </c>
      <c r="J109" s="5">
        <v>54154070790</v>
      </c>
      <c r="K109" s="5">
        <v>53799375687</v>
      </c>
      <c r="L109" s="5">
        <v>52655101524</v>
      </c>
      <c r="M109" s="5">
        <v>52438185599</v>
      </c>
      <c r="N109" s="5">
        <v>53027867445</v>
      </c>
      <c r="O109" s="5">
        <v>62613265286</v>
      </c>
      <c r="P109" s="5">
        <v>28638378456</v>
      </c>
      <c r="Q109" s="5">
        <v>10078148508</v>
      </c>
      <c r="R109" s="5">
        <v>16950195991</v>
      </c>
      <c r="S109" s="5">
        <v>43692580017</v>
      </c>
      <c r="T109" s="5">
        <v>64238117672</v>
      </c>
      <c r="U109" s="5">
        <v>91093685005</v>
      </c>
    </row>
    <row r="110" spans="3:21" ht="15.5" x14ac:dyDescent="0.35">
      <c r="C110" t="s">
        <v>152</v>
      </c>
    </row>
    <row r="111" spans="3:21" ht="15.5" x14ac:dyDescent="0.35">
      <c r="C111" t="s">
        <v>788</v>
      </c>
      <c r="D111" s="5">
        <v>50000000000</v>
      </c>
      <c r="E111" s="5">
        <v>50000000000</v>
      </c>
      <c r="F111" s="5">
        <v>50000000000</v>
      </c>
      <c r="G111" s="5">
        <v>50000000000</v>
      </c>
      <c r="I111" s="5">
        <v>50000000000</v>
      </c>
      <c r="J111" s="5">
        <v>50000000000</v>
      </c>
      <c r="K111" s="5">
        <v>50000000000</v>
      </c>
      <c r="L111" s="5">
        <v>50000000000</v>
      </c>
      <c r="M111" s="5">
        <v>50000000000</v>
      </c>
      <c r="N111" s="5">
        <v>50000000000</v>
      </c>
      <c r="O111" s="5">
        <v>50000000000</v>
      </c>
      <c r="P111" s="5">
        <v>18000000000</v>
      </c>
    </row>
    <row r="112" spans="3:21" ht="15.5" x14ac:dyDescent="0.35">
      <c r="C112" t="s">
        <v>153</v>
      </c>
      <c r="D112" s="5">
        <v>50000000000</v>
      </c>
      <c r="E112" s="5">
        <v>50000000000</v>
      </c>
      <c r="F112" s="5">
        <v>50000000000</v>
      </c>
      <c r="G112" s="5">
        <v>50000000000</v>
      </c>
      <c r="I112" s="5">
        <v>50000000000</v>
      </c>
      <c r="J112" s="5">
        <v>50000000000</v>
      </c>
      <c r="K112" s="5">
        <v>50000000000</v>
      </c>
      <c r="L112" s="5">
        <v>50000000000</v>
      </c>
      <c r="M112" s="5">
        <v>50000000000</v>
      </c>
      <c r="N112" s="5">
        <v>50000000000</v>
      </c>
      <c r="O112" s="5">
        <v>50000000000</v>
      </c>
      <c r="P112" s="5">
        <v>18000000000</v>
      </c>
      <c r="R112" s="5">
        <v>8763203180</v>
      </c>
      <c r="S112" s="5">
        <v>32951691364</v>
      </c>
      <c r="T112" s="5">
        <v>56478877548</v>
      </c>
      <c r="U112" s="5">
        <v>84681735820</v>
      </c>
    </row>
    <row r="113" spans="2:21" ht="15.5" x14ac:dyDescent="0.35">
      <c r="C113" t="s">
        <v>154</v>
      </c>
      <c r="D113" s="5">
        <v>153572224885</v>
      </c>
      <c r="E113" s="5">
        <v>140864165875</v>
      </c>
      <c r="F113" s="5">
        <v>133068799606</v>
      </c>
      <c r="G113" s="5">
        <v>142377030227</v>
      </c>
      <c r="I113" s="5">
        <v>133068799606</v>
      </c>
      <c r="J113" s="5">
        <v>172624178369</v>
      </c>
      <c r="K113" s="5">
        <v>147217494838</v>
      </c>
      <c r="L113" s="5">
        <v>169857852787</v>
      </c>
      <c r="M113" s="5">
        <v>136149421933</v>
      </c>
      <c r="N113" s="5">
        <v>144485748290</v>
      </c>
      <c r="O113" s="5">
        <v>156887406881</v>
      </c>
      <c r="P113" s="5">
        <v>212804573009</v>
      </c>
      <c r="Q113" s="5">
        <v>176449823868</v>
      </c>
      <c r="R113" s="5">
        <v>138256225581</v>
      </c>
      <c r="S113" s="5">
        <v>128790247858</v>
      </c>
      <c r="T113" s="5">
        <v>158615180283</v>
      </c>
      <c r="U113" s="5">
        <v>443067408288</v>
      </c>
    </row>
    <row r="114" spans="2:21" ht="15.5" x14ac:dyDescent="0.35">
      <c r="C114" t="s">
        <v>155</v>
      </c>
    </row>
    <row r="115" spans="2:21" ht="15.5" x14ac:dyDescent="0.35">
      <c r="C115" t="s">
        <v>156</v>
      </c>
      <c r="D115" s="5">
        <v>66800008900</v>
      </c>
      <c r="E115" s="5">
        <v>66800008900</v>
      </c>
      <c r="F115" s="5">
        <v>66800008900</v>
      </c>
      <c r="G115" s="5">
        <v>66800008900</v>
      </c>
      <c r="I115" s="5">
        <v>66800008900</v>
      </c>
      <c r="J115" s="5">
        <v>66800008900</v>
      </c>
      <c r="K115" s="5">
        <v>66800008900</v>
      </c>
      <c r="L115" s="5">
        <v>66800008900</v>
      </c>
      <c r="M115" s="5">
        <v>66800008900</v>
      </c>
      <c r="N115" s="5">
        <v>66800008900</v>
      </c>
      <c r="O115" s="5">
        <v>66800008900</v>
      </c>
      <c r="P115" s="5">
        <v>66800008900</v>
      </c>
      <c r="Q115" s="5">
        <v>66800008900</v>
      </c>
      <c r="R115" s="5">
        <v>66800008900</v>
      </c>
      <c r="S115" s="5">
        <v>66800008900</v>
      </c>
      <c r="T115" s="5">
        <v>66800008900</v>
      </c>
      <c r="U115" s="5">
        <v>66800008900</v>
      </c>
    </row>
    <row r="116" spans="2:21" ht="15.5" x14ac:dyDescent="0.35">
      <c r="C116" t="s">
        <v>157</v>
      </c>
      <c r="D116" s="5">
        <v>28054021637</v>
      </c>
      <c r="E116" s="5">
        <v>28054021637</v>
      </c>
      <c r="F116" s="5">
        <v>28054021637</v>
      </c>
      <c r="G116" s="5">
        <v>28054021637</v>
      </c>
      <c r="I116" s="5">
        <v>28054021637</v>
      </c>
      <c r="J116" s="5">
        <v>28054021637</v>
      </c>
      <c r="K116" s="5">
        <v>28054021637</v>
      </c>
      <c r="L116" s="5">
        <v>28054021637</v>
      </c>
      <c r="M116" s="5">
        <v>28054021637</v>
      </c>
      <c r="N116" s="5">
        <v>28054021637</v>
      </c>
      <c r="O116" s="5">
        <v>28054021637</v>
      </c>
      <c r="P116" s="5">
        <v>28054021637</v>
      </c>
      <c r="Q116" s="5">
        <v>28054021637</v>
      </c>
      <c r="R116" s="5">
        <v>28054021637</v>
      </c>
      <c r="S116" s="5">
        <v>28054021637</v>
      </c>
      <c r="T116" s="5">
        <v>28054021637</v>
      </c>
      <c r="U116" s="5">
        <v>28054021637</v>
      </c>
    </row>
    <row r="117" spans="2:21" ht="15.5" x14ac:dyDescent="0.35">
      <c r="C117" t="s">
        <v>158</v>
      </c>
      <c r="D117" s="5">
        <v>48040212377</v>
      </c>
      <c r="E117" s="5">
        <v>31774717443</v>
      </c>
      <c r="F117" s="5">
        <v>32489927983</v>
      </c>
      <c r="G117" s="5">
        <v>26241169643</v>
      </c>
      <c r="I117" s="5">
        <v>32489927983</v>
      </c>
      <c r="J117" s="5">
        <v>26988720710</v>
      </c>
      <c r="K117" s="5">
        <v>33557362238</v>
      </c>
      <c r="L117" s="5">
        <v>25788451911</v>
      </c>
      <c r="M117" s="5">
        <v>27159077061</v>
      </c>
      <c r="N117" s="5">
        <v>36442393883</v>
      </c>
      <c r="O117" s="5">
        <v>26495097353</v>
      </c>
      <c r="P117" s="5">
        <v>23296665930</v>
      </c>
      <c r="Q117" s="5">
        <v>32239010128</v>
      </c>
      <c r="R117" s="5">
        <v>47147408874</v>
      </c>
      <c r="S117" s="5">
        <v>55545490192</v>
      </c>
      <c r="T117" s="5">
        <v>67025382141</v>
      </c>
      <c r="U117" s="5">
        <v>75957358858</v>
      </c>
    </row>
    <row r="118" spans="2:21" ht="15.5" x14ac:dyDescent="0.35">
      <c r="C118" t="s">
        <v>159</v>
      </c>
      <c r="D118" s="5">
        <v>14000000000</v>
      </c>
      <c r="E118" s="5">
        <v>14000000000</v>
      </c>
      <c r="F118" s="5">
        <v>14000000000</v>
      </c>
      <c r="G118" s="5">
        <v>14000000000</v>
      </c>
      <c r="I118" s="5">
        <v>14000000000</v>
      </c>
      <c r="J118" s="5">
        <v>14000000000</v>
      </c>
      <c r="K118" s="5">
        <v>14000000000</v>
      </c>
      <c r="L118" s="5">
        <v>14000000000</v>
      </c>
      <c r="M118" s="5">
        <v>14000000000</v>
      </c>
      <c r="N118" s="5">
        <v>14000000000</v>
      </c>
      <c r="O118" s="5">
        <v>14000000000</v>
      </c>
      <c r="P118" s="5">
        <v>14000000000</v>
      </c>
      <c r="Q118" s="5">
        <v>14000000000</v>
      </c>
      <c r="R118" s="5">
        <v>14000000000</v>
      </c>
      <c r="S118" s="5">
        <v>14000000000</v>
      </c>
      <c r="T118" s="5">
        <v>14000000000</v>
      </c>
      <c r="U118" s="5">
        <v>13000000000</v>
      </c>
    </row>
    <row r="119" spans="2:21" ht="15.5" x14ac:dyDescent="0.35">
      <c r="C119" t="s">
        <v>160</v>
      </c>
      <c r="D119" s="5">
        <v>34040212377</v>
      </c>
      <c r="E119" s="5">
        <v>17774717443</v>
      </c>
      <c r="F119" s="5">
        <v>18489927983</v>
      </c>
      <c r="G119" s="5">
        <v>12241169643</v>
      </c>
      <c r="I119" s="5">
        <v>18489927983</v>
      </c>
      <c r="J119" s="5">
        <v>12988720710</v>
      </c>
      <c r="K119" s="5">
        <v>19557362238</v>
      </c>
      <c r="L119" s="5">
        <v>11788451911</v>
      </c>
      <c r="M119" s="5">
        <v>13159077061</v>
      </c>
      <c r="N119" s="5">
        <v>22442393883</v>
      </c>
      <c r="O119" s="5">
        <v>12495097353</v>
      </c>
      <c r="P119" s="5">
        <v>9296665930</v>
      </c>
      <c r="Q119" s="5">
        <v>18239010128</v>
      </c>
      <c r="R119" s="5">
        <v>33147408874</v>
      </c>
      <c r="S119" s="5">
        <v>41545490192</v>
      </c>
      <c r="T119" s="5">
        <v>53025382141</v>
      </c>
      <c r="U119" s="5">
        <v>62957358858</v>
      </c>
    </row>
    <row r="120" spans="2:21" ht="15.5" x14ac:dyDescent="0.35">
      <c r="C120" t="s">
        <v>161</v>
      </c>
      <c r="D120" s="5">
        <v>48040212377</v>
      </c>
      <c r="E120" s="5">
        <v>31774717443</v>
      </c>
      <c r="F120" s="5">
        <v>32489927983</v>
      </c>
      <c r="G120" s="5">
        <v>26241169643</v>
      </c>
      <c r="I120" s="5">
        <v>32489927983</v>
      </c>
      <c r="J120" s="5">
        <v>26988720710</v>
      </c>
      <c r="K120" s="5">
        <v>33557362238</v>
      </c>
      <c r="L120" s="5">
        <v>25788451911</v>
      </c>
      <c r="M120" s="5">
        <v>27159077061</v>
      </c>
      <c r="N120" s="5">
        <v>36442393883</v>
      </c>
      <c r="O120" s="5">
        <v>26495097353</v>
      </c>
      <c r="P120" s="5">
        <v>23296665930</v>
      </c>
      <c r="Q120" s="5">
        <v>32239010128</v>
      </c>
      <c r="R120" s="5">
        <v>47147408874</v>
      </c>
      <c r="S120" s="5">
        <v>55545490192</v>
      </c>
      <c r="T120" s="5">
        <v>67025382141</v>
      </c>
      <c r="U120" s="5">
        <v>75957358858</v>
      </c>
    </row>
    <row r="121" spans="2:21" ht="15.5" x14ac:dyDescent="0.35">
      <c r="C121" t="s">
        <v>10</v>
      </c>
      <c r="D121" s="5">
        <v>145656264282</v>
      </c>
      <c r="E121" s="5">
        <v>129314695253</v>
      </c>
      <c r="F121" s="5">
        <v>129953831700</v>
      </c>
      <c r="G121" s="5">
        <v>123452622049</v>
      </c>
      <c r="I121" s="5">
        <v>129953831700</v>
      </c>
      <c r="J121" s="5">
        <v>124148328052</v>
      </c>
      <c r="K121" s="5">
        <v>128411392775</v>
      </c>
      <c r="L121" s="5">
        <v>120642482448</v>
      </c>
      <c r="M121" s="5">
        <v>122013107598</v>
      </c>
      <c r="N121" s="5">
        <v>131296424420</v>
      </c>
      <c r="O121" s="5">
        <v>121349127890</v>
      </c>
      <c r="P121" s="5">
        <v>118150696467</v>
      </c>
      <c r="Q121" s="5">
        <v>127093040665</v>
      </c>
      <c r="R121" s="5">
        <v>142001439411</v>
      </c>
      <c r="S121" s="5">
        <v>150399520729</v>
      </c>
      <c r="T121" s="5">
        <v>161879412678</v>
      </c>
      <c r="U121" s="5">
        <v>170811389395</v>
      </c>
    </row>
    <row r="122" spans="2:21" ht="15.5" x14ac:dyDescent="0.35">
      <c r="C122" t="s">
        <v>163</v>
      </c>
      <c r="D122" s="5">
        <v>299228489167</v>
      </c>
      <c r="E122" s="5">
        <v>270178861128</v>
      </c>
      <c r="F122" s="5">
        <v>263022631306</v>
      </c>
      <c r="G122" s="5">
        <v>265829652276</v>
      </c>
      <c r="I122" s="5">
        <v>263022631306</v>
      </c>
      <c r="J122" s="5">
        <v>296772506421</v>
      </c>
      <c r="K122" s="5">
        <v>275628887613</v>
      </c>
      <c r="L122" s="5">
        <v>290500335235</v>
      </c>
      <c r="M122" s="5">
        <v>258162529531</v>
      </c>
      <c r="N122" s="5">
        <v>275782172710</v>
      </c>
      <c r="O122" s="5">
        <v>278236534771</v>
      </c>
      <c r="P122" s="5">
        <v>330955269476</v>
      </c>
      <c r="Q122" s="5">
        <v>303542864533</v>
      </c>
      <c r="R122" s="5">
        <v>280257664992</v>
      </c>
      <c r="S122" s="5">
        <v>279189768587</v>
      </c>
      <c r="T122" s="5">
        <v>320494592961</v>
      </c>
      <c r="U122" s="5">
        <v>613878797683</v>
      </c>
    </row>
    <row r="123" spans="2:21" ht="15.5" x14ac:dyDescent="0.35">
      <c r="C123" t="s">
        <v>164</v>
      </c>
      <c r="D123" s="5">
        <v>668000089</v>
      </c>
      <c r="E123" s="5">
        <v>668000089</v>
      </c>
      <c r="F123" s="5">
        <v>668000089</v>
      </c>
      <c r="G123" s="5">
        <v>668000089</v>
      </c>
      <c r="I123" s="5">
        <v>668000089</v>
      </c>
      <c r="J123" s="5">
        <v>668000089</v>
      </c>
      <c r="K123" s="5">
        <v>668000089</v>
      </c>
      <c r="L123" s="5">
        <v>668000089</v>
      </c>
      <c r="M123" s="5">
        <v>668000089</v>
      </c>
      <c r="N123" s="5">
        <v>668000089</v>
      </c>
      <c r="O123" s="5">
        <v>668000089</v>
      </c>
      <c r="P123" s="5">
        <v>668000089</v>
      </c>
      <c r="Q123" s="5">
        <v>668000089</v>
      </c>
      <c r="R123" s="5">
        <v>668000089</v>
      </c>
      <c r="S123" s="5">
        <v>668000089</v>
      </c>
      <c r="T123" s="5">
        <v>668000089</v>
      </c>
      <c r="U123" s="5">
        <v>668000089</v>
      </c>
    </row>
    <row r="125" spans="2:21" ht="15.5" x14ac:dyDescent="0.35">
      <c r="B125" t="s">
        <v>165</v>
      </c>
      <c r="C125" t="s">
        <v>166</v>
      </c>
      <c r="D125" s="5">
        <v>3091230525</v>
      </c>
      <c r="E125" s="5">
        <v>-7513569485</v>
      </c>
      <c r="F125" s="5">
        <v>4997392914</v>
      </c>
      <c r="G125" s="5">
        <v>21071148890</v>
      </c>
      <c r="I125" s="5">
        <v>41477811196</v>
      </c>
      <c r="J125" s="5">
        <v>-4954810342</v>
      </c>
      <c r="K125" s="5">
        <v>29036245393</v>
      </c>
      <c r="L125" s="5">
        <v>-12359367465</v>
      </c>
      <c r="M125" s="5">
        <v>26509299275</v>
      </c>
      <c r="N125" s="5">
        <v>-4388382088</v>
      </c>
      <c r="O125" s="5">
        <v>57946283372</v>
      </c>
      <c r="P125" s="5">
        <v>-30780019664</v>
      </c>
      <c r="Q125" s="5">
        <v>-27114919034</v>
      </c>
      <c r="R125" s="5">
        <v>-16763181683</v>
      </c>
      <c r="S125" s="5">
        <v>33677132098</v>
      </c>
      <c r="T125" s="5">
        <v>52054364496</v>
      </c>
      <c r="U125" s="5">
        <v>-7261775886</v>
      </c>
    </row>
    <row r="126" spans="2:21" ht="15.5" x14ac:dyDescent="0.35">
      <c r="C126" t="s">
        <v>167</v>
      </c>
      <c r="D126" s="5">
        <v>100853278678</v>
      </c>
      <c r="E126" s="5">
        <v>92054885523</v>
      </c>
      <c r="F126" s="5">
        <v>69785352450</v>
      </c>
      <c r="G126" s="5">
        <v>102374084185</v>
      </c>
      <c r="I126" s="5">
        <v>360928761809</v>
      </c>
      <c r="J126" s="5">
        <v>301574964719</v>
      </c>
      <c r="K126" s="5">
        <v>350153556607</v>
      </c>
      <c r="L126" s="5">
        <v>360783595517</v>
      </c>
      <c r="M126" s="5">
        <v>344504272535</v>
      </c>
      <c r="N126" s="5">
        <v>307160211028</v>
      </c>
      <c r="O126" s="5">
        <v>406714452231</v>
      </c>
      <c r="P126" s="5">
        <v>387347312347</v>
      </c>
      <c r="Q126" s="5">
        <v>268123127337</v>
      </c>
      <c r="R126" s="5">
        <v>276597373952</v>
      </c>
      <c r="S126" s="5">
        <v>291791929325</v>
      </c>
      <c r="T126" s="5">
        <v>419337063626</v>
      </c>
      <c r="U126" s="5">
        <v>455207916656</v>
      </c>
    </row>
    <row r="127" spans="2:21" ht="15.5" x14ac:dyDescent="0.35">
      <c r="C127" t="s">
        <v>519</v>
      </c>
      <c r="D127" s="5">
        <v>-77704467972</v>
      </c>
      <c r="E127" s="5">
        <v>-75100245477</v>
      </c>
      <c r="F127" s="5">
        <v>-38245438521</v>
      </c>
      <c r="G127" s="5">
        <v>-63191375339</v>
      </c>
      <c r="I127" s="5">
        <v>-234833918094</v>
      </c>
      <c r="J127" s="5">
        <v>-228690168028</v>
      </c>
      <c r="K127" s="5">
        <v>-241693491837</v>
      </c>
      <c r="L127" s="5">
        <v>-290564010110</v>
      </c>
      <c r="M127" s="5">
        <v>-243456435770</v>
      </c>
      <c r="N127" s="5">
        <v>-231907449862</v>
      </c>
      <c r="O127" s="5">
        <v>-262180284873</v>
      </c>
      <c r="P127" s="5">
        <v>-333308328917</v>
      </c>
      <c r="Q127" s="5">
        <v>-223660192002</v>
      </c>
      <c r="R127" s="5">
        <v>-220261391913</v>
      </c>
      <c r="S127" s="5">
        <v>-203168727466</v>
      </c>
      <c r="T127" s="5">
        <v>-312570172220</v>
      </c>
      <c r="U127" s="5">
        <v>-372992436091</v>
      </c>
    </row>
    <row r="128" spans="2:21" ht="15.5" x14ac:dyDescent="0.35">
      <c r="C128" t="s">
        <v>520</v>
      </c>
      <c r="D128" s="5">
        <v>-14407844178</v>
      </c>
      <c r="E128" s="5">
        <v>-18732240224</v>
      </c>
      <c r="F128" s="5">
        <v>-10519844871</v>
      </c>
      <c r="G128" s="5">
        <v>-13847870645</v>
      </c>
      <c r="I128" s="5">
        <v>-56245414370</v>
      </c>
      <c r="J128" s="5">
        <v>-59430981454</v>
      </c>
      <c r="K128" s="5">
        <v>-55793957041</v>
      </c>
      <c r="L128" s="5">
        <v>-59077801255</v>
      </c>
      <c r="M128" s="5">
        <v>-56324685899</v>
      </c>
      <c r="N128" s="5">
        <v>-61135899565</v>
      </c>
      <c r="O128" s="5">
        <v>-57969640634</v>
      </c>
      <c r="P128" s="5">
        <v>-55149656503</v>
      </c>
      <c r="Q128" s="5">
        <v>-50210537298</v>
      </c>
      <c r="R128" s="5">
        <v>-45139268999</v>
      </c>
      <c r="S128" s="5">
        <v>-28323270461</v>
      </c>
      <c r="T128" s="5">
        <v>-36892790733</v>
      </c>
      <c r="U128" s="5">
        <v>-44285344013</v>
      </c>
    </row>
    <row r="129" spans="3:21" ht="15.5" x14ac:dyDescent="0.35">
      <c r="C129" t="s">
        <v>328</v>
      </c>
      <c r="D129" s="5">
        <v>-7500008360</v>
      </c>
      <c r="E129" s="5">
        <v>-3957191526</v>
      </c>
      <c r="F129" s="5">
        <v>-17857464234</v>
      </c>
      <c r="G129" s="5">
        <v>-3471606402</v>
      </c>
      <c r="I129" s="5">
        <v>-29796826037</v>
      </c>
      <c r="J129" s="5">
        <v>-20878313208</v>
      </c>
      <c r="K129" s="5">
        <v>-17481937378</v>
      </c>
      <c r="L129" s="5">
        <v>-19935802351</v>
      </c>
      <c r="M129" s="5">
        <v>-13324215665</v>
      </c>
      <c r="N129" s="5">
        <v>-13926044152</v>
      </c>
      <c r="O129" s="5">
        <v>-16828177859</v>
      </c>
      <c r="P129" s="5">
        <v>-17161514016</v>
      </c>
      <c r="Q129" s="5">
        <v>-11080548583</v>
      </c>
      <c r="R129" s="5">
        <v>-12780005332</v>
      </c>
      <c r="S129" s="5">
        <v>-12946654326</v>
      </c>
      <c r="T129" s="5">
        <v>-12324855846</v>
      </c>
      <c r="U129" s="5">
        <v>-13559238228</v>
      </c>
    </row>
    <row r="130" spans="3:21" ht="15.5" x14ac:dyDescent="0.35">
      <c r="C130" t="s">
        <v>488</v>
      </c>
      <c r="D130" s="5">
        <v>-485508760</v>
      </c>
      <c r="E130" s="5">
        <v>-347530352</v>
      </c>
      <c r="F130" s="5">
        <v>-478784289</v>
      </c>
      <c r="G130" s="5">
        <v>-616866999</v>
      </c>
      <c r="I130" s="5">
        <v>-2529883875</v>
      </c>
      <c r="J130" s="5">
        <v>-2325335978</v>
      </c>
      <c r="K130" s="5">
        <v>-5465489084</v>
      </c>
      <c r="L130" s="5">
        <v>-6475319129</v>
      </c>
      <c r="M130" s="5">
        <v>-6012916624</v>
      </c>
      <c r="N130" s="5">
        <v>-6974874569</v>
      </c>
      <c r="O130" s="5">
        <v>-11435441839</v>
      </c>
      <c r="P130" s="5">
        <v>-14892848303</v>
      </c>
      <c r="Q130" s="5">
        <v>-13064125629</v>
      </c>
      <c r="R130" s="5">
        <v>-10404690727</v>
      </c>
      <c r="S130" s="5">
        <v>-10492060929</v>
      </c>
      <c r="T130" s="5">
        <v>-17455829942</v>
      </c>
      <c r="U130" s="5">
        <v>-17556788939</v>
      </c>
    </row>
    <row r="131" spans="3:21" ht="15.5" x14ac:dyDescent="0.35">
      <c r="C131" t="s">
        <v>220</v>
      </c>
      <c r="D131" s="5">
        <v>2268727509</v>
      </c>
      <c r="E131" s="5">
        <v>-1424757856</v>
      </c>
      <c r="F131" s="5">
        <v>2000033241</v>
      </c>
      <c r="G131" s="5">
        <v>-1095204054</v>
      </c>
      <c r="I131" s="5">
        <v>2880397282</v>
      </c>
      <c r="J131" s="5">
        <v>4454200161</v>
      </c>
      <c r="K131" s="5">
        <v>-2240183939</v>
      </c>
      <c r="L131" s="5">
        <v>-1901230641</v>
      </c>
      <c r="M131" s="5">
        <v>1276484481</v>
      </c>
      <c r="N131" s="5">
        <v>3020982947</v>
      </c>
      <c r="O131" s="5">
        <v>487543632</v>
      </c>
      <c r="P131" s="5">
        <v>2916585186</v>
      </c>
      <c r="Q131" s="5">
        <v>3294476766</v>
      </c>
      <c r="R131" s="5">
        <v>-4760539126</v>
      </c>
      <c r="S131" s="5">
        <v>-3077660285</v>
      </c>
      <c r="T131" s="5">
        <v>9709629618</v>
      </c>
      <c r="U131" s="5">
        <v>-10168680747</v>
      </c>
    </row>
    <row r="132" spans="3:21" ht="15.5" x14ac:dyDescent="0.35">
      <c r="C132" t="s">
        <v>1403</v>
      </c>
      <c r="S132" s="5">
        <v>-106134053</v>
      </c>
      <c r="T132" s="5">
        <v>-645882244</v>
      </c>
      <c r="U132" s="5">
        <v>-33268300</v>
      </c>
    </row>
    <row r="133" spans="3:21" ht="15.5" x14ac:dyDescent="0.35">
      <c r="C133" t="s">
        <v>177</v>
      </c>
      <c r="E133" s="5">
        <v>-26720000</v>
      </c>
      <c r="F133" s="5">
        <v>80160000</v>
      </c>
      <c r="G133" s="5">
        <v>-40080000</v>
      </c>
    </row>
    <row r="134" spans="3:21" ht="15.5" x14ac:dyDescent="0.35">
      <c r="C134" t="s">
        <v>1404</v>
      </c>
      <c r="L134" s="5">
        <v>4000000000</v>
      </c>
    </row>
    <row r="135" spans="3:21" ht="15.5" x14ac:dyDescent="0.35">
      <c r="C135" t="s">
        <v>377</v>
      </c>
      <c r="D135" s="5">
        <v>5641853</v>
      </c>
      <c r="E135" s="5">
        <v>10289470</v>
      </c>
      <c r="F135" s="5">
        <v>43904514</v>
      </c>
      <c r="G135" s="5">
        <v>4755910</v>
      </c>
      <c r="I135" s="5">
        <v>54425749</v>
      </c>
      <c r="J135" s="5">
        <v>7540474</v>
      </c>
      <c r="K135" s="5">
        <v>2039202</v>
      </c>
      <c r="L135" s="5">
        <v>1864877</v>
      </c>
      <c r="M135" s="5">
        <v>34924198</v>
      </c>
      <c r="N135" s="5">
        <v>15748643</v>
      </c>
      <c r="O135" s="5">
        <v>2599965</v>
      </c>
      <c r="P135" s="5">
        <v>4557262</v>
      </c>
      <c r="Q135" s="5">
        <v>21111856</v>
      </c>
      <c r="R135" s="5">
        <v>37273089</v>
      </c>
      <c r="S135" s="5">
        <v>19192929</v>
      </c>
      <c r="T135" s="5">
        <v>1137117240</v>
      </c>
      <c r="U135" s="5">
        <v>520129951</v>
      </c>
    </row>
    <row r="136" spans="3:21" ht="15.5" x14ac:dyDescent="0.35">
      <c r="C136" t="s">
        <v>717</v>
      </c>
      <c r="D136" s="5">
        <v>61411755</v>
      </c>
      <c r="E136" s="5">
        <v>-16779043</v>
      </c>
      <c r="F136" s="5">
        <v>269634624</v>
      </c>
      <c r="G136" s="5">
        <v>915232234</v>
      </c>
      <c r="I136" s="5">
        <v>1020268732</v>
      </c>
      <c r="J136" s="5">
        <v>333282972</v>
      </c>
      <c r="K136" s="5">
        <v>1555708863</v>
      </c>
      <c r="L136" s="5">
        <v>809335627</v>
      </c>
      <c r="M136" s="5">
        <v>-188127981</v>
      </c>
      <c r="N136" s="5">
        <v>-641056558</v>
      </c>
      <c r="O136" s="5">
        <v>-844767251</v>
      </c>
      <c r="P136" s="5">
        <v>-536126720</v>
      </c>
      <c r="Q136" s="5">
        <v>-538231481</v>
      </c>
      <c r="R136" s="5">
        <v>-51932627</v>
      </c>
      <c r="S136" s="5">
        <v>-19482636</v>
      </c>
      <c r="T136" s="5">
        <v>1760084997</v>
      </c>
      <c r="U136" s="5">
        <v>-4394066175</v>
      </c>
    </row>
    <row r="137" spans="3:21" ht="15.5" x14ac:dyDescent="0.35">
      <c r="C137" t="s">
        <v>172</v>
      </c>
      <c r="D137" s="5">
        <v>10000000000</v>
      </c>
      <c r="E137" s="5">
        <v>1934121254</v>
      </c>
      <c r="F137" s="5">
        <v>-6019840001</v>
      </c>
      <c r="G137" s="5">
        <v>-13076874861</v>
      </c>
      <c r="I137" s="5">
        <v>-31619825992</v>
      </c>
      <c r="J137" s="5">
        <v>20977088921</v>
      </c>
      <c r="K137" s="5">
        <v>-23450202864</v>
      </c>
      <c r="L137" s="5">
        <v>33544120599</v>
      </c>
      <c r="M137" s="5">
        <v>-15397814330</v>
      </c>
      <c r="N137" s="5">
        <v>2456704764</v>
      </c>
      <c r="O137" s="5">
        <v>-52940281977</v>
      </c>
      <c r="P137" s="5">
        <v>31685209012</v>
      </c>
      <c r="Q137" s="5">
        <v>33135715978</v>
      </c>
      <c r="R137" s="5">
        <v>13316867750</v>
      </c>
      <c r="S137" s="5">
        <v>-29866666663</v>
      </c>
      <c r="T137" s="5">
        <v>-275608718874</v>
      </c>
      <c r="U137" s="5">
        <v>263203965589</v>
      </c>
    </row>
    <row r="138" spans="3:21" ht="15.5" x14ac:dyDescent="0.35">
      <c r="C138" t="s">
        <v>173</v>
      </c>
      <c r="D138" s="5">
        <v>-1852203258</v>
      </c>
      <c r="E138" s="5">
        <v>-348854682</v>
      </c>
      <c r="F138" s="5">
        <v>-1522103032</v>
      </c>
      <c r="G138" s="5">
        <v>-1104859380</v>
      </c>
      <c r="I138" s="5">
        <v>-7092630365</v>
      </c>
      <c r="J138" s="5">
        <v>-11662388214</v>
      </c>
      <c r="K138" s="5">
        <v>-4061391656</v>
      </c>
      <c r="L138" s="5">
        <v>-21481546838</v>
      </c>
      <c r="M138" s="5">
        <v>-11627156423</v>
      </c>
      <c r="N138" s="5">
        <v>-1516274512</v>
      </c>
      <c r="O138" s="5">
        <v>-1649320038</v>
      </c>
      <c r="P138" s="5">
        <v>-823967203</v>
      </c>
      <c r="Q138" s="5">
        <v>-5438003597</v>
      </c>
      <c r="R138" s="5">
        <v>-557916750</v>
      </c>
      <c r="S138" s="5">
        <v>-365263196</v>
      </c>
      <c r="T138" s="5">
        <v>220747713720</v>
      </c>
      <c r="U138" s="5">
        <v>-257455120960</v>
      </c>
    </row>
    <row r="139" spans="3:21" ht="15.5" x14ac:dyDescent="0.35">
      <c r="C139" t="s">
        <v>175</v>
      </c>
      <c r="D139" s="5">
        <v>-589293626</v>
      </c>
      <c r="E139" s="5">
        <v>-389395223</v>
      </c>
      <c r="F139" s="5">
        <v>-2732622182</v>
      </c>
      <c r="G139" s="5">
        <v>-193275930</v>
      </c>
      <c r="I139" s="5">
        <v>-7475941065</v>
      </c>
      <c r="J139" s="5">
        <v>-10395766830</v>
      </c>
      <c r="K139" s="5">
        <v>-4400024706</v>
      </c>
      <c r="L139" s="5">
        <v>-21808246838</v>
      </c>
      <c r="M139" s="5">
        <v>-8162514578</v>
      </c>
      <c r="N139" s="5">
        <v>-1749030422</v>
      </c>
      <c r="O139" s="5">
        <v>-1757592765</v>
      </c>
      <c r="P139" s="5">
        <v>-1072292203</v>
      </c>
      <c r="Q139" s="5">
        <v>-5438003597</v>
      </c>
      <c r="R139" s="5">
        <v>-557916750</v>
      </c>
      <c r="S139" s="5">
        <v>-419263196</v>
      </c>
      <c r="T139" s="5">
        <v>-1906691433</v>
      </c>
      <c r="U139" s="5">
        <v>-26383665925</v>
      </c>
    </row>
    <row r="140" spans="3:21" ht="15.5" x14ac:dyDescent="0.35">
      <c r="C140" t="s">
        <v>420</v>
      </c>
      <c r="T140" s="5">
        <v>234638189055</v>
      </c>
      <c r="U140" s="5">
        <v>-234638189055</v>
      </c>
    </row>
    <row r="141" spans="3:21" ht="15.5" x14ac:dyDescent="0.35">
      <c r="C141" t="s">
        <v>335</v>
      </c>
      <c r="D141" s="5">
        <v>190812214</v>
      </c>
      <c r="E141" s="5">
        <v>40540541</v>
      </c>
      <c r="F141" s="5">
        <v>298935700</v>
      </c>
      <c r="I141" s="5">
        <v>383310700</v>
      </c>
      <c r="J141" s="5">
        <v>278963964</v>
      </c>
      <c r="K141" s="5">
        <v>604900900</v>
      </c>
      <c r="L141" s="5">
        <v>326700000</v>
      </c>
      <c r="M141" s="5">
        <v>317024318</v>
      </c>
      <c r="N141" s="5">
        <v>232755910</v>
      </c>
      <c r="O141" s="5">
        <v>108272727</v>
      </c>
      <c r="P141" s="5">
        <v>248325000</v>
      </c>
      <c r="S141" s="5">
        <v>54000000</v>
      </c>
      <c r="T141" s="5">
        <v>52500000</v>
      </c>
      <c r="U141" s="5">
        <v>10365142000</v>
      </c>
    </row>
    <row r="142" spans="3:21" ht="15.5" x14ac:dyDescent="0.35">
      <c r="C142" t="s">
        <v>417</v>
      </c>
      <c r="D142" s="5">
        <v>-1453721846</v>
      </c>
      <c r="F142" s="5">
        <v>911583450</v>
      </c>
      <c r="G142" s="5">
        <v>-911583450</v>
      </c>
      <c r="J142" s="5">
        <v>-1545585348</v>
      </c>
      <c r="K142" s="5">
        <v>-266267850</v>
      </c>
      <c r="M142" s="5">
        <v>-3781666163</v>
      </c>
      <c r="U142" s="5">
        <v>-1494000</v>
      </c>
    </row>
    <row r="143" spans="3:21" ht="15.5" x14ac:dyDescent="0.35">
      <c r="C143" t="s">
        <v>189</v>
      </c>
      <c r="D143" s="5">
        <v>10000000000</v>
      </c>
      <c r="E143" s="5">
        <v>1934121254</v>
      </c>
      <c r="F143" s="5">
        <v>-6019840001</v>
      </c>
      <c r="G143" s="5">
        <v>-13076874861</v>
      </c>
      <c r="I143" s="5">
        <v>-31619825992</v>
      </c>
      <c r="J143" s="5">
        <v>20977088921</v>
      </c>
      <c r="K143" s="5">
        <v>-23450202864</v>
      </c>
      <c r="L143" s="5">
        <v>33544120599</v>
      </c>
      <c r="M143" s="5">
        <v>-15397814330</v>
      </c>
      <c r="N143" s="5">
        <v>2456704764</v>
      </c>
      <c r="O143" s="5">
        <v>-52940281977</v>
      </c>
      <c r="P143" s="5">
        <v>31685209012</v>
      </c>
      <c r="Q143" s="5">
        <v>33135715978</v>
      </c>
      <c r="R143" s="5">
        <v>13316867750</v>
      </c>
      <c r="S143" s="5">
        <v>-29866666663</v>
      </c>
      <c r="T143" s="5">
        <v>-275608718874</v>
      </c>
      <c r="U143" s="5">
        <v>263203965589</v>
      </c>
    </row>
    <row r="144" spans="3:21" ht="15.5" x14ac:dyDescent="0.35">
      <c r="C144" t="s">
        <v>595</v>
      </c>
      <c r="P144" s="5">
        <v>-7000000000</v>
      </c>
      <c r="Q144" s="5">
        <v>-22666666681</v>
      </c>
      <c r="R144" s="5">
        <v>-23499999996</v>
      </c>
    </row>
    <row r="145" spans="2:21" ht="15.5" x14ac:dyDescent="0.35">
      <c r="C145" t="s">
        <v>1040</v>
      </c>
      <c r="D145" s="5">
        <v>-30000000000</v>
      </c>
      <c r="E145" s="5">
        <v>-34000000000</v>
      </c>
      <c r="F145" s="5">
        <v>-50000000000</v>
      </c>
      <c r="G145" s="5">
        <v>-24000000000</v>
      </c>
      <c r="I145" s="5">
        <v>-146107562400</v>
      </c>
      <c r="J145" s="5">
        <v>-53391803406</v>
      </c>
      <c r="K145" s="5">
        <v>-123414783332</v>
      </c>
      <c r="L145" s="5">
        <v>-78420939413</v>
      </c>
      <c r="M145" s="5">
        <v>-645325927852</v>
      </c>
      <c r="N145" s="5">
        <v>-241558357067</v>
      </c>
      <c r="O145" s="5">
        <v>-184652483352</v>
      </c>
      <c r="P145" s="5">
        <v>-65074942711</v>
      </c>
      <c r="Q145" s="5">
        <v>-77126400933</v>
      </c>
      <c r="R145" s="5">
        <v>-98428470811</v>
      </c>
      <c r="S145" s="5">
        <v>-121366666663</v>
      </c>
      <c r="T145" s="5">
        <v>-173487527220</v>
      </c>
      <c r="U145" s="5">
        <v>-199988076642</v>
      </c>
    </row>
    <row r="146" spans="2:21" ht="15.5" x14ac:dyDescent="0.35">
      <c r="C146" t="s">
        <v>1039</v>
      </c>
      <c r="D146" s="5">
        <v>40000000000</v>
      </c>
      <c r="E146" s="5">
        <v>36000000000</v>
      </c>
      <c r="F146" s="5">
        <v>44000000000</v>
      </c>
      <c r="G146" s="5">
        <v>11000000000</v>
      </c>
      <c r="I146" s="5">
        <v>114661326129</v>
      </c>
      <c r="J146" s="5">
        <v>74438039677</v>
      </c>
      <c r="K146" s="5">
        <v>100039754312</v>
      </c>
      <c r="L146" s="5">
        <v>112032860548</v>
      </c>
      <c r="M146" s="5">
        <v>629989263950</v>
      </c>
      <c r="N146" s="5">
        <v>244098410831</v>
      </c>
      <c r="O146" s="5">
        <v>99712201375</v>
      </c>
      <c r="P146" s="5">
        <v>85760151723</v>
      </c>
      <c r="Q146" s="5">
        <v>132928783592</v>
      </c>
      <c r="R146" s="5">
        <v>135245338557</v>
      </c>
      <c r="S146" s="5">
        <v>91500000000</v>
      </c>
      <c r="T146" s="5">
        <v>132516997401</v>
      </c>
      <c r="U146" s="5">
        <v>228553853176</v>
      </c>
    </row>
    <row r="147" spans="2:21" ht="15.5" x14ac:dyDescent="0.35">
      <c r="C147" t="s">
        <v>435</v>
      </c>
      <c r="E147" s="5">
        <v>-39158746</v>
      </c>
      <c r="F147" s="5">
        <v>-100000001</v>
      </c>
      <c r="G147" s="5">
        <v>-36794861</v>
      </c>
      <c r="I147" s="5">
        <v>-173589721</v>
      </c>
      <c r="J147" s="5">
        <v>-69147350</v>
      </c>
      <c r="K147" s="5">
        <v>-75173844</v>
      </c>
      <c r="L147" s="5">
        <v>-67800536</v>
      </c>
      <c r="M147" s="5">
        <v>-61150428</v>
      </c>
      <c r="N147" s="5">
        <v>-83349000</v>
      </c>
    </row>
    <row r="148" spans="2:21" ht="15.5" x14ac:dyDescent="0.35">
      <c r="C148" t="s">
        <v>789</v>
      </c>
      <c r="O148" s="5">
        <v>32000000000</v>
      </c>
      <c r="P148" s="5">
        <v>18000000000</v>
      </c>
    </row>
    <row r="149" spans="2:21" ht="15.5" x14ac:dyDescent="0.35">
      <c r="C149" t="s">
        <v>1405</v>
      </c>
      <c r="T149" s="5">
        <v>-234638189055</v>
      </c>
      <c r="U149" s="5">
        <v>234638189055</v>
      </c>
    </row>
    <row r="150" spans="2:21" ht="15.5" x14ac:dyDescent="0.35">
      <c r="C150" t="s">
        <v>226</v>
      </c>
      <c r="D150" s="5">
        <v>11239027267</v>
      </c>
      <c r="E150" s="5">
        <v>-5928302913</v>
      </c>
      <c r="F150" s="5">
        <v>-2544550119</v>
      </c>
      <c r="G150" s="5">
        <v>6889414649</v>
      </c>
      <c r="I150" s="5">
        <v>2765354839</v>
      </c>
      <c r="J150" s="5">
        <v>4359890365</v>
      </c>
      <c r="K150" s="5">
        <v>1524650873</v>
      </c>
      <c r="L150" s="5">
        <v>-296793704</v>
      </c>
      <c r="M150" s="5">
        <v>-515671478</v>
      </c>
      <c r="N150" s="5">
        <v>-3447951836</v>
      </c>
      <c r="O150" s="5">
        <v>3356681357</v>
      </c>
      <c r="P150" s="5">
        <v>81222145</v>
      </c>
      <c r="Q150" s="5">
        <v>582793347</v>
      </c>
      <c r="R150" s="5">
        <v>-4004230683</v>
      </c>
      <c r="S150" s="5">
        <v>3445202239</v>
      </c>
      <c r="T150" s="5">
        <v>-2806640658</v>
      </c>
      <c r="U150" s="5">
        <v>-1512931257</v>
      </c>
    </row>
    <row r="151" spans="2:21" ht="15.5" x14ac:dyDescent="0.35">
      <c r="C151" t="s">
        <v>227</v>
      </c>
      <c r="E151" s="5">
        <v>9051219908</v>
      </c>
      <c r="I151" s="5">
        <v>6289218331</v>
      </c>
      <c r="J151" s="5">
        <v>1985478914</v>
      </c>
      <c r="K151" s="5">
        <v>462059401</v>
      </c>
      <c r="L151" s="5">
        <v>758742879</v>
      </c>
      <c r="M151" s="5">
        <v>1273544313</v>
      </c>
      <c r="N151" s="5">
        <v>4720981472</v>
      </c>
      <c r="O151" s="5">
        <v>1341895047</v>
      </c>
      <c r="P151" s="5">
        <v>1262433418</v>
      </c>
      <c r="Q151" s="5">
        <v>679775017</v>
      </c>
      <c r="R151" s="5">
        <v>4684383779</v>
      </c>
      <c r="S151" s="5">
        <v>1252339405</v>
      </c>
      <c r="T151" s="5">
        <v>4069362019</v>
      </c>
      <c r="U151" s="5">
        <v>5594735132</v>
      </c>
    </row>
    <row r="152" spans="2:21" ht="15.5" x14ac:dyDescent="0.35">
      <c r="C152" t="s">
        <v>225</v>
      </c>
      <c r="D152" s="5">
        <v>-50080860</v>
      </c>
      <c r="E152" s="5">
        <v>-3502675</v>
      </c>
      <c r="F152" s="5">
        <v>129967554</v>
      </c>
      <c r="G152" s="5">
        <v>-151653428</v>
      </c>
      <c r="I152" s="5">
        <v>-3353262</v>
      </c>
      <c r="J152" s="5">
        <v>-56150948</v>
      </c>
      <c r="K152" s="5">
        <v>-1231360</v>
      </c>
      <c r="L152" s="5">
        <v>110226</v>
      </c>
      <c r="M152" s="5">
        <v>870044</v>
      </c>
      <c r="N152" s="5">
        <v>514677</v>
      </c>
      <c r="O152" s="5">
        <v>22405068</v>
      </c>
      <c r="P152" s="5">
        <v>-1760516</v>
      </c>
      <c r="Q152" s="5">
        <v>-134946</v>
      </c>
      <c r="R152" s="5">
        <v>-378079</v>
      </c>
      <c r="S152" s="5">
        <v>-13157865</v>
      </c>
      <c r="T152" s="5">
        <v>-10381956</v>
      </c>
      <c r="U152" s="5">
        <v>-12441856</v>
      </c>
    </row>
    <row r="153" spans="2:21" ht="15.5" x14ac:dyDescent="0.35">
      <c r="C153" t="s">
        <v>229</v>
      </c>
      <c r="D153" s="5">
        <v>11188946407</v>
      </c>
      <c r="E153" s="5">
        <v>3119414320</v>
      </c>
      <c r="F153" s="5">
        <v>-2414582565</v>
      </c>
      <c r="G153" s="5">
        <v>6737761221</v>
      </c>
      <c r="I153" s="5">
        <v>9051219908</v>
      </c>
      <c r="J153" s="5">
        <v>6289218331</v>
      </c>
      <c r="K153" s="5">
        <v>1985478914</v>
      </c>
      <c r="L153" s="5">
        <v>462059401</v>
      </c>
      <c r="M153" s="5">
        <v>758742879</v>
      </c>
      <c r="N153" s="5">
        <v>1273544313</v>
      </c>
      <c r="O153" s="5">
        <v>4720981472</v>
      </c>
      <c r="P153" s="5">
        <v>1341895047</v>
      </c>
      <c r="Q153" s="5">
        <v>1262433418</v>
      </c>
      <c r="R153" s="5">
        <v>679775017</v>
      </c>
      <c r="S153" s="5">
        <v>4684383779</v>
      </c>
      <c r="T153" s="5">
        <v>1252339405</v>
      </c>
      <c r="U153" s="5">
        <v>4069362019</v>
      </c>
    </row>
    <row r="155" spans="2:21" ht="15.5" x14ac:dyDescent="0.35">
      <c r="B155" t="s">
        <v>230</v>
      </c>
      <c r="C155" t="s">
        <v>12</v>
      </c>
      <c r="D155" s="5">
        <v>670000000</v>
      </c>
      <c r="E155" s="5">
        <v>670000000</v>
      </c>
      <c r="F155" s="5">
        <v>670000000</v>
      </c>
      <c r="G155" s="5">
        <v>670000000</v>
      </c>
      <c r="I155" s="5">
        <v>670000000</v>
      </c>
      <c r="J155" s="5">
        <v>670000000</v>
      </c>
      <c r="K155" s="5">
        <v>670000000</v>
      </c>
      <c r="L155" s="5">
        <v>670000000</v>
      </c>
      <c r="M155" s="5">
        <v>670000000</v>
      </c>
      <c r="N155" s="5">
        <v>670000000</v>
      </c>
      <c r="O155" s="5">
        <v>670000000</v>
      </c>
      <c r="P155" s="5">
        <v>670000000</v>
      </c>
      <c r="Q155" s="5">
        <v>670000000</v>
      </c>
      <c r="R155" s="5">
        <v>670000000</v>
      </c>
      <c r="S155" s="5">
        <v>670000000</v>
      </c>
      <c r="T155" s="5">
        <v>670000000</v>
      </c>
      <c r="U155" s="5">
        <v>670000000</v>
      </c>
    </row>
    <row r="156" spans="2:21" ht="15.5" x14ac:dyDescent="0.35">
      <c r="C156" t="s">
        <v>231</v>
      </c>
      <c r="D156" s="6">
        <v>24.35</v>
      </c>
      <c r="E156" s="6">
        <v>-1.07</v>
      </c>
      <c r="F156" s="6">
        <v>9.35</v>
      </c>
      <c r="G156" s="6">
        <v>4.29</v>
      </c>
    </row>
    <row r="157" spans="2:21" ht="15.5" x14ac:dyDescent="0.35">
      <c r="C157" t="s">
        <v>232</v>
      </c>
      <c r="D157" s="6">
        <v>23.82</v>
      </c>
      <c r="E157" s="6">
        <v>-864.49</v>
      </c>
      <c r="F157" s="6">
        <v>61.5</v>
      </c>
      <c r="G157" s="6">
        <v>82.52</v>
      </c>
    </row>
    <row r="158" spans="2:21" ht="15.5" x14ac:dyDescent="0.35">
      <c r="C158" t="s">
        <v>67</v>
      </c>
      <c r="D158" s="6">
        <v>3.52</v>
      </c>
      <c r="E158" s="6">
        <v>7.15</v>
      </c>
      <c r="F158" s="6">
        <v>3.86</v>
      </c>
      <c r="G158" s="6">
        <v>2.6</v>
      </c>
    </row>
    <row r="159" spans="2:21" ht="15.5" x14ac:dyDescent="0.35">
      <c r="C159" t="s">
        <v>233</v>
      </c>
      <c r="D159" s="5">
        <v>25170000000</v>
      </c>
      <c r="E159" s="5">
        <v>3130000000</v>
      </c>
      <c r="F159" s="5">
        <v>11680000000</v>
      </c>
      <c r="G159" s="5">
        <v>6550000000</v>
      </c>
    </row>
    <row r="160" spans="2:21" ht="15.5" x14ac:dyDescent="0.35">
      <c r="C160" t="s">
        <v>234</v>
      </c>
      <c r="D160" s="6">
        <v>5.4400000000000004E-2</v>
      </c>
      <c r="E160" s="6">
        <v>-2.5999999999999999E-3</v>
      </c>
      <c r="F160" s="6">
        <v>2.3799999999999998E-2</v>
      </c>
      <c r="G160" s="6">
        <v>1.0800000000000001E-2</v>
      </c>
    </row>
    <row r="161" spans="3:7" ht="15.5" x14ac:dyDescent="0.35">
      <c r="C161" t="s">
        <v>235</v>
      </c>
      <c r="D161" s="6">
        <v>0.11169999999999999</v>
      </c>
      <c r="E161" s="6">
        <v>-5.5000000000000005E-3</v>
      </c>
      <c r="F161" s="6">
        <v>4.8099999999999997E-2</v>
      </c>
      <c r="G161" s="6">
        <v>2.3199999999999998E-2</v>
      </c>
    </row>
    <row r="162" spans="3:7" ht="15.5" x14ac:dyDescent="0.35">
      <c r="C162" t="s">
        <v>236</v>
      </c>
      <c r="D162" s="6">
        <v>0.11210000000000001</v>
      </c>
      <c r="E162" s="6">
        <v>-3.0999999999999999E-3</v>
      </c>
      <c r="F162" s="6">
        <v>4.41E-2</v>
      </c>
      <c r="G162" s="6">
        <v>1.6399999999999998E-2</v>
      </c>
    </row>
    <row r="163" spans="3:7" ht="15.5" x14ac:dyDescent="0.35">
      <c r="C163" t="s">
        <v>237</v>
      </c>
      <c r="D163" s="6">
        <v>44.87</v>
      </c>
      <c r="E163" s="6">
        <v>-1.67</v>
      </c>
      <c r="F163" s="6">
        <v>16.82</v>
      </c>
      <c r="G163" s="6">
        <v>4.76</v>
      </c>
    </row>
    <row r="164" spans="3:7" ht="15.5" x14ac:dyDescent="0.35">
      <c r="C164" t="s">
        <v>443</v>
      </c>
      <c r="D164" s="5">
        <v>146000000000</v>
      </c>
      <c r="E164" s="5">
        <v>129000000000</v>
      </c>
      <c r="F164" s="5">
        <v>130000000000</v>
      </c>
      <c r="G164" s="5">
        <v>123000000000</v>
      </c>
    </row>
    <row r="165" spans="3:7" ht="15.5" x14ac:dyDescent="0.35">
      <c r="C165" t="s">
        <v>238</v>
      </c>
      <c r="D165" s="6">
        <v>2.66</v>
      </c>
      <c r="E165" s="6">
        <v>4.78</v>
      </c>
      <c r="F165" s="6">
        <v>2.96</v>
      </c>
      <c r="G165" s="6">
        <v>1.92</v>
      </c>
    </row>
    <row r="166" spans="3:7" ht="15.5" x14ac:dyDescent="0.35">
      <c r="C166" t="s">
        <v>239</v>
      </c>
      <c r="D166" s="6">
        <v>218.05</v>
      </c>
      <c r="E166" s="6">
        <v>193.58</v>
      </c>
      <c r="F166" s="6">
        <v>194.54</v>
      </c>
      <c r="G166" s="6">
        <v>184.81</v>
      </c>
    </row>
    <row r="167" spans="3:7" ht="15.5" x14ac:dyDescent="0.35">
      <c r="C167" t="s">
        <v>240</v>
      </c>
      <c r="D167" s="6">
        <v>2.66</v>
      </c>
      <c r="E167" s="6">
        <v>4.78</v>
      </c>
      <c r="F167" s="6">
        <v>2.96</v>
      </c>
      <c r="G167" s="6">
        <v>1.92</v>
      </c>
    </row>
    <row r="168" spans="3:7" ht="15.5" x14ac:dyDescent="0.35">
      <c r="C168" t="s">
        <v>241</v>
      </c>
      <c r="D168" s="6">
        <v>218.05</v>
      </c>
      <c r="E168" s="6">
        <v>193.58</v>
      </c>
      <c r="F168" s="6">
        <v>194.54</v>
      </c>
      <c r="G168" s="6">
        <v>184.81</v>
      </c>
    </row>
    <row r="169" spans="3:7" ht="15.5" x14ac:dyDescent="0.35">
      <c r="C169" t="s">
        <v>242</v>
      </c>
      <c r="D169" s="5">
        <v>72000000000</v>
      </c>
      <c r="E169" s="5">
        <v>62000000000</v>
      </c>
      <c r="F169" s="5">
        <v>60000000000</v>
      </c>
      <c r="G169" s="5">
        <v>66000000000</v>
      </c>
    </row>
    <row r="170" spans="3:7" ht="15.5" x14ac:dyDescent="0.35">
      <c r="C170" t="s">
        <v>243</v>
      </c>
      <c r="D170" s="5">
        <v>50000000000</v>
      </c>
      <c r="E170" s="5">
        <v>50000000000</v>
      </c>
      <c r="F170" s="5">
        <v>50000000000</v>
      </c>
      <c r="G170" s="5">
        <v>50000000000</v>
      </c>
    </row>
    <row r="171" spans="3:7" ht="15.5" x14ac:dyDescent="0.35">
      <c r="C171" t="s">
        <v>306</v>
      </c>
      <c r="D171" s="5">
        <v>146000000000</v>
      </c>
      <c r="E171" s="5">
        <v>129000000000</v>
      </c>
      <c r="F171" s="5">
        <v>130000000000</v>
      </c>
      <c r="G171" s="5">
        <v>123000000000</v>
      </c>
    </row>
    <row r="172" spans="3:7" ht="15.5" x14ac:dyDescent="0.35">
      <c r="C172" t="s">
        <v>24</v>
      </c>
      <c r="D172" s="5">
        <v>122000000000</v>
      </c>
      <c r="E172" s="5">
        <v>112000000000</v>
      </c>
      <c r="F172" s="5">
        <v>110000000000</v>
      </c>
      <c r="G172" s="5">
        <v>116000000000</v>
      </c>
    </row>
    <row r="173" spans="3:7" ht="15.5" x14ac:dyDescent="0.35">
      <c r="C173" t="s">
        <v>21</v>
      </c>
      <c r="D173" s="5">
        <v>108000000000</v>
      </c>
      <c r="E173" s="5">
        <v>109000000000</v>
      </c>
      <c r="F173" s="5">
        <v>101000000000</v>
      </c>
      <c r="G173" s="5">
        <v>104000000000</v>
      </c>
    </row>
    <row r="174" spans="3:7" ht="15.5" x14ac:dyDescent="0.35">
      <c r="C174" t="s">
        <v>245</v>
      </c>
      <c r="D174" s="5">
        <v>103000000000</v>
      </c>
      <c r="E174" s="5">
        <v>82000000000</v>
      </c>
      <c r="F174" s="5">
        <v>80000000000</v>
      </c>
      <c r="G174" s="5">
        <v>72000000000</v>
      </c>
    </row>
    <row r="175" spans="3:7" ht="15.5" x14ac:dyDescent="0.35">
      <c r="C175" t="s">
        <v>246</v>
      </c>
      <c r="D175" s="5">
        <v>3000000000</v>
      </c>
      <c r="E175" s="5">
        <v>-8000000000</v>
      </c>
      <c r="F175" s="5">
        <v>5000000000</v>
      </c>
      <c r="G175" s="5">
        <v>21000000000</v>
      </c>
    </row>
    <row r="176" spans="3:7" ht="15.5" x14ac:dyDescent="0.35">
      <c r="C176" t="s">
        <v>247</v>
      </c>
      <c r="D176" s="5">
        <v>-2000000000</v>
      </c>
      <c r="E176" s="5">
        <v>0</v>
      </c>
      <c r="F176" s="5">
        <v>-2000000000</v>
      </c>
      <c r="G176" s="5">
        <v>-1000000000</v>
      </c>
    </row>
    <row r="177" spans="3:21" ht="15.5" x14ac:dyDescent="0.35">
      <c r="C177" t="s">
        <v>13</v>
      </c>
      <c r="D177" s="5">
        <v>1000000000</v>
      </c>
      <c r="E177" s="5">
        <v>-8000000000</v>
      </c>
      <c r="F177" s="5">
        <v>3000000000</v>
      </c>
      <c r="G177" s="5">
        <v>20000000000</v>
      </c>
    </row>
    <row r="178" spans="3:21" ht="15.5" x14ac:dyDescent="0.35">
      <c r="C178" t="s">
        <v>16</v>
      </c>
      <c r="D178" s="6">
        <v>1.57</v>
      </c>
      <c r="E178" s="6">
        <v>-11.83</v>
      </c>
      <c r="F178" s="6">
        <v>4.76</v>
      </c>
      <c r="G178" s="6">
        <v>29.89</v>
      </c>
    </row>
    <row r="179" spans="3:21" ht="15.5" x14ac:dyDescent="0.35">
      <c r="C179" t="s">
        <v>52</v>
      </c>
      <c r="I179" s="6">
        <v>8.24</v>
      </c>
      <c r="J179" s="6">
        <v>-6.49</v>
      </c>
      <c r="K179" s="6">
        <v>12.32</v>
      </c>
      <c r="L179" s="6">
        <v>-2.11</v>
      </c>
      <c r="M179" s="6">
        <v>-14.2</v>
      </c>
      <c r="N179" s="6">
        <v>12.48</v>
      </c>
      <c r="O179" s="6">
        <v>5.22</v>
      </c>
      <c r="P179" s="6">
        <v>-13.53</v>
      </c>
      <c r="Q179" s="6">
        <v>-21.71</v>
      </c>
      <c r="R179" s="6">
        <v>-16.37</v>
      </c>
      <c r="S179" s="6">
        <v>-14.79</v>
      </c>
      <c r="T179" s="6">
        <v>-13.37</v>
      </c>
      <c r="U179" s="6">
        <v>9.31</v>
      </c>
    </row>
    <row r="180" spans="3:21" ht="15.5" x14ac:dyDescent="0.35">
      <c r="C180" t="s">
        <v>66</v>
      </c>
      <c r="I180" s="6">
        <v>69.78</v>
      </c>
      <c r="J180" s="6">
        <v>-54.24</v>
      </c>
      <c r="K180" s="6">
        <v>34.74</v>
      </c>
      <c r="L180" s="6">
        <v>-298.58</v>
      </c>
      <c r="M180" s="6">
        <v>-56.34</v>
      </c>
      <c r="N180" s="6">
        <v>34.46</v>
      </c>
      <c r="O180" s="6">
        <v>105.36</v>
      </c>
      <c r="P180" s="6">
        <v>-57.65</v>
      </c>
      <c r="Q180" s="6">
        <v>-44.45</v>
      </c>
      <c r="R180" s="6">
        <v>-51.31</v>
      </c>
      <c r="S180" s="6">
        <v>-54.09</v>
      </c>
      <c r="T180" s="6">
        <v>-37.4</v>
      </c>
      <c r="U180" s="6">
        <v>70.89</v>
      </c>
    </row>
    <row r="181" spans="3:21" ht="15.5" x14ac:dyDescent="0.35">
      <c r="C181" t="s">
        <v>69</v>
      </c>
      <c r="I181" s="6">
        <v>1.06</v>
      </c>
      <c r="J181" s="6">
        <v>0.68</v>
      </c>
      <c r="K181" s="6">
        <v>0.83</v>
      </c>
      <c r="L181" s="6">
        <v>1.1200000000000001</v>
      </c>
      <c r="M181" s="6">
        <v>1.58</v>
      </c>
      <c r="N181" s="6">
        <v>0.95</v>
      </c>
      <c r="O181" s="6">
        <v>0.95</v>
      </c>
      <c r="P181" s="6">
        <v>1.26</v>
      </c>
      <c r="Q181" s="6">
        <v>2.13</v>
      </c>
      <c r="R181" s="6">
        <v>2.02</v>
      </c>
      <c r="S181" s="6">
        <v>1.93</v>
      </c>
      <c r="T181" s="6">
        <v>0.79</v>
      </c>
      <c r="U181" s="5">
        <v>1</v>
      </c>
    </row>
    <row r="182" spans="3:21" ht="15.5" x14ac:dyDescent="0.35">
      <c r="C182" t="s">
        <v>248</v>
      </c>
      <c r="I182" s="5">
        <v>22140000000</v>
      </c>
      <c r="J182" s="5">
        <v>11470000000</v>
      </c>
      <c r="K182" s="5">
        <v>25540000000</v>
      </c>
      <c r="L182" s="5">
        <v>12660000000</v>
      </c>
      <c r="M182" s="5">
        <v>10920000000</v>
      </c>
      <c r="N182" s="5">
        <v>30770000000</v>
      </c>
      <c r="O182" s="5">
        <v>28330000000</v>
      </c>
      <c r="P182" s="5">
        <v>16750000000</v>
      </c>
    </row>
    <row r="183" spans="3:21" ht="15.5" x14ac:dyDescent="0.35">
      <c r="C183" t="s">
        <v>249</v>
      </c>
      <c r="I183" s="6">
        <v>2.0899999999999998E-2</v>
      </c>
      <c r="J183" s="6">
        <v>-1.46E-2</v>
      </c>
      <c r="K183" s="6">
        <v>2.98E-2</v>
      </c>
      <c r="L183" s="6">
        <v>-4.8999999999999998E-3</v>
      </c>
      <c r="M183" s="6">
        <v>-3.6699999999999997E-2</v>
      </c>
      <c r="N183" s="6">
        <v>3.0200000000000001E-2</v>
      </c>
      <c r="O183" s="6">
        <v>1.2500000000000001E-2</v>
      </c>
      <c r="P183" s="6">
        <v>-2.7300000000000001E-2</v>
      </c>
      <c r="Q183" s="6">
        <v>-4.7800000000000002E-2</v>
      </c>
      <c r="R183" s="6">
        <v>-3.9E-2</v>
      </c>
      <c r="S183" s="6">
        <v>-3.5400000000000001E-2</v>
      </c>
      <c r="T183" s="6">
        <v>-2.7900000000000001E-2</v>
      </c>
      <c r="U183" s="6">
        <v>1.01E-2</v>
      </c>
    </row>
    <row r="184" spans="3:21" ht="15.5" x14ac:dyDescent="0.35">
      <c r="C184" t="s">
        <v>250</v>
      </c>
      <c r="I184" s="6">
        <v>4.2300000000000004E-2</v>
      </c>
      <c r="J184" s="6">
        <v>-3.49E-2</v>
      </c>
      <c r="K184" s="6">
        <v>6.4100000000000004E-2</v>
      </c>
      <c r="L184" s="6">
        <v>-1.1699999999999999E-2</v>
      </c>
      <c r="M184" s="6">
        <v>-7.7699999999999991E-2</v>
      </c>
      <c r="N184" s="6">
        <v>6.3500000000000001E-2</v>
      </c>
      <c r="O184" s="6">
        <v>2.87E-2</v>
      </c>
      <c r="P184" s="6">
        <v>-7.6499999999999999E-2</v>
      </c>
      <c r="Q184" s="6">
        <v>-0.11410000000000001</v>
      </c>
      <c r="R184" s="6">
        <v>-7.6999999999999999E-2</v>
      </c>
      <c r="S184" s="6">
        <v>-6.5700000000000008E-2</v>
      </c>
      <c r="T184" s="6">
        <v>-5.5199999999999999E-2</v>
      </c>
      <c r="U184" s="6">
        <v>3.6400000000000002E-2</v>
      </c>
    </row>
    <row r="185" spans="3:21" ht="15.5" x14ac:dyDescent="0.35">
      <c r="C185" t="s">
        <v>251</v>
      </c>
      <c r="I185" s="6">
        <v>4.1399999999999999E-2</v>
      </c>
      <c r="J185" s="6">
        <v>-1.0700000000000001E-2</v>
      </c>
      <c r="K185" s="6">
        <v>7.0999999999999994E-2</v>
      </c>
      <c r="L185" s="6">
        <v>1.1999999999999999E-3</v>
      </c>
      <c r="M185" s="6">
        <v>-9.3999999999999986E-3</v>
      </c>
      <c r="N185" s="6">
        <v>9.4100000000000003E-2</v>
      </c>
      <c r="O185" s="6">
        <v>8.8200000000000001E-2</v>
      </c>
      <c r="P185" s="6">
        <v>2.1000000000000001E-2</v>
      </c>
      <c r="Q185" s="6">
        <v>-1.8799999999999997E-2</v>
      </c>
      <c r="R185" s="6">
        <v>-3.9000000000000003E-3</v>
      </c>
      <c r="S185" s="6">
        <v>4.8999999999999998E-3</v>
      </c>
      <c r="T185" s="6">
        <v>2.06E-2</v>
      </c>
      <c r="U185" s="6">
        <v>0.21539999999999998</v>
      </c>
    </row>
    <row r="186" spans="3:21" ht="15.5" x14ac:dyDescent="0.35">
      <c r="C186" t="s">
        <v>252</v>
      </c>
      <c r="I186" s="6">
        <v>3.04</v>
      </c>
      <c r="J186" s="6">
        <v>-0.81</v>
      </c>
      <c r="K186" s="6">
        <v>2.4300000000000002</v>
      </c>
      <c r="L186" s="6">
        <v>0.03</v>
      </c>
      <c r="M186" s="6">
        <v>-0.28000000000000003</v>
      </c>
      <c r="N186" s="6">
        <v>2.2799999999999998</v>
      </c>
      <c r="O186" s="6">
        <v>1.23</v>
      </c>
      <c r="P186" s="6">
        <v>0.22</v>
      </c>
      <c r="Q186" s="6">
        <v>-0.23</v>
      </c>
      <c r="R186" s="6">
        <v>-0.06</v>
      </c>
      <c r="S186" s="6">
        <v>0.09</v>
      </c>
      <c r="T186" s="6">
        <v>0.28999999999999998</v>
      </c>
      <c r="U186" s="6">
        <v>1.61</v>
      </c>
    </row>
    <row r="187" spans="3:21" ht="15.5" x14ac:dyDescent="0.35">
      <c r="C187" t="s">
        <v>63</v>
      </c>
      <c r="I187" s="6">
        <v>2.96</v>
      </c>
      <c r="J187" s="6">
        <v>1.89</v>
      </c>
      <c r="K187" s="6">
        <v>2.23</v>
      </c>
      <c r="L187" s="6">
        <v>3.49</v>
      </c>
      <c r="M187" s="6">
        <v>4.38</v>
      </c>
      <c r="N187" s="6">
        <v>2.19</v>
      </c>
      <c r="O187" s="6">
        <v>3.03</v>
      </c>
      <c r="P187" s="6">
        <v>4.41</v>
      </c>
      <c r="Q187" s="6">
        <v>5.07</v>
      </c>
      <c r="R187" s="6">
        <v>3.95</v>
      </c>
      <c r="S187" s="6">
        <v>3.55</v>
      </c>
      <c r="T187" s="6">
        <v>2.06</v>
      </c>
      <c r="U187" s="6">
        <v>2.58</v>
      </c>
    </row>
    <row r="188" spans="3:21" ht="15.5" x14ac:dyDescent="0.35">
      <c r="C188" t="s">
        <v>60</v>
      </c>
      <c r="I188" s="6">
        <v>194.54</v>
      </c>
      <c r="J188" s="6">
        <v>185.85</v>
      </c>
      <c r="K188" s="6">
        <v>192.23</v>
      </c>
      <c r="L188" s="6">
        <v>180.6</v>
      </c>
      <c r="M188" s="6">
        <v>182.65</v>
      </c>
      <c r="N188" s="6">
        <v>196.55</v>
      </c>
      <c r="O188" s="6">
        <v>181.66</v>
      </c>
      <c r="P188" s="6">
        <v>176.87</v>
      </c>
      <c r="Q188" s="6">
        <v>190.26</v>
      </c>
      <c r="R188" s="6">
        <v>212.58</v>
      </c>
      <c r="S188" s="6">
        <v>225.15</v>
      </c>
      <c r="T188" s="6">
        <v>242.33</v>
      </c>
      <c r="U188" s="6">
        <v>255.71</v>
      </c>
    </row>
    <row r="189" spans="3:21" ht="15.5" x14ac:dyDescent="0.35">
      <c r="C189" t="s">
        <v>253</v>
      </c>
      <c r="I189" s="6">
        <v>2.96</v>
      </c>
      <c r="J189" s="6">
        <v>1.89</v>
      </c>
      <c r="K189" s="6">
        <v>2.23</v>
      </c>
      <c r="L189" s="6">
        <v>3.49</v>
      </c>
      <c r="M189" s="6">
        <v>4.38</v>
      </c>
      <c r="N189" s="6">
        <v>2.19</v>
      </c>
      <c r="O189" s="6">
        <v>3.03</v>
      </c>
      <c r="P189" s="6">
        <v>4.41</v>
      </c>
      <c r="Q189" s="6">
        <v>5.07</v>
      </c>
      <c r="R189" s="6">
        <v>3.95</v>
      </c>
      <c r="S189" s="6">
        <v>3.55</v>
      </c>
      <c r="T189" s="6">
        <v>2.06</v>
      </c>
      <c r="U189" s="6">
        <v>2.58</v>
      </c>
    </row>
    <row r="190" spans="3:21" ht="15.5" x14ac:dyDescent="0.35">
      <c r="C190" t="s">
        <v>254</v>
      </c>
      <c r="I190" s="6">
        <v>194.54</v>
      </c>
      <c r="J190" s="6">
        <v>185.85</v>
      </c>
      <c r="K190" s="6">
        <v>192.23</v>
      </c>
      <c r="L190" s="6">
        <v>180.6</v>
      </c>
      <c r="M190" s="6">
        <v>182.65</v>
      </c>
      <c r="N190" s="6">
        <v>196.55</v>
      </c>
      <c r="O190" s="6">
        <v>181.66</v>
      </c>
      <c r="P190" s="6">
        <v>176.87</v>
      </c>
      <c r="Q190" s="6">
        <v>190.26</v>
      </c>
      <c r="R190" s="6">
        <v>212.58</v>
      </c>
      <c r="S190" s="6">
        <v>225.15</v>
      </c>
      <c r="T190" s="6">
        <v>242.33</v>
      </c>
      <c r="U190" s="6">
        <v>255.71</v>
      </c>
    </row>
    <row r="191" spans="3:21" ht="15.5" x14ac:dyDescent="0.35">
      <c r="C191" t="s">
        <v>255</v>
      </c>
      <c r="I191" s="5">
        <v>60000000000</v>
      </c>
      <c r="J191" s="5">
        <v>91000000000</v>
      </c>
      <c r="K191" s="5">
        <v>70000000000</v>
      </c>
      <c r="L191" s="5">
        <v>93000000000</v>
      </c>
      <c r="M191" s="5">
        <v>60000000000</v>
      </c>
      <c r="N191" s="5">
        <v>75000000000</v>
      </c>
      <c r="O191" s="5">
        <v>73000000000</v>
      </c>
      <c r="P191" s="5">
        <v>158000000000</v>
      </c>
      <c r="Q191" s="5">
        <v>147000000000</v>
      </c>
      <c r="R191" s="5">
        <v>106000000000</v>
      </c>
      <c r="S191" s="5">
        <v>69000000000</v>
      </c>
      <c r="T191" s="5">
        <v>75000000000</v>
      </c>
      <c r="U191" s="5">
        <v>99000000000</v>
      </c>
    </row>
    <row r="192" spans="3:21" ht="15.5" x14ac:dyDescent="0.35">
      <c r="C192" t="s">
        <v>256</v>
      </c>
      <c r="I192" s="5">
        <v>50000000000</v>
      </c>
      <c r="J192" s="5">
        <v>50000000000</v>
      </c>
      <c r="K192" s="5">
        <v>50000000000</v>
      </c>
      <c r="L192" s="5">
        <v>50000000000</v>
      </c>
      <c r="M192" s="5">
        <v>50000000000</v>
      </c>
      <c r="N192" s="5">
        <v>50000000000</v>
      </c>
      <c r="O192" s="5">
        <v>50000000000</v>
      </c>
      <c r="P192" s="5">
        <v>18000000000</v>
      </c>
      <c r="R192" s="5">
        <v>9000000000</v>
      </c>
      <c r="S192" s="5">
        <v>33000000000</v>
      </c>
      <c r="T192" s="5">
        <v>56000000000</v>
      </c>
      <c r="U192" s="5">
        <v>85000000000</v>
      </c>
    </row>
    <row r="193" spans="2:21" ht="15.5" x14ac:dyDescent="0.35">
      <c r="C193" t="s">
        <v>26</v>
      </c>
      <c r="I193" s="5">
        <v>110000000000</v>
      </c>
      <c r="J193" s="5">
        <v>141000000000</v>
      </c>
      <c r="K193" s="5">
        <v>120000000000</v>
      </c>
      <c r="L193" s="5">
        <v>143000000000</v>
      </c>
      <c r="M193" s="5">
        <v>110000000000</v>
      </c>
      <c r="N193" s="5">
        <v>125000000000</v>
      </c>
      <c r="O193" s="5">
        <v>123000000000</v>
      </c>
      <c r="P193" s="5">
        <v>176000000000</v>
      </c>
      <c r="Q193" s="5">
        <v>147000000000</v>
      </c>
      <c r="R193" s="5">
        <v>115000000000</v>
      </c>
      <c r="S193" s="5">
        <v>102000000000</v>
      </c>
      <c r="T193" s="5">
        <v>131000000000</v>
      </c>
      <c r="U193" s="5">
        <v>184000000000</v>
      </c>
    </row>
    <row r="194" spans="2:21" ht="15.5" x14ac:dyDescent="0.35">
      <c r="C194" t="s">
        <v>23</v>
      </c>
      <c r="I194" s="5">
        <v>101000000000</v>
      </c>
      <c r="J194" s="5">
        <v>135000000000</v>
      </c>
      <c r="K194" s="5">
        <v>118000000000</v>
      </c>
      <c r="L194" s="5">
        <v>143000000000</v>
      </c>
      <c r="M194" s="5">
        <v>109000000000</v>
      </c>
      <c r="N194" s="5">
        <v>124000000000</v>
      </c>
      <c r="O194" s="5">
        <v>118000000000</v>
      </c>
      <c r="P194" s="5">
        <v>174000000000</v>
      </c>
      <c r="Q194" s="5">
        <v>146000000000</v>
      </c>
      <c r="R194" s="5">
        <v>114000000000</v>
      </c>
      <c r="S194" s="5">
        <v>97000000000</v>
      </c>
      <c r="T194" s="5">
        <v>130000000000</v>
      </c>
      <c r="U194" s="5">
        <v>180000000000</v>
      </c>
    </row>
    <row r="195" spans="2:21" ht="15.5" x14ac:dyDescent="0.35">
      <c r="C195" t="s">
        <v>257</v>
      </c>
      <c r="I195" s="5">
        <v>80000000000</v>
      </c>
      <c r="J195" s="5">
        <v>66000000000</v>
      </c>
      <c r="K195" s="5">
        <v>67000000000</v>
      </c>
      <c r="L195" s="5">
        <v>52000000000</v>
      </c>
      <c r="M195" s="5">
        <v>64000000000</v>
      </c>
      <c r="N195" s="5">
        <v>69000000000</v>
      </c>
      <c r="O195" s="5">
        <v>52000000000</v>
      </c>
      <c r="P195" s="5">
        <v>6000000000</v>
      </c>
      <c r="Q195" s="5">
        <v>-18000000000</v>
      </c>
      <c r="R195" s="5">
        <v>-3000000000</v>
      </c>
      <c r="S195" s="5">
        <v>19000000000</v>
      </c>
      <c r="T195" s="5">
        <v>36000000000</v>
      </c>
      <c r="U195" s="5">
        <v>62000000000</v>
      </c>
    </row>
    <row r="196" spans="2:21" ht="15.5" x14ac:dyDescent="0.35">
      <c r="C196" t="s">
        <v>258</v>
      </c>
      <c r="I196" s="5">
        <v>41000000000</v>
      </c>
      <c r="J196" s="5">
        <v>-5000000000</v>
      </c>
      <c r="K196" s="5">
        <v>29000000000</v>
      </c>
      <c r="L196" s="5">
        <v>-12000000000</v>
      </c>
      <c r="M196" s="5">
        <v>27000000000</v>
      </c>
      <c r="N196" s="5">
        <v>-4000000000</v>
      </c>
      <c r="O196" s="5">
        <v>58000000000</v>
      </c>
      <c r="P196" s="5">
        <v>-31000000000</v>
      </c>
      <c r="Q196" s="5">
        <v>-27000000000</v>
      </c>
      <c r="R196" s="5">
        <v>-17000000000</v>
      </c>
      <c r="S196" s="5">
        <v>34000000000</v>
      </c>
      <c r="T196" s="5">
        <v>52000000000</v>
      </c>
      <c r="U196" s="5">
        <v>-7000000000</v>
      </c>
    </row>
    <row r="197" spans="2:21" ht="15.5" x14ac:dyDescent="0.35">
      <c r="C197" t="s">
        <v>259</v>
      </c>
      <c r="I197" s="5">
        <v>-7000000000</v>
      </c>
      <c r="J197" s="5">
        <v>-12000000000</v>
      </c>
      <c r="K197" s="5">
        <v>-5000000000</v>
      </c>
      <c r="L197" s="5">
        <v>-22000000000</v>
      </c>
      <c r="M197" s="5">
        <v>-12000000000</v>
      </c>
      <c r="N197" s="5">
        <v>-2000000000</v>
      </c>
      <c r="O197" s="5">
        <v>-2000000000</v>
      </c>
      <c r="P197" s="5">
        <v>-1000000000</v>
      </c>
      <c r="Q197" s="5">
        <v>-5000000000</v>
      </c>
      <c r="R197" s="5">
        <v>-1000000000</v>
      </c>
      <c r="S197" s="5">
        <v>0</v>
      </c>
      <c r="T197" s="5">
        <v>-2000000000</v>
      </c>
      <c r="U197" s="5">
        <v>-26000000000</v>
      </c>
    </row>
    <row r="198" spans="2:21" ht="15.5" x14ac:dyDescent="0.35">
      <c r="C198" t="s">
        <v>15</v>
      </c>
      <c r="I198" s="5">
        <v>34000000000</v>
      </c>
      <c r="J198" s="5">
        <v>-17000000000</v>
      </c>
      <c r="K198" s="5">
        <v>24000000000</v>
      </c>
      <c r="L198" s="5">
        <v>-34000000000</v>
      </c>
      <c r="M198" s="5">
        <v>15000000000</v>
      </c>
      <c r="N198" s="5">
        <v>-6000000000</v>
      </c>
      <c r="O198" s="5">
        <v>56000000000</v>
      </c>
      <c r="P198" s="5">
        <v>-32000000000</v>
      </c>
      <c r="Q198" s="5">
        <v>-33000000000</v>
      </c>
      <c r="R198" s="5">
        <v>-17000000000</v>
      </c>
      <c r="S198" s="5">
        <v>33000000000</v>
      </c>
      <c r="T198" s="5">
        <v>50000000000</v>
      </c>
      <c r="U198" s="5">
        <v>-34000000000</v>
      </c>
    </row>
    <row r="199" spans="2:21" ht="15.5" x14ac:dyDescent="0.35">
      <c r="C199" t="s">
        <v>17</v>
      </c>
      <c r="I199" s="6">
        <v>50.9</v>
      </c>
      <c r="J199" s="6">
        <v>-25.29</v>
      </c>
      <c r="K199" s="6">
        <v>36.479999999999997</v>
      </c>
      <c r="L199" s="6">
        <v>-51.15</v>
      </c>
      <c r="M199" s="6">
        <v>21.8</v>
      </c>
      <c r="N199" s="6">
        <v>-9.19</v>
      </c>
      <c r="O199" s="6">
        <v>84.11</v>
      </c>
      <c r="P199" s="6">
        <v>-47.68</v>
      </c>
      <c r="Q199" s="6">
        <v>-48.73</v>
      </c>
      <c r="R199" s="6">
        <v>-25.93</v>
      </c>
      <c r="S199" s="6">
        <v>49.79</v>
      </c>
      <c r="T199" s="6">
        <v>75.069999999999993</v>
      </c>
      <c r="U199" s="6">
        <v>-50.37</v>
      </c>
    </row>
    <row r="201" spans="2:21" ht="15.5" x14ac:dyDescent="0.35">
      <c r="B201" t="s">
        <v>260</v>
      </c>
      <c r="C201" t="s">
        <v>261</v>
      </c>
      <c r="D201" s="5">
        <v>16000000000</v>
      </c>
      <c r="E201" s="5">
        <v>-715000000</v>
      </c>
      <c r="F201" s="5">
        <v>6000000000</v>
      </c>
      <c r="G201" s="5">
        <v>3000000000</v>
      </c>
      <c r="H201" s="5">
        <v>31000000000</v>
      </c>
      <c r="I201" s="5">
        <v>6000000000</v>
      </c>
      <c r="J201" s="5">
        <v>-4000000000</v>
      </c>
      <c r="K201" s="5">
        <v>8000000000</v>
      </c>
      <c r="L201" s="5">
        <v>-1000000000</v>
      </c>
      <c r="M201" s="5">
        <v>-9000000000</v>
      </c>
      <c r="N201" s="5">
        <v>8000000000</v>
      </c>
      <c r="O201" s="5">
        <v>3000000000</v>
      </c>
      <c r="P201" s="5">
        <v>-9000000000</v>
      </c>
      <c r="Q201" s="5">
        <v>-15000000000</v>
      </c>
    </row>
    <row r="202" spans="2:21" ht="15.5" x14ac:dyDescent="0.35">
      <c r="C202" t="s">
        <v>51</v>
      </c>
      <c r="D202" s="6">
        <v>24.35</v>
      </c>
      <c r="E202" s="6">
        <v>-1.07</v>
      </c>
      <c r="F202" s="6">
        <v>9.35</v>
      </c>
      <c r="G202" s="6">
        <v>4.29</v>
      </c>
      <c r="H202" s="6">
        <v>46.56</v>
      </c>
      <c r="I202" s="6">
        <v>8.24</v>
      </c>
      <c r="J202" s="6">
        <v>-6.49</v>
      </c>
      <c r="K202" s="6">
        <v>12.32</v>
      </c>
      <c r="L202" s="6">
        <v>-2.11</v>
      </c>
      <c r="M202" s="6">
        <v>-14.2</v>
      </c>
      <c r="N202" s="6">
        <v>12.48</v>
      </c>
      <c r="O202" s="6">
        <v>5.22</v>
      </c>
      <c r="P202" s="6">
        <v>-13.53</v>
      </c>
      <c r="Q202" s="6">
        <v>-21.71</v>
      </c>
    </row>
    <row r="203" spans="2:21" ht="15.5" x14ac:dyDescent="0.35">
      <c r="C203" t="s">
        <v>262</v>
      </c>
      <c r="D203" s="5">
        <v>110000000000</v>
      </c>
      <c r="E203" s="5">
        <v>86000000000</v>
      </c>
      <c r="F203" s="5">
        <v>99000000000</v>
      </c>
      <c r="G203" s="5">
        <v>91000000000</v>
      </c>
      <c r="H203" s="5">
        <v>393000000000</v>
      </c>
      <c r="I203" s="5">
        <v>362000000000</v>
      </c>
      <c r="J203" s="5">
        <v>344000000000</v>
      </c>
      <c r="K203" s="5">
        <v>346000000000</v>
      </c>
      <c r="L203" s="5">
        <v>377000000000</v>
      </c>
      <c r="M203" s="5">
        <v>339000000000</v>
      </c>
      <c r="N203" s="5">
        <v>303000000000</v>
      </c>
      <c r="O203" s="5">
        <v>388000000000</v>
      </c>
      <c r="P203" s="5">
        <v>413000000000</v>
      </c>
      <c r="Q203" s="5">
        <v>303000000000</v>
      </c>
    </row>
    <row r="204" spans="2:21" ht="15.5" x14ac:dyDescent="0.35">
      <c r="C204" t="s">
        <v>344</v>
      </c>
      <c r="I204" s="6">
        <v>20.62</v>
      </c>
    </row>
    <row r="205" spans="2:21" ht="15.5" x14ac:dyDescent="0.35">
      <c r="C205" t="s">
        <v>345</v>
      </c>
      <c r="I205" s="5">
        <v>26</v>
      </c>
    </row>
    <row r="206" spans="2:21" ht="15.5" x14ac:dyDescent="0.35">
      <c r="C206" t="s">
        <v>263</v>
      </c>
      <c r="I206" s="6">
        <v>6.95</v>
      </c>
    </row>
    <row r="207" spans="2:21" ht="15.5" x14ac:dyDescent="0.35">
      <c r="C207" t="s">
        <v>346</v>
      </c>
      <c r="I207" s="6">
        <v>3.85E-2</v>
      </c>
    </row>
    <row r="208" spans="2:21" ht="15.5" x14ac:dyDescent="0.35">
      <c r="C208" t="s">
        <v>347</v>
      </c>
      <c r="I208" s="6">
        <v>1.66</v>
      </c>
    </row>
    <row r="209" spans="3:9" ht="15.5" x14ac:dyDescent="0.35">
      <c r="C209" t="s">
        <v>348</v>
      </c>
      <c r="I209" s="6">
        <v>4.4000000000000004</v>
      </c>
    </row>
    <row r="210" spans="3:9" ht="15.5" x14ac:dyDescent="0.35">
      <c r="C210" t="s">
        <v>349</v>
      </c>
      <c r="I210" s="6">
        <v>29.63</v>
      </c>
    </row>
    <row r="211" spans="3:9" ht="15.5" x14ac:dyDescent="0.35">
      <c r="C211" t="s">
        <v>350</v>
      </c>
      <c r="I211" s="6">
        <v>39.369999999999997</v>
      </c>
    </row>
    <row r="212" spans="3:9" ht="15.5" x14ac:dyDescent="0.35">
      <c r="C212" t="s">
        <v>351</v>
      </c>
      <c r="I212" s="6">
        <v>23.57</v>
      </c>
    </row>
    <row r="213" spans="3:9" ht="15.5" x14ac:dyDescent="0.35">
      <c r="C213" t="s">
        <v>264</v>
      </c>
      <c r="I213" s="6">
        <v>16.11</v>
      </c>
    </row>
    <row r="214" spans="3:9" ht="15.5" x14ac:dyDescent="0.35">
      <c r="C214" t="s">
        <v>451</v>
      </c>
      <c r="I214" s="6">
        <v>0.11</v>
      </c>
    </row>
    <row r="215" spans="3:9" ht="15.5" x14ac:dyDescent="0.35">
      <c r="C215" t="s">
        <v>452</v>
      </c>
      <c r="I215" s="6">
        <v>0.45</v>
      </c>
    </row>
    <row r="216" spans="3:9" ht="15.5" x14ac:dyDescent="0.35">
      <c r="C216" t="s">
        <v>352</v>
      </c>
      <c r="I216" s="6">
        <v>36.92</v>
      </c>
    </row>
    <row r="217" spans="3:9" ht="15.5" x14ac:dyDescent="0.35">
      <c r="C217" t="s">
        <v>353</v>
      </c>
      <c r="I217" s="6">
        <v>46.56</v>
      </c>
    </row>
    <row r="218" spans="3:9" ht="15.5" x14ac:dyDescent="0.35">
      <c r="C218" t="s">
        <v>354</v>
      </c>
      <c r="I218" s="6">
        <v>579.22</v>
      </c>
    </row>
    <row r="219" spans="3:9" ht="15.5" x14ac:dyDescent="0.35">
      <c r="C219" t="s">
        <v>355</v>
      </c>
      <c r="D219" s="6">
        <v>21.42</v>
      </c>
    </row>
    <row r="220" spans="3:9" ht="15.5" x14ac:dyDescent="0.35">
      <c r="C220" t="s">
        <v>356</v>
      </c>
      <c r="I220" s="6">
        <v>218.05</v>
      </c>
    </row>
    <row r="221" spans="3:9" ht="15.5" x14ac:dyDescent="0.35">
      <c r="C221" t="s">
        <v>357</v>
      </c>
      <c r="I221" s="6">
        <v>24.38</v>
      </c>
    </row>
    <row r="222" spans="3:9" ht="15.5" x14ac:dyDescent="0.35">
      <c r="C222" t="s">
        <v>265</v>
      </c>
      <c r="D222" s="6">
        <v>2.04</v>
      </c>
    </row>
    <row r="223" spans="3:9" ht="15.5" x14ac:dyDescent="0.35">
      <c r="C223" t="s">
        <v>266</v>
      </c>
      <c r="D223" s="6">
        <v>1.1100000000000001</v>
      </c>
    </row>
    <row r="224" spans="3:9" ht="15.5" x14ac:dyDescent="0.35">
      <c r="C224" t="s">
        <v>267</v>
      </c>
      <c r="D224" s="6">
        <v>0.84</v>
      </c>
    </row>
    <row r="225" spans="3:9" ht="15.5" x14ac:dyDescent="0.35">
      <c r="C225" t="s">
        <v>268</v>
      </c>
      <c r="D225" s="6">
        <v>0.34</v>
      </c>
    </row>
    <row r="226" spans="3:9" ht="15.5" x14ac:dyDescent="0.35">
      <c r="C226" t="s">
        <v>269</v>
      </c>
      <c r="D226" s="6">
        <v>1.05</v>
      </c>
    </row>
    <row r="227" spans="3:9" ht="15.5" x14ac:dyDescent="0.35">
      <c r="C227" t="s">
        <v>270</v>
      </c>
      <c r="D227" s="6">
        <v>0.41</v>
      </c>
    </row>
    <row r="228" spans="3:9" ht="15.5" x14ac:dyDescent="0.35">
      <c r="C228" t="s">
        <v>271</v>
      </c>
      <c r="D228" s="6">
        <v>2.0499999999999998</v>
      </c>
    </row>
    <row r="229" spans="3:9" ht="15.5" x14ac:dyDescent="0.35">
      <c r="C229" t="s">
        <v>272</v>
      </c>
      <c r="I229" s="6">
        <v>16.71</v>
      </c>
    </row>
    <row r="230" spans="3:9" ht="15.5" x14ac:dyDescent="0.35">
      <c r="C230" t="s">
        <v>13</v>
      </c>
      <c r="D230" s="5">
        <v>1000000000</v>
      </c>
    </row>
    <row r="231" spans="3:9" ht="15.5" x14ac:dyDescent="0.35">
      <c r="C231" t="s">
        <v>358</v>
      </c>
      <c r="I231" s="6">
        <v>4.49</v>
      </c>
    </row>
    <row r="232" spans="3:9" ht="15.5" x14ac:dyDescent="0.35">
      <c r="C232" t="s">
        <v>273</v>
      </c>
      <c r="I232" s="6">
        <v>8.2400000000000001E-2</v>
      </c>
    </row>
    <row r="233" spans="3:9" ht="15.5" x14ac:dyDescent="0.35">
      <c r="C233" t="s">
        <v>274</v>
      </c>
      <c r="I233" s="6">
        <v>0.16930000000000001</v>
      </c>
    </row>
    <row r="234" spans="3:9" ht="15.5" x14ac:dyDescent="0.35">
      <c r="C234" t="s">
        <v>275</v>
      </c>
      <c r="I234" s="6">
        <v>0.16579999999999998</v>
      </c>
    </row>
    <row r="235" spans="3:9" ht="15.5" x14ac:dyDescent="0.35">
      <c r="C235" t="s">
        <v>359</v>
      </c>
      <c r="I235" s="6">
        <v>0.10580000000000001</v>
      </c>
    </row>
    <row r="236" spans="3:9" ht="15.5" x14ac:dyDescent="0.35">
      <c r="C236" t="s">
        <v>276</v>
      </c>
      <c r="D236" s="6">
        <v>70.16</v>
      </c>
    </row>
    <row r="237" spans="3:9" ht="15.5" x14ac:dyDescent="0.35">
      <c r="C237" t="s">
        <v>277</v>
      </c>
      <c r="D237" s="6">
        <v>85.67</v>
      </c>
    </row>
    <row r="238" spans="3:9" ht="15.5" x14ac:dyDescent="0.35">
      <c r="C238" t="s">
        <v>278</v>
      </c>
      <c r="D238" s="6">
        <v>13.22</v>
      </c>
    </row>
    <row r="239" spans="3:9" ht="15.5" x14ac:dyDescent="0.35">
      <c r="C239" t="s">
        <v>279</v>
      </c>
      <c r="D239" s="6">
        <v>142.61000000000001</v>
      </c>
    </row>
    <row r="240" spans="3:9" ht="15.5" x14ac:dyDescent="0.35">
      <c r="C240" t="s">
        <v>280</v>
      </c>
      <c r="D240" s="6">
        <v>1.3</v>
      </c>
    </row>
    <row r="241" spans="3:9" ht="15.5" x14ac:dyDescent="0.35">
      <c r="C241" t="s">
        <v>281</v>
      </c>
      <c r="I241" s="6">
        <v>1.36</v>
      </c>
    </row>
    <row r="242" spans="3:9" ht="15.5" x14ac:dyDescent="0.35">
      <c r="C242" t="s">
        <v>282</v>
      </c>
      <c r="I242" s="6">
        <v>4.3499999999999996</v>
      </c>
    </row>
    <row r="243" spans="3:9" ht="15.5" x14ac:dyDescent="0.35">
      <c r="C243" t="s">
        <v>47</v>
      </c>
      <c r="I243" s="5">
        <v>641000000000</v>
      </c>
    </row>
    <row r="244" spans="3:9" ht="15.5" x14ac:dyDescent="0.35">
      <c r="C244" t="s">
        <v>283</v>
      </c>
      <c r="I244" s="5">
        <v>749000000000</v>
      </c>
    </row>
    <row r="245" spans="3:9" ht="15.5" x14ac:dyDescent="0.35">
      <c r="C245" t="s">
        <v>284</v>
      </c>
      <c r="I245" s="5">
        <v>668000000</v>
      </c>
    </row>
    <row r="246" spans="3:9" ht="15.5" x14ac:dyDescent="0.35">
      <c r="C246" t="s">
        <v>285</v>
      </c>
      <c r="I246" s="6">
        <v>9.0899999999999995E-2</v>
      </c>
    </row>
    <row r="247" spans="3:9" ht="15.5" x14ac:dyDescent="0.35">
      <c r="C247" t="s">
        <v>286</v>
      </c>
      <c r="D247" s="6">
        <v>0.27100000000000002</v>
      </c>
    </row>
    <row r="248" spans="3:9" ht="15.5" x14ac:dyDescent="0.35">
      <c r="C248" t="s">
        <v>287</v>
      </c>
      <c r="D248" s="6">
        <v>0.19539999999999999</v>
      </c>
    </row>
    <row r="249" spans="3:9" ht="15.5" x14ac:dyDescent="0.35">
      <c r="C249" t="s">
        <v>288</v>
      </c>
      <c r="D249" s="6">
        <v>0.14779999999999999</v>
      </c>
    </row>
    <row r="250" spans="3:9" ht="15.5" x14ac:dyDescent="0.35">
      <c r="C250" t="s">
        <v>453</v>
      </c>
      <c r="D250" s="6">
        <v>0.29339999999999999</v>
      </c>
    </row>
    <row r="251" spans="3:9" ht="15.5" x14ac:dyDescent="0.35">
      <c r="C251" t="s">
        <v>289</v>
      </c>
      <c r="D251" s="6">
        <v>3.5693999999999999</v>
      </c>
    </row>
    <row r="252" spans="3:9" ht="15.5" x14ac:dyDescent="0.35">
      <c r="C252" t="s">
        <v>360</v>
      </c>
      <c r="D252" s="6">
        <v>21.113099999999999</v>
      </c>
    </row>
    <row r="253" spans="3:9" ht="15.5" x14ac:dyDescent="0.35">
      <c r="C253" t="s">
        <v>290</v>
      </c>
      <c r="I253" s="5">
        <v>20</v>
      </c>
    </row>
    <row r="254" spans="3:9" ht="15.5" x14ac:dyDescent="0.35">
      <c r="C254" t="s">
        <v>291</v>
      </c>
      <c r="I254" t="s">
        <v>1406</v>
      </c>
    </row>
    <row r="255" spans="3:9" ht="15.5" x14ac:dyDescent="0.35">
      <c r="C255" t="s">
        <v>293</v>
      </c>
      <c r="I255" s="5">
        <v>8</v>
      </c>
    </row>
    <row r="256" spans="3:9" ht="15.5" x14ac:dyDescent="0.35">
      <c r="C256" t="s">
        <v>294</v>
      </c>
      <c r="I256" s="6">
        <v>0.93</v>
      </c>
    </row>
    <row r="257" spans="3:9" ht="15.5" x14ac:dyDescent="0.35">
      <c r="C257" t="s">
        <v>295</v>
      </c>
      <c r="I257" s="6">
        <v>0.42</v>
      </c>
    </row>
    <row r="258" spans="3:9" ht="15.5" x14ac:dyDescent="0.35">
      <c r="C258" t="s">
        <v>458</v>
      </c>
      <c r="I258" s="6">
        <v>0.3</v>
      </c>
    </row>
    <row r="259" spans="3:9" ht="15.5" x14ac:dyDescent="0.35">
      <c r="C259" t="s">
        <v>296</v>
      </c>
      <c r="I259" s="6">
        <v>0.54</v>
      </c>
    </row>
    <row r="260" spans="3:9" ht="15.5" x14ac:dyDescent="0.35">
      <c r="C260" t="s">
        <v>361</v>
      </c>
      <c r="I260" s="6">
        <v>0.44</v>
      </c>
    </row>
    <row r="261" spans="3:9" ht="15.5" x14ac:dyDescent="0.35">
      <c r="C261" t="s">
        <v>297</v>
      </c>
      <c r="I261" s="6">
        <v>0.15</v>
      </c>
    </row>
    <row r="262" spans="3:9" ht="15.5" x14ac:dyDescent="0.35">
      <c r="C262" t="s">
        <v>298</v>
      </c>
      <c r="I262" s="6">
        <v>0.39</v>
      </c>
    </row>
    <row r="263" spans="3:9" ht="15.5" x14ac:dyDescent="0.35">
      <c r="C263" t="s">
        <v>299</v>
      </c>
      <c r="I263" s="5">
        <v>387000000000</v>
      </c>
    </row>
    <row r="264" spans="3:9" ht="15.5" x14ac:dyDescent="0.35">
      <c r="C264" t="s">
        <v>300</v>
      </c>
      <c r="I264" s="5">
        <v>58000000000</v>
      </c>
    </row>
    <row r="265" spans="3:9" ht="15.5" x14ac:dyDescent="0.35">
      <c r="C265" t="s">
        <v>301</v>
      </c>
      <c r="I265" s="5">
        <v>47000000000</v>
      </c>
    </row>
    <row r="266" spans="3:9" ht="15.5" x14ac:dyDescent="0.35">
      <c r="C266" t="s">
        <v>302</v>
      </c>
      <c r="I266" s="5">
        <v>25000000000</v>
      </c>
    </row>
    <row r="267" spans="3:9" ht="15.5" x14ac:dyDescent="0.35">
      <c r="C267" t="s">
        <v>303</v>
      </c>
      <c r="D267" s="5">
        <v>14000000000</v>
      </c>
    </row>
    <row r="268" spans="3:9" ht="15.5" x14ac:dyDescent="0.35">
      <c r="C268" t="s">
        <v>304</v>
      </c>
      <c r="D268" s="5">
        <v>299000000000</v>
      </c>
    </row>
    <row r="269" spans="3:9" ht="15.5" x14ac:dyDescent="0.35">
      <c r="C269" t="s">
        <v>305</v>
      </c>
      <c r="D269" s="5">
        <v>154000000000</v>
      </c>
    </row>
    <row r="270" spans="3:9" ht="15.5" x14ac:dyDescent="0.35">
      <c r="C270" t="s">
        <v>245</v>
      </c>
      <c r="D270" s="5">
        <v>103000000000</v>
      </c>
    </row>
    <row r="271" spans="3:9" ht="15.5" x14ac:dyDescent="0.35">
      <c r="C271" t="s">
        <v>306</v>
      </c>
      <c r="I271" s="5">
        <v>146000000000</v>
      </c>
    </row>
    <row r="272" spans="3:9" ht="15.5" x14ac:dyDescent="0.35">
      <c r="C272" t="s">
        <v>243</v>
      </c>
      <c r="D272" s="5">
        <v>50000000000</v>
      </c>
    </row>
    <row r="273" spans="3:9" ht="15.5" x14ac:dyDescent="0.35">
      <c r="C273" t="s">
        <v>242</v>
      </c>
      <c r="D273" s="5">
        <v>72000000000</v>
      </c>
    </row>
    <row r="274" spans="3:9" ht="15.5" x14ac:dyDescent="0.35">
      <c r="C274" t="s">
        <v>24</v>
      </c>
      <c r="D274" s="5">
        <v>122000000000</v>
      </c>
    </row>
    <row r="275" spans="3:9" ht="15.5" x14ac:dyDescent="0.35">
      <c r="C275" t="s">
        <v>21</v>
      </c>
      <c r="D275" s="5">
        <v>108000000000</v>
      </c>
    </row>
    <row r="276" spans="3:9" ht="15.5" x14ac:dyDescent="0.35">
      <c r="C276" t="s">
        <v>244</v>
      </c>
      <c r="I276" s="5">
        <v>146000000000</v>
      </c>
    </row>
    <row r="277" spans="3:9" ht="15.5" x14ac:dyDescent="0.35">
      <c r="C277" t="s">
        <v>307</v>
      </c>
      <c r="I277" s="5">
        <v>22000000000</v>
      </c>
    </row>
    <row r="278" spans="3:9" ht="15.5" x14ac:dyDescent="0.35">
      <c r="C278" t="s">
        <v>308</v>
      </c>
      <c r="I278" s="5">
        <v>-5000000000</v>
      </c>
    </row>
    <row r="279" spans="3:9" ht="15.5" x14ac:dyDescent="0.35">
      <c r="C279" t="s">
        <v>309</v>
      </c>
      <c r="I279" s="5">
        <v>-7000000000</v>
      </c>
    </row>
    <row r="280" spans="3:9" ht="15.5" x14ac:dyDescent="0.35">
      <c r="C280" t="s">
        <v>310</v>
      </c>
      <c r="I280" s="5">
        <v>-5000000000</v>
      </c>
    </row>
    <row r="281" spans="3:9" ht="15.5" x14ac:dyDescent="0.35">
      <c r="C281" t="s">
        <v>311</v>
      </c>
      <c r="I281" s="5">
        <v>16000000000</v>
      </c>
    </row>
  </sheetData>
  <pageMargins left="0.7" right="0.7" top="0.75" bottom="0.75" header="0.3" footer="0.3"/>
  <ignoredErrors>
    <ignoredError sqref="A1:U282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R29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1407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1408</v>
      </c>
      <c r="D2" s="2" vm="351">
        <f ca="1">IFERROR(_xlfn.STOCKHISTORY("XIDX:" &amp; $C$1, D3, , 0, 0, 1), "Libur")</f>
        <v>3400</v>
      </c>
      <c r="E2" s="2" vm="352">
        <f ca="1">IFERROR(_xlfn.STOCKHISTORY("XIDX:" &amp; $C$1, E3, , 0, 0, 1), "Libur")</f>
        <v>3370</v>
      </c>
      <c r="H2" s="2" vm="352">
        <f ca="1">IFERROR(INDEX(D2:G2,COUNT(D2:G2)),"")</f>
        <v>3370</v>
      </c>
      <c r="I2" s="2" vm="174">
        <f t="shared" ref="I2:R2" ca="1" si="0">IFERROR(_xlfn.STOCKHISTORY("XIDX:" &amp; $C$1, I1, , 0, 0, 1), "Libur")</f>
        <v>3300</v>
      </c>
      <c r="J2" s="2" vm="353">
        <f t="shared" ca="1" si="0"/>
        <v>2730</v>
      </c>
      <c r="K2" s="2" vm="354">
        <f t="shared" ca="1" si="0"/>
        <v>2350</v>
      </c>
      <c r="L2" s="2" vm="355">
        <f t="shared" ca="1" si="0"/>
        <v>2230</v>
      </c>
      <c r="M2" s="2" vm="356">
        <f t="shared" ca="1" si="0"/>
        <v>1510</v>
      </c>
      <c r="N2" s="2" vm="21">
        <f t="shared" ca="1" si="0"/>
        <v>370</v>
      </c>
      <c r="O2" s="2" vm="278">
        <f t="shared" ca="1" si="0"/>
        <v>290</v>
      </c>
      <c r="P2" s="2" t="str">
        <f t="shared" ca="1" si="0"/>
        <v>Libur</v>
      </c>
      <c r="Q2" s="2" vm="357">
        <f t="shared" ca="1" si="0"/>
        <v>256</v>
      </c>
      <c r="R2" s="2" t="str">
        <f t="shared" ca="1" si="0"/>
        <v>Libur</v>
      </c>
    </row>
    <row r="3" spans="1:18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8" ht="15.5" x14ac:dyDescent="0.35">
      <c r="B4" t="s">
        <v>5</v>
      </c>
      <c r="C4" t="s">
        <v>6</v>
      </c>
      <c r="D4" s="2">
        <f>IFERROR(INDEX(D51:D500,MATCH($C$4,$C$51:$C$500,0)),"")</f>
        <v>88534263038</v>
      </c>
      <c r="E4" s="2">
        <f>IFERROR(INDEX(E51:E500,MATCH($C$4,$C$51:$C$500,0)),"")</f>
        <v>-44801817359</v>
      </c>
      <c r="H4" s="2">
        <f>IFERROR(SUM(D4:G4)*(4/MAX(1,COUNT(D4:G4))),"")</f>
        <v>87464891358</v>
      </c>
      <c r="I4" s="2">
        <f t="shared" ref="I4:R4" si="1">IFERROR(INDEX(I51:I500,MATCH($C$4,$C$51:$C$500,0)),"")</f>
        <v>166246013525</v>
      </c>
      <c r="J4" s="2">
        <f t="shared" si="1"/>
        <v>70649605924</v>
      </c>
      <c r="K4" s="2">
        <f t="shared" si="1"/>
        <v>49917416896</v>
      </c>
      <c r="L4" s="2">
        <f t="shared" si="1"/>
        <v>74959865934</v>
      </c>
      <c r="M4" s="2">
        <f t="shared" si="1"/>
        <v>103523699139</v>
      </c>
      <c r="N4" s="2">
        <f t="shared" si="1"/>
        <v>-1644474780</v>
      </c>
      <c r="O4" s="2">
        <f t="shared" si="1"/>
        <v>41083192643</v>
      </c>
      <c r="P4" s="2">
        <f t="shared" si="1"/>
        <v>809274388</v>
      </c>
      <c r="Q4" s="2">
        <f t="shared" si="1"/>
        <v>1302646993</v>
      </c>
      <c r="R4" s="2">
        <f t="shared" si="1"/>
        <v>1130424423</v>
      </c>
    </row>
    <row r="5" spans="1:18" ht="15.5" x14ac:dyDescent="0.35">
      <c r="B5" t="s">
        <v>7</v>
      </c>
      <c r="C5" t="s">
        <v>8</v>
      </c>
      <c r="D5" s="2">
        <f>IFERROR(INDEX(D51:D500,MATCH($C$5,$C$51:$C$500,0)),"")</f>
        <v>79531372501</v>
      </c>
      <c r="E5" s="2">
        <f>IFERROR(INDEX(E51:E500,MATCH($C$5,$C$51:$C$500,0)),"")</f>
        <v>-50004709015</v>
      </c>
      <c r="H5" s="2">
        <f>IFERROR(SUM(D5:G5)*(4/MAX(1,COUNT(D5:G5))),"")</f>
        <v>59053326972</v>
      </c>
      <c r="I5" s="2">
        <f t="shared" ref="I5:R5" si="2">IFERROR(INDEX(I51:I500,MATCH($C$5,$C$51:$C$500,0)),"")</f>
        <v>140401801351</v>
      </c>
      <c r="J5" s="2">
        <f t="shared" si="2"/>
        <v>42752537840</v>
      </c>
      <c r="K5" s="2">
        <f t="shared" si="2"/>
        <v>26570849670</v>
      </c>
      <c r="L5" s="2">
        <f t="shared" si="2"/>
        <v>56408320599</v>
      </c>
      <c r="M5" s="2">
        <f t="shared" si="2"/>
        <v>79890330625</v>
      </c>
      <c r="N5" s="2">
        <f t="shared" si="2"/>
        <v>-7242826898</v>
      </c>
      <c r="O5" s="2">
        <f t="shared" si="2"/>
        <v>44968571938</v>
      </c>
      <c r="P5" s="2">
        <f t="shared" si="2"/>
        <v>11080027534</v>
      </c>
      <c r="Q5" s="2">
        <f t="shared" si="2"/>
        <v>-881875413</v>
      </c>
      <c r="R5" s="2">
        <f t="shared" si="2"/>
        <v>-1465121955</v>
      </c>
    </row>
    <row r="6" spans="1:18" ht="15.5" x14ac:dyDescent="0.35">
      <c r="B6" t="s">
        <v>9</v>
      </c>
      <c r="C6" t="s">
        <v>10</v>
      </c>
      <c r="D6" s="2">
        <f>IFERROR(INDEX(D51:D500,MATCH($C$6,$C$51:$C$500,0)),"")</f>
        <v>705830488656</v>
      </c>
      <c r="E6" s="2">
        <f>IFERROR(INDEX(E51:E500,MATCH($C$6,$C$51:$C$500,0)),"")</f>
        <v>626299293665</v>
      </c>
      <c r="H6" s="2">
        <f>IFERROR(INDEX(D6:G6,COUNT(D6:G6)),"")</f>
        <v>626299293665</v>
      </c>
      <c r="I6" s="2">
        <f t="shared" ref="I6:R6" si="3">IFERROR(INDEX(I51:I500,MATCH($C$6,$C$51:$C$500,0)),"")</f>
        <v>699019583764</v>
      </c>
      <c r="J6" s="2">
        <f t="shared" si="3"/>
        <v>571316232040</v>
      </c>
      <c r="K6" s="2">
        <f t="shared" si="3"/>
        <v>525706965482</v>
      </c>
      <c r="L6" s="2">
        <f t="shared" si="3"/>
        <v>493623117279</v>
      </c>
      <c r="M6" s="2">
        <f t="shared" si="3"/>
        <v>427471798215</v>
      </c>
      <c r="N6" s="2">
        <f t="shared" si="3"/>
        <v>402939828355</v>
      </c>
      <c r="O6" s="2">
        <f t="shared" si="3"/>
        <v>410183732823</v>
      </c>
      <c r="P6" s="2">
        <f t="shared" si="3"/>
        <v>364442818364</v>
      </c>
      <c r="Q6" s="2">
        <f t="shared" si="3"/>
        <v>353722955074</v>
      </c>
      <c r="R6" s="2">
        <f t="shared" si="3"/>
        <v>48777489233</v>
      </c>
    </row>
    <row r="7" spans="1:18" ht="15.5" x14ac:dyDescent="0.35">
      <c r="B7" t="s">
        <v>11</v>
      </c>
      <c r="C7" t="s">
        <v>12</v>
      </c>
      <c r="D7" s="3">
        <f>IFERROR(INDEX(D51:D500,MATCH($C$7,$C$51:$C$500,0))/1000000000,"")</f>
        <v>1.78</v>
      </c>
      <c r="E7" s="3">
        <f>IFERROR(INDEX(E51:E500,MATCH($C$7,$C$51:$C$500,0))/1000000000,"")</f>
        <v>1.78</v>
      </c>
      <c r="H7" s="3">
        <f>IFERROR(INDEX(D7:G7,COUNT(D7:G7)),"")</f>
        <v>1.78</v>
      </c>
      <c r="I7" s="3">
        <f t="shared" ref="I7:R7" si="4">IFERROR(INDEX(I51:I500,MATCH($C$7,$C$51:$C$500,0))/1000000000,"")</f>
        <v>1.78</v>
      </c>
      <c r="J7" s="3">
        <f t="shared" si="4"/>
        <v>1.78</v>
      </c>
      <c r="K7" s="3">
        <f t="shared" si="4"/>
        <v>1.78</v>
      </c>
      <c r="L7" s="3">
        <f t="shared" si="4"/>
        <v>1.78</v>
      </c>
      <c r="M7" s="3">
        <f t="shared" si="4"/>
        <v>1.78</v>
      </c>
      <c r="N7" s="3">
        <f t="shared" si="4"/>
        <v>1.78</v>
      </c>
      <c r="O7" s="3">
        <f t="shared" si="4"/>
        <v>1.78</v>
      </c>
      <c r="P7" s="3">
        <f t="shared" si="4"/>
        <v>1.78</v>
      </c>
      <c r="Q7" s="3">
        <f t="shared" si="4"/>
        <v>1.74</v>
      </c>
      <c r="R7" s="3">
        <f t="shared" si="4"/>
        <v>0.26</v>
      </c>
    </row>
    <row r="8" spans="1:18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-91000000000</v>
      </c>
      <c r="E8" s="2">
        <f>IFERROR(INDEX(E51:E500,MATCH("Free cash flow (Quarter)",$C$51:$C$500,0)),"")</f>
        <v>-31000000000</v>
      </c>
      <c r="H8" s="2">
        <f>IFERROR(INDEX(D8:G8,COUNT(D8:G8)),"")</f>
        <v>-31000000000</v>
      </c>
      <c r="I8" s="2">
        <f t="shared" ref="I8:R8" si="5">IFERROR(INDEX(I51:I500,MATCH($C$8,$C$51:$C$500,0)),"")</f>
        <v>42000000000</v>
      </c>
      <c r="J8" s="2">
        <f t="shared" si="5"/>
        <v>29000000000</v>
      </c>
      <c r="K8" s="2">
        <f t="shared" si="5"/>
        <v>18000000000</v>
      </c>
      <c r="L8" s="2">
        <f t="shared" si="5"/>
        <v>-263000000000</v>
      </c>
      <c r="M8" s="2">
        <f t="shared" si="5"/>
        <v>99000000000</v>
      </c>
      <c r="N8" s="2">
        <f t="shared" si="5"/>
        <v>24000000000</v>
      </c>
      <c r="O8" s="2">
        <f t="shared" si="5"/>
        <v>-203000000000</v>
      </c>
      <c r="P8" s="2">
        <f t="shared" si="5"/>
        <v>-5000000000</v>
      </c>
      <c r="Q8" s="2">
        <f t="shared" si="5"/>
        <v>2000000000</v>
      </c>
      <c r="R8" s="2">
        <f t="shared" si="5"/>
        <v>0</v>
      </c>
    </row>
    <row r="9" spans="1:18" ht="15.5" x14ac:dyDescent="0.35">
      <c r="A9" t="s">
        <v>16</v>
      </c>
      <c r="C9" t="s">
        <v>17</v>
      </c>
      <c r="D9" s="3">
        <f>IFERROR(INDEX(D51:D500,MATCH("Free cash flow per share (Quarter)",$C$51:$C$500,0)),"")</f>
        <v>-50.9</v>
      </c>
      <c r="E9" s="3">
        <f>IFERROR(INDEX(E51:E500,MATCH("Free cash flow per share (Quarter)",$C$51:$C$500,0)),"")</f>
        <v>-17.16</v>
      </c>
      <c r="H9" s="3">
        <f>IFERROR(INDEX(D9:G9,COUNT(D9:G9)),"")</f>
        <v>-17.16</v>
      </c>
      <c r="I9" s="3">
        <f t="shared" ref="I9:R9" si="6">IFERROR(INDEX(I51:I500,MATCH($C$9,$C$51:$C$500,0)),"")</f>
        <v>23.43</v>
      </c>
      <c r="J9" s="3">
        <f t="shared" si="6"/>
        <v>16.239999999999998</v>
      </c>
      <c r="K9" s="3">
        <f t="shared" si="6"/>
        <v>10.28</v>
      </c>
      <c r="L9" s="3">
        <f t="shared" si="6"/>
        <v>-147.24</v>
      </c>
      <c r="M9" s="3">
        <f t="shared" si="6"/>
        <v>55.34</v>
      </c>
      <c r="N9" s="3">
        <f t="shared" si="6"/>
        <v>13.52</v>
      </c>
      <c r="O9" s="3">
        <f t="shared" si="6"/>
        <v>-113.55</v>
      </c>
      <c r="P9" s="3">
        <f t="shared" si="6"/>
        <v>-2.57</v>
      </c>
      <c r="Q9" s="3">
        <f t="shared" si="6"/>
        <v>0.87</v>
      </c>
      <c r="R9" s="3">
        <f t="shared" si="6"/>
        <v>-1.48</v>
      </c>
    </row>
    <row r="10" spans="1:18" ht="15.5" x14ac:dyDescent="0.35">
      <c r="C10" t="s">
        <v>18</v>
      </c>
      <c r="D10" s="3">
        <f ca="1">IFERROR(IF(D9=0,"",D2/D9),"")</f>
        <v>-66.797642436149317</v>
      </c>
      <c r="E10" s="3">
        <f ca="1">IFERROR(IF(E9=0,"",E2/E9),"")</f>
        <v>-196.38694638694639</v>
      </c>
      <c r="I10" s="3">
        <f t="shared" ref="I10:R10" ca="1" si="7">IFERROR(IF(I9=0,"",I2/I9),"")</f>
        <v>140.8450704225352</v>
      </c>
      <c r="J10" s="3">
        <f t="shared" ca="1" si="7"/>
        <v>168.10344827586209</v>
      </c>
      <c r="K10" s="3">
        <f t="shared" ca="1" si="7"/>
        <v>228.59922178988327</v>
      </c>
      <c r="L10" s="3">
        <f t="shared" ca="1" si="7"/>
        <v>-15.145340939961965</v>
      </c>
      <c r="M10" s="3">
        <f t="shared" ca="1" si="7"/>
        <v>27.285869172388868</v>
      </c>
      <c r="N10" s="3">
        <f t="shared" ca="1" si="7"/>
        <v>27.366863905325445</v>
      </c>
      <c r="O10" s="3">
        <f t="shared" ca="1" si="7"/>
        <v>-2.553940995156319</v>
      </c>
      <c r="P10" s="3" t="str">
        <f t="shared" ca="1" si="7"/>
        <v/>
      </c>
      <c r="Q10" s="3">
        <f t="shared" ca="1" si="7"/>
        <v>294.25287356321837</v>
      </c>
      <c r="R10" s="3" t="str">
        <f t="shared" ca="1" si="7"/>
        <v/>
      </c>
    </row>
    <row r="11" spans="1:18" ht="15.5" x14ac:dyDescent="0.35">
      <c r="B11" t="s">
        <v>19</v>
      </c>
      <c r="C11" t="s">
        <v>20</v>
      </c>
      <c r="D11" s="2">
        <f>IFERROR(INDEX(D51:D500,MATCH($C$11,$C$51:$C$500,0)),"")</f>
        <v>45450149467</v>
      </c>
      <c r="E11" s="2">
        <f>IFERROR(INDEX(E51:E500,MATCH($C$11,$C$51:$C$500,0)),"")</f>
        <v>36024843684</v>
      </c>
      <c r="H11" s="2">
        <f>IFERROR(INDEX(D11:G11,COUNT(D11:G11)),"")</f>
        <v>36024843684</v>
      </c>
      <c r="I11" s="2">
        <f t="shared" ref="I11:R11" si="8">IFERROR(INDEX(I51:I500,MATCH($C$11,$C$51:$C$500,0)),"")</f>
        <v>129565676074</v>
      </c>
      <c r="J11" s="2">
        <f t="shared" si="8"/>
        <v>98562549170</v>
      </c>
      <c r="K11" s="2">
        <f t="shared" si="8"/>
        <v>47015012067</v>
      </c>
      <c r="L11" s="2">
        <f t="shared" si="8"/>
        <v>21754808306</v>
      </c>
      <c r="M11" s="2">
        <f t="shared" si="8"/>
        <v>179050404191</v>
      </c>
      <c r="N11" s="2">
        <f t="shared" si="8"/>
        <v>80269474317</v>
      </c>
      <c r="O11" s="2">
        <f t="shared" si="8"/>
        <v>95294256616</v>
      </c>
      <c r="P11" s="2">
        <f t="shared" si="8"/>
        <v>315975341887</v>
      </c>
      <c r="Q11" s="2">
        <f t="shared" si="8"/>
        <v>11412153380</v>
      </c>
      <c r="R11" s="2">
        <f t="shared" si="8"/>
        <v>26856547343</v>
      </c>
    </row>
    <row r="12" spans="1:18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R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</row>
    <row r="13" spans="1:18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R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</row>
    <row r="14" spans="1:18" ht="15.5" x14ac:dyDescent="0.35">
      <c r="C14" t="s">
        <v>27</v>
      </c>
      <c r="D14" s="2">
        <f>IFERROR(INDEX(D51:D500,MATCH($C$14,$C$51:$C$500,0)),"")</f>
        <v>319823848</v>
      </c>
      <c r="E14" s="2">
        <f>IFERROR(INDEX(E51:E500,MATCH($C$14,$C$51:$C$500,0)),"")</f>
        <v>-281048329</v>
      </c>
      <c r="H14" s="2">
        <f>IFERROR(SUM(D14:G14)*(4/MAX(1,COUNT(D14:G14))),"")</f>
        <v>77551038</v>
      </c>
      <c r="I14" s="2">
        <f t="shared" ref="I14:R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-13642600</v>
      </c>
      <c r="N14" s="2">
        <f t="shared" si="11"/>
        <v>-12646800</v>
      </c>
      <c r="O14" s="2">
        <f t="shared" si="11"/>
        <v>-21274309</v>
      </c>
      <c r="P14" s="2">
        <f t="shared" si="11"/>
        <v>-775403750</v>
      </c>
      <c r="Q14" s="2">
        <f t="shared" si="11"/>
        <v>0</v>
      </c>
      <c r="R14" s="2">
        <f t="shared" si="11"/>
        <v>-7795293</v>
      </c>
    </row>
    <row r="15" spans="1:18" ht="15.5" x14ac:dyDescent="0.35">
      <c r="C15" t="s">
        <v>28</v>
      </c>
      <c r="D15" s="2">
        <f>IFERROR(INDEX(D51:D500,MATCH($C$15,$C$51:$C$500,0)),"")</f>
        <v>-664450688</v>
      </c>
      <c r="E15" s="2">
        <f>IFERROR(INDEX(E51:E500,MATCH($C$15,$C$51:$C$500,0)),"")</f>
        <v>-308314305</v>
      </c>
      <c r="H15" s="2">
        <f>IFERROR(SUM(D15:G15)*(4/MAX(1,COUNT(D15:G15))),"")</f>
        <v>-1945529986</v>
      </c>
      <c r="I15" s="2">
        <f t="shared" ref="I15:R15" si="12">IFERROR(INDEX(I51:I500,MATCH($C$15,$C$51:$C$500,0)),"")</f>
        <v>-11229098117</v>
      </c>
      <c r="J15" s="2">
        <f t="shared" si="12"/>
        <v>-3525491264</v>
      </c>
      <c r="K15" s="2">
        <f t="shared" si="12"/>
        <v>2341033738</v>
      </c>
      <c r="L15" s="2">
        <f t="shared" si="12"/>
        <v>2962583212</v>
      </c>
      <c r="M15" s="2">
        <f t="shared" si="12"/>
        <v>1406283346</v>
      </c>
      <c r="N15" s="2">
        <f t="shared" si="12"/>
        <v>1303737455</v>
      </c>
      <c r="O15" s="2">
        <f t="shared" si="12"/>
        <v>824512296</v>
      </c>
      <c r="P15" s="2">
        <f t="shared" si="12"/>
        <v>500701864</v>
      </c>
      <c r="Q15" s="2">
        <f t="shared" si="12"/>
        <v>62767450</v>
      </c>
      <c r="R15" s="2">
        <f t="shared" si="12"/>
        <v>41192336</v>
      </c>
    </row>
    <row r="16" spans="1:18" ht="15.5" x14ac:dyDescent="0.35">
      <c r="C16" t="s">
        <v>29</v>
      </c>
      <c r="D16" s="2">
        <f>IFERROR(INDEX(D51:D500,MATCH($C$16,$C$51:$C$500,0)),"")</f>
        <v>80195645679</v>
      </c>
      <c r="E16" s="2">
        <f>IFERROR(INDEX(E51:E500,MATCH($C$16,$C$51:$C$500,0)),"")</f>
        <v>-49696396431</v>
      </c>
      <c r="H16" s="2">
        <f>IFERROR(SUM(D16:G16)*(4/MAX(1,COUNT(D16:G16))),"")</f>
        <v>60998498496</v>
      </c>
      <c r="I16" s="2">
        <f t="shared" ref="I16:R16" si="13">IFERROR(INDEX(I51:I500,MATCH($C$16,$C$51:$C$500,0)),"")</f>
        <v>143365417859</v>
      </c>
      <c r="J16" s="2">
        <f t="shared" si="13"/>
        <v>45984847274</v>
      </c>
      <c r="K16" s="2">
        <f t="shared" si="13"/>
        <v>24792816877</v>
      </c>
      <c r="L16" s="2">
        <f t="shared" si="13"/>
        <v>53282002591</v>
      </c>
      <c r="M16" s="2">
        <f t="shared" si="13"/>
        <v>79277325316</v>
      </c>
      <c r="N16" s="2">
        <f t="shared" si="13"/>
        <v>-8529682569</v>
      </c>
      <c r="O16" s="2">
        <f t="shared" si="13"/>
        <v>44144099368</v>
      </c>
      <c r="P16" s="2">
        <f t="shared" si="13"/>
        <v>10937381179</v>
      </c>
      <c r="Q16" s="2">
        <f t="shared" si="13"/>
        <v>-4651292403</v>
      </c>
      <c r="R16" s="2">
        <f t="shared" si="13"/>
        <v>-1573630568</v>
      </c>
    </row>
    <row r="17" spans="1:18" ht="15.5" x14ac:dyDescent="0.35">
      <c r="A17" t="s">
        <v>30</v>
      </c>
    </row>
    <row r="18" spans="1:18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</row>
    <row r="19" spans="1:18" ht="15.5" x14ac:dyDescent="0.35">
      <c r="A19" t="s">
        <v>44</v>
      </c>
      <c r="C19" t="s">
        <v>45</v>
      </c>
    </row>
    <row r="20" spans="1:18" ht="15.5" x14ac:dyDescent="0.35">
      <c r="A20" t="s">
        <v>46</v>
      </c>
      <c r="C20" t="s">
        <v>47</v>
      </c>
      <c r="D20" s="2">
        <f ca="1">IFERROR(D21*D2,"")</f>
        <v>6052000000000</v>
      </c>
      <c r="E20" s="2">
        <f ca="1">IFERROR(E21*E2,"")</f>
        <v>5998600000000</v>
      </c>
      <c r="H20" s="2">
        <f t="shared" ref="H20:R20" ca="1" si="14">IFERROR(H21*H2,"")</f>
        <v>5998600000000</v>
      </c>
      <c r="I20" s="2">
        <f t="shared" ca="1" si="14"/>
        <v>5874000000000</v>
      </c>
      <c r="J20" s="2">
        <f t="shared" ca="1" si="14"/>
        <v>4859400000000</v>
      </c>
      <c r="K20" s="2">
        <f t="shared" ca="1" si="14"/>
        <v>4183000000000</v>
      </c>
      <c r="L20" s="2">
        <f t="shared" ca="1" si="14"/>
        <v>3969400000000</v>
      </c>
      <c r="M20" s="2">
        <f t="shared" ca="1" si="14"/>
        <v>2687800000000</v>
      </c>
      <c r="N20" s="2">
        <f t="shared" ca="1" si="14"/>
        <v>658600000000</v>
      </c>
      <c r="O20" s="2">
        <f t="shared" ca="1" si="14"/>
        <v>516200000000</v>
      </c>
      <c r="P20" s="2" t="str">
        <f t="shared" ca="1" si="14"/>
        <v/>
      </c>
      <c r="Q20" s="2">
        <f t="shared" ca="1" si="14"/>
        <v>445440000000</v>
      </c>
      <c r="R20" s="2" t="str">
        <f t="shared" ca="1" si="14"/>
        <v/>
      </c>
    </row>
    <row r="21" spans="1:18" ht="15.5" x14ac:dyDescent="0.35">
      <c r="C21" t="s">
        <v>12</v>
      </c>
      <c r="D21" s="2">
        <f>IFERROR(INDEX(D51:D500,MATCH($C$7,$C$51:$C$500,0)),"")</f>
        <v>1780000000</v>
      </c>
      <c r="E21" s="2">
        <f>IFERROR(INDEX(E51:E500,MATCH($C$7,$C$51:$C$500,0)),"")</f>
        <v>1780000000</v>
      </c>
      <c r="H21" s="2">
        <f>IFERROR(INDEX(D21:G21,COUNT(D21:G21)),"")</f>
        <v>1780000000</v>
      </c>
      <c r="I21" s="2">
        <f t="shared" ref="I21:R21" si="15">IFERROR(INDEX(I51:I500,MATCH($C$7,$C$51:$C$500,0)),"")</f>
        <v>1780000000</v>
      </c>
      <c r="J21" s="2">
        <f t="shared" si="15"/>
        <v>1780000000</v>
      </c>
      <c r="K21" s="2">
        <f t="shared" si="15"/>
        <v>1780000000</v>
      </c>
      <c r="L21" s="2">
        <f t="shared" si="15"/>
        <v>1780000000</v>
      </c>
      <c r="M21" s="2">
        <f t="shared" si="15"/>
        <v>1780000000</v>
      </c>
      <c r="N21" s="2">
        <f t="shared" si="15"/>
        <v>1780000000</v>
      </c>
      <c r="O21" s="2">
        <f t="shared" si="15"/>
        <v>1780000000</v>
      </c>
      <c r="P21" s="2">
        <f t="shared" si="15"/>
        <v>1780000000</v>
      </c>
      <c r="Q21" s="2">
        <f t="shared" si="15"/>
        <v>1740000000</v>
      </c>
      <c r="R21" s="2">
        <f t="shared" si="15"/>
        <v>260000000</v>
      </c>
    </row>
    <row r="23" spans="1:18" ht="15.5" x14ac:dyDescent="0.35">
      <c r="B23" t="s">
        <v>48</v>
      </c>
      <c r="C23" t="s">
        <v>49</v>
      </c>
      <c r="D23" s="3">
        <f>IFERROR(D5/D6*100,"")</f>
        <v>11.267772330498058</v>
      </c>
      <c r="E23" s="3">
        <f>IFERROR(E5/E6*100,"")</f>
        <v>-7.9841554223030826</v>
      </c>
      <c r="H23" s="3">
        <f t="shared" ref="H23:R23" si="16">IFERROR(H5/H6*100,"")</f>
        <v>9.4289307954396193</v>
      </c>
      <c r="I23" s="3">
        <f t="shared" si="16"/>
        <v>20.085531880949684</v>
      </c>
      <c r="J23" s="3">
        <f t="shared" si="16"/>
        <v>7.4831652668686539</v>
      </c>
      <c r="K23" s="3">
        <f t="shared" si="16"/>
        <v>5.0543080869469232</v>
      </c>
      <c r="L23" s="3">
        <f t="shared" si="16"/>
        <v>11.42740658296956</v>
      </c>
      <c r="M23" s="3">
        <f t="shared" si="16"/>
        <v>18.689029535655727</v>
      </c>
      <c r="N23" s="3">
        <f t="shared" si="16"/>
        <v>-1.7974959009559339</v>
      </c>
      <c r="O23" s="3">
        <f t="shared" si="16"/>
        <v>10.963031524559403</v>
      </c>
      <c r="P23" s="3">
        <f t="shared" si="16"/>
        <v>3.0402650225730161</v>
      </c>
      <c r="Q23" s="3">
        <f t="shared" si="16"/>
        <v>-0.24931246342649963</v>
      </c>
      <c r="R23" s="3">
        <f t="shared" si="16"/>
        <v>-3.0036846464183813</v>
      </c>
    </row>
    <row r="24" spans="1:18" ht="15.5" x14ac:dyDescent="0.35">
      <c r="C24" t="s">
        <v>50</v>
      </c>
      <c r="D24" s="4">
        <f>IFERROR(_xlfn.RRI(5,I23,D23),"")</f>
        <v>-0.10917797667858431</v>
      </c>
      <c r="E24" s="4" t="str">
        <f>IFERROR(_xlfn.RRI(5,J23,E23),"")</f>
        <v/>
      </c>
      <c r="H24" s="4">
        <f t="shared" ref="H24:R24" si="17">IFERROR(_xlfn.RRI(5,M23,H23),"")</f>
        <v>-0.12788222209601907</v>
      </c>
      <c r="I24" s="4" t="str">
        <f t="shared" si="17"/>
        <v/>
      </c>
      <c r="J24" s="4">
        <f t="shared" si="17"/>
        <v>-7.35309092751808E-2</v>
      </c>
      <c r="K24" s="4">
        <f t="shared" si="17"/>
        <v>0.10700620085819446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51</v>
      </c>
      <c r="C25" t="s">
        <v>52</v>
      </c>
      <c r="D25" s="3">
        <f>IFERROR(INDEX(D51:D500,MATCH($A$25,$C$51:$C$500,0)),"")</f>
        <v>44.56</v>
      </c>
      <c r="E25" s="3">
        <f>IFERROR(INDEX(E51:E500,MATCH($A$25,$C$51:$C$500,0)),"")</f>
        <v>-28.01</v>
      </c>
      <c r="H25" s="3">
        <f>IFERROR(INDEX(D25:G25,COUNT(D25:G25)),"")</f>
        <v>-28.01</v>
      </c>
      <c r="I25" s="3">
        <f t="shared" ref="I25:R25" si="18">IFERROR(INDEX(I51:I500,MATCH($C$25,$C$51:$C$500,0)),"")</f>
        <v>74.03</v>
      </c>
      <c r="J25" s="3">
        <f t="shared" si="18"/>
        <v>23.79</v>
      </c>
      <c r="K25" s="3">
        <f t="shared" si="18"/>
        <v>15.2</v>
      </c>
      <c r="L25" s="3">
        <f t="shared" si="18"/>
        <v>31.51</v>
      </c>
      <c r="M25" s="3">
        <f t="shared" si="18"/>
        <v>45.2</v>
      </c>
      <c r="N25" s="3">
        <f t="shared" si="18"/>
        <v>-4.05</v>
      </c>
      <c r="O25" s="3">
        <f t="shared" si="18"/>
        <v>25.19</v>
      </c>
      <c r="P25" s="3">
        <f t="shared" si="18"/>
        <v>6.41</v>
      </c>
      <c r="Q25" s="3">
        <f t="shared" si="18"/>
        <v>-2.63</v>
      </c>
      <c r="R25" s="3">
        <f t="shared" si="18"/>
        <v>-6.01</v>
      </c>
    </row>
    <row r="26" spans="1:18" ht="15.5" x14ac:dyDescent="0.35">
      <c r="C26" t="s">
        <v>53</v>
      </c>
      <c r="D26" s="4">
        <f>IFERROR(_xlfn.RRI(5,I25,D25),"")</f>
        <v>-9.6543001255533167E-2</v>
      </c>
      <c r="E26" s="4" t="str">
        <f>IFERROR(_xlfn.RRI(5,J25,E25),"")</f>
        <v/>
      </c>
      <c r="H26" s="4" t="str">
        <f t="shared" ref="H26:R26" si="19">IFERROR(_xlfn.RRI(5,M25,H25),"")</f>
        <v/>
      </c>
      <c r="I26" s="4" t="str">
        <f t="shared" si="19"/>
        <v/>
      </c>
      <c r="J26" s="4">
        <f t="shared" si="19"/>
        <v>-1.1371206705206083E-2</v>
      </c>
      <c r="K26" s="4">
        <f t="shared" si="19"/>
        <v>0.18849432322153303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54</v>
      </c>
      <c r="D27" s="3">
        <f>IFERROR(D4/D21,"")</f>
        <v>49.738350021348317</v>
      </c>
      <c r="E27" s="3">
        <f>IFERROR(E4/E21,"")</f>
        <v>-25.169560314044944</v>
      </c>
      <c r="H27" s="3">
        <f t="shared" ref="H27:R27" si="20">IFERROR(H4/H21,"")</f>
        <v>49.137579414606741</v>
      </c>
      <c r="I27" s="3">
        <f t="shared" si="20"/>
        <v>93.396636811797748</v>
      </c>
      <c r="J27" s="3">
        <f t="shared" si="20"/>
        <v>39.690789844943822</v>
      </c>
      <c r="K27" s="3">
        <f t="shared" si="20"/>
        <v>28.043492638202249</v>
      </c>
      <c r="L27" s="3">
        <f t="shared" si="20"/>
        <v>42.112284232584273</v>
      </c>
      <c r="M27" s="3">
        <f t="shared" si="20"/>
        <v>58.159381538764045</v>
      </c>
      <c r="N27" s="3">
        <f t="shared" si="20"/>
        <v>-0.92386223595505623</v>
      </c>
      <c r="O27" s="3">
        <f t="shared" si="20"/>
        <v>23.08044530505618</v>
      </c>
      <c r="P27" s="3">
        <f t="shared" si="20"/>
        <v>0.45464853258426968</v>
      </c>
      <c r="Q27" s="3">
        <f t="shared" si="20"/>
        <v>0.74864769712643675</v>
      </c>
      <c r="R27" s="3">
        <f t="shared" si="20"/>
        <v>4.3477862423076923</v>
      </c>
    </row>
    <row r="28" spans="1:18" ht="15.5" x14ac:dyDescent="0.35">
      <c r="C28" t="s">
        <v>55</v>
      </c>
      <c r="D28" s="4">
        <f>IFERROR(_xlfn.RRI(5,I27,D27),"")</f>
        <v>-0.11839909503233592</v>
      </c>
      <c r="E28" s="4" t="str">
        <f>IFERROR(_xlfn.RRI(5,J27,E27),"")</f>
        <v/>
      </c>
      <c r="H28" s="4">
        <f t="shared" ref="H28:R28" si="21">IFERROR(_xlfn.RRI(5,M27,H27),"")</f>
        <v>-3.3150680668564969E-2</v>
      </c>
      <c r="I28" s="4" t="str">
        <f t="shared" si="21"/>
        <v/>
      </c>
      <c r="J28" s="4">
        <f t="shared" si="21"/>
        <v>0.11452319572708491</v>
      </c>
      <c r="K28" s="4">
        <f t="shared" si="21"/>
        <v>1.2805062221639907</v>
      </c>
      <c r="L28" s="4">
        <f t="shared" si="21"/>
        <v>1.2388565149148913</v>
      </c>
      <c r="M28" s="4">
        <f t="shared" si="21"/>
        <v>0.6798492860832086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56</v>
      </c>
      <c r="H29" s="4">
        <f t="shared" ref="H29:R29" si="22">IFERROR(((H25-I25)/I25)*100%,"")</f>
        <v>-1.3783601242739432</v>
      </c>
      <c r="I29" s="4">
        <f t="shared" si="22"/>
        <v>2.1118116855821776</v>
      </c>
      <c r="J29" s="4">
        <f t="shared" si="22"/>
        <v>0.56513157894736843</v>
      </c>
      <c r="K29" s="4">
        <f t="shared" si="22"/>
        <v>-0.51761345604569986</v>
      </c>
      <c r="L29" s="4">
        <f t="shared" si="22"/>
        <v>-0.3028761061946903</v>
      </c>
      <c r="M29" s="4">
        <f t="shared" si="22"/>
        <v>-12.160493827160494</v>
      </c>
      <c r="N29" s="4">
        <f t="shared" si="22"/>
        <v>-1.1607780865422788</v>
      </c>
      <c r="O29" s="4">
        <f t="shared" si="22"/>
        <v>2.9297971918876757</v>
      </c>
      <c r="P29" s="4">
        <f t="shared" si="22"/>
        <v>-3.4372623574144483</v>
      </c>
      <c r="Q29" s="4">
        <f t="shared" si="22"/>
        <v>-0.5623960066555741</v>
      </c>
      <c r="R29" s="4" t="str">
        <f t="shared" si="22"/>
        <v/>
      </c>
    </row>
    <row r="30" spans="1:18" ht="15.5" x14ac:dyDescent="0.35">
      <c r="C30" t="s">
        <v>57</v>
      </c>
      <c r="H30" s="4">
        <f t="shared" ref="H30:R30" si="23">IFERROR(((H27-I27)/I27)*100%,"")</f>
        <v>-0.4738827746696791</v>
      </c>
      <c r="I30" s="4">
        <f t="shared" si="23"/>
        <v>1.3531060272839461</v>
      </c>
      <c r="J30" s="4">
        <f t="shared" si="23"/>
        <v>0.41532976498351859</v>
      </c>
      <c r="K30" s="4">
        <f t="shared" si="23"/>
        <v>-0.33407809266960475</v>
      </c>
      <c r="L30" s="4">
        <f t="shared" si="23"/>
        <v>-0.27591588633871833</v>
      </c>
      <c r="M30" s="4">
        <f t="shared" si="23"/>
        <v>-63.952439525402752</v>
      </c>
      <c r="N30" s="4">
        <f t="shared" si="23"/>
        <v>-1.0400279207677448</v>
      </c>
      <c r="O30" s="4">
        <f t="shared" si="23"/>
        <v>49.76546750049873</v>
      </c>
      <c r="P30" s="4">
        <f t="shared" si="23"/>
        <v>-0.39270696439812125</v>
      </c>
      <c r="Q30" s="4">
        <f t="shared" si="23"/>
        <v>-0.82780945166037556</v>
      </c>
      <c r="R30" s="4" t="str">
        <f t="shared" si="23"/>
        <v/>
      </c>
    </row>
    <row r="32" spans="1:18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394.86</v>
      </c>
      <c r="E32" s="3">
        <f>IFERROR(INDEX(E51:E500,MATCH($A$32,$C$51:$C$500,0)),"")</f>
        <v>350.31</v>
      </c>
      <c r="H32" s="3">
        <f>IFERROR(INDEX(D32:G32,COUNT(D32:G32)),"")</f>
        <v>350.31</v>
      </c>
      <c r="I32" s="3">
        <f t="shared" ref="I32:R32" si="24">IFERROR(INDEX(I51:I500,MATCH($C$32,$C$51:$C$500,0)),"")</f>
        <v>391.05</v>
      </c>
      <c r="J32" s="3">
        <f t="shared" si="24"/>
        <v>319.51</v>
      </c>
      <c r="K32" s="3">
        <f t="shared" si="24"/>
        <v>294.51</v>
      </c>
      <c r="L32" s="3">
        <f t="shared" si="24"/>
        <v>276.54000000000002</v>
      </c>
      <c r="M32" s="3">
        <f t="shared" si="24"/>
        <v>239.48</v>
      </c>
      <c r="N32" s="3">
        <f t="shared" si="24"/>
        <v>225.74</v>
      </c>
      <c r="O32" s="3">
        <f t="shared" si="24"/>
        <v>229.79</v>
      </c>
      <c r="P32" s="3">
        <f t="shared" si="24"/>
        <v>204.17</v>
      </c>
      <c r="Q32" s="3">
        <f t="shared" si="24"/>
        <v>202.85</v>
      </c>
      <c r="R32" s="3">
        <f t="shared" si="24"/>
        <v>191.28</v>
      </c>
    </row>
    <row r="33" spans="1:18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9.02</v>
      </c>
      <c r="E33" s="3">
        <f>IFERROR(INDEX(E51:E500,MATCH($A$33,$C$51:$C$500,0)),"")</f>
        <v>9.6199999999999992</v>
      </c>
      <c r="H33" s="3">
        <f>IFERROR(INDEX(D33:G33,COUNT(D33:G33)),"")</f>
        <v>9.6199999999999992</v>
      </c>
      <c r="I33" s="3">
        <f t="shared" ref="I33:R33" si="25">IFERROR(INDEX(I51:I500,MATCH($C$33,$C$51:$C$500,0)),"")</f>
        <v>8.44</v>
      </c>
      <c r="J33" s="3">
        <f t="shared" si="25"/>
        <v>8.5399999999999991</v>
      </c>
      <c r="K33" s="3">
        <f t="shared" si="25"/>
        <v>7.98</v>
      </c>
      <c r="L33" s="3">
        <f t="shared" si="25"/>
        <v>8.06</v>
      </c>
      <c r="M33" s="3">
        <f t="shared" si="25"/>
        <v>6.31</v>
      </c>
      <c r="N33" s="3">
        <f t="shared" si="25"/>
        <v>1.64</v>
      </c>
      <c r="O33" s="3">
        <f t="shared" si="25"/>
        <v>1.26</v>
      </c>
      <c r="P33" s="3">
        <f t="shared" si="25"/>
        <v>0.96</v>
      </c>
      <c r="Q33" s="3">
        <f t="shared" si="25"/>
        <v>1.26</v>
      </c>
      <c r="R33" s="3">
        <f t="shared" si="25"/>
        <v>0.37</v>
      </c>
    </row>
    <row r="34" spans="1:18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79.89</v>
      </c>
      <c r="E34" s="3">
        <f>IFERROR(INDEX(E51:E500,MATCH($A$34,$C$51:$C$500,0)),"")</f>
        <v>-120.31</v>
      </c>
      <c r="H34" s="3">
        <f>IFERROR(INDEX(D34:G34,COUNT(D34:G34)),"")</f>
        <v>-120.31</v>
      </c>
      <c r="I34" s="3">
        <f t="shared" ref="I34:R34" si="26">IFERROR(INDEX(I51:I500,MATCH($C$34,$C$51:$C$500,0)),"")</f>
        <v>44.58</v>
      </c>
      <c r="J34" s="3">
        <f t="shared" si="26"/>
        <v>114.75</v>
      </c>
      <c r="K34" s="3">
        <f t="shared" si="26"/>
        <v>154.61000000000001</v>
      </c>
      <c r="L34" s="3">
        <f t="shared" si="26"/>
        <v>70.77</v>
      </c>
      <c r="M34" s="3">
        <f t="shared" si="26"/>
        <v>33.409999999999997</v>
      </c>
      <c r="N34" s="3">
        <f t="shared" si="26"/>
        <v>-91.36</v>
      </c>
      <c r="O34" s="3">
        <f t="shared" si="26"/>
        <v>11.51</v>
      </c>
      <c r="P34" s="3">
        <f t="shared" si="26"/>
        <v>30.42</v>
      </c>
      <c r="Q34" s="3">
        <f t="shared" si="26"/>
        <v>-97.34</v>
      </c>
      <c r="R34" s="3">
        <f t="shared" si="26"/>
        <v>-11.81</v>
      </c>
    </row>
    <row r="35" spans="1:18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71.78</v>
      </c>
      <c r="E35" s="3">
        <f>IFERROR(INDEX(E51:E500,MATCH($A$35,$C$51:$C$500,0)),"")</f>
        <v>-134.27000000000001</v>
      </c>
      <c r="H35" s="3">
        <f>IFERROR(INDEX(D35:G35,COUNT(D35:G35)),"")</f>
        <v>-134.27000000000001</v>
      </c>
      <c r="I35" s="3">
        <f t="shared" ref="I35:R35" si="27">IFERROR(INDEX(I51:I500,MATCH($C$35,$C$51:$C$500,0)),"")</f>
        <v>35.43</v>
      </c>
      <c r="J35" s="3">
        <f t="shared" si="27"/>
        <v>68.97</v>
      </c>
      <c r="K35" s="3">
        <f t="shared" si="27"/>
        <v>84.03</v>
      </c>
      <c r="L35" s="3">
        <f t="shared" si="27"/>
        <v>53.1</v>
      </c>
      <c r="M35" s="3">
        <f t="shared" si="27"/>
        <v>26.04</v>
      </c>
      <c r="N35" s="3">
        <f t="shared" si="27"/>
        <v>-401.62</v>
      </c>
      <c r="O35" s="3">
        <f t="shared" si="27"/>
        <v>12.6</v>
      </c>
      <c r="P35" s="3">
        <f t="shared" si="27"/>
        <v>430.11</v>
      </c>
      <c r="Q35" s="3">
        <f t="shared" si="27"/>
        <v>342.7</v>
      </c>
      <c r="R35" s="3">
        <f t="shared" si="27"/>
        <v>16.02</v>
      </c>
    </row>
    <row r="36" spans="1:18" ht="15.5" x14ac:dyDescent="0.35">
      <c r="B36" t="s">
        <v>70</v>
      </c>
      <c r="C36" t="s">
        <v>71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R36" si="28">IFERROR(INDEX(H51:H500,MATCH($C$36,$C$51:$C$500,0)),"")</f>
        <v>0.59020000000000006</v>
      </c>
      <c r="I36" s="4">
        <f t="shared" si="28"/>
        <v>0.1351</v>
      </c>
      <c r="J36" s="4">
        <f t="shared" si="28"/>
        <v>0.33630000000000004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</row>
    <row r="37" spans="1:18" ht="15.5" x14ac:dyDescent="0.35">
      <c r="B37" t="s">
        <v>72</v>
      </c>
      <c r="C37" t="s">
        <v>73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R37" si="29">IFERROR(INDEX(H51:H500,MATCH($C$37,$C$51:$C$500,0)),"")</f>
        <v>10</v>
      </c>
      <c r="I37" s="3">
        <f t="shared" si="29"/>
        <v>10</v>
      </c>
      <c r="J37" s="3">
        <f t="shared" si="29"/>
        <v>8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</row>
    <row r="50" spans="2:18" ht="15.5" x14ac:dyDescent="0.35">
      <c r="D50" t="s">
        <v>836</v>
      </c>
      <c r="E50" t="s">
        <v>370</v>
      </c>
      <c r="F50" t="s">
        <v>371</v>
      </c>
      <c r="G50" t="s">
        <v>372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</row>
    <row r="51" spans="2:18" ht="15.5" x14ac:dyDescent="0.35">
      <c r="B51" t="s">
        <v>79</v>
      </c>
      <c r="C51" t="s">
        <v>6</v>
      </c>
      <c r="D51" s="5">
        <v>88534263038</v>
      </c>
      <c r="E51" s="5">
        <v>-44801817359</v>
      </c>
      <c r="F51" s="5">
        <v>-62059189</v>
      </c>
      <c r="G51" s="5">
        <v>124892383888</v>
      </c>
      <c r="I51" s="5">
        <v>166246013525</v>
      </c>
      <c r="J51" s="5">
        <v>70649605924</v>
      </c>
      <c r="K51" s="5">
        <v>49917416896</v>
      </c>
      <c r="L51" s="5">
        <v>74959865934</v>
      </c>
      <c r="M51" s="5">
        <v>103523699139</v>
      </c>
      <c r="N51" s="5">
        <v>-1644474780</v>
      </c>
      <c r="O51" s="5">
        <v>41083192643</v>
      </c>
      <c r="P51" s="5">
        <v>809274388</v>
      </c>
      <c r="Q51" s="5">
        <v>1302646993</v>
      </c>
      <c r="R51" s="5">
        <v>1130424423</v>
      </c>
    </row>
    <row r="52" spans="2:18" ht="15.5" x14ac:dyDescent="0.35">
      <c r="C52" t="s">
        <v>375</v>
      </c>
      <c r="M52" s="5">
        <v>1160932338</v>
      </c>
      <c r="N52" s="5">
        <v>1036650132</v>
      </c>
      <c r="O52" s="5">
        <v>521335352</v>
      </c>
      <c r="P52" s="5">
        <v>809227588</v>
      </c>
      <c r="Q52" s="5">
        <v>631011613</v>
      </c>
      <c r="R52" s="5">
        <v>596763478</v>
      </c>
    </row>
    <row r="53" spans="2:18" ht="15.5" x14ac:dyDescent="0.35">
      <c r="C53" t="s">
        <v>378</v>
      </c>
      <c r="D53" s="5">
        <v>88534263038</v>
      </c>
      <c r="E53" s="5">
        <v>-44801817359</v>
      </c>
      <c r="F53" s="5">
        <v>-62059189</v>
      </c>
      <c r="G53" s="5">
        <v>124892383888</v>
      </c>
      <c r="I53" s="5">
        <v>166246013525</v>
      </c>
      <c r="J53" s="5">
        <v>70649605924</v>
      </c>
      <c r="K53" s="5">
        <v>49917416896</v>
      </c>
      <c r="L53" s="5">
        <v>74959865934</v>
      </c>
      <c r="M53" s="5">
        <v>100153443533</v>
      </c>
      <c r="N53" s="5">
        <v>-4905321318</v>
      </c>
      <c r="O53" s="5">
        <v>38019977995</v>
      </c>
    </row>
    <row r="54" spans="2:18" ht="15.5" x14ac:dyDescent="0.35">
      <c r="C54" t="s">
        <v>379</v>
      </c>
      <c r="M54" s="5">
        <v>11538636</v>
      </c>
      <c r="P54" s="5">
        <v>46800</v>
      </c>
      <c r="Q54" s="5">
        <v>8371015</v>
      </c>
      <c r="R54" s="5">
        <v>11579669</v>
      </c>
    </row>
    <row r="55" spans="2:18" ht="15.5" x14ac:dyDescent="0.35">
      <c r="C55" t="s">
        <v>377</v>
      </c>
      <c r="M55" s="5">
        <v>2197784632</v>
      </c>
      <c r="N55" s="5">
        <v>2224196406</v>
      </c>
      <c r="O55" s="5">
        <v>2541879296</v>
      </c>
      <c r="Q55" s="5">
        <v>663264365</v>
      </c>
      <c r="R55" s="5">
        <v>522081276</v>
      </c>
    </row>
    <row r="56" spans="2:18" ht="15.5" x14ac:dyDescent="0.35">
      <c r="C56" t="s">
        <v>82</v>
      </c>
      <c r="D56" s="5">
        <v>-6376159546</v>
      </c>
      <c r="E56" s="5">
        <v>-4891382194</v>
      </c>
      <c r="F56" s="5">
        <v>-7002838844</v>
      </c>
      <c r="G56" s="5">
        <v>-7505948151</v>
      </c>
      <c r="I56" s="5">
        <v>-24938321161</v>
      </c>
      <c r="J56" s="5">
        <v>-25611558734</v>
      </c>
      <c r="K56" s="5">
        <v>-24768806951</v>
      </c>
      <c r="L56" s="5">
        <v>-23353486795</v>
      </c>
      <c r="M56" s="5">
        <v>-28566478262</v>
      </c>
      <c r="N56" s="5">
        <v>-9372687446</v>
      </c>
      <c r="O56" s="5">
        <v>-7419824219</v>
      </c>
      <c r="P56" s="5">
        <v>-6107856526</v>
      </c>
      <c r="Q56" s="5">
        <v>-3463826581</v>
      </c>
      <c r="R56" s="5">
        <v>-3541588212</v>
      </c>
    </row>
    <row r="57" spans="2:18" ht="15.5" x14ac:dyDescent="0.35">
      <c r="C57" t="s">
        <v>380</v>
      </c>
      <c r="M57" s="5">
        <v>-8216059973</v>
      </c>
      <c r="N57" s="5">
        <v>-4550523089</v>
      </c>
      <c r="O57" s="5">
        <v>-4446738566</v>
      </c>
      <c r="P57" s="5">
        <v>-2702255595</v>
      </c>
      <c r="Q57" s="5">
        <v>-985499753</v>
      </c>
      <c r="R57" s="5">
        <v>-1266323318</v>
      </c>
    </row>
    <row r="58" spans="2:18" ht="15.5" x14ac:dyDescent="0.35">
      <c r="C58" t="s">
        <v>724</v>
      </c>
      <c r="D58" s="5">
        <v>-6376159546</v>
      </c>
      <c r="E58" s="5">
        <v>-4891382194</v>
      </c>
      <c r="F58" s="5">
        <v>-7002838844</v>
      </c>
      <c r="G58" s="5">
        <v>-7505948151</v>
      </c>
      <c r="I58" s="5">
        <v>-24938321161</v>
      </c>
      <c r="J58" s="5">
        <v>-25611558734</v>
      </c>
      <c r="K58" s="5">
        <v>-24768806951</v>
      </c>
      <c r="L58" s="5">
        <v>-23353486795</v>
      </c>
    </row>
    <row r="59" spans="2:18" ht="15.5" x14ac:dyDescent="0.35">
      <c r="C59" t="s">
        <v>381</v>
      </c>
      <c r="M59" s="5">
        <v>-3042000</v>
      </c>
      <c r="N59" s="5">
        <v>-7098000</v>
      </c>
      <c r="O59" s="5">
        <v>-13835785</v>
      </c>
      <c r="P59" s="5">
        <v>-13271000</v>
      </c>
      <c r="Q59" s="5">
        <v>-34201800</v>
      </c>
    </row>
    <row r="60" spans="2:18" ht="15.5" x14ac:dyDescent="0.35">
      <c r="C60" t="s">
        <v>83</v>
      </c>
      <c r="M60" s="5">
        <v>-3678619373</v>
      </c>
      <c r="N60" s="5">
        <v>-1154697071</v>
      </c>
      <c r="O60" s="5">
        <v>-716709770</v>
      </c>
      <c r="P60" s="5">
        <v>-945526920</v>
      </c>
      <c r="Q60" s="5">
        <v>-1186066224</v>
      </c>
      <c r="R60" s="5">
        <v>-1024271709</v>
      </c>
    </row>
    <row r="61" spans="2:18" ht="15.5" x14ac:dyDescent="0.35">
      <c r="C61" t="s">
        <v>874</v>
      </c>
      <c r="M61" s="5">
        <v>-347376363</v>
      </c>
      <c r="N61" s="5">
        <v>-185783154</v>
      </c>
      <c r="O61" s="5">
        <v>-166648429</v>
      </c>
      <c r="P61" s="5">
        <v>-80562150</v>
      </c>
      <c r="Q61" s="5">
        <v>-10363283</v>
      </c>
      <c r="R61" s="5">
        <v>-13872888</v>
      </c>
    </row>
    <row r="62" spans="2:18" ht="15.5" x14ac:dyDescent="0.35">
      <c r="C62" t="s">
        <v>1409</v>
      </c>
      <c r="P62" s="5">
        <v>-121959035</v>
      </c>
      <c r="Q62" s="5">
        <v>-93980847</v>
      </c>
    </row>
    <row r="63" spans="2:18" ht="15.5" x14ac:dyDescent="0.35">
      <c r="C63" t="s">
        <v>85</v>
      </c>
      <c r="D63" s="5">
        <v>-2282281661</v>
      </c>
      <c r="E63" s="5">
        <v>277851451</v>
      </c>
      <c r="F63" s="5">
        <v>646801297</v>
      </c>
      <c r="G63" s="5">
        <v>920235335</v>
      </c>
      <c r="I63" s="5">
        <v>2057725495</v>
      </c>
      <c r="J63" s="5">
        <v>946800084</v>
      </c>
      <c r="K63" s="5">
        <v>-355793068</v>
      </c>
      <c r="L63" s="5">
        <v>1675623452</v>
      </c>
      <c r="M63" s="5">
        <v>44594424</v>
      </c>
      <c r="N63" s="5">
        <v>58587893</v>
      </c>
      <c r="O63" s="5">
        <v>67187281</v>
      </c>
      <c r="P63" s="5">
        <v>517040104</v>
      </c>
      <c r="Q63" s="5">
        <v>-3961211750</v>
      </c>
      <c r="R63" s="5">
        <v>15722728</v>
      </c>
    </row>
    <row r="64" spans="2:18" ht="15.5" x14ac:dyDescent="0.35">
      <c r="C64" t="s">
        <v>224</v>
      </c>
    </row>
    <row r="65" spans="3:18" ht="15.5" x14ac:dyDescent="0.35">
      <c r="C65" t="s">
        <v>86</v>
      </c>
      <c r="D65" s="5">
        <v>82158103492</v>
      </c>
      <c r="E65" s="5">
        <v>-49693199553</v>
      </c>
      <c r="F65" s="5">
        <v>-7064898033</v>
      </c>
      <c r="G65" s="5">
        <v>117386435737</v>
      </c>
      <c r="I65" s="5">
        <v>141307692364</v>
      </c>
      <c r="J65" s="5">
        <v>45038047190</v>
      </c>
      <c r="K65" s="5">
        <v>25148609945</v>
      </c>
      <c r="L65" s="5">
        <v>51606379139</v>
      </c>
      <c r="M65" s="5">
        <v>74957220877</v>
      </c>
      <c r="N65" s="5">
        <v>-11017162226</v>
      </c>
      <c r="O65" s="5">
        <v>33663368424</v>
      </c>
      <c r="P65" s="5">
        <v>-5298582138</v>
      </c>
      <c r="Q65" s="5">
        <v>-2161179588</v>
      </c>
      <c r="R65" s="5">
        <v>-2411163789</v>
      </c>
    </row>
    <row r="66" spans="3:18" ht="15.5" x14ac:dyDescent="0.35">
      <c r="C66" t="s">
        <v>87</v>
      </c>
      <c r="D66" s="5">
        <v>-1962457813</v>
      </c>
      <c r="E66" s="5">
        <v>-3196878</v>
      </c>
      <c r="F66" s="5">
        <v>608025778</v>
      </c>
      <c r="G66" s="5">
        <v>920235335</v>
      </c>
      <c r="I66" s="5">
        <v>2057725495</v>
      </c>
      <c r="J66" s="5">
        <v>946800084</v>
      </c>
      <c r="K66" s="5">
        <v>-355793068</v>
      </c>
      <c r="L66" s="5">
        <v>1675623452</v>
      </c>
      <c r="M66" s="5">
        <v>4320104439</v>
      </c>
      <c r="N66" s="5">
        <v>2487479657</v>
      </c>
      <c r="O66" s="5">
        <v>10480730944</v>
      </c>
      <c r="P66" s="5">
        <v>16235963317</v>
      </c>
      <c r="Q66" s="5">
        <v>-2490112815</v>
      </c>
      <c r="R66" s="5">
        <v>837533221</v>
      </c>
    </row>
    <row r="67" spans="3:18" ht="15.5" x14ac:dyDescent="0.35">
      <c r="C67" t="s">
        <v>88</v>
      </c>
      <c r="O67" s="5">
        <v>70000000</v>
      </c>
    </row>
    <row r="68" spans="3:18" ht="15.5" x14ac:dyDescent="0.35">
      <c r="C68" t="s">
        <v>89</v>
      </c>
      <c r="M68" s="5">
        <v>4289152615</v>
      </c>
      <c r="N68" s="5">
        <v>2441538564</v>
      </c>
      <c r="O68" s="5">
        <v>10950140475</v>
      </c>
      <c r="P68" s="5">
        <v>15221126740</v>
      </c>
      <c r="Q68" s="5">
        <v>1349940148</v>
      </c>
      <c r="R68" s="5">
        <v>1217754625</v>
      </c>
    </row>
    <row r="69" spans="3:18" ht="15.5" x14ac:dyDescent="0.35">
      <c r="C69" t="s">
        <v>27</v>
      </c>
      <c r="D69" s="5">
        <v>319823848</v>
      </c>
      <c r="E69" s="5">
        <v>-281048329</v>
      </c>
      <c r="F69" s="5">
        <v>-38775519</v>
      </c>
      <c r="M69" s="5">
        <v>-13642600</v>
      </c>
      <c r="N69" s="5">
        <v>-12646800</v>
      </c>
      <c r="O69" s="5">
        <v>-21274309</v>
      </c>
      <c r="P69" s="5">
        <v>-775403750</v>
      </c>
      <c r="R69" s="5">
        <v>-7795293</v>
      </c>
    </row>
    <row r="70" spans="3:18" ht="15.5" x14ac:dyDescent="0.35">
      <c r="C70" t="s">
        <v>90</v>
      </c>
      <c r="O70" s="5">
        <v>-585322503</v>
      </c>
      <c r="P70" s="5">
        <v>1273200223</v>
      </c>
      <c r="Q70" s="5">
        <v>121158787</v>
      </c>
      <c r="R70" s="5">
        <v>-388148839</v>
      </c>
    </row>
    <row r="71" spans="3:18" ht="15.5" x14ac:dyDescent="0.35">
      <c r="C71" t="s">
        <v>94</v>
      </c>
      <c r="D71" s="5">
        <v>-1962457813</v>
      </c>
      <c r="E71" s="5">
        <v>-3196878</v>
      </c>
      <c r="F71" s="5">
        <v>608025778</v>
      </c>
      <c r="G71" s="5">
        <v>920235335</v>
      </c>
      <c r="I71" s="5">
        <v>2057725495</v>
      </c>
      <c r="J71" s="5">
        <v>946800084</v>
      </c>
      <c r="K71" s="5">
        <v>-355793068</v>
      </c>
      <c r="L71" s="5">
        <v>1675623452</v>
      </c>
      <c r="M71" s="5">
        <v>4320104439</v>
      </c>
      <c r="N71" s="5">
        <v>2487479657</v>
      </c>
      <c r="O71" s="5">
        <v>10480730944</v>
      </c>
      <c r="P71" s="5">
        <v>16235963317</v>
      </c>
      <c r="Q71" s="5">
        <v>-2490112815</v>
      </c>
      <c r="R71" s="5">
        <v>837533221</v>
      </c>
    </row>
    <row r="72" spans="3:18" ht="15.5" x14ac:dyDescent="0.35">
      <c r="C72" t="s">
        <v>29</v>
      </c>
      <c r="D72" s="5">
        <v>80195645679</v>
      </c>
      <c r="E72" s="5">
        <v>-49696396431</v>
      </c>
      <c r="F72" s="5">
        <v>-6456872255</v>
      </c>
      <c r="G72" s="5">
        <v>118306671072</v>
      </c>
      <c r="I72" s="5">
        <v>143365417859</v>
      </c>
      <c r="J72" s="5">
        <v>45984847274</v>
      </c>
      <c r="K72" s="5">
        <v>24792816877</v>
      </c>
      <c r="L72" s="5">
        <v>53282002591</v>
      </c>
      <c r="M72" s="5">
        <v>79277325316</v>
      </c>
      <c r="N72" s="5">
        <v>-8529682569</v>
      </c>
      <c r="O72" s="5">
        <v>44144099368</v>
      </c>
      <c r="P72" s="5">
        <v>10937381179</v>
      </c>
      <c r="Q72" s="5">
        <v>-4651292403</v>
      </c>
      <c r="R72" s="5">
        <v>-1573630568</v>
      </c>
    </row>
    <row r="73" spans="3:18" ht="15.5" x14ac:dyDescent="0.35">
      <c r="C73" t="s">
        <v>28</v>
      </c>
      <c r="D73" s="5">
        <v>-664450688</v>
      </c>
      <c r="E73" s="5">
        <v>-308314305</v>
      </c>
      <c r="F73" s="5">
        <v>-385839108</v>
      </c>
      <c r="G73" s="5">
        <v>-4030405488</v>
      </c>
      <c r="I73" s="5">
        <v>-11229098117</v>
      </c>
      <c r="J73" s="5">
        <v>-3525491264</v>
      </c>
      <c r="K73" s="5">
        <v>2341033738</v>
      </c>
      <c r="L73" s="5">
        <v>2962583212</v>
      </c>
      <c r="M73" s="5">
        <v>1406283346</v>
      </c>
      <c r="N73" s="5">
        <v>1303737455</v>
      </c>
      <c r="O73" s="5">
        <v>824512296</v>
      </c>
      <c r="P73" s="5">
        <v>500701864</v>
      </c>
      <c r="Q73" s="5">
        <v>62767450</v>
      </c>
      <c r="R73" s="5">
        <v>41192336</v>
      </c>
    </row>
    <row r="74" spans="3:18" ht="15.5" x14ac:dyDescent="0.35">
      <c r="C74" t="s">
        <v>97</v>
      </c>
      <c r="D74" s="5">
        <v>79531194991</v>
      </c>
      <c r="E74" s="5">
        <v>-50004710736</v>
      </c>
      <c r="F74" s="5">
        <v>-6842711363</v>
      </c>
      <c r="G74" s="5">
        <v>114276265584</v>
      </c>
      <c r="I74" s="5">
        <v>132136319742</v>
      </c>
      <c r="J74" s="5">
        <v>42459356010</v>
      </c>
      <c r="K74" s="5">
        <v>27133850615</v>
      </c>
      <c r="L74" s="5">
        <v>56244585803</v>
      </c>
      <c r="M74" s="5">
        <v>80683608662</v>
      </c>
      <c r="N74" s="5">
        <v>-7225945114</v>
      </c>
      <c r="O74" s="5">
        <v>44968611664</v>
      </c>
      <c r="P74" s="5">
        <v>11438083043</v>
      </c>
      <c r="Q74" s="5">
        <v>-4588524953</v>
      </c>
      <c r="R74" s="5">
        <v>-1532438232</v>
      </c>
    </row>
    <row r="75" spans="3:18" ht="15.5" x14ac:dyDescent="0.35">
      <c r="C75" t="s">
        <v>98</v>
      </c>
      <c r="G75" s="5">
        <v>900326382</v>
      </c>
      <c r="I75" s="5">
        <v>8265326382</v>
      </c>
      <c r="J75" s="5">
        <v>292197985</v>
      </c>
      <c r="K75" s="5">
        <v>-563000945</v>
      </c>
      <c r="L75" s="5">
        <v>163734796</v>
      </c>
      <c r="M75" s="5">
        <v>-793278037</v>
      </c>
      <c r="N75" s="5">
        <v>-16881784</v>
      </c>
      <c r="P75" s="5">
        <v>-358093353</v>
      </c>
      <c r="Q75" s="5">
        <v>3706649540</v>
      </c>
      <c r="R75" s="5">
        <v>67316277</v>
      </c>
    </row>
    <row r="76" spans="3:18" ht="15.5" x14ac:dyDescent="0.35">
      <c r="C76" t="s">
        <v>99</v>
      </c>
      <c r="D76" s="5">
        <v>79531194991</v>
      </c>
      <c r="E76" s="5">
        <v>-50004710736</v>
      </c>
      <c r="F76" s="5">
        <v>-6842711363</v>
      </c>
      <c r="G76" s="5">
        <v>115176591966</v>
      </c>
      <c r="I76" s="5">
        <v>140401646124</v>
      </c>
      <c r="J76" s="5">
        <v>42751553995</v>
      </c>
      <c r="K76" s="5">
        <v>26570849670</v>
      </c>
      <c r="L76" s="5">
        <v>56408320599</v>
      </c>
      <c r="M76" s="5">
        <v>79890330625</v>
      </c>
      <c r="N76" s="5">
        <v>-7242826898</v>
      </c>
      <c r="O76" s="5">
        <v>44968611664</v>
      </c>
      <c r="P76" s="5">
        <v>11079989690</v>
      </c>
      <c r="Q76" s="5">
        <v>-881875413</v>
      </c>
      <c r="R76" s="5">
        <v>-1465121955</v>
      </c>
    </row>
    <row r="77" spans="3:18" ht="15.5" x14ac:dyDescent="0.35">
      <c r="C77" t="s">
        <v>100</v>
      </c>
      <c r="D77" s="5">
        <v>79531194991</v>
      </c>
      <c r="E77" s="5">
        <v>-50004710736</v>
      </c>
      <c r="F77" s="5">
        <v>-6842711363</v>
      </c>
      <c r="G77" s="5">
        <v>114276265584</v>
      </c>
      <c r="I77" s="5">
        <v>132136319742</v>
      </c>
      <c r="J77" s="5">
        <v>42459356010</v>
      </c>
      <c r="K77" s="5">
        <v>27133850615</v>
      </c>
      <c r="L77" s="5">
        <v>56244585803</v>
      </c>
      <c r="M77" s="5">
        <v>80683608662</v>
      </c>
      <c r="N77" s="5">
        <v>-7225945114</v>
      </c>
      <c r="O77" s="5">
        <v>44968611664</v>
      </c>
      <c r="P77" s="5">
        <v>11438083043</v>
      </c>
      <c r="Q77" s="5">
        <v>-4588524953</v>
      </c>
      <c r="R77" s="5">
        <v>-1532438232</v>
      </c>
    </row>
    <row r="78" spans="3:18" ht="15.5" x14ac:dyDescent="0.35">
      <c r="C78" t="s">
        <v>8</v>
      </c>
      <c r="D78" s="5">
        <v>79531372501</v>
      </c>
      <c r="E78" s="5">
        <v>-50004709015</v>
      </c>
      <c r="F78" s="5">
        <v>-6842709642</v>
      </c>
      <c r="G78" s="5">
        <v>115176551828</v>
      </c>
      <c r="I78" s="5">
        <v>140401801351</v>
      </c>
      <c r="J78" s="5">
        <v>42752537840</v>
      </c>
      <c r="K78" s="5">
        <v>26570849670</v>
      </c>
      <c r="L78" s="5">
        <v>56408320599</v>
      </c>
      <c r="M78" s="5">
        <v>79890330625</v>
      </c>
      <c r="N78" s="5">
        <v>-7242826898</v>
      </c>
      <c r="O78" s="5">
        <v>44968571938</v>
      </c>
      <c r="P78" s="5">
        <v>11080027534</v>
      </c>
      <c r="Q78" s="5">
        <v>-881875413</v>
      </c>
      <c r="R78" s="5">
        <v>-1465121955</v>
      </c>
    </row>
    <row r="79" spans="3:18" ht="15.5" x14ac:dyDescent="0.35">
      <c r="C79" t="s">
        <v>101</v>
      </c>
      <c r="D79" s="5">
        <v>-177510</v>
      </c>
      <c r="E79" s="5">
        <v>-1721</v>
      </c>
      <c r="F79" s="5">
        <v>-1721</v>
      </c>
      <c r="G79" s="5">
        <v>40138</v>
      </c>
      <c r="I79" s="5">
        <v>-155227</v>
      </c>
      <c r="J79" s="5">
        <v>-983845</v>
      </c>
      <c r="O79" s="5">
        <v>39726</v>
      </c>
      <c r="P79" s="5">
        <v>-37844</v>
      </c>
    </row>
    <row r="80" spans="3:18" ht="15.5" x14ac:dyDescent="0.35">
      <c r="C80" t="s">
        <v>102</v>
      </c>
      <c r="D80" s="5">
        <v>79531194991</v>
      </c>
      <c r="E80" s="5">
        <v>-50004710736</v>
      </c>
      <c r="F80" s="5">
        <v>-6842711363</v>
      </c>
      <c r="G80" s="5">
        <v>114276265584</v>
      </c>
      <c r="I80" s="5">
        <v>132136319742</v>
      </c>
      <c r="J80" s="5">
        <v>42459356010</v>
      </c>
      <c r="K80" s="5">
        <v>27133850615</v>
      </c>
      <c r="L80" s="5">
        <v>56244585803</v>
      </c>
      <c r="M80" s="5">
        <v>80683608662</v>
      </c>
      <c r="N80" s="5">
        <v>-7225945114</v>
      </c>
      <c r="O80" s="5">
        <v>44968611664</v>
      </c>
      <c r="P80" s="5">
        <v>11438083043</v>
      </c>
      <c r="Q80" s="5">
        <v>-4588524953</v>
      </c>
      <c r="R80" s="5">
        <v>-1532438232</v>
      </c>
    </row>
    <row r="81" spans="2:18" ht="15.5" x14ac:dyDescent="0.35">
      <c r="C81" t="s">
        <v>103</v>
      </c>
      <c r="D81" s="5">
        <v>79531194991</v>
      </c>
      <c r="E81" s="5">
        <v>-50004710736</v>
      </c>
      <c r="F81" s="5">
        <v>-6842711363</v>
      </c>
      <c r="G81" s="5">
        <v>115176591966</v>
      </c>
      <c r="I81" s="5">
        <v>140401646124</v>
      </c>
      <c r="J81" s="5">
        <v>42751553995</v>
      </c>
      <c r="K81" s="5">
        <v>26570849670</v>
      </c>
      <c r="L81" s="5">
        <v>56408320599</v>
      </c>
      <c r="M81" s="5">
        <v>79890330625</v>
      </c>
      <c r="N81" s="5">
        <v>-7242826898</v>
      </c>
      <c r="O81" s="5">
        <v>44968611664</v>
      </c>
      <c r="P81" s="5">
        <v>11079989690</v>
      </c>
      <c r="Q81" s="5">
        <v>-881875413</v>
      </c>
      <c r="R81" s="5">
        <v>-1465121955</v>
      </c>
    </row>
    <row r="82" spans="2:18" ht="15.5" x14ac:dyDescent="0.35">
      <c r="C82" t="s">
        <v>104</v>
      </c>
      <c r="D82" s="5">
        <v>79531194991</v>
      </c>
      <c r="E82" s="5">
        <v>-50004710736</v>
      </c>
      <c r="F82" s="5">
        <v>-6842711363</v>
      </c>
      <c r="G82" s="5">
        <v>115176591966</v>
      </c>
      <c r="I82" s="5">
        <v>140401646124</v>
      </c>
      <c r="J82" s="5">
        <v>42751553995</v>
      </c>
      <c r="K82" s="5">
        <v>26570849670</v>
      </c>
      <c r="L82" s="5">
        <v>56408320599</v>
      </c>
      <c r="M82" s="5">
        <v>79890330625</v>
      </c>
      <c r="N82" s="5">
        <v>-7242826898</v>
      </c>
      <c r="O82" s="5">
        <v>44968611664</v>
      </c>
      <c r="P82" s="5">
        <v>11079989690</v>
      </c>
      <c r="Q82" s="5">
        <v>-881875413</v>
      </c>
      <c r="R82" s="5">
        <v>-1465121955</v>
      </c>
    </row>
    <row r="84" spans="2:18" ht="15.5" x14ac:dyDescent="0.35">
      <c r="B84" t="s">
        <v>105</v>
      </c>
      <c r="C84" t="s">
        <v>106</v>
      </c>
    </row>
    <row r="85" spans="2:18" ht="15.5" x14ac:dyDescent="0.35">
      <c r="C85" t="s">
        <v>107</v>
      </c>
    </row>
    <row r="86" spans="2:18" ht="15.5" x14ac:dyDescent="0.35">
      <c r="C86" t="s">
        <v>20</v>
      </c>
      <c r="D86" s="5">
        <v>45450149467</v>
      </c>
      <c r="E86" s="5">
        <v>36024843684</v>
      </c>
      <c r="F86" s="5">
        <v>82258311579</v>
      </c>
      <c r="G86" s="5">
        <v>129565676074</v>
      </c>
      <c r="I86" s="5">
        <v>129565676074</v>
      </c>
      <c r="J86" s="5">
        <v>98562549170</v>
      </c>
      <c r="K86" s="5">
        <v>47015012067</v>
      </c>
      <c r="L86" s="5">
        <v>21754808306</v>
      </c>
      <c r="M86" s="5">
        <v>179050404191</v>
      </c>
      <c r="N86" s="5">
        <v>80269474317</v>
      </c>
      <c r="O86" s="5">
        <v>95294256616</v>
      </c>
      <c r="P86" s="5">
        <v>315975341887</v>
      </c>
      <c r="Q86" s="5">
        <v>11412153380</v>
      </c>
      <c r="R86" s="5">
        <v>26856547343</v>
      </c>
    </row>
    <row r="87" spans="2:18" ht="15.5" x14ac:dyDescent="0.35">
      <c r="C87" t="s">
        <v>108</v>
      </c>
      <c r="O87" s="5">
        <v>17445993418</v>
      </c>
      <c r="P87" s="5">
        <v>26962020904</v>
      </c>
      <c r="Q87" s="5">
        <v>295672780000</v>
      </c>
    </row>
    <row r="88" spans="2:18" ht="15.5" x14ac:dyDescent="0.35">
      <c r="C88" t="s">
        <v>386</v>
      </c>
      <c r="D88" s="5">
        <v>682760371722</v>
      </c>
      <c r="E88" s="5">
        <v>504718962480</v>
      </c>
      <c r="F88" s="5">
        <v>542750996655</v>
      </c>
      <c r="G88" s="5">
        <v>505728577433</v>
      </c>
      <c r="I88" s="5">
        <v>505728577433</v>
      </c>
      <c r="J88" s="5">
        <v>396391306146</v>
      </c>
      <c r="K88" s="5">
        <v>398621367081</v>
      </c>
      <c r="L88" s="5">
        <v>460309814342</v>
      </c>
      <c r="M88" s="5">
        <v>248593252640</v>
      </c>
      <c r="N88" s="5">
        <v>136701673958</v>
      </c>
      <c r="O88" s="5">
        <v>293905509316</v>
      </c>
      <c r="P88" s="5">
        <v>384700536</v>
      </c>
      <c r="Q88" s="5">
        <v>742793516</v>
      </c>
      <c r="R88" s="5">
        <v>987288458</v>
      </c>
    </row>
    <row r="89" spans="2:18" ht="15.5" x14ac:dyDescent="0.35">
      <c r="C89" t="s">
        <v>1410</v>
      </c>
      <c r="D89" s="5">
        <v>248103838023</v>
      </c>
      <c r="E89" s="5">
        <v>53318169119</v>
      </c>
      <c r="F89" s="5">
        <v>73704293242</v>
      </c>
      <c r="G89" s="5">
        <v>71686232419</v>
      </c>
      <c r="I89" s="5">
        <v>71686232419</v>
      </c>
      <c r="J89" s="5">
        <v>10876763777</v>
      </c>
      <c r="K89" s="5">
        <v>38571444205</v>
      </c>
      <c r="L89" s="5">
        <v>9488662436</v>
      </c>
      <c r="M89" s="5">
        <v>7005559628</v>
      </c>
      <c r="N89" s="5">
        <v>23970950950</v>
      </c>
      <c r="O89" s="5">
        <v>1848336512</v>
      </c>
      <c r="P89" s="5">
        <v>2147091390</v>
      </c>
      <c r="Q89" s="5">
        <v>3425612780</v>
      </c>
      <c r="R89" s="5">
        <v>421562243</v>
      </c>
    </row>
    <row r="90" spans="2:18" ht="15.5" x14ac:dyDescent="0.35">
      <c r="C90" t="s">
        <v>120</v>
      </c>
      <c r="E90" s="5">
        <v>3255000000</v>
      </c>
      <c r="F90" s="5">
        <v>3255000000</v>
      </c>
    </row>
    <row r="91" spans="2:18" ht="15.5" x14ac:dyDescent="0.35">
      <c r="C91" t="s">
        <v>388</v>
      </c>
      <c r="N91" s="5">
        <v>4786308285</v>
      </c>
      <c r="O91" s="5">
        <v>354228392</v>
      </c>
      <c r="P91" s="5">
        <v>659575346</v>
      </c>
      <c r="Q91" s="5">
        <v>1300951584</v>
      </c>
      <c r="R91" s="5">
        <v>149960297</v>
      </c>
    </row>
    <row r="92" spans="2:18" ht="15.5" x14ac:dyDescent="0.35">
      <c r="C92" t="s">
        <v>113</v>
      </c>
      <c r="D92" s="5">
        <v>1825855446</v>
      </c>
      <c r="E92" s="5">
        <v>6402884872</v>
      </c>
      <c r="F92" s="5">
        <v>290393613</v>
      </c>
      <c r="G92" s="5">
        <v>315693611</v>
      </c>
      <c r="I92" s="5">
        <v>315693611</v>
      </c>
      <c r="J92" s="5">
        <v>145479462</v>
      </c>
      <c r="K92" s="5">
        <v>490260130</v>
      </c>
      <c r="L92" s="5">
        <v>604120253</v>
      </c>
      <c r="M92" s="5">
        <v>4207451333</v>
      </c>
      <c r="N92" s="5">
        <v>740848798</v>
      </c>
      <c r="O92" s="5">
        <v>878049737</v>
      </c>
      <c r="P92" s="5">
        <v>48488468527</v>
      </c>
      <c r="Q92" s="5">
        <v>11643863937</v>
      </c>
      <c r="R92" s="5">
        <v>12942650000</v>
      </c>
    </row>
    <row r="93" spans="2:18" ht="15.5" x14ac:dyDescent="0.35">
      <c r="C93" t="s">
        <v>123</v>
      </c>
      <c r="D93" s="5">
        <v>7500000000</v>
      </c>
      <c r="E93" s="5">
        <v>7500000000</v>
      </c>
      <c r="F93" s="5">
        <v>7500000000</v>
      </c>
      <c r="G93" s="5">
        <v>7500000000</v>
      </c>
      <c r="I93" s="5">
        <v>7500000000</v>
      </c>
      <c r="J93" s="5">
        <v>7500000000</v>
      </c>
      <c r="K93" s="5">
        <v>7500000000</v>
      </c>
      <c r="L93" s="5">
        <v>135000000</v>
      </c>
      <c r="M93" s="5">
        <v>135000000</v>
      </c>
    </row>
    <row r="94" spans="2:18" ht="15.5" x14ac:dyDescent="0.35">
      <c r="C94" t="s">
        <v>122</v>
      </c>
      <c r="D94" s="5">
        <v>3670965057</v>
      </c>
      <c r="E94" s="5">
        <v>3670965057</v>
      </c>
      <c r="F94" s="5">
        <v>3670965057</v>
      </c>
      <c r="G94" s="5">
        <v>3670965057</v>
      </c>
      <c r="I94" s="5">
        <v>3670965057</v>
      </c>
      <c r="J94" s="5">
        <v>3670965057</v>
      </c>
    </row>
    <row r="95" spans="2:18" ht="15.5" x14ac:dyDescent="0.35">
      <c r="C95" t="s">
        <v>85</v>
      </c>
      <c r="D95" s="5">
        <v>-30897255338</v>
      </c>
      <c r="E95" s="5">
        <v>-30897255338</v>
      </c>
      <c r="F95" s="5">
        <v>-30897255338</v>
      </c>
      <c r="G95" s="5">
        <v>-30897255338</v>
      </c>
      <c r="I95" s="5">
        <v>-30897255338</v>
      </c>
      <c r="J95" s="5">
        <v>-39162581720</v>
      </c>
      <c r="K95" s="5">
        <v>-41311789737</v>
      </c>
      <c r="L95" s="5">
        <v>-46261787325</v>
      </c>
      <c r="M95" s="5">
        <v>-56168520586</v>
      </c>
      <c r="N95" s="5">
        <v>-197300047</v>
      </c>
      <c r="P95" s="5">
        <v>-772302795</v>
      </c>
      <c r="Q95" s="5">
        <v>8785790558</v>
      </c>
      <c r="R95" s="5">
        <v>-4120858982</v>
      </c>
    </row>
    <row r="96" spans="2:18" ht="15.5" x14ac:dyDescent="0.35">
      <c r="C96" t="s">
        <v>116</v>
      </c>
      <c r="D96" s="5">
        <v>1047426351319</v>
      </c>
      <c r="E96" s="5">
        <v>669684674090</v>
      </c>
      <c r="F96" s="5">
        <v>768217055454</v>
      </c>
      <c r="G96" s="5">
        <v>772581885518</v>
      </c>
      <c r="I96" s="5">
        <v>772581885518</v>
      </c>
      <c r="J96" s="5">
        <v>572185624411</v>
      </c>
      <c r="K96" s="5">
        <v>548372824121</v>
      </c>
      <c r="L96" s="5">
        <v>493385598584</v>
      </c>
      <c r="M96" s="5">
        <v>439707240714</v>
      </c>
      <c r="N96" s="5">
        <v>359594486815</v>
      </c>
      <c r="O96" s="5">
        <v>410046816283</v>
      </c>
      <c r="P96" s="5">
        <v>394747020558</v>
      </c>
      <c r="Q96" s="5">
        <v>332914862130</v>
      </c>
      <c r="R96" s="5">
        <v>52760377362</v>
      </c>
    </row>
    <row r="97" spans="3:18" ht="15.5" x14ac:dyDescent="0.35">
      <c r="C97" t="s">
        <v>117</v>
      </c>
    </row>
    <row r="98" spans="3:18" ht="15.5" x14ac:dyDescent="0.35">
      <c r="C98" t="s">
        <v>121</v>
      </c>
      <c r="D98" s="5">
        <v>2941994446</v>
      </c>
      <c r="E98" s="5">
        <v>1779281731</v>
      </c>
      <c r="F98" s="5">
        <v>1917370614</v>
      </c>
      <c r="G98" s="5">
        <v>2133675280</v>
      </c>
      <c r="I98" s="5">
        <v>2133675280</v>
      </c>
      <c r="J98" s="5">
        <v>3540812471</v>
      </c>
      <c r="K98" s="5">
        <v>4972573857</v>
      </c>
      <c r="L98" s="5">
        <v>6274908908</v>
      </c>
      <c r="M98" s="5">
        <v>5607985575</v>
      </c>
      <c r="N98" s="5">
        <v>341622711</v>
      </c>
      <c r="O98" s="5">
        <v>462323428</v>
      </c>
      <c r="P98" s="5">
        <v>425837536</v>
      </c>
      <c r="Q98" s="5">
        <v>263338325</v>
      </c>
      <c r="R98" s="5">
        <v>12842508</v>
      </c>
    </row>
    <row r="99" spans="3:18" ht="15.5" x14ac:dyDescent="0.35">
      <c r="C99" t="s">
        <v>119</v>
      </c>
      <c r="D99" s="5">
        <v>30350334</v>
      </c>
      <c r="E99" s="5">
        <v>30350334</v>
      </c>
      <c r="F99" s="5">
        <v>30350334</v>
      </c>
      <c r="G99" s="5">
        <v>30350334</v>
      </c>
      <c r="I99" s="5">
        <v>30350334</v>
      </c>
      <c r="J99" s="5">
        <v>9295954805</v>
      </c>
      <c r="K99" s="5">
        <v>11241031615</v>
      </c>
      <c r="L99" s="5">
        <v>7258205623</v>
      </c>
      <c r="M99" s="5">
        <v>4295622411</v>
      </c>
      <c r="N99" s="5">
        <v>2889339065</v>
      </c>
      <c r="O99" s="5">
        <v>1585601610</v>
      </c>
      <c r="P99" s="5">
        <v>761089314</v>
      </c>
      <c r="Q99" s="5">
        <v>260387450</v>
      </c>
      <c r="R99" s="5">
        <v>197620000</v>
      </c>
    </row>
    <row r="100" spans="3:18" ht="15.5" x14ac:dyDescent="0.35">
      <c r="C100" t="s">
        <v>126</v>
      </c>
      <c r="D100" s="5">
        <v>4987308136</v>
      </c>
      <c r="E100" s="5">
        <v>4172676921</v>
      </c>
      <c r="F100" s="5">
        <v>4643442701</v>
      </c>
      <c r="G100" s="5">
        <v>5207437854</v>
      </c>
      <c r="I100" s="5">
        <v>5207437854</v>
      </c>
      <c r="J100" s="5">
        <v>17237061508</v>
      </c>
      <c r="K100" s="5">
        <v>17807071078</v>
      </c>
      <c r="L100" s="5">
        <v>16353106505</v>
      </c>
      <c r="M100" s="5">
        <v>10534587986</v>
      </c>
      <c r="N100" s="5">
        <v>3515454276</v>
      </c>
      <c r="O100" s="5">
        <v>2332417538</v>
      </c>
      <c r="P100" s="5">
        <v>1469419350</v>
      </c>
      <c r="Q100" s="5">
        <v>27603855775</v>
      </c>
      <c r="R100" s="5">
        <v>347752508</v>
      </c>
    </row>
    <row r="101" spans="3:18" ht="15.5" x14ac:dyDescent="0.35">
      <c r="C101" t="s">
        <v>127</v>
      </c>
      <c r="D101" s="5">
        <v>1052413659455</v>
      </c>
      <c r="E101" s="5">
        <v>673857351011</v>
      </c>
      <c r="F101" s="5">
        <v>772860498155</v>
      </c>
      <c r="G101" s="5">
        <v>777789323372</v>
      </c>
      <c r="I101" s="5">
        <v>777789323372</v>
      </c>
      <c r="J101" s="5">
        <v>589422685919</v>
      </c>
      <c r="K101" s="5">
        <v>566179895199</v>
      </c>
      <c r="L101" s="5">
        <v>509738705089</v>
      </c>
      <c r="M101" s="5">
        <v>450241828700</v>
      </c>
      <c r="N101" s="5">
        <v>363109941091</v>
      </c>
      <c r="O101" s="5">
        <v>412379233821</v>
      </c>
      <c r="P101" s="5">
        <v>396216439908</v>
      </c>
      <c r="Q101" s="5">
        <v>360518717905</v>
      </c>
      <c r="R101" s="5">
        <v>53108129870</v>
      </c>
    </row>
    <row r="102" spans="3:18" ht="15.5" x14ac:dyDescent="0.35">
      <c r="C102" t="s">
        <v>128</v>
      </c>
    </row>
    <row r="103" spans="3:18" ht="15.5" x14ac:dyDescent="0.35">
      <c r="C103" t="s">
        <v>129</v>
      </c>
    </row>
    <row r="104" spans="3:18" ht="15.5" x14ac:dyDescent="0.35">
      <c r="C104" t="s">
        <v>391</v>
      </c>
      <c r="D104" s="5">
        <v>239183717887</v>
      </c>
      <c r="E104" s="5">
        <v>39857725050</v>
      </c>
      <c r="F104" s="5">
        <v>72207734715</v>
      </c>
      <c r="G104" s="5">
        <v>70168908482</v>
      </c>
      <c r="I104" s="5">
        <v>70168908482</v>
      </c>
      <c r="J104" s="5">
        <v>9467016194</v>
      </c>
      <c r="K104" s="5">
        <v>36182399157</v>
      </c>
      <c r="L104" s="5">
        <v>7365196470</v>
      </c>
      <c r="M104" s="5">
        <v>15774091614</v>
      </c>
      <c r="N104" s="5">
        <v>9347479400</v>
      </c>
      <c r="O104" s="5">
        <v>353461400</v>
      </c>
      <c r="P104" s="5">
        <v>658152100</v>
      </c>
      <c r="Q104" s="5">
        <v>1279631400</v>
      </c>
    </row>
    <row r="105" spans="3:18" ht="15.5" x14ac:dyDescent="0.35">
      <c r="C105" t="s">
        <v>392</v>
      </c>
      <c r="N105" s="5">
        <v>4440778822</v>
      </c>
      <c r="O105" s="5">
        <v>527147284</v>
      </c>
      <c r="P105" s="5">
        <v>1064560715</v>
      </c>
      <c r="Q105" s="5">
        <v>2385501979</v>
      </c>
      <c r="R105" s="5">
        <v>1336260553</v>
      </c>
    </row>
    <row r="106" spans="3:18" ht="15.5" x14ac:dyDescent="0.35">
      <c r="C106" t="s">
        <v>192</v>
      </c>
      <c r="D106" s="5">
        <v>100000000000</v>
      </c>
    </row>
    <row r="107" spans="3:18" ht="15.5" x14ac:dyDescent="0.35">
      <c r="C107" t="s">
        <v>193</v>
      </c>
      <c r="D107" s="5">
        <v>1023695004</v>
      </c>
    </row>
    <row r="108" spans="3:18" ht="15.5" x14ac:dyDescent="0.35">
      <c r="C108" t="s">
        <v>395</v>
      </c>
      <c r="P108" s="5">
        <v>28644823750</v>
      </c>
    </row>
    <row r="109" spans="3:18" ht="15.5" x14ac:dyDescent="0.35">
      <c r="C109" t="s">
        <v>136</v>
      </c>
      <c r="D109" s="5">
        <v>739931667</v>
      </c>
      <c r="E109" s="5">
        <v>584925609</v>
      </c>
      <c r="F109" s="5">
        <v>1356040226</v>
      </c>
      <c r="G109" s="5">
        <v>1251077047</v>
      </c>
      <c r="I109" s="5">
        <v>1251077047</v>
      </c>
      <c r="J109" s="5">
        <v>167634524</v>
      </c>
      <c r="K109" s="5">
        <v>461248910</v>
      </c>
      <c r="L109" s="5">
        <v>876191011</v>
      </c>
      <c r="M109" s="5">
        <v>88380025</v>
      </c>
      <c r="N109" s="5">
        <v>254762401</v>
      </c>
      <c r="O109" s="5">
        <v>26188817</v>
      </c>
      <c r="P109" s="5">
        <v>49992488</v>
      </c>
      <c r="Q109" s="5">
        <v>14268000</v>
      </c>
      <c r="R109" s="5">
        <v>5784087</v>
      </c>
    </row>
    <row r="110" spans="3:18" ht="15.5" x14ac:dyDescent="0.35">
      <c r="C110" t="s">
        <v>137</v>
      </c>
      <c r="D110" s="5">
        <v>2051505854</v>
      </c>
      <c r="E110" s="5">
        <v>3183504800</v>
      </c>
      <c r="F110" s="5">
        <v>2840367426</v>
      </c>
      <c r="G110" s="5">
        <v>2722689192</v>
      </c>
      <c r="I110" s="5">
        <v>2722689192</v>
      </c>
      <c r="J110" s="5">
        <v>1663733808</v>
      </c>
      <c r="K110" s="5">
        <v>787761958</v>
      </c>
      <c r="L110" s="5">
        <v>5205828463</v>
      </c>
      <c r="M110" s="5">
        <v>6806267077</v>
      </c>
      <c r="N110" s="5">
        <v>1106836874</v>
      </c>
      <c r="O110" s="5">
        <v>1082468198</v>
      </c>
      <c r="P110" s="5">
        <v>1356092491</v>
      </c>
      <c r="Q110" s="5">
        <v>3098361452</v>
      </c>
      <c r="R110" s="5">
        <v>959922249</v>
      </c>
    </row>
    <row r="111" spans="3:18" ht="15.5" x14ac:dyDescent="0.35">
      <c r="C111" t="s">
        <v>1134</v>
      </c>
    </row>
    <row r="112" spans="3:18" ht="15.5" x14ac:dyDescent="0.35">
      <c r="C112" t="s">
        <v>133</v>
      </c>
      <c r="J112" s="5">
        <v>466758106</v>
      </c>
      <c r="K112" s="5">
        <v>162723196</v>
      </c>
      <c r="L112" s="5">
        <v>123846434</v>
      </c>
      <c r="M112" s="5">
        <v>101291769</v>
      </c>
      <c r="N112" s="5">
        <v>78142376</v>
      </c>
      <c r="O112" s="5">
        <v>70310856</v>
      </c>
    </row>
    <row r="113" spans="2:18" ht="15.5" x14ac:dyDescent="0.35">
      <c r="C113" t="s">
        <v>154</v>
      </c>
      <c r="D113" s="5">
        <v>346583170799</v>
      </c>
      <c r="E113" s="5">
        <v>47558057346</v>
      </c>
      <c r="F113" s="5">
        <v>80683625754</v>
      </c>
      <c r="G113" s="5">
        <v>78769739608</v>
      </c>
      <c r="I113" s="5">
        <v>78769739608</v>
      </c>
      <c r="J113" s="5">
        <v>18106453879</v>
      </c>
      <c r="K113" s="5">
        <v>40472929717</v>
      </c>
      <c r="L113" s="5">
        <v>16115587810</v>
      </c>
      <c r="M113" s="5">
        <v>22770030485</v>
      </c>
      <c r="N113" s="5">
        <v>15529150536</v>
      </c>
      <c r="O113" s="5">
        <v>2195500998</v>
      </c>
      <c r="P113" s="5">
        <v>31773621544</v>
      </c>
      <c r="Q113" s="5">
        <v>6795762831</v>
      </c>
      <c r="R113" s="5">
        <v>4330640637</v>
      </c>
    </row>
    <row r="114" spans="2:18" ht="15.5" x14ac:dyDescent="0.35">
      <c r="C114" t="s">
        <v>155</v>
      </c>
    </row>
    <row r="115" spans="2:18" ht="15.5" x14ac:dyDescent="0.35">
      <c r="C115" t="s">
        <v>156</v>
      </c>
      <c r="D115" s="5">
        <v>357000000000</v>
      </c>
      <c r="E115" s="5">
        <v>357000000000</v>
      </c>
      <c r="F115" s="5">
        <v>357000000000</v>
      </c>
      <c r="G115" s="5">
        <v>357000000000</v>
      </c>
      <c r="I115" s="5">
        <v>357000000000</v>
      </c>
      <c r="J115" s="5">
        <v>357000000000</v>
      </c>
      <c r="K115" s="5">
        <v>357000000000</v>
      </c>
      <c r="L115" s="5">
        <v>357000000000</v>
      </c>
      <c r="M115" s="5">
        <v>357000000000</v>
      </c>
      <c r="N115" s="5">
        <v>357000000000</v>
      </c>
      <c r="O115" s="5">
        <v>357000000000</v>
      </c>
      <c r="P115" s="5">
        <v>357000000000</v>
      </c>
      <c r="Q115" s="5">
        <v>348761126400</v>
      </c>
      <c r="R115" s="5">
        <v>51000000000</v>
      </c>
    </row>
    <row r="116" spans="2:18" ht="15.5" x14ac:dyDescent="0.35">
      <c r="C116" t="s">
        <v>157</v>
      </c>
      <c r="D116" s="5">
        <v>-180418263</v>
      </c>
      <c r="E116" s="5">
        <v>-180418263</v>
      </c>
      <c r="F116" s="5">
        <v>-180418263</v>
      </c>
      <c r="G116" s="5">
        <v>-180418263</v>
      </c>
      <c r="I116" s="5">
        <v>-180418263</v>
      </c>
      <c r="J116" s="5">
        <v>-180418263</v>
      </c>
      <c r="K116" s="5">
        <v>-180418263</v>
      </c>
      <c r="L116" s="5">
        <v>-180418263</v>
      </c>
      <c r="M116" s="5">
        <v>-180418263</v>
      </c>
      <c r="O116" s="5">
        <v>-180418263</v>
      </c>
      <c r="P116" s="5">
        <v>-180418263</v>
      </c>
      <c r="Q116" s="5">
        <v>-780418263</v>
      </c>
      <c r="R116" s="5">
        <v>353366883</v>
      </c>
    </row>
    <row r="117" spans="2:18" ht="15.5" x14ac:dyDescent="0.35">
      <c r="C117" t="s">
        <v>158</v>
      </c>
      <c r="D117" s="5">
        <v>378908779750</v>
      </c>
      <c r="E117" s="5">
        <v>299377407249</v>
      </c>
      <c r="F117" s="5">
        <v>365254984264</v>
      </c>
      <c r="G117" s="5">
        <v>372097693906</v>
      </c>
      <c r="I117" s="5">
        <v>372097693906</v>
      </c>
      <c r="J117" s="5">
        <v>252659513337</v>
      </c>
      <c r="K117" s="5">
        <v>210199173482</v>
      </c>
      <c r="L117" s="5">
        <v>183065322867</v>
      </c>
      <c r="M117" s="5">
        <v>126820737064</v>
      </c>
      <c r="N117" s="5">
        <v>46137128402</v>
      </c>
      <c r="O117" s="5">
        <v>53363073516</v>
      </c>
      <c r="P117" s="5">
        <v>8394501578</v>
      </c>
      <c r="Q117" s="5">
        <v>-3043543621</v>
      </c>
      <c r="R117" s="5">
        <v>1544981332</v>
      </c>
    </row>
    <row r="118" spans="2:18" ht="15.5" x14ac:dyDescent="0.35">
      <c r="C118" t="s">
        <v>159</v>
      </c>
      <c r="D118" s="5">
        <v>71400000000</v>
      </c>
      <c r="E118" s="5">
        <v>71400000000</v>
      </c>
      <c r="F118" s="5">
        <v>71400000000</v>
      </c>
      <c r="G118" s="5">
        <v>71400000000</v>
      </c>
      <c r="I118" s="5">
        <v>71400000000</v>
      </c>
      <c r="J118" s="5">
        <v>71400000000</v>
      </c>
      <c r="K118" s="5">
        <v>71400000000</v>
      </c>
      <c r="L118" s="5">
        <v>71400000000</v>
      </c>
      <c r="M118" s="5">
        <v>500000000</v>
      </c>
      <c r="N118" s="5">
        <v>500000000</v>
      </c>
      <c r="O118" s="5">
        <v>500000000</v>
      </c>
      <c r="P118" s="5">
        <v>500000000</v>
      </c>
      <c r="Q118" s="5">
        <v>500000000</v>
      </c>
      <c r="R118" s="5">
        <v>500000000</v>
      </c>
    </row>
    <row r="119" spans="2:18" ht="15.5" x14ac:dyDescent="0.35">
      <c r="C119" t="s">
        <v>160</v>
      </c>
      <c r="D119" s="5">
        <v>307508779750</v>
      </c>
      <c r="E119" s="5">
        <v>227977407249</v>
      </c>
      <c r="F119" s="5">
        <v>293854984264</v>
      </c>
      <c r="G119" s="5">
        <v>300697693906</v>
      </c>
      <c r="I119" s="5">
        <v>300697693906</v>
      </c>
      <c r="J119" s="5">
        <v>181259513337</v>
      </c>
      <c r="K119" s="5">
        <v>138799173482</v>
      </c>
      <c r="L119" s="5">
        <v>111665322867</v>
      </c>
      <c r="M119" s="5">
        <v>126320737064</v>
      </c>
      <c r="N119" s="5">
        <v>45637128402</v>
      </c>
      <c r="O119" s="5">
        <v>52863073516</v>
      </c>
      <c r="P119" s="5">
        <v>7894501578</v>
      </c>
      <c r="Q119" s="5">
        <v>-3543543621</v>
      </c>
      <c r="R119" s="5">
        <v>1044981332</v>
      </c>
    </row>
    <row r="120" spans="2:18" ht="15.5" x14ac:dyDescent="0.35">
      <c r="C120" t="s">
        <v>161</v>
      </c>
      <c r="D120" s="5">
        <v>378908779750</v>
      </c>
      <c r="E120" s="5">
        <v>299377407249</v>
      </c>
      <c r="F120" s="5">
        <v>365254984264</v>
      </c>
      <c r="G120" s="5">
        <v>372097693906</v>
      </c>
      <c r="I120" s="5">
        <v>372097693906</v>
      </c>
      <c r="J120" s="5">
        <v>252659513337</v>
      </c>
      <c r="K120" s="5">
        <v>210199173482</v>
      </c>
      <c r="L120" s="5">
        <v>183065322867</v>
      </c>
      <c r="M120" s="5">
        <v>126820737064</v>
      </c>
      <c r="N120" s="5">
        <v>46137128402</v>
      </c>
      <c r="O120" s="5">
        <v>53363073516</v>
      </c>
      <c r="P120" s="5">
        <v>8394501578</v>
      </c>
      <c r="Q120" s="5">
        <v>-3043543621</v>
      </c>
      <c r="R120" s="5">
        <v>1544981332</v>
      </c>
    </row>
    <row r="121" spans="2:18" ht="15.5" x14ac:dyDescent="0.35">
      <c r="C121" t="s">
        <v>162</v>
      </c>
      <c r="D121" s="5">
        <v>999382507</v>
      </c>
      <c r="E121" s="5">
        <v>999560017</v>
      </c>
      <c r="F121" s="5">
        <v>999561738</v>
      </c>
      <c r="G121" s="5">
        <v>999563459</v>
      </c>
      <c r="I121" s="5">
        <v>999563459</v>
      </c>
      <c r="J121" s="5">
        <v>999718686</v>
      </c>
      <c r="O121" s="5">
        <v>1077570</v>
      </c>
      <c r="P121" s="5">
        <v>1037844</v>
      </c>
    </row>
    <row r="122" spans="2:18" ht="15.5" x14ac:dyDescent="0.35">
      <c r="C122" t="s">
        <v>10</v>
      </c>
      <c r="D122" s="5">
        <v>705830488656</v>
      </c>
      <c r="E122" s="5">
        <v>626299293665</v>
      </c>
      <c r="F122" s="5">
        <v>692176872401</v>
      </c>
      <c r="G122" s="5">
        <v>699019583764</v>
      </c>
      <c r="I122" s="5">
        <v>699019583764</v>
      </c>
      <c r="J122" s="5">
        <v>571316232040</v>
      </c>
      <c r="K122" s="5">
        <v>525706965482</v>
      </c>
      <c r="L122" s="5">
        <v>493623117279</v>
      </c>
      <c r="M122" s="5">
        <v>427471798215</v>
      </c>
      <c r="N122" s="5">
        <v>402939828355</v>
      </c>
      <c r="O122" s="5">
        <v>410183732823</v>
      </c>
      <c r="P122" s="5">
        <v>364442818364</v>
      </c>
      <c r="Q122" s="5">
        <v>353722955074</v>
      </c>
      <c r="R122" s="5">
        <v>48777489233</v>
      </c>
    </row>
    <row r="123" spans="2:18" ht="15.5" x14ac:dyDescent="0.35">
      <c r="C123" t="s">
        <v>163</v>
      </c>
      <c r="D123" s="5">
        <v>1052413659455</v>
      </c>
      <c r="E123" s="5">
        <v>673857351011</v>
      </c>
      <c r="F123" s="5">
        <v>772860498155</v>
      </c>
      <c r="G123" s="5">
        <v>777789323372</v>
      </c>
      <c r="I123" s="5">
        <v>777789323372</v>
      </c>
      <c r="J123" s="5">
        <v>589422685919</v>
      </c>
      <c r="K123" s="5">
        <v>566179895199</v>
      </c>
      <c r="L123" s="5">
        <v>509738705089</v>
      </c>
      <c r="M123" s="5">
        <v>450241828700</v>
      </c>
      <c r="N123" s="5">
        <v>418468978891</v>
      </c>
      <c r="O123" s="5">
        <v>412379233821</v>
      </c>
      <c r="P123" s="5">
        <v>396216439908</v>
      </c>
      <c r="Q123" s="5">
        <v>360518717905</v>
      </c>
      <c r="R123" s="5">
        <v>53108129870</v>
      </c>
    </row>
    <row r="124" spans="2:18" ht="15.5" x14ac:dyDescent="0.35">
      <c r="C124" t="s">
        <v>164</v>
      </c>
      <c r="D124" s="5">
        <v>1785000000</v>
      </c>
      <c r="E124" s="5">
        <v>1785000000</v>
      </c>
      <c r="F124" s="5">
        <v>1785000000</v>
      </c>
      <c r="G124" s="5">
        <v>1785000000</v>
      </c>
      <c r="I124" s="5">
        <v>1785000000</v>
      </c>
      <c r="J124" s="5">
        <v>1785000000</v>
      </c>
      <c r="K124" s="5">
        <v>1785000000</v>
      </c>
      <c r="L124" s="5">
        <v>1785000000</v>
      </c>
      <c r="M124" s="5">
        <v>1785000000</v>
      </c>
      <c r="N124" s="5">
        <v>1785000000</v>
      </c>
      <c r="O124" s="5">
        <v>1785000000</v>
      </c>
      <c r="P124" s="5">
        <v>1785000000</v>
      </c>
      <c r="Q124" s="5">
        <v>1743805632</v>
      </c>
      <c r="R124" s="5">
        <v>255000000</v>
      </c>
    </row>
    <row r="126" spans="2:18" ht="15.5" x14ac:dyDescent="0.35">
      <c r="B126" t="s">
        <v>165</v>
      </c>
      <c r="C126" t="s">
        <v>166</v>
      </c>
      <c r="D126" s="5">
        <v>-90086299257</v>
      </c>
      <c r="E126" s="5">
        <v>-30604717051</v>
      </c>
      <c r="F126" s="5">
        <v>-44697516617</v>
      </c>
      <c r="G126" s="5">
        <v>12011873145</v>
      </c>
      <c r="I126" s="5">
        <v>41833238191</v>
      </c>
      <c r="J126" s="5">
        <v>29021019575</v>
      </c>
      <c r="K126" s="5">
        <v>18523522139</v>
      </c>
      <c r="L126" s="5">
        <v>-260776209665</v>
      </c>
      <c r="M126" s="5">
        <v>104393992066</v>
      </c>
      <c r="N126" s="5">
        <v>24197843039</v>
      </c>
      <c r="O126" s="5">
        <v>-202486928573</v>
      </c>
      <c r="P126" s="5">
        <v>-4337461648</v>
      </c>
      <c r="Q126" s="5">
        <v>1781983883</v>
      </c>
      <c r="R126" s="5">
        <v>-377793943</v>
      </c>
    </row>
    <row r="127" spans="2:18" ht="15.5" x14ac:dyDescent="0.35">
      <c r="C127" t="s">
        <v>398</v>
      </c>
      <c r="D127" s="5">
        <v>389051072</v>
      </c>
      <c r="E127" s="5">
        <v>563573090</v>
      </c>
      <c r="F127" s="5">
        <v>916996010</v>
      </c>
      <c r="G127" s="5">
        <v>2306392967</v>
      </c>
      <c r="I127" s="5">
        <v>4199187292</v>
      </c>
      <c r="J127" s="5">
        <v>1411232595</v>
      </c>
      <c r="K127" s="5">
        <v>989083690</v>
      </c>
      <c r="L127" s="5">
        <v>2155177191</v>
      </c>
      <c r="M127" s="5">
        <v>1160932338</v>
      </c>
      <c r="N127" s="5">
        <v>1023489884</v>
      </c>
      <c r="O127" s="5">
        <v>521335352</v>
      </c>
      <c r="P127" s="5">
        <v>809227588</v>
      </c>
      <c r="Q127" s="5">
        <v>631011613</v>
      </c>
      <c r="R127" s="5">
        <v>596763478</v>
      </c>
    </row>
    <row r="128" spans="2:18" ht="15.5" x14ac:dyDescent="0.35">
      <c r="C128" t="s">
        <v>1411</v>
      </c>
      <c r="D128" s="5">
        <v>78999898</v>
      </c>
      <c r="K128" s="5">
        <v>8641091</v>
      </c>
      <c r="L128" s="5">
        <v>9127292</v>
      </c>
      <c r="M128" s="5">
        <v>11538636</v>
      </c>
      <c r="P128" s="5">
        <v>46800</v>
      </c>
      <c r="Q128" s="5">
        <v>8371015</v>
      </c>
      <c r="R128" s="5">
        <v>11579669</v>
      </c>
    </row>
    <row r="129" spans="3:18" ht="15.5" x14ac:dyDescent="0.35">
      <c r="C129" t="s">
        <v>1412</v>
      </c>
      <c r="D129" s="5">
        <v>6095770052</v>
      </c>
      <c r="E129" s="5">
        <v>693322292</v>
      </c>
      <c r="F129" s="5">
        <v>588559259</v>
      </c>
      <c r="G129" s="5">
        <v>60914773</v>
      </c>
      <c r="I129" s="5">
        <v>9872590605</v>
      </c>
      <c r="J129" s="5">
        <v>6556421820</v>
      </c>
      <c r="K129" s="5">
        <v>4556491679</v>
      </c>
      <c r="L129" s="5">
        <v>12063043047</v>
      </c>
      <c r="M129" s="5">
        <v>6486937247</v>
      </c>
      <c r="N129" s="5">
        <v>5830718146</v>
      </c>
      <c r="O129" s="5">
        <v>10112528924</v>
      </c>
      <c r="P129" s="5">
        <v>1740289603</v>
      </c>
      <c r="Q129" s="5">
        <v>663264365</v>
      </c>
      <c r="R129" s="5">
        <v>1739835901</v>
      </c>
    </row>
    <row r="130" spans="3:18" ht="15.5" x14ac:dyDescent="0.35">
      <c r="C130" t="s">
        <v>1413</v>
      </c>
      <c r="D130" s="5">
        <v>-90813418588</v>
      </c>
      <c r="E130" s="5">
        <v>-13700740781</v>
      </c>
      <c r="F130" s="5">
        <v>-38628719199</v>
      </c>
      <c r="G130" s="5">
        <v>28143893400</v>
      </c>
      <c r="I130" s="5">
        <v>50125912584</v>
      </c>
      <c r="J130" s="5">
        <v>37880481847</v>
      </c>
      <c r="K130" s="5">
        <v>39811491630</v>
      </c>
      <c r="L130" s="5">
        <v>-257518687744</v>
      </c>
      <c r="M130" s="5">
        <v>120635092345</v>
      </c>
      <c r="N130" s="5">
        <v>26013541800</v>
      </c>
      <c r="O130" s="5">
        <v>-252361648694</v>
      </c>
      <c r="Q130" s="5">
        <v>976071895</v>
      </c>
      <c r="R130" s="5">
        <v>-1714750977</v>
      </c>
    </row>
    <row r="131" spans="3:18" ht="15.5" x14ac:dyDescent="0.35">
      <c r="C131" t="s">
        <v>1414</v>
      </c>
      <c r="D131" s="5">
        <v>-2741818609</v>
      </c>
      <c r="E131" s="5">
        <v>-26834155228</v>
      </c>
      <c r="F131" s="5">
        <v>874592073</v>
      </c>
      <c r="G131" s="5">
        <v>-118210289371</v>
      </c>
      <c r="I131" s="5">
        <v>3786729485</v>
      </c>
      <c r="J131" s="5">
        <v>-39644445966</v>
      </c>
      <c r="K131" s="5">
        <v>29917537758</v>
      </c>
      <c r="L131" s="5">
        <v>1872671839</v>
      </c>
      <c r="M131" s="5">
        <v>5689345</v>
      </c>
      <c r="N131" s="5">
        <v>-263559396</v>
      </c>
      <c r="O131" s="5">
        <v>-161755621</v>
      </c>
      <c r="P131" s="5">
        <v>-679565026</v>
      </c>
      <c r="Q131" s="5">
        <v>-101749861</v>
      </c>
      <c r="R131" s="5">
        <v>-476408276</v>
      </c>
    </row>
    <row r="132" spans="3:18" ht="15.5" x14ac:dyDescent="0.35">
      <c r="C132" t="s">
        <v>333</v>
      </c>
      <c r="J132" s="5">
        <v>500000000</v>
      </c>
      <c r="M132" s="5">
        <v>30951824</v>
      </c>
      <c r="O132" s="5">
        <v>47634860647</v>
      </c>
      <c r="Q132" s="5">
        <v>1216536725</v>
      </c>
      <c r="R132" s="5">
        <v>821838445</v>
      </c>
    </row>
    <row r="133" spans="3:18" ht="15.5" x14ac:dyDescent="0.35">
      <c r="C133" t="s">
        <v>220</v>
      </c>
      <c r="P133" s="5">
        <v>-18000000</v>
      </c>
      <c r="Q133" s="5">
        <v>1210669701</v>
      </c>
      <c r="R133" s="5">
        <v>78148421</v>
      </c>
    </row>
    <row r="134" spans="3:18" ht="15.5" x14ac:dyDescent="0.35">
      <c r="C134" t="s">
        <v>418</v>
      </c>
    </row>
    <row r="135" spans="3:18" ht="15.5" x14ac:dyDescent="0.35">
      <c r="C135" t="s">
        <v>1415</v>
      </c>
    </row>
    <row r="136" spans="3:18" ht="15.5" x14ac:dyDescent="0.35">
      <c r="C136" t="s">
        <v>170</v>
      </c>
      <c r="D136" s="5">
        <v>-1921953901</v>
      </c>
    </row>
    <row r="137" spans="3:18" ht="15.5" x14ac:dyDescent="0.35">
      <c r="C137" t="s">
        <v>168</v>
      </c>
      <c r="D137" s="5">
        <v>-18658077732</v>
      </c>
      <c r="G137" s="5">
        <v>14901067570</v>
      </c>
    </row>
    <row r="138" spans="3:18" ht="15.5" x14ac:dyDescent="0.35">
      <c r="C138" t="s">
        <v>1416</v>
      </c>
      <c r="D138" s="5">
        <v>11317071931</v>
      </c>
      <c r="E138" s="5">
        <v>-4477586472</v>
      </c>
      <c r="F138" s="5">
        <v>-6839485459</v>
      </c>
      <c r="G138" s="5">
        <v>-19292333618</v>
      </c>
      <c r="I138" s="5">
        <v>-19292333618</v>
      </c>
      <c r="J138" s="5">
        <v>-21813194970</v>
      </c>
      <c r="K138" s="5">
        <v>-24809322899</v>
      </c>
      <c r="L138" s="5">
        <v>-17387345466</v>
      </c>
      <c r="M138" s="5">
        <v>-27343906224</v>
      </c>
      <c r="N138" s="5">
        <v>-9019304478</v>
      </c>
      <c r="O138" s="5">
        <v>-8231355789</v>
      </c>
      <c r="P138" s="5">
        <v>-6788437403</v>
      </c>
      <c r="Q138" s="5">
        <v>-1070468035</v>
      </c>
      <c r="R138" s="5">
        <v>-2682349241</v>
      </c>
    </row>
    <row r="139" spans="3:18" ht="15.5" x14ac:dyDescent="0.35">
      <c r="C139" t="s">
        <v>171</v>
      </c>
      <c r="D139" s="5">
        <v>-1114358808</v>
      </c>
      <c r="E139" s="5">
        <v>-1719106736</v>
      </c>
      <c r="F139" s="5">
        <v>-755632638</v>
      </c>
      <c r="G139" s="5">
        <v>-944827945</v>
      </c>
      <c r="I139" s="5">
        <v>-2964495318</v>
      </c>
      <c r="J139" s="5">
        <v>-2831937665</v>
      </c>
      <c r="K139" s="5">
        <v>-3812151439</v>
      </c>
      <c r="L139" s="5">
        <v>-353591488</v>
      </c>
      <c r="M139" s="5">
        <v>-309671545</v>
      </c>
      <c r="N139" s="5">
        <v>-58498017</v>
      </c>
      <c r="O139" s="5">
        <v>-104679148</v>
      </c>
      <c r="P139" s="5">
        <v>-58065300</v>
      </c>
      <c r="Q139" s="5">
        <v>-26926978</v>
      </c>
      <c r="R139" s="5">
        <v>-8267766</v>
      </c>
    </row>
    <row r="140" spans="3:18" ht="15.5" x14ac:dyDescent="0.35">
      <c r="C140" t="s">
        <v>172</v>
      </c>
      <c r="D140" s="5">
        <v>100000000000</v>
      </c>
      <c r="E140" s="5">
        <v>-15872868000</v>
      </c>
      <c r="I140" s="5">
        <v>-12698294400</v>
      </c>
      <c r="J140" s="5">
        <v>22672000000</v>
      </c>
      <c r="K140" s="5">
        <v>61450000000</v>
      </c>
      <c r="L140" s="5">
        <v>105530198000</v>
      </c>
      <c r="M140" s="5">
        <v>677035</v>
      </c>
      <c r="N140" s="5">
        <v>-55359037800</v>
      </c>
      <c r="O140" s="5">
        <v>-28706278875</v>
      </c>
      <c r="P140" s="5">
        <v>26908873600</v>
      </c>
      <c r="Q140" s="5">
        <v>305650101254</v>
      </c>
    </row>
    <row r="141" spans="3:18" ht="15.5" x14ac:dyDescent="0.35">
      <c r="C141" t="s">
        <v>173</v>
      </c>
      <c r="D141" s="5">
        <v>-488394960</v>
      </c>
      <c r="E141" s="5">
        <v>244117156</v>
      </c>
      <c r="F141" s="5">
        <v>-2609847878</v>
      </c>
      <c r="G141" s="5">
        <v>703007295</v>
      </c>
      <c r="I141" s="5">
        <v>1868183113</v>
      </c>
      <c r="J141" s="5">
        <v>-154150933</v>
      </c>
      <c r="K141" s="5">
        <v>-54713318378</v>
      </c>
      <c r="L141" s="5">
        <v>-2049584220</v>
      </c>
      <c r="M141" s="5">
        <v>-5613739227</v>
      </c>
      <c r="N141" s="5">
        <v>16136412462</v>
      </c>
      <c r="O141" s="5">
        <v>10512122177</v>
      </c>
      <c r="P141" s="5">
        <v>281991776555</v>
      </c>
      <c r="Q141" s="5">
        <v>-322876479100</v>
      </c>
    </row>
    <row r="142" spans="3:18" ht="15.5" x14ac:dyDescent="0.35">
      <c r="C142" t="s">
        <v>175</v>
      </c>
      <c r="D142" s="5">
        <v>-779026354</v>
      </c>
      <c r="E142" s="5">
        <v>-31899999</v>
      </c>
      <c r="F142" s="5">
        <v>-1174312</v>
      </c>
      <c r="G142" s="5">
        <v>-2224934</v>
      </c>
      <c r="I142" s="5">
        <v>-10957434</v>
      </c>
      <c r="J142" s="5">
        <v>-34685856</v>
      </c>
      <c r="K142" s="5">
        <v>-174216459</v>
      </c>
      <c r="L142" s="5">
        <v>-2049584220</v>
      </c>
      <c r="M142" s="5">
        <v>-5613739227</v>
      </c>
      <c r="N142" s="5">
        <v>-65082437</v>
      </c>
      <c r="O142" s="5">
        <v>-203134321</v>
      </c>
      <c r="P142" s="5">
        <v>-243061361</v>
      </c>
      <c r="Q142" s="5">
        <v>-260859100</v>
      </c>
    </row>
    <row r="143" spans="3:18" ht="15.5" x14ac:dyDescent="0.35">
      <c r="C143" t="s">
        <v>178</v>
      </c>
      <c r="D143" s="5">
        <v>110631394</v>
      </c>
      <c r="E143" s="5">
        <v>276017155</v>
      </c>
      <c r="F143" s="5">
        <v>646326434</v>
      </c>
      <c r="G143" s="5">
        <v>719186829</v>
      </c>
      <c r="I143" s="5">
        <v>1893095147</v>
      </c>
      <c r="J143" s="5">
        <v>605950351</v>
      </c>
      <c r="K143" s="5">
        <v>500898081</v>
      </c>
      <c r="N143" s="5">
        <v>2303435328</v>
      </c>
      <c r="O143" s="5">
        <v>152722405</v>
      </c>
    </row>
    <row r="144" spans="3:18" ht="15.5" x14ac:dyDescent="0.35">
      <c r="C144" t="s">
        <v>1417</v>
      </c>
      <c r="G144" s="5">
        <v>-13954600</v>
      </c>
      <c r="I144" s="5">
        <v>-13954600</v>
      </c>
      <c r="J144" s="5">
        <v>-325415428</v>
      </c>
    </row>
    <row r="145" spans="3:17" ht="15.5" x14ac:dyDescent="0.35">
      <c r="C145" t="s">
        <v>1418</v>
      </c>
      <c r="Q145" s="5">
        <v>-322615620000</v>
      </c>
    </row>
    <row r="146" spans="3:17" ht="15.5" x14ac:dyDescent="0.35">
      <c r="C146" t="s">
        <v>1419</v>
      </c>
      <c r="D146" s="5">
        <v>3255000000</v>
      </c>
      <c r="E146" s="5">
        <v>-3255000000</v>
      </c>
    </row>
    <row r="147" spans="3:17" ht="15.5" x14ac:dyDescent="0.35">
      <c r="C147" t="s">
        <v>1420</v>
      </c>
      <c r="J147" s="5">
        <v>-400000000</v>
      </c>
      <c r="K147" s="5">
        <v>-55040000000</v>
      </c>
    </row>
    <row r="148" spans="3:17" ht="15.5" x14ac:dyDescent="0.35">
      <c r="C148" t="s">
        <v>1421</v>
      </c>
      <c r="D148" s="5">
        <v>-3255000000</v>
      </c>
    </row>
    <row r="149" spans="3:17" ht="15.5" x14ac:dyDescent="0.35">
      <c r="C149" t="s">
        <v>335</v>
      </c>
      <c r="D149" s="5">
        <v>180000000</v>
      </c>
      <c r="O149" s="5">
        <v>70000000</v>
      </c>
    </row>
    <row r="150" spans="3:17" ht="15.5" x14ac:dyDescent="0.35">
      <c r="C150" t="s">
        <v>629</v>
      </c>
      <c r="O150" s="5">
        <v>10492534093</v>
      </c>
      <c r="P150" s="5">
        <v>282234837916</v>
      </c>
    </row>
    <row r="151" spans="3:17" ht="15.5" x14ac:dyDescent="0.35">
      <c r="C151" t="s">
        <v>1361</v>
      </c>
      <c r="N151" s="5">
        <v>13898059571</v>
      </c>
    </row>
    <row r="152" spans="3:17" ht="15.5" x14ac:dyDescent="0.35">
      <c r="C152" t="s">
        <v>1422</v>
      </c>
      <c r="E152" s="5">
        <v>3255000000</v>
      </c>
      <c r="F152" s="5">
        <v>-3255000000</v>
      </c>
    </row>
    <row r="153" spans="3:17" ht="15.5" x14ac:dyDescent="0.35">
      <c r="C153" t="s">
        <v>189</v>
      </c>
      <c r="D153" s="5">
        <v>100000000000</v>
      </c>
      <c r="E153" s="5">
        <v>-15872868000</v>
      </c>
      <c r="I153" s="5">
        <v>-12698294400</v>
      </c>
      <c r="J153" s="5">
        <v>22672000000</v>
      </c>
      <c r="K153" s="5">
        <v>61450000000</v>
      </c>
      <c r="L153" s="5">
        <v>105530198000</v>
      </c>
      <c r="M153" s="5">
        <v>677035</v>
      </c>
      <c r="N153" s="5">
        <v>-55359037800</v>
      </c>
      <c r="O153" s="5">
        <v>-28706278875</v>
      </c>
      <c r="P153" s="5">
        <v>26908873600</v>
      </c>
      <c r="Q153" s="5">
        <v>305650101254</v>
      </c>
    </row>
    <row r="154" spans="3:17" ht="15.5" x14ac:dyDescent="0.35">
      <c r="C154" t="s">
        <v>1423</v>
      </c>
    </row>
    <row r="155" spans="3:17" ht="15.5" x14ac:dyDescent="0.35">
      <c r="C155" t="s">
        <v>701</v>
      </c>
      <c r="P155" s="5">
        <v>-961126400</v>
      </c>
      <c r="Q155" s="5">
        <v>305650101254</v>
      </c>
    </row>
    <row r="156" spans="3:17" ht="15.5" x14ac:dyDescent="0.35">
      <c r="C156" t="s">
        <v>677</v>
      </c>
      <c r="J156" s="5">
        <v>22272000000</v>
      </c>
      <c r="K156" s="5">
        <v>61450000000</v>
      </c>
      <c r="L156" s="5">
        <v>105530198000</v>
      </c>
      <c r="M156" s="5">
        <v>677035</v>
      </c>
      <c r="N156" s="5">
        <v>-55359037800</v>
      </c>
    </row>
    <row r="157" spans="3:17" ht="15.5" x14ac:dyDescent="0.35">
      <c r="C157" t="s">
        <v>593</v>
      </c>
      <c r="D157" s="5">
        <v>100000000000</v>
      </c>
    </row>
    <row r="158" spans="3:17" ht="15.5" x14ac:dyDescent="0.35">
      <c r="C158" t="s">
        <v>1424</v>
      </c>
    </row>
    <row r="159" spans="3:17" ht="15.5" x14ac:dyDescent="0.35">
      <c r="C159" t="s">
        <v>565</v>
      </c>
      <c r="E159" s="5">
        <v>-15872868000</v>
      </c>
      <c r="I159" s="5">
        <v>-12698294400</v>
      </c>
    </row>
    <row r="160" spans="3:17" ht="15.5" x14ac:dyDescent="0.35">
      <c r="C160" t="s">
        <v>1425</v>
      </c>
      <c r="J160" s="5">
        <v>400000000</v>
      </c>
    </row>
    <row r="161" spans="2:18" ht="15.5" x14ac:dyDescent="0.35">
      <c r="C161" t="s">
        <v>1426</v>
      </c>
      <c r="O161" s="5">
        <v>-28706278875</v>
      </c>
      <c r="P161" s="5">
        <v>27870000000</v>
      </c>
    </row>
    <row r="162" spans="2:18" ht="15.5" x14ac:dyDescent="0.35">
      <c r="C162" t="s">
        <v>1427</v>
      </c>
    </row>
    <row r="163" spans="2:18" ht="15.5" x14ac:dyDescent="0.35">
      <c r="C163" t="s">
        <v>866</v>
      </c>
    </row>
    <row r="164" spans="2:18" ht="15.5" x14ac:dyDescent="0.35">
      <c r="C164" t="s">
        <v>1428</v>
      </c>
    </row>
    <row r="165" spans="2:18" ht="15.5" x14ac:dyDescent="0.35">
      <c r="C165" t="s">
        <v>226</v>
      </c>
      <c r="D165" s="5">
        <v>9425305783</v>
      </c>
      <c r="E165" s="5">
        <v>-46233467895</v>
      </c>
      <c r="F165" s="5">
        <v>-47307364495</v>
      </c>
      <c r="G165" s="5">
        <v>12714880440</v>
      </c>
      <c r="I165" s="5">
        <v>31003126904</v>
      </c>
      <c r="J165" s="5">
        <v>51538868642</v>
      </c>
      <c r="K165" s="5">
        <v>25260203761</v>
      </c>
      <c r="L165" s="5">
        <v>-157295595885</v>
      </c>
      <c r="M165" s="5">
        <v>98780929874</v>
      </c>
      <c r="N165" s="5">
        <v>-15024782299</v>
      </c>
      <c r="O165" s="5">
        <v>-220681085271</v>
      </c>
      <c r="P165" s="5">
        <v>304563188507</v>
      </c>
      <c r="Q165" s="5">
        <v>-15444393963</v>
      </c>
      <c r="R165" s="5">
        <v>-377793943</v>
      </c>
    </row>
    <row r="166" spans="2:18" ht="15.5" x14ac:dyDescent="0.35">
      <c r="C166" t="s">
        <v>1429</v>
      </c>
      <c r="J166" s="5">
        <v>8668461</v>
      </c>
    </row>
    <row r="167" spans="2:18" ht="15.5" x14ac:dyDescent="0.35">
      <c r="C167" t="s">
        <v>227</v>
      </c>
      <c r="F167" s="5">
        <v>129565676074</v>
      </c>
      <c r="I167" s="5">
        <v>98562549170</v>
      </c>
      <c r="J167" s="5">
        <v>47015012067</v>
      </c>
      <c r="K167" s="5">
        <v>21754808306</v>
      </c>
      <c r="L167" s="5">
        <v>179050404191</v>
      </c>
      <c r="M167" s="5">
        <v>80269474317</v>
      </c>
      <c r="N167" s="5">
        <v>95294256616</v>
      </c>
      <c r="O167" s="5">
        <v>315975341887</v>
      </c>
      <c r="P167" s="5">
        <v>11412153380</v>
      </c>
      <c r="Q167" s="5">
        <v>26856547343</v>
      </c>
      <c r="R167" s="5">
        <v>27234341286</v>
      </c>
    </row>
    <row r="168" spans="2:18" ht="15.5" x14ac:dyDescent="0.35">
      <c r="C168" t="s">
        <v>229</v>
      </c>
      <c r="D168" s="5">
        <v>9425305783</v>
      </c>
      <c r="E168" s="5">
        <v>-46233467895</v>
      </c>
      <c r="F168" s="5">
        <v>82258311579</v>
      </c>
      <c r="G168" s="5">
        <v>12714880440</v>
      </c>
      <c r="I168" s="5">
        <v>129565676074</v>
      </c>
      <c r="J168" s="5">
        <v>98562549170</v>
      </c>
      <c r="K168" s="5">
        <v>47015012067</v>
      </c>
      <c r="L168" s="5">
        <v>21754808306</v>
      </c>
      <c r="M168" s="5">
        <v>179050404191</v>
      </c>
      <c r="N168" s="5">
        <v>80269474317</v>
      </c>
      <c r="O168" s="5">
        <v>95294256616</v>
      </c>
      <c r="P168" s="5">
        <v>315975341887</v>
      </c>
      <c r="Q168" s="5">
        <v>11412153380</v>
      </c>
      <c r="R168" s="5">
        <v>26856547343</v>
      </c>
    </row>
    <row r="170" spans="2:18" ht="15.5" x14ac:dyDescent="0.35">
      <c r="B170" t="s">
        <v>230</v>
      </c>
      <c r="C170" t="s">
        <v>12</v>
      </c>
      <c r="D170" s="5">
        <v>1780000000</v>
      </c>
      <c r="E170" s="5">
        <v>1780000000</v>
      </c>
      <c r="F170" s="5">
        <v>1780000000</v>
      </c>
      <c r="G170" s="5">
        <v>1780000000</v>
      </c>
      <c r="I170" s="5">
        <v>1780000000</v>
      </c>
      <c r="J170" s="5">
        <v>1780000000</v>
      </c>
      <c r="K170" s="5">
        <v>1780000000</v>
      </c>
      <c r="L170" s="5">
        <v>1780000000</v>
      </c>
      <c r="M170" s="5">
        <v>1780000000</v>
      </c>
      <c r="N170" s="5">
        <v>1780000000</v>
      </c>
      <c r="O170" s="5">
        <v>1780000000</v>
      </c>
      <c r="P170" s="5">
        <v>1780000000</v>
      </c>
      <c r="Q170" s="5">
        <v>1740000000</v>
      </c>
      <c r="R170" s="5">
        <v>260000000</v>
      </c>
    </row>
    <row r="171" spans="2:18" ht="15.5" x14ac:dyDescent="0.35">
      <c r="C171" t="s">
        <v>231</v>
      </c>
      <c r="D171" s="6">
        <v>44.56</v>
      </c>
      <c r="E171" s="6">
        <v>-28.01</v>
      </c>
      <c r="F171" s="6">
        <v>-3.83</v>
      </c>
      <c r="G171" s="6">
        <v>64.02</v>
      </c>
    </row>
    <row r="172" spans="2:18" ht="15.5" x14ac:dyDescent="0.35">
      <c r="C172" t="s">
        <v>232</v>
      </c>
      <c r="D172" s="6">
        <v>79.89</v>
      </c>
      <c r="E172" s="6">
        <v>-120.31</v>
      </c>
      <c r="F172" s="6">
        <v>-887.73</v>
      </c>
      <c r="G172" s="6">
        <v>51.55</v>
      </c>
    </row>
    <row r="173" spans="2:18" ht="15.5" x14ac:dyDescent="0.35">
      <c r="C173" t="s">
        <v>67</v>
      </c>
      <c r="D173" s="6">
        <v>71.78</v>
      </c>
      <c r="E173" s="6">
        <v>-134.27000000000001</v>
      </c>
      <c r="F173" s="6">
        <v>-97793.74</v>
      </c>
      <c r="G173" s="6">
        <v>47.16</v>
      </c>
    </row>
    <row r="174" spans="2:18" ht="15.5" x14ac:dyDescent="0.35">
      <c r="C174" t="s">
        <v>233</v>
      </c>
      <c r="E174" s="5">
        <v>-49520000000</v>
      </c>
      <c r="F174" s="5">
        <v>-6850000000</v>
      </c>
      <c r="G174" s="5">
        <v>117710000000</v>
      </c>
    </row>
    <row r="175" spans="2:18" ht="15.5" x14ac:dyDescent="0.35">
      <c r="C175" t="s">
        <v>234</v>
      </c>
      <c r="D175" s="6">
        <v>7.5600000000000001E-2</v>
      </c>
      <c r="E175" s="6">
        <v>-7.4200000000000002E-2</v>
      </c>
      <c r="F175" s="6">
        <v>-8.8999999999999999E-3</v>
      </c>
      <c r="G175" s="6">
        <v>0.1469</v>
      </c>
    </row>
    <row r="176" spans="2:18" ht="15.5" x14ac:dyDescent="0.35">
      <c r="C176" t="s">
        <v>235</v>
      </c>
      <c r="D176" s="6">
        <v>0.1128</v>
      </c>
      <c r="E176" s="6">
        <v>-0.08</v>
      </c>
      <c r="F176" s="6">
        <v>-9.8999999999999991E-3</v>
      </c>
      <c r="G176" s="6">
        <v>0.16370000000000001</v>
      </c>
    </row>
    <row r="177" spans="3:7" ht="15.5" x14ac:dyDescent="0.35">
      <c r="C177" t="s">
        <v>236</v>
      </c>
      <c r="D177" s="6">
        <v>9.5199999999999993E-2</v>
      </c>
      <c r="E177" s="6">
        <v>-6.8699999999999997E-2</v>
      </c>
      <c r="F177" s="6">
        <v>-9.1000000000000004E-3</v>
      </c>
      <c r="G177" s="6">
        <v>0.15460000000000002</v>
      </c>
    </row>
    <row r="178" spans="3:7" ht="15.5" x14ac:dyDescent="0.35">
      <c r="C178" t="s">
        <v>237</v>
      </c>
      <c r="D178" s="6">
        <v>256.89</v>
      </c>
      <c r="E178" s="6">
        <v>-176.81</v>
      </c>
      <c r="F178" s="6">
        <v>-182.2</v>
      </c>
    </row>
    <row r="179" spans="3:7" ht="15.5" x14ac:dyDescent="0.35">
      <c r="C179" t="s">
        <v>443</v>
      </c>
      <c r="D179" s="5">
        <v>706000000000</v>
      </c>
      <c r="E179" s="5">
        <v>626000000000</v>
      </c>
      <c r="F179" s="5">
        <v>692000000000</v>
      </c>
      <c r="G179" s="5">
        <v>699000000000</v>
      </c>
    </row>
    <row r="180" spans="3:7" ht="15.5" x14ac:dyDescent="0.35">
      <c r="C180" t="s">
        <v>238</v>
      </c>
      <c r="D180" s="6">
        <v>9.02</v>
      </c>
      <c r="E180" s="6">
        <v>9.6199999999999992</v>
      </c>
      <c r="F180" s="6">
        <v>8.7799999999999994</v>
      </c>
      <c r="G180" s="6">
        <v>8.44</v>
      </c>
    </row>
    <row r="181" spans="3:7" ht="15.5" x14ac:dyDescent="0.35">
      <c r="C181" t="s">
        <v>239</v>
      </c>
      <c r="D181" s="6">
        <v>394.86</v>
      </c>
      <c r="E181" s="6">
        <v>350.31</v>
      </c>
      <c r="F181" s="6">
        <v>387.21</v>
      </c>
      <c r="G181" s="6">
        <v>391.05</v>
      </c>
    </row>
    <row r="182" spans="3:7" ht="15.5" x14ac:dyDescent="0.35">
      <c r="C182" t="s">
        <v>240</v>
      </c>
      <c r="D182" s="6">
        <v>9.16</v>
      </c>
      <c r="E182" s="6">
        <v>9.8000000000000007</v>
      </c>
      <c r="F182" s="6">
        <v>8.92</v>
      </c>
      <c r="G182" s="6">
        <v>8.58</v>
      </c>
    </row>
    <row r="183" spans="3:7" ht="15.5" x14ac:dyDescent="0.35">
      <c r="C183" t="s">
        <v>241</v>
      </c>
      <c r="D183" s="6">
        <v>388.61</v>
      </c>
      <c r="E183" s="6">
        <v>344.05</v>
      </c>
      <c r="F183" s="6">
        <v>380.96</v>
      </c>
      <c r="G183" s="6">
        <v>384.79</v>
      </c>
    </row>
    <row r="184" spans="3:7" ht="15.5" x14ac:dyDescent="0.35">
      <c r="C184" t="s">
        <v>242</v>
      </c>
    </row>
    <row r="185" spans="3:7" ht="15.5" x14ac:dyDescent="0.35">
      <c r="C185" t="s">
        <v>243</v>
      </c>
    </row>
    <row r="186" spans="3:7" ht="15.5" x14ac:dyDescent="0.35">
      <c r="C186" t="s">
        <v>306</v>
      </c>
      <c r="D186" s="5">
        <v>705000000000</v>
      </c>
      <c r="E186" s="5">
        <v>625000000000</v>
      </c>
      <c r="F186" s="5">
        <v>691000000000</v>
      </c>
      <c r="G186" s="5">
        <v>698000000000</v>
      </c>
    </row>
    <row r="187" spans="3:7" ht="15.5" x14ac:dyDescent="0.35">
      <c r="C187" t="s">
        <v>24</v>
      </c>
    </row>
    <row r="188" spans="3:7" ht="15.5" x14ac:dyDescent="0.35">
      <c r="C188" t="s">
        <v>21</v>
      </c>
    </row>
    <row r="189" spans="3:7" ht="15.5" x14ac:dyDescent="0.35">
      <c r="C189" t="s">
        <v>245</v>
      </c>
      <c r="D189" s="5">
        <v>1047000000000</v>
      </c>
      <c r="E189" s="5">
        <v>670000000000</v>
      </c>
      <c r="F189" s="5">
        <v>768000000000</v>
      </c>
      <c r="G189" s="5">
        <v>773000000000</v>
      </c>
    </row>
    <row r="190" spans="3:7" ht="15.5" x14ac:dyDescent="0.35">
      <c r="C190" t="s">
        <v>246</v>
      </c>
      <c r="D190" s="5">
        <v>-90000000000</v>
      </c>
      <c r="E190" s="5">
        <v>-31000000000</v>
      </c>
      <c r="F190" s="5">
        <v>-45000000000</v>
      </c>
      <c r="G190" s="5">
        <v>12000000000</v>
      </c>
    </row>
    <row r="191" spans="3:7" ht="15.5" x14ac:dyDescent="0.35">
      <c r="C191" t="s">
        <v>247</v>
      </c>
      <c r="D191" s="5">
        <v>-1000000000</v>
      </c>
      <c r="E191" s="5">
        <v>0</v>
      </c>
      <c r="F191" s="5">
        <v>0</v>
      </c>
      <c r="G191" s="5">
        <v>0</v>
      </c>
    </row>
    <row r="192" spans="3:7" ht="15.5" x14ac:dyDescent="0.35">
      <c r="C192" t="s">
        <v>13</v>
      </c>
      <c r="D192" s="5">
        <v>-91000000000</v>
      </c>
      <c r="E192" s="5">
        <v>-31000000000</v>
      </c>
      <c r="F192" s="5">
        <v>-45000000000</v>
      </c>
      <c r="G192" s="5">
        <v>12000000000</v>
      </c>
    </row>
    <row r="193" spans="3:18" ht="15.5" x14ac:dyDescent="0.35">
      <c r="C193" t="s">
        <v>16</v>
      </c>
      <c r="D193" s="6">
        <v>-50.9</v>
      </c>
      <c r="E193" s="6">
        <v>-17.16</v>
      </c>
      <c r="F193" s="6">
        <v>-25.04</v>
      </c>
      <c r="G193" s="6">
        <v>6.73</v>
      </c>
    </row>
    <row r="194" spans="3:18" ht="15.5" x14ac:dyDescent="0.35">
      <c r="C194" t="s">
        <v>52</v>
      </c>
      <c r="I194" s="6">
        <v>74.03</v>
      </c>
      <c r="J194" s="6">
        <v>23.79</v>
      </c>
      <c r="K194" s="6">
        <v>15.2</v>
      </c>
      <c r="L194" s="6">
        <v>31.51</v>
      </c>
      <c r="M194" s="6">
        <v>45.2</v>
      </c>
      <c r="N194" s="6">
        <v>-4.05</v>
      </c>
      <c r="O194" s="6">
        <v>25.19</v>
      </c>
      <c r="P194" s="6">
        <v>6.41</v>
      </c>
      <c r="Q194" s="6">
        <v>-2.63</v>
      </c>
      <c r="R194" s="6">
        <v>-6.01</v>
      </c>
    </row>
    <row r="195" spans="3:18" ht="15.5" x14ac:dyDescent="0.35">
      <c r="C195" t="s">
        <v>66</v>
      </c>
      <c r="I195" s="6">
        <v>44.58</v>
      </c>
      <c r="J195" s="6">
        <v>114.75</v>
      </c>
      <c r="K195" s="6">
        <v>154.61000000000001</v>
      </c>
      <c r="L195" s="6">
        <v>70.77</v>
      </c>
      <c r="M195" s="6">
        <v>33.409999999999997</v>
      </c>
      <c r="N195" s="6">
        <v>-91.36</v>
      </c>
      <c r="O195" s="6">
        <v>11.51</v>
      </c>
      <c r="P195" s="6">
        <v>30.42</v>
      </c>
      <c r="Q195" s="6">
        <v>-97.34</v>
      </c>
      <c r="R195" s="6">
        <v>-11.81</v>
      </c>
    </row>
    <row r="196" spans="3:18" ht="15.5" x14ac:dyDescent="0.35">
      <c r="C196" t="s">
        <v>69</v>
      </c>
      <c r="I196" s="6">
        <v>35.43</v>
      </c>
      <c r="J196" s="6">
        <v>68.97</v>
      </c>
      <c r="K196" s="6">
        <v>84.03</v>
      </c>
      <c r="L196" s="6">
        <v>53.1</v>
      </c>
      <c r="M196" s="6">
        <v>26.04</v>
      </c>
      <c r="N196" s="6">
        <v>-401.62</v>
      </c>
      <c r="O196" s="6">
        <v>12.6</v>
      </c>
      <c r="P196" s="6">
        <v>430.11</v>
      </c>
      <c r="Q196" s="6">
        <v>342.7</v>
      </c>
      <c r="R196" s="6">
        <v>16.02</v>
      </c>
    </row>
    <row r="197" spans="3:18" ht="15.5" x14ac:dyDescent="0.35">
      <c r="C197" t="s">
        <v>248</v>
      </c>
      <c r="I197" s="5">
        <v>142720000000</v>
      </c>
      <c r="J197" s="5">
        <v>46500000000</v>
      </c>
      <c r="K197" s="5">
        <v>26630000000</v>
      </c>
      <c r="L197" s="5">
        <v>52990000000</v>
      </c>
      <c r="M197" s="5">
        <v>84800000000</v>
      </c>
      <c r="N197" s="5">
        <v>-10830000000</v>
      </c>
      <c r="O197" s="5">
        <v>33830000000</v>
      </c>
      <c r="P197" s="5">
        <v>-5220000000</v>
      </c>
    </row>
    <row r="198" spans="3:18" ht="15.5" x14ac:dyDescent="0.35">
      <c r="C198" t="s">
        <v>249</v>
      </c>
      <c r="I198" s="6">
        <v>0.1699</v>
      </c>
      <c r="J198" s="6">
        <v>7.2000000000000008E-2</v>
      </c>
      <c r="K198" s="6">
        <v>4.7899999999999998E-2</v>
      </c>
      <c r="L198" s="6">
        <v>0.1103</v>
      </c>
      <c r="M198" s="6">
        <v>0.17920000000000003</v>
      </c>
      <c r="N198" s="6">
        <v>-1.9900000000000001E-2</v>
      </c>
      <c r="O198" s="6">
        <v>0.109</v>
      </c>
      <c r="P198" s="6">
        <v>2.8900000000000002E-2</v>
      </c>
      <c r="Q198" s="6">
        <v>-1.2699999999999999E-2</v>
      </c>
      <c r="R198" s="6">
        <v>-2.8900000000000002E-2</v>
      </c>
    </row>
    <row r="199" spans="3:18" ht="15.5" x14ac:dyDescent="0.35">
      <c r="C199" t="s">
        <v>250</v>
      </c>
      <c r="I199" s="6">
        <v>0.1893</v>
      </c>
      <c r="J199" s="6">
        <v>7.4499999999999997E-2</v>
      </c>
      <c r="K199" s="6">
        <v>5.16E-2</v>
      </c>
      <c r="L199" s="6">
        <v>0.1139</v>
      </c>
      <c r="M199" s="6">
        <v>0.18870000000000001</v>
      </c>
      <c r="N199" s="6">
        <v>-1.7899999999999999E-2</v>
      </c>
      <c r="O199" s="6">
        <v>0.1096</v>
      </c>
      <c r="P199" s="6">
        <v>3.1400000000000004E-2</v>
      </c>
      <c r="Q199" s="6">
        <v>-1.3000000000000001E-2</v>
      </c>
      <c r="R199" s="6">
        <v>-3.1400000000000004E-2</v>
      </c>
    </row>
    <row r="200" spans="3:18" ht="15.5" x14ac:dyDescent="0.35">
      <c r="C200" t="s">
        <v>251</v>
      </c>
      <c r="I200" s="6">
        <v>0.20670000000000002</v>
      </c>
      <c r="J200" s="6">
        <v>7.7899999999999997E-2</v>
      </c>
      <c r="K200" s="6">
        <v>4.6699999999999998E-2</v>
      </c>
      <c r="L200" s="6">
        <v>0.1075</v>
      </c>
      <c r="M200" s="6">
        <v>0.18429999999999999</v>
      </c>
      <c r="N200" s="6">
        <v>-2.8399999999999998E-2</v>
      </c>
      <c r="O200" s="6">
        <v>8.3299999999999999E-2</v>
      </c>
      <c r="P200" s="6">
        <v>-1.3999999999999999E-2</v>
      </c>
      <c r="Q200" s="6">
        <v>-1.04E-2</v>
      </c>
      <c r="R200" s="6">
        <v>-9.0800000000000006E-2</v>
      </c>
    </row>
    <row r="201" spans="3:18" ht="15.5" x14ac:dyDescent="0.35">
      <c r="C201" t="s">
        <v>252</v>
      </c>
      <c r="M201" s="6">
        <v>5494.35</v>
      </c>
      <c r="N201" s="6">
        <v>-871.14</v>
      </c>
      <c r="O201" s="6">
        <v>1582.35</v>
      </c>
      <c r="P201" s="6">
        <v>-6.83</v>
      </c>
      <c r="R201" s="6">
        <v>-309.31</v>
      </c>
    </row>
    <row r="202" spans="3:18" ht="15.5" x14ac:dyDescent="0.35">
      <c r="C202" t="s">
        <v>63</v>
      </c>
      <c r="I202" s="6">
        <v>8.44</v>
      </c>
      <c r="J202" s="6">
        <v>8.5399999999999991</v>
      </c>
      <c r="K202" s="6">
        <v>7.98</v>
      </c>
      <c r="L202" s="6">
        <v>8.06</v>
      </c>
      <c r="M202" s="6">
        <v>6.31</v>
      </c>
      <c r="N202" s="6">
        <v>1.64</v>
      </c>
      <c r="O202" s="6">
        <v>1.26</v>
      </c>
      <c r="P202" s="6">
        <v>0.96</v>
      </c>
      <c r="Q202" s="6">
        <v>1.26</v>
      </c>
      <c r="R202" s="6">
        <v>0.37</v>
      </c>
    </row>
    <row r="203" spans="3:18" ht="15.5" x14ac:dyDescent="0.35">
      <c r="C203" t="s">
        <v>60</v>
      </c>
      <c r="I203" s="6">
        <v>391.05</v>
      </c>
      <c r="J203" s="6">
        <v>319.51</v>
      </c>
      <c r="K203" s="6">
        <v>294.51</v>
      </c>
      <c r="L203" s="6">
        <v>276.54000000000002</v>
      </c>
      <c r="M203" s="6">
        <v>239.48</v>
      </c>
      <c r="N203" s="6">
        <v>225.74</v>
      </c>
      <c r="O203" s="6">
        <v>229.79</v>
      </c>
      <c r="P203" s="6">
        <v>204.17</v>
      </c>
      <c r="Q203" s="6">
        <v>202.85</v>
      </c>
      <c r="R203" s="6">
        <v>191.28</v>
      </c>
    </row>
    <row r="204" spans="3:18" ht="15.5" x14ac:dyDescent="0.35">
      <c r="C204" t="s">
        <v>253</v>
      </c>
      <c r="I204" s="6">
        <v>8.58</v>
      </c>
      <c r="J204" s="6">
        <v>8.7200000000000006</v>
      </c>
      <c r="K204" s="6">
        <v>8.09</v>
      </c>
      <c r="L204" s="6">
        <v>8.07</v>
      </c>
      <c r="M204" s="6">
        <v>6.31</v>
      </c>
      <c r="N204" s="6">
        <v>1.64</v>
      </c>
      <c r="O204" s="6">
        <v>1.26</v>
      </c>
      <c r="P204" s="6">
        <v>0.96</v>
      </c>
      <c r="Q204" s="6">
        <v>1.26</v>
      </c>
      <c r="R204" s="6">
        <v>0.37</v>
      </c>
    </row>
    <row r="205" spans="3:18" ht="15.5" x14ac:dyDescent="0.35">
      <c r="C205" t="s">
        <v>254</v>
      </c>
      <c r="I205" s="6">
        <v>384.79</v>
      </c>
      <c r="J205" s="6">
        <v>313.25</v>
      </c>
      <c r="K205" s="6">
        <v>290.31</v>
      </c>
      <c r="L205" s="6">
        <v>276.45999999999998</v>
      </c>
      <c r="M205" s="6">
        <v>239.4</v>
      </c>
      <c r="N205" s="6">
        <v>225.74</v>
      </c>
      <c r="O205" s="6">
        <v>229.79</v>
      </c>
      <c r="P205" s="6">
        <v>204.17</v>
      </c>
      <c r="Q205" s="6">
        <v>202.85</v>
      </c>
      <c r="R205" s="6">
        <v>191.28</v>
      </c>
    </row>
    <row r="206" spans="3:18" ht="15.5" x14ac:dyDescent="0.35">
      <c r="C206" t="s">
        <v>255</v>
      </c>
    </row>
    <row r="207" spans="3:18" ht="15.5" x14ac:dyDescent="0.35">
      <c r="C207" t="s">
        <v>256</v>
      </c>
    </row>
    <row r="208" spans="3:18" ht="15.5" x14ac:dyDescent="0.35">
      <c r="C208" t="s">
        <v>26</v>
      </c>
    </row>
    <row r="209" spans="2:18" ht="15.5" x14ac:dyDescent="0.35">
      <c r="C209" t="s">
        <v>23</v>
      </c>
    </row>
    <row r="210" spans="2:18" ht="15.5" x14ac:dyDescent="0.35">
      <c r="C210" t="s">
        <v>257</v>
      </c>
      <c r="I210" s="5">
        <v>773000000000</v>
      </c>
      <c r="J210" s="5">
        <v>572000000000</v>
      </c>
      <c r="K210" s="5">
        <v>548000000000</v>
      </c>
      <c r="L210" s="5">
        <v>493000000000</v>
      </c>
      <c r="M210" s="5">
        <v>440000000000</v>
      </c>
      <c r="N210" s="5">
        <v>360000000000</v>
      </c>
      <c r="O210" s="5">
        <v>410000000000</v>
      </c>
      <c r="P210" s="5">
        <v>395000000000</v>
      </c>
      <c r="Q210" s="5">
        <v>333000000000</v>
      </c>
      <c r="R210" s="5">
        <v>53000000000</v>
      </c>
    </row>
    <row r="211" spans="2:18" ht="15.5" x14ac:dyDescent="0.35">
      <c r="C211" t="s">
        <v>258</v>
      </c>
      <c r="I211" s="5">
        <v>42000000000</v>
      </c>
      <c r="J211" s="5">
        <v>29000000000</v>
      </c>
      <c r="K211" s="5">
        <v>19000000000</v>
      </c>
      <c r="L211" s="5">
        <v>-261000000000</v>
      </c>
      <c r="M211" s="5">
        <v>104000000000</v>
      </c>
      <c r="N211" s="5">
        <v>24000000000</v>
      </c>
      <c r="O211" s="5">
        <v>-202000000000</v>
      </c>
      <c r="P211" s="5">
        <v>-4000000000</v>
      </c>
      <c r="Q211" s="5">
        <v>2000000000</v>
      </c>
      <c r="R211" s="5">
        <v>0</v>
      </c>
    </row>
    <row r="212" spans="2:18" ht="15.5" x14ac:dyDescent="0.35">
      <c r="C212" t="s">
        <v>259</v>
      </c>
      <c r="I212" s="5">
        <v>0</v>
      </c>
      <c r="J212" s="5">
        <v>0</v>
      </c>
      <c r="K212" s="5">
        <v>0</v>
      </c>
      <c r="L212" s="5">
        <v>-2000000000</v>
      </c>
      <c r="M212" s="5">
        <v>-6000000000</v>
      </c>
      <c r="N212" s="5">
        <v>0</v>
      </c>
      <c r="O212" s="5">
        <v>0</v>
      </c>
      <c r="P212" s="5">
        <v>0</v>
      </c>
      <c r="Q212" s="5">
        <v>0</v>
      </c>
    </row>
    <row r="213" spans="2:18" ht="15.5" x14ac:dyDescent="0.35">
      <c r="C213" t="s">
        <v>15</v>
      </c>
      <c r="I213" s="5">
        <v>42000000000</v>
      </c>
      <c r="J213" s="5">
        <v>29000000000</v>
      </c>
      <c r="K213" s="5">
        <v>18000000000</v>
      </c>
      <c r="L213" s="5">
        <v>-263000000000</v>
      </c>
      <c r="M213" s="5">
        <v>99000000000</v>
      </c>
      <c r="N213" s="5">
        <v>24000000000</v>
      </c>
      <c r="O213" s="5">
        <v>-203000000000</v>
      </c>
      <c r="P213" s="5">
        <v>-5000000000</v>
      </c>
      <c r="Q213" s="5">
        <v>2000000000</v>
      </c>
      <c r="R213" s="5">
        <v>0</v>
      </c>
    </row>
    <row r="214" spans="2:18" ht="15.5" x14ac:dyDescent="0.35">
      <c r="C214" t="s">
        <v>17</v>
      </c>
      <c r="I214" s="6">
        <v>23.43</v>
      </c>
      <c r="J214" s="6">
        <v>16.239999999999998</v>
      </c>
      <c r="K214" s="6">
        <v>10.28</v>
      </c>
      <c r="L214" s="6">
        <v>-147.24</v>
      </c>
      <c r="M214" s="6">
        <v>55.34</v>
      </c>
      <c r="N214" s="6">
        <v>13.52</v>
      </c>
      <c r="O214" s="6">
        <v>-113.55</v>
      </c>
      <c r="P214" s="6">
        <v>-2.57</v>
      </c>
      <c r="Q214" s="6">
        <v>0.87</v>
      </c>
      <c r="R214" s="6">
        <v>-1.48</v>
      </c>
    </row>
    <row r="216" spans="2:18" ht="15.5" x14ac:dyDescent="0.35">
      <c r="B216" t="s">
        <v>260</v>
      </c>
      <c r="C216" t="s">
        <v>261</v>
      </c>
      <c r="D216" s="5">
        <v>80000000000</v>
      </c>
      <c r="E216" s="5">
        <v>-50000000000</v>
      </c>
      <c r="F216" s="5">
        <v>-7000000000</v>
      </c>
      <c r="G216" s="5">
        <v>114000000000</v>
      </c>
      <c r="H216" s="5">
        <v>30000000000</v>
      </c>
      <c r="I216" s="5">
        <v>132000000000</v>
      </c>
      <c r="J216" s="5">
        <v>42000000000</v>
      </c>
      <c r="K216" s="5">
        <v>27000000000</v>
      </c>
      <c r="L216" s="5">
        <v>56000000000</v>
      </c>
      <c r="M216" s="5">
        <v>81000000000</v>
      </c>
      <c r="N216" s="5">
        <v>-7000000000</v>
      </c>
      <c r="O216" s="5">
        <v>45000000000</v>
      </c>
      <c r="P216" s="5">
        <v>11000000000</v>
      </c>
      <c r="Q216" s="5">
        <v>-5000000000</v>
      </c>
    </row>
    <row r="217" spans="2:18" ht="15.5" x14ac:dyDescent="0.35">
      <c r="C217" t="s">
        <v>444</v>
      </c>
      <c r="H217" s="5">
        <v>10</v>
      </c>
      <c r="I217" s="5">
        <v>10</v>
      </c>
      <c r="J217" s="5">
        <v>8</v>
      </c>
    </row>
    <row r="218" spans="2:18" ht="15.5" x14ac:dyDescent="0.35">
      <c r="C218" t="s">
        <v>71</v>
      </c>
      <c r="H218" s="6">
        <v>0.59020000000000006</v>
      </c>
      <c r="I218" s="6">
        <v>0.1351</v>
      </c>
      <c r="J218" s="6">
        <v>0.33630000000000004</v>
      </c>
    </row>
    <row r="219" spans="2:18" ht="15.5" x14ac:dyDescent="0.35">
      <c r="C219" t="s">
        <v>445</v>
      </c>
      <c r="H219" s="6">
        <v>2.8000000000000004E-3</v>
      </c>
      <c r="I219" s="6">
        <v>3.0000000000000001E-3</v>
      </c>
      <c r="J219" s="6">
        <v>3.0000000000000001E-3</v>
      </c>
    </row>
    <row r="220" spans="2:18" ht="15.5" x14ac:dyDescent="0.35">
      <c r="C220" t="s">
        <v>51</v>
      </c>
      <c r="D220" s="6">
        <v>44.56</v>
      </c>
      <c r="E220" s="6">
        <v>-28.01</v>
      </c>
      <c r="F220" s="6">
        <v>-3.83</v>
      </c>
      <c r="G220" s="6">
        <v>64.02</v>
      </c>
      <c r="H220" s="6">
        <v>16.940000000000001</v>
      </c>
      <c r="I220" s="6">
        <v>74.03</v>
      </c>
      <c r="J220" s="6">
        <v>23.79</v>
      </c>
      <c r="K220" s="6">
        <v>15.2</v>
      </c>
      <c r="L220" s="6">
        <v>31.51</v>
      </c>
      <c r="M220" s="6">
        <v>45.2</v>
      </c>
      <c r="N220" s="6">
        <v>-4.05</v>
      </c>
      <c r="O220" s="6">
        <v>25.19</v>
      </c>
      <c r="P220" s="6">
        <v>6.41</v>
      </c>
      <c r="Q220" s="6">
        <v>-2.57</v>
      </c>
    </row>
    <row r="221" spans="2:18" ht="15.5" x14ac:dyDescent="0.35">
      <c r="C221" t="s">
        <v>73</v>
      </c>
      <c r="H221" s="5">
        <v>10</v>
      </c>
      <c r="I221" s="5">
        <v>10</v>
      </c>
      <c r="J221" s="5">
        <v>8</v>
      </c>
    </row>
    <row r="222" spans="2:18" ht="15.5" x14ac:dyDescent="0.35">
      <c r="C222" t="s">
        <v>446</v>
      </c>
      <c r="H222" s="6">
        <v>0.59020000000000006</v>
      </c>
      <c r="I222" s="6">
        <v>0.1351</v>
      </c>
      <c r="J222" s="6">
        <v>0.33630000000000004</v>
      </c>
    </row>
    <row r="223" spans="2:18" ht="15.5" x14ac:dyDescent="0.35">
      <c r="C223" t="s">
        <v>447</v>
      </c>
      <c r="H223" s="6">
        <v>2.8000000000000004E-3</v>
      </c>
      <c r="I223" s="6">
        <v>3.0000000000000001E-3</v>
      </c>
      <c r="J223" s="6">
        <v>3.0000000000000001E-3</v>
      </c>
    </row>
    <row r="224" spans="2:18" ht="15.5" x14ac:dyDescent="0.35">
      <c r="C224" t="s">
        <v>262</v>
      </c>
      <c r="D224" s="5">
        <v>89000000000</v>
      </c>
      <c r="E224" s="5">
        <v>-45000000000</v>
      </c>
      <c r="F224" s="5">
        <v>-62000000</v>
      </c>
      <c r="G224" s="5">
        <v>125000000000</v>
      </c>
      <c r="H224" s="5">
        <v>58000000000</v>
      </c>
      <c r="I224" s="5">
        <v>166000000000</v>
      </c>
      <c r="J224" s="5">
        <v>71000000000</v>
      </c>
      <c r="K224" s="5">
        <v>50000000000</v>
      </c>
      <c r="L224" s="5">
        <v>75000000000</v>
      </c>
      <c r="M224" s="5">
        <v>104000000000</v>
      </c>
      <c r="N224" s="5">
        <v>-2000000000</v>
      </c>
      <c r="O224" s="5">
        <v>41000000000</v>
      </c>
      <c r="P224" s="5">
        <v>809000000</v>
      </c>
      <c r="Q224" s="5">
        <v>1000000000</v>
      </c>
    </row>
    <row r="225" spans="3:10" ht="15.5" x14ac:dyDescent="0.35">
      <c r="C225" t="s">
        <v>448</v>
      </c>
      <c r="H225" s="5">
        <v>10</v>
      </c>
      <c r="I225" s="5">
        <v>10</v>
      </c>
      <c r="J225" s="5">
        <v>8</v>
      </c>
    </row>
    <row r="226" spans="3:10" ht="15.5" x14ac:dyDescent="0.35">
      <c r="C226" t="s">
        <v>449</v>
      </c>
      <c r="H226" s="6">
        <v>0.59020000000000006</v>
      </c>
      <c r="I226" s="6">
        <v>0.1351</v>
      </c>
      <c r="J226" s="6">
        <v>0.33630000000000004</v>
      </c>
    </row>
    <row r="227" spans="3:10" ht="15.5" x14ac:dyDescent="0.35">
      <c r="C227" t="s">
        <v>450</v>
      </c>
      <c r="H227" s="6">
        <v>2.8000000000000004E-3</v>
      </c>
      <c r="I227" s="6">
        <v>3.0000000000000001E-3</v>
      </c>
      <c r="J227" s="6">
        <v>3.0000000000000001E-3</v>
      </c>
    </row>
    <row r="228" spans="3:10" ht="15.5" x14ac:dyDescent="0.35">
      <c r="C228" t="s">
        <v>344</v>
      </c>
      <c r="I228" s="6">
        <v>210.69</v>
      </c>
    </row>
    <row r="229" spans="3:10" ht="15.5" x14ac:dyDescent="0.35">
      <c r="C229" t="s">
        <v>345</v>
      </c>
      <c r="I229" s="6">
        <v>46.53</v>
      </c>
    </row>
    <row r="230" spans="3:10" ht="15.5" x14ac:dyDescent="0.35">
      <c r="C230" t="s">
        <v>263</v>
      </c>
      <c r="I230" s="6">
        <v>6.95</v>
      </c>
    </row>
    <row r="231" spans="3:10" ht="15.5" x14ac:dyDescent="0.35">
      <c r="C231" t="s">
        <v>346</v>
      </c>
      <c r="I231" s="6">
        <v>2.1499999999999998E-2</v>
      </c>
    </row>
    <row r="232" spans="3:10" ht="15.5" x14ac:dyDescent="0.35">
      <c r="C232" t="s">
        <v>347</v>
      </c>
      <c r="I232" s="6">
        <v>37.799999999999997</v>
      </c>
    </row>
    <row r="233" spans="3:10" ht="15.5" x14ac:dyDescent="0.35">
      <c r="C233" t="s">
        <v>348</v>
      </c>
      <c r="I233" s="6">
        <v>9.0399999999999991</v>
      </c>
    </row>
    <row r="234" spans="3:10" ht="15.5" x14ac:dyDescent="0.35">
      <c r="C234" t="s">
        <v>349</v>
      </c>
      <c r="I234" s="6">
        <v>-41.55</v>
      </c>
    </row>
    <row r="235" spans="3:10" ht="15.5" x14ac:dyDescent="0.35">
      <c r="C235" t="s">
        <v>350</v>
      </c>
      <c r="I235" s="6">
        <v>-41.33</v>
      </c>
    </row>
    <row r="236" spans="3:10" ht="15.5" x14ac:dyDescent="0.35">
      <c r="C236" t="s">
        <v>351</v>
      </c>
      <c r="I236" s="6">
        <v>45.73</v>
      </c>
    </row>
    <row r="237" spans="3:10" ht="15.5" x14ac:dyDescent="0.35">
      <c r="C237" t="s">
        <v>264</v>
      </c>
      <c r="I237" s="6">
        <v>85.74</v>
      </c>
    </row>
    <row r="238" spans="3:10" ht="15.5" x14ac:dyDescent="0.35">
      <c r="C238" t="s">
        <v>451</v>
      </c>
      <c r="I238" s="6">
        <v>0.22</v>
      </c>
    </row>
    <row r="239" spans="3:10" ht="15.5" x14ac:dyDescent="0.35">
      <c r="C239" t="s">
        <v>452</v>
      </c>
      <c r="I239" s="6">
        <v>1.41</v>
      </c>
    </row>
    <row r="240" spans="3:10" ht="15.5" x14ac:dyDescent="0.35">
      <c r="C240" t="s">
        <v>352</v>
      </c>
      <c r="I240" s="6">
        <v>76.73</v>
      </c>
    </row>
    <row r="241" spans="3:9" ht="15.5" x14ac:dyDescent="0.35">
      <c r="C241" t="s">
        <v>353</v>
      </c>
      <c r="I241" s="6">
        <v>16.940000000000001</v>
      </c>
    </row>
    <row r="242" spans="3:9" ht="15.5" x14ac:dyDescent="0.35">
      <c r="C242" t="s">
        <v>354</v>
      </c>
      <c r="I242" s="6">
        <v>94.43</v>
      </c>
    </row>
    <row r="243" spans="3:9" ht="15.5" x14ac:dyDescent="0.35">
      <c r="C243" t="s">
        <v>355</v>
      </c>
      <c r="D243" s="6">
        <v>25.46</v>
      </c>
    </row>
    <row r="244" spans="3:9" ht="15.5" x14ac:dyDescent="0.35">
      <c r="C244" t="s">
        <v>356</v>
      </c>
      <c r="I244" s="6">
        <v>394.86</v>
      </c>
    </row>
    <row r="245" spans="3:9" ht="15.5" x14ac:dyDescent="0.35">
      <c r="C245" t="s">
        <v>357</v>
      </c>
      <c r="I245" s="6">
        <v>-86.38</v>
      </c>
    </row>
    <row r="246" spans="3:9" ht="15.5" x14ac:dyDescent="0.35">
      <c r="C246" t="s">
        <v>267</v>
      </c>
      <c r="D246" s="6">
        <v>0.28999999999999998</v>
      </c>
    </row>
    <row r="247" spans="3:9" ht="15.5" x14ac:dyDescent="0.35">
      <c r="C247" t="s">
        <v>268</v>
      </c>
      <c r="D247" s="6">
        <v>0.14000000000000001</v>
      </c>
    </row>
    <row r="248" spans="3:9" ht="15.5" x14ac:dyDescent="0.35">
      <c r="C248" t="s">
        <v>269</v>
      </c>
      <c r="D248" s="6">
        <v>0.49</v>
      </c>
    </row>
    <row r="249" spans="3:9" ht="15.5" x14ac:dyDescent="0.35">
      <c r="C249" t="s">
        <v>270</v>
      </c>
      <c r="D249" s="6">
        <v>0.19</v>
      </c>
    </row>
    <row r="250" spans="3:9" ht="15.5" x14ac:dyDescent="0.35">
      <c r="C250" t="s">
        <v>271</v>
      </c>
      <c r="D250" s="6">
        <v>1.49</v>
      </c>
    </row>
    <row r="251" spans="3:9" ht="15.5" x14ac:dyDescent="0.35">
      <c r="C251" t="s">
        <v>13</v>
      </c>
      <c r="D251" s="5">
        <v>-91000000000</v>
      </c>
    </row>
    <row r="252" spans="3:9" ht="15.5" x14ac:dyDescent="0.35">
      <c r="C252" t="s">
        <v>358</v>
      </c>
      <c r="I252" s="6">
        <v>10.75</v>
      </c>
    </row>
    <row r="253" spans="3:9" ht="15.5" x14ac:dyDescent="0.35">
      <c r="C253" t="s">
        <v>273</v>
      </c>
      <c r="I253" s="6">
        <v>0.13009999999999999</v>
      </c>
    </row>
    <row r="254" spans="3:9" ht="15.5" x14ac:dyDescent="0.35">
      <c r="C254" t="s">
        <v>274</v>
      </c>
      <c r="I254" s="6">
        <v>0.1943</v>
      </c>
    </row>
    <row r="255" spans="3:9" ht="15.5" x14ac:dyDescent="0.35">
      <c r="C255" t="s">
        <v>275</v>
      </c>
      <c r="I255" s="6">
        <v>0.16539999999999999</v>
      </c>
    </row>
    <row r="256" spans="3:9" ht="15.5" x14ac:dyDescent="0.35">
      <c r="C256" t="s">
        <v>359</v>
      </c>
      <c r="I256" s="6">
        <v>0.17910000000000001</v>
      </c>
    </row>
    <row r="257" spans="3:9" ht="15.5" x14ac:dyDescent="0.35">
      <c r="C257" t="s">
        <v>281</v>
      </c>
      <c r="I257" s="6">
        <v>0.2</v>
      </c>
    </row>
    <row r="258" spans="3:9" ht="15.5" x14ac:dyDescent="0.35">
      <c r="C258" t="s">
        <v>47</v>
      </c>
      <c r="I258" s="5">
        <v>6372000000000</v>
      </c>
    </row>
    <row r="259" spans="3:9" ht="15.5" x14ac:dyDescent="0.35">
      <c r="C259" t="s">
        <v>283</v>
      </c>
      <c r="I259" s="5">
        <v>6530000000000</v>
      </c>
    </row>
    <row r="260" spans="3:9" ht="15.5" x14ac:dyDescent="0.35">
      <c r="C260" t="s">
        <v>284</v>
      </c>
      <c r="I260" s="5">
        <v>1780000000</v>
      </c>
    </row>
    <row r="261" spans="3:9" ht="15.5" x14ac:dyDescent="0.35">
      <c r="C261" t="s">
        <v>285</v>
      </c>
      <c r="I261" s="6">
        <v>0.67209999999999992</v>
      </c>
    </row>
    <row r="262" spans="3:9" ht="15.5" x14ac:dyDescent="0.35">
      <c r="C262" t="s">
        <v>287</v>
      </c>
      <c r="D262" s="6">
        <v>0.92799999999999994</v>
      </c>
    </row>
    <row r="263" spans="3:9" ht="15.5" x14ac:dyDescent="0.35">
      <c r="C263" t="s">
        <v>288</v>
      </c>
      <c r="D263" s="6">
        <v>0.89829999999999999</v>
      </c>
    </row>
    <row r="264" spans="3:9" ht="15.5" x14ac:dyDescent="0.35">
      <c r="C264" t="s">
        <v>453</v>
      </c>
      <c r="D264" s="6">
        <v>3.3083</v>
      </c>
    </row>
    <row r="265" spans="3:9" ht="15.5" x14ac:dyDescent="0.35">
      <c r="C265" t="s">
        <v>360</v>
      </c>
      <c r="D265" s="6">
        <v>5.2286000000000001</v>
      </c>
    </row>
    <row r="266" spans="3:9" ht="15.5" x14ac:dyDescent="0.35">
      <c r="C266" t="s">
        <v>290</v>
      </c>
      <c r="I266" s="5">
        <v>10</v>
      </c>
    </row>
    <row r="267" spans="3:9" ht="15.5" x14ac:dyDescent="0.35">
      <c r="C267" t="s">
        <v>454</v>
      </c>
      <c r="I267" s="5">
        <v>10</v>
      </c>
    </row>
    <row r="268" spans="3:9" ht="15.5" x14ac:dyDescent="0.35">
      <c r="C268" t="s">
        <v>455</v>
      </c>
      <c r="I268" s="6">
        <v>0.59020000000000006</v>
      </c>
    </row>
    <row r="269" spans="3:9" ht="15.5" x14ac:dyDescent="0.35">
      <c r="C269" t="s">
        <v>456</v>
      </c>
      <c r="I269" s="6">
        <v>2.8000000000000004E-3</v>
      </c>
    </row>
    <row r="270" spans="3:9" ht="15.5" x14ac:dyDescent="0.35">
      <c r="C270" t="s">
        <v>291</v>
      </c>
      <c r="I270" t="s">
        <v>1430</v>
      </c>
    </row>
    <row r="271" spans="3:9" ht="15.5" x14ac:dyDescent="0.35">
      <c r="C271" t="s">
        <v>293</v>
      </c>
      <c r="I271" s="5">
        <v>4</v>
      </c>
    </row>
    <row r="272" spans="3:9" ht="15.5" x14ac:dyDescent="0.35">
      <c r="C272" t="s">
        <v>294</v>
      </c>
      <c r="I272" s="6">
        <v>0.85</v>
      </c>
    </row>
    <row r="273" spans="3:9" ht="15.5" x14ac:dyDescent="0.35">
      <c r="C273" t="s">
        <v>295</v>
      </c>
      <c r="I273" s="6">
        <v>0.8</v>
      </c>
    </row>
    <row r="274" spans="3:9" ht="15.5" x14ac:dyDescent="0.35">
      <c r="C274" t="s">
        <v>458</v>
      </c>
      <c r="I274" s="6">
        <v>0.19</v>
      </c>
    </row>
    <row r="275" spans="3:9" ht="15.5" x14ac:dyDescent="0.35">
      <c r="C275" t="s">
        <v>296</v>
      </c>
      <c r="I275" s="6">
        <v>0.35</v>
      </c>
    </row>
    <row r="276" spans="3:9" ht="15.5" x14ac:dyDescent="0.35">
      <c r="C276" t="s">
        <v>361</v>
      </c>
      <c r="I276" s="6">
        <v>0.05</v>
      </c>
    </row>
    <row r="277" spans="3:9" ht="15.5" x14ac:dyDescent="0.35">
      <c r="C277" t="s">
        <v>297</v>
      </c>
      <c r="I277" s="6">
        <v>7.0000000000000007E-2</v>
      </c>
    </row>
    <row r="278" spans="3:9" ht="15.5" x14ac:dyDescent="0.35">
      <c r="C278" t="s">
        <v>298</v>
      </c>
      <c r="I278" s="6">
        <v>0.8</v>
      </c>
    </row>
    <row r="279" spans="3:9" ht="15.5" x14ac:dyDescent="0.35">
      <c r="C279" t="s">
        <v>299</v>
      </c>
      <c r="I279" s="5">
        <v>169000000000</v>
      </c>
    </row>
    <row r="280" spans="3:9" ht="15.5" x14ac:dyDescent="0.35">
      <c r="C280" t="s">
        <v>301</v>
      </c>
      <c r="I280" s="5">
        <v>76000000000</v>
      </c>
    </row>
    <row r="281" spans="3:9" ht="15.5" x14ac:dyDescent="0.35">
      <c r="C281" t="s">
        <v>302</v>
      </c>
      <c r="I281" s="5">
        <v>137000000000</v>
      </c>
    </row>
    <row r="282" spans="3:9" ht="15.5" x14ac:dyDescent="0.35">
      <c r="C282" t="s">
        <v>303</v>
      </c>
      <c r="D282" s="5">
        <v>45000000000</v>
      </c>
    </row>
    <row r="283" spans="3:9" ht="15.5" x14ac:dyDescent="0.35">
      <c r="C283" t="s">
        <v>304</v>
      </c>
      <c r="D283" s="5">
        <v>1052000000000</v>
      </c>
    </row>
    <row r="284" spans="3:9" ht="15.5" x14ac:dyDescent="0.35">
      <c r="C284" t="s">
        <v>305</v>
      </c>
      <c r="D284" s="5">
        <v>347000000000</v>
      </c>
    </row>
    <row r="285" spans="3:9" ht="15.5" x14ac:dyDescent="0.35">
      <c r="C285" t="s">
        <v>245</v>
      </c>
      <c r="D285" s="5">
        <v>1047000000000</v>
      </c>
    </row>
    <row r="286" spans="3:9" ht="15.5" x14ac:dyDescent="0.35">
      <c r="C286" t="s">
        <v>306</v>
      </c>
      <c r="I286" s="5">
        <v>705000000000</v>
      </c>
    </row>
    <row r="287" spans="3:9" ht="15.5" x14ac:dyDescent="0.35">
      <c r="C287" t="s">
        <v>244</v>
      </c>
      <c r="I287" s="5">
        <v>706000000000</v>
      </c>
    </row>
    <row r="288" spans="3:9" ht="15.5" x14ac:dyDescent="0.35">
      <c r="C288" t="s">
        <v>307</v>
      </c>
      <c r="I288" s="5">
        <v>-153000000000</v>
      </c>
    </row>
    <row r="289" spans="3:9" ht="15.5" x14ac:dyDescent="0.35">
      <c r="C289" t="s">
        <v>308</v>
      </c>
      <c r="I289" s="5">
        <v>-2000000000</v>
      </c>
    </row>
    <row r="290" spans="3:9" ht="15.5" x14ac:dyDescent="0.35">
      <c r="C290" t="s">
        <v>309</v>
      </c>
      <c r="I290" s="5">
        <v>84000000000</v>
      </c>
    </row>
    <row r="291" spans="3:9" ht="15.5" x14ac:dyDescent="0.35">
      <c r="C291" t="s">
        <v>310</v>
      </c>
      <c r="I291" s="5">
        <v>-1000000000</v>
      </c>
    </row>
    <row r="292" spans="3:9" ht="15.5" x14ac:dyDescent="0.35">
      <c r="C292" t="s">
        <v>311</v>
      </c>
      <c r="I292" s="5">
        <v>-154000000000</v>
      </c>
    </row>
  </sheetData>
  <pageMargins left="0.7" right="0.7" top="0.75" bottom="0.75" header="0.3" footer="0.3"/>
  <ignoredErrors>
    <ignoredError sqref="A1:R293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27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1431</v>
      </c>
      <c r="D1" t="s">
        <v>1</v>
      </c>
      <c r="E1" t="s">
        <v>2</v>
      </c>
      <c r="H1" t="s">
        <v>3</v>
      </c>
      <c r="I1" s="1">
        <v>45289</v>
      </c>
      <c r="J1" s="1">
        <v>44925</v>
      </c>
      <c r="K1" s="1">
        <v>44560</v>
      </c>
      <c r="L1" s="1">
        <v>44195</v>
      </c>
      <c r="M1" s="1">
        <v>43829</v>
      </c>
      <c r="N1" s="1">
        <v>43462</v>
      </c>
      <c r="O1" s="1">
        <v>43098</v>
      </c>
      <c r="P1" s="1">
        <v>42734</v>
      </c>
      <c r="Q1" s="1">
        <v>42368</v>
      </c>
    </row>
    <row r="2" spans="1:17" ht="15.5" x14ac:dyDescent="0.35">
      <c r="C2" t="s">
        <v>1432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vm="61">
        <f t="shared" ref="I2:Q2" ca="1" si="0">IFERROR(_xlfn.STOCKHISTORY("XIDX:" &amp; $C$1, I1, , 0, 0, 1), "Libur")</f>
        <v>460</v>
      </c>
      <c r="J2" s="2" vm="358">
        <f t="shared" ca="1" si="0"/>
        <v>550</v>
      </c>
      <c r="K2" s="2" vm="359">
        <f t="shared" ca="1" si="0"/>
        <v>645</v>
      </c>
      <c r="L2" s="2" vm="246">
        <f t="shared" ca="1" si="0"/>
        <v>115</v>
      </c>
      <c r="M2" s="2" vm="222">
        <f t="shared" ca="1" si="0"/>
        <v>88</v>
      </c>
      <c r="N2" s="2" t="str">
        <f t="shared" ca="1" si="0"/>
        <v>Libur</v>
      </c>
      <c r="O2" s="2" t="str">
        <f t="shared" ca="1" si="0"/>
        <v>Libur</v>
      </c>
      <c r="P2" s="2" vm="11">
        <f t="shared" ca="1" si="0"/>
        <v>50</v>
      </c>
      <c r="Q2" s="2" vm="360">
        <f t="shared" ca="1" si="0"/>
        <v>84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>
        <f>IFERROR(INDEX(D51:D500,MATCH($C$4,$C$51:$C$500,0)),"")</f>
        <v>38451724880</v>
      </c>
      <c r="E4" s="2">
        <f>IFERROR(INDEX(E51:E500,MATCH($C$4,$C$51:$C$500,0)),"")</f>
        <v>128160966333</v>
      </c>
      <c r="H4" s="2">
        <f>IFERROR(SUM(D4:G4)*(4/MAX(1,COUNT(D4:G4))),"")</f>
        <v>333225382426</v>
      </c>
      <c r="I4" s="2">
        <f t="shared" ref="I4:Q4" si="1">IFERROR(INDEX(I51:I500,MATCH($C$4,$C$51:$C$500,0)),"")</f>
        <v>1724458039618</v>
      </c>
      <c r="J4" s="2">
        <f t="shared" si="1"/>
        <v>2958367547579</v>
      </c>
      <c r="K4" s="2">
        <f t="shared" si="1"/>
        <v>3497365178638</v>
      </c>
      <c r="L4" s="2">
        <f t="shared" si="1"/>
        <v>14697201356</v>
      </c>
      <c r="M4" s="2">
        <f t="shared" si="1"/>
        <v>15703030253</v>
      </c>
      <c r="N4" s="2">
        <f t="shared" si="1"/>
        <v>17662805791</v>
      </c>
      <c r="O4" s="2">
        <f t="shared" si="1"/>
        <v>15874291710</v>
      </c>
      <c r="P4" s="2">
        <f t="shared" si="1"/>
        <v>12170263153</v>
      </c>
      <c r="Q4" s="2">
        <f t="shared" si="1"/>
        <v>21728696575</v>
      </c>
    </row>
    <row r="5" spans="1:17" ht="15.5" x14ac:dyDescent="0.35">
      <c r="B5" t="s">
        <v>7</v>
      </c>
      <c r="C5" t="s">
        <v>8</v>
      </c>
      <c r="D5" s="2">
        <f>IFERROR(INDEX(D51:D500,MATCH($C$5,$C$51:$C$500,0)),"")</f>
        <v>-94216782884</v>
      </c>
      <c r="E5" s="2">
        <f>IFERROR(INDEX(E51:E500,MATCH($C$5,$C$51:$C$500,0)),"")</f>
        <v>-92159263242</v>
      </c>
      <c r="H5" s="2">
        <f>IFERROR(SUM(D5:G5)*(4/MAX(1,COUNT(D5:G5))),"")</f>
        <v>-372752092252</v>
      </c>
      <c r="I5" s="2">
        <f t="shared" ref="I5:Q5" si="2">IFERROR(INDEX(I51:I500,MATCH($C$5,$C$51:$C$500,0)),"")</f>
        <v>-138369928363</v>
      </c>
      <c r="J5" s="2">
        <f t="shared" si="2"/>
        <v>-113630606023</v>
      </c>
      <c r="K5" s="2">
        <f t="shared" si="2"/>
        <v>43921896432</v>
      </c>
      <c r="L5" s="2">
        <f t="shared" si="2"/>
        <v>-1543321311</v>
      </c>
      <c r="M5" s="2">
        <f t="shared" si="2"/>
        <v>-1238967095</v>
      </c>
      <c r="N5" s="2">
        <f t="shared" si="2"/>
        <v>-324815546</v>
      </c>
      <c r="O5" s="2">
        <f t="shared" si="2"/>
        <v>479306787</v>
      </c>
      <c r="P5" s="2">
        <f t="shared" si="2"/>
        <v>-12607532107</v>
      </c>
      <c r="Q5" s="2">
        <f t="shared" si="2"/>
        <v>-7431056883</v>
      </c>
    </row>
    <row r="6" spans="1:17" ht="15.5" x14ac:dyDescent="0.35">
      <c r="B6" t="s">
        <v>9</v>
      </c>
      <c r="C6" t="s">
        <v>10</v>
      </c>
      <c r="D6" s="2">
        <f>IFERROR(INDEX(D51:D500,MATCH($C$6,$C$51:$C$500,0)),"")</f>
        <v>1114392264870</v>
      </c>
      <c r="E6" s="2">
        <f>IFERROR(INDEX(E51:E500,MATCH($C$6,$C$51:$C$500,0)),"")</f>
        <v>967430109135</v>
      </c>
      <c r="H6" s="2">
        <f>IFERROR(INDEX(D6:G6,COUNT(D6:G6)),"")</f>
        <v>967430109135</v>
      </c>
      <c r="I6" s="2">
        <f t="shared" ref="I6:Q6" si="3">IFERROR(INDEX(I51:I500,MATCH($C$6,$C$51:$C$500,0)),"")</f>
        <v>1114392264870</v>
      </c>
      <c r="J6" s="2">
        <f t="shared" si="3"/>
        <v>1260000386899</v>
      </c>
      <c r="K6" s="2">
        <f t="shared" si="3"/>
        <v>1368852959568</v>
      </c>
      <c r="L6" s="2">
        <f t="shared" si="3"/>
        <v>-10623656632</v>
      </c>
      <c r="M6" s="2">
        <f t="shared" si="3"/>
        <v>-9086335053</v>
      </c>
      <c r="N6" s="2">
        <f t="shared" si="3"/>
        <v>-7847259572</v>
      </c>
      <c r="O6" s="2">
        <f t="shared" si="3"/>
        <v>-7520958089</v>
      </c>
      <c r="P6" s="2">
        <f t="shared" si="3"/>
        <v>-7992988693</v>
      </c>
      <c r="Q6" s="2">
        <f t="shared" si="3"/>
        <v>4651010833</v>
      </c>
    </row>
    <row r="7" spans="1:17" ht="15.5" x14ac:dyDescent="0.35">
      <c r="B7" t="s">
        <v>11</v>
      </c>
      <c r="C7" t="s">
        <v>12</v>
      </c>
      <c r="D7" s="3">
        <f>IFERROR(INDEX(D51:D500,MATCH($C$7,$C$51:$C$500,0))/1000000000,"")</f>
        <v>2.5099999999999998</v>
      </c>
      <c r="E7" s="3">
        <f>IFERROR(INDEX(E51:E500,MATCH($C$7,$C$51:$C$500,0))/1000000000,"")</f>
        <v>2.5099999999999998</v>
      </c>
      <c r="H7" s="3">
        <f>IFERROR(INDEX(D7:G7,COUNT(D7:G7)),"")</f>
        <v>2.5099999999999998</v>
      </c>
      <c r="I7" s="3">
        <f t="shared" ref="I7:Q7" si="4">IFERROR(INDEX(I51:I500,MATCH($C$7,$C$51:$C$500,0))/1000000000,"")</f>
        <v>2.5099999999999998</v>
      </c>
      <c r="J7" s="3">
        <f t="shared" si="4"/>
        <v>2.5099999999999998</v>
      </c>
      <c r="K7" s="3">
        <f t="shared" si="4"/>
        <v>2.5099999999999998</v>
      </c>
      <c r="L7" s="3">
        <f t="shared" si="4"/>
        <v>0.86</v>
      </c>
      <c r="M7" s="3">
        <f t="shared" si="4"/>
        <v>0.86</v>
      </c>
      <c r="N7" s="3">
        <f t="shared" si="4"/>
        <v>0.86</v>
      </c>
      <c r="O7" s="3">
        <f t="shared" si="4"/>
        <v>0.86</v>
      </c>
      <c r="P7" s="3">
        <f t="shared" si="4"/>
        <v>0.86</v>
      </c>
      <c r="Q7" s="3">
        <f t="shared" si="4"/>
        <v>0.86</v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-267000000000</v>
      </c>
      <c r="E8" s="2">
        <f>IFERROR(INDEX(E51:E500,MATCH("Free cash flow (Quarter)",$C$51:$C$500,0)),"")</f>
        <v>169000000000</v>
      </c>
      <c r="H8" s="2">
        <f>IFERROR(INDEX(D8:G8,COUNT(D8:G8)),"")</f>
        <v>169000000000</v>
      </c>
      <c r="I8" s="2">
        <f t="shared" ref="I8:Q8" si="5">IFERROR(INDEX(I51:I500,MATCH($C$8,$C$51:$C$500,0)),"")</f>
        <v>293000000000</v>
      </c>
      <c r="J8" s="2">
        <f t="shared" si="5"/>
        <v>-7000000000</v>
      </c>
      <c r="K8" s="2">
        <f t="shared" si="5"/>
        <v>-373000000000</v>
      </c>
      <c r="L8" s="2">
        <f t="shared" si="5"/>
        <v>0</v>
      </c>
      <c r="M8" s="2">
        <f t="shared" si="5"/>
        <v>0</v>
      </c>
      <c r="N8" s="2">
        <f t="shared" si="5"/>
        <v>0</v>
      </c>
      <c r="O8" s="2">
        <f t="shared" si="5"/>
        <v>0</v>
      </c>
      <c r="P8" s="2">
        <f t="shared" si="5"/>
        <v>0</v>
      </c>
      <c r="Q8" s="2">
        <f t="shared" si="5"/>
        <v>0</v>
      </c>
    </row>
    <row r="9" spans="1:17" ht="15.5" x14ac:dyDescent="0.35">
      <c r="A9" t="s">
        <v>16</v>
      </c>
      <c r="C9" t="s">
        <v>17</v>
      </c>
      <c r="D9" s="3">
        <f>IFERROR(INDEX(D51:D500,MATCH("Free cash flow per share (Quarter)",$C$51:$C$500,0)),"")</f>
        <v>-106.42</v>
      </c>
      <c r="E9" s="3">
        <f>IFERROR(INDEX(E51:E500,MATCH("Free cash flow per share (Quarter)",$C$51:$C$500,0)),"")</f>
        <v>67.459999999999994</v>
      </c>
      <c r="H9" s="3">
        <f>IFERROR(INDEX(D9:G9,COUNT(D9:G9)),"")</f>
        <v>67.459999999999994</v>
      </c>
      <c r="I9" s="3">
        <f t="shared" ref="I9:Q9" si="6">IFERROR(INDEX(I51:I500,MATCH($C$9,$C$51:$C$500,0)),"")</f>
        <v>116.63</v>
      </c>
      <c r="J9" s="3">
        <f t="shared" si="6"/>
        <v>-2.89</v>
      </c>
      <c r="K9" s="3">
        <f t="shared" si="6"/>
        <v>-148.65</v>
      </c>
      <c r="L9" s="3">
        <f t="shared" si="6"/>
        <v>0.17</v>
      </c>
      <c r="M9" s="3">
        <f t="shared" si="6"/>
        <v>-0.01</v>
      </c>
      <c r="N9" s="3">
        <f t="shared" si="6"/>
        <v>-0.37</v>
      </c>
      <c r="O9" s="3">
        <f t="shared" si="6"/>
        <v>0.27</v>
      </c>
      <c r="P9" s="3">
        <f t="shared" si="6"/>
        <v>-0.38</v>
      </c>
      <c r="Q9" s="3">
        <f t="shared" si="6"/>
        <v>-0.25</v>
      </c>
    </row>
    <row r="10" spans="1:17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>
        <f t="shared" ref="I10:Q10" ca="1" si="7">IFERROR(IF(I9=0,"",I2/I9),"")</f>
        <v>3.9440967161107778</v>
      </c>
      <c r="J10" s="3">
        <f t="shared" ca="1" si="7"/>
        <v>-190.31141868512111</v>
      </c>
      <c r="K10" s="3">
        <f t="shared" ca="1" si="7"/>
        <v>-4.3390514631685164</v>
      </c>
      <c r="L10" s="3">
        <f t="shared" ca="1" si="7"/>
        <v>676.47058823529403</v>
      </c>
      <c r="M10" s="3">
        <f t="shared" ca="1" si="7"/>
        <v>-8800</v>
      </c>
      <c r="N10" s="3" t="str">
        <f t="shared" ca="1" si="7"/>
        <v/>
      </c>
      <c r="O10" s="3" t="str">
        <f t="shared" ca="1" si="7"/>
        <v/>
      </c>
      <c r="P10" s="3">
        <f t="shared" ca="1" si="7"/>
        <v>-131.57894736842104</v>
      </c>
      <c r="Q10" s="3">
        <f t="shared" ca="1" si="7"/>
        <v>-336</v>
      </c>
    </row>
    <row r="11" spans="1:17" ht="15.5" x14ac:dyDescent="0.35">
      <c r="B11" t="s">
        <v>19</v>
      </c>
      <c r="C11" t="s">
        <v>20</v>
      </c>
      <c r="D11" s="2">
        <f>IFERROR(INDEX(D51:D500,MATCH($C$11,$C$51:$C$500,0)),"")</f>
        <v>8731130254</v>
      </c>
      <c r="E11" s="2">
        <f>IFERROR(INDEX(E51:E500,MATCH($C$11,$C$51:$C$500,0)),"")</f>
        <v>20311763870</v>
      </c>
      <c r="H11" s="2">
        <f>IFERROR(INDEX(D11:G11,COUNT(D11:G11)),"")</f>
        <v>20311763870</v>
      </c>
      <c r="I11" s="2">
        <f t="shared" ref="I11:Q11" si="8">IFERROR(INDEX(I51:I500,MATCH($C$11,$C$51:$C$500,0)),"")</f>
        <v>14071659823</v>
      </c>
      <c r="J11" s="2">
        <f t="shared" si="8"/>
        <v>17158493885</v>
      </c>
      <c r="K11" s="2">
        <f t="shared" si="8"/>
        <v>90765104701</v>
      </c>
      <c r="L11" s="2">
        <f t="shared" si="8"/>
        <v>298567300</v>
      </c>
      <c r="M11" s="2">
        <f t="shared" si="8"/>
        <v>151482735</v>
      </c>
      <c r="N11" s="2">
        <f t="shared" si="8"/>
        <v>158691071</v>
      </c>
      <c r="O11" s="2">
        <f t="shared" si="8"/>
        <v>420554684</v>
      </c>
      <c r="P11" s="2">
        <f t="shared" si="8"/>
        <v>60233078</v>
      </c>
      <c r="Q11" s="2">
        <f t="shared" si="8"/>
        <v>336742590</v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826000000000</v>
      </c>
      <c r="E12" s="2">
        <f>IFERROR(INDEX(E51:E500,MATCH("Net Debt (Quarter)",$C$51:$C$500,0)),"")</f>
        <v>861000000000</v>
      </c>
      <c r="H12" s="2">
        <f>IFERROR(INDEX(D12:G12,COUNT(D12:G12)),"")</f>
        <v>861000000000</v>
      </c>
      <c r="I12" s="2">
        <f t="shared" ref="I12:Q12" si="9">IFERROR(INDEX(I51:I500,MATCH($C$12,$C$51:$C$500,0)),"")</f>
        <v>828000000000</v>
      </c>
      <c r="J12" s="2">
        <f t="shared" si="9"/>
        <v>1173000000000</v>
      </c>
      <c r="K12" s="2">
        <f t="shared" si="9"/>
        <v>1012000000000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835000000000</v>
      </c>
      <c r="E13" s="2">
        <f>IFERROR(INDEX(E51:E500,MATCH("Total Debt (Quarter)",$C$51:$C$500,0)),"")</f>
        <v>881000000000</v>
      </c>
      <c r="H13" s="2">
        <f>IFERROR(INDEX(D13:G13,COUNT(D13:G13)),"")</f>
        <v>881000000000</v>
      </c>
      <c r="I13" s="2">
        <f t="shared" ref="I13:Q13" si="10">IFERROR(INDEX(I51:I500,MATCH($C$13,$C$51:$C$500,0)),"")</f>
        <v>842000000000</v>
      </c>
      <c r="J13" s="2">
        <f t="shared" si="10"/>
        <v>1191000000000</v>
      </c>
      <c r="K13" s="2">
        <f t="shared" si="10"/>
        <v>1103000000000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</row>
    <row r="14" spans="1:17" ht="15.5" x14ac:dyDescent="0.35">
      <c r="C14" t="s">
        <v>27</v>
      </c>
      <c r="D14" s="2">
        <f>IFERROR(INDEX(D51:D500,MATCH($C$14,$C$51:$C$500,0)),"")</f>
        <v>-32261825224</v>
      </c>
      <c r="E14" s="2">
        <f>IFERROR(INDEX(E51:E500,MATCH($C$14,$C$51:$C$500,0)),"")</f>
        <v>-28023846521</v>
      </c>
      <c r="H14" s="2">
        <f>IFERROR(SUM(D14:G14)*(4/MAX(1,COUNT(D14:G14))),"")</f>
        <v>-120571343490</v>
      </c>
      <c r="I14" s="2">
        <f t="shared" ref="I14:Q14" si="11">IFERROR(INDEX(I51:I500,MATCH($C$14,$C$51:$C$500,0)),"")</f>
        <v>-163134550045</v>
      </c>
      <c r="J14" s="2">
        <f t="shared" si="11"/>
        <v>-125317753248</v>
      </c>
      <c r="K14" s="2">
        <f t="shared" si="11"/>
        <v>-110394595841</v>
      </c>
      <c r="L14" s="2">
        <f t="shared" si="11"/>
        <v>-2052506</v>
      </c>
      <c r="M14" s="2">
        <f t="shared" si="11"/>
        <v>0</v>
      </c>
      <c r="N14" s="2">
        <f t="shared" si="11"/>
        <v>0</v>
      </c>
      <c r="O14" s="2">
        <f t="shared" si="11"/>
        <v>-18070664</v>
      </c>
      <c r="P14" s="2">
        <f t="shared" si="11"/>
        <v>-552975321</v>
      </c>
      <c r="Q14" s="2">
        <f t="shared" si="11"/>
        <v>-732312301</v>
      </c>
    </row>
    <row r="15" spans="1:17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-932059727</v>
      </c>
      <c r="H15" s="2">
        <f>IFERROR(SUM(D15:G15)*(4/MAX(1,COUNT(D15:G15))),"")</f>
        <v>-1864119454</v>
      </c>
      <c r="I15" s="2">
        <f t="shared" ref="I15:Q15" si="12">IFERROR(INDEX(I51:I500,MATCH($C$15,$C$51:$C$500,0)),"")</f>
        <v>-5078187676</v>
      </c>
      <c r="J15" s="2">
        <f t="shared" si="12"/>
        <v>-2555173881</v>
      </c>
      <c r="K15" s="2">
        <f t="shared" si="12"/>
        <v>-5597963120</v>
      </c>
      <c r="L15" s="2">
        <f t="shared" si="12"/>
        <v>726318358</v>
      </c>
      <c r="M15" s="2">
        <f t="shared" si="12"/>
        <v>445148568</v>
      </c>
      <c r="N15" s="2">
        <f t="shared" si="12"/>
        <v>180126798</v>
      </c>
      <c r="O15" s="2">
        <f t="shared" si="12"/>
        <v>-47574007</v>
      </c>
      <c r="P15" s="2">
        <f t="shared" si="12"/>
        <v>-139516248</v>
      </c>
      <c r="Q15" s="2">
        <f t="shared" si="12"/>
        <v>-309692526</v>
      </c>
    </row>
    <row r="16" spans="1:17" ht="15.5" x14ac:dyDescent="0.35">
      <c r="C16" t="s">
        <v>29</v>
      </c>
      <c r="D16" s="2">
        <f>IFERROR(INDEX(D51:D500,MATCH($C$16,$C$51:$C$500,0)),"")</f>
        <v>-88332875594</v>
      </c>
      <c r="E16" s="2">
        <f>IFERROR(INDEX(E51:E500,MATCH($C$16,$C$51:$C$500,0)),"")</f>
        <v>-97132885369</v>
      </c>
      <c r="H16" s="2">
        <f>IFERROR(SUM(D16:G16)*(4/MAX(1,COUNT(D16:G16))),"")</f>
        <v>-370931521926</v>
      </c>
      <c r="I16" s="2">
        <f t="shared" ref="I16:Q16" si="13">IFERROR(INDEX(I51:I500,MATCH($C$16,$C$51:$C$500,0)),"")</f>
        <v>-139675502360</v>
      </c>
      <c r="J16" s="2">
        <f t="shared" si="13"/>
        <v>-109753136715</v>
      </c>
      <c r="K16" s="2">
        <f t="shared" si="13"/>
        <v>31739960831</v>
      </c>
      <c r="L16" s="2">
        <f t="shared" si="13"/>
        <v>-2354728343</v>
      </c>
      <c r="M16" s="2">
        <f t="shared" si="13"/>
        <v>-1439439762</v>
      </c>
      <c r="N16" s="2">
        <f t="shared" si="13"/>
        <v>-650682118</v>
      </c>
      <c r="O16" s="2">
        <f t="shared" si="13"/>
        <v>423089657</v>
      </c>
      <c r="P16" s="2">
        <f t="shared" si="13"/>
        <v>-12502049235</v>
      </c>
      <c r="Q16" s="2">
        <f t="shared" si="13"/>
        <v>-8041681012</v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366</v>
      </c>
      <c r="J18" t="s">
        <v>367</v>
      </c>
      <c r="K18" t="s">
        <v>368</v>
      </c>
      <c r="L18" t="s">
        <v>314</v>
      </c>
      <c r="M18" t="s">
        <v>315</v>
      </c>
      <c r="N18" t="s">
        <v>32</v>
      </c>
      <c r="O18" t="s">
        <v>33</v>
      </c>
      <c r="P18" t="s">
        <v>34</v>
      </c>
      <c r="Q18" t="s">
        <v>35</v>
      </c>
    </row>
    <row r="19" spans="1:17" ht="15.5" x14ac:dyDescent="0.35">
      <c r="A19" t="s">
        <v>44</v>
      </c>
      <c r="C19" t="s">
        <v>45</v>
      </c>
    </row>
    <row r="20" spans="1:17" ht="15.5" x14ac:dyDescent="0.35">
      <c r="A20" t="s">
        <v>46</v>
      </c>
      <c r="C20" t="s">
        <v>47</v>
      </c>
      <c r="D20" s="2" t="str">
        <f ca="1">IFERROR(D21*D2,"")</f>
        <v/>
      </c>
      <c r="E20" s="2" t="str">
        <f ca="1">IFERROR(E21*E2,"")</f>
        <v/>
      </c>
      <c r="H20" s="2" t="str">
        <f t="shared" ref="H20:Q20" ca="1" si="14">IFERROR(H21*H2,"")</f>
        <v/>
      </c>
      <c r="I20" s="2">
        <f t="shared" ca="1" si="14"/>
        <v>1154600000000</v>
      </c>
      <c r="J20" s="2">
        <f t="shared" ca="1" si="14"/>
        <v>1380500000000</v>
      </c>
      <c r="K20" s="2">
        <f t="shared" ca="1" si="14"/>
        <v>1618950000000</v>
      </c>
      <c r="L20" s="2">
        <f t="shared" ca="1" si="14"/>
        <v>98900000000</v>
      </c>
      <c r="M20" s="2">
        <f t="shared" ca="1" si="14"/>
        <v>75680000000</v>
      </c>
      <c r="N20" s="2" t="str">
        <f t="shared" ca="1" si="14"/>
        <v/>
      </c>
      <c r="O20" s="2" t="str">
        <f t="shared" ca="1" si="14"/>
        <v/>
      </c>
      <c r="P20" s="2">
        <f t="shared" ca="1" si="14"/>
        <v>43000000000</v>
      </c>
      <c r="Q20" s="2">
        <f t="shared" ca="1" si="14"/>
        <v>72240000000</v>
      </c>
    </row>
    <row r="21" spans="1:17" ht="15.5" x14ac:dyDescent="0.35">
      <c r="C21" t="s">
        <v>12</v>
      </c>
      <c r="D21" s="2">
        <f>IFERROR(INDEX(D51:D500,MATCH($C$7,$C$51:$C$500,0)),"")</f>
        <v>2510000000</v>
      </c>
      <c r="E21" s="2">
        <f>IFERROR(INDEX(E51:E500,MATCH($C$7,$C$51:$C$500,0)),"")</f>
        <v>2510000000</v>
      </c>
      <c r="H21" s="2">
        <f>IFERROR(INDEX(D21:G21,COUNT(D21:G21)),"")</f>
        <v>2510000000</v>
      </c>
      <c r="I21" s="2">
        <f t="shared" ref="I21:Q21" si="15">IFERROR(INDEX(I51:I500,MATCH($C$7,$C$51:$C$500,0)),"")</f>
        <v>2510000000</v>
      </c>
      <c r="J21" s="2">
        <f t="shared" si="15"/>
        <v>2510000000</v>
      </c>
      <c r="K21" s="2">
        <f t="shared" si="15"/>
        <v>2510000000</v>
      </c>
      <c r="L21" s="2">
        <f t="shared" si="15"/>
        <v>860000000</v>
      </c>
      <c r="M21" s="2">
        <f t="shared" si="15"/>
        <v>860000000</v>
      </c>
      <c r="N21" s="2">
        <f t="shared" si="15"/>
        <v>860000000</v>
      </c>
      <c r="O21" s="2">
        <f t="shared" si="15"/>
        <v>860000000</v>
      </c>
      <c r="P21" s="2">
        <f t="shared" si="15"/>
        <v>860000000</v>
      </c>
      <c r="Q21" s="2">
        <f t="shared" si="15"/>
        <v>860000000</v>
      </c>
    </row>
    <row r="23" spans="1:17" ht="15.5" x14ac:dyDescent="0.35">
      <c r="B23" t="s">
        <v>48</v>
      </c>
      <c r="C23" t="s">
        <v>49</v>
      </c>
      <c r="D23" s="3">
        <f>IFERROR(D5/D6*100,"")</f>
        <v>-8.4545438670099635</v>
      </c>
      <c r="E23" s="3">
        <f>IFERROR(E5/E6*100,"")</f>
        <v>-9.5261934037179774</v>
      </c>
      <c r="H23" s="3">
        <f t="shared" ref="H23:Q23" si="16">IFERROR(H5/H6*100,"")</f>
        <v>-38.530131399909152</v>
      </c>
      <c r="I23" s="3">
        <f t="shared" si="16"/>
        <v>-12.416626777209515</v>
      </c>
      <c r="J23" s="3">
        <f t="shared" si="16"/>
        <v>-9.0182992961341419</v>
      </c>
      <c r="K23" s="3">
        <f t="shared" si="16"/>
        <v>3.2086643145266263</v>
      </c>
      <c r="L23" s="3">
        <f t="shared" si="16"/>
        <v>14.527213787682969</v>
      </c>
      <c r="M23" s="3">
        <f t="shared" si="16"/>
        <v>13.635498666659171</v>
      </c>
      <c r="N23" s="3">
        <f t="shared" si="16"/>
        <v>4.1392226549887852</v>
      </c>
      <c r="O23" s="3">
        <f t="shared" si="16"/>
        <v>-6.3729485170383322</v>
      </c>
      <c r="P23" s="3">
        <f t="shared" si="16"/>
        <v>157.7323901138665</v>
      </c>
      <c r="Q23" s="3">
        <f t="shared" si="16"/>
        <v>-159.77294291113941</v>
      </c>
    </row>
    <row r="24" spans="1:17" ht="15.5" x14ac:dyDescent="0.35">
      <c r="C24" t="s">
        <v>50</v>
      </c>
      <c r="D24" s="4">
        <f>IFERROR(_xlfn.RRI(5,I23,D23),"")</f>
        <v>-7.3986515363312577E-2</v>
      </c>
      <c r="E24" s="4">
        <f>IFERROR(_xlfn.RRI(5,J23,E23),"")</f>
        <v>1.1018144884133108E-2</v>
      </c>
      <c r="H24" s="4" t="str">
        <f t="shared" ref="H24:Q24" si="17">IFERROR(_xlfn.RRI(5,M23,H23),"")</f>
        <v/>
      </c>
      <c r="I24" s="4" t="str">
        <f t="shared" si="17"/>
        <v/>
      </c>
      <c r="J24" s="4">
        <f t="shared" si="17"/>
        <v>7.1906357803662502E-2</v>
      </c>
      <c r="K24" s="4">
        <f t="shared" si="17"/>
        <v>-0.54113949366858716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51</v>
      </c>
      <c r="C25" t="s">
        <v>52</v>
      </c>
      <c r="D25" s="3">
        <f>IFERROR(INDEX(D51:D500,MATCH($A$25,$C$51:$C$500,0)),"")</f>
        <v>-37.630000000000003</v>
      </c>
      <c r="E25" s="3">
        <f>IFERROR(INDEX(E51:E500,MATCH($A$25,$C$51:$C$500,0)),"")</f>
        <v>-36.619999999999997</v>
      </c>
      <c r="H25" s="3">
        <f>IFERROR(INDEX(D25:G25,COUNT(D25:G25)),"")</f>
        <v>-36.619999999999997</v>
      </c>
      <c r="I25" s="3">
        <f t="shared" ref="I25:Q25" si="18">IFERROR(INDEX(I51:I500,MATCH($C$25,$C$51:$C$500,0)),"")</f>
        <v>-55.21</v>
      </c>
      <c r="J25" s="3">
        <f t="shared" si="18"/>
        <v>-46.45</v>
      </c>
      <c r="K25" s="3">
        <f t="shared" si="18"/>
        <v>11.56</v>
      </c>
      <c r="L25" s="3">
        <f t="shared" si="18"/>
        <v>-1.91</v>
      </c>
      <c r="M25" s="3">
        <f t="shared" si="18"/>
        <v>-1.1599999999999999</v>
      </c>
      <c r="N25" s="3">
        <f t="shared" si="18"/>
        <v>-0.55000000000000004</v>
      </c>
      <c r="O25" s="3">
        <f t="shared" si="18"/>
        <v>0.45</v>
      </c>
      <c r="P25" s="3">
        <f t="shared" si="18"/>
        <v>-14.73</v>
      </c>
      <c r="Q25" s="3">
        <f t="shared" si="18"/>
        <v>-9.81</v>
      </c>
    </row>
    <row r="26" spans="1:17" ht="15.5" x14ac:dyDescent="0.35">
      <c r="C26" t="s">
        <v>53</v>
      </c>
      <c r="D26" s="4">
        <f>IFERROR(_xlfn.RRI(5,I25,D25),"")</f>
        <v>-7.3803161488125713E-2</v>
      </c>
      <c r="E26" s="4">
        <f>IFERROR(_xlfn.RRI(5,J25,E25),"")</f>
        <v>-4.6443294871320706E-2</v>
      </c>
      <c r="H26" s="4">
        <f t="shared" ref="H26:Q26" si="19">IFERROR(_xlfn.RRI(5,M25,H25),"")</f>
        <v>0.99458280231378038</v>
      </c>
      <c r="I26" s="4">
        <f t="shared" si="19"/>
        <v>1.5138016764580895</v>
      </c>
      <c r="J26" s="4" t="str">
        <f t="shared" si="19"/>
        <v/>
      </c>
      <c r="K26" s="4" t="str">
        <f t="shared" si="19"/>
        <v/>
      </c>
      <c r="L26" s="4">
        <f t="shared" si="19"/>
        <v>-0.27910357474113845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54</v>
      </c>
      <c r="D27" s="3">
        <f>IFERROR(D4/D21,"")</f>
        <v>15.319412302788844</v>
      </c>
      <c r="E27" s="3">
        <f>IFERROR(E4/E21,"")</f>
        <v>51.06014594940239</v>
      </c>
      <c r="H27" s="3">
        <f t="shared" ref="H27:Q27" si="20">IFERROR(H4/H21,"")</f>
        <v>132.75911650438246</v>
      </c>
      <c r="I27" s="3">
        <f t="shared" si="20"/>
        <v>687.03507554501994</v>
      </c>
      <c r="J27" s="3">
        <f t="shared" si="20"/>
        <v>1178.6324890752987</v>
      </c>
      <c r="K27" s="3">
        <f t="shared" si="20"/>
        <v>1393.3725811306772</v>
      </c>
      <c r="L27" s="3">
        <f t="shared" si="20"/>
        <v>17.089769018604652</v>
      </c>
      <c r="M27" s="3">
        <f t="shared" si="20"/>
        <v>18.259337503488371</v>
      </c>
      <c r="N27" s="3">
        <f t="shared" si="20"/>
        <v>20.538146268604653</v>
      </c>
      <c r="O27" s="3">
        <f t="shared" si="20"/>
        <v>18.458478732558138</v>
      </c>
      <c r="P27" s="3">
        <f t="shared" si="20"/>
        <v>14.151468782558139</v>
      </c>
      <c r="Q27" s="3">
        <f t="shared" si="20"/>
        <v>25.26592625</v>
      </c>
    </row>
    <row r="28" spans="1:17" ht="15.5" x14ac:dyDescent="0.35">
      <c r="C28" t="s">
        <v>55</v>
      </c>
      <c r="D28" s="4">
        <f>IFERROR(_xlfn.RRI(5,I27,D27),"")</f>
        <v>-0.53263881693946846</v>
      </c>
      <c r="E28" s="4">
        <f>IFERROR(_xlfn.RRI(5,J27,E27),"")</f>
        <v>-0.46624650877763596</v>
      </c>
      <c r="H28" s="4">
        <f t="shared" ref="H28:Q28" si="21">IFERROR(_xlfn.RRI(5,M27,H27),"")</f>
        <v>0.48701677386993869</v>
      </c>
      <c r="I28" s="4">
        <f t="shared" si="21"/>
        <v>1.0178251627126813</v>
      </c>
      <c r="J28" s="4">
        <f t="shared" si="21"/>
        <v>1.2963416374885361</v>
      </c>
      <c r="K28" s="4">
        <f t="shared" si="21"/>
        <v>1.5041085352025623</v>
      </c>
      <c r="L28" s="4">
        <f t="shared" si="21"/>
        <v>-7.5216241693007779E-2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56</v>
      </c>
      <c r="H29" s="4">
        <f t="shared" ref="H29:Q29" si="22">IFERROR(((H25-I25)/I25)*100%,"")</f>
        <v>-0.33671436333997468</v>
      </c>
      <c r="I29" s="4">
        <f t="shared" si="22"/>
        <v>0.18858988159311083</v>
      </c>
      <c r="J29" s="4">
        <f t="shared" si="22"/>
        <v>-5.0181660899653986</v>
      </c>
      <c r="K29" s="4">
        <f t="shared" si="22"/>
        <v>-7.0523560209424092</v>
      </c>
      <c r="L29" s="4">
        <f t="shared" si="22"/>
        <v>0.64655172413793105</v>
      </c>
      <c r="M29" s="4">
        <f t="shared" si="22"/>
        <v>1.1090909090909087</v>
      </c>
      <c r="N29" s="4">
        <f t="shared" si="22"/>
        <v>-2.2222222222222223</v>
      </c>
      <c r="O29" s="4">
        <f t="shared" si="22"/>
        <v>-1.030549898167006</v>
      </c>
      <c r="P29" s="4">
        <f t="shared" si="22"/>
        <v>0.50152905198776754</v>
      </c>
      <c r="Q29" s="4" t="str">
        <f t="shared" si="22"/>
        <v/>
      </c>
    </row>
    <row r="30" spans="1:17" ht="15.5" x14ac:dyDescent="0.35">
      <c r="C30" t="s">
        <v>57</v>
      </c>
      <c r="H30" s="4">
        <f t="shared" ref="H30:Q30" si="23">IFERROR(((H27-I27)/I27)*100%,"")</f>
        <v>-0.80676515474982746</v>
      </c>
      <c r="I30" s="4">
        <f t="shared" si="23"/>
        <v>-0.41709134788568714</v>
      </c>
      <c r="J30" s="4">
        <f t="shared" si="23"/>
        <v>-0.15411534212990163</v>
      </c>
      <c r="K30" s="4">
        <f t="shared" si="23"/>
        <v>80.532557848721794</v>
      </c>
      <c r="L30" s="4">
        <f t="shared" si="23"/>
        <v>-6.4053171954364593E-2</v>
      </c>
      <c r="M30" s="4">
        <f t="shared" si="23"/>
        <v>-0.11095493893719853</v>
      </c>
      <c r="N30" s="4">
        <f t="shared" si="23"/>
        <v>0.11266733115867647</v>
      </c>
      <c r="O30" s="4">
        <f t="shared" si="23"/>
        <v>0.30435073674532237</v>
      </c>
      <c r="P30" s="4">
        <f t="shared" si="23"/>
        <v>-0.43989907029202469</v>
      </c>
      <c r="Q30" s="4" t="str">
        <f t="shared" si="23"/>
        <v/>
      </c>
    </row>
    <row r="32" spans="1:17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436.82</v>
      </c>
      <c r="E32" s="3">
        <f>IFERROR(INDEX(E51:E500,MATCH($A$32,$C$51:$C$500,0)),"")</f>
        <v>378.28</v>
      </c>
      <c r="H32" s="3">
        <f>IFERROR(INDEX(D32:G32,COUNT(D32:G32)),"")</f>
        <v>378.28</v>
      </c>
      <c r="I32" s="3">
        <f t="shared" ref="I32:Q32" si="24">IFERROR(INDEX(I51:I500,MATCH($C$32,$C$51:$C$500,0)),"")</f>
        <v>436.82</v>
      </c>
      <c r="J32" s="3">
        <f t="shared" si="24"/>
        <v>497.18</v>
      </c>
      <c r="K32" s="3">
        <f t="shared" si="24"/>
        <v>542.44000000000005</v>
      </c>
      <c r="L32" s="3">
        <f t="shared" si="24"/>
        <v>-12.5</v>
      </c>
      <c r="M32" s="3">
        <f t="shared" si="24"/>
        <v>-10.7</v>
      </c>
      <c r="N32" s="3">
        <f t="shared" si="24"/>
        <v>-9.25</v>
      </c>
      <c r="O32" s="3">
        <f t="shared" si="24"/>
        <v>-8.8699999999999992</v>
      </c>
      <c r="P32" s="3">
        <f t="shared" si="24"/>
        <v>-9.43</v>
      </c>
      <c r="Q32" s="3">
        <f t="shared" si="24"/>
        <v>5.29</v>
      </c>
    </row>
    <row r="33" spans="1:17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0.27</v>
      </c>
      <c r="E33" s="3">
        <f>IFERROR(INDEX(E51:E500,MATCH($A$33,$C$51:$C$500,0)),"")</f>
        <v>1.08</v>
      </c>
      <c r="H33" s="3">
        <f>IFERROR(INDEX(D33:G33,COUNT(D33:G33)),"")</f>
        <v>1.08</v>
      </c>
      <c r="I33" s="3">
        <f t="shared" ref="I33:Q33" si="25">IFERROR(INDEX(I51:I500,MATCH($C$33,$C$51:$C$500,0)),"")</f>
        <v>1.05</v>
      </c>
      <c r="J33" s="3">
        <f t="shared" si="25"/>
        <v>1.1100000000000001</v>
      </c>
      <c r="K33" s="3">
        <f t="shared" si="25"/>
        <v>1.19</v>
      </c>
      <c r="L33" s="3">
        <f t="shared" si="25"/>
        <v>-7.92</v>
      </c>
      <c r="M33" s="3">
        <f t="shared" si="25"/>
        <v>-7.1</v>
      </c>
      <c r="N33" s="3">
        <f t="shared" si="25"/>
        <v>-4.6500000000000004</v>
      </c>
      <c r="O33" s="3">
        <f t="shared" si="25"/>
        <v>-4.8499999999999996</v>
      </c>
      <c r="P33" s="3">
        <f t="shared" si="25"/>
        <v>-4.5599999999999996</v>
      </c>
      <c r="Q33" s="3">
        <f t="shared" si="25"/>
        <v>13.8</v>
      </c>
    </row>
    <row r="34" spans="1:17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-3.08</v>
      </c>
      <c r="E34" s="3">
        <f>IFERROR(INDEX(E51:E500,MATCH($A$34,$C$51:$C$500,0)),"")</f>
        <v>-11.2</v>
      </c>
      <c r="H34" s="3">
        <f>IFERROR(INDEX(D34:G34,COUNT(D34:G34)),"")</f>
        <v>-11.2</v>
      </c>
      <c r="I34" s="3">
        <f t="shared" ref="I34:Q34" si="26">IFERROR(INDEX(I51:I500,MATCH($C$34,$C$51:$C$500,0)),"")</f>
        <v>-8.33</v>
      </c>
      <c r="J34" s="3">
        <f t="shared" si="26"/>
        <v>-11.84</v>
      </c>
      <c r="K34" s="3">
        <f t="shared" si="26"/>
        <v>55.8</v>
      </c>
      <c r="L34" s="3">
        <f t="shared" si="26"/>
        <v>-51.83</v>
      </c>
      <c r="M34" s="3">
        <f t="shared" si="26"/>
        <v>-65.52</v>
      </c>
      <c r="N34" s="3">
        <f t="shared" si="26"/>
        <v>-78.180000000000007</v>
      </c>
      <c r="O34" s="3">
        <f t="shared" si="26"/>
        <v>95.56</v>
      </c>
      <c r="P34" s="3">
        <f t="shared" si="26"/>
        <v>-2.92</v>
      </c>
      <c r="Q34" s="3">
        <f t="shared" si="26"/>
        <v>-7.44</v>
      </c>
    </row>
    <row r="35" spans="1:17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7.57</v>
      </c>
      <c r="E35" s="3">
        <f>IFERROR(INDEX(E51:E500,MATCH($A$35,$C$51:$C$500,0)),"")</f>
        <v>8.0299999999999994</v>
      </c>
      <c r="H35" s="3">
        <f>IFERROR(INDEX(D35:G35,COUNT(D35:G35)),"")</f>
        <v>8.0299999999999994</v>
      </c>
      <c r="I35" s="3">
        <f t="shared" ref="I35:Q35" si="27">IFERROR(INDEX(I51:I500,MATCH($C$35,$C$51:$C$500,0)),"")</f>
        <v>0.67</v>
      </c>
      <c r="J35" s="3">
        <f t="shared" si="27"/>
        <v>0.47</v>
      </c>
      <c r="K35" s="3">
        <f t="shared" si="27"/>
        <v>0.46</v>
      </c>
      <c r="L35" s="3">
        <f t="shared" si="27"/>
        <v>5.77</v>
      </c>
      <c r="M35" s="3">
        <f t="shared" si="27"/>
        <v>4.1399999999999997</v>
      </c>
      <c r="N35" s="3">
        <f t="shared" si="27"/>
        <v>2.08</v>
      </c>
      <c r="O35" s="3">
        <f t="shared" si="27"/>
        <v>2.3199999999999998</v>
      </c>
      <c r="P35" s="3">
        <f t="shared" si="27"/>
        <v>3.02</v>
      </c>
      <c r="Q35" s="3">
        <f t="shared" si="27"/>
        <v>2.88</v>
      </c>
    </row>
    <row r="36" spans="1:17" ht="15.5" x14ac:dyDescent="0.35">
      <c r="B36" t="s">
        <v>70</v>
      </c>
      <c r="C36" t="s">
        <v>71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72</v>
      </c>
      <c r="C37" t="s">
        <v>73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1433</v>
      </c>
      <c r="E50" t="s">
        <v>1434</v>
      </c>
      <c r="F50" t="s">
        <v>1435</v>
      </c>
      <c r="G50" t="s">
        <v>1436</v>
      </c>
      <c r="H50" t="s">
        <v>1437</v>
      </c>
      <c r="I50" t="s">
        <v>366</v>
      </c>
      <c r="J50" t="s">
        <v>367</v>
      </c>
      <c r="K50" t="s">
        <v>368</v>
      </c>
      <c r="L50" t="s">
        <v>314</v>
      </c>
      <c r="M50" t="s">
        <v>315</v>
      </c>
      <c r="N50" t="s">
        <v>32</v>
      </c>
      <c r="O50" t="s">
        <v>33</v>
      </c>
      <c r="P50" t="s">
        <v>34</v>
      </c>
      <c r="Q50" t="s">
        <v>35</v>
      </c>
    </row>
    <row r="51" spans="2:17" ht="15.5" x14ac:dyDescent="0.35">
      <c r="B51" t="s">
        <v>79</v>
      </c>
      <c r="C51" t="s">
        <v>6</v>
      </c>
      <c r="D51" s="5">
        <v>38451724880</v>
      </c>
      <c r="E51" s="5">
        <v>128160966333</v>
      </c>
      <c r="F51" s="5">
        <v>210137214915</v>
      </c>
      <c r="G51" s="5">
        <v>564065005345</v>
      </c>
      <c r="I51" s="5">
        <v>1724458039618</v>
      </c>
      <c r="J51" s="5">
        <v>2958367547579</v>
      </c>
      <c r="K51" s="5">
        <v>3497365178638</v>
      </c>
      <c r="L51" s="5">
        <v>14697201356</v>
      </c>
      <c r="M51" s="5">
        <v>15703030253</v>
      </c>
      <c r="N51" s="5">
        <v>17662805791</v>
      </c>
      <c r="O51" s="5">
        <v>15874291710</v>
      </c>
      <c r="P51" s="5">
        <v>12170263153</v>
      </c>
      <c r="Q51" s="5">
        <v>21728696575</v>
      </c>
    </row>
    <row r="52" spans="2:17" ht="15.5" x14ac:dyDescent="0.35">
      <c r="C52" t="s">
        <v>80</v>
      </c>
      <c r="D52" s="5">
        <v>-34293599320</v>
      </c>
      <c r="E52" s="5">
        <v>-104126549904</v>
      </c>
      <c r="F52" s="5">
        <v>-196432109825</v>
      </c>
      <c r="G52" s="5">
        <v>-426144474939</v>
      </c>
      <c r="I52" s="5">
        <v>-1368355683895</v>
      </c>
      <c r="J52" s="5">
        <v>-2607505060314</v>
      </c>
      <c r="K52" s="5">
        <v>-3010499286315</v>
      </c>
      <c r="L52" s="5">
        <v>-12177966715</v>
      </c>
      <c r="M52" s="5">
        <v>-12184011538</v>
      </c>
      <c r="N52" s="5">
        <v>-15091488607</v>
      </c>
      <c r="O52" s="5">
        <v>-13833159802</v>
      </c>
      <c r="P52" s="5">
        <v>-12066590597</v>
      </c>
      <c r="Q52" s="5">
        <v>-20787251149</v>
      </c>
    </row>
    <row r="53" spans="2:17" ht="15.5" x14ac:dyDescent="0.35">
      <c r="C53" t="s">
        <v>81</v>
      </c>
      <c r="D53" s="5">
        <v>4158125560</v>
      </c>
      <c r="E53" s="5">
        <v>24034416429</v>
      </c>
      <c r="F53" s="5">
        <v>13705105090</v>
      </c>
      <c r="G53" s="5">
        <v>137920530406</v>
      </c>
      <c r="I53" s="5">
        <v>356102355723</v>
      </c>
      <c r="J53" s="5">
        <v>350862487265</v>
      </c>
      <c r="K53" s="5">
        <v>486865892323</v>
      </c>
      <c r="L53" s="5">
        <v>2519234641</v>
      </c>
      <c r="M53" s="5">
        <v>3519018715</v>
      </c>
      <c r="N53" s="5">
        <v>2571317184</v>
      </c>
      <c r="O53" s="5">
        <v>2041131908</v>
      </c>
      <c r="P53" s="5">
        <v>103672556</v>
      </c>
      <c r="Q53" s="5">
        <v>941445426</v>
      </c>
    </row>
    <row r="54" spans="2:17" ht="15.5" x14ac:dyDescent="0.35">
      <c r="C54" t="s">
        <v>82</v>
      </c>
      <c r="D54" s="5">
        <v>-50231398149</v>
      </c>
      <c r="E54" s="5">
        <v>-90226305206</v>
      </c>
      <c r="F54" s="5">
        <v>-45753815873</v>
      </c>
      <c r="G54" s="5">
        <v>-73568418536</v>
      </c>
      <c r="I54" s="5">
        <v>-353792956526</v>
      </c>
      <c r="J54" s="5">
        <v>-373852977215</v>
      </c>
      <c r="K54" s="5">
        <v>-390767901540</v>
      </c>
      <c r="L54" s="5">
        <v>-4170906001</v>
      </c>
      <c r="M54" s="5">
        <v>-3767689011</v>
      </c>
      <c r="N54" s="5">
        <v>-3009353973</v>
      </c>
      <c r="O54" s="5">
        <v>-4222991900</v>
      </c>
      <c r="P54" s="5">
        <v>-5802476508</v>
      </c>
      <c r="Q54" s="5">
        <v>-5277089520</v>
      </c>
    </row>
    <row r="55" spans="2:17" ht="15.5" x14ac:dyDescent="0.35">
      <c r="C55" t="s">
        <v>84</v>
      </c>
      <c r="D55" s="5">
        <v>-4824891334</v>
      </c>
      <c r="E55" s="5">
        <v>-12852566201</v>
      </c>
      <c r="F55" s="5">
        <v>-14561928197</v>
      </c>
      <c r="G55" s="5">
        <v>-16826430691</v>
      </c>
      <c r="I55" s="5">
        <v>-64874073773</v>
      </c>
      <c r="J55" s="5">
        <v>-56937646928</v>
      </c>
      <c r="K55" s="5">
        <v>-81561446676</v>
      </c>
    </row>
    <row r="56" spans="2:17" ht="15.5" x14ac:dyDescent="0.35">
      <c r="C56" t="s">
        <v>83</v>
      </c>
      <c r="D56" s="5">
        <v>-45406506815</v>
      </c>
      <c r="E56" s="5">
        <v>-77373739005</v>
      </c>
      <c r="F56" s="5">
        <v>-31191887676</v>
      </c>
      <c r="G56" s="5">
        <v>-56741987845</v>
      </c>
      <c r="I56" s="5">
        <v>-288918882753</v>
      </c>
      <c r="J56" s="5">
        <v>-316915330287</v>
      </c>
      <c r="K56" s="5">
        <v>-309206454864</v>
      </c>
      <c r="L56" s="5">
        <v>-4170906001</v>
      </c>
      <c r="M56" s="5">
        <v>-3767689011</v>
      </c>
      <c r="N56" s="5">
        <v>-3009353973</v>
      </c>
      <c r="O56" s="5">
        <v>-4222991900</v>
      </c>
      <c r="P56" s="5">
        <v>-5802476508</v>
      </c>
      <c r="Q56" s="5">
        <v>-5277089520</v>
      </c>
    </row>
    <row r="57" spans="2:17" ht="15.5" x14ac:dyDescent="0.35">
      <c r="C57" t="s">
        <v>86</v>
      </c>
      <c r="D57" s="5">
        <v>-46073272589</v>
      </c>
      <c r="E57" s="5">
        <v>-66191888777</v>
      </c>
      <c r="F57" s="5">
        <v>-32048710783</v>
      </c>
      <c r="G57" s="5">
        <v>64352111870</v>
      </c>
      <c r="I57" s="5">
        <v>2309399197</v>
      </c>
      <c r="J57" s="5">
        <v>-22990489950</v>
      </c>
      <c r="K57" s="5">
        <v>96097990783</v>
      </c>
      <c r="L57" s="5">
        <v>-1651671360</v>
      </c>
      <c r="M57" s="5">
        <v>-248670296</v>
      </c>
      <c r="N57" s="5">
        <v>-438036789</v>
      </c>
      <c r="O57" s="5">
        <v>-2181859992</v>
      </c>
      <c r="P57" s="5">
        <v>-5698803952</v>
      </c>
      <c r="Q57" s="5">
        <v>-4335644094</v>
      </c>
    </row>
    <row r="58" spans="2:17" ht="15.5" x14ac:dyDescent="0.35">
      <c r="C58" t="s">
        <v>87</v>
      </c>
      <c r="D58" s="5">
        <v>-42259603005</v>
      </c>
      <c r="E58" s="5">
        <v>-30940996592</v>
      </c>
      <c r="F58" s="5">
        <v>-43069130714</v>
      </c>
      <c r="G58" s="5">
        <v>-124446964538</v>
      </c>
      <c r="I58" s="5">
        <v>-141984901557</v>
      </c>
      <c r="J58" s="5">
        <v>-86762646765</v>
      </c>
      <c r="K58" s="5">
        <v>-64358029952</v>
      </c>
      <c r="L58" s="5">
        <v>-703056983</v>
      </c>
      <c r="M58" s="5">
        <v>-1190769466</v>
      </c>
      <c r="N58" s="5">
        <v>-212645329</v>
      </c>
      <c r="O58" s="5">
        <v>2604949649</v>
      </c>
      <c r="P58" s="5">
        <v>-6803245283</v>
      </c>
      <c r="Q58" s="5">
        <v>-3706036918</v>
      </c>
    </row>
    <row r="59" spans="2:17" ht="15.5" x14ac:dyDescent="0.35">
      <c r="C59" t="s">
        <v>89</v>
      </c>
      <c r="D59" s="5">
        <v>29493386</v>
      </c>
      <c r="E59" s="5">
        <v>54463122</v>
      </c>
      <c r="F59" s="5">
        <v>39312965</v>
      </c>
      <c r="G59" s="5">
        <v>34450894</v>
      </c>
      <c r="I59" s="5">
        <v>140527839</v>
      </c>
      <c r="J59" s="5">
        <v>178098149</v>
      </c>
      <c r="K59" s="5">
        <v>648380487</v>
      </c>
      <c r="M59" s="5">
        <v>1559920</v>
      </c>
      <c r="N59" s="5">
        <v>1036109</v>
      </c>
    </row>
    <row r="60" spans="2:17" ht="15.5" x14ac:dyDescent="0.35">
      <c r="C60" t="s">
        <v>27</v>
      </c>
      <c r="D60" s="5">
        <v>-32261825224</v>
      </c>
      <c r="E60" s="5">
        <v>-28023846521</v>
      </c>
      <c r="F60" s="5">
        <v>-30211683754</v>
      </c>
      <c r="G60" s="5">
        <v>-72526352462</v>
      </c>
      <c r="I60" s="5">
        <v>-163134550045</v>
      </c>
      <c r="J60" s="5">
        <v>-125317753248</v>
      </c>
      <c r="K60" s="5">
        <v>-110394595841</v>
      </c>
      <c r="L60" s="5">
        <v>-2052506</v>
      </c>
      <c r="O60" s="5">
        <v>-18070664</v>
      </c>
      <c r="P60" s="5">
        <v>-552975321</v>
      </c>
      <c r="Q60" s="5">
        <v>-732312301</v>
      </c>
    </row>
    <row r="61" spans="2:17" ht="15.5" x14ac:dyDescent="0.35">
      <c r="C61" t="s">
        <v>90</v>
      </c>
      <c r="D61" s="5">
        <v>-1342598</v>
      </c>
      <c r="E61" s="5">
        <v>-3085651</v>
      </c>
      <c r="F61" s="5">
        <v>-121023169</v>
      </c>
      <c r="G61" s="5">
        <v>-928423569</v>
      </c>
      <c r="I61" s="5">
        <v>-1279974241</v>
      </c>
      <c r="J61" s="5">
        <v>-1324227603</v>
      </c>
      <c r="K61" s="5">
        <v>673723113</v>
      </c>
      <c r="L61" s="5">
        <v>-56210707</v>
      </c>
      <c r="M61" s="5">
        <v>84564045</v>
      </c>
      <c r="N61" s="5">
        <v>-177087218</v>
      </c>
      <c r="O61" s="5">
        <v>221844046</v>
      </c>
      <c r="P61" s="5">
        <v>73249959</v>
      </c>
      <c r="Q61" s="5">
        <v>-180662055</v>
      </c>
    </row>
    <row r="62" spans="2:17" ht="15.5" x14ac:dyDescent="0.35">
      <c r="C62" t="s">
        <v>88</v>
      </c>
      <c r="N62" s="5">
        <v>-69800000</v>
      </c>
      <c r="O62" s="5">
        <v>-2371744279</v>
      </c>
      <c r="P62" s="5">
        <v>-4998954946</v>
      </c>
      <c r="Q62" s="5">
        <v>-685236500</v>
      </c>
    </row>
    <row r="63" spans="2:17" ht="15.5" x14ac:dyDescent="0.35">
      <c r="C63" t="s">
        <v>85</v>
      </c>
      <c r="D63" s="5">
        <v>-10025928569</v>
      </c>
      <c r="E63" s="5">
        <v>-2968527542</v>
      </c>
      <c r="F63" s="5">
        <v>-12775736756</v>
      </c>
      <c r="G63" s="5">
        <v>-51026639401</v>
      </c>
      <c r="I63" s="5">
        <v>22289094890</v>
      </c>
      <c r="J63" s="5">
        <v>39701235937</v>
      </c>
      <c r="K63" s="5">
        <v>44714462289</v>
      </c>
      <c r="L63" s="5">
        <v>-644793770</v>
      </c>
      <c r="M63" s="5">
        <v>-1276893431</v>
      </c>
      <c r="N63" s="5">
        <v>33205780</v>
      </c>
      <c r="O63" s="5">
        <v>4772920546</v>
      </c>
      <c r="P63" s="5">
        <v>-1324564975</v>
      </c>
      <c r="Q63" s="5">
        <v>-2107826062</v>
      </c>
    </row>
    <row r="64" spans="2:17" ht="15.5" x14ac:dyDescent="0.35">
      <c r="C64" t="s">
        <v>94</v>
      </c>
      <c r="D64" s="5">
        <v>-42259603005</v>
      </c>
      <c r="E64" s="5">
        <v>-30940996592</v>
      </c>
      <c r="F64" s="5">
        <v>-43069130714</v>
      </c>
      <c r="G64" s="5">
        <v>-124446964538</v>
      </c>
      <c r="I64" s="5">
        <v>-141984901557</v>
      </c>
      <c r="J64" s="5">
        <v>-86762646765</v>
      </c>
      <c r="K64" s="5">
        <v>-64358029952</v>
      </c>
      <c r="L64" s="5">
        <v>-703056983</v>
      </c>
      <c r="M64" s="5">
        <v>-1190769466</v>
      </c>
      <c r="N64" s="5">
        <v>-212645329</v>
      </c>
      <c r="O64" s="5">
        <v>2604949649</v>
      </c>
      <c r="P64" s="5">
        <v>-6803245283</v>
      </c>
      <c r="Q64" s="5">
        <v>-3706036918</v>
      </c>
    </row>
    <row r="65" spans="2:17" ht="15.5" x14ac:dyDescent="0.35">
      <c r="C65" t="s">
        <v>224</v>
      </c>
      <c r="G65" s="5">
        <v>-545803140</v>
      </c>
    </row>
    <row r="66" spans="2:17" ht="15.5" x14ac:dyDescent="0.35">
      <c r="C66" t="s">
        <v>29</v>
      </c>
      <c r="D66" s="5">
        <v>-88332875594</v>
      </c>
      <c r="E66" s="5">
        <v>-97132885369</v>
      </c>
      <c r="F66" s="5">
        <v>-75117841497</v>
      </c>
      <c r="G66" s="5">
        <v>-60094852668</v>
      </c>
      <c r="I66" s="5">
        <v>-139675502360</v>
      </c>
      <c r="J66" s="5">
        <v>-109753136715</v>
      </c>
      <c r="K66" s="5">
        <v>31739960831</v>
      </c>
      <c r="L66" s="5">
        <v>-2354728343</v>
      </c>
      <c r="M66" s="5">
        <v>-1439439762</v>
      </c>
      <c r="N66" s="5">
        <v>-650682118</v>
      </c>
      <c r="O66" s="5">
        <v>423089657</v>
      </c>
      <c r="P66" s="5">
        <v>-12502049235</v>
      </c>
      <c r="Q66" s="5">
        <v>-8041681012</v>
      </c>
    </row>
    <row r="67" spans="2:17" ht="15.5" x14ac:dyDescent="0.35">
      <c r="C67" t="s">
        <v>28</v>
      </c>
      <c r="E67" s="5">
        <v>-932059727</v>
      </c>
      <c r="F67" s="5">
        <v>932059727</v>
      </c>
      <c r="G67" s="5">
        <v>-4888428509</v>
      </c>
      <c r="I67" s="5">
        <v>-5078187676</v>
      </c>
      <c r="J67" s="5">
        <v>-2555173881</v>
      </c>
      <c r="K67" s="5">
        <v>-5597963120</v>
      </c>
      <c r="L67" s="5">
        <v>726318358</v>
      </c>
      <c r="M67" s="5">
        <v>445148568</v>
      </c>
      <c r="N67" s="5">
        <v>180126798</v>
      </c>
      <c r="O67" s="5">
        <v>-47574007</v>
      </c>
      <c r="P67" s="5">
        <v>-139516248</v>
      </c>
      <c r="Q67" s="5">
        <v>-309692526</v>
      </c>
    </row>
    <row r="68" spans="2:17" ht="15.5" x14ac:dyDescent="0.35">
      <c r="C68" t="s">
        <v>461</v>
      </c>
      <c r="K68" s="5">
        <v>3017140269</v>
      </c>
    </row>
    <row r="69" spans="2:17" ht="15.5" x14ac:dyDescent="0.35">
      <c r="C69" t="s">
        <v>323</v>
      </c>
      <c r="E69" s="5">
        <v>-932059727</v>
      </c>
      <c r="F69" s="5">
        <v>932059727</v>
      </c>
      <c r="G69" s="5">
        <v>-4888428509</v>
      </c>
      <c r="I69" s="5">
        <v>-5078187676</v>
      </c>
      <c r="J69" s="5">
        <v>-2555173881</v>
      </c>
      <c r="K69" s="5">
        <v>-5597963120</v>
      </c>
      <c r="L69" s="5">
        <v>726318358</v>
      </c>
      <c r="M69" s="5">
        <v>445148568</v>
      </c>
      <c r="N69" s="5">
        <v>180126798</v>
      </c>
      <c r="O69" s="5">
        <v>-47574007</v>
      </c>
      <c r="P69" s="5">
        <v>-139516248</v>
      </c>
      <c r="Q69" s="5">
        <v>-309692526</v>
      </c>
    </row>
    <row r="70" spans="2:17" ht="15.5" x14ac:dyDescent="0.35">
      <c r="C70" t="s">
        <v>97</v>
      </c>
      <c r="D70" s="5">
        <v>-88332875594</v>
      </c>
      <c r="E70" s="5">
        <v>-98064945096</v>
      </c>
      <c r="F70" s="5">
        <v>-74185781770</v>
      </c>
      <c r="G70" s="5">
        <v>-64983281177</v>
      </c>
      <c r="I70" s="5">
        <v>-144753690036</v>
      </c>
      <c r="J70" s="5">
        <v>-112308310596</v>
      </c>
      <c r="K70" s="5">
        <v>29159137980</v>
      </c>
      <c r="L70" s="5">
        <v>-1628409985</v>
      </c>
      <c r="M70" s="5">
        <v>-994291194</v>
      </c>
      <c r="N70" s="5">
        <v>-470555320</v>
      </c>
      <c r="O70" s="5">
        <v>375515650</v>
      </c>
      <c r="P70" s="5">
        <v>-12641565483</v>
      </c>
      <c r="Q70" s="5">
        <v>-8351373538</v>
      </c>
    </row>
    <row r="71" spans="2:17" ht="15.5" x14ac:dyDescent="0.35">
      <c r="C71" t="s">
        <v>98</v>
      </c>
      <c r="D71" s="5">
        <v>250015184</v>
      </c>
      <c r="E71" s="5">
        <v>-228240620</v>
      </c>
      <c r="F71" s="5">
        <v>-21774564</v>
      </c>
      <c r="G71" s="5">
        <v>250191167</v>
      </c>
      <c r="I71" s="5">
        <v>250191167</v>
      </c>
      <c r="J71" s="5">
        <v>3030737927</v>
      </c>
      <c r="K71" s="5">
        <v>14916717247</v>
      </c>
      <c r="L71" s="5">
        <v>91088406</v>
      </c>
      <c r="M71" s="5">
        <v>-244784287</v>
      </c>
      <c r="N71" s="5">
        <v>144253837</v>
      </c>
      <c r="O71" s="5">
        <v>96514954</v>
      </c>
      <c r="P71" s="5">
        <v>-2434043</v>
      </c>
      <c r="Q71" s="5">
        <v>969435374</v>
      </c>
    </row>
    <row r="72" spans="2:17" ht="15.5" x14ac:dyDescent="0.35">
      <c r="C72" t="s">
        <v>99</v>
      </c>
      <c r="D72" s="5">
        <v>-88082860410</v>
      </c>
      <c r="E72" s="5">
        <v>-98293185716</v>
      </c>
      <c r="F72" s="5">
        <v>-74207556334</v>
      </c>
      <c r="G72" s="5">
        <v>-64733090010</v>
      </c>
      <c r="I72" s="5">
        <v>-144503498869</v>
      </c>
      <c r="J72" s="5">
        <v>-109277572669</v>
      </c>
      <c r="K72" s="5">
        <v>44075855227</v>
      </c>
      <c r="L72" s="5">
        <v>-1537321579</v>
      </c>
      <c r="M72" s="5">
        <v>-1239075481</v>
      </c>
      <c r="N72" s="5">
        <v>-326301483</v>
      </c>
      <c r="O72" s="5">
        <v>472030604</v>
      </c>
      <c r="P72" s="5">
        <v>-12643999526</v>
      </c>
      <c r="Q72" s="5">
        <v>-7381938164</v>
      </c>
    </row>
    <row r="73" spans="2:17" ht="15.5" x14ac:dyDescent="0.35">
      <c r="C73" t="s">
        <v>100</v>
      </c>
      <c r="D73" s="5">
        <v>-88332875594</v>
      </c>
      <c r="E73" s="5">
        <v>-98064945096</v>
      </c>
      <c r="F73" s="5">
        <v>-74185781770</v>
      </c>
      <c r="G73" s="5">
        <v>-61964596211</v>
      </c>
      <c r="I73" s="5">
        <v>-144753690036</v>
      </c>
      <c r="J73" s="5">
        <v>-112308310596</v>
      </c>
      <c r="K73" s="5">
        <v>29159137980</v>
      </c>
      <c r="L73" s="5">
        <v>-1628409985</v>
      </c>
      <c r="M73" s="5">
        <v>-994291194</v>
      </c>
      <c r="N73" s="5">
        <v>-470555320</v>
      </c>
      <c r="O73" s="5">
        <v>375515650</v>
      </c>
      <c r="P73" s="5">
        <v>-12641565482</v>
      </c>
      <c r="Q73" s="5">
        <v>-8351373538</v>
      </c>
    </row>
    <row r="74" spans="2:17" ht="15.5" x14ac:dyDescent="0.35">
      <c r="C74" t="s">
        <v>8</v>
      </c>
      <c r="D74" s="5">
        <v>-94216782884</v>
      </c>
      <c r="E74" s="5">
        <v>-92159263242</v>
      </c>
      <c r="F74" s="5">
        <v>-74207556334</v>
      </c>
      <c r="G74" s="5">
        <v>-55035031398</v>
      </c>
      <c r="I74" s="5">
        <v>-138369928363</v>
      </c>
      <c r="J74" s="5">
        <v>-113630606023</v>
      </c>
      <c r="K74" s="5">
        <v>43921896432</v>
      </c>
      <c r="L74" s="5">
        <v>-1543321311</v>
      </c>
      <c r="M74" s="5">
        <v>-1238967095</v>
      </c>
      <c r="N74" s="5">
        <v>-324815546</v>
      </c>
      <c r="O74" s="5">
        <v>479306787</v>
      </c>
      <c r="P74" s="5">
        <v>-12607532107</v>
      </c>
      <c r="Q74" s="5">
        <v>-7431056883</v>
      </c>
    </row>
    <row r="75" spans="2:17" ht="15.5" x14ac:dyDescent="0.35">
      <c r="C75" t="s">
        <v>101</v>
      </c>
      <c r="D75" s="5">
        <v>6133922475</v>
      </c>
      <c r="E75" s="5">
        <v>-6133922475</v>
      </c>
      <c r="G75" s="5">
        <v>-9152255472</v>
      </c>
      <c r="I75" s="5">
        <v>-6133570506</v>
      </c>
      <c r="J75" s="5">
        <v>4353033354</v>
      </c>
      <c r="K75" s="5">
        <v>153958795</v>
      </c>
      <c r="L75" s="5">
        <v>5999732</v>
      </c>
      <c r="M75" s="5">
        <v>-108386</v>
      </c>
      <c r="N75" s="5">
        <v>-1485937</v>
      </c>
      <c r="O75" s="5">
        <v>-7276183</v>
      </c>
      <c r="P75" s="5">
        <v>-36467419</v>
      </c>
      <c r="Q75" s="5">
        <v>49118719</v>
      </c>
    </row>
    <row r="76" spans="2:17" ht="15.5" x14ac:dyDescent="0.35">
      <c r="C76" t="s">
        <v>102</v>
      </c>
      <c r="D76" s="5">
        <v>-88332875594</v>
      </c>
      <c r="E76" s="5">
        <v>-98064945096</v>
      </c>
      <c r="F76" s="5">
        <v>-74185781770</v>
      </c>
      <c r="G76" s="5">
        <v>-61964596211</v>
      </c>
      <c r="I76" s="5">
        <v>-144753690036</v>
      </c>
      <c r="J76" s="5">
        <v>-112308310596</v>
      </c>
      <c r="K76" s="5">
        <v>29159137980</v>
      </c>
      <c r="L76" s="5">
        <v>-1628409985</v>
      </c>
      <c r="M76" s="5">
        <v>-994291194</v>
      </c>
      <c r="N76" s="5">
        <v>-470555320</v>
      </c>
      <c r="O76" s="5">
        <v>375515650</v>
      </c>
      <c r="P76" s="5">
        <v>-12641565482</v>
      </c>
      <c r="Q76" s="5">
        <v>-8351373538</v>
      </c>
    </row>
    <row r="77" spans="2:17" ht="15.5" x14ac:dyDescent="0.35">
      <c r="C77" t="s">
        <v>103</v>
      </c>
      <c r="D77" s="5">
        <v>-88082860409</v>
      </c>
      <c r="E77" s="5">
        <v>-98293185717</v>
      </c>
      <c r="F77" s="5">
        <v>-74207556334</v>
      </c>
      <c r="G77" s="5">
        <v>-64733090010</v>
      </c>
      <c r="I77" s="5">
        <v>-144503498869</v>
      </c>
      <c r="J77" s="5">
        <v>-109277572669</v>
      </c>
      <c r="K77" s="5">
        <v>44075855227</v>
      </c>
      <c r="L77" s="5">
        <v>-1537321579</v>
      </c>
      <c r="M77" s="5">
        <v>-1239075481</v>
      </c>
      <c r="N77" s="5">
        <v>-326301483</v>
      </c>
      <c r="O77" s="5">
        <v>472030604</v>
      </c>
      <c r="P77" s="5">
        <v>-12643999526</v>
      </c>
      <c r="Q77" s="5">
        <v>-7381938164</v>
      </c>
    </row>
    <row r="78" spans="2:17" ht="15.5" x14ac:dyDescent="0.35">
      <c r="C78" t="s">
        <v>104</v>
      </c>
      <c r="D78" s="5">
        <v>-88082860409</v>
      </c>
      <c r="E78" s="5">
        <v>-98293185717</v>
      </c>
      <c r="F78" s="5">
        <v>-74207556334</v>
      </c>
      <c r="G78" s="5">
        <v>-64733090010</v>
      </c>
      <c r="I78" s="5">
        <v>-144503498869</v>
      </c>
      <c r="J78" s="5">
        <v>-109277572669</v>
      </c>
      <c r="K78" s="5">
        <v>44075855227</v>
      </c>
      <c r="L78" s="5">
        <v>-1537321579</v>
      </c>
      <c r="M78" s="5">
        <v>-1239075481</v>
      </c>
      <c r="N78" s="5">
        <v>-326301483</v>
      </c>
      <c r="O78" s="5">
        <v>472030604</v>
      </c>
      <c r="P78" s="5">
        <v>-12643999526</v>
      </c>
      <c r="Q78" s="5">
        <v>-7381938164</v>
      </c>
    </row>
    <row r="80" spans="2:17" ht="15.5" x14ac:dyDescent="0.35">
      <c r="B80" t="s">
        <v>105</v>
      </c>
      <c r="C80" t="s">
        <v>106</v>
      </c>
    </row>
    <row r="81" spans="3:17" ht="15.5" x14ac:dyDescent="0.35">
      <c r="C81" t="s">
        <v>107</v>
      </c>
    </row>
    <row r="82" spans="3:17" ht="15.5" x14ac:dyDescent="0.35">
      <c r="C82" t="s">
        <v>20</v>
      </c>
      <c r="D82" s="5">
        <v>8731130254</v>
      </c>
      <c r="E82" s="5">
        <v>20311763870</v>
      </c>
      <c r="F82" s="5">
        <v>22744785800</v>
      </c>
      <c r="G82" s="5">
        <v>14071659823</v>
      </c>
      <c r="I82" s="5">
        <v>14071659823</v>
      </c>
      <c r="J82" s="5">
        <v>17158493885</v>
      </c>
      <c r="K82" s="5">
        <v>90765104701</v>
      </c>
      <c r="L82" s="5">
        <v>298567300</v>
      </c>
      <c r="M82" s="5">
        <v>151482735</v>
      </c>
      <c r="N82" s="5">
        <v>158691071</v>
      </c>
      <c r="O82" s="5">
        <v>420554684</v>
      </c>
      <c r="P82" s="5">
        <v>60233078</v>
      </c>
      <c r="Q82" s="5">
        <v>336742590</v>
      </c>
    </row>
    <row r="83" spans="3:17" ht="15.5" x14ac:dyDescent="0.35">
      <c r="C83" t="s">
        <v>109</v>
      </c>
      <c r="D83" s="5">
        <v>694742911559</v>
      </c>
      <c r="E83" s="5">
        <v>643944208881</v>
      </c>
      <c r="F83" s="5">
        <v>697900043312</v>
      </c>
      <c r="G83" s="5">
        <v>844025510870</v>
      </c>
      <c r="I83" s="5">
        <v>844025510870</v>
      </c>
      <c r="J83" s="5">
        <v>666478238064</v>
      </c>
      <c r="K83" s="5">
        <v>654971477119</v>
      </c>
      <c r="L83" s="5">
        <v>870063347</v>
      </c>
      <c r="M83" s="5">
        <v>740813066</v>
      </c>
      <c r="N83" s="5">
        <v>567296039</v>
      </c>
      <c r="O83" s="5">
        <v>864326321</v>
      </c>
      <c r="P83" s="5">
        <v>1081274964</v>
      </c>
      <c r="Q83" s="5">
        <v>1830549851</v>
      </c>
    </row>
    <row r="84" spans="3:17" ht="15.5" x14ac:dyDescent="0.35">
      <c r="C84" t="s">
        <v>110</v>
      </c>
      <c r="D84" s="5">
        <v>86806020453</v>
      </c>
      <c r="E84" s="5">
        <v>533616466688</v>
      </c>
      <c r="F84" s="5">
        <v>54900954570</v>
      </c>
      <c r="G84" s="5">
        <v>352769006</v>
      </c>
      <c r="I84" s="5">
        <v>352769006</v>
      </c>
      <c r="J84" s="5">
        <v>1812631573</v>
      </c>
      <c r="K84" s="5">
        <v>1698060863</v>
      </c>
    </row>
    <row r="85" spans="3:17" ht="15.5" x14ac:dyDescent="0.35">
      <c r="C85" t="s">
        <v>111</v>
      </c>
      <c r="F85" s="5">
        <v>343292252017</v>
      </c>
      <c r="J85" s="5">
        <v>3174672677</v>
      </c>
      <c r="K85" s="5">
        <v>3174672677</v>
      </c>
    </row>
    <row r="86" spans="3:17" ht="15.5" x14ac:dyDescent="0.35">
      <c r="C86" t="s">
        <v>112</v>
      </c>
      <c r="D86" s="5">
        <v>694742911559</v>
      </c>
      <c r="E86" s="5">
        <v>643944208881</v>
      </c>
      <c r="F86" s="5">
        <v>697900043312</v>
      </c>
      <c r="G86" s="5">
        <v>844025510870</v>
      </c>
      <c r="I86" s="5">
        <v>844025510870</v>
      </c>
      <c r="J86" s="5">
        <v>666478238064</v>
      </c>
      <c r="K86" s="5">
        <v>654971477119</v>
      </c>
      <c r="L86" s="5">
        <v>870063347</v>
      </c>
      <c r="M86" s="5">
        <v>740813066</v>
      </c>
      <c r="N86" s="5">
        <v>567296039</v>
      </c>
      <c r="O86" s="5">
        <v>864326321</v>
      </c>
      <c r="P86" s="5">
        <v>1081274964</v>
      </c>
      <c r="Q86" s="5">
        <v>1830549851</v>
      </c>
    </row>
    <row r="87" spans="3:17" ht="15.5" x14ac:dyDescent="0.35">
      <c r="C87" t="s">
        <v>113</v>
      </c>
      <c r="D87" s="5">
        <v>680458188951</v>
      </c>
      <c r="E87" s="5">
        <v>676700000227</v>
      </c>
      <c r="F87" s="5">
        <v>946915324857</v>
      </c>
      <c r="G87" s="5">
        <v>549094082747</v>
      </c>
      <c r="I87" s="5">
        <v>549094082747</v>
      </c>
      <c r="J87" s="5">
        <v>414903264679</v>
      </c>
      <c r="K87" s="5">
        <v>322901875272</v>
      </c>
      <c r="N87" s="5">
        <v>165000000</v>
      </c>
      <c r="P87" s="5">
        <v>457290403</v>
      </c>
      <c r="Q87" s="5">
        <v>676569502</v>
      </c>
    </row>
    <row r="88" spans="3:17" ht="15.5" x14ac:dyDescent="0.35">
      <c r="C88" t="s">
        <v>114</v>
      </c>
      <c r="D88" s="5">
        <v>680458188951</v>
      </c>
      <c r="E88" s="5">
        <v>676700000227</v>
      </c>
      <c r="F88" s="5">
        <v>946915324857</v>
      </c>
      <c r="G88" s="5">
        <v>549094082747</v>
      </c>
      <c r="I88" s="5">
        <v>549094082747</v>
      </c>
      <c r="J88" s="5">
        <v>414903264679</v>
      </c>
      <c r="K88" s="5">
        <v>322901875272</v>
      </c>
      <c r="N88" s="5">
        <v>165000000</v>
      </c>
      <c r="P88" s="5">
        <v>457290403</v>
      </c>
      <c r="Q88" s="5">
        <v>676569502</v>
      </c>
    </row>
    <row r="89" spans="3:17" ht="15.5" x14ac:dyDescent="0.35">
      <c r="C89" t="s">
        <v>115</v>
      </c>
      <c r="D89" s="5">
        <v>536779792167</v>
      </c>
      <c r="E89" s="5">
        <v>544304276600</v>
      </c>
      <c r="F89" s="5">
        <v>573211698490</v>
      </c>
      <c r="G89" s="5">
        <v>638552686924</v>
      </c>
      <c r="I89" s="5">
        <v>638552686924</v>
      </c>
      <c r="J89" s="5">
        <v>898284244871</v>
      </c>
      <c r="K89" s="5">
        <v>1036004108440</v>
      </c>
      <c r="L89" s="5">
        <v>33936622</v>
      </c>
      <c r="M89" s="5">
        <v>39156208</v>
      </c>
      <c r="N89" s="5">
        <v>48194521</v>
      </c>
      <c r="O89" s="5">
        <v>43597558</v>
      </c>
      <c r="P89" s="5">
        <v>1126818651</v>
      </c>
      <c r="Q89" s="5">
        <v>1365840935</v>
      </c>
    </row>
    <row r="90" spans="3:17" ht="15.5" x14ac:dyDescent="0.35">
      <c r="C90" t="s">
        <v>85</v>
      </c>
      <c r="D90" s="5">
        <v>-13183097941</v>
      </c>
      <c r="E90" s="5">
        <v>-5151611328</v>
      </c>
      <c r="F90" s="5">
        <v>17533066804</v>
      </c>
      <c r="G90" s="5">
        <v>-13183097941</v>
      </c>
      <c r="I90" s="5">
        <v>-13183097941</v>
      </c>
      <c r="L90" s="5">
        <v>-194500190</v>
      </c>
      <c r="M90" s="5">
        <v>-285588596</v>
      </c>
      <c r="N90" s="5">
        <v>-40804309</v>
      </c>
      <c r="O90" s="5">
        <v>-185058146</v>
      </c>
      <c r="P90" s="5">
        <v>-281573100</v>
      </c>
      <c r="Q90" s="5">
        <v>-279139057</v>
      </c>
    </row>
    <row r="91" spans="3:17" ht="15.5" x14ac:dyDescent="0.35">
      <c r="C91" t="s">
        <v>116</v>
      </c>
      <c r="D91" s="5">
        <v>2279515730570</v>
      </c>
      <c r="E91" s="5">
        <v>2249642631547</v>
      </c>
      <c r="F91" s="5">
        <v>2899340200569</v>
      </c>
      <c r="G91" s="5">
        <v>2493731062984</v>
      </c>
      <c r="I91" s="5">
        <v>2493731062984</v>
      </c>
      <c r="J91" s="5">
        <v>2446170156290</v>
      </c>
      <c r="K91" s="5">
        <v>2608944198401</v>
      </c>
      <c r="L91" s="5">
        <v>1220764274</v>
      </c>
      <c r="M91" s="5">
        <v>975680877</v>
      </c>
      <c r="N91" s="5">
        <v>1080365641</v>
      </c>
      <c r="O91" s="5">
        <v>1358592894</v>
      </c>
      <c r="P91" s="5">
        <v>3175952842</v>
      </c>
      <c r="Q91" s="5">
        <v>5325401850</v>
      </c>
    </row>
    <row r="92" spans="3:17" ht="15.5" x14ac:dyDescent="0.35">
      <c r="C92" t="s">
        <v>117</v>
      </c>
    </row>
    <row r="93" spans="3:17" ht="15.5" x14ac:dyDescent="0.35">
      <c r="C93" t="s">
        <v>121</v>
      </c>
      <c r="D93" s="5">
        <v>671302172317</v>
      </c>
      <c r="E93" s="5">
        <v>684962734215</v>
      </c>
      <c r="F93" s="5">
        <v>678629087576</v>
      </c>
      <c r="G93" s="5">
        <v>709070362997</v>
      </c>
      <c r="I93" s="5">
        <v>709070362997</v>
      </c>
      <c r="J93" s="5">
        <v>596763267419</v>
      </c>
      <c r="K93" s="5">
        <v>468215645239</v>
      </c>
      <c r="L93" s="5">
        <v>3580623612</v>
      </c>
      <c r="M93" s="5">
        <v>3439517925</v>
      </c>
      <c r="N93" s="5">
        <v>3528054411</v>
      </c>
      <c r="O93" s="5">
        <v>3677935024</v>
      </c>
      <c r="P93" s="5">
        <v>7066951281</v>
      </c>
      <c r="Q93" s="5">
        <v>15966342356</v>
      </c>
    </row>
    <row r="94" spans="3:17" ht="15.5" x14ac:dyDescent="0.35">
      <c r="C94" t="s">
        <v>119</v>
      </c>
      <c r="D94" s="5">
        <v>2362370889</v>
      </c>
      <c r="E94" s="5">
        <v>2362370889</v>
      </c>
      <c r="F94" s="5">
        <v>-3680523146</v>
      </c>
      <c r="G94" s="5">
        <v>2362370889</v>
      </c>
      <c r="I94" s="5">
        <v>2362370889</v>
      </c>
      <c r="J94" s="5">
        <v>2279492448</v>
      </c>
      <c r="L94" s="5">
        <v>1884798643</v>
      </c>
      <c r="M94" s="5">
        <v>1162353227</v>
      </c>
      <c r="N94" s="5">
        <v>616084905</v>
      </c>
      <c r="O94" s="5">
        <v>408962233</v>
      </c>
      <c r="P94" s="5">
        <v>336309302</v>
      </c>
      <c r="Q94" s="5">
        <v>321372170</v>
      </c>
    </row>
    <row r="95" spans="3:17" ht="15.5" x14ac:dyDescent="0.35">
      <c r="C95" t="s">
        <v>122</v>
      </c>
      <c r="D95" s="5">
        <v>39860729631</v>
      </c>
      <c r="E95" s="5">
        <v>41234653503</v>
      </c>
      <c r="F95" s="5">
        <v>46037186225</v>
      </c>
      <c r="G95" s="5">
        <v>43965563904</v>
      </c>
      <c r="I95" s="5">
        <v>43965563904</v>
      </c>
      <c r="J95" s="5">
        <v>47394172754</v>
      </c>
      <c r="K95" s="5">
        <v>47394172754</v>
      </c>
    </row>
    <row r="96" spans="3:17" ht="15.5" x14ac:dyDescent="0.35">
      <c r="C96" t="s">
        <v>126</v>
      </c>
      <c r="D96" s="5">
        <v>738557037031</v>
      </c>
      <c r="E96" s="5">
        <v>757048105264</v>
      </c>
      <c r="F96" s="5">
        <v>749376266247</v>
      </c>
      <c r="G96" s="5">
        <v>789397765293</v>
      </c>
      <c r="I96" s="5">
        <v>789397765293</v>
      </c>
      <c r="J96" s="5">
        <v>710104210177</v>
      </c>
      <c r="K96" s="5">
        <v>565028520065</v>
      </c>
      <c r="L96" s="5">
        <v>5465422255</v>
      </c>
      <c r="M96" s="5">
        <v>4601871152</v>
      </c>
      <c r="N96" s="5">
        <v>4144139316</v>
      </c>
      <c r="O96" s="5">
        <v>4086897257</v>
      </c>
      <c r="P96" s="5">
        <v>7403260583</v>
      </c>
      <c r="Q96" s="5">
        <v>16400869447</v>
      </c>
    </row>
    <row r="97" spans="3:17" ht="15.5" x14ac:dyDescent="0.35">
      <c r="C97" t="s">
        <v>127</v>
      </c>
      <c r="D97" s="5">
        <v>3018072767601</v>
      </c>
      <c r="E97" s="5">
        <v>3006690736811</v>
      </c>
      <c r="F97" s="5">
        <v>3648716466816</v>
      </c>
      <c r="G97" s="5">
        <v>3283128828277</v>
      </c>
      <c r="I97" s="5">
        <v>3283128828277</v>
      </c>
      <c r="J97" s="5">
        <v>3156274366467</v>
      </c>
      <c r="K97" s="5">
        <v>3173972718466</v>
      </c>
      <c r="L97" s="5">
        <v>6686186529</v>
      </c>
      <c r="M97" s="5">
        <v>5577552029</v>
      </c>
      <c r="N97" s="5">
        <v>5224504957</v>
      </c>
      <c r="O97" s="5">
        <v>5445490151</v>
      </c>
      <c r="P97" s="5">
        <v>10579213425</v>
      </c>
      <c r="Q97" s="5">
        <v>21726271297</v>
      </c>
    </row>
    <row r="98" spans="3:17" ht="15.5" x14ac:dyDescent="0.35">
      <c r="C98" t="s">
        <v>128</v>
      </c>
    </row>
    <row r="99" spans="3:17" ht="15.5" x14ac:dyDescent="0.35">
      <c r="C99" t="s">
        <v>129</v>
      </c>
    </row>
    <row r="100" spans="3:17" ht="15.5" x14ac:dyDescent="0.35">
      <c r="C100" t="s">
        <v>130</v>
      </c>
      <c r="D100" s="5">
        <v>1687471621049</v>
      </c>
      <c r="E100" s="5">
        <v>1703924353652</v>
      </c>
      <c r="F100" s="5">
        <v>2170651166598</v>
      </c>
      <c r="G100" s="5">
        <v>1870321951817</v>
      </c>
      <c r="I100" s="5">
        <v>1870321951817</v>
      </c>
      <c r="J100" s="5">
        <v>1728423126211</v>
      </c>
      <c r="K100" s="5">
        <v>1735974490913</v>
      </c>
      <c r="L100" s="5">
        <v>14884098201</v>
      </c>
      <c r="M100" s="5">
        <v>12419453735</v>
      </c>
      <c r="N100" s="5">
        <v>11405628210</v>
      </c>
      <c r="O100" s="5">
        <v>11378076773</v>
      </c>
      <c r="P100" s="5">
        <v>14268295418</v>
      </c>
      <c r="Q100" s="5">
        <v>12292197503</v>
      </c>
    </row>
    <row r="101" spans="3:17" ht="15.5" x14ac:dyDescent="0.35">
      <c r="C101" t="s">
        <v>131</v>
      </c>
      <c r="L101" s="5">
        <v>2676757139</v>
      </c>
      <c r="M101" s="5">
        <v>2766817191</v>
      </c>
      <c r="N101" s="5">
        <v>3795825035</v>
      </c>
      <c r="O101" s="5">
        <v>3413585343</v>
      </c>
      <c r="P101" s="5">
        <v>4221875527</v>
      </c>
      <c r="Q101" s="5">
        <v>5024839219</v>
      </c>
    </row>
    <row r="102" spans="3:17" ht="15.5" x14ac:dyDescent="0.35">
      <c r="C102" t="s">
        <v>132</v>
      </c>
      <c r="D102" s="5">
        <v>660039800585</v>
      </c>
      <c r="E102" s="5">
        <v>666648049515</v>
      </c>
      <c r="F102" s="5">
        <v>713194799253</v>
      </c>
      <c r="G102" s="5">
        <v>863755430716</v>
      </c>
      <c r="I102" s="5">
        <v>863755430716</v>
      </c>
      <c r="J102" s="5">
        <v>427460326276</v>
      </c>
      <c r="K102" s="5">
        <v>541436190544</v>
      </c>
      <c r="L102" s="5">
        <v>2676757139</v>
      </c>
      <c r="M102" s="5">
        <v>2766817191</v>
      </c>
      <c r="N102" s="5">
        <v>3795825035</v>
      </c>
      <c r="O102" s="5">
        <v>3413585343</v>
      </c>
      <c r="P102" s="5">
        <v>4221875527</v>
      </c>
      <c r="Q102" s="5">
        <v>5024839219</v>
      </c>
    </row>
    <row r="103" spans="3:17" ht="15.5" x14ac:dyDescent="0.35">
      <c r="C103" t="s">
        <v>133</v>
      </c>
      <c r="L103" s="5">
        <v>3753687765</v>
      </c>
      <c r="M103" s="5">
        <v>3703037797</v>
      </c>
      <c r="N103" s="5">
        <v>2021012797</v>
      </c>
      <c r="O103" s="5">
        <v>1431422302</v>
      </c>
      <c r="P103" s="5">
        <v>875232587</v>
      </c>
      <c r="Q103" s="5">
        <v>874591387</v>
      </c>
    </row>
    <row r="104" spans="3:17" ht="15.5" x14ac:dyDescent="0.35">
      <c r="C104" t="s">
        <v>465</v>
      </c>
      <c r="D104" s="5">
        <v>86806020453</v>
      </c>
      <c r="E104" s="5">
        <v>533616466688</v>
      </c>
      <c r="F104" s="5">
        <v>398193206587</v>
      </c>
      <c r="G104" s="5">
        <v>352769006</v>
      </c>
      <c r="I104" s="5">
        <v>352769006</v>
      </c>
      <c r="J104" s="5">
        <v>4987304250</v>
      </c>
      <c r="K104" s="5">
        <v>4872733540</v>
      </c>
      <c r="L104" s="5">
        <v>3753687765</v>
      </c>
      <c r="M104" s="5">
        <v>3703037797</v>
      </c>
      <c r="N104" s="5">
        <v>2021012797</v>
      </c>
      <c r="O104" s="5">
        <v>1431422302</v>
      </c>
      <c r="P104" s="5">
        <v>875232587</v>
      </c>
      <c r="Q104" s="5">
        <v>874591387</v>
      </c>
    </row>
    <row r="105" spans="3:17" ht="15.5" x14ac:dyDescent="0.35">
      <c r="C105" t="s">
        <v>137</v>
      </c>
      <c r="D105" s="5">
        <v>15257548210</v>
      </c>
      <c r="E105" s="5">
        <v>10465785657</v>
      </c>
      <c r="F105" s="5">
        <v>12106664616</v>
      </c>
      <c r="G105" s="5">
        <v>36881753365</v>
      </c>
      <c r="I105" s="5">
        <v>36881753365</v>
      </c>
      <c r="J105" s="5">
        <v>33855666415</v>
      </c>
      <c r="K105" s="5">
        <v>13681776353</v>
      </c>
      <c r="L105" s="5">
        <v>4019282945</v>
      </c>
      <c r="M105" s="5">
        <v>1652805446</v>
      </c>
      <c r="N105" s="5">
        <v>1298433688</v>
      </c>
      <c r="O105" s="5">
        <v>2308024174</v>
      </c>
      <c r="P105" s="5">
        <v>2525645322</v>
      </c>
      <c r="Q105" s="5">
        <v>949835994</v>
      </c>
    </row>
    <row r="106" spans="3:17" ht="15.5" x14ac:dyDescent="0.35">
      <c r="C106" t="s">
        <v>136</v>
      </c>
      <c r="D106" s="5">
        <v>48299649797</v>
      </c>
      <c r="E106" s="5">
        <v>45059821705</v>
      </c>
      <c r="F106" s="5">
        <v>162532782758</v>
      </c>
      <c r="G106" s="5">
        <v>27766703785</v>
      </c>
      <c r="I106" s="5">
        <v>27766703785</v>
      </c>
      <c r="J106" s="5">
        <v>36589948249</v>
      </c>
      <c r="K106" s="5">
        <v>7382078341</v>
      </c>
      <c r="L106" s="5">
        <v>1097651958</v>
      </c>
      <c r="M106" s="5">
        <v>960074907</v>
      </c>
      <c r="N106" s="5">
        <v>953638296</v>
      </c>
      <c r="O106" s="5">
        <v>888326560</v>
      </c>
      <c r="P106" s="5">
        <v>775073588</v>
      </c>
      <c r="Q106" s="5">
        <v>670420842</v>
      </c>
    </row>
    <row r="107" spans="3:17" ht="15.5" x14ac:dyDescent="0.35">
      <c r="C107" t="s">
        <v>134</v>
      </c>
      <c r="D107" s="5">
        <v>834346046880</v>
      </c>
      <c r="E107" s="5">
        <v>833562158456</v>
      </c>
      <c r="F107" s="5">
        <v>833597009875</v>
      </c>
      <c r="G107" s="5">
        <v>772263872969</v>
      </c>
      <c r="I107" s="5">
        <v>772263872969</v>
      </c>
      <c r="J107" s="5">
        <v>1059094820913</v>
      </c>
      <c r="K107" s="5">
        <v>1102691618147</v>
      </c>
    </row>
    <row r="108" spans="3:17" ht="15.5" x14ac:dyDescent="0.35">
      <c r="C108" t="s">
        <v>139</v>
      </c>
    </row>
    <row r="109" spans="3:17" ht="15.5" x14ac:dyDescent="0.35">
      <c r="C109" t="s">
        <v>144</v>
      </c>
      <c r="F109" s="5">
        <v>173877922259</v>
      </c>
      <c r="J109" s="5">
        <v>99588101399</v>
      </c>
    </row>
    <row r="110" spans="3:17" ht="15.5" x14ac:dyDescent="0.35">
      <c r="C110" t="s">
        <v>145</v>
      </c>
      <c r="D110" s="5">
        <v>41240173366</v>
      </c>
      <c r="E110" s="5">
        <v>50603040273</v>
      </c>
      <c r="F110" s="5">
        <v>883841091</v>
      </c>
      <c r="G110" s="5">
        <v>78277574642</v>
      </c>
      <c r="I110" s="5">
        <v>78277574642</v>
      </c>
      <c r="J110" s="5">
        <v>56840940900</v>
      </c>
      <c r="K110" s="5">
        <v>16940108795</v>
      </c>
      <c r="P110" s="5">
        <v>2533750000</v>
      </c>
      <c r="Q110" s="5">
        <v>1435791667</v>
      </c>
    </row>
    <row r="111" spans="3:17" ht="15.5" x14ac:dyDescent="0.35">
      <c r="C111" t="s">
        <v>224</v>
      </c>
    </row>
    <row r="112" spans="3:17" ht="15.5" x14ac:dyDescent="0.35">
      <c r="C112" t="s">
        <v>146</v>
      </c>
      <c r="D112" s="5">
        <v>52103651905</v>
      </c>
      <c r="E112" s="5">
        <v>53526451181</v>
      </c>
      <c r="F112" s="5">
        <v>224050886412</v>
      </c>
      <c r="G112" s="5">
        <v>56744711163</v>
      </c>
      <c r="I112" s="5">
        <v>56744711163</v>
      </c>
      <c r="J112" s="5">
        <v>167850853357</v>
      </c>
      <c r="K112" s="5">
        <v>69145267985</v>
      </c>
      <c r="L112" s="5">
        <v>2425744960</v>
      </c>
      <c r="M112" s="5">
        <v>2244433347</v>
      </c>
      <c r="N112" s="5">
        <v>1666136319</v>
      </c>
      <c r="O112" s="5">
        <v>1588371467</v>
      </c>
      <c r="P112" s="5">
        <v>4303906700</v>
      </c>
      <c r="Q112" s="5">
        <v>4783062961</v>
      </c>
    </row>
    <row r="113" spans="3:17" ht="15.5" x14ac:dyDescent="0.35">
      <c r="C113" t="s">
        <v>147</v>
      </c>
      <c r="D113" s="5">
        <v>52103651905</v>
      </c>
      <c r="E113" s="5">
        <v>53526451181</v>
      </c>
      <c r="F113" s="5">
        <v>224050886412</v>
      </c>
      <c r="G113" s="5">
        <v>56744711163</v>
      </c>
      <c r="I113" s="5">
        <v>56744711163</v>
      </c>
      <c r="J113" s="5">
        <v>167850853357</v>
      </c>
      <c r="K113" s="5">
        <v>69145267985</v>
      </c>
      <c r="L113" s="5">
        <v>2425744960</v>
      </c>
      <c r="M113" s="5">
        <v>2244433347</v>
      </c>
      <c r="N113" s="5">
        <v>1666136319</v>
      </c>
      <c r="O113" s="5">
        <v>1588371467</v>
      </c>
      <c r="P113" s="5">
        <v>4303906700</v>
      </c>
      <c r="Q113" s="5">
        <v>4783062961</v>
      </c>
    </row>
    <row r="114" spans="3:17" ht="15.5" x14ac:dyDescent="0.35">
      <c r="C114" t="s">
        <v>152</v>
      </c>
    </row>
    <row r="115" spans="3:17" ht="15.5" x14ac:dyDescent="0.35">
      <c r="C115" t="s">
        <v>153</v>
      </c>
      <c r="D115" s="5">
        <v>13113383708</v>
      </c>
      <c r="E115" s="5">
        <v>13113383708</v>
      </c>
      <c r="F115" s="5">
        <v>190778133782</v>
      </c>
      <c r="G115" s="5">
        <v>14329507313</v>
      </c>
      <c r="I115" s="5">
        <v>14329507313</v>
      </c>
      <c r="J115" s="5">
        <v>123045651509</v>
      </c>
      <c r="K115" s="5">
        <v>19826623687</v>
      </c>
      <c r="Q115" s="5">
        <v>1097958333</v>
      </c>
    </row>
    <row r="116" spans="3:17" ht="15.5" x14ac:dyDescent="0.35">
      <c r="C116" t="s">
        <v>150</v>
      </c>
      <c r="D116" s="5">
        <v>6602120202</v>
      </c>
      <c r="E116" s="5">
        <v>6602120202</v>
      </c>
      <c r="F116" s="5">
        <v>3724824027</v>
      </c>
      <c r="G116" s="5">
        <v>6602120202</v>
      </c>
      <c r="I116" s="5">
        <v>6602120202</v>
      </c>
      <c r="J116" s="5">
        <v>8965202989</v>
      </c>
      <c r="K116" s="5">
        <v>6128438635</v>
      </c>
    </row>
    <row r="117" spans="3:17" ht="15.5" x14ac:dyDescent="0.35">
      <c r="C117" t="s">
        <v>154</v>
      </c>
      <c r="D117" s="5">
        <v>1739575272954</v>
      </c>
      <c r="E117" s="5">
        <v>1757450804833</v>
      </c>
      <c r="F117" s="5">
        <v>2394702053010</v>
      </c>
      <c r="G117" s="5">
        <v>1927066662980</v>
      </c>
      <c r="I117" s="5">
        <v>1927066662980</v>
      </c>
      <c r="J117" s="5">
        <v>1896273979568</v>
      </c>
      <c r="K117" s="5">
        <v>1805119758898</v>
      </c>
      <c r="L117" s="5">
        <v>17309843161</v>
      </c>
      <c r="M117" s="5">
        <v>14663887082</v>
      </c>
      <c r="N117" s="5">
        <v>13071764529</v>
      </c>
      <c r="O117" s="5">
        <v>12966448240</v>
      </c>
      <c r="P117" s="5">
        <v>18572202118</v>
      </c>
      <c r="Q117" s="5">
        <v>17075260464</v>
      </c>
    </row>
    <row r="118" spans="3:17" ht="15.5" x14ac:dyDescent="0.35">
      <c r="C118" t="s">
        <v>155</v>
      </c>
    </row>
    <row r="119" spans="3:17" ht="15.5" x14ac:dyDescent="0.35">
      <c r="C119" t="s">
        <v>156</v>
      </c>
      <c r="D119" s="5">
        <v>267103625500</v>
      </c>
      <c r="E119" s="5">
        <v>267103625500</v>
      </c>
      <c r="F119" s="5">
        <v>267103625500</v>
      </c>
      <c r="G119" s="5">
        <v>267103625500</v>
      </c>
      <c r="I119" s="5">
        <v>267103625500</v>
      </c>
      <c r="J119" s="5">
        <v>267103625500</v>
      </c>
      <c r="K119" s="5">
        <v>267103625500</v>
      </c>
      <c r="L119" s="5">
        <v>101646300100</v>
      </c>
      <c r="M119" s="5">
        <v>101646300100</v>
      </c>
      <c r="N119" s="5">
        <v>101646300100</v>
      </c>
      <c r="O119" s="5">
        <v>101646300100</v>
      </c>
      <c r="P119" s="5">
        <v>101646300100</v>
      </c>
      <c r="Q119" s="5">
        <v>101646300100</v>
      </c>
    </row>
    <row r="120" spans="3:17" ht="15.5" x14ac:dyDescent="0.35">
      <c r="C120" t="s">
        <v>157</v>
      </c>
      <c r="D120" s="5">
        <v>1167524066825</v>
      </c>
      <c r="E120" s="5">
        <v>1167524066825</v>
      </c>
      <c r="F120" s="5">
        <v>1167524066825</v>
      </c>
      <c r="G120" s="5">
        <v>1167524066825</v>
      </c>
      <c r="I120" s="5">
        <v>1167524066825</v>
      </c>
      <c r="J120" s="5">
        <v>1167524066825</v>
      </c>
      <c r="K120" s="5">
        <v>1167524066825</v>
      </c>
      <c r="L120" s="5">
        <v>4291544950</v>
      </c>
      <c r="M120" s="5">
        <v>4291544950</v>
      </c>
      <c r="N120" s="5">
        <v>4291544950</v>
      </c>
      <c r="O120" s="5">
        <v>4291544950</v>
      </c>
      <c r="P120" s="5">
        <v>4291544950</v>
      </c>
      <c r="Q120" s="5">
        <v>4291544950</v>
      </c>
    </row>
    <row r="121" spans="3:17" ht="15.5" x14ac:dyDescent="0.35">
      <c r="C121" t="s">
        <v>158</v>
      </c>
      <c r="D121" s="5">
        <v>-324721519604</v>
      </c>
      <c r="E121" s="5">
        <v>-312755388951</v>
      </c>
      <c r="F121" s="5">
        <v>-207165090369</v>
      </c>
      <c r="G121" s="5">
        <v>-324721519604</v>
      </c>
      <c r="I121" s="5">
        <v>-324721519604</v>
      </c>
      <c r="J121" s="5">
        <v>-186351591241</v>
      </c>
      <c r="K121" s="5">
        <v>-72720985218</v>
      </c>
      <c r="L121" s="5">
        <v>-116448381460</v>
      </c>
      <c r="M121" s="5">
        <v>-114813971743</v>
      </c>
      <c r="N121" s="5">
        <v>-113819788935</v>
      </c>
      <c r="O121" s="5">
        <v>-113350719552</v>
      </c>
      <c r="P121" s="5">
        <v>-113733511385</v>
      </c>
      <c r="Q121" s="5">
        <v>-101128413321</v>
      </c>
    </row>
    <row r="122" spans="3:17" ht="15.5" x14ac:dyDescent="0.35">
      <c r="C122" t="s">
        <v>159</v>
      </c>
    </row>
    <row r="123" spans="3:17" ht="15.5" x14ac:dyDescent="0.35">
      <c r="C123" t="s">
        <v>160</v>
      </c>
    </row>
    <row r="124" spans="3:17" ht="15.5" x14ac:dyDescent="0.35">
      <c r="C124" t="s">
        <v>161</v>
      </c>
      <c r="D124" s="5">
        <v>-324721519604</v>
      </c>
      <c r="E124" s="5">
        <v>-312755388951</v>
      </c>
      <c r="F124" s="5">
        <v>-207165090369</v>
      </c>
      <c r="G124" s="5">
        <v>-324721519604</v>
      </c>
      <c r="I124" s="5">
        <v>-324721519604</v>
      </c>
      <c r="J124" s="5">
        <v>-186351591241</v>
      </c>
      <c r="K124" s="5">
        <v>-72720985218</v>
      </c>
      <c r="L124" s="5">
        <v>-116448381460</v>
      </c>
      <c r="M124" s="5">
        <v>-114813971743</v>
      </c>
      <c r="N124" s="5">
        <v>-113819788935</v>
      </c>
      <c r="O124" s="5">
        <v>-113350719552</v>
      </c>
      <c r="P124" s="5">
        <v>-113733511385</v>
      </c>
      <c r="Q124" s="5">
        <v>-101128413321</v>
      </c>
    </row>
    <row r="125" spans="3:17" ht="15.5" x14ac:dyDescent="0.35">
      <c r="C125" t="s">
        <v>162</v>
      </c>
      <c r="D125" s="5">
        <v>17669190090</v>
      </c>
      <c r="E125" s="5">
        <v>17669190090</v>
      </c>
      <c r="F125" s="5">
        <v>9018745046</v>
      </c>
      <c r="G125" s="5">
        <v>17669190090</v>
      </c>
      <c r="I125" s="5">
        <v>17669190090</v>
      </c>
      <c r="J125" s="5">
        <v>11724285815</v>
      </c>
      <c r="K125" s="5">
        <v>6946252461</v>
      </c>
      <c r="L125" s="5">
        <v>81379968</v>
      </c>
      <c r="M125" s="5">
        <v>75380236</v>
      </c>
      <c r="N125" s="5">
        <v>75488622</v>
      </c>
      <c r="O125" s="5">
        <v>76974559</v>
      </c>
      <c r="P125" s="5">
        <v>84250742</v>
      </c>
      <c r="Q125" s="5">
        <v>120718161</v>
      </c>
    </row>
    <row r="126" spans="3:17" ht="15.5" x14ac:dyDescent="0.35">
      <c r="C126" t="s">
        <v>10</v>
      </c>
      <c r="D126" s="5">
        <v>1114392264870</v>
      </c>
      <c r="E126" s="5">
        <v>967430109135</v>
      </c>
      <c r="F126" s="5">
        <v>1254014413806</v>
      </c>
      <c r="G126" s="5">
        <v>1114392264870</v>
      </c>
      <c r="I126" s="5">
        <v>1114392264870</v>
      </c>
      <c r="J126" s="5">
        <v>1260000386899</v>
      </c>
      <c r="K126" s="5">
        <v>1368852959568</v>
      </c>
      <c r="L126" s="5">
        <v>-10623656632</v>
      </c>
      <c r="M126" s="5">
        <v>-9086335053</v>
      </c>
      <c r="N126" s="5">
        <v>-7847259572</v>
      </c>
      <c r="O126" s="5">
        <v>-7520958089</v>
      </c>
      <c r="P126" s="5">
        <v>-7992988693</v>
      </c>
      <c r="Q126" s="5">
        <v>4651010833</v>
      </c>
    </row>
    <row r="127" spans="3:17" ht="15.5" x14ac:dyDescent="0.35">
      <c r="C127" t="s">
        <v>163</v>
      </c>
      <c r="D127" s="5">
        <v>2853967537824</v>
      </c>
      <c r="E127" s="5">
        <v>2724880913968</v>
      </c>
      <c r="F127" s="5">
        <v>3648716466816</v>
      </c>
      <c r="G127" s="5">
        <v>3041458927850</v>
      </c>
      <c r="I127" s="5">
        <v>3041458927850</v>
      </c>
      <c r="J127" s="5">
        <v>3156274366467</v>
      </c>
      <c r="K127" s="5">
        <v>3173972718466</v>
      </c>
      <c r="L127" s="5">
        <v>6686186529</v>
      </c>
      <c r="M127" s="5">
        <v>5577552029</v>
      </c>
      <c r="N127" s="5">
        <v>5224504957</v>
      </c>
      <c r="O127" s="5">
        <v>5445490151</v>
      </c>
      <c r="P127" s="5">
        <v>10579213425</v>
      </c>
      <c r="Q127" s="5">
        <v>21726271297</v>
      </c>
    </row>
    <row r="128" spans="3:17" ht="15.5" x14ac:dyDescent="0.35">
      <c r="C128" t="s">
        <v>164</v>
      </c>
      <c r="D128" s="5">
        <v>2510706263</v>
      </c>
      <c r="E128" s="5">
        <v>2510706263</v>
      </c>
      <c r="F128" s="5">
        <v>2510706263</v>
      </c>
      <c r="G128" s="5">
        <v>2510706263</v>
      </c>
      <c r="I128" s="5">
        <v>2510706263</v>
      </c>
      <c r="J128" s="5">
        <v>2510706263</v>
      </c>
      <c r="K128" s="5">
        <v>2510706263</v>
      </c>
      <c r="L128" s="5">
        <v>856133009</v>
      </c>
      <c r="M128" s="5">
        <v>856133009</v>
      </c>
      <c r="N128" s="5">
        <v>856133009</v>
      </c>
      <c r="O128" s="5">
        <v>856133009</v>
      </c>
      <c r="P128" s="5">
        <v>856133009</v>
      </c>
      <c r="Q128" s="5">
        <v>856133009</v>
      </c>
    </row>
    <row r="130" spans="2:17" ht="15.5" x14ac:dyDescent="0.35">
      <c r="B130" t="s">
        <v>165</v>
      </c>
      <c r="C130" t="s">
        <v>166</v>
      </c>
      <c r="D130" s="5">
        <v>-267186336417</v>
      </c>
      <c r="E130" s="5">
        <v>169370326536</v>
      </c>
      <c r="F130" s="5">
        <v>97816009881</v>
      </c>
      <c r="G130" s="5">
        <v>68969802642</v>
      </c>
      <c r="I130" s="5">
        <v>297409649147</v>
      </c>
      <c r="J130" s="5">
        <v>3884989425</v>
      </c>
      <c r="K130" s="5">
        <v>-363781474055</v>
      </c>
      <c r="L130" s="5">
        <v>594350777</v>
      </c>
      <c r="M130" s="5">
        <v>168974664</v>
      </c>
      <c r="N130" s="5">
        <v>-69228492</v>
      </c>
      <c r="O130" s="5">
        <v>368421606</v>
      </c>
      <c r="P130" s="5">
        <v>-276759512</v>
      </c>
      <c r="Q130" s="5">
        <v>1156365714</v>
      </c>
    </row>
    <row r="131" spans="2:17" ht="15.5" x14ac:dyDescent="0.35">
      <c r="C131" t="s">
        <v>690</v>
      </c>
      <c r="F131" s="5">
        <v>221164051320</v>
      </c>
      <c r="G131" s="5">
        <v>396039097729</v>
      </c>
      <c r="I131" s="5">
        <v>1538936160731</v>
      </c>
      <c r="J131" s="5">
        <v>2946510492006</v>
      </c>
      <c r="K131" s="5">
        <v>3489719243080</v>
      </c>
      <c r="L131" s="5">
        <v>14372067350</v>
      </c>
      <c r="M131" s="5">
        <v>15519230518</v>
      </c>
      <c r="N131" s="5">
        <v>17771688291</v>
      </c>
      <c r="O131" s="5">
        <v>16142870265</v>
      </c>
      <c r="P131" s="5">
        <v>13446412286</v>
      </c>
      <c r="Q131" s="5">
        <v>21391785201</v>
      </c>
    </row>
    <row r="132" spans="2:17" ht="15.5" x14ac:dyDescent="0.35">
      <c r="C132" t="s">
        <v>168</v>
      </c>
      <c r="E132" s="5">
        <v>-97816009881</v>
      </c>
      <c r="F132" s="5">
        <v>-91852519569</v>
      </c>
      <c r="G132" s="5">
        <v>-93186881852</v>
      </c>
      <c r="I132" s="5">
        <v>-912004458590</v>
      </c>
      <c r="J132" s="5">
        <v>-195629437531</v>
      </c>
      <c r="K132" s="5">
        <v>-3728224531839</v>
      </c>
      <c r="L132" s="5">
        <v>-14010820067</v>
      </c>
      <c r="M132" s="5">
        <v>-15936514096</v>
      </c>
      <c r="N132" s="5">
        <v>-18051370812</v>
      </c>
      <c r="O132" s="5">
        <v>-16707039738</v>
      </c>
      <c r="P132" s="5">
        <v>-12146501380</v>
      </c>
      <c r="Q132" s="5">
        <v>-18868006561</v>
      </c>
    </row>
    <row r="133" spans="2:17" ht="15.5" x14ac:dyDescent="0.35">
      <c r="C133" t="s">
        <v>520</v>
      </c>
      <c r="G133" s="5">
        <v>-153749965772</v>
      </c>
      <c r="I133" s="5">
        <v>-153749965772</v>
      </c>
      <c r="J133" s="5">
        <v>-2611388397445</v>
      </c>
    </row>
    <row r="134" spans="2:17" ht="15.5" x14ac:dyDescent="0.35">
      <c r="C134" t="s">
        <v>178</v>
      </c>
      <c r="M134" s="5">
        <v>-1178298463</v>
      </c>
      <c r="N134" s="5">
        <v>48063937</v>
      </c>
      <c r="O134" s="5">
        <v>411135310</v>
      </c>
      <c r="P134" s="5">
        <v>-1112358567</v>
      </c>
      <c r="Q134" s="5">
        <v>-839468146</v>
      </c>
    </row>
    <row r="135" spans="2:17" ht="15.5" x14ac:dyDescent="0.35">
      <c r="C135" t="s">
        <v>488</v>
      </c>
      <c r="D135" s="5">
        <v>-30204716184</v>
      </c>
    </row>
    <row r="136" spans="2:17" ht="15.5" x14ac:dyDescent="0.35">
      <c r="C136" t="s">
        <v>1125</v>
      </c>
      <c r="L136" s="5">
        <v>235156000</v>
      </c>
      <c r="M136" s="5">
        <v>1766745000</v>
      </c>
      <c r="N136" s="5">
        <v>165151575</v>
      </c>
      <c r="O136" s="5">
        <v>541480000</v>
      </c>
      <c r="P136" s="5">
        <v>58490102</v>
      </c>
    </row>
    <row r="137" spans="2:17" ht="15.5" x14ac:dyDescent="0.35">
      <c r="C137" t="s">
        <v>170</v>
      </c>
      <c r="D137" s="5">
        <v>30204716184</v>
      </c>
      <c r="F137" s="5">
        <v>-30204716184</v>
      </c>
      <c r="G137" s="5">
        <v>-72526352463</v>
      </c>
      <c r="I137" s="5">
        <v>-163134550046</v>
      </c>
      <c r="J137" s="5">
        <v>-125317753248</v>
      </c>
      <c r="K137" s="5">
        <v>-110394595841</v>
      </c>
      <c r="L137" s="5">
        <v>-2052506</v>
      </c>
      <c r="M137" s="5">
        <v>-2188295</v>
      </c>
      <c r="N137" s="5">
        <v>-2761483</v>
      </c>
      <c r="O137" s="5">
        <v>-20024231</v>
      </c>
      <c r="P137" s="5">
        <v>-522801953</v>
      </c>
      <c r="Q137" s="5">
        <v>-527944780</v>
      </c>
    </row>
    <row r="138" spans="2:17" ht="15.5" x14ac:dyDescent="0.35">
      <c r="C138" t="s">
        <v>1438</v>
      </c>
      <c r="F138" s="5">
        <v>-1290805686</v>
      </c>
      <c r="G138" s="5">
        <v>-1729216716</v>
      </c>
      <c r="I138" s="5">
        <v>-4764869918</v>
      </c>
      <c r="J138" s="5">
        <v>-7990497539</v>
      </c>
      <c r="K138" s="5">
        <v>-11166593084</v>
      </c>
    </row>
    <row r="139" spans="2:17" ht="15.5" x14ac:dyDescent="0.35">
      <c r="C139" t="s">
        <v>171</v>
      </c>
      <c r="G139" s="5">
        <v>-5876878284</v>
      </c>
      <c r="I139" s="5">
        <v>-7872667258</v>
      </c>
      <c r="J139" s="5">
        <v>-2299416818</v>
      </c>
      <c r="K139" s="5">
        <v>-3714996371</v>
      </c>
    </row>
    <row r="140" spans="2:17" ht="15.5" x14ac:dyDescent="0.35">
      <c r="C140" t="s">
        <v>224</v>
      </c>
      <c r="D140" s="5">
        <v>255605702801</v>
      </c>
      <c r="E140" s="5">
        <v>-173695483248</v>
      </c>
      <c r="G140" s="5">
        <v>58796058</v>
      </c>
    </row>
    <row r="141" spans="2:17" ht="15.5" x14ac:dyDescent="0.35">
      <c r="C141" t="s">
        <v>172</v>
      </c>
      <c r="D141" s="5">
        <v>255605702801</v>
      </c>
      <c r="E141" s="5">
        <v>-173695483248</v>
      </c>
      <c r="F141" s="5">
        <v>-87020842946</v>
      </c>
      <c r="G141" s="5">
        <v>-105545800134</v>
      </c>
      <c r="I141" s="5">
        <v>-296682938070</v>
      </c>
      <c r="J141" s="5">
        <v>-68911742121</v>
      </c>
      <c r="K141" s="5">
        <v>368286196309</v>
      </c>
      <c r="Q141" s="5">
        <v>-410382739</v>
      </c>
    </row>
    <row r="142" spans="2:17" ht="15.5" x14ac:dyDescent="0.35">
      <c r="C142" t="s">
        <v>173</v>
      </c>
      <c r="F142" s="5">
        <v>-229906176</v>
      </c>
      <c r="G142" s="5">
        <v>23032812336</v>
      </c>
      <c r="I142" s="5">
        <v>-3813545139</v>
      </c>
      <c r="J142" s="5">
        <v>-8579858120</v>
      </c>
      <c r="K142" s="5">
        <v>-8411279495</v>
      </c>
      <c r="L142" s="5">
        <v>-447266212</v>
      </c>
      <c r="M142" s="5">
        <v>-176183000</v>
      </c>
      <c r="N142" s="5">
        <v>-192635120</v>
      </c>
      <c r="O142" s="5">
        <v>-8100000</v>
      </c>
      <c r="P142" s="5">
        <v>250000</v>
      </c>
      <c r="Q142" s="5">
        <v>-715048500</v>
      </c>
    </row>
    <row r="143" spans="2:17" ht="15.5" x14ac:dyDescent="0.35">
      <c r="C143" t="s">
        <v>175</v>
      </c>
      <c r="F143" s="5">
        <v>-2496625340</v>
      </c>
      <c r="G143" s="5">
        <v>21127008402</v>
      </c>
      <c r="I143" s="5">
        <v>-4583448220</v>
      </c>
      <c r="J143" s="5">
        <v>-11132005633</v>
      </c>
      <c r="K143" s="5">
        <v>-9445720859</v>
      </c>
      <c r="L143" s="5">
        <v>-447266212</v>
      </c>
      <c r="M143" s="5">
        <v>-176183000</v>
      </c>
      <c r="N143" s="5">
        <v>-247635120</v>
      </c>
      <c r="O143" s="5">
        <v>-133100000</v>
      </c>
      <c r="P143" s="5">
        <v>-50000000</v>
      </c>
      <c r="Q143" s="5">
        <v>-1370598500</v>
      </c>
    </row>
    <row r="144" spans="2:17" ht="15.5" x14ac:dyDescent="0.35">
      <c r="C144" t="s">
        <v>1141</v>
      </c>
    </row>
    <row r="145" spans="2:17" ht="15.5" x14ac:dyDescent="0.35">
      <c r="C145" t="s">
        <v>1439</v>
      </c>
      <c r="F145" s="5">
        <v>2266719164</v>
      </c>
      <c r="G145" s="5">
        <v>1905803934</v>
      </c>
      <c r="I145" s="5">
        <v>769903081</v>
      </c>
      <c r="J145" s="5">
        <v>2552147513</v>
      </c>
      <c r="K145" s="5">
        <v>1034441364</v>
      </c>
      <c r="N145" s="5">
        <v>55000000</v>
      </c>
      <c r="O145" s="5">
        <v>125000000</v>
      </c>
      <c r="P145" s="5">
        <v>50250000</v>
      </c>
      <c r="Q145" s="5">
        <v>655550000</v>
      </c>
    </row>
    <row r="146" spans="2:17" ht="15.5" x14ac:dyDescent="0.35">
      <c r="C146" t="s">
        <v>189</v>
      </c>
      <c r="D146" s="5">
        <v>255605702801</v>
      </c>
      <c r="E146" s="5">
        <v>-173695483248</v>
      </c>
      <c r="F146" s="5">
        <v>-87020842946</v>
      </c>
      <c r="G146" s="5">
        <v>-105545800134</v>
      </c>
      <c r="I146" s="5">
        <v>-296682938070</v>
      </c>
      <c r="J146" s="5">
        <v>-68911742121</v>
      </c>
      <c r="K146" s="5">
        <v>368286196309</v>
      </c>
      <c r="Q146" s="5">
        <v>-410382739</v>
      </c>
    </row>
    <row r="147" spans="2:17" ht="15.5" x14ac:dyDescent="0.35">
      <c r="C147" t="s">
        <v>1440</v>
      </c>
      <c r="Q147" s="5">
        <v>-1887006133</v>
      </c>
    </row>
    <row r="148" spans="2:17" ht="15.5" x14ac:dyDescent="0.35">
      <c r="C148" t="s">
        <v>766</v>
      </c>
      <c r="G148" s="5">
        <v>470418145864</v>
      </c>
      <c r="I148" s="5">
        <v>1347832262250</v>
      </c>
      <c r="J148" s="5">
        <v>7028716514586</v>
      </c>
      <c r="K148" s="5">
        <v>7274289905691</v>
      </c>
    </row>
    <row r="149" spans="2:17" ht="15.5" x14ac:dyDescent="0.35">
      <c r="C149" t="s">
        <v>204</v>
      </c>
      <c r="G149" s="5">
        <v>-498399536461</v>
      </c>
      <c r="I149" s="5">
        <v>-1557494357374</v>
      </c>
      <c r="J149" s="5">
        <v>-7072313311820</v>
      </c>
      <c r="K149" s="5">
        <v>-7156802841813</v>
      </c>
    </row>
    <row r="150" spans="2:17" ht="15.5" x14ac:dyDescent="0.35">
      <c r="C150" t="s">
        <v>1186</v>
      </c>
      <c r="F150" s="5">
        <v>-61119679051</v>
      </c>
      <c r="G150" s="5">
        <v>-56986963642</v>
      </c>
      <c r="I150" s="5">
        <v>-61119679051</v>
      </c>
      <c r="J150" s="5">
        <v>-7167836091</v>
      </c>
    </row>
    <row r="151" spans="2:17" ht="15.5" x14ac:dyDescent="0.35">
      <c r="C151" t="s">
        <v>1441</v>
      </c>
    </row>
    <row r="152" spans="2:17" ht="15.5" x14ac:dyDescent="0.35">
      <c r="C152" t="s">
        <v>435</v>
      </c>
      <c r="F152" s="5">
        <v>-25901163895</v>
      </c>
      <c r="G152" s="5">
        <v>-20636241953</v>
      </c>
      <c r="I152" s="5">
        <v>-25901163895</v>
      </c>
      <c r="J152" s="5">
        <v>-18147108796</v>
      </c>
      <c r="K152" s="5">
        <v>-7497628200</v>
      </c>
    </row>
    <row r="153" spans="2:17" ht="15.5" x14ac:dyDescent="0.35">
      <c r="C153" t="s">
        <v>497</v>
      </c>
      <c r="K153" s="5">
        <v>258296760631</v>
      </c>
    </row>
    <row r="154" spans="2:17" ht="15.5" x14ac:dyDescent="0.35">
      <c r="C154" t="s">
        <v>1442</v>
      </c>
      <c r="Q154" s="5">
        <v>1476623394</v>
      </c>
    </row>
    <row r="155" spans="2:17" ht="15.5" x14ac:dyDescent="0.35">
      <c r="C155" t="s">
        <v>226</v>
      </c>
      <c r="D155" s="5">
        <v>-11580633616</v>
      </c>
      <c r="E155" s="5">
        <v>-4325156712</v>
      </c>
      <c r="F155" s="5">
        <v>10565260759</v>
      </c>
      <c r="G155" s="5">
        <v>-13543185156</v>
      </c>
      <c r="I155" s="5">
        <v>-3086834062</v>
      </c>
      <c r="J155" s="5">
        <v>-73606610816</v>
      </c>
      <c r="K155" s="5">
        <v>-3906557241</v>
      </c>
      <c r="L155" s="5">
        <v>147084565</v>
      </c>
      <c r="M155" s="5">
        <v>-7208336</v>
      </c>
      <c r="N155" s="5">
        <v>-261863612</v>
      </c>
      <c r="O155" s="5">
        <v>360321606</v>
      </c>
      <c r="P155" s="5">
        <v>-276509512</v>
      </c>
      <c r="Q155" s="5">
        <v>30934475</v>
      </c>
    </row>
    <row r="156" spans="2:17" ht="15.5" x14ac:dyDescent="0.35">
      <c r="C156" t="s">
        <v>227</v>
      </c>
      <c r="F156" s="5">
        <v>14071659823</v>
      </c>
      <c r="I156" s="5">
        <v>17158493885</v>
      </c>
      <c r="J156" s="5">
        <v>90765104701</v>
      </c>
      <c r="K156" s="5">
        <v>298567300</v>
      </c>
      <c r="L156" s="5">
        <v>151482735</v>
      </c>
      <c r="M156" s="5">
        <v>158691071</v>
      </c>
      <c r="N156" s="5">
        <v>420554684</v>
      </c>
      <c r="O156" s="5">
        <v>60233078</v>
      </c>
      <c r="P156" s="5">
        <v>336742590</v>
      </c>
      <c r="Q156" s="5">
        <v>305808115</v>
      </c>
    </row>
    <row r="157" spans="2:17" ht="15.5" x14ac:dyDescent="0.35">
      <c r="C157" t="s">
        <v>1443</v>
      </c>
      <c r="E157" s="5">
        <v>1892134782</v>
      </c>
      <c r="F157" s="5">
        <v>-1892134782</v>
      </c>
      <c r="K157" s="5">
        <v>94373094642</v>
      </c>
    </row>
    <row r="158" spans="2:17" ht="15.5" x14ac:dyDescent="0.35">
      <c r="C158" t="s">
        <v>229</v>
      </c>
      <c r="D158" s="5">
        <v>-11580633616</v>
      </c>
      <c r="E158" s="5">
        <v>-2433021930</v>
      </c>
      <c r="F158" s="5">
        <v>22744785800</v>
      </c>
      <c r="G158" s="5">
        <v>-13543185156</v>
      </c>
      <c r="I158" s="5">
        <v>14071659823</v>
      </c>
      <c r="J158" s="5">
        <v>17158493885</v>
      </c>
      <c r="K158" s="5">
        <v>90765104701</v>
      </c>
      <c r="L158" s="5">
        <v>298567300</v>
      </c>
      <c r="M158" s="5">
        <v>151482735</v>
      </c>
      <c r="N158" s="5">
        <v>158691072</v>
      </c>
      <c r="O158" s="5">
        <v>420554684</v>
      </c>
      <c r="P158" s="5">
        <v>60233078</v>
      </c>
      <c r="Q158" s="5">
        <v>336742590</v>
      </c>
    </row>
    <row r="160" spans="2:17" ht="15.5" x14ac:dyDescent="0.35">
      <c r="B160" t="s">
        <v>230</v>
      </c>
      <c r="C160" t="s">
        <v>12</v>
      </c>
      <c r="D160" s="5">
        <v>2510000000</v>
      </c>
      <c r="E160" s="5">
        <v>2510000000</v>
      </c>
      <c r="F160" s="5">
        <v>2510000000</v>
      </c>
      <c r="G160" s="5">
        <v>2510000000</v>
      </c>
      <c r="I160" s="5">
        <v>2510000000</v>
      </c>
      <c r="J160" s="5">
        <v>2510000000</v>
      </c>
      <c r="K160" s="5">
        <v>2510000000</v>
      </c>
      <c r="L160" s="5">
        <v>860000000</v>
      </c>
      <c r="M160" s="5">
        <v>860000000</v>
      </c>
      <c r="N160" s="5">
        <v>860000000</v>
      </c>
      <c r="O160" s="5">
        <v>860000000</v>
      </c>
      <c r="P160" s="5">
        <v>860000000</v>
      </c>
      <c r="Q160" s="5">
        <v>860000000</v>
      </c>
    </row>
    <row r="161" spans="3:7" ht="15.5" x14ac:dyDescent="0.35">
      <c r="C161" t="s">
        <v>231</v>
      </c>
      <c r="D161" s="6">
        <v>-37.630000000000003</v>
      </c>
      <c r="E161" s="6">
        <v>-36.619999999999997</v>
      </c>
      <c r="F161" s="6">
        <v>-29.55</v>
      </c>
      <c r="G161" s="6">
        <v>-22.02</v>
      </c>
    </row>
    <row r="162" spans="3:7" ht="15.5" x14ac:dyDescent="0.35">
      <c r="C162" t="s">
        <v>232</v>
      </c>
      <c r="D162" s="6">
        <v>-3.08</v>
      </c>
      <c r="E162" s="6">
        <v>-11.2</v>
      </c>
      <c r="F162" s="6">
        <v>-15.3</v>
      </c>
      <c r="G162" s="6">
        <v>-20.89</v>
      </c>
    </row>
    <row r="163" spans="3:7" ht="15.5" x14ac:dyDescent="0.35">
      <c r="C163" t="s">
        <v>67</v>
      </c>
      <c r="D163" s="6">
        <v>7.57</v>
      </c>
      <c r="E163" s="6">
        <v>8.0299999999999994</v>
      </c>
      <c r="F163" s="6">
        <v>5.4</v>
      </c>
      <c r="G163" s="6">
        <v>2.0499999999999998</v>
      </c>
    </row>
    <row r="164" spans="3:7" ht="15.5" x14ac:dyDescent="0.35">
      <c r="C164" t="s">
        <v>233</v>
      </c>
      <c r="D164" s="5">
        <v>-6400000000</v>
      </c>
      <c r="F164" s="5">
        <v>-25850000000</v>
      </c>
      <c r="G164" s="5">
        <v>84850000000</v>
      </c>
    </row>
    <row r="165" spans="3:7" ht="15.5" x14ac:dyDescent="0.35">
      <c r="C165" t="s">
        <v>234</v>
      </c>
      <c r="D165" s="6">
        <v>-3.1300000000000001E-2</v>
      </c>
      <c r="E165" s="6">
        <v>-3.0600000000000002E-2</v>
      </c>
      <c r="F165" s="6">
        <v>-2.0299999999999999E-2</v>
      </c>
      <c r="G165" s="6">
        <v>-1.6799999999999999E-2</v>
      </c>
    </row>
    <row r="166" spans="3:7" ht="15.5" x14ac:dyDescent="0.35">
      <c r="C166" t="s">
        <v>235</v>
      </c>
      <c r="D166" s="6">
        <v>-8.6099999999999996E-2</v>
      </c>
      <c r="E166" s="6">
        <v>-9.6799999999999997E-2</v>
      </c>
      <c r="F166" s="6">
        <v>-5.96E-2</v>
      </c>
      <c r="G166" s="6">
        <v>-5.04E-2</v>
      </c>
    </row>
    <row r="167" spans="3:7" ht="15.5" x14ac:dyDescent="0.35">
      <c r="C167" t="s">
        <v>236</v>
      </c>
      <c r="D167" s="6">
        <v>-3.5000000000000003E-2</v>
      </c>
      <c r="E167" s="6">
        <v>-4.7599999999999996E-2</v>
      </c>
      <c r="F167" s="6">
        <v>-2.2200000000000001E-2</v>
      </c>
      <c r="G167" s="6">
        <v>4.53E-2</v>
      </c>
    </row>
    <row r="168" spans="3:7" ht="15.5" x14ac:dyDescent="0.35">
      <c r="C168" t="s">
        <v>237</v>
      </c>
      <c r="D168" s="6">
        <v>-1.43</v>
      </c>
      <c r="E168" s="6">
        <v>-2.36</v>
      </c>
      <c r="F168" s="6">
        <v>-1.06</v>
      </c>
      <c r="G168" s="6">
        <v>0.89</v>
      </c>
    </row>
    <row r="169" spans="3:7" ht="15.5" x14ac:dyDescent="0.35">
      <c r="C169" t="s">
        <v>238</v>
      </c>
      <c r="D169" s="6">
        <v>0.27</v>
      </c>
      <c r="E169" s="6">
        <v>1.08</v>
      </c>
      <c r="F169" s="6">
        <v>0.91</v>
      </c>
      <c r="G169" s="6">
        <v>1.05</v>
      </c>
    </row>
    <row r="170" spans="3:7" ht="15.5" x14ac:dyDescent="0.35">
      <c r="C170" t="s">
        <v>239</v>
      </c>
      <c r="D170" s="6">
        <v>436.82</v>
      </c>
      <c r="E170" s="6">
        <v>378.28</v>
      </c>
      <c r="F170" s="6">
        <v>495.87</v>
      </c>
      <c r="G170" s="6">
        <v>436.82</v>
      </c>
    </row>
    <row r="171" spans="3:7" ht="15.5" x14ac:dyDescent="0.35">
      <c r="C171" t="s">
        <v>240</v>
      </c>
      <c r="D171" s="6">
        <v>0.28000000000000003</v>
      </c>
      <c r="E171" s="6">
        <v>1.1299999999999999</v>
      </c>
      <c r="F171" s="6">
        <v>0.95</v>
      </c>
      <c r="G171" s="6">
        <v>1.1000000000000001</v>
      </c>
    </row>
    <row r="172" spans="3:7" ht="15.5" x14ac:dyDescent="0.35">
      <c r="C172" t="s">
        <v>241</v>
      </c>
      <c r="D172" s="6">
        <v>420.94</v>
      </c>
      <c r="E172" s="6">
        <v>361.86</v>
      </c>
      <c r="F172" s="6">
        <v>477.54</v>
      </c>
      <c r="G172" s="6">
        <v>419.31</v>
      </c>
    </row>
    <row r="173" spans="3:7" ht="15.5" x14ac:dyDescent="0.35">
      <c r="C173" t="s">
        <v>242</v>
      </c>
      <c r="D173" s="5">
        <v>835000000000</v>
      </c>
      <c r="E173" s="5">
        <v>881000000000</v>
      </c>
      <c r="F173" s="5">
        <v>834000000000</v>
      </c>
      <c r="G173" s="5">
        <v>842000000000</v>
      </c>
    </row>
    <row r="174" spans="3:7" ht="15.5" x14ac:dyDescent="0.35">
      <c r="C174" t="s">
        <v>243</v>
      </c>
      <c r="F174" s="5">
        <v>174000000000</v>
      </c>
    </row>
    <row r="175" spans="3:7" ht="15.5" x14ac:dyDescent="0.35">
      <c r="C175" t="s">
        <v>244</v>
      </c>
      <c r="D175" s="5">
        <v>1097000000000</v>
      </c>
      <c r="E175" s="5">
        <v>950000000000</v>
      </c>
      <c r="F175" s="5">
        <v>1245000000000</v>
      </c>
      <c r="G175" s="5">
        <v>1097000000000</v>
      </c>
    </row>
    <row r="176" spans="3:7" ht="15.5" x14ac:dyDescent="0.35">
      <c r="C176" t="s">
        <v>24</v>
      </c>
      <c r="D176" s="5">
        <v>835000000000</v>
      </c>
      <c r="E176" s="5">
        <v>881000000000</v>
      </c>
      <c r="F176" s="5">
        <v>1008000000000</v>
      </c>
      <c r="G176" s="5">
        <v>842000000000</v>
      </c>
    </row>
    <row r="177" spans="3:17" ht="15.5" x14ac:dyDescent="0.35">
      <c r="C177" t="s">
        <v>21</v>
      </c>
      <c r="D177" s="5">
        <v>826000000000</v>
      </c>
      <c r="E177" s="5">
        <v>861000000000</v>
      </c>
      <c r="F177" s="5">
        <v>986000000000</v>
      </c>
      <c r="G177" s="5">
        <v>828000000000</v>
      </c>
    </row>
    <row r="178" spans="3:17" ht="15.5" x14ac:dyDescent="0.35">
      <c r="C178" t="s">
        <v>245</v>
      </c>
      <c r="D178" s="5">
        <v>592000000000</v>
      </c>
      <c r="E178" s="5">
        <v>546000000000</v>
      </c>
      <c r="F178" s="5">
        <v>729000000000</v>
      </c>
      <c r="G178" s="5">
        <v>623000000000</v>
      </c>
    </row>
    <row r="179" spans="3:17" ht="15.5" x14ac:dyDescent="0.35">
      <c r="C179" t="s">
        <v>246</v>
      </c>
      <c r="D179" s="5">
        <v>-267000000000</v>
      </c>
      <c r="E179" s="5">
        <v>169000000000</v>
      </c>
      <c r="F179" s="5">
        <v>98000000000</v>
      </c>
      <c r="G179" s="5">
        <v>69000000000</v>
      </c>
    </row>
    <row r="180" spans="3:17" ht="15.5" x14ac:dyDescent="0.35">
      <c r="C180" t="s">
        <v>247</v>
      </c>
      <c r="F180" s="5">
        <v>-2000000000</v>
      </c>
      <c r="G180" s="5">
        <v>21000000000</v>
      </c>
    </row>
    <row r="181" spans="3:17" ht="15.5" x14ac:dyDescent="0.35">
      <c r="C181" t="s">
        <v>13</v>
      </c>
      <c r="D181" s="5">
        <v>-267000000000</v>
      </c>
      <c r="E181" s="5">
        <v>169000000000</v>
      </c>
      <c r="F181" s="5">
        <v>95000000000</v>
      </c>
      <c r="G181" s="5">
        <v>90000000000</v>
      </c>
    </row>
    <row r="182" spans="3:17" ht="15.5" x14ac:dyDescent="0.35">
      <c r="C182" t="s">
        <v>16</v>
      </c>
      <c r="D182" s="6">
        <v>-106.42</v>
      </c>
      <c r="E182" s="6">
        <v>67.459999999999994</v>
      </c>
      <c r="F182" s="6">
        <v>37.97</v>
      </c>
      <c r="G182" s="6">
        <v>35.89</v>
      </c>
    </row>
    <row r="183" spans="3:17" ht="15.5" x14ac:dyDescent="0.35">
      <c r="C183" t="s">
        <v>52</v>
      </c>
      <c r="I183" s="6">
        <v>-55.21</v>
      </c>
      <c r="J183" s="6">
        <v>-46.45</v>
      </c>
      <c r="K183" s="6">
        <v>11.56</v>
      </c>
      <c r="L183" s="6">
        <v>-1.91</v>
      </c>
      <c r="M183" s="6">
        <v>-1.1599999999999999</v>
      </c>
      <c r="N183" s="6">
        <v>-0.55000000000000004</v>
      </c>
      <c r="O183" s="6">
        <v>0.45</v>
      </c>
      <c r="P183" s="6">
        <v>-14.73</v>
      </c>
      <c r="Q183" s="6">
        <v>-9.81</v>
      </c>
    </row>
    <row r="184" spans="3:17" ht="15.5" x14ac:dyDescent="0.35">
      <c r="C184" t="s">
        <v>66</v>
      </c>
      <c r="I184" s="6">
        <v>-8.33</v>
      </c>
      <c r="J184" s="6">
        <v>-11.84</v>
      </c>
      <c r="K184" s="6">
        <v>55.8</v>
      </c>
      <c r="L184" s="6">
        <v>-51.83</v>
      </c>
      <c r="M184" s="6">
        <v>-65.52</v>
      </c>
      <c r="N184" s="6">
        <v>-78.180000000000007</v>
      </c>
      <c r="O184" s="6">
        <v>95.56</v>
      </c>
      <c r="P184" s="6">
        <v>-2.92</v>
      </c>
      <c r="Q184" s="6">
        <v>-7.44</v>
      </c>
    </row>
    <row r="185" spans="3:17" ht="15.5" x14ac:dyDescent="0.35">
      <c r="C185" t="s">
        <v>69</v>
      </c>
      <c r="I185" s="6">
        <v>0.67</v>
      </c>
      <c r="J185" s="6">
        <v>0.47</v>
      </c>
      <c r="K185" s="6">
        <v>0.46</v>
      </c>
      <c r="L185" s="6">
        <v>5.77</v>
      </c>
      <c r="M185" s="6">
        <v>4.1399999999999997</v>
      </c>
      <c r="N185" s="6">
        <v>2.08</v>
      </c>
      <c r="O185" s="6">
        <v>2.3199999999999998</v>
      </c>
      <c r="P185" s="6">
        <v>3.02</v>
      </c>
      <c r="Q185" s="6">
        <v>2.88</v>
      </c>
    </row>
    <row r="186" spans="3:17" ht="15.5" x14ac:dyDescent="0.35">
      <c r="C186" t="s">
        <v>248</v>
      </c>
      <c r="I186" s="5">
        <v>77010000000</v>
      </c>
      <c r="J186" s="5">
        <v>24690000000</v>
      </c>
      <c r="K186" s="5">
        <v>125900000000</v>
      </c>
      <c r="L186" s="5">
        <v>-1350000000</v>
      </c>
      <c r="M186" s="5">
        <v>20000000</v>
      </c>
      <c r="N186" s="5">
        <v>-170000000</v>
      </c>
    </row>
    <row r="187" spans="3:17" ht="15.5" x14ac:dyDescent="0.35">
      <c r="C187" t="s">
        <v>249</v>
      </c>
      <c r="I187" s="6">
        <v>-4.2199999999999994E-2</v>
      </c>
      <c r="J187" s="6">
        <v>-3.6900000000000002E-2</v>
      </c>
      <c r="K187" s="6">
        <v>9.1000000000000004E-3</v>
      </c>
      <c r="L187" s="6">
        <v>-0.24429999999999999</v>
      </c>
      <c r="M187" s="6">
        <v>-0.1787</v>
      </c>
      <c r="N187" s="6">
        <v>-8.9499999999999996E-2</v>
      </c>
      <c r="O187" s="6">
        <v>7.0300000000000001E-2</v>
      </c>
      <c r="P187" s="6">
        <v>-1.1916</v>
      </c>
      <c r="Q187" s="6">
        <v>-0.38670000000000004</v>
      </c>
    </row>
    <row r="188" spans="3:17" ht="15.5" x14ac:dyDescent="0.35">
      <c r="C188" t="s">
        <v>250</v>
      </c>
      <c r="I188" s="6">
        <v>-0.12640000000000001</v>
      </c>
      <c r="J188" s="6">
        <v>-9.3399999999999997E-2</v>
      </c>
      <c r="K188" s="6">
        <v>2.1299999999999999E-2</v>
      </c>
      <c r="L188" s="6">
        <v>0.15259999999999999</v>
      </c>
      <c r="M188" s="6">
        <v>0.10880000000000001</v>
      </c>
      <c r="N188" s="6">
        <v>5.9000000000000004E-2</v>
      </c>
      <c r="O188" s="6">
        <v>-5.04E-2</v>
      </c>
      <c r="P188" s="6">
        <v>1.5608000000000002</v>
      </c>
      <c r="Q188" s="6">
        <v>-1.8544</v>
      </c>
    </row>
    <row r="189" spans="3:17" ht="15.5" x14ac:dyDescent="0.35">
      <c r="C189" t="s">
        <v>251</v>
      </c>
      <c r="I189" s="6">
        <v>1.6000000000000001E-3</v>
      </c>
      <c r="J189" s="6">
        <v>-1.6E-2</v>
      </c>
      <c r="K189" s="6">
        <v>0.13439999999999999</v>
      </c>
      <c r="L189" s="6">
        <v>0.21960000000000002</v>
      </c>
      <c r="M189" s="6">
        <v>3.8199999999999998E-2</v>
      </c>
      <c r="N189" s="6">
        <v>7.2300000000000003E-2</v>
      </c>
      <c r="O189" s="6">
        <v>0.45350000000000001</v>
      </c>
      <c r="P189" s="6">
        <v>-1.9838999999999998</v>
      </c>
      <c r="Q189" s="6">
        <v>-0.91909999999999992</v>
      </c>
    </row>
    <row r="190" spans="3:17" ht="15.5" x14ac:dyDescent="0.35">
      <c r="C190" t="s">
        <v>252</v>
      </c>
      <c r="I190" s="6">
        <v>0.01</v>
      </c>
      <c r="J190" s="6">
        <v>-0.18</v>
      </c>
      <c r="K190" s="6">
        <v>0.87</v>
      </c>
      <c r="L190" s="6">
        <v>-804.71</v>
      </c>
      <c r="O190" s="6">
        <v>-120.74</v>
      </c>
      <c r="P190" s="6">
        <v>-10.31</v>
      </c>
      <c r="Q190" s="6">
        <v>-5.92</v>
      </c>
    </row>
    <row r="191" spans="3:17" ht="15.5" x14ac:dyDescent="0.35">
      <c r="C191" t="s">
        <v>63</v>
      </c>
      <c r="I191" s="6">
        <v>1.05</v>
      </c>
      <c r="J191" s="6">
        <v>1.1100000000000001</v>
      </c>
      <c r="K191" s="6">
        <v>1.19</v>
      </c>
      <c r="L191" s="6">
        <v>-7.92</v>
      </c>
      <c r="M191" s="6">
        <v>-7.1</v>
      </c>
      <c r="N191" s="6">
        <v>-4.6500000000000004</v>
      </c>
      <c r="O191" s="6">
        <v>-4.8499999999999996</v>
      </c>
      <c r="P191" s="6">
        <v>-4.5599999999999996</v>
      </c>
      <c r="Q191" s="6">
        <v>13.8</v>
      </c>
    </row>
    <row r="192" spans="3:17" ht="15.5" x14ac:dyDescent="0.35">
      <c r="C192" t="s">
        <v>60</v>
      </c>
      <c r="I192" s="6">
        <v>436.82</v>
      </c>
      <c r="J192" s="6">
        <v>497.18</v>
      </c>
      <c r="K192" s="6">
        <v>542.44000000000005</v>
      </c>
      <c r="L192" s="6">
        <v>-12.5</v>
      </c>
      <c r="M192" s="6">
        <v>-10.7</v>
      </c>
      <c r="N192" s="6">
        <v>-9.25</v>
      </c>
      <c r="O192" s="6">
        <v>-8.8699999999999992</v>
      </c>
      <c r="P192" s="6">
        <v>-9.43</v>
      </c>
      <c r="Q192" s="6">
        <v>5.29</v>
      </c>
    </row>
    <row r="193" spans="2:17" ht="15.5" x14ac:dyDescent="0.35">
      <c r="C193" t="s">
        <v>253</v>
      </c>
      <c r="I193" s="6">
        <v>1.1000000000000001</v>
      </c>
      <c r="J193" s="6">
        <v>1.1499999999999999</v>
      </c>
      <c r="K193" s="6">
        <v>1.23</v>
      </c>
      <c r="L193" s="6">
        <v>-7.92</v>
      </c>
      <c r="M193" s="6">
        <v>-7.1</v>
      </c>
      <c r="N193" s="6">
        <v>-4.6500000000000004</v>
      </c>
      <c r="O193" s="6">
        <v>-4.8499999999999996</v>
      </c>
      <c r="P193" s="6">
        <v>-4.5599999999999996</v>
      </c>
      <c r="Q193" s="6">
        <v>13.8</v>
      </c>
    </row>
    <row r="194" spans="2:17" ht="15.5" x14ac:dyDescent="0.35">
      <c r="C194" t="s">
        <v>254</v>
      </c>
      <c r="I194" s="6">
        <v>419.31</v>
      </c>
      <c r="J194" s="6">
        <v>478.3</v>
      </c>
      <c r="K194" s="6">
        <v>523.55999999999995</v>
      </c>
      <c r="L194" s="6">
        <v>-12.5</v>
      </c>
      <c r="M194" s="6">
        <v>-10.7</v>
      </c>
      <c r="N194" s="6">
        <v>-9.25</v>
      </c>
      <c r="O194" s="6">
        <v>-8.8699999999999992</v>
      </c>
      <c r="P194" s="6">
        <v>-9.43</v>
      </c>
      <c r="Q194" s="6">
        <v>5.29</v>
      </c>
    </row>
    <row r="195" spans="2:17" ht="15.5" x14ac:dyDescent="0.35">
      <c r="C195" t="s">
        <v>255</v>
      </c>
      <c r="I195" s="5">
        <v>842000000000</v>
      </c>
      <c r="J195" s="5">
        <v>1091000000000</v>
      </c>
      <c r="K195" s="5">
        <v>1103000000000</v>
      </c>
    </row>
    <row r="196" spans="2:17" ht="15.5" x14ac:dyDescent="0.35">
      <c r="C196" t="s">
        <v>256</v>
      </c>
      <c r="J196" s="5">
        <v>100000000000</v>
      </c>
    </row>
    <row r="197" spans="2:17" ht="15.5" x14ac:dyDescent="0.35">
      <c r="C197" t="s">
        <v>26</v>
      </c>
      <c r="I197" s="5">
        <v>842000000000</v>
      </c>
      <c r="J197" s="5">
        <v>1191000000000</v>
      </c>
      <c r="K197" s="5">
        <v>1103000000000</v>
      </c>
    </row>
    <row r="198" spans="2:17" ht="15.5" x14ac:dyDescent="0.35">
      <c r="C198" t="s">
        <v>23</v>
      </c>
      <c r="I198" s="5">
        <v>828000000000</v>
      </c>
      <c r="J198" s="5">
        <v>1173000000000</v>
      </c>
      <c r="K198" s="5">
        <v>1012000000000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</row>
    <row r="199" spans="2:17" ht="15.5" x14ac:dyDescent="0.35">
      <c r="C199" t="s">
        <v>257</v>
      </c>
      <c r="I199" s="5">
        <v>623000000000</v>
      </c>
      <c r="J199" s="5">
        <v>718000000000</v>
      </c>
      <c r="K199" s="5">
        <v>873000000000</v>
      </c>
      <c r="L199" s="5">
        <v>-14000000000</v>
      </c>
      <c r="M199" s="5">
        <v>-11000000000</v>
      </c>
      <c r="N199" s="5">
        <v>-10000000000</v>
      </c>
      <c r="O199" s="5">
        <v>-10000000000</v>
      </c>
      <c r="P199" s="5">
        <v>-11000000000</v>
      </c>
      <c r="Q199" s="5">
        <v>-7000000000</v>
      </c>
    </row>
    <row r="200" spans="2:17" ht="15.5" x14ac:dyDescent="0.35">
      <c r="C200" t="s">
        <v>258</v>
      </c>
      <c r="I200" s="5">
        <v>297000000000</v>
      </c>
      <c r="J200" s="5">
        <v>4000000000</v>
      </c>
      <c r="K200" s="5">
        <v>-364000000000</v>
      </c>
      <c r="L200" s="5">
        <v>1000000000</v>
      </c>
      <c r="M200" s="5">
        <v>0</v>
      </c>
      <c r="N200" s="5">
        <v>0</v>
      </c>
      <c r="O200" s="5">
        <v>0</v>
      </c>
      <c r="P200" s="5">
        <v>0</v>
      </c>
      <c r="Q200" s="5">
        <v>1000000000</v>
      </c>
    </row>
    <row r="201" spans="2:17" ht="15.5" x14ac:dyDescent="0.35">
      <c r="C201" t="s">
        <v>259</v>
      </c>
      <c r="I201" s="5">
        <v>-5000000000</v>
      </c>
      <c r="J201" s="5">
        <v>-11000000000</v>
      </c>
      <c r="K201" s="5">
        <v>-9000000000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-1000000000</v>
      </c>
    </row>
    <row r="202" spans="2:17" ht="15.5" x14ac:dyDescent="0.35">
      <c r="C202" t="s">
        <v>15</v>
      </c>
      <c r="I202" s="5">
        <v>293000000000</v>
      </c>
      <c r="J202" s="5">
        <v>-7000000000</v>
      </c>
      <c r="K202" s="5">
        <v>-373000000000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</row>
    <row r="203" spans="2:17" ht="15.5" x14ac:dyDescent="0.35">
      <c r="C203" t="s">
        <v>17</v>
      </c>
      <c r="I203" s="6">
        <v>116.63</v>
      </c>
      <c r="J203" s="6">
        <v>-2.89</v>
      </c>
      <c r="K203" s="6">
        <v>-148.65</v>
      </c>
      <c r="L203" s="6">
        <v>0.17</v>
      </c>
      <c r="M203" s="6">
        <v>-0.01</v>
      </c>
      <c r="N203" s="6">
        <v>-0.37</v>
      </c>
      <c r="O203" s="6">
        <v>0.27</v>
      </c>
      <c r="P203" s="6">
        <v>-0.38</v>
      </c>
      <c r="Q203" s="6">
        <v>-0.25</v>
      </c>
    </row>
    <row r="205" spans="2:17" ht="15.5" x14ac:dyDescent="0.35">
      <c r="B205" t="s">
        <v>260</v>
      </c>
      <c r="C205" t="s">
        <v>261</v>
      </c>
      <c r="D205" s="5">
        <v>-94000000000</v>
      </c>
      <c r="E205" s="5">
        <v>-92000000000</v>
      </c>
      <c r="F205" s="5">
        <v>-74000000000</v>
      </c>
      <c r="G205" s="5">
        <v>-55000000000</v>
      </c>
      <c r="H205" s="5">
        <v>-347000000000</v>
      </c>
      <c r="I205" s="5">
        <v>-139000000000</v>
      </c>
      <c r="J205" s="5">
        <v>-117000000000</v>
      </c>
      <c r="K205" s="5">
        <v>29000000000</v>
      </c>
      <c r="L205" s="5">
        <v>-2000000000</v>
      </c>
      <c r="M205" s="5">
        <v>-996000000</v>
      </c>
      <c r="N205" s="5">
        <v>-468000000</v>
      </c>
      <c r="O205" s="5">
        <v>383000000</v>
      </c>
      <c r="P205" s="5">
        <v>-13000000000</v>
      </c>
      <c r="Q205" s="5">
        <v>-8000000000</v>
      </c>
    </row>
    <row r="206" spans="2:17" ht="15.5" x14ac:dyDescent="0.35">
      <c r="C206" t="s">
        <v>51</v>
      </c>
      <c r="D206" s="6">
        <v>-37.630000000000003</v>
      </c>
      <c r="E206" s="6">
        <v>-36.619999999999997</v>
      </c>
      <c r="F206" s="6">
        <v>-29.55</v>
      </c>
      <c r="G206" s="6">
        <v>-22.02</v>
      </c>
      <c r="H206" s="6">
        <v>-138.38999999999999</v>
      </c>
      <c r="I206" s="6">
        <v>-55.21</v>
      </c>
      <c r="J206" s="6">
        <v>-46.45</v>
      </c>
      <c r="K206" s="6">
        <v>11.56</v>
      </c>
      <c r="L206" s="6">
        <v>-0.65</v>
      </c>
      <c r="M206" s="6">
        <v>-0.4</v>
      </c>
      <c r="N206" s="6">
        <v>-0.19</v>
      </c>
      <c r="O206" s="6">
        <v>0.15</v>
      </c>
      <c r="P206" s="6">
        <v>-5.0199999999999996</v>
      </c>
      <c r="Q206" s="6">
        <v>-3.35</v>
      </c>
    </row>
    <row r="207" spans="2:17" ht="15.5" x14ac:dyDescent="0.35">
      <c r="C207" t="s">
        <v>262</v>
      </c>
      <c r="D207" s="5">
        <v>38000000000</v>
      </c>
      <c r="E207" s="5">
        <v>128000000000</v>
      </c>
      <c r="F207" s="5">
        <v>210000000000</v>
      </c>
      <c r="G207" s="5">
        <v>564000000000</v>
      </c>
      <c r="H207" s="5">
        <v>502000000000</v>
      </c>
      <c r="I207" s="5">
        <v>1724000000000</v>
      </c>
      <c r="J207" s="5">
        <v>2958000000000</v>
      </c>
      <c r="K207" s="5">
        <v>3497000000000</v>
      </c>
      <c r="L207" s="5">
        <v>15000000000</v>
      </c>
      <c r="M207" s="5">
        <v>16000000000</v>
      </c>
      <c r="N207" s="5">
        <v>18000000000</v>
      </c>
      <c r="O207" s="5">
        <v>16000000000</v>
      </c>
      <c r="P207" s="5">
        <v>12000000000</v>
      </c>
      <c r="Q207" s="5">
        <v>22000000000</v>
      </c>
    </row>
    <row r="208" spans="2:17" ht="15.5" x14ac:dyDescent="0.35">
      <c r="C208" t="s">
        <v>344</v>
      </c>
      <c r="I208" s="6">
        <v>-0.36</v>
      </c>
    </row>
    <row r="209" spans="3:9" ht="15.5" x14ac:dyDescent="0.35">
      <c r="C209" t="s">
        <v>345</v>
      </c>
      <c r="I209" s="6">
        <v>-0.4</v>
      </c>
    </row>
    <row r="210" spans="3:9" ht="15.5" x14ac:dyDescent="0.35">
      <c r="C210" t="s">
        <v>263</v>
      </c>
      <c r="I210" s="6">
        <v>6.95</v>
      </c>
    </row>
    <row r="211" spans="3:9" ht="15.5" x14ac:dyDescent="0.35">
      <c r="C211" t="s">
        <v>346</v>
      </c>
      <c r="I211" s="6">
        <v>-2.5162</v>
      </c>
    </row>
    <row r="212" spans="3:9" ht="15.5" x14ac:dyDescent="0.35">
      <c r="C212" t="s">
        <v>347</v>
      </c>
      <c r="I212" s="6">
        <v>0.13</v>
      </c>
    </row>
    <row r="213" spans="3:9" ht="15.5" x14ac:dyDescent="0.35">
      <c r="C213" t="s">
        <v>348</v>
      </c>
      <c r="I213" s="6">
        <v>0.11</v>
      </c>
    </row>
    <row r="214" spans="3:9" ht="15.5" x14ac:dyDescent="0.35">
      <c r="C214" t="s">
        <v>349</v>
      </c>
      <c r="I214" s="6">
        <v>1.82</v>
      </c>
    </row>
    <row r="215" spans="3:9" ht="15.5" x14ac:dyDescent="0.35">
      <c r="C215" t="s">
        <v>350</v>
      </c>
      <c r="I215" s="6">
        <v>1.43</v>
      </c>
    </row>
    <row r="216" spans="3:9" ht="15.5" x14ac:dyDescent="0.35">
      <c r="C216" t="s">
        <v>351</v>
      </c>
      <c r="I216" s="6">
        <v>-12.12</v>
      </c>
    </row>
    <row r="217" spans="3:9" ht="15.5" x14ac:dyDescent="0.35">
      <c r="C217" t="s">
        <v>264</v>
      </c>
      <c r="I217" s="6">
        <v>-71.33</v>
      </c>
    </row>
    <row r="218" spans="3:9" ht="15.5" x14ac:dyDescent="0.35">
      <c r="C218" t="s">
        <v>352</v>
      </c>
      <c r="I218" s="6">
        <v>-125.81</v>
      </c>
    </row>
    <row r="219" spans="3:9" ht="15.5" x14ac:dyDescent="0.35">
      <c r="C219" t="s">
        <v>353</v>
      </c>
      <c r="I219" s="6">
        <v>-138.38999999999999</v>
      </c>
    </row>
    <row r="220" spans="3:9" ht="15.5" x14ac:dyDescent="0.35">
      <c r="C220" t="s">
        <v>354</v>
      </c>
      <c r="I220" s="6">
        <v>374.72</v>
      </c>
    </row>
    <row r="221" spans="3:9" ht="15.5" x14ac:dyDescent="0.35">
      <c r="C221" t="s">
        <v>355</v>
      </c>
      <c r="D221" s="6">
        <v>3.48</v>
      </c>
    </row>
    <row r="222" spans="3:9" ht="15.5" x14ac:dyDescent="0.35">
      <c r="C222" t="s">
        <v>356</v>
      </c>
      <c r="I222" s="6">
        <v>436.82</v>
      </c>
    </row>
    <row r="223" spans="3:9" ht="15.5" x14ac:dyDescent="0.35">
      <c r="C223" t="s">
        <v>357</v>
      </c>
      <c r="I223" s="6">
        <v>34.89</v>
      </c>
    </row>
    <row r="224" spans="3:9" ht="15.5" x14ac:dyDescent="0.35">
      <c r="C224" t="s">
        <v>265</v>
      </c>
      <c r="D224" s="6">
        <v>1.35</v>
      </c>
    </row>
    <row r="225" spans="3:9" ht="15.5" x14ac:dyDescent="0.35">
      <c r="C225" t="s">
        <v>266</v>
      </c>
      <c r="D225" s="6">
        <v>1.03</v>
      </c>
    </row>
    <row r="226" spans="3:9" ht="15.5" x14ac:dyDescent="0.35">
      <c r="C226" t="s">
        <v>267</v>
      </c>
      <c r="D226" s="6">
        <v>0.76</v>
      </c>
    </row>
    <row r="227" spans="3:9" ht="15.5" x14ac:dyDescent="0.35">
      <c r="C227" t="s">
        <v>269</v>
      </c>
      <c r="D227" s="6">
        <v>1.59</v>
      </c>
    </row>
    <row r="228" spans="3:9" ht="15.5" x14ac:dyDescent="0.35">
      <c r="C228" t="s">
        <v>270</v>
      </c>
      <c r="D228" s="6">
        <v>0.28000000000000003</v>
      </c>
    </row>
    <row r="229" spans="3:9" ht="15.5" x14ac:dyDescent="0.35">
      <c r="C229" t="s">
        <v>271</v>
      </c>
      <c r="D229" s="6">
        <v>2.75</v>
      </c>
    </row>
    <row r="230" spans="3:9" ht="15.5" x14ac:dyDescent="0.35">
      <c r="C230" t="s">
        <v>272</v>
      </c>
      <c r="I230" s="6">
        <v>-0.49</v>
      </c>
    </row>
    <row r="231" spans="3:9" ht="15.5" x14ac:dyDescent="0.35">
      <c r="C231" t="s">
        <v>13</v>
      </c>
      <c r="D231" s="5">
        <v>-267000000000</v>
      </c>
    </row>
    <row r="232" spans="3:9" ht="15.5" x14ac:dyDescent="0.35">
      <c r="C232" t="s">
        <v>358</v>
      </c>
      <c r="I232" s="6">
        <v>1.42</v>
      </c>
    </row>
    <row r="233" spans="3:9" ht="15.5" x14ac:dyDescent="0.35">
      <c r="C233" t="s">
        <v>273</v>
      </c>
      <c r="I233" s="6">
        <v>-0.1047</v>
      </c>
    </row>
    <row r="234" spans="3:9" ht="15.5" x14ac:dyDescent="0.35">
      <c r="C234" t="s">
        <v>274</v>
      </c>
      <c r="I234" s="6">
        <v>-0.28800000000000003</v>
      </c>
    </row>
    <row r="235" spans="3:9" ht="15.5" x14ac:dyDescent="0.35">
      <c r="C235" t="s">
        <v>275</v>
      </c>
      <c r="I235" s="6">
        <v>-6.0700000000000004E-2</v>
      </c>
    </row>
    <row r="236" spans="3:9" ht="15.5" x14ac:dyDescent="0.35">
      <c r="C236" t="s">
        <v>359</v>
      </c>
      <c r="I236" s="6">
        <v>-4.1500000000000002E-2</v>
      </c>
    </row>
    <row r="237" spans="3:9" ht="15.5" x14ac:dyDescent="0.35">
      <c r="C237" t="s">
        <v>276</v>
      </c>
      <c r="D237" s="6">
        <v>1584.07</v>
      </c>
    </row>
    <row r="238" spans="3:9" ht="15.5" x14ac:dyDescent="0.35">
      <c r="C238" t="s">
        <v>277</v>
      </c>
      <c r="D238" s="6">
        <v>1434.36</v>
      </c>
    </row>
    <row r="239" spans="3:9" ht="15.5" x14ac:dyDescent="0.35">
      <c r="C239" t="s">
        <v>278</v>
      </c>
      <c r="D239" s="6">
        <v>1760.22</v>
      </c>
    </row>
    <row r="240" spans="3:9" ht="15.5" x14ac:dyDescent="0.35">
      <c r="C240" t="s">
        <v>279</v>
      </c>
      <c r="D240" s="6">
        <v>1258.21</v>
      </c>
    </row>
    <row r="241" spans="3:9" ht="15.5" x14ac:dyDescent="0.35">
      <c r="C241" t="s">
        <v>280</v>
      </c>
      <c r="D241" s="6">
        <v>0.06</v>
      </c>
    </row>
    <row r="242" spans="3:9" ht="15.5" x14ac:dyDescent="0.35">
      <c r="C242" t="s">
        <v>281</v>
      </c>
      <c r="I242" s="6">
        <v>0.31</v>
      </c>
    </row>
    <row r="243" spans="3:9" ht="15.5" x14ac:dyDescent="0.35">
      <c r="C243" t="s">
        <v>282</v>
      </c>
      <c r="I243" s="6">
        <v>1.41</v>
      </c>
    </row>
    <row r="244" spans="3:9" ht="15.5" x14ac:dyDescent="0.35">
      <c r="C244" t="s">
        <v>47</v>
      </c>
      <c r="I244" s="5">
        <v>126000000000</v>
      </c>
    </row>
    <row r="245" spans="3:9" ht="15.5" x14ac:dyDescent="0.35">
      <c r="C245" t="s">
        <v>283</v>
      </c>
      <c r="I245" s="5">
        <v>969000000000</v>
      </c>
    </row>
    <row r="246" spans="3:9" ht="15.5" x14ac:dyDescent="0.35">
      <c r="C246" t="s">
        <v>284</v>
      </c>
      <c r="I246" s="5">
        <v>2510000000</v>
      </c>
    </row>
    <row r="247" spans="3:9" ht="15.5" x14ac:dyDescent="0.35">
      <c r="C247" t="s">
        <v>285</v>
      </c>
      <c r="I247" s="6">
        <v>0.2</v>
      </c>
    </row>
    <row r="248" spans="3:9" ht="15.5" x14ac:dyDescent="0.35">
      <c r="C248" t="s">
        <v>286</v>
      </c>
      <c r="D248" s="6">
        <v>0.1081</v>
      </c>
    </row>
    <row r="249" spans="3:9" ht="15.5" x14ac:dyDescent="0.35">
      <c r="C249" t="s">
        <v>287</v>
      </c>
      <c r="D249" s="6">
        <v>-1.1981999999999999</v>
      </c>
    </row>
    <row r="250" spans="3:9" ht="15.5" x14ac:dyDescent="0.35">
      <c r="C250" t="s">
        <v>288</v>
      </c>
      <c r="D250" s="6">
        <v>-2.4567999999999999</v>
      </c>
    </row>
    <row r="251" spans="3:9" ht="15.5" x14ac:dyDescent="0.35">
      <c r="C251" t="s">
        <v>453</v>
      </c>
      <c r="D251" s="6">
        <v>-0.89529999999999998</v>
      </c>
    </row>
    <row r="252" spans="3:9" ht="15.5" x14ac:dyDescent="0.35">
      <c r="C252" t="s">
        <v>289</v>
      </c>
      <c r="D252" s="6">
        <v>-0.95689999999999997</v>
      </c>
    </row>
    <row r="253" spans="3:9" ht="15.5" x14ac:dyDescent="0.35">
      <c r="C253" t="s">
        <v>360</v>
      </c>
      <c r="D253" s="6">
        <v>-2.9670999999999998</v>
      </c>
    </row>
    <row r="254" spans="3:9" ht="15.5" x14ac:dyDescent="0.35">
      <c r="C254" t="s">
        <v>293</v>
      </c>
      <c r="I254" s="5">
        <v>6</v>
      </c>
    </row>
    <row r="255" spans="3:9" ht="15.5" x14ac:dyDescent="0.35">
      <c r="C255" t="s">
        <v>294</v>
      </c>
      <c r="I255" s="6">
        <v>0.71</v>
      </c>
    </row>
    <row r="256" spans="3:9" ht="15.5" x14ac:dyDescent="0.35">
      <c r="C256" t="s">
        <v>295</v>
      </c>
      <c r="I256" s="6">
        <v>0.13</v>
      </c>
    </row>
    <row r="257" spans="3:9" ht="15.5" x14ac:dyDescent="0.35">
      <c r="C257" t="s">
        <v>296</v>
      </c>
      <c r="I257" s="6">
        <v>0.15</v>
      </c>
    </row>
    <row r="258" spans="3:9" ht="15.5" x14ac:dyDescent="0.35">
      <c r="C258" t="s">
        <v>361</v>
      </c>
      <c r="I258" s="6">
        <v>0.95</v>
      </c>
    </row>
    <row r="259" spans="3:9" ht="15.5" x14ac:dyDescent="0.35">
      <c r="C259" t="s">
        <v>297</v>
      </c>
      <c r="I259" s="6">
        <v>0.99</v>
      </c>
    </row>
    <row r="260" spans="3:9" ht="15.5" x14ac:dyDescent="0.35">
      <c r="C260" t="s">
        <v>298</v>
      </c>
      <c r="I260" s="6">
        <v>0.95</v>
      </c>
    </row>
    <row r="261" spans="3:9" ht="15.5" x14ac:dyDescent="0.35">
      <c r="C261" t="s">
        <v>299</v>
      </c>
      <c r="I261" s="5">
        <v>941000000000</v>
      </c>
    </row>
    <row r="262" spans="3:9" ht="15.5" x14ac:dyDescent="0.35">
      <c r="C262" t="s">
        <v>300</v>
      </c>
      <c r="I262" s="5">
        <v>180000000000</v>
      </c>
    </row>
    <row r="263" spans="3:9" ht="15.5" x14ac:dyDescent="0.35">
      <c r="C263" t="s">
        <v>301</v>
      </c>
      <c r="I263" s="5">
        <v>-14000000000</v>
      </c>
    </row>
    <row r="264" spans="3:9" ht="15.5" x14ac:dyDescent="0.35">
      <c r="C264" t="s">
        <v>302</v>
      </c>
      <c r="I264" s="5">
        <v>-316000000000</v>
      </c>
    </row>
    <row r="265" spans="3:9" ht="15.5" x14ac:dyDescent="0.35">
      <c r="C265" t="s">
        <v>303</v>
      </c>
      <c r="D265" s="5">
        <v>9000000000</v>
      </c>
    </row>
    <row r="266" spans="3:9" ht="15.5" x14ac:dyDescent="0.35">
      <c r="C266" t="s">
        <v>304</v>
      </c>
      <c r="D266" s="5">
        <v>3018000000000</v>
      </c>
    </row>
    <row r="267" spans="3:9" ht="15.5" x14ac:dyDescent="0.35">
      <c r="C267" t="s">
        <v>305</v>
      </c>
      <c r="D267" s="5">
        <v>1740000000000</v>
      </c>
    </row>
    <row r="268" spans="3:9" ht="15.5" x14ac:dyDescent="0.35">
      <c r="C268" t="s">
        <v>245</v>
      </c>
      <c r="D268" s="5">
        <v>592000000000</v>
      </c>
    </row>
    <row r="269" spans="3:9" ht="15.5" x14ac:dyDescent="0.35">
      <c r="C269" t="s">
        <v>306</v>
      </c>
      <c r="I269" s="5">
        <v>1097000000000</v>
      </c>
    </row>
    <row r="270" spans="3:9" ht="15.5" x14ac:dyDescent="0.35">
      <c r="C270" t="s">
        <v>242</v>
      </c>
      <c r="D270" s="5">
        <v>835000000000</v>
      </c>
    </row>
    <row r="271" spans="3:9" ht="15.5" x14ac:dyDescent="0.35">
      <c r="C271" t="s">
        <v>24</v>
      </c>
      <c r="D271" s="5">
        <v>835000000000</v>
      </c>
    </row>
    <row r="272" spans="3:9" ht="15.5" x14ac:dyDescent="0.35">
      <c r="C272" t="s">
        <v>21</v>
      </c>
      <c r="D272" s="5">
        <v>826000000000</v>
      </c>
    </row>
    <row r="273" spans="3:9" ht="15.5" x14ac:dyDescent="0.35">
      <c r="C273" t="s">
        <v>244</v>
      </c>
      <c r="I273" s="5">
        <v>1114000000000</v>
      </c>
    </row>
    <row r="274" spans="3:9" ht="15.5" x14ac:dyDescent="0.35">
      <c r="C274" t="s">
        <v>307</v>
      </c>
      <c r="I274" s="5">
        <v>69000000000</v>
      </c>
    </row>
    <row r="275" spans="3:9" ht="15.5" x14ac:dyDescent="0.35">
      <c r="C275" t="s">
        <v>308</v>
      </c>
      <c r="I275" s="5">
        <v>23000000000</v>
      </c>
    </row>
    <row r="276" spans="3:9" ht="15.5" x14ac:dyDescent="0.35">
      <c r="C276" t="s">
        <v>309</v>
      </c>
      <c r="I276" s="5">
        <v>-111000000000</v>
      </c>
    </row>
    <row r="277" spans="3:9" ht="15.5" x14ac:dyDescent="0.35">
      <c r="C277" t="s">
        <v>310</v>
      </c>
      <c r="I277" s="5">
        <v>19000000000</v>
      </c>
    </row>
    <row r="278" spans="3:9" ht="15.5" x14ac:dyDescent="0.35">
      <c r="C278" t="s">
        <v>311</v>
      </c>
      <c r="I278" s="5">
        <v>88000000000</v>
      </c>
    </row>
  </sheetData>
  <pageMargins left="0.7" right="0.7" top="0.75" bottom="0.75" header="0.3" footer="0.3"/>
  <ignoredErrors>
    <ignoredError sqref="A1:Q279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U31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1444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1445</v>
      </c>
      <c r="D2" s="2" vm="123">
        <f ca="1">IFERROR(_xlfn.STOCKHISTORY("XIDX:" &amp; $C$1, D3, , 0, 0, 1), "Libur")</f>
        <v>3900</v>
      </c>
      <c r="E2" s="2" vm="361">
        <f ca="1">IFERROR(_xlfn.STOCKHISTORY("XIDX:" &amp; $C$1, E3, , 0, 0, 1), "Libur")</f>
        <v>1580</v>
      </c>
      <c r="H2" s="2" vm="361">
        <f ca="1">IFERROR(INDEX(D2:G2,COUNT(D2:G2)),"")</f>
        <v>1580</v>
      </c>
      <c r="I2" s="2" vm="362">
        <f t="shared" ref="I2:U2" ca="1" si="0">IFERROR(_xlfn.STOCKHISTORY("XIDX:" &amp; $C$1, I1, , 0, 0, 1), "Libur")</f>
        <v>4830</v>
      </c>
      <c r="J2" s="2" vm="363">
        <f t="shared" ca="1" si="0"/>
        <v>1010</v>
      </c>
      <c r="K2" s="2" vm="364">
        <f t="shared" ca="1" si="0"/>
        <v>1045</v>
      </c>
      <c r="L2" s="2" vm="72">
        <f t="shared" ca="1" si="0"/>
        <v>880</v>
      </c>
      <c r="M2" s="2" vm="365">
        <f t="shared" ca="1" si="0"/>
        <v>980</v>
      </c>
      <c r="N2" s="2" vm="19">
        <f t="shared" ca="1" si="0"/>
        <v>600</v>
      </c>
      <c r="O2" s="2" vm="366">
        <f t="shared" ca="1" si="0"/>
        <v>765</v>
      </c>
      <c r="P2" s="2" vm="367">
        <f t="shared" ca="1" si="0"/>
        <v>905</v>
      </c>
      <c r="Q2" s="2" vm="368">
        <f t="shared" ca="1" si="0"/>
        <v>790</v>
      </c>
      <c r="R2" s="2" vm="369">
        <f t="shared" ca="1" si="0"/>
        <v>498</v>
      </c>
      <c r="S2" s="2" t="str">
        <f t="shared" ca="1" si="0"/>
        <v>Libur</v>
      </c>
      <c r="T2" s="2" t="str">
        <f t="shared" ca="1" si="0"/>
        <v>Libur</v>
      </c>
      <c r="U2" s="2" t="str">
        <f t="shared" ca="1" si="0"/>
        <v>Libur</v>
      </c>
    </row>
    <row r="3" spans="1:21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1" ht="15.5" x14ac:dyDescent="0.35">
      <c r="B4" t="s">
        <v>5</v>
      </c>
      <c r="C4" t="s">
        <v>6</v>
      </c>
      <c r="D4" s="2">
        <f>IFERROR(INDEX(D51:D500,MATCH($C$4,$C$51:$C$500,0)),"")</f>
        <v>54957701</v>
      </c>
      <c r="E4" s="2">
        <f>IFERROR(INDEX(E51:E500,MATCH($C$4,$C$51:$C$500,0)),"")</f>
        <v>61273928</v>
      </c>
      <c r="H4" s="2">
        <f>IFERROR(SUM(D4:G4)*(4/MAX(1,COUNT(D4:G4))),"")</f>
        <v>232463258</v>
      </c>
      <c r="I4" s="2">
        <f t="shared" ref="I4:U4" si="1">IFERROR(INDEX(I51:I500,MATCH($C$4,$C$51:$C$500,0)),"")</f>
        <v>173808110</v>
      </c>
      <c r="J4" s="2">
        <f t="shared" si="1"/>
        <v>185057669</v>
      </c>
      <c r="K4" s="2">
        <f t="shared" si="1"/>
        <v>163631548</v>
      </c>
      <c r="L4" s="2">
        <f t="shared" si="1"/>
        <v>134657972</v>
      </c>
      <c r="M4" s="2">
        <f t="shared" si="1"/>
        <v>101413948</v>
      </c>
      <c r="N4" s="2">
        <f t="shared" si="1"/>
        <v>85717534</v>
      </c>
      <c r="O4" s="2">
        <f t="shared" si="1"/>
        <v>90636945</v>
      </c>
      <c r="P4" s="2">
        <f t="shared" si="1"/>
        <v>67453067</v>
      </c>
      <c r="Q4" s="2">
        <f t="shared" si="1"/>
        <v>46313611</v>
      </c>
      <c r="R4" s="2">
        <f t="shared" si="1"/>
        <v>17971174</v>
      </c>
      <c r="S4" s="2">
        <f t="shared" si="1"/>
        <v>15602187</v>
      </c>
      <c r="T4" s="2">
        <f t="shared" si="1"/>
        <v>20292970</v>
      </c>
      <c r="U4" s="2">
        <f t="shared" si="1"/>
        <v>19639967</v>
      </c>
    </row>
    <row r="5" spans="1:21" ht="15.5" x14ac:dyDescent="0.35">
      <c r="B5" t="s">
        <v>7</v>
      </c>
      <c r="C5" t="s">
        <v>8</v>
      </c>
      <c r="D5" s="2">
        <f>IFERROR(INDEX(D51:D500,MATCH($C$5,$C$51:$C$500,0)),"")</f>
        <v>4069989</v>
      </c>
      <c r="E5" s="2">
        <f>IFERROR(INDEX(E51:E500,MATCH($C$5,$C$51:$C$500,0)),"")</f>
        <v>5798235</v>
      </c>
      <c r="H5" s="2">
        <f>IFERROR(SUM(D5:G5)*(4/MAX(1,COUNT(D5:G5))),"")</f>
        <v>19736448</v>
      </c>
      <c r="I5" s="2">
        <f t="shared" ref="I5:U5" si="2">IFERROR(INDEX(I51:I500,MATCH($C$5,$C$51:$C$500,0)),"")</f>
        <v>17807713</v>
      </c>
      <c r="J5" s="2">
        <f t="shared" si="2"/>
        <v>17172092</v>
      </c>
      <c r="K5" s="2">
        <f t="shared" si="2"/>
        <v>18603851</v>
      </c>
      <c r="L5" s="2">
        <f t="shared" si="2"/>
        <v>18913333</v>
      </c>
      <c r="M5" s="2">
        <f t="shared" si="2"/>
        <v>15023128</v>
      </c>
      <c r="N5" s="2">
        <f t="shared" si="2"/>
        <v>16939546</v>
      </c>
      <c r="O5" s="2">
        <f t="shared" si="2"/>
        <v>14133771</v>
      </c>
      <c r="P5" s="2">
        <f t="shared" si="2"/>
        <v>10128944</v>
      </c>
      <c r="Q5" s="2">
        <f t="shared" si="2"/>
        <v>8217685</v>
      </c>
      <c r="R5" s="2">
        <f t="shared" si="2"/>
        <v>4943415</v>
      </c>
      <c r="S5" s="2">
        <f t="shared" si="2"/>
        <v>4408253</v>
      </c>
      <c r="T5" s="2">
        <f t="shared" si="2"/>
        <v>5855068</v>
      </c>
      <c r="U5" s="2">
        <f t="shared" si="2"/>
        <v>5997352</v>
      </c>
    </row>
    <row r="6" spans="1:21" ht="15.5" x14ac:dyDescent="0.35">
      <c r="B6" t="s">
        <v>9</v>
      </c>
      <c r="C6" t="s">
        <v>10</v>
      </c>
      <c r="D6" s="2">
        <f>IFERROR(INDEX(D51:D500,MATCH($C$6,$C$51:$C$500,0)),"")</f>
        <v>235748757</v>
      </c>
      <c r="E6" s="2">
        <f>IFERROR(INDEX(E51:E500,MATCH($C$6,$C$51:$C$500,0)),"")</f>
        <v>238416371</v>
      </c>
      <c r="H6" s="2">
        <f>IFERROR(INDEX(D6:G6,COUNT(D6:G6)),"")</f>
        <v>238416371</v>
      </c>
      <c r="I6" s="2">
        <f t="shared" ref="I6:U6" si="3">IFERROR(INDEX(I51:I500,MATCH($C$6,$C$51:$C$500,0)),"")</f>
        <v>222485323</v>
      </c>
      <c r="J6" s="2">
        <f t="shared" si="3"/>
        <v>221634328</v>
      </c>
      <c r="K6" s="2">
        <f t="shared" si="3"/>
        <v>195470380</v>
      </c>
      <c r="L6" s="2">
        <f t="shared" si="3"/>
        <v>172199605</v>
      </c>
      <c r="M6" s="2">
        <f t="shared" si="3"/>
        <v>150857182</v>
      </c>
      <c r="N6" s="2">
        <f t="shared" si="3"/>
        <v>134912701</v>
      </c>
      <c r="O6" s="2">
        <f t="shared" si="3"/>
        <v>114322694</v>
      </c>
      <c r="P6" s="2">
        <f t="shared" si="3"/>
        <v>97464241</v>
      </c>
      <c r="Q6" s="2">
        <f t="shared" si="3"/>
        <v>70539245</v>
      </c>
      <c r="R6" s="2">
        <f t="shared" si="3"/>
        <v>49331660</v>
      </c>
      <c r="S6" s="2">
        <f t="shared" si="3"/>
        <v>30670566</v>
      </c>
      <c r="T6" s="2">
        <f t="shared" si="3"/>
        <v>30404845</v>
      </c>
      <c r="U6" s="2">
        <f t="shared" si="3"/>
        <v>24549777</v>
      </c>
    </row>
    <row r="7" spans="1:21" ht="15.5" x14ac:dyDescent="0.35">
      <c r="B7" t="s">
        <v>11</v>
      </c>
      <c r="C7" t="s">
        <v>12</v>
      </c>
      <c r="D7" s="3">
        <f>IFERROR(INDEX(D51:D500,MATCH($C$7,$C$51:$C$500,0))/1000000000,"")</f>
        <v>2.72</v>
      </c>
      <c r="E7" s="3">
        <f>IFERROR(INDEX(E51:E500,MATCH($C$7,$C$51:$C$500,0))/1000000000,"")</f>
        <v>2.72</v>
      </c>
      <c r="H7" s="3">
        <f>IFERROR(INDEX(D7:G7,COUNT(D7:G7)),"")</f>
        <v>2.72</v>
      </c>
      <c r="I7" s="3">
        <f t="shared" ref="I7:U7" si="4">IFERROR(INDEX(I51:I500,MATCH($C$7,$C$51:$C$500,0))/1000000000,"")</f>
        <v>2.72</v>
      </c>
      <c r="J7" s="3">
        <f t="shared" si="4"/>
        <v>2.72</v>
      </c>
      <c r="K7" s="3">
        <f t="shared" si="4"/>
        <v>2.72</v>
      </c>
      <c r="L7" s="3">
        <f t="shared" si="4"/>
        <v>2.72</v>
      </c>
      <c r="M7" s="3">
        <f t="shared" si="4"/>
        <v>2.72</v>
      </c>
      <c r="N7" s="3">
        <f t="shared" si="4"/>
        <v>2.72</v>
      </c>
      <c r="O7" s="3">
        <f t="shared" si="4"/>
        <v>2.72</v>
      </c>
      <c r="P7" s="3">
        <f t="shared" si="4"/>
        <v>2.72</v>
      </c>
      <c r="Q7" s="3">
        <f t="shared" si="4"/>
        <v>2.5</v>
      </c>
      <c r="R7" s="3">
        <f t="shared" si="4"/>
        <v>2.5</v>
      </c>
      <c r="S7" s="3">
        <f t="shared" si="4"/>
        <v>0</v>
      </c>
      <c r="T7" s="3">
        <f t="shared" si="4"/>
        <v>0</v>
      </c>
      <c r="U7" s="3">
        <f t="shared" si="4"/>
        <v>0</v>
      </c>
    </row>
    <row r="8" spans="1:21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-815000000000</v>
      </c>
      <c r="E8" s="2">
        <f>IFERROR(INDEX(E51:E500,MATCH("Free cash flow (Quarter)",$C$51:$C$500,0)),"")</f>
        <v>101000000000</v>
      </c>
      <c r="H8" s="2">
        <f>IFERROR(INDEX(D8:G8,COUNT(D8:G8)),"")</f>
        <v>101000000000</v>
      </c>
      <c r="I8" s="2">
        <f t="shared" ref="I8:U8" si="5">IFERROR(INDEX(I51:I500,MATCH($C$8,$C$51:$C$500,0)),"")</f>
        <v>-655000000000</v>
      </c>
      <c r="J8" s="2">
        <f t="shared" si="5"/>
        <v>243000000000</v>
      </c>
      <c r="K8" s="2">
        <f t="shared" si="5"/>
        <v>-397000000000</v>
      </c>
      <c r="L8" s="2">
        <f t="shared" si="5"/>
        <v>-348000000000</v>
      </c>
      <c r="M8" s="2">
        <f t="shared" si="5"/>
        <v>-254000000000</v>
      </c>
      <c r="N8" s="2">
        <f t="shared" si="5"/>
        <v>112000000000</v>
      </c>
      <c r="O8" s="2">
        <f t="shared" si="5"/>
        <v>386000000000</v>
      </c>
      <c r="P8" s="2">
        <f t="shared" si="5"/>
        <v>-476000000000</v>
      </c>
      <c r="Q8" s="2">
        <f t="shared" si="5"/>
        <v>-187000000000</v>
      </c>
      <c r="R8" s="2">
        <f t="shared" si="5"/>
        <v>-120000000000</v>
      </c>
      <c r="S8" s="2">
        <f t="shared" si="5"/>
        <v>81000000000</v>
      </c>
      <c r="T8" s="2">
        <f t="shared" si="5"/>
        <v>129000000000</v>
      </c>
      <c r="U8" s="2">
        <f t="shared" si="5"/>
        <v>77000000000</v>
      </c>
    </row>
    <row r="9" spans="1:21" ht="15.5" x14ac:dyDescent="0.35">
      <c r="A9" t="s">
        <v>16</v>
      </c>
      <c r="C9" t="s">
        <v>17</v>
      </c>
      <c r="D9" s="3">
        <f>IFERROR(INDEX(D51:D500,MATCH("Free cash flow per share (Quarter)",$C$51:$C$500,0)),"")</f>
        <v>-299.48</v>
      </c>
      <c r="E9" s="3">
        <f>IFERROR(INDEX(E51:E500,MATCH("Free cash flow per share (Quarter)",$C$51:$C$500,0)),"")</f>
        <v>36.96</v>
      </c>
      <c r="H9" s="3">
        <f>IFERROR(INDEX(D9:G9,COUNT(D9:G9)),"")</f>
        <v>36.96</v>
      </c>
      <c r="I9" s="3">
        <f t="shared" ref="I9:U9" si="6">IFERROR(INDEX(I51:I500,MATCH($C$9,$C$51:$C$500,0)),"")</f>
        <v>-240.89</v>
      </c>
      <c r="J9" s="3">
        <f t="shared" si="6"/>
        <v>89.48</v>
      </c>
      <c r="K9" s="3">
        <f t="shared" si="6"/>
        <v>-146.12</v>
      </c>
      <c r="L9" s="3">
        <f t="shared" si="6"/>
        <v>-127.97</v>
      </c>
      <c r="M9" s="3">
        <f t="shared" si="6"/>
        <v>-93.47</v>
      </c>
      <c r="N9" s="3">
        <f t="shared" si="6"/>
        <v>41.32</v>
      </c>
      <c r="O9" s="3">
        <f t="shared" si="6"/>
        <v>142.07</v>
      </c>
      <c r="P9" s="3">
        <f t="shared" si="6"/>
        <v>-174.83</v>
      </c>
      <c r="Q9" s="3">
        <f t="shared" si="6"/>
        <v>-74.790000000000006</v>
      </c>
      <c r="R9" s="3">
        <f t="shared" si="6"/>
        <v>-47.85</v>
      </c>
      <c r="S9" s="3">
        <f t="shared" si="6"/>
        <v>809411.28</v>
      </c>
      <c r="T9" s="3">
        <f t="shared" si="6"/>
        <v>428704543.41000003</v>
      </c>
      <c r="U9" s="3">
        <f t="shared" si="6"/>
        <v>257030035.02000001</v>
      </c>
    </row>
    <row r="10" spans="1:21" ht="15.5" x14ac:dyDescent="0.35">
      <c r="C10" t="s">
        <v>18</v>
      </c>
      <c r="D10" s="3">
        <f ca="1">IFERROR(IF(D9=0,"",D2/D9),"")</f>
        <v>-13.02257245892881</v>
      </c>
      <c r="E10" s="3">
        <f ca="1">IFERROR(IF(E9=0,"",E2/E9),"")</f>
        <v>42.748917748917748</v>
      </c>
      <c r="I10" s="3">
        <f t="shared" ref="I10:U10" ca="1" si="7">IFERROR(IF(I9=0,"",I2/I9),"")</f>
        <v>-20.050645522852754</v>
      </c>
      <c r="J10" s="3">
        <f t="shared" ca="1" si="7"/>
        <v>11.287438533750558</v>
      </c>
      <c r="K10" s="3">
        <f t="shared" ca="1" si="7"/>
        <v>-7.1516561730084858</v>
      </c>
      <c r="L10" s="3">
        <f t="shared" ca="1" si="7"/>
        <v>-6.8766117058685632</v>
      </c>
      <c r="M10" s="3">
        <f t="shared" ca="1" si="7"/>
        <v>-10.484647480475019</v>
      </c>
      <c r="N10" s="3">
        <f t="shared" ca="1" si="7"/>
        <v>14.52081316553727</v>
      </c>
      <c r="O10" s="3">
        <f t="shared" ca="1" si="7"/>
        <v>5.3846695291053708</v>
      </c>
      <c r="P10" s="3">
        <f t="shared" ca="1" si="7"/>
        <v>-5.176457129783218</v>
      </c>
      <c r="Q10" s="3">
        <f t="shared" ca="1" si="7"/>
        <v>-10.562909479876987</v>
      </c>
      <c r="R10" s="3">
        <f t="shared" ca="1" si="7"/>
        <v>-10.407523510971787</v>
      </c>
      <c r="S10" s="3" t="str">
        <f t="shared" ca="1" si="7"/>
        <v/>
      </c>
      <c r="T10" s="3" t="str">
        <f t="shared" ca="1" si="7"/>
        <v/>
      </c>
      <c r="U10" s="3" t="str">
        <f t="shared" ca="1" si="7"/>
        <v/>
      </c>
    </row>
    <row r="11" spans="1:21" ht="15.5" x14ac:dyDescent="0.35">
      <c r="B11" t="s">
        <v>19</v>
      </c>
      <c r="C11" t="s">
        <v>20</v>
      </c>
      <c r="D11" s="2">
        <f>IFERROR(INDEX(D51:D500,MATCH($C$11,$C$51:$C$500,0)),"")</f>
        <v>49642827</v>
      </c>
      <c r="E11" s="2">
        <f>IFERROR(INDEX(E51:E500,MATCH($C$11,$C$51:$C$500,0)),"")</f>
        <v>33815650</v>
      </c>
      <c r="H11" s="2">
        <f>IFERROR(INDEX(D11:G11,COUNT(D11:G11)),"")</f>
        <v>33815650</v>
      </c>
      <c r="I11" s="2">
        <f t="shared" ref="I11:U11" si="8">IFERROR(INDEX(I51:I500,MATCH($C$11,$C$51:$C$500,0)),"")</f>
        <v>28327095</v>
      </c>
      <c r="J11" s="2">
        <f t="shared" si="8"/>
        <v>41019704</v>
      </c>
      <c r="K11" s="2">
        <f t="shared" si="8"/>
        <v>26131439</v>
      </c>
      <c r="L11" s="2">
        <f t="shared" si="8"/>
        <v>29039536</v>
      </c>
      <c r="M11" s="2">
        <f t="shared" si="8"/>
        <v>24241462</v>
      </c>
      <c r="N11" s="2">
        <f t="shared" si="8"/>
        <v>22756415</v>
      </c>
      <c r="O11" s="2">
        <f t="shared" si="8"/>
        <v>18593869</v>
      </c>
      <c r="P11" s="2">
        <f t="shared" si="8"/>
        <v>5268179</v>
      </c>
      <c r="Q11" s="2">
        <f t="shared" si="8"/>
        <v>4203766</v>
      </c>
      <c r="R11" s="2">
        <f t="shared" si="8"/>
        <v>4000102</v>
      </c>
      <c r="S11" s="2">
        <f t="shared" si="8"/>
        <v>674684</v>
      </c>
      <c r="T11" s="2">
        <f t="shared" si="8"/>
        <v>3623724</v>
      </c>
      <c r="U11" s="2">
        <f t="shared" si="8"/>
        <v>3381295</v>
      </c>
    </row>
    <row r="12" spans="1:21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5533000000000</v>
      </c>
      <c r="E12" s="2">
        <f>IFERROR(INDEX(E51:E500,MATCH("Net Debt (Quarter)",$C$51:$C$500,0)),"")</f>
        <v>4234000000000</v>
      </c>
      <c r="H12" s="2">
        <f>IFERROR(INDEX(D12:G12,COUNT(D12:G12)),"")</f>
        <v>4234000000000</v>
      </c>
      <c r="I12" s="2">
        <f t="shared" ref="I12:U12" si="9">IFERROR(INDEX(I51:I500,MATCH($C$12,$C$51:$C$500,0)),"")</f>
        <v>4334000000000</v>
      </c>
      <c r="J12" s="2">
        <f t="shared" si="9"/>
        <v>2928000000000</v>
      </c>
      <c r="K12" s="2">
        <f t="shared" si="9"/>
        <v>2991000000000</v>
      </c>
      <c r="L12" s="2">
        <f t="shared" si="9"/>
        <v>2374000000000</v>
      </c>
      <c r="M12" s="2">
        <f t="shared" si="9"/>
        <v>1722000000000</v>
      </c>
      <c r="N12" s="2">
        <f t="shared" si="9"/>
        <v>1227000000000</v>
      </c>
      <c r="O12" s="2">
        <f t="shared" si="9"/>
        <v>1320000000000</v>
      </c>
      <c r="P12" s="2">
        <f t="shared" si="9"/>
        <v>1702000000000</v>
      </c>
      <c r="Q12" s="2">
        <f t="shared" si="9"/>
        <v>1307000000000</v>
      </c>
      <c r="R12" s="2">
        <f t="shared" si="9"/>
        <v>592000000000</v>
      </c>
      <c r="S12" s="2">
        <f t="shared" si="9"/>
        <v>128000000000</v>
      </c>
      <c r="T12" s="2">
        <f t="shared" si="9"/>
        <v>166000000000</v>
      </c>
      <c r="U12" s="2">
        <f t="shared" si="9"/>
        <v>273000000000</v>
      </c>
    </row>
    <row r="13" spans="1:21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6422000000000</v>
      </c>
      <c r="E13" s="2">
        <f>IFERROR(INDEX(E51:E500,MATCH("Total Debt (Quarter)",$C$51:$C$500,0)),"")</f>
        <v>4808000000000</v>
      </c>
      <c r="H13" s="2">
        <f>IFERROR(INDEX(D13:G13,COUNT(D13:G13)),"")</f>
        <v>4808000000000</v>
      </c>
      <c r="I13" s="2">
        <f t="shared" ref="I13:U13" si="10">IFERROR(INDEX(I51:I500,MATCH($C$13,$C$51:$C$500,0)),"")</f>
        <v>4807000000000</v>
      </c>
      <c r="J13" s="2">
        <f t="shared" si="10"/>
        <v>3590000000000</v>
      </c>
      <c r="K13" s="2">
        <f t="shared" si="10"/>
        <v>3394000000000</v>
      </c>
      <c r="L13" s="2">
        <f t="shared" si="10"/>
        <v>2827000000000</v>
      </c>
      <c r="M13" s="2">
        <f t="shared" si="10"/>
        <v>2068000000000</v>
      </c>
      <c r="N13" s="2">
        <f t="shared" si="10"/>
        <v>1548000000000</v>
      </c>
      <c r="O13" s="2">
        <f t="shared" si="10"/>
        <v>1579000000000</v>
      </c>
      <c r="P13" s="2">
        <f t="shared" si="10"/>
        <v>1778000000000</v>
      </c>
      <c r="Q13" s="2">
        <f t="shared" si="10"/>
        <v>1364000000000</v>
      </c>
      <c r="R13" s="2">
        <f t="shared" si="10"/>
        <v>646000000000</v>
      </c>
      <c r="S13" s="2">
        <f t="shared" si="10"/>
        <v>138000000000</v>
      </c>
      <c r="T13" s="2">
        <f t="shared" si="10"/>
        <v>211000000000</v>
      </c>
      <c r="U13" s="2">
        <f t="shared" si="10"/>
        <v>314000000000</v>
      </c>
    </row>
    <row r="14" spans="1:21" ht="15.5" x14ac:dyDescent="0.35">
      <c r="C14" t="s">
        <v>27</v>
      </c>
      <c r="D14" s="2">
        <f>IFERROR(INDEX(D51:D500,MATCH($C$14,$C$51:$C$500,0)),"")</f>
        <v>-4974862</v>
      </c>
      <c r="E14" s="2">
        <f>IFERROR(INDEX(E51:E500,MATCH($C$14,$C$51:$C$500,0)),"")</f>
        <v>-4577818</v>
      </c>
      <c r="H14" s="2">
        <f>IFERROR(SUM(D14:G14)*(4/MAX(1,COUNT(D14:G14))),"")</f>
        <v>-19105360</v>
      </c>
      <c r="I14" s="2">
        <f t="shared" ref="I14:U14" si="11">IFERROR(INDEX(I51:I500,MATCH($C$14,$C$51:$C$500,0)),"")</f>
        <v>-14310878</v>
      </c>
      <c r="J14" s="2">
        <f t="shared" si="11"/>
        <v>-14076325</v>
      </c>
      <c r="K14" s="2">
        <f t="shared" si="11"/>
        <v>-13845472</v>
      </c>
      <c r="L14" s="2">
        <f t="shared" si="11"/>
        <v>-9843132</v>
      </c>
      <c r="M14" s="2">
        <f t="shared" si="11"/>
        <v>-8455320</v>
      </c>
      <c r="N14" s="2">
        <f t="shared" si="11"/>
        <v>-6256426</v>
      </c>
      <c r="O14" s="2">
        <f t="shared" si="11"/>
        <v>-6792400</v>
      </c>
      <c r="P14" s="2">
        <f t="shared" si="11"/>
        <v>-6446718</v>
      </c>
      <c r="Q14" s="2">
        <f t="shared" si="11"/>
        <v>-4381931</v>
      </c>
      <c r="R14" s="2">
        <f t="shared" si="11"/>
        <v>-2057753</v>
      </c>
      <c r="S14" s="2">
        <f t="shared" si="11"/>
        <v>-832856</v>
      </c>
      <c r="T14" s="2">
        <f t="shared" si="11"/>
        <v>-1477950</v>
      </c>
      <c r="U14" s="2">
        <f t="shared" si="11"/>
        <v>-1960725</v>
      </c>
    </row>
    <row r="15" spans="1:21" ht="15.5" x14ac:dyDescent="0.35">
      <c r="C15" t="s">
        <v>28</v>
      </c>
      <c r="D15" s="2">
        <f>IFERROR(INDEX(D51:D500,MATCH($C$15,$C$51:$C$500,0)),"")</f>
        <v>-882032</v>
      </c>
      <c r="E15" s="2">
        <f>IFERROR(INDEX(E51:E500,MATCH($C$15,$C$51:$C$500,0)),"")</f>
        <v>-715205</v>
      </c>
      <c r="H15" s="2">
        <f>IFERROR(SUM(D15:G15)*(4/MAX(1,COUNT(D15:G15))),"")</f>
        <v>-3194474</v>
      </c>
      <c r="I15" s="2">
        <f t="shared" ref="I15:U15" si="12">IFERROR(INDEX(I51:I500,MATCH($C$15,$C$51:$C$500,0)),"")</f>
        <v>-2804202</v>
      </c>
      <c r="J15" s="2">
        <f t="shared" si="12"/>
        <v>-3433159</v>
      </c>
      <c r="K15" s="2">
        <f t="shared" si="12"/>
        <v>-3535318</v>
      </c>
      <c r="L15" s="2">
        <f t="shared" si="12"/>
        <v>-3327096</v>
      </c>
      <c r="M15" s="2">
        <f t="shared" si="12"/>
        <v>-3390223</v>
      </c>
      <c r="N15" s="2">
        <f t="shared" si="12"/>
        <v>-3239680</v>
      </c>
      <c r="O15" s="2">
        <f t="shared" si="12"/>
        <v>-2486815</v>
      </c>
      <c r="P15" s="2">
        <f t="shared" si="12"/>
        <v>-2390964</v>
      </c>
      <c r="Q15" s="2">
        <f t="shared" si="12"/>
        <v>-1391717</v>
      </c>
      <c r="R15" s="2">
        <f t="shared" si="12"/>
        <v>-228507</v>
      </c>
      <c r="S15" s="2">
        <f t="shared" si="12"/>
        <v>-164816</v>
      </c>
      <c r="T15" s="2">
        <f t="shared" si="12"/>
        <v>-263184</v>
      </c>
      <c r="U15" s="2">
        <f t="shared" si="12"/>
        <v>-251122</v>
      </c>
    </row>
    <row r="16" spans="1:21" ht="15.5" x14ac:dyDescent="0.35">
      <c r="C16" t="s">
        <v>29</v>
      </c>
      <c r="D16" s="2">
        <f>IFERROR(INDEX(D51:D500,MATCH($C$16,$C$51:$C$500,0)),"")</f>
        <v>6095728</v>
      </c>
      <c r="E16" s="2">
        <f>IFERROR(INDEX(E51:E500,MATCH($C$16,$C$51:$C$500,0)),"")</f>
        <v>7276998</v>
      </c>
      <c r="H16" s="2">
        <f>IFERROR(SUM(D16:G16)*(4/MAX(1,COUNT(D16:G16))),"")</f>
        <v>26745452</v>
      </c>
      <c r="I16" s="2">
        <f t="shared" ref="I16:U16" si="13">IFERROR(INDEX(I51:I500,MATCH($C$16,$C$51:$C$500,0)),"")</f>
        <v>23591617</v>
      </c>
      <c r="J16" s="2">
        <f t="shared" si="13"/>
        <v>27557163</v>
      </c>
      <c r="K16" s="2">
        <f t="shared" si="13"/>
        <v>29298782</v>
      </c>
      <c r="L16" s="2">
        <f t="shared" si="13"/>
        <v>29446376</v>
      </c>
      <c r="M16" s="2">
        <f t="shared" si="13"/>
        <v>24384996</v>
      </c>
      <c r="N16" s="2">
        <f t="shared" si="13"/>
        <v>26085242</v>
      </c>
      <c r="O16" s="2">
        <f t="shared" si="13"/>
        <v>22013838</v>
      </c>
      <c r="P16" s="2">
        <f t="shared" si="13"/>
        <v>16848242</v>
      </c>
      <c r="Q16" s="2">
        <f t="shared" si="13"/>
        <v>14504880</v>
      </c>
      <c r="R16" s="2">
        <f t="shared" si="13"/>
        <v>6544116</v>
      </c>
      <c r="S16" s="2">
        <f t="shared" si="13"/>
        <v>4613232</v>
      </c>
      <c r="T16" s="2">
        <f t="shared" si="13"/>
        <v>6167905</v>
      </c>
      <c r="U16" s="2">
        <f t="shared" si="13"/>
        <v>6253114</v>
      </c>
    </row>
    <row r="17" spans="1:21" ht="15.5" x14ac:dyDescent="0.35">
      <c r="A17" t="s">
        <v>30</v>
      </c>
    </row>
    <row r="18" spans="1:21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  <c r="S18" t="s">
        <v>35</v>
      </c>
      <c r="T18" t="s">
        <v>36</v>
      </c>
      <c r="U18" t="s">
        <v>37</v>
      </c>
    </row>
    <row r="19" spans="1:21" ht="15.5" x14ac:dyDescent="0.35">
      <c r="A19" t="s">
        <v>44</v>
      </c>
      <c r="C19" t="s">
        <v>45</v>
      </c>
    </row>
    <row r="20" spans="1:21" ht="15.5" x14ac:dyDescent="0.35">
      <c r="A20" t="s">
        <v>46</v>
      </c>
      <c r="C20" t="s">
        <v>47</v>
      </c>
      <c r="D20" s="2">
        <f ca="1">IFERROR(D21*D2,"")</f>
        <v>10608000000000</v>
      </c>
      <c r="E20" s="2">
        <f ca="1">IFERROR(E21*E2,"")</f>
        <v>4297600000000</v>
      </c>
      <c r="H20" s="2">
        <f t="shared" ref="H20:U20" ca="1" si="14">IFERROR(H21*H2,"")</f>
        <v>4297600000000</v>
      </c>
      <c r="I20" s="2">
        <f t="shared" ca="1" si="14"/>
        <v>13137600000000</v>
      </c>
      <c r="J20" s="2">
        <f t="shared" ca="1" si="14"/>
        <v>2747200000000</v>
      </c>
      <c r="K20" s="2">
        <f t="shared" ca="1" si="14"/>
        <v>2842400000000</v>
      </c>
      <c r="L20" s="2">
        <f t="shared" ca="1" si="14"/>
        <v>2393600000000</v>
      </c>
      <c r="M20" s="2">
        <f t="shared" ca="1" si="14"/>
        <v>2665600000000</v>
      </c>
      <c r="N20" s="2">
        <f t="shared" ca="1" si="14"/>
        <v>1632000000000</v>
      </c>
      <c r="O20" s="2">
        <f t="shared" ca="1" si="14"/>
        <v>2080800000000</v>
      </c>
      <c r="P20" s="2">
        <f t="shared" ca="1" si="14"/>
        <v>2461600000000</v>
      </c>
      <c r="Q20" s="2">
        <f t="shared" ca="1" si="14"/>
        <v>1975000000000</v>
      </c>
      <c r="R20" s="2">
        <f t="shared" ca="1" si="14"/>
        <v>1245000000000</v>
      </c>
      <c r="S20" s="2" t="str">
        <f t="shared" ca="1" si="14"/>
        <v/>
      </c>
      <c r="T20" s="2" t="str">
        <f t="shared" ca="1" si="14"/>
        <v/>
      </c>
      <c r="U20" s="2" t="str">
        <f t="shared" ca="1" si="14"/>
        <v/>
      </c>
    </row>
    <row r="21" spans="1:21" ht="15.5" x14ac:dyDescent="0.35">
      <c r="C21" t="s">
        <v>12</v>
      </c>
      <c r="D21" s="2">
        <f>IFERROR(INDEX(D51:D500,MATCH($C$7,$C$51:$C$500,0)),"")</f>
        <v>2720000000</v>
      </c>
      <c r="E21" s="2">
        <f>IFERROR(INDEX(E51:E500,MATCH($C$7,$C$51:$C$500,0)),"")</f>
        <v>2720000000</v>
      </c>
      <c r="H21" s="2">
        <f>IFERROR(INDEX(D21:G21,COUNT(D21:G21)),"")</f>
        <v>2720000000</v>
      </c>
      <c r="I21" s="2">
        <f t="shared" ref="I21:U21" si="15">IFERROR(INDEX(I51:I500,MATCH($C$7,$C$51:$C$500,0)),"")</f>
        <v>2720000000</v>
      </c>
      <c r="J21" s="2">
        <f t="shared" si="15"/>
        <v>2720000000</v>
      </c>
      <c r="K21" s="2">
        <f t="shared" si="15"/>
        <v>2720000000</v>
      </c>
      <c r="L21" s="2">
        <f t="shared" si="15"/>
        <v>2720000000</v>
      </c>
      <c r="M21" s="2">
        <f t="shared" si="15"/>
        <v>2720000000</v>
      </c>
      <c r="N21" s="2">
        <f t="shared" si="15"/>
        <v>2720000000</v>
      </c>
      <c r="O21" s="2">
        <f t="shared" si="15"/>
        <v>2720000000</v>
      </c>
      <c r="P21" s="2">
        <f t="shared" si="15"/>
        <v>2720000000</v>
      </c>
      <c r="Q21" s="2">
        <f t="shared" si="15"/>
        <v>2500000000</v>
      </c>
      <c r="R21" s="2">
        <f t="shared" si="15"/>
        <v>2500000000</v>
      </c>
      <c r="S21" s="2">
        <f t="shared" si="15"/>
        <v>0</v>
      </c>
      <c r="T21" s="2">
        <f t="shared" si="15"/>
        <v>0</v>
      </c>
      <c r="U21" s="2">
        <f t="shared" si="15"/>
        <v>0</v>
      </c>
    </row>
    <row r="23" spans="1:21" ht="15.5" x14ac:dyDescent="0.35">
      <c r="B23" t="s">
        <v>48</v>
      </c>
      <c r="C23" t="s">
        <v>49</v>
      </c>
      <c r="D23" s="3">
        <f>IFERROR(D5/D6*100,"")</f>
        <v>1.7264095267318844</v>
      </c>
      <c r="E23" s="3">
        <f>IFERROR(E5/E6*100,"")</f>
        <v>2.4319785489898256</v>
      </c>
      <c r="H23" s="3">
        <f t="shared" ref="H23:U23" si="16">IFERROR(H5/H6*100,"")</f>
        <v>8.2781429468197061</v>
      </c>
      <c r="I23" s="3">
        <f t="shared" si="16"/>
        <v>8.0039944927063811</v>
      </c>
      <c r="J23" s="3">
        <f t="shared" si="16"/>
        <v>7.7479387579346453</v>
      </c>
      <c r="K23" s="3">
        <f t="shared" si="16"/>
        <v>9.5174783002928631</v>
      </c>
      <c r="L23" s="3">
        <f t="shared" si="16"/>
        <v>10.983377691255447</v>
      </c>
      <c r="M23" s="3">
        <f t="shared" si="16"/>
        <v>9.9585102948562305</v>
      </c>
      <c r="N23" s="3">
        <f t="shared" si="16"/>
        <v>12.55593126106044</v>
      </c>
      <c r="O23" s="3">
        <f t="shared" si="16"/>
        <v>12.363049282236124</v>
      </c>
      <c r="P23" s="3">
        <f t="shared" si="16"/>
        <v>10.392472045208869</v>
      </c>
      <c r="Q23" s="3">
        <f t="shared" si="16"/>
        <v>11.649805721623474</v>
      </c>
      <c r="R23" s="3">
        <f t="shared" si="16"/>
        <v>10.020775704689443</v>
      </c>
      <c r="S23" s="3">
        <f t="shared" si="16"/>
        <v>14.372910496663152</v>
      </c>
      <c r="T23" s="3">
        <f t="shared" si="16"/>
        <v>19.257023017219787</v>
      </c>
      <c r="U23" s="3">
        <f t="shared" si="16"/>
        <v>24.429354287006355</v>
      </c>
    </row>
    <row r="24" spans="1:21" ht="15.5" x14ac:dyDescent="0.35">
      <c r="C24" t="s">
        <v>50</v>
      </c>
      <c r="D24" s="4">
        <f>IFERROR(_xlfn.RRI(5,I23,D23),"")</f>
        <v>-0.26418708119953116</v>
      </c>
      <c r="E24" s="4">
        <f>IFERROR(_xlfn.RRI(5,J23,E23),"")</f>
        <v>-0.2068511257780723</v>
      </c>
      <c r="H24" s="4">
        <f t="shared" ref="H24:U24" si="17">IFERROR(_xlfn.RRI(5,M23,H23),"")</f>
        <v>-3.6287018784675662E-2</v>
      </c>
      <c r="I24" s="4">
        <f t="shared" si="17"/>
        <v>-8.6114955339755106E-2</v>
      </c>
      <c r="J24" s="4">
        <f t="shared" si="17"/>
        <v>-8.9222872095976458E-2</v>
      </c>
      <c r="K24" s="4">
        <f t="shared" si="17"/>
        <v>-1.7436547463424601E-2</v>
      </c>
      <c r="L24" s="4">
        <f t="shared" si="17"/>
        <v>-1.1712170777763431E-2</v>
      </c>
      <c r="M24" s="4">
        <f t="shared" si="17"/>
        <v>-1.2458266483371672E-3</v>
      </c>
      <c r="N24" s="4">
        <f t="shared" si="17"/>
        <v>-2.6668358912051549E-2</v>
      </c>
      <c r="O24" s="4">
        <f t="shared" si="17"/>
        <v>-8.4818378348233359E-2</v>
      </c>
      <c r="P24" s="4">
        <f t="shared" si="17"/>
        <v>-0.15712848812862801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51</v>
      </c>
      <c r="C25" t="s">
        <v>52</v>
      </c>
      <c r="D25" s="3">
        <f>IFERROR(INDEX(D51:D500,MATCH($A$25,$C$51:$C$500,0)),"")</f>
        <v>27.59</v>
      </c>
      <c r="E25" s="3">
        <f>IFERROR(INDEX(E51:E500,MATCH($A$25,$C$51:$C$500,0)),"")</f>
        <v>36.299999999999997</v>
      </c>
      <c r="H25" s="3">
        <f>IFERROR(INDEX(D25:G25,COUNT(D25:G25)),"")</f>
        <v>36.299999999999997</v>
      </c>
      <c r="I25" s="3">
        <f t="shared" ref="I25:U25" si="18">IFERROR(INDEX(I51:I500,MATCH($C$25,$C$51:$C$500,0)),"")</f>
        <v>108.97</v>
      </c>
      <c r="J25" s="3">
        <f t="shared" si="18"/>
        <v>101.47</v>
      </c>
      <c r="K25" s="3">
        <f t="shared" si="18"/>
        <v>103.61</v>
      </c>
      <c r="L25" s="3">
        <f t="shared" si="18"/>
        <v>103.31</v>
      </c>
      <c r="M25" s="3">
        <f t="shared" si="18"/>
        <v>78.95</v>
      </c>
      <c r="N25" s="3">
        <f t="shared" si="18"/>
        <v>90.76</v>
      </c>
      <c r="O25" s="3">
        <f t="shared" si="18"/>
        <v>72.56</v>
      </c>
      <c r="P25" s="3">
        <f t="shared" si="18"/>
        <v>52.89</v>
      </c>
      <c r="Q25" s="3">
        <f t="shared" si="18"/>
        <v>44.44</v>
      </c>
      <c r="R25" s="3">
        <f t="shared" si="18"/>
        <v>26.83</v>
      </c>
      <c r="S25" s="3">
        <f t="shared" si="18"/>
        <v>595730.42000000004</v>
      </c>
      <c r="T25" s="3">
        <f t="shared" si="18"/>
        <v>244868779.87</v>
      </c>
      <c r="U25" s="3">
        <f t="shared" si="18"/>
        <v>244040994.72</v>
      </c>
    </row>
    <row r="26" spans="1:21" ht="15.5" x14ac:dyDescent="0.35">
      <c r="C26" t="s">
        <v>53</v>
      </c>
      <c r="D26" s="4">
        <f>IFERROR(_xlfn.RRI(5,I25,D25),"")</f>
        <v>-0.2402180884369719</v>
      </c>
      <c r="E26" s="4">
        <f>IFERROR(_xlfn.RRI(5,J25,E25),"")</f>
        <v>-0.18583244236643048</v>
      </c>
      <c r="H26" s="4">
        <f t="shared" ref="H26:U26" si="19">IFERROR(_xlfn.RRI(5,M25,H25),"")</f>
        <v>-0.14392680634209043</v>
      </c>
      <c r="I26" s="4">
        <f t="shared" si="19"/>
        <v>3.7247729238802041E-2</v>
      </c>
      <c r="J26" s="4">
        <f t="shared" si="19"/>
        <v>6.9370199407281286E-2</v>
      </c>
      <c r="K26" s="4">
        <f t="shared" si="19"/>
        <v>0.14394625623345192</v>
      </c>
      <c r="L26" s="4">
        <f t="shared" si="19"/>
        <v>0.18378726136661161</v>
      </c>
      <c r="M26" s="4">
        <f t="shared" si="19"/>
        <v>0.24092716664401981</v>
      </c>
      <c r="N26" s="4">
        <f t="shared" si="19"/>
        <v>-0.82758742346509584</v>
      </c>
      <c r="O26" s="4">
        <f t="shared" si="19"/>
        <v>-0.95052876282038068</v>
      </c>
      <c r="P26" s="4">
        <f t="shared" si="19"/>
        <v>-0.95352898523085949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54</v>
      </c>
      <c r="D27" s="3">
        <f>IFERROR(D4/D21,"")</f>
        <v>2.020503713235294E-2</v>
      </c>
      <c r="E27" s="3">
        <f>IFERROR(E4/E21,"")</f>
        <v>2.2527179411764707E-2</v>
      </c>
      <c r="H27" s="3">
        <f t="shared" ref="H27:U27" si="20">IFERROR(H4/H21,"")</f>
        <v>8.54644330882353E-2</v>
      </c>
      <c r="I27" s="3">
        <f t="shared" si="20"/>
        <v>6.3900040441176476E-2</v>
      </c>
      <c r="J27" s="3">
        <f t="shared" si="20"/>
        <v>6.8035907720588235E-2</v>
      </c>
      <c r="K27" s="3">
        <f t="shared" si="20"/>
        <v>6.0158657352941174E-2</v>
      </c>
      <c r="L27" s="3">
        <f t="shared" si="20"/>
        <v>4.9506607352941177E-2</v>
      </c>
      <c r="M27" s="3">
        <f t="shared" si="20"/>
        <v>3.7284539705882351E-2</v>
      </c>
      <c r="N27" s="3">
        <f t="shared" si="20"/>
        <v>3.1513799264705884E-2</v>
      </c>
      <c r="O27" s="3">
        <f t="shared" si="20"/>
        <v>3.3322406249999999E-2</v>
      </c>
      <c r="P27" s="3">
        <f t="shared" si="20"/>
        <v>2.4798921691176472E-2</v>
      </c>
      <c r="Q27" s="3">
        <f t="shared" si="20"/>
        <v>1.85254444E-2</v>
      </c>
      <c r="R27" s="3">
        <f t="shared" si="20"/>
        <v>7.1884695999999996E-3</v>
      </c>
      <c r="S27" s="3" t="str">
        <f t="shared" si="20"/>
        <v/>
      </c>
      <c r="T27" s="3" t="str">
        <f t="shared" si="20"/>
        <v/>
      </c>
      <c r="U27" s="3" t="str">
        <f t="shared" si="20"/>
        <v/>
      </c>
    </row>
    <row r="28" spans="1:21" ht="15.5" x14ac:dyDescent="0.35">
      <c r="C28" t="s">
        <v>55</v>
      </c>
      <c r="D28" s="4">
        <f>IFERROR(_xlfn.RRI(5,I27,D27),"")</f>
        <v>-0.20568693862058041</v>
      </c>
      <c r="E28" s="4">
        <f>IFERROR(_xlfn.RRI(5,J27,E27),"")</f>
        <v>-0.19833351625980788</v>
      </c>
      <c r="H28" s="4">
        <f t="shared" ref="H28:U28" si="21">IFERROR(_xlfn.RRI(5,M27,H27),"")</f>
        <v>0.18046013726022103</v>
      </c>
      <c r="I28" s="4">
        <f t="shared" si="21"/>
        <v>0.15186099910304107</v>
      </c>
      <c r="J28" s="4">
        <f t="shared" si="21"/>
        <v>0.15345422917054341</v>
      </c>
      <c r="K28" s="4">
        <f t="shared" si="21"/>
        <v>0.19391406245280129</v>
      </c>
      <c r="L28" s="4">
        <f t="shared" si="21"/>
        <v>0.21724754165479521</v>
      </c>
      <c r="M28" s="4">
        <f t="shared" si="21"/>
        <v>0.38988372358587009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56</v>
      </c>
      <c r="H29" s="4">
        <f t="shared" ref="H29:U29" si="22">IFERROR(((H25-I25)/I25)*100%,"")</f>
        <v>-0.666880792878774</v>
      </c>
      <c r="I29" s="4">
        <f t="shared" si="22"/>
        <v>7.3913471962156307E-2</v>
      </c>
      <c r="J29" s="4">
        <f t="shared" si="22"/>
        <v>-2.0654376990637976E-2</v>
      </c>
      <c r="K29" s="4">
        <f t="shared" si="22"/>
        <v>2.9038815216338898E-3</v>
      </c>
      <c r="L29" s="4">
        <f t="shared" si="22"/>
        <v>0.30854971500949968</v>
      </c>
      <c r="M29" s="4">
        <f t="shared" si="22"/>
        <v>-0.13012340237990305</v>
      </c>
      <c r="N29" s="4">
        <f t="shared" si="22"/>
        <v>0.25082690187431095</v>
      </c>
      <c r="O29" s="4">
        <f t="shared" si="22"/>
        <v>0.37190395159765555</v>
      </c>
      <c r="P29" s="4">
        <f t="shared" si="22"/>
        <v>0.19014401440144021</v>
      </c>
      <c r="Q29" s="4">
        <f t="shared" si="22"/>
        <v>0.65635482668654488</v>
      </c>
      <c r="R29" s="4">
        <f t="shared" si="22"/>
        <v>-0.99995496285047869</v>
      </c>
      <c r="S29" s="4">
        <f t="shared" si="22"/>
        <v>-0.99756714424633364</v>
      </c>
      <c r="T29" s="4">
        <f t="shared" si="22"/>
        <v>3.3919921976623794E-3</v>
      </c>
      <c r="U29" s="4" t="str">
        <f t="shared" si="22"/>
        <v/>
      </c>
    </row>
    <row r="30" spans="1:21" ht="15.5" x14ac:dyDescent="0.35">
      <c r="C30" t="s">
        <v>57</v>
      </c>
      <c r="H30" s="4">
        <f t="shared" ref="H30:U30" si="23">IFERROR(((H27-I27)/I27)*100%,"")</f>
        <v>0.33747071986456789</v>
      </c>
      <c r="I30" s="4">
        <f t="shared" si="23"/>
        <v>-6.0789477468237131E-2</v>
      </c>
      <c r="J30" s="4">
        <f t="shared" si="23"/>
        <v>0.13094125956688993</v>
      </c>
      <c r="K30" s="4">
        <f t="shared" si="23"/>
        <v>0.21516420877035033</v>
      </c>
      <c r="L30" s="4">
        <f t="shared" si="23"/>
        <v>0.32780524430426483</v>
      </c>
      <c r="M30" s="4">
        <f t="shared" si="23"/>
        <v>0.18311789044234508</v>
      </c>
      <c r="N30" s="4">
        <f t="shared" si="23"/>
        <v>-5.4276001910699784E-2</v>
      </c>
      <c r="O30" s="4">
        <f t="shared" si="23"/>
        <v>0.3437038378106661</v>
      </c>
      <c r="P30" s="4">
        <f t="shared" si="23"/>
        <v>0.33864112275635727</v>
      </c>
      <c r="Q30" s="4">
        <f t="shared" si="23"/>
        <v>1.577105480142811</v>
      </c>
      <c r="R30" s="4" t="str">
        <f t="shared" si="23"/>
        <v/>
      </c>
      <c r="S30" s="4" t="str">
        <f t="shared" si="23"/>
        <v/>
      </c>
      <c r="T30" s="4" t="str">
        <f t="shared" si="23"/>
        <v/>
      </c>
      <c r="U30" s="4" t="str">
        <f t="shared" si="23"/>
        <v/>
      </c>
    </row>
    <row r="32" spans="1:21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1002.19</v>
      </c>
      <c r="E32" s="3">
        <f>IFERROR(INDEX(E51:E500,MATCH($A$32,$C$51:$C$500,0)),"")</f>
        <v>960.6</v>
      </c>
      <c r="H32" s="3">
        <f>IFERROR(INDEX(D32:G32,COUNT(D32:G32)),"")</f>
        <v>960.6</v>
      </c>
      <c r="I32" s="3">
        <f t="shared" ref="I32:U32" si="24">IFERROR(INDEX(I51:I500,MATCH($C$32,$C$51:$C$500,0)),"")</f>
        <v>935.47</v>
      </c>
      <c r="J32" s="3">
        <f t="shared" si="24"/>
        <v>900.74</v>
      </c>
      <c r="K32" s="3">
        <f t="shared" si="24"/>
        <v>780.99</v>
      </c>
      <c r="L32" s="3">
        <f t="shared" si="24"/>
        <v>700.36</v>
      </c>
      <c r="M32" s="3">
        <f t="shared" si="24"/>
        <v>558.99</v>
      </c>
      <c r="N32" s="3">
        <f t="shared" si="24"/>
        <v>507.05</v>
      </c>
      <c r="O32" s="3">
        <f t="shared" si="24"/>
        <v>428.15</v>
      </c>
      <c r="P32" s="3">
        <f t="shared" si="24"/>
        <v>386.09</v>
      </c>
      <c r="Q32" s="3">
        <f t="shared" si="24"/>
        <v>262.08</v>
      </c>
      <c r="R32" s="3">
        <f t="shared" si="24"/>
        <v>217.71</v>
      </c>
      <c r="S32" s="3">
        <f t="shared" si="24"/>
        <v>4231004.58</v>
      </c>
      <c r="T32" s="3">
        <f t="shared" si="24"/>
        <v>1260888922.1500001</v>
      </c>
      <c r="U32" s="3">
        <f t="shared" si="24"/>
        <v>998193932.82000005</v>
      </c>
    </row>
    <row r="33" spans="1:21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1.58</v>
      </c>
      <c r="E33" s="3">
        <f>IFERROR(INDEX(E51:E500,MATCH($A$33,$C$51:$C$500,0)),"")</f>
        <v>4.01</v>
      </c>
      <c r="H33" s="3">
        <f>IFERROR(INDEX(D33:G33,COUNT(D33:G33)),"")</f>
        <v>4.01</v>
      </c>
      <c r="I33" s="3">
        <f t="shared" ref="I33:U33" si="25">IFERROR(INDEX(I51:I500,MATCH($C$33,$C$51:$C$500,0)),"")</f>
        <v>5.16</v>
      </c>
      <c r="J33" s="3">
        <f t="shared" si="25"/>
        <v>1.1200000000000001</v>
      </c>
      <c r="K33" s="3">
        <f t="shared" si="25"/>
        <v>1.34</v>
      </c>
      <c r="L33" s="3">
        <f t="shared" si="25"/>
        <v>1.26</v>
      </c>
      <c r="M33" s="3">
        <f t="shared" si="25"/>
        <v>1.75</v>
      </c>
      <c r="N33" s="3">
        <f t="shared" si="25"/>
        <v>1.18</v>
      </c>
      <c r="O33" s="3">
        <f t="shared" si="25"/>
        <v>1.79</v>
      </c>
      <c r="P33" s="3">
        <f t="shared" si="25"/>
        <v>2.34</v>
      </c>
      <c r="Q33" s="3">
        <f t="shared" si="25"/>
        <v>3.01</v>
      </c>
      <c r="R33" s="3">
        <f t="shared" si="25"/>
        <v>2.29</v>
      </c>
      <c r="S33" s="3">
        <f t="shared" si="25"/>
        <v>0</v>
      </c>
      <c r="T33" s="3">
        <f t="shared" si="25"/>
        <v>0</v>
      </c>
      <c r="U33" s="3">
        <f t="shared" si="25"/>
        <v>0</v>
      </c>
    </row>
    <row r="34" spans="1:21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57.27</v>
      </c>
      <c r="E34" s="3">
        <f>IFERROR(INDEX(E51:E500,MATCH($A$34,$C$51:$C$500,0)),"")</f>
        <v>106.06</v>
      </c>
      <c r="H34" s="3">
        <f>IFERROR(INDEX(D34:G34,COUNT(D34:G34)),"")</f>
        <v>106.06</v>
      </c>
      <c r="I34" s="3">
        <f t="shared" ref="I34:U34" si="26">IFERROR(INDEX(I51:I500,MATCH($C$34,$C$51:$C$500,0)),"")</f>
        <v>44.32</v>
      </c>
      <c r="J34" s="3">
        <f t="shared" si="26"/>
        <v>9.9499999999999993</v>
      </c>
      <c r="K34" s="3">
        <f t="shared" si="26"/>
        <v>10.09</v>
      </c>
      <c r="L34" s="3">
        <f t="shared" si="26"/>
        <v>8.52</v>
      </c>
      <c r="M34" s="3">
        <f t="shared" si="26"/>
        <v>12.41</v>
      </c>
      <c r="N34" s="3">
        <f t="shared" si="26"/>
        <v>6.61</v>
      </c>
      <c r="O34" s="3">
        <f t="shared" si="26"/>
        <v>10.54</v>
      </c>
      <c r="P34" s="3">
        <f t="shared" si="26"/>
        <v>17.11</v>
      </c>
      <c r="Q34" s="3">
        <f t="shared" si="26"/>
        <v>17.78</v>
      </c>
      <c r="R34" s="3">
        <f t="shared" si="26"/>
        <v>18.559999999999999</v>
      </c>
      <c r="S34" s="3">
        <f t="shared" si="26"/>
        <v>0</v>
      </c>
      <c r="T34" s="3">
        <f t="shared" si="26"/>
        <v>0</v>
      </c>
      <c r="U34" s="3">
        <f t="shared" si="26"/>
        <v>0</v>
      </c>
    </row>
    <row r="35" spans="1:21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4.46</v>
      </c>
      <c r="E35" s="3">
        <f>IFERROR(INDEX(E51:E500,MATCH($A$35,$C$51:$C$500,0)),"")</f>
        <v>10.14</v>
      </c>
      <c r="H35" s="3">
        <f>IFERROR(INDEX(D35:G35,COUNT(D35:G35)),"")</f>
        <v>10.14</v>
      </c>
      <c r="I35" s="3">
        <f t="shared" ref="I35:U35" si="27">IFERROR(INDEX(I51:I500,MATCH($C$35,$C$51:$C$500,0)),"")</f>
        <v>4.59</v>
      </c>
      <c r="J35" s="3">
        <f t="shared" si="27"/>
        <v>0.94</v>
      </c>
      <c r="K35" s="3">
        <f t="shared" si="27"/>
        <v>1.1399999999999999</v>
      </c>
      <c r="L35" s="3">
        <f t="shared" si="27"/>
        <v>1.19</v>
      </c>
      <c r="M35" s="3">
        <f t="shared" si="27"/>
        <v>1.84</v>
      </c>
      <c r="N35" s="3">
        <f t="shared" si="27"/>
        <v>1.31</v>
      </c>
      <c r="O35" s="3">
        <f t="shared" si="27"/>
        <v>1.62</v>
      </c>
      <c r="P35" s="3">
        <f t="shared" si="27"/>
        <v>2.56</v>
      </c>
      <c r="Q35" s="3">
        <f t="shared" si="27"/>
        <v>3.19</v>
      </c>
      <c r="R35" s="3">
        <f t="shared" si="27"/>
        <v>5.21</v>
      </c>
      <c r="S35" s="3">
        <f t="shared" si="27"/>
        <v>0</v>
      </c>
      <c r="T35" s="3">
        <f t="shared" si="27"/>
        <v>0</v>
      </c>
      <c r="U35" s="3">
        <f t="shared" si="27"/>
        <v>0</v>
      </c>
    </row>
    <row r="36" spans="1:21" ht="15.5" x14ac:dyDescent="0.35">
      <c r="B36" t="s">
        <v>70</v>
      </c>
      <c r="C36" t="s">
        <v>71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U36" si="28">IFERROR(INDEX(H51:H500,MATCH($C$36,$C$51:$C$500,0)),"")</f>
        <v>0.27300000000000002</v>
      </c>
      <c r="I36" s="4">
        <f t="shared" si="28"/>
        <v>0.32119999999999999</v>
      </c>
      <c r="J36" s="4">
        <f t="shared" si="28"/>
        <v>1.0151000000000001</v>
      </c>
      <c r="K36" s="4">
        <f t="shared" si="28"/>
        <v>0.193</v>
      </c>
      <c r="L36" s="4">
        <f t="shared" si="28"/>
        <v>0.16940000000000002</v>
      </c>
      <c r="M36" s="4">
        <f t="shared" si="28"/>
        <v>0.21530000000000002</v>
      </c>
      <c r="N36" s="4">
        <f t="shared" si="28"/>
        <v>0.3856</v>
      </c>
      <c r="O36" s="4">
        <f t="shared" si="28"/>
        <v>0.2205</v>
      </c>
      <c r="P36" s="4">
        <f t="shared" si="28"/>
        <v>0.28360000000000002</v>
      </c>
      <c r="Q36" s="4">
        <f t="shared" si="28"/>
        <v>0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</row>
    <row r="37" spans="1:21" ht="15.5" x14ac:dyDescent="0.35">
      <c r="B37" t="s">
        <v>72</v>
      </c>
      <c r="C37" t="s">
        <v>73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U37" si="29">IFERROR(INDEX(H51:H500,MATCH($C$37,$C$51:$C$500,0)),"")</f>
        <v>35</v>
      </c>
      <c r="I37" s="3">
        <f t="shared" si="29"/>
        <v>35</v>
      </c>
      <c r="J37" s="3">
        <f t="shared" si="29"/>
        <v>103</v>
      </c>
      <c r="K37" s="3">
        <f t="shared" si="29"/>
        <v>20</v>
      </c>
      <c r="L37" s="3">
        <f t="shared" si="29"/>
        <v>17.5</v>
      </c>
      <c r="M37" s="3">
        <f t="shared" si="29"/>
        <v>17</v>
      </c>
      <c r="N37" s="3">
        <f t="shared" si="29"/>
        <v>35</v>
      </c>
      <c r="O37" s="3">
        <f t="shared" si="29"/>
        <v>16</v>
      </c>
      <c r="P37" s="3">
        <f t="shared" si="29"/>
        <v>15</v>
      </c>
      <c r="Q37" s="3">
        <f t="shared" si="29"/>
        <v>0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</row>
    <row r="50" spans="2:21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  <c r="S50" t="s">
        <v>35</v>
      </c>
      <c r="T50" t="s">
        <v>36</v>
      </c>
      <c r="U50" t="s">
        <v>37</v>
      </c>
    </row>
    <row r="51" spans="2:21" ht="15.5" x14ac:dyDescent="0.35">
      <c r="B51" t="s">
        <v>79</v>
      </c>
      <c r="C51" t="s">
        <v>6</v>
      </c>
      <c r="D51" s="5">
        <v>54957701</v>
      </c>
      <c r="E51" s="5">
        <v>61273928</v>
      </c>
      <c r="F51" s="5">
        <v>45896699</v>
      </c>
      <c r="G51" s="5">
        <v>38876322</v>
      </c>
      <c r="I51" s="5">
        <v>173808110</v>
      </c>
      <c r="J51" s="5">
        <v>185057669</v>
      </c>
      <c r="K51" s="5">
        <v>163631548</v>
      </c>
      <c r="L51" s="5">
        <v>134657972</v>
      </c>
      <c r="M51" s="5">
        <v>101413948</v>
      </c>
      <c r="N51" s="5">
        <v>85717534</v>
      </c>
      <c r="O51" s="5">
        <v>90636945</v>
      </c>
      <c r="P51" s="5">
        <v>67453067</v>
      </c>
      <c r="Q51" s="5">
        <v>46313611</v>
      </c>
      <c r="R51" s="5">
        <v>17971174</v>
      </c>
      <c r="S51" s="5">
        <v>15602187</v>
      </c>
      <c r="T51" s="5">
        <v>20292970</v>
      </c>
      <c r="U51" s="5">
        <v>19639967</v>
      </c>
    </row>
    <row r="52" spans="2:21" ht="15.5" x14ac:dyDescent="0.35">
      <c r="C52" t="s">
        <v>80</v>
      </c>
      <c r="D52" s="5">
        <v>-38004742</v>
      </c>
      <c r="E52" s="5">
        <v>-45804950</v>
      </c>
      <c r="F52" s="5">
        <v>-33201763</v>
      </c>
      <c r="G52" s="5">
        <v>-30675145</v>
      </c>
      <c r="I52" s="5">
        <v>-123468965</v>
      </c>
      <c r="J52" s="5">
        <v>-130669572</v>
      </c>
      <c r="K52" s="5">
        <v>-109994081</v>
      </c>
      <c r="L52" s="5">
        <v>-84250922</v>
      </c>
      <c r="M52" s="5">
        <v>-61035104</v>
      </c>
      <c r="N52" s="5">
        <v>-47960113</v>
      </c>
      <c r="O52" s="5">
        <v>-54575086</v>
      </c>
      <c r="P52" s="5">
        <v>-40890458</v>
      </c>
      <c r="Q52" s="5">
        <v>-25822800</v>
      </c>
      <c r="R52" s="5">
        <v>-10301904</v>
      </c>
      <c r="S52" s="5">
        <v>-8499941</v>
      </c>
      <c r="T52" s="5">
        <v>-11185819</v>
      </c>
      <c r="U52" s="5">
        <v>-9867800</v>
      </c>
    </row>
    <row r="53" spans="2:21" ht="15.5" x14ac:dyDescent="0.35">
      <c r="C53" t="s">
        <v>81</v>
      </c>
      <c r="D53" s="5">
        <v>16952959</v>
      </c>
      <c r="E53" s="5">
        <v>15468978</v>
      </c>
      <c r="F53" s="5">
        <v>12694936</v>
      </c>
      <c r="G53" s="5">
        <v>8201177</v>
      </c>
      <c r="I53" s="5">
        <v>50339145</v>
      </c>
      <c r="J53" s="5">
        <v>54388097</v>
      </c>
      <c r="K53" s="5">
        <v>53637467</v>
      </c>
      <c r="L53" s="5">
        <v>50407050</v>
      </c>
      <c r="M53" s="5">
        <v>40378844</v>
      </c>
      <c r="N53" s="5">
        <v>37757421</v>
      </c>
      <c r="O53" s="5">
        <v>36061859</v>
      </c>
      <c r="P53" s="5">
        <v>26562609</v>
      </c>
      <c r="Q53" s="5">
        <v>20490811</v>
      </c>
      <c r="R53" s="5">
        <v>7669270</v>
      </c>
      <c r="S53" s="5">
        <v>7102246</v>
      </c>
      <c r="T53" s="5">
        <v>9107151</v>
      </c>
      <c r="U53" s="5">
        <v>9772167</v>
      </c>
    </row>
    <row r="54" spans="2:21" ht="15.5" x14ac:dyDescent="0.35">
      <c r="C54" t="s">
        <v>82</v>
      </c>
      <c r="D54" s="5">
        <v>-4770124</v>
      </c>
      <c r="E54" s="5">
        <v>-3286524</v>
      </c>
      <c r="F54" s="5">
        <v>-2751504</v>
      </c>
      <c r="G54" s="5">
        <v>-3249501</v>
      </c>
      <c r="I54" s="5">
        <v>-12246287</v>
      </c>
      <c r="J54" s="5">
        <v>-10756492</v>
      </c>
      <c r="K54" s="5">
        <v>-9414285</v>
      </c>
      <c r="L54" s="5">
        <v>-9354778</v>
      </c>
      <c r="M54" s="5">
        <v>-7247624</v>
      </c>
      <c r="N54" s="5">
        <v>-5319887</v>
      </c>
      <c r="O54" s="5">
        <v>-6035576</v>
      </c>
      <c r="P54" s="5">
        <v>-4188886</v>
      </c>
      <c r="Q54" s="5">
        <v>-3691001</v>
      </c>
      <c r="R54" s="5">
        <v>-2517252</v>
      </c>
      <c r="S54" s="5">
        <v>-1642529</v>
      </c>
      <c r="T54" s="5">
        <v>-1465416</v>
      </c>
      <c r="U54" s="5">
        <v>-1593111</v>
      </c>
    </row>
    <row r="55" spans="2:21" ht="15.5" x14ac:dyDescent="0.35">
      <c r="C55" t="s">
        <v>83</v>
      </c>
      <c r="D55" s="5">
        <v>-4195242</v>
      </c>
      <c r="E55" s="5">
        <v>-2854277</v>
      </c>
      <c r="F55" s="5">
        <v>-2297258</v>
      </c>
      <c r="G55" s="5">
        <v>-2881952</v>
      </c>
      <c r="I55" s="5">
        <v>-10575853</v>
      </c>
      <c r="J55" s="5">
        <v>-8892550</v>
      </c>
      <c r="K55" s="5">
        <v>-8015761</v>
      </c>
      <c r="L55" s="5">
        <v>-8384812</v>
      </c>
      <c r="M55" s="5">
        <v>-6735254</v>
      </c>
      <c r="N55" s="5">
        <v>-5065288</v>
      </c>
      <c r="O55" s="5">
        <v>-5652613</v>
      </c>
      <c r="P55" s="5">
        <v>-3871552</v>
      </c>
      <c r="Q55" s="5">
        <v>-3350262</v>
      </c>
      <c r="R55" s="5">
        <v>-2517252</v>
      </c>
      <c r="S55" s="5">
        <v>-1642529</v>
      </c>
      <c r="T55" s="5">
        <v>-1465416</v>
      </c>
      <c r="U55" s="5">
        <v>-1593111</v>
      </c>
    </row>
    <row r="56" spans="2:21" ht="15.5" x14ac:dyDescent="0.35">
      <c r="C56" t="s">
        <v>93</v>
      </c>
      <c r="D56" s="5">
        <v>-574882</v>
      </c>
      <c r="E56" s="5">
        <v>-432247</v>
      </c>
      <c r="F56" s="5">
        <v>-454246</v>
      </c>
      <c r="G56" s="5">
        <v>-367549</v>
      </c>
      <c r="I56" s="5">
        <v>-1670434</v>
      </c>
      <c r="J56" s="5">
        <v>-1863942</v>
      </c>
      <c r="K56" s="5">
        <v>-1398524</v>
      </c>
      <c r="L56" s="5">
        <v>-969966</v>
      </c>
      <c r="M56" s="5">
        <v>-512370</v>
      </c>
      <c r="N56" s="5">
        <v>-254599</v>
      </c>
      <c r="O56" s="5">
        <v>-382963</v>
      </c>
      <c r="P56" s="5">
        <v>-317334</v>
      </c>
      <c r="Q56" s="5">
        <v>-340739</v>
      </c>
    </row>
    <row r="57" spans="2:21" ht="15.5" x14ac:dyDescent="0.35">
      <c r="C57" t="s">
        <v>86</v>
      </c>
      <c r="D57" s="5">
        <v>12182835</v>
      </c>
      <c r="E57" s="5">
        <v>12182454</v>
      </c>
      <c r="F57" s="5">
        <v>9943432</v>
      </c>
      <c r="G57" s="5">
        <v>4951676</v>
      </c>
      <c r="I57" s="5">
        <v>38092858</v>
      </c>
      <c r="J57" s="5">
        <v>43631605</v>
      </c>
      <c r="K57" s="5">
        <v>44223182</v>
      </c>
      <c r="L57" s="5">
        <v>41052272</v>
      </c>
      <c r="M57" s="5">
        <v>33131220</v>
      </c>
      <c r="N57" s="5">
        <v>32437534</v>
      </c>
      <c r="O57" s="5">
        <v>30026283</v>
      </c>
      <c r="P57" s="5">
        <v>22373723</v>
      </c>
      <c r="Q57" s="5">
        <v>16799810</v>
      </c>
      <c r="R57" s="5">
        <v>5152018</v>
      </c>
      <c r="S57" s="5">
        <v>5459717</v>
      </c>
      <c r="T57" s="5">
        <v>7641735</v>
      </c>
      <c r="U57" s="5">
        <v>8179056</v>
      </c>
    </row>
    <row r="58" spans="2:21" ht="15.5" x14ac:dyDescent="0.35">
      <c r="C58" t="s">
        <v>87</v>
      </c>
      <c r="D58" s="5">
        <v>-6087107</v>
      </c>
      <c r="E58" s="5">
        <v>-4905456</v>
      </c>
      <c r="F58" s="5">
        <v>-4450971</v>
      </c>
      <c r="G58" s="5">
        <v>-4091855</v>
      </c>
      <c r="I58" s="5">
        <v>-14501241</v>
      </c>
      <c r="J58" s="5">
        <v>-16074442</v>
      </c>
      <c r="K58" s="5">
        <v>-14924400</v>
      </c>
      <c r="L58" s="5">
        <v>-11605896</v>
      </c>
      <c r="M58" s="5">
        <v>-8746224</v>
      </c>
      <c r="N58" s="5">
        <v>-6352292</v>
      </c>
      <c r="O58" s="5">
        <v>-8012445</v>
      </c>
      <c r="P58" s="5">
        <v>-5525481</v>
      </c>
      <c r="Q58" s="5">
        <v>-2294930</v>
      </c>
      <c r="R58" s="5">
        <v>1392098</v>
      </c>
      <c r="S58" s="5">
        <v>-846485</v>
      </c>
      <c r="T58" s="5">
        <v>-1473830</v>
      </c>
      <c r="U58" s="5">
        <v>-1925942</v>
      </c>
    </row>
    <row r="59" spans="2:21" ht="15.5" x14ac:dyDescent="0.35">
      <c r="C59" t="s">
        <v>89</v>
      </c>
      <c r="D59" s="5">
        <v>150973</v>
      </c>
      <c r="E59" s="5">
        <v>119518</v>
      </c>
      <c r="I59" s="5">
        <v>723077</v>
      </c>
      <c r="J59" s="5">
        <v>365593</v>
      </c>
      <c r="K59" s="5">
        <v>133536</v>
      </c>
      <c r="L59" s="5">
        <v>85588</v>
      </c>
      <c r="M59" s="5">
        <v>106967</v>
      </c>
      <c r="N59" s="5">
        <v>73798</v>
      </c>
    </row>
    <row r="60" spans="2:21" ht="15.5" x14ac:dyDescent="0.35">
      <c r="C60" t="s">
        <v>27</v>
      </c>
      <c r="D60" s="5">
        <v>-4974862</v>
      </c>
      <c r="E60" s="5">
        <v>-4577818</v>
      </c>
      <c r="I60" s="5">
        <v>-14310878</v>
      </c>
      <c r="J60" s="5">
        <v>-14076325</v>
      </c>
      <c r="K60" s="5">
        <v>-13845472</v>
      </c>
      <c r="L60" s="5">
        <v>-9843132</v>
      </c>
      <c r="M60" s="5">
        <v>-8455320</v>
      </c>
      <c r="N60" s="5">
        <v>-6256426</v>
      </c>
      <c r="O60" s="5">
        <v>-6792400</v>
      </c>
      <c r="P60" s="5">
        <v>-6446718</v>
      </c>
      <c r="Q60" s="5">
        <v>-4381931</v>
      </c>
      <c r="R60" s="5">
        <v>-2057753</v>
      </c>
      <c r="S60" s="5">
        <v>-832856</v>
      </c>
      <c r="T60" s="5">
        <v>-1477950</v>
      </c>
      <c r="U60" s="5">
        <v>-1960725</v>
      </c>
    </row>
    <row r="61" spans="2:21" ht="15.5" x14ac:dyDescent="0.35">
      <c r="C61" t="s">
        <v>606</v>
      </c>
      <c r="D61" s="5">
        <v>-119498</v>
      </c>
      <c r="E61" s="5">
        <v>-175826</v>
      </c>
      <c r="I61" s="5">
        <v>-1326560</v>
      </c>
      <c r="J61" s="5">
        <v>-868178</v>
      </c>
    </row>
    <row r="62" spans="2:21" ht="15.5" x14ac:dyDescent="0.35">
      <c r="C62" t="s">
        <v>90</v>
      </c>
      <c r="D62" s="5">
        <v>-1121650</v>
      </c>
      <c r="E62" s="5">
        <v>-313073</v>
      </c>
      <c r="I62" s="5">
        <v>-1154165</v>
      </c>
      <c r="J62" s="5">
        <v>-1801835</v>
      </c>
      <c r="K62" s="5">
        <v>-475980</v>
      </c>
      <c r="L62" s="5">
        <v>-1455567</v>
      </c>
      <c r="M62" s="5">
        <v>-507088</v>
      </c>
      <c r="N62" s="5">
        <v>40752</v>
      </c>
      <c r="O62" s="5">
        <v>-83387</v>
      </c>
      <c r="P62" s="5">
        <v>413397</v>
      </c>
      <c r="Q62" s="5">
        <v>57091</v>
      </c>
      <c r="R62" s="5">
        <v>-161631</v>
      </c>
      <c r="S62" s="5">
        <v>43926</v>
      </c>
      <c r="T62" s="5">
        <v>7758</v>
      </c>
      <c r="U62" s="5">
        <v>95742</v>
      </c>
    </row>
    <row r="63" spans="2:21" ht="15.5" x14ac:dyDescent="0.35">
      <c r="C63" t="s">
        <v>92</v>
      </c>
      <c r="D63" s="5">
        <v>-4372</v>
      </c>
      <c r="E63" s="5">
        <v>-3037</v>
      </c>
      <c r="I63" s="5">
        <v>-36775</v>
      </c>
      <c r="J63" s="5">
        <v>-65270</v>
      </c>
      <c r="K63" s="5">
        <v>33111</v>
      </c>
    </row>
    <row r="64" spans="2:21" ht="15.5" x14ac:dyDescent="0.35">
      <c r="C64" t="s">
        <v>88</v>
      </c>
      <c r="I64" s="5">
        <v>1118455</v>
      </c>
      <c r="K64" s="5">
        <v>-47533</v>
      </c>
      <c r="L64" s="5">
        <v>7308</v>
      </c>
      <c r="M64" s="5">
        <v>-6488</v>
      </c>
      <c r="N64" s="5">
        <v>-174912</v>
      </c>
      <c r="O64" s="5">
        <v>18863</v>
      </c>
      <c r="Q64" s="5">
        <v>288789</v>
      </c>
    </row>
    <row r="65" spans="2:21" ht="15.5" x14ac:dyDescent="0.35">
      <c r="C65" t="s">
        <v>85</v>
      </c>
      <c r="D65" s="5">
        <v>-17698</v>
      </c>
      <c r="E65" s="5">
        <v>44780</v>
      </c>
      <c r="I65" s="5">
        <v>485605</v>
      </c>
      <c r="J65" s="5">
        <v>371573</v>
      </c>
      <c r="K65" s="5">
        <v>-722062</v>
      </c>
      <c r="L65" s="5">
        <v>-400093</v>
      </c>
      <c r="M65" s="5">
        <v>115705</v>
      </c>
      <c r="N65" s="5">
        <v>-35504</v>
      </c>
      <c r="O65" s="5">
        <v>-1155521</v>
      </c>
      <c r="P65" s="5">
        <v>507840</v>
      </c>
      <c r="Q65" s="5">
        <v>1741121</v>
      </c>
      <c r="R65" s="5">
        <v>3611482</v>
      </c>
      <c r="S65" s="5">
        <v>-57555</v>
      </c>
      <c r="T65" s="5">
        <v>-3638</v>
      </c>
      <c r="U65" s="5">
        <v>-60959</v>
      </c>
    </row>
    <row r="66" spans="2:21" ht="15.5" x14ac:dyDescent="0.35">
      <c r="C66" t="s">
        <v>94</v>
      </c>
      <c r="D66" s="5">
        <v>-6087107</v>
      </c>
      <c r="E66" s="5">
        <v>-4905456</v>
      </c>
      <c r="F66" s="5">
        <v>-4450971</v>
      </c>
      <c r="G66" s="5">
        <v>-4091855</v>
      </c>
      <c r="I66" s="5">
        <v>-14501241</v>
      </c>
      <c r="J66" s="5">
        <v>-16074442</v>
      </c>
      <c r="K66" s="5">
        <v>-14924400</v>
      </c>
      <c r="L66" s="5">
        <v>-11605896</v>
      </c>
      <c r="M66" s="5">
        <v>-8746224</v>
      </c>
      <c r="N66" s="5">
        <v>-6352292</v>
      </c>
      <c r="O66" s="5">
        <v>-8012445</v>
      </c>
      <c r="P66" s="5">
        <v>-5525481</v>
      </c>
      <c r="Q66" s="5">
        <v>-2294930</v>
      </c>
      <c r="R66" s="5">
        <v>1392098</v>
      </c>
      <c r="S66" s="5">
        <v>-846485</v>
      </c>
      <c r="T66" s="5">
        <v>-1473830</v>
      </c>
      <c r="U66" s="5">
        <v>-1925942</v>
      </c>
    </row>
    <row r="67" spans="2:21" ht="15.5" x14ac:dyDescent="0.35">
      <c r="C67" t="s">
        <v>29</v>
      </c>
      <c r="D67" s="5">
        <v>6095728</v>
      </c>
      <c r="E67" s="5">
        <v>7276998</v>
      </c>
      <c r="F67" s="5">
        <v>5492461</v>
      </c>
      <c r="G67" s="5">
        <v>859821</v>
      </c>
      <c r="I67" s="5">
        <v>23591617</v>
      </c>
      <c r="J67" s="5">
        <v>27557163</v>
      </c>
      <c r="K67" s="5">
        <v>29298782</v>
      </c>
      <c r="L67" s="5">
        <v>29446376</v>
      </c>
      <c r="M67" s="5">
        <v>24384996</v>
      </c>
      <c r="N67" s="5">
        <v>26085242</v>
      </c>
      <c r="O67" s="5">
        <v>22013838</v>
      </c>
      <c r="P67" s="5">
        <v>16848242</v>
      </c>
      <c r="Q67" s="5">
        <v>14504880</v>
      </c>
      <c r="R67" s="5">
        <v>6544116</v>
      </c>
      <c r="S67" s="5">
        <v>4613232</v>
      </c>
      <c r="T67" s="5">
        <v>6167905</v>
      </c>
      <c r="U67" s="5">
        <v>6253114</v>
      </c>
    </row>
    <row r="68" spans="2:21" ht="15.5" x14ac:dyDescent="0.35">
      <c r="C68" t="s">
        <v>28</v>
      </c>
      <c r="D68" s="5">
        <v>-882032</v>
      </c>
      <c r="E68" s="5">
        <v>-715205</v>
      </c>
      <c r="F68" s="5">
        <v>-169950</v>
      </c>
      <c r="G68" s="5">
        <v>-906402</v>
      </c>
      <c r="I68" s="5">
        <v>-2804202</v>
      </c>
      <c r="J68" s="5">
        <v>-3433159</v>
      </c>
      <c r="K68" s="5">
        <v>-3535318</v>
      </c>
      <c r="L68" s="5">
        <v>-3327096</v>
      </c>
      <c r="M68" s="5">
        <v>-3390223</v>
      </c>
      <c r="N68" s="5">
        <v>-3239680</v>
      </c>
      <c r="O68" s="5">
        <v>-2486815</v>
      </c>
      <c r="P68" s="5">
        <v>-2390964</v>
      </c>
      <c r="Q68" s="5">
        <v>-1391717</v>
      </c>
      <c r="R68" s="5">
        <v>-228507</v>
      </c>
      <c r="S68" s="5">
        <v>-164816</v>
      </c>
      <c r="T68" s="5">
        <v>-263184</v>
      </c>
      <c r="U68" s="5">
        <v>-251122</v>
      </c>
    </row>
    <row r="69" spans="2:21" ht="15.5" x14ac:dyDescent="0.35">
      <c r="C69" t="s">
        <v>97</v>
      </c>
      <c r="D69" s="5">
        <v>5213696</v>
      </c>
      <c r="E69" s="5">
        <v>6561793</v>
      </c>
      <c r="F69" s="5">
        <v>5322511</v>
      </c>
      <c r="G69" s="5">
        <v>-46581</v>
      </c>
      <c r="I69" s="5">
        <v>20787415</v>
      </c>
      <c r="J69" s="5">
        <v>24124004</v>
      </c>
      <c r="K69" s="5">
        <v>25763464</v>
      </c>
      <c r="L69" s="5">
        <v>26119280</v>
      </c>
      <c r="M69" s="5">
        <v>20702575</v>
      </c>
      <c r="N69" s="5">
        <v>22845562</v>
      </c>
      <c r="O69" s="5">
        <v>19527023</v>
      </c>
      <c r="P69" s="5">
        <v>14457278</v>
      </c>
      <c r="Q69" s="5">
        <v>13113163</v>
      </c>
      <c r="R69" s="5">
        <v>6315609</v>
      </c>
      <c r="S69" s="5">
        <v>4448416</v>
      </c>
      <c r="T69" s="5">
        <v>5904721</v>
      </c>
      <c r="U69" s="5">
        <v>6001992</v>
      </c>
    </row>
    <row r="70" spans="2:21" ht="15.5" x14ac:dyDescent="0.35">
      <c r="C70" t="s">
        <v>98</v>
      </c>
      <c r="D70" s="5">
        <v>-486175</v>
      </c>
      <c r="E70" s="5">
        <v>-130684</v>
      </c>
      <c r="F70" s="5">
        <v>-206790</v>
      </c>
      <c r="G70" s="5">
        <v>-87610</v>
      </c>
      <c r="I70" s="5">
        <v>-394421</v>
      </c>
      <c r="J70" s="5">
        <v>-428843</v>
      </c>
      <c r="K70" s="5">
        <v>152139</v>
      </c>
      <c r="L70" s="5">
        <v>-56361</v>
      </c>
      <c r="M70" s="5">
        <v>20298</v>
      </c>
      <c r="N70" s="5">
        <v>-16305</v>
      </c>
      <c r="O70" s="5">
        <v>209718</v>
      </c>
      <c r="P70" s="5">
        <v>44464</v>
      </c>
      <c r="Q70" s="5">
        <v>-87055</v>
      </c>
      <c r="R70" s="5">
        <v>-100825</v>
      </c>
      <c r="S70" s="5">
        <v>-40163</v>
      </c>
      <c r="T70" s="5">
        <v>-49653</v>
      </c>
      <c r="U70" s="5">
        <v>-4640</v>
      </c>
    </row>
    <row r="71" spans="2:21" ht="15.5" x14ac:dyDescent="0.35">
      <c r="C71" t="s">
        <v>99</v>
      </c>
      <c r="D71" s="5">
        <v>4727521</v>
      </c>
      <c r="E71" s="5">
        <v>6431109</v>
      </c>
      <c r="F71" s="5">
        <v>5115721</v>
      </c>
      <c r="G71" s="5">
        <v>-134191</v>
      </c>
      <c r="I71" s="5">
        <v>20392994</v>
      </c>
      <c r="J71" s="5">
        <v>23695161</v>
      </c>
      <c r="K71" s="5">
        <v>25915603</v>
      </c>
      <c r="L71" s="5">
        <v>26062919</v>
      </c>
      <c r="M71" s="5">
        <v>20722873</v>
      </c>
      <c r="N71" s="5">
        <v>22829257</v>
      </c>
      <c r="O71" s="5">
        <v>19736741</v>
      </c>
      <c r="P71" s="5">
        <v>14501742</v>
      </c>
      <c r="Q71" s="5">
        <v>13026108</v>
      </c>
      <c r="R71" s="5">
        <v>6214784</v>
      </c>
      <c r="S71" s="5">
        <v>4408253</v>
      </c>
      <c r="T71" s="5">
        <v>5855068</v>
      </c>
      <c r="U71" s="5">
        <v>5997352</v>
      </c>
    </row>
    <row r="72" spans="2:21" ht="15.5" x14ac:dyDescent="0.35">
      <c r="C72" t="s">
        <v>100</v>
      </c>
      <c r="D72" s="5">
        <v>5213696</v>
      </c>
      <c r="E72" s="5">
        <v>6561793</v>
      </c>
      <c r="F72" s="5">
        <v>5322511</v>
      </c>
      <c r="G72" s="5">
        <v>-46581</v>
      </c>
      <c r="I72" s="5">
        <v>20787415</v>
      </c>
      <c r="J72" s="5">
        <v>24124004</v>
      </c>
      <c r="K72" s="5">
        <v>25763464</v>
      </c>
      <c r="L72" s="5">
        <v>26119280</v>
      </c>
      <c r="M72" s="5">
        <v>20702575</v>
      </c>
      <c r="N72" s="5">
        <v>22845562</v>
      </c>
      <c r="O72" s="5">
        <v>19527023</v>
      </c>
      <c r="P72" s="5">
        <v>14457278</v>
      </c>
      <c r="Q72" s="5">
        <v>13113163</v>
      </c>
      <c r="R72" s="5">
        <v>6315609</v>
      </c>
      <c r="S72" s="5">
        <v>4448416</v>
      </c>
      <c r="T72" s="5">
        <v>5904721</v>
      </c>
      <c r="U72" s="5">
        <v>6001992</v>
      </c>
    </row>
    <row r="73" spans="2:21" ht="15.5" x14ac:dyDescent="0.35">
      <c r="C73" t="s">
        <v>8</v>
      </c>
      <c r="D73" s="5">
        <v>4069989</v>
      </c>
      <c r="E73" s="5">
        <v>5798235</v>
      </c>
      <c r="F73" s="5">
        <v>4678576</v>
      </c>
      <c r="G73" s="5">
        <v>854618</v>
      </c>
      <c r="I73" s="5">
        <v>17807713</v>
      </c>
      <c r="J73" s="5">
        <v>17172092</v>
      </c>
      <c r="K73" s="5">
        <v>18603851</v>
      </c>
      <c r="L73" s="5">
        <v>18913333</v>
      </c>
      <c r="M73" s="5">
        <v>15023128</v>
      </c>
      <c r="N73" s="5">
        <v>16939546</v>
      </c>
      <c r="O73" s="5">
        <v>14133771</v>
      </c>
      <c r="P73" s="5">
        <v>10128944</v>
      </c>
      <c r="Q73" s="5">
        <v>8217685</v>
      </c>
      <c r="R73" s="5">
        <v>4943415</v>
      </c>
      <c r="S73" s="5">
        <v>4408253</v>
      </c>
      <c r="T73" s="5">
        <v>5855068</v>
      </c>
      <c r="U73" s="5">
        <v>5997352</v>
      </c>
    </row>
    <row r="74" spans="2:21" ht="15.5" x14ac:dyDescent="0.35">
      <c r="C74" t="s">
        <v>101</v>
      </c>
      <c r="D74" s="5">
        <v>657532</v>
      </c>
      <c r="E74" s="5">
        <v>632874</v>
      </c>
      <c r="F74" s="5">
        <v>437145</v>
      </c>
      <c r="G74" s="5">
        <v>-988809</v>
      </c>
      <c r="I74" s="5">
        <v>2585281</v>
      </c>
      <c r="J74" s="5">
        <v>6523069</v>
      </c>
      <c r="K74" s="5">
        <v>7311752</v>
      </c>
      <c r="L74" s="5">
        <v>7149586</v>
      </c>
      <c r="M74" s="5">
        <v>5699745</v>
      </c>
      <c r="N74" s="5">
        <v>5889711</v>
      </c>
      <c r="O74" s="5">
        <v>5602970</v>
      </c>
      <c r="P74" s="5">
        <v>4372798</v>
      </c>
      <c r="Q74" s="5">
        <v>4808423</v>
      </c>
      <c r="R74" s="5">
        <v>1271369</v>
      </c>
    </row>
    <row r="75" spans="2:21" ht="15.5" x14ac:dyDescent="0.35">
      <c r="C75" t="s">
        <v>102</v>
      </c>
      <c r="D75" s="5">
        <v>5213696</v>
      </c>
      <c r="E75" s="5">
        <v>6561793</v>
      </c>
      <c r="F75" s="5">
        <v>5322511</v>
      </c>
      <c r="G75" s="5">
        <v>-46581</v>
      </c>
      <c r="I75" s="5">
        <v>20787415</v>
      </c>
      <c r="J75" s="5">
        <v>24124004</v>
      </c>
      <c r="K75" s="5">
        <v>25763464</v>
      </c>
      <c r="L75" s="5">
        <v>26119280</v>
      </c>
      <c r="M75" s="5">
        <v>20702575</v>
      </c>
      <c r="N75" s="5">
        <v>22845562</v>
      </c>
      <c r="O75" s="5">
        <v>19527023</v>
      </c>
      <c r="P75" s="5">
        <v>14457278</v>
      </c>
      <c r="Q75" s="5">
        <v>13113163</v>
      </c>
      <c r="R75" s="5">
        <v>6315609</v>
      </c>
      <c r="S75" s="5">
        <v>4448416</v>
      </c>
      <c r="T75" s="5">
        <v>5904721</v>
      </c>
      <c r="U75" s="5">
        <v>6001992</v>
      </c>
    </row>
    <row r="76" spans="2:21" ht="15.5" x14ac:dyDescent="0.35">
      <c r="C76" t="s">
        <v>103</v>
      </c>
      <c r="D76" s="5">
        <v>4727521</v>
      </c>
      <c r="E76" s="5">
        <v>6431109</v>
      </c>
      <c r="F76" s="5">
        <v>5115721</v>
      </c>
      <c r="G76" s="5">
        <v>-134191</v>
      </c>
      <c r="I76" s="5">
        <v>20392994</v>
      </c>
      <c r="J76" s="5">
        <v>23695161</v>
      </c>
      <c r="K76" s="5">
        <v>25915603</v>
      </c>
      <c r="L76" s="5">
        <v>26062919</v>
      </c>
      <c r="M76" s="5">
        <v>20722873</v>
      </c>
      <c r="N76" s="5">
        <v>22829257</v>
      </c>
      <c r="O76" s="5">
        <v>19736741</v>
      </c>
      <c r="P76" s="5">
        <v>14501742</v>
      </c>
      <c r="Q76" s="5">
        <v>13026108</v>
      </c>
      <c r="R76" s="5">
        <v>6214784</v>
      </c>
      <c r="S76" s="5">
        <v>4408253</v>
      </c>
      <c r="T76" s="5">
        <v>5855068</v>
      </c>
      <c r="U76" s="5">
        <v>5997352</v>
      </c>
    </row>
    <row r="77" spans="2:21" ht="15.5" x14ac:dyDescent="0.35">
      <c r="C77" t="s">
        <v>104</v>
      </c>
      <c r="D77" s="5">
        <v>4727521</v>
      </c>
      <c r="E77" s="5">
        <v>6431109</v>
      </c>
      <c r="F77" s="5">
        <v>5115721</v>
      </c>
      <c r="G77" s="5">
        <v>-134191</v>
      </c>
      <c r="I77" s="5">
        <v>20392994</v>
      </c>
      <c r="J77" s="5">
        <v>23695161</v>
      </c>
      <c r="K77" s="5">
        <v>25915603</v>
      </c>
      <c r="L77" s="5">
        <v>26062919</v>
      </c>
      <c r="M77" s="5">
        <v>20722873</v>
      </c>
      <c r="N77" s="5">
        <v>22829257</v>
      </c>
      <c r="O77" s="5">
        <v>19736741</v>
      </c>
      <c r="P77" s="5">
        <v>14501742</v>
      </c>
      <c r="Q77" s="5">
        <v>13026108</v>
      </c>
      <c r="R77" s="5">
        <v>6214784</v>
      </c>
      <c r="S77" s="5">
        <v>4408253</v>
      </c>
      <c r="T77" s="5">
        <v>5855068</v>
      </c>
      <c r="U77" s="5">
        <v>5997352</v>
      </c>
    </row>
    <row r="79" spans="2:21" ht="15.5" x14ac:dyDescent="0.35">
      <c r="B79" t="s">
        <v>105</v>
      </c>
      <c r="C79" t="s">
        <v>106</v>
      </c>
    </row>
    <row r="80" spans="2:21" ht="15.5" x14ac:dyDescent="0.35">
      <c r="C80" t="s">
        <v>107</v>
      </c>
    </row>
    <row r="81" spans="3:21" ht="15.5" x14ac:dyDescent="0.35">
      <c r="C81" t="s">
        <v>20</v>
      </c>
      <c r="D81" s="5">
        <v>49642827</v>
      </c>
      <c r="E81" s="5">
        <v>33815650</v>
      </c>
      <c r="F81" s="5">
        <v>28327095</v>
      </c>
      <c r="G81" s="5">
        <v>34687325</v>
      </c>
      <c r="I81" s="5">
        <v>28327095</v>
      </c>
      <c r="J81" s="5">
        <v>41019704</v>
      </c>
      <c r="K81" s="5">
        <v>26131439</v>
      </c>
      <c r="L81" s="5">
        <v>29039536</v>
      </c>
      <c r="M81" s="5">
        <v>24241462</v>
      </c>
      <c r="N81" s="5">
        <v>22756415</v>
      </c>
      <c r="O81" s="5">
        <v>18593869</v>
      </c>
      <c r="P81" s="5">
        <v>5268179</v>
      </c>
      <c r="Q81" s="5">
        <v>4203766</v>
      </c>
      <c r="R81" s="5">
        <v>4000102</v>
      </c>
      <c r="S81" s="5">
        <v>674684</v>
      </c>
      <c r="T81" s="5">
        <v>3623724</v>
      </c>
      <c r="U81" s="5">
        <v>3381295</v>
      </c>
    </row>
    <row r="82" spans="3:21" ht="15.5" x14ac:dyDescent="0.35">
      <c r="C82" t="s">
        <v>780</v>
      </c>
      <c r="D82" s="5">
        <v>2000000</v>
      </c>
      <c r="E82" s="5">
        <v>2000000</v>
      </c>
      <c r="F82" s="5">
        <v>2000000</v>
      </c>
      <c r="I82" s="5">
        <v>2000000</v>
      </c>
    </row>
    <row r="83" spans="3:21" ht="15.5" x14ac:dyDescent="0.35">
      <c r="C83" t="s">
        <v>109</v>
      </c>
      <c r="D83" s="5">
        <v>30453440</v>
      </c>
      <c r="E83" s="5">
        <v>42687873</v>
      </c>
      <c r="F83" s="5">
        <v>27731028</v>
      </c>
      <c r="G83" s="5">
        <v>26600467</v>
      </c>
      <c r="I83" s="5">
        <v>27731028</v>
      </c>
      <c r="J83" s="5">
        <v>28786576</v>
      </c>
      <c r="K83" s="5">
        <v>24857734</v>
      </c>
      <c r="L83" s="5">
        <v>13357973</v>
      </c>
      <c r="M83" s="5">
        <v>9934261</v>
      </c>
      <c r="N83" s="5">
        <v>15470352</v>
      </c>
      <c r="O83" s="5">
        <v>9834550</v>
      </c>
      <c r="P83" s="5">
        <v>5239169</v>
      </c>
      <c r="Q83" s="5">
        <v>3928333</v>
      </c>
      <c r="R83" s="5">
        <v>1184023</v>
      </c>
      <c r="S83" s="5">
        <v>1368960</v>
      </c>
      <c r="T83" s="5">
        <v>688687</v>
      </c>
      <c r="U83" s="5">
        <v>3635523</v>
      </c>
    </row>
    <row r="84" spans="3:21" ht="15.5" x14ac:dyDescent="0.35">
      <c r="C84" t="s">
        <v>110</v>
      </c>
      <c r="D84" s="5">
        <v>1319413</v>
      </c>
      <c r="E84" s="5">
        <v>1225655</v>
      </c>
      <c r="F84" s="5">
        <v>1139346</v>
      </c>
      <c r="G84" s="5">
        <v>1389958</v>
      </c>
      <c r="I84" s="5">
        <v>1139346</v>
      </c>
      <c r="J84" s="5">
        <v>1794577</v>
      </c>
      <c r="K84" s="5">
        <v>156131</v>
      </c>
      <c r="L84" s="5">
        <v>750224</v>
      </c>
      <c r="M84" s="5">
        <v>370708</v>
      </c>
    </row>
    <row r="85" spans="3:21" ht="15.5" x14ac:dyDescent="0.35">
      <c r="C85" t="s">
        <v>111</v>
      </c>
    </row>
    <row r="86" spans="3:21" ht="15.5" x14ac:dyDescent="0.35">
      <c r="C86" t="s">
        <v>112</v>
      </c>
      <c r="D86" s="5">
        <v>30453440</v>
      </c>
      <c r="E86" s="5">
        <v>42687873</v>
      </c>
      <c r="F86" s="5">
        <v>27731028</v>
      </c>
      <c r="G86" s="5">
        <v>26600467</v>
      </c>
      <c r="I86" s="5">
        <v>27731028</v>
      </c>
      <c r="J86" s="5">
        <v>28786576</v>
      </c>
      <c r="K86" s="5">
        <v>24857734</v>
      </c>
      <c r="L86" s="5">
        <v>13357973</v>
      </c>
      <c r="M86" s="5">
        <v>9934261</v>
      </c>
      <c r="N86" s="5">
        <v>15470352</v>
      </c>
      <c r="O86" s="5">
        <v>9834550</v>
      </c>
      <c r="P86" s="5">
        <v>5239169</v>
      </c>
      <c r="Q86" s="5">
        <v>3928333</v>
      </c>
      <c r="R86" s="5">
        <v>1184023</v>
      </c>
      <c r="S86" s="5">
        <v>1368960</v>
      </c>
      <c r="T86" s="5">
        <v>688687</v>
      </c>
      <c r="U86" s="5">
        <v>3635523</v>
      </c>
    </row>
    <row r="87" spans="3:21" ht="15.5" x14ac:dyDescent="0.35">
      <c r="C87" t="s">
        <v>113</v>
      </c>
      <c r="D87" s="5">
        <v>2750774</v>
      </c>
      <c r="E87" s="5">
        <v>1916114</v>
      </c>
      <c r="F87" s="5">
        <v>3733125</v>
      </c>
      <c r="G87" s="5">
        <v>2429956</v>
      </c>
      <c r="I87" s="5">
        <v>3733125</v>
      </c>
      <c r="J87" s="5">
        <v>2432271</v>
      </c>
      <c r="K87" s="5">
        <v>1641761</v>
      </c>
      <c r="L87" s="5">
        <v>1564789</v>
      </c>
      <c r="M87" s="5">
        <v>1513708</v>
      </c>
      <c r="N87" s="5">
        <v>620038</v>
      </c>
      <c r="O87" s="5">
        <v>50997</v>
      </c>
      <c r="P87" s="5">
        <v>132652</v>
      </c>
      <c r="Q87" s="5">
        <v>164352</v>
      </c>
      <c r="S87" s="5">
        <v>1508</v>
      </c>
      <c r="T87" s="5">
        <v>5858</v>
      </c>
      <c r="U87" s="5">
        <v>29475</v>
      </c>
    </row>
    <row r="88" spans="3:21" ht="15.5" x14ac:dyDescent="0.35">
      <c r="C88" t="s">
        <v>114</v>
      </c>
      <c r="D88" s="5">
        <v>2750774</v>
      </c>
      <c r="E88" s="5">
        <v>1916114</v>
      </c>
      <c r="F88" s="5">
        <v>3733125</v>
      </c>
      <c r="G88" s="5">
        <v>2429956</v>
      </c>
      <c r="I88" s="5">
        <v>3733125</v>
      </c>
      <c r="J88" s="5">
        <v>2432271</v>
      </c>
      <c r="K88" s="5">
        <v>1641761</v>
      </c>
      <c r="L88" s="5">
        <v>1564789</v>
      </c>
      <c r="M88" s="5">
        <v>1513708</v>
      </c>
      <c r="N88" s="5">
        <v>620038</v>
      </c>
      <c r="O88" s="5">
        <v>50997</v>
      </c>
      <c r="P88" s="5">
        <v>132652</v>
      </c>
      <c r="Q88" s="5">
        <v>164352</v>
      </c>
      <c r="S88" s="5">
        <v>1508</v>
      </c>
      <c r="T88" s="5">
        <v>5858</v>
      </c>
      <c r="U88" s="5">
        <v>29475</v>
      </c>
    </row>
    <row r="89" spans="3:21" ht="15.5" x14ac:dyDescent="0.35">
      <c r="C89" t="s">
        <v>85</v>
      </c>
      <c r="D89" s="5">
        <v>-3100861</v>
      </c>
      <c r="E89" s="5">
        <v>-2901661</v>
      </c>
      <c r="F89" s="5">
        <v>1422394</v>
      </c>
      <c r="G89" s="5">
        <v>1441812</v>
      </c>
      <c r="I89" s="5">
        <v>1422394</v>
      </c>
      <c r="J89" s="5">
        <v>1569381</v>
      </c>
      <c r="K89" s="5">
        <v>1514581</v>
      </c>
      <c r="L89" s="5">
        <v>1494204</v>
      </c>
      <c r="M89" s="5">
        <v>1587782</v>
      </c>
      <c r="N89" s="5">
        <v>1586564</v>
      </c>
      <c r="O89" s="5">
        <v>1600937</v>
      </c>
      <c r="P89" s="5">
        <v>1600937</v>
      </c>
    </row>
    <row r="90" spans="3:21" ht="15.5" x14ac:dyDescent="0.35">
      <c r="C90" t="s">
        <v>116</v>
      </c>
      <c r="D90" s="5">
        <v>109329611</v>
      </c>
      <c r="E90" s="5">
        <v>114156716</v>
      </c>
      <c r="F90" s="5">
        <v>82979473</v>
      </c>
      <c r="G90" s="5">
        <v>99654819</v>
      </c>
      <c r="I90" s="5">
        <v>82979473</v>
      </c>
      <c r="J90" s="5">
        <v>81579062</v>
      </c>
      <c r="K90" s="5">
        <v>66152122</v>
      </c>
      <c r="L90" s="5">
        <v>55278025</v>
      </c>
      <c r="M90" s="5">
        <v>48749546</v>
      </c>
      <c r="N90" s="5">
        <v>47266552</v>
      </c>
      <c r="O90" s="5">
        <v>34293545</v>
      </c>
      <c r="P90" s="5">
        <v>16562048</v>
      </c>
      <c r="Q90" s="5">
        <v>15754970</v>
      </c>
      <c r="R90" s="5">
        <v>8204501</v>
      </c>
      <c r="S90" s="5">
        <v>3121402</v>
      </c>
      <c r="T90" s="5">
        <v>7098537</v>
      </c>
      <c r="U90" s="5">
        <v>8285940</v>
      </c>
    </row>
    <row r="91" spans="3:21" ht="15.5" x14ac:dyDescent="0.35">
      <c r="C91" t="s">
        <v>117</v>
      </c>
    </row>
    <row r="92" spans="3:21" ht="15.5" x14ac:dyDescent="0.35">
      <c r="C92" t="s">
        <v>121</v>
      </c>
      <c r="D92" s="5">
        <v>506324310</v>
      </c>
      <c r="E92" s="5">
        <v>431438776</v>
      </c>
      <c r="F92" s="5">
        <v>441188937</v>
      </c>
      <c r="G92" s="5">
        <v>347597839</v>
      </c>
      <c r="I92" s="5">
        <v>441188937</v>
      </c>
      <c r="J92" s="5">
        <v>376057858</v>
      </c>
      <c r="K92" s="5">
        <v>359014783</v>
      </c>
      <c r="L92" s="5">
        <v>311195294</v>
      </c>
      <c r="M92" s="5">
        <v>257165679</v>
      </c>
      <c r="N92" s="5">
        <v>218123528</v>
      </c>
      <c r="O92" s="5">
        <v>204650991</v>
      </c>
      <c r="P92" s="5">
        <v>217245218</v>
      </c>
      <c r="Q92" s="5">
        <v>164693169</v>
      </c>
      <c r="R92" s="5">
        <v>92941633</v>
      </c>
      <c r="S92" s="5">
        <v>38681384</v>
      </c>
      <c r="T92" s="5">
        <v>40254229</v>
      </c>
      <c r="U92" s="5">
        <v>43378495</v>
      </c>
    </row>
    <row r="93" spans="3:21" ht="15.5" x14ac:dyDescent="0.35">
      <c r="C93" t="s">
        <v>119</v>
      </c>
      <c r="D93" s="5">
        <v>347124</v>
      </c>
      <c r="E93" s="5">
        <v>360333</v>
      </c>
      <c r="F93" s="5">
        <v>356784</v>
      </c>
      <c r="G93" s="5">
        <v>364941</v>
      </c>
      <c r="I93" s="5">
        <v>356784</v>
      </c>
      <c r="J93" s="5">
        <v>326159</v>
      </c>
      <c r="K93" s="5">
        <v>228878</v>
      </c>
      <c r="L93" s="5">
        <v>196001</v>
      </c>
      <c r="M93" s="5">
        <v>158535</v>
      </c>
      <c r="N93" s="5">
        <v>182114</v>
      </c>
      <c r="O93" s="5">
        <v>155352</v>
      </c>
      <c r="P93" s="5">
        <v>188500</v>
      </c>
      <c r="Q93" s="5">
        <v>200676</v>
      </c>
      <c r="R93" s="5">
        <v>144058</v>
      </c>
      <c r="S93" s="5">
        <v>106816</v>
      </c>
      <c r="T93" s="5">
        <v>90390</v>
      </c>
      <c r="U93" s="5">
        <v>65428</v>
      </c>
    </row>
    <row r="94" spans="3:21" ht="15.5" x14ac:dyDescent="0.35">
      <c r="C94" t="s">
        <v>122</v>
      </c>
      <c r="D94" s="5">
        <v>8852</v>
      </c>
      <c r="E94" s="5">
        <v>8852</v>
      </c>
      <c r="F94" s="5">
        <v>8852</v>
      </c>
      <c r="G94" s="5">
        <v>8852</v>
      </c>
      <c r="I94" s="5">
        <v>8852</v>
      </c>
      <c r="J94" s="5">
        <v>8852</v>
      </c>
      <c r="K94" s="5">
        <v>8852</v>
      </c>
      <c r="L94" s="5">
        <v>8852</v>
      </c>
      <c r="M94" s="5">
        <v>8852</v>
      </c>
    </row>
    <row r="95" spans="3:21" ht="15.5" x14ac:dyDescent="0.35">
      <c r="C95" t="s">
        <v>120</v>
      </c>
      <c r="D95" s="5">
        <v>3149500</v>
      </c>
      <c r="E95" s="5">
        <v>68021</v>
      </c>
      <c r="F95" s="5">
        <v>71058</v>
      </c>
      <c r="G95" s="5">
        <v>71414</v>
      </c>
      <c r="I95" s="5">
        <v>71058</v>
      </c>
      <c r="J95" s="5">
        <v>107833</v>
      </c>
      <c r="K95" s="5">
        <v>266720</v>
      </c>
    </row>
    <row r="96" spans="3:21" ht="15.5" x14ac:dyDescent="0.35">
      <c r="C96" t="s">
        <v>118</v>
      </c>
      <c r="T96" s="5">
        <v>589283</v>
      </c>
      <c r="U96" s="5">
        <v>746809</v>
      </c>
    </row>
    <row r="97" spans="3:21" ht="15.5" x14ac:dyDescent="0.35">
      <c r="C97" t="s">
        <v>126</v>
      </c>
      <c r="D97" s="5">
        <v>517571293</v>
      </c>
      <c r="E97" s="5">
        <v>443311071</v>
      </c>
      <c r="F97" s="5">
        <v>456517142</v>
      </c>
      <c r="G97" s="5">
        <v>365791429</v>
      </c>
      <c r="I97" s="5">
        <v>456517142</v>
      </c>
      <c r="J97" s="5">
        <v>401840040</v>
      </c>
      <c r="K97" s="5">
        <v>366028432</v>
      </c>
      <c r="L97" s="5">
        <v>324027442</v>
      </c>
      <c r="M97" s="5">
        <v>276716784</v>
      </c>
      <c r="N97" s="5">
        <v>247297340</v>
      </c>
      <c r="O97" s="5">
        <v>205530454</v>
      </c>
      <c r="P97" s="5">
        <v>217436572</v>
      </c>
      <c r="Q97" s="5">
        <v>164908431</v>
      </c>
      <c r="R97" s="5">
        <v>93111125</v>
      </c>
      <c r="S97" s="5">
        <v>38844937</v>
      </c>
      <c r="T97" s="5">
        <v>40933902</v>
      </c>
      <c r="U97" s="5">
        <v>44190732</v>
      </c>
    </row>
    <row r="98" spans="3:21" ht="15.5" x14ac:dyDescent="0.35">
      <c r="C98" t="s">
        <v>127</v>
      </c>
      <c r="D98" s="5">
        <v>626900904</v>
      </c>
      <c r="E98" s="5">
        <v>557467787</v>
      </c>
      <c r="F98" s="5">
        <v>539496615</v>
      </c>
      <c r="G98" s="5">
        <v>465446248</v>
      </c>
      <c r="I98" s="5">
        <v>539496615</v>
      </c>
      <c r="J98" s="5">
        <v>483419102</v>
      </c>
      <c r="K98" s="5">
        <v>432180554</v>
      </c>
      <c r="L98" s="5">
        <v>379305467</v>
      </c>
      <c r="M98" s="5">
        <v>325466330</v>
      </c>
      <c r="N98" s="5">
        <v>294563892</v>
      </c>
      <c r="O98" s="5">
        <v>239823999</v>
      </c>
      <c r="P98" s="5">
        <v>233998620</v>
      </c>
      <c r="Q98" s="5">
        <v>180663401</v>
      </c>
      <c r="R98" s="5">
        <v>101315626</v>
      </c>
      <c r="S98" s="5">
        <v>41966339</v>
      </c>
      <c r="T98" s="5">
        <v>48032439</v>
      </c>
      <c r="U98" s="5">
        <v>52476672</v>
      </c>
    </row>
    <row r="99" spans="3:21" ht="15.5" x14ac:dyDescent="0.35">
      <c r="C99" t="s">
        <v>128</v>
      </c>
    </row>
    <row r="100" spans="3:21" ht="15.5" x14ac:dyDescent="0.35">
      <c r="C100" t="s">
        <v>129</v>
      </c>
    </row>
    <row r="101" spans="3:21" ht="15.5" x14ac:dyDescent="0.35">
      <c r="C101" t="s">
        <v>130</v>
      </c>
      <c r="D101" s="5">
        <v>82519551</v>
      </c>
      <c r="E101" s="5">
        <v>78129665</v>
      </c>
      <c r="F101" s="5">
        <v>75805331</v>
      </c>
      <c r="G101" s="5">
        <v>71611823</v>
      </c>
      <c r="I101" s="5">
        <v>75805331</v>
      </c>
      <c r="J101" s="5">
        <v>73678911</v>
      </c>
      <c r="K101" s="5">
        <v>57926601</v>
      </c>
      <c r="L101" s="5">
        <v>57238561</v>
      </c>
      <c r="M101" s="5">
        <v>52510587</v>
      </c>
      <c r="N101" s="5">
        <v>49735201</v>
      </c>
      <c r="O101" s="5">
        <v>39059635</v>
      </c>
      <c r="P101" s="5">
        <v>47438990</v>
      </c>
      <c r="Q101" s="5">
        <v>39486926</v>
      </c>
      <c r="R101" s="5">
        <v>19802375</v>
      </c>
      <c r="S101" s="5">
        <v>5091617</v>
      </c>
      <c r="T101" s="5">
        <v>12898981</v>
      </c>
      <c r="U101" s="5">
        <v>10730926</v>
      </c>
    </row>
    <row r="102" spans="3:21" ht="15.5" x14ac:dyDescent="0.35">
      <c r="C102" t="s">
        <v>134</v>
      </c>
      <c r="F102" s="5">
        <v>5000000</v>
      </c>
      <c r="I102" s="5">
        <v>5000000</v>
      </c>
      <c r="J102" s="5">
        <v>5000000</v>
      </c>
      <c r="M102" s="5">
        <v>2475000</v>
      </c>
      <c r="O102" s="5">
        <v>1922477</v>
      </c>
      <c r="P102" s="5">
        <v>8137650</v>
      </c>
      <c r="Q102" s="5">
        <v>447190</v>
      </c>
      <c r="R102" s="5">
        <v>1300000</v>
      </c>
      <c r="S102" s="5">
        <v>392000</v>
      </c>
      <c r="T102" s="5">
        <v>485000</v>
      </c>
      <c r="U102" s="5">
        <v>480000</v>
      </c>
    </row>
    <row r="103" spans="3:21" ht="15.5" x14ac:dyDescent="0.35">
      <c r="C103" t="s">
        <v>131</v>
      </c>
      <c r="M103" s="5">
        <v>1220767</v>
      </c>
      <c r="N103" s="5">
        <v>3391054</v>
      </c>
      <c r="O103" s="5">
        <v>4609841</v>
      </c>
      <c r="P103" s="5">
        <v>2922862</v>
      </c>
      <c r="Q103" s="5">
        <v>2195253</v>
      </c>
      <c r="R103" s="5">
        <v>3159816</v>
      </c>
      <c r="S103" s="5">
        <v>305879</v>
      </c>
      <c r="T103" s="5">
        <v>274212</v>
      </c>
      <c r="U103" s="5">
        <v>1819226</v>
      </c>
    </row>
    <row r="104" spans="3:21" ht="15.5" x14ac:dyDescent="0.35">
      <c r="C104" t="s">
        <v>132</v>
      </c>
      <c r="D104" s="5">
        <v>3689316</v>
      </c>
      <c r="E104" s="5">
        <v>6896537</v>
      </c>
      <c r="F104" s="5">
        <v>2568883</v>
      </c>
      <c r="G104" s="5">
        <v>3698572</v>
      </c>
      <c r="I104" s="5">
        <v>2568883</v>
      </c>
      <c r="J104" s="5">
        <v>2249752</v>
      </c>
      <c r="K104" s="5">
        <v>831691</v>
      </c>
      <c r="L104" s="5">
        <v>1115268</v>
      </c>
      <c r="M104" s="5">
        <v>1220767</v>
      </c>
      <c r="N104" s="5">
        <v>3391054</v>
      </c>
      <c r="O104" s="5">
        <v>4609841</v>
      </c>
      <c r="P104" s="5">
        <v>2922862</v>
      </c>
      <c r="Q104" s="5">
        <v>2195253</v>
      </c>
      <c r="R104" s="5">
        <v>3159816</v>
      </c>
      <c r="S104" s="5">
        <v>305879</v>
      </c>
      <c r="T104" s="5">
        <v>274212</v>
      </c>
      <c r="U104" s="5">
        <v>1819226</v>
      </c>
    </row>
    <row r="105" spans="3:21" ht="15.5" x14ac:dyDescent="0.35">
      <c r="C105" t="s">
        <v>133</v>
      </c>
      <c r="N105" s="5">
        <v>3974824</v>
      </c>
      <c r="O105" s="5">
        <v>140305</v>
      </c>
      <c r="P105" s="5">
        <v>185523</v>
      </c>
      <c r="Q105" s="5">
        <v>21165</v>
      </c>
      <c r="R105" s="5">
        <v>11502</v>
      </c>
      <c r="S105" s="5">
        <v>810</v>
      </c>
      <c r="T105" s="5">
        <v>1373</v>
      </c>
      <c r="U105" s="5">
        <v>1829</v>
      </c>
    </row>
    <row r="106" spans="3:21" ht="15.5" x14ac:dyDescent="0.35">
      <c r="C106" t="s">
        <v>465</v>
      </c>
      <c r="D106" s="5">
        <v>1319413</v>
      </c>
      <c r="E106" s="5">
        <v>1225655</v>
      </c>
      <c r="F106" s="5">
        <v>1139346</v>
      </c>
      <c r="G106" s="5">
        <v>1389958</v>
      </c>
      <c r="I106" s="5">
        <v>1139346</v>
      </c>
      <c r="J106" s="5">
        <v>1794577</v>
      </c>
      <c r="K106" s="5">
        <v>156131</v>
      </c>
      <c r="L106" s="5">
        <v>750224</v>
      </c>
      <c r="M106" s="5">
        <v>370708</v>
      </c>
      <c r="N106" s="5">
        <v>3974824</v>
      </c>
      <c r="O106" s="5">
        <v>140305</v>
      </c>
      <c r="P106" s="5">
        <v>185523</v>
      </c>
      <c r="Q106" s="5">
        <v>21165</v>
      </c>
      <c r="R106" s="5">
        <v>11502</v>
      </c>
      <c r="S106" s="5">
        <v>810</v>
      </c>
      <c r="T106" s="5">
        <v>1373</v>
      </c>
      <c r="U106" s="5">
        <v>1829</v>
      </c>
    </row>
    <row r="107" spans="3:21" ht="15.5" x14ac:dyDescent="0.35">
      <c r="C107" t="s">
        <v>137</v>
      </c>
      <c r="D107" s="5">
        <v>17051881</v>
      </c>
      <c r="E107" s="5">
        <v>14820875</v>
      </c>
      <c r="F107" s="5">
        <v>6639957</v>
      </c>
      <c r="G107" s="5">
        <v>7370139</v>
      </c>
      <c r="I107" s="5">
        <v>6639957</v>
      </c>
      <c r="J107" s="5">
        <v>5182566</v>
      </c>
      <c r="K107" s="5">
        <v>7410242</v>
      </c>
      <c r="L107" s="5">
        <v>1443898</v>
      </c>
      <c r="M107" s="5">
        <v>1630947</v>
      </c>
      <c r="N107" s="5">
        <v>3310743</v>
      </c>
      <c r="O107" s="5">
        <v>786911</v>
      </c>
      <c r="P107" s="5">
        <v>404897</v>
      </c>
      <c r="Q107" s="5">
        <v>326582</v>
      </c>
      <c r="R107" s="5">
        <v>109397</v>
      </c>
      <c r="S107" s="5">
        <v>578148</v>
      </c>
      <c r="T107" s="5">
        <v>39249</v>
      </c>
      <c r="U107" s="5">
        <v>58031</v>
      </c>
    </row>
    <row r="108" spans="3:21" ht="15.5" x14ac:dyDescent="0.35">
      <c r="C108" t="s">
        <v>136</v>
      </c>
      <c r="D108" s="5">
        <v>693078</v>
      </c>
      <c r="E108" s="5">
        <v>1131175</v>
      </c>
      <c r="F108" s="5">
        <v>323286</v>
      </c>
      <c r="G108" s="5">
        <v>862530</v>
      </c>
      <c r="I108" s="5">
        <v>323286</v>
      </c>
      <c r="J108" s="5">
        <v>1058266</v>
      </c>
      <c r="K108" s="5">
        <v>1329452</v>
      </c>
      <c r="L108" s="5">
        <v>1788162</v>
      </c>
      <c r="M108" s="5">
        <v>1545022</v>
      </c>
      <c r="N108" s="5">
        <v>1388572</v>
      </c>
      <c r="O108" s="5">
        <v>780156</v>
      </c>
      <c r="P108" s="5">
        <v>667765</v>
      </c>
      <c r="Q108" s="5">
        <v>1266448</v>
      </c>
      <c r="R108" s="5">
        <v>37599</v>
      </c>
      <c r="S108" s="5">
        <v>14672</v>
      </c>
      <c r="T108" s="5">
        <v>17275</v>
      </c>
      <c r="U108" s="5">
        <v>41421</v>
      </c>
    </row>
    <row r="109" spans="3:21" ht="15.5" x14ac:dyDescent="0.35">
      <c r="C109" t="s">
        <v>789</v>
      </c>
      <c r="Q109" s="5">
        <v>4797000</v>
      </c>
    </row>
    <row r="110" spans="3:21" ht="15.5" x14ac:dyDescent="0.35">
      <c r="C110" t="s">
        <v>1289</v>
      </c>
      <c r="L110" s="5">
        <v>6598209</v>
      </c>
      <c r="M110" s="5">
        <v>10415166</v>
      </c>
      <c r="N110" s="5">
        <v>8028469</v>
      </c>
      <c r="O110" s="5">
        <v>6664262</v>
      </c>
      <c r="P110" s="5">
        <v>7486761</v>
      </c>
      <c r="Q110" s="5">
        <v>19931153</v>
      </c>
    </row>
    <row r="111" spans="3:21" ht="15.5" x14ac:dyDescent="0.35">
      <c r="C111" t="s">
        <v>139</v>
      </c>
    </row>
    <row r="112" spans="3:21" ht="15.5" x14ac:dyDescent="0.35">
      <c r="C112" t="s">
        <v>192</v>
      </c>
      <c r="D112" s="5">
        <v>304354777</v>
      </c>
      <c r="E112" s="5">
        <v>236191993</v>
      </c>
      <c r="F112" s="5">
        <v>236329341</v>
      </c>
      <c r="G112" s="5">
        <v>170541717</v>
      </c>
      <c r="I112" s="5">
        <v>236329341</v>
      </c>
      <c r="J112" s="5">
        <v>176861318</v>
      </c>
      <c r="K112" s="5">
        <v>176957830</v>
      </c>
      <c r="L112" s="5">
        <v>135961095</v>
      </c>
      <c r="M112" s="5">
        <v>96288413</v>
      </c>
      <c r="N112" s="5">
        <v>74807148</v>
      </c>
      <c r="O112" s="5">
        <v>75562850</v>
      </c>
      <c r="P112" s="5">
        <v>75673931</v>
      </c>
      <c r="Q112" s="5">
        <v>45101583</v>
      </c>
      <c r="R112" s="5">
        <v>31600484</v>
      </c>
      <c r="S112" s="5">
        <v>5715813</v>
      </c>
      <c r="T112" s="5">
        <v>4221963</v>
      </c>
      <c r="U112" s="5">
        <v>16703333</v>
      </c>
    </row>
    <row r="113" spans="3:21" ht="15.5" x14ac:dyDescent="0.35">
      <c r="C113" t="s">
        <v>141</v>
      </c>
      <c r="D113" s="5">
        <v>88434</v>
      </c>
      <c r="E113" s="5">
        <v>108749</v>
      </c>
      <c r="F113" s="5">
        <v>144907</v>
      </c>
      <c r="G113" s="5">
        <v>198627</v>
      </c>
      <c r="I113" s="5">
        <v>144907</v>
      </c>
      <c r="J113" s="5">
        <v>313296</v>
      </c>
      <c r="K113" s="5">
        <v>410317</v>
      </c>
      <c r="L113" s="5">
        <v>369687</v>
      </c>
      <c r="M113" s="5">
        <v>233389</v>
      </c>
      <c r="N113" s="5">
        <v>319397</v>
      </c>
      <c r="O113" s="5">
        <v>148578</v>
      </c>
      <c r="P113" s="5">
        <v>196688</v>
      </c>
      <c r="S113" s="5">
        <v>61080</v>
      </c>
      <c r="T113" s="5">
        <v>145088</v>
      </c>
      <c r="U113" s="5">
        <v>230922</v>
      </c>
    </row>
    <row r="114" spans="3:21" ht="15.5" x14ac:dyDescent="0.35">
      <c r="C114" t="s">
        <v>145</v>
      </c>
      <c r="D114" s="5">
        <v>52366665</v>
      </c>
      <c r="E114" s="5">
        <v>52398353</v>
      </c>
      <c r="F114" s="5">
        <v>58552879</v>
      </c>
      <c r="G114" s="5">
        <v>56890541</v>
      </c>
      <c r="I114" s="5">
        <v>58552879</v>
      </c>
      <c r="J114" s="5">
        <v>57081328</v>
      </c>
      <c r="K114" s="5">
        <v>47200856</v>
      </c>
      <c r="L114" s="5">
        <v>50137772</v>
      </c>
      <c r="M114" s="5">
        <v>45239446</v>
      </c>
      <c r="N114" s="5">
        <v>37670008</v>
      </c>
      <c r="O114" s="5">
        <v>30819945</v>
      </c>
      <c r="P114" s="5">
        <v>32813672</v>
      </c>
      <c r="Q114" s="5">
        <v>35230288</v>
      </c>
      <c r="R114" s="5">
        <v>15184061</v>
      </c>
      <c r="S114" s="5">
        <v>3800108</v>
      </c>
      <c r="T114" s="5">
        <v>12081872</v>
      </c>
      <c r="U114" s="5">
        <v>8330419</v>
      </c>
    </row>
    <row r="115" spans="3:21" ht="15.5" x14ac:dyDescent="0.35">
      <c r="C115" t="s">
        <v>146</v>
      </c>
      <c r="D115" s="5">
        <v>308632596</v>
      </c>
      <c r="E115" s="5">
        <v>240921751</v>
      </c>
      <c r="F115" s="5">
        <v>241205961</v>
      </c>
      <c r="G115" s="5">
        <v>175443573</v>
      </c>
      <c r="I115" s="5">
        <v>241205961</v>
      </c>
      <c r="J115" s="5">
        <v>188105863</v>
      </c>
      <c r="K115" s="5">
        <v>178783573</v>
      </c>
      <c r="L115" s="5">
        <v>149867301</v>
      </c>
      <c r="M115" s="5">
        <v>122098561</v>
      </c>
      <c r="N115" s="5">
        <v>109915990</v>
      </c>
      <c r="O115" s="5">
        <v>86441670</v>
      </c>
      <c r="P115" s="5">
        <v>89095389</v>
      </c>
      <c r="Q115" s="5">
        <v>70637230</v>
      </c>
      <c r="R115" s="5">
        <v>32181591</v>
      </c>
      <c r="S115" s="5">
        <v>6204156</v>
      </c>
      <c r="T115" s="5">
        <v>4728613</v>
      </c>
      <c r="U115" s="5">
        <v>17195969</v>
      </c>
    </row>
    <row r="116" spans="3:21" ht="15.5" x14ac:dyDescent="0.35">
      <c r="C116" t="s">
        <v>147</v>
      </c>
      <c r="D116" s="5">
        <v>308632596</v>
      </c>
      <c r="E116" s="5">
        <v>240921751</v>
      </c>
      <c r="F116" s="5">
        <v>241205961</v>
      </c>
      <c r="G116" s="5">
        <v>175443573</v>
      </c>
      <c r="I116" s="5">
        <v>241205961</v>
      </c>
      <c r="J116" s="5">
        <v>188105863</v>
      </c>
      <c r="K116" s="5">
        <v>178783573</v>
      </c>
      <c r="L116" s="5">
        <v>149867301</v>
      </c>
      <c r="M116" s="5">
        <v>122098561</v>
      </c>
      <c r="N116" s="5">
        <v>109915990</v>
      </c>
      <c r="O116" s="5">
        <v>86441670</v>
      </c>
      <c r="P116" s="5">
        <v>89095389</v>
      </c>
      <c r="Q116" s="5">
        <v>70637230</v>
      </c>
      <c r="R116" s="5">
        <v>32181591</v>
      </c>
      <c r="S116" s="5">
        <v>6204156</v>
      </c>
      <c r="T116" s="5">
        <v>4728613</v>
      </c>
      <c r="U116" s="5">
        <v>17195969</v>
      </c>
    </row>
    <row r="117" spans="3:21" ht="15.5" x14ac:dyDescent="0.35">
      <c r="C117" t="s">
        <v>152</v>
      </c>
    </row>
    <row r="118" spans="3:21" ht="15.5" x14ac:dyDescent="0.35">
      <c r="C118" t="s">
        <v>153</v>
      </c>
      <c r="D118" s="5">
        <v>306805055</v>
      </c>
      <c r="E118" s="5">
        <v>239085458</v>
      </c>
      <c r="F118" s="5">
        <v>239405135</v>
      </c>
      <c r="G118" s="5">
        <v>173651742</v>
      </c>
      <c r="I118" s="5">
        <v>239405135</v>
      </c>
      <c r="J118" s="5">
        <v>186447172</v>
      </c>
      <c r="K118" s="5">
        <v>177568493</v>
      </c>
      <c r="L118" s="5">
        <v>142203048</v>
      </c>
      <c r="M118" s="5">
        <v>110987187</v>
      </c>
      <c r="N118" s="5">
        <v>101169042</v>
      </c>
      <c r="O118" s="5">
        <v>79152937</v>
      </c>
      <c r="P118" s="5">
        <v>80851524</v>
      </c>
      <c r="Q118" s="5">
        <v>45101583</v>
      </c>
      <c r="R118" s="5">
        <v>31600484</v>
      </c>
      <c r="S118" s="5">
        <v>5776893</v>
      </c>
      <c r="T118" s="5">
        <v>4367051</v>
      </c>
      <c r="U118" s="5">
        <v>16934255</v>
      </c>
    </row>
    <row r="119" spans="3:21" ht="15.5" x14ac:dyDescent="0.35">
      <c r="C119" t="s">
        <v>154</v>
      </c>
      <c r="D119" s="5">
        <v>391152147</v>
      </c>
      <c r="E119" s="5">
        <v>319051416</v>
      </c>
      <c r="F119" s="5">
        <v>317011292</v>
      </c>
      <c r="G119" s="5">
        <v>247055396</v>
      </c>
      <c r="I119" s="5">
        <v>317011292</v>
      </c>
      <c r="J119" s="5">
        <v>261784774</v>
      </c>
      <c r="K119" s="5">
        <v>236710174</v>
      </c>
      <c r="L119" s="5">
        <v>207105862</v>
      </c>
      <c r="M119" s="5">
        <v>174609148</v>
      </c>
      <c r="N119" s="5">
        <v>159651191</v>
      </c>
      <c r="O119" s="5">
        <v>125501305</v>
      </c>
      <c r="P119" s="5">
        <v>136534379</v>
      </c>
      <c r="Q119" s="5">
        <v>110124156</v>
      </c>
      <c r="R119" s="5">
        <v>51983966</v>
      </c>
      <c r="S119" s="5">
        <v>11295773</v>
      </c>
      <c r="T119" s="5">
        <v>17627594</v>
      </c>
      <c r="U119" s="5">
        <v>27926895</v>
      </c>
    </row>
    <row r="120" spans="3:21" ht="15.5" x14ac:dyDescent="0.35">
      <c r="C120" t="s">
        <v>155</v>
      </c>
    </row>
    <row r="121" spans="3:21" ht="15.5" x14ac:dyDescent="0.35">
      <c r="C121" t="s">
        <v>156</v>
      </c>
      <c r="D121" s="5">
        <v>19379251</v>
      </c>
      <c r="E121" s="5">
        <v>19379251</v>
      </c>
      <c r="F121" s="5">
        <v>19379251</v>
      </c>
      <c r="G121" s="5">
        <v>19379251</v>
      </c>
      <c r="I121" s="5">
        <v>19379251</v>
      </c>
      <c r="J121" s="5">
        <v>19379251</v>
      </c>
      <c r="K121" s="5">
        <v>19379251</v>
      </c>
      <c r="L121" s="5">
        <v>19379251</v>
      </c>
      <c r="M121" s="5">
        <v>19379251</v>
      </c>
      <c r="N121" s="5">
        <v>19379251</v>
      </c>
      <c r="O121" s="5">
        <v>19379251</v>
      </c>
      <c r="P121" s="5">
        <v>19379251</v>
      </c>
      <c r="Q121" s="5">
        <v>17816577</v>
      </c>
      <c r="R121" s="5">
        <v>17816577</v>
      </c>
      <c r="S121" s="5">
        <v>14086577</v>
      </c>
      <c r="T121" s="5">
        <v>133166</v>
      </c>
      <c r="U121" s="5">
        <v>133166</v>
      </c>
    </row>
    <row r="122" spans="3:21" ht="15.5" x14ac:dyDescent="0.35">
      <c r="C122" t="s">
        <v>157</v>
      </c>
      <c r="D122" s="5">
        <v>12153049</v>
      </c>
      <c r="E122" s="5">
        <v>12155040</v>
      </c>
      <c r="F122" s="5">
        <v>12155040</v>
      </c>
      <c r="G122" s="5">
        <v>12155040</v>
      </c>
      <c r="I122" s="5">
        <v>12155040</v>
      </c>
      <c r="J122" s="5">
        <v>12220246</v>
      </c>
      <c r="K122" s="5">
        <v>12186665</v>
      </c>
      <c r="L122" s="5">
        <v>12190431</v>
      </c>
      <c r="M122" s="5">
        <v>12333787</v>
      </c>
      <c r="N122" s="5">
        <v>12035950</v>
      </c>
      <c r="O122" s="5">
        <v>12035950</v>
      </c>
      <c r="P122" s="5">
        <v>12035950</v>
      </c>
      <c r="Q122" s="5">
        <v>1175370</v>
      </c>
      <c r="R122" s="5">
        <v>1165370</v>
      </c>
    </row>
    <row r="123" spans="3:21" ht="15.5" x14ac:dyDescent="0.35">
      <c r="C123" t="s">
        <v>158</v>
      </c>
      <c r="D123" s="5">
        <v>123852714</v>
      </c>
      <c r="E123" s="5">
        <v>125061293</v>
      </c>
      <c r="F123" s="5">
        <v>119213305</v>
      </c>
      <c r="G123" s="5">
        <v>114515311</v>
      </c>
      <c r="I123" s="5">
        <v>119213305</v>
      </c>
      <c r="J123" s="5">
        <v>118457670</v>
      </c>
      <c r="K123" s="5">
        <v>104501265</v>
      </c>
      <c r="L123" s="5">
        <v>89102983</v>
      </c>
      <c r="M123" s="5">
        <v>73180146</v>
      </c>
      <c r="N123" s="5">
        <v>64770214</v>
      </c>
      <c r="O123" s="5">
        <v>50754028</v>
      </c>
      <c r="P123" s="5">
        <v>39498545</v>
      </c>
      <c r="Q123" s="5">
        <v>29369601</v>
      </c>
      <c r="R123" s="5">
        <v>21527404</v>
      </c>
      <c r="S123" s="5">
        <v>16583989</v>
      </c>
      <c r="T123" s="5">
        <v>30271679</v>
      </c>
      <c r="U123" s="5">
        <v>24416611</v>
      </c>
    </row>
    <row r="124" spans="3:21" ht="15.5" x14ac:dyDescent="0.35">
      <c r="C124" t="s">
        <v>159</v>
      </c>
      <c r="D124" s="5">
        <v>1400000</v>
      </c>
      <c r="E124" s="5">
        <v>1300000</v>
      </c>
      <c r="F124" s="5">
        <v>1300000</v>
      </c>
      <c r="G124" s="5">
        <v>1300000</v>
      </c>
      <c r="I124" s="5">
        <v>1300000</v>
      </c>
      <c r="J124" s="5">
        <v>1200000</v>
      </c>
      <c r="K124" s="5">
        <v>1100000</v>
      </c>
      <c r="L124" s="5">
        <v>1000000</v>
      </c>
      <c r="M124" s="5">
        <v>900000</v>
      </c>
      <c r="N124" s="5">
        <v>800000</v>
      </c>
      <c r="O124" s="5">
        <v>600000</v>
      </c>
      <c r="P124" s="5">
        <v>600000</v>
      </c>
      <c r="Q124" s="5">
        <v>300000</v>
      </c>
    </row>
    <row r="125" spans="3:21" ht="15.5" x14ac:dyDescent="0.35">
      <c r="C125" t="s">
        <v>160</v>
      </c>
      <c r="D125" s="5">
        <v>122452714</v>
      </c>
      <c r="E125" s="5">
        <v>123761293</v>
      </c>
      <c r="F125" s="5">
        <v>117913305</v>
      </c>
      <c r="G125" s="5">
        <v>113215311</v>
      </c>
      <c r="I125" s="5">
        <v>117913305</v>
      </c>
      <c r="J125" s="5">
        <v>117257670</v>
      </c>
      <c r="K125" s="5">
        <v>103401265</v>
      </c>
      <c r="L125" s="5">
        <v>88102983</v>
      </c>
      <c r="M125" s="5">
        <v>72280146</v>
      </c>
      <c r="N125" s="5">
        <v>63970214</v>
      </c>
      <c r="O125" s="5">
        <v>50154028</v>
      </c>
      <c r="P125" s="5">
        <v>38898545</v>
      </c>
      <c r="Q125" s="5">
        <v>29069601</v>
      </c>
      <c r="R125" s="5">
        <v>21527404</v>
      </c>
      <c r="S125" s="5">
        <v>16583989</v>
      </c>
      <c r="T125" s="5">
        <v>30271679</v>
      </c>
      <c r="U125" s="5">
        <v>24416611</v>
      </c>
    </row>
    <row r="126" spans="3:21" ht="15.5" x14ac:dyDescent="0.35">
      <c r="C126" t="s">
        <v>161</v>
      </c>
      <c r="D126" s="5">
        <v>123852714</v>
      </c>
      <c r="E126" s="5">
        <v>125061293</v>
      </c>
      <c r="F126" s="5">
        <v>119213305</v>
      </c>
      <c r="G126" s="5">
        <v>114515311</v>
      </c>
      <c r="I126" s="5">
        <v>119213305</v>
      </c>
      <c r="J126" s="5">
        <v>118457670</v>
      </c>
      <c r="K126" s="5">
        <v>104501265</v>
      </c>
      <c r="L126" s="5">
        <v>89102983</v>
      </c>
      <c r="M126" s="5">
        <v>73180146</v>
      </c>
      <c r="N126" s="5">
        <v>64770214</v>
      </c>
      <c r="O126" s="5">
        <v>50754028</v>
      </c>
      <c r="P126" s="5">
        <v>39498545</v>
      </c>
      <c r="Q126" s="5">
        <v>29369601</v>
      </c>
      <c r="R126" s="5">
        <v>21527404</v>
      </c>
      <c r="S126" s="5">
        <v>16583989</v>
      </c>
      <c r="T126" s="5">
        <v>30271679</v>
      </c>
      <c r="U126" s="5">
        <v>24416611</v>
      </c>
    </row>
    <row r="127" spans="3:21" ht="15.5" x14ac:dyDescent="0.35">
      <c r="C127" t="s">
        <v>162</v>
      </c>
      <c r="D127" s="5">
        <v>83464604</v>
      </c>
      <c r="E127" s="5">
        <v>84722448</v>
      </c>
      <c r="F127" s="5">
        <v>70315333</v>
      </c>
      <c r="G127" s="5">
        <v>70899438</v>
      </c>
      <c r="I127" s="5">
        <v>70315333</v>
      </c>
      <c r="J127" s="5">
        <v>70007780</v>
      </c>
      <c r="K127" s="5">
        <v>57888618</v>
      </c>
      <c r="L127" s="5">
        <v>50032736</v>
      </c>
      <c r="M127" s="5">
        <v>44376216</v>
      </c>
      <c r="N127" s="5">
        <v>37140722</v>
      </c>
      <c r="O127" s="5">
        <v>30552528</v>
      </c>
      <c r="P127" s="5">
        <v>24949558</v>
      </c>
      <c r="Q127" s="5">
        <v>22177697</v>
      </c>
      <c r="R127" s="5">
        <v>8822309</v>
      </c>
    </row>
    <row r="128" spans="3:21" ht="15.5" x14ac:dyDescent="0.35">
      <c r="C128" t="s">
        <v>10</v>
      </c>
      <c r="D128" s="5">
        <v>235748757</v>
      </c>
      <c r="E128" s="5">
        <v>238416371</v>
      </c>
      <c r="F128" s="5">
        <v>222485323</v>
      </c>
      <c r="G128" s="5">
        <v>218390852</v>
      </c>
      <c r="I128" s="5">
        <v>222485323</v>
      </c>
      <c r="J128" s="5">
        <v>221634328</v>
      </c>
      <c r="K128" s="5">
        <v>195470380</v>
      </c>
      <c r="L128" s="5">
        <v>172199605</v>
      </c>
      <c r="M128" s="5">
        <v>150857182</v>
      </c>
      <c r="N128" s="5">
        <v>134912701</v>
      </c>
      <c r="O128" s="5">
        <v>114322694</v>
      </c>
      <c r="P128" s="5">
        <v>97464241</v>
      </c>
      <c r="Q128" s="5">
        <v>70539245</v>
      </c>
      <c r="R128" s="5">
        <v>49331660</v>
      </c>
      <c r="S128" s="5">
        <v>30670566</v>
      </c>
      <c r="T128" s="5">
        <v>30404845</v>
      </c>
      <c r="U128" s="5">
        <v>24549777</v>
      </c>
    </row>
    <row r="129" spans="2:21" ht="15.5" x14ac:dyDescent="0.35">
      <c r="C129" t="s">
        <v>163</v>
      </c>
      <c r="D129" s="5">
        <v>626900904</v>
      </c>
      <c r="E129" s="5">
        <v>557467787</v>
      </c>
      <c r="F129" s="5">
        <v>539496615</v>
      </c>
      <c r="G129" s="5">
        <v>465446248</v>
      </c>
      <c r="I129" s="5">
        <v>539496615</v>
      </c>
      <c r="J129" s="5">
        <v>483419102</v>
      </c>
      <c r="K129" s="5">
        <v>432180554</v>
      </c>
      <c r="L129" s="5">
        <v>379305467</v>
      </c>
      <c r="M129" s="5">
        <v>325466330</v>
      </c>
      <c r="N129" s="5">
        <v>294563892</v>
      </c>
      <c r="O129" s="5">
        <v>239823999</v>
      </c>
      <c r="P129" s="5">
        <v>233998620</v>
      </c>
      <c r="Q129" s="5">
        <v>180663401</v>
      </c>
      <c r="R129" s="5">
        <v>101315626</v>
      </c>
      <c r="S129" s="5">
        <v>41966339</v>
      </c>
      <c r="T129" s="5">
        <v>48032439</v>
      </c>
      <c r="U129" s="5">
        <v>52476672</v>
      </c>
    </row>
    <row r="130" spans="2:21" ht="15.5" x14ac:dyDescent="0.35">
      <c r="C130" t="s">
        <v>164</v>
      </c>
      <c r="D130" s="5">
        <v>2719790000</v>
      </c>
      <c r="E130" s="5">
        <v>2719790000</v>
      </c>
      <c r="F130" s="5">
        <v>2719790000</v>
      </c>
      <c r="G130" s="5">
        <v>2719790000</v>
      </c>
      <c r="I130" s="5">
        <v>2719790000</v>
      </c>
      <c r="J130" s="5">
        <v>2719790000</v>
      </c>
      <c r="K130" s="5">
        <v>2719790000</v>
      </c>
      <c r="L130" s="5">
        <v>2719790000</v>
      </c>
      <c r="M130" s="5">
        <v>2719790000</v>
      </c>
      <c r="N130" s="5">
        <v>2719790000</v>
      </c>
      <c r="O130" s="5">
        <v>2719790000</v>
      </c>
      <c r="P130" s="5">
        <v>2719790000</v>
      </c>
      <c r="Q130" s="5">
        <v>2500000000</v>
      </c>
      <c r="R130" s="5">
        <v>2500000000</v>
      </c>
      <c r="S130" s="5">
        <v>100000</v>
      </c>
      <c r="T130" s="5">
        <v>300</v>
      </c>
      <c r="U130" s="5">
        <v>300</v>
      </c>
    </row>
    <row r="132" spans="2:21" ht="15.5" x14ac:dyDescent="0.35">
      <c r="B132" t="s">
        <v>165</v>
      </c>
      <c r="C132" t="s">
        <v>166</v>
      </c>
      <c r="D132" s="5">
        <v>40026962</v>
      </c>
      <c r="E132" s="5">
        <v>5923692</v>
      </c>
      <c r="F132" s="5">
        <v>26064487</v>
      </c>
      <c r="G132" s="5">
        <v>8650353</v>
      </c>
      <c r="I132" s="5">
        <v>65135705</v>
      </c>
      <c r="J132" s="5">
        <v>65590187</v>
      </c>
      <c r="K132" s="5">
        <v>54110803</v>
      </c>
      <c r="L132" s="5">
        <v>53224806</v>
      </c>
      <c r="M132" s="5">
        <v>37210326</v>
      </c>
      <c r="N132" s="5">
        <v>36103881</v>
      </c>
      <c r="O132" s="5">
        <v>30092289</v>
      </c>
      <c r="P132" s="5">
        <v>30943193</v>
      </c>
      <c r="Q132" s="5">
        <v>17415667</v>
      </c>
      <c r="R132" s="5">
        <v>10573186</v>
      </c>
      <c r="S132" s="5">
        <v>7383182</v>
      </c>
      <c r="T132" s="5">
        <v>10342077</v>
      </c>
      <c r="U132" s="5">
        <v>6456088</v>
      </c>
    </row>
    <row r="133" spans="2:21" ht="15.5" x14ac:dyDescent="0.35">
      <c r="C133" t="s">
        <v>167</v>
      </c>
      <c r="D133" s="5">
        <v>68481234</v>
      </c>
      <c r="E133" s="5">
        <v>46229038</v>
      </c>
      <c r="F133" s="5">
        <v>44854183</v>
      </c>
      <c r="G133" s="5">
        <v>40395145</v>
      </c>
      <c r="I133" s="5">
        <v>174918103</v>
      </c>
      <c r="J133" s="5">
        <v>182566317</v>
      </c>
      <c r="K133" s="5">
        <v>148391745</v>
      </c>
      <c r="L133" s="5">
        <v>131410723</v>
      </c>
      <c r="M133" s="5">
        <v>102024160</v>
      </c>
      <c r="N133" s="5">
        <v>83689641</v>
      </c>
      <c r="O133" s="5">
        <v>84506374</v>
      </c>
      <c r="P133" s="5">
        <v>72658321</v>
      </c>
      <c r="Q133" s="5">
        <v>44788866</v>
      </c>
      <c r="R133" s="5">
        <v>18192477</v>
      </c>
      <c r="S133" s="5">
        <v>14921915</v>
      </c>
      <c r="T133" s="5">
        <v>23239806</v>
      </c>
      <c r="U133" s="5">
        <v>19197577</v>
      </c>
    </row>
    <row r="134" spans="2:21" ht="15.5" x14ac:dyDescent="0.35">
      <c r="C134" t="s">
        <v>519</v>
      </c>
    </row>
    <row r="135" spans="2:21" ht="15.5" x14ac:dyDescent="0.35">
      <c r="C135" t="s">
        <v>652</v>
      </c>
      <c r="D135" s="5">
        <v>-8096285</v>
      </c>
      <c r="E135" s="5">
        <v>-29928031</v>
      </c>
      <c r="F135" s="5">
        <v>-6526099</v>
      </c>
      <c r="G135" s="5">
        <v>-30476671</v>
      </c>
      <c r="I135" s="5">
        <v>-60360350</v>
      </c>
      <c r="J135" s="5">
        <v>-73455186</v>
      </c>
      <c r="K135" s="5">
        <v>-53933869</v>
      </c>
      <c r="L135" s="5">
        <v>-45800015</v>
      </c>
      <c r="M135" s="5">
        <v>-32269171</v>
      </c>
      <c r="N135" s="5">
        <v>-28003780</v>
      </c>
      <c r="O135" s="5">
        <v>-32989525</v>
      </c>
      <c r="P135" s="5">
        <v>-24424089</v>
      </c>
      <c r="Q135" s="5">
        <v>-15991531</v>
      </c>
      <c r="R135" s="5">
        <v>-2334107</v>
      </c>
      <c r="S135" s="5">
        <v>-3959356</v>
      </c>
      <c r="T135" s="5">
        <v>-8792110</v>
      </c>
      <c r="U135" s="5">
        <v>-6846997</v>
      </c>
    </row>
    <row r="136" spans="2:21" ht="15.5" x14ac:dyDescent="0.35">
      <c r="C136" t="s">
        <v>653</v>
      </c>
      <c r="D136" s="5">
        <v>-6355180</v>
      </c>
      <c r="E136" s="5">
        <v>-6220345</v>
      </c>
      <c r="F136" s="5">
        <v>-4648192</v>
      </c>
      <c r="G136" s="5">
        <v>-4818044</v>
      </c>
      <c r="I136" s="5">
        <v>-20913339</v>
      </c>
      <c r="J136" s="5">
        <v>-19077641</v>
      </c>
      <c r="K136" s="5">
        <v>-16924876</v>
      </c>
      <c r="L136" s="5">
        <v>-14145688</v>
      </c>
      <c r="M136" s="5">
        <v>-11672247</v>
      </c>
      <c r="N136" s="5">
        <v>-7896032</v>
      </c>
      <c r="O136" s="5">
        <v>-8647097</v>
      </c>
      <c r="P136" s="5">
        <v>-6392596</v>
      </c>
      <c r="Q136" s="5">
        <v>-5933076</v>
      </c>
      <c r="R136" s="5">
        <v>-2566775</v>
      </c>
      <c r="S136" s="5">
        <v>-2055482</v>
      </c>
      <c r="T136" s="5">
        <v>-1857596</v>
      </c>
      <c r="U136" s="5">
        <v>-1773041</v>
      </c>
    </row>
    <row r="137" spans="2:21" ht="15.5" x14ac:dyDescent="0.35">
      <c r="C137" t="s">
        <v>1016</v>
      </c>
      <c r="D137" s="5">
        <v>-14451465</v>
      </c>
      <c r="E137" s="5">
        <v>-36148376</v>
      </c>
      <c r="F137" s="5">
        <v>-11174291</v>
      </c>
      <c r="G137" s="5">
        <v>-35294715</v>
      </c>
      <c r="I137" s="5">
        <v>-81273689</v>
      </c>
      <c r="J137" s="5">
        <v>-92532827</v>
      </c>
      <c r="K137" s="5">
        <v>-70858745</v>
      </c>
      <c r="L137" s="5">
        <v>-59945703</v>
      </c>
      <c r="M137" s="5">
        <v>-43941418</v>
      </c>
      <c r="N137" s="5">
        <v>-35899812</v>
      </c>
      <c r="O137" s="5">
        <v>-41636622</v>
      </c>
      <c r="P137" s="5">
        <v>-30816685</v>
      </c>
      <c r="Q137" s="5">
        <v>-21924607</v>
      </c>
      <c r="R137" s="5">
        <v>-4900882</v>
      </c>
      <c r="S137" s="5">
        <v>-6014838</v>
      </c>
      <c r="T137" s="5">
        <v>-10649706</v>
      </c>
      <c r="U137" s="5">
        <v>-8620038</v>
      </c>
    </row>
    <row r="138" spans="2:21" ht="15.5" x14ac:dyDescent="0.35">
      <c r="C138" t="s">
        <v>170</v>
      </c>
      <c r="D138" s="5">
        <v>-5260675</v>
      </c>
      <c r="E138" s="5">
        <v>-4990711</v>
      </c>
      <c r="F138" s="5">
        <v>-3968764</v>
      </c>
      <c r="G138" s="5">
        <v>-4149872</v>
      </c>
      <c r="I138" s="5">
        <v>-16376283</v>
      </c>
      <c r="J138" s="5">
        <v>-14921224</v>
      </c>
      <c r="K138" s="5">
        <v>-14120719</v>
      </c>
      <c r="L138" s="5">
        <v>-9843132</v>
      </c>
      <c r="M138" s="5">
        <v>-8455318</v>
      </c>
      <c r="N138" s="5">
        <v>-6210012</v>
      </c>
      <c r="O138" s="5">
        <v>-6980213</v>
      </c>
      <c r="P138" s="5">
        <v>-6535464</v>
      </c>
      <c r="Q138" s="5">
        <v>-4414695</v>
      </c>
      <c r="R138" s="5">
        <v>-2072023</v>
      </c>
      <c r="S138" s="5">
        <v>-837004</v>
      </c>
      <c r="T138" s="5">
        <v>-1485213</v>
      </c>
      <c r="U138" s="5">
        <v>-1974057</v>
      </c>
    </row>
    <row r="139" spans="2:21" ht="15.5" x14ac:dyDescent="0.35">
      <c r="C139" t="s">
        <v>1446</v>
      </c>
      <c r="D139" s="5">
        <v>-6629845</v>
      </c>
      <c r="E139" s="5">
        <v>2122427</v>
      </c>
      <c r="F139" s="5">
        <v>-1444677</v>
      </c>
      <c r="G139" s="5">
        <v>9483336</v>
      </c>
      <c r="I139" s="5">
        <v>-5920774</v>
      </c>
      <c r="J139" s="5">
        <v>-3762035</v>
      </c>
      <c r="K139" s="5">
        <v>-3818771</v>
      </c>
      <c r="L139" s="5">
        <v>-5296394</v>
      </c>
      <c r="M139" s="5">
        <v>-8207911</v>
      </c>
      <c r="N139" s="5">
        <v>-1527962</v>
      </c>
      <c r="O139" s="5">
        <v>-1616106</v>
      </c>
      <c r="P139" s="5">
        <v>-671570</v>
      </c>
      <c r="Q139" s="5">
        <v>605336</v>
      </c>
      <c r="R139" s="5">
        <v>-263497</v>
      </c>
      <c r="S139" s="5">
        <v>-514321</v>
      </c>
      <c r="T139" s="5">
        <v>-431359</v>
      </c>
      <c r="U139" s="5">
        <v>-1870294</v>
      </c>
    </row>
    <row r="140" spans="2:21" ht="15.5" x14ac:dyDescent="0.35">
      <c r="C140" t="s">
        <v>220</v>
      </c>
      <c r="D140" s="5">
        <v>-2286969</v>
      </c>
      <c r="E140" s="5">
        <v>-1619274</v>
      </c>
      <c r="F140" s="5">
        <v>-3011196</v>
      </c>
      <c r="G140" s="5">
        <v>-2101650</v>
      </c>
      <c r="I140" s="5">
        <v>-8003538</v>
      </c>
      <c r="J140" s="5">
        <v>-6125637</v>
      </c>
      <c r="K140" s="5">
        <v>-5616243</v>
      </c>
      <c r="L140" s="5">
        <v>-3186276</v>
      </c>
      <c r="M140" s="5">
        <v>-4316154</v>
      </c>
      <c r="N140" s="5">
        <v>-4021772</v>
      </c>
      <c r="O140" s="5">
        <v>-4196465</v>
      </c>
      <c r="P140" s="5">
        <v>-3722373</v>
      </c>
      <c r="Q140" s="5">
        <v>-1671994</v>
      </c>
      <c r="R140" s="5">
        <v>-397159</v>
      </c>
      <c r="S140" s="5">
        <v>-176718</v>
      </c>
      <c r="T140" s="5">
        <v>-338714</v>
      </c>
      <c r="U140" s="5">
        <v>-290432</v>
      </c>
    </row>
    <row r="141" spans="2:21" ht="15.5" x14ac:dyDescent="0.35">
      <c r="C141" t="s">
        <v>1447</v>
      </c>
      <c r="D141" s="5">
        <v>23709</v>
      </c>
      <c r="E141" s="5">
        <v>211070</v>
      </c>
      <c r="F141" s="5">
        <v>636080</v>
      </c>
      <c r="G141" s="5">
        <v>100961</v>
      </c>
      <c r="I141" s="5">
        <v>1068809</v>
      </c>
    </row>
    <row r="142" spans="2:21" ht="15.5" x14ac:dyDescent="0.35">
      <c r="C142" t="s">
        <v>332</v>
      </c>
      <c r="D142" s="5">
        <v>150973</v>
      </c>
      <c r="E142" s="5">
        <v>119518</v>
      </c>
      <c r="F142" s="5">
        <v>173152</v>
      </c>
      <c r="G142" s="5">
        <v>217148</v>
      </c>
      <c r="I142" s="5">
        <v>723077</v>
      </c>
      <c r="J142" s="5">
        <v>365593</v>
      </c>
      <c r="K142" s="5">
        <v>133536</v>
      </c>
      <c r="L142" s="5">
        <v>85588</v>
      </c>
      <c r="M142" s="5">
        <v>106967</v>
      </c>
      <c r="N142" s="5">
        <v>73798</v>
      </c>
      <c r="O142" s="5">
        <v>15321</v>
      </c>
      <c r="P142" s="5">
        <v>30964</v>
      </c>
      <c r="Q142" s="5">
        <v>32761</v>
      </c>
      <c r="R142" s="5">
        <v>14270</v>
      </c>
      <c r="S142" s="5">
        <v>4148</v>
      </c>
      <c r="T142" s="5">
        <v>7263</v>
      </c>
      <c r="U142" s="5">
        <v>13332</v>
      </c>
    </row>
    <row r="143" spans="2:21" ht="15.5" x14ac:dyDescent="0.35">
      <c r="C143" t="s">
        <v>172</v>
      </c>
      <c r="D143" s="5">
        <v>65519223</v>
      </c>
      <c r="E143" s="5">
        <v>-425324</v>
      </c>
      <c r="F143" s="5">
        <v>68362477</v>
      </c>
      <c r="G143" s="5">
        <v>-22226565</v>
      </c>
      <c r="I143" s="5">
        <v>29563739</v>
      </c>
      <c r="J143" s="5">
        <v>2695319</v>
      </c>
      <c r="K143" s="5">
        <v>23714303</v>
      </c>
      <c r="L143" s="5">
        <v>27319243</v>
      </c>
      <c r="M143" s="5">
        <v>19899255</v>
      </c>
      <c r="N143" s="5">
        <v>-2620405</v>
      </c>
      <c r="O143" s="5">
        <v>-14566215</v>
      </c>
      <c r="P143" s="5">
        <v>33900632</v>
      </c>
      <c r="Q143" s="5">
        <v>12677522</v>
      </c>
      <c r="R143" s="5">
        <v>12028007</v>
      </c>
      <c r="S143" s="5">
        <v>-8816465</v>
      </c>
      <c r="T143" s="5">
        <v>-10095274</v>
      </c>
      <c r="U143" s="5">
        <v>-7087914</v>
      </c>
    </row>
    <row r="144" spans="2:21" ht="15.5" x14ac:dyDescent="0.35">
      <c r="C144" t="s">
        <v>173</v>
      </c>
      <c r="D144" s="5">
        <v>-89719008</v>
      </c>
      <c r="E144" s="5">
        <v>-9813</v>
      </c>
      <c r="F144" s="5">
        <v>-100787194</v>
      </c>
      <c r="G144" s="5">
        <v>-6267386</v>
      </c>
      <c r="I144" s="5">
        <v>-107392053</v>
      </c>
      <c r="J144" s="5">
        <v>-53397241</v>
      </c>
      <c r="K144" s="5">
        <v>-80733203</v>
      </c>
      <c r="L144" s="5">
        <v>-75745975</v>
      </c>
      <c r="M144" s="5">
        <v>-55624534</v>
      </c>
      <c r="N144" s="5">
        <v>-27398453</v>
      </c>
      <c r="O144" s="5">
        <v>-2268804</v>
      </c>
      <c r="P144" s="5">
        <v>-63779412</v>
      </c>
      <c r="Q144" s="5">
        <v>-29962092</v>
      </c>
      <c r="R144" s="5">
        <v>-19476093</v>
      </c>
      <c r="S144" s="5">
        <v>-1515757</v>
      </c>
      <c r="T144" s="5">
        <v>-4374</v>
      </c>
      <c r="U144" s="5">
        <v>-101286</v>
      </c>
    </row>
    <row r="145" spans="3:21" ht="15.5" x14ac:dyDescent="0.35">
      <c r="C145" t="s">
        <v>175</v>
      </c>
      <c r="D145" s="5">
        <v>-85831538</v>
      </c>
      <c r="E145" s="5">
        <v>-9752</v>
      </c>
      <c r="F145" s="5">
        <v>-103996907</v>
      </c>
      <c r="G145" s="5">
        <v>-36423</v>
      </c>
      <c r="I145" s="5">
        <v>-104320803</v>
      </c>
      <c r="J145" s="5">
        <v>-50527088</v>
      </c>
      <c r="K145" s="5">
        <v>-79852141</v>
      </c>
      <c r="L145" s="5">
        <v>-75546522</v>
      </c>
      <c r="M145" s="5">
        <v>-55016070</v>
      </c>
      <c r="N145" s="5">
        <v>-28135638</v>
      </c>
      <c r="O145" s="5">
        <v>-2296408</v>
      </c>
      <c r="P145" s="5">
        <v>-63779412</v>
      </c>
      <c r="Q145" s="5">
        <v>-31216679</v>
      </c>
      <c r="R145" s="5">
        <v>-19476093</v>
      </c>
      <c r="S145" s="5">
        <v>-1515757</v>
      </c>
      <c r="T145" s="5">
        <v>-4374</v>
      </c>
      <c r="U145" s="5">
        <v>-134641</v>
      </c>
    </row>
    <row r="146" spans="3:21" ht="15.5" x14ac:dyDescent="0.35">
      <c r="C146" t="s">
        <v>797</v>
      </c>
      <c r="D146" s="5">
        <v>-1667510</v>
      </c>
      <c r="G146" s="5">
        <v>2100000</v>
      </c>
      <c r="K146" s="5">
        <v>-233609</v>
      </c>
      <c r="M146" s="5">
        <v>-416596</v>
      </c>
    </row>
    <row r="147" spans="3:21" ht="15.5" x14ac:dyDescent="0.35">
      <c r="C147" t="s">
        <v>1448</v>
      </c>
      <c r="D147" s="5">
        <v>-32460</v>
      </c>
      <c r="J147" s="5">
        <v>113545</v>
      </c>
      <c r="K147" s="5">
        <v>-50110</v>
      </c>
      <c r="L147" s="5">
        <v>-206761</v>
      </c>
      <c r="M147" s="5">
        <v>-248109</v>
      </c>
    </row>
    <row r="148" spans="3:21" ht="15.5" x14ac:dyDescent="0.35">
      <c r="C148" t="s">
        <v>420</v>
      </c>
      <c r="F148" s="5">
        <v>-2000000</v>
      </c>
      <c r="I148" s="5">
        <v>-2000000</v>
      </c>
    </row>
    <row r="149" spans="3:21" ht="15.5" x14ac:dyDescent="0.35">
      <c r="C149" t="s">
        <v>174</v>
      </c>
      <c r="I149" s="5">
        <v>2050000</v>
      </c>
      <c r="K149" s="5">
        <v>277657</v>
      </c>
      <c r="L149" s="5">
        <v>7308</v>
      </c>
      <c r="M149" s="5">
        <v>56241</v>
      </c>
      <c r="N149" s="5">
        <v>737185</v>
      </c>
      <c r="O149" s="5">
        <v>27604</v>
      </c>
      <c r="Q149" s="5">
        <v>1254587</v>
      </c>
      <c r="U149" s="5">
        <v>33355</v>
      </c>
    </row>
    <row r="150" spans="3:21" ht="15.5" x14ac:dyDescent="0.35">
      <c r="C150" t="s">
        <v>866</v>
      </c>
      <c r="D150" s="5">
        <v>-2187500</v>
      </c>
      <c r="E150" s="5">
        <v>-61</v>
      </c>
      <c r="F150" s="5">
        <v>-1021250</v>
      </c>
      <c r="G150" s="5">
        <v>-2100000</v>
      </c>
      <c r="I150" s="5">
        <v>-3121250</v>
      </c>
      <c r="J150" s="5">
        <v>-2983698</v>
      </c>
      <c r="K150" s="5">
        <v>-875000</v>
      </c>
    </row>
    <row r="151" spans="3:21" ht="15.5" x14ac:dyDescent="0.35">
      <c r="C151" t="s">
        <v>417</v>
      </c>
      <c r="F151" s="5">
        <v>6230963</v>
      </c>
      <c r="G151" s="5">
        <v>-6230963</v>
      </c>
    </row>
    <row r="152" spans="3:21" ht="15.5" x14ac:dyDescent="0.35">
      <c r="C152" t="s">
        <v>1449</v>
      </c>
    </row>
    <row r="153" spans="3:21" ht="15.5" x14ac:dyDescent="0.35">
      <c r="C153" t="s">
        <v>189</v>
      </c>
      <c r="D153" s="5">
        <v>65519223</v>
      </c>
      <c r="E153" s="5">
        <v>-425324</v>
      </c>
      <c r="F153" s="5">
        <v>68362477</v>
      </c>
      <c r="G153" s="5">
        <v>-22226565</v>
      </c>
      <c r="I153" s="5">
        <v>29563739</v>
      </c>
      <c r="J153" s="5">
        <v>2695319</v>
      </c>
      <c r="K153" s="5">
        <v>23714303</v>
      </c>
      <c r="L153" s="5">
        <v>27319243</v>
      </c>
      <c r="M153" s="5">
        <v>19899255</v>
      </c>
      <c r="N153" s="5">
        <v>-2620405</v>
      </c>
      <c r="O153" s="5">
        <v>-14566215</v>
      </c>
      <c r="P153" s="5">
        <v>33900632</v>
      </c>
      <c r="Q153" s="5">
        <v>12677522</v>
      </c>
      <c r="R153" s="5">
        <v>12028007</v>
      </c>
      <c r="S153" s="5">
        <v>-8816465</v>
      </c>
      <c r="T153" s="5">
        <v>-10095274</v>
      </c>
      <c r="U153" s="5">
        <v>-7087914</v>
      </c>
    </row>
    <row r="154" spans="3:21" ht="15.5" x14ac:dyDescent="0.35">
      <c r="C154" t="s">
        <v>1450</v>
      </c>
      <c r="D154" s="5">
        <v>9772799</v>
      </c>
      <c r="I154" s="5">
        <v>1167363</v>
      </c>
      <c r="J154" s="5">
        <v>8455709</v>
      </c>
      <c r="K154" s="5">
        <v>1397698</v>
      </c>
      <c r="M154" s="5">
        <v>2223096</v>
      </c>
      <c r="N154" s="5">
        <v>698483</v>
      </c>
      <c r="P154" s="5">
        <v>12423254</v>
      </c>
      <c r="R154" s="5">
        <v>5222000</v>
      </c>
      <c r="S154" s="5">
        <v>13953411</v>
      </c>
    </row>
    <row r="155" spans="3:21" ht="15.5" x14ac:dyDescent="0.35">
      <c r="C155" t="s">
        <v>336</v>
      </c>
      <c r="M155" s="5">
        <v>-27987</v>
      </c>
    </row>
    <row r="156" spans="3:21" ht="15.5" x14ac:dyDescent="0.35">
      <c r="C156" t="s">
        <v>1451</v>
      </c>
      <c r="J156" s="5">
        <v>5000000</v>
      </c>
      <c r="L156" s="5">
        <v>-2475000</v>
      </c>
      <c r="M156" s="5">
        <v>2475000</v>
      </c>
      <c r="P156" s="5">
        <v>7854057</v>
      </c>
      <c r="Q156" s="5">
        <v>7302524</v>
      </c>
      <c r="R156" s="5">
        <v>2574919</v>
      </c>
      <c r="S156" s="5">
        <v>2744040</v>
      </c>
      <c r="T156" s="5">
        <v>3174000</v>
      </c>
      <c r="U156" s="5">
        <v>6159517</v>
      </c>
    </row>
    <row r="157" spans="3:21" ht="15.5" x14ac:dyDescent="0.35">
      <c r="C157" t="s">
        <v>204</v>
      </c>
      <c r="E157" s="5">
        <v>-5000000</v>
      </c>
      <c r="F157" s="5">
        <v>5000000</v>
      </c>
      <c r="O157" s="5">
        <v>-6283593</v>
      </c>
      <c r="P157" s="5">
        <v>-163597</v>
      </c>
      <c r="Q157" s="5">
        <v>-8155334</v>
      </c>
      <c r="R157" s="5">
        <v>-1666919</v>
      </c>
      <c r="S157" s="5">
        <v>-2837040</v>
      </c>
      <c r="T157" s="5">
        <v>-3169000</v>
      </c>
      <c r="U157" s="5">
        <v>-6654176</v>
      </c>
    </row>
    <row r="158" spans="3:21" ht="15.5" x14ac:dyDescent="0.35">
      <c r="C158" t="s">
        <v>563</v>
      </c>
      <c r="D158" s="5">
        <v>-302399</v>
      </c>
      <c r="E158" s="5">
        <v>1430435</v>
      </c>
      <c r="F158" s="5">
        <v>-3994861</v>
      </c>
      <c r="G158" s="5">
        <v>53909</v>
      </c>
      <c r="I158" s="5">
        <v>-4984628</v>
      </c>
      <c r="J158" s="5">
        <v>3976013</v>
      </c>
      <c r="K158" s="5">
        <v>-3921178</v>
      </c>
      <c r="L158" s="5">
        <v>1652608</v>
      </c>
      <c r="M158" s="5">
        <v>-2970073</v>
      </c>
      <c r="N158" s="5">
        <v>-1218166</v>
      </c>
      <c r="O158" s="5">
        <v>29807</v>
      </c>
      <c r="P158" s="5">
        <v>2297620</v>
      </c>
      <c r="Q158" s="5">
        <v>427231</v>
      </c>
      <c r="R158" s="5">
        <v>48061</v>
      </c>
      <c r="S158" s="5">
        <v>1701708</v>
      </c>
      <c r="T158" s="5">
        <v>-1442050</v>
      </c>
      <c r="U158" s="5">
        <v>176752</v>
      </c>
    </row>
    <row r="159" spans="3:21" ht="15.5" x14ac:dyDescent="0.35">
      <c r="C159" t="s">
        <v>404</v>
      </c>
      <c r="F159" s="5">
        <v>-237855</v>
      </c>
      <c r="G159" s="5">
        <v>237855</v>
      </c>
      <c r="L159" s="5">
        <v>2000000</v>
      </c>
      <c r="M159" s="5">
        <v>2386697</v>
      </c>
      <c r="N159" s="5">
        <v>1160051</v>
      </c>
      <c r="O159" s="5">
        <v>-822499</v>
      </c>
      <c r="P159" s="5">
        <v>-12444392</v>
      </c>
      <c r="Q159" s="5">
        <v>-3865736</v>
      </c>
    </row>
    <row r="160" spans="3:21" ht="15.5" x14ac:dyDescent="0.35">
      <c r="C160" t="s">
        <v>1452</v>
      </c>
      <c r="N160" s="5">
        <v>3940979</v>
      </c>
      <c r="O160" s="5">
        <v>-2306621</v>
      </c>
      <c r="P160" s="5">
        <v>-2490379</v>
      </c>
      <c r="Q160" s="5">
        <v>4797000</v>
      </c>
      <c r="R160" s="5">
        <v>-1082406</v>
      </c>
      <c r="S160" s="5">
        <v>589283</v>
      </c>
      <c r="T160" s="5">
        <v>157526</v>
      </c>
      <c r="U160" s="5">
        <v>-171932</v>
      </c>
    </row>
    <row r="161" spans="3:21" ht="15.5" x14ac:dyDescent="0.35">
      <c r="C161" t="s">
        <v>210</v>
      </c>
      <c r="D161" s="5">
        <v>-5477768</v>
      </c>
      <c r="G161" s="5">
        <v>-17199065</v>
      </c>
      <c r="I161" s="5">
        <v>-17199065</v>
      </c>
      <c r="J161" s="5">
        <v>-3354039</v>
      </c>
      <c r="K161" s="5">
        <v>-3185192</v>
      </c>
      <c r="L161" s="5">
        <v>-4408915</v>
      </c>
      <c r="M161" s="5">
        <v>-7298815</v>
      </c>
      <c r="N161" s="5">
        <v>-2937733</v>
      </c>
      <c r="O161" s="5">
        <v>-2878288</v>
      </c>
      <c r="Q161" s="5">
        <v>-375488</v>
      </c>
      <c r="R161" s="5">
        <v>-4652275</v>
      </c>
      <c r="S161" s="5">
        <v>-18095943</v>
      </c>
    </row>
    <row r="162" spans="3:21" ht="15.5" x14ac:dyDescent="0.35">
      <c r="C162" t="s">
        <v>795</v>
      </c>
      <c r="L162" s="5">
        <v>-168225</v>
      </c>
      <c r="M162" s="5">
        <v>-160890</v>
      </c>
    </row>
    <row r="163" spans="3:21" ht="15.5" x14ac:dyDescent="0.35">
      <c r="C163" t="s">
        <v>1453</v>
      </c>
    </row>
    <row r="164" spans="3:21" ht="15.5" x14ac:dyDescent="0.35">
      <c r="C164" t="s">
        <v>1454</v>
      </c>
    </row>
    <row r="165" spans="3:21" ht="15.5" x14ac:dyDescent="0.35">
      <c r="C165" t="s">
        <v>1455</v>
      </c>
      <c r="F165" s="5">
        <v>364006</v>
      </c>
      <c r="G165" s="5">
        <v>-364006</v>
      </c>
    </row>
    <row r="166" spans="3:21" ht="15.5" x14ac:dyDescent="0.35">
      <c r="C166" t="s">
        <v>1035</v>
      </c>
    </row>
    <row r="167" spans="3:21" ht="15.5" x14ac:dyDescent="0.35">
      <c r="C167" t="s">
        <v>1456</v>
      </c>
      <c r="D167" s="5">
        <v>2819209</v>
      </c>
      <c r="E167" s="5">
        <v>-5377</v>
      </c>
      <c r="F167" s="5">
        <v>370100</v>
      </c>
      <c r="G167" s="5">
        <v>-138332</v>
      </c>
      <c r="I167" s="5">
        <v>370100</v>
      </c>
      <c r="J167" s="5">
        <v>-845488</v>
      </c>
      <c r="K167" s="5">
        <v>-7028071</v>
      </c>
      <c r="L167" s="5">
        <v>-4478718</v>
      </c>
    </row>
    <row r="168" spans="3:21" ht="15.5" x14ac:dyDescent="0.35">
      <c r="C168" t="s">
        <v>1457</v>
      </c>
      <c r="D168" s="5">
        <v>-3733393</v>
      </c>
      <c r="E168" s="5">
        <v>-6779199</v>
      </c>
      <c r="F168" s="5">
        <v>-1095137</v>
      </c>
      <c r="G168" s="5">
        <v>-4111211</v>
      </c>
      <c r="I168" s="5">
        <v>-14884532</v>
      </c>
      <c r="J168" s="5">
        <v>-7866086</v>
      </c>
      <c r="K168" s="5">
        <v>-8355596</v>
      </c>
      <c r="L168" s="5">
        <v>-5568054</v>
      </c>
      <c r="M168" s="5">
        <v>-6897206</v>
      </c>
      <c r="N168" s="5">
        <v>-534036</v>
      </c>
    </row>
    <row r="169" spans="3:21" ht="15.5" x14ac:dyDescent="0.35">
      <c r="C169" t="s">
        <v>1458</v>
      </c>
    </row>
    <row r="170" spans="3:21" ht="15.5" x14ac:dyDescent="0.35">
      <c r="C170" t="s">
        <v>1186</v>
      </c>
      <c r="D170" s="5">
        <v>-60457</v>
      </c>
      <c r="E170" s="5">
        <v>-70497</v>
      </c>
      <c r="F170" s="5">
        <v>-466054</v>
      </c>
      <c r="G170" s="5">
        <v>255363</v>
      </c>
      <c r="I170" s="5">
        <v>-466054</v>
      </c>
      <c r="J170" s="5">
        <v>-982855</v>
      </c>
      <c r="K170" s="5">
        <v>-521182</v>
      </c>
      <c r="L170" s="5">
        <v>-419692</v>
      </c>
      <c r="M170" s="5">
        <v>-220485</v>
      </c>
      <c r="N170" s="5">
        <v>-227323</v>
      </c>
      <c r="O170" s="5">
        <v>-137301</v>
      </c>
      <c r="P170" s="5">
        <v>-70274</v>
      </c>
      <c r="Q170" s="5">
        <v>-62712</v>
      </c>
      <c r="R170" s="5">
        <v>-68125</v>
      </c>
      <c r="S170" s="5">
        <v>-95426</v>
      </c>
      <c r="T170" s="5">
        <v>-82221</v>
      </c>
      <c r="U170" s="5">
        <v>-28052</v>
      </c>
    </row>
    <row r="171" spans="3:21" ht="15.5" x14ac:dyDescent="0.35">
      <c r="C171" t="s">
        <v>1459</v>
      </c>
    </row>
    <row r="172" spans="3:21" ht="15.5" x14ac:dyDescent="0.35">
      <c r="C172" t="s">
        <v>1460</v>
      </c>
      <c r="D172" s="5">
        <v>-9500000</v>
      </c>
      <c r="E172" s="5">
        <v>9500000</v>
      </c>
      <c r="R172" s="5">
        <v>20000</v>
      </c>
    </row>
    <row r="173" spans="3:21" ht="15.5" x14ac:dyDescent="0.35">
      <c r="C173" t="s">
        <v>1461</v>
      </c>
      <c r="R173" s="5">
        <v>-346630</v>
      </c>
    </row>
    <row r="174" spans="3:21" ht="15.5" x14ac:dyDescent="0.35">
      <c r="C174" t="s">
        <v>1462</v>
      </c>
      <c r="U174" s="5">
        <v>987443</v>
      </c>
    </row>
    <row r="175" spans="3:21" ht="15.5" x14ac:dyDescent="0.35">
      <c r="C175" t="s">
        <v>224</v>
      </c>
    </row>
    <row r="176" spans="3:21" ht="15.5" x14ac:dyDescent="0.35">
      <c r="C176" t="s">
        <v>226</v>
      </c>
      <c r="D176" s="5">
        <v>15827177</v>
      </c>
      <c r="E176" s="5">
        <v>5488555</v>
      </c>
      <c r="F176" s="5">
        <v>-6360230</v>
      </c>
      <c r="G176" s="5">
        <v>-19843598</v>
      </c>
      <c r="I176" s="5">
        <v>-12692609</v>
      </c>
      <c r="J176" s="5">
        <v>14888265</v>
      </c>
      <c r="K176" s="5">
        <v>-2908097</v>
      </c>
      <c r="L176" s="5">
        <v>4798074</v>
      </c>
      <c r="M176" s="5">
        <v>1485047</v>
      </c>
      <c r="N176" s="5">
        <v>6085023</v>
      </c>
      <c r="O176" s="5">
        <v>13257270</v>
      </c>
      <c r="P176" s="5">
        <v>1064413</v>
      </c>
      <c r="Q176" s="5">
        <v>131097</v>
      </c>
      <c r="R176" s="5">
        <v>3125100</v>
      </c>
      <c r="S176" s="5">
        <v>-2949040</v>
      </c>
      <c r="T176" s="5">
        <v>242429</v>
      </c>
      <c r="U176" s="5">
        <v>-733112</v>
      </c>
    </row>
    <row r="177" spans="2:21" ht="15.5" x14ac:dyDescent="0.35">
      <c r="C177" t="s">
        <v>1463</v>
      </c>
    </row>
    <row r="178" spans="2:21" ht="15.5" x14ac:dyDescent="0.35">
      <c r="C178" t="s">
        <v>225</v>
      </c>
      <c r="Q178" s="5">
        <v>72567</v>
      </c>
      <c r="R178" s="5">
        <v>200318</v>
      </c>
    </row>
    <row r="179" spans="2:21" ht="15.5" x14ac:dyDescent="0.35">
      <c r="C179" t="s">
        <v>227</v>
      </c>
      <c r="E179" s="5">
        <v>28327095</v>
      </c>
      <c r="I179" s="5">
        <v>41019704</v>
      </c>
      <c r="J179" s="5">
        <v>26131439</v>
      </c>
      <c r="K179" s="5">
        <v>29039536</v>
      </c>
      <c r="L179" s="5">
        <v>24241462</v>
      </c>
      <c r="M179" s="5">
        <v>22756415</v>
      </c>
      <c r="N179" s="5">
        <v>16671392</v>
      </c>
      <c r="O179" s="5">
        <v>3414122</v>
      </c>
      <c r="P179" s="5">
        <v>4203766</v>
      </c>
      <c r="Q179" s="5">
        <v>4000102</v>
      </c>
      <c r="R179" s="5">
        <v>674684</v>
      </c>
      <c r="S179" s="5">
        <v>3623724</v>
      </c>
      <c r="T179" s="5">
        <v>3381295</v>
      </c>
      <c r="U179" s="5">
        <v>4114407</v>
      </c>
    </row>
    <row r="180" spans="2:21" ht="15.5" x14ac:dyDescent="0.35">
      <c r="C180" t="s">
        <v>229</v>
      </c>
      <c r="D180" s="5">
        <v>15827177</v>
      </c>
      <c r="E180" s="5">
        <v>33815650</v>
      </c>
      <c r="F180" s="5">
        <v>-6360230</v>
      </c>
      <c r="G180" s="5">
        <v>-19843598</v>
      </c>
      <c r="I180" s="5">
        <v>28327095</v>
      </c>
      <c r="J180" s="5">
        <v>41019704</v>
      </c>
      <c r="K180" s="5">
        <v>26131439</v>
      </c>
      <c r="L180" s="5">
        <v>29039536</v>
      </c>
      <c r="M180" s="5">
        <v>24241462</v>
      </c>
      <c r="N180" s="5">
        <v>22756415</v>
      </c>
      <c r="O180" s="5">
        <v>16671392</v>
      </c>
      <c r="P180" s="5">
        <v>5268179</v>
      </c>
      <c r="Q180" s="5">
        <v>4203766</v>
      </c>
      <c r="R180" s="5">
        <v>4000102</v>
      </c>
      <c r="S180" s="5">
        <v>674684</v>
      </c>
      <c r="T180" s="5">
        <v>3623724</v>
      </c>
      <c r="U180" s="5">
        <v>3381295</v>
      </c>
    </row>
    <row r="182" spans="2:21" ht="15.5" x14ac:dyDescent="0.35">
      <c r="B182" t="s">
        <v>230</v>
      </c>
      <c r="C182" t="s">
        <v>12</v>
      </c>
      <c r="D182" s="5">
        <v>2720000000</v>
      </c>
      <c r="E182" s="5">
        <v>2720000000</v>
      </c>
      <c r="F182" s="5">
        <v>2720000000</v>
      </c>
      <c r="G182" s="5">
        <v>2720000000</v>
      </c>
      <c r="I182" s="5">
        <v>2720000000</v>
      </c>
      <c r="J182" s="5">
        <v>2720000000</v>
      </c>
      <c r="K182" s="5">
        <v>2720000000</v>
      </c>
      <c r="L182" s="5">
        <v>2720000000</v>
      </c>
      <c r="M182" s="5">
        <v>2720000000</v>
      </c>
      <c r="N182" s="5">
        <v>2720000000</v>
      </c>
      <c r="O182" s="5">
        <v>2720000000</v>
      </c>
      <c r="P182" s="5">
        <v>2720000000</v>
      </c>
      <c r="Q182" s="5">
        <v>2500000000</v>
      </c>
      <c r="R182" s="5">
        <v>2500000000</v>
      </c>
      <c r="S182" s="5">
        <v>0</v>
      </c>
      <c r="T182" s="5">
        <v>0</v>
      </c>
      <c r="U182" s="5">
        <v>0</v>
      </c>
    </row>
    <row r="183" spans="2:21" ht="15.5" x14ac:dyDescent="0.35">
      <c r="C183" t="s">
        <v>231</v>
      </c>
      <c r="D183" s="6">
        <v>27.59</v>
      </c>
      <c r="E183" s="6">
        <v>36.299999999999997</v>
      </c>
      <c r="F183" s="6">
        <v>29.77</v>
      </c>
      <c r="G183" s="6">
        <v>4.72</v>
      </c>
    </row>
    <row r="184" spans="2:21" ht="15.5" x14ac:dyDescent="0.35">
      <c r="C184" t="s">
        <v>232</v>
      </c>
      <c r="D184" s="6">
        <v>57.27</v>
      </c>
      <c r="E184" s="6">
        <v>106.06</v>
      </c>
      <c r="F184" s="6">
        <v>162.24</v>
      </c>
      <c r="G184" s="6">
        <v>1271.19</v>
      </c>
    </row>
    <row r="185" spans="2:21" ht="15.5" x14ac:dyDescent="0.35">
      <c r="C185" t="s">
        <v>67</v>
      </c>
      <c r="D185" s="6">
        <v>4.46</v>
      </c>
      <c r="E185" s="6">
        <v>10.14</v>
      </c>
      <c r="F185" s="6">
        <v>17.170000000000002</v>
      </c>
      <c r="G185" s="6">
        <v>25.64</v>
      </c>
    </row>
    <row r="186" spans="2:21" ht="15.5" x14ac:dyDescent="0.35">
      <c r="C186" t="s">
        <v>233</v>
      </c>
      <c r="D186" s="5">
        <v>455050000000</v>
      </c>
      <c r="E186" s="5">
        <v>428810000000</v>
      </c>
      <c r="F186" s="5">
        <v>399680000000</v>
      </c>
      <c r="G186" s="5">
        <v>293600000000</v>
      </c>
    </row>
    <row r="187" spans="2:21" ht="15.5" x14ac:dyDescent="0.35">
      <c r="C187" t="s">
        <v>234</v>
      </c>
      <c r="D187" s="6">
        <v>6.7000000000000002E-3</v>
      </c>
      <c r="E187" s="6">
        <v>1.04E-2</v>
      </c>
      <c r="F187" s="6">
        <v>9.0000000000000011E-3</v>
      </c>
      <c r="G187" s="6">
        <v>1.7000000000000001E-3</v>
      </c>
    </row>
    <row r="188" spans="2:21" ht="15.5" x14ac:dyDescent="0.35">
      <c r="C188" t="s">
        <v>235</v>
      </c>
      <c r="D188" s="6">
        <v>2.75E-2</v>
      </c>
      <c r="E188" s="6">
        <v>3.78E-2</v>
      </c>
      <c r="F188" s="6">
        <v>3.1800000000000002E-2</v>
      </c>
      <c r="G188" s="6">
        <v>5.1999999999999998E-3</v>
      </c>
    </row>
    <row r="189" spans="2:21" ht="15.5" x14ac:dyDescent="0.35">
      <c r="C189" t="s">
        <v>236</v>
      </c>
      <c r="D189" s="6">
        <v>2.3900000000000001E-2</v>
      </c>
      <c r="E189" s="6">
        <v>2.58E-2</v>
      </c>
      <c r="F189" s="6">
        <v>2.3099999999999999E-2</v>
      </c>
      <c r="G189" s="6">
        <v>1.2500000000000001E-2</v>
      </c>
    </row>
    <row r="190" spans="2:21" ht="15.5" x14ac:dyDescent="0.35">
      <c r="C190" t="s">
        <v>237</v>
      </c>
      <c r="D190" s="6">
        <v>2.4500000000000002</v>
      </c>
      <c r="E190" s="6">
        <v>2.66</v>
      </c>
    </row>
    <row r="191" spans="2:21" ht="15.5" x14ac:dyDescent="0.35">
      <c r="C191" t="s">
        <v>443</v>
      </c>
      <c r="D191" s="5">
        <v>4220000000000</v>
      </c>
      <c r="E191" s="5">
        <v>4053000000000</v>
      </c>
      <c r="F191" s="5">
        <v>3720000000000</v>
      </c>
      <c r="G191" s="5">
        <v>3645000000000</v>
      </c>
    </row>
    <row r="192" spans="2:21" ht="15.5" x14ac:dyDescent="0.35">
      <c r="C192" t="s">
        <v>238</v>
      </c>
      <c r="D192" s="6">
        <v>1.58</v>
      </c>
      <c r="E192" s="6">
        <v>4.01</v>
      </c>
      <c r="F192" s="6">
        <v>5.16</v>
      </c>
      <c r="G192" s="6">
        <v>6.63</v>
      </c>
    </row>
    <row r="193" spans="3:21" ht="15.5" x14ac:dyDescent="0.35">
      <c r="C193" t="s">
        <v>239</v>
      </c>
      <c r="D193" s="6">
        <v>1002.19</v>
      </c>
      <c r="E193" s="6">
        <v>960.6</v>
      </c>
      <c r="F193" s="6">
        <v>935.47</v>
      </c>
      <c r="G193" s="6">
        <v>905.19</v>
      </c>
    </row>
    <row r="194" spans="3:21" ht="15.5" x14ac:dyDescent="0.35">
      <c r="C194" t="s">
        <v>240</v>
      </c>
      <c r="D194" s="6">
        <v>1.58</v>
      </c>
      <c r="E194" s="6">
        <v>4.01</v>
      </c>
      <c r="F194" s="6">
        <v>5.16</v>
      </c>
      <c r="G194" s="6">
        <v>6.63</v>
      </c>
    </row>
    <row r="195" spans="3:21" ht="15.5" x14ac:dyDescent="0.35">
      <c r="C195" t="s">
        <v>241</v>
      </c>
      <c r="D195" s="6">
        <v>1002.13</v>
      </c>
      <c r="E195" s="6">
        <v>960.55</v>
      </c>
      <c r="F195" s="6">
        <v>935.42</v>
      </c>
      <c r="G195" s="6">
        <v>905.14</v>
      </c>
    </row>
    <row r="196" spans="3:21" ht="15.5" x14ac:dyDescent="0.35">
      <c r="C196" t="s">
        <v>242</v>
      </c>
      <c r="D196" s="5">
        <v>973000000000</v>
      </c>
      <c r="E196" s="5">
        <v>792000000000</v>
      </c>
      <c r="F196" s="5">
        <v>854000000000</v>
      </c>
      <c r="G196" s="5">
        <v>724000000000</v>
      </c>
    </row>
    <row r="197" spans="3:21" ht="15.5" x14ac:dyDescent="0.35">
      <c r="C197" t="s">
        <v>243</v>
      </c>
      <c r="D197" s="5">
        <v>5449000000000</v>
      </c>
      <c r="E197" s="5">
        <v>4017000000000</v>
      </c>
      <c r="F197" s="5">
        <v>3954000000000</v>
      </c>
      <c r="G197" s="5">
        <v>2850000000000</v>
      </c>
    </row>
    <row r="198" spans="3:21" ht="15.5" x14ac:dyDescent="0.35">
      <c r="C198" t="s">
        <v>306</v>
      </c>
      <c r="D198" s="5">
        <v>2726000000000</v>
      </c>
      <c r="E198" s="5">
        <v>2613000000000</v>
      </c>
      <c r="F198" s="5">
        <v>2544000000000</v>
      </c>
      <c r="G198" s="5">
        <v>2462000000000</v>
      </c>
    </row>
    <row r="199" spans="3:21" ht="15.5" x14ac:dyDescent="0.35">
      <c r="C199" t="s">
        <v>24</v>
      </c>
      <c r="D199" s="5">
        <v>6422000000000</v>
      </c>
      <c r="E199" s="5">
        <v>4808000000000</v>
      </c>
      <c r="F199" s="5">
        <v>4807000000000</v>
      </c>
      <c r="G199" s="5">
        <v>3574000000000</v>
      </c>
    </row>
    <row r="200" spans="3:21" ht="15.5" x14ac:dyDescent="0.35">
      <c r="C200" t="s">
        <v>21</v>
      </c>
      <c r="D200" s="5">
        <v>5533000000000</v>
      </c>
      <c r="E200" s="5">
        <v>4234000000000</v>
      </c>
      <c r="F200" s="5">
        <v>4334000000000</v>
      </c>
      <c r="G200" s="5">
        <v>2995000000000</v>
      </c>
    </row>
    <row r="201" spans="3:21" ht="15.5" x14ac:dyDescent="0.35">
      <c r="C201" t="s">
        <v>245</v>
      </c>
      <c r="D201" s="5">
        <v>480000000000</v>
      </c>
      <c r="E201" s="5">
        <v>612000000000</v>
      </c>
      <c r="F201" s="5">
        <v>120000000000</v>
      </c>
      <c r="G201" s="5">
        <v>468000000000</v>
      </c>
    </row>
    <row r="202" spans="3:21" ht="15.5" x14ac:dyDescent="0.35">
      <c r="C202" t="s">
        <v>246</v>
      </c>
      <c r="D202" s="5">
        <v>722000000000</v>
      </c>
      <c r="E202" s="5">
        <v>101000000000</v>
      </c>
      <c r="F202" s="5">
        <v>437000000000</v>
      </c>
      <c r="G202" s="5">
        <v>158000000000</v>
      </c>
    </row>
    <row r="203" spans="3:21" ht="15.5" x14ac:dyDescent="0.35">
      <c r="C203" t="s">
        <v>247</v>
      </c>
      <c r="D203" s="5">
        <v>-1536000000000</v>
      </c>
      <c r="E203" s="5">
        <v>0</v>
      </c>
      <c r="F203" s="5">
        <v>-1635000000000</v>
      </c>
      <c r="G203" s="5">
        <v>-105000000000</v>
      </c>
    </row>
    <row r="204" spans="3:21" ht="15.5" x14ac:dyDescent="0.35">
      <c r="C204" t="s">
        <v>13</v>
      </c>
      <c r="D204" s="5">
        <v>-815000000000</v>
      </c>
      <c r="E204" s="5">
        <v>101000000000</v>
      </c>
      <c r="F204" s="5">
        <v>-1198000000000</v>
      </c>
      <c r="G204" s="5">
        <v>54000000000</v>
      </c>
    </row>
    <row r="205" spans="3:21" ht="15.5" x14ac:dyDescent="0.35">
      <c r="C205" t="s">
        <v>16</v>
      </c>
      <c r="D205" s="6">
        <v>-299.48</v>
      </c>
      <c r="E205" s="6">
        <v>36.96</v>
      </c>
      <c r="F205" s="6">
        <v>-440.45</v>
      </c>
      <c r="G205" s="6">
        <v>19.73</v>
      </c>
    </row>
    <row r="206" spans="3:21" ht="15.5" x14ac:dyDescent="0.35">
      <c r="C206" t="s">
        <v>52</v>
      </c>
      <c r="I206" s="6">
        <v>108.97</v>
      </c>
      <c r="J206" s="6">
        <v>101.47</v>
      </c>
      <c r="K206" s="6">
        <v>103.61</v>
      </c>
      <c r="L206" s="6">
        <v>103.31</v>
      </c>
      <c r="M206" s="6">
        <v>78.95</v>
      </c>
      <c r="N206" s="6">
        <v>90.76</v>
      </c>
      <c r="O206" s="6">
        <v>72.56</v>
      </c>
      <c r="P206" s="6">
        <v>52.89</v>
      </c>
      <c r="Q206" s="6">
        <v>44.44</v>
      </c>
      <c r="R206" s="6">
        <v>26.83</v>
      </c>
      <c r="S206" s="6">
        <v>595730.42000000004</v>
      </c>
      <c r="T206" s="6">
        <v>244868779.87</v>
      </c>
      <c r="U206" s="6">
        <v>244040994.72</v>
      </c>
    </row>
    <row r="207" spans="3:21" ht="15.5" x14ac:dyDescent="0.35">
      <c r="C207" t="s">
        <v>66</v>
      </c>
      <c r="I207" s="6">
        <v>44.32</v>
      </c>
      <c r="J207" s="6">
        <v>9.9499999999999993</v>
      </c>
      <c r="K207" s="6">
        <v>10.09</v>
      </c>
      <c r="L207" s="6">
        <v>8.52</v>
      </c>
      <c r="M207" s="6">
        <v>12.41</v>
      </c>
      <c r="N207" s="6">
        <v>6.61</v>
      </c>
      <c r="O207" s="6">
        <v>10.54</v>
      </c>
      <c r="P207" s="6">
        <v>17.11</v>
      </c>
      <c r="Q207" s="6">
        <v>17.78</v>
      </c>
      <c r="R207" s="6">
        <v>18.559999999999999</v>
      </c>
      <c r="S207" s="5">
        <v>0</v>
      </c>
      <c r="T207" s="5">
        <v>0</v>
      </c>
      <c r="U207" s="5">
        <v>0</v>
      </c>
    </row>
    <row r="208" spans="3:21" ht="15.5" x14ac:dyDescent="0.35">
      <c r="C208" t="s">
        <v>69</v>
      </c>
      <c r="I208" s="6">
        <v>4.59</v>
      </c>
      <c r="J208" s="6">
        <v>0.94</v>
      </c>
      <c r="K208" s="6">
        <v>1.1399999999999999</v>
      </c>
      <c r="L208" s="6">
        <v>1.19</v>
      </c>
      <c r="M208" s="6">
        <v>1.84</v>
      </c>
      <c r="N208" s="6">
        <v>1.31</v>
      </c>
      <c r="O208" s="6">
        <v>1.62</v>
      </c>
      <c r="P208" s="6">
        <v>2.56</v>
      </c>
      <c r="Q208" s="6">
        <v>3.19</v>
      </c>
      <c r="R208" s="6">
        <v>5.21</v>
      </c>
      <c r="S208" s="5">
        <v>0</v>
      </c>
      <c r="T208" s="5">
        <v>0</v>
      </c>
      <c r="U208" s="5">
        <v>0</v>
      </c>
    </row>
    <row r="209" spans="3:21" ht="15.5" x14ac:dyDescent="0.35">
      <c r="C209" t="s">
        <v>248</v>
      </c>
      <c r="I209" s="5">
        <v>1494010000000</v>
      </c>
      <c r="J209" s="5">
        <v>1416250000000</v>
      </c>
      <c r="K209" s="5">
        <v>1265330000000</v>
      </c>
      <c r="L209" s="5">
        <v>1043200000000</v>
      </c>
      <c r="M209" s="5">
        <v>814750000000</v>
      </c>
      <c r="N209" s="5">
        <v>692220000000</v>
      </c>
      <c r="O209" s="5">
        <v>622530000000</v>
      </c>
      <c r="P209" s="5">
        <v>484330000000</v>
      </c>
    </row>
    <row r="210" spans="3:21" ht="15.5" x14ac:dyDescent="0.35">
      <c r="C210" t="s">
        <v>249</v>
      </c>
      <c r="I210" s="6">
        <v>3.2899999999999999E-2</v>
      </c>
      <c r="J210" s="6">
        <v>3.5299999999999998E-2</v>
      </c>
      <c r="K210" s="6">
        <v>4.2199999999999994E-2</v>
      </c>
      <c r="L210" s="6">
        <v>4.7500000000000001E-2</v>
      </c>
      <c r="M210" s="6">
        <v>4.6199999999999998E-2</v>
      </c>
      <c r="N210" s="6">
        <v>5.9400000000000001E-2</v>
      </c>
      <c r="O210" s="6">
        <v>5.9200000000000003E-2</v>
      </c>
      <c r="P210" s="6">
        <v>4.2500000000000003E-2</v>
      </c>
      <c r="Q210" s="6">
        <v>4.5400000000000003E-2</v>
      </c>
      <c r="R210" s="6">
        <v>4.9299999999999997E-2</v>
      </c>
      <c r="S210" s="6">
        <v>0.10289999999999999</v>
      </c>
      <c r="T210" s="6">
        <v>0.1229</v>
      </c>
      <c r="U210" s="6">
        <v>0.1144</v>
      </c>
    </row>
    <row r="211" spans="3:21" ht="15.5" x14ac:dyDescent="0.35">
      <c r="C211" t="s">
        <v>250</v>
      </c>
      <c r="I211" s="6">
        <v>0.11650000000000001</v>
      </c>
      <c r="J211" s="6">
        <v>0.11269999999999999</v>
      </c>
      <c r="K211" s="6">
        <v>0.13269999999999998</v>
      </c>
      <c r="L211" s="6">
        <v>0.14749999999999999</v>
      </c>
      <c r="M211" s="6">
        <v>0.14119999999999999</v>
      </c>
      <c r="N211" s="6">
        <v>0.17899999999999999</v>
      </c>
      <c r="O211" s="6">
        <v>0.16949999999999998</v>
      </c>
      <c r="P211" s="6">
        <v>0.13699999999999998</v>
      </c>
      <c r="Q211" s="6">
        <v>0.1696</v>
      </c>
      <c r="R211" s="6">
        <v>0.12330000000000001</v>
      </c>
      <c r="S211" s="6">
        <v>0.14080000000000001</v>
      </c>
      <c r="T211" s="6">
        <v>0.19420000000000001</v>
      </c>
      <c r="U211" s="6">
        <v>0.2445</v>
      </c>
    </row>
    <row r="212" spans="3:21" ht="15.5" x14ac:dyDescent="0.35">
      <c r="C212" t="s">
        <v>251</v>
      </c>
      <c r="I212" s="6">
        <v>8.7300000000000003E-2</v>
      </c>
      <c r="J212" s="6">
        <v>0.1116</v>
      </c>
      <c r="K212" s="6">
        <v>0.1249</v>
      </c>
      <c r="L212" s="6">
        <v>0.13689999999999999</v>
      </c>
      <c r="M212" s="6">
        <v>0.129</v>
      </c>
      <c r="N212" s="6">
        <v>0.15140000000000001</v>
      </c>
      <c r="O212" s="6">
        <v>0.1547</v>
      </c>
      <c r="P212" s="6">
        <v>0.13819999999999999</v>
      </c>
      <c r="Q212" s="6">
        <v>0.14949999999999999</v>
      </c>
      <c r="R212" s="6">
        <v>8.5500000000000007E-2</v>
      </c>
      <c r="S212" s="6">
        <v>0.15460000000000002</v>
      </c>
      <c r="T212" s="6">
        <v>0.2009</v>
      </c>
      <c r="U212" s="6">
        <v>0.2175</v>
      </c>
    </row>
    <row r="213" spans="3:21" ht="15.5" x14ac:dyDescent="0.35">
      <c r="C213" t="s">
        <v>252</v>
      </c>
      <c r="I213" s="6">
        <v>2.66</v>
      </c>
      <c r="J213" s="6">
        <v>3.1</v>
      </c>
      <c r="K213" s="6">
        <v>3.19</v>
      </c>
      <c r="L213" s="6">
        <v>4.17</v>
      </c>
      <c r="M213" s="6">
        <v>3.92</v>
      </c>
      <c r="N213" s="6">
        <v>5.18</v>
      </c>
      <c r="O213" s="6">
        <v>4.42</v>
      </c>
      <c r="P213" s="6">
        <v>3.47</v>
      </c>
      <c r="Q213" s="6">
        <v>3.83</v>
      </c>
      <c r="R213" s="6">
        <v>2.5</v>
      </c>
      <c r="S213" s="6">
        <v>6.56</v>
      </c>
      <c r="T213" s="6">
        <v>5.17</v>
      </c>
      <c r="U213" s="6">
        <v>4.17</v>
      </c>
    </row>
    <row r="214" spans="3:21" ht="15.5" x14ac:dyDescent="0.35">
      <c r="C214" t="s">
        <v>63</v>
      </c>
      <c r="I214" s="6">
        <v>5.16</v>
      </c>
      <c r="J214" s="6">
        <v>1.1200000000000001</v>
      </c>
      <c r="K214" s="6">
        <v>1.34</v>
      </c>
      <c r="L214" s="6">
        <v>1.26</v>
      </c>
      <c r="M214" s="6">
        <v>1.75</v>
      </c>
      <c r="N214" s="6">
        <v>1.18</v>
      </c>
      <c r="O214" s="6">
        <v>1.79</v>
      </c>
      <c r="P214" s="6">
        <v>2.34</v>
      </c>
      <c r="Q214" s="6">
        <v>3.01</v>
      </c>
      <c r="R214" s="6">
        <v>2.29</v>
      </c>
      <c r="S214" s="5">
        <v>0</v>
      </c>
      <c r="T214" s="5">
        <v>0</v>
      </c>
      <c r="U214" s="5">
        <v>0</v>
      </c>
    </row>
    <row r="215" spans="3:21" ht="15.5" x14ac:dyDescent="0.35">
      <c r="C215" t="s">
        <v>60</v>
      </c>
      <c r="I215" s="6">
        <v>935.47</v>
      </c>
      <c r="J215" s="6">
        <v>900.74</v>
      </c>
      <c r="K215" s="6">
        <v>780.99</v>
      </c>
      <c r="L215" s="6">
        <v>700.36</v>
      </c>
      <c r="M215" s="6">
        <v>558.99</v>
      </c>
      <c r="N215" s="6">
        <v>507.05</v>
      </c>
      <c r="O215" s="6">
        <v>428.15</v>
      </c>
      <c r="P215" s="6">
        <v>386.09</v>
      </c>
      <c r="Q215" s="6">
        <v>262.08</v>
      </c>
      <c r="R215" s="6">
        <v>217.71</v>
      </c>
      <c r="S215" s="6">
        <v>4231004.58</v>
      </c>
      <c r="T215" s="6">
        <v>1260888922.1500001</v>
      </c>
      <c r="U215" s="6">
        <v>998193932.82000005</v>
      </c>
    </row>
    <row r="216" spans="3:21" ht="15.5" x14ac:dyDescent="0.35">
      <c r="C216" t="s">
        <v>253</v>
      </c>
      <c r="I216" s="6">
        <v>5.16</v>
      </c>
      <c r="J216" s="6">
        <v>1.1200000000000001</v>
      </c>
      <c r="K216" s="6">
        <v>1.34</v>
      </c>
      <c r="L216" s="6">
        <v>1.26</v>
      </c>
      <c r="M216" s="6">
        <v>1.75</v>
      </c>
      <c r="N216" s="6">
        <v>1.18</v>
      </c>
      <c r="O216" s="6">
        <v>1.79</v>
      </c>
      <c r="P216" s="6">
        <v>2.34</v>
      </c>
      <c r="Q216" s="6">
        <v>3.01</v>
      </c>
      <c r="R216" s="6">
        <v>2.29</v>
      </c>
      <c r="S216" s="5">
        <v>0</v>
      </c>
      <c r="T216" s="5">
        <v>0</v>
      </c>
      <c r="U216" s="5">
        <v>0</v>
      </c>
    </row>
    <row r="217" spans="3:21" ht="15.5" x14ac:dyDescent="0.35">
      <c r="C217" t="s">
        <v>254</v>
      </c>
      <c r="I217" s="6">
        <v>935.42</v>
      </c>
      <c r="J217" s="6">
        <v>900.69</v>
      </c>
      <c r="K217" s="6">
        <v>780.94</v>
      </c>
      <c r="L217" s="6">
        <v>700.31</v>
      </c>
      <c r="M217" s="6">
        <v>558.94000000000005</v>
      </c>
      <c r="N217" s="6">
        <v>507.05</v>
      </c>
      <c r="O217" s="6">
        <v>428.15</v>
      </c>
      <c r="P217" s="6">
        <v>386.09</v>
      </c>
      <c r="Q217" s="6">
        <v>262.08</v>
      </c>
      <c r="R217" s="6">
        <v>217.71</v>
      </c>
      <c r="S217" s="6">
        <v>4231004.58</v>
      </c>
      <c r="T217" s="6">
        <v>1260888922.1500001</v>
      </c>
      <c r="U217" s="6">
        <v>998193932.82000005</v>
      </c>
    </row>
    <row r="218" spans="3:21" ht="15.5" x14ac:dyDescent="0.35">
      <c r="C218" t="s">
        <v>255</v>
      </c>
      <c r="I218" s="5">
        <v>854000000000</v>
      </c>
      <c r="J218" s="5">
        <v>728000000000</v>
      </c>
      <c r="K218" s="5">
        <v>656000000000</v>
      </c>
      <c r="L218" s="5">
        <v>599000000000</v>
      </c>
      <c r="M218" s="5">
        <v>542000000000</v>
      </c>
      <c r="N218" s="5">
        <v>375000000000</v>
      </c>
      <c r="O218" s="5">
        <v>434000000000</v>
      </c>
      <c r="P218" s="5">
        <v>571000000000</v>
      </c>
      <c r="Q218" s="5">
        <v>483000000000</v>
      </c>
      <c r="R218" s="5">
        <v>221000000000</v>
      </c>
      <c r="S218" s="5">
        <v>58000000000</v>
      </c>
      <c r="T218" s="5">
        <v>156000000000</v>
      </c>
      <c r="U218" s="5">
        <v>107000000000</v>
      </c>
    </row>
    <row r="219" spans="3:21" ht="15.5" x14ac:dyDescent="0.35">
      <c r="C219" t="s">
        <v>256</v>
      </c>
      <c r="I219" s="5">
        <v>3954000000000</v>
      </c>
      <c r="J219" s="5">
        <v>2863000000000</v>
      </c>
      <c r="K219" s="5">
        <v>2738000000000</v>
      </c>
      <c r="L219" s="5">
        <v>2229000000000</v>
      </c>
      <c r="M219" s="5">
        <v>1527000000000</v>
      </c>
      <c r="N219" s="5">
        <v>1173000000000</v>
      </c>
      <c r="O219" s="5">
        <v>1145000000000</v>
      </c>
      <c r="P219" s="5">
        <v>1207000000000</v>
      </c>
      <c r="Q219" s="5">
        <v>881000000000</v>
      </c>
      <c r="R219" s="5">
        <v>425000000000</v>
      </c>
      <c r="S219" s="5">
        <v>80000000000</v>
      </c>
      <c r="T219" s="5">
        <v>54000000000</v>
      </c>
      <c r="U219" s="5">
        <v>207000000000</v>
      </c>
    </row>
    <row r="220" spans="3:21" ht="15.5" x14ac:dyDescent="0.35">
      <c r="C220" t="s">
        <v>26</v>
      </c>
      <c r="I220" s="5">
        <v>4807000000000</v>
      </c>
      <c r="J220" s="5">
        <v>3590000000000</v>
      </c>
      <c r="K220" s="5">
        <v>3394000000000</v>
      </c>
      <c r="L220" s="5">
        <v>2827000000000</v>
      </c>
      <c r="M220" s="5">
        <v>2068000000000</v>
      </c>
      <c r="N220" s="5">
        <v>1548000000000</v>
      </c>
      <c r="O220" s="5">
        <v>1579000000000</v>
      </c>
      <c r="P220" s="5">
        <v>1778000000000</v>
      </c>
      <c r="Q220" s="5">
        <v>1364000000000</v>
      </c>
      <c r="R220" s="5">
        <v>646000000000</v>
      </c>
      <c r="S220" s="5">
        <v>138000000000</v>
      </c>
      <c r="T220" s="5">
        <v>211000000000</v>
      </c>
      <c r="U220" s="5">
        <v>314000000000</v>
      </c>
    </row>
    <row r="221" spans="3:21" ht="15.5" x14ac:dyDescent="0.35">
      <c r="C221" t="s">
        <v>23</v>
      </c>
      <c r="I221" s="5">
        <v>4334000000000</v>
      </c>
      <c r="J221" s="5">
        <v>2928000000000</v>
      </c>
      <c r="K221" s="5">
        <v>2991000000000</v>
      </c>
      <c r="L221" s="5">
        <v>2374000000000</v>
      </c>
      <c r="M221" s="5">
        <v>1722000000000</v>
      </c>
      <c r="N221" s="5">
        <v>1227000000000</v>
      </c>
      <c r="O221" s="5">
        <v>1320000000000</v>
      </c>
      <c r="P221" s="5">
        <v>1702000000000</v>
      </c>
      <c r="Q221" s="5">
        <v>1307000000000</v>
      </c>
      <c r="R221" s="5">
        <v>592000000000</v>
      </c>
      <c r="S221" s="5">
        <v>128000000000</v>
      </c>
      <c r="T221" s="5">
        <v>166000000000</v>
      </c>
      <c r="U221" s="5">
        <v>273000000000</v>
      </c>
    </row>
    <row r="222" spans="3:21" ht="15.5" x14ac:dyDescent="0.35">
      <c r="C222" t="s">
        <v>257</v>
      </c>
      <c r="I222" s="5">
        <v>120000000000</v>
      </c>
      <c r="J222" s="5">
        <v>128000000000</v>
      </c>
      <c r="K222" s="5">
        <v>127000000000</v>
      </c>
      <c r="L222" s="5">
        <v>-31000000000</v>
      </c>
      <c r="M222" s="5">
        <v>-54000000000</v>
      </c>
      <c r="N222" s="5">
        <v>-35000000000</v>
      </c>
      <c r="O222" s="5">
        <v>-66000000000</v>
      </c>
      <c r="P222" s="5">
        <v>-447000000000</v>
      </c>
      <c r="Q222" s="5">
        <v>-322000000000</v>
      </c>
      <c r="R222" s="5">
        <v>-156000000000</v>
      </c>
      <c r="S222" s="5">
        <v>-27000000000</v>
      </c>
      <c r="T222" s="5">
        <v>-72000000000</v>
      </c>
      <c r="U222" s="5">
        <v>-30000000000</v>
      </c>
    </row>
    <row r="223" spans="3:21" ht="15.5" x14ac:dyDescent="0.35">
      <c r="C223" t="s">
        <v>258</v>
      </c>
      <c r="I223" s="5">
        <v>1089000000000</v>
      </c>
      <c r="J223" s="5">
        <v>1060000000000</v>
      </c>
      <c r="K223" s="5">
        <v>835000000000</v>
      </c>
      <c r="L223" s="5">
        <v>830000000000</v>
      </c>
      <c r="M223" s="5">
        <v>531000000000</v>
      </c>
      <c r="N223" s="5">
        <v>509000000000</v>
      </c>
      <c r="O223" s="5">
        <v>418000000000</v>
      </c>
      <c r="P223" s="5">
        <v>448000000000</v>
      </c>
      <c r="Q223" s="5">
        <v>236000000000</v>
      </c>
      <c r="R223" s="5">
        <v>142000000000</v>
      </c>
      <c r="S223" s="5">
        <v>102000000000</v>
      </c>
      <c r="T223" s="5">
        <v>129000000000</v>
      </c>
      <c r="U223" s="5">
        <v>79000000000</v>
      </c>
    </row>
    <row r="224" spans="3:21" ht="15.5" x14ac:dyDescent="0.35">
      <c r="C224" t="s">
        <v>259</v>
      </c>
      <c r="I224" s="5">
        <v>-1744000000000</v>
      </c>
      <c r="J224" s="5">
        <v>-816000000000</v>
      </c>
      <c r="K224" s="5">
        <v>-1233000000000</v>
      </c>
      <c r="L224" s="5">
        <v>-1178000000000</v>
      </c>
      <c r="M224" s="5">
        <v>-786000000000</v>
      </c>
      <c r="N224" s="5">
        <v>-397000000000</v>
      </c>
      <c r="O224" s="5">
        <v>-32000000000</v>
      </c>
      <c r="P224" s="5">
        <v>-924000000000</v>
      </c>
      <c r="Q224" s="5">
        <v>-423000000000</v>
      </c>
      <c r="R224" s="5">
        <v>-262000000000</v>
      </c>
      <c r="S224" s="5">
        <v>-21000000000</v>
      </c>
      <c r="T224" s="5">
        <v>0</v>
      </c>
      <c r="U224" s="5">
        <v>-2000000000</v>
      </c>
    </row>
    <row r="225" spans="2:21" ht="15.5" x14ac:dyDescent="0.35">
      <c r="C225" t="s">
        <v>15</v>
      </c>
      <c r="I225" s="5">
        <v>-655000000000</v>
      </c>
      <c r="J225" s="5">
        <v>243000000000</v>
      </c>
      <c r="K225" s="5">
        <v>-397000000000</v>
      </c>
      <c r="L225" s="5">
        <v>-348000000000</v>
      </c>
      <c r="M225" s="5">
        <v>-254000000000</v>
      </c>
      <c r="N225" s="5">
        <v>112000000000</v>
      </c>
      <c r="O225" s="5">
        <v>386000000000</v>
      </c>
      <c r="P225" s="5">
        <v>-476000000000</v>
      </c>
      <c r="Q225" s="5">
        <v>-187000000000</v>
      </c>
      <c r="R225" s="5">
        <v>-120000000000</v>
      </c>
      <c r="S225" s="5">
        <v>81000000000</v>
      </c>
      <c r="T225" s="5">
        <v>129000000000</v>
      </c>
      <c r="U225" s="5">
        <v>77000000000</v>
      </c>
    </row>
    <row r="226" spans="2:21" ht="15.5" x14ac:dyDescent="0.35">
      <c r="C226" t="s">
        <v>17</v>
      </c>
      <c r="I226" s="6">
        <v>-240.89</v>
      </c>
      <c r="J226" s="6">
        <v>89.48</v>
      </c>
      <c r="K226" s="6">
        <v>-146.12</v>
      </c>
      <c r="L226" s="6">
        <v>-127.97</v>
      </c>
      <c r="M226" s="6">
        <v>-93.47</v>
      </c>
      <c r="N226" s="6">
        <v>41.32</v>
      </c>
      <c r="O226" s="6">
        <v>142.07</v>
      </c>
      <c r="P226" s="6">
        <v>-174.83</v>
      </c>
      <c r="Q226" s="6">
        <v>-74.790000000000006</v>
      </c>
      <c r="R226" s="6">
        <v>-47.85</v>
      </c>
      <c r="S226" s="6">
        <v>809411.28</v>
      </c>
      <c r="T226" s="6">
        <v>428704543.41000003</v>
      </c>
      <c r="U226" s="6">
        <v>257030035.02000001</v>
      </c>
    </row>
    <row r="228" spans="2:21" ht="15.5" x14ac:dyDescent="0.35">
      <c r="B228" t="s">
        <v>260</v>
      </c>
      <c r="C228" t="s">
        <v>261</v>
      </c>
      <c r="D228" s="5">
        <v>75000000000</v>
      </c>
      <c r="E228" s="5">
        <v>99000000000</v>
      </c>
      <c r="F228" s="5">
        <v>81000000000</v>
      </c>
      <c r="G228" s="5">
        <v>13000000000</v>
      </c>
      <c r="H228" s="5">
        <v>347000000000</v>
      </c>
      <c r="I228" s="5">
        <v>296000000000</v>
      </c>
      <c r="J228" s="5">
        <v>276000000000</v>
      </c>
      <c r="K228" s="5">
        <v>282000000000</v>
      </c>
      <c r="L228" s="5">
        <v>281000000000</v>
      </c>
      <c r="M228" s="5">
        <v>215000000000</v>
      </c>
      <c r="N228" s="5">
        <v>247000000000</v>
      </c>
      <c r="O228" s="5">
        <v>197000000000</v>
      </c>
      <c r="P228" s="5">
        <v>144000000000</v>
      </c>
      <c r="Q228" s="5">
        <v>111000000000</v>
      </c>
    </row>
    <row r="229" spans="2:21" ht="15.5" x14ac:dyDescent="0.35">
      <c r="C229" t="s">
        <v>444</v>
      </c>
      <c r="H229" s="5">
        <v>35</v>
      </c>
      <c r="I229" s="5">
        <v>35</v>
      </c>
      <c r="J229" s="5">
        <v>103</v>
      </c>
      <c r="K229" s="5">
        <v>20</v>
      </c>
      <c r="L229" s="6">
        <v>17.5</v>
      </c>
      <c r="M229" s="5">
        <v>17</v>
      </c>
      <c r="N229" s="5">
        <v>35</v>
      </c>
      <c r="O229" s="5">
        <v>16</v>
      </c>
      <c r="P229" s="5">
        <v>15</v>
      </c>
    </row>
    <row r="230" spans="2:21" ht="15.5" x14ac:dyDescent="0.35">
      <c r="C230" t="s">
        <v>71</v>
      </c>
      <c r="H230" s="6">
        <v>0.27300000000000002</v>
      </c>
      <c r="I230" s="6">
        <v>0.32119999999999999</v>
      </c>
      <c r="J230" s="6">
        <v>1.0151000000000001</v>
      </c>
      <c r="K230" s="6">
        <v>0.193</v>
      </c>
      <c r="L230" s="6">
        <v>0.16940000000000002</v>
      </c>
      <c r="M230" s="6">
        <v>0.21530000000000002</v>
      </c>
      <c r="N230" s="6">
        <v>0.3856</v>
      </c>
      <c r="O230" s="6">
        <v>0.2205</v>
      </c>
      <c r="P230" s="6">
        <v>0.28360000000000002</v>
      </c>
    </row>
    <row r="231" spans="2:21" ht="15.5" x14ac:dyDescent="0.35">
      <c r="C231" t="s">
        <v>445</v>
      </c>
      <c r="H231" s="6">
        <v>1.6399999999999998E-2</v>
      </c>
      <c r="I231" s="6">
        <v>1.54E-2</v>
      </c>
      <c r="J231" s="6">
        <v>3.3099999999999997E-2</v>
      </c>
      <c r="K231" s="6">
        <v>2.1700000000000001E-2</v>
      </c>
      <c r="L231" s="6">
        <v>1.37E-2</v>
      </c>
      <c r="M231" s="6">
        <v>1.2699999999999999E-2</v>
      </c>
      <c r="N231" s="6">
        <v>5.1100000000000007E-2</v>
      </c>
      <c r="O231" s="6">
        <v>2.7099999999999999E-2</v>
      </c>
      <c r="P231" s="6">
        <v>1.78E-2</v>
      </c>
    </row>
    <row r="232" spans="2:21" ht="15.5" x14ac:dyDescent="0.35">
      <c r="C232" t="s">
        <v>51</v>
      </c>
      <c r="D232" s="6">
        <v>27.59</v>
      </c>
      <c r="E232" s="6">
        <v>36.299999999999997</v>
      </c>
      <c r="F232" s="6">
        <v>29.77</v>
      </c>
      <c r="G232" s="6">
        <v>4.72</v>
      </c>
      <c r="H232" s="6">
        <v>127.77</v>
      </c>
      <c r="I232" s="6">
        <v>108.97</v>
      </c>
      <c r="J232" s="6">
        <v>101.47</v>
      </c>
      <c r="K232" s="6">
        <v>103.61</v>
      </c>
      <c r="L232" s="6">
        <v>103.31</v>
      </c>
      <c r="M232" s="6">
        <v>78.95</v>
      </c>
      <c r="N232" s="6">
        <v>90.76</v>
      </c>
      <c r="O232" s="6">
        <v>72.56</v>
      </c>
      <c r="P232" s="6">
        <v>52.89</v>
      </c>
      <c r="Q232" s="6">
        <v>40.85</v>
      </c>
    </row>
    <row r="233" spans="2:21" ht="15.5" x14ac:dyDescent="0.35">
      <c r="C233" t="s">
        <v>73</v>
      </c>
      <c r="H233" s="5">
        <v>35</v>
      </c>
      <c r="I233" s="5">
        <v>35</v>
      </c>
      <c r="J233" s="5">
        <v>103</v>
      </c>
      <c r="K233" s="5">
        <v>20</v>
      </c>
      <c r="L233" s="6">
        <v>17.5</v>
      </c>
      <c r="M233" s="5">
        <v>17</v>
      </c>
      <c r="N233" s="5">
        <v>35</v>
      </c>
      <c r="O233" s="5">
        <v>16</v>
      </c>
      <c r="P233" s="5">
        <v>15</v>
      </c>
    </row>
    <row r="234" spans="2:21" ht="15.5" x14ac:dyDescent="0.35">
      <c r="C234" t="s">
        <v>446</v>
      </c>
      <c r="H234" s="6">
        <v>0.27300000000000002</v>
      </c>
      <c r="I234" s="6">
        <v>0.32119999999999999</v>
      </c>
      <c r="J234" s="6">
        <v>1.0151000000000001</v>
      </c>
      <c r="K234" s="6">
        <v>0.193</v>
      </c>
      <c r="L234" s="6">
        <v>0.16940000000000002</v>
      </c>
      <c r="M234" s="6">
        <v>0.21530000000000002</v>
      </c>
      <c r="N234" s="6">
        <v>0.3856</v>
      </c>
      <c r="O234" s="6">
        <v>0.2205</v>
      </c>
      <c r="P234" s="6">
        <v>0.28360000000000002</v>
      </c>
    </row>
    <row r="235" spans="2:21" ht="15.5" x14ac:dyDescent="0.35">
      <c r="C235" t="s">
        <v>447</v>
      </c>
      <c r="H235" s="6">
        <v>1.6399999999999998E-2</v>
      </c>
      <c r="I235" s="6">
        <v>1.54E-2</v>
      </c>
      <c r="J235" s="6">
        <v>3.3099999999999997E-2</v>
      </c>
      <c r="K235" s="6">
        <v>2.1700000000000001E-2</v>
      </c>
      <c r="L235" s="6">
        <v>1.37E-2</v>
      </c>
      <c r="M235" s="6">
        <v>1.2699999999999999E-2</v>
      </c>
      <c r="N235" s="6">
        <v>5.1100000000000007E-2</v>
      </c>
      <c r="O235" s="6">
        <v>2.7099999999999999E-2</v>
      </c>
      <c r="P235" s="6">
        <v>1.78E-2</v>
      </c>
    </row>
    <row r="236" spans="2:21" ht="15.5" x14ac:dyDescent="0.35">
      <c r="C236" t="s">
        <v>262</v>
      </c>
      <c r="D236" s="5">
        <v>964000000000</v>
      </c>
      <c r="E236" s="5">
        <v>1033000000000</v>
      </c>
      <c r="F236" s="5">
        <v>765000000000</v>
      </c>
      <c r="G236" s="5">
        <v>636000000000</v>
      </c>
      <c r="H236" s="5">
        <v>3994000000000</v>
      </c>
      <c r="I236" s="5">
        <v>2864000000000</v>
      </c>
      <c r="J236" s="5">
        <v>2933000000000</v>
      </c>
      <c r="K236" s="5">
        <v>2496000000000</v>
      </c>
      <c r="L236" s="5">
        <v>2003000000000</v>
      </c>
      <c r="M236" s="5">
        <v>1451000000000</v>
      </c>
      <c r="N236" s="5">
        <v>1249000000000</v>
      </c>
      <c r="O236" s="5">
        <v>1282000000000</v>
      </c>
      <c r="P236" s="5">
        <v>961000000000</v>
      </c>
      <c r="Q236" s="5">
        <v>620000000000</v>
      </c>
    </row>
    <row r="237" spans="2:21" ht="15.5" x14ac:dyDescent="0.35">
      <c r="C237" t="s">
        <v>448</v>
      </c>
      <c r="H237" s="5">
        <v>35</v>
      </c>
      <c r="I237" s="5">
        <v>35</v>
      </c>
      <c r="J237" s="5">
        <v>103</v>
      </c>
      <c r="K237" s="5">
        <v>20</v>
      </c>
      <c r="L237" s="6">
        <v>17.5</v>
      </c>
      <c r="M237" s="5">
        <v>17</v>
      </c>
      <c r="N237" s="5">
        <v>35</v>
      </c>
      <c r="O237" s="5">
        <v>16</v>
      </c>
      <c r="P237" s="5">
        <v>15</v>
      </c>
    </row>
    <row r="238" spans="2:21" ht="15.5" x14ac:dyDescent="0.35">
      <c r="C238" t="s">
        <v>449</v>
      </c>
      <c r="H238" s="6">
        <v>0.27300000000000002</v>
      </c>
      <c r="I238" s="6">
        <v>0.32119999999999999</v>
      </c>
      <c r="J238" s="6">
        <v>1.0151000000000001</v>
      </c>
      <c r="K238" s="6">
        <v>0.193</v>
      </c>
      <c r="L238" s="6">
        <v>0.16940000000000002</v>
      </c>
      <c r="M238" s="6">
        <v>0.21530000000000002</v>
      </c>
      <c r="N238" s="6">
        <v>0.3856</v>
      </c>
      <c r="O238" s="6">
        <v>0.2205</v>
      </c>
      <c r="P238" s="6">
        <v>0.28360000000000002</v>
      </c>
    </row>
    <row r="239" spans="2:21" ht="15.5" x14ac:dyDescent="0.35">
      <c r="C239" t="s">
        <v>450</v>
      </c>
      <c r="H239" s="6">
        <v>1.6399999999999998E-2</v>
      </c>
      <c r="I239" s="6">
        <v>1.54E-2</v>
      </c>
      <c r="J239" s="6">
        <v>3.3099999999999997E-2</v>
      </c>
      <c r="K239" s="6">
        <v>2.1700000000000001E-2</v>
      </c>
      <c r="L239" s="6">
        <v>1.37E-2</v>
      </c>
      <c r="M239" s="6">
        <v>1.2699999999999999E-2</v>
      </c>
      <c r="N239" s="6">
        <v>5.1100000000000007E-2</v>
      </c>
      <c r="O239" s="6">
        <v>2.7099999999999999E-2</v>
      </c>
      <c r="P239" s="6">
        <v>1.78E-2</v>
      </c>
    </row>
    <row r="240" spans="2:21" ht="15.5" x14ac:dyDescent="0.35">
      <c r="C240" t="s">
        <v>344</v>
      </c>
      <c r="I240" s="6">
        <v>16.690000000000001</v>
      </c>
    </row>
    <row r="241" spans="3:9" ht="15.5" x14ac:dyDescent="0.35">
      <c r="C241" t="s">
        <v>345</v>
      </c>
      <c r="I241" s="6">
        <v>21.91</v>
      </c>
    </row>
    <row r="242" spans="3:9" ht="15.5" x14ac:dyDescent="0.35">
      <c r="C242" t="s">
        <v>263</v>
      </c>
      <c r="I242" s="6">
        <v>6.95</v>
      </c>
    </row>
    <row r="243" spans="3:9" ht="15.5" x14ac:dyDescent="0.35">
      <c r="C243" t="s">
        <v>346</v>
      </c>
      <c r="I243" s="6">
        <v>4.5599999999999995E-2</v>
      </c>
    </row>
    <row r="244" spans="3:9" ht="15.5" x14ac:dyDescent="0.35">
      <c r="C244" t="s">
        <v>347</v>
      </c>
      <c r="I244" s="6">
        <v>1.72</v>
      </c>
    </row>
    <row r="245" spans="3:9" ht="15.5" x14ac:dyDescent="0.35">
      <c r="C245" t="s">
        <v>348</v>
      </c>
      <c r="I245" s="6">
        <v>2.14</v>
      </c>
    </row>
    <row r="246" spans="3:9" ht="15.5" x14ac:dyDescent="0.35">
      <c r="C246" t="s">
        <v>349</v>
      </c>
      <c r="I246" s="6">
        <v>4.1100000000000003</v>
      </c>
    </row>
    <row r="247" spans="3:9" ht="15.5" x14ac:dyDescent="0.35">
      <c r="C247" t="s">
        <v>350</v>
      </c>
      <c r="I247" s="6">
        <v>-3.13</v>
      </c>
    </row>
    <row r="248" spans="3:9" ht="15.5" x14ac:dyDescent="0.35">
      <c r="C248" t="s">
        <v>351</v>
      </c>
      <c r="I248" s="6">
        <v>19.43</v>
      </c>
    </row>
    <row r="249" spans="3:9" ht="15.5" x14ac:dyDescent="0.35">
      <c r="C249" t="s">
        <v>264</v>
      </c>
      <c r="I249" s="6">
        <v>8.17</v>
      </c>
    </row>
    <row r="250" spans="3:9" ht="15.5" x14ac:dyDescent="0.35">
      <c r="C250" t="s">
        <v>451</v>
      </c>
      <c r="I250" s="6">
        <v>2.96</v>
      </c>
    </row>
    <row r="251" spans="3:9" ht="15.5" x14ac:dyDescent="0.35">
      <c r="C251" t="s">
        <v>452</v>
      </c>
      <c r="I251" s="6">
        <v>12.24</v>
      </c>
    </row>
    <row r="252" spans="3:9" ht="15.5" x14ac:dyDescent="0.35">
      <c r="C252" t="s">
        <v>352</v>
      </c>
      <c r="I252" s="6">
        <v>97.67</v>
      </c>
    </row>
    <row r="253" spans="3:9" ht="15.5" x14ac:dyDescent="0.35">
      <c r="C253" t="s">
        <v>353</v>
      </c>
      <c r="I253" s="6">
        <v>128.21</v>
      </c>
    </row>
    <row r="254" spans="3:9" ht="15.5" x14ac:dyDescent="0.35">
      <c r="C254" t="s">
        <v>354</v>
      </c>
      <c r="I254" s="6">
        <v>1244.5999999999999</v>
      </c>
    </row>
    <row r="255" spans="3:9" ht="15.5" x14ac:dyDescent="0.35">
      <c r="C255" t="s">
        <v>355</v>
      </c>
      <c r="D255" s="6">
        <v>326.7</v>
      </c>
    </row>
    <row r="256" spans="3:9" ht="15.5" x14ac:dyDescent="0.35">
      <c r="C256" t="s">
        <v>356</v>
      </c>
      <c r="I256" s="6">
        <v>1002.19</v>
      </c>
    </row>
    <row r="257" spans="3:9" ht="15.5" x14ac:dyDescent="0.35">
      <c r="C257" t="s">
        <v>357</v>
      </c>
      <c r="I257" s="6">
        <v>-683.24</v>
      </c>
    </row>
    <row r="258" spans="3:9" ht="15.5" x14ac:dyDescent="0.35">
      <c r="C258" t="s">
        <v>265</v>
      </c>
      <c r="D258" s="6">
        <v>1.32</v>
      </c>
    </row>
    <row r="259" spans="3:9" ht="15.5" x14ac:dyDescent="0.35">
      <c r="C259" t="s">
        <v>266</v>
      </c>
      <c r="D259" s="6">
        <v>1.32</v>
      </c>
    </row>
    <row r="260" spans="3:9" ht="15.5" x14ac:dyDescent="0.35">
      <c r="C260" t="s">
        <v>267</v>
      </c>
      <c r="D260" s="6">
        <v>2.36</v>
      </c>
    </row>
    <row r="261" spans="3:9" ht="15.5" x14ac:dyDescent="0.35">
      <c r="C261" t="s">
        <v>268</v>
      </c>
      <c r="D261" s="5">
        <v>2</v>
      </c>
    </row>
    <row r="262" spans="3:9" ht="15.5" x14ac:dyDescent="0.35">
      <c r="C262" t="s">
        <v>269</v>
      </c>
      <c r="D262" s="6">
        <v>2.57</v>
      </c>
    </row>
    <row r="263" spans="3:9" ht="15.5" x14ac:dyDescent="0.35">
      <c r="C263" t="s">
        <v>270</v>
      </c>
      <c r="D263" s="6">
        <v>0.56999999999999995</v>
      </c>
    </row>
    <row r="264" spans="3:9" ht="15.5" x14ac:dyDescent="0.35">
      <c r="C264" t="s">
        <v>271</v>
      </c>
      <c r="D264" s="6">
        <v>4.12</v>
      </c>
    </row>
    <row r="265" spans="3:9" ht="15.5" x14ac:dyDescent="0.35">
      <c r="C265" t="s">
        <v>272</v>
      </c>
      <c r="I265" s="6">
        <v>4.1100000000000003</v>
      </c>
    </row>
    <row r="266" spans="3:9" ht="15.5" x14ac:dyDescent="0.35">
      <c r="C266" t="s">
        <v>13</v>
      </c>
      <c r="D266" s="5">
        <v>-815000000000</v>
      </c>
    </row>
    <row r="267" spans="3:9" ht="15.5" x14ac:dyDescent="0.35">
      <c r="C267" t="s">
        <v>358</v>
      </c>
      <c r="I267" s="6">
        <v>1.73</v>
      </c>
    </row>
    <row r="268" spans="3:9" ht="15.5" x14ac:dyDescent="0.35">
      <c r="C268" t="s">
        <v>273</v>
      </c>
      <c r="I268" s="6">
        <v>2.3700000000000002E-2</v>
      </c>
    </row>
    <row r="269" spans="3:9" ht="15.5" x14ac:dyDescent="0.35">
      <c r="C269" t="s">
        <v>274</v>
      </c>
      <c r="I269" s="6">
        <v>9.7500000000000003E-2</v>
      </c>
    </row>
    <row r="270" spans="3:9" ht="15.5" x14ac:dyDescent="0.35">
      <c r="C270" t="s">
        <v>275</v>
      </c>
      <c r="I270" s="6">
        <v>7.3899999999999993E-2</v>
      </c>
    </row>
    <row r="271" spans="3:9" ht="15.5" x14ac:dyDescent="0.35">
      <c r="C271" t="s">
        <v>359</v>
      </c>
      <c r="I271" s="6">
        <v>5.8600000000000006E-2</v>
      </c>
    </row>
    <row r="272" spans="3:9" ht="15.5" x14ac:dyDescent="0.35">
      <c r="C272" t="s">
        <v>276</v>
      </c>
      <c r="D272" s="6">
        <v>59.96</v>
      </c>
    </row>
    <row r="273" spans="3:9" ht="15.5" x14ac:dyDescent="0.35">
      <c r="C273" t="s">
        <v>278</v>
      </c>
      <c r="D273" s="6">
        <v>12.51</v>
      </c>
    </row>
    <row r="274" spans="3:9" ht="15.5" x14ac:dyDescent="0.35">
      <c r="C274" t="s">
        <v>280</v>
      </c>
      <c r="D274" s="6">
        <v>1.52</v>
      </c>
    </row>
    <row r="275" spans="3:9" ht="15.5" x14ac:dyDescent="0.35">
      <c r="C275" t="s">
        <v>281</v>
      </c>
      <c r="I275" s="6">
        <v>0.33</v>
      </c>
    </row>
    <row r="276" spans="3:9" ht="15.5" x14ac:dyDescent="0.35">
      <c r="C276" t="s">
        <v>47</v>
      </c>
      <c r="I276" s="5">
        <v>5820000000000</v>
      </c>
    </row>
    <row r="277" spans="3:9" ht="15.5" x14ac:dyDescent="0.35">
      <c r="C277" t="s">
        <v>283</v>
      </c>
      <c r="I277" s="5">
        <v>12848000000000</v>
      </c>
    </row>
    <row r="278" spans="3:9" ht="15.5" x14ac:dyDescent="0.35">
      <c r="C278" t="s">
        <v>284</v>
      </c>
      <c r="I278" s="5">
        <v>2720000000</v>
      </c>
    </row>
    <row r="279" spans="3:9" ht="15.5" x14ac:dyDescent="0.35">
      <c r="C279" t="s">
        <v>285</v>
      </c>
      <c r="I279" s="6">
        <v>0.18309999999999998</v>
      </c>
    </row>
    <row r="280" spans="3:9" ht="15.5" x14ac:dyDescent="0.35">
      <c r="C280" t="s">
        <v>286</v>
      </c>
      <c r="D280" s="6">
        <v>0.3085</v>
      </c>
    </row>
    <row r="281" spans="3:9" ht="15.5" x14ac:dyDescent="0.35">
      <c r="C281" t="s">
        <v>287</v>
      </c>
      <c r="D281" s="6">
        <v>0.22170000000000001</v>
      </c>
    </row>
    <row r="282" spans="3:9" ht="15.5" x14ac:dyDescent="0.35">
      <c r="C282" t="s">
        <v>288</v>
      </c>
      <c r="D282" s="6">
        <v>7.7800000000000008E-2</v>
      </c>
    </row>
    <row r="283" spans="3:9" ht="15.5" x14ac:dyDescent="0.35">
      <c r="C283" t="s">
        <v>453</v>
      </c>
      <c r="D283" s="6">
        <v>0.39630000000000004</v>
      </c>
    </row>
    <row r="284" spans="3:9" ht="15.5" x14ac:dyDescent="0.35">
      <c r="C284" t="s">
        <v>289</v>
      </c>
      <c r="D284" s="6">
        <v>0.30260000000000004</v>
      </c>
    </row>
    <row r="285" spans="3:9" ht="15.5" x14ac:dyDescent="0.35">
      <c r="C285" t="s">
        <v>360</v>
      </c>
      <c r="D285" s="6">
        <v>-0.42950000000000005</v>
      </c>
    </row>
    <row r="286" spans="3:9" ht="15.5" x14ac:dyDescent="0.35">
      <c r="C286" t="s">
        <v>290</v>
      </c>
      <c r="I286" s="5">
        <v>35</v>
      </c>
    </row>
    <row r="287" spans="3:9" ht="15.5" x14ac:dyDescent="0.35">
      <c r="C287" t="s">
        <v>454</v>
      </c>
      <c r="I287" s="5">
        <v>35</v>
      </c>
    </row>
    <row r="288" spans="3:9" ht="15.5" x14ac:dyDescent="0.35">
      <c r="C288" t="s">
        <v>455</v>
      </c>
      <c r="I288" s="6">
        <v>0.27300000000000002</v>
      </c>
    </row>
    <row r="289" spans="3:9" ht="15.5" x14ac:dyDescent="0.35">
      <c r="C289" t="s">
        <v>456</v>
      </c>
      <c r="I289" s="6">
        <v>1.6399999999999998E-2</v>
      </c>
    </row>
    <row r="290" spans="3:9" ht="15.5" x14ac:dyDescent="0.35">
      <c r="C290" t="s">
        <v>291</v>
      </c>
      <c r="I290" t="s">
        <v>1464</v>
      </c>
    </row>
    <row r="291" spans="3:9" ht="15.5" x14ac:dyDescent="0.35">
      <c r="C291" t="s">
        <v>293</v>
      </c>
      <c r="I291" s="5">
        <v>5</v>
      </c>
    </row>
    <row r="292" spans="3:9" ht="15.5" x14ac:dyDescent="0.35">
      <c r="C292" t="s">
        <v>294</v>
      </c>
      <c r="I292" s="6">
        <v>0.28999999999999998</v>
      </c>
    </row>
    <row r="293" spans="3:9" ht="15.5" x14ac:dyDescent="0.35">
      <c r="C293" t="s">
        <v>295</v>
      </c>
      <c r="I293" s="6">
        <v>0.79</v>
      </c>
    </row>
    <row r="294" spans="3:9" ht="15.5" x14ac:dyDescent="0.35">
      <c r="C294" t="s">
        <v>458</v>
      </c>
      <c r="I294" s="6">
        <v>0.33</v>
      </c>
    </row>
    <row r="295" spans="3:9" ht="15.5" x14ac:dyDescent="0.35">
      <c r="C295" t="s">
        <v>296</v>
      </c>
      <c r="I295" s="6">
        <v>0.82</v>
      </c>
    </row>
    <row r="296" spans="3:9" ht="15.5" x14ac:dyDescent="0.35">
      <c r="C296" t="s">
        <v>361</v>
      </c>
      <c r="I296" s="6">
        <v>0.43</v>
      </c>
    </row>
    <row r="297" spans="3:9" ht="15.5" x14ac:dyDescent="0.35">
      <c r="C297" t="s">
        <v>297</v>
      </c>
      <c r="I297" s="6">
        <v>0.3</v>
      </c>
    </row>
    <row r="298" spans="3:9" ht="15.5" x14ac:dyDescent="0.35">
      <c r="C298" t="s">
        <v>298</v>
      </c>
      <c r="I298" s="6">
        <v>0.12</v>
      </c>
    </row>
    <row r="299" spans="3:9" ht="15.5" x14ac:dyDescent="0.35">
      <c r="C299" t="s">
        <v>299</v>
      </c>
      <c r="I299" s="5">
        <v>3385000000000</v>
      </c>
    </row>
    <row r="300" spans="3:9" ht="15.5" x14ac:dyDescent="0.35">
      <c r="C300" t="s">
        <v>300</v>
      </c>
      <c r="I300" s="5">
        <v>898000000000</v>
      </c>
    </row>
    <row r="301" spans="3:9" ht="15.5" x14ac:dyDescent="0.35">
      <c r="C301" t="s">
        <v>301</v>
      </c>
      <c r="I301" s="5">
        <v>1577000000000</v>
      </c>
    </row>
    <row r="302" spans="3:9" ht="15.5" x14ac:dyDescent="0.35">
      <c r="C302" t="s">
        <v>302</v>
      </c>
      <c r="I302" s="5">
        <v>266000000000</v>
      </c>
    </row>
    <row r="303" spans="3:9" ht="15.5" x14ac:dyDescent="0.35">
      <c r="C303" t="s">
        <v>303</v>
      </c>
      <c r="D303" s="5">
        <v>889000000000</v>
      </c>
    </row>
    <row r="304" spans="3:9" ht="15.5" x14ac:dyDescent="0.35">
      <c r="C304" t="s">
        <v>304</v>
      </c>
      <c r="D304" s="5">
        <v>11221000000000</v>
      </c>
    </row>
    <row r="305" spans="3:9" ht="15.5" x14ac:dyDescent="0.35">
      <c r="C305" t="s">
        <v>305</v>
      </c>
      <c r="D305" s="5">
        <v>7001000000000</v>
      </c>
    </row>
    <row r="306" spans="3:9" ht="15.5" x14ac:dyDescent="0.35">
      <c r="C306" t="s">
        <v>245</v>
      </c>
      <c r="D306" s="5">
        <v>480000000000</v>
      </c>
    </row>
    <row r="307" spans="3:9" ht="15.5" x14ac:dyDescent="0.35">
      <c r="C307" t="s">
        <v>306</v>
      </c>
      <c r="I307" s="5">
        <v>2726000000000</v>
      </c>
    </row>
    <row r="308" spans="3:9" ht="15.5" x14ac:dyDescent="0.35">
      <c r="C308" t="s">
        <v>243</v>
      </c>
      <c r="D308" s="5">
        <v>5449000000000</v>
      </c>
    </row>
    <row r="309" spans="3:9" ht="15.5" x14ac:dyDescent="0.35">
      <c r="C309" t="s">
        <v>242</v>
      </c>
      <c r="D309" s="5">
        <v>973000000000</v>
      </c>
    </row>
    <row r="310" spans="3:9" ht="15.5" x14ac:dyDescent="0.35">
      <c r="C310" t="s">
        <v>24</v>
      </c>
      <c r="D310" s="5">
        <v>6422000000000</v>
      </c>
    </row>
    <row r="311" spans="3:9" ht="15.5" x14ac:dyDescent="0.35">
      <c r="C311" t="s">
        <v>21</v>
      </c>
      <c r="D311" s="5">
        <v>5533000000000</v>
      </c>
    </row>
    <row r="312" spans="3:9" ht="15.5" x14ac:dyDescent="0.35">
      <c r="C312" t="s">
        <v>244</v>
      </c>
      <c r="I312" s="5">
        <v>4220000000000</v>
      </c>
    </row>
    <row r="313" spans="3:9" ht="15.5" x14ac:dyDescent="0.35">
      <c r="C313" t="s">
        <v>307</v>
      </c>
      <c r="I313" s="5">
        <v>1418000000000</v>
      </c>
    </row>
    <row r="314" spans="3:9" ht="15.5" x14ac:dyDescent="0.35">
      <c r="C314" t="s">
        <v>308</v>
      </c>
      <c r="I314" s="5">
        <v>-3396000000000</v>
      </c>
    </row>
    <row r="315" spans="3:9" ht="15.5" x14ac:dyDescent="0.35">
      <c r="C315" t="s">
        <v>309</v>
      </c>
      <c r="I315" s="5">
        <v>1928000000000</v>
      </c>
    </row>
    <row r="316" spans="3:9" ht="15.5" x14ac:dyDescent="0.35">
      <c r="C316" t="s">
        <v>310</v>
      </c>
      <c r="I316" s="5">
        <v>-3276000000000</v>
      </c>
    </row>
    <row r="317" spans="3:9" ht="15.5" x14ac:dyDescent="0.35">
      <c r="C317" t="s">
        <v>311</v>
      </c>
      <c r="I317" s="5">
        <v>-1858000000000</v>
      </c>
    </row>
  </sheetData>
  <pageMargins left="0.7" right="0.7" top="0.75" bottom="0.75" header="0.3" footer="0.3"/>
  <ignoredErrors>
    <ignoredError sqref="A1:U318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S29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9" width="18.83203125" customWidth="1"/>
  </cols>
  <sheetData>
    <row r="1" spans="1:19" ht="15.5" x14ac:dyDescent="0.35">
      <c r="C1" t="s">
        <v>1465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</row>
    <row r="2" spans="1:19" ht="15.5" x14ac:dyDescent="0.35">
      <c r="C2" t="s">
        <v>1466</v>
      </c>
      <c r="D2" s="2" vm="370">
        <f ca="1">IFERROR(_xlfn.STOCKHISTORY("XIDX:" &amp; $C$1, D3, , 0, 0, 1), "Libur")</f>
        <v>1330</v>
      </c>
      <c r="E2" s="2" vm="87">
        <f ca="1">IFERROR(_xlfn.STOCKHISTORY("XIDX:" &amp; $C$1, E3, , 0, 0, 1), "Libur")</f>
        <v>1800</v>
      </c>
      <c r="H2" s="2" vm="87">
        <f ca="1">IFERROR(INDEX(D2:G2,COUNT(D2:G2)),"")</f>
        <v>1800</v>
      </c>
      <c r="I2" s="2" vm="371">
        <f t="shared" ref="I2:S2" ca="1" si="0">IFERROR(_xlfn.STOCKHISTORY("XIDX:" &amp; $C$1, I1, , 0, 0, 1), "Libur")</f>
        <v>1610</v>
      </c>
      <c r="J2" s="2" vm="372">
        <f t="shared" ca="1" si="0"/>
        <v>565</v>
      </c>
      <c r="K2" s="2" t="str">
        <f t="shared" ca="1" si="0"/>
        <v>Libur</v>
      </c>
      <c r="L2" s="2" vm="373">
        <f t="shared" ca="1" si="0"/>
        <v>720</v>
      </c>
      <c r="M2" s="2" vm="374">
        <f t="shared" ca="1" si="0"/>
        <v>530</v>
      </c>
      <c r="N2" s="2" vm="342">
        <f t="shared" ca="1" si="0"/>
        <v>376</v>
      </c>
      <c r="O2" s="2" vm="66">
        <f t="shared" ca="1" si="0"/>
        <v>418</v>
      </c>
      <c r="P2" s="2" vm="68">
        <f t="shared" ca="1" si="0"/>
        <v>310</v>
      </c>
      <c r="Q2" s="2" vm="375">
        <f t="shared" ca="1" si="0"/>
        <v>153.73099999999999</v>
      </c>
      <c r="R2" s="2" vm="376">
        <f t="shared" ca="1" si="0"/>
        <v>192.58609999999999</v>
      </c>
      <c r="S2" s="2" t="str">
        <f t="shared" ca="1" si="0"/>
        <v>Libur</v>
      </c>
    </row>
    <row r="3" spans="1:19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9" ht="15.5" x14ac:dyDescent="0.35">
      <c r="B4" t="s">
        <v>5</v>
      </c>
      <c r="C4" t="s">
        <v>6</v>
      </c>
      <c r="D4" s="2">
        <f>IFERROR(INDEX(D51:D500,MATCH($C$4,$C$51:$C$500,0)),"")</f>
        <v>541972000000</v>
      </c>
      <c r="E4" s="2">
        <f>IFERROR(INDEX(E51:E500,MATCH($C$4,$C$51:$C$500,0)),"")</f>
        <v>1232382000000</v>
      </c>
      <c r="H4" s="2">
        <f>IFERROR(SUM(D4:G4)*(4/MAX(1,COUNT(D4:G4))),"")</f>
        <v>3548708000000</v>
      </c>
      <c r="I4" s="2">
        <f t="shared" ref="I4:S4" si="1">IFERROR(INDEX(I51:I500,MATCH($C$4,$C$51:$C$500,0)),"")</f>
        <v>5716675000000</v>
      </c>
      <c r="J4" s="2">
        <f t="shared" si="1"/>
        <v>6769371000000</v>
      </c>
      <c r="K4" s="2">
        <f t="shared" si="1"/>
        <v>7596468000000</v>
      </c>
      <c r="L4" s="2">
        <f t="shared" si="1"/>
        <v>11103680000000</v>
      </c>
      <c r="M4" s="2">
        <f t="shared" si="1"/>
        <v>15562573000000</v>
      </c>
      <c r="N4" s="2">
        <f t="shared" si="1"/>
        <v>11756823000000</v>
      </c>
      <c r="O4" s="2">
        <f t="shared" si="1"/>
        <v>12357904000000</v>
      </c>
      <c r="P4" s="2">
        <f t="shared" si="1"/>
        <v>8224145951643</v>
      </c>
      <c r="Q4" s="2">
        <f t="shared" si="1"/>
        <v>6169888127732</v>
      </c>
      <c r="R4" s="2">
        <f t="shared" si="1"/>
        <v>2456369490044</v>
      </c>
      <c r="S4" s="2">
        <f t="shared" si="1"/>
        <v>226329099921</v>
      </c>
    </row>
    <row r="5" spans="1:19" ht="15.5" x14ac:dyDescent="0.35">
      <c r="B5" t="s">
        <v>7</v>
      </c>
      <c r="C5" t="s">
        <v>8</v>
      </c>
      <c r="D5" s="2">
        <f>IFERROR(INDEX(D51:D500,MATCH($C$5,$C$51:$C$500,0)),"")</f>
        <v>80620000000</v>
      </c>
      <c r="E5" s="2">
        <f>IFERROR(INDEX(E51:E500,MATCH($C$5,$C$51:$C$500,0)),"")</f>
        <v>130614000000</v>
      </c>
      <c r="H5" s="2">
        <f>IFERROR(SUM(D5:G5)*(4/MAX(1,COUNT(D5:G5))),"")</f>
        <v>422468000000</v>
      </c>
      <c r="I5" s="2">
        <f t="shared" ref="I5:S5" si="2">IFERROR(INDEX(I51:I500,MATCH($C$5,$C$51:$C$500,0)),"")</f>
        <v>514733000000</v>
      </c>
      <c r="J5" s="2">
        <f t="shared" si="2"/>
        <v>441766000000</v>
      </c>
      <c r="K5" s="2">
        <f t="shared" si="2"/>
        <v>414485000000</v>
      </c>
      <c r="L5" s="2">
        <f t="shared" si="2"/>
        <v>352970000000</v>
      </c>
      <c r="M5" s="2">
        <f t="shared" si="2"/>
        <v>311190000000</v>
      </c>
      <c r="N5" s="2">
        <f t="shared" si="2"/>
        <v>229257000000</v>
      </c>
      <c r="O5" s="2">
        <f t="shared" si="2"/>
        <v>209496000000</v>
      </c>
      <c r="P5" s="2">
        <f t="shared" si="2"/>
        <v>223318276660</v>
      </c>
      <c r="Q5" s="2">
        <f t="shared" si="2"/>
        <v>134142531237</v>
      </c>
      <c r="R5" s="2">
        <f t="shared" si="2"/>
        <v>32542427273</v>
      </c>
      <c r="S5" s="2">
        <f t="shared" si="2"/>
        <v>7507255869</v>
      </c>
    </row>
    <row r="6" spans="1:19" ht="15.5" x14ac:dyDescent="0.35">
      <c r="B6" t="s">
        <v>9</v>
      </c>
      <c r="C6" t="s">
        <v>10</v>
      </c>
      <c r="D6" s="2">
        <f>IFERROR(INDEX(D51:D500,MATCH($C$6,$C$51:$C$500,0)),"")</f>
        <v>10551383000000</v>
      </c>
      <c r="E6" s="2">
        <f>IFERROR(INDEX(E51:E500,MATCH($C$6,$C$51:$C$500,0)),"")</f>
        <v>10382868000000</v>
      </c>
      <c r="H6" s="2">
        <f>IFERROR(INDEX(D6:G6,COUNT(D6:G6)),"")</f>
        <v>10382868000000</v>
      </c>
      <c r="I6" s="2">
        <f t="shared" ref="I6:S6" si="3">IFERROR(INDEX(I51:I500,MATCH($C$6,$C$51:$C$500,0)),"")</f>
        <v>10401953000000</v>
      </c>
      <c r="J6" s="2">
        <f t="shared" si="3"/>
        <v>9139517000000</v>
      </c>
      <c r="K6" s="2">
        <f t="shared" si="3"/>
        <v>8621965000000</v>
      </c>
      <c r="L6" s="2">
        <f t="shared" si="3"/>
        <v>8887733000000</v>
      </c>
      <c r="M6" s="2">
        <f t="shared" si="3"/>
        <v>8288059000000</v>
      </c>
      <c r="N6" s="2">
        <f t="shared" si="3"/>
        <v>7805735000000</v>
      </c>
      <c r="O6" s="2">
        <f t="shared" si="3"/>
        <v>7395822000000</v>
      </c>
      <c r="P6" s="2">
        <f t="shared" si="3"/>
        <v>6054723250411</v>
      </c>
      <c r="Q6" s="2">
        <f t="shared" si="3"/>
        <v>1492988381718</v>
      </c>
      <c r="R6" s="2">
        <f t="shared" si="3"/>
        <v>1355485684070</v>
      </c>
      <c r="S6" s="2">
        <f t="shared" si="3"/>
        <v>618044339417</v>
      </c>
    </row>
    <row r="7" spans="1:19" ht="15.5" x14ac:dyDescent="0.35">
      <c r="B7" t="s">
        <v>11</v>
      </c>
      <c r="C7" t="s">
        <v>12</v>
      </c>
      <c r="D7" s="3">
        <f>IFERROR(INDEX(D51:D500,MATCH($C$7,$C$51:$C$500,0))/1000000000,"")</f>
        <v>54.48</v>
      </c>
      <c r="E7" s="3">
        <f>IFERROR(INDEX(E51:E500,MATCH($C$7,$C$51:$C$500,0))/1000000000,"")</f>
        <v>54.48</v>
      </c>
      <c r="H7" s="3">
        <f>IFERROR(INDEX(D7:G7,COUNT(D7:G7)),"")</f>
        <v>54.48</v>
      </c>
      <c r="I7" s="3">
        <f t="shared" ref="I7:S7" si="4">IFERROR(INDEX(I51:I500,MATCH($C$7,$C$51:$C$500,0))/1000000000,"")</f>
        <v>54.48</v>
      </c>
      <c r="J7" s="3">
        <f t="shared" si="4"/>
        <v>54.48</v>
      </c>
      <c r="K7" s="3">
        <f t="shared" si="4"/>
        <v>54.48</v>
      </c>
      <c r="L7" s="3">
        <f t="shared" si="4"/>
        <v>54.48</v>
      </c>
      <c r="M7" s="3">
        <f t="shared" si="4"/>
        <v>54.48</v>
      </c>
      <c r="N7" s="3">
        <f t="shared" si="4"/>
        <v>54.48</v>
      </c>
      <c r="O7" s="3">
        <f t="shared" si="4"/>
        <v>54.48</v>
      </c>
      <c r="P7" s="3">
        <f t="shared" si="4"/>
        <v>54.48</v>
      </c>
      <c r="Q7" s="3">
        <f t="shared" si="4"/>
        <v>11.57</v>
      </c>
      <c r="R7" s="3">
        <f t="shared" si="4"/>
        <v>11.55</v>
      </c>
      <c r="S7" s="3">
        <f t="shared" si="4"/>
        <v>6.05</v>
      </c>
    </row>
    <row r="8" spans="1:19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-4286000000000</v>
      </c>
      <c r="E8" s="2">
        <f>IFERROR(INDEX(E51:E500,MATCH("Free cash flow (Quarter)",$C$51:$C$500,0)),"")</f>
        <v>-1528000000000</v>
      </c>
      <c r="H8" s="2">
        <f>IFERROR(INDEX(D8:G8,COUNT(D8:G8)),"")</f>
        <v>-1528000000000</v>
      </c>
      <c r="I8" s="2">
        <f t="shared" ref="I8:S8" si="5">IFERROR(INDEX(I51:I500,MATCH($C$8,$C$51:$C$500,0)),"")</f>
        <v>-1134000000000</v>
      </c>
      <c r="J8" s="2">
        <f t="shared" si="5"/>
        <v>-3284000000000</v>
      </c>
      <c r="K8" s="2">
        <f t="shared" si="5"/>
        <v>-2617000000000</v>
      </c>
      <c r="L8" s="2">
        <f t="shared" si="5"/>
        <v>-8124000000000</v>
      </c>
      <c r="M8" s="2">
        <f t="shared" si="5"/>
        <v>2414000000000</v>
      </c>
      <c r="N8" s="2">
        <f t="shared" si="5"/>
        <v>607000000000</v>
      </c>
      <c r="O8" s="2">
        <f t="shared" si="5"/>
        <v>7574000000000</v>
      </c>
      <c r="P8" s="2">
        <f t="shared" si="5"/>
        <v>337000000000</v>
      </c>
      <c r="Q8" s="2">
        <f t="shared" si="5"/>
        <v>2222000000000</v>
      </c>
      <c r="R8" s="2">
        <f t="shared" si="5"/>
        <v>2247000000000</v>
      </c>
      <c r="S8" s="2">
        <f t="shared" si="5"/>
        <v>201000000000</v>
      </c>
    </row>
    <row r="9" spans="1:19" ht="15.5" x14ac:dyDescent="0.35">
      <c r="A9" t="s">
        <v>16</v>
      </c>
      <c r="C9" t="s">
        <v>17</v>
      </c>
      <c r="D9" s="3">
        <f>IFERROR(INDEX(D51:D500,MATCH("Free cash flow per share (Quarter)",$C$51:$C$500,0)),"")</f>
        <v>-78.67</v>
      </c>
      <c r="E9" s="3">
        <f>IFERROR(INDEX(E51:E500,MATCH("Free cash flow per share (Quarter)",$C$51:$C$500,0)),"")</f>
        <v>-28.04</v>
      </c>
      <c r="H9" s="3">
        <f>IFERROR(INDEX(D9:G9,COUNT(D9:G9)),"")</f>
        <v>-28.04</v>
      </c>
      <c r="I9" s="3">
        <f t="shared" ref="I9:S9" si="6">IFERROR(INDEX(I51:I500,MATCH($C$9,$C$51:$C$500,0)),"")</f>
        <v>-20.82</v>
      </c>
      <c r="J9" s="3">
        <f t="shared" si="6"/>
        <v>-60.28</v>
      </c>
      <c r="K9" s="3">
        <f t="shared" si="6"/>
        <v>-48.04</v>
      </c>
      <c r="L9" s="3">
        <f t="shared" si="6"/>
        <v>-149.13999999999999</v>
      </c>
      <c r="M9" s="3">
        <f t="shared" si="6"/>
        <v>44.31</v>
      </c>
      <c r="N9" s="3">
        <f t="shared" si="6"/>
        <v>11.14</v>
      </c>
      <c r="O9" s="3">
        <f t="shared" si="6"/>
        <v>139.03</v>
      </c>
      <c r="P9" s="3">
        <f t="shared" si="6"/>
        <v>6.19</v>
      </c>
      <c r="Q9" s="3">
        <f t="shared" si="6"/>
        <v>192.04</v>
      </c>
      <c r="R9" s="3">
        <f t="shared" si="6"/>
        <v>194.58</v>
      </c>
      <c r="S9" s="3">
        <f t="shared" si="6"/>
        <v>33.15</v>
      </c>
    </row>
    <row r="10" spans="1:19" ht="15.5" x14ac:dyDescent="0.35">
      <c r="C10" t="s">
        <v>18</v>
      </c>
      <c r="D10" s="3">
        <f ca="1">IFERROR(IF(D9=0,"",D2/D9),"")</f>
        <v>-16.90606330240244</v>
      </c>
      <c r="E10" s="3">
        <f ca="1">IFERROR(IF(E9=0,"",E2/E9),"")</f>
        <v>-64.194008559201137</v>
      </c>
      <c r="I10" s="3">
        <f t="shared" ref="I10:S10" ca="1" si="7">IFERROR(IF(I9=0,"",I2/I9),"")</f>
        <v>-77.329490874159461</v>
      </c>
      <c r="J10" s="3">
        <f t="shared" ca="1" si="7"/>
        <v>-9.3729263437292634</v>
      </c>
      <c r="K10" s="3" t="str">
        <f t="shared" ca="1" si="7"/>
        <v/>
      </c>
      <c r="L10" s="3">
        <f t="shared" ca="1" si="7"/>
        <v>-4.8276786911626663</v>
      </c>
      <c r="M10" s="3">
        <f t="shared" ca="1" si="7"/>
        <v>11.96118257729632</v>
      </c>
      <c r="N10" s="3">
        <f t="shared" ca="1" si="7"/>
        <v>33.752244165170552</v>
      </c>
      <c r="O10" s="3">
        <f t="shared" ca="1" si="7"/>
        <v>3.0065453499244765</v>
      </c>
      <c r="P10" s="3">
        <f t="shared" ca="1" si="7"/>
        <v>50.080775444264937</v>
      </c>
      <c r="Q10" s="3">
        <f t="shared" ca="1" si="7"/>
        <v>0.80051551760049988</v>
      </c>
      <c r="R10" s="3">
        <f t="shared" ca="1" si="7"/>
        <v>0.98975280090451212</v>
      </c>
      <c r="S10" s="3" t="str">
        <f t="shared" ca="1" si="7"/>
        <v/>
      </c>
    </row>
    <row r="11" spans="1:19" ht="15.5" x14ac:dyDescent="0.35">
      <c r="B11" t="s">
        <v>19</v>
      </c>
      <c r="C11" t="s">
        <v>20</v>
      </c>
      <c r="D11" s="2">
        <f>IFERROR(INDEX(D51:D500,MATCH($C$11,$C$51:$C$500,0)),"")</f>
        <v>2163527000000</v>
      </c>
      <c r="E11" s="2">
        <f>IFERROR(INDEX(E51:E500,MATCH($C$11,$C$51:$C$500,0)),"")</f>
        <v>3187879000000</v>
      </c>
      <c r="H11" s="2">
        <f>IFERROR(INDEX(D11:G11,COUNT(D11:G11)),"")</f>
        <v>3187879000000</v>
      </c>
      <c r="I11" s="2">
        <f t="shared" ref="I11:S11" si="8">IFERROR(INDEX(I51:I500,MATCH($C$11,$C$51:$C$500,0)),"")</f>
        <v>4901190000000</v>
      </c>
      <c r="J11" s="2">
        <f t="shared" si="8"/>
        <v>3346921000000</v>
      </c>
      <c r="K11" s="2">
        <f t="shared" si="8"/>
        <v>2862512000000</v>
      </c>
      <c r="L11" s="2">
        <f t="shared" si="8"/>
        <v>4486274000000</v>
      </c>
      <c r="M11" s="2">
        <f t="shared" si="8"/>
        <v>7904295000000</v>
      </c>
      <c r="N11" s="2">
        <f t="shared" si="8"/>
        <v>3901823000000</v>
      </c>
      <c r="O11" s="2">
        <f t="shared" si="8"/>
        <v>4139276000000</v>
      </c>
      <c r="P11" s="2">
        <f t="shared" si="8"/>
        <v>120673700149</v>
      </c>
      <c r="Q11" s="2">
        <f t="shared" si="8"/>
        <v>397238150602</v>
      </c>
      <c r="R11" s="2">
        <f t="shared" si="8"/>
        <v>204565913464</v>
      </c>
      <c r="S11" s="2">
        <f t="shared" si="8"/>
        <v>22391116626</v>
      </c>
    </row>
    <row r="12" spans="1:19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S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</row>
    <row r="13" spans="1:19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S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</row>
    <row r="14" spans="1:19" ht="15.5" x14ac:dyDescent="0.35">
      <c r="C14" t="s">
        <v>27</v>
      </c>
      <c r="D14" s="2">
        <f>IFERROR(INDEX(D51:D500,MATCH($C$14,$C$51:$C$500,0)),"")</f>
        <v>-17717000000</v>
      </c>
      <c r="E14" s="2">
        <f>IFERROR(INDEX(E51:E500,MATCH($C$14,$C$51:$C$500,0)),"")</f>
        <v>-16111000000</v>
      </c>
      <c r="H14" s="2">
        <f>IFERROR(SUM(D14:G14)*(4/MAX(1,COUNT(D14:G14))),"")</f>
        <v>-67656000000</v>
      </c>
      <c r="I14" s="2">
        <f t="shared" ref="I14:S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-81155000000</v>
      </c>
      <c r="M14" s="2">
        <f t="shared" si="11"/>
        <v>-9702000000</v>
      </c>
      <c r="N14" s="2">
        <f t="shared" si="11"/>
        <v>-73000000</v>
      </c>
      <c r="O14" s="2">
        <f t="shared" si="11"/>
        <v>-151000000</v>
      </c>
      <c r="P14" s="2">
        <f t="shared" si="11"/>
        <v>-42241668</v>
      </c>
      <c r="Q14" s="2">
        <f t="shared" si="11"/>
        <v>-1474283923</v>
      </c>
      <c r="R14" s="2">
        <f t="shared" si="11"/>
        <v>-7798997880</v>
      </c>
      <c r="S14" s="2">
        <f t="shared" si="11"/>
        <v>-472377315</v>
      </c>
    </row>
    <row r="15" spans="1:19" ht="15.5" x14ac:dyDescent="0.35">
      <c r="C15" t="s">
        <v>28</v>
      </c>
      <c r="D15" s="2">
        <f>IFERROR(INDEX(D51:D500,MATCH($C$15,$C$51:$C$500,0)),"")</f>
        <v>-8417000000</v>
      </c>
      <c r="E15" s="2">
        <f>IFERROR(INDEX(E51:E500,MATCH($C$15,$C$51:$C$500,0)),"")</f>
        <v>-7089000000</v>
      </c>
      <c r="H15" s="2">
        <f>IFERROR(SUM(D15:G15)*(4/MAX(1,COUNT(D15:G15))),"")</f>
        <v>-31012000000</v>
      </c>
      <c r="I15" s="2">
        <f t="shared" ref="I15:S15" si="12">IFERROR(INDEX(I51:I500,MATCH($C$15,$C$51:$C$500,0)),"")</f>
        <v>-40909000000</v>
      </c>
      <c r="J15" s="2">
        <f t="shared" si="12"/>
        <v>-40618000000</v>
      </c>
      <c r="K15" s="2">
        <f t="shared" si="12"/>
        <v>-31977000000</v>
      </c>
      <c r="L15" s="2">
        <f t="shared" si="12"/>
        <v>-14700000000</v>
      </c>
      <c r="M15" s="2">
        <f t="shared" si="12"/>
        <v>-17661000000</v>
      </c>
      <c r="N15" s="2">
        <f t="shared" si="12"/>
        <v>-21703000000</v>
      </c>
      <c r="O15" s="2">
        <f t="shared" si="12"/>
        <v>-9015000000</v>
      </c>
      <c r="P15" s="2">
        <f t="shared" si="12"/>
        <v>-3483191288</v>
      </c>
      <c r="Q15" s="2">
        <f t="shared" si="12"/>
        <v>-304808772</v>
      </c>
      <c r="R15" s="2">
        <f t="shared" si="12"/>
        <v>-3875830504</v>
      </c>
      <c r="S15" s="2">
        <f t="shared" si="12"/>
        <v>3432928965</v>
      </c>
    </row>
    <row r="16" spans="1:19" ht="15.5" x14ac:dyDescent="0.35">
      <c r="C16" t="s">
        <v>29</v>
      </c>
      <c r="D16" s="2">
        <f>IFERROR(INDEX(D51:D500,MATCH($C$16,$C$51:$C$500,0)),"")</f>
        <v>43801000000</v>
      </c>
      <c r="E16" s="2">
        <f>IFERROR(INDEX(E51:E500,MATCH($C$16,$C$51:$C$500,0)),"")</f>
        <v>29334000000</v>
      </c>
      <c r="H16" s="2">
        <f>IFERROR(SUM(D16:G16)*(4/MAX(1,COUNT(D16:G16))),"")</f>
        <v>146270000000</v>
      </c>
      <c r="I16" s="2">
        <f t="shared" ref="I16:S16" si="13">IFERROR(INDEX(I51:I500,MATCH($C$16,$C$51:$C$500,0)),"")</f>
        <v>230568000000</v>
      </c>
      <c r="J16" s="2">
        <f t="shared" si="13"/>
        <v>174508000000</v>
      </c>
      <c r="K16" s="2">
        <f t="shared" si="13"/>
        <v>128802000000</v>
      </c>
      <c r="L16" s="2">
        <f t="shared" si="13"/>
        <v>49588000000</v>
      </c>
      <c r="M16" s="2">
        <f t="shared" si="13"/>
        <v>60643000000</v>
      </c>
      <c r="N16" s="2">
        <f t="shared" si="13"/>
        <v>127104000000</v>
      </c>
      <c r="O16" s="2">
        <f t="shared" si="13"/>
        <v>23786000000</v>
      </c>
      <c r="P16" s="2">
        <f t="shared" si="13"/>
        <v>127887188434</v>
      </c>
      <c r="Q16" s="2">
        <f t="shared" si="13"/>
        <v>82579354009</v>
      </c>
      <c r="R16" s="2">
        <f t="shared" si="13"/>
        <v>37659108243</v>
      </c>
      <c r="S16" s="2">
        <f t="shared" si="13"/>
        <v>-409842068</v>
      </c>
    </row>
    <row r="17" spans="1:19" ht="15.5" x14ac:dyDescent="0.35">
      <c r="A17" t="s">
        <v>30</v>
      </c>
    </row>
    <row r="18" spans="1:19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  <c r="S18" t="s">
        <v>35</v>
      </c>
    </row>
    <row r="19" spans="1:19" ht="15.5" x14ac:dyDescent="0.35">
      <c r="A19" t="s">
        <v>44</v>
      </c>
      <c r="C19" t="s">
        <v>45</v>
      </c>
    </row>
    <row r="20" spans="1:19" ht="15.5" x14ac:dyDescent="0.35">
      <c r="A20" t="s">
        <v>46</v>
      </c>
      <c r="C20" t="s">
        <v>47</v>
      </c>
      <c r="D20" s="2">
        <f ca="1">IFERROR(D21*D2,"")</f>
        <v>72458400000000</v>
      </c>
      <c r="E20" s="2">
        <f ca="1">IFERROR(E21*E2,"")</f>
        <v>98064000000000</v>
      </c>
      <c r="H20" s="2">
        <f t="shared" ref="H20:S20" ca="1" si="14">IFERROR(H21*H2,"")</f>
        <v>98064000000000</v>
      </c>
      <c r="I20" s="2">
        <f t="shared" ca="1" si="14"/>
        <v>87712800000000</v>
      </c>
      <c r="J20" s="2">
        <f t="shared" ca="1" si="14"/>
        <v>30781200000000</v>
      </c>
      <c r="K20" s="2" t="str">
        <f t="shared" ca="1" si="14"/>
        <v/>
      </c>
      <c r="L20" s="2">
        <f t="shared" ca="1" si="14"/>
        <v>39225600000000</v>
      </c>
      <c r="M20" s="2">
        <f t="shared" ca="1" si="14"/>
        <v>28874400000000</v>
      </c>
      <c r="N20" s="2">
        <f t="shared" ca="1" si="14"/>
        <v>20484480000000</v>
      </c>
      <c r="O20" s="2">
        <f t="shared" ca="1" si="14"/>
        <v>22772640000000</v>
      </c>
      <c r="P20" s="2">
        <f t="shared" ca="1" si="14"/>
        <v>16888800000000</v>
      </c>
      <c r="Q20" s="2">
        <f t="shared" ca="1" si="14"/>
        <v>1778667670000</v>
      </c>
      <c r="R20" s="2">
        <f t="shared" ca="1" si="14"/>
        <v>2224369455000</v>
      </c>
      <c r="S20" s="2" t="str">
        <f t="shared" ca="1" si="14"/>
        <v/>
      </c>
    </row>
    <row r="21" spans="1:19" ht="15.5" x14ac:dyDescent="0.35">
      <c r="C21" t="s">
        <v>12</v>
      </c>
      <c r="D21" s="2">
        <f>IFERROR(INDEX(D51:D500,MATCH($C$7,$C$51:$C$500,0)),"")</f>
        <v>54480000000</v>
      </c>
      <c r="E21" s="2">
        <f>IFERROR(INDEX(E51:E500,MATCH($C$7,$C$51:$C$500,0)),"")</f>
        <v>54480000000</v>
      </c>
      <c r="H21" s="2">
        <f>IFERROR(INDEX(D21:G21,COUNT(D21:G21)),"")</f>
        <v>54480000000</v>
      </c>
      <c r="I21" s="2">
        <f t="shared" ref="I21:S21" si="15">IFERROR(INDEX(I51:I500,MATCH($C$7,$C$51:$C$500,0)),"")</f>
        <v>54480000000</v>
      </c>
      <c r="J21" s="2">
        <f t="shared" si="15"/>
        <v>54480000000</v>
      </c>
      <c r="K21" s="2">
        <f t="shared" si="15"/>
        <v>54480000000</v>
      </c>
      <c r="L21" s="2">
        <f t="shared" si="15"/>
        <v>54480000000</v>
      </c>
      <c r="M21" s="2">
        <f t="shared" si="15"/>
        <v>54480000000</v>
      </c>
      <c r="N21" s="2">
        <f t="shared" si="15"/>
        <v>54480000000</v>
      </c>
      <c r="O21" s="2">
        <f t="shared" si="15"/>
        <v>54480000000</v>
      </c>
      <c r="P21" s="2">
        <f t="shared" si="15"/>
        <v>54480000000</v>
      </c>
      <c r="Q21" s="2">
        <f t="shared" si="15"/>
        <v>11570000000</v>
      </c>
      <c r="R21" s="2">
        <f t="shared" si="15"/>
        <v>11550000000</v>
      </c>
      <c r="S21" s="2">
        <f t="shared" si="15"/>
        <v>6050000000</v>
      </c>
    </row>
    <row r="23" spans="1:19" ht="15.5" x14ac:dyDescent="0.35">
      <c r="B23" t="s">
        <v>48</v>
      </c>
      <c r="C23" t="s">
        <v>49</v>
      </c>
      <c r="D23" s="3">
        <f>IFERROR(D5/D6*100,"")</f>
        <v>0.7640704540817066</v>
      </c>
      <c r="E23" s="3">
        <f>IFERROR(E5/E6*100,"")</f>
        <v>1.2579761198928852</v>
      </c>
      <c r="H23" s="3">
        <f t="shared" ref="H23:S23" si="16">IFERROR(H5/H6*100,"")</f>
        <v>4.0688950297740476</v>
      </c>
      <c r="I23" s="3">
        <f t="shared" si="16"/>
        <v>4.9484265118290764</v>
      </c>
      <c r="J23" s="3">
        <f t="shared" si="16"/>
        <v>4.8335814682548319</v>
      </c>
      <c r="K23" s="3">
        <f t="shared" si="16"/>
        <v>4.8073148058476223</v>
      </c>
      <c r="L23" s="3">
        <f t="shared" si="16"/>
        <v>3.9714289346900946</v>
      </c>
      <c r="M23" s="3">
        <f t="shared" si="16"/>
        <v>3.7546788699259981</v>
      </c>
      <c r="N23" s="3">
        <f t="shared" si="16"/>
        <v>2.937032835472893</v>
      </c>
      <c r="O23" s="3">
        <f t="shared" si="16"/>
        <v>2.8326263125315885</v>
      </c>
      <c r="P23" s="3">
        <f t="shared" si="16"/>
        <v>3.6883316945137161</v>
      </c>
      <c r="Q23" s="3">
        <f t="shared" si="16"/>
        <v>8.9848342344526841</v>
      </c>
      <c r="R23" s="3">
        <f t="shared" si="16"/>
        <v>2.4007946122520201</v>
      </c>
      <c r="S23" s="3">
        <f t="shared" si="16"/>
        <v>1.2146791727081556</v>
      </c>
    </row>
    <row r="24" spans="1:19" ht="15.5" x14ac:dyDescent="0.35">
      <c r="C24" t="s">
        <v>50</v>
      </c>
      <c r="D24" s="4">
        <f>IFERROR(_xlfn.RRI(5,I23,D23),"")</f>
        <v>-0.31177054416714778</v>
      </c>
      <c r="E24" s="4">
        <f>IFERROR(_xlfn.RRI(5,J23,E23),"")</f>
        <v>-0.23602231964688569</v>
      </c>
      <c r="H24" s="4">
        <f t="shared" ref="H24:S24" si="17">IFERROR(_xlfn.RRI(5,M23,H23),"")</f>
        <v>1.6203619578822215E-2</v>
      </c>
      <c r="I24" s="4">
        <f t="shared" si="17"/>
        <v>0.10997108286480439</v>
      </c>
      <c r="J24" s="4">
        <f t="shared" si="17"/>
        <v>0.11279701383406548</v>
      </c>
      <c r="K24" s="4">
        <f t="shared" si="17"/>
        <v>5.4422145052216653E-2</v>
      </c>
      <c r="L24" s="4">
        <f t="shared" si="17"/>
        <v>-0.15064872057701673</v>
      </c>
      <c r="M24" s="4">
        <f t="shared" si="17"/>
        <v>9.3562371570294456E-2</v>
      </c>
      <c r="N24" s="4">
        <f t="shared" si="17"/>
        <v>0.19313460900484269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</row>
    <row r="25" spans="1:19" ht="15.5" x14ac:dyDescent="0.35">
      <c r="A25" t="s">
        <v>51</v>
      </c>
      <c r="C25" t="s">
        <v>52</v>
      </c>
      <c r="D25" s="3">
        <f>IFERROR(INDEX(D51:D500,MATCH($A$25,$C$51:$C$500,0)),"")</f>
        <v>0.39</v>
      </c>
      <c r="E25" s="3">
        <f>IFERROR(INDEX(E51:E500,MATCH($A$25,$C$51:$C$500,0)),"")</f>
        <v>0.18</v>
      </c>
      <c r="H25" s="3">
        <f>IFERROR(INDEX(D25:G25,COUNT(D25:G25)),"")</f>
        <v>0.18</v>
      </c>
      <c r="I25" s="3">
        <f t="shared" ref="I25:S25" si="18">IFERROR(INDEX(I51:I500,MATCH($C$25,$C$51:$C$500,0)),"")</f>
        <v>2.39</v>
      </c>
      <c r="J25" s="3">
        <f t="shared" si="18"/>
        <v>2.0299999999999998</v>
      </c>
      <c r="K25" s="3">
        <f t="shared" si="18"/>
        <v>1.52</v>
      </c>
      <c r="L25" s="3">
        <f t="shared" si="18"/>
        <v>0.51</v>
      </c>
      <c r="M25" s="3">
        <f t="shared" si="18"/>
        <v>0.36</v>
      </c>
      <c r="N25" s="3">
        <f t="shared" si="18"/>
        <v>1.1499999999999999</v>
      </c>
      <c r="O25" s="3">
        <f t="shared" si="18"/>
        <v>1.1200000000000001</v>
      </c>
      <c r="P25" s="3">
        <f t="shared" si="18"/>
        <v>2.2799999999999998</v>
      </c>
      <c r="Q25" s="3">
        <f t="shared" si="18"/>
        <v>7.11</v>
      </c>
      <c r="R25" s="3">
        <f t="shared" si="18"/>
        <v>2.92</v>
      </c>
      <c r="S25" s="3">
        <f t="shared" si="18"/>
        <v>0.5</v>
      </c>
    </row>
    <row r="26" spans="1:19" ht="15.5" x14ac:dyDescent="0.35">
      <c r="C26" t="s">
        <v>53</v>
      </c>
      <c r="D26" s="4">
        <f>IFERROR(_xlfn.RRI(5,I25,D25),"")</f>
        <v>-0.30412162408083365</v>
      </c>
      <c r="E26" s="4">
        <f>IFERROR(_xlfn.RRI(5,J25,E25),"")</f>
        <v>-0.38403605267372265</v>
      </c>
      <c r="H26" s="4">
        <f t="shared" ref="H26:S26" si="19">IFERROR(_xlfn.RRI(5,M25,H25),"")</f>
        <v>-0.12944943670387588</v>
      </c>
      <c r="I26" s="4">
        <f t="shared" si="19"/>
        <v>0.15755067383791044</v>
      </c>
      <c r="J26" s="4">
        <f t="shared" si="19"/>
        <v>0.12630393921616268</v>
      </c>
      <c r="K26" s="4">
        <f t="shared" si="19"/>
        <v>-7.7892088518272229E-2</v>
      </c>
      <c r="L26" s="4">
        <f t="shared" si="19"/>
        <v>-0.40960847437541459</v>
      </c>
      <c r="M26" s="4">
        <f t="shared" si="19"/>
        <v>-0.34206357624791406</v>
      </c>
      <c r="N26" s="4">
        <f t="shared" si="19"/>
        <v>0.18126018804310839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</row>
    <row r="27" spans="1:19" ht="15.5" x14ac:dyDescent="0.35">
      <c r="C27" t="s">
        <v>54</v>
      </c>
      <c r="D27" s="3">
        <f>IFERROR(D4/D21,"")</f>
        <v>9.9480910425844353</v>
      </c>
      <c r="E27" s="3">
        <f>IFERROR(E4/E21,"")</f>
        <v>22.62081497797357</v>
      </c>
      <c r="H27" s="3">
        <f t="shared" ref="H27:S27" si="20">IFERROR(H4/H21,"")</f>
        <v>65.137812041116007</v>
      </c>
      <c r="I27" s="3">
        <f t="shared" si="20"/>
        <v>104.93162628487518</v>
      </c>
      <c r="J27" s="3">
        <f t="shared" si="20"/>
        <v>124.25424008810573</v>
      </c>
      <c r="K27" s="3">
        <f t="shared" si="20"/>
        <v>139.43590308370045</v>
      </c>
      <c r="L27" s="3">
        <f t="shared" si="20"/>
        <v>203.81204111600587</v>
      </c>
      <c r="M27" s="3">
        <f t="shared" si="20"/>
        <v>285.65662628487519</v>
      </c>
      <c r="N27" s="3">
        <f t="shared" si="20"/>
        <v>215.80071585903084</v>
      </c>
      <c r="O27" s="3">
        <f t="shared" si="20"/>
        <v>226.8337738619677</v>
      </c>
      <c r="P27" s="3">
        <f t="shared" si="20"/>
        <v>150.95715770269823</v>
      </c>
      <c r="Q27" s="3">
        <f t="shared" si="20"/>
        <v>533.26604388349176</v>
      </c>
      <c r="R27" s="3">
        <f t="shared" si="20"/>
        <v>212.67268312069265</v>
      </c>
      <c r="S27" s="3">
        <f t="shared" si="20"/>
        <v>37.409768581983471</v>
      </c>
    </row>
    <row r="28" spans="1:19" ht="15.5" x14ac:dyDescent="0.35">
      <c r="C28" t="s">
        <v>55</v>
      </c>
      <c r="D28" s="4">
        <f>IFERROR(_xlfn.RRI(5,I27,D27),"")</f>
        <v>-0.37573833052986139</v>
      </c>
      <c r="E28" s="4">
        <f>IFERROR(_xlfn.RRI(5,J27,E27),"")</f>
        <v>-0.28872195102111231</v>
      </c>
      <c r="H28" s="4">
        <f t="shared" ref="H28:S28" si="21">IFERROR(_xlfn.RRI(5,M27,H27),"")</f>
        <v>-0.25595744951999833</v>
      </c>
      <c r="I28" s="4">
        <f t="shared" si="21"/>
        <v>-0.13429344774132523</v>
      </c>
      <c r="J28" s="4">
        <f t="shared" si="21"/>
        <v>-0.11341434547875207</v>
      </c>
      <c r="K28" s="4">
        <f t="shared" si="21"/>
        <v>-1.5752816402865188E-2</v>
      </c>
      <c r="L28" s="4">
        <f t="shared" si="21"/>
        <v>-0.17499385844580173</v>
      </c>
      <c r="M28" s="4">
        <f t="shared" si="21"/>
        <v>6.0782920208978686E-2</v>
      </c>
      <c r="N28" s="4">
        <f t="shared" si="21"/>
        <v>0.41975553954245259</v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</row>
    <row r="29" spans="1:19" ht="15.5" x14ac:dyDescent="0.35">
      <c r="C29" t="s">
        <v>56</v>
      </c>
      <c r="H29" s="4">
        <f t="shared" ref="H29:S29" si="22">IFERROR(((H25-I25)/I25)*100%,"")</f>
        <v>-0.92468619246861916</v>
      </c>
      <c r="I29" s="4">
        <f t="shared" si="22"/>
        <v>0.17733990147783268</v>
      </c>
      <c r="J29" s="4">
        <f t="shared" si="22"/>
        <v>0.33552631578947356</v>
      </c>
      <c r="K29" s="4">
        <f t="shared" si="22"/>
        <v>1.9803921568627452</v>
      </c>
      <c r="L29" s="4">
        <f t="shared" si="22"/>
        <v>0.41666666666666674</v>
      </c>
      <c r="M29" s="4">
        <f t="shared" si="22"/>
        <v>-0.68695652173913047</v>
      </c>
      <c r="N29" s="4">
        <f t="shared" si="22"/>
        <v>2.6785714285714107E-2</v>
      </c>
      <c r="O29" s="4">
        <f t="shared" si="22"/>
        <v>-0.50877192982456132</v>
      </c>
      <c r="P29" s="4">
        <f t="shared" si="22"/>
        <v>-0.67932489451476796</v>
      </c>
      <c r="Q29" s="4">
        <f t="shared" si="22"/>
        <v>1.4349315068493151</v>
      </c>
      <c r="R29" s="4">
        <f t="shared" si="22"/>
        <v>4.84</v>
      </c>
      <c r="S29" s="4" t="str">
        <f t="shared" si="22"/>
        <v/>
      </c>
    </row>
    <row r="30" spans="1:19" ht="15.5" x14ac:dyDescent="0.35">
      <c r="C30" t="s">
        <v>57</v>
      </c>
      <c r="H30" s="4">
        <f t="shared" ref="H30:S30" si="23">IFERROR(((H27-I27)/I27)*100%,"")</f>
        <v>-0.37923565709087886</v>
      </c>
      <c r="I30" s="4">
        <f t="shared" si="23"/>
        <v>-0.15550868758707426</v>
      </c>
      <c r="J30" s="4">
        <f t="shared" si="23"/>
        <v>-0.10887915278521548</v>
      </c>
      <c r="K30" s="4">
        <f t="shared" si="23"/>
        <v>-0.31586032738695635</v>
      </c>
      <c r="L30" s="4">
        <f t="shared" si="23"/>
        <v>-0.28651386888273556</v>
      </c>
      <c r="M30" s="4">
        <f t="shared" si="23"/>
        <v>0.32370564735047891</v>
      </c>
      <c r="N30" s="4">
        <f t="shared" si="23"/>
        <v>-4.8639397101644409E-2</v>
      </c>
      <c r="O30" s="4">
        <f t="shared" si="23"/>
        <v>0.50263675677243658</v>
      </c>
      <c r="P30" s="4">
        <f t="shared" si="23"/>
        <v>-0.71691961370096269</v>
      </c>
      <c r="Q30" s="4">
        <f t="shared" si="23"/>
        <v>1.5074496454293613</v>
      </c>
      <c r="R30" s="4">
        <f t="shared" si="23"/>
        <v>4.6849505137841385</v>
      </c>
      <c r="S30" s="4" t="str">
        <f t="shared" si="23"/>
        <v/>
      </c>
    </row>
    <row r="32" spans="1:19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150.32</v>
      </c>
      <c r="E32" s="3">
        <f>IFERROR(INDEX(E51:E500,MATCH($A$32,$C$51:$C$500,0)),"")</f>
        <v>148.84</v>
      </c>
      <c r="H32" s="3">
        <f>IFERROR(INDEX(D32:G32,COUNT(D32:G32)),"")</f>
        <v>148.84</v>
      </c>
      <c r="I32" s="3">
        <f t="shared" ref="I32:S32" si="24">IFERROR(INDEX(I51:I500,MATCH($C$32,$C$51:$C$500,0)),"")</f>
        <v>146.44</v>
      </c>
      <c r="J32" s="3">
        <f t="shared" si="24"/>
        <v>135.5</v>
      </c>
      <c r="K32" s="3">
        <f t="shared" si="24"/>
        <v>127.18</v>
      </c>
      <c r="L32" s="3">
        <f t="shared" si="24"/>
        <v>132.56</v>
      </c>
      <c r="M32" s="3">
        <f t="shared" si="24"/>
        <v>126.69</v>
      </c>
      <c r="N32" s="3">
        <f t="shared" si="24"/>
        <v>120.97</v>
      </c>
      <c r="O32" s="3">
        <f t="shared" si="24"/>
        <v>116.76</v>
      </c>
      <c r="P32" s="3">
        <f t="shared" si="24"/>
        <v>111.11</v>
      </c>
      <c r="Q32" s="3">
        <f t="shared" si="24"/>
        <v>129</v>
      </c>
      <c r="R32" s="3">
        <f t="shared" si="24"/>
        <v>117.36</v>
      </c>
      <c r="S32" s="3">
        <f t="shared" si="24"/>
        <v>102.15</v>
      </c>
    </row>
    <row r="33" spans="1:19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11.97</v>
      </c>
      <c r="E33" s="3">
        <f>IFERROR(INDEX(E51:E500,MATCH($A$33,$C$51:$C$500,0)),"")</f>
        <v>8.94</v>
      </c>
      <c r="H33" s="3">
        <f>IFERROR(INDEX(D33:G33,COUNT(D33:G33)),"")</f>
        <v>8.94</v>
      </c>
      <c r="I33" s="3">
        <f t="shared" ref="I33:S33" si="25">IFERROR(INDEX(I51:I500,MATCH($C$33,$C$51:$C$500,0)),"")</f>
        <v>10.99</v>
      </c>
      <c r="J33" s="3">
        <f t="shared" si="25"/>
        <v>4.17</v>
      </c>
      <c r="K33" s="3">
        <f t="shared" si="25"/>
        <v>4.87</v>
      </c>
      <c r="L33" s="3">
        <f t="shared" si="25"/>
        <v>5.43</v>
      </c>
      <c r="M33" s="3">
        <f t="shared" si="25"/>
        <v>4.18</v>
      </c>
      <c r="N33" s="3">
        <f t="shared" si="25"/>
        <v>3.11</v>
      </c>
      <c r="O33" s="3">
        <f t="shared" si="25"/>
        <v>3.58</v>
      </c>
      <c r="P33" s="3">
        <f t="shared" si="25"/>
        <v>2.79</v>
      </c>
      <c r="Q33" s="3">
        <f t="shared" si="25"/>
        <v>1.68</v>
      </c>
      <c r="R33" s="3">
        <f t="shared" si="25"/>
        <v>2.3199999999999998</v>
      </c>
      <c r="S33" s="3">
        <f t="shared" si="25"/>
        <v>0</v>
      </c>
    </row>
    <row r="34" spans="1:19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4615.38</v>
      </c>
      <c r="E34" s="3">
        <f>IFERROR(INDEX(E51:E500,MATCH($A$34,$C$51:$C$500,0)),"")</f>
        <v>7388.89</v>
      </c>
      <c r="H34" s="3">
        <f>IFERROR(INDEX(D34:G34,COUNT(D34:G34)),"")</f>
        <v>7388.89</v>
      </c>
      <c r="I34" s="3">
        <f t="shared" ref="I34:S34" si="26">IFERROR(INDEX(I51:I500,MATCH($C$34,$C$51:$C$500,0)),"")</f>
        <v>673.64</v>
      </c>
      <c r="J34" s="3">
        <f t="shared" si="26"/>
        <v>278.33</v>
      </c>
      <c r="K34" s="3">
        <f t="shared" si="26"/>
        <v>407.89</v>
      </c>
      <c r="L34" s="3">
        <f t="shared" si="26"/>
        <v>1411.76</v>
      </c>
      <c r="M34" s="3">
        <f t="shared" si="26"/>
        <v>1472.22</v>
      </c>
      <c r="N34" s="3">
        <f t="shared" si="26"/>
        <v>326.95999999999998</v>
      </c>
      <c r="O34" s="3">
        <f t="shared" si="26"/>
        <v>373.21</v>
      </c>
      <c r="P34" s="3">
        <f t="shared" si="26"/>
        <v>135.96</v>
      </c>
      <c r="Q34" s="3">
        <f t="shared" si="26"/>
        <v>30.52</v>
      </c>
      <c r="R34" s="3">
        <f t="shared" si="26"/>
        <v>93.15</v>
      </c>
      <c r="S34" s="3">
        <f t="shared" si="26"/>
        <v>0</v>
      </c>
    </row>
    <row r="35" spans="1:19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180.93</v>
      </c>
      <c r="E35" s="3">
        <f>IFERROR(INDEX(E51:E500,MATCH($A$35,$C$51:$C$500,0)),"")</f>
        <v>58.79</v>
      </c>
      <c r="H35" s="3">
        <f>IFERROR(INDEX(D35:G35,COUNT(D35:G35)),"")</f>
        <v>58.79</v>
      </c>
      <c r="I35" s="3">
        <f t="shared" ref="I35:S35" si="27">IFERROR(INDEX(I51:I500,MATCH($C$35,$C$51:$C$500,0)),"")</f>
        <v>15.34</v>
      </c>
      <c r="J35" s="3">
        <f t="shared" si="27"/>
        <v>4.55</v>
      </c>
      <c r="K35" s="3">
        <f t="shared" si="27"/>
        <v>4.45</v>
      </c>
      <c r="L35" s="3">
        <f t="shared" si="27"/>
        <v>3.53</v>
      </c>
      <c r="M35" s="3">
        <f t="shared" si="27"/>
        <v>1.86</v>
      </c>
      <c r="N35" s="3">
        <f t="shared" si="27"/>
        <v>1.74</v>
      </c>
      <c r="O35" s="3">
        <f t="shared" si="27"/>
        <v>1.84</v>
      </c>
      <c r="P35" s="3">
        <f t="shared" si="27"/>
        <v>2.0499999999999998</v>
      </c>
      <c r="Q35" s="3">
        <f t="shared" si="27"/>
        <v>0.41</v>
      </c>
      <c r="R35" s="3">
        <f t="shared" si="27"/>
        <v>1.28</v>
      </c>
      <c r="S35" s="3">
        <f t="shared" si="27"/>
        <v>0</v>
      </c>
    </row>
    <row r="36" spans="1:19" ht="15.5" x14ac:dyDescent="0.35">
      <c r="B36" t="s">
        <v>70</v>
      </c>
      <c r="C36" t="s">
        <v>71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S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</row>
    <row r="37" spans="1:19" ht="15.5" x14ac:dyDescent="0.35">
      <c r="B37" t="s">
        <v>72</v>
      </c>
      <c r="C37" t="s">
        <v>73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S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</row>
    <row r="50" spans="2:19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  <c r="S50" t="s">
        <v>35</v>
      </c>
    </row>
    <row r="51" spans="2:19" ht="15.5" x14ac:dyDescent="0.35">
      <c r="B51" t="s">
        <v>79</v>
      </c>
      <c r="C51" t="s">
        <v>6</v>
      </c>
      <c r="D51" s="5">
        <v>541972000000</v>
      </c>
      <c r="E51" s="5">
        <v>1232382000000</v>
      </c>
      <c r="F51" s="5">
        <v>1411721000000</v>
      </c>
      <c r="G51" s="5">
        <v>1318265000000</v>
      </c>
      <c r="I51" s="5">
        <v>5716675000000</v>
      </c>
      <c r="J51" s="5">
        <v>6769371000000</v>
      </c>
      <c r="K51" s="5">
        <v>7596468000000</v>
      </c>
      <c r="L51" s="5">
        <v>11103680000000</v>
      </c>
      <c r="M51" s="5">
        <v>15562573000000</v>
      </c>
      <c r="N51" s="5">
        <v>11756823000000</v>
      </c>
      <c r="O51" s="5">
        <v>12357904000000</v>
      </c>
      <c r="P51" s="5">
        <v>8224145951643</v>
      </c>
      <c r="Q51" s="5">
        <v>6169888127732</v>
      </c>
      <c r="R51" s="5">
        <v>2456369490044</v>
      </c>
      <c r="S51" s="5">
        <v>226329099921</v>
      </c>
    </row>
    <row r="52" spans="2:19" ht="15.5" x14ac:dyDescent="0.35">
      <c r="C52" t="s">
        <v>871</v>
      </c>
      <c r="D52" s="5">
        <v>104511000000</v>
      </c>
      <c r="E52" s="5">
        <v>494524000000</v>
      </c>
      <c r="F52" s="5">
        <v>3186288000000</v>
      </c>
      <c r="G52" s="5">
        <v>679861000000</v>
      </c>
      <c r="I52" s="5">
        <v>5716675000000</v>
      </c>
      <c r="J52" s="5">
        <v>6769371000000</v>
      </c>
      <c r="K52" s="5">
        <v>7596468000000</v>
      </c>
      <c r="L52" s="5">
        <v>8906728000000</v>
      </c>
      <c r="M52" s="5">
        <v>12500614000000</v>
      </c>
      <c r="N52" s="5">
        <v>9451901000000</v>
      </c>
      <c r="O52" s="5">
        <v>10617314000000</v>
      </c>
      <c r="P52" s="5">
        <v>7854313713465</v>
      </c>
      <c r="Q52" s="5">
        <v>5717701470132</v>
      </c>
      <c r="R52" s="5">
        <v>2236130696992</v>
      </c>
      <c r="S52" s="5">
        <v>209110835071</v>
      </c>
    </row>
    <row r="53" spans="2:19" ht="15.5" x14ac:dyDescent="0.35">
      <c r="C53" t="s">
        <v>377</v>
      </c>
      <c r="D53" s="5">
        <v>433938000000</v>
      </c>
      <c r="E53" s="5">
        <v>442118000000</v>
      </c>
      <c r="F53" s="5">
        <v>-1070649000000</v>
      </c>
      <c r="G53" s="5">
        <v>362635000000</v>
      </c>
      <c r="L53" s="5">
        <v>625261000000</v>
      </c>
      <c r="M53" s="5">
        <v>846721000000</v>
      </c>
      <c r="N53" s="5">
        <v>1150436000000</v>
      </c>
      <c r="O53" s="5">
        <v>796986000000</v>
      </c>
    </row>
    <row r="54" spans="2:19" ht="15.5" x14ac:dyDescent="0.35">
      <c r="C54" t="s">
        <v>870</v>
      </c>
      <c r="D54" s="5">
        <v>-119743000000</v>
      </c>
      <c r="E54" s="5">
        <v>145118000000</v>
      </c>
      <c r="F54" s="5">
        <v>-201741000000</v>
      </c>
      <c r="G54" s="5">
        <v>89751000000</v>
      </c>
      <c r="L54" s="5">
        <v>506110000000</v>
      </c>
      <c r="M54" s="5">
        <v>1201976000000</v>
      </c>
      <c r="N54" s="5">
        <v>772650000000</v>
      </c>
      <c r="O54" s="5">
        <v>847938000000</v>
      </c>
      <c r="P54" s="5">
        <v>347452701194</v>
      </c>
      <c r="Q54" s="5">
        <v>418612921705</v>
      </c>
      <c r="R54" s="5">
        <v>163260325888</v>
      </c>
      <c r="S54" s="5">
        <v>8242894029</v>
      </c>
    </row>
    <row r="55" spans="2:19" ht="15.5" x14ac:dyDescent="0.35">
      <c r="C55" t="s">
        <v>1467</v>
      </c>
      <c r="D55" s="5">
        <v>25016000000</v>
      </c>
      <c r="E55" s="5">
        <v>31959000000</v>
      </c>
      <c r="F55" s="5">
        <v>-139107000000</v>
      </c>
      <c r="G55" s="5">
        <v>47459000000</v>
      </c>
      <c r="L55" s="5">
        <v>14386000000</v>
      </c>
      <c r="M55" s="5">
        <v>9469000000</v>
      </c>
    </row>
    <row r="56" spans="2:19" ht="15.5" x14ac:dyDescent="0.35">
      <c r="C56" t="s">
        <v>378</v>
      </c>
      <c r="D56" s="5">
        <v>-71000000</v>
      </c>
      <c r="E56" s="5">
        <v>1478000000</v>
      </c>
      <c r="F56" s="5">
        <v>-1184000000</v>
      </c>
      <c r="G56" s="5">
        <v>30000000</v>
      </c>
      <c r="L56" s="5">
        <v>162564000000</v>
      </c>
      <c r="M56" s="5">
        <v>68554000000</v>
      </c>
      <c r="N56" s="5">
        <v>-15339000000</v>
      </c>
      <c r="O56" s="5">
        <v>37345000000</v>
      </c>
      <c r="R56" s="5">
        <v>20200499856</v>
      </c>
      <c r="S56" s="5">
        <v>4028202885</v>
      </c>
    </row>
    <row r="57" spans="2:19" ht="15.5" x14ac:dyDescent="0.35">
      <c r="C57" t="s">
        <v>376</v>
      </c>
      <c r="D57" s="5">
        <v>10066000000</v>
      </c>
      <c r="E57" s="5">
        <v>10044000000</v>
      </c>
      <c r="F57" s="5">
        <v>-26783000000</v>
      </c>
      <c r="G57" s="5">
        <v>9522000000</v>
      </c>
      <c r="L57" s="5">
        <v>17241000000</v>
      </c>
      <c r="M57" s="5">
        <v>20360000000</v>
      </c>
      <c r="N57" s="5">
        <v>22170000000</v>
      </c>
      <c r="O57" s="5">
        <v>28598000000</v>
      </c>
      <c r="P57" s="5">
        <v>19528788961</v>
      </c>
      <c r="Q57" s="5">
        <v>12823165530</v>
      </c>
      <c r="R57" s="5">
        <v>1663450648</v>
      </c>
      <c r="S57" s="5">
        <v>1026677</v>
      </c>
    </row>
    <row r="58" spans="2:19" ht="15.5" x14ac:dyDescent="0.35">
      <c r="C58" t="s">
        <v>85</v>
      </c>
      <c r="D58" s="5">
        <v>59179000000</v>
      </c>
      <c r="E58" s="5">
        <v>121798000000</v>
      </c>
      <c r="F58" s="5">
        <v>105250000000</v>
      </c>
      <c r="G58" s="5">
        <v>76627000000</v>
      </c>
      <c r="I58" s="5">
        <v>384967000000</v>
      </c>
      <c r="J58" s="5">
        <v>369803000000</v>
      </c>
      <c r="K58" s="5">
        <v>331980000000</v>
      </c>
      <c r="L58" s="5">
        <v>325281000000</v>
      </c>
      <c r="M58" s="5">
        <v>295676000000</v>
      </c>
      <c r="N58" s="5">
        <v>195780000000</v>
      </c>
      <c r="O58" s="5">
        <v>170384000000</v>
      </c>
      <c r="P58" s="5">
        <v>99978929758</v>
      </c>
      <c r="Q58" s="5">
        <v>51865827911</v>
      </c>
      <c r="R58" s="5">
        <v>-1239714259</v>
      </c>
      <c r="S58" s="5">
        <v>4484955352</v>
      </c>
    </row>
    <row r="59" spans="2:19" ht="15.5" x14ac:dyDescent="0.35">
      <c r="C59" t="s">
        <v>82</v>
      </c>
      <c r="D59" s="5">
        <v>-448627000000</v>
      </c>
      <c r="E59" s="5">
        <v>-1235611000000</v>
      </c>
      <c r="F59" s="5">
        <v>-1252517000000</v>
      </c>
      <c r="G59" s="5">
        <v>-1237977000000</v>
      </c>
      <c r="I59" s="5">
        <v>-5426609000000</v>
      </c>
      <c r="J59" s="5">
        <v>-6505707000000</v>
      </c>
      <c r="K59" s="5">
        <v>-7397013000000</v>
      </c>
      <c r="L59" s="5">
        <v>-10952938000000</v>
      </c>
      <c r="M59" s="5">
        <v>-15501926000000</v>
      </c>
      <c r="N59" s="5">
        <v>-11706985000000</v>
      </c>
      <c r="O59" s="5">
        <v>-12184960000000</v>
      </c>
      <c r="P59" s="5">
        <v>-8089956946302</v>
      </c>
      <c r="Q59" s="5">
        <v>-6090209180166</v>
      </c>
      <c r="R59" s="5">
        <v>-2408763238123</v>
      </c>
      <c r="S59" s="5">
        <v>-228168320138</v>
      </c>
    </row>
    <row r="60" spans="2:19" ht="15.5" x14ac:dyDescent="0.35">
      <c r="C60" t="s">
        <v>606</v>
      </c>
      <c r="D60" s="5">
        <v>-244938000000</v>
      </c>
      <c r="E60" s="5">
        <v>-282943000000</v>
      </c>
      <c r="F60" s="5">
        <v>-260242000000</v>
      </c>
      <c r="G60" s="5">
        <v>-220258000000</v>
      </c>
      <c r="I60" s="5">
        <v>-937643000000</v>
      </c>
      <c r="J60" s="5">
        <v>-1032545000000</v>
      </c>
      <c r="K60" s="5">
        <v>-1186008000000</v>
      </c>
      <c r="L60" s="5">
        <v>-1020133000000</v>
      </c>
      <c r="M60" s="5">
        <v>-1362416000000</v>
      </c>
      <c r="N60" s="5">
        <v>-1103081000000</v>
      </c>
      <c r="O60" s="5">
        <v>-583726000000</v>
      </c>
    </row>
    <row r="61" spans="2:19" ht="15.5" x14ac:dyDescent="0.35">
      <c r="C61" t="s">
        <v>382</v>
      </c>
      <c r="D61" s="5">
        <v>-285527000000</v>
      </c>
      <c r="E61" s="5">
        <v>-278008000000</v>
      </c>
      <c r="F61" s="5">
        <v>-311334000000</v>
      </c>
      <c r="G61" s="5">
        <v>-333297000000</v>
      </c>
      <c r="I61" s="5">
        <v>-1311607000000</v>
      </c>
      <c r="J61" s="5">
        <v>-1059825000000</v>
      </c>
      <c r="K61" s="5">
        <v>-746451000000</v>
      </c>
      <c r="L61" s="5">
        <v>-746335000000</v>
      </c>
      <c r="M61" s="5">
        <v>-784835000000</v>
      </c>
      <c r="N61" s="5">
        <v>-541331000000</v>
      </c>
      <c r="O61" s="5">
        <v>-315504000000</v>
      </c>
      <c r="P61" s="5">
        <v>-66486175094</v>
      </c>
      <c r="Q61" s="5">
        <v>-54679642771</v>
      </c>
      <c r="R61" s="5">
        <v>-38265326839</v>
      </c>
      <c r="S61" s="5">
        <v>-13959282339</v>
      </c>
    </row>
    <row r="62" spans="2:19" ht="15.5" x14ac:dyDescent="0.35">
      <c r="C62" t="s">
        <v>1409</v>
      </c>
      <c r="D62" s="5">
        <v>-1609000000</v>
      </c>
      <c r="E62" s="5">
        <v>-1667000000</v>
      </c>
      <c r="F62" s="5">
        <v>7603000000</v>
      </c>
      <c r="G62" s="5">
        <v>-4626000000</v>
      </c>
      <c r="I62" s="5">
        <v>-25488000000</v>
      </c>
      <c r="J62" s="5">
        <v>-81474000000</v>
      </c>
      <c r="K62" s="5">
        <v>-76427000000</v>
      </c>
      <c r="L62" s="5">
        <v>-113938000000</v>
      </c>
      <c r="M62" s="5">
        <v>-83041000000</v>
      </c>
      <c r="N62" s="5">
        <v>-45854000000</v>
      </c>
      <c r="O62" s="5">
        <v>-116571000000</v>
      </c>
      <c r="P62" s="5">
        <v>-68570589405</v>
      </c>
      <c r="Q62" s="5">
        <v>-23067375241</v>
      </c>
      <c r="R62" s="5">
        <v>-3861552329</v>
      </c>
      <c r="S62" s="5">
        <v>-17787402</v>
      </c>
    </row>
    <row r="63" spans="2:19" ht="15.5" x14ac:dyDescent="0.35">
      <c r="C63" t="s">
        <v>381</v>
      </c>
      <c r="D63" s="5">
        <v>-5704000000</v>
      </c>
      <c r="E63" s="5">
        <v>-6267000000</v>
      </c>
      <c r="F63" s="5">
        <v>-7222000000</v>
      </c>
      <c r="G63" s="5">
        <v>-6597000000</v>
      </c>
      <c r="I63" s="5">
        <v>-26613000000</v>
      </c>
      <c r="J63" s="5">
        <v>-36380000000</v>
      </c>
      <c r="K63" s="5">
        <v>-47778000000</v>
      </c>
      <c r="L63" s="5">
        <v>-272135000000</v>
      </c>
      <c r="M63" s="5">
        <v>-226100000000</v>
      </c>
      <c r="N63" s="5">
        <v>-365390000000</v>
      </c>
      <c r="O63" s="5">
        <v>-133462000000</v>
      </c>
      <c r="P63" s="5">
        <v>-59218154929</v>
      </c>
      <c r="Q63" s="5">
        <v>-18415327432</v>
      </c>
      <c r="R63" s="5">
        <v>-5817815057</v>
      </c>
      <c r="S63" s="5">
        <v>-220317416</v>
      </c>
    </row>
    <row r="64" spans="2:19" ht="15.5" x14ac:dyDescent="0.35">
      <c r="C64" t="s">
        <v>86</v>
      </c>
      <c r="D64" s="5">
        <v>93345000000</v>
      </c>
      <c r="E64" s="5">
        <v>-3229000000</v>
      </c>
      <c r="F64" s="5">
        <v>159204000000</v>
      </c>
      <c r="G64" s="5">
        <v>80288000000</v>
      </c>
      <c r="I64" s="5">
        <v>290066000000</v>
      </c>
      <c r="J64" s="5">
        <v>263664000000</v>
      </c>
      <c r="K64" s="5">
        <v>199455000000</v>
      </c>
      <c r="L64" s="5">
        <v>150742000000</v>
      </c>
      <c r="M64" s="5">
        <v>60647000000</v>
      </c>
      <c r="N64" s="5">
        <v>49838000000</v>
      </c>
      <c r="O64" s="5">
        <v>172944000000</v>
      </c>
      <c r="P64" s="5">
        <v>134189005341</v>
      </c>
      <c r="Q64" s="5">
        <v>79678947566</v>
      </c>
      <c r="R64" s="5">
        <v>47606251921</v>
      </c>
      <c r="S64" s="5">
        <v>-1839220217</v>
      </c>
    </row>
    <row r="65" spans="3:19" ht="15.5" x14ac:dyDescent="0.35">
      <c r="C65" t="s">
        <v>87</v>
      </c>
      <c r="D65" s="5">
        <v>-49544000000</v>
      </c>
      <c r="E65" s="5">
        <v>32563000000</v>
      </c>
      <c r="F65" s="5">
        <v>36000000</v>
      </c>
      <c r="G65" s="5">
        <v>-42192000000</v>
      </c>
      <c r="I65" s="5">
        <v>-59498000000</v>
      </c>
      <c r="J65" s="5">
        <v>-89156000000</v>
      </c>
      <c r="K65" s="5">
        <v>-70653000000</v>
      </c>
      <c r="L65" s="5">
        <v>-101154000000</v>
      </c>
      <c r="M65" s="5">
        <v>-4000000</v>
      </c>
      <c r="N65" s="5">
        <v>77266000000</v>
      </c>
      <c r="O65" s="5">
        <v>-149158000000</v>
      </c>
      <c r="P65" s="5">
        <v>-6301816907</v>
      </c>
      <c r="Q65" s="5">
        <v>2900406443</v>
      </c>
      <c r="R65" s="5">
        <v>-9947143678</v>
      </c>
      <c r="S65" s="5">
        <v>1429378149</v>
      </c>
    </row>
    <row r="66" spans="3:19" ht="15.5" x14ac:dyDescent="0.35">
      <c r="C66" t="s">
        <v>89</v>
      </c>
      <c r="D66" s="5">
        <v>2731000000</v>
      </c>
      <c r="E66" s="5">
        <v>-2302000000</v>
      </c>
      <c r="F66" s="5">
        <v>-859000000</v>
      </c>
      <c r="G66" s="5">
        <v>-5439000000</v>
      </c>
      <c r="L66" s="5">
        <v>7261000000</v>
      </c>
      <c r="M66" s="5">
        <v>1932000000</v>
      </c>
      <c r="N66" s="5">
        <v>1732000000</v>
      </c>
      <c r="O66" s="5">
        <v>3618000000</v>
      </c>
      <c r="P66" s="5">
        <v>170607420</v>
      </c>
      <c r="Q66" s="5">
        <v>3831072767</v>
      </c>
      <c r="R66" s="5">
        <v>3005520354</v>
      </c>
      <c r="S66" s="5">
        <v>1883511478</v>
      </c>
    </row>
    <row r="67" spans="3:19" ht="15.5" x14ac:dyDescent="0.35">
      <c r="C67" t="s">
        <v>90</v>
      </c>
      <c r="D67" s="5">
        <v>39026000000</v>
      </c>
      <c r="E67" s="5">
        <v>-2071000000</v>
      </c>
      <c r="F67" s="5">
        <v>7400000000</v>
      </c>
      <c r="G67" s="5">
        <v>-9620000000</v>
      </c>
      <c r="M67" s="5">
        <v>-14987000000</v>
      </c>
      <c r="N67" s="5">
        <v>-8775000000</v>
      </c>
      <c r="O67" s="5">
        <v>9037000000</v>
      </c>
    </row>
    <row r="68" spans="3:19" ht="15.5" x14ac:dyDescent="0.35">
      <c r="C68" t="s">
        <v>92</v>
      </c>
    </row>
    <row r="69" spans="3:19" ht="15.5" x14ac:dyDescent="0.35">
      <c r="C69" t="s">
        <v>27</v>
      </c>
      <c r="D69" s="5">
        <v>-17717000000</v>
      </c>
      <c r="E69" s="5">
        <v>-16111000000</v>
      </c>
      <c r="F69" s="5">
        <v>39364000000</v>
      </c>
      <c r="G69" s="5">
        <v>-14185000000</v>
      </c>
      <c r="L69" s="5">
        <v>-81155000000</v>
      </c>
      <c r="M69" s="5">
        <v>-9702000000</v>
      </c>
      <c r="N69" s="5">
        <v>-73000000</v>
      </c>
      <c r="O69" s="5">
        <v>-151000000</v>
      </c>
      <c r="P69" s="5">
        <v>-42241668</v>
      </c>
      <c r="Q69" s="5">
        <v>-1474283923</v>
      </c>
      <c r="R69" s="5">
        <v>-7798997880</v>
      </c>
      <c r="S69" s="5">
        <v>-472377315</v>
      </c>
    </row>
    <row r="70" spans="3:19" ht="15.5" x14ac:dyDescent="0.35">
      <c r="C70" t="s">
        <v>1468</v>
      </c>
      <c r="D70" s="5">
        <v>-4186000000</v>
      </c>
      <c r="E70" s="5">
        <v>-3894000000</v>
      </c>
      <c r="F70" s="5">
        <v>-4111000000</v>
      </c>
      <c r="G70" s="5">
        <v>-1617000000</v>
      </c>
      <c r="L70" s="5">
        <v>-10883000000</v>
      </c>
      <c r="M70" s="5">
        <v>50213000000</v>
      </c>
      <c r="N70" s="5">
        <v>104102000000</v>
      </c>
      <c r="O70" s="5">
        <v>-136206000000</v>
      </c>
    </row>
    <row r="71" spans="3:19" ht="15.5" x14ac:dyDescent="0.35">
      <c r="C71" t="s">
        <v>94</v>
      </c>
      <c r="D71" s="5">
        <v>-49544000000</v>
      </c>
      <c r="E71" s="5">
        <v>32563000000</v>
      </c>
      <c r="F71" s="5">
        <v>36000000</v>
      </c>
      <c r="G71" s="5">
        <v>-42192000000</v>
      </c>
      <c r="I71" s="5">
        <v>-59498000000</v>
      </c>
      <c r="J71" s="5">
        <v>-89156000000</v>
      </c>
      <c r="K71" s="5">
        <v>-70653000000</v>
      </c>
      <c r="L71" s="5">
        <v>-101154000000</v>
      </c>
      <c r="M71" s="5">
        <v>-4000000</v>
      </c>
      <c r="N71" s="5">
        <v>77266000000</v>
      </c>
      <c r="O71" s="5">
        <v>-149158000000</v>
      </c>
      <c r="P71" s="5">
        <v>-6301816907</v>
      </c>
      <c r="Q71" s="5">
        <v>2900406443</v>
      </c>
      <c r="R71" s="5">
        <v>-9947143678</v>
      </c>
      <c r="S71" s="5">
        <v>1429378149</v>
      </c>
    </row>
    <row r="72" spans="3:19" ht="15.5" x14ac:dyDescent="0.35">
      <c r="C72" t="s">
        <v>29</v>
      </c>
      <c r="D72" s="5">
        <v>43801000000</v>
      </c>
      <c r="E72" s="5">
        <v>29334000000</v>
      </c>
      <c r="F72" s="5">
        <v>159240000000</v>
      </c>
      <c r="G72" s="5">
        <v>38096000000</v>
      </c>
      <c r="I72" s="5">
        <v>230568000000</v>
      </c>
      <c r="J72" s="5">
        <v>174508000000</v>
      </c>
      <c r="K72" s="5">
        <v>128802000000</v>
      </c>
      <c r="L72" s="5">
        <v>49588000000</v>
      </c>
      <c r="M72" s="5">
        <v>60643000000</v>
      </c>
      <c r="N72" s="5">
        <v>127104000000</v>
      </c>
      <c r="O72" s="5">
        <v>23786000000</v>
      </c>
      <c r="P72" s="5">
        <v>127887188434</v>
      </c>
      <c r="Q72" s="5">
        <v>82579354009</v>
      </c>
      <c r="R72" s="5">
        <v>37659108243</v>
      </c>
      <c r="S72" s="5">
        <v>-409842068</v>
      </c>
    </row>
    <row r="73" spans="3:19" ht="15.5" x14ac:dyDescent="0.35">
      <c r="C73" t="s">
        <v>28</v>
      </c>
      <c r="D73" s="5">
        <v>-8417000000</v>
      </c>
      <c r="E73" s="5">
        <v>-7089000000</v>
      </c>
      <c r="F73" s="5">
        <v>-23203000000</v>
      </c>
      <c r="G73" s="5">
        <v>-7116000000</v>
      </c>
      <c r="I73" s="5">
        <v>-40909000000</v>
      </c>
      <c r="J73" s="5">
        <v>-40618000000</v>
      </c>
      <c r="K73" s="5">
        <v>-31977000000</v>
      </c>
      <c r="L73" s="5">
        <v>-14700000000</v>
      </c>
      <c r="M73" s="5">
        <v>-17661000000</v>
      </c>
      <c r="N73" s="5">
        <v>-21703000000</v>
      </c>
      <c r="O73" s="5">
        <v>-9015000000</v>
      </c>
      <c r="P73" s="5">
        <v>-3483191288</v>
      </c>
      <c r="Q73" s="5">
        <v>-304808772</v>
      </c>
      <c r="R73" s="5">
        <v>-3875830504</v>
      </c>
      <c r="S73" s="5">
        <v>3432928965</v>
      </c>
    </row>
    <row r="74" spans="3:19" ht="15.5" x14ac:dyDescent="0.35">
      <c r="C74" t="s">
        <v>321</v>
      </c>
      <c r="D74" s="5">
        <v>-8417000000</v>
      </c>
      <c r="E74" s="5">
        <v>-7089000000</v>
      </c>
      <c r="F74" s="5">
        <v>-23203000000</v>
      </c>
      <c r="G74" s="5">
        <v>-7116000000</v>
      </c>
      <c r="I74" s="5">
        <v>-40909000000</v>
      </c>
      <c r="J74" s="5">
        <v>-40618000000</v>
      </c>
      <c r="K74" s="5">
        <v>-31977000000</v>
      </c>
      <c r="L74" s="5">
        <v>-13978000000</v>
      </c>
      <c r="M74" s="5">
        <v>-14553000000</v>
      </c>
      <c r="N74" s="5">
        <v>-24184000000</v>
      </c>
      <c r="O74" s="5">
        <v>-9744000000</v>
      </c>
      <c r="P74" s="5">
        <v>-3210091170</v>
      </c>
      <c r="Q74" s="5">
        <v>-1633883201</v>
      </c>
      <c r="R74" s="5">
        <v>258357046</v>
      </c>
      <c r="S74" s="5">
        <v>3660955465</v>
      </c>
    </row>
    <row r="75" spans="3:19" ht="15.5" x14ac:dyDescent="0.35">
      <c r="C75" t="s">
        <v>322</v>
      </c>
      <c r="L75" s="5">
        <v>-722000000</v>
      </c>
      <c r="M75" s="5">
        <v>-3108000000</v>
      </c>
      <c r="N75" s="5">
        <v>2481000000</v>
      </c>
      <c r="O75" s="5">
        <v>729000000</v>
      </c>
      <c r="P75" s="5">
        <v>-273100118</v>
      </c>
      <c r="Q75" s="5">
        <v>1329074429</v>
      </c>
      <c r="R75" s="5">
        <v>-4134187550</v>
      </c>
      <c r="S75" s="5">
        <v>-228026500</v>
      </c>
    </row>
    <row r="76" spans="3:19" ht="15.5" x14ac:dyDescent="0.35">
      <c r="C76" t="s">
        <v>323</v>
      </c>
      <c r="D76" s="5">
        <v>-8417000000</v>
      </c>
      <c r="E76" s="5">
        <v>-7089000000</v>
      </c>
      <c r="F76" s="5">
        <v>-23203000000</v>
      </c>
      <c r="G76" s="5">
        <v>-7116000000</v>
      </c>
      <c r="I76" s="5">
        <v>-40909000000</v>
      </c>
      <c r="J76" s="5">
        <v>-40618000000</v>
      </c>
      <c r="K76" s="5">
        <v>-31977000000</v>
      </c>
      <c r="L76" s="5">
        <v>-14700000000</v>
      </c>
      <c r="M76" s="5">
        <v>-17661000000</v>
      </c>
      <c r="N76" s="5">
        <v>-21703000000</v>
      </c>
      <c r="O76" s="5">
        <v>-9015000000</v>
      </c>
      <c r="P76" s="5">
        <v>-3483191288</v>
      </c>
      <c r="Q76" s="5">
        <v>-304808772</v>
      </c>
      <c r="R76" s="5">
        <v>-3875830504</v>
      </c>
      <c r="S76" s="5">
        <v>3432928965</v>
      </c>
    </row>
    <row r="77" spans="3:19" ht="15.5" x14ac:dyDescent="0.35">
      <c r="C77" t="s">
        <v>97</v>
      </c>
      <c r="D77" s="5">
        <v>35384000000</v>
      </c>
      <c r="E77" s="5">
        <v>22245000000</v>
      </c>
      <c r="F77" s="5">
        <v>136037000000</v>
      </c>
      <c r="G77" s="5">
        <v>30980000000</v>
      </c>
      <c r="I77" s="5">
        <v>189659000000</v>
      </c>
      <c r="J77" s="5">
        <v>133890000000</v>
      </c>
      <c r="K77" s="5">
        <v>96825000000</v>
      </c>
      <c r="L77" s="5">
        <v>34888000000</v>
      </c>
      <c r="M77" s="5">
        <v>42982000000</v>
      </c>
      <c r="N77" s="5">
        <v>105401000000</v>
      </c>
      <c r="O77" s="5">
        <v>14771000000</v>
      </c>
      <c r="P77" s="5">
        <v>124403997146</v>
      </c>
      <c r="Q77" s="5">
        <v>82274545237</v>
      </c>
      <c r="R77" s="5">
        <v>33783277739</v>
      </c>
      <c r="S77" s="5">
        <v>3023086897</v>
      </c>
    </row>
    <row r="78" spans="3:19" ht="15.5" x14ac:dyDescent="0.35">
      <c r="C78" t="s">
        <v>98</v>
      </c>
      <c r="D78" s="5">
        <v>59179000000</v>
      </c>
      <c r="E78" s="5">
        <v>121798000000</v>
      </c>
      <c r="F78" s="5">
        <v>105250000000</v>
      </c>
      <c r="G78" s="5">
        <v>76627000000</v>
      </c>
      <c r="I78" s="5">
        <v>384967000000</v>
      </c>
      <c r="J78" s="5">
        <v>369803000000</v>
      </c>
      <c r="K78" s="5">
        <v>331980000000</v>
      </c>
      <c r="L78" s="5">
        <v>325281000000</v>
      </c>
      <c r="M78" s="5">
        <v>295676000000</v>
      </c>
      <c r="N78" s="5">
        <v>195780000000</v>
      </c>
      <c r="O78" s="5">
        <v>170384000000</v>
      </c>
      <c r="P78" s="5">
        <v>99978929758</v>
      </c>
      <c r="Q78" s="5">
        <v>51865827911</v>
      </c>
      <c r="R78" s="5">
        <v>-1239714259</v>
      </c>
      <c r="S78" s="5">
        <v>4484955352</v>
      </c>
    </row>
    <row r="79" spans="3:19" ht="15.5" x14ac:dyDescent="0.35">
      <c r="C79" t="s">
        <v>324</v>
      </c>
      <c r="D79" s="5">
        <v>59179000000</v>
      </c>
      <c r="E79" s="5">
        <v>121798000000</v>
      </c>
      <c r="F79" s="5">
        <v>105250000000</v>
      </c>
      <c r="G79" s="5">
        <v>76627000000</v>
      </c>
      <c r="I79" s="5">
        <v>384967000000</v>
      </c>
      <c r="J79" s="5">
        <v>369803000000</v>
      </c>
      <c r="K79" s="5">
        <v>331980000000</v>
      </c>
      <c r="L79" s="5">
        <v>325281000000</v>
      </c>
      <c r="M79" s="5">
        <v>295676000000</v>
      </c>
      <c r="N79" s="5">
        <v>195780000000</v>
      </c>
      <c r="O79" s="5">
        <v>170384000000</v>
      </c>
      <c r="P79" s="5">
        <v>99978929758</v>
      </c>
      <c r="Q79" s="5">
        <v>51865827911</v>
      </c>
      <c r="R79" s="5">
        <v>-1239714259</v>
      </c>
      <c r="S79" s="5">
        <v>4484955352</v>
      </c>
    </row>
    <row r="80" spans="3:19" ht="15.5" x14ac:dyDescent="0.35">
      <c r="C80" t="s">
        <v>99</v>
      </c>
      <c r="D80" s="5">
        <v>94563000000</v>
      </c>
      <c r="E80" s="5">
        <v>144043000000</v>
      </c>
      <c r="F80" s="5">
        <v>241287000000</v>
      </c>
      <c r="G80" s="5">
        <v>107607000000</v>
      </c>
      <c r="I80" s="5">
        <v>574626000000</v>
      </c>
      <c r="J80" s="5">
        <v>503693000000</v>
      </c>
      <c r="K80" s="5">
        <v>428805000000</v>
      </c>
      <c r="L80" s="5">
        <v>360169000000</v>
      </c>
      <c r="M80" s="5">
        <v>338658000000</v>
      </c>
      <c r="N80" s="5">
        <v>301181000000</v>
      </c>
      <c r="O80" s="5">
        <v>185155000000</v>
      </c>
      <c r="P80" s="5">
        <v>224382926904</v>
      </c>
      <c r="Q80" s="5">
        <v>134140373148</v>
      </c>
      <c r="R80" s="5">
        <v>32543563480</v>
      </c>
      <c r="S80" s="5">
        <v>7508042249</v>
      </c>
    </row>
    <row r="81" spans="2:19" ht="15.5" x14ac:dyDescent="0.35">
      <c r="C81" t="s">
        <v>100</v>
      </c>
      <c r="D81" s="5">
        <v>35384000000</v>
      </c>
      <c r="E81" s="5">
        <v>22245000000</v>
      </c>
      <c r="F81" s="5">
        <v>136037000000</v>
      </c>
      <c r="G81" s="5">
        <v>30980000000</v>
      </c>
      <c r="I81" s="5">
        <v>189659000000</v>
      </c>
      <c r="J81" s="5">
        <v>133890000000</v>
      </c>
      <c r="K81" s="5">
        <v>96825000000</v>
      </c>
      <c r="L81" s="5">
        <v>34888000000</v>
      </c>
      <c r="M81" s="5">
        <v>42982000000</v>
      </c>
      <c r="N81" s="5">
        <v>105401000000</v>
      </c>
      <c r="O81" s="5">
        <v>14771000000</v>
      </c>
      <c r="P81" s="5">
        <v>124403997146</v>
      </c>
      <c r="Q81" s="5">
        <v>82274545237</v>
      </c>
      <c r="R81" s="5">
        <v>33783277739</v>
      </c>
      <c r="S81" s="5">
        <v>3023086897</v>
      </c>
    </row>
    <row r="82" spans="2:19" ht="15.5" x14ac:dyDescent="0.35">
      <c r="C82" t="s">
        <v>8</v>
      </c>
      <c r="D82" s="5">
        <v>80620000000</v>
      </c>
      <c r="E82" s="5">
        <v>130614000000</v>
      </c>
      <c r="F82" s="5">
        <v>205422000000</v>
      </c>
      <c r="G82" s="5">
        <v>92929000000</v>
      </c>
      <c r="I82" s="5">
        <v>514733000000</v>
      </c>
      <c r="J82" s="5">
        <v>441766000000</v>
      </c>
      <c r="K82" s="5">
        <v>414485000000</v>
      </c>
      <c r="L82" s="5">
        <v>352970000000</v>
      </c>
      <c r="M82" s="5">
        <v>311190000000</v>
      </c>
      <c r="N82" s="5">
        <v>229257000000</v>
      </c>
      <c r="O82" s="5">
        <v>209496000000</v>
      </c>
      <c r="P82" s="5">
        <v>223318276660</v>
      </c>
      <c r="Q82" s="5">
        <v>134142531237</v>
      </c>
      <c r="R82" s="5">
        <v>32542427273</v>
      </c>
      <c r="S82" s="5">
        <v>7507255869</v>
      </c>
    </row>
    <row r="83" spans="2:19" ht="15.5" x14ac:dyDescent="0.35">
      <c r="C83" t="s">
        <v>101</v>
      </c>
      <c r="D83" s="5">
        <v>13943000000</v>
      </c>
      <c r="E83" s="5">
        <v>13429000000</v>
      </c>
      <c r="F83" s="5">
        <v>35865000000</v>
      </c>
      <c r="G83" s="5">
        <v>14678000000</v>
      </c>
      <c r="I83" s="5">
        <v>59893000000</v>
      </c>
      <c r="J83" s="5">
        <v>61927000000</v>
      </c>
      <c r="K83" s="5">
        <v>14320000000</v>
      </c>
      <c r="L83" s="5">
        <v>7199000000</v>
      </c>
      <c r="M83" s="5">
        <v>27468000000</v>
      </c>
      <c r="N83" s="5">
        <v>71924000000</v>
      </c>
      <c r="O83" s="5">
        <v>-24341000000</v>
      </c>
      <c r="P83" s="5">
        <v>1064650244</v>
      </c>
      <c r="Q83" s="5">
        <v>-2158089</v>
      </c>
      <c r="R83" s="5">
        <v>1136207</v>
      </c>
      <c r="S83" s="5">
        <v>786380</v>
      </c>
    </row>
    <row r="84" spans="2:19" ht="15.5" x14ac:dyDescent="0.35">
      <c r="C84" t="s">
        <v>102</v>
      </c>
      <c r="D84" s="5">
        <v>35384000000</v>
      </c>
      <c r="E84" s="5">
        <v>22245000000</v>
      </c>
      <c r="F84" s="5">
        <v>136037000000</v>
      </c>
      <c r="G84" s="5">
        <v>30980000000</v>
      </c>
      <c r="I84" s="5">
        <v>189659000000</v>
      </c>
      <c r="J84" s="5">
        <v>133890000000</v>
      </c>
      <c r="K84" s="5">
        <v>96825000000</v>
      </c>
      <c r="L84" s="5">
        <v>34888000000</v>
      </c>
      <c r="M84" s="5">
        <v>42982000000</v>
      </c>
      <c r="N84" s="5">
        <v>105401000000</v>
      </c>
      <c r="O84" s="5">
        <v>14771000000</v>
      </c>
      <c r="P84" s="5">
        <v>124403997146</v>
      </c>
      <c r="Q84" s="5">
        <v>82274545237</v>
      </c>
      <c r="R84" s="5">
        <v>33783277739</v>
      </c>
      <c r="S84" s="5">
        <v>3023086897</v>
      </c>
    </row>
    <row r="85" spans="2:19" ht="15.5" x14ac:dyDescent="0.35">
      <c r="C85" t="s">
        <v>103</v>
      </c>
      <c r="D85" s="5">
        <v>94563000000</v>
      </c>
      <c r="E85" s="5">
        <v>144043000000</v>
      </c>
      <c r="F85" s="5">
        <v>241287000000</v>
      </c>
      <c r="G85" s="5">
        <v>107607000000</v>
      </c>
      <c r="I85" s="5">
        <v>574626000000</v>
      </c>
      <c r="J85" s="5">
        <v>503693000000</v>
      </c>
      <c r="K85" s="5">
        <v>428805000000</v>
      </c>
      <c r="L85" s="5">
        <v>360169000000</v>
      </c>
      <c r="M85" s="5">
        <v>338658000000</v>
      </c>
      <c r="N85" s="5">
        <v>301181000000</v>
      </c>
      <c r="O85" s="5">
        <v>185155000000</v>
      </c>
      <c r="P85" s="5">
        <v>224382926904</v>
      </c>
      <c r="Q85" s="5">
        <v>134140373148</v>
      </c>
      <c r="R85" s="5">
        <v>32543563480</v>
      </c>
      <c r="S85" s="5">
        <v>7508042249</v>
      </c>
    </row>
    <row r="86" spans="2:19" ht="15.5" x14ac:dyDescent="0.35">
      <c r="C86" t="s">
        <v>104</v>
      </c>
      <c r="D86" s="5">
        <v>94563000000</v>
      </c>
      <c r="E86" s="5">
        <v>144043000000</v>
      </c>
      <c r="F86" s="5">
        <v>241287000000</v>
      </c>
      <c r="G86" s="5">
        <v>107607000000</v>
      </c>
      <c r="I86" s="5">
        <v>574626000000</v>
      </c>
      <c r="J86" s="5">
        <v>503693000000</v>
      </c>
      <c r="K86" s="5">
        <v>428805000000</v>
      </c>
      <c r="L86" s="5">
        <v>360169000000</v>
      </c>
      <c r="M86" s="5">
        <v>338658000000</v>
      </c>
      <c r="N86" s="5">
        <v>301181000000</v>
      </c>
      <c r="O86" s="5">
        <v>185155000000</v>
      </c>
      <c r="P86" s="5">
        <v>224382926904</v>
      </c>
      <c r="Q86" s="5">
        <v>134140373148</v>
      </c>
      <c r="R86" s="5">
        <v>32543563480</v>
      </c>
      <c r="S86" s="5">
        <v>7508042249</v>
      </c>
    </row>
    <row r="88" spans="2:19" ht="15.5" x14ac:dyDescent="0.35">
      <c r="B88" t="s">
        <v>105</v>
      </c>
      <c r="C88" t="s">
        <v>106</v>
      </c>
    </row>
    <row r="89" spans="2:19" ht="15.5" x14ac:dyDescent="0.35">
      <c r="C89" t="s">
        <v>20</v>
      </c>
      <c r="D89" s="5">
        <v>2163527000000</v>
      </c>
      <c r="E89" s="5">
        <v>3187879000000</v>
      </c>
      <c r="F89" s="5">
        <v>4901190000000</v>
      </c>
      <c r="G89" s="5">
        <v>2223072000000</v>
      </c>
      <c r="I89" s="5">
        <v>4901190000000</v>
      </c>
      <c r="J89" s="5">
        <v>3346921000000</v>
      </c>
      <c r="K89" s="5">
        <v>2862512000000</v>
      </c>
      <c r="L89" s="5">
        <v>4486274000000</v>
      </c>
      <c r="M89" s="5">
        <v>7904295000000</v>
      </c>
      <c r="N89" s="5">
        <v>3901823000000</v>
      </c>
      <c r="O89" s="5">
        <v>4139276000000</v>
      </c>
      <c r="P89" s="5">
        <v>120673700149</v>
      </c>
      <c r="Q89" s="5">
        <v>397238150602</v>
      </c>
      <c r="R89" s="5">
        <v>204565913464</v>
      </c>
      <c r="S89" s="5">
        <v>22391116626</v>
      </c>
    </row>
    <row r="90" spans="2:19" ht="15.5" x14ac:dyDescent="0.35">
      <c r="C90" t="s">
        <v>108</v>
      </c>
      <c r="D90" s="5">
        <v>11494878000000</v>
      </c>
      <c r="E90" s="5">
        <v>11335750000000</v>
      </c>
      <c r="F90" s="5">
        <v>13148873000000</v>
      </c>
      <c r="G90" s="5">
        <v>13061882000000</v>
      </c>
      <c r="I90" s="5">
        <v>13148873000000</v>
      </c>
      <c r="J90" s="5">
        <v>13035177000000</v>
      </c>
      <c r="K90" s="5">
        <v>14101379000000</v>
      </c>
      <c r="L90" s="5">
        <v>14751745000000</v>
      </c>
      <c r="M90" s="5">
        <v>14778163000000</v>
      </c>
      <c r="N90" s="5">
        <v>11996540000000</v>
      </c>
    </row>
    <row r="91" spans="2:19" ht="15.5" x14ac:dyDescent="0.35">
      <c r="C91" t="s">
        <v>110</v>
      </c>
      <c r="D91" s="5">
        <v>2382000000</v>
      </c>
      <c r="E91" s="5">
        <v>1058000000</v>
      </c>
      <c r="F91" s="5">
        <v>231705000000</v>
      </c>
      <c r="G91" s="5">
        <v>272984000000</v>
      </c>
      <c r="I91" s="5">
        <v>231705000000</v>
      </c>
      <c r="J91" s="5">
        <v>479289000000</v>
      </c>
      <c r="K91" s="5">
        <v>404877000000</v>
      </c>
      <c r="L91" s="5">
        <v>542973000000</v>
      </c>
      <c r="M91" s="5">
        <v>754360000000</v>
      </c>
      <c r="N91" s="5">
        <v>445908000000</v>
      </c>
      <c r="O91" s="5">
        <v>1134622000000</v>
      </c>
      <c r="P91" s="5">
        <v>64421421779</v>
      </c>
      <c r="Q91" s="5">
        <v>64964047258</v>
      </c>
      <c r="R91" s="5">
        <v>202996907801</v>
      </c>
      <c r="S91" s="5">
        <v>521724560</v>
      </c>
    </row>
    <row r="92" spans="2:19" ht="15.5" x14ac:dyDescent="0.35">
      <c r="C92" t="s">
        <v>111</v>
      </c>
      <c r="Q92" s="5">
        <v>24999060790</v>
      </c>
      <c r="R92" s="5">
        <v>124782876086</v>
      </c>
      <c r="S92" s="5">
        <v>10000000000</v>
      </c>
    </row>
    <row r="93" spans="2:19" ht="15.5" x14ac:dyDescent="0.35">
      <c r="C93" t="s">
        <v>878</v>
      </c>
      <c r="D93" s="5">
        <v>11494878000000</v>
      </c>
      <c r="E93" s="5">
        <v>11335750000000</v>
      </c>
      <c r="F93" s="5">
        <v>13148873000000</v>
      </c>
      <c r="G93" s="5">
        <v>13061882000000</v>
      </c>
      <c r="I93" s="5">
        <v>13148873000000</v>
      </c>
      <c r="J93" s="5">
        <v>13035177000000</v>
      </c>
      <c r="K93" s="5">
        <v>14101379000000</v>
      </c>
      <c r="L93" s="5">
        <v>14751745000000</v>
      </c>
      <c r="M93" s="5">
        <v>14778163000000</v>
      </c>
      <c r="N93" s="5">
        <v>11996540000000</v>
      </c>
      <c r="O93" s="5">
        <v>13598931000000</v>
      </c>
      <c r="P93" s="5">
        <v>8603603795703</v>
      </c>
      <c r="Q93" s="5">
        <v>3622059694350</v>
      </c>
      <c r="R93" s="5">
        <v>2861322443744</v>
      </c>
      <c r="S93" s="5">
        <v>431432518603</v>
      </c>
    </row>
    <row r="94" spans="2:19" ht="15.5" x14ac:dyDescent="0.35">
      <c r="C94" t="s">
        <v>113</v>
      </c>
    </row>
    <row r="95" spans="2:19" ht="15.5" x14ac:dyDescent="0.35">
      <c r="C95" t="s">
        <v>390</v>
      </c>
      <c r="D95" s="5">
        <v>937957000000</v>
      </c>
      <c r="E95" s="5">
        <v>1155648000000</v>
      </c>
      <c r="F95" s="5">
        <v>334964000000</v>
      </c>
      <c r="G95" s="5">
        <v>598555000000</v>
      </c>
      <c r="I95" s="5">
        <v>334964000000</v>
      </c>
      <c r="J95" s="5">
        <v>258654000000</v>
      </c>
      <c r="K95" s="5">
        <v>834668000000</v>
      </c>
      <c r="L95" s="5">
        <v>389617000000</v>
      </c>
      <c r="M95" s="5">
        <v>1819553000000</v>
      </c>
      <c r="N95" s="5">
        <v>1627829000000</v>
      </c>
      <c r="O95" s="5">
        <v>1704500000000</v>
      </c>
      <c r="P95" s="5">
        <v>1741201675522</v>
      </c>
      <c r="Q95" s="5">
        <v>320283028178</v>
      </c>
      <c r="R95" s="5">
        <v>278003530296</v>
      </c>
      <c r="S95" s="5">
        <v>399996661</v>
      </c>
    </row>
    <row r="96" spans="2:19" ht="15.5" x14ac:dyDescent="0.35">
      <c r="C96" t="s">
        <v>1469</v>
      </c>
      <c r="D96" s="5">
        <v>11945834000000</v>
      </c>
      <c r="E96" s="5">
        <v>11380487000000</v>
      </c>
      <c r="F96" s="5">
        <v>11035791000000</v>
      </c>
      <c r="G96" s="5">
        <v>10176072000000</v>
      </c>
      <c r="I96" s="5">
        <v>11035791000000</v>
      </c>
      <c r="J96" s="5">
        <v>7794763000000</v>
      </c>
      <c r="K96" s="5">
        <v>7022087000000</v>
      </c>
      <c r="L96" s="5">
        <v>2873856000000</v>
      </c>
      <c r="M96" s="5">
        <v>2305357000000</v>
      </c>
      <c r="N96" s="5">
        <v>6382269000000</v>
      </c>
      <c r="O96" s="5">
        <v>9588614000000</v>
      </c>
    </row>
    <row r="97" spans="3:19" ht="15.5" x14ac:dyDescent="0.35">
      <c r="C97" t="s">
        <v>1081</v>
      </c>
      <c r="P97" s="5">
        <v>373959223781</v>
      </c>
      <c r="Q97" s="5">
        <v>358594797781</v>
      </c>
      <c r="R97" s="5">
        <v>349755681132</v>
      </c>
      <c r="S97" s="5">
        <v>327171587959</v>
      </c>
    </row>
    <row r="98" spans="3:19" ht="15.5" x14ac:dyDescent="0.35">
      <c r="C98" t="s">
        <v>518</v>
      </c>
      <c r="G98" s="5">
        <v>395000000000</v>
      </c>
      <c r="J98" s="5">
        <v>805000000000</v>
      </c>
    </row>
    <row r="99" spans="3:19" ht="15.5" x14ac:dyDescent="0.35">
      <c r="C99" t="s">
        <v>121</v>
      </c>
      <c r="D99" s="5">
        <v>770500000000</v>
      </c>
      <c r="E99" s="5">
        <v>770515000000</v>
      </c>
      <c r="F99" s="5">
        <v>759460000000</v>
      </c>
      <c r="G99" s="5">
        <v>774602000000</v>
      </c>
      <c r="I99" s="5">
        <v>759460000000</v>
      </c>
      <c r="J99" s="5">
        <v>787548000000</v>
      </c>
      <c r="K99" s="5">
        <v>653487000000</v>
      </c>
      <c r="L99" s="5">
        <v>691314000000</v>
      </c>
      <c r="M99" s="5">
        <v>744623000000</v>
      </c>
      <c r="N99" s="5">
        <v>630244000000</v>
      </c>
      <c r="O99" s="5">
        <v>583961000000</v>
      </c>
      <c r="P99" s="5">
        <v>11114780156</v>
      </c>
      <c r="Q99" s="5">
        <v>10289014542</v>
      </c>
      <c r="R99" s="5">
        <v>11833174495</v>
      </c>
      <c r="S99" s="5">
        <v>3679600144</v>
      </c>
    </row>
    <row r="100" spans="3:19" ht="15.5" x14ac:dyDescent="0.35">
      <c r="C100" t="s">
        <v>119</v>
      </c>
      <c r="D100" s="5">
        <v>9915000000</v>
      </c>
      <c r="E100" s="5">
        <v>9915000000</v>
      </c>
      <c r="F100" s="5">
        <v>9915000000</v>
      </c>
      <c r="G100" s="5">
        <v>25355000000</v>
      </c>
      <c r="I100" s="5">
        <v>9915000000</v>
      </c>
      <c r="J100" s="5">
        <v>25355000000</v>
      </c>
      <c r="K100" s="5">
        <v>27815000000</v>
      </c>
      <c r="L100" s="5">
        <v>13603000000</v>
      </c>
      <c r="M100" s="5">
        <v>12376000000</v>
      </c>
      <c r="N100" s="5">
        <v>14077000000</v>
      </c>
      <c r="O100" s="5">
        <v>10234000000</v>
      </c>
      <c r="P100" s="5">
        <v>3076353293</v>
      </c>
      <c r="Q100" s="5">
        <v>2963368808</v>
      </c>
      <c r="R100" s="5">
        <v>1948138294</v>
      </c>
      <c r="S100" s="5">
        <v>2696794387</v>
      </c>
    </row>
    <row r="101" spans="3:19" ht="15.5" x14ac:dyDescent="0.35">
      <c r="C101" t="s">
        <v>122</v>
      </c>
      <c r="D101" s="5">
        <v>15115000000</v>
      </c>
      <c r="E101" s="5">
        <v>15115000000</v>
      </c>
      <c r="F101" s="5">
        <v>15115000000</v>
      </c>
      <c r="G101" s="5">
        <v>15115000000</v>
      </c>
      <c r="I101" s="5">
        <v>15115000000</v>
      </c>
      <c r="J101" s="5">
        <v>15115000000</v>
      </c>
      <c r="K101" s="5">
        <v>15115000000</v>
      </c>
      <c r="L101" s="5">
        <v>15115000000</v>
      </c>
      <c r="M101" s="5">
        <v>15115000000</v>
      </c>
      <c r="N101" s="5">
        <v>15115000000</v>
      </c>
      <c r="O101" s="5">
        <v>15115000000</v>
      </c>
      <c r="P101" s="5">
        <v>15114720911</v>
      </c>
      <c r="Q101" s="5">
        <v>15114720911</v>
      </c>
      <c r="R101" s="5">
        <v>15114720911</v>
      </c>
      <c r="S101" s="5">
        <v>15114720911</v>
      </c>
    </row>
    <row r="102" spans="3:19" ht="15.5" x14ac:dyDescent="0.35">
      <c r="C102" t="s">
        <v>85</v>
      </c>
      <c r="D102" s="5">
        <v>1681363000000</v>
      </c>
      <c r="E102" s="5">
        <v>1621900000000</v>
      </c>
      <c r="F102" s="5">
        <v>1501043000000</v>
      </c>
      <c r="G102" s="5">
        <v>1396248000000</v>
      </c>
      <c r="I102" s="5">
        <v>1501043000000</v>
      </c>
      <c r="J102" s="5">
        <v>1119017000000</v>
      </c>
      <c r="K102" s="5">
        <v>776065000000</v>
      </c>
      <c r="L102" s="5">
        <v>1151769000000</v>
      </c>
      <c r="M102" s="5">
        <v>859955000000</v>
      </c>
      <c r="N102" s="5">
        <v>568170000000</v>
      </c>
      <c r="O102" s="5">
        <v>401787000000</v>
      </c>
      <c r="P102" s="5">
        <v>155078752685</v>
      </c>
      <c r="Q102" s="5">
        <v>55099822927</v>
      </c>
      <c r="R102" s="5">
        <v>3232234803</v>
      </c>
      <c r="S102" s="5">
        <v>4484955352</v>
      </c>
    </row>
    <row r="103" spans="3:19" ht="15.5" x14ac:dyDescent="0.35">
      <c r="C103" t="s">
        <v>127</v>
      </c>
      <c r="D103" s="5">
        <v>33546952000000</v>
      </c>
      <c r="E103" s="5">
        <v>34893167000000</v>
      </c>
      <c r="F103" s="5">
        <v>37301835000000</v>
      </c>
      <c r="G103" s="5">
        <v>32307200000000</v>
      </c>
      <c r="I103" s="5">
        <v>37301835000000</v>
      </c>
      <c r="J103" s="5">
        <v>31214159000000</v>
      </c>
      <c r="K103" s="5">
        <v>30807448000000</v>
      </c>
      <c r="L103" s="5">
        <v>34937618000000</v>
      </c>
      <c r="M103" s="5">
        <v>38129561000000</v>
      </c>
      <c r="N103" s="5">
        <v>33838539000000</v>
      </c>
      <c r="O103" s="5">
        <v>35981240000000</v>
      </c>
      <c r="P103" s="5">
        <v>13548373613557</v>
      </c>
      <c r="Q103" s="5">
        <v>7002875334521</v>
      </c>
      <c r="R103" s="5">
        <v>3736297606535</v>
      </c>
      <c r="S103" s="5">
        <v>835623379906</v>
      </c>
    </row>
    <row r="104" spans="3:19" ht="15.5" x14ac:dyDescent="0.35">
      <c r="C104" t="s">
        <v>128</v>
      </c>
    </row>
    <row r="105" spans="3:19" ht="15.5" x14ac:dyDescent="0.35">
      <c r="C105" t="s">
        <v>129</v>
      </c>
    </row>
    <row r="106" spans="3:19" ht="15.5" x14ac:dyDescent="0.35">
      <c r="C106" t="s">
        <v>891</v>
      </c>
      <c r="D106" s="5">
        <v>27000000</v>
      </c>
      <c r="E106" s="5">
        <v>37000000</v>
      </c>
      <c r="F106" s="5">
        <v>69000000</v>
      </c>
      <c r="G106" s="5">
        <v>2208000000</v>
      </c>
      <c r="I106" s="5">
        <v>69000000</v>
      </c>
      <c r="J106" s="5">
        <v>11056000000</v>
      </c>
      <c r="K106" s="5">
        <v>16539000000</v>
      </c>
      <c r="L106" s="5">
        <v>13124000000</v>
      </c>
      <c r="M106" s="5">
        <v>9122000000</v>
      </c>
      <c r="N106" s="5">
        <v>3806000000</v>
      </c>
      <c r="O106" s="5">
        <v>3035000000</v>
      </c>
      <c r="P106" s="5">
        <v>2001025841</v>
      </c>
      <c r="Q106" s="5">
        <v>747849856</v>
      </c>
      <c r="R106" s="5">
        <v>1132558046</v>
      </c>
      <c r="S106" s="5">
        <v>120148723</v>
      </c>
    </row>
    <row r="107" spans="3:19" ht="15.5" x14ac:dyDescent="0.35">
      <c r="C107" t="s">
        <v>1470</v>
      </c>
      <c r="R107" s="5">
        <v>302368600</v>
      </c>
    </row>
    <row r="108" spans="3:19" ht="15.5" x14ac:dyDescent="0.35">
      <c r="C108" t="s">
        <v>133</v>
      </c>
      <c r="D108" s="5">
        <v>2382000000</v>
      </c>
      <c r="E108" s="5">
        <v>1058000000</v>
      </c>
      <c r="F108" s="5">
        <v>231705000000</v>
      </c>
      <c r="G108" s="5">
        <v>272984000000</v>
      </c>
      <c r="I108" s="5">
        <v>231705000000</v>
      </c>
      <c r="J108" s="5">
        <v>479289000000</v>
      </c>
      <c r="K108" s="5">
        <v>404877000000</v>
      </c>
      <c r="L108" s="5">
        <v>542973000000</v>
      </c>
      <c r="M108" s="5">
        <v>754360000000</v>
      </c>
      <c r="N108" s="5">
        <v>445908000000</v>
      </c>
      <c r="O108" s="5">
        <v>1134622000000</v>
      </c>
      <c r="P108" s="5">
        <v>64421421779</v>
      </c>
      <c r="Q108" s="5">
        <v>64964047258</v>
      </c>
      <c r="R108" s="5">
        <v>202996907801</v>
      </c>
      <c r="S108" s="5">
        <v>521724560</v>
      </c>
    </row>
    <row r="109" spans="3:19" ht="15.5" x14ac:dyDescent="0.35">
      <c r="C109" t="s">
        <v>1084</v>
      </c>
      <c r="D109" s="5">
        <v>2382000000</v>
      </c>
      <c r="E109" s="5">
        <v>1058000000</v>
      </c>
      <c r="F109" s="5">
        <v>231705000000</v>
      </c>
      <c r="G109" s="5">
        <v>272984000000</v>
      </c>
      <c r="I109" s="5">
        <v>231705000000</v>
      </c>
      <c r="J109" s="5">
        <v>479289000000</v>
      </c>
      <c r="K109" s="5">
        <v>404877000000</v>
      </c>
      <c r="L109" s="5">
        <v>542973000000</v>
      </c>
      <c r="M109" s="5">
        <v>754360000000</v>
      </c>
      <c r="N109" s="5">
        <v>445908000000</v>
      </c>
      <c r="O109" s="5">
        <v>1134622000000</v>
      </c>
      <c r="P109" s="5">
        <v>64421421779</v>
      </c>
      <c r="Q109" s="5">
        <v>64964047258</v>
      </c>
      <c r="R109" s="5">
        <v>202996907801</v>
      </c>
      <c r="S109" s="5">
        <v>521724560</v>
      </c>
    </row>
    <row r="110" spans="3:19" ht="15.5" x14ac:dyDescent="0.35">
      <c r="C110" t="s">
        <v>136</v>
      </c>
      <c r="D110" s="5">
        <v>14148000000</v>
      </c>
      <c r="E110" s="5">
        <v>25644000000</v>
      </c>
      <c r="F110" s="5">
        <v>32233000000</v>
      </c>
      <c r="G110" s="5">
        <v>15525000000</v>
      </c>
      <c r="I110" s="5">
        <v>32233000000</v>
      </c>
      <c r="J110" s="5">
        <v>33209000000</v>
      </c>
      <c r="K110" s="5">
        <v>23973000000</v>
      </c>
      <c r="L110" s="5">
        <v>17725000000</v>
      </c>
      <c r="M110" s="5">
        <v>23014000000</v>
      </c>
      <c r="N110" s="5">
        <v>19035000000</v>
      </c>
      <c r="O110" s="5">
        <v>17781000000</v>
      </c>
      <c r="P110" s="5">
        <v>3123530682</v>
      </c>
      <c r="Q110" s="5">
        <v>1767123610</v>
      </c>
      <c r="R110" s="5">
        <v>3303253441</v>
      </c>
      <c r="S110" s="5">
        <v>1288777358</v>
      </c>
    </row>
    <row r="111" spans="3:19" ht="15.5" x14ac:dyDescent="0.35">
      <c r="C111" t="s">
        <v>192</v>
      </c>
      <c r="D111" s="5">
        <v>1000000000000</v>
      </c>
      <c r="E111" s="5">
        <v>1000000000000</v>
      </c>
      <c r="F111" s="5">
        <v>1000000000000</v>
      </c>
      <c r="G111" s="5">
        <v>1000000000000</v>
      </c>
      <c r="I111" s="5">
        <v>1000000000000</v>
      </c>
      <c r="J111" s="5">
        <v>1000000000000</v>
      </c>
    </row>
    <row r="112" spans="3:19" ht="15.5" x14ac:dyDescent="0.35">
      <c r="C112" t="s">
        <v>137</v>
      </c>
      <c r="D112" s="5">
        <v>82346000000</v>
      </c>
      <c r="E112" s="5">
        <v>58111000000</v>
      </c>
      <c r="F112" s="5">
        <v>6333000000</v>
      </c>
      <c r="G112" s="5">
        <v>43422000000</v>
      </c>
      <c r="I112" s="5">
        <v>6333000000</v>
      </c>
      <c r="J112" s="5">
        <v>8159000000</v>
      </c>
      <c r="K112" s="5">
        <v>19187000000</v>
      </c>
      <c r="L112" s="5">
        <v>27555000000</v>
      </c>
      <c r="M112" s="5">
        <v>113081000000</v>
      </c>
      <c r="N112" s="5">
        <v>28607000000</v>
      </c>
      <c r="O112" s="5">
        <v>18275000000</v>
      </c>
      <c r="P112" s="5">
        <v>12517006725</v>
      </c>
      <c r="Q112" s="5">
        <v>17997617761</v>
      </c>
      <c r="R112" s="5">
        <v>20336646872</v>
      </c>
      <c r="S112" s="5">
        <v>20000000</v>
      </c>
    </row>
    <row r="113" spans="3:19" ht="15.5" x14ac:dyDescent="0.35">
      <c r="C113" t="s">
        <v>882</v>
      </c>
      <c r="M113" s="5">
        <v>7635000000</v>
      </c>
      <c r="O113" s="5">
        <v>21272000000</v>
      </c>
    </row>
    <row r="114" spans="3:19" ht="15.5" x14ac:dyDescent="0.35">
      <c r="C114" t="s">
        <v>884</v>
      </c>
      <c r="D114" s="5">
        <v>53347000000</v>
      </c>
      <c r="E114" s="5">
        <v>51222000000</v>
      </c>
      <c r="F114" s="5">
        <v>673331000000</v>
      </c>
      <c r="G114" s="5">
        <v>80527000000</v>
      </c>
      <c r="I114" s="5">
        <v>673331000000</v>
      </c>
      <c r="J114" s="5">
        <v>359777000000</v>
      </c>
      <c r="K114" s="5">
        <v>232648000000</v>
      </c>
      <c r="L114" s="5">
        <v>103805000000</v>
      </c>
      <c r="M114" s="5">
        <v>133265000000</v>
      </c>
      <c r="N114" s="5">
        <v>86491000000</v>
      </c>
      <c r="O114" s="5">
        <v>13788000000</v>
      </c>
    </row>
    <row r="115" spans="3:19" ht="15.5" x14ac:dyDescent="0.35">
      <c r="C115" t="s">
        <v>885</v>
      </c>
      <c r="D115" s="5">
        <v>14557462000000</v>
      </c>
      <c r="E115" s="5">
        <v>18097061000000</v>
      </c>
      <c r="F115" s="5">
        <v>18155073000000</v>
      </c>
      <c r="G115" s="5">
        <v>14125673000000</v>
      </c>
      <c r="I115" s="5">
        <v>18155073000000</v>
      </c>
      <c r="J115" s="5">
        <v>12545006000000</v>
      </c>
      <c r="K115" s="5">
        <v>12504163000000</v>
      </c>
      <c r="L115" s="5">
        <v>14039578000000</v>
      </c>
      <c r="M115" s="5">
        <v>18665516000000</v>
      </c>
      <c r="N115" s="5">
        <v>16303766000000</v>
      </c>
      <c r="O115" s="5">
        <v>16073265000000</v>
      </c>
    </row>
    <row r="116" spans="3:19" ht="15.5" x14ac:dyDescent="0.35">
      <c r="C116" t="s">
        <v>887</v>
      </c>
      <c r="D116" s="5">
        <v>471356000000</v>
      </c>
      <c r="E116" s="5">
        <v>1011279000000</v>
      </c>
      <c r="F116" s="5">
        <v>752814000000</v>
      </c>
      <c r="G116" s="5">
        <v>901592000000</v>
      </c>
      <c r="I116" s="5">
        <v>752814000000</v>
      </c>
      <c r="J116" s="5">
        <v>725275000000</v>
      </c>
      <c r="K116" s="5">
        <v>868716000000</v>
      </c>
      <c r="L116" s="5">
        <v>1560116000000</v>
      </c>
      <c r="M116" s="5">
        <v>525062000000</v>
      </c>
      <c r="N116" s="5">
        <v>795188000000</v>
      </c>
      <c r="O116" s="5">
        <v>3595000000</v>
      </c>
    </row>
    <row r="117" spans="3:19" ht="15.5" x14ac:dyDescent="0.35">
      <c r="C117" t="s">
        <v>892</v>
      </c>
      <c r="D117" s="5">
        <v>1716929000000</v>
      </c>
      <c r="E117" s="5">
        <v>2332479000000</v>
      </c>
      <c r="F117" s="5">
        <v>2197586000000</v>
      </c>
      <c r="G117" s="5">
        <v>2072713000000</v>
      </c>
      <c r="I117" s="5">
        <v>2197586000000</v>
      </c>
      <c r="J117" s="5">
        <v>2763251000000</v>
      </c>
      <c r="K117" s="5">
        <v>2618459000000</v>
      </c>
      <c r="L117" s="5">
        <v>1523495000000</v>
      </c>
      <c r="M117" s="5">
        <v>3033212000000</v>
      </c>
      <c r="N117" s="5">
        <v>3746332000000</v>
      </c>
      <c r="O117" s="5">
        <v>2497866000000</v>
      </c>
      <c r="P117" s="5">
        <v>3404166578866</v>
      </c>
      <c r="Q117" s="5">
        <v>2447804587652</v>
      </c>
      <c r="R117" s="5">
        <v>2136330380128</v>
      </c>
      <c r="S117" s="5">
        <v>213968325694</v>
      </c>
    </row>
    <row r="118" spans="3:19" ht="15.5" x14ac:dyDescent="0.35">
      <c r="C118" t="s">
        <v>890</v>
      </c>
      <c r="D118" s="5">
        <v>1083000000</v>
      </c>
      <c r="E118" s="5">
        <v>20516000000</v>
      </c>
      <c r="F118" s="5">
        <v>301000000</v>
      </c>
      <c r="G118" s="5">
        <v>3714000000</v>
      </c>
      <c r="I118" s="5">
        <v>301000000</v>
      </c>
      <c r="J118" s="5">
        <v>376000000</v>
      </c>
      <c r="K118" s="5">
        <v>1064000000</v>
      </c>
      <c r="L118" s="5">
        <v>2451000000</v>
      </c>
      <c r="M118" s="5">
        <v>1878000000</v>
      </c>
      <c r="N118" s="5">
        <v>13226000000</v>
      </c>
      <c r="O118" s="5">
        <v>19734000000</v>
      </c>
      <c r="P118" s="5">
        <v>19037462244</v>
      </c>
      <c r="Q118" s="5">
        <v>6924536301</v>
      </c>
      <c r="R118" s="5">
        <v>13842009724</v>
      </c>
    </row>
    <row r="119" spans="3:19" ht="15.5" x14ac:dyDescent="0.35">
      <c r="C119" t="s">
        <v>396</v>
      </c>
      <c r="K119" s="5">
        <v>1248744000000</v>
      </c>
      <c r="L119" s="5">
        <v>998525000000</v>
      </c>
      <c r="M119" s="5">
        <v>997756000000</v>
      </c>
    </row>
    <row r="120" spans="3:19" ht="15.5" x14ac:dyDescent="0.35">
      <c r="C120" t="s">
        <v>903</v>
      </c>
      <c r="M120" s="5">
        <v>12003000000</v>
      </c>
      <c r="N120" s="5">
        <v>5136000000</v>
      </c>
      <c r="P120" s="5">
        <v>2052684310</v>
      </c>
    </row>
    <row r="121" spans="3:19" ht="15.5" x14ac:dyDescent="0.35">
      <c r="C121" t="s">
        <v>395</v>
      </c>
      <c r="L121" s="5">
        <v>498350000000</v>
      </c>
      <c r="M121" s="5">
        <v>696075000000</v>
      </c>
      <c r="N121" s="5">
        <v>690071000000</v>
      </c>
      <c r="O121" s="5">
        <v>686669000000</v>
      </c>
    </row>
    <row r="122" spans="3:19" ht="15.5" x14ac:dyDescent="0.35">
      <c r="C122" t="s">
        <v>154</v>
      </c>
      <c r="D122" s="5">
        <v>22995569000000</v>
      </c>
      <c r="E122" s="5">
        <v>24510299000000</v>
      </c>
      <c r="F122" s="5">
        <v>26899882000000</v>
      </c>
      <c r="G122" s="5">
        <v>22571181000000</v>
      </c>
      <c r="I122" s="5">
        <v>26899882000000</v>
      </c>
      <c r="J122" s="5">
        <v>22074642000000</v>
      </c>
      <c r="K122" s="5">
        <v>22185483000000</v>
      </c>
      <c r="L122" s="5">
        <v>26049885000000</v>
      </c>
      <c r="M122" s="5">
        <v>29841502000000</v>
      </c>
      <c r="N122" s="5">
        <v>26032804000000</v>
      </c>
      <c r="O122" s="5">
        <v>28585418000000</v>
      </c>
      <c r="P122" s="5">
        <v>7493650363146</v>
      </c>
      <c r="Q122" s="5">
        <v>5509886952803</v>
      </c>
      <c r="R122" s="5">
        <v>2380811922465</v>
      </c>
      <c r="S122" s="5">
        <v>217579040489</v>
      </c>
    </row>
    <row r="123" spans="3:19" ht="15.5" x14ac:dyDescent="0.35">
      <c r="C123" t="s">
        <v>155</v>
      </c>
    </row>
    <row r="124" spans="3:19" ht="15.5" x14ac:dyDescent="0.35">
      <c r="C124" t="s">
        <v>156</v>
      </c>
      <c r="D124" s="5">
        <v>5447627000000</v>
      </c>
      <c r="E124" s="5">
        <v>5447627000000</v>
      </c>
      <c r="F124" s="5">
        <v>5447627000000</v>
      </c>
      <c r="G124" s="5">
        <v>5447627000000</v>
      </c>
      <c r="I124" s="5">
        <v>5447627000000</v>
      </c>
      <c r="J124" s="5">
        <v>5447627000000</v>
      </c>
      <c r="K124" s="5">
        <v>5447627000000</v>
      </c>
      <c r="L124" s="5">
        <v>5447627000000</v>
      </c>
      <c r="M124" s="5">
        <v>5447627000000</v>
      </c>
      <c r="N124" s="5">
        <v>5447625000000</v>
      </c>
      <c r="O124" s="5">
        <v>5447623000000</v>
      </c>
      <c r="P124" s="5">
        <v>5447622618800</v>
      </c>
      <c r="Q124" s="5">
        <v>1156801350000</v>
      </c>
      <c r="R124" s="5">
        <v>1155000000000</v>
      </c>
      <c r="S124" s="5">
        <v>605000000000</v>
      </c>
    </row>
    <row r="125" spans="3:19" ht="15.5" x14ac:dyDescent="0.35">
      <c r="C125" t="s">
        <v>157</v>
      </c>
      <c r="D125" s="5">
        <v>202250000000</v>
      </c>
      <c r="E125" s="5">
        <v>202250000000</v>
      </c>
      <c r="F125" s="5">
        <v>202250000000</v>
      </c>
      <c r="G125" s="5">
        <v>202250000000</v>
      </c>
      <c r="I125" s="5">
        <v>202250000000</v>
      </c>
      <c r="J125" s="5">
        <v>202250000000</v>
      </c>
      <c r="K125" s="5">
        <v>202250000000</v>
      </c>
      <c r="L125" s="5">
        <v>202250000000</v>
      </c>
      <c r="M125" s="5">
        <v>202250000000</v>
      </c>
      <c r="N125" s="5">
        <v>202249000000</v>
      </c>
      <c r="O125" s="5">
        <v>202248000000</v>
      </c>
      <c r="P125" s="5">
        <v>202248208206</v>
      </c>
      <c r="Q125" s="5">
        <v>156783762452</v>
      </c>
      <c r="R125" s="5">
        <v>155632441208</v>
      </c>
      <c r="S125" s="5">
        <v>722789952</v>
      </c>
    </row>
    <row r="126" spans="3:19" ht="15.5" x14ac:dyDescent="0.35">
      <c r="C126" t="s">
        <v>158</v>
      </c>
      <c r="D126" s="5">
        <v>857727000000</v>
      </c>
      <c r="E126" s="5">
        <v>836570000000</v>
      </c>
      <c r="F126" s="5">
        <v>826813000000</v>
      </c>
      <c r="G126" s="5">
        <v>644859000000</v>
      </c>
      <c r="I126" s="5">
        <v>826813000000</v>
      </c>
      <c r="J126" s="5">
        <v>612779000000</v>
      </c>
      <c r="K126" s="5">
        <v>502107000000</v>
      </c>
      <c r="L126" s="5">
        <v>419516000000</v>
      </c>
      <c r="M126" s="5">
        <v>391506000000</v>
      </c>
      <c r="N126" s="5">
        <v>372101000000</v>
      </c>
      <c r="O126" s="5">
        <v>309227000000</v>
      </c>
      <c r="P126" s="5">
        <v>248051615040</v>
      </c>
      <c r="Q126" s="5">
        <v>123646040903</v>
      </c>
      <c r="R126" s="5">
        <v>41588942355</v>
      </c>
      <c r="S126" s="5">
        <v>7805664616</v>
      </c>
    </row>
    <row r="127" spans="3:19" ht="15.5" x14ac:dyDescent="0.35">
      <c r="C127" t="s">
        <v>159</v>
      </c>
      <c r="D127" s="5">
        <v>4500000000</v>
      </c>
      <c r="E127" s="5">
        <v>4500000000</v>
      </c>
      <c r="F127" s="5">
        <v>4500000000</v>
      </c>
      <c r="G127" s="5">
        <v>4500000000</v>
      </c>
      <c r="I127" s="5">
        <v>4500000000</v>
      </c>
      <c r="J127" s="5">
        <v>4000000000</v>
      </c>
      <c r="K127" s="5">
        <v>3500000000</v>
      </c>
      <c r="L127" s="5">
        <v>3000000000</v>
      </c>
      <c r="M127" s="5">
        <v>500000000</v>
      </c>
      <c r="N127" s="5">
        <v>500000000</v>
      </c>
      <c r="O127" s="5">
        <v>500000000</v>
      </c>
      <c r="P127" s="5">
        <v>500000000</v>
      </c>
      <c r="Q127" s="5">
        <v>500000000</v>
      </c>
    </row>
    <row r="128" spans="3:19" ht="15.5" x14ac:dyDescent="0.35">
      <c r="C128" t="s">
        <v>160</v>
      </c>
      <c r="D128" s="5">
        <v>853227000000</v>
      </c>
      <c r="E128" s="5">
        <v>832070000000</v>
      </c>
      <c r="F128" s="5">
        <v>822313000000</v>
      </c>
      <c r="G128" s="5">
        <v>640359000000</v>
      </c>
      <c r="I128" s="5">
        <v>822313000000</v>
      </c>
      <c r="J128" s="5">
        <v>608779000000</v>
      </c>
      <c r="K128" s="5">
        <v>498607000000</v>
      </c>
      <c r="L128" s="5">
        <v>416516000000</v>
      </c>
      <c r="M128" s="5">
        <v>391006000000</v>
      </c>
      <c r="N128" s="5">
        <v>371601000000</v>
      </c>
      <c r="O128" s="5">
        <v>308727000000</v>
      </c>
      <c r="P128" s="5">
        <v>247551615040</v>
      </c>
      <c r="Q128" s="5">
        <v>123146040903</v>
      </c>
      <c r="R128" s="5">
        <v>41588942355</v>
      </c>
      <c r="S128" s="5">
        <v>7805664616</v>
      </c>
    </row>
    <row r="129" spans="2:19" ht="15.5" x14ac:dyDescent="0.35">
      <c r="C129" t="s">
        <v>161</v>
      </c>
      <c r="D129" s="5">
        <v>857727000000</v>
      </c>
      <c r="E129" s="5">
        <v>836570000000</v>
      </c>
      <c r="F129" s="5">
        <v>826813000000</v>
      </c>
      <c r="G129" s="5">
        <v>644859000000</v>
      </c>
      <c r="I129" s="5">
        <v>826813000000</v>
      </c>
      <c r="J129" s="5">
        <v>612779000000</v>
      </c>
      <c r="K129" s="5">
        <v>502107000000</v>
      </c>
      <c r="L129" s="5">
        <v>419516000000</v>
      </c>
      <c r="M129" s="5">
        <v>391506000000</v>
      </c>
      <c r="N129" s="5">
        <v>372101000000</v>
      </c>
      <c r="O129" s="5">
        <v>309227000000</v>
      </c>
      <c r="P129" s="5">
        <v>248051615040</v>
      </c>
      <c r="Q129" s="5">
        <v>123646040903</v>
      </c>
      <c r="R129" s="5">
        <v>41588942355</v>
      </c>
      <c r="S129" s="5">
        <v>7805664616</v>
      </c>
    </row>
    <row r="130" spans="2:19" ht="15.5" x14ac:dyDescent="0.35">
      <c r="C130" t="s">
        <v>162</v>
      </c>
      <c r="D130" s="5">
        <v>2362416000000</v>
      </c>
      <c r="E130" s="5">
        <v>2274521000000</v>
      </c>
      <c r="F130" s="5">
        <v>2424220000000</v>
      </c>
      <c r="G130" s="5">
        <v>2045035000000</v>
      </c>
      <c r="I130" s="5">
        <v>2424220000000</v>
      </c>
      <c r="J130" s="5">
        <v>1757844000000</v>
      </c>
      <c r="K130" s="5">
        <v>1693916000000</v>
      </c>
      <c r="L130" s="5">
        <v>1666571000000</v>
      </c>
      <c r="M130" s="5">
        <v>1386721000000</v>
      </c>
      <c r="N130" s="5">
        <v>1215590000000</v>
      </c>
      <c r="O130" s="5">
        <v>1034937000000</v>
      </c>
      <c r="P130" s="5">
        <v>1722055680</v>
      </c>
      <c r="Q130" s="5">
        <v>657405436</v>
      </c>
      <c r="R130" s="5">
        <v>32065704</v>
      </c>
      <c r="S130" s="5">
        <v>30929497</v>
      </c>
    </row>
    <row r="131" spans="2:19" ht="15.5" x14ac:dyDescent="0.35">
      <c r="C131" t="s">
        <v>10</v>
      </c>
      <c r="D131" s="5">
        <v>10551383000000</v>
      </c>
      <c r="E131" s="5">
        <v>10382868000000</v>
      </c>
      <c r="F131" s="5">
        <v>10401953000000</v>
      </c>
      <c r="G131" s="5">
        <v>9736019000000</v>
      </c>
      <c r="I131" s="5">
        <v>10401953000000</v>
      </c>
      <c r="J131" s="5">
        <v>9139517000000</v>
      </c>
      <c r="K131" s="5">
        <v>8621965000000</v>
      </c>
      <c r="L131" s="5">
        <v>8887733000000</v>
      </c>
      <c r="M131" s="5">
        <v>8288059000000</v>
      </c>
      <c r="N131" s="5">
        <v>7805735000000</v>
      </c>
      <c r="O131" s="5">
        <v>7395822000000</v>
      </c>
      <c r="P131" s="5">
        <v>6054723250411</v>
      </c>
      <c r="Q131" s="5">
        <v>1492988381718</v>
      </c>
      <c r="R131" s="5">
        <v>1355485684070</v>
      </c>
      <c r="S131" s="5">
        <v>618044339417</v>
      </c>
    </row>
    <row r="132" spans="2:19" ht="15.5" x14ac:dyDescent="0.35">
      <c r="C132" t="s">
        <v>163</v>
      </c>
      <c r="D132" s="5">
        <v>33546952000000</v>
      </c>
      <c r="E132" s="5">
        <v>34893167000000</v>
      </c>
      <c r="F132" s="5">
        <v>37301835000000</v>
      </c>
      <c r="G132" s="5">
        <v>32307200000000</v>
      </c>
      <c r="I132" s="5">
        <v>37301835000000</v>
      </c>
      <c r="J132" s="5">
        <v>31214159000000</v>
      </c>
      <c r="K132" s="5">
        <v>30807448000000</v>
      </c>
      <c r="L132" s="5">
        <v>34937618000000</v>
      </c>
      <c r="M132" s="5">
        <v>38129561000000</v>
      </c>
      <c r="N132" s="5">
        <v>33838539000000</v>
      </c>
      <c r="O132" s="5">
        <v>35981240000000</v>
      </c>
      <c r="P132" s="5">
        <v>13548373613557</v>
      </c>
      <c r="Q132" s="5">
        <v>7002875334521</v>
      </c>
      <c r="R132" s="5">
        <v>3736297606535</v>
      </c>
      <c r="S132" s="5">
        <v>835623379906</v>
      </c>
    </row>
    <row r="133" spans="2:19" ht="15.5" x14ac:dyDescent="0.35">
      <c r="C133" t="s">
        <v>164</v>
      </c>
      <c r="D133" s="5">
        <v>54476269803</v>
      </c>
      <c r="E133" s="5">
        <v>54476269803</v>
      </c>
      <c r="F133" s="5">
        <v>54476269803</v>
      </c>
      <c r="G133" s="5">
        <v>54476269803</v>
      </c>
      <c r="I133" s="5">
        <v>54476269803</v>
      </c>
      <c r="J133" s="5">
        <v>54476269803</v>
      </c>
      <c r="K133" s="5">
        <v>54476269803</v>
      </c>
      <c r="L133" s="5">
        <v>54476269803</v>
      </c>
      <c r="M133" s="5">
        <v>54476253593</v>
      </c>
      <c r="N133" s="5">
        <v>54476253593</v>
      </c>
      <c r="O133" s="5">
        <v>54476232142</v>
      </c>
      <c r="P133" s="5">
        <v>54476226188</v>
      </c>
      <c r="Q133" s="5">
        <v>11568013500</v>
      </c>
      <c r="R133" s="5">
        <v>11550000000</v>
      </c>
      <c r="S133" s="5">
        <v>6050000000</v>
      </c>
    </row>
    <row r="135" spans="2:19" ht="15.5" x14ac:dyDescent="0.35">
      <c r="B135" t="s">
        <v>165</v>
      </c>
      <c r="C135" t="s">
        <v>166</v>
      </c>
      <c r="D135" s="5">
        <v>-4285771000000</v>
      </c>
      <c r="E135" s="5">
        <v>-1527589000000</v>
      </c>
      <c r="F135" s="5">
        <v>1994057000000</v>
      </c>
      <c r="G135" s="5">
        <v>991925000000</v>
      </c>
      <c r="I135" s="5">
        <v>-1128276000000</v>
      </c>
      <c r="J135" s="5">
        <v>-3278430000000</v>
      </c>
      <c r="K135" s="5">
        <v>-2596504000000</v>
      </c>
      <c r="L135" s="5">
        <v>-8119839000000</v>
      </c>
      <c r="M135" s="5">
        <v>2417579000000</v>
      </c>
      <c r="N135" s="5">
        <v>712031000000</v>
      </c>
      <c r="O135" s="5">
        <v>7579481000000</v>
      </c>
      <c r="P135" s="5">
        <v>341058515655</v>
      </c>
      <c r="Q135" s="5">
        <v>2223415887897</v>
      </c>
      <c r="R135" s="5">
        <v>2255447742903</v>
      </c>
      <c r="S135" s="5">
        <v>204314176297</v>
      </c>
    </row>
    <row r="136" spans="2:19" ht="15.5" x14ac:dyDescent="0.35">
      <c r="C136" t="s">
        <v>920</v>
      </c>
      <c r="D136" s="5">
        <v>767869000000</v>
      </c>
      <c r="E136" s="5">
        <v>399269000000</v>
      </c>
      <c r="F136" s="5">
        <v>-728650000000</v>
      </c>
      <c r="G136" s="5">
        <v>582221000000</v>
      </c>
      <c r="I136" s="5">
        <v>1334656000000</v>
      </c>
      <c r="J136" s="5">
        <v>4099817000000</v>
      </c>
      <c r="K136" s="5">
        <v>5715173000000</v>
      </c>
      <c r="L136" s="5">
        <v>9226757000000</v>
      </c>
      <c r="M136" s="5">
        <v>13418471000000</v>
      </c>
      <c r="N136" s="5">
        <v>9355072000000</v>
      </c>
      <c r="O136" s="5">
        <v>10603303000000</v>
      </c>
      <c r="P136" s="5">
        <v>7854313713465</v>
      </c>
      <c r="Q136" s="5">
        <v>5717701470132</v>
      </c>
      <c r="R136" s="5">
        <v>2251853037115</v>
      </c>
      <c r="S136" s="5">
        <v>209110835071</v>
      </c>
    </row>
    <row r="137" spans="2:19" ht="15.5" x14ac:dyDescent="0.35">
      <c r="C137" t="s">
        <v>1471</v>
      </c>
      <c r="D137" s="5">
        <v>10066000000</v>
      </c>
      <c r="E137" s="5">
        <v>10044000000</v>
      </c>
      <c r="F137" s="5">
        <v>10002000000</v>
      </c>
      <c r="G137" s="5">
        <v>9522000000</v>
      </c>
      <c r="I137" s="5">
        <v>36785000000</v>
      </c>
      <c r="J137" s="5">
        <v>31093000000</v>
      </c>
      <c r="K137" s="5">
        <v>16936000000</v>
      </c>
      <c r="L137" s="5">
        <v>17241000000</v>
      </c>
      <c r="M137" s="5">
        <v>20360000000</v>
      </c>
      <c r="N137" s="5">
        <v>22170000000</v>
      </c>
      <c r="O137" s="5">
        <v>28598000000</v>
      </c>
      <c r="P137" s="5">
        <v>19528788961</v>
      </c>
      <c r="Q137" s="5">
        <v>12823165530</v>
      </c>
      <c r="R137" s="5">
        <v>1663450648</v>
      </c>
      <c r="S137" s="5">
        <v>5301016605</v>
      </c>
    </row>
    <row r="138" spans="2:19" ht="15.5" x14ac:dyDescent="0.35">
      <c r="C138" t="s">
        <v>178</v>
      </c>
      <c r="D138" s="5">
        <v>458954000000</v>
      </c>
      <c r="E138" s="5">
        <v>474077000000</v>
      </c>
      <c r="F138" s="5">
        <v>457864000000</v>
      </c>
      <c r="G138" s="5">
        <v>410094000000</v>
      </c>
      <c r="I138" s="5">
        <v>1667620000000</v>
      </c>
      <c r="J138" s="5">
        <v>1855142000000</v>
      </c>
      <c r="K138" s="5">
        <v>1321779000000</v>
      </c>
      <c r="L138" s="5">
        <v>639647000000</v>
      </c>
      <c r="M138" s="5">
        <v>856190000000</v>
      </c>
      <c r="N138" s="5">
        <v>1000825000000</v>
      </c>
      <c r="O138" s="5">
        <v>851960000000</v>
      </c>
      <c r="P138" s="5">
        <v>170607420</v>
      </c>
      <c r="Q138" s="5">
        <v>3831072767</v>
      </c>
      <c r="R138" s="5">
        <v>23895585492</v>
      </c>
      <c r="S138" s="5">
        <v>1883511478</v>
      </c>
    </row>
    <row r="139" spans="2:19" ht="15.5" x14ac:dyDescent="0.35">
      <c r="C139" t="s">
        <v>1235</v>
      </c>
      <c r="F139" s="5">
        <v>-62465000000</v>
      </c>
      <c r="I139" s="5">
        <v>-62465000000</v>
      </c>
      <c r="J139" s="5">
        <v>-82916000000</v>
      </c>
      <c r="K139" s="5">
        <v>5672324000000</v>
      </c>
      <c r="L139" s="5">
        <v>-36468000000</v>
      </c>
      <c r="M139" s="5">
        <v>7669000000</v>
      </c>
      <c r="N139" s="5">
        <v>-2385847000000</v>
      </c>
      <c r="O139" s="5">
        <v>81079000000</v>
      </c>
      <c r="P139" s="5">
        <v>2850748023</v>
      </c>
      <c r="Q139" s="5">
        <v>3716864360</v>
      </c>
    </row>
    <row r="140" spans="2:19" ht="15.5" x14ac:dyDescent="0.35">
      <c r="C140" t="s">
        <v>170</v>
      </c>
      <c r="D140" s="5">
        <v>-244938000000</v>
      </c>
      <c r="E140" s="5">
        <v>-282943000000</v>
      </c>
      <c r="F140" s="5">
        <v>-230729000000</v>
      </c>
      <c r="G140" s="5">
        <v>-220258000000</v>
      </c>
      <c r="I140" s="5">
        <v>-908130000000</v>
      </c>
      <c r="J140" s="5">
        <v>-1032545000000</v>
      </c>
      <c r="K140" s="5">
        <v>-1266008000000</v>
      </c>
      <c r="L140" s="5">
        <v>-1020133000000</v>
      </c>
      <c r="M140" s="5">
        <v>-1362416000000</v>
      </c>
      <c r="N140" s="5">
        <v>-1103081000000</v>
      </c>
      <c r="O140" s="5">
        <v>-583726000000</v>
      </c>
    </row>
    <row r="141" spans="2:19" ht="15.5" x14ac:dyDescent="0.35">
      <c r="C141" t="s">
        <v>564</v>
      </c>
      <c r="D141" s="5">
        <v>-3539599000000</v>
      </c>
      <c r="E141" s="5">
        <v>-58012000000</v>
      </c>
      <c r="F141" s="5">
        <v>4101090000000</v>
      </c>
      <c r="G141" s="5">
        <v>2062820000000</v>
      </c>
      <c r="I141" s="5">
        <v>5681757000000</v>
      </c>
      <c r="J141" s="5">
        <v>40843000000</v>
      </c>
      <c r="K141" s="5">
        <v>-1535415000000</v>
      </c>
      <c r="L141" s="5">
        <v>-4611932000000</v>
      </c>
      <c r="M141" s="5">
        <v>2345238000000</v>
      </c>
      <c r="N141" s="5">
        <v>261538000000</v>
      </c>
      <c r="O141" s="5">
        <v>684487000000</v>
      </c>
    </row>
    <row r="142" spans="2:19" ht="15.5" x14ac:dyDescent="0.35">
      <c r="C142" t="s">
        <v>887</v>
      </c>
      <c r="D142" s="5">
        <v>-539923000000</v>
      </c>
      <c r="E142" s="5">
        <v>258465000000</v>
      </c>
      <c r="F142" s="5">
        <v>-148778000000</v>
      </c>
      <c r="G142" s="5">
        <v>213000000</v>
      </c>
      <c r="I142" s="5">
        <v>27539000000</v>
      </c>
      <c r="J142" s="5">
        <v>-143441000000</v>
      </c>
      <c r="K142" s="5">
        <v>-691400000000</v>
      </c>
      <c r="L142" s="5">
        <v>1035054000000</v>
      </c>
      <c r="M142" s="5">
        <v>-270126000000</v>
      </c>
      <c r="N142" s="5">
        <v>791593000000</v>
      </c>
      <c r="O142" s="5">
        <v>138423000000</v>
      </c>
    </row>
    <row r="143" spans="2:19" ht="15.5" x14ac:dyDescent="0.35">
      <c r="C143" t="s">
        <v>1472</v>
      </c>
      <c r="D143" s="5">
        <v>-565347000000</v>
      </c>
      <c r="E143" s="5">
        <v>-344696000000</v>
      </c>
      <c r="F143" s="5">
        <v>-860042000000</v>
      </c>
      <c r="G143" s="5">
        <v>-683750000000</v>
      </c>
      <c r="I143" s="5">
        <v>-3241351000000</v>
      </c>
      <c r="J143" s="5">
        <v>-772676000000</v>
      </c>
      <c r="K143" s="5">
        <v>-4148231000000</v>
      </c>
      <c r="L143" s="5">
        <v>-568499000000</v>
      </c>
      <c r="M143" s="5">
        <v>4076912000000</v>
      </c>
      <c r="N143" s="5">
        <v>3206345000000</v>
      </c>
      <c r="O143" s="5">
        <v>-807595000000</v>
      </c>
    </row>
    <row r="144" spans="2:19" ht="15.5" x14ac:dyDescent="0.35">
      <c r="C144" t="s">
        <v>1473</v>
      </c>
      <c r="D144" s="5">
        <v>106622000000</v>
      </c>
      <c r="E144" s="5">
        <v>206998000000</v>
      </c>
      <c r="F144" s="5">
        <v>-198441000000</v>
      </c>
      <c r="G144" s="5">
        <v>-98396000000</v>
      </c>
      <c r="I144" s="5">
        <v>-986022000000</v>
      </c>
      <c r="J144" s="5">
        <v>-2135012000000</v>
      </c>
      <c r="K144" s="5">
        <v>342702000000</v>
      </c>
      <c r="L144" s="5">
        <v>-471814000000</v>
      </c>
      <c r="M144" s="5">
        <v>-1726619000000</v>
      </c>
      <c r="N144" s="5">
        <v>2223466000000</v>
      </c>
      <c r="O144" s="5">
        <v>-528373000000</v>
      </c>
    </row>
    <row r="145" spans="3:19" ht="15.5" x14ac:dyDescent="0.35">
      <c r="C145" t="s">
        <v>995</v>
      </c>
      <c r="D145" s="5">
        <v>-1609000000</v>
      </c>
      <c r="E145" s="5">
        <v>-1667000000</v>
      </c>
      <c r="F145" s="5">
        <v>7603000000</v>
      </c>
      <c r="G145" s="5">
        <v>-4626000000</v>
      </c>
      <c r="I145" s="5">
        <v>-25488000000</v>
      </c>
      <c r="J145" s="5">
        <v>-81474000000</v>
      </c>
      <c r="K145" s="5">
        <v>-76427000000</v>
      </c>
      <c r="L145" s="5">
        <v>-113938000000</v>
      </c>
      <c r="M145" s="5">
        <v>-83041000000</v>
      </c>
      <c r="N145" s="5">
        <v>-30597000000</v>
      </c>
      <c r="O145" s="5">
        <v>-116571000000</v>
      </c>
      <c r="P145" s="5">
        <v>-72837760633</v>
      </c>
      <c r="Q145" s="5">
        <v>-23067375241</v>
      </c>
      <c r="R145" s="5">
        <v>-3861552329</v>
      </c>
      <c r="S145" s="5">
        <v>-17787402</v>
      </c>
    </row>
    <row r="146" spans="3:19" ht="15.5" x14ac:dyDescent="0.35">
      <c r="C146" t="s">
        <v>918</v>
      </c>
      <c r="D146" s="5">
        <v>-7241000000</v>
      </c>
      <c r="E146" s="5">
        <v>-1256938000000</v>
      </c>
      <c r="F146" s="5">
        <v>-846850000000</v>
      </c>
      <c r="G146" s="5">
        <v>-1039967000000</v>
      </c>
      <c r="I146" s="5">
        <v>-3974907000000</v>
      </c>
      <c r="J146" s="5">
        <v>-4233970000000</v>
      </c>
      <c r="K146" s="5">
        <v>-6600887000000</v>
      </c>
      <c r="L146" s="5">
        <v>-8800397000000</v>
      </c>
      <c r="M146" s="5">
        <v>-13281589000000</v>
      </c>
      <c r="N146" s="5">
        <v>-12281389000000</v>
      </c>
      <c r="O146" s="5">
        <v>-2312748000000</v>
      </c>
      <c r="P146" s="5">
        <v>-6923077787597</v>
      </c>
      <c r="Q146" s="5">
        <v>-3419208842288</v>
      </c>
    </row>
    <row r="147" spans="3:19" ht="15.5" x14ac:dyDescent="0.35">
      <c r="C147" t="s">
        <v>171</v>
      </c>
      <c r="F147" s="5">
        <v>-37629000000</v>
      </c>
      <c r="I147" s="5">
        <v>-37629000000</v>
      </c>
      <c r="J147" s="5">
        <v>-28537000000</v>
      </c>
      <c r="K147" s="5">
        <v>-29464000000</v>
      </c>
      <c r="L147" s="5">
        <v>-13978000000</v>
      </c>
      <c r="M147" s="5">
        <v>-12704000000</v>
      </c>
      <c r="N147" s="5">
        <v>-16222000000</v>
      </c>
      <c r="O147" s="5">
        <v>-10390000000</v>
      </c>
      <c r="P147" s="5">
        <v>-3753191920</v>
      </c>
      <c r="Q147" s="5">
        <v>-3303253441</v>
      </c>
    </row>
    <row r="148" spans="3:19" ht="15.5" x14ac:dyDescent="0.35">
      <c r="C148" t="s">
        <v>488</v>
      </c>
      <c r="D148" s="5">
        <v>-17607000000</v>
      </c>
      <c r="E148" s="5">
        <v>-16111000000</v>
      </c>
      <c r="F148" s="5">
        <v>39285000000</v>
      </c>
      <c r="G148" s="5">
        <v>-14160000000</v>
      </c>
    </row>
    <row r="149" spans="3:19" ht="15.5" x14ac:dyDescent="0.35">
      <c r="C149" t="s">
        <v>168</v>
      </c>
    </row>
    <row r="150" spans="3:19" ht="15.5" x14ac:dyDescent="0.35">
      <c r="C150" t="s">
        <v>1014</v>
      </c>
      <c r="D150" s="5">
        <v>-713016000000</v>
      </c>
      <c r="E150" s="5">
        <v>-916076000000</v>
      </c>
      <c r="F150" s="5">
        <v>491797000000</v>
      </c>
      <c r="G150" s="5">
        <v>-11788000000</v>
      </c>
      <c r="I150" s="5">
        <v>-640641000000</v>
      </c>
      <c r="J150" s="5">
        <v>-794754000000</v>
      </c>
      <c r="K150" s="5">
        <v>-1317586000000</v>
      </c>
      <c r="L150" s="5">
        <v>-3401379000000</v>
      </c>
      <c r="M150" s="5">
        <v>-1289229000000</v>
      </c>
      <c r="N150" s="5">
        <v>-114823000000</v>
      </c>
      <c r="O150" s="5">
        <v>-299802000000</v>
      </c>
      <c r="P150" s="5">
        <v>-493891769053</v>
      </c>
      <c r="Q150" s="5">
        <v>-40345046994</v>
      </c>
      <c r="R150" s="5">
        <v>-18102778023</v>
      </c>
      <c r="S150" s="5">
        <v>-11963399455</v>
      </c>
    </row>
    <row r="151" spans="3:19" ht="15.5" x14ac:dyDescent="0.35">
      <c r="C151" t="s">
        <v>1015</v>
      </c>
      <c r="M151" s="5">
        <v>-281537000000</v>
      </c>
      <c r="N151" s="5">
        <v>-217019000000</v>
      </c>
      <c r="O151" s="5">
        <v>-149164000000</v>
      </c>
      <c r="P151" s="5">
        <v>-42244833011</v>
      </c>
      <c r="Q151" s="5">
        <v>-28732166928</v>
      </c>
    </row>
    <row r="152" spans="3:19" ht="15.5" x14ac:dyDescent="0.35">
      <c r="C152" t="s">
        <v>791</v>
      </c>
      <c r="D152" s="5">
        <v>-713016000000</v>
      </c>
      <c r="E152" s="5">
        <v>-916076000000</v>
      </c>
      <c r="F152" s="5">
        <v>491797000000</v>
      </c>
      <c r="G152" s="5">
        <v>-11788000000</v>
      </c>
      <c r="I152" s="5">
        <v>-640641000000</v>
      </c>
      <c r="J152" s="5">
        <v>-794754000000</v>
      </c>
      <c r="K152" s="5">
        <v>-1317586000000</v>
      </c>
      <c r="L152" s="5">
        <v>-3401379000000</v>
      </c>
      <c r="M152" s="5">
        <v>-1570766000000</v>
      </c>
      <c r="N152" s="5">
        <v>-331842000000</v>
      </c>
      <c r="O152" s="5">
        <v>-448966000000</v>
      </c>
      <c r="P152" s="5">
        <v>-536136602064</v>
      </c>
      <c r="Q152" s="5">
        <v>-69077213922</v>
      </c>
      <c r="R152" s="5">
        <v>-18102778023</v>
      </c>
      <c r="S152" s="5">
        <v>-11963399455</v>
      </c>
    </row>
    <row r="153" spans="3:19" ht="15.5" x14ac:dyDescent="0.35">
      <c r="C153" t="s">
        <v>224</v>
      </c>
      <c r="P153" s="5">
        <v>972410237672</v>
      </c>
    </row>
    <row r="154" spans="3:19" ht="15.5" x14ac:dyDescent="0.35">
      <c r="C154" t="s">
        <v>172</v>
      </c>
      <c r="J154" s="5">
        <v>-250000000000</v>
      </c>
      <c r="L154" s="5">
        <v>-200000000000</v>
      </c>
      <c r="M154" s="5">
        <v>997759000000</v>
      </c>
      <c r="N154" s="5">
        <v>3000000</v>
      </c>
      <c r="P154" s="5">
        <v>4333326714554</v>
      </c>
      <c r="Q154" s="5">
        <v>6431824500</v>
      </c>
      <c r="R154" s="5">
        <v>705633577415</v>
      </c>
      <c r="S154" s="5">
        <v>386020216581</v>
      </c>
    </row>
    <row r="155" spans="3:19" ht="15.5" x14ac:dyDescent="0.35">
      <c r="C155" t="s">
        <v>173</v>
      </c>
      <c r="D155" s="5">
        <v>3261419000000</v>
      </c>
      <c r="E155" s="5">
        <v>-185722000000</v>
      </c>
      <c r="F155" s="5">
        <v>684061000000</v>
      </c>
      <c r="G155" s="5">
        <v>44428000000</v>
      </c>
      <c r="I155" s="5">
        <v>2682545000000</v>
      </c>
      <c r="J155" s="5">
        <v>4012839000000</v>
      </c>
      <c r="K155" s="5">
        <v>972742000000</v>
      </c>
      <c r="L155" s="5">
        <v>4901818000000</v>
      </c>
      <c r="M155" s="5">
        <v>587134000000</v>
      </c>
      <c r="N155" s="5">
        <v>-949487000000</v>
      </c>
      <c r="O155" s="5">
        <v>-3560880000000</v>
      </c>
      <c r="P155" s="5">
        <v>-4950949680662</v>
      </c>
      <c r="Q155" s="5">
        <v>-2087175475259</v>
      </c>
      <c r="R155" s="5">
        <v>-2778906523480</v>
      </c>
      <c r="S155" s="5">
        <v>-569500818694</v>
      </c>
    </row>
    <row r="156" spans="3:19" ht="15.5" x14ac:dyDescent="0.35">
      <c r="C156" t="s">
        <v>1474</v>
      </c>
      <c r="D156" s="5">
        <v>-31559000000</v>
      </c>
      <c r="E156" s="5">
        <v>253737000000</v>
      </c>
      <c r="F156" s="5">
        <v>651604000000</v>
      </c>
      <c r="G156" s="5">
        <v>218788000000</v>
      </c>
      <c r="I156" s="5">
        <v>1189632000000</v>
      </c>
      <c r="J156" s="5">
        <v>461319000000</v>
      </c>
      <c r="K156" s="5">
        <v>629185000000</v>
      </c>
      <c r="L156" s="5">
        <v>1540064000000</v>
      </c>
      <c r="M156" s="5">
        <v>2185409000000</v>
      </c>
      <c r="N156" s="5">
        <v>772650000000</v>
      </c>
      <c r="O156" s="5">
        <v>847938000000</v>
      </c>
      <c r="P156" s="5">
        <v>337374504340</v>
      </c>
      <c r="Q156" s="5">
        <v>286642480356</v>
      </c>
      <c r="R156" s="5">
        <v>165773096008</v>
      </c>
      <c r="S156" s="5">
        <v>5901552885</v>
      </c>
    </row>
    <row r="157" spans="3:19" ht="15.5" x14ac:dyDescent="0.35">
      <c r="C157" t="s">
        <v>1475</v>
      </c>
    </row>
    <row r="158" spans="3:19" ht="15.5" x14ac:dyDescent="0.35">
      <c r="C158" t="s">
        <v>1476</v>
      </c>
      <c r="S158" s="5">
        <v>-44035673479</v>
      </c>
    </row>
    <row r="159" spans="3:19" ht="15.5" x14ac:dyDescent="0.35">
      <c r="C159" t="s">
        <v>1477</v>
      </c>
      <c r="D159" s="5">
        <v>18997000000</v>
      </c>
      <c r="E159" s="5">
        <v>-17000000000</v>
      </c>
      <c r="F159" s="5">
        <v>-458679000000</v>
      </c>
      <c r="G159" s="5">
        <v>499800000000</v>
      </c>
      <c r="I159" s="5">
        <v>868525000000</v>
      </c>
      <c r="J159" s="5">
        <v>-10501000000</v>
      </c>
      <c r="K159" s="5">
        <v>-293689000000</v>
      </c>
      <c r="L159" s="5">
        <v>-70361000000</v>
      </c>
      <c r="M159" s="5">
        <v>-20123000000</v>
      </c>
      <c r="N159" s="5">
        <v>-1005877000000</v>
      </c>
      <c r="O159" s="5">
        <v>-1557108000000</v>
      </c>
      <c r="P159" s="5">
        <v>-972410237672</v>
      </c>
      <c r="Q159" s="5">
        <v>-223271800000</v>
      </c>
      <c r="R159" s="5">
        <v>-12418123609</v>
      </c>
      <c r="S159" s="5">
        <v>-101800000000</v>
      </c>
    </row>
    <row r="160" spans="3:19" ht="15.5" x14ac:dyDescent="0.35">
      <c r="C160" t="s">
        <v>414</v>
      </c>
      <c r="N160" s="5">
        <v>6640000000</v>
      </c>
      <c r="O160" s="5">
        <v>103000000000</v>
      </c>
      <c r="P160" s="5">
        <v>91000000000</v>
      </c>
      <c r="Q160" s="5">
        <v>81312923609</v>
      </c>
    </row>
    <row r="161" spans="3:19" ht="15.5" x14ac:dyDescent="0.35">
      <c r="C161" t="s">
        <v>1478</v>
      </c>
      <c r="D161" s="5">
        <v>3056290000000</v>
      </c>
      <c r="E161" s="5">
        <v>398326000000</v>
      </c>
      <c r="F161" s="5">
        <v>-1149154000000</v>
      </c>
      <c r="G161" s="5">
        <v>-534717000000</v>
      </c>
      <c r="I161" s="5">
        <v>-660615000000</v>
      </c>
      <c r="J161" s="5">
        <v>3796169000000</v>
      </c>
      <c r="K161" s="5">
        <v>1102925000000</v>
      </c>
      <c r="L161" s="5">
        <v>2009263000000</v>
      </c>
      <c r="M161" s="5">
        <v>-1382593000000</v>
      </c>
      <c r="N161" s="5">
        <v>-719550000000</v>
      </c>
      <c r="O161" s="5">
        <v>-2912427000000</v>
      </c>
      <c r="P161" s="5">
        <v>-3954734241345</v>
      </c>
      <c r="Q161" s="5">
        <v>-3554308807477</v>
      </c>
      <c r="R161" s="5">
        <v>-2701135576532</v>
      </c>
      <c r="S161" s="5">
        <v>-213481438203</v>
      </c>
    </row>
    <row r="162" spans="3:19" ht="15.5" x14ac:dyDescent="0.35">
      <c r="C162" t="s">
        <v>1479</v>
      </c>
      <c r="Q162" s="5">
        <v>1334145018032</v>
      </c>
    </row>
    <row r="163" spans="3:19" ht="15.5" x14ac:dyDescent="0.35">
      <c r="C163" t="s">
        <v>1480</v>
      </c>
      <c r="R163" s="5">
        <v>-244826445000</v>
      </c>
      <c r="S163" s="5">
        <v>-327091107200</v>
      </c>
    </row>
    <row r="164" spans="3:19" ht="15.5" x14ac:dyDescent="0.35">
      <c r="C164" t="s">
        <v>1481</v>
      </c>
      <c r="D164" s="5">
        <v>217691000000</v>
      </c>
      <c r="E164" s="5">
        <v>-820684000000</v>
      </c>
      <c r="F164" s="5">
        <v>825843000000</v>
      </c>
      <c r="G164" s="5">
        <v>-134375000000</v>
      </c>
      <c r="I164" s="5">
        <v>485942000000</v>
      </c>
      <c r="J164" s="5">
        <v>576014000000</v>
      </c>
      <c r="K164" s="5">
        <v>-445051000000</v>
      </c>
      <c r="L164" s="5">
        <v>1427347000000</v>
      </c>
      <c r="M164" s="5">
        <v>-191724000000</v>
      </c>
      <c r="N164" s="5">
        <v>101887000000</v>
      </c>
      <c r="O164" s="5">
        <v>-36702000000</v>
      </c>
      <c r="P164" s="5">
        <v>-1420918647344</v>
      </c>
      <c r="Q164" s="5">
        <v>-10771113029</v>
      </c>
      <c r="S164" s="5">
        <v>126542117689</v>
      </c>
    </row>
    <row r="165" spans="3:19" ht="15.5" x14ac:dyDescent="0.35">
      <c r="C165" t="s">
        <v>174</v>
      </c>
      <c r="Q165" s="5">
        <v>988500000</v>
      </c>
    </row>
    <row r="166" spans="3:19" ht="15.5" x14ac:dyDescent="0.35">
      <c r="C166" t="s">
        <v>806</v>
      </c>
      <c r="R166" s="5">
        <v>21804100000</v>
      </c>
      <c r="S166" s="5">
        <v>-11804100000</v>
      </c>
    </row>
    <row r="167" spans="3:19" ht="15.5" x14ac:dyDescent="0.35">
      <c r="C167" t="s">
        <v>1482</v>
      </c>
      <c r="F167" s="5">
        <v>805000000000</v>
      </c>
      <c r="I167" s="5">
        <v>805000000000</v>
      </c>
      <c r="J167" s="5">
        <v>-805000000000</v>
      </c>
    </row>
    <row r="168" spans="3:19" ht="15.5" x14ac:dyDescent="0.35">
      <c r="C168" t="s">
        <v>175</v>
      </c>
      <c r="E168" s="5">
        <v>-101000000</v>
      </c>
      <c r="F168" s="5">
        <v>9447000000</v>
      </c>
      <c r="G168" s="5">
        <v>-5068000000</v>
      </c>
      <c r="I168" s="5">
        <v>-5939000000</v>
      </c>
      <c r="J168" s="5">
        <v>-5162000000</v>
      </c>
      <c r="K168" s="5">
        <v>-20628000000</v>
      </c>
      <c r="L168" s="5">
        <v>-4495000000</v>
      </c>
      <c r="M168" s="5">
        <v>-3835000000</v>
      </c>
      <c r="N168" s="5">
        <v>-105237000000</v>
      </c>
      <c r="O168" s="5">
        <v>-5581000000</v>
      </c>
      <c r="P168" s="5">
        <v>-3671296313</v>
      </c>
      <c r="Q168" s="5">
        <v>-1912676750</v>
      </c>
      <c r="R168" s="5">
        <v>-8103574347</v>
      </c>
      <c r="S168" s="5">
        <v>-3732170386</v>
      </c>
    </row>
    <row r="169" spans="3:19" ht="15.5" x14ac:dyDescent="0.35">
      <c r="C169" t="s">
        <v>189</v>
      </c>
      <c r="J169" s="5">
        <v>-250000000000</v>
      </c>
      <c r="L169" s="5">
        <v>-200000000000</v>
      </c>
      <c r="M169" s="5">
        <v>997759000000</v>
      </c>
      <c r="N169" s="5">
        <v>3000000</v>
      </c>
      <c r="P169" s="5">
        <v>4333326714554</v>
      </c>
      <c r="Q169" s="5">
        <v>6431824500</v>
      </c>
      <c r="R169" s="5">
        <v>705633577415</v>
      </c>
      <c r="S169" s="5">
        <v>386020216581</v>
      </c>
    </row>
    <row r="170" spans="3:19" ht="15.5" x14ac:dyDescent="0.35">
      <c r="C170" t="s">
        <v>202</v>
      </c>
      <c r="P170" s="5">
        <v>-3006000000</v>
      </c>
      <c r="Q170" s="5">
        <v>3500000000</v>
      </c>
      <c r="S170" s="5">
        <v>-18987979562</v>
      </c>
    </row>
    <row r="171" spans="3:19" ht="15.5" x14ac:dyDescent="0.35">
      <c r="C171" t="s">
        <v>498</v>
      </c>
      <c r="J171" s="5">
        <v>-1250000000000</v>
      </c>
      <c r="L171" s="5">
        <v>-200000000000</v>
      </c>
    </row>
    <row r="172" spans="3:19" ht="15.5" x14ac:dyDescent="0.35">
      <c r="C172" t="s">
        <v>968</v>
      </c>
      <c r="M172" s="5">
        <v>3000000</v>
      </c>
    </row>
    <row r="173" spans="3:19" ht="15.5" x14ac:dyDescent="0.35">
      <c r="C173" t="s">
        <v>423</v>
      </c>
      <c r="G173" s="5">
        <v>300000000000</v>
      </c>
      <c r="I173" s="5">
        <v>300000000000</v>
      </c>
      <c r="J173" s="5">
        <v>1000000000000</v>
      </c>
    </row>
    <row r="174" spans="3:19" ht="15.5" x14ac:dyDescent="0.35">
      <c r="C174" t="s">
        <v>438</v>
      </c>
      <c r="G174" s="5">
        <v>-300000000000</v>
      </c>
      <c r="I174" s="5">
        <v>-300000000000</v>
      </c>
    </row>
    <row r="175" spans="3:19" ht="15.5" x14ac:dyDescent="0.35">
      <c r="C175" t="s">
        <v>1483</v>
      </c>
      <c r="M175" s="5">
        <v>1000000000000</v>
      </c>
    </row>
    <row r="176" spans="3:19" ht="15.5" x14ac:dyDescent="0.35">
      <c r="C176" t="s">
        <v>1484</v>
      </c>
      <c r="M176" s="5">
        <v>-2244000000</v>
      </c>
    </row>
    <row r="177" spans="2:19" ht="15.5" x14ac:dyDescent="0.35">
      <c r="C177" t="s">
        <v>157</v>
      </c>
      <c r="N177" s="5">
        <v>3000000</v>
      </c>
      <c r="P177" s="5">
        <v>4341332714554</v>
      </c>
      <c r="Q177" s="5">
        <v>2431822500</v>
      </c>
      <c r="R177" s="5">
        <v>705632441208</v>
      </c>
      <c r="S177" s="5">
        <v>405000000000</v>
      </c>
    </row>
    <row r="178" spans="2:19" ht="15.5" x14ac:dyDescent="0.35">
      <c r="C178" t="s">
        <v>211</v>
      </c>
      <c r="P178" s="5">
        <v>-5000000000</v>
      </c>
      <c r="R178" s="5">
        <v>1136207</v>
      </c>
      <c r="S178" s="5">
        <v>8196143</v>
      </c>
    </row>
    <row r="179" spans="2:19" ht="15.5" x14ac:dyDescent="0.35">
      <c r="C179" t="s">
        <v>1485</v>
      </c>
      <c r="Q179" s="5">
        <v>500002000</v>
      </c>
    </row>
    <row r="180" spans="2:19" ht="15.5" x14ac:dyDescent="0.35">
      <c r="C180" t="s">
        <v>226</v>
      </c>
      <c r="D180" s="5">
        <v>-1024352000000</v>
      </c>
      <c r="E180" s="5">
        <v>-1713311000000</v>
      </c>
      <c r="F180" s="5">
        <v>2678118000000</v>
      </c>
      <c r="G180" s="5">
        <v>1036353000000</v>
      </c>
      <c r="I180" s="5">
        <v>1554269000000</v>
      </c>
      <c r="J180" s="5">
        <v>484409000000</v>
      </c>
      <c r="K180" s="5">
        <v>-1623762000000</v>
      </c>
      <c r="L180" s="5">
        <v>-3418021000000</v>
      </c>
      <c r="M180" s="5">
        <v>4002472000000</v>
      </c>
      <c r="N180" s="5">
        <v>-237453000000</v>
      </c>
      <c r="O180" s="5">
        <v>4018601000000</v>
      </c>
      <c r="P180" s="5">
        <v>-276564450453</v>
      </c>
      <c r="Q180" s="5">
        <v>142672237138</v>
      </c>
      <c r="R180" s="5">
        <v>182174796838</v>
      </c>
      <c r="S180" s="5">
        <v>20833574184</v>
      </c>
    </row>
    <row r="181" spans="2:19" ht="15.5" x14ac:dyDescent="0.35">
      <c r="C181" t="s">
        <v>227</v>
      </c>
      <c r="E181" s="5">
        <v>4901190000000</v>
      </c>
      <c r="I181" s="5">
        <v>3346921000000</v>
      </c>
      <c r="J181" s="5">
        <v>2862512000000</v>
      </c>
      <c r="K181" s="5">
        <v>4486274000000</v>
      </c>
      <c r="L181" s="5">
        <v>7904295000000</v>
      </c>
      <c r="M181" s="5">
        <v>3901823000000</v>
      </c>
      <c r="N181" s="5">
        <v>4139276000000</v>
      </c>
      <c r="O181" s="5">
        <v>120674000000</v>
      </c>
      <c r="P181" s="5">
        <v>397238150602</v>
      </c>
      <c r="Q181" s="5">
        <v>254565913464</v>
      </c>
      <c r="R181" s="5">
        <v>22391116626</v>
      </c>
      <c r="S181" s="5">
        <v>1557542442</v>
      </c>
    </row>
    <row r="182" spans="2:19" ht="15.5" x14ac:dyDescent="0.35">
      <c r="C182" t="s">
        <v>229</v>
      </c>
      <c r="D182" s="5">
        <v>-1024352000000</v>
      </c>
      <c r="E182" s="5">
        <v>3187879000000</v>
      </c>
      <c r="F182" s="5">
        <v>2678118000000</v>
      </c>
      <c r="G182" s="5">
        <v>1036353000000</v>
      </c>
      <c r="I182" s="5">
        <v>4901190000000</v>
      </c>
      <c r="J182" s="5">
        <v>3346921000000</v>
      </c>
      <c r="K182" s="5">
        <v>2862512000000</v>
      </c>
      <c r="L182" s="5">
        <v>4486274000000</v>
      </c>
      <c r="M182" s="5">
        <v>7904295000000</v>
      </c>
      <c r="N182" s="5">
        <v>3901823000000</v>
      </c>
      <c r="O182" s="5">
        <v>4139275000000</v>
      </c>
      <c r="P182" s="5">
        <v>120673700149</v>
      </c>
      <c r="Q182" s="5">
        <v>397238150602</v>
      </c>
      <c r="R182" s="5">
        <v>204565913464</v>
      </c>
      <c r="S182" s="5">
        <v>22391116626</v>
      </c>
    </row>
    <row r="184" spans="2:19" ht="15.5" x14ac:dyDescent="0.35">
      <c r="B184" t="s">
        <v>230</v>
      </c>
      <c r="C184" t="s">
        <v>12</v>
      </c>
      <c r="D184" s="5">
        <v>54480000000</v>
      </c>
      <c r="E184" s="5">
        <v>54480000000</v>
      </c>
      <c r="F184" s="5">
        <v>54480000000</v>
      </c>
      <c r="G184" s="5">
        <v>54480000000</v>
      </c>
      <c r="I184" s="5">
        <v>54480000000</v>
      </c>
      <c r="J184" s="5">
        <v>54480000000</v>
      </c>
      <c r="K184" s="5">
        <v>54480000000</v>
      </c>
      <c r="L184" s="5">
        <v>54480000000</v>
      </c>
      <c r="M184" s="5">
        <v>54480000000</v>
      </c>
      <c r="N184" s="5">
        <v>54480000000</v>
      </c>
      <c r="O184" s="5">
        <v>54480000000</v>
      </c>
      <c r="P184" s="5">
        <v>54480000000</v>
      </c>
      <c r="Q184" s="5">
        <v>11570000000</v>
      </c>
      <c r="R184" s="5">
        <v>11550000000</v>
      </c>
      <c r="S184" s="5">
        <v>6050000000</v>
      </c>
    </row>
    <row r="185" spans="2:19" ht="15.5" x14ac:dyDescent="0.35">
      <c r="C185" t="s">
        <v>231</v>
      </c>
      <c r="D185" s="6">
        <v>0.39</v>
      </c>
      <c r="E185" s="6">
        <v>0.18</v>
      </c>
      <c r="F185" s="6">
        <v>1.8</v>
      </c>
      <c r="G185" s="6">
        <v>0.34</v>
      </c>
    </row>
    <row r="186" spans="2:19" ht="15.5" x14ac:dyDescent="0.35">
      <c r="C186" t="s">
        <v>232</v>
      </c>
      <c r="D186" s="6">
        <v>4615.38</v>
      </c>
      <c r="E186" s="6">
        <v>7388.89</v>
      </c>
      <c r="F186" s="6">
        <v>894.44</v>
      </c>
      <c r="G186" s="6">
        <v>3352.94</v>
      </c>
    </row>
    <row r="187" spans="2:19" ht="15.5" x14ac:dyDescent="0.35">
      <c r="C187" t="s">
        <v>67</v>
      </c>
      <c r="D187" s="6">
        <v>180.93</v>
      </c>
      <c r="E187" s="6">
        <v>58.79</v>
      </c>
      <c r="F187" s="6">
        <v>62.13</v>
      </c>
      <c r="G187" s="6">
        <v>47.11</v>
      </c>
    </row>
    <row r="188" spans="2:19" ht="15.5" x14ac:dyDescent="0.35">
      <c r="C188" t="s">
        <v>233</v>
      </c>
      <c r="D188" s="5">
        <v>100040000000</v>
      </c>
      <c r="E188" s="5">
        <v>16430000000</v>
      </c>
      <c r="F188" s="5">
        <v>175380000000</v>
      </c>
      <c r="G188" s="5">
        <v>83700000000</v>
      </c>
    </row>
    <row r="189" spans="2:19" ht="15.5" x14ac:dyDescent="0.35">
      <c r="C189" t="s">
        <v>234</v>
      </c>
      <c r="D189" s="6">
        <v>5.9999999999999995E-4</v>
      </c>
      <c r="E189" s="6">
        <v>2.9999999999999997E-4</v>
      </c>
      <c r="F189" s="6">
        <v>2.5999999999999999E-3</v>
      </c>
      <c r="G189" s="6">
        <v>5.9999999999999995E-4</v>
      </c>
    </row>
    <row r="190" spans="2:19" ht="15.5" x14ac:dyDescent="0.35">
      <c r="C190" t="s">
        <v>235</v>
      </c>
      <c r="D190" s="6">
        <v>2.5999999999999999E-3</v>
      </c>
      <c r="E190" s="6">
        <v>1.1999999999999999E-3</v>
      </c>
      <c r="F190" s="6">
        <v>1.23E-2</v>
      </c>
      <c r="G190" s="6">
        <v>2.3999999999999998E-3</v>
      </c>
    </row>
    <row r="191" spans="2:19" ht="15.5" x14ac:dyDescent="0.35">
      <c r="C191" t="s">
        <v>236</v>
      </c>
      <c r="D191" s="6">
        <v>2.7000000000000001E-3</v>
      </c>
      <c r="E191" s="6">
        <v>-1E-4</v>
      </c>
      <c r="F191" s="6">
        <v>4.5999999999999999E-3</v>
      </c>
      <c r="G191" s="6">
        <v>2.5000000000000001E-3</v>
      </c>
    </row>
    <row r="192" spans="2:19" ht="15.5" x14ac:dyDescent="0.35">
      <c r="C192" t="s">
        <v>237</v>
      </c>
      <c r="D192" s="6">
        <v>5.27</v>
      </c>
      <c r="E192" s="6">
        <v>-0.2</v>
      </c>
      <c r="F192" s="6">
        <v>4.04</v>
      </c>
      <c r="G192" s="6">
        <v>5.66</v>
      </c>
    </row>
    <row r="193" spans="3:19" ht="15.5" x14ac:dyDescent="0.35">
      <c r="C193" t="s">
        <v>443</v>
      </c>
      <c r="D193" s="5">
        <v>10551000000000</v>
      </c>
      <c r="E193" s="5">
        <v>10383000000000</v>
      </c>
      <c r="F193" s="5">
        <v>10402000000000</v>
      </c>
      <c r="G193" s="5">
        <v>9736000000000</v>
      </c>
    </row>
    <row r="194" spans="3:19" ht="15.5" x14ac:dyDescent="0.35">
      <c r="C194" t="s">
        <v>238</v>
      </c>
      <c r="D194" s="6">
        <v>11.97</v>
      </c>
      <c r="E194" s="6">
        <v>8.94</v>
      </c>
      <c r="F194" s="6">
        <v>10.99</v>
      </c>
      <c r="G194" s="6">
        <v>8.07</v>
      </c>
    </row>
    <row r="195" spans="3:19" ht="15.5" x14ac:dyDescent="0.35">
      <c r="C195" t="s">
        <v>239</v>
      </c>
      <c r="D195" s="6">
        <v>150.32</v>
      </c>
      <c r="E195" s="6">
        <v>148.84</v>
      </c>
      <c r="F195" s="6">
        <v>146.44</v>
      </c>
      <c r="G195" s="6">
        <v>141.18</v>
      </c>
    </row>
    <row r="196" spans="3:19" ht="15.5" x14ac:dyDescent="0.35">
      <c r="C196" t="s">
        <v>240</v>
      </c>
      <c r="D196" s="5">
        <v>12</v>
      </c>
      <c r="E196" s="6">
        <v>8.9499999999999993</v>
      </c>
      <c r="F196" s="6">
        <v>11.01</v>
      </c>
      <c r="G196" s="6">
        <v>8.09</v>
      </c>
    </row>
    <row r="197" spans="3:19" ht="15.5" x14ac:dyDescent="0.35">
      <c r="C197" t="s">
        <v>241</v>
      </c>
      <c r="D197" s="6">
        <v>150.04</v>
      </c>
      <c r="E197" s="6">
        <v>148.56</v>
      </c>
      <c r="F197" s="6">
        <v>146.16999999999999</v>
      </c>
      <c r="G197" s="6">
        <v>140.9</v>
      </c>
    </row>
    <row r="198" spans="3:19" ht="15.5" x14ac:dyDescent="0.35">
      <c r="C198" t="s">
        <v>242</v>
      </c>
    </row>
    <row r="199" spans="3:19" ht="15.5" x14ac:dyDescent="0.35">
      <c r="C199" t="s">
        <v>243</v>
      </c>
    </row>
    <row r="200" spans="3:19" ht="15.5" x14ac:dyDescent="0.35">
      <c r="C200" t="s">
        <v>306</v>
      </c>
      <c r="D200" s="5">
        <v>8189000000000</v>
      </c>
      <c r="E200" s="5">
        <v>8108000000000</v>
      </c>
      <c r="F200" s="5">
        <v>7978000000000</v>
      </c>
      <c r="G200" s="5">
        <v>7691000000000</v>
      </c>
    </row>
    <row r="201" spans="3:19" ht="15.5" x14ac:dyDescent="0.35">
      <c r="C201" t="s">
        <v>24</v>
      </c>
    </row>
    <row r="202" spans="3:19" ht="15.5" x14ac:dyDescent="0.35">
      <c r="C202" t="s">
        <v>21</v>
      </c>
    </row>
    <row r="203" spans="3:19" ht="15.5" x14ac:dyDescent="0.35">
      <c r="C203" t="s">
        <v>245</v>
      </c>
    </row>
    <row r="204" spans="3:19" ht="15.5" x14ac:dyDescent="0.35">
      <c r="C204" t="s">
        <v>246</v>
      </c>
      <c r="D204" s="5">
        <v>-4286000000000</v>
      </c>
      <c r="E204" s="5">
        <v>-1528000000000</v>
      </c>
      <c r="F204" s="5">
        <v>1994000000000</v>
      </c>
      <c r="G204" s="5">
        <v>992000000000</v>
      </c>
    </row>
    <row r="205" spans="3:19" ht="15.5" x14ac:dyDescent="0.35">
      <c r="C205" t="s">
        <v>247</v>
      </c>
      <c r="E205" s="5">
        <v>0</v>
      </c>
      <c r="F205" s="5">
        <v>9000000000</v>
      </c>
      <c r="G205" s="5">
        <v>-5000000000</v>
      </c>
    </row>
    <row r="206" spans="3:19" ht="15.5" x14ac:dyDescent="0.35">
      <c r="C206" t="s">
        <v>13</v>
      </c>
      <c r="D206" s="5">
        <v>-4286000000000</v>
      </c>
      <c r="E206" s="5">
        <v>-1528000000000</v>
      </c>
      <c r="F206" s="5">
        <v>2004000000000</v>
      </c>
      <c r="G206" s="5">
        <v>987000000000</v>
      </c>
    </row>
    <row r="207" spans="3:19" ht="15.5" x14ac:dyDescent="0.35">
      <c r="C207" t="s">
        <v>16</v>
      </c>
      <c r="D207" s="6">
        <v>-78.67</v>
      </c>
      <c r="E207" s="6">
        <v>-28.04</v>
      </c>
      <c r="F207" s="6">
        <v>36.78</v>
      </c>
      <c r="G207" s="6">
        <v>18.12</v>
      </c>
    </row>
    <row r="208" spans="3:19" ht="15.5" x14ac:dyDescent="0.35">
      <c r="C208" t="s">
        <v>52</v>
      </c>
      <c r="I208" s="6">
        <v>2.39</v>
      </c>
      <c r="J208" s="6">
        <v>2.0299999999999998</v>
      </c>
      <c r="K208" s="6">
        <v>1.52</v>
      </c>
      <c r="L208" s="6">
        <v>0.51</v>
      </c>
      <c r="M208" s="6">
        <v>0.36</v>
      </c>
      <c r="N208" s="6">
        <v>1.1499999999999999</v>
      </c>
      <c r="O208" s="6">
        <v>1.1200000000000001</v>
      </c>
      <c r="P208" s="6">
        <v>2.2799999999999998</v>
      </c>
      <c r="Q208" s="6">
        <v>7.11</v>
      </c>
      <c r="R208" s="6">
        <v>2.92</v>
      </c>
      <c r="S208" s="6">
        <v>0.5</v>
      </c>
    </row>
    <row r="209" spans="3:19" ht="15.5" x14ac:dyDescent="0.35">
      <c r="C209" t="s">
        <v>66</v>
      </c>
      <c r="I209" s="6">
        <v>673.64</v>
      </c>
      <c r="J209" s="6">
        <v>278.33</v>
      </c>
      <c r="K209" s="6">
        <v>407.89</v>
      </c>
      <c r="L209" s="6">
        <v>1411.76</v>
      </c>
      <c r="M209" s="6">
        <v>1472.22</v>
      </c>
      <c r="N209" s="6">
        <v>326.95999999999998</v>
      </c>
      <c r="O209" s="6">
        <v>373.21</v>
      </c>
      <c r="P209" s="6">
        <v>135.96</v>
      </c>
      <c r="Q209" s="6">
        <v>30.52</v>
      </c>
      <c r="R209" s="6">
        <v>93.15</v>
      </c>
      <c r="S209" s="5">
        <v>0</v>
      </c>
    </row>
    <row r="210" spans="3:19" ht="15.5" x14ac:dyDescent="0.35">
      <c r="C210" t="s">
        <v>69</v>
      </c>
      <c r="I210" s="6">
        <v>15.34</v>
      </c>
      <c r="J210" s="6">
        <v>4.55</v>
      </c>
      <c r="K210" s="6">
        <v>4.45</v>
      </c>
      <c r="L210" s="6">
        <v>3.53</v>
      </c>
      <c r="M210" s="6">
        <v>1.86</v>
      </c>
      <c r="N210" s="6">
        <v>1.74</v>
      </c>
      <c r="O210" s="6">
        <v>1.84</v>
      </c>
      <c r="P210" s="6">
        <v>2.0499999999999998</v>
      </c>
      <c r="Q210" s="6">
        <v>0.41</v>
      </c>
      <c r="R210" s="6">
        <v>1.28</v>
      </c>
      <c r="S210" s="5">
        <v>0</v>
      </c>
    </row>
    <row r="211" spans="3:19" ht="15.5" x14ac:dyDescent="0.35">
      <c r="C211" t="s">
        <v>248</v>
      </c>
      <c r="I211" s="5">
        <v>352660000000</v>
      </c>
      <c r="J211" s="5">
        <v>324140000000</v>
      </c>
      <c r="K211" s="5">
        <v>263990000000</v>
      </c>
      <c r="L211" s="5">
        <v>229390000000</v>
      </c>
      <c r="M211" s="6">
        <v>137080000000.00002</v>
      </c>
      <c r="N211" s="5">
        <v>108600000000</v>
      </c>
      <c r="O211" s="5">
        <v>176740000000</v>
      </c>
      <c r="P211" s="5">
        <v>137030000000</v>
      </c>
    </row>
    <row r="212" spans="3:19" ht="15.5" x14ac:dyDescent="0.35">
      <c r="C212" t="s">
        <v>249</v>
      </c>
      <c r="I212" s="6">
        <v>3.4999999999999996E-3</v>
      </c>
      <c r="J212" s="6">
        <v>3.4999999999999996E-3</v>
      </c>
      <c r="K212" s="6">
        <v>2.7000000000000001E-3</v>
      </c>
      <c r="L212" s="6">
        <v>8.0000000000000004E-4</v>
      </c>
      <c r="M212" s="6">
        <v>5.0000000000000001E-4</v>
      </c>
      <c r="N212" s="6">
        <v>1.9E-3</v>
      </c>
      <c r="O212" s="6">
        <v>1.7000000000000001E-3</v>
      </c>
      <c r="P212" s="6">
        <v>9.1999999999999998E-3</v>
      </c>
      <c r="Q212" s="6">
        <v>1.1699999999999999E-2</v>
      </c>
      <c r="R212" s="6">
        <v>9.0000000000000011E-3</v>
      </c>
      <c r="S212" s="6">
        <v>3.5999999999999999E-3</v>
      </c>
    </row>
    <row r="213" spans="3:19" ht="15.5" x14ac:dyDescent="0.35">
      <c r="C213" t="s">
        <v>250</v>
      </c>
      <c r="I213" s="6">
        <v>1.6299999999999999E-2</v>
      </c>
      <c r="J213" s="6">
        <v>1.4999999999999999E-2</v>
      </c>
      <c r="K213" s="6">
        <v>1.1899999999999999E-2</v>
      </c>
      <c r="L213" s="6">
        <v>3.9000000000000003E-3</v>
      </c>
      <c r="M213" s="6">
        <v>2.8000000000000004E-3</v>
      </c>
      <c r="N213" s="6">
        <v>9.4999999999999998E-3</v>
      </c>
      <c r="O213" s="6">
        <v>9.5999999999999992E-3</v>
      </c>
      <c r="P213" s="6">
        <v>2.06E-2</v>
      </c>
      <c r="Q213" s="6">
        <v>5.5099999999999996E-2</v>
      </c>
      <c r="R213" s="6">
        <v>2.4900000000000002E-2</v>
      </c>
      <c r="S213" s="6">
        <v>4.8999999999999998E-3</v>
      </c>
    </row>
    <row r="214" spans="3:19" ht="15.5" x14ac:dyDescent="0.35">
      <c r="C214" t="s">
        <v>251</v>
      </c>
      <c r="I214" s="6">
        <v>8.5000000000000006E-3</v>
      </c>
      <c r="J214" s="6">
        <v>8.5000000000000006E-3</v>
      </c>
      <c r="K214" s="6">
        <v>6.0999999999999995E-3</v>
      </c>
      <c r="L214" s="6">
        <v>4.0999999999999995E-3</v>
      </c>
      <c r="M214" s="6">
        <v>1.7000000000000001E-3</v>
      </c>
      <c r="N214" s="6">
        <v>1.4000000000000002E-3</v>
      </c>
      <c r="O214" s="6">
        <v>6.9999999999999993E-3</v>
      </c>
      <c r="P214" s="6">
        <v>1.3100000000000001E-2</v>
      </c>
      <c r="Q214" s="6">
        <v>1.4800000000000001E-2</v>
      </c>
      <c r="R214" s="6">
        <v>2.0799999999999999E-2</v>
      </c>
      <c r="S214" s="6">
        <v>-4.4000000000000003E-3</v>
      </c>
    </row>
    <row r="215" spans="3:19" ht="15.5" x14ac:dyDescent="0.35">
      <c r="C215" t="s">
        <v>252</v>
      </c>
      <c r="L215" s="6">
        <v>1.86</v>
      </c>
      <c r="M215" s="6">
        <v>6.25</v>
      </c>
      <c r="N215" s="6">
        <v>682.71</v>
      </c>
      <c r="O215" s="6">
        <v>1145.32</v>
      </c>
      <c r="P215" s="6">
        <v>3176.7</v>
      </c>
      <c r="Q215" s="6">
        <v>54.05</v>
      </c>
      <c r="R215" s="6">
        <v>6.1</v>
      </c>
      <c r="S215" s="6">
        <v>-3.89</v>
      </c>
    </row>
    <row r="216" spans="3:19" ht="15.5" x14ac:dyDescent="0.35">
      <c r="C216" t="s">
        <v>63</v>
      </c>
      <c r="I216" s="6">
        <v>10.99</v>
      </c>
      <c r="J216" s="6">
        <v>4.17</v>
      </c>
      <c r="K216" s="6">
        <v>4.87</v>
      </c>
      <c r="L216" s="6">
        <v>5.43</v>
      </c>
      <c r="M216" s="6">
        <v>4.18</v>
      </c>
      <c r="N216" s="6">
        <v>3.11</v>
      </c>
      <c r="O216" s="6">
        <v>3.58</v>
      </c>
      <c r="P216" s="6">
        <v>2.79</v>
      </c>
      <c r="Q216" s="6">
        <v>1.68</v>
      </c>
      <c r="R216" s="6">
        <v>2.3199999999999998</v>
      </c>
      <c r="S216" s="5">
        <v>0</v>
      </c>
    </row>
    <row r="217" spans="3:19" ht="15.5" x14ac:dyDescent="0.35">
      <c r="C217" t="s">
        <v>60</v>
      </c>
      <c r="I217" s="6">
        <v>146.44</v>
      </c>
      <c r="J217" s="6">
        <v>135.5</v>
      </c>
      <c r="K217" s="6">
        <v>127.18</v>
      </c>
      <c r="L217" s="6">
        <v>132.56</v>
      </c>
      <c r="M217" s="6">
        <v>126.69</v>
      </c>
      <c r="N217" s="6">
        <v>120.97</v>
      </c>
      <c r="O217" s="6">
        <v>116.76</v>
      </c>
      <c r="P217" s="6">
        <v>111.11</v>
      </c>
      <c r="Q217" s="5">
        <v>129</v>
      </c>
      <c r="R217" s="6">
        <v>117.36</v>
      </c>
      <c r="S217" s="6">
        <v>102.15</v>
      </c>
    </row>
    <row r="218" spans="3:19" ht="15.5" x14ac:dyDescent="0.35">
      <c r="C218" t="s">
        <v>253</v>
      </c>
      <c r="I218" s="6">
        <v>11.01</v>
      </c>
      <c r="J218" s="6">
        <v>4.18</v>
      </c>
      <c r="K218" s="6">
        <v>4.8899999999999997</v>
      </c>
      <c r="L218" s="6">
        <v>5.44</v>
      </c>
      <c r="M218" s="6">
        <v>4.1900000000000004</v>
      </c>
      <c r="N218" s="6">
        <v>3.12</v>
      </c>
      <c r="O218" s="6">
        <v>3.59</v>
      </c>
      <c r="P218" s="6">
        <v>2.8</v>
      </c>
      <c r="Q218" s="6">
        <v>1.7</v>
      </c>
      <c r="R218" s="6">
        <v>2.34</v>
      </c>
      <c r="S218" s="5">
        <v>0</v>
      </c>
    </row>
    <row r="219" spans="3:19" ht="15.5" x14ac:dyDescent="0.35">
      <c r="C219" t="s">
        <v>254</v>
      </c>
      <c r="I219" s="6">
        <v>146.16999999999999</v>
      </c>
      <c r="J219" s="6">
        <v>135.22999999999999</v>
      </c>
      <c r="K219" s="6">
        <v>126.9</v>
      </c>
      <c r="L219" s="6">
        <v>132.28</v>
      </c>
      <c r="M219" s="6">
        <v>126.41</v>
      </c>
      <c r="N219" s="6">
        <v>120.7</v>
      </c>
      <c r="O219" s="6">
        <v>116.49</v>
      </c>
      <c r="P219" s="6">
        <v>110.84</v>
      </c>
      <c r="Q219" s="6">
        <v>127.7</v>
      </c>
      <c r="R219" s="6">
        <v>116.05</v>
      </c>
      <c r="S219" s="6">
        <v>99.65</v>
      </c>
    </row>
    <row r="220" spans="3:19" ht="15.5" x14ac:dyDescent="0.35">
      <c r="C220" t="s">
        <v>255</v>
      </c>
    </row>
    <row r="221" spans="3:19" ht="15.5" x14ac:dyDescent="0.35">
      <c r="C221" t="s">
        <v>256</v>
      </c>
    </row>
    <row r="222" spans="3:19" ht="15.5" x14ac:dyDescent="0.35">
      <c r="C222" t="s">
        <v>26</v>
      </c>
    </row>
    <row r="223" spans="3:19" ht="15.5" x14ac:dyDescent="0.35">
      <c r="C223" t="s">
        <v>23</v>
      </c>
    </row>
    <row r="224" spans="3:19" ht="15.5" x14ac:dyDescent="0.35">
      <c r="C224" t="s">
        <v>257</v>
      </c>
    </row>
    <row r="225" spans="2:19" ht="15.5" x14ac:dyDescent="0.35">
      <c r="C225" t="s">
        <v>258</v>
      </c>
      <c r="I225" s="5">
        <v>-1128000000000</v>
      </c>
      <c r="J225" s="5">
        <v>-3278000000000</v>
      </c>
      <c r="K225" s="5">
        <v>-2597000000000</v>
      </c>
      <c r="L225" s="5">
        <v>-8120000000000</v>
      </c>
      <c r="M225" s="5">
        <v>2418000000000</v>
      </c>
      <c r="N225" s="5">
        <v>712000000000</v>
      </c>
      <c r="O225" s="5">
        <v>7579000000000</v>
      </c>
      <c r="P225" s="5">
        <v>341000000000</v>
      </c>
      <c r="Q225" s="5">
        <v>2223000000000</v>
      </c>
      <c r="R225" s="5">
        <v>2255000000000</v>
      </c>
      <c r="S225" s="5">
        <v>204000000000</v>
      </c>
    </row>
    <row r="226" spans="2:19" ht="15.5" x14ac:dyDescent="0.35">
      <c r="C226" t="s">
        <v>259</v>
      </c>
      <c r="I226" s="5">
        <v>-6000000000</v>
      </c>
      <c r="J226" s="5">
        <v>-5000000000</v>
      </c>
      <c r="K226" s="5">
        <v>-21000000000</v>
      </c>
      <c r="L226" s="5">
        <v>-4000000000</v>
      </c>
      <c r="M226" s="5">
        <v>-4000000000</v>
      </c>
      <c r="N226" s="5">
        <v>-105000000000</v>
      </c>
      <c r="O226" s="5">
        <v>-6000000000</v>
      </c>
      <c r="P226" s="5">
        <v>-4000000000</v>
      </c>
      <c r="Q226" s="5">
        <v>-2000000000</v>
      </c>
      <c r="R226" s="5">
        <v>-8000000000</v>
      </c>
      <c r="S226" s="5">
        <v>-4000000000</v>
      </c>
    </row>
    <row r="227" spans="2:19" ht="15.5" x14ac:dyDescent="0.35">
      <c r="C227" t="s">
        <v>15</v>
      </c>
      <c r="I227" s="5">
        <v>-1134000000000</v>
      </c>
      <c r="J227" s="5">
        <v>-3284000000000</v>
      </c>
      <c r="K227" s="5">
        <v>-2617000000000</v>
      </c>
      <c r="L227" s="5">
        <v>-8124000000000</v>
      </c>
      <c r="M227" s="5">
        <v>2414000000000</v>
      </c>
      <c r="N227" s="5">
        <v>607000000000</v>
      </c>
      <c r="O227" s="5">
        <v>7574000000000</v>
      </c>
      <c r="P227" s="5">
        <v>337000000000</v>
      </c>
      <c r="Q227" s="5">
        <v>2222000000000</v>
      </c>
      <c r="R227" s="5">
        <v>2247000000000</v>
      </c>
      <c r="S227" s="5">
        <v>201000000000</v>
      </c>
    </row>
    <row r="228" spans="2:19" ht="15.5" x14ac:dyDescent="0.35">
      <c r="C228" t="s">
        <v>17</v>
      </c>
      <c r="I228" s="6">
        <v>-20.82</v>
      </c>
      <c r="J228" s="6">
        <v>-60.28</v>
      </c>
      <c r="K228" s="6">
        <v>-48.04</v>
      </c>
      <c r="L228" s="6">
        <v>-149.13999999999999</v>
      </c>
      <c r="M228" s="6">
        <v>44.31</v>
      </c>
      <c r="N228" s="6">
        <v>11.14</v>
      </c>
      <c r="O228" s="6">
        <v>139.03</v>
      </c>
      <c r="P228" s="6">
        <v>6.19</v>
      </c>
      <c r="Q228" s="6">
        <v>192.04</v>
      </c>
      <c r="R228" s="6">
        <v>194.58</v>
      </c>
      <c r="S228" s="6">
        <v>33.15</v>
      </c>
    </row>
    <row r="230" spans="2:19" ht="15.5" x14ac:dyDescent="0.35">
      <c r="B230" t="s">
        <v>260</v>
      </c>
      <c r="C230" t="s">
        <v>261</v>
      </c>
      <c r="D230" s="5">
        <v>21000000000</v>
      </c>
      <c r="E230" s="5">
        <v>10000000000</v>
      </c>
      <c r="F230" s="5">
        <v>98000000000</v>
      </c>
      <c r="G230" s="5">
        <v>18000000000</v>
      </c>
      <c r="H230" s="5">
        <v>62000000000</v>
      </c>
      <c r="I230" s="5">
        <v>130000000000</v>
      </c>
      <c r="J230" s="5">
        <v>111000000000</v>
      </c>
      <c r="K230" s="5">
        <v>83000000000</v>
      </c>
      <c r="L230" s="5">
        <v>28000000000</v>
      </c>
      <c r="M230" s="5">
        <v>19000000000</v>
      </c>
      <c r="N230" s="5">
        <v>63000000000</v>
      </c>
      <c r="O230" s="5">
        <v>61000000000</v>
      </c>
      <c r="P230" s="5">
        <v>124000000000</v>
      </c>
      <c r="Q230" s="5">
        <v>82000000000</v>
      </c>
    </row>
    <row r="231" spans="2:19" ht="15.5" x14ac:dyDescent="0.35">
      <c r="C231" t="s">
        <v>51</v>
      </c>
      <c r="D231" s="6">
        <v>0.39</v>
      </c>
      <c r="E231" s="6">
        <v>0.18</v>
      </c>
      <c r="F231" s="6">
        <v>1.8</v>
      </c>
      <c r="G231" s="6">
        <v>0.34</v>
      </c>
      <c r="H231" s="6">
        <v>1.1299999999999999</v>
      </c>
      <c r="I231" s="6">
        <v>2.39</v>
      </c>
      <c r="J231" s="6">
        <v>2.0299999999999998</v>
      </c>
      <c r="K231" s="6">
        <v>1.52</v>
      </c>
      <c r="L231" s="6">
        <v>0.51</v>
      </c>
      <c r="M231" s="6">
        <v>0.36</v>
      </c>
      <c r="N231" s="6">
        <v>1.1499999999999999</v>
      </c>
      <c r="O231" s="6">
        <v>1.1200000000000001</v>
      </c>
      <c r="P231" s="6">
        <v>2.2799999999999998</v>
      </c>
      <c r="Q231" s="6">
        <v>1.51</v>
      </c>
    </row>
    <row r="232" spans="2:19" ht="15.5" x14ac:dyDescent="0.35">
      <c r="C232" t="s">
        <v>262</v>
      </c>
      <c r="D232" s="5">
        <v>542000000000</v>
      </c>
      <c r="E232" s="5">
        <v>1232000000000</v>
      </c>
      <c r="F232" s="5">
        <v>1412000000000</v>
      </c>
      <c r="G232" s="5">
        <v>1318000000000</v>
      </c>
      <c r="H232" s="5">
        <v>3549000000000</v>
      </c>
      <c r="I232" s="5">
        <v>5717000000000</v>
      </c>
      <c r="J232" s="5">
        <v>6769000000000</v>
      </c>
      <c r="K232" s="5">
        <v>7596000000000</v>
      </c>
      <c r="L232" s="5">
        <v>11104000000000</v>
      </c>
      <c r="M232" s="5">
        <v>15563000000000</v>
      </c>
      <c r="N232" s="5">
        <v>11757000000000</v>
      </c>
      <c r="O232" s="5">
        <v>12358000000000</v>
      </c>
      <c r="P232" s="5">
        <v>8224000000000</v>
      </c>
      <c r="Q232" s="5">
        <v>6170000000000</v>
      </c>
    </row>
    <row r="233" spans="2:19" ht="15.5" x14ac:dyDescent="0.35">
      <c r="C233" t="s">
        <v>344</v>
      </c>
      <c r="I233" s="6">
        <v>1603.59</v>
      </c>
    </row>
    <row r="234" spans="2:19" ht="15.5" x14ac:dyDescent="0.35">
      <c r="C234" t="s">
        <v>345</v>
      </c>
      <c r="I234" s="6">
        <v>671.4</v>
      </c>
    </row>
    <row r="235" spans="2:19" ht="15.5" x14ac:dyDescent="0.35">
      <c r="C235" t="s">
        <v>263</v>
      </c>
      <c r="I235" s="6">
        <v>6.95</v>
      </c>
    </row>
    <row r="236" spans="2:19" ht="15.5" x14ac:dyDescent="0.35">
      <c r="C236" t="s">
        <v>346</v>
      </c>
      <c r="I236" s="6">
        <v>1.5E-3</v>
      </c>
    </row>
    <row r="237" spans="2:19" ht="15.5" x14ac:dyDescent="0.35">
      <c r="C237" t="s">
        <v>347</v>
      </c>
      <c r="I237" s="6">
        <v>22.01</v>
      </c>
    </row>
    <row r="238" spans="2:19" ht="15.5" x14ac:dyDescent="0.35">
      <c r="C238" t="s">
        <v>348</v>
      </c>
      <c r="I238" s="6">
        <v>12.11</v>
      </c>
    </row>
    <row r="239" spans="2:19" ht="15.5" x14ac:dyDescent="0.35">
      <c r="C239" t="s">
        <v>349</v>
      </c>
      <c r="I239" s="6">
        <v>-35.07</v>
      </c>
    </row>
    <row r="240" spans="2:19" ht="15.5" x14ac:dyDescent="0.35">
      <c r="C240" t="s">
        <v>350</v>
      </c>
      <c r="I240" s="6">
        <v>-35.119999999999997</v>
      </c>
    </row>
    <row r="241" spans="3:9" ht="15.5" x14ac:dyDescent="0.35">
      <c r="C241" t="s">
        <v>351</v>
      </c>
      <c r="I241" s="6">
        <v>307.47000000000003</v>
      </c>
    </row>
    <row r="242" spans="3:9" ht="15.5" x14ac:dyDescent="0.35">
      <c r="C242" t="s">
        <v>264</v>
      </c>
      <c r="I242" s="6">
        <v>267.56</v>
      </c>
    </row>
    <row r="243" spans="3:9" ht="15.5" x14ac:dyDescent="0.35">
      <c r="C243" t="s">
        <v>451</v>
      </c>
      <c r="I243" s="6">
        <v>37.869999999999997</v>
      </c>
    </row>
    <row r="244" spans="3:9" ht="15.5" x14ac:dyDescent="0.35">
      <c r="C244" t="s">
        <v>452</v>
      </c>
      <c r="I244" s="6">
        <v>9.9700000000000006</v>
      </c>
    </row>
    <row r="245" spans="3:9" ht="15.5" x14ac:dyDescent="0.35">
      <c r="C245" t="s">
        <v>352</v>
      </c>
      <c r="I245" s="6">
        <v>2.71</v>
      </c>
    </row>
    <row r="246" spans="3:9" ht="15.5" x14ac:dyDescent="0.35">
      <c r="C246" t="s">
        <v>353</v>
      </c>
      <c r="I246" s="6">
        <v>1.1299999999999999</v>
      </c>
    </row>
    <row r="247" spans="3:9" ht="15.5" x14ac:dyDescent="0.35">
      <c r="C247" t="s">
        <v>354</v>
      </c>
      <c r="I247" s="6">
        <v>82.68</v>
      </c>
    </row>
    <row r="248" spans="3:9" ht="15.5" x14ac:dyDescent="0.35">
      <c r="C248" t="s">
        <v>355</v>
      </c>
      <c r="D248" s="6">
        <v>39.72</v>
      </c>
    </row>
    <row r="249" spans="3:9" ht="15.5" x14ac:dyDescent="0.35">
      <c r="C249" t="s">
        <v>356</v>
      </c>
      <c r="I249" s="6">
        <v>150.32</v>
      </c>
    </row>
    <row r="250" spans="3:9" ht="15.5" x14ac:dyDescent="0.35">
      <c r="C250" t="s">
        <v>357</v>
      </c>
      <c r="I250" s="6">
        <v>-51.82</v>
      </c>
    </row>
    <row r="251" spans="3:9" ht="15.5" x14ac:dyDescent="0.35">
      <c r="C251" t="s">
        <v>267</v>
      </c>
      <c r="D251" s="6">
        <v>0.24</v>
      </c>
    </row>
    <row r="252" spans="3:9" ht="15.5" x14ac:dyDescent="0.35">
      <c r="C252" t="s">
        <v>268</v>
      </c>
      <c r="D252" s="6">
        <v>0.12</v>
      </c>
    </row>
    <row r="253" spans="3:9" ht="15.5" x14ac:dyDescent="0.35">
      <c r="C253" t="s">
        <v>269</v>
      </c>
      <c r="D253" s="6">
        <v>2.81</v>
      </c>
    </row>
    <row r="254" spans="3:9" ht="15.5" x14ac:dyDescent="0.35">
      <c r="C254" t="s">
        <v>270</v>
      </c>
      <c r="D254" s="6">
        <v>0.06</v>
      </c>
    </row>
    <row r="255" spans="3:9" ht="15.5" x14ac:dyDescent="0.35">
      <c r="C255" t="s">
        <v>271</v>
      </c>
      <c r="D255" s="6">
        <v>4.0999999999999996</v>
      </c>
    </row>
    <row r="256" spans="3:9" ht="15.5" x14ac:dyDescent="0.35">
      <c r="C256" t="s">
        <v>272</v>
      </c>
      <c r="I256" s="6">
        <v>38.11</v>
      </c>
    </row>
    <row r="257" spans="3:9" ht="15.5" x14ac:dyDescent="0.35">
      <c r="C257" t="s">
        <v>13</v>
      </c>
      <c r="D257" s="5">
        <v>-4286000000000</v>
      </c>
    </row>
    <row r="258" spans="3:9" ht="15.5" x14ac:dyDescent="0.35">
      <c r="C258" t="s">
        <v>358</v>
      </c>
      <c r="I258" s="6">
        <v>0.52</v>
      </c>
    </row>
    <row r="259" spans="3:9" ht="15.5" x14ac:dyDescent="0.35">
      <c r="C259" t="s">
        <v>273</v>
      </c>
      <c r="I259" s="6">
        <v>4.4000000000000003E-3</v>
      </c>
    </row>
    <row r="260" spans="3:9" ht="15.5" x14ac:dyDescent="0.35">
      <c r="C260" t="s">
        <v>274</v>
      </c>
      <c r="I260" s="6">
        <v>1.8000000000000002E-2</v>
      </c>
    </row>
    <row r="261" spans="3:9" ht="15.5" x14ac:dyDescent="0.35">
      <c r="C261" t="s">
        <v>275</v>
      </c>
      <c r="I261" s="6">
        <v>9.5999999999999992E-3</v>
      </c>
    </row>
    <row r="262" spans="3:9" ht="15.5" x14ac:dyDescent="0.35">
      <c r="C262" t="s">
        <v>359</v>
      </c>
      <c r="I262" s="6">
        <v>2.2000000000000002E-2</v>
      </c>
    </row>
    <row r="263" spans="3:9" ht="15.5" x14ac:dyDescent="0.35">
      <c r="C263" t="s">
        <v>281</v>
      </c>
      <c r="I263" s="6">
        <v>0.13</v>
      </c>
    </row>
    <row r="264" spans="3:9" ht="15.5" x14ac:dyDescent="0.35">
      <c r="C264" t="s">
        <v>47</v>
      </c>
      <c r="I264" s="5">
        <v>99147000000000</v>
      </c>
    </row>
    <row r="265" spans="3:9" ht="15.5" x14ac:dyDescent="0.35">
      <c r="C265" t="s">
        <v>283</v>
      </c>
      <c r="I265" s="5">
        <v>101346000000000</v>
      </c>
    </row>
    <row r="266" spans="3:9" ht="15.5" x14ac:dyDescent="0.35">
      <c r="C266" t="s">
        <v>284</v>
      </c>
      <c r="I266" s="5">
        <v>54480000000</v>
      </c>
    </row>
    <row r="267" spans="3:9" ht="15.5" x14ac:dyDescent="0.35">
      <c r="C267" t="s">
        <v>285</v>
      </c>
      <c r="I267" s="6">
        <v>0.35350000000000004</v>
      </c>
    </row>
    <row r="268" spans="3:9" ht="15.5" x14ac:dyDescent="0.35">
      <c r="C268" t="s">
        <v>287</v>
      </c>
      <c r="D268" s="6">
        <v>0.17219999999999999</v>
      </c>
    </row>
    <row r="269" spans="3:9" ht="15.5" x14ac:dyDescent="0.35">
      <c r="C269" t="s">
        <v>288</v>
      </c>
      <c r="D269" s="6">
        <v>3.9E-2</v>
      </c>
    </row>
    <row r="270" spans="3:9" ht="15.5" x14ac:dyDescent="0.35">
      <c r="C270" t="s">
        <v>453</v>
      </c>
      <c r="D270" s="6">
        <v>-0.62060000000000004</v>
      </c>
    </row>
    <row r="271" spans="3:9" ht="15.5" x14ac:dyDescent="0.35">
      <c r="C271" t="s">
        <v>360</v>
      </c>
      <c r="D271" s="6">
        <v>19.191700000000001</v>
      </c>
    </row>
    <row r="272" spans="3:9" ht="15.5" x14ac:dyDescent="0.35">
      <c r="C272" t="s">
        <v>293</v>
      </c>
      <c r="I272" s="5">
        <v>3</v>
      </c>
    </row>
    <row r="273" spans="3:9" ht="15.5" x14ac:dyDescent="0.35">
      <c r="C273" t="s">
        <v>294</v>
      </c>
      <c r="I273" s="6">
        <v>0.89</v>
      </c>
    </row>
    <row r="274" spans="3:9" ht="15.5" x14ac:dyDescent="0.35">
      <c r="C274" t="s">
        <v>295</v>
      </c>
      <c r="I274" s="6">
        <v>0.98</v>
      </c>
    </row>
    <row r="275" spans="3:9" ht="15.5" x14ac:dyDescent="0.35">
      <c r="C275" t="s">
        <v>458</v>
      </c>
      <c r="I275" s="6">
        <v>0.01</v>
      </c>
    </row>
    <row r="276" spans="3:9" ht="15.5" x14ac:dyDescent="0.35">
      <c r="C276" t="s">
        <v>296</v>
      </c>
      <c r="I276" s="6">
        <v>0.33</v>
      </c>
    </row>
    <row r="277" spans="3:9" ht="15.5" x14ac:dyDescent="0.35">
      <c r="C277" t="s">
        <v>361</v>
      </c>
      <c r="I277" s="6">
        <v>0.08</v>
      </c>
    </row>
    <row r="278" spans="3:9" ht="15.5" x14ac:dyDescent="0.35">
      <c r="C278" t="s">
        <v>297</v>
      </c>
      <c r="I278" s="6">
        <v>0.05</v>
      </c>
    </row>
    <row r="279" spans="3:9" ht="15.5" x14ac:dyDescent="0.35">
      <c r="C279" t="s">
        <v>298</v>
      </c>
      <c r="I279" s="6">
        <v>0.79</v>
      </c>
    </row>
    <row r="280" spans="3:9" ht="15.5" x14ac:dyDescent="0.35">
      <c r="C280" t="s">
        <v>299</v>
      </c>
      <c r="I280" s="5">
        <v>4504000000000</v>
      </c>
    </row>
    <row r="281" spans="3:9" ht="15.5" x14ac:dyDescent="0.35">
      <c r="C281" t="s">
        <v>301</v>
      </c>
      <c r="I281" s="5">
        <v>379000000000</v>
      </c>
    </row>
    <row r="282" spans="3:9" ht="15.5" x14ac:dyDescent="0.35">
      <c r="C282" t="s">
        <v>302</v>
      </c>
      <c r="I282" s="5">
        <v>148000000000</v>
      </c>
    </row>
    <row r="283" spans="3:9" ht="15.5" x14ac:dyDescent="0.35">
      <c r="C283" t="s">
        <v>303</v>
      </c>
      <c r="D283" s="5">
        <v>2164000000000</v>
      </c>
    </row>
    <row r="284" spans="3:9" ht="15.5" x14ac:dyDescent="0.35">
      <c r="C284" t="s">
        <v>304</v>
      </c>
      <c r="D284" s="5">
        <v>33547000000000</v>
      </c>
    </row>
    <row r="285" spans="3:9" ht="15.5" x14ac:dyDescent="0.35">
      <c r="C285" t="s">
        <v>305</v>
      </c>
      <c r="D285" s="5">
        <v>22996000000000</v>
      </c>
    </row>
    <row r="286" spans="3:9" ht="15.5" x14ac:dyDescent="0.35">
      <c r="C286" t="s">
        <v>306</v>
      </c>
      <c r="I286" s="5">
        <v>8189000000000</v>
      </c>
    </row>
    <row r="287" spans="3:9" ht="15.5" x14ac:dyDescent="0.35">
      <c r="C287" t="s">
        <v>244</v>
      </c>
      <c r="I287" s="5">
        <v>10551000000000</v>
      </c>
    </row>
    <row r="288" spans="3:9" ht="15.5" x14ac:dyDescent="0.35">
      <c r="C288" t="s">
        <v>307</v>
      </c>
      <c r="I288" s="5">
        <v>-2827000000000</v>
      </c>
    </row>
    <row r="289" spans="3:9" ht="15.5" x14ac:dyDescent="0.35">
      <c r="C289" t="s">
        <v>308</v>
      </c>
      <c r="I289" s="5">
        <v>3804000000000</v>
      </c>
    </row>
    <row r="290" spans="3:9" ht="15.5" x14ac:dyDescent="0.35">
      <c r="C290" t="s">
        <v>310</v>
      </c>
      <c r="I290" s="5">
        <v>4000000000</v>
      </c>
    </row>
    <row r="291" spans="3:9" ht="15.5" x14ac:dyDescent="0.35">
      <c r="C291" t="s">
        <v>311</v>
      </c>
      <c r="I291" s="5">
        <v>-2823000000000</v>
      </c>
    </row>
  </sheetData>
  <pageMargins left="0.7" right="0.7" top="0.75" bottom="0.75" header="0.3" footer="0.3"/>
  <ignoredErrors>
    <ignoredError sqref="A1:S292" numberStoredAsText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S26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9" width="18.83203125" customWidth="1"/>
  </cols>
  <sheetData>
    <row r="1" spans="1:19" ht="15.5" x14ac:dyDescent="0.35">
      <c r="C1" t="s">
        <v>1486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</row>
    <row r="2" spans="1:19" ht="15.5" x14ac:dyDescent="0.35">
      <c r="C2" t="s">
        <v>1487</v>
      </c>
      <c r="D2" s="2" vm="377">
        <f ca="1">IFERROR(_xlfn.STOCKHISTORY("XIDX:" &amp; $C$1, D3, , 0, 0, 1), "Libur")</f>
        <v>955</v>
      </c>
      <c r="E2" s="2" vm="43">
        <f ca="1">IFERROR(_xlfn.STOCKHISTORY("XIDX:" &amp; $C$1, E3, , 0, 0, 1), "Libur")</f>
        <v>1000</v>
      </c>
      <c r="H2" s="2" vm="43">
        <f ca="1">IFERROR(INDEX(D2:G2,COUNT(D2:G2)),"")</f>
        <v>1000</v>
      </c>
      <c r="I2" s="2" vm="344">
        <f t="shared" ref="I2:S2" ca="1" si="0">IFERROR(_xlfn.STOCKHISTORY("XIDX:" &amp; $C$1, I1, , 0, 0, 1), "Libur")</f>
        <v>1300</v>
      </c>
      <c r="J2" s="2" vm="378">
        <f t="shared" ca="1" si="0"/>
        <v>750</v>
      </c>
      <c r="K2" s="2" vm="379">
        <f t="shared" ca="1" si="0"/>
        <v>288</v>
      </c>
      <c r="L2" s="2" vm="249">
        <f t="shared" ca="1" si="0"/>
        <v>212</v>
      </c>
      <c r="M2" s="2" vm="380">
        <f t="shared" ca="1" si="0"/>
        <v>304</v>
      </c>
      <c r="N2" s="2" vm="70">
        <f t="shared" ca="1" si="0"/>
        <v>390</v>
      </c>
      <c r="O2" s="2" vm="57">
        <f t="shared" ca="1" si="0"/>
        <v>300</v>
      </c>
      <c r="P2" s="2" t="str">
        <f t="shared" ca="1" si="0"/>
        <v>Libur</v>
      </c>
      <c r="Q2" s="2" vm="197">
        <f t="shared" ca="1" si="0"/>
        <v>189</v>
      </c>
      <c r="R2" s="2" t="str">
        <f t="shared" ca="1" si="0"/>
        <v>Libur</v>
      </c>
      <c r="S2" s="2" t="str">
        <f t="shared" ca="1" si="0"/>
        <v>Libur</v>
      </c>
    </row>
    <row r="3" spans="1:19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9" ht="15.5" x14ac:dyDescent="0.35">
      <c r="B4" t="s">
        <v>5</v>
      </c>
      <c r="C4" t="s">
        <v>6</v>
      </c>
      <c r="D4" s="2">
        <f>IFERROR(INDEX(D51:D500,MATCH($C$4,$C$51:$C$500,0)),"")</f>
        <v>849758361000</v>
      </c>
      <c r="E4" s="2">
        <f>IFERROR(INDEX(E51:E500,MATCH($C$4,$C$51:$C$500,0)),"")</f>
        <v>801475234000</v>
      </c>
      <c r="H4" s="2">
        <f>IFERROR(SUM(D4:G4)*(4/MAX(1,COUNT(D4:G4))),"")</f>
        <v>3302467190000</v>
      </c>
      <c r="I4" s="2">
        <f t="shared" ref="I4:S4" si="1">IFERROR(INDEX(I51:I500,MATCH($C$4,$C$51:$C$500,0)),"")</f>
        <v>2768951914000</v>
      </c>
      <c r="J4" s="2">
        <f t="shared" si="1"/>
        <v>2061051886000</v>
      </c>
      <c r="K4" s="2">
        <f t="shared" si="1"/>
        <v>1546000252000</v>
      </c>
      <c r="L4" s="2">
        <f t="shared" si="1"/>
        <v>1161587724000</v>
      </c>
      <c r="M4" s="2">
        <f t="shared" si="1"/>
        <v>971296065000</v>
      </c>
      <c r="N4" s="2">
        <f t="shared" si="1"/>
        <v>886244543000</v>
      </c>
      <c r="O4" s="2">
        <f t="shared" si="1"/>
        <v>1094836588000</v>
      </c>
      <c r="P4" s="2">
        <f t="shared" si="1"/>
        <v>547324968000</v>
      </c>
      <c r="Q4" s="2">
        <f t="shared" si="1"/>
        <v>363682824000</v>
      </c>
      <c r="R4" s="2">
        <f t="shared" si="1"/>
        <v>237500392000</v>
      </c>
      <c r="S4" s="2">
        <f t="shared" si="1"/>
        <v>192415349000</v>
      </c>
    </row>
    <row r="5" spans="1:19" ht="15.5" x14ac:dyDescent="0.35">
      <c r="B5" t="s">
        <v>7</v>
      </c>
      <c r="C5" t="s">
        <v>8</v>
      </c>
      <c r="D5" s="2">
        <f>IFERROR(INDEX(D51:D500,MATCH($C$5,$C$51:$C$500,0)),"")</f>
        <v>30102165000</v>
      </c>
      <c r="E5" s="2">
        <f>IFERROR(INDEX(E51:E500,MATCH($C$5,$C$51:$C$500,0)),"")</f>
        <v>24374727000</v>
      </c>
      <c r="H5" s="2">
        <f>IFERROR(SUM(D5:G5)*(4/MAX(1,COUNT(D5:G5))),"")</f>
        <v>108953784000</v>
      </c>
      <c r="I5" s="2">
        <f t="shared" ref="I5:S5" si="2">IFERROR(INDEX(I51:I500,MATCH($C$5,$C$51:$C$500,0)),"")</f>
        <v>73501130000</v>
      </c>
      <c r="J5" s="2">
        <f t="shared" si="2"/>
        <v>45468091000</v>
      </c>
      <c r="K5" s="2">
        <f t="shared" si="2"/>
        <v>-16430768000</v>
      </c>
      <c r="L5" s="2">
        <f t="shared" si="2"/>
        <v>-37904929000</v>
      </c>
      <c r="M5" s="2">
        <f t="shared" si="2"/>
        <v>-48199860000</v>
      </c>
      <c r="N5" s="2">
        <f t="shared" si="2"/>
        <v>-49541884000</v>
      </c>
      <c r="O5" s="2">
        <f t="shared" si="2"/>
        <v>17563627000</v>
      </c>
      <c r="P5" s="2">
        <f t="shared" si="2"/>
        <v>6305825000</v>
      </c>
      <c r="Q5" s="2">
        <f t="shared" si="2"/>
        <v>-4695204000</v>
      </c>
      <c r="R5" s="2">
        <f t="shared" si="2"/>
        <v>-23961232000</v>
      </c>
      <c r="S5" s="2">
        <f t="shared" si="2"/>
        <v>-35031464000</v>
      </c>
    </row>
    <row r="6" spans="1:19" ht="15.5" x14ac:dyDescent="0.35">
      <c r="B6" t="s">
        <v>9</v>
      </c>
      <c r="C6" t="s">
        <v>10</v>
      </c>
      <c r="D6" s="2">
        <f>IFERROR(INDEX(D51:D500,MATCH($C$6,$C$51:$C$500,0)),"")</f>
        <v>191054228000</v>
      </c>
      <c r="E6" s="2">
        <f>IFERROR(INDEX(E51:E500,MATCH($C$6,$C$51:$C$500,0)),"")</f>
        <v>160952063000</v>
      </c>
      <c r="H6" s="2">
        <f>IFERROR(INDEX(D6:G6,COUNT(D6:G6)),"")</f>
        <v>160952063000</v>
      </c>
      <c r="I6" s="2">
        <f t="shared" ref="I6:S6" si="3">IFERROR(INDEX(I51:I500,MATCH($C$6,$C$51:$C$500,0)),"")</f>
        <v>136577336000</v>
      </c>
      <c r="J6" s="2">
        <f t="shared" si="3"/>
        <v>63076106000</v>
      </c>
      <c r="K6" s="2">
        <f t="shared" si="3"/>
        <v>17608015000</v>
      </c>
      <c r="L6" s="2">
        <f t="shared" si="3"/>
        <v>34038783000</v>
      </c>
      <c r="M6" s="2">
        <f t="shared" si="3"/>
        <v>71943712000</v>
      </c>
      <c r="N6" s="2">
        <f t="shared" si="3"/>
        <v>120143572000</v>
      </c>
      <c r="O6" s="2">
        <f t="shared" si="3"/>
        <v>169685456000</v>
      </c>
      <c r="P6" s="2">
        <f t="shared" si="3"/>
        <v>163402776000</v>
      </c>
      <c r="Q6" s="2">
        <f t="shared" si="3"/>
        <v>120828080000</v>
      </c>
      <c r="R6" s="2">
        <f t="shared" si="3"/>
        <v>99588253000</v>
      </c>
      <c r="S6" s="2">
        <f t="shared" si="3"/>
        <v>45148033000</v>
      </c>
    </row>
    <row r="7" spans="1:19" ht="15.5" x14ac:dyDescent="0.35">
      <c r="B7" t="s">
        <v>11</v>
      </c>
      <c r="C7" t="s">
        <v>12</v>
      </c>
      <c r="D7" s="3">
        <f>IFERROR(INDEX(D51:D500,MATCH($C$7,$C$51:$C$500,0))/1000000000,"")</f>
        <v>2.42</v>
      </c>
      <c r="E7" s="3">
        <f>IFERROR(INDEX(E51:E500,MATCH($C$7,$C$51:$C$500,0))/1000000000,"")</f>
        <v>2.42</v>
      </c>
      <c r="H7" s="3">
        <f>IFERROR(INDEX(D7:G7,COUNT(D7:G7)),"")</f>
        <v>2.42</v>
      </c>
      <c r="I7" s="3">
        <f t="shared" ref="I7:S7" si="4">IFERROR(INDEX(I51:I500,MATCH($C$7,$C$51:$C$500,0))/1000000000,"")</f>
        <v>2.42</v>
      </c>
      <c r="J7" s="3">
        <f t="shared" si="4"/>
        <v>2.42</v>
      </c>
      <c r="K7" s="3">
        <f t="shared" si="4"/>
        <v>2.42</v>
      </c>
      <c r="L7" s="3">
        <f t="shared" si="4"/>
        <v>2.42</v>
      </c>
      <c r="M7" s="3">
        <f t="shared" si="4"/>
        <v>2.42</v>
      </c>
      <c r="N7" s="3">
        <f t="shared" si="4"/>
        <v>2.42</v>
      </c>
      <c r="O7" s="3">
        <f t="shared" si="4"/>
        <v>2.42</v>
      </c>
      <c r="P7" s="3">
        <f t="shared" si="4"/>
        <v>2.42</v>
      </c>
      <c r="Q7" s="3">
        <f t="shared" si="4"/>
        <v>2.23</v>
      </c>
      <c r="R7" s="3">
        <f t="shared" si="4"/>
        <v>2.08</v>
      </c>
      <c r="S7" s="3">
        <f t="shared" si="4"/>
        <v>1.6</v>
      </c>
    </row>
    <row r="8" spans="1:19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28000000000</v>
      </c>
      <c r="E8" s="2">
        <f>IFERROR(INDEX(E51:E500,MATCH("Free cash flow (Quarter)",$C$51:$C$500,0)),"")</f>
        <v>2000000000</v>
      </c>
      <c r="H8" s="2">
        <f>IFERROR(INDEX(D8:G8,COUNT(D8:G8)),"")</f>
        <v>2000000000</v>
      </c>
      <c r="I8" s="2">
        <f t="shared" ref="I8:S8" si="5">IFERROR(INDEX(I51:I500,MATCH($C$8,$C$51:$C$500,0)),"")</f>
        <v>91000000000</v>
      </c>
      <c r="J8" s="2">
        <f t="shared" si="5"/>
        <v>45000000000</v>
      </c>
      <c r="K8" s="2">
        <f t="shared" si="5"/>
        <v>258000000000</v>
      </c>
      <c r="L8" s="2">
        <f t="shared" si="5"/>
        <v>100000000000</v>
      </c>
      <c r="M8" s="2">
        <f t="shared" si="5"/>
        <v>-45000000000</v>
      </c>
      <c r="N8" s="2">
        <f t="shared" si="5"/>
        <v>-4000000000</v>
      </c>
      <c r="O8" s="2">
        <f t="shared" si="5"/>
        <v>76000000000</v>
      </c>
      <c r="P8" s="2">
        <f t="shared" si="5"/>
        <v>-33000000000</v>
      </c>
      <c r="Q8" s="2">
        <f t="shared" si="5"/>
        <v>-12000000000</v>
      </c>
      <c r="R8" s="2">
        <f t="shared" si="5"/>
        <v>-17000000000</v>
      </c>
      <c r="S8" s="2">
        <f t="shared" si="5"/>
        <v>-17000000000</v>
      </c>
    </row>
    <row r="9" spans="1:19" ht="15.5" x14ac:dyDescent="0.35">
      <c r="A9" t="s">
        <v>16</v>
      </c>
      <c r="C9" t="s">
        <v>17</v>
      </c>
      <c r="D9" s="3">
        <f>IFERROR(INDEX(D51:D500,MATCH("Free cash flow per share (Quarter)",$C$51:$C$500,0)),"")</f>
        <v>11.58</v>
      </c>
      <c r="E9" s="3">
        <f>IFERROR(INDEX(E51:E500,MATCH("Free cash flow per share (Quarter)",$C$51:$C$500,0)),"")</f>
        <v>0.89</v>
      </c>
      <c r="H9" s="3">
        <f>IFERROR(INDEX(D9:G9,COUNT(D9:G9)),"")</f>
        <v>0.89</v>
      </c>
      <c r="I9" s="3">
        <f t="shared" ref="I9:S9" si="6">IFERROR(INDEX(I51:I500,MATCH($C$9,$C$51:$C$500,0)),"")</f>
        <v>37.56</v>
      </c>
      <c r="J9" s="3">
        <f t="shared" si="6"/>
        <v>18.579999999999998</v>
      </c>
      <c r="K9" s="3">
        <f t="shared" si="6"/>
        <v>106.75</v>
      </c>
      <c r="L9" s="3">
        <f t="shared" si="6"/>
        <v>41.27</v>
      </c>
      <c r="M9" s="3">
        <f t="shared" si="6"/>
        <v>-18.39</v>
      </c>
      <c r="N9" s="3">
        <f t="shared" si="6"/>
        <v>-1.67</v>
      </c>
      <c r="O9" s="3">
        <f t="shared" si="6"/>
        <v>31.33</v>
      </c>
      <c r="P9" s="3">
        <f t="shared" si="6"/>
        <v>-13.71</v>
      </c>
      <c r="Q9" s="3">
        <f t="shared" si="6"/>
        <v>-5.4</v>
      </c>
      <c r="R9" s="3">
        <f t="shared" si="6"/>
        <v>-8.31</v>
      </c>
      <c r="S9" s="3">
        <f t="shared" si="6"/>
        <v>-10.61</v>
      </c>
    </row>
    <row r="10" spans="1:19" ht="15.5" x14ac:dyDescent="0.35">
      <c r="C10" t="s">
        <v>18</v>
      </c>
      <c r="D10" s="3">
        <f ca="1">IFERROR(IF(D9=0,"",D2/D9),"")</f>
        <v>82.469775474956819</v>
      </c>
      <c r="E10" s="3">
        <f ca="1">IFERROR(IF(E9=0,"",E2/E9),"")</f>
        <v>1123.5955056179776</v>
      </c>
      <c r="I10" s="3">
        <f t="shared" ref="I10:S10" ca="1" si="7">IFERROR(IF(I9=0,"",I2/I9),"")</f>
        <v>34.611288604898824</v>
      </c>
      <c r="J10" s="3">
        <f t="shared" ca="1" si="7"/>
        <v>40.365984930032297</v>
      </c>
      <c r="K10" s="3">
        <f t="shared" ca="1" si="7"/>
        <v>2.6978922716627634</v>
      </c>
      <c r="L10" s="3">
        <f t="shared" ca="1" si="7"/>
        <v>5.1369033196026166</v>
      </c>
      <c r="M10" s="3">
        <f t="shared" ca="1" si="7"/>
        <v>-16.530723219140835</v>
      </c>
      <c r="N10" s="3">
        <f t="shared" ca="1" si="7"/>
        <v>-233.53293413173654</v>
      </c>
      <c r="O10" s="3">
        <f t="shared" ca="1" si="7"/>
        <v>9.5754867539099902</v>
      </c>
      <c r="P10" s="3" t="str">
        <f t="shared" ca="1" si="7"/>
        <v/>
      </c>
      <c r="Q10" s="3">
        <f t="shared" ca="1" si="7"/>
        <v>-35</v>
      </c>
      <c r="R10" s="3" t="str">
        <f t="shared" ca="1" si="7"/>
        <v/>
      </c>
      <c r="S10" s="3" t="str">
        <f t="shared" ca="1" si="7"/>
        <v/>
      </c>
    </row>
    <row r="11" spans="1:19" ht="15.5" x14ac:dyDescent="0.35">
      <c r="B11" t="s">
        <v>19</v>
      </c>
      <c r="C11" t="s">
        <v>20</v>
      </c>
      <c r="D11" s="2">
        <f>IFERROR(INDEX(D51:D500,MATCH($C$11,$C$51:$C$500,0)),"")</f>
        <v>72051411000</v>
      </c>
      <c r="E11" s="2">
        <f>IFERROR(INDEX(E51:E500,MATCH($C$11,$C$51:$C$500,0)),"")</f>
        <v>112008669000</v>
      </c>
      <c r="H11" s="2">
        <f>IFERROR(INDEX(D11:G11,COUNT(D11:G11)),"")</f>
        <v>112008669000</v>
      </c>
      <c r="I11" s="2">
        <f t="shared" ref="I11:S11" si="8">IFERROR(INDEX(I51:I500,MATCH($C$11,$C$51:$C$500,0)),"")</f>
        <v>141231857000</v>
      </c>
      <c r="J11" s="2">
        <f t="shared" si="8"/>
        <v>123224250000</v>
      </c>
      <c r="K11" s="2">
        <f t="shared" si="8"/>
        <v>114399747000</v>
      </c>
      <c r="L11" s="2">
        <f t="shared" si="8"/>
        <v>70034665000</v>
      </c>
      <c r="M11" s="2">
        <f t="shared" si="8"/>
        <v>62506055000</v>
      </c>
      <c r="N11" s="2">
        <f t="shared" si="8"/>
        <v>77293608000</v>
      </c>
      <c r="O11" s="2">
        <f t="shared" si="8"/>
        <v>68773985000</v>
      </c>
      <c r="P11" s="2">
        <f t="shared" si="8"/>
        <v>73923173000</v>
      </c>
      <c r="Q11" s="2">
        <f t="shared" si="8"/>
        <v>70639350000</v>
      </c>
      <c r="R11" s="2">
        <f t="shared" si="8"/>
        <v>55966120000</v>
      </c>
      <c r="S11" s="2">
        <f t="shared" si="8"/>
        <v>12423318000</v>
      </c>
    </row>
    <row r="12" spans="1:19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123000000000</v>
      </c>
      <c r="E12" s="2">
        <f>IFERROR(INDEX(E51:E500,MATCH("Net Debt (Quarter)",$C$51:$C$500,0)),"")</f>
        <v>113000000000</v>
      </c>
      <c r="H12" s="2">
        <f>IFERROR(INDEX(D12:G12,COUNT(D12:G12)),"")</f>
        <v>113000000000</v>
      </c>
      <c r="I12" s="2">
        <f t="shared" ref="I12:S12" si="9">IFERROR(INDEX(I51:I500,MATCH($C$12,$C$51:$C$500,0)),"")</f>
        <v>76000000000</v>
      </c>
      <c r="J12" s="2">
        <f t="shared" si="9"/>
        <v>12000000000</v>
      </c>
      <c r="K12" s="2">
        <f t="shared" si="9"/>
        <v>-71000000000</v>
      </c>
      <c r="L12" s="2">
        <f t="shared" si="9"/>
        <v>86000000000</v>
      </c>
      <c r="M12" s="2">
        <f t="shared" si="9"/>
        <v>108000000000</v>
      </c>
      <c r="N12" s="2">
        <f t="shared" si="9"/>
        <v>-7000000000</v>
      </c>
      <c r="O12" s="2">
        <f t="shared" si="9"/>
        <v>-69000000000</v>
      </c>
      <c r="P12" s="2">
        <f t="shared" si="9"/>
        <v>-74000000000</v>
      </c>
      <c r="Q12" s="2">
        <f t="shared" si="9"/>
        <v>-71000000000</v>
      </c>
      <c r="R12" s="2">
        <f t="shared" si="9"/>
        <v>-56000000000</v>
      </c>
      <c r="S12" s="2">
        <f t="shared" si="9"/>
        <v>6000000000</v>
      </c>
    </row>
    <row r="13" spans="1:19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195000000000</v>
      </c>
      <c r="E13" s="2">
        <f>IFERROR(INDEX(E51:E500,MATCH("Total Debt (Quarter)",$C$51:$C$500,0)),"")</f>
        <v>225000000000</v>
      </c>
      <c r="H13" s="2">
        <f>IFERROR(INDEX(D13:G13,COUNT(D13:G13)),"")</f>
        <v>225000000000</v>
      </c>
      <c r="I13" s="2">
        <f t="shared" ref="I13:S13" si="10">IFERROR(INDEX(I51:I500,MATCH($C$13,$C$51:$C$500,0)),"")</f>
        <v>217000000000</v>
      </c>
      <c r="J13" s="2">
        <f t="shared" si="10"/>
        <v>135000000000</v>
      </c>
      <c r="K13" s="2">
        <f t="shared" si="10"/>
        <v>43000000000</v>
      </c>
      <c r="L13" s="2">
        <f t="shared" si="10"/>
        <v>156000000000</v>
      </c>
      <c r="M13" s="2">
        <f t="shared" si="10"/>
        <v>171000000000</v>
      </c>
      <c r="N13" s="2">
        <f t="shared" si="10"/>
        <v>70000000000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18000000000</v>
      </c>
    </row>
    <row r="14" spans="1:19" ht="15.5" x14ac:dyDescent="0.35">
      <c r="C14" t="s">
        <v>27</v>
      </c>
      <c r="D14" s="2">
        <f>IFERROR(INDEX(D51:D500,MATCH($C$14,$C$51:$C$500,0)),"")</f>
        <v>-8197657000</v>
      </c>
      <c r="E14" s="2">
        <f>IFERROR(INDEX(E51:E500,MATCH($C$14,$C$51:$C$500,0)),"")</f>
        <v>-7518986000</v>
      </c>
      <c r="H14" s="2">
        <f>IFERROR(SUM(D14:G14)*(4/MAX(1,COUNT(D14:G14))),"")</f>
        <v>-31433286000</v>
      </c>
      <c r="I14" s="2">
        <f t="shared" ref="I14:S14" si="11">IFERROR(INDEX(I51:I500,MATCH($C$14,$C$51:$C$500,0)),"")</f>
        <v>-26360807000</v>
      </c>
      <c r="J14" s="2">
        <f t="shared" si="11"/>
        <v>-16449988000</v>
      </c>
      <c r="K14" s="2">
        <f t="shared" si="11"/>
        <v>-13755544000</v>
      </c>
      <c r="L14" s="2">
        <f t="shared" si="11"/>
        <v>-21943045000</v>
      </c>
      <c r="M14" s="2">
        <f t="shared" si="11"/>
        <v>-27219184000</v>
      </c>
      <c r="N14" s="2">
        <f t="shared" si="11"/>
        <v>-18594664000</v>
      </c>
      <c r="O14" s="2">
        <f t="shared" si="11"/>
        <v>-12789962000</v>
      </c>
      <c r="P14" s="2">
        <f t="shared" si="11"/>
        <v>0</v>
      </c>
      <c r="Q14" s="2">
        <f t="shared" si="11"/>
        <v>0</v>
      </c>
      <c r="R14" s="2">
        <f t="shared" si="11"/>
        <v>-1468761000</v>
      </c>
      <c r="S14" s="2">
        <f t="shared" si="11"/>
        <v>-9785282000</v>
      </c>
    </row>
    <row r="15" spans="1:19" ht="15.5" x14ac:dyDescent="0.35">
      <c r="C15" t="s">
        <v>28</v>
      </c>
      <c r="D15" s="2">
        <f>IFERROR(INDEX(D51:D500,MATCH($C$15,$C$51:$C$500,0)),"")</f>
        <v>-8966657000</v>
      </c>
      <c r="E15" s="2">
        <f>IFERROR(INDEX(E51:E500,MATCH($C$15,$C$51:$C$500,0)),"")</f>
        <v>-6651914000</v>
      </c>
      <c r="H15" s="2">
        <f>IFERROR(SUM(D15:G15)*(4/MAX(1,COUNT(D15:G15))),"")</f>
        <v>-31237142000</v>
      </c>
      <c r="I15" s="2">
        <f t="shared" ref="I15:S15" si="12">IFERROR(INDEX(I51:I500,MATCH($C$15,$C$51:$C$500,0)),"")</f>
        <v>-35419250000</v>
      </c>
      <c r="J15" s="2">
        <f t="shared" si="12"/>
        <v>-21098775000</v>
      </c>
      <c r="K15" s="2">
        <f t="shared" si="12"/>
        <v>-8542099000</v>
      </c>
      <c r="L15" s="2">
        <f t="shared" si="12"/>
        <v>-1086086000</v>
      </c>
      <c r="M15" s="2">
        <f t="shared" si="12"/>
        <v>-4292339000</v>
      </c>
      <c r="N15" s="2">
        <f t="shared" si="12"/>
        <v>-2833521000</v>
      </c>
      <c r="O15" s="2">
        <f t="shared" si="12"/>
        <v>5894473000</v>
      </c>
      <c r="P15" s="2">
        <f t="shared" si="12"/>
        <v>2750574000</v>
      </c>
      <c r="Q15" s="2">
        <f t="shared" si="12"/>
        <v>-255197000</v>
      </c>
      <c r="R15" s="2">
        <f t="shared" si="12"/>
        <v>-543570000</v>
      </c>
      <c r="S15" s="2">
        <f t="shared" si="12"/>
        <v>-4423942000</v>
      </c>
    </row>
    <row r="16" spans="1:19" ht="15.5" x14ac:dyDescent="0.35">
      <c r="C16" t="s">
        <v>29</v>
      </c>
      <c r="D16" s="2">
        <f>IFERROR(INDEX(D51:D500,MATCH($C$16,$C$51:$C$500,0)),"")</f>
        <v>39068822000</v>
      </c>
      <c r="E16" s="2">
        <f>IFERROR(INDEX(E51:E500,MATCH($C$16,$C$51:$C$500,0)),"")</f>
        <v>31026641000</v>
      </c>
      <c r="H16" s="2">
        <f>IFERROR(SUM(D16:G16)*(4/MAX(1,COUNT(D16:G16))),"")</f>
        <v>140190926000</v>
      </c>
      <c r="I16" s="2">
        <f t="shared" ref="I16:S16" si="13">IFERROR(INDEX(I51:I500,MATCH($C$16,$C$51:$C$500,0)),"")</f>
        <v>109166813000</v>
      </c>
      <c r="J16" s="2">
        <f t="shared" si="13"/>
        <v>66773608000</v>
      </c>
      <c r="K16" s="2">
        <f t="shared" si="13"/>
        <v>-7646889000</v>
      </c>
      <c r="L16" s="2">
        <f t="shared" si="13"/>
        <v>-38937473000</v>
      </c>
      <c r="M16" s="2">
        <f t="shared" si="13"/>
        <v>-47416425000</v>
      </c>
      <c r="N16" s="2">
        <f t="shared" si="13"/>
        <v>-45983478000</v>
      </c>
      <c r="O16" s="2">
        <f t="shared" si="13"/>
        <v>12645238000</v>
      </c>
      <c r="P16" s="2">
        <f t="shared" si="13"/>
        <v>2448671000</v>
      </c>
      <c r="Q16" s="2">
        <f t="shared" si="13"/>
        <v>-3725989000</v>
      </c>
      <c r="R16" s="2">
        <f t="shared" si="13"/>
        <v>-23586266000</v>
      </c>
      <c r="S16" s="2">
        <f t="shared" si="13"/>
        <v>-30830286000</v>
      </c>
    </row>
    <row r="17" spans="1:19" ht="15.5" x14ac:dyDescent="0.35">
      <c r="A17" t="s">
        <v>30</v>
      </c>
    </row>
    <row r="18" spans="1:19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  <c r="S18" t="s">
        <v>35</v>
      </c>
    </row>
    <row r="19" spans="1:19" ht="15.5" x14ac:dyDescent="0.35">
      <c r="A19" t="s">
        <v>44</v>
      </c>
      <c r="C19" t="s">
        <v>45</v>
      </c>
    </row>
    <row r="20" spans="1:19" ht="15.5" x14ac:dyDescent="0.35">
      <c r="A20" t="s">
        <v>46</v>
      </c>
      <c r="C20" t="s">
        <v>47</v>
      </c>
      <c r="D20" s="2">
        <f ca="1">IFERROR(D21*D2,"")</f>
        <v>2311100000000</v>
      </c>
      <c r="E20" s="2">
        <f ca="1">IFERROR(E21*E2,"")</f>
        <v>2420000000000</v>
      </c>
      <c r="H20" s="2">
        <f t="shared" ref="H20:S20" ca="1" si="14">IFERROR(H21*H2,"")</f>
        <v>2420000000000</v>
      </c>
      <c r="I20" s="2">
        <f t="shared" ca="1" si="14"/>
        <v>3146000000000</v>
      </c>
      <c r="J20" s="2">
        <f t="shared" ca="1" si="14"/>
        <v>1815000000000</v>
      </c>
      <c r="K20" s="2">
        <f t="shared" ca="1" si="14"/>
        <v>696960000000</v>
      </c>
      <c r="L20" s="2">
        <f t="shared" ca="1" si="14"/>
        <v>513040000000</v>
      </c>
      <c r="M20" s="2">
        <f t="shared" ca="1" si="14"/>
        <v>735680000000</v>
      </c>
      <c r="N20" s="2">
        <f t="shared" ca="1" si="14"/>
        <v>943800000000</v>
      </c>
      <c r="O20" s="2">
        <f t="shared" ca="1" si="14"/>
        <v>726000000000</v>
      </c>
      <c r="P20" s="2" t="str">
        <f t="shared" ca="1" si="14"/>
        <v/>
      </c>
      <c r="Q20" s="2">
        <f t="shared" ca="1" si="14"/>
        <v>421470000000</v>
      </c>
      <c r="R20" s="2" t="str">
        <f t="shared" ca="1" si="14"/>
        <v/>
      </c>
      <c r="S20" s="2" t="str">
        <f t="shared" ca="1" si="14"/>
        <v/>
      </c>
    </row>
    <row r="21" spans="1:19" ht="15.5" x14ac:dyDescent="0.35">
      <c r="C21" t="s">
        <v>12</v>
      </c>
      <c r="D21" s="2">
        <f>IFERROR(INDEX(D51:D500,MATCH($C$7,$C$51:$C$500,0)),"")</f>
        <v>2420000000</v>
      </c>
      <c r="E21" s="2">
        <f>IFERROR(INDEX(E51:E500,MATCH($C$7,$C$51:$C$500,0)),"")</f>
        <v>2420000000</v>
      </c>
      <c r="H21" s="2">
        <f>IFERROR(INDEX(D21:G21,COUNT(D21:G21)),"")</f>
        <v>2420000000</v>
      </c>
      <c r="I21" s="2">
        <f t="shared" ref="I21:S21" si="15">IFERROR(INDEX(I51:I500,MATCH($C$7,$C$51:$C$500,0)),"")</f>
        <v>2420000000</v>
      </c>
      <c r="J21" s="2">
        <f t="shared" si="15"/>
        <v>2420000000</v>
      </c>
      <c r="K21" s="2">
        <f t="shared" si="15"/>
        <v>2420000000</v>
      </c>
      <c r="L21" s="2">
        <f t="shared" si="15"/>
        <v>2420000000</v>
      </c>
      <c r="M21" s="2">
        <f t="shared" si="15"/>
        <v>2420000000</v>
      </c>
      <c r="N21" s="2">
        <f t="shared" si="15"/>
        <v>2420000000</v>
      </c>
      <c r="O21" s="2">
        <f t="shared" si="15"/>
        <v>2420000000</v>
      </c>
      <c r="P21" s="2">
        <f t="shared" si="15"/>
        <v>2420000000</v>
      </c>
      <c r="Q21" s="2">
        <f t="shared" si="15"/>
        <v>2230000000</v>
      </c>
      <c r="R21" s="2">
        <f t="shared" si="15"/>
        <v>2080000000</v>
      </c>
      <c r="S21" s="2">
        <f t="shared" si="15"/>
        <v>1600000000</v>
      </c>
    </row>
    <row r="23" spans="1:19" ht="15.5" x14ac:dyDescent="0.35">
      <c r="B23" t="s">
        <v>48</v>
      </c>
      <c r="C23" t="s">
        <v>49</v>
      </c>
      <c r="D23" s="3">
        <f>IFERROR(D5/D6*100,"")</f>
        <v>15.755822477794107</v>
      </c>
      <c r="E23" s="3">
        <f>IFERROR(E5/E6*100,"")</f>
        <v>15.144091070146768</v>
      </c>
      <c r="H23" s="3">
        <f t="shared" ref="H23:S23" si="16">IFERROR(H5/H6*100,"")</f>
        <v>67.693313132618869</v>
      </c>
      <c r="I23" s="3">
        <f t="shared" si="16"/>
        <v>53.816491192945804</v>
      </c>
      <c r="J23" s="3">
        <f t="shared" si="16"/>
        <v>72.084492660342718</v>
      </c>
      <c r="K23" s="3">
        <f t="shared" si="16"/>
        <v>-93.314141315758761</v>
      </c>
      <c r="L23" s="3">
        <f t="shared" si="16"/>
        <v>-111.35806177324258</v>
      </c>
      <c r="M23" s="3">
        <f t="shared" si="16"/>
        <v>-66.996626473763271</v>
      </c>
      <c r="N23" s="3">
        <f t="shared" si="16"/>
        <v>-41.235567725587515</v>
      </c>
      <c r="O23" s="3">
        <f t="shared" si="16"/>
        <v>10.350696762131458</v>
      </c>
      <c r="P23" s="3">
        <f t="shared" si="16"/>
        <v>3.8590684652750333</v>
      </c>
      <c r="Q23" s="3">
        <f t="shared" si="16"/>
        <v>-3.8858550098619458</v>
      </c>
      <c r="R23" s="3">
        <f t="shared" si="16"/>
        <v>-24.06029956163605</v>
      </c>
      <c r="S23" s="3">
        <f t="shared" si="16"/>
        <v>-77.592447936768366</v>
      </c>
    </row>
    <row r="24" spans="1:19" ht="15.5" x14ac:dyDescent="0.35">
      <c r="C24" t="s">
        <v>50</v>
      </c>
      <c r="D24" s="4">
        <f>IFERROR(_xlfn.RRI(5,I23,D23),"")</f>
        <v>-0.2178228221601588</v>
      </c>
      <c r="E24" s="4">
        <f>IFERROR(_xlfn.RRI(5,J23,E23),"")</f>
        <v>-0.26805192441681946</v>
      </c>
      <c r="H24" s="4" t="str">
        <f t="shared" ref="H24:S24" si="17">IFERROR(_xlfn.RRI(5,M23,H23),"")</f>
        <v/>
      </c>
      <c r="I24" s="4" t="str">
        <f t="shared" si="17"/>
        <v/>
      </c>
      <c r="J24" s="4">
        <f t="shared" si="17"/>
        <v>0.47426125541488884</v>
      </c>
      <c r="K24" s="4" t="str">
        <f t="shared" si="17"/>
        <v/>
      </c>
      <c r="L24" s="4">
        <f t="shared" si="17"/>
        <v>0.9563520701963828</v>
      </c>
      <c r="M24" s="4">
        <f t="shared" si="17"/>
        <v>0.22729900166585648</v>
      </c>
      <c r="N24" s="4">
        <f t="shared" si="17"/>
        <v>-0.11876750136851921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</row>
    <row r="25" spans="1:19" ht="15.5" x14ac:dyDescent="0.35">
      <c r="A25" t="s">
        <v>51</v>
      </c>
      <c r="C25" t="s">
        <v>52</v>
      </c>
      <c r="D25" s="3">
        <f>IFERROR(INDEX(D51:D500,MATCH($A$25,$C$51:$C$500,0)),"")</f>
        <v>12.44</v>
      </c>
      <c r="E25" s="3">
        <f>IFERROR(INDEX(E51:E500,MATCH($A$25,$C$51:$C$500,0)),"")</f>
        <v>10.07</v>
      </c>
      <c r="H25" s="3">
        <f>IFERROR(INDEX(D25:G25,COUNT(D25:G25)),"")</f>
        <v>10.07</v>
      </c>
      <c r="I25" s="3">
        <f t="shared" ref="I25:S25" si="18">IFERROR(INDEX(I51:I500,MATCH($C$25,$C$51:$C$500,0)),"")</f>
        <v>30.47</v>
      </c>
      <c r="J25" s="3">
        <f t="shared" si="18"/>
        <v>18.87</v>
      </c>
      <c r="K25" s="3">
        <f t="shared" si="18"/>
        <v>-6.69</v>
      </c>
      <c r="L25" s="3">
        <f t="shared" si="18"/>
        <v>-16.53</v>
      </c>
      <c r="M25" s="3">
        <f t="shared" si="18"/>
        <v>-21.36</v>
      </c>
      <c r="N25" s="3">
        <f t="shared" si="18"/>
        <v>-20.170000000000002</v>
      </c>
      <c r="O25" s="3">
        <f t="shared" si="18"/>
        <v>7.66</v>
      </c>
      <c r="P25" s="3">
        <f t="shared" si="18"/>
        <v>2.15</v>
      </c>
      <c r="Q25" s="3">
        <f t="shared" si="18"/>
        <v>-1.79</v>
      </c>
      <c r="R25" s="3">
        <f t="shared" si="18"/>
        <v>-11.61</v>
      </c>
      <c r="S25" s="3">
        <f t="shared" si="18"/>
        <v>-22.03</v>
      </c>
    </row>
    <row r="26" spans="1:19" ht="15.5" x14ac:dyDescent="0.35">
      <c r="C26" t="s">
        <v>53</v>
      </c>
      <c r="D26" s="4">
        <f>IFERROR(_xlfn.RRI(5,I25,D25),"")</f>
        <v>-0.16403213124305094</v>
      </c>
      <c r="E26" s="4">
        <f>IFERROR(_xlfn.RRI(5,J25,E25),"")</f>
        <v>-0.11803466858182987</v>
      </c>
      <c r="H26" s="4" t="str">
        <f t="shared" ref="H26:S26" si="19">IFERROR(_xlfn.RRI(5,M25,H25),"")</f>
        <v/>
      </c>
      <c r="I26" s="4" t="str">
        <f t="shared" si="19"/>
        <v/>
      </c>
      <c r="J26" s="4">
        <f t="shared" si="19"/>
        <v>0.19759128270409332</v>
      </c>
      <c r="K26" s="4" t="str">
        <f t="shared" si="19"/>
        <v/>
      </c>
      <c r="L26" s="4">
        <f t="shared" si="19"/>
        <v>0.55985404875790334</v>
      </c>
      <c r="M26" s="4">
        <f t="shared" si="19"/>
        <v>0.12967574890645617</v>
      </c>
      <c r="N26" s="4">
        <f t="shared" si="19"/>
        <v>-1.7487056981362659E-2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</row>
    <row r="27" spans="1:19" ht="15.5" x14ac:dyDescent="0.35">
      <c r="C27" t="s">
        <v>54</v>
      </c>
      <c r="D27" s="3">
        <f>IFERROR(D4/D21,"")</f>
        <v>351.13981859504133</v>
      </c>
      <c r="E27" s="3">
        <f>IFERROR(E4/E21,"")</f>
        <v>331.18811322314048</v>
      </c>
      <c r="H27" s="3">
        <f t="shared" ref="H27:S27" si="20">IFERROR(H4/H21,"")</f>
        <v>1364.6558636363636</v>
      </c>
      <c r="I27" s="3">
        <f t="shared" si="20"/>
        <v>1144.1950057851241</v>
      </c>
      <c r="J27" s="3">
        <f t="shared" si="20"/>
        <v>851.67433305785119</v>
      </c>
      <c r="K27" s="3">
        <f t="shared" si="20"/>
        <v>638.84307933884293</v>
      </c>
      <c r="L27" s="3">
        <f t="shared" si="20"/>
        <v>479.9949272727273</v>
      </c>
      <c r="M27" s="3">
        <f t="shared" si="20"/>
        <v>401.36201033057853</v>
      </c>
      <c r="N27" s="3">
        <f t="shared" si="20"/>
        <v>366.21675330578512</v>
      </c>
      <c r="O27" s="3">
        <f t="shared" si="20"/>
        <v>452.41181322314048</v>
      </c>
      <c r="P27" s="3">
        <f t="shared" si="20"/>
        <v>226.16734214876033</v>
      </c>
      <c r="Q27" s="3">
        <f t="shared" si="20"/>
        <v>163.08646816143496</v>
      </c>
      <c r="R27" s="3">
        <f t="shared" si="20"/>
        <v>114.18288076923076</v>
      </c>
      <c r="S27" s="3">
        <f t="shared" si="20"/>
        <v>120.25959312499999</v>
      </c>
    </row>
    <row r="28" spans="1:19" ht="15.5" x14ac:dyDescent="0.35">
      <c r="C28" t="s">
        <v>55</v>
      </c>
      <c r="D28" s="4">
        <f>IFERROR(_xlfn.RRI(5,I27,D27),"")</f>
        <v>-0.21042024113299995</v>
      </c>
      <c r="E28" s="4">
        <f>IFERROR(_xlfn.RRI(5,J27,E27),"")</f>
        <v>-0.17213363847248397</v>
      </c>
      <c r="H28" s="4">
        <f t="shared" ref="H28:S28" si="21">IFERROR(_xlfn.RRI(5,M27,H27),"")</f>
        <v>0.27731312994197888</v>
      </c>
      <c r="I28" s="4">
        <f t="shared" si="21"/>
        <v>0.25589221383392391</v>
      </c>
      <c r="J28" s="4">
        <f t="shared" si="21"/>
        <v>0.13487472667027833</v>
      </c>
      <c r="K28" s="4">
        <f t="shared" si="21"/>
        <v>0.2308152256791558</v>
      </c>
      <c r="L28" s="4">
        <f t="shared" si="21"/>
        <v>0.2409770329961578</v>
      </c>
      <c r="M28" s="4">
        <f t="shared" si="21"/>
        <v>0.28584036062154894</v>
      </c>
      <c r="N28" s="4">
        <f t="shared" si="21"/>
        <v>0.24946385035840724</v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</row>
    <row r="29" spans="1:19" ht="15.5" x14ac:dyDescent="0.35">
      <c r="C29" t="s">
        <v>56</v>
      </c>
      <c r="H29" s="4">
        <f t="shared" ref="H29:S29" si="22">IFERROR(((H25-I25)/I25)*100%,"")</f>
        <v>-0.66951099442074169</v>
      </c>
      <c r="I29" s="4">
        <f t="shared" si="22"/>
        <v>0.61473237943826164</v>
      </c>
      <c r="J29" s="4">
        <f t="shared" si="22"/>
        <v>-3.8206278026905829</v>
      </c>
      <c r="K29" s="4">
        <f t="shared" si="22"/>
        <v>-0.59528130671506352</v>
      </c>
      <c r="L29" s="4">
        <f t="shared" si="22"/>
        <v>-0.22612359550561789</v>
      </c>
      <c r="M29" s="4">
        <f t="shared" si="22"/>
        <v>5.8998512642538303E-2</v>
      </c>
      <c r="N29" s="4">
        <f t="shared" si="22"/>
        <v>-3.633159268929504</v>
      </c>
      <c r="O29" s="4">
        <f t="shared" si="22"/>
        <v>2.5627906976744188</v>
      </c>
      <c r="P29" s="4">
        <f t="shared" si="22"/>
        <v>-2.2011173184357542</v>
      </c>
      <c r="Q29" s="4">
        <f t="shared" si="22"/>
        <v>-0.84582256675279943</v>
      </c>
      <c r="R29" s="4">
        <f t="shared" si="22"/>
        <v>-0.47299137539718572</v>
      </c>
      <c r="S29" s="4" t="str">
        <f t="shared" si="22"/>
        <v/>
      </c>
    </row>
    <row r="30" spans="1:19" ht="15.5" x14ac:dyDescent="0.35">
      <c r="C30" t="s">
        <v>57</v>
      </c>
      <c r="H30" s="4">
        <f t="shared" ref="H30:S30" si="23">IFERROR(((H27-I27)/I27)*100%,"")</f>
        <v>0.19267769631625306</v>
      </c>
      <c r="I30" s="4">
        <f t="shared" si="23"/>
        <v>0.34346540851713447</v>
      </c>
      <c r="J30" s="4">
        <f t="shared" si="23"/>
        <v>0.33315106730008476</v>
      </c>
      <c r="K30" s="4">
        <f t="shared" si="23"/>
        <v>0.33093714754168652</v>
      </c>
      <c r="L30" s="4">
        <f t="shared" si="23"/>
        <v>0.1959151960530181</v>
      </c>
      <c r="M30" s="4">
        <f t="shared" si="23"/>
        <v>9.5968457771367116E-2</v>
      </c>
      <c r="N30" s="4">
        <f t="shared" si="23"/>
        <v>-0.19052345097549844</v>
      </c>
      <c r="O30" s="4">
        <f t="shared" si="23"/>
        <v>1.0003410259186276</v>
      </c>
      <c r="P30" s="4">
        <f t="shared" si="23"/>
        <v>0.38679404059988154</v>
      </c>
      <c r="Q30" s="4">
        <f t="shared" si="23"/>
        <v>0.42829176372805627</v>
      </c>
      <c r="R30" s="4">
        <f t="shared" si="23"/>
        <v>-5.0529959380895183E-2</v>
      </c>
      <c r="S30" s="4" t="str">
        <f t="shared" si="23"/>
        <v/>
      </c>
    </row>
    <row r="32" spans="1:19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78.930000000000007</v>
      </c>
      <c r="E32" s="3">
        <f>IFERROR(INDEX(E51:E500,MATCH($A$32,$C$51:$C$500,0)),"")</f>
        <v>66.489999999999995</v>
      </c>
      <c r="H32" s="3">
        <f>IFERROR(INDEX(D32:G32,COUNT(D32:G32)),"")</f>
        <v>66.489999999999995</v>
      </c>
      <c r="I32" s="3">
        <f t="shared" ref="I32:S32" si="24">IFERROR(INDEX(I51:I500,MATCH($C$32,$C$51:$C$500,0)),"")</f>
        <v>56.42</v>
      </c>
      <c r="J32" s="3">
        <f t="shared" si="24"/>
        <v>26.06</v>
      </c>
      <c r="K32" s="3">
        <f t="shared" si="24"/>
        <v>7.27</v>
      </c>
      <c r="L32" s="3">
        <f t="shared" si="24"/>
        <v>14.06</v>
      </c>
      <c r="M32" s="3">
        <f t="shared" si="24"/>
        <v>29.72</v>
      </c>
      <c r="N32" s="3">
        <f t="shared" si="24"/>
        <v>49.63</v>
      </c>
      <c r="O32" s="3">
        <f t="shared" si="24"/>
        <v>70.099999999999994</v>
      </c>
      <c r="P32" s="3">
        <f t="shared" si="24"/>
        <v>67.510000000000005</v>
      </c>
      <c r="Q32" s="3">
        <f t="shared" si="24"/>
        <v>54.19</v>
      </c>
      <c r="R32" s="3">
        <f t="shared" si="24"/>
        <v>47.91</v>
      </c>
      <c r="S32" s="3">
        <f t="shared" si="24"/>
        <v>28.21</v>
      </c>
    </row>
    <row r="33" spans="1:19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12.67</v>
      </c>
      <c r="E33" s="3">
        <f>IFERROR(INDEX(E51:E500,MATCH($A$33,$C$51:$C$500,0)),"")</f>
        <v>14.36</v>
      </c>
      <c r="H33" s="3">
        <f>IFERROR(INDEX(D33:G33,COUNT(D33:G33)),"")</f>
        <v>14.36</v>
      </c>
      <c r="I33" s="3">
        <f t="shared" ref="I33:S33" si="25">IFERROR(INDEX(I51:I500,MATCH($C$33,$C$51:$C$500,0)),"")</f>
        <v>23.04</v>
      </c>
      <c r="J33" s="3">
        <f t="shared" si="25"/>
        <v>28.78</v>
      </c>
      <c r="K33" s="3">
        <f t="shared" si="25"/>
        <v>39.61</v>
      </c>
      <c r="L33" s="3">
        <f t="shared" si="25"/>
        <v>15.08</v>
      </c>
      <c r="M33" s="3">
        <f t="shared" si="25"/>
        <v>10.23</v>
      </c>
      <c r="N33" s="3">
        <f t="shared" si="25"/>
        <v>7.86</v>
      </c>
      <c r="O33" s="3">
        <f t="shared" si="25"/>
        <v>4.28</v>
      </c>
      <c r="P33" s="3">
        <f t="shared" si="25"/>
        <v>3.11</v>
      </c>
      <c r="Q33" s="3">
        <f t="shared" si="25"/>
        <v>3.49</v>
      </c>
      <c r="R33" s="3">
        <f t="shared" si="25"/>
        <v>4.07</v>
      </c>
      <c r="S33" s="3">
        <f t="shared" si="25"/>
        <v>0</v>
      </c>
    </row>
    <row r="34" spans="1:19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80.39</v>
      </c>
      <c r="E34" s="3">
        <f>IFERROR(INDEX(E51:E500,MATCH($A$34,$C$51:$C$500,0)),"")</f>
        <v>94.84</v>
      </c>
      <c r="H34" s="3">
        <f>IFERROR(INDEX(D34:G34,COUNT(D34:G34)),"")</f>
        <v>94.84</v>
      </c>
      <c r="I34" s="3">
        <f t="shared" ref="I34:S34" si="26">IFERROR(INDEX(I51:I500,MATCH($C$34,$C$51:$C$500,0)),"")</f>
        <v>42.66</v>
      </c>
      <c r="J34" s="3">
        <f t="shared" si="26"/>
        <v>39.75</v>
      </c>
      <c r="K34" s="3">
        <f t="shared" si="26"/>
        <v>-43.05</v>
      </c>
      <c r="L34" s="3">
        <f t="shared" si="26"/>
        <v>-12.83</v>
      </c>
      <c r="M34" s="3">
        <f t="shared" si="26"/>
        <v>-14.23</v>
      </c>
      <c r="N34" s="3">
        <f t="shared" si="26"/>
        <v>-19.34</v>
      </c>
      <c r="O34" s="3">
        <f t="shared" si="26"/>
        <v>39.159999999999997</v>
      </c>
      <c r="P34" s="3">
        <f t="shared" si="26"/>
        <v>97.67</v>
      </c>
      <c r="Q34" s="3">
        <f t="shared" si="26"/>
        <v>-105.59</v>
      </c>
      <c r="R34" s="3">
        <f t="shared" si="26"/>
        <v>-16.8</v>
      </c>
      <c r="S34" s="3">
        <f t="shared" si="26"/>
        <v>0</v>
      </c>
    </row>
    <row r="35" spans="1:19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2.85</v>
      </c>
      <c r="E35" s="3">
        <f>IFERROR(INDEX(E51:E500,MATCH($A$35,$C$51:$C$500,0)),"")</f>
        <v>2.88</v>
      </c>
      <c r="H35" s="3">
        <f>IFERROR(INDEX(D35:G35,COUNT(D35:G35)),"")</f>
        <v>2.88</v>
      </c>
      <c r="I35" s="3">
        <f t="shared" ref="I35:S35" si="27">IFERROR(INDEX(I51:I500,MATCH($C$35,$C$51:$C$500,0)),"")</f>
        <v>1.1399999999999999</v>
      </c>
      <c r="J35" s="3">
        <f t="shared" si="27"/>
        <v>0.88</v>
      </c>
      <c r="K35" s="3">
        <f t="shared" si="27"/>
        <v>0.45</v>
      </c>
      <c r="L35" s="3">
        <f t="shared" si="27"/>
        <v>0.44</v>
      </c>
      <c r="M35" s="3">
        <f t="shared" si="27"/>
        <v>0.76</v>
      </c>
      <c r="N35" s="3">
        <f t="shared" si="27"/>
        <v>1.07</v>
      </c>
      <c r="O35" s="3">
        <f t="shared" si="27"/>
        <v>0.66</v>
      </c>
      <c r="P35" s="3">
        <f t="shared" si="27"/>
        <v>0.93</v>
      </c>
      <c r="Q35" s="3">
        <f t="shared" si="27"/>
        <v>1.1599999999999999</v>
      </c>
      <c r="R35" s="3">
        <f t="shared" si="27"/>
        <v>1.71</v>
      </c>
      <c r="S35" s="3">
        <f t="shared" si="27"/>
        <v>0</v>
      </c>
    </row>
    <row r="36" spans="1:19" ht="15.5" x14ac:dyDescent="0.35">
      <c r="B36" t="s">
        <v>70</v>
      </c>
      <c r="C36" t="s">
        <v>71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S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</row>
    <row r="37" spans="1:19" ht="15.5" x14ac:dyDescent="0.35">
      <c r="B37" t="s">
        <v>72</v>
      </c>
      <c r="C37" t="s">
        <v>73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S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</row>
    <row r="50" spans="2:19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  <c r="S50" t="s">
        <v>35</v>
      </c>
    </row>
    <row r="51" spans="2:19" ht="15.5" x14ac:dyDescent="0.35">
      <c r="B51" t="s">
        <v>79</v>
      </c>
      <c r="C51" t="s">
        <v>6</v>
      </c>
      <c r="D51" s="5">
        <v>849758361000</v>
      </c>
      <c r="E51" s="5">
        <v>801475234000</v>
      </c>
      <c r="F51" s="5">
        <v>767566974000</v>
      </c>
      <c r="G51" s="5">
        <v>664441224000</v>
      </c>
      <c r="I51" s="5">
        <v>2768951914000</v>
      </c>
      <c r="J51" s="5">
        <v>2061051886000</v>
      </c>
      <c r="K51" s="5">
        <v>1546000252000</v>
      </c>
      <c r="L51" s="5">
        <v>1161587724000</v>
      </c>
      <c r="M51" s="5">
        <v>971296065000</v>
      </c>
      <c r="N51" s="5">
        <v>886244543000</v>
      </c>
      <c r="O51" s="5">
        <v>1094836588000</v>
      </c>
      <c r="P51" s="5">
        <v>547324968000</v>
      </c>
      <c r="Q51" s="5">
        <v>363682824000</v>
      </c>
      <c r="R51" s="5">
        <v>237500392000</v>
      </c>
      <c r="S51" s="5">
        <v>192415349000</v>
      </c>
    </row>
    <row r="52" spans="2:19" ht="15.5" x14ac:dyDescent="0.35">
      <c r="C52" t="s">
        <v>80</v>
      </c>
      <c r="D52" s="5">
        <v>-565819642000</v>
      </c>
      <c r="E52" s="5">
        <v>-520729909000</v>
      </c>
      <c r="F52" s="5">
        <v>-507050570000</v>
      </c>
      <c r="G52" s="5">
        <v>-435858906000</v>
      </c>
      <c r="I52" s="5">
        <v>-1837296611000</v>
      </c>
      <c r="J52" s="5">
        <v>-1376246600000</v>
      </c>
      <c r="K52" s="5">
        <v>-1028594599000</v>
      </c>
      <c r="L52" s="5">
        <v>-732326989000</v>
      </c>
      <c r="M52" s="5">
        <v>-604509841000</v>
      </c>
      <c r="N52" s="5">
        <v>-555006158000</v>
      </c>
      <c r="O52" s="5">
        <v>-717128266000</v>
      </c>
      <c r="P52" s="5">
        <v>-303643196000</v>
      </c>
      <c r="Q52" s="5">
        <v>-198009202000</v>
      </c>
      <c r="R52" s="5">
        <v>-132948951000</v>
      </c>
      <c r="S52" s="5">
        <v>-110975454000</v>
      </c>
    </row>
    <row r="53" spans="2:19" ht="15.5" x14ac:dyDescent="0.35">
      <c r="C53" t="s">
        <v>81</v>
      </c>
      <c r="D53" s="5">
        <v>283938719000</v>
      </c>
      <c r="E53" s="5">
        <v>280745325000</v>
      </c>
      <c r="F53" s="5">
        <v>260516404000</v>
      </c>
      <c r="G53" s="5">
        <v>228582318000</v>
      </c>
      <c r="I53" s="5">
        <v>931655303000</v>
      </c>
      <c r="J53" s="5">
        <v>684805286000</v>
      </c>
      <c r="K53" s="5">
        <v>517405653000</v>
      </c>
      <c r="L53" s="5">
        <v>429260735000</v>
      </c>
      <c r="M53" s="5">
        <v>366786224000</v>
      </c>
      <c r="N53" s="5">
        <v>331238385000</v>
      </c>
      <c r="O53" s="5">
        <v>377708322000</v>
      </c>
      <c r="P53" s="5">
        <v>243681772000</v>
      </c>
      <c r="Q53" s="5">
        <v>165673622000</v>
      </c>
      <c r="R53" s="5">
        <v>104551441000</v>
      </c>
      <c r="S53" s="5">
        <v>81439895000</v>
      </c>
    </row>
    <row r="54" spans="2:19" ht="15.5" x14ac:dyDescent="0.35">
      <c r="C54" t="s">
        <v>82</v>
      </c>
      <c r="D54" s="5">
        <v>-236007113000</v>
      </c>
      <c r="E54" s="5">
        <v>-241540690000</v>
      </c>
      <c r="F54" s="5">
        <v>-210329811000</v>
      </c>
      <c r="G54" s="5">
        <v>-195060665000</v>
      </c>
      <c r="I54" s="5">
        <v>-795763238000</v>
      </c>
      <c r="J54" s="5">
        <v>-594711841000</v>
      </c>
      <c r="K54" s="5">
        <v>-513121419000</v>
      </c>
      <c r="L54" s="5">
        <v>-444886665000</v>
      </c>
      <c r="M54" s="5">
        <v>-382578402000</v>
      </c>
      <c r="N54" s="5">
        <v>-358937778000</v>
      </c>
      <c r="O54" s="5">
        <v>-354743716000</v>
      </c>
      <c r="P54" s="5">
        <v>-241854425000</v>
      </c>
      <c r="Q54" s="5">
        <v>-170676712000</v>
      </c>
      <c r="R54" s="5">
        <v>-125326982000</v>
      </c>
      <c r="S54" s="5">
        <v>-102596480000</v>
      </c>
    </row>
    <row r="55" spans="2:19" ht="15.5" x14ac:dyDescent="0.35">
      <c r="C55" t="s">
        <v>724</v>
      </c>
      <c r="D55" s="5">
        <v>-236007113000</v>
      </c>
      <c r="E55" s="5">
        <v>-241540690000</v>
      </c>
      <c r="F55" s="5">
        <v>-210329811000</v>
      </c>
      <c r="G55" s="5">
        <v>-195060665000</v>
      </c>
      <c r="I55" s="5">
        <v>-795763238000</v>
      </c>
      <c r="J55" s="5">
        <v>-594711841000</v>
      </c>
      <c r="K55" s="5">
        <v>-513121419000</v>
      </c>
      <c r="L55" s="5">
        <v>-444886665000</v>
      </c>
      <c r="M55" s="5">
        <v>-382578402000</v>
      </c>
      <c r="N55" s="5">
        <v>-358937778000</v>
      </c>
      <c r="O55" s="5">
        <v>-354743716000</v>
      </c>
      <c r="P55" s="5">
        <v>-241854425000</v>
      </c>
      <c r="Q55" s="5">
        <v>-170676712000</v>
      </c>
      <c r="R55" s="5">
        <v>-125326982000</v>
      </c>
      <c r="S55" s="5">
        <v>-102596480000</v>
      </c>
    </row>
    <row r="56" spans="2:19" ht="15.5" x14ac:dyDescent="0.35">
      <c r="C56" t="s">
        <v>86</v>
      </c>
      <c r="D56" s="5">
        <v>47931606000</v>
      </c>
      <c r="E56" s="5">
        <v>39204635000</v>
      </c>
      <c r="F56" s="5">
        <v>50186593000</v>
      </c>
      <c r="G56" s="5">
        <v>33521653000</v>
      </c>
      <c r="I56" s="5">
        <v>135892065000</v>
      </c>
      <c r="J56" s="5">
        <v>90093445000</v>
      </c>
      <c r="K56" s="5">
        <v>4284234000</v>
      </c>
      <c r="L56" s="5">
        <v>-15625930000</v>
      </c>
      <c r="M56" s="5">
        <v>-15792178000</v>
      </c>
      <c r="N56" s="5">
        <v>-27699393000</v>
      </c>
      <c r="O56" s="5">
        <v>22964606000</v>
      </c>
      <c r="P56" s="5">
        <v>1827347000</v>
      </c>
      <c r="Q56" s="5">
        <v>-5003090000</v>
      </c>
      <c r="R56" s="5">
        <v>-20775541000</v>
      </c>
      <c r="S56" s="5">
        <v>-21156585000</v>
      </c>
    </row>
    <row r="57" spans="2:19" ht="15.5" x14ac:dyDescent="0.35">
      <c r="C57" t="s">
        <v>87</v>
      </c>
      <c r="D57" s="5">
        <v>-8862784000</v>
      </c>
      <c r="E57" s="5">
        <v>-8177994000</v>
      </c>
      <c r="F57" s="5">
        <v>-8205235000</v>
      </c>
      <c r="G57" s="5">
        <v>-6048299000</v>
      </c>
      <c r="I57" s="5">
        <v>-26725252000</v>
      </c>
      <c r="J57" s="5">
        <v>-23319837000</v>
      </c>
      <c r="K57" s="5">
        <v>-11931123000</v>
      </c>
      <c r="L57" s="5">
        <v>-23311543000</v>
      </c>
      <c r="M57" s="5">
        <v>-31624247000</v>
      </c>
      <c r="N57" s="5">
        <v>-18284085000</v>
      </c>
      <c r="O57" s="5">
        <v>-10319368000</v>
      </c>
      <c r="P57" s="5">
        <v>621324000</v>
      </c>
      <c r="Q57" s="5">
        <v>1277101000</v>
      </c>
      <c r="R57" s="5">
        <v>-2810725000</v>
      </c>
      <c r="S57" s="5">
        <v>-9673701000</v>
      </c>
    </row>
    <row r="58" spans="2:19" ht="15.5" x14ac:dyDescent="0.35">
      <c r="C58" t="s">
        <v>90</v>
      </c>
      <c r="D58" s="5">
        <v>-1001986000</v>
      </c>
      <c r="E58" s="5">
        <v>-19512000</v>
      </c>
      <c r="F58" s="5">
        <v>-617463000</v>
      </c>
      <c r="G58" s="5">
        <v>-119454000</v>
      </c>
      <c r="I58" s="5">
        <v>-746010000</v>
      </c>
      <c r="J58" s="5">
        <v>-3427062000</v>
      </c>
      <c r="K58" s="5">
        <v>772261000</v>
      </c>
      <c r="L58" s="5">
        <v>-1852596000</v>
      </c>
      <c r="M58" s="5">
        <v>131464000</v>
      </c>
      <c r="N58" s="5">
        <v>-636069000</v>
      </c>
      <c r="O58" s="5">
        <v>1506929000</v>
      </c>
      <c r="P58" s="5">
        <v>-2338924000</v>
      </c>
      <c r="Q58" s="5">
        <v>70595000</v>
      </c>
      <c r="R58" s="5">
        <v>-27285000</v>
      </c>
      <c r="S58" s="5">
        <v>-56875000</v>
      </c>
    </row>
    <row r="59" spans="2:19" ht="15.5" x14ac:dyDescent="0.35">
      <c r="C59" t="s">
        <v>89</v>
      </c>
      <c r="D59" s="5">
        <v>529130000</v>
      </c>
      <c r="E59" s="5">
        <v>462030000</v>
      </c>
      <c r="F59" s="5">
        <v>403734000</v>
      </c>
      <c r="G59" s="5">
        <v>427163000</v>
      </c>
      <c r="I59" s="5">
        <v>1877301000</v>
      </c>
      <c r="J59" s="5">
        <v>1552585000</v>
      </c>
      <c r="K59" s="5">
        <v>2507796000</v>
      </c>
      <c r="L59" s="5">
        <v>883059000</v>
      </c>
      <c r="M59" s="5">
        <v>1122814000</v>
      </c>
      <c r="N59" s="5">
        <v>917799000</v>
      </c>
      <c r="O59" s="5">
        <v>1087661000</v>
      </c>
      <c r="P59" s="5">
        <v>2977921000</v>
      </c>
      <c r="Q59" s="5">
        <v>1251879000</v>
      </c>
      <c r="R59" s="5">
        <v>1112275000</v>
      </c>
      <c r="S59" s="5">
        <v>168456000</v>
      </c>
    </row>
    <row r="60" spans="2:19" ht="15.5" x14ac:dyDescent="0.35">
      <c r="C60" t="s">
        <v>27</v>
      </c>
      <c r="D60" s="5">
        <v>-8197657000</v>
      </c>
      <c r="E60" s="5">
        <v>-7518986000</v>
      </c>
      <c r="F60" s="5">
        <v>-8036974000</v>
      </c>
      <c r="G60" s="5">
        <v>-6409746000</v>
      </c>
      <c r="I60" s="5">
        <v>-26360807000</v>
      </c>
      <c r="J60" s="5">
        <v>-16449988000</v>
      </c>
      <c r="K60" s="5">
        <v>-13755544000</v>
      </c>
      <c r="L60" s="5">
        <v>-21943045000</v>
      </c>
      <c r="M60" s="5">
        <v>-27219184000</v>
      </c>
      <c r="N60" s="5">
        <v>-18594664000</v>
      </c>
      <c r="O60" s="5">
        <v>-12789962000</v>
      </c>
      <c r="R60" s="5">
        <v>-1468761000</v>
      </c>
      <c r="S60" s="5">
        <v>-9785282000</v>
      </c>
    </row>
    <row r="61" spans="2:19" ht="15.5" x14ac:dyDescent="0.35">
      <c r="C61" t="s">
        <v>606</v>
      </c>
    </row>
    <row r="62" spans="2:19" ht="15.5" x14ac:dyDescent="0.35">
      <c r="C62" t="s">
        <v>85</v>
      </c>
    </row>
    <row r="63" spans="2:19" ht="15.5" x14ac:dyDescent="0.35">
      <c r="C63" t="s">
        <v>94</v>
      </c>
      <c r="D63" s="5">
        <v>-8862784000</v>
      </c>
      <c r="E63" s="5">
        <v>-8177994000</v>
      </c>
      <c r="F63" s="5">
        <v>-8205235000</v>
      </c>
      <c r="G63" s="5">
        <v>-6048299000</v>
      </c>
      <c r="I63" s="5">
        <v>-26725252000</v>
      </c>
      <c r="J63" s="5">
        <v>-23319837000</v>
      </c>
      <c r="K63" s="5">
        <v>-11931123000</v>
      </c>
      <c r="L63" s="5">
        <v>-23311543000</v>
      </c>
      <c r="M63" s="5">
        <v>-31624247000</v>
      </c>
      <c r="N63" s="5">
        <v>-18284085000</v>
      </c>
      <c r="O63" s="5">
        <v>-10319368000</v>
      </c>
      <c r="P63" s="5">
        <v>621324000</v>
      </c>
      <c r="Q63" s="5">
        <v>1277101000</v>
      </c>
      <c r="R63" s="5">
        <v>-2810725000</v>
      </c>
      <c r="S63" s="5">
        <v>-9673701000</v>
      </c>
    </row>
    <row r="64" spans="2:19" ht="15.5" x14ac:dyDescent="0.35">
      <c r="C64" t="s">
        <v>29</v>
      </c>
      <c r="D64" s="5">
        <v>39068822000</v>
      </c>
      <c r="E64" s="5">
        <v>31026641000</v>
      </c>
      <c r="F64" s="5">
        <v>41981358000</v>
      </c>
      <c r="G64" s="5">
        <v>27473354000</v>
      </c>
      <c r="I64" s="5">
        <v>109166813000</v>
      </c>
      <c r="J64" s="5">
        <v>66773608000</v>
      </c>
      <c r="K64" s="5">
        <v>-7646889000</v>
      </c>
      <c r="L64" s="5">
        <v>-38937473000</v>
      </c>
      <c r="M64" s="5">
        <v>-47416425000</v>
      </c>
      <c r="N64" s="5">
        <v>-45983478000</v>
      </c>
      <c r="O64" s="5">
        <v>12645238000</v>
      </c>
      <c r="P64" s="5">
        <v>2448671000</v>
      </c>
      <c r="Q64" s="5">
        <v>-3725989000</v>
      </c>
      <c r="R64" s="5">
        <v>-23586266000</v>
      </c>
      <c r="S64" s="5">
        <v>-30830286000</v>
      </c>
    </row>
    <row r="65" spans="2:19" ht="15.5" x14ac:dyDescent="0.35">
      <c r="C65" t="s">
        <v>28</v>
      </c>
      <c r="D65" s="5">
        <v>-8966657000</v>
      </c>
      <c r="E65" s="5">
        <v>-6651914000</v>
      </c>
      <c r="F65" s="5">
        <v>-20377895000</v>
      </c>
      <c r="G65" s="5">
        <v>-5039418000</v>
      </c>
      <c r="I65" s="5">
        <v>-35419250000</v>
      </c>
      <c r="J65" s="5">
        <v>-21098775000</v>
      </c>
      <c r="K65" s="5">
        <v>-8542099000</v>
      </c>
      <c r="L65" s="5">
        <v>-1086086000</v>
      </c>
      <c r="M65" s="5">
        <v>-4292339000</v>
      </c>
      <c r="N65" s="5">
        <v>-2833521000</v>
      </c>
      <c r="O65" s="5">
        <v>5894473000</v>
      </c>
      <c r="P65" s="5">
        <v>2750574000</v>
      </c>
      <c r="Q65" s="5">
        <v>-255197000</v>
      </c>
      <c r="R65" s="5">
        <v>-543570000</v>
      </c>
      <c r="S65" s="5">
        <v>-4423942000</v>
      </c>
    </row>
    <row r="66" spans="2:19" ht="15.5" x14ac:dyDescent="0.35">
      <c r="C66" t="s">
        <v>97</v>
      </c>
      <c r="D66" s="5">
        <v>30102165000</v>
      </c>
      <c r="E66" s="5">
        <v>24374727000</v>
      </c>
      <c r="F66" s="5">
        <v>21603463000</v>
      </c>
      <c r="G66" s="5">
        <v>22433936000</v>
      </c>
      <c r="I66" s="5">
        <v>73747563000</v>
      </c>
      <c r="J66" s="5">
        <v>45674833000</v>
      </c>
      <c r="K66" s="5">
        <v>-16188988000</v>
      </c>
      <c r="L66" s="5">
        <v>-40023559000</v>
      </c>
      <c r="M66" s="5">
        <v>-51708764000</v>
      </c>
      <c r="N66" s="5">
        <v>-48816999000</v>
      </c>
      <c r="O66" s="5">
        <v>18539711000</v>
      </c>
      <c r="P66" s="5">
        <v>5199245000</v>
      </c>
      <c r="Q66" s="5">
        <v>-3981186000</v>
      </c>
      <c r="R66" s="5">
        <v>-24129836000</v>
      </c>
      <c r="S66" s="5">
        <v>-35254228000</v>
      </c>
    </row>
    <row r="67" spans="2:19" ht="15.5" x14ac:dyDescent="0.35">
      <c r="C67" t="s">
        <v>98</v>
      </c>
      <c r="F67" s="5">
        <v>-369979000</v>
      </c>
      <c r="I67" s="5">
        <v>-246433000</v>
      </c>
      <c r="J67" s="5">
        <v>-206742000</v>
      </c>
      <c r="K67" s="5">
        <v>-241780000</v>
      </c>
      <c r="L67" s="5">
        <v>2118630000</v>
      </c>
      <c r="M67" s="5">
        <v>3508904000</v>
      </c>
      <c r="N67" s="5">
        <v>-724885000</v>
      </c>
      <c r="O67" s="5">
        <v>-976084000</v>
      </c>
      <c r="P67" s="5">
        <v>1106580000</v>
      </c>
      <c r="Q67" s="5">
        <v>-714018000</v>
      </c>
      <c r="R67" s="5">
        <v>168604000</v>
      </c>
      <c r="S67" s="5">
        <v>222764000</v>
      </c>
    </row>
    <row r="68" spans="2:19" ht="15.5" x14ac:dyDescent="0.35">
      <c r="C68" t="s">
        <v>99</v>
      </c>
      <c r="D68" s="5">
        <v>30102165000</v>
      </c>
      <c r="E68" s="5">
        <v>24374727000</v>
      </c>
      <c r="F68" s="5">
        <v>21233484000</v>
      </c>
      <c r="G68" s="5">
        <v>22433936000</v>
      </c>
      <c r="I68" s="5">
        <v>73501130000</v>
      </c>
      <c r="J68" s="5">
        <v>45468091000</v>
      </c>
      <c r="K68" s="5">
        <v>-16430768000</v>
      </c>
      <c r="L68" s="5">
        <v>-37904929000</v>
      </c>
      <c r="M68" s="5">
        <v>-48199860000</v>
      </c>
      <c r="N68" s="5">
        <v>-49541884000</v>
      </c>
      <c r="O68" s="5">
        <v>17563627000</v>
      </c>
      <c r="P68" s="5">
        <v>6305825000</v>
      </c>
      <c r="Q68" s="5">
        <v>-4695204000</v>
      </c>
      <c r="R68" s="5">
        <v>-23961232000</v>
      </c>
      <c r="S68" s="5">
        <v>-35031464000</v>
      </c>
    </row>
    <row r="69" spans="2:19" ht="15.5" x14ac:dyDescent="0.35">
      <c r="C69" t="s">
        <v>100</v>
      </c>
      <c r="D69" s="5">
        <v>30102165000</v>
      </c>
      <c r="E69" s="5">
        <v>24374727000</v>
      </c>
      <c r="F69" s="5">
        <v>21603463000</v>
      </c>
      <c r="G69" s="5">
        <v>22433936000</v>
      </c>
      <c r="I69" s="5">
        <v>73747563000</v>
      </c>
      <c r="J69" s="5">
        <v>45674833000</v>
      </c>
      <c r="K69" s="5">
        <v>-16188988000</v>
      </c>
      <c r="L69" s="5">
        <v>-40023559000</v>
      </c>
      <c r="M69" s="5">
        <v>-51708764000</v>
      </c>
      <c r="N69" s="5">
        <v>-48816999000</v>
      </c>
      <c r="O69" s="5">
        <v>18539711000</v>
      </c>
      <c r="P69" s="5">
        <v>5199245000</v>
      </c>
      <c r="Q69" s="5">
        <v>-3981186000</v>
      </c>
      <c r="R69" s="5">
        <v>-24129836000</v>
      </c>
      <c r="S69" s="5">
        <v>-35254228000</v>
      </c>
    </row>
    <row r="70" spans="2:19" ht="15.5" x14ac:dyDescent="0.35">
      <c r="C70" t="s">
        <v>8</v>
      </c>
      <c r="D70" s="5">
        <v>30102165000</v>
      </c>
      <c r="E70" s="5">
        <v>24374727000</v>
      </c>
      <c r="F70" s="5">
        <v>21233484000</v>
      </c>
      <c r="G70" s="5">
        <v>22433936000</v>
      </c>
      <c r="I70" s="5">
        <v>73501130000</v>
      </c>
      <c r="J70" s="5">
        <v>45468091000</v>
      </c>
      <c r="K70" s="5">
        <v>-16430768000</v>
      </c>
      <c r="L70" s="5">
        <v>-37904929000</v>
      </c>
      <c r="M70" s="5">
        <v>-48199860000</v>
      </c>
      <c r="N70" s="5">
        <v>-49541884000</v>
      </c>
      <c r="O70" s="5">
        <v>17563627000</v>
      </c>
      <c r="P70" s="5">
        <v>6305825000</v>
      </c>
      <c r="Q70" s="5">
        <v>-4695204000</v>
      </c>
      <c r="R70" s="5">
        <v>-23961232000</v>
      </c>
      <c r="S70" s="5">
        <v>-35031464000</v>
      </c>
    </row>
    <row r="71" spans="2:19" ht="15.5" x14ac:dyDescent="0.35">
      <c r="C71" t="s">
        <v>102</v>
      </c>
      <c r="D71" s="5">
        <v>30102165000</v>
      </c>
      <c r="E71" s="5">
        <v>24374727000</v>
      </c>
      <c r="F71" s="5">
        <v>21603463000</v>
      </c>
      <c r="G71" s="5">
        <v>22433936000</v>
      </c>
      <c r="I71" s="5">
        <v>73747563000</v>
      </c>
      <c r="J71" s="5">
        <v>45674833000</v>
      </c>
      <c r="K71" s="5">
        <v>-16188988000</v>
      </c>
      <c r="L71" s="5">
        <v>-40023559000</v>
      </c>
      <c r="M71" s="5">
        <v>-51708764000</v>
      </c>
      <c r="N71" s="5">
        <v>-48816999000</v>
      </c>
      <c r="O71" s="5">
        <v>18539711000</v>
      </c>
      <c r="P71" s="5">
        <v>5199245000</v>
      </c>
      <c r="Q71" s="5">
        <v>-3981186000</v>
      </c>
      <c r="R71" s="5">
        <v>-24129836000</v>
      </c>
      <c r="S71" s="5">
        <v>-35254228000</v>
      </c>
    </row>
    <row r="72" spans="2:19" ht="15.5" x14ac:dyDescent="0.35">
      <c r="C72" t="s">
        <v>103</v>
      </c>
      <c r="D72" s="5">
        <v>30102165000</v>
      </c>
      <c r="E72" s="5">
        <v>24374727000</v>
      </c>
      <c r="F72" s="5">
        <v>21233484000</v>
      </c>
      <c r="G72" s="5">
        <v>22433936000</v>
      </c>
      <c r="I72" s="5">
        <v>73501130000</v>
      </c>
      <c r="J72" s="5">
        <v>45468091000</v>
      </c>
      <c r="K72" s="5">
        <v>-16430768000</v>
      </c>
      <c r="L72" s="5">
        <v>-37904929000</v>
      </c>
      <c r="M72" s="5">
        <v>-48199860000</v>
      </c>
      <c r="N72" s="5">
        <v>-49541884000</v>
      </c>
      <c r="O72" s="5">
        <v>17563627000</v>
      </c>
      <c r="P72" s="5">
        <v>6305825000</v>
      </c>
      <c r="Q72" s="5">
        <v>-4695204000</v>
      </c>
      <c r="R72" s="5">
        <v>-23961232000</v>
      </c>
      <c r="S72" s="5">
        <v>-35031464000</v>
      </c>
    </row>
    <row r="73" spans="2:19" ht="15.5" x14ac:dyDescent="0.35">
      <c r="C73" t="s">
        <v>104</v>
      </c>
      <c r="D73" s="5">
        <v>30102165000</v>
      </c>
      <c r="E73" s="5">
        <v>24374727000</v>
      </c>
      <c r="F73" s="5">
        <v>21233484000</v>
      </c>
      <c r="G73" s="5">
        <v>22433936000</v>
      </c>
      <c r="I73" s="5">
        <v>73501130000</v>
      </c>
      <c r="J73" s="5">
        <v>45468091000</v>
      </c>
      <c r="K73" s="5">
        <v>-16430768000</v>
      </c>
      <c r="L73" s="5">
        <v>-37904929000</v>
      </c>
      <c r="M73" s="5">
        <v>-48199860000</v>
      </c>
      <c r="N73" s="5">
        <v>-49541884000</v>
      </c>
      <c r="O73" s="5">
        <v>17563627000</v>
      </c>
      <c r="P73" s="5">
        <v>6305825000</v>
      </c>
      <c r="Q73" s="5">
        <v>-4695204000</v>
      </c>
      <c r="R73" s="5">
        <v>-23961232000</v>
      </c>
      <c r="S73" s="5">
        <v>-35031464000</v>
      </c>
    </row>
    <row r="75" spans="2:19" ht="15.5" x14ac:dyDescent="0.35">
      <c r="B75" t="s">
        <v>105</v>
      </c>
      <c r="C75" t="s">
        <v>106</v>
      </c>
    </row>
    <row r="76" spans="2:19" ht="15.5" x14ac:dyDescent="0.35">
      <c r="C76" t="s">
        <v>107</v>
      </c>
    </row>
    <row r="77" spans="2:19" ht="15.5" x14ac:dyDescent="0.35">
      <c r="C77" t="s">
        <v>20</v>
      </c>
      <c r="D77" s="5">
        <v>72051411000</v>
      </c>
      <c r="E77" s="5">
        <v>112008669000</v>
      </c>
      <c r="F77" s="5">
        <v>141231857000</v>
      </c>
      <c r="G77" s="5">
        <v>92093719000</v>
      </c>
      <c r="I77" s="5">
        <v>141231857000</v>
      </c>
      <c r="J77" s="5">
        <v>123224250000</v>
      </c>
      <c r="K77" s="5">
        <v>114399747000</v>
      </c>
      <c r="L77" s="5">
        <v>70034665000</v>
      </c>
      <c r="M77" s="5">
        <v>62506055000</v>
      </c>
      <c r="N77" s="5">
        <v>77293608000</v>
      </c>
      <c r="O77" s="5">
        <v>68773985000</v>
      </c>
      <c r="P77" s="5">
        <v>73923173000</v>
      </c>
      <c r="Q77" s="5">
        <v>70639350000</v>
      </c>
      <c r="R77" s="5">
        <v>55966120000</v>
      </c>
      <c r="S77" s="5">
        <v>12423318000</v>
      </c>
    </row>
    <row r="78" spans="2:19" ht="15.5" x14ac:dyDescent="0.35">
      <c r="C78" t="s">
        <v>109</v>
      </c>
      <c r="D78" s="5">
        <v>65394748000</v>
      </c>
      <c r="E78" s="5">
        <v>51927344000</v>
      </c>
      <c r="F78" s="5">
        <v>46347637000</v>
      </c>
      <c r="G78" s="5">
        <v>47904377000</v>
      </c>
      <c r="I78" s="5">
        <v>46347637000</v>
      </c>
      <c r="J78" s="5">
        <v>28582196000</v>
      </c>
      <c r="K78" s="5">
        <v>22167776000</v>
      </c>
      <c r="L78" s="5">
        <v>41453266000</v>
      </c>
      <c r="M78" s="5">
        <v>37229511000</v>
      </c>
      <c r="N78" s="5">
        <v>41781940000</v>
      </c>
      <c r="O78" s="5">
        <v>22007866000</v>
      </c>
      <c r="P78" s="5">
        <v>23758304000</v>
      </c>
      <c r="Q78" s="5">
        <v>15923903000</v>
      </c>
      <c r="R78" s="5">
        <v>9338743000</v>
      </c>
      <c r="S78" s="5">
        <v>3746196000</v>
      </c>
    </row>
    <row r="79" spans="2:19" ht="15.5" x14ac:dyDescent="0.35">
      <c r="C79" t="s">
        <v>110</v>
      </c>
      <c r="D79" s="5">
        <v>18483484000</v>
      </c>
      <c r="E79" s="5">
        <v>15977581000</v>
      </c>
      <c r="F79" s="5">
        <v>15791006000</v>
      </c>
      <c r="G79" s="5">
        <v>7218652000</v>
      </c>
      <c r="I79" s="5">
        <v>15791006000</v>
      </c>
      <c r="J79" s="5">
        <v>11393848000</v>
      </c>
      <c r="K79" s="5">
        <v>9533408000</v>
      </c>
      <c r="L79" s="5">
        <v>771209000</v>
      </c>
      <c r="M79" s="5">
        <v>527451000</v>
      </c>
      <c r="N79" s="5">
        <v>6952698000</v>
      </c>
      <c r="O79" s="5">
        <v>2736195000</v>
      </c>
      <c r="P79" s="5">
        <v>2974304000</v>
      </c>
      <c r="Q79" s="5">
        <v>802942000</v>
      </c>
      <c r="R79" s="5">
        <v>1084912000</v>
      </c>
      <c r="S79" s="5">
        <v>1207082000</v>
      </c>
    </row>
    <row r="80" spans="2:19" ht="15.5" x14ac:dyDescent="0.35">
      <c r="C80" t="s">
        <v>112</v>
      </c>
      <c r="D80" s="5">
        <v>65394748000</v>
      </c>
      <c r="E80" s="5">
        <v>51927344000</v>
      </c>
      <c r="F80" s="5">
        <v>46347637000</v>
      </c>
      <c r="G80" s="5">
        <v>47904377000</v>
      </c>
      <c r="I80" s="5">
        <v>46347637000</v>
      </c>
      <c r="J80" s="5">
        <v>28582196000</v>
      </c>
      <c r="K80" s="5">
        <v>22167776000</v>
      </c>
      <c r="L80" s="5">
        <v>41453266000</v>
      </c>
      <c r="M80" s="5">
        <v>37229511000</v>
      </c>
      <c r="N80" s="5">
        <v>41781940000</v>
      </c>
      <c r="O80" s="5">
        <v>22007866000</v>
      </c>
      <c r="P80" s="5">
        <v>23758304000</v>
      </c>
      <c r="Q80" s="5">
        <v>15923903000</v>
      </c>
      <c r="R80" s="5">
        <v>9338743000</v>
      </c>
      <c r="S80" s="5">
        <v>3746196000</v>
      </c>
    </row>
    <row r="81" spans="3:19" ht="15.5" x14ac:dyDescent="0.35">
      <c r="C81" t="s">
        <v>113</v>
      </c>
      <c r="P81" s="5">
        <v>813000</v>
      </c>
      <c r="Q81" s="5">
        <v>129398000</v>
      </c>
      <c r="S81" s="5">
        <v>4711288000</v>
      </c>
    </row>
    <row r="82" spans="3:19" ht="15.5" x14ac:dyDescent="0.35">
      <c r="C82" t="s">
        <v>111</v>
      </c>
      <c r="Q82" s="5">
        <v>25564113000</v>
      </c>
      <c r="R82" s="5">
        <v>11542520000</v>
      </c>
    </row>
    <row r="83" spans="3:19" ht="15.5" x14ac:dyDescent="0.35">
      <c r="C83" t="s">
        <v>114</v>
      </c>
      <c r="P83" s="5">
        <v>813000</v>
      </c>
      <c r="Q83" s="5">
        <v>129398000</v>
      </c>
      <c r="S83" s="5">
        <v>4711288000</v>
      </c>
    </row>
    <row r="84" spans="3:19" ht="15.5" x14ac:dyDescent="0.35">
      <c r="C84" t="s">
        <v>115</v>
      </c>
      <c r="D84" s="5">
        <v>462465438000</v>
      </c>
      <c r="E84" s="5">
        <v>447562582000</v>
      </c>
      <c r="F84" s="5">
        <v>438354515000</v>
      </c>
      <c r="G84" s="5">
        <v>390928667000</v>
      </c>
      <c r="I84" s="5">
        <v>438354515000</v>
      </c>
      <c r="J84" s="5">
        <v>337318643000</v>
      </c>
      <c r="K84" s="5">
        <v>233909943000</v>
      </c>
      <c r="L84" s="5">
        <v>239611073000</v>
      </c>
      <c r="M84" s="5">
        <v>208873098000</v>
      </c>
      <c r="N84" s="5">
        <v>165346636000</v>
      </c>
      <c r="O84" s="5">
        <v>206067723000</v>
      </c>
      <c r="P84" s="5">
        <v>133056166000</v>
      </c>
      <c r="Q84" s="5">
        <v>84580700000</v>
      </c>
      <c r="R84" s="5">
        <v>56057777000</v>
      </c>
      <c r="S84" s="5">
        <v>43325153000</v>
      </c>
    </row>
    <row r="85" spans="3:19" ht="15.5" x14ac:dyDescent="0.35">
      <c r="C85" t="s">
        <v>85</v>
      </c>
      <c r="R85" s="5">
        <v>-400305000</v>
      </c>
    </row>
    <row r="86" spans="3:19" ht="15.5" x14ac:dyDescent="0.35">
      <c r="C86" t="s">
        <v>116</v>
      </c>
      <c r="D86" s="5">
        <v>740351481000</v>
      </c>
      <c r="E86" s="5">
        <v>735432803000</v>
      </c>
      <c r="F86" s="5">
        <v>755386379000</v>
      </c>
      <c r="G86" s="5">
        <v>640740426000</v>
      </c>
      <c r="I86" s="5">
        <v>755386379000</v>
      </c>
      <c r="J86" s="5">
        <v>597289520000</v>
      </c>
      <c r="K86" s="5">
        <v>433142341000</v>
      </c>
      <c r="L86" s="5">
        <v>406127403000</v>
      </c>
      <c r="M86" s="5">
        <v>342889066000</v>
      </c>
      <c r="N86" s="5">
        <v>314742151000</v>
      </c>
      <c r="O86" s="5">
        <v>321475087000</v>
      </c>
      <c r="P86" s="5">
        <v>287204854000</v>
      </c>
      <c r="Q86" s="5">
        <v>189712241000</v>
      </c>
      <c r="R86" s="5">
        <v>137984014000</v>
      </c>
      <c r="S86" s="5">
        <v>79472896000</v>
      </c>
    </row>
    <row r="87" spans="3:19" ht="15.5" x14ac:dyDescent="0.35">
      <c r="C87" t="s">
        <v>117</v>
      </c>
    </row>
    <row r="88" spans="3:19" ht="15.5" x14ac:dyDescent="0.35">
      <c r="C88" t="s">
        <v>121</v>
      </c>
      <c r="D88" s="5">
        <v>140592400000</v>
      </c>
      <c r="E88" s="5">
        <v>142575053000</v>
      </c>
      <c r="F88" s="5">
        <v>144724297000</v>
      </c>
      <c r="G88" s="5">
        <v>118709153000</v>
      </c>
      <c r="I88" s="5">
        <v>144724297000</v>
      </c>
      <c r="J88" s="5">
        <v>103817625000</v>
      </c>
      <c r="K88" s="5">
        <v>87005210000</v>
      </c>
      <c r="L88" s="5">
        <v>103941135000</v>
      </c>
      <c r="M88" s="5">
        <v>111867160000</v>
      </c>
      <c r="N88" s="5">
        <v>136718729000</v>
      </c>
      <c r="O88" s="5">
        <v>133600543000</v>
      </c>
      <c r="P88" s="5">
        <v>88047654000</v>
      </c>
      <c r="Q88" s="5">
        <v>53569617000</v>
      </c>
      <c r="R88" s="5">
        <v>37845552000</v>
      </c>
      <c r="S88" s="5">
        <v>34482363000</v>
      </c>
    </row>
    <row r="89" spans="3:19" ht="15.5" x14ac:dyDescent="0.35">
      <c r="C89" t="s">
        <v>119</v>
      </c>
      <c r="D89" s="5">
        <v>10583159000</v>
      </c>
      <c r="E89" s="5">
        <v>10059736000</v>
      </c>
      <c r="F89" s="5">
        <v>7322875000</v>
      </c>
      <c r="G89" s="5">
        <v>4228237000</v>
      </c>
      <c r="I89" s="5">
        <v>7322875000</v>
      </c>
      <c r="J89" s="5">
        <v>5874796000</v>
      </c>
      <c r="K89" s="5">
        <v>5765531000</v>
      </c>
      <c r="L89" s="5">
        <v>8665576000</v>
      </c>
      <c r="M89" s="5">
        <v>10349224000</v>
      </c>
      <c r="N89" s="5">
        <v>11276596000</v>
      </c>
      <c r="O89" s="5">
        <v>13905662000</v>
      </c>
      <c r="P89" s="5">
        <v>6835163000</v>
      </c>
      <c r="Q89" s="5">
        <v>4453449000</v>
      </c>
      <c r="R89" s="5">
        <v>1908888000</v>
      </c>
      <c r="S89" s="5">
        <v>659696000</v>
      </c>
    </row>
    <row r="90" spans="3:19" ht="15.5" x14ac:dyDescent="0.35">
      <c r="C90" t="s">
        <v>126</v>
      </c>
      <c r="D90" s="5">
        <v>491565845000</v>
      </c>
      <c r="E90" s="5">
        <v>479948680000</v>
      </c>
      <c r="F90" s="5">
        <v>486810966000</v>
      </c>
      <c r="G90" s="5">
        <v>413702687000</v>
      </c>
      <c r="I90" s="5">
        <v>486810966000</v>
      </c>
      <c r="J90" s="5">
        <v>377812694000</v>
      </c>
      <c r="K90" s="5">
        <v>256600914000</v>
      </c>
      <c r="L90" s="5">
        <v>281375671000</v>
      </c>
      <c r="M90" s="5">
        <v>346235638000</v>
      </c>
      <c r="N90" s="5">
        <v>393787941000</v>
      </c>
      <c r="O90" s="5">
        <v>409022865000</v>
      </c>
      <c r="P90" s="5">
        <v>124656626000</v>
      </c>
      <c r="Q90" s="5">
        <v>85996315000</v>
      </c>
      <c r="R90" s="5">
        <v>61348005000</v>
      </c>
      <c r="S90" s="5">
        <v>47525300000</v>
      </c>
    </row>
    <row r="91" spans="3:19" ht="15.5" x14ac:dyDescent="0.35">
      <c r="C91" t="s">
        <v>127</v>
      </c>
      <c r="D91" s="5">
        <v>1231917326000</v>
      </c>
      <c r="E91" s="5">
        <v>1215381483000</v>
      </c>
      <c r="F91" s="5">
        <v>1242197345000</v>
      </c>
      <c r="G91" s="5">
        <v>1054443113000</v>
      </c>
      <c r="I91" s="5">
        <v>1242197345000</v>
      </c>
      <c r="J91" s="5">
        <v>975102214000</v>
      </c>
      <c r="K91" s="5">
        <v>689743255000</v>
      </c>
      <c r="L91" s="5">
        <v>687503074000</v>
      </c>
      <c r="M91" s="5">
        <v>689124704000</v>
      </c>
      <c r="N91" s="5">
        <v>708530092000</v>
      </c>
      <c r="O91" s="5">
        <v>730497952000</v>
      </c>
      <c r="P91" s="5">
        <v>411861480000</v>
      </c>
      <c r="Q91" s="5">
        <v>275708556000</v>
      </c>
      <c r="R91" s="5">
        <v>199332019000</v>
      </c>
      <c r="S91" s="5">
        <v>126998196000</v>
      </c>
    </row>
    <row r="92" spans="3:19" ht="15.5" x14ac:dyDescent="0.35">
      <c r="C92" t="s">
        <v>128</v>
      </c>
    </row>
    <row r="93" spans="3:19" ht="15.5" x14ac:dyDescent="0.35">
      <c r="C93" t="s">
        <v>129</v>
      </c>
    </row>
    <row r="94" spans="3:19" ht="15.5" x14ac:dyDescent="0.35">
      <c r="C94" t="s">
        <v>130</v>
      </c>
      <c r="D94" s="5">
        <v>864965063000</v>
      </c>
      <c r="E94" s="5">
        <v>887673296000</v>
      </c>
      <c r="F94" s="5">
        <v>934426289000</v>
      </c>
      <c r="G94" s="5">
        <v>809449462000</v>
      </c>
      <c r="I94" s="5">
        <v>934426289000</v>
      </c>
      <c r="J94" s="5">
        <v>778290717000</v>
      </c>
      <c r="K94" s="5">
        <v>593176688000</v>
      </c>
      <c r="L94" s="5">
        <v>574583535000</v>
      </c>
      <c r="M94" s="5">
        <v>510578397000</v>
      </c>
      <c r="N94" s="5">
        <v>460174368000</v>
      </c>
      <c r="O94" s="5">
        <v>411740929000</v>
      </c>
      <c r="P94" s="5">
        <v>238168553000</v>
      </c>
      <c r="Q94" s="5">
        <v>121112835000</v>
      </c>
      <c r="R94" s="5">
        <v>83890411000</v>
      </c>
      <c r="S94" s="5">
        <v>79254239000</v>
      </c>
    </row>
    <row r="95" spans="3:19" ht="15.5" x14ac:dyDescent="0.35">
      <c r="C95" t="s">
        <v>131</v>
      </c>
    </row>
    <row r="96" spans="3:19" ht="15.5" x14ac:dyDescent="0.35">
      <c r="C96" t="s">
        <v>132</v>
      </c>
      <c r="D96" s="5">
        <v>446713285000</v>
      </c>
      <c r="E96" s="5">
        <v>444091263000</v>
      </c>
      <c r="F96" s="5">
        <v>442413319000</v>
      </c>
      <c r="G96" s="5">
        <v>334328216000</v>
      </c>
      <c r="I96" s="5">
        <v>442413319000</v>
      </c>
      <c r="J96" s="5">
        <v>348262640000</v>
      </c>
      <c r="K96" s="5">
        <v>341819184000</v>
      </c>
      <c r="L96" s="5">
        <v>249728251000</v>
      </c>
      <c r="M96" s="5">
        <v>174577563000</v>
      </c>
      <c r="N96" s="5">
        <v>206671604000</v>
      </c>
      <c r="O96" s="5">
        <v>263796724000</v>
      </c>
      <c r="P96" s="5">
        <v>168616889000</v>
      </c>
      <c r="Q96" s="5">
        <v>93559078000</v>
      </c>
      <c r="R96" s="5">
        <v>57198775000</v>
      </c>
      <c r="S96" s="5">
        <v>41460308000</v>
      </c>
    </row>
    <row r="97" spans="3:19" ht="15.5" x14ac:dyDescent="0.35">
      <c r="C97" t="s">
        <v>133</v>
      </c>
    </row>
    <row r="98" spans="3:19" ht="15.5" x14ac:dyDescent="0.35">
      <c r="C98" t="s">
        <v>465</v>
      </c>
      <c r="Q98" s="5">
        <v>25564113000</v>
      </c>
      <c r="R98" s="5">
        <v>11542520000</v>
      </c>
    </row>
    <row r="99" spans="3:19" ht="15.5" x14ac:dyDescent="0.35">
      <c r="C99" t="s">
        <v>136</v>
      </c>
      <c r="K99" s="5">
        <v>2264960000</v>
      </c>
      <c r="L99" s="5">
        <v>1934206000</v>
      </c>
      <c r="M99" s="5">
        <v>1865763000</v>
      </c>
      <c r="N99" s="5">
        <v>1713168000</v>
      </c>
      <c r="O99" s="5">
        <v>1946009000</v>
      </c>
      <c r="P99" s="5">
        <v>2982488000</v>
      </c>
      <c r="Q99" s="5">
        <v>1085998000</v>
      </c>
      <c r="R99" s="5">
        <v>938800000</v>
      </c>
      <c r="S99" s="5">
        <v>438065000</v>
      </c>
    </row>
    <row r="100" spans="3:19" ht="15.5" x14ac:dyDescent="0.35">
      <c r="C100" t="s">
        <v>787</v>
      </c>
      <c r="D100" s="5">
        <v>8642927000</v>
      </c>
      <c r="E100" s="5">
        <v>15680517000</v>
      </c>
      <c r="F100" s="5">
        <v>9470383000</v>
      </c>
      <c r="G100" s="5">
        <v>5321218000</v>
      </c>
      <c r="I100" s="5">
        <v>9470383000</v>
      </c>
      <c r="J100" s="5">
        <v>11332387000</v>
      </c>
      <c r="K100" s="5">
        <v>2264960000</v>
      </c>
      <c r="L100" s="5">
        <v>1934206000</v>
      </c>
      <c r="M100" s="5">
        <v>1865763000</v>
      </c>
      <c r="N100" s="5">
        <v>1713168000</v>
      </c>
      <c r="O100" s="5">
        <v>1946009000</v>
      </c>
      <c r="P100" s="5">
        <v>2982488000</v>
      </c>
      <c r="Q100" s="5">
        <v>1085998000</v>
      </c>
      <c r="R100" s="5">
        <v>938800000</v>
      </c>
      <c r="S100" s="5">
        <v>438065000</v>
      </c>
    </row>
    <row r="101" spans="3:19" ht="15.5" x14ac:dyDescent="0.35">
      <c r="C101" t="s">
        <v>137</v>
      </c>
      <c r="D101" s="5">
        <v>67103625000</v>
      </c>
      <c r="E101" s="5">
        <v>65936464000</v>
      </c>
      <c r="F101" s="5">
        <v>76336906000</v>
      </c>
      <c r="G101" s="5">
        <v>75685030000</v>
      </c>
      <c r="I101" s="5">
        <v>76336906000</v>
      </c>
      <c r="J101" s="5">
        <v>64360669000</v>
      </c>
      <c r="K101" s="5">
        <v>26067844000</v>
      </c>
      <c r="L101" s="5">
        <v>23952805000</v>
      </c>
      <c r="M101" s="5">
        <v>22835169000</v>
      </c>
      <c r="N101" s="5">
        <v>32943224000</v>
      </c>
      <c r="O101" s="5">
        <v>35547342000</v>
      </c>
      <c r="P101" s="5">
        <v>36017008000</v>
      </c>
      <c r="Q101" s="5">
        <v>18209499000</v>
      </c>
      <c r="R101" s="5">
        <v>15601092000</v>
      </c>
      <c r="S101" s="5">
        <v>5668559000</v>
      </c>
    </row>
    <row r="102" spans="3:19" ht="15.5" x14ac:dyDescent="0.35">
      <c r="C102" t="s">
        <v>134</v>
      </c>
      <c r="D102" s="5">
        <v>195000000000</v>
      </c>
      <c r="E102" s="5">
        <v>225000000000</v>
      </c>
      <c r="F102" s="5">
        <v>217000000000</v>
      </c>
      <c r="G102" s="5">
        <v>210000000000</v>
      </c>
      <c r="I102" s="5">
        <v>217000000000</v>
      </c>
      <c r="J102" s="5">
        <v>135000000000</v>
      </c>
      <c r="K102" s="5">
        <v>43000000000</v>
      </c>
      <c r="L102" s="5">
        <v>156000000000</v>
      </c>
      <c r="M102" s="5">
        <v>171000000000</v>
      </c>
      <c r="N102" s="5">
        <v>70000000000</v>
      </c>
      <c r="S102" s="5">
        <v>18140000000</v>
      </c>
    </row>
    <row r="103" spans="3:19" ht="15.5" x14ac:dyDescent="0.35">
      <c r="C103" t="s">
        <v>146</v>
      </c>
      <c r="D103" s="5">
        <v>175898035000</v>
      </c>
      <c r="E103" s="5">
        <v>166756124000</v>
      </c>
      <c r="F103" s="5">
        <v>171193720000</v>
      </c>
      <c r="G103" s="5">
        <v>129649899000</v>
      </c>
      <c r="I103" s="5">
        <v>171193720000</v>
      </c>
      <c r="J103" s="5">
        <v>133735391000</v>
      </c>
      <c r="K103" s="5">
        <v>78958552000</v>
      </c>
      <c r="L103" s="5">
        <v>78880756000</v>
      </c>
      <c r="M103" s="5">
        <v>106602595000</v>
      </c>
      <c r="N103" s="5">
        <v>128212152000</v>
      </c>
      <c r="O103" s="5">
        <v>149071567000</v>
      </c>
      <c r="P103" s="5">
        <v>10290151000</v>
      </c>
      <c r="Q103" s="5">
        <v>33767641000</v>
      </c>
      <c r="R103" s="5">
        <v>15853355000</v>
      </c>
      <c r="S103" s="5">
        <v>2595924000</v>
      </c>
    </row>
    <row r="104" spans="3:19" ht="15.5" x14ac:dyDescent="0.35">
      <c r="C104" t="s">
        <v>147</v>
      </c>
      <c r="D104" s="5">
        <v>175898035000</v>
      </c>
      <c r="E104" s="5">
        <v>166756124000</v>
      </c>
      <c r="F104" s="5">
        <v>171193720000</v>
      </c>
      <c r="G104" s="5">
        <v>129649899000</v>
      </c>
      <c r="I104" s="5">
        <v>171193720000</v>
      </c>
      <c r="J104" s="5">
        <v>133735391000</v>
      </c>
      <c r="K104" s="5">
        <v>78958552000</v>
      </c>
      <c r="L104" s="5">
        <v>78880756000</v>
      </c>
      <c r="M104" s="5">
        <v>106602595000</v>
      </c>
      <c r="N104" s="5">
        <v>128212152000</v>
      </c>
      <c r="O104" s="5">
        <v>149071567000</v>
      </c>
      <c r="P104" s="5">
        <v>10290151000</v>
      </c>
      <c r="Q104" s="5">
        <v>33767641000</v>
      </c>
      <c r="R104" s="5">
        <v>15853355000</v>
      </c>
      <c r="S104" s="5">
        <v>2595924000</v>
      </c>
    </row>
    <row r="105" spans="3:19" ht="15.5" x14ac:dyDescent="0.35">
      <c r="C105" t="s">
        <v>154</v>
      </c>
      <c r="D105" s="5">
        <v>1040863098000</v>
      </c>
      <c r="E105" s="5">
        <v>1054429420000</v>
      </c>
      <c r="F105" s="5">
        <v>1105620009000</v>
      </c>
      <c r="G105" s="5">
        <v>939099361000</v>
      </c>
      <c r="I105" s="5">
        <v>1105620009000</v>
      </c>
      <c r="J105" s="5">
        <v>912026108000</v>
      </c>
      <c r="K105" s="5">
        <v>672135240000</v>
      </c>
      <c r="L105" s="5">
        <v>653464291000</v>
      </c>
      <c r="M105" s="5">
        <v>617180992000</v>
      </c>
      <c r="N105" s="5">
        <v>588386520000</v>
      </c>
      <c r="O105" s="5">
        <v>560812496000</v>
      </c>
      <c r="P105" s="5">
        <v>248458704000</v>
      </c>
      <c r="Q105" s="5">
        <v>154880476000</v>
      </c>
      <c r="R105" s="5">
        <v>99743766000</v>
      </c>
      <c r="S105" s="5">
        <v>81850163000</v>
      </c>
    </row>
    <row r="106" spans="3:19" ht="15.5" x14ac:dyDescent="0.35">
      <c r="C106" t="s">
        <v>155</v>
      </c>
    </row>
    <row r="107" spans="3:19" ht="15.5" x14ac:dyDescent="0.35">
      <c r="C107" t="s">
        <v>156</v>
      </c>
      <c r="D107" s="5">
        <v>242054702000</v>
      </c>
      <c r="E107" s="5">
        <v>242054702000</v>
      </c>
      <c r="F107" s="5">
        <v>242054702000</v>
      </c>
      <c r="G107" s="5">
        <v>242054702000</v>
      </c>
      <c r="I107" s="5">
        <v>242054702000</v>
      </c>
      <c r="J107" s="5">
        <v>242054702000</v>
      </c>
      <c r="K107" s="5">
        <v>242054702000</v>
      </c>
      <c r="L107" s="5">
        <v>242054702000</v>
      </c>
      <c r="M107" s="5">
        <v>242054702000</v>
      </c>
      <c r="N107" s="5">
        <v>242054702000</v>
      </c>
      <c r="O107" s="5">
        <v>242054702000</v>
      </c>
      <c r="P107" s="5">
        <v>242054702000</v>
      </c>
      <c r="Q107" s="5">
        <v>222962436000</v>
      </c>
      <c r="R107" s="5">
        <v>207843900000</v>
      </c>
      <c r="S107" s="5">
        <v>160039800000</v>
      </c>
    </row>
    <row r="108" spans="3:19" ht="15.5" x14ac:dyDescent="0.35">
      <c r="C108" t="s">
        <v>157</v>
      </c>
      <c r="D108" s="5">
        <v>58590452000</v>
      </c>
      <c r="E108" s="5">
        <v>58590452000</v>
      </c>
      <c r="F108" s="5">
        <v>58590452000</v>
      </c>
      <c r="G108" s="5">
        <v>58590452000</v>
      </c>
      <c r="I108" s="5">
        <v>58590452000</v>
      </c>
      <c r="J108" s="5">
        <v>58590452000</v>
      </c>
      <c r="K108" s="5">
        <v>58590452000</v>
      </c>
      <c r="L108" s="5">
        <v>58590452000</v>
      </c>
      <c r="M108" s="5">
        <v>58590452000</v>
      </c>
      <c r="N108" s="5">
        <v>58590452000</v>
      </c>
      <c r="O108" s="5">
        <v>58590452000</v>
      </c>
      <c r="P108" s="5">
        <v>58590452000</v>
      </c>
      <c r="Q108" s="5">
        <v>41413847000</v>
      </c>
      <c r="R108" s="5">
        <v>30997657000</v>
      </c>
    </row>
    <row r="109" spans="3:19" ht="15.5" x14ac:dyDescent="0.35">
      <c r="C109" t="s">
        <v>158</v>
      </c>
      <c r="D109" s="5">
        <v>-109591026000</v>
      </c>
      <c r="E109" s="5">
        <v>-139693191000</v>
      </c>
      <c r="F109" s="5">
        <v>-164067918000</v>
      </c>
      <c r="G109" s="5">
        <v>-185301402000</v>
      </c>
      <c r="I109" s="5">
        <v>-164067918000</v>
      </c>
      <c r="J109" s="5">
        <v>-237569048000</v>
      </c>
      <c r="K109" s="5">
        <v>-283037139000</v>
      </c>
      <c r="L109" s="5">
        <v>-266606371000</v>
      </c>
      <c r="M109" s="5">
        <v>-228701442000</v>
      </c>
      <c r="N109" s="5">
        <v>-180501582000</v>
      </c>
      <c r="O109" s="5">
        <v>-130959698000</v>
      </c>
      <c r="P109" s="5">
        <v>-137242378000</v>
      </c>
      <c r="Q109" s="5">
        <v>-143548203000</v>
      </c>
      <c r="R109" s="5">
        <v>-138852999000</v>
      </c>
      <c r="S109" s="5">
        <v>-114891767000</v>
      </c>
    </row>
    <row r="110" spans="3:19" ht="15.5" x14ac:dyDescent="0.35">
      <c r="C110" t="s">
        <v>162</v>
      </c>
      <c r="D110" s="5">
        <v>100000</v>
      </c>
      <c r="E110" s="5">
        <v>100000</v>
      </c>
      <c r="F110" s="5">
        <v>100000</v>
      </c>
      <c r="I110" s="5">
        <v>100000</v>
      </c>
    </row>
    <row r="111" spans="3:19" ht="15.5" x14ac:dyDescent="0.35">
      <c r="C111" t="s">
        <v>10</v>
      </c>
      <c r="D111" s="5">
        <v>191054228000</v>
      </c>
      <c r="E111" s="5">
        <v>160952063000</v>
      </c>
      <c r="F111" s="5">
        <v>136577336000</v>
      </c>
      <c r="G111" s="5">
        <v>115343752000</v>
      </c>
      <c r="I111" s="5">
        <v>136577336000</v>
      </c>
      <c r="J111" s="5">
        <v>63076106000</v>
      </c>
      <c r="K111" s="5">
        <v>17608015000</v>
      </c>
      <c r="L111" s="5">
        <v>34038783000</v>
      </c>
      <c r="M111" s="5">
        <v>71943712000</v>
      </c>
      <c r="N111" s="5">
        <v>120143572000</v>
      </c>
      <c r="O111" s="5">
        <v>169685456000</v>
      </c>
      <c r="P111" s="5">
        <v>163402776000</v>
      </c>
      <c r="Q111" s="5">
        <v>120828080000</v>
      </c>
      <c r="R111" s="5">
        <v>99588253000</v>
      </c>
      <c r="S111" s="5">
        <v>45148033000</v>
      </c>
    </row>
    <row r="112" spans="3:19" ht="15.5" x14ac:dyDescent="0.35">
      <c r="C112" t="s">
        <v>163</v>
      </c>
      <c r="D112" s="5">
        <v>1231917326000</v>
      </c>
      <c r="E112" s="5">
        <v>1215381483000</v>
      </c>
      <c r="F112" s="5">
        <v>1242197345000</v>
      </c>
      <c r="G112" s="5">
        <v>1054443113000</v>
      </c>
      <c r="I112" s="5">
        <v>1242197345000</v>
      </c>
      <c r="J112" s="5">
        <v>975102214000</v>
      </c>
      <c r="K112" s="5">
        <v>689743255000</v>
      </c>
      <c r="L112" s="5">
        <v>687503074000</v>
      </c>
      <c r="M112" s="5">
        <v>689124704000</v>
      </c>
      <c r="N112" s="5">
        <v>708530092000</v>
      </c>
      <c r="O112" s="5">
        <v>730497952000</v>
      </c>
      <c r="P112" s="5">
        <v>411861480000</v>
      </c>
      <c r="Q112" s="5">
        <v>275708556000</v>
      </c>
      <c r="R112" s="5">
        <v>199332019000</v>
      </c>
      <c r="S112" s="5">
        <v>126998196000</v>
      </c>
    </row>
    <row r="113" spans="2:19" ht="15.5" x14ac:dyDescent="0.35">
      <c r="C113" t="s">
        <v>164</v>
      </c>
      <c r="D113" s="5">
        <v>2420547025</v>
      </c>
      <c r="E113" s="5">
        <v>2420547025</v>
      </c>
      <c r="F113" s="5">
        <v>2420547025</v>
      </c>
      <c r="G113" s="5">
        <v>2420547025</v>
      </c>
      <c r="I113" s="5">
        <v>2420547025</v>
      </c>
      <c r="J113" s="5">
        <v>2420547025</v>
      </c>
      <c r="K113" s="5">
        <v>2420547025</v>
      </c>
      <c r="L113" s="5">
        <v>2420547025</v>
      </c>
      <c r="M113" s="5">
        <v>2420547025</v>
      </c>
      <c r="N113" s="5">
        <v>2420547025</v>
      </c>
      <c r="O113" s="5">
        <v>2420547025</v>
      </c>
      <c r="P113" s="5">
        <v>2420547025</v>
      </c>
      <c r="Q113" s="5">
        <v>2229624365</v>
      </c>
      <c r="R113" s="5">
        <v>2078439000</v>
      </c>
      <c r="S113" s="5">
        <v>1600398000</v>
      </c>
    </row>
    <row r="115" spans="2:19" ht="15.5" x14ac:dyDescent="0.35">
      <c r="B115" t="s">
        <v>165</v>
      </c>
      <c r="C115" t="s">
        <v>166</v>
      </c>
      <c r="D115" s="5">
        <v>37786328000</v>
      </c>
      <c r="E115" s="5">
        <v>23679587000</v>
      </c>
      <c r="F115" s="5">
        <v>114986423000</v>
      </c>
      <c r="G115" s="5">
        <v>-63382065000</v>
      </c>
      <c r="I115" s="5">
        <v>170084164000</v>
      </c>
      <c r="J115" s="5">
        <v>95342667000</v>
      </c>
      <c r="K115" s="5">
        <v>285932807000</v>
      </c>
      <c r="L115" s="5">
        <v>134460943000</v>
      </c>
      <c r="M115" s="5">
        <v>-25055529000</v>
      </c>
      <c r="N115" s="5">
        <v>35489232000</v>
      </c>
      <c r="O115" s="5">
        <v>158535468000</v>
      </c>
      <c r="P115" s="5">
        <v>8794180000</v>
      </c>
      <c r="Q115" s="5">
        <v>22424923000</v>
      </c>
      <c r="R115" s="5">
        <v>-9098646000</v>
      </c>
      <c r="S115" s="5">
        <v>-8178737000</v>
      </c>
    </row>
    <row r="116" spans="2:19" ht="15.5" x14ac:dyDescent="0.35">
      <c r="C116" t="s">
        <v>690</v>
      </c>
      <c r="D116" s="5">
        <v>936022753000</v>
      </c>
      <c r="E116" s="5">
        <v>893142090000</v>
      </c>
      <c r="F116" s="5">
        <v>844772437000</v>
      </c>
      <c r="G116" s="5">
        <v>738077971000</v>
      </c>
      <c r="I116" s="5">
        <v>3065422383000</v>
      </c>
      <c r="J116" s="5">
        <v>2306216822000</v>
      </c>
      <c r="K116" s="5">
        <v>1724545796000</v>
      </c>
      <c r="L116" s="5">
        <v>1275704135000</v>
      </c>
      <c r="M116" s="5">
        <v>1067577702000</v>
      </c>
      <c r="N116" s="5">
        <v>956836684000</v>
      </c>
      <c r="O116" s="5">
        <v>1097244095000</v>
      </c>
      <c r="P116" s="5">
        <v>542113878000</v>
      </c>
      <c r="Q116" s="5">
        <v>357227470000</v>
      </c>
      <c r="R116" s="5">
        <v>231380668000</v>
      </c>
      <c r="S116" s="5">
        <v>193723792000</v>
      </c>
    </row>
    <row r="117" spans="2:19" ht="15.5" x14ac:dyDescent="0.35">
      <c r="C117" t="s">
        <v>168</v>
      </c>
      <c r="D117" s="5">
        <v>-826543919000</v>
      </c>
      <c r="E117" s="5">
        <v>-755560501000</v>
      </c>
      <c r="F117" s="5">
        <v>-667452465000</v>
      </c>
      <c r="G117" s="5">
        <v>-732947134000</v>
      </c>
      <c r="I117" s="5">
        <v>-2629808636000</v>
      </c>
      <c r="J117" s="5">
        <v>-2020363983000</v>
      </c>
      <c r="K117" s="5">
        <v>-1270603963000</v>
      </c>
      <c r="L117" s="5">
        <v>-985375461000</v>
      </c>
      <c r="M117" s="5">
        <v>-949469400000</v>
      </c>
      <c r="N117" s="5">
        <v>-787203406000</v>
      </c>
      <c r="O117" s="5">
        <v>-822932777000</v>
      </c>
      <c r="P117" s="5">
        <v>-446503538000</v>
      </c>
      <c r="Q117" s="5">
        <v>-271900522000</v>
      </c>
      <c r="R117" s="5">
        <v>-189045554000</v>
      </c>
      <c r="S117" s="5">
        <v>-160281374000</v>
      </c>
    </row>
    <row r="118" spans="2:19" ht="15.5" x14ac:dyDescent="0.35">
      <c r="C118" t="s">
        <v>327</v>
      </c>
      <c r="D118" s="5">
        <v>-66915098000</v>
      </c>
      <c r="E118" s="5">
        <v>-114364032000</v>
      </c>
      <c r="F118" s="5">
        <v>-54242046000</v>
      </c>
      <c r="G118" s="5">
        <v>-57218223000</v>
      </c>
      <c r="I118" s="5">
        <v>-248828135000</v>
      </c>
      <c r="J118" s="5">
        <v>-180770738000</v>
      </c>
      <c r="K118" s="5">
        <v>-154177179000</v>
      </c>
      <c r="L118" s="5">
        <v>-138576614000</v>
      </c>
      <c r="M118" s="5">
        <v>-127147865000</v>
      </c>
      <c r="N118" s="5">
        <v>-131000533000</v>
      </c>
      <c r="O118" s="5">
        <v>-111268755000</v>
      </c>
      <c r="P118" s="5">
        <v>-83829318000</v>
      </c>
      <c r="Q118" s="5">
        <v>-61592151000</v>
      </c>
      <c r="R118" s="5">
        <v>-49215705000</v>
      </c>
      <c r="S118" s="5">
        <v>-32066871000</v>
      </c>
    </row>
    <row r="119" spans="2:19" ht="15.5" x14ac:dyDescent="0.35">
      <c r="C119" t="s">
        <v>845</v>
      </c>
      <c r="D119" s="5">
        <v>-7948025000</v>
      </c>
      <c r="E119" s="5">
        <v>-7925019000</v>
      </c>
      <c r="F119" s="5">
        <v>-25967578000</v>
      </c>
      <c r="G119" s="5">
        <v>11584337000</v>
      </c>
      <c r="I119" s="5">
        <v>-25967578000</v>
      </c>
      <c r="J119" s="5">
        <v>-15034341000</v>
      </c>
      <c r="K119" s="5">
        <v>-5796199000</v>
      </c>
      <c r="L119" s="5">
        <v>-9451349000</v>
      </c>
      <c r="M119" s="5">
        <v>-13880815000</v>
      </c>
      <c r="N119" s="5">
        <v>-14544291000</v>
      </c>
      <c r="O119" s="5">
        <v>-12789962000</v>
      </c>
    </row>
    <row r="120" spans="2:19" ht="15.5" x14ac:dyDescent="0.35">
      <c r="C120" t="s">
        <v>1488</v>
      </c>
      <c r="D120" s="5">
        <v>529130000</v>
      </c>
      <c r="E120" s="5">
        <v>462030000</v>
      </c>
      <c r="F120" s="5">
        <v>403734000</v>
      </c>
      <c r="G120" s="5">
        <v>427163000</v>
      </c>
      <c r="I120" s="5">
        <v>1877301000</v>
      </c>
      <c r="J120" s="5">
        <v>1552585000</v>
      </c>
      <c r="K120" s="5">
        <v>2507796000</v>
      </c>
      <c r="L120" s="5">
        <v>883059000</v>
      </c>
      <c r="M120" s="5">
        <v>1122814000</v>
      </c>
      <c r="N120" s="5">
        <v>917799000</v>
      </c>
      <c r="O120" s="5">
        <v>1087661000</v>
      </c>
      <c r="P120" s="5">
        <v>2977921000</v>
      </c>
      <c r="Q120" s="5">
        <v>1251879000</v>
      </c>
      <c r="R120" s="5">
        <v>1112275000</v>
      </c>
      <c r="S120" s="5">
        <v>168456000</v>
      </c>
    </row>
    <row r="121" spans="2:19" ht="15.5" x14ac:dyDescent="0.35">
      <c r="C121" t="s">
        <v>1489</v>
      </c>
      <c r="F121" s="5">
        <v>-15734000</v>
      </c>
      <c r="G121" s="5">
        <v>1899142000</v>
      </c>
      <c r="I121" s="5">
        <v>14585842000</v>
      </c>
      <c r="J121" s="5">
        <v>1144095000</v>
      </c>
      <c r="K121" s="5">
        <v>3279349000</v>
      </c>
      <c r="L121" s="5">
        <v>2681580000</v>
      </c>
      <c r="N121" s="5">
        <v>4662737000</v>
      </c>
    </row>
    <row r="122" spans="2:19" ht="15.5" x14ac:dyDescent="0.35">
      <c r="C122" t="s">
        <v>171</v>
      </c>
      <c r="D122" s="5">
        <v>-5306538000</v>
      </c>
      <c r="F122" s="5">
        <v>-8479503000</v>
      </c>
      <c r="G122" s="5">
        <v>-13620984000</v>
      </c>
      <c r="I122" s="5">
        <v>-33164591000</v>
      </c>
      <c r="J122" s="5">
        <v>-12436114000</v>
      </c>
      <c r="K122" s="5">
        <v>-6319684000</v>
      </c>
      <c r="L122" s="5">
        <v>-9373236000</v>
      </c>
      <c r="M122" s="5">
        <v>-7634007000</v>
      </c>
      <c r="N122" s="5">
        <v>-5136635000</v>
      </c>
      <c r="O122" s="5">
        <v>-5594756000</v>
      </c>
      <c r="P122" s="5">
        <v>-5964763000</v>
      </c>
      <c r="Q122" s="5">
        <v>-2561753000</v>
      </c>
      <c r="R122" s="5">
        <v>-1861569000</v>
      </c>
      <c r="S122" s="5">
        <v>-2568595000</v>
      </c>
    </row>
    <row r="123" spans="2:19" ht="15.5" x14ac:dyDescent="0.35">
      <c r="C123" t="s">
        <v>172</v>
      </c>
      <c r="D123" s="5">
        <v>-59463711000</v>
      </c>
      <c r="E123" s="5">
        <v>-26479006000</v>
      </c>
      <c r="F123" s="5">
        <v>-15854987000</v>
      </c>
      <c r="G123" s="5">
        <v>84999332000</v>
      </c>
      <c r="I123" s="5">
        <v>-30111544000</v>
      </c>
      <c r="J123" s="5">
        <v>9023415000</v>
      </c>
      <c r="K123" s="5">
        <v>-206197969000</v>
      </c>
      <c r="L123" s="5">
        <v>-86523301000</v>
      </c>
      <c r="M123" s="5">
        <v>29716043000</v>
      </c>
      <c r="N123" s="5">
        <v>12520976000</v>
      </c>
      <c r="O123" s="5">
        <v>-81047944000</v>
      </c>
      <c r="P123" s="5">
        <v>36268871000</v>
      </c>
      <c r="Q123" s="5">
        <v>25534726000</v>
      </c>
      <c r="R123" s="5">
        <v>60661757000</v>
      </c>
      <c r="S123" s="5">
        <v>-9975335000</v>
      </c>
    </row>
    <row r="124" spans="2:19" ht="15.5" x14ac:dyDescent="0.35">
      <c r="C124" t="s">
        <v>173</v>
      </c>
      <c r="D124" s="5">
        <v>-18308431000</v>
      </c>
      <c r="E124" s="5">
        <v>-26430755000</v>
      </c>
      <c r="F124" s="5">
        <v>-49996670000</v>
      </c>
      <c r="G124" s="5">
        <v>-25270535000</v>
      </c>
      <c r="I124" s="5">
        <v>-121985611000</v>
      </c>
      <c r="J124" s="5">
        <v>-95566497000</v>
      </c>
      <c r="K124" s="5">
        <v>-35361112000</v>
      </c>
      <c r="L124" s="5">
        <v>-40595541000</v>
      </c>
      <c r="M124" s="5">
        <v>-19460239000</v>
      </c>
      <c r="N124" s="5">
        <v>-39498771000</v>
      </c>
      <c r="O124" s="5">
        <v>-82615869000</v>
      </c>
      <c r="P124" s="5">
        <v>-41792612000</v>
      </c>
      <c r="Q124" s="5">
        <v>-33290779000</v>
      </c>
      <c r="R124" s="5">
        <v>-7885712000</v>
      </c>
      <c r="S124" s="5">
        <v>-8787855000</v>
      </c>
    </row>
    <row r="125" spans="2:19" ht="15.5" x14ac:dyDescent="0.35">
      <c r="C125" t="s">
        <v>175</v>
      </c>
      <c r="D125" s="5">
        <v>-9768163000</v>
      </c>
      <c r="E125" s="5">
        <v>-21533987000</v>
      </c>
      <c r="F125" s="5">
        <v>-28816696000</v>
      </c>
      <c r="G125" s="5">
        <v>-18839613000</v>
      </c>
      <c r="I125" s="5">
        <v>-79172262000</v>
      </c>
      <c r="J125" s="5">
        <v>-50357173000</v>
      </c>
      <c r="K125" s="5">
        <v>-27546393000</v>
      </c>
      <c r="L125" s="5">
        <v>-34554411000</v>
      </c>
      <c r="M125" s="5">
        <v>-19460239000</v>
      </c>
      <c r="N125" s="5">
        <v>-39527620000</v>
      </c>
      <c r="O125" s="5">
        <v>-82710059000</v>
      </c>
      <c r="P125" s="5">
        <v>-41988407000</v>
      </c>
      <c r="Q125" s="5">
        <v>-34459355000</v>
      </c>
      <c r="R125" s="5">
        <v>-8172374000</v>
      </c>
      <c r="S125" s="5">
        <v>-8807855000</v>
      </c>
    </row>
    <row r="126" spans="2:19" ht="15.5" x14ac:dyDescent="0.35">
      <c r="C126" t="s">
        <v>1490</v>
      </c>
      <c r="D126" s="5">
        <v>-8551487000</v>
      </c>
      <c r="E126" s="5">
        <v>-4905943000</v>
      </c>
      <c r="F126" s="5">
        <v>-21249599000</v>
      </c>
      <c r="G126" s="5">
        <v>-6430922000</v>
      </c>
      <c r="I126" s="5">
        <v>-42882974000</v>
      </c>
      <c r="J126" s="5">
        <v>-45209324000</v>
      </c>
      <c r="K126" s="5">
        <v>-7814719000</v>
      </c>
      <c r="L126" s="5">
        <v>-6041130000</v>
      </c>
    </row>
    <row r="127" spans="2:19" ht="15.5" x14ac:dyDescent="0.35">
      <c r="C127" t="s">
        <v>700</v>
      </c>
      <c r="D127" s="5">
        <v>11219000</v>
      </c>
      <c r="E127" s="5">
        <v>9175000</v>
      </c>
      <c r="F127" s="5">
        <v>69625000</v>
      </c>
      <c r="I127" s="5">
        <v>69625000</v>
      </c>
      <c r="N127" s="5">
        <v>28849000</v>
      </c>
      <c r="O127" s="5">
        <v>94190000</v>
      </c>
      <c r="P127" s="5">
        <v>195795000</v>
      </c>
      <c r="Q127" s="5">
        <v>1168576000</v>
      </c>
      <c r="R127" s="5">
        <v>286662000</v>
      </c>
      <c r="S127" s="5">
        <v>20000000</v>
      </c>
    </row>
    <row r="128" spans="2:19" ht="15.5" x14ac:dyDescent="0.35">
      <c r="C128" t="s">
        <v>189</v>
      </c>
      <c r="D128" s="5">
        <v>-59463711000</v>
      </c>
      <c r="E128" s="5">
        <v>-26479006000</v>
      </c>
      <c r="F128" s="5">
        <v>-15854987000</v>
      </c>
      <c r="G128" s="5">
        <v>84999332000</v>
      </c>
      <c r="I128" s="5">
        <v>-30111544000</v>
      </c>
      <c r="J128" s="5">
        <v>9023415000</v>
      </c>
      <c r="K128" s="5">
        <v>-206197969000</v>
      </c>
      <c r="L128" s="5">
        <v>-86523301000</v>
      </c>
      <c r="M128" s="5">
        <v>29716043000</v>
      </c>
      <c r="N128" s="5">
        <v>12520976000</v>
      </c>
      <c r="O128" s="5">
        <v>-81047944000</v>
      </c>
      <c r="P128" s="5">
        <v>36268871000</v>
      </c>
      <c r="Q128" s="5">
        <v>25534726000</v>
      </c>
      <c r="R128" s="5">
        <v>60661757000</v>
      </c>
      <c r="S128" s="5">
        <v>-9975335000</v>
      </c>
    </row>
    <row r="129" spans="2:19" ht="15.5" x14ac:dyDescent="0.35">
      <c r="C129" t="s">
        <v>1491</v>
      </c>
      <c r="D129" s="5">
        <v>290000000000</v>
      </c>
      <c r="E129" s="5">
        <v>350000000000</v>
      </c>
      <c r="G129" s="5">
        <v>-540000000000</v>
      </c>
      <c r="R129" s="5">
        <v>11000000000</v>
      </c>
      <c r="S129" s="5">
        <v>92000000000</v>
      </c>
    </row>
    <row r="130" spans="2:19" ht="15.5" x14ac:dyDescent="0.35">
      <c r="C130" t="s">
        <v>530</v>
      </c>
      <c r="D130" s="5">
        <v>-320000000000</v>
      </c>
      <c r="E130" s="5">
        <v>-342000000000</v>
      </c>
      <c r="F130" s="5">
        <v>312000000000</v>
      </c>
      <c r="G130" s="5">
        <v>1500000000000</v>
      </c>
      <c r="I130" s="5">
        <v>1232000000000</v>
      </c>
      <c r="J130" s="5">
        <v>613000000000</v>
      </c>
      <c r="K130" s="5">
        <v>28000000000</v>
      </c>
      <c r="L130" s="5">
        <v>10000000000</v>
      </c>
      <c r="M130" s="5">
        <v>126000000000</v>
      </c>
      <c r="N130" s="5">
        <v>70000000000</v>
      </c>
    </row>
    <row r="131" spans="2:19" ht="15.5" x14ac:dyDescent="0.35">
      <c r="C131" t="s">
        <v>1492</v>
      </c>
      <c r="F131" s="5">
        <v>-305000000000</v>
      </c>
      <c r="G131" s="5">
        <v>-845000000000</v>
      </c>
      <c r="I131" s="5">
        <v>-1150000000000</v>
      </c>
      <c r="J131" s="5">
        <v>-521000000000</v>
      </c>
      <c r="K131" s="5">
        <v>-141000000000</v>
      </c>
      <c r="L131" s="5">
        <v>-25000000000</v>
      </c>
      <c r="M131" s="5">
        <v>-25000000000</v>
      </c>
    </row>
    <row r="132" spans="2:19" ht="15.5" x14ac:dyDescent="0.35">
      <c r="C132" t="s">
        <v>1493</v>
      </c>
    </row>
    <row r="133" spans="2:19" ht="15.5" x14ac:dyDescent="0.35">
      <c r="C133" t="s">
        <v>497</v>
      </c>
      <c r="F133" s="5">
        <v>100000</v>
      </c>
      <c r="I133" s="5">
        <v>100000</v>
      </c>
    </row>
    <row r="134" spans="2:19" ht="15.5" x14ac:dyDescent="0.35">
      <c r="C134" t="s">
        <v>1494</v>
      </c>
      <c r="D134" s="5">
        <v>-21515686000</v>
      </c>
      <c r="E134" s="5">
        <v>-26553987000</v>
      </c>
      <c r="F134" s="5">
        <v>-13696161000</v>
      </c>
      <c r="G134" s="5">
        <v>-24776353000</v>
      </c>
      <c r="I134" s="5">
        <v>-86144066000</v>
      </c>
      <c r="J134" s="5">
        <v>-67942244000</v>
      </c>
      <c r="K134" s="5">
        <v>-87401770000</v>
      </c>
      <c r="L134" s="5">
        <v>-62071952000</v>
      </c>
      <c r="M134" s="5">
        <v>-57403142000</v>
      </c>
      <c r="N134" s="5">
        <v>-42934733000</v>
      </c>
      <c r="O134" s="5">
        <v>-68257982000</v>
      </c>
    </row>
    <row r="135" spans="2:19" ht="15.5" x14ac:dyDescent="0.35">
      <c r="C135" t="s">
        <v>1495</v>
      </c>
      <c r="F135" s="5">
        <v>16808652000</v>
      </c>
      <c r="G135" s="5">
        <v>-16808652000</v>
      </c>
    </row>
    <row r="136" spans="2:19" ht="15.5" x14ac:dyDescent="0.35">
      <c r="C136" t="s">
        <v>1496</v>
      </c>
      <c r="P136" s="5">
        <v>-6434000</v>
      </c>
      <c r="Q136" s="5">
        <v>-3190493000</v>
      </c>
      <c r="R136" s="5">
        <v>-7245623000</v>
      </c>
      <c r="S136" s="5">
        <v>-1157088000</v>
      </c>
    </row>
    <row r="137" spans="2:19" ht="15.5" x14ac:dyDescent="0.35">
      <c r="C137" t="s">
        <v>863</v>
      </c>
      <c r="R137" s="5">
        <v>-29140000000</v>
      </c>
      <c r="S137" s="5">
        <v>-149678247000</v>
      </c>
    </row>
    <row r="138" spans="2:19" ht="15.5" x14ac:dyDescent="0.35">
      <c r="C138" t="s">
        <v>226</v>
      </c>
      <c r="D138" s="5">
        <v>-39985814000</v>
      </c>
      <c r="E138" s="5">
        <v>-29230174000</v>
      </c>
      <c r="F138" s="5">
        <v>49134766000</v>
      </c>
      <c r="G138" s="5">
        <v>-3653268000</v>
      </c>
      <c r="I138" s="5">
        <v>17987009000</v>
      </c>
      <c r="J138" s="5">
        <v>8799585000</v>
      </c>
      <c r="K138" s="5">
        <v>44373726000</v>
      </c>
      <c r="L138" s="5">
        <v>7342101000</v>
      </c>
      <c r="M138" s="5">
        <v>-14799725000</v>
      </c>
      <c r="N138" s="5">
        <v>8511437000</v>
      </c>
      <c r="O138" s="5">
        <v>-5128345000</v>
      </c>
      <c r="P138" s="5">
        <v>3270439000</v>
      </c>
      <c r="Q138" s="5">
        <v>14668870000</v>
      </c>
      <c r="R138" s="5">
        <v>43677399000</v>
      </c>
      <c r="S138" s="5">
        <v>-26941927000</v>
      </c>
    </row>
    <row r="139" spans="2:19" ht="15.5" x14ac:dyDescent="0.35">
      <c r="C139" t="s">
        <v>227</v>
      </c>
      <c r="E139" s="5">
        <v>141231857000</v>
      </c>
      <c r="I139" s="5">
        <v>123224250000</v>
      </c>
      <c r="J139" s="5">
        <v>114399747000</v>
      </c>
      <c r="K139" s="5">
        <v>70034665000</v>
      </c>
      <c r="L139" s="5">
        <v>62506055000</v>
      </c>
      <c r="M139" s="5">
        <v>77293608000</v>
      </c>
      <c r="N139" s="5">
        <v>68773985000</v>
      </c>
      <c r="O139" s="5">
        <v>73923173000</v>
      </c>
      <c r="P139" s="5">
        <v>70639350000</v>
      </c>
      <c r="Q139" s="5">
        <v>55966120000</v>
      </c>
      <c r="R139" s="5">
        <v>12423318000</v>
      </c>
      <c r="S139" s="5">
        <v>39325550000</v>
      </c>
    </row>
    <row r="140" spans="2:19" ht="15.5" x14ac:dyDescent="0.35">
      <c r="C140" t="s">
        <v>225</v>
      </c>
      <c r="D140" s="5">
        <v>28556000</v>
      </c>
      <c r="E140" s="5">
        <v>6986000</v>
      </c>
      <c r="F140" s="5">
        <v>3372000</v>
      </c>
      <c r="G140" s="5">
        <v>14858000</v>
      </c>
      <c r="I140" s="5">
        <v>20598000</v>
      </c>
      <c r="J140" s="5">
        <v>24918000</v>
      </c>
      <c r="K140" s="5">
        <v>-8644000</v>
      </c>
      <c r="L140" s="5">
        <v>186509000</v>
      </c>
      <c r="M140" s="5">
        <v>12172000</v>
      </c>
      <c r="N140" s="5">
        <v>8186000</v>
      </c>
      <c r="O140" s="5">
        <v>-20843000</v>
      </c>
      <c r="P140" s="5">
        <v>13384000</v>
      </c>
      <c r="Q140" s="5">
        <v>4360000</v>
      </c>
      <c r="R140" s="5">
        <v>-134597000</v>
      </c>
      <c r="S140" s="5">
        <v>39695000</v>
      </c>
    </row>
    <row r="141" spans="2:19" ht="15.5" x14ac:dyDescent="0.35">
      <c r="C141" t="s">
        <v>229</v>
      </c>
      <c r="D141" s="5">
        <v>-39957258000</v>
      </c>
      <c r="E141" s="5">
        <v>112008669000</v>
      </c>
      <c r="F141" s="5">
        <v>49138138000</v>
      </c>
      <c r="G141" s="5">
        <v>-3638410000</v>
      </c>
      <c r="I141" s="5">
        <v>141231857000</v>
      </c>
      <c r="J141" s="5">
        <v>123224250000</v>
      </c>
      <c r="K141" s="5">
        <v>114399747000</v>
      </c>
      <c r="L141" s="5">
        <v>70034665000</v>
      </c>
      <c r="M141" s="5">
        <v>62506055000</v>
      </c>
      <c r="N141" s="5">
        <v>77293608000</v>
      </c>
      <c r="O141" s="5">
        <v>68773985000</v>
      </c>
      <c r="P141" s="5">
        <v>73923173000</v>
      </c>
      <c r="Q141" s="5">
        <v>70639350000</v>
      </c>
      <c r="R141" s="5">
        <v>55966120000</v>
      </c>
      <c r="S141" s="5">
        <v>12423318000</v>
      </c>
    </row>
    <row r="143" spans="2:19" ht="15.5" x14ac:dyDescent="0.35">
      <c r="B143" t="s">
        <v>230</v>
      </c>
      <c r="C143" t="s">
        <v>12</v>
      </c>
      <c r="D143" s="5">
        <v>2420000000</v>
      </c>
      <c r="E143" s="5">
        <v>2420000000</v>
      </c>
      <c r="F143" s="5">
        <v>2420000000</v>
      </c>
      <c r="G143" s="5">
        <v>2420000000</v>
      </c>
      <c r="I143" s="5">
        <v>2420000000</v>
      </c>
      <c r="J143" s="5">
        <v>2420000000</v>
      </c>
      <c r="K143" s="5">
        <v>2420000000</v>
      </c>
      <c r="L143" s="5">
        <v>2420000000</v>
      </c>
      <c r="M143" s="5">
        <v>2420000000</v>
      </c>
      <c r="N143" s="5">
        <v>2420000000</v>
      </c>
      <c r="O143" s="5">
        <v>2420000000</v>
      </c>
      <c r="P143" s="5">
        <v>2420000000</v>
      </c>
      <c r="Q143" s="5">
        <v>2230000000</v>
      </c>
      <c r="R143" s="5">
        <v>2080000000</v>
      </c>
      <c r="S143" s="5">
        <v>1600000000</v>
      </c>
    </row>
    <row r="144" spans="2:19" ht="15.5" x14ac:dyDescent="0.35">
      <c r="C144" t="s">
        <v>231</v>
      </c>
      <c r="D144" s="6">
        <v>12.44</v>
      </c>
      <c r="E144" s="6">
        <v>10.07</v>
      </c>
      <c r="F144" s="6">
        <v>8.93</v>
      </c>
      <c r="G144" s="6">
        <v>9.27</v>
      </c>
    </row>
    <row r="145" spans="3:7" ht="15.5" x14ac:dyDescent="0.35">
      <c r="C145" t="s">
        <v>232</v>
      </c>
      <c r="D145" s="6">
        <v>80.39</v>
      </c>
      <c r="E145" s="6">
        <v>94.84</v>
      </c>
      <c r="F145" s="6">
        <v>145.58000000000001</v>
      </c>
      <c r="G145" s="6">
        <v>108.95</v>
      </c>
    </row>
    <row r="146" spans="3:7" ht="15.5" x14ac:dyDescent="0.35">
      <c r="C146" t="s">
        <v>67</v>
      </c>
      <c r="D146" s="6">
        <v>2.85</v>
      </c>
      <c r="E146" s="6">
        <v>2.88</v>
      </c>
      <c r="F146" s="6">
        <v>4.0999999999999996</v>
      </c>
      <c r="G146" s="6">
        <v>3.68</v>
      </c>
    </row>
    <row r="147" spans="3:7" ht="15.5" x14ac:dyDescent="0.35">
      <c r="C147" t="s">
        <v>233</v>
      </c>
      <c r="D147" s="5">
        <v>90780000000</v>
      </c>
      <c r="E147" s="5">
        <v>81560000000</v>
      </c>
      <c r="F147" s="5">
        <v>90260000000</v>
      </c>
      <c r="G147" s="5">
        <v>71450000000</v>
      </c>
    </row>
    <row r="148" spans="3:7" ht="15.5" x14ac:dyDescent="0.35">
      <c r="C148" t="s">
        <v>234</v>
      </c>
      <c r="D148" s="6">
        <v>2.4399999999999998E-2</v>
      </c>
      <c r="E148" s="6">
        <v>2.0099999999999996E-2</v>
      </c>
      <c r="F148" s="6">
        <v>1.7399999999999999E-2</v>
      </c>
      <c r="G148" s="6">
        <v>2.1299999999999999E-2</v>
      </c>
    </row>
    <row r="149" spans="3:7" ht="15.5" x14ac:dyDescent="0.35">
      <c r="C149" t="s">
        <v>235</v>
      </c>
      <c r="D149" s="6">
        <v>0.15759999999999999</v>
      </c>
      <c r="E149" s="6">
        <v>0.15140000000000001</v>
      </c>
      <c r="F149" s="6">
        <v>0.15820000000000001</v>
      </c>
      <c r="G149" s="6">
        <v>0.19450000000000001</v>
      </c>
    </row>
    <row r="150" spans="3:7" ht="15.5" x14ac:dyDescent="0.35">
      <c r="C150" t="s">
        <v>236</v>
      </c>
      <c r="D150" s="6">
        <v>0.13800000000000001</v>
      </c>
      <c r="E150" s="6">
        <v>0.1234</v>
      </c>
      <c r="F150" s="6">
        <v>0.18160000000000001</v>
      </c>
      <c r="G150" s="6">
        <v>0.14269999999999999</v>
      </c>
    </row>
    <row r="151" spans="3:7" ht="15.5" x14ac:dyDescent="0.35">
      <c r="C151" t="s">
        <v>237</v>
      </c>
      <c r="D151" s="6">
        <v>5.85</v>
      </c>
      <c r="E151" s="6">
        <v>5.21</v>
      </c>
      <c r="F151" s="6">
        <v>6.24</v>
      </c>
      <c r="G151" s="6">
        <v>5.23</v>
      </c>
    </row>
    <row r="152" spans="3:7" ht="15.5" x14ac:dyDescent="0.35">
      <c r="C152" t="s">
        <v>443</v>
      </c>
      <c r="D152" s="5">
        <v>191000000000</v>
      </c>
      <c r="E152" s="5">
        <v>161000000000</v>
      </c>
      <c r="F152" s="5">
        <v>137000000000</v>
      </c>
      <c r="G152" s="5">
        <v>115000000000</v>
      </c>
    </row>
    <row r="153" spans="3:7" ht="15.5" x14ac:dyDescent="0.35">
      <c r="C153" t="s">
        <v>238</v>
      </c>
      <c r="D153" s="6">
        <v>12.67</v>
      </c>
      <c r="E153" s="6">
        <v>14.36</v>
      </c>
      <c r="F153" s="6">
        <v>23.04</v>
      </c>
      <c r="G153" s="6">
        <v>21.2</v>
      </c>
    </row>
    <row r="154" spans="3:7" ht="15.5" x14ac:dyDescent="0.35">
      <c r="C154" t="s">
        <v>239</v>
      </c>
      <c r="D154" s="6">
        <v>78.930000000000007</v>
      </c>
      <c r="E154" s="6">
        <v>66.489999999999995</v>
      </c>
      <c r="F154" s="6">
        <v>56.42</v>
      </c>
      <c r="G154" s="6">
        <v>47.65</v>
      </c>
    </row>
    <row r="155" spans="3:7" ht="15.5" x14ac:dyDescent="0.35">
      <c r="C155" t="s">
        <v>240</v>
      </c>
      <c r="D155" s="6">
        <v>12.67</v>
      </c>
      <c r="E155" s="6">
        <v>14.36</v>
      </c>
      <c r="F155" s="6">
        <v>23.04</v>
      </c>
      <c r="G155" s="6">
        <v>21.2</v>
      </c>
    </row>
    <row r="156" spans="3:7" ht="15.5" x14ac:dyDescent="0.35">
      <c r="C156" t="s">
        <v>241</v>
      </c>
      <c r="D156" s="6">
        <v>78.930000000000007</v>
      </c>
      <c r="E156" s="6">
        <v>66.489999999999995</v>
      </c>
      <c r="F156" s="6">
        <v>56.42</v>
      </c>
      <c r="G156" s="6">
        <v>47.65</v>
      </c>
    </row>
    <row r="157" spans="3:7" ht="15.5" x14ac:dyDescent="0.35">
      <c r="C157" t="s">
        <v>242</v>
      </c>
      <c r="D157" s="5">
        <v>195000000000</v>
      </c>
      <c r="E157" s="5">
        <v>225000000000</v>
      </c>
      <c r="F157" s="5">
        <v>217000000000</v>
      </c>
      <c r="G157" s="5">
        <v>210000000000</v>
      </c>
    </row>
    <row r="158" spans="3:7" ht="15.5" x14ac:dyDescent="0.35">
      <c r="C158" t="s">
        <v>243</v>
      </c>
    </row>
    <row r="159" spans="3:7" ht="15.5" x14ac:dyDescent="0.35">
      <c r="C159" t="s">
        <v>306</v>
      </c>
      <c r="D159" s="5">
        <v>191000000000</v>
      </c>
      <c r="E159" s="5">
        <v>161000000000</v>
      </c>
      <c r="F159" s="5">
        <v>137000000000</v>
      </c>
      <c r="G159" s="5">
        <v>115000000000</v>
      </c>
    </row>
    <row r="160" spans="3:7" ht="15.5" x14ac:dyDescent="0.35">
      <c r="C160" t="s">
        <v>24</v>
      </c>
      <c r="D160" s="5">
        <v>195000000000</v>
      </c>
      <c r="E160" s="5">
        <v>225000000000</v>
      </c>
      <c r="F160" s="5">
        <v>217000000000</v>
      </c>
      <c r="G160" s="5">
        <v>210000000000</v>
      </c>
    </row>
    <row r="161" spans="3:19" ht="15.5" x14ac:dyDescent="0.35">
      <c r="C161" t="s">
        <v>21</v>
      </c>
      <c r="D161" s="5">
        <v>123000000000</v>
      </c>
      <c r="E161" s="5">
        <v>113000000000</v>
      </c>
      <c r="F161" s="5">
        <v>76000000000</v>
      </c>
      <c r="G161" s="5">
        <v>118000000000</v>
      </c>
    </row>
    <row r="162" spans="3:19" ht="15.5" x14ac:dyDescent="0.35">
      <c r="C162" t="s">
        <v>245</v>
      </c>
      <c r="D162" s="5">
        <v>-125000000000</v>
      </c>
      <c r="E162" s="5">
        <v>-152000000000</v>
      </c>
      <c r="F162" s="5">
        <v>-179000000000</v>
      </c>
      <c r="G162" s="5">
        <v>-169000000000</v>
      </c>
    </row>
    <row r="163" spans="3:19" ht="15.5" x14ac:dyDescent="0.35">
      <c r="C163" t="s">
        <v>246</v>
      </c>
      <c r="D163" s="5">
        <v>38000000000</v>
      </c>
      <c r="E163" s="5">
        <v>24000000000</v>
      </c>
      <c r="F163" s="5">
        <v>115000000000</v>
      </c>
      <c r="G163" s="5">
        <v>-63000000000</v>
      </c>
    </row>
    <row r="164" spans="3:19" ht="15.5" x14ac:dyDescent="0.35">
      <c r="C164" t="s">
        <v>247</v>
      </c>
      <c r="D164" s="5">
        <v>-10000000000</v>
      </c>
      <c r="E164" s="5">
        <v>-22000000000</v>
      </c>
      <c r="F164" s="5">
        <v>-29000000000</v>
      </c>
      <c r="G164" s="5">
        <v>-19000000000</v>
      </c>
    </row>
    <row r="165" spans="3:19" ht="15.5" x14ac:dyDescent="0.35">
      <c r="C165" t="s">
        <v>13</v>
      </c>
      <c r="D165" s="5">
        <v>28000000000</v>
      </c>
      <c r="E165" s="5">
        <v>2000000000</v>
      </c>
      <c r="F165" s="5">
        <v>86000000000</v>
      </c>
      <c r="G165" s="5">
        <v>-82000000000</v>
      </c>
    </row>
    <row r="166" spans="3:19" ht="15.5" x14ac:dyDescent="0.35">
      <c r="C166" t="s">
        <v>16</v>
      </c>
      <c r="D166" s="6">
        <v>11.58</v>
      </c>
      <c r="E166" s="6">
        <v>0.89</v>
      </c>
      <c r="F166" s="6">
        <v>35.6</v>
      </c>
      <c r="G166" s="6">
        <v>-33.97</v>
      </c>
    </row>
    <row r="167" spans="3:19" ht="15.5" x14ac:dyDescent="0.35">
      <c r="C167" t="s">
        <v>52</v>
      </c>
      <c r="I167" s="6">
        <v>30.47</v>
      </c>
      <c r="J167" s="6">
        <v>18.87</v>
      </c>
      <c r="K167" s="6">
        <v>-6.69</v>
      </c>
      <c r="L167" s="6">
        <v>-16.53</v>
      </c>
      <c r="M167" s="6">
        <v>-21.36</v>
      </c>
      <c r="N167" s="6">
        <v>-20.170000000000002</v>
      </c>
      <c r="O167" s="6">
        <v>7.66</v>
      </c>
      <c r="P167" s="6">
        <v>2.15</v>
      </c>
      <c r="Q167" s="6">
        <v>-1.79</v>
      </c>
      <c r="R167" s="6">
        <v>-11.61</v>
      </c>
      <c r="S167" s="6">
        <v>-22.03</v>
      </c>
    </row>
    <row r="168" spans="3:19" ht="15.5" x14ac:dyDescent="0.35">
      <c r="C168" t="s">
        <v>66</v>
      </c>
      <c r="I168" s="6">
        <v>42.66</v>
      </c>
      <c r="J168" s="6">
        <v>39.75</v>
      </c>
      <c r="K168" s="6">
        <v>-43.05</v>
      </c>
      <c r="L168" s="6">
        <v>-12.83</v>
      </c>
      <c r="M168" s="6">
        <v>-14.23</v>
      </c>
      <c r="N168" s="6">
        <v>-19.34</v>
      </c>
      <c r="O168" s="6">
        <v>39.159999999999997</v>
      </c>
      <c r="P168" s="6">
        <v>97.67</v>
      </c>
      <c r="Q168" s="6">
        <v>-105.59</v>
      </c>
      <c r="R168" s="6">
        <v>-16.8</v>
      </c>
      <c r="S168" s="5">
        <v>0</v>
      </c>
    </row>
    <row r="169" spans="3:19" ht="15.5" x14ac:dyDescent="0.35">
      <c r="C169" t="s">
        <v>69</v>
      </c>
      <c r="I169" s="6">
        <v>1.1399999999999999</v>
      </c>
      <c r="J169" s="6">
        <v>0.88</v>
      </c>
      <c r="K169" s="6">
        <v>0.45</v>
      </c>
      <c r="L169" s="6">
        <v>0.44</v>
      </c>
      <c r="M169" s="6">
        <v>0.76</v>
      </c>
      <c r="N169" s="6">
        <v>1.07</v>
      </c>
      <c r="O169" s="6">
        <v>0.66</v>
      </c>
      <c r="P169" s="6">
        <v>0.93</v>
      </c>
      <c r="Q169" s="6">
        <v>1.1599999999999999</v>
      </c>
      <c r="R169" s="6">
        <v>1.71</v>
      </c>
      <c r="S169" s="5">
        <v>0</v>
      </c>
    </row>
    <row r="170" spans="3:19" ht="15.5" x14ac:dyDescent="0.35">
      <c r="C170" t="s">
        <v>248</v>
      </c>
      <c r="I170" s="5">
        <v>284190000000</v>
      </c>
      <c r="J170" s="5">
        <v>213290000000</v>
      </c>
      <c r="K170" s="6">
        <v>129169999999.99998</v>
      </c>
      <c r="L170" s="5">
        <v>115030000000</v>
      </c>
      <c r="M170" s="5">
        <v>103980000000</v>
      </c>
      <c r="N170" s="5">
        <v>82300000000</v>
      </c>
      <c r="O170" s="5">
        <v>105040000000</v>
      </c>
      <c r="P170" s="5">
        <v>18000000000</v>
      </c>
    </row>
    <row r="171" spans="3:19" ht="15.5" x14ac:dyDescent="0.35">
      <c r="C171" t="s">
        <v>249</v>
      </c>
      <c r="I171" s="6">
        <v>5.9400000000000001E-2</v>
      </c>
      <c r="J171" s="6">
        <v>4.6799999999999994E-2</v>
      </c>
      <c r="K171" s="6">
        <v>-2.35E-2</v>
      </c>
      <c r="L171" s="6">
        <v>-5.8200000000000002E-2</v>
      </c>
      <c r="M171" s="6">
        <v>-7.4999999999999997E-2</v>
      </c>
      <c r="N171" s="6">
        <v>-6.8900000000000003E-2</v>
      </c>
      <c r="O171" s="6">
        <v>2.5399999999999999E-2</v>
      </c>
      <c r="P171" s="6">
        <v>1.26E-2</v>
      </c>
      <c r="Q171" s="6">
        <v>-1.44E-2</v>
      </c>
      <c r="R171" s="6">
        <v>-0.1211</v>
      </c>
      <c r="S171" s="6">
        <v>-0.27760000000000001</v>
      </c>
    </row>
    <row r="172" spans="3:19" ht="15.5" x14ac:dyDescent="0.35">
      <c r="C172" t="s">
        <v>250</v>
      </c>
      <c r="I172" s="6">
        <v>0.54</v>
      </c>
      <c r="J172" s="6">
        <v>0.72409999999999997</v>
      </c>
      <c r="K172" s="6">
        <v>-0.9194</v>
      </c>
      <c r="L172" s="6">
        <v>-1.1758</v>
      </c>
      <c r="M172" s="6">
        <v>-0.71870000000000001</v>
      </c>
      <c r="N172" s="6">
        <v>-0.40630000000000005</v>
      </c>
      <c r="O172" s="6">
        <v>0.10929999999999999</v>
      </c>
      <c r="P172" s="6">
        <v>3.1800000000000002E-2</v>
      </c>
      <c r="Q172" s="6">
        <v>-3.2899999999999999E-2</v>
      </c>
      <c r="R172" s="6">
        <v>-0.24230000000000002</v>
      </c>
      <c r="S172" s="6">
        <v>-0.78090000000000004</v>
      </c>
    </row>
    <row r="173" spans="3:19" ht="15.5" x14ac:dyDescent="0.35">
      <c r="C173" t="s">
        <v>251</v>
      </c>
      <c r="I173" s="6">
        <v>0.53859999999999997</v>
      </c>
      <c r="J173" s="6">
        <v>0.61419999999999997</v>
      </c>
      <c r="K173" s="6">
        <v>4.0899999999999999E-2</v>
      </c>
      <c r="L173" s="6">
        <v>-0.1072</v>
      </c>
      <c r="M173" s="6">
        <v>-7.400000000000001E-2</v>
      </c>
      <c r="N173" s="6">
        <v>-9.7699999999999995E-2</v>
      </c>
      <c r="O173" s="6">
        <v>9.3299999999999994E-2</v>
      </c>
      <c r="P173" s="6">
        <v>1.11E-2</v>
      </c>
      <c r="Q173" s="6">
        <v>-3.7100000000000001E-2</v>
      </c>
      <c r="R173" s="6">
        <v>-0.25459999999999999</v>
      </c>
      <c r="S173" s="6">
        <v>-0.88629999999999998</v>
      </c>
    </row>
    <row r="174" spans="3:19" ht="15.5" x14ac:dyDescent="0.35">
      <c r="C174" t="s">
        <v>252</v>
      </c>
      <c r="I174" s="6">
        <v>5.16</v>
      </c>
      <c r="J174" s="6">
        <v>5.48</v>
      </c>
      <c r="K174" s="6">
        <v>0.31</v>
      </c>
      <c r="L174" s="6">
        <v>-0.71</v>
      </c>
      <c r="M174" s="6">
        <v>-0.57999999999999996</v>
      </c>
      <c r="N174" s="6">
        <v>-1.49</v>
      </c>
      <c r="O174" s="6">
        <v>1.8</v>
      </c>
      <c r="R174" s="6">
        <v>-14.14</v>
      </c>
      <c r="S174" s="6">
        <v>-2.16</v>
      </c>
    </row>
    <row r="175" spans="3:19" ht="15.5" x14ac:dyDescent="0.35">
      <c r="C175" t="s">
        <v>63</v>
      </c>
      <c r="I175" s="6">
        <v>23.04</v>
      </c>
      <c r="J175" s="6">
        <v>28.78</v>
      </c>
      <c r="K175" s="6">
        <v>39.61</v>
      </c>
      <c r="L175" s="6">
        <v>15.08</v>
      </c>
      <c r="M175" s="6">
        <v>10.23</v>
      </c>
      <c r="N175" s="6">
        <v>7.86</v>
      </c>
      <c r="O175" s="6">
        <v>4.28</v>
      </c>
      <c r="P175" s="6">
        <v>3.11</v>
      </c>
      <c r="Q175" s="6">
        <v>3.49</v>
      </c>
      <c r="R175" s="6">
        <v>4.07</v>
      </c>
      <c r="S175" s="5">
        <v>0</v>
      </c>
    </row>
    <row r="176" spans="3:19" ht="15.5" x14ac:dyDescent="0.35">
      <c r="C176" t="s">
        <v>60</v>
      </c>
      <c r="I176" s="6">
        <v>56.42</v>
      </c>
      <c r="J176" s="6">
        <v>26.06</v>
      </c>
      <c r="K176" s="6">
        <v>7.27</v>
      </c>
      <c r="L176" s="6">
        <v>14.06</v>
      </c>
      <c r="M176" s="6">
        <v>29.72</v>
      </c>
      <c r="N176" s="6">
        <v>49.63</v>
      </c>
      <c r="O176" s="6">
        <v>70.099999999999994</v>
      </c>
      <c r="P176" s="6">
        <v>67.510000000000005</v>
      </c>
      <c r="Q176" s="6">
        <v>54.19</v>
      </c>
      <c r="R176" s="6">
        <v>47.91</v>
      </c>
      <c r="S176" s="6">
        <v>28.21</v>
      </c>
    </row>
    <row r="177" spans="2:19" ht="15.5" x14ac:dyDescent="0.35">
      <c r="C177" t="s">
        <v>253</v>
      </c>
      <c r="I177" s="6">
        <v>23.04</v>
      </c>
      <c r="J177" s="6">
        <v>28.78</v>
      </c>
      <c r="K177" s="6">
        <v>39.61</v>
      </c>
      <c r="L177" s="6">
        <v>15.08</v>
      </c>
      <c r="M177" s="6">
        <v>10.23</v>
      </c>
      <c r="N177" s="6">
        <v>7.86</v>
      </c>
      <c r="O177" s="6">
        <v>4.28</v>
      </c>
      <c r="P177" s="6">
        <v>3.11</v>
      </c>
      <c r="Q177" s="6">
        <v>3.49</v>
      </c>
      <c r="R177" s="6">
        <v>4.07</v>
      </c>
      <c r="S177" s="5">
        <v>0</v>
      </c>
    </row>
    <row r="178" spans="2:19" ht="15.5" x14ac:dyDescent="0.35">
      <c r="C178" t="s">
        <v>254</v>
      </c>
      <c r="I178" s="6">
        <v>56.42</v>
      </c>
      <c r="J178" s="6">
        <v>26.06</v>
      </c>
      <c r="K178" s="6">
        <v>7.27</v>
      </c>
      <c r="L178" s="6">
        <v>14.06</v>
      </c>
      <c r="M178" s="6">
        <v>29.72</v>
      </c>
      <c r="N178" s="6">
        <v>49.63</v>
      </c>
      <c r="O178" s="6">
        <v>70.099999999999994</v>
      </c>
      <c r="P178" s="6">
        <v>67.510000000000005</v>
      </c>
      <c r="Q178" s="6">
        <v>54.19</v>
      </c>
      <c r="R178" s="6">
        <v>47.91</v>
      </c>
      <c r="S178" s="6">
        <v>28.21</v>
      </c>
    </row>
    <row r="179" spans="2:19" ht="15.5" x14ac:dyDescent="0.35">
      <c r="C179" t="s">
        <v>255</v>
      </c>
      <c r="I179" s="5">
        <v>217000000000</v>
      </c>
      <c r="J179" s="5">
        <v>135000000000</v>
      </c>
      <c r="K179" s="5">
        <v>43000000000</v>
      </c>
      <c r="L179" s="5">
        <v>156000000000</v>
      </c>
      <c r="M179" s="5">
        <v>171000000000</v>
      </c>
      <c r="N179" s="5">
        <v>70000000000</v>
      </c>
      <c r="S179" s="5">
        <v>18000000000</v>
      </c>
    </row>
    <row r="180" spans="2:19" ht="15.5" x14ac:dyDescent="0.35">
      <c r="C180" t="s">
        <v>256</v>
      </c>
    </row>
    <row r="181" spans="2:19" ht="15.5" x14ac:dyDescent="0.35">
      <c r="C181" t="s">
        <v>26</v>
      </c>
      <c r="I181" s="5">
        <v>217000000000</v>
      </c>
      <c r="J181" s="5">
        <v>135000000000</v>
      </c>
      <c r="K181" s="5">
        <v>43000000000</v>
      </c>
      <c r="L181" s="5">
        <v>156000000000</v>
      </c>
      <c r="M181" s="5">
        <v>171000000000</v>
      </c>
      <c r="N181" s="5">
        <v>70000000000</v>
      </c>
      <c r="S181" s="5">
        <v>18000000000</v>
      </c>
    </row>
    <row r="182" spans="2:19" ht="15.5" x14ac:dyDescent="0.35">
      <c r="C182" t="s">
        <v>23</v>
      </c>
      <c r="I182" s="5">
        <v>76000000000</v>
      </c>
      <c r="J182" s="5">
        <v>12000000000</v>
      </c>
      <c r="K182" s="5">
        <v>-71000000000</v>
      </c>
      <c r="L182" s="5">
        <v>86000000000</v>
      </c>
      <c r="M182" s="5">
        <v>108000000000</v>
      </c>
      <c r="N182" s="5">
        <v>-7000000000</v>
      </c>
      <c r="O182" s="5">
        <v>-69000000000</v>
      </c>
      <c r="P182" s="5">
        <v>-74000000000</v>
      </c>
      <c r="Q182" s="5">
        <v>-71000000000</v>
      </c>
      <c r="R182" s="5">
        <v>-56000000000</v>
      </c>
      <c r="S182" s="5">
        <v>6000000000</v>
      </c>
    </row>
    <row r="183" spans="2:19" ht="15.5" x14ac:dyDescent="0.35">
      <c r="C183" t="s">
        <v>257</v>
      </c>
      <c r="I183" s="5">
        <v>-179000000000</v>
      </c>
      <c r="J183" s="5">
        <v>-181000000000</v>
      </c>
      <c r="K183" s="5">
        <v>-160000000000</v>
      </c>
      <c r="L183" s="5">
        <v>-168000000000</v>
      </c>
      <c r="M183" s="5">
        <v>-168000000000</v>
      </c>
      <c r="N183" s="5">
        <v>-145000000000</v>
      </c>
      <c r="O183" s="5">
        <v>-90000000000</v>
      </c>
      <c r="P183" s="5">
        <v>49000000000</v>
      </c>
      <c r="Q183" s="5">
        <v>69000000000</v>
      </c>
      <c r="R183" s="5">
        <v>54000000000</v>
      </c>
      <c r="S183" s="5">
        <v>0</v>
      </c>
    </row>
    <row r="184" spans="2:19" ht="15.5" x14ac:dyDescent="0.35">
      <c r="C184" t="s">
        <v>258</v>
      </c>
      <c r="I184" s="5">
        <v>170000000000</v>
      </c>
      <c r="J184" s="5">
        <v>95000000000</v>
      </c>
      <c r="K184" s="5">
        <v>286000000000</v>
      </c>
      <c r="L184" s="5">
        <v>134000000000</v>
      </c>
      <c r="M184" s="5">
        <v>-25000000000</v>
      </c>
      <c r="N184" s="5">
        <v>35000000000</v>
      </c>
      <c r="O184" s="5">
        <v>159000000000</v>
      </c>
      <c r="P184" s="5">
        <v>9000000000</v>
      </c>
      <c r="Q184" s="5">
        <v>22000000000</v>
      </c>
      <c r="R184" s="5">
        <v>-9000000000</v>
      </c>
      <c r="S184" s="5">
        <v>-8000000000</v>
      </c>
    </row>
    <row r="185" spans="2:19" ht="15.5" x14ac:dyDescent="0.35">
      <c r="C185" t="s">
        <v>259</v>
      </c>
      <c r="I185" s="5">
        <v>-79000000000</v>
      </c>
      <c r="J185" s="5">
        <v>-50000000000</v>
      </c>
      <c r="K185" s="5">
        <v>-28000000000</v>
      </c>
      <c r="L185" s="5">
        <v>-35000000000</v>
      </c>
      <c r="M185" s="5">
        <v>-19000000000</v>
      </c>
      <c r="N185" s="5">
        <v>-40000000000</v>
      </c>
      <c r="O185" s="5">
        <v>-83000000000</v>
      </c>
      <c r="P185" s="5">
        <v>-42000000000</v>
      </c>
      <c r="Q185" s="5">
        <v>-34000000000</v>
      </c>
      <c r="R185" s="5">
        <v>-8000000000</v>
      </c>
      <c r="S185" s="5">
        <v>-9000000000</v>
      </c>
    </row>
    <row r="186" spans="2:19" ht="15.5" x14ac:dyDescent="0.35">
      <c r="C186" t="s">
        <v>15</v>
      </c>
      <c r="I186" s="5">
        <v>91000000000</v>
      </c>
      <c r="J186" s="5">
        <v>45000000000</v>
      </c>
      <c r="K186" s="5">
        <v>258000000000</v>
      </c>
      <c r="L186" s="5">
        <v>100000000000</v>
      </c>
      <c r="M186" s="5">
        <v>-45000000000</v>
      </c>
      <c r="N186" s="5">
        <v>-4000000000</v>
      </c>
      <c r="O186" s="5">
        <v>76000000000</v>
      </c>
      <c r="P186" s="5">
        <v>-33000000000</v>
      </c>
      <c r="Q186" s="5">
        <v>-12000000000</v>
      </c>
      <c r="R186" s="5">
        <v>-17000000000</v>
      </c>
      <c r="S186" s="5">
        <v>-17000000000</v>
      </c>
    </row>
    <row r="187" spans="2:19" ht="15.5" x14ac:dyDescent="0.35">
      <c r="C187" t="s">
        <v>17</v>
      </c>
      <c r="I187" s="6">
        <v>37.56</v>
      </c>
      <c r="J187" s="6">
        <v>18.579999999999998</v>
      </c>
      <c r="K187" s="6">
        <v>106.75</v>
      </c>
      <c r="L187" s="6">
        <v>41.27</v>
      </c>
      <c r="M187" s="6">
        <v>-18.39</v>
      </c>
      <c r="N187" s="6">
        <v>-1.67</v>
      </c>
      <c r="O187" s="6">
        <v>31.33</v>
      </c>
      <c r="P187" s="6">
        <v>-13.71</v>
      </c>
      <c r="Q187" s="6">
        <v>-5.4</v>
      </c>
      <c r="R187" s="6">
        <v>-8.31</v>
      </c>
      <c r="S187" s="6">
        <v>-10.61</v>
      </c>
    </row>
    <row r="189" spans="2:19" ht="15.5" x14ac:dyDescent="0.35">
      <c r="B189" t="s">
        <v>260</v>
      </c>
      <c r="C189" t="s">
        <v>261</v>
      </c>
      <c r="D189" s="5">
        <v>30000000000</v>
      </c>
      <c r="E189" s="5">
        <v>24000000000</v>
      </c>
      <c r="F189" s="5">
        <v>22000000000</v>
      </c>
      <c r="G189" s="5">
        <v>22000000000</v>
      </c>
      <c r="H189" s="5">
        <v>109000000000</v>
      </c>
      <c r="I189" s="5">
        <v>74000000000</v>
      </c>
      <c r="J189" s="5">
        <v>46000000000</v>
      </c>
      <c r="K189" s="5">
        <v>-16000000000</v>
      </c>
      <c r="L189" s="5">
        <v>-40000000000</v>
      </c>
      <c r="M189" s="5">
        <v>-52000000000</v>
      </c>
      <c r="N189" s="5">
        <v>-49000000000</v>
      </c>
      <c r="O189" s="5">
        <v>19000000000</v>
      </c>
      <c r="P189" s="5">
        <v>5000000000</v>
      </c>
      <c r="Q189" s="5">
        <v>-4000000000</v>
      </c>
    </row>
    <row r="190" spans="2:19" ht="15.5" x14ac:dyDescent="0.35">
      <c r="C190" t="s">
        <v>51</v>
      </c>
      <c r="D190" s="6">
        <v>12.44</v>
      </c>
      <c r="E190" s="6">
        <v>10.07</v>
      </c>
      <c r="F190" s="6">
        <v>8.93</v>
      </c>
      <c r="G190" s="6">
        <v>9.27</v>
      </c>
      <c r="H190" s="6">
        <v>45.01</v>
      </c>
      <c r="I190" s="6">
        <v>30.47</v>
      </c>
      <c r="J190" s="6">
        <v>18.87</v>
      </c>
      <c r="K190" s="6">
        <v>-6.69</v>
      </c>
      <c r="L190" s="6">
        <v>-16.53</v>
      </c>
      <c r="M190" s="6">
        <v>-21.36</v>
      </c>
      <c r="N190" s="6">
        <v>-20.170000000000002</v>
      </c>
      <c r="O190" s="6">
        <v>7.66</v>
      </c>
      <c r="P190" s="6">
        <v>2.15</v>
      </c>
      <c r="Q190" s="6">
        <v>-1.64</v>
      </c>
    </row>
    <row r="191" spans="2:19" ht="15.5" x14ac:dyDescent="0.35">
      <c r="C191" t="s">
        <v>262</v>
      </c>
      <c r="D191" s="5">
        <v>850000000000</v>
      </c>
      <c r="E191" s="5">
        <v>801000000000</v>
      </c>
      <c r="F191" s="5">
        <v>768000000000</v>
      </c>
      <c r="G191" s="5">
        <v>664000000000</v>
      </c>
      <c r="H191" s="5">
        <v>3302000000000</v>
      </c>
      <c r="I191" s="5">
        <v>2769000000000</v>
      </c>
      <c r="J191" s="5">
        <v>2061000000000</v>
      </c>
      <c r="K191" s="5">
        <v>1546000000000</v>
      </c>
      <c r="L191" s="5">
        <v>1162000000000</v>
      </c>
      <c r="M191" s="5">
        <v>971000000000</v>
      </c>
      <c r="N191" s="5">
        <v>886000000000</v>
      </c>
      <c r="O191" s="5">
        <v>1095000000000</v>
      </c>
      <c r="P191" s="5">
        <v>547000000000</v>
      </c>
      <c r="Q191" s="5">
        <v>364000000000</v>
      </c>
    </row>
    <row r="192" spans="2:19" ht="15.5" x14ac:dyDescent="0.35">
      <c r="C192" t="s">
        <v>344</v>
      </c>
      <c r="I192" s="6">
        <v>26.66</v>
      </c>
    </row>
    <row r="193" spans="3:9" ht="15.5" x14ac:dyDescent="0.35">
      <c r="C193" t="s">
        <v>345</v>
      </c>
      <c r="I193" s="6">
        <v>29.48</v>
      </c>
    </row>
    <row r="194" spans="3:9" ht="15.5" x14ac:dyDescent="0.35">
      <c r="C194" t="s">
        <v>263</v>
      </c>
      <c r="I194" s="6">
        <v>6.95</v>
      </c>
    </row>
    <row r="195" spans="3:9" ht="15.5" x14ac:dyDescent="0.35">
      <c r="C195" t="s">
        <v>346</v>
      </c>
      <c r="I195" s="6">
        <v>3.39E-2</v>
      </c>
    </row>
    <row r="196" spans="3:9" ht="15.5" x14ac:dyDescent="0.35">
      <c r="C196" t="s">
        <v>347</v>
      </c>
      <c r="I196" s="6">
        <v>0.94</v>
      </c>
    </row>
    <row r="197" spans="3:9" ht="15.5" x14ac:dyDescent="0.35">
      <c r="C197" t="s">
        <v>348</v>
      </c>
      <c r="I197" s="6">
        <v>15.2</v>
      </c>
    </row>
    <row r="198" spans="3:9" ht="15.5" x14ac:dyDescent="0.35">
      <c r="C198" t="s">
        <v>349</v>
      </c>
      <c r="I198" s="6">
        <v>25.69</v>
      </c>
    </row>
    <row r="199" spans="3:9" ht="15.5" x14ac:dyDescent="0.35">
      <c r="C199" t="s">
        <v>350</v>
      </c>
      <c r="I199" s="6">
        <v>85.15</v>
      </c>
    </row>
    <row r="200" spans="3:9" ht="15.5" x14ac:dyDescent="0.35">
      <c r="C200" t="s">
        <v>351</v>
      </c>
      <c r="I200" s="6">
        <v>17.72</v>
      </c>
    </row>
    <row r="201" spans="3:9" ht="15.5" x14ac:dyDescent="0.35">
      <c r="C201" t="s">
        <v>264</v>
      </c>
      <c r="I201" s="6">
        <v>9.06</v>
      </c>
    </row>
    <row r="202" spans="3:9" ht="15.5" x14ac:dyDescent="0.35">
      <c r="C202" t="s">
        <v>451</v>
      </c>
      <c r="I202" s="6">
        <v>0.48</v>
      </c>
    </row>
    <row r="203" spans="3:9" ht="15.5" x14ac:dyDescent="0.35">
      <c r="C203" t="s">
        <v>452</v>
      </c>
      <c r="I203" s="6">
        <v>1.3</v>
      </c>
    </row>
    <row r="204" spans="3:9" ht="15.5" x14ac:dyDescent="0.35">
      <c r="C204" t="s">
        <v>352</v>
      </c>
      <c r="I204" s="6">
        <v>40.700000000000003</v>
      </c>
    </row>
    <row r="205" spans="3:9" ht="15.5" x14ac:dyDescent="0.35">
      <c r="C205" t="s">
        <v>353</v>
      </c>
      <c r="I205" s="6">
        <v>45.01</v>
      </c>
    </row>
    <row r="206" spans="3:9" ht="15.5" x14ac:dyDescent="0.35">
      <c r="C206" t="s">
        <v>354</v>
      </c>
      <c r="I206" s="6">
        <v>1273.78</v>
      </c>
    </row>
    <row r="207" spans="3:9" ht="15.5" x14ac:dyDescent="0.35">
      <c r="C207" t="s">
        <v>355</v>
      </c>
      <c r="D207" s="6">
        <v>29.77</v>
      </c>
    </row>
    <row r="208" spans="3:9" ht="15.5" x14ac:dyDescent="0.35">
      <c r="C208" t="s">
        <v>356</v>
      </c>
      <c r="I208" s="6">
        <v>78.930000000000007</v>
      </c>
    </row>
    <row r="209" spans="3:9" ht="15.5" x14ac:dyDescent="0.35">
      <c r="C209" t="s">
        <v>357</v>
      </c>
      <c r="I209" s="6">
        <v>14.09</v>
      </c>
    </row>
    <row r="210" spans="3:9" ht="15.5" x14ac:dyDescent="0.35">
      <c r="C210" t="s">
        <v>265</v>
      </c>
      <c r="D210" s="6">
        <v>0.86</v>
      </c>
    </row>
    <row r="211" spans="3:9" ht="15.5" x14ac:dyDescent="0.35">
      <c r="C211" t="s">
        <v>266</v>
      </c>
      <c r="D211" s="6">
        <v>0.32</v>
      </c>
    </row>
    <row r="212" spans="3:9" ht="15.5" x14ac:dyDescent="0.35">
      <c r="C212" t="s">
        <v>267</v>
      </c>
      <c r="D212" s="6">
        <v>1.02</v>
      </c>
    </row>
    <row r="213" spans="3:9" ht="15.5" x14ac:dyDescent="0.35">
      <c r="C213" t="s">
        <v>269</v>
      </c>
      <c r="D213" s="6">
        <v>5.45</v>
      </c>
    </row>
    <row r="214" spans="3:9" ht="15.5" x14ac:dyDescent="0.35">
      <c r="C214" t="s">
        <v>270</v>
      </c>
      <c r="D214" s="6">
        <v>0.16</v>
      </c>
    </row>
    <row r="215" spans="3:9" ht="15.5" x14ac:dyDescent="0.35">
      <c r="C215" t="s">
        <v>271</v>
      </c>
      <c r="D215" s="6">
        <v>6.45</v>
      </c>
    </row>
    <row r="216" spans="3:9" ht="15.5" x14ac:dyDescent="0.35">
      <c r="C216" t="s">
        <v>272</v>
      </c>
      <c r="I216" s="6">
        <v>5.66</v>
      </c>
    </row>
    <row r="217" spans="3:9" ht="15.5" x14ac:dyDescent="0.35">
      <c r="C217" t="s">
        <v>13</v>
      </c>
      <c r="D217" s="5">
        <v>28000000000</v>
      </c>
    </row>
    <row r="218" spans="3:9" ht="15.5" x14ac:dyDescent="0.35">
      <c r="C218" t="s">
        <v>358</v>
      </c>
      <c r="I218" s="6">
        <v>0.17</v>
      </c>
    </row>
    <row r="219" spans="3:9" ht="15.5" x14ac:dyDescent="0.35">
      <c r="C219" t="s">
        <v>273</v>
      </c>
      <c r="I219" s="6">
        <v>0.08</v>
      </c>
    </row>
    <row r="220" spans="3:9" ht="15.5" x14ac:dyDescent="0.35">
      <c r="C220" t="s">
        <v>274</v>
      </c>
      <c r="I220" s="6">
        <v>0.51560000000000006</v>
      </c>
    </row>
    <row r="221" spans="3:9" ht="15.5" x14ac:dyDescent="0.35">
      <c r="C221" t="s">
        <v>275</v>
      </c>
      <c r="I221" s="6">
        <v>0.4919</v>
      </c>
    </row>
    <row r="222" spans="3:9" ht="15.5" x14ac:dyDescent="0.35">
      <c r="C222" t="s">
        <v>359</v>
      </c>
      <c r="I222" s="6">
        <v>0.31240000000000001</v>
      </c>
    </row>
    <row r="223" spans="3:9" ht="15.5" x14ac:dyDescent="0.35">
      <c r="C223" t="s">
        <v>276</v>
      </c>
      <c r="D223" s="6">
        <v>6.28</v>
      </c>
    </row>
    <row r="224" spans="3:9" ht="15.5" x14ac:dyDescent="0.35">
      <c r="C224" t="s">
        <v>277</v>
      </c>
      <c r="D224" s="6">
        <v>73.180000000000007</v>
      </c>
    </row>
    <row r="225" spans="3:9" ht="15.5" x14ac:dyDescent="0.35">
      <c r="C225" t="s">
        <v>278</v>
      </c>
      <c r="D225" s="6">
        <v>71.63</v>
      </c>
    </row>
    <row r="226" spans="3:9" ht="15.5" x14ac:dyDescent="0.35">
      <c r="C226" t="s">
        <v>279</v>
      </c>
      <c r="D226" s="6">
        <v>7.83</v>
      </c>
    </row>
    <row r="227" spans="3:9" ht="15.5" x14ac:dyDescent="0.35">
      <c r="C227" t="s">
        <v>280</v>
      </c>
      <c r="D227" s="6">
        <v>14.49</v>
      </c>
    </row>
    <row r="228" spans="3:9" ht="15.5" x14ac:dyDescent="0.35">
      <c r="C228" t="s">
        <v>281</v>
      </c>
      <c r="I228" s="6">
        <v>2.52</v>
      </c>
    </row>
    <row r="229" spans="3:9" ht="15.5" x14ac:dyDescent="0.35">
      <c r="C229" t="s">
        <v>282</v>
      </c>
      <c r="I229" s="6">
        <v>4.46</v>
      </c>
    </row>
    <row r="230" spans="3:9" ht="15.5" x14ac:dyDescent="0.35">
      <c r="C230" t="s">
        <v>47</v>
      </c>
      <c r="I230" s="5">
        <v>2905000000000</v>
      </c>
    </row>
    <row r="231" spans="3:9" ht="15.5" x14ac:dyDescent="0.35">
      <c r="C231" t="s">
        <v>283</v>
      </c>
      <c r="I231" s="5">
        <v>3028000000000</v>
      </c>
    </row>
    <row r="232" spans="3:9" ht="15.5" x14ac:dyDescent="0.35">
      <c r="C232" t="s">
        <v>284</v>
      </c>
      <c r="I232" s="5">
        <v>2420000000</v>
      </c>
    </row>
    <row r="233" spans="3:9" ht="15.5" x14ac:dyDescent="0.35">
      <c r="C233" t="s">
        <v>285</v>
      </c>
      <c r="I233" s="6">
        <v>7.6600000000000001E-2</v>
      </c>
    </row>
    <row r="234" spans="3:9" ht="15.5" x14ac:dyDescent="0.35">
      <c r="C234" t="s">
        <v>286</v>
      </c>
      <c r="D234" s="6">
        <v>0.33409999999999995</v>
      </c>
    </row>
    <row r="235" spans="3:9" ht="15.5" x14ac:dyDescent="0.35">
      <c r="C235" t="s">
        <v>287</v>
      </c>
      <c r="D235" s="6">
        <v>5.6399999999999999E-2</v>
      </c>
    </row>
    <row r="236" spans="3:9" ht="15.5" x14ac:dyDescent="0.35">
      <c r="C236" t="s">
        <v>288</v>
      </c>
      <c r="D236" s="6">
        <v>3.5400000000000001E-2</v>
      </c>
    </row>
    <row r="237" spans="3:9" ht="15.5" x14ac:dyDescent="0.35">
      <c r="C237" t="s">
        <v>453</v>
      </c>
      <c r="D237" s="6">
        <v>0.23749999999999999</v>
      </c>
    </row>
    <row r="238" spans="3:9" ht="15.5" x14ac:dyDescent="0.35">
      <c r="C238" t="s">
        <v>289</v>
      </c>
      <c r="D238" s="6">
        <v>0.25590000000000002</v>
      </c>
    </row>
    <row r="239" spans="3:9" ht="15.5" x14ac:dyDescent="0.35">
      <c r="C239" t="s">
        <v>360</v>
      </c>
      <c r="D239" s="6">
        <v>0.6581999999999999</v>
      </c>
    </row>
    <row r="240" spans="3:9" ht="15.5" x14ac:dyDescent="0.35">
      <c r="C240" t="s">
        <v>293</v>
      </c>
      <c r="I240" s="5">
        <v>8</v>
      </c>
    </row>
    <row r="241" spans="3:9" ht="15.5" x14ac:dyDescent="0.35">
      <c r="C241" t="s">
        <v>294</v>
      </c>
      <c r="I241" s="6">
        <v>0.82</v>
      </c>
    </row>
    <row r="242" spans="3:9" ht="15.5" x14ac:dyDescent="0.35">
      <c r="C242" t="s">
        <v>295</v>
      </c>
      <c r="I242" s="6">
        <v>0.69</v>
      </c>
    </row>
    <row r="243" spans="3:9" ht="15.5" x14ac:dyDescent="0.35">
      <c r="C243" t="s">
        <v>458</v>
      </c>
      <c r="I243" s="6">
        <v>0.27</v>
      </c>
    </row>
    <row r="244" spans="3:9" ht="15.5" x14ac:dyDescent="0.35">
      <c r="C244" t="s">
        <v>296</v>
      </c>
      <c r="I244" s="6">
        <v>0.04</v>
      </c>
    </row>
    <row r="245" spans="3:9" ht="15.5" x14ac:dyDescent="0.35">
      <c r="C245" t="s">
        <v>361</v>
      </c>
      <c r="I245" s="6">
        <v>0.59</v>
      </c>
    </row>
    <row r="246" spans="3:9" ht="15.5" x14ac:dyDescent="0.35">
      <c r="C246" t="s">
        <v>297</v>
      </c>
      <c r="I246" s="6">
        <v>0.03</v>
      </c>
    </row>
    <row r="247" spans="3:9" ht="15.5" x14ac:dyDescent="0.35">
      <c r="C247" t="s">
        <v>298</v>
      </c>
      <c r="I247" s="6">
        <v>0.59</v>
      </c>
    </row>
    <row r="248" spans="3:9" ht="15.5" x14ac:dyDescent="0.35">
      <c r="C248" t="s">
        <v>299</v>
      </c>
      <c r="I248" s="5">
        <v>3083000000000</v>
      </c>
    </row>
    <row r="249" spans="3:9" ht="15.5" x14ac:dyDescent="0.35">
      <c r="C249" t="s">
        <v>300</v>
      </c>
      <c r="I249" s="5">
        <v>1054000000000</v>
      </c>
    </row>
    <row r="250" spans="3:9" ht="15.5" x14ac:dyDescent="0.35">
      <c r="C250" t="s">
        <v>301</v>
      </c>
      <c r="I250" s="5">
        <v>334000000000</v>
      </c>
    </row>
    <row r="251" spans="3:9" ht="15.5" x14ac:dyDescent="0.35">
      <c r="C251" t="s">
        <v>302</v>
      </c>
      <c r="I251" s="5">
        <v>99000000000</v>
      </c>
    </row>
    <row r="252" spans="3:9" ht="15.5" x14ac:dyDescent="0.35">
      <c r="C252" t="s">
        <v>303</v>
      </c>
      <c r="D252" s="5">
        <v>72000000000</v>
      </c>
    </row>
    <row r="253" spans="3:9" ht="15.5" x14ac:dyDescent="0.35">
      <c r="C253" t="s">
        <v>304</v>
      </c>
      <c r="D253" s="5">
        <v>1232000000000</v>
      </c>
    </row>
    <row r="254" spans="3:9" ht="15.5" x14ac:dyDescent="0.35">
      <c r="C254" t="s">
        <v>305</v>
      </c>
      <c r="D254" s="5">
        <v>1041000000000</v>
      </c>
    </row>
    <row r="255" spans="3:9" ht="15.5" x14ac:dyDescent="0.35">
      <c r="C255" t="s">
        <v>245</v>
      </c>
      <c r="D255" s="5">
        <v>-125000000000</v>
      </c>
    </row>
    <row r="256" spans="3:9" ht="15.5" x14ac:dyDescent="0.35">
      <c r="C256" t="s">
        <v>306</v>
      </c>
      <c r="I256" s="5">
        <v>191000000000</v>
      </c>
    </row>
    <row r="257" spans="3:9" ht="15.5" x14ac:dyDescent="0.35">
      <c r="C257" t="s">
        <v>242</v>
      </c>
      <c r="D257" s="5">
        <v>195000000000</v>
      </c>
    </row>
    <row r="258" spans="3:9" ht="15.5" x14ac:dyDescent="0.35">
      <c r="C258" t="s">
        <v>24</v>
      </c>
      <c r="D258" s="5">
        <v>195000000000</v>
      </c>
    </row>
    <row r="259" spans="3:9" ht="15.5" x14ac:dyDescent="0.35">
      <c r="C259" t="s">
        <v>21</v>
      </c>
      <c r="D259" s="5">
        <v>123000000000</v>
      </c>
    </row>
    <row r="260" spans="3:9" ht="15.5" x14ac:dyDescent="0.35">
      <c r="C260" t="s">
        <v>244</v>
      </c>
      <c r="I260" s="5">
        <v>191000000000</v>
      </c>
    </row>
    <row r="261" spans="3:9" ht="15.5" x14ac:dyDescent="0.35">
      <c r="C261" t="s">
        <v>307</v>
      </c>
      <c r="I261" s="5">
        <v>113000000000</v>
      </c>
    </row>
    <row r="262" spans="3:9" ht="15.5" x14ac:dyDescent="0.35">
      <c r="C262" t="s">
        <v>308</v>
      </c>
      <c r="I262" s="5">
        <v>-120000000000</v>
      </c>
    </row>
    <row r="263" spans="3:9" ht="15.5" x14ac:dyDescent="0.35">
      <c r="C263" t="s">
        <v>309</v>
      </c>
      <c r="I263" s="5">
        <v>-17000000000</v>
      </c>
    </row>
    <row r="264" spans="3:9" ht="15.5" x14ac:dyDescent="0.35">
      <c r="C264" t="s">
        <v>310</v>
      </c>
      <c r="I264" s="5">
        <v>-79000000000</v>
      </c>
    </row>
    <row r="265" spans="3:9" ht="15.5" x14ac:dyDescent="0.35">
      <c r="C265" t="s">
        <v>311</v>
      </c>
      <c r="I265" s="5">
        <v>34000000000</v>
      </c>
    </row>
  </sheetData>
  <pageMargins left="0.7" right="0.7" top="0.75" bottom="0.75" header="0.3" footer="0.3"/>
  <ignoredErrors>
    <ignoredError sqref="A1:S266" numberStoredAsText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T31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0" width="18.83203125" customWidth="1"/>
  </cols>
  <sheetData>
    <row r="1" spans="1:20" ht="15.5" x14ac:dyDescent="0.35">
      <c r="C1" t="s">
        <v>1497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</row>
    <row r="2" spans="1:20" ht="15.5" x14ac:dyDescent="0.35">
      <c r="C2" t="s">
        <v>1498</v>
      </c>
      <c r="D2" s="2" vm="13">
        <f ca="1">IFERROR(_xlfn.STOCKHISTORY("XIDX:" &amp; $C$1, D3, , 0, 0, 1), "Libur")</f>
        <v>113</v>
      </c>
      <c r="E2" s="2" vm="188">
        <f ca="1">IFERROR(_xlfn.STOCKHISTORY("XIDX:" &amp; $C$1, E3, , 0, 0, 1), "Libur")</f>
        <v>89</v>
      </c>
      <c r="H2" s="2" vm="188">
        <f ca="1">IFERROR(INDEX(D2:G2,COUNT(D2:G2)),"")</f>
        <v>89</v>
      </c>
      <c r="I2" s="2" t="str">
        <f t="shared" ref="I2:T2" ca="1" si="0">IFERROR(_xlfn.STOCKHISTORY("XIDX:" &amp; $C$1, I1, , 0, 0, 1), "Libur")</f>
        <v>Libur</v>
      </c>
      <c r="J2" s="2" vm="16">
        <f t="shared" ca="1" si="0"/>
        <v>64</v>
      </c>
      <c r="K2" s="2" vm="381">
        <f t="shared" ca="1" si="0"/>
        <v>37</v>
      </c>
      <c r="L2" s="2" t="str">
        <f t="shared" ca="1" si="0"/>
        <v>Libur</v>
      </c>
      <c r="M2" s="2" t="str">
        <f t="shared" ca="1" si="0"/>
        <v>Libur</v>
      </c>
      <c r="N2" s="2" vm="382">
        <f t="shared" ca="1" si="0"/>
        <v>52</v>
      </c>
      <c r="O2" s="2" vm="383">
        <f t="shared" ca="1" si="0"/>
        <v>111</v>
      </c>
      <c r="P2" s="2" vm="132">
        <f t="shared" ca="1" si="0"/>
        <v>128</v>
      </c>
      <c r="Q2" s="2" vm="384">
        <f t="shared" ca="1" si="0"/>
        <v>278</v>
      </c>
      <c r="R2" s="2" vm="385">
        <f t="shared" ca="1" si="0"/>
        <v>655</v>
      </c>
      <c r="S2" s="2" vm="386">
        <f t="shared" ca="1" si="0"/>
        <v>990</v>
      </c>
      <c r="T2" s="2" t="str">
        <f t="shared" ca="1" si="0"/>
        <v>Libur</v>
      </c>
    </row>
    <row r="3" spans="1:20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0" ht="15.5" x14ac:dyDescent="0.35">
      <c r="B4" t="s">
        <v>5</v>
      </c>
      <c r="C4" t="s">
        <v>6</v>
      </c>
      <c r="D4" s="2">
        <f>IFERROR(INDEX(D51:D500,MATCH($C$4,$C$51:$C$500,0)),"")</f>
        <v>187859461143</v>
      </c>
      <c r="E4" s="2">
        <f>IFERROR(INDEX(E51:E500,MATCH($C$4,$C$51:$C$500,0)),"")</f>
        <v>219669387598</v>
      </c>
      <c r="H4" s="2">
        <f>IFERROR(SUM(D4:G4)*(4/MAX(1,COUNT(D4:G4))),"")</f>
        <v>815057697482</v>
      </c>
      <c r="I4" s="2">
        <f t="shared" ref="I4:T4" si="1">IFERROR(INDEX(I51:I500,MATCH($C$4,$C$51:$C$500,0)),"")</f>
        <v>1258918814869</v>
      </c>
      <c r="J4" s="2">
        <f t="shared" si="1"/>
        <v>1098223293439</v>
      </c>
      <c r="K4" s="2">
        <f t="shared" si="1"/>
        <v>920006985202</v>
      </c>
      <c r="L4" s="2">
        <f t="shared" si="1"/>
        <v>723804994492</v>
      </c>
      <c r="M4" s="2">
        <f t="shared" si="1"/>
        <v>173845008546</v>
      </c>
      <c r="N4" s="2">
        <f t="shared" si="1"/>
        <v>137116418764</v>
      </c>
      <c r="O4" s="2">
        <f t="shared" si="1"/>
        <v>384697286910</v>
      </c>
      <c r="P4" s="2">
        <f t="shared" si="1"/>
        <v>962188544595</v>
      </c>
      <c r="Q4" s="2">
        <f t="shared" si="1"/>
        <v>1281160838141</v>
      </c>
      <c r="R4" s="2">
        <f t="shared" si="1"/>
        <v>966887321903</v>
      </c>
      <c r="S4" s="2">
        <f t="shared" si="1"/>
        <v>732160404552</v>
      </c>
      <c r="T4" s="2">
        <f t="shared" si="1"/>
        <v>302014612123</v>
      </c>
    </row>
    <row r="5" spans="1:20" ht="15.5" x14ac:dyDescent="0.35">
      <c r="B5" t="s">
        <v>7</v>
      </c>
      <c r="C5" t="s">
        <v>8</v>
      </c>
      <c r="D5" s="2">
        <f>IFERROR(INDEX(D51:D500,MATCH($C$5,$C$51:$C$500,0)),"")</f>
        <v>-14085327781</v>
      </c>
      <c r="E5" s="2">
        <f>IFERROR(INDEX(E51:E500,MATCH($C$5,$C$51:$C$500,0)),"")</f>
        <v>-16890875000</v>
      </c>
      <c r="H5" s="2">
        <f>IFERROR(SUM(D5:G5)*(4/MAX(1,COUNT(D5:G5))),"")</f>
        <v>-61952405562</v>
      </c>
      <c r="I5" s="2">
        <f t="shared" ref="I5:T5" si="2">IFERROR(INDEX(I51:I500,MATCH($C$5,$C$51:$C$500,0)),"")</f>
        <v>-26626345887</v>
      </c>
      <c r="J5" s="2">
        <f t="shared" si="2"/>
        <v>-36350687761</v>
      </c>
      <c r="K5" s="2">
        <f t="shared" si="2"/>
        <v>-142788651944</v>
      </c>
      <c r="L5" s="2">
        <f t="shared" si="2"/>
        <v>-44339680485</v>
      </c>
      <c r="M5" s="2">
        <f t="shared" si="2"/>
        <v>-78022825950</v>
      </c>
      <c r="N5" s="2">
        <f t="shared" si="2"/>
        <v>-374276640439</v>
      </c>
      <c r="O5" s="2">
        <f t="shared" si="2"/>
        <v>-333498759860</v>
      </c>
      <c r="P5" s="2">
        <f t="shared" si="2"/>
        <v>10081254157</v>
      </c>
      <c r="Q5" s="2">
        <f t="shared" si="2"/>
        <v>104456513344</v>
      </c>
      <c r="R5" s="2">
        <f t="shared" si="2"/>
        <v>90987459911</v>
      </c>
      <c r="S5" s="2">
        <f t="shared" si="2"/>
        <v>77926544608</v>
      </c>
      <c r="T5" s="2">
        <f t="shared" si="2"/>
        <v>36042533740</v>
      </c>
    </row>
    <row r="6" spans="1:20" ht="15.5" x14ac:dyDescent="0.35">
      <c r="B6" t="s">
        <v>9</v>
      </c>
      <c r="C6" t="s">
        <v>10</v>
      </c>
      <c r="D6" s="2">
        <f>IFERROR(INDEX(D51:D500,MATCH($C$6,$C$51:$C$500,0)),"")</f>
        <v>336551259677</v>
      </c>
      <c r="E6" s="2">
        <f>IFERROR(INDEX(E51:E500,MATCH($C$6,$C$51:$C$500,0)),"")</f>
        <v>350636587457</v>
      </c>
      <c r="H6" s="2">
        <f>IFERROR(INDEX(D6:G6,COUNT(D6:G6)),"")</f>
        <v>350636587457</v>
      </c>
      <c r="I6" s="2">
        <f t="shared" ref="I6:T6" si="3">IFERROR(INDEX(I51:I500,MATCH($C$6,$C$51:$C$500,0)),"")</f>
        <v>367527462458</v>
      </c>
      <c r="J6" s="2">
        <f t="shared" si="3"/>
        <v>394153808344</v>
      </c>
      <c r="K6" s="2">
        <f t="shared" si="3"/>
        <v>430504496105</v>
      </c>
      <c r="L6" s="2">
        <f t="shared" si="3"/>
        <v>576241661680</v>
      </c>
      <c r="M6" s="2">
        <f t="shared" si="3"/>
        <v>620454942168</v>
      </c>
      <c r="N6" s="2">
        <f t="shared" si="3"/>
        <v>698477768120</v>
      </c>
      <c r="O6" s="2">
        <f t="shared" si="3"/>
        <v>1072754408559</v>
      </c>
      <c r="P6" s="2">
        <f t="shared" si="3"/>
        <v>1406253168419</v>
      </c>
      <c r="Q6" s="2">
        <f t="shared" si="3"/>
        <v>1396171914262</v>
      </c>
      <c r="R6" s="2">
        <f t="shared" si="3"/>
        <v>1292004760918</v>
      </c>
      <c r="S6" s="2">
        <f t="shared" si="3"/>
        <v>1209095941007</v>
      </c>
      <c r="T6" s="2">
        <f t="shared" si="3"/>
        <v>56915816164</v>
      </c>
    </row>
    <row r="7" spans="1:20" ht="15.5" x14ac:dyDescent="0.35">
      <c r="B7" t="s">
        <v>11</v>
      </c>
      <c r="C7" t="s">
        <v>12</v>
      </c>
      <c r="D7" s="3">
        <f>IFERROR(INDEX(D51:D500,MATCH($C$7,$C$51:$C$500,0))/1000000000,"")</f>
        <v>4.17</v>
      </c>
      <c r="E7" s="3">
        <f>IFERROR(INDEX(E51:E500,MATCH($C$7,$C$51:$C$500,0))/1000000000,"")</f>
        <v>4.17</v>
      </c>
      <c r="H7" s="3">
        <f>IFERROR(INDEX(D7:G7,COUNT(D7:G7)),"")</f>
        <v>4.17</v>
      </c>
      <c r="I7" s="3">
        <f t="shared" ref="I7:T7" si="4">IFERROR(INDEX(I51:I500,MATCH($C$7,$C$51:$C$500,0))/1000000000,"")</f>
        <v>4.17</v>
      </c>
      <c r="J7" s="3">
        <f t="shared" si="4"/>
        <v>4.17</v>
      </c>
      <c r="K7" s="3">
        <f t="shared" si="4"/>
        <v>4.17</v>
      </c>
      <c r="L7" s="3">
        <f t="shared" si="4"/>
        <v>4.17</v>
      </c>
      <c r="M7" s="3">
        <f t="shared" si="4"/>
        <v>4.17</v>
      </c>
      <c r="N7" s="3">
        <f t="shared" si="4"/>
        <v>4.17</v>
      </c>
      <c r="O7" s="3">
        <f t="shared" si="4"/>
        <v>4.17</v>
      </c>
      <c r="P7" s="3">
        <f t="shared" si="4"/>
        <v>4.17</v>
      </c>
      <c r="Q7" s="3">
        <f t="shared" si="4"/>
        <v>4.17</v>
      </c>
      <c r="R7" s="3">
        <f t="shared" si="4"/>
        <v>4.17</v>
      </c>
      <c r="S7" s="3">
        <f t="shared" si="4"/>
        <v>4.17</v>
      </c>
      <c r="T7" s="3">
        <f t="shared" si="4"/>
        <v>0</v>
      </c>
    </row>
    <row r="8" spans="1:20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53000000000</v>
      </c>
      <c r="E8" s="2">
        <f>IFERROR(INDEX(E51:E500,MATCH("Free cash flow (Quarter)",$C$51:$C$500,0)),"")</f>
        <v>13000000000</v>
      </c>
      <c r="H8" s="2">
        <f>IFERROR(INDEX(D8:G8,COUNT(D8:G8)),"")</f>
        <v>13000000000</v>
      </c>
      <c r="I8" s="2">
        <f t="shared" ref="I8:T8" si="5">IFERROR(INDEX(I51:I500,MATCH($C$8,$C$51:$C$500,0)),"")</f>
        <v>8000000000</v>
      </c>
      <c r="J8" s="2">
        <f t="shared" si="5"/>
        <v>-11000000000</v>
      </c>
      <c r="K8" s="2">
        <f t="shared" si="5"/>
        <v>11000000000</v>
      </c>
      <c r="L8" s="2">
        <f t="shared" si="5"/>
        <v>-5000000000</v>
      </c>
      <c r="M8" s="2">
        <f t="shared" si="5"/>
        <v>-29000000000</v>
      </c>
      <c r="N8" s="2">
        <f t="shared" si="5"/>
        <v>-61000000000</v>
      </c>
      <c r="O8" s="2">
        <f t="shared" si="5"/>
        <v>-134000000000</v>
      </c>
      <c r="P8" s="2">
        <f t="shared" si="5"/>
        <v>-3000000000</v>
      </c>
      <c r="Q8" s="2">
        <f t="shared" si="5"/>
        <v>-264000000000</v>
      </c>
      <c r="R8" s="2">
        <f t="shared" si="5"/>
        <v>-577000000000</v>
      </c>
      <c r="S8" s="2">
        <f t="shared" si="5"/>
        <v>-549000000000</v>
      </c>
      <c r="T8" s="2">
        <f t="shared" si="5"/>
        <v>-53000000000</v>
      </c>
    </row>
    <row r="9" spans="1:20" ht="15.5" x14ac:dyDescent="0.35">
      <c r="A9" t="s">
        <v>16</v>
      </c>
      <c r="C9" t="s">
        <v>17</v>
      </c>
      <c r="D9" s="3">
        <f>IFERROR(INDEX(D51:D500,MATCH("Free cash flow per share (Quarter)",$C$51:$C$500,0)),"")</f>
        <v>12.63</v>
      </c>
      <c r="E9" s="3">
        <f>IFERROR(INDEX(E51:E500,MATCH("Free cash flow per share (Quarter)",$C$51:$C$500,0)),"")</f>
        <v>3.1</v>
      </c>
      <c r="H9" s="3">
        <f>IFERROR(INDEX(D9:G9,COUNT(D9:G9)),"")</f>
        <v>3.1</v>
      </c>
      <c r="I9" s="3">
        <f t="shared" ref="I9:T9" si="6">IFERROR(INDEX(I51:I500,MATCH($C$9,$C$51:$C$500,0)),"")</f>
        <v>1.86</v>
      </c>
      <c r="J9" s="3">
        <f t="shared" si="6"/>
        <v>-2.71</v>
      </c>
      <c r="K9" s="3">
        <f t="shared" si="6"/>
        <v>2.62</v>
      </c>
      <c r="L9" s="3">
        <f t="shared" si="6"/>
        <v>-1.24</v>
      </c>
      <c r="M9" s="3">
        <f t="shared" si="6"/>
        <v>-6.94</v>
      </c>
      <c r="N9" s="3">
        <f t="shared" si="6"/>
        <v>-14.58</v>
      </c>
      <c r="O9" s="3">
        <f t="shared" si="6"/>
        <v>-32.200000000000003</v>
      </c>
      <c r="P9" s="3">
        <f t="shared" si="6"/>
        <v>-0.7</v>
      </c>
      <c r="Q9" s="3">
        <f t="shared" si="6"/>
        <v>-63.2</v>
      </c>
      <c r="R9" s="3">
        <f t="shared" si="6"/>
        <v>-138.13999999999999</v>
      </c>
      <c r="S9" s="3">
        <f t="shared" si="6"/>
        <v>-131.59</v>
      </c>
      <c r="T9" s="3">
        <f t="shared" si="6"/>
        <v>-10619529.699999999</v>
      </c>
    </row>
    <row r="10" spans="1:20" ht="15.5" x14ac:dyDescent="0.35">
      <c r="C10" t="s">
        <v>18</v>
      </c>
      <c r="D10" s="3">
        <f ca="1">IFERROR(IF(D9=0,"",D2/D9),"")</f>
        <v>8.9469517022961202</v>
      </c>
      <c r="E10" s="3">
        <f ca="1">IFERROR(IF(E9=0,"",E2/E9),"")</f>
        <v>28.709677419354836</v>
      </c>
      <c r="I10" s="3" t="str">
        <f t="shared" ref="I10:T10" ca="1" si="7">IFERROR(IF(I9=0,"",I2/I9),"")</f>
        <v/>
      </c>
      <c r="J10" s="3">
        <f t="shared" ca="1" si="7"/>
        <v>-23.616236162361623</v>
      </c>
      <c r="K10" s="3">
        <f t="shared" ca="1" si="7"/>
        <v>14.122137404580153</v>
      </c>
      <c r="L10" s="3" t="str">
        <f t="shared" ca="1" si="7"/>
        <v/>
      </c>
      <c r="M10" s="3" t="str">
        <f t="shared" ca="1" si="7"/>
        <v/>
      </c>
      <c r="N10" s="3">
        <f t="shared" ca="1" si="7"/>
        <v>-3.5665294924554183</v>
      </c>
      <c r="O10" s="3">
        <f t="shared" ca="1" si="7"/>
        <v>-3.4472049689440989</v>
      </c>
      <c r="P10" s="3">
        <f t="shared" ca="1" si="7"/>
        <v>-182.85714285714286</v>
      </c>
      <c r="Q10" s="3">
        <f t="shared" ca="1" si="7"/>
        <v>-4.3987341772151893</v>
      </c>
      <c r="R10" s="3">
        <f t="shared" ca="1" si="7"/>
        <v>-4.7415665267120319</v>
      </c>
      <c r="S10" s="3">
        <f t="shared" ca="1" si="7"/>
        <v>-7.523368037084885</v>
      </c>
      <c r="T10" s="3" t="str">
        <f t="shared" ca="1" si="7"/>
        <v/>
      </c>
    </row>
    <row r="11" spans="1:20" ht="15.5" x14ac:dyDescent="0.35">
      <c r="B11" t="s">
        <v>19</v>
      </c>
      <c r="C11" t="s">
        <v>20</v>
      </c>
      <c r="D11" s="2">
        <f>IFERROR(INDEX(D51:D500,MATCH($C$11,$C$51:$C$500,0)),"")</f>
        <v>6720662752</v>
      </c>
      <c r="E11" s="2">
        <f>IFERROR(INDEX(E51:E500,MATCH($C$11,$C$51:$C$500,0)),"")</f>
        <v>6008840178</v>
      </c>
      <c r="H11" s="2">
        <f>IFERROR(INDEX(D11:G11,COUNT(D11:G11)),"")</f>
        <v>6008840178</v>
      </c>
      <c r="I11" s="2">
        <f t="shared" ref="I11:T11" si="8">IFERROR(INDEX(I51:I500,MATCH($C$11,$C$51:$C$500,0)),"")</f>
        <v>11216513614</v>
      </c>
      <c r="J11" s="2">
        <f t="shared" si="8"/>
        <v>4613552277</v>
      </c>
      <c r="K11" s="2">
        <f t="shared" si="8"/>
        <v>6268158160</v>
      </c>
      <c r="L11" s="2">
        <f t="shared" si="8"/>
        <v>3006442417</v>
      </c>
      <c r="M11" s="2">
        <f t="shared" si="8"/>
        <v>4681073824</v>
      </c>
      <c r="N11" s="2">
        <f t="shared" si="8"/>
        <v>847574657</v>
      </c>
      <c r="O11" s="2">
        <f t="shared" si="8"/>
        <v>1035983154</v>
      </c>
      <c r="P11" s="2">
        <f t="shared" si="8"/>
        <v>87235441950</v>
      </c>
      <c r="Q11" s="2">
        <f t="shared" si="8"/>
        <v>117638533565</v>
      </c>
      <c r="R11" s="2">
        <f t="shared" si="8"/>
        <v>57447397484</v>
      </c>
      <c r="S11" s="2">
        <f t="shared" si="8"/>
        <v>598819860845</v>
      </c>
      <c r="T11" s="2">
        <f t="shared" si="8"/>
        <v>8403901123</v>
      </c>
    </row>
    <row r="12" spans="1:20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567000000000</v>
      </c>
      <c r="E12" s="2">
        <f>IFERROR(INDEX(E51:E500,MATCH("Net Debt (Quarter)",$C$51:$C$500,0)),"")</f>
        <v>562000000000</v>
      </c>
      <c r="H12" s="2">
        <f>IFERROR(INDEX(D12:G12,COUNT(D12:G12)),"")</f>
        <v>562000000000</v>
      </c>
      <c r="I12" s="2">
        <f t="shared" ref="I12:T12" si="9">IFERROR(INDEX(I51:I500,MATCH($C$12,$C$51:$C$500,0)),"")</f>
        <v>599000000000</v>
      </c>
      <c r="J12" s="2">
        <f t="shared" si="9"/>
        <v>603000000000</v>
      </c>
      <c r="K12" s="2">
        <f t="shared" si="9"/>
        <v>592000000000</v>
      </c>
      <c r="L12" s="2">
        <f t="shared" si="9"/>
        <v>710000000000</v>
      </c>
      <c r="M12" s="2">
        <f t="shared" si="9"/>
        <v>686000000000</v>
      </c>
      <c r="N12" s="2">
        <f t="shared" si="9"/>
        <v>688000000000</v>
      </c>
      <c r="O12" s="2">
        <f t="shared" si="9"/>
        <v>632000000000</v>
      </c>
      <c r="P12" s="2">
        <f t="shared" si="9"/>
        <v>507000000000</v>
      </c>
      <c r="Q12" s="2">
        <f t="shared" si="9"/>
        <v>511000000000</v>
      </c>
      <c r="R12" s="2">
        <f t="shared" si="9"/>
        <v>253000000000</v>
      </c>
      <c r="S12" s="2">
        <f t="shared" si="9"/>
        <v>-356000000000</v>
      </c>
      <c r="T12" s="2">
        <f t="shared" si="9"/>
        <v>121000000000</v>
      </c>
    </row>
    <row r="13" spans="1:20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573000000000</v>
      </c>
      <c r="E13" s="2">
        <f>IFERROR(INDEX(E51:E500,MATCH("Total Debt (Quarter)",$C$51:$C$500,0)),"")</f>
        <v>568000000000</v>
      </c>
      <c r="H13" s="2">
        <f>IFERROR(INDEX(D13:G13,COUNT(D13:G13)),"")</f>
        <v>568000000000</v>
      </c>
      <c r="I13" s="2">
        <f t="shared" ref="I13:T13" si="10">IFERROR(INDEX(I51:I500,MATCH($C$13,$C$51:$C$500,0)),"")</f>
        <v>611000000000</v>
      </c>
      <c r="J13" s="2">
        <f t="shared" si="10"/>
        <v>608000000000</v>
      </c>
      <c r="K13" s="2">
        <f t="shared" si="10"/>
        <v>598000000000</v>
      </c>
      <c r="L13" s="2">
        <f t="shared" si="10"/>
        <v>713000000000</v>
      </c>
      <c r="M13" s="2">
        <f t="shared" si="10"/>
        <v>690000000000</v>
      </c>
      <c r="N13" s="2">
        <f t="shared" si="10"/>
        <v>689000000000</v>
      </c>
      <c r="O13" s="2">
        <f t="shared" si="10"/>
        <v>633000000000</v>
      </c>
      <c r="P13" s="2">
        <f t="shared" si="10"/>
        <v>595000000000</v>
      </c>
      <c r="Q13" s="2">
        <f t="shared" si="10"/>
        <v>629000000000</v>
      </c>
      <c r="R13" s="2">
        <f t="shared" si="10"/>
        <v>310000000000</v>
      </c>
      <c r="S13" s="2">
        <f t="shared" si="10"/>
        <v>243000000000</v>
      </c>
      <c r="T13" s="2">
        <f t="shared" si="10"/>
        <v>129000000000</v>
      </c>
    </row>
    <row r="14" spans="1:20" ht="15.5" x14ac:dyDescent="0.35">
      <c r="C14" t="s">
        <v>27</v>
      </c>
      <c r="D14" s="2">
        <f>IFERROR(INDEX(D51:D500,MATCH($C$14,$C$51:$C$500,0)),"")</f>
        <v>-1745504116</v>
      </c>
      <c r="E14" s="2">
        <f>IFERROR(INDEX(E51:E500,MATCH($C$14,$C$51:$C$500,0)),"")</f>
        <v>-1841260646</v>
      </c>
      <c r="H14" s="2">
        <f>IFERROR(SUM(D14:G14)*(4/MAX(1,COUNT(D14:G14))),"")</f>
        <v>-7173529524</v>
      </c>
      <c r="I14" s="2">
        <f t="shared" ref="I14:T14" si="11">IFERROR(INDEX(I51:I500,MATCH($C$14,$C$51:$C$500,0)),"")</f>
        <v>-5333376289</v>
      </c>
      <c r="J14" s="2">
        <f t="shared" si="11"/>
        <v>-3926480438</v>
      </c>
      <c r="K14" s="2">
        <f t="shared" si="11"/>
        <v>-2908312437</v>
      </c>
      <c r="L14" s="2">
        <f t="shared" si="11"/>
        <v>-11419671994</v>
      </c>
      <c r="M14" s="2">
        <f t="shared" si="11"/>
        <v>-3762972756</v>
      </c>
      <c r="N14" s="2">
        <f t="shared" si="11"/>
        <v>-65105015892</v>
      </c>
      <c r="O14" s="2">
        <f t="shared" si="11"/>
        <v>-37577045909</v>
      </c>
      <c r="P14" s="2">
        <f t="shared" si="11"/>
        <v>-61304855518</v>
      </c>
      <c r="Q14" s="2">
        <f t="shared" si="11"/>
        <v>-52920651499</v>
      </c>
      <c r="R14" s="2">
        <f t="shared" si="11"/>
        <v>-35020811797</v>
      </c>
      <c r="S14" s="2">
        <f t="shared" si="11"/>
        <v>-23690518727</v>
      </c>
      <c r="T14" s="2">
        <f t="shared" si="11"/>
        <v>-9143610927</v>
      </c>
    </row>
    <row r="15" spans="1:20" ht="15.5" x14ac:dyDescent="0.35">
      <c r="C15" t="s">
        <v>28</v>
      </c>
      <c r="D15" s="2">
        <f>IFERROR(INDEX(D51:D500,MATCH($C$15,$C$51:$C$500,0)),"")</f>
        <v>2159945680</v>
      </c>
      <c r="E15" s="2">
        <f>IFERROR(INDEX(E51:E500,MATCH($C$15,$C$51:$C$500,0)),"")</f>
        <v>-19671469761</v>
      </c>
      <c r="H15" s="2">
        <f>IFERROR(SUM(D15:G15)*(4/MAX(1,COUNT(D15:G15))),"")</f>
        <v>-35023048162</v>
      </c>
      <c r="I15" s="2">
        <f t="shared" ref="I15:T15" si="12">IFERROR(INDEX(I51:I500,MATCH($C$15,$C$51:$C$500,0)),"")</f>
        <v>-41857170048</v>
      </c>
      <c r="J15" s="2">
        <f t="shared" si="12"/>
        <v>-44972119363</v>
      </c>
      <c r="K15" s="2">
        <f t="shared" si="12"/>
        <v>-52817082731</v>
      </c>
      <c r="L15" s="2">
        <f t="shared" si="12"/>
        <v>13739329312</v>
      </c>
      <c r="M15" s="2">
        <f t="shared" si="12"/>
        <v>22895356394</v>
      </c>
      <c r="N15" s="2">
        <f t="shared" si="12"/>
        <v>91212185473</v>
      </c>
      <c r="O15" s="2">
        <f t="shared" si="12"/>
        <v>108897732748</v>
      </c>
      <c r="P15" s="2">
        <f t="shared" si="12"/>
        <v>-3234277603</v>
      </c>
      <c r="Q15" s="2">
        <f t="shared" si="12"/>
        <v>-34545356563</v>
      </c>
      <c r="R15" s="2">
        <f t="shared" si="12"/>
        <v>-30783823298</v>
      </c>
      <c r="S15" s="2">
        <f t="shared" si="12"/>
        <v>-14136981666</v>
      </c>
      <c r="T15" s="2">
        <f t="shared" si="12"/>
        <v>-12215349370</v>
      </c>
    </row>
    <row r="16" spans="1:20" ht="15.5" x14ac:dyDescent="0.35">
      <c r="C16" t="s">
        <v>29</v>
      </c>
      <c r="D16" s="2">
        <f>IFERROR(INDEX(D51:D500,MATCH($C$16,$C$51:$C$500,0)),"")</f>
        <v>-16245273461</v>
      </c>
      <c r="E16" s="2">
        <f>IFERROR(INDEX(E51:E500,MATCH($C$16,$C$51:$C$500,0)),"")</f>
        <v>2780594761</v>
      </c>
      <c r="H16" s="2">
        <f>IFERROR(SUM(D16:G16)*(4/MAX(1,COUNT(D16:G16))),"")</f>
        <v>-26929357400</v>
      </c>
      <c r="I16" s="2">
        <f t="shared" ref="I16:T16" si="13">IFERROR(INDEX(I51:I500,MATCH($C$16,$C$51:$C$500,0)),"")</f>
        <v>14856400335</v>
      </c>
      <c r="J16" s="2">
        <f t="shared" si="13"/>
        <v>7919317573</v>
      </c>
      <c r="K16" s="2">
        <f t="shared" si="13"/>
        <v>-89481424433</v>
      </c>
      <c r="L16" s="2">
        <f t="shared" si="13"/>
        <v>-59466158322</v>
      </c>
      <c r="M16" s="2">
        <f t="shared" si="13"/>
        <v>-102486762541</v>
      </c>
      <c r="N16" s="2">
        <f t="shared" si="13"/>
        <v>-466144263287</v>
      </c>
      <c r="O16" s="2">
        <f t="shared" si="13"/>
        <v>-443739258347</v>
      </c>
      <c r="P16" s="2">
        <f t="shared" si="13"/>
        <v>11721043714</v>
      </c>
      <c r="Q16" s="2">
        <f t="shared" si="13"/>
        <v>140093982444</v>
      </c>
      <c r="R16" s="2">
        <f t="shared" si="13"/>
        <v>121724773931</v>
      </c>
      <c r="S16" s="2">
        <f t="shared" si="13"/>
        <v>92004654495</v>
      </c>
      <c r="T16" s="2">
        <f t="shared" si="13"/>
        <v>48171160251</v>
      </c>
    </row>
    <row r="17" spans="1:20" ht="15.5" x14ac:dyDescent="0.35">
      <c r="A17" t="s">
        <v>30</v>
      </c>
    </row>
    <row r="18" spans="1:20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  <c r="S18" t="s">
        <v>35</v>
      </c>
      <c r="T18" t="s">
        <v>36</v>
      </c>
    </row>
    <row r="19" spans="1:20" ht="15.5" x14ac:dyDescent="0.35">
      <c r="A19" t="s">
        <v>44</v>
      </c>
      <c r="C19" t="s">
        <v>45</v>
      </c>
    </row>
    <row r="20" spans="1:20" ht="15.5" x14ac:dyDescent="0.35">
      <c r="A20" t="s">
        <v>46</v>
      </c>
      <c r="C20" t="s">
        <v>47</v>
      </c>
      <c r="D20" s="2">
        <f ca="1">IFERROR(D21*D2,"")</f>
        <v>471210000000</v>
      </c>
      <c r="E20" s="2">
        <f ca="1">IFERROR(E21*E2,"")</f>
        <v>371130000000</v>
      </c>
      <c r="H20" s="2">
        <f t="shared" ref="H20:T20" ca="1" si="14">IFERROR(H21*H2,"")</f>
        <v>371130000000</v>
      </c>
      <c r="I20" s="2" t="str">
        <f t="shared" ca="1" si="14"/>
        <v/>
      </c>
      <c r="J20" s="2">
        <f t="shared" ca="1" si="14"/>
        <v>266880000000</v>
      </c>
      <c r="K20" s="2">
        <f t="shared" ca="1" si="14"/>
        <v>154290000000</v>
      </c>
      <c r="L20" s="2" t="str">
        <f t="shared" ca="1" si="14"/>
        <v/>
      </c>
      <c r="M20" s="2" t="str">
        <f t="shared" ca="1" si="14"/>
        <v/>
      </c>
      <c r="N20" s="2">
        <f t="shared" ca="1" si="14"/>
        <v>216840000000</v>
      </c>
      <c r="O20" s="2">
        <f t="shared" ca="1" si="14"/>
        <v>462870000000</v>
      </c>
      <c r="P20" s="2">
        <f t="shared" ca="1" si="14"/>
        <v>533760000000</v>
      </c>
      <c r="Q20" s="2">
        <f t="shared" ca="1" si="14"/>
        <v>1159260000000</v>
      </c>
      <c r="R20" s="2">
        <f t="shared" ca="1" si="14"/>
        <v>2731350000000</v>
      </c>
      <c r="S20" s="2">
        <f t="shared" ca="1" si="14"/>
        <v>4128300000000</v>
      </c>
      <c r="T20" s="2" t="str">
        <f t="shared" ca="1" si="14"/>
        <v/>
      </c>
    </row>
    <row r="21" spans="1:20" ht="15.5" x14ac:dyDescent="0.35">
      <c r="C21" t="s">
        <v>12</v>
      </c>
      <c r="D21" s="2">
        <f>IFERROR(INDEX(D51:D500,MATCH($C$7,$C$51:$C$500,0)),"")</f>
        <v>4170000000</v>
      </c>
      <c r="E21" s="2">
        <f>IFERROR(INDEX(E51:E500,MATCH($C$7,$C$51:$C$500,0)),"")</f>
        <v>4170000000</v>
      </c>
      <c r="H21" s="2">
        <f>IFERROR(INDEX(D21:G21,COUNT(D21:G21)),"")</f>
        <v>4170000000</v>
      </c>
      <c r="I21" s="2">
        <f t="shared" ref="I21:T21" si="15">IFERROR(INDEX(I51:I500,MATCH($C$7,$C$51:$C$500,0)),"")</f>
        <v>4170000000</v>
      </c>
      <c r="J21" s="2">
        <f t="shared" si="15"/>
        <v>4170000000</v>
      </c>
      <c r="K21" s="2">
        <f t="shared" si="15"/>
        <v>4170000000</v>
      </c>
      <c r="L21" s="2">
        <f t="shared" si="15"/>
        <v>4170000000</v>
      </c>
      <c r="M21" s="2">
        <f t="shared" si="15"/>
        <v>4170000000</v>
      </c>
      <c r="N21" s="2">
        <f t="shared" si="15"/>
        <v>4170000000</v>
      </c>
      <c r="O21" s="2">
        <f t="shared" si="15"/>
        <v>4170000000</v>
      </c>
      <c r="P21" s="2">
        <f t="shared" si="15"/>
        <v>4170000000</v>
      </c>
      <c r="Q21" s="2">
        <f t="shared" si="15"/>
        <v>4170000000</v>
      </c>
      <c r="R21" s="2">
        <f t="shared" si="15"/>
        <v>4170000000</v>
      </c>
      <c r="S21" s="2">
        <f t="shared" si="15"/>
        <v>4170000000</v>
      </c>
      <c r="T21" s="2">
        <f t="shared" si="15"/>
        <v>0</v>
      </c>
    </row>
    <row r="23" spans="1:20" ht="15.5" x14ac:dyDescent="0.35">
      <c r="B23" t="s">
        <v>48</v>
      </c>
      <c r="C23" t="s">
        <v>49</v>
      </c>
      <c r="D23" s="3">
        <f>IFERROR(D5/D6*100,"")</f>
        <v>-4.1851953828721902</v>
      </c>
      <c r="E23" s="3">
        <f>IFERROR(E5/E6*100,"")</f>
        <v>-4.8172026548916254</v>
      </c>
      <c r="H23" s="3">
        <f t="shared" ref="H23:T23" si="16">IFERROR(H5/H6*100,"")</f>
        <v>-17.668551365763413</v>
      </c>
      <c r="I23" s="3">
        <f t="shared" si="16"/>
        <v>-7.2447228049095198</v>
      </c>
      <c r="J23" s="3">
        <f t="shared" si="16"/>
        <v>-9.2224626507413401</v>
      </c>
      <c r="K23" s="3">
        <f t="shared" si="16"/>
        <v>-33.167749288540264</v>
      </c>
      <c r="L23" s="3">
        <f t="shared" si="16"/>
        <v>-7.6946329003234792</v>
      </c>
      <c r="M23" s="3">
        <f t="shared" si="16"/>
        <v>-12.575099438707321</v>
      </c>
      <c r="N23" s="3">
        <f t="shared" si="16"/>
        <v>-53.584617509930318</v>
      </c>
      <c r="O23" s="3">
        <f t="shared" si="16"/>
        <v>-31.088081036924308</v>
      </c>
      <c r="P23" s="3">
        <f t="shared" si="16"/>
        <v>0.71688756927986108</v>
      </c>
      <c r="Q23" s="3">
        <f t="shared" si="16"/>
        <v>7.4816369156956206</v>
      </c>
      <c r="R23" s="3">
        <f t="shared" si="16"/>
        <v>7.0423471076338187</v>
      </c>
      <c r="S23" s="3">
        <f t="shared" si="16"/>
        <v>6.445025739073988</v>
      </c>
      <c r="T23" s="3">
        <f t="shared" si="16"/>
        <v>63.326042160487148</v>
      </c>
    </row>
    <row r="24" spans="1:20" ht="15.5" x14ac:dyDescent="0.35">
      <c r="C24" t="s">
        <v>50</v>
      </c>
      <c r="D24" s="4">
        <f>IFERROR(_xlfn.RRI(5,I23,D23),"")</f>
        <v>-0.10393648846135639</v>
      </c>
      <c r="E24" s="4">
        <f>IFERROR(_xlfn.RRI(5,J23,E23),"")</f>
        <v>-0.12180774549289408</v>
      </c>
      <c r="H24" s="4">
        <f t="shared" ref="H24:T24" si="17">IFERROR(_xlfn.RRI(5,M23,H23),"")</f>
        <v>7.0379796328715161E-2</v>
      </c>
      <c r="I24" s="4">
        <f t="shared" si="17"/>
        <v>-0.32981249333505225</v>
      </c>
      <c r="J24" s="4">
        <f t="shared" si="17"/>
        <v>-0.21575709571865809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</row>
    <row r="25" spans="1:20" ht="15.5" x14ac:dyDescent="0.35">
      <c r="A25" t="s">
        <v>51</v>
      </c>
      <c r="C25" t="s">
        <v>52</v>
      </c>
      <c r="D25" s="3">
        <f>IFERROR(INDEX(D51:D500,MATCH($A$25,$C$51:$C$500,0)),"")</f>
        <v>-3.37</v>
      </c>
      <c r="E25" s="3">
        <f>IFERROR(INDEX(E51:E500,MATCH($A$25,$C$51:$C$500,0)),"")</f>
        <v>-4.05</v>
      </c>
      <c r="H25" s="3">
        <f>IFERROR(INDEX(D25:G25,COUNT(D25:G25)),"")</f>
        <v>-4.05</v>
      </c>
      <c r="I25" s="3">
        <f t="shared" ref="I25:T25" si="18">IFERROR(INDEX(I51:I500,MATCH($C$25,$C$51:$C$500,0)),"")</f>
        <v>-6.47</v>
      </c>
      <c r="J25" s="3">
        <f t="shared" si="18"/>
        <v>-8.8699999999999992</v>
      </c>
      <c r="K25" s="3">
        <f t="shared" si="18"/>
        <v>-34.08</v>
      </c>
      <c r="L25" s="3">
        <f t="shared" si="18"/>
        <v>-10.95</v>
      </c>
      <c r="M25" s="3">
        <f t="shared" si="18"/>
        <v>-19.059999999999999</v>
      </c>
      <c r="N25" s="3">
        <f t="shared" si="18"/>
        <v>-89.8</v>
      </c>
      <c r="O25" s="3">
        <f t="shared" si="18"/>
        <v>-80.2</v>
      </c>
      <c r="P25" s="3">
        <f t="shared" si="18"/>
        <v>2.0299999999999998</v>
      </c>
      <c r="Q25" s="3">
        <f t="shared" si="18"/>
        <v>25.28</v>
      </c>
      <c r="R25" s="3">
        <f t="shared" si="18"/>
        <v>21.78</v>
      </c>
      <c r="S25" s="3">
        <f t="shared" si="18"/>
        <v>18.649999999999999</v>
      </c>
      <c r="T25" s="3">
        <f t="shared" si="18"/>
        <v>7191162.1799999997</v>
      </c>
    </row>
    <row r="26" spans="1:20" ht="15.5" x14ac:dyDescent="0.35">
      <c r="C26" t="s">
        <v>53</v>
      </c>
      <c r="D26" s="4">
        <f>IFERROR(_xlfn.RRI(5,I25,D25),"")</f>
        <v>-0.12230196907003177</v>
      </c>
      <c r="E26" s="4">
        <f>IFERROR(_xlfn.RRI(5,J25,E25),"")</f>
        <v>-0.14511778779674767</v>
      </c>
      <c r="H26" s="4">
        <f t="shared" ref="H26:T26" si="19">IFERROR(_xlfn.RRI(5,M25,H25),"")</f>
        <v>-0.26638800215386105</v>
      </c>
      <c r="I26" s="4">
        <f t="shared" si="19"/>
        <v>-0.4090842184625666</v>
      </c>
      <c r="J26" s="4">
        <f t="shared" si="19"/>
        <v>-0.35620166331487468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</row>
    <row r="27" spans="1:20" ht="15.5" x14ac:dyDescent="0.35">
      <c r="C27" t="s">
        <v>54</v>
      </c>
      <c r="D27" s="3">
        <f>IFERROR(D4/D21,"")</f>
        <v>45.050230489928055</v>
      </c>
      <c r="E27" s="3">
        <f>IFERROR(E4/E21,"")</f>
        <v>52.678510215347721</v>
      </c>
      <c r="H27" s="3">
        <f t="shared" ref="H27:T27" si="20">IFERROR(H4/H21,"")</f>
        <v>195.45748141055157</v>
      </c>
      <c r="I27" s="3">
        <f t="shared" si="20"/>
        <v>301.89899637146283</v>
      </c>
      <c r="J27" s="3">
        <f t="shared" si="20"/>
        <v>263.3629001052758</v>
      </c>
      <c r="K27" s="3">
        <f t="shared" si="20"/>
        <v>220.62517630743406</v>
      </c>
      <c r="L27" s="3">
        <f t="shared" si="20"/>
        <v>173.57433920671463</v>
      </c>
      <c r="M27" s="3">
        <f t="shared" si="20"/>
        <v>41.689450490647481</v>
      </c>
      <c r="N27" s="3">
        <f t="shared" si="20"/>
        <v>32.881635195203835</v>
      </c>
      <c r="O27" s="3">
        <f t="shared" si="20"/>
        <v>92.253546021582736</v>
      </c>
      <c r="P27" s="3">
        <f t="shared" si="20"/>
        <v>230.74065817625899</v>
      </c>
      <c r="Q27" s="3">
        <f t="shared" si="20"/>
        <v>307.23281490191846</v>
      </c>
      <c r="R27" s="3">
        <f t="shared" si="20"/>
        <v>231.86746328609112</v>
      </c>
      <c r="S27" s="3">
        <f t="shared" si="20"/>
        <v>175.5780346647482</v>
      </c>
      <c r="T27" s="3" t="str">
        <f t="shared" si="20"/>
        <v/>
      </c>
    </row>
    <row r="28" spans="1:20" ht="15.5" x14ac:dyDescent="0.35">
      <c r="C28" t="s">
        <v>55</v>
      </c>
      <c r="D28" s="4">
        <f>IFERROR(_xlfn.RRI(5,I27,D27),"")</f>
        <v>-0.31645506494423292</v>
      </c>
      <c r="E28" s="4">
        <f>IFERROR(_xlfn.RRI(5,J27,E27),"")</f>
        <v>-0.27520401705077968</v>
      </c>
      <c r="H28" s="4">
        <f t="shared" ref="H28:T28" si="21">IFERROR(_xlfn.RRI(5,M27,H27),"")</f>
        <v>0.36208818412315336</v>
      </c>
      <c r="I28" s="4">
        <f t="shared" si="21"/>
        <v>0.55805093930768646</v>
      </c>
      <c r="J28" s="4">
        <f t="shared" si="21"/>
        <v>0.23342942682166457</v>
      </c>
      <c r="K28" s="4">
        <f t="shared" si="21"/>
        <v>-8.9257590067357562E-3</v>
      </c>
      <c r="L28" s="4">
        <f t="shared" si="21"/>
        <v>-0.10792044918265764</v>
      </c>
      <c r="M28" s="4">
        <f t="shared" si="21"/>
        <v>-0.29049204030362441</v>
      </c>
      <c r="N28" s="4">
        <f t="shared" si="21"/>
        <v>-0.28468613242197949</v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</row>
    <row r="29" spans="1:20" ht="15.5" x14ac:dyDescent="0.35">
      <c r="C29" t="s">
        <v>56</v>
      </c>
      <c r="H29" s="4">
        <f t="shared" ref="H29:T29" si="22">IFERROR(((H25-I25)/I25)*100%,"")</f>
        <v>-0.37403400309119011</v>
      </c>
      <c r="I29" s="4">
        <f t="shared" si="22"/>
        <v>-0.27057497181510709</v>
      </c>
      <c r="J29" s="4">
        <f t="shared" si="22"/>
        <v>-0.73973004694835687</v>
      </c>
      <c r="K29" s="4">
        <f t="shared" si="22"/>
        <v>2.1123287671232878</v>
      </c>
      <c r="L29" s="4">
        <f t="shared" si="22"/>
        <v>-0.42549842602308502</v>
      </c>
      <c r="M29" s="4">
        <f t="shared" si="22"/>
        <v>-0.78775055679287298</v>
      </c>
      <c r="N29" s="4">
        <f t="shared" si="22"/>
        <v>0.11970074812967574</v>
      </c>
      <c r="O29" s="4">
        <f t="shared" si="22"/>
        <v>-40.50738916256158</v>
      </c>
      <c r="P29" s="4">
        <f t="shared" si="22"/>
        <v>-0.91969936708860756</v>
      </c>
      <c r="Q29" s="4">
        <f t="shared" si="22"/>
        <v>0.16069788797061524</v>
      </c>
      <c r="R29" s="4">
        <f t="shared" si="22"/>
        <v>0.16782841823056316</v>
      </c>
      <c r="S29" s="4">
        <f t="shared" si="22"/>
        <v>-0.99999740653881342</v>
      </c>
      <c r="T29" s="4" t="str">
        <f t="shared" si="22"/>
        <v/>
      </c>
    </row>
    <row r="30" spans="1:20" ht="15.5" x14ac:dyDescent="0.35">
      <c r="C30" t="s">
        <v>57</v>
      </c>
      <c r="H30" s="4">
        <f t="shared" ref="H30:T30" si="23">IFERROR(((H27-I27)/I27)*100%,"")</f>
        <v>-0.35257326536436512</v>
      </c>
      <c r="I30" s="4">
        <f t="shared" si="23"/>
        <v>0.14632317707157211</v>
      </c>
      <c r="J30" s="4">
        <f t="shared" si="23"/>
        <v>0.19371190773934205</v>
      </c>
      <c r="K30" s="4">
        <f t="shared" si="23"/>
        <v>0.27107023604845903</v>
      </c>
      <c r="L30" s="4">
        <f t="shared" si="23"/>
        <v>3.163507486040237</v>
      </c>
      <c r="M30" s="4">
        <f t="shared" si="23"/>
        <v>0.26786427266027107</v>
      </c>
      <c r="N30" s="4">
        <f t="shared" si="23"/>
        <v>-0.64357321086052166</v>
      </c>
      <c r="O30" s="4">
        <f t="shared" si="23"/>
        <v>-0.60018513100057225</v>
      </c>
      <c r="P30" s="4">
        <f t="shared" si="23"/>
        <v>-0.24897131105633674</v>
      </c>
      <c r="Q30" s="4">
        <f t="shared" si="23"/>
        <v>0.32503633993199521</v>
      </c>
      <c r="R30" s="4">
        <f t="shared" si="23"/>
        <v>0.32059493506020242</v>
      </c>
      <c r="S30" s="4" t="str">
        <f t="shared" si="23"/>
        <v/>
      </c>
      <c r="T30" s="4" t="str">
        <f t="shared" si="23"/>
        <v/>
      </c>
    </row>
    <row r="32" spans="1:20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80.61</v>
      </c>
      <c r="E32" s="3">
        <f>IFERROR(INDEX(E51:E500,MATCH($A$32,$C$51:$C$500,0)),"")</f>
        <v>83.98</v>
      </c>
      <c r="H32" s="3">
        <f>IFERROR(INDEX(D32:G32,COUNT(D32:G32)),"")</f>
        <v>83.98</v>
      </c>
      <c r="I32" s="3">
        <f t="shared" ref="I32:T32" si="24">IFERROR(INDEX(I51:I500,MATCH($C$32,$C$51:$C$500,0)),"")</f>
        <v>88.03</v>
      </c>
      <c r="J32" s="3">
        <f t="shared" si="24"/>
        <v>94.41</v>
      </c>
      <c r="K32" s="3">
        <f t="shared" si="24"/>
        <v>103.11</v>
      </c>
      <c r="L32" s="3">
        <f t="shared" si="24"/>
        <v>138.02000000000001</v>
      </c>
      <c r="M32" s="3">
        <f t="shared" si="24"/>
        <v>148.61000000000001</v>
      </c>
      <c r="N32" s="3">
        <f t="shared" si="24"/>
        <v>167.3</v>
      </c>
      <c r="O32" s="3">
        <f t="shared" si="24"/>
        <v>256.95</v>
      </c>
      <c r="P32" s="3">
        <f t="shared" si="24"/>
        <v>336.83</v>
      </c>
      <c r="Q32" s="3">
        <f t="shared" si="24"/>
        <v>334.41</v>
      </c>
      <c r="R32" s="3">
        <f t="shared" si="24"/>
        <v>309.45999999999998</v>
      </c>
      <c r="S32" s="3">
        <f t="shared" si="24"/>
        <v>289.60000000000002</v>
      </c>
      <c r="T32" s="3">
        <f t="shared" si="24"/>
        <v>11383163.23</v>
      </c>
    </row>
    <row r="33" spans="1:20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1.1000000000000001</v>
      </c>
      <c r="E33" s="3">
        <f>IFERROR(INDEX(E51:E500,MATCH($A$33,$C$51:$C$500,0)),"")</f>
        <v>1.24</v>
      </c>
      <c r="H33" s="3">
        <f>IFERROR(INDEX(D33:G33,COUNT(D33:G33)),"")</f>
        <v>1.24</v>
      </c>
      <c r="I33" s="3">
        <f t="shared" ref="I33:T33" si="25">IFERROR(INDEX(I51:I500,MATCH($C$33,$C$51:$C$500,0)),"")</f>
        <v>3.14</v>
      </c>
      <c r="J33" s="3">
        <f t="shared" si="25"/>
        <v>0.68</v>
      </c>
      <c r="K33" s="3">
        <f t="shared" si="25"/>
        <v>0.36</v>
      </c>
      <c r="L33" s="3">
        <f t="shared" si="25"/>
        <v>0.36</v>
      </c>
      <c r="M33" s="3">
        <f t="shared" si="25"/>
        <v>0.34</v>
      </c>
      <c r="N33" s="3">
        <f t="shared" si="25"/>
        <v>0.31</v>
      </c>
      <c r="O33" s="3">
        <f t="shared" si="25"/>
        <v>0.43</v>
      </c>
      <c r="P33" s="3">
        <f t="shared" si="25"/>
        <v>0.38</v>
      </c>
      <c r="Q33" s="3">
        <f t="shared" si="25"/>
        <v>0.83</v>
      </c>
      <c r="R33" s="3">
        <f t="shared" si="25"/>
        <v>2.12</v>
      </c>
      <c r="S33" s="3">
        <f t="shared" si="25"/>
        <v>3.42</v>
      </c>
      <c r="T33" s="3">
        <f t="shared" si="25"/>
        <v>0</v>
      </c>
    </row>
    <row r="34" spans="1:20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-26.41</v>
      </c>
      <c r="E34" s="3">
        <f>IFERROR(INDEX(E51:E500,MATCH($A$34,$C$51:$C$500,0)),"")</f>
        <v>-25.68</v>
      </c>
      <c r="H34" s="3">
        <f>IFERROR(INDEX(D34:G34,COUNT(D34:G34)),"")</f>
        <v>-25.68</v>
      </c>
      <c r="I34" s="3">
        <f t="shared" ref="I34:T34" si="26">IFERROR(INDEX(I51:I500,MATCH($C$34,$C$51:$C$500,0)),"")</f>
        <v>-42.66</v>
      </c>
      <c r="J34" s="3">
        <f t="shared" si="26"/>
        <v>-7.22</v>
      </c>
      <c r="K34" s="3">
        <f t="shared" si="26"/>
        <v>-1.0900000000000001</v>
      </c>
      <c r="L34" s="3">
        <f t="shared" si="26"/>
        <v>-4.57</v>
      </c>
      <c r="M34" s="3">
        <f t="shared" si="26"/>
        <v>-2.62</v>
      </c>
      <c r="N34" s="3">
        <f t="shared" si="26"/>
        <v>-0.57999999999999996</v>
      </c>
      <c r="O34" s="3">
        <f t="shared" si="26"/>
        <v>-1.38</v>
      </c>
      <c r="P34" s="3">
        <f t="shared" si="26"/>
        <v>63.05</v>
      </c>
      <c r="Q34" s="3">
        <f t="shared" si="26"/>
        <v>11</v>
      </c>
      <c r="R34" s="3">
        <f t="shared" si="26"/>
        <v>30.07</v>
      </c>
      <c r="S34" s="3">
        <f t="shared" si="26"/>
        <v>53.08</v>
      </c>
      <c r="T34" s="3">
        <f t="shared" si="26"/>
        <v>0</v>
      </c>
    </row>
    <row r="35" spans="1:20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1.98</v>
      </c>
      <c r="E35" s="3">
        <f>IFERROR(INDEX(E51:E500,MATCH($A$35,$C$51:$C$500,0)),"")</f>
        <v>1.98</v>
      </c>
      <c r="H35" s="3">
        <f>IFERROR(INDEX(D35:G35,COUNT(D35:G35)),"")</f>
        <v>1.98</v>
      </c>
      <c r="I35" s="3">
        <f t="shared" ref="I35:T35" si="27">IFERROR(INDEX(I51:I500,MATCH($C$35,$C$51:$C$500,0)),"")</f>
        <v>0.92</v>
      </c>
      <c r="J35" s="3">
        <f t="shared" si="27"/>
        <v>0.24</v>
      </c>
      <c r="K35" s="3">
        <f t="shared" si="27"/>
        <v>0.17</v>
      </c>
      <c r="L35" s="3">
        <f t="shared" si="27"/>
        <v>0.28999999999999998</v>
      </c>
      <c r="M35" s="3">
        <f t="shared" si="27"/>
        <v>1.2</v>
      </c>
      <c r="N35" s="3">
        <f t="shared" si="27"/>
        <v>1.58</v>
      </c>
      <c r="O35" s="3">
        <f t="shared" si="27"/>
        <v>1.2</v>
      </c>
      <c r="P35" s="3">
        <f t="shared" si="27"/>
        <v>0.56000000000000005</v>
      </c>
      <c r="Q35" s="3">
        <f t="shared" si="27"/>
        <v>0.91</v>
      </c>
      <c r="R35" s="3">
        <f t="shared" si="27"/>
        <v>2.83</v>
      </c>
      <c r="S35" s="3">
        <f t="shared" si="27"/>
        <v>5.65</v>
      </c>
      <c r="T35" s="3">
        <f t="shared" si="27"/>
        <v>0</v>
      </c>
    </row>
    <row r="36" spans="1:20" ht="15.5" x14ac:dyDescent="0.35">
      <c r="B36" t="s">
        <v>70</v>
      </c>
      <c r="C36" t="s">
        <v>71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T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</row>
    <row r="37" spans="1:20" ht="15.5" x14ac:dyDescent="0.35">
      <c r="B37" t="s">
        <v>72</v>
      </c>
      <c r="C37" t="s">
        <v>73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T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</row>
    <row r="50" spans="2:20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  <c r="S50" t="s">
        <v>35</v>
      </c>
      <c r="T50" t="s">
        <v>36</v>
      </c>
    </row>
    <row r="51" spans="2:20" ht="15.5" x14ac:dyDescent="0.35">
      <c r="B51" t="s">
        <v>79</v>
      </c>
      <c r="C51" t="s">
        <v>6</v>
      </c>
      <c r="D51" s="5">
        <v>187859461143</v>
      </c>
      <c r="E51" s="5">
        <v>219669387598</v>
      </c>
      <c r="F51" s="5">
        <v>387041778252</v>
      </c>
      <c r="G51" s="5">
        <v>294061664815</v>
      </c>
      <c r="I51" s="5">
        <v>1258918814869</v>
      </c>
      <c r="J51" s="5">
        <v>1098223293439</v>
      </c>
      <c r="K51" s="5">
        <v>920006985202</v>
      </c>
      <c r="L51" s="5">
        <v>723804994492</v>
      </c>
      <c r="M51" s="5">
        <v>173845008546</v>
      </c>
      <c r="N51" s="5">
        <v>137116418764</v>
      </c>
      <c r="O51" s="5">
        <v>384697286910</v>
      </c>
      <c r="P51" s="5">
        <v>962188544595</v>
      </c>
      <c r="Q51" s="5">
        <v>1281160838141</v>
      </c>
      <c r="R51" s="5">
        <v>966887321903</v>
      </c>
      <c r="S51" s="5">
        <v>732160404552</v>
      </c>
      <c r="T51" s="5">
        <v>302014612123</v>
      </c>
    </row>
    <row r="52" spans="2:20" ht="15.5" x14ac:dyDescent="0.35">
      <c r="C52" t="s">
        <v>80</v>
      </c>
      <c r="D52" s="5">
        <v>-176847991580</v>
      </c>
      <c r="E52" s="5">
        <v>-207375345674</v>
      </c>
      <c r="F52" s="5">
        <v>-357264883949</v>
      </c>
      <c r="G52" s="5">
        <v>-286722440926</v>
      </c>
      <c r="I52" s="5">
        <v>-1209854806616</v>
      </c>
      <c r="J52" s="5">
        <v>-1053325962375</v>
      </c>
      <c r="K52" s="5">
        <v>-917986472600</v>
      </c>
      <c r="L52" s="5">
        <v>-749586646829</v>
      </c>
      <c r="M52" s="5">
        <v>-245397746247</v>
      </c>
      <c r="N52" s="5">
        <v>-259204089925</v>
      </c>
      <c r="O52" s="5">
        <v>-768545896697</v>
      </c>
      <c r="P52" s="5">
        <v>-839913080031</v>
      </c>
      <c r="Q52" s="5">
        <v>-1049983493518</v>
      </c>
      <c r="R52" s="5">
        <v>-771781097997</v>
      </c>
      <c r="S52" s="5">
        <v>-579109856731</v>
      </c>
      <c r="T52" s="5">
        <v>-236386531809</v>
      </c>
    </row>
    <row r="53" spans="2:20" ht="15.5" x14ac:dyDescent="0.35">
      <c r="C53" t="s">
        <v>81</v>
      </c>
      <c r="D53" s="5">
        <v>11011469563</v>
      </c>
      <c r="E53" s="5">
        <v>12294041924</v>
      </c>
      <c r="F53" s="5">
        <v>29776894303</v>
      </c>
      <c r="G53" s="5">
        <v>7339223889</v>
      </c>
      <c r="I53" s="5">
        <v>49064008253</v>
      </c>
      <c r="J53" s="5">
        <v>44897331064</v>
      </c>
      <c r="K53" s="5">
        <v>2020512602</v>
      </c>
      <c r="L53" s="5">
        <v>-25781652337</v>
      </c>
      <c r="M53" s="5">
        <v>-71552737701</v>
      </c>
      <c r="N53" s="5">
        <v>-122087671161</v>
      </c>
      <c r="O53" s="5">
        <v>-383848609787</v>
      </c>
      <c r="P53" s="5">
        <v>122275464564</v>
      </c>
      <c r="Q53" s="5">
        <v>231177344623</v>
      </c>
      <c r="R53" s="5">
        <v>195106223906</v>
      </c>
      <c r="S53" s="5">
        <v>153050547821</v>
      </c>
      <c r="T53" s="5">
        <v>65628080314</v>
      </c>
    </row>
    <row r="54" spans="2:20" ht="15.5" x14ac:dyDescent="0.35">
      <c r="C54" t="s">
        <v>82</v>
      </c>
      <c r="D54" s="5">
        <v>-26821557542</v>
      </c>
      <c r="E54" s="5">
        <v>-6362818495</v>
      </c>
      <c r="F54" s="5">
        <v>-13626737217</v>
      </c>
      <c r="G54" s="5">
        <v>-5796297507</v>
      </c>
      <c r="I54" s="5">
        <v>-28878033023</v>
      </c>
      <c r="J54" s="5">
        <v>-33062393758</v>
      </c>
      <c r="K54" s="5">
        <v>-88625178157</v>
      </c>
      <c r="L54" s="5">
        <v>-18832594699</v>
      </c>
      <c r="M54" s="5">
        <v>-25560737859</v>
      </c>
      <c r="N54" s="5">
        <v>-22661426649</v>
      </c>
      <c r="O54" s="5">
        <v>-36413196342</v>
      </c>
      <c r="P54" s="5">
        <v>-34265287471</v>
      </c>
      <c r="Q54" s="5">
        <v>-41460874627</v>
      </c>
      <c r="R54" s="5">
        <v>-47621947546</v>
      </c>
      <c r="S54" s="5">
        <v>-11487671210</v>
      </c>
      <c r="T54" s="5">
        <v>-7085894018</v>
      </c>
    </row>
    <row r="55" spans="2:20" ht="15.5" x14ac:dyDescent="0.35">
      <c r="C55" t="s">
        <v>724</v>
      </c>
      <c r="D55" s="5">
        <v>-12196291489</v>
      </c>
      <c r="F55" s="5">
        <v>-7951389341</v>
      </c>
      <c r="G55" s="5">
        <v>-5657506352</v>
      </c>
      <c r="I55" s="5">
        <v>-22791445854</v>
      </c>
      <c r="J55" s="5">
        <v>-14818804210</v>
      </c>
      <c r="K55" s="5">
        <v>-19077535516</v>
      </c>
      <c r="L55" s="5">
        <v>-18832594699</v>
      </c>
    </row>
    <row r="56" spans="2:20" ht="15.5" x14ac:dyDescent="0.35">
      <c r="C56" t="s">
        <v>83</v>
      </c>
      <c r="D56" s="5">
        <v>6362818495</v>
      </c>
      <c r="E56" s="5">
        <v>-6362818495</v>
      </c>
      <c r="M56" s="5">
        <v>-25560737859</v>
      </c>
      <c r="N56" s="5">
        <v>-22661426649</v>
      </c>
      <c r="O56" s="5">
        <v>-36413196342</v>
      </c>
      <c r="P56" s="5">
        <v>-34265287471</v>
      </c>
      <c r="Q56" s="5">
        <v>-41460874627</v>
      </c>
      <c r="R56" s="5">
        <v>-48491252988</v>
      </c>
      <c r="S56" s="5">
        <v>-15623415198</v>
      </c>
      <c r="T56" s="5">
        <v>-8791516217</v>
      </c>
    </row>
    <row r="57" spans="2:20" ht="15.5" x14ac:dyDescent="0.35">
      <c r="C57" t="s">
        <v>85</v>
      </c>
    </row>
    <row r="58" spans="2:20" ht="15.5" x14ac:dyDescent="0.35">
      <c r="C58" t="s">
        <v>86</v>
      </c>
      <c r="D58" s="5">
        <v>-15810087979</v>
      </c>
      <c r="E58" s="5">
        <v>5931223429</v>
      </c>
      <c r="F58" s="5">
        <v>16150157086</v>
      </c>
      <c r="G58" s="5">
        <v>1542926382</v>
      </c>
      <c r="I58" s="5">
        <v>20185975230</v>
      </c>
      <c r="J58" s="5">
        <v>11834937306</v>
      </c>
      <c r="K58" s="5">
        <v>-86604665555</v>
      </c>
      <c r="L58" s="5">
        <v>-44614247036</v>
      </c>
      <c r="M58" s="5">
        <v>-97113475560</v>
      </c>
      <c r="N58" s="5">
        <v>-144749097810</v>
      </c>
      <c r="O58" s="5">
        <v>-420261806129</v>
      </c>
      <c r="P58" s="5">
        <v>88010177093</v>
      </c>
      <c r="Q58" s="5">
        <v>189716469996</v>
      </c>
      <c r="R58" s="5">
        <v>147484276360</v>
      </c>
      <c r="S58" s="5">
        <v>141562876611</v>
      </c>
      <c r="T58" s="5">
        <v>58542186296</v>
      </c>
    </row>
    <row r="59" spans="2:20" ht="15.5" x14ac:dyDescent="0.35">
      <c r="C59" t="s">
        <v>87</v>
      </c>
      <c r="D59" s="5">
        <v>-435185482</v>
      </c>
      <c r="E59" s="5">
        <v>-3150628668</v>
      </c>
      <c r="F59" s="5">
        <v>-1324291167</v>
      </c>
      <c r="G59" s="5">
        <v>-1594826625</v>
      </c>
      <c r="I59" s="5">
        <v>-5329574895</v>
      </c>
      <c r="J59" s="5">
        <v>-3915619733</v>
      </c>
      <c r="K59" s="5">
        <v>-2876758878</v>
      </c>
      <c r="L59" s="5">
        <v>-14851911286</v>
      </c>
      <c r="M59" s="5">
        <v>-5373286981</v>
      </c>
      <c r="N59" s="5">
        <v>-321395165477</v>
      </c>
      <c r="O59" s="5">
        <v>-23477452218</v>
      </c>
      <c r="P59" s="5">
        <v>-76289133379</v>
      </c>
      <c r="Q59" s="5">
        <v>-49622487552</v>
      </c>
      <c r="R59" s="5">
        <v>-25759502429</v>
      </c>
      <c r="S59" s="5">
        <v>-49558222116</v>
      </c>
      <c r="T59" s="5">
        <v>-10371026045</v>
      </c>
    </row>
    <row r="60" spans="2:20" ht="15.5" x14ac:dyDescent="0.35">
      <c r="C60" t="s">
        <v>27</v>
      </c>
      <c r="D60" s="5">
        <v>-1745504116</v>
      </c>
      <c r="E60" s="5">
        <v>-1841260646</v>
      </c>
      <c r="F60" s="5">
        <v>-1327962289</v>
      </c>
      <c r="G60" s="5">
        <v>-1594826625</v>
      </c>
      <c r="I60" s="5">
        <v>-5333376289</v>
      </c>
      <c r="J60" s="5">
        <v>-3926480438</v>
      </c>
      <c r="K60" s="5">
        <v>-2908312437</v>
      </c>
      <c r="L60" s="5">
        <v>-11419671994</v>
      </c>
      <c r="M60" s="5">
        <v>-3762972756</v>
      </c>
      <c r="N60" s="5">
        <v>-65105015892</v>
      </c>
      <c r="O60" s="5">
        <v>-37577045909</v>
      </c>
      <c r="P60" s="5">
        <v>-61304855518</v>
      </c>
      <c r="Q60" s="5">
        <v>-52920651499</v>
      </c>
      <c r="R60" s="5">
        <v>-35020811797</v>
      </c>
      <c r="S60" s="5">
        <v>-23690518727</v>
      </c>
      <c r="T60" s="5">
        <v>-9143610927</v>
      </c>
    </row>
    <row r="61" spans="2:20" ht="15.5" x14ac:dyDescent="0.35">
      <c r="C61" t="s">
        <v>89</v>
      </c>
      <c r="D61" s="5">
        <v>20787</v>
      </c>
      <c r="E61" s="5">
        <v>929825</v>
      </c>
      <c r="F61" s="5">
        <v>3671122</v>
      </c>
      <c r="I61" s="5">
        <v>3801394</v>
      </c>
      <c r="J61" s="5">
        <v>10860705</v>
      </c>
      <c r="K61" s="5">
        <v>31553559</v>
      </c>
      <c r="L61" s="5">
        <v>24808776</v>
      </c>
      <c r="M61" s="5">
        <v>9773539</v>
      </c>
      <c r="N61" s="5">
        <v>334009696</v>
      </c>
      <c r="O61" s="5">
        <v>544881646</v>
      </c>
      <c r="P61" s="5">
        <v>3650070595</v>
      </c>
      <c r="Q61" s="5">
        <v>3768908412</v>
      </c>
      <c r="R61" s="5">
        <v>13120349810</v>
      </c>
    </row>
    <row r="62" spans="2:20" ht="15.5" x14ac:dyDescent="0.35">
      <c r="C62" t="s">
        <v>88</v>
      </c>
      <c r="M62" s="5">
        <v>-392569556</v>
      </c>
      <c r="O62" s="5">
        <v>-3589762119</v>
      </c>
    </row>
    <row r="63" spans="2:20" ht="15.5" x14ac:dyDescent="0.35">
      <c r="C63" t="s">
        <v>90</v>
      </c>
      <c r="L63" s="5">
        <v>-7512163783</v>
      </c>
      <c r="M63" s="5">
        <v>-451480147</v>
      </c>
      <c r="N63" s="5">
        <v>-333049375</v>
      </c>
      <c r="O63" s="5">
        <v>5616958917</v>
      </c>
      <c r="P63" s="5">
        <v>-9742038262</v>
      </c>
    </row>
    <row r="64" spans="2:20" ht="15.5" x14ac:dyDescent="0.35">
      <c r="C64" t="s">
        <v>94</v>
      </c>
      <c r="D64" s="5">
        <v>-435185482</v>
      </c>
      <c r="E64" s="5">
        <v>-3150628668</v>
      </c>
      <c r="F64" s="5">
        <v>-1324291167</v>
      </c>
      <c r="G64" s="5">
        <v>-1594826625</v>
      </c>
      <c r="I64" s="5">
        <v>-5329574895</v>
      </c>
      <c r="J64" s="5">
        <v>-3915619733</v>
      </c>
      <c r="K64" s="5">
        <v>-2876758878</v>
      </c>
      <c r="L64" s="5">
        <v>-14851911286</v>
      </c>
      <c r="M64" s="5">
        <v>-5373286981</v>
      </c>
      <c r="N64" s="5">
        <v>-321395165477</v>
      </c>
      <c r="O64" s="5">
        <v>-23477452218</v>
      </c>
      <c r="P64" s="5">
        <v>-76289133379</v>
      </c>
      <c r="Q64" s="5">
        <v>-49622487552</v>
      </c>
      <c r="R64" s="5">
        <v>-25759502429</v>
      </c>
      <c r="S64" s="5">
        <v>-49558222116</v>
      </c>
      <c r="T64" s="5">
        <v>-10371026045</v>
      </c>
    </row>
    <row r="65" spans="3:20" ht="15.5" x14ac:dyDescent="0.35">
      <c r="C65" t="s">
        <v>29</v>
      </c>
      <c r="D65" s="5">
        <v>-16245273461</v>
      </c>
      <c r="E65" s="5">
        <v>2780594761</v>
      </c>
      <c r="F65" s="5">
        <v>14825865919</v>
      </c>
      <c r="G65" s="5">
        <v>-51900243</v>
      </c>
      <c r="I65" s="5">
        <v>14856400335</v>
      </c>
      <c r="J65" s="5">
        <v>7919317573</v>
      </c>
      <c r="K65" s="5">
        <v>-89481424433</v>
      </c>
      <c r="L65" s="5">
        <v>-59466158322</v>
      </c>
      <c r="M65" s="5">
        <v>-102486762541</v>
      </c>
      <c r="N65" s="5">
        <v>-466144263287</v>
      </c>
      <c r="O65" s="5">
        <v>-443739258347</v>
      </c>
      <c r="P65" s="5">
        <v>11721043714</v>
      </c>
      <c r="Q65" s="5">
        <v>140093982444</v>
      </c>
      <c r="R65" s="5">
        <v>121724773931</v>
      </c>
      <c r="S65" s="5">
        <v>92004654495</v>
      </c>
      <c r="T65" s="5">
        <v>48171160251</v>
      </c>
    </row>
    <row r="66" spans="3:20" ht="15.5" x14ac:dyDescent="0.35">
      <c r="C66" t="s">
        <v>28</v>
      </c>
      <c r="D66" s="5">
        <v>2159945680</v>
      </c>
      <c r="E66" s="5">
        <v>-19671469761</v>
      </c>
      <c r="F66" s="5">
        <v>-41857170048</v>
      </c>
      <c r="I66" s="5">
        <v>-41857170048</v>
      </c>
      <c r="J66" s="5">
        <v>-44972119363</v>
      </c>
      <c r="K66" s="5">
        <v>-52817082731</v>
      </c>
      <c r="L66" s="5">
        <v>13739329312</v>
      </c>
      <c r="M66" s="5">
        <v>22895356394</v>
      </c>
      <c r="N66" s="5">
        <v>91212185473</v>
      </c>
      <c r="O66" s="5">
        <v>108897732748</v>
      </c>
      <c r="P66" s="5">
        <v>-3234277603</v>
      </c>
      <c r="Q66" s="5">
        <v>-34545356563</v>
      </c>
      <c r="R66" s="5">
        <v>-30783823298</v>
      </c>
      <c r="S66" s="5">
        <v>-14136981666</v>
      </c>
      <c r="T66" s="5">
        <v>-12215349370</v>
      </c>
    </row>
    <row r="67" spans="3:20" ht="15.5" x14ac:dyDescent="0.35">
      <c r="C67" t="s">
        <v>321</v>
      </c>
      <c r="F67" s="5">
        <v>-41857170048</v>
      </c>
      <c r="I67" s="5">
        <v>-41857170048</v>
      </c>
      <c r="J67" s="5">
        <v>-44972119363</v>
      </c>
      <c r="K67" s="5">
        <v>-52817082731</v>
      </c>
      <c r="L67" s="5">
        <v>13739329312</v>
      </c>
      <c r="M67" s="5">
        <v>22895356394</v>
      </c>
      <c r="N67" s="5">
        <v>91212185473</v>
      </c>
      <c r="O67" s="5">
        <v>108897732748</v>
      </c>
      <c r="P67" s="5">
        <v>-3234277603</v>
      </c>
      <c r="Q67" s="5">
        <v>-33846361622</v>
      </c>
      <c r="R67" s="5">
        <v>-28178910000</v>
      </c>
      <c r="S67" s="5">
        <v>-14219993250</v>
      </c>
      <c r="T67" s="5">
        <v>-12253668000</v>
      </c>
    </row>
    <row r="68" spans="3:20" ht="15.5" x14ac:dyDescent="0.35">
      <c r="C68" t="s">
        <v>322</v>
      </c>
      <c r="R68" s="5">
        <v>19156664</v>
      </c>
      <c r="S68" s="5">
        <v>83011584</v>
      </c>
      <c r="T68" s="5">
        <v>38318630</v>
      </c>
    </row>
    <row r="69" spans="3:20" ht="15.5" x14ac:dyDescent="0.35">
      <c r="C69" t="s">
        <v>93</v>
      </c>
      <c r="Q69" s="5">
        <v>-698994941</v>
      </c>
      <c r="R69" s="5">
        <v>-2624069962</v>
      </c>
    </row>
    <row r="70" spans="3:20" ht="15.5" x14ac:dyDescent="0.35">
      <c r="C70" t="s">
        <v>323</v>
      </c>
      <c r="D70" s="5">
        <v>2159945680</v>
      </c>
      <c r="E70" s="5">
        <v>-19671469761</v>
      </c>
      <c r="F70" s="5">
        <v>-41857170048</v>
      </c>
      <c r="I70" s="5">
        <v>-41857170048</v>
      </c>
      <c r="J70" s="5">
        <v>-44972119363</v>
      </c>
      <c r="K70" s="5">
        <v>-52817082731</v>
      </c>
      <c r="L70" s="5">
        <v>13739329312</v>
      </c>
      <c r="M70" s="5">
        <v>22895356394</v>
      </c>
      <c r="N70" s="5">
        <v>91212185473</v>
      </c>
      <c r="O70" s="5">
        <v>108897732748</v>
      </c>
      <c r="P70" s="5">
        <v>-3234277603</v>
      </c>
      <c r="Q70" s="5">
        <v>-34545356563</v>
      </c>
      <c r="R70" s="5">
        <v>-30783823298</v>
      </c>
      <c r="S70" s="5">
        <v>-14136981666</v>
      </c>
      <c r="T70" s="5">
        <v>-12215349370</v>
      </c>
    </row>
    <row r="71" spans="3:20" ht="15.5" x14ac:dyDescent="0.35">
      <c r="C71" t="s">
        <v>97</v>
      </c>
      <c r="D71" s="5">
        <v>-14085327781</v>
      </c>
      <c r="E71" s="5">
        <v>-16890875000</v>
      </c>
      <c r="F71" s="5">
        <v>-27031304129</v>
      </c>
      <c r="G71" s="5">
        <v>-51900243</v>
      </c>
      <c r="I71" s="5">
        <v>-27000769713</v>
      </c>
      <c r="J71" s="5">
        <v>-37052801790</v>
      </c>
      <c r="K71" s="5">
        <v>-142298507164</v>
      </c>
      <c r="L71" s="5">
        <v>-45726829010</v>
      </c>
      <c r="M71" s="5">
        <v>-79591406147</v>
      </c>
      <c r="N71" s="5">
        <v>-374932077814</v>
      </c>
      <c r="O71" s="5">
        <v>-334841525599</v>
      </c>
      <c r="P71" s="5">
        <v>8486766111</v>
      </c>
      <c r="Q71" s="5">
        <v>105548625881</v>
      </c>
      <c r="R71" s="5">
        <v>90940950633</v>
      </c>
      <c r="S71" s="5">
        <v>77867672829</v>
      </c>
      <c r="T71" s="5">
        <v>35955810881</v>
      </c>
    </row>
    <row r="72" spans="3:20" ht="15.5" x14ac:dyDescent="0.35">
      <c r="C72" t="s">
        <v>98</v>
      </c>
      <c r="F72" s="5">
        <v>374423828</v>
      </c>
      <c r="I72" s="5">
        <v>374423828</v>
      </c>
      <c r="J72" s="5">
        <v>702114031</v>
      </c>
      <c r="K72" s="5">
        <v>-490144780</v>
      </c>
      <c r="L72" s="5">
        <v>1387148525</v>
      </c>
      <c r="M72" s="5">
        <v>1568580197</v>
      </c>
      <c r="N72" s="5">
        <v>655437375</v>
      </c>
      <c r="O72" s="5">
        <v>1342765739</v>
      </c>
      <c r="P72" s="5">
        <v>1594488046</v>
      </c>
      <c r="Q72" s="5">
        <v>-1092112537</v>
      </c>
      <c r="R72" s="5">
        <v>46509278</v>
      </c>
      <c r="S72" s="5">
        <v>58871779</v>
      </c>
      <c r="T72" s="5">
        <v>86722859</v>
      </c>
    </row>
    <row r="73" spans="3:20" ht="15.5" x14ac:dyDescent="0.35">
      <c r="C73" t="s">
        <v>324</v>
      </c>
      <c r="F73" s="5">
        <v>374423828</v>
      </c>
      <c r="I73" s="5">
        <v>374423828</v>
      </c>
      <c r="J73" s="5">
        <v>702114031</v>
      </c>
      <c r="K73" s="5">
        <v>-490144780</v>
      </c>
      <c r="L73" s="5">
        <v>1387148525</v>
      </c>
      <c r="M73" s="5">
        <v>1568580197</v>
      </c>
      <c r="N73" s="5">
        <v>655437375</v>
      </c>
      <c r="O73" s="5">
        <v>1342765739</v>
      </c>
      <c r="P73" s="5">
        <v>1594488046</v>
      </c>
      <c r="Q73" s="5">
        <v>-1092112537</v>
      </c>
      <c r="R73" s="5">
        <v>46509278</v>
      </c>
      <c r="S73" s="5">
        <v>58871779</v>
      </c>
      <c r="T73" s="5">
        <v>86722859</v>
      </c>
    </row>
    <row r="74" spans="3:20" ht="15.5" x14ac:dyDescent="0.35">
      <c r="C74" t="s">
        <v>99</v>
      </c>
      <c r="D74" s="5">
        <v>-14085327781</v>
      </c>
      <c r="E74" s="5">
        <v>-16890875000</v>
      </c>
      <c r="F74" s="5">
        <v>-26656880301</v>
      </c>
      <c r="G74" s="5">
        <v>-51900243</v>
      </c>
      <c r="I74" s="5">
        <v>-26626345885</v>
      </c>
      <c r="J74" s="5">
        <v>-36350687759</v>
      </c>
      <c r="K74" s="5">
        <v>-142788651944</v>
      </c>
      <c r="L74" s="5">
        <v>-44339680485</v>
      </c>
      <c r="M74" s="5">
        <v>-78022825950</v>
      </c>
      <c r="N74" s="5">
        <v>-374276640439</v>
      </c>
      <c r="O74" s="5">
        <v>-333498759860</v>
      </c>
      <c r="P74" s="5">
        <v>10081254157</v>
      </c>
      <c r="Q74" s="5">
        <v>104456513344</v>
      </c>
      <c r="R74" s="5">
        <v>90987459911</v>
      </c>
      <c r="S74" s="5">
        <v>77926544608</v>
      </c>
      <c r="T74" s="5">
        <v>36042533740</v>
      </c>
    </row>
    <row r="75" spans="3:20" ht="15.5" x14ac:dyDescent="0.35">
      <c r="C75" t="s">
        <v>100</v>
      </c>
      <c r="D75" s="5">
        <v>-14085327781</v>
      </c>
      <c r="E75" s="5">
        <v>-16890875000</v>
      </c>
      <c r="F75" s="5">
        <v>-27031304130</v>
      </c>
      <c r="G75" s="5">
        <v>-51900243</v>
      </c>
      <c r="I75" s="5">
        <v>-27000769714</v>
      </c>
      <c r="J75" s="5">
        <v>-37052801791</v>
      </c>
      <c r="K75" s="5">
        <v>-142298507164</v>
      </c>
      <c r="L75" s="5">
        <v>-45726829010</v>
      </c>
      <c r="M75" s="5">
        <v>-79591406147</v>
      </c>
      <c r="N75" s="5">
        <v>-374932077814</v>
      </c>
      <c r="O75" s="5">
        <v>-334841525599</v>
      </c>
      <c r="P75" s="5">
        <v>8486766111</v>
      </c>
      <c r="Q75" s="5">
        <v>105548625881</v>
      </c>
      <c r="R75" s="5">
        <v>90940950633</v>
      </c>
      <c r="S75" s="5">
        <v>77867672829</v>
      </c>
      <c r="T75" s="5">
        <v>35955810881</v>
      </c>
    </row>
    <row r="76" spans="3:20" ht="15.5" x14ac:dyDescent="0.35">
      <c r="C76" t="s">
        <v>8</v>
      </c>
      <c r="D76" s="5">
        <v>-14085327781</v>
      </c>
      <c r="E76" s="5">
        <v>-16890875000</v>
      </c>
      <c r="F76" s="5">
        <v>-26656880303</v>
      </c>
      <c r="G76" s="5">
        <v>-51900243</v>
      </c>
      <c r="I76" s="5">
        <v>-26626345887</v>
      </c>
      <c r="J76" s="5">
        <v>-36350687761</v>
      </c>
      <c r="K76" s="5">
        <v>-142788651944</v>
      </c>
      <c r="L76" s="5">
        <v>-44339680485</v>
      </c>
      <c r="M76" s="5">
        <v>-78022825950</v>
      </c>
      <c r="N76" s="5">
        <v>-374276640439</v>
      </c>
      <c r="O76" s="5">
        <v>-333498759860</v>
      </c>
      <c r="P76" s="5">
        <v>10081254157</v>
      </c>
      <c r="Q76" s="5">
        <v>104456513344</v>
      </c>
      <c r="R76" s="5">
        <v>90987459911</v>
      </c>
      <c r="S76" s="5">
        <v>77926544608</v>
      </c>
      <c r="T76" s="5">
        <v>36042533740</v>
      </c>
    </row>
    <row r="77" spans="3:20" ht="15.5" x14ac:dyDescent="0.35">
      <c r="C77" t="s">
        <v>102</v>
      </c>
      <c r="D77" s="5">
        <v>-14085327781</v>
      </c>
      <c r="E77" s="5">
        <v>-16890875000</v>
      </c>
      <c r="F77" s="5">
        <v>-27031304130</v>
      </c>
      <c r="G77" s="5">
        <v>-51900243</v>
      </c>
      <c r="I77" s="5">
        <v>-27000769714</v>
      </c>
      <c r="J77" s="5">
        <v>-37052801791</v>
      </c>
      <c r="K77" s="5">
        <v>-142298507164</v>
      </c>
      <c r="L77" s="5">
        <v>-45726829010</v>
      </c>
      <c r="M77" s="5">
        <v>-79591406147</v>
      </c>
      <c r="N77" s="5">
        <v>-374932077814</v>
      </c>
      <c r="O77" s="5">
        <v>-334841525599</v>
      </c>
      <c r="P77" s="5">
        <v>8486766111</v>
      </c>
      <c r="Q77" s="5">
        <v>105548625881</v>
      </c>
      <c r="R77" s="5">
        <v>90940950633</v>
      </c>
      <c r="S77" s="5">
        <v>77867672829</v>
      </c>
      <c r="T77" s="5">
        <v>35955810881</v>
      </c>
    </row>
    <row r="78" spans="3:20" ht="15.5" x14ac:dyDescent="0.35">
      <c r="C78" t="s">
        <v>103</v>
      </c>
      <c r="D78" s="5">
        <v>-14085327781</v>
      </c>
      <c r="E78" s="5">
        <v>-16890875000</v>
      </c>
      <c r="F78" s="5">
        <v>-26656880303</v>
      </c>
      <c r="G78" s="5">
        <v>-51900243</v>
      </c>
      <c r="I78" s="5">
        <v>-26626345887</v>
      </c>
      <c r="J78" s="5">
        <v>-36350687761</v>
      </c>
      <c r="K78" s="5">
        <v>-142788651944</v>
      </c>
      <c r="L78" s="5">
        <v>-44339680485</v>
      </c>
      <c r="M78" s="5">
        <v>-78022825950</v>
      </c>
      <c r="N78" s="5">
        <v>-374276640439</v>
      </c>
      <c r="O78" s="5">
        <v>-333498759860</v>
      </c>
      <c r="P78" s="5">
        <v>10081254157</v>
      </c>
      <c r="Q78" s="5">
        <v>104456513344</v>
      </c>
      <c r="R78" s="5">
        <v>90987459911</v>
      </c>
      <c r="S78" s="5">
        <v>77926544608</v>
      </c>
      <c r="T78" s="5">
        <v>36042533740</v>
      </c>
    </row>
    <row r="79" spans="3:20" ht="15.5" x14ac:dyDescent="0.35">
      <c r="C79" t="s">
        <v>104</v>
      </c>
      <c r="D79" s="5">
        <v>-14085327781</v>
      </c>
      <c r="E79" s="5">
        <v>-16890875000</v>
      </c>
      <c r="F79" s="5">
        <v>-26656880303</v>
      </c>
      <c r="G79" s="5">
        <v>-51900243</v>
      </c>
      <c r="I79" s="5">
        <v>-26626345887</v>
      </c>
      <c r="J79" s="5">
        <v>-36350687761</v>
      </c>
      <c r="K79" s="5">
        <v>-142788651944</v>
      </c>
      <c r="L79" s="5">
        <v>-44339680485</v>
      </c>
      <c r="M79" s="5">
        <v>-78022825950</v>
      </c>
      <c r="N79" s="5">
        <v>-374276640439</v>
      </c>
      <c r="O79" s="5">
        <v>-333498759860</v>
      </c>
      <c r="P79" s="5">
        <v>10081254157</v>
      </c>
      <c r="Q79" s="5">
        <v>104456513344</v>
      </c>
      <c r="R79" s="5">
        <v>90987459911</v>
      </c>
      <c r="S79" s="5">
        <v>77926544608</v>
      </c>
      <c r="T79" s="5">
        <v>36042533740</v>
      </c>
    </row>
    <row r="81" spans="2:20" ht="15.5" x14ac:dyDescent="0.35">
      <c r="B81" t="s">
        <v>105</v>
      </c>
      <c r="C81" t="s">
        <v>106</v>
      </c>
    </row>
    <row r="82" spans="2:20" ht="15.5" x14ac:dyDescent="0.35">
      <c r="C82" t="s">
        <v>107</v>
      </c>
    </row>
    <row r="83" spans="2:20" ht="15.5" x14ac:dyDescent="0.35">
      <c r="C83" t="s">
        <v>20</v>
      </c>
      <c r="D83" s="5">
        <v>6720662752</v>
      </c>
      <c r="E83" s="5">
        <v>6008840178</v>
      </c>
      <c r="F83" s="5">
        <v>11216513614</v>
      </c>
      <c r="G83" s="5">
        <v>29982570015</v>
      </c>
      <c r="I83" s="5">
        <v>11216513614</v>
      </c>
      <c r="J83" s="5">
        <v>4613552277</v>
      </c>
      <c r="K83" s="5">
        <v>6268158160</v>
      </c>
      <c r="L83" s="5">
        <v>3006442417</v>
      </c>
      <c r="M83" s="5">
        <v>4681073824</v>
      </c>
      <c r="N83" s="5">
        <v>847574657</v>
      </c>
      <c r="O83" s="5">
        <v>1035983154</v>
      </c>
      <c r="P83" s="5">
        <v>87235441950</v>
      </c>
      <c r="Q83" s="5">
        <v>117638533565</v>
      </c>
      <c r="R83" s="5">
        <v>57447397484</v>
      </c>
      <c r="S83" s="5">
        <v>598819860845</v>
      </c>
      <c r="T83" s="5">
        <v>8403901123</v>
      </c>
    </row>
    <row r="84" spans="2:20" ht="15.5" x14ac:dyDescent="0.35">
      <c r="C84" t="s">
        <v>108</v>
      </c>
      <c r="R84" s="5">
        <v>20101457360</v>
      </c>
      <c r="S84" s="5">
        <v>12335418220</v>
      </c>
      <c r="T84" s="5">
        <v>14342713300</v>
      </c>
    </row>
    <row r="85" spans="2:20" ht="15.5" x14ac:dyDescent="0.35">
      <c r="C85" t="s">
        <v>109</v>
      </c>
      <c r="D85" s="5">
        <v>286746070509</v>
      </c>
      <c r="E85" s="5">
        <v>294621162335</v>
      </c>
      <c r="F85" s="5">
        <v>296444848784</v>
      </c>
      <c r="G85" s="5">
        <v>290928042943</v>
      </c>
      <c r="I85" s="5">
        <v>296444848784</v>
      </c>
      <c r="J85" s="5">
        <v>284475258595</v>
      </c>
      <c r="K85" s="5">
        <v>263256351096</v>
      </c>
      <c r="L85" s="5">
        <v>233279905885</v>
      </c>
      <c r="M85" s="5">
        <v>152244329190</v>
      </c>
      <c r="N85" s="5">
        <v>148286465669</v>
      </c>
      <c r="O85" s="5">
        <v>336382877376</v>
      </c>
      <c r="P85" s="5">
        <v>373804048275</v>
      </c>
      <c r="Q85" s="5">
        <v>314185738486</v>
      </c>
      <c r="R85" s="5">
        <v>260507463050</v>
      </c>
      <c r="S85" s="5">
        <v>99577209954</v>
      </c>
      <c r="T85" s="5">
        <v>42489299901</v>
      </c>
    </row>
    <row r="86" spans="2:20" ht="15.5" x14ac:dyDescent="0.35">
      <c r="C86" t="s">
        <v>113</v>
      </c>
      <c r="D86" s="5">
        <v>591128389</v>
      </c>
      <c r="E86" s="5">
        <v>382284000</v>
      </c>
      <c r="F86" s="5">
        <v>382284000</v>
      </c>
      <c r="G86" s="5">
        <v>4986238950</v>
      </c>
      <c r="I86" s="5">
        <v>382284000</v>
      </c>
      <c r="J86" s="5">
        <v>2291017800</v>
      </c>
      <c r="K86" s="5">
        <v>10199463026</v>
      </c>
      <c r="L86" s="5">
        <v>20429812708</v>
      </c>
      <c r="M86" s="5">
        <v>57656478226</v>
      </c>
      <c r="N86" s="5">
        <v>19608653230</v>
      </c>
      <c r="O86" s="5">
        <v>18944956470</v>
      </c>
      <c r="P86" s="5">
        <v>72520548</v>
      </c>
      <c r="Q86" s="5">
        <v>540974301</v>
      </c>
      <c r="R86" s="5">
        <v>4497198821</v>
      </c>
      <c r="S86" s="5">
        <v>388031175</v>
      </c>
      <c r="T86" s="5">
        <v>5997891022</v>
      </c>
    </row>
    <row r="87" spans="2:20" ht="15.5" x14ac:dyDescent="0.35">
      <c r="C87" t="s">
        <v>111</v>
      </c>
      <c r="D87" s="5">
        <v>27957879975</v>
      </c>
      <c r="E87" s="5">
        <v>51089101880</v>
      </c>
      <c r="F87" s="5">
        <v>12098101880</v>
      </c>
      <c r="G87" s="5">
        <v>12098101880</v>
      </c>
      <c r="I87" s="5">
        <v>12098101880</v>
      </c>
      <c r="J87" s="5">
        <v>8098101880</v>
      </c>
    </row>
    <row r="88" spans="2:20" ht="15.5" x14ac:dyDescent="0.35">
      <c r="C88" t="s">
        <v>110</v>
      </c>
      <c r="D88" s="5">
        <v>7169496869</v>
      </c>
      <c r="E88" s="5">
        <v>10198229061</v>
      </c>
      <c r="F88" s="5">
        <v>15532132477</v>
      </c>
      <c r="G88" s="5">
        <v>16173977355</v>
      </c>
      <c r="I88" s="5">
        <v>15532132477</v>
      </c>
      <c r="J88" s="5">
        <v>14268135204</v>
      </c>
      <c r="K88" s="5">
        <v>26232704580</v>
      </c>
    </row>
    <row r="89" spans="2:20" ht="15.5" x14ac:dyDescent="0.35">
      <c r="C89" t="s">
        <v>114</v>
      </c>
      <c r="D89" s="5">
        <v>591128389</v>
      </c>
      <c r="E89" s="5">
        <v>382284000</v>
      </c>
      <c r="F89" s="5">
        <v>382284000</v>
      </c>
      <c r="G89" s="5">
        <v>4986238950</v>
      </c>
      <c r="I89" s="5">
        <v>382284000</v>
      </c>
      <c r="J89" s="5">
        <v>2291017800</v>
      </c>
      <c r="K89" s="5">
        <v>10199463026</v>
      </c>
      <c r="L89" s="5">
        <v>20429812708</v>
      </c>
      <c r="M89" s="5">
        <v>57656478226</v>
      </c>
      <c r="N89" s="5">
        <v>19608653230</v>
      </c>
      <c r="O89" s="5">
        <v>18944956470</v>
      </c>
      <c r="P89" s="5">
        <v>72520548</v>
      </c>
      <c r="Q89" s="5">
        <v>540974301</v>
      </c>
      <c r="R89" s="5">
        <v>4497198821</v>
      </c>
      <c r="S89" s="5">
        <v>388031175</v>
      </c>
      <c r="T89" s="5">
        <v>5997891022</v>
      </c>
    </row>
    <row r="90" spans="2:20" ht="15.5" x14ac:dyDescent="0.35">
      <c r="C90" t="s">
        <v>115</v>
      </c>
      <c r="D90" s="5">
        <v>63284581717</v>
      </c>
      <c r="E90" s="5">
        <v>146694166200</v>
      </c>
      <c r="F90" s="5">
        <v>147052093260</v>
      </c>
      <c r="G90" s="5">
        <v>135928916063</v>
      </c>
      <c r="I90" s="5">
        <v>147052093260</v>
      </c>
      <c r="J90" s="5">
        <v>137028577510</v>
      </c>
      <c r="K90" s="5">
        <v>85825551605</v>
      </c>
      <c r="L90" s="5">
        <v>94795394426</v>
      </c>
      <c r="M90" s="5">
        <v>138946941306</v>
      </c>
      <c r="N90" s="5">
        <v>226327728600</v>
      </c>
      <c r="O90" s="5">
        <v>371664967685</v>
      </c>
      <c r="P90" s="5">
        <v>518163430224</v>
      </c>
      <c r="Q90" s="5">
        <v>470774609279</v>
      </c>
      <c r="R90" s="5">
        <v>309151588571</v>
      </c>
      <c r="S90" s="5">
        <v>140953701250</v>
      </c>
      <c r="T90" s="5">
        <v>95397985756</v>
      </c>
    </row>
    <row r="91" spans="2:20" ht="15.5" x14ac:dyDescent="0.35">
      <c r="C91" t="s">
        <v>85</v>
      </c>
      <c r="D91" s="5">
        <v>-2109680755</v>
      </c>
      <c r="E91" s="5">
        <v>-2109680756</v>
      </c>
      <c r="F91" s="5">
        <v>-2109680756</v>
      </c>
      <c r="G91" s="5">
        <v>-2484104584</v>
      </c>
      <c r="I91" s="5">
        <v>-2109680756</v>
      </c>
      <c r="J91" s="5">
        <v>-2484104584</v>
      </c>
      <c r="K91" s="5">
        <v>-3186218614</v>
      </c>
      <c r="L91" s="5">
        <v>-2696073834</v>
      </c>
      <c r="M91" s="5">
        <v>-4083222359</v>
      </c>
      <c r="N91" s="5">
        <v>-5651802556</v>
      </c>
      <c r="O91" s="5">
        <v>-6307239931</v>
      </c>
      <c r="P91" s="5">
        <v>-7650005671</v>
      </c>
      <c r="Q91" s="5">
        <v>-9244493716</v>
      </c>
      <c r="R91" s="5">
        <v>-7863021179</v>
      </c>
      <c r="S91" s="5">
        <v>169109543</v>
      </c>
      <c r="T91" s="5">
        <v>110237764</v>
      </c>
    </row>
    <row r="92" spans="2:20" ht="15.5" x14ac:dyDescent="0.35">
      <c r="C92" t="s">
        <v>116</v>
      </c>
      <c r="D92" s="5">
        <v>447284772276</v>
      </c>
      <c r="E92" s="5">
        <v>455544076456</v>
      </c>
      <c r="F92" s="5">
        <v>460972467818</v>
      </c>
      <c r="G92" s="5">
        <v>462826390266</v>
      </c>
      <c r="I92" s="5">
        <v>460972467818</v>
      </c>
      <c r="J92" s="5">
        <v>432597052882</v>
      </c>
      <c r="K92" s="5">
        <v>367731806829</v>
      </c>
      <c r="L92" s="5">
        <v>360134312394</v>
      </c>
      <c r="M92" s="5">
        <v>371313092931</v>
      </c>
      <c r="N92" s="5">
        <v>406427622866</v>
      </c>
      <c r="O92" s="5">
        <v>756678058275</v>
      </c>
      <c r="P92" s="5">
        <v>1061651667283</v>
      </c>
      <c r="Q92" s="5">
        <v>1009277949563</v>
      </c>
      <c r="R92" s="5">
        <v>698145073446</v>
      </c>
      <c r="S92" s="5">
        <v>955283710426</v>
      </c>
      <c r="T92" s="5">
        <v>193674852526</v>
      </c>
    </row>
    <row r="93" spans="2:20" ht="15.5" x14ac:dyDescent="0.35">
      <c r="C93" t="s">
        <v>117</v>
      </c>
    </row>
    <row r="94" spans="2:20" ht="15.5" x14ac:dyDescent="0.35">
      <c r="C94" t="s">
        <v>119</v>
      </c>
      <c r="D94" s="5">
        <v>81009041732</v>
      </c>
      <c r="E94" s="5">
        <v>78849096053</v>
      </c>
      <c r="F94" s="5">
        <v>98520565814</v>
      </c>
      <c r="G94" s="5">
        <v>140377735862</v>
      </c>
      <c r="I94" s="5">
        <v>98520565814</v>
      </c>
      <c r="J94" s="5">
        <v>140377735861</v>
      </c>
      <c r="K94" s="5">
        <v>185349855225</v>
      </c>
      <c r="L94" s="5">
        <v>238065208741</v>
      </c>
      <c r="M94" s="5">
        <v>224255791466</v>
      </c>
      <c r="N94" s="5">
        <v>201509047377</v>
      </c>
      <c r="O94" s="5">
        <v>110481728856</v>
      </c>
      <c r="P94" s="5">
        <v>2031584688</v>
      </c>
      <c r="Q94" s="5">
        <v>1561806807</v>
      </c>
      <c r="R94" s="5">
        <v>71645167</v>
      </c>
      <c r="S94" s="5">
        <v>67991596</v>
      </c>
      <c r="T94" s="5">
        <v>4603939</v>
      </c>
    </row>
    <row r="95" spans="2:20" ht="15.5" x14ac:dyDescent="0.35">
      <c r="C95" t="s">
        <v>883</v>
      </c>
      <c r="S95" s="5">
        <v>23972000000</v>
      </c>
      <c r="T95" s="5">
        <v>4382202300</v>
      </c>
    </row>
    <row r="96" spans="2:20" ht="15.5" x14ac:dyDescent="0.35">
      <c r="C96" t="s">
        <v>120</v>
      </c>
      <c r="D96" s="5">
        <v>5239830000</v>
      </c>
      <c r="E96" s="5">
        <v>5239830000</v>
      </c>
      <c r="F96" s="5">
        <v>5239830000</v>
      </c>
      <c r="G96" s="5">
        <v>5239830000</v>
      </c>
      <c r="I96" s="5">
        <v>5239830000</v>
      </c>
      <c r="J96" s="5">
        <v>5239830000</v>
      </c>
      <c r="K96" s="5">
        <v>5239830000</v>
      </c>
      <c r="L96" s="5">
        <v>5239830000</v>
      </c>
      <c r="M96" s="5">
        <v>5239830000</v>
      </c>
      <c r="N96" s="5">
        <v>5251080000</v>
      </c>
      <c r="O96" s="5">
        <v>5251080000</v>
      </c>
      <c r="P96" s="5">
        <v>5251080000</v>
      </c>
      <c r="Q96" s="5">
        <v>5251080000</v>
      </c>
      <c r="R96" s="5">
        <v>5251080000</v>
      </c>
      <c r="S96" s="5">
        <v>5251080000</v>
      </c>
      <c r="T96" s="5">
        <v>5250000000</v>
      </c>
    </row>
    <row r="97" spans="3:20" ht="15.5" x14ac:dyDescent="0.35">
      <c r="C97" t="s">
        <v>121</v>
      </c>
      <c r="D97" s="5">
        <v>349914770444</v>
      </c>
      <c r="E97" s="5">
        <v>587999670976</v>
      </c>
      <c r="F97" s="5">
        <v>592806457277</v>
      </c>
      <c r="G97" s="5">
        <v>572074557745</v>
      </c>
      <c r="I97" s="5">
        <v>592806457277</v>
      </c>
      <c r="J97" s="5">
        <v>598882798716</v>
      </c>
      <c r="K97" s="5">
        <v>629880209841</v>
      </c>
      <c r="L97" s="5">
        <v>751213517877</v>
      </c>
      <c r="M97" s="5">
        <v>787358030923</v>
      </c>
      <c r="N97" s="5">
        <v>855358852746</v>
      </c>
      <c r="O97" s="5">
        <v>917528954326</v>
      </c>
      <c r="P97" s="5">
        <v>1013295192173</v>
      </c>
      <c r="Q97" s="5">
        <v>967008843588</v>
      </c>
      <c r="R97" s="5">
        <v>971489883479</v>
      </c>
      <c r="S97" s="5">
        <v>590893109698</v>
      </c>
      <c r="T97" s="5">
        <v>106781385545</v>
      </c>
    </row>
    <row r="98" spans="3:20" ht="15.5" x14ac:dyDescent="0.35">
      <c r="C98" t="s">
        <v>518</v>
      </c>
      <c r="D98" s="5">
        <v>8960360250</v>
      </c>
      <c r="E98" s="5">
        <v>9195721450</v>
      </c>
      <c r="F98" s="5">
        <v>9431082650</v>
      </c>
      <c r="G98" s="5">
        <v>10138066250</v>
      </c>
      <c r="I98" s="5">
        <v>9431082650</v>
      </c>
      <c r="J98" s="5">
        <v>10372527450</v>
      </c>
      <c r="K98" s="5">
        <v>11313972250</v>
      </c>
      <c r="T98" s="5">
        <v>849936480</v>
      </c>
    </row>
    <row r="99" spans="3:20" ht="15.5" x14ac:dyDescent="0.35">
      <c r="C99" t="s">
        <v>126</v>
      </c>
      <c r="D99" s="5">
        <v>681955353854</v>
      </c>
      <c r="E99" s="5">
        <v>682128595670</v>
      </c>
      <c r="F99" s="5">
        <v>706842212932</v>
      </c>
      <c r="G99" s="5">
        <v>728649467048</v>
      </c>
      <c r="I99" s="5">
        <v>706842212932</v>
      </c>
      <c r="J99" s="5">
        <v>755715600264</v>
      </c>
      <c r="K99" s="5">
        <v>832484981455</v>
      </c>
      <c r="L99" s="5">
        <v>994643556618</v>
      </c>
      <c r="M99" s="5">
        <v>1016853652389</v>
      </c>
      <c r="N99" s="5">
        <v>1062118980123</v>
      </c>
      <c r="O99" s="5">
        <v>1064124028619</v>
      </c>
      <c r="P99" s="5">
        <v>1045338258103</v>
      </c>
      <c r="Q99" s="5">
        <v>1070198418432</v>
      </c>
      <c r="R99" s="5">
        <v>987906744322</v>
      </c>
      <c r="S99" s="5">
        <v>620184181294</v>
      </c>
      <c r="T99" s="5">
        <v>117268128264</v>
      </c>
    </row>
    <row r="100" spans="3:20" ht="15.5" x14ac:dyDescent="0.35">
      <c r="C100" t="s">
        <v>127</v>
      </c>
      <c r="D100" s="5">
        <v>1129240126130</v>
      </c>
      <c r="E100" s="5">
        <v>1137672672126</v>
      </c>
      <c r="F100" s="5">
        <v>1167814680750</v>
      </c>
      <c r="G100" s="5">
        <v>1191475857314</v>
      </c>
      <c r="I100" s="5">
        <v>1167814680750</v>
      </c>
      <c r="J100" s="5">
        <v>1188312653146</v>
      </c>
      <c r="K100" s="5">
        <v>1200216788284</v>
      </c>
      <c r="L100" s="5">
        <v>1354777869012</v>
      </c>
      <c r="M100" s="5">
        <v>1388166745320</v>
      </c>
      <c r="N100" s="5">
        <v>1468546602989</v>
      </c>
      <c r="O100" s="5">
        <v>1820802086894</v>
      </c>
      <c r="P100" s="5">
        <v>2106989925386</v>
      </c>
      <c r="Q100" s="5">
        <v>2079476367995</v>
      </c>
      <c r="R100" s="5">
        <v>1686051817768</v>
      </c>
      <c r="S100" s="5">
        <v>1575467891720</v>
      </c>
      <c r="T100" s="5">
        <v>310942980790</v>
      </c>
    </row>
    <row r="101" spans="3:20" ht="15.5" x14ac:dyDescent="0.35">
      <c r="C101" t="s">
        <v>128</v>
      </c>
    </row>
    <row r="102" spans="3:20" ht="15.5" x14ac:dyDescent="0.35">
      <c r="C102" t="s">
        <v>129</v>
      </c>
    </row>
    <row r="103" spans="3:20" ht="15.5" x14ac:dyDescent="0.35">
      <c r="C103" t="s">
        <v>130</v>
      </c>
      <c r="D103" s="5">
        <v>176479066824</v>
      </c>
      <c r="E103" s="5">
        <v>153066990842</v>
      </c>
      <c r="F103" s="5">
        <v>176627476751</v>
      </c>
      <c r="G103" s="5">
        <v>175977122001</v>
      </c>
      <c r="I103" s="5">
        <v>176627476751</v>
      </c>
      <c r="J103" s="5">
        <v>183566886291</v>
      </c>
      <c r="K103" s="5">
        <v>177688543811</v>
      </c>
      <c r="L103" s="5">
        <v>75542272392</v>
      </c>
      <c r="M103" s="5">
        <v>62715831299</v>
      </c>
      <c r="N103" s="5">
        <v>87969520353</v>
      </c>
      <c r="O103" s="5">
        <v>157910473785</v>
      </c>
      <c r="P103" s="5">
        <v>624106266559</v>
      </c>
      <c r="Q103" s="5">
        <v>562566242319</v>
      </c>
      <c r="R103" s="5">
        <v>231713245521</v>
      </c>
      <c r="S103" s="5">
        <v>191375466412</v>
      </c>
      <c r="T103" s="5">
        <v>226385162077</v>
      </c>
    </row>
    <row r="104" spans="3:20" ht="15.5" x14ac:dyDescent="0.35">
      <c r="C104" t="s">
        <v>134</v>
      </c>
      <c r="N104" s="5">
        <v>259792046</v>
      </c>
      <c r="O104" s="5">
        <v>1000000000</v>
      </c>
      <c r="P104" s="5">
        <v>474845003720</v>
      </c>
      <c r="Q104" s="5">
        <v>462359288844</v>
      </c>
      <c r="R104" s="5">
        <v>103865851922</v>
      </c>
      <c r="S104" s="5">
        <v>84254874933</v>
      </c>
      <c r="T104" s="5">
        <v>93776095593</v>
      </c>
    </row>
    <row r="105" spans="3:20" ht="15.5" x14ac:dyDescent="0.35">
      <c r="C105" t="s">
        <v>131</v>
      </c>
      <c r="D105" s="5">
        <v>27295892068</v>
      </c>
      <c r="E105" s="5">
        <v>3827006352</v>
      </c>
      <c r="F105" s="5">
        <v>7162524399</v>
      </c>
      <c r="G105" s="5">
        <v>9672271072</v>
      </c>
      <c r="I105" s="5">
        <v>7162524399</v>
      </c>
      <c r="J105" s="5">
        <v>11630019177</v>
      </c>
      <c r="K105" s="5">
        <v>19775869675</v>
      </c>
      <c r="L105" s="5">
        <v>24717347062</v>
      </c>
      <c r="M105" s="5">
        <v>28667863150</v>
      </c>
      <c r="N105" s="5">
        <v>21066637847</v>
      </c>
      <c r="O105" s="5">
        <v>32678196928</v>
      </c>
      <c r="P105" s="5">
        <v>25684608201</v>
      </c>
      <c r="Q105" s="5">
        <v>21352087413</v>
      </c>
      <c r="R105" s="5">
        <v>50033097816</v>
      </c>
      <c r="S105" s="5">
        <v>25125437154</v>
      </c>
      <c r="T105" s="5">
        <v>44609631368</v>
      </c>
    </row>
    <row r="106" spans="3:20" ht="15.5" x14ac:dyDescent="0.35">
      <c r="C106" t="s">
        <v>133</v>
      </c>
      <c r="L106" s="5">
        <v>26024038823</v>
      </c>
      <c r="M106" s="5">
        <v>28706033592</v>
      </c>
    </row>
    <row r="107" spans="3:20" ht="15.5" x14ac:dyDescent="0.35">
      <c r="C107" t="s">
        <v>465</v>
      </c>
      <c r="D107" s="5">
        <v>35127376844</v>
      </c>
      <c r="E107" s="5">
        <v>61287330941</v>
      </c>
      <c r="F107" s="5">
        <v>27630234357</v>
      </c>
      <c r="G107" s="5">
        <v>28272079235</v>
      </c>
      <c r="I107" s="5">
        <v>27630234357</v>
      </c>
      <c r="J107" s="5">
        <v>22366237084</v>
      </c>
      <c r="K107" s="5">
        <v>26232704580</v>
      </c>
      <c r="L107" s="5">
        <v>26024038823</v>
      </c>
      <c r="M107" s="5">
        <v>28706033592</v>
      </c>
    </row>
    <row r="108" spans="3:20" ht="15.5" x14ac:dyDescent="0.35">
      <c r="C108" t="s">
        <v>136</v>
      </c>
      <c r="D108" s="5">
        <v>11272518261</v>
      </c>
      <c r="E108" s="5">
        <v>10757962137</v>
      </c>
      <c r="F108" s="5">
        <v>11452669487</v>
      </c>
      <c r="G108" s="5">
        <v>12068586214</v>
      </c>
      <c r="I108" s="5">
        <v>11452669487</v>
      </c>
      <c r="J108" s="5">
        <v>12343942258</v>
      </c>
      <c r="K108" s="5">
        <v>12348024809</v>
      </c>
      <c r="L108" s="5">
        <v>11408735931</v>
      </c>
      <c r="M108" s="5">
        <v>11662093358</v>
      </c>
      <c r="N108" s="5">
        <v>21874878932</v>
      </c>
      <c r="O108" s="5">
        <v>50011851691</v>
      </c>
      <c r="P108" s="5">
        <v>40024415694</v>
      </c>
      <c r="Q108" s="5">
        <v>16819031087</v>
      </c>
      <c r="R108" s="5">
        <v>16874541711</v>
      </c>
      <c r="S108" s="5">
        <v>14797383992</v>
      </c>
      <c r="T108" s="5">
        <v>17704730770</v>
      </c>
    </row>
    <row r="109" spans="3:20" ht="15.5" x14ac:dyDescent="0.35">
      <c r="C109" t="s">
        <v>137</v>
      </c>
      <c r="D109" s="5">
        <v>123484505014</v>
      </c>
      <c r="E109" s="5">
        <v>123648797705</v>
      </c>
      <c r="F109" s="5">
        <v>123715116207</v>
      </c>
      <c r="G109" s="5">
        <v>123883880669</v>
      </c>
      <c r="I109" s="5">
        <v>123715116207</v>
      </c>
      <c r="J109" s="5">
        <v>122150252784</v>
      </c>
      <c r="K109" s="5">
        <v>110909478090</v>
      </c>
      <c r="L109" s="5">
        <v>2196928564</v>
      </c>
      <c r="M109" s="5">
        <v>5923895364</v>
      </c>
      <c r="N109" s="5">
        <v>8279726891</v>
      </c>
      <c r="O109" s="5">
        <v>10366706564</v>
      </c>
      <c r="P109" s="5">
        <v>21153489075</v>
      </c>
      <c r="Q109" s="5">
        <v>2639155466</v>
      </c>
      <c r="R109" s="5">
        <v>6569834181</v>
      </c>
      <c r="S109" s="5">
        <v>1547314911</v>
      </c>
      <c r="T109" s="5">
        <v>3056677987</v>
      </c>
    </row>
    <row r="110" spans="3:20" ht="15.5" x14ac:dyDescent="0.35">
      <c r="C110" t="s">
        <v>139</v>
      </c>
    </row>
    <row r="111" spans="3:20" ht="15.5" x14ac:dyDescent="0.35">
      <c r="C111" t="s">
        <v>140</v>
      </c>
      <c r="D111" s="5">
        <v>566571540749</v>
      </c>
      <c r="E111" s="5">
        <v>558170880850</v>
      </c>
      <c r="F111" s="5">
        <v>581518625148</v>
      </c>
      <c r="G111" s="5">
        <v>578585613062</v>
      </c>
      <c r="I111" s="5">
        <v>581518625148</v>
      </c>
      <c r="J111" s="5">
        <v>573188867822</v>
      </c>
      <c r="K111" s="5">
        <v>563384074873</v>
      </c>
      <c r="L111" s="5">
        <v>675340882752</v>
      </c>
      <c r="M111" s="5">
        <v>673662445982</v>
      </c>
      <c r="N111" s="5">
        <v>677732870997</v>
      </c>
      <c r="O111" s="5">
        <v>585988625940</v>
      </c>
      <c r="P111" s="5">
        <v>71359628634</v>
      </c>
      <c r="Q111" s="5">
        <v>112833542350</v>
      </c>
      <c r="R111" s="5">
        <v>154315068421</v>
      </c>
      <c r="S111" s="5">
        <v>142451592914</v>
      </c>
      <c r="T111" s="5">
        <v>26278272779</v>
      </c>
    </row>
    <row r="112" spans="3:20" ht="15.5" x14ac:dyDescent="0.35">
      <c r="C112" t="s">
        <v>141</v>
      </c>
      <c r="J112" s="5">
        <v>4862750</v>
      </c>
      <c r="K112" s="5">
        <v>63215750</v>
      </c>
      <c r="L112" s="5">
        <v>116706000</v>
      </c>
      <c r="M112" s="5">
        <v>116706000</v>
      </c>
      <c r="N112" s="5">
        <v>90295079</v>
      </c>
      <c r="O112" s="5">
        <v>90295079</v>
      </c>
      <c r="P112" s="5">
        <v>901462702</v>
      </c>
      <c r="Q112" s="5">
        <v>2573222376</v>
      </c>
      <c r="R112" s="5">
        <v>3314023943</v>
      </c>
      <c r="S112" s="5">
        <v>155316021</v>
      </c>
      <c r="T112" s="5">
        <v>273623748</v>
      </c>
    </row>
    <row r="113" spans="3:20" ht="15.5" x14ac:dyDescent="0.35">
      <c r="C113" t="s">
        <v>1340</v>
      </c>
      <c r="Q113" s="5">
        <v>308703815</v>
      </c>
      <c r="R113" s="5">
        <v>3207117567</v>
      </c>
      <c r="S113" s="5">
        <v>2037725736</v>
      </c>
      <c r="T113" s="5">
        <v>966683246</v>
      </c>
    </row>
    <row r="114" spans="3:20" ht="15.5" x14ac:dyDescent="0.35">
      <c r="C114" t="s">
        <v>145</v>
      </c>
      <c r="D114" s="5">
        <v>6760017527</v>
      </c>
      <c r="E114" s="5">
        <v>9911319414</v>
      </c>
      <c r="F114" s="5">
        <v>29143617296</v>
      </c>
      <c r="G114" s="5">
        <v>30352384046</v>
      </c>
      <c r="I114" s="5">
        <v>29143617296</v>
      </c>
      <c r="J114" s="5">
        <v>34780634468</v>
      </c>
      <c r="K114" s="5">
        <v>34655171237</v>
      </c>
      <c r="L114" s="5">
        <v>37219260835</v>
      </c>
      <c r="M114" s="5">
        <v>16461979427</v>
      </c>
      <c r="N114" s="5">
        <v>10887608464</v>
      </c>
      <c r="O114" s="5">
        <v>45966378022</v>
      </c>
      <c r="P114" s="5">
        <v>47474043836</v>
      </c>
      <c r="Q114" s="5">
        <v>50444962172</v>
      </c>
      <c r="R114" s="5">
        <v>45288235581</v>
      </c>
      <c r="S114" s="5">
        <v>14067455422</v>
      </c>
      <c r="T114" s="5">
        <v>8003595383</v>
      </c>
    </row>
    <row r="115" spans="3:20" ht="15.5" x14ac:dyDescent="0.35">
      <c r="C115" t="s">
        <v>789</v>
      </c>
      <c r="T115" s="5">
        <v>53984430976</v>
      </c>
    </row>
    <row r="116" spans="3:20" ht="15.5" x14ac:dyDescent="0.35">
      <c r="C116" t="s">
        <v>146</v>
      </c>
      <c r="D116" s="5">
        <v>616209799629</v>
      </c>
      <c r="E116" s="5">
        <v>633969093827</v>
      </c>
      <c r="F116" s="5">
        <v>623659741541</v>
      </c>
      <c r="G116" s="5">
        <v>621314392552</v>
      </c>
      <c r="I116" s="5">
        <v>623659741541</v>
      </c>
      <c r="J116" s="5">
        <v>610591958511</v>
      </c>
      <c r="K116" s="5">
        <v>592023748368</v>
      </c>
      <c r="L116" s="5">
        <v>702993934940</v>
      </c>
      <c r="M116" s="5">
        <v>704995971853</v>
      </c>
      <c r="N116" s="5">
        <v>682099314515</v>
      </c>
      <c r="O116" s="5">
        <v>590137204550</v>
      </c>
      <c r="P116" s="5">
        <v>76630490408</v>
      </c>
      <c r="Q116" s="5">
        <v>120738211414</v>
      </c>
      <c r="R116" s="5">
        <v>162333811329</v>
      </c>
      <c r="S116" s="5">
        <v>174996484301</v>
      </c>
      <c r="T116" s="5">
        <v>27642002549</v>
      </c>
    </row>
    <row r="117" spans="3:20" ht="15.5" x14ac:dyDescent="0.35">
      <c r="C117" t="s">
        <v>147</v>
      </c>
      <c r="D117" s="5">
        <v>616209799629</v>
      </c>
      <c r="E117" s="5">
        <v>633969093827</v>
      </c>
      <c r="F117" s="5">
        <v>623659741541</v>
      </c>
      <c r="G117" s="5">
        <v>621314392552</v>
      </c>
      <c r="I117" s="5">
        <v>623659741541</v>
      </c>
      <c r="J117" s="5">
        <v>610591958511</v>
      </c>
      <c r="K117" s="5">
        <v>592023748368</v>
      </c>
      <c r="L117" s="5">
        <v>702993934940</v>
      </c>
      <c r="M117" s="5">
        <v>704995971853</v>
      </c>
      <c r="N117" s="5">
        <v>682099314515</v>
      </c>
      <c r="O117" s="5">
        <v>590137204550</v>
      </c>
      <c r="P117" s="5">
        <v>76630490408</v>
      </c>
      <c r="Q117" s="5">
        <v>120738211414</v>
      </c>
      <c r="R117" s="5">
        <v>162333811329</v>
      </c>
      <c r="S117" s="5">
        <v>174996484301</v>
      </c>
      <c r="T117" s="5">
        <v>27642002549</v>
      </c>
    </row>
    <row r="118" spans="3:20" ht="15.5" x14ac:dyDescent="0.35">
      <c r="C118" t="s">
        <v>150</v>
      </c>
    </row>
    <row r="119" spans="3:20" ht="15.5" x14ac:dyDescent="0.35">
      <c r="C119" t="s">
        <v>152</v>
      </c>
    </row>
    <row r="120" spans="3:20" ht="15.5" x14ac:dyDescent="0.35">
      <c r="C120" t="s">
        <v>153</v>
      </c>
      <c r="D120" s="5">
        <v>578899252614</v>
      </c>
      <c r="E120" s="5">
        <v>570498592715</v>
      </c>
      <c r="F120" s="5">
        <v>593846337013</v>
      </c>
      <c r="G120" s="5">
        <v>590913324927</v>
      </c>
      <c r="I120" s="5">
        <v>593846337013</v>
      </c>
      <c r="J120" s="5">
        <v>586096733037</v>
      </c>
      <c r="K120" s="5">
        <v>563447290623</v>
      </c>
      <c r="L120" s="5">
        <v>675457588752</v>
      </c>
      <c r="M120" s="5">
        <v>673779151982</v>
      </c>
      <c r="N120" s="5">
        <v>677823166076</v>
      </c>
      <c r="O120" s="5">
        <v>586078921019</v>
      </c>
      <c r="P120" s="5">
        <v>72261091336</v>
      </c>
      <c r="Q120" s="5">
        <v>115715468541</v>
      </c>
      <c r="R120" s="5">
        <v>160836209931</v>
      </c>
      <c r="S120" s="5">
        <v>144644634671</v>
      </c>
      <c r="T120" s="5">
        <v>27518579773</v>
      </c>
    </row>
    <row r="121" spans="3:20" ht="15.5" x14ac:dyDescent="0.35">
      <c r="C121" t="s">
        <v>610</v>
      </c>
      <c r="S121" s="5">
        <v>29910847200</v>
      </c>
    </row>
    <row r="122" spans="3:20" ht="15.5" x14ac:dyDescent="0.35">
      <c r="C122" t="s">
        <v>154</v>
      </c>
      <c r="D122" s="5">
        <v>792688866453</v>
      </c>
      <c r="E122" s="5">
        <v>787036084669</v>
      </c>
      <c r="F122" s="5">
        <v>800287218292</v>
      </c>
      <c r="G122" s="5">
        <v>797291514553</v>
      </c>
      <c r="I122" s="5">
        <v>800287218292</v>
      </c>
      <c r="J122" s="5">
        <v>794158844802</v>
      </c>
      <c r="K122" s="5">
        <v>769712292179</v>
      </c>
      <c r="L122" s="5">
        <v>778536207332</v>
      </c>
      <c r="M122" s="5">
        <v>767711803152</v>
      </c>
      <c r="N122" s="5">
        <v>770068834868</v>
      </c>
      <c r="O122" s="5">
        <v>748047678335</v>
      </c>
      <c r="P122" s="5">
        <v>700736756967</v>
      </c>
      <c r="Q122" s="5">
        <v>683304453733</v>
      </c>
      <c r="R122" s="5">
        <v>394047056850</v>
      </c>
      <c r="S122" s="5">
        <v>366371950713</v>
      </c>
      <c r="T122" s="5">
        <v>254027164626</v>
      </c>
    </row>
    <row r="123" spans="3:20" ht="15.5" x14ac:dyDescent="0.35">
      <c r="C123" t="s">
        <v>155</v>
      </c>
    </row>
    <row r="124" spans="3:20" ht="15.5" x14ac:dyDescent="0.35">
      <c r="C124" t="s">
        <v>156</v>
      </c>
      <c r="D124" s="5">
        <v>417500000000</v>
      </c>
      <c r="E124" s="5">
        <v>417500000000</v>
      </c>
      <c r="F124" s="5">
        <v>417500000000</v>
      </c>
      <c r="G124" s="5">
        <v>417500000000</v>
      </c>
      <c r="I124" s="5">
        <v>417500000000</v>
      </c>
      <c r="J124" s="5">
        <v>417500000000</v>
      </c>
      <c r="K124" s="5">
        <v>417500000000</v>
      </c>
      <c r="L124" s="5">
        <v>417500000000</v>
      </c>
      <c r="M124" s="5">
        <v>417500000000</v>
      </c>
      <c r="N124" s="5">
        <v>417500000000</v>
      </c>
      <c r="O124" s="5">
        <v>417500000000</v>
      </c>
      <c r="P124" s="5">
        <v>417500000000</v>
      </c>
      <c r="Q124" s="5">
        <v>417500000000</v>
      </c>
      <c r="R124" s="5">
        <v>417500000000</v>
      </c>
      <c r="S124" s="5">
        <v>417500000000</v>
      </c>
      <c r="T124" s="5">
        <v>5000000000</v>
      </c>
    </row>
    <row r="125" spans="3:20" ht="15.5" x14ac:dyDescent="0.35">
      <c r="C125" t="s">
        <v>157</v>
      </c>
      <c r="D125" s="5">
        <v>708931466604</v>
      </c>
      <c r="E125" s="5">
        <v>708931466604</v>
      </c>
      <c r="F125" s="5">
        <v>708931466604</v>
      </c>
      <c r="G125" s="5">
        <v>708931466604</v>
      </c>
      <c r="I125" s="5">
        <v>708931466604</v>
      </c>
      <c r="J125" s="5">
        <v>708931466604</v>
      </c>
      <c r="K125" s="5">
        <v>708931466604</v>
      </c>
      <c r="L125" s="5">
        <v>711879980235</v>
      </c>
      <c r="M125" s="5">
        <v>711753580235</v>
      </c>
      <c r="N125" s="5">
        <v>711753580235</v>
      </c>
      <c r="O125" s="5">
        <v>711753580235</v>
      </c>
      <c r="P125" s="5">
        <v>711753580235</v>
      </c>
      <c r="Q125" s="5">
        <v>711753580235</v>
      </c>
      <c r="R125" s="5">
        <v>711753580235</v>
      </c>
      <c r="S125" s="5">
        <v>711753580235</v>
      </c>
    </row>
    <row r="126" spans="3:20" ht="15.5" x14ac:dyDescent="0.35">
      <c r="C126" t="s">
        <v>158</v>
      </c>
      <c r="D126" s="5">
        <v>-787770526172</v>
      </c>
      <c r="E126" s="5">
        <v>-773685198391</v>
      </c>
      <c r="F126" s="5">
        <v>-756794323390</v>
      </c>
      <c r="G126" s="5">
        <v>-729763019260</v>
      </c>
      <c r="I126" s="5">
        <v>-756794323390</v>
      </c>
      <c r="J126" s="5">
        <v>-729793553676</v>
      </c>
      <c r="K126" s="5">
        <v>-692740751885</v>
      </c>
      <c r="L126" s="5">
        <v>-550442244721</v>
      </c>
      <c r="M126" s="5">
        <v>-504715415708</v>
      </c>
      <c r="N126" s="5">
        <v>-425124009559</v>
      </c>
      <c r="O126" s="5">
        <v>-50191931745</v>
      </c>
      <c r="P126" s="5">
        <v>284649593855</v>
      </c>
      <c r="Q126" s="5">
        <v>276162827743</v>
      </c>
      <c r="R126" s="5">
        <v>170614201862</v>
      </c>
      <c r="S126" s="5">
        <v>79673251229</v>
      </c>
      <c r="T126" s="5">
        <v>51805578400</v>
      </c>
    </row>
    <row r="127" spans="3:20" ht="15.5" x14ac:dyDescent="0.35">
      <c r="C127" t="s">
        <v>159</v>
      </c>
      <c r="D127" s="5">
        <v>6000000000</v>
      </c>
      <c r="E127" s="5">
        <v>6000000000</v>
      </c>
      <c r="F127" s="5">
        <v>6000000000</v>
      </c>
      <c r="G127" s="5">
        <v>6000000000</v>
      </c>
      <c r="I127" s="5">
        <v>6000000000</v>
      </c>
      <c r="J127" s="5">
        <v>6000000000</v>
      </c>
      <c r="K127" s="5">
        <v>6000000000</v>
      </c>
      <c r="L127" s="5">
        <v>6000000000</v>
      </c>
      <c r="M127" s="5">
        <v>6000000000</v>
      </c>
      <c r="N127" s="5">
        <v>6000000000</v>
      </c>
      <c r="O127" s="5">
        <v>6000000000</v>
      </c>
      <c r="P127" s="5">
        <v>6000000000</v>
      </c>
      <c r="Q127" s="5">
        <v>6000000000</v>
      </c>
      <c r="R127" s="5">
        <v>5000000000</v>
      </c>
    </row>
    <row r="128" spans="3:20" ht="15.5" x14ac:dyDescent="0.35">
      <c r="C128" t="s">
        <v>160</v>
      </c>
      <c r="D128" s="5">
        <v>-793770526172</v>
      </c>
      <c r="E128" s="5">
        <v>-779685198391</v>
      </c>
      <c r="F128" s="5">
        <v>-762794323390</v>
      </c>
      <c r="G128" s="5">
        <v>-735763019260</v>
      </c>
      <c r="I128" s="5">
        <v>-762794323390</v>
      </c>
      <c r="J128" s="5">
        <v>-735793553676</v>
      </c>
      <c r="K128" s="5">
        <v>-698740751885</v>
      </c>
      <c r="L128" s="5">
        <v>-556442244721</v>
      </c>
      <c r="M128" s="5">
        <v>-510715415708</v>
      </c>
      <c r="N128" s="5">
        <v>-431124009559</v>
      </c>
      <c r="O128" s="5">
        <v>-56191931745</v>
      </c>
      <c r="P128" s="5">
        <v>278649593855</v>
      </c>
      <c r="Q128" s="5">
        <v>270162827743</v>
      </c>
      <c r="R128" s="5">
        <v>165614201862</v>
      </c>
    </row>
    <row r="129" spans="2:20" ht="15.5" x14ac:dyDescent="0.35">
      <c r="C129" t="s">
        <v>161</v>
      </c>
      <c r="D129" s="5">
        <v>-787770526172</v>
      </c>
      <c r="E129" s="5">
        <v>-773685198391</v>
      </c>
      <c r="F129" s="5">
        <v>-756794323390</v>
      </c>
      <c r="G129" s="5">
        <v>-729763019260</v>
      </c>
      <c r="I129" s="5">
        <v>-756794323390</v>
      </c>
      <c r="J129" s="5">
        <v>-729793553676</v>
      </c>
      <c r="K129" s="5">
        <v>-692740751885</v>
      </c>
      <c r="L129" s="5">
        <v>-550442244721</v>
      </c>
      <c r="M129" s="5">
        <v>-504715415708</v>
      </c>
      <c r="N129" s="5">
        <v>-425124009559</v>
      </c>
      <c r="O129" s="5">
        <v>-50191931745</v>
      </c>
      <c r="P129" s="5">
        <v>284649593855</v>
      </c>
      <c r="Q129" s="5">
        <v>276162827743</v>
      </c>
      <c r="R129" s="5">
        <v>170614201862</v>
      </c>
      <c r="S129" s="5">
        <v>79673251229</v>
      </c>
      <c r="T129" s="5">
        <v>51805578400</v>
      </c>
    </row>
    <row r="130" spans="2:20" ht="15.5" x14ac:dyDescent="0.35">
      <c r="C130" t="s">
        <v>10</v>
      </c>
      <c r="D130" s="5">
        <v>336551259677</v>
      </c>
      <c r="E130" s="5">
        <v>350636587457</v>
      </c>
      <c r="F130" s="5">
        <v>367527462458</v>
      </c>
      <c r="G130" s="5">
        <v>394184342760</v>
      </c>
      <c r="I130" s="5">
        <v>367527462458</v>
      </c>
      <c r="J130" s="5">
        <v>394153808344</v>
      </c>
      <c r="K130" s="5">
        <v>430504496105</v>
      </c>
      <c r="L130" s="5">
        <v>576241661680</v>
      </c>
      <c r="M130" s="5">
        <v>620454942168</v>
      </c>
      <c r="N130" s="5">
        <v>698477768120</v>
      </c>
      <c r="O130" s="5">
        <v>1072754408559</v>
      </c>
      <c r="P130" s="5">
        <v>1406253168419</v>
      </c>
      <c r="Q130" s="5">
        <v>1396171914262</v>
      </c>
      <c r="R130" s="5">
        <v>1292004760918</v>
      </c>
      <c r="S130" s="5">
        <v>1209095941007</v>
      </c>
      <c r="T130" s="5">
        <v>56915816164</v>
      </c>
    </row>
    <row r="131" spans="2:20" ht="15.5" x14ac:dyDescent="0.35">
      <c r="C131" t="s">
        <v>163</v>
      </c>
      <c r="D131" s="5">
        <v>1129240126130</v>
      </c>
      <c r="E131" s="5">
        <v>1137672672126</v>
      </c>
      <c r="F131" s="5">
        <v>1167814680750</v>
      </c>
      <c r="G131" s="5">
        <v>1191475857313</v>
      </c>
      <c r="I131" s="5">
        <v>1167814680750</v>
      </c>
      <c r="J131" s="5">
        <v>1188312653146</v>
      </c>
      <c r="K131" s="5">
        <v>1200216788284</v>
      </c>
      <c r="L131" s="5">
        <v>1354777869012</v>
      </c>
      <c r="M131" s="5">
        <v>1388166745320</v>
      </c>
      <c r="N131" s="5">
        <v>1468546602988</v>
      </c>
      <c r="O131" s="5">
        <v>1820802086894</v>
      </c>
      <c r="P131" s="5">
        <v>2106989925386</v>
      </c>
      <c r="Q131" s="5">
        <v>2079476367995</v>
      </c>
      <c r="R131" s="5">
        <v>1686051817768</v>
      </c>
      <c r="S131" s="5">
        <v>1575467891720</v>
      </c>
      <c r="T131" s="5">
        <v>310942980790</v>
      </c>
    </row>
    <row r="132" spans="2:20" ht="15.5" x14ac:dyDescent="0.35">
      <c r="C132" t="s">
        <v>164</v>
      </c>
      <c r="D132" s="5">
        <v>4175000000</v>
      </c>
      <c r="E132" s="5">
        <v>4175000000</v>
      </c>
      <c r="F132" s="5">
        <v>4175000000</v>
      </c>
      <c r="G132" s="5">
        <v>4175000000</v>
      </c>
      <c r="I132" s="5">
        <v>4175000000</v>
      </c>
      <c r="J132" s="5">
        <v>4175000000</v>
      </c>
      <c r="K132" s="5">
        <v>4175000000</v>
      </c>
      <c r="L132" s="5">
        <v>4175000000</v>
      </c>
      <c r="M132" s="5">
        <v>4175000000</v>
      </c>
      <c r="N132" s="5">
        <v>4175000000</v>
      </c>
      <c r="O132" s="5">
        <v>4175000000</v>
      </c>
      <c r="P132" s="5">
        <v>4175000000</v>
      </c>
      <c r="Q132" s="5">
        <v>4175000000</v>
      </c>
      <c r="R132" s="5">
        <v>4175000000</v>
      </c>
      <c r="S132" s="5">
        <v>4175000000</v>
      </c>
      <c r="T132" s="5">
        <v>5000</v>
      </c>
    </row>
    <row r="134" spans="2:20" ht="15.5" x14ac:dyDescent="0.35">
      <c r="B134" t="s">
        <v>165</v>
      </c>
      <c r="C134" t="s">
        <v>166</v>
      </c>
      <c r="D134" s="5">
        <v>53212209495</v>
      </c>
      <c r="E134" s="5">
        <v>13559627204</v>
      </c>
      <c r="F134" s="5">
        <v>-21688761327</v>
      </c>
      <c r="G134" s="5">
        <v>26311663061</v>
      </c>
      <c r="I134" s="5">
        <v>8395980592</v>
      </c>
      <c r="J134" s="5">
        <v>-10701277885</v>
      </c>
      <c r="K134" s="5">
        <v>11396197114</v>
      </c>
      <c r="L134" s="5">
        <v>-4704662477</v>
      </c>
      <c r="M134" s="5">
        <v>-28969176542</v>
      </c>
      <c r="N134" s="5">
        <v>-58925903424</v>
      </c>
      <c r="O134" s="5">
        <v>-134157324097</v>
      </c>
      <c r="P134" s="5">
        <v>3318013910</v>
      </c>
      <c r="Q134" s="5">
        <v>-157257528055</v>
      </c>
      <c r="R134" s="5">
        <v>-201727333811</v>
      </c>
      <c r="S134" s="5">
        <v>-97692578580</v>
      </c>
      <c r="T134" s="5">
        <v>4546570366</v>
      </c>
    </row>
    <row r="135" spans="2:20" ht="15.5" x14ac:dyDescent="0.35">
      <c r="C135" t="s">
        <v>167</v>
      </c>
      <c r="D135" s="5">
        <v>187056796554</v>
      </c>
      <c r="E135" s="5">
        <v>220147884675</v>
      </c>
      <c r="F135" s="5">
        <v>376503059559</v>
      </c>
      <c r="G135" s="5">
        <v>302308034669</v>
      </c>
      <c r="I135" s="5">
        <v>1241806390614</v>
      </c>
      <c r="J135" s="5">
        <v>1070977840346</v>
      </c>
      <c r="K135" s="5">
        <v>890030539991</v>
      </c>
      <c r="L135" s="5">
        <v>652360239079</v>
      </c>
      <c r="M135" s="5">
        <v>159695085892</v>
      </c>
      <c r="N135" s="5">
        <v>325212830470</v>
      </c>
      <c r="O135" s="5">
        <v>418210596741</v>
      </c>
      <c r="P135" s="5">
        <v>904866998025</v>
      </c>
      <c r="Q135" s="5">
        <v>1318297625688</v>
      </c>
      <c r="R135" s="5">
        <v>807761003674</v>
      </c>
      <c r="S135" s="5">
        <v>675072494499</v>
      </c>
      <c r="T135" s="5">
        <v>290597805293</v>
      </c>
    </row>
    <row r="136" spans="2:20" ht="15.5" x14ac:dyDescent="0.35">
      <c r="C136" t="s">
        <v>519</v>
      </c>
      <c r="D136" s="5">
        <v>-114264201257</v>
      </c>
      <c r="E136" s="5">
        <v>-191453517723</v>
      </c>
      <c r="F136" s="5">
        <v>-400679060626</v>
      </c>
      <c r="G136" s="5">
        <v>-242566322454</v>
      </c>
      <c r="I136" s="5">
        <v>-1190119238373</v>
      </c>
      <c r="J136" s="5">
        <v>-1049840913184</v>
      </c>
      <c r="K136" s="5">
        <v>-794938690122</v>
      </c>
      <c r="L136" s="5">
        <v>-658893810610</v>
      </c>
      <c r="M136" s="5">
        <v>-148401748912</v>
      </c>
      <c r="N136" s="5">
        <v>-62587191301</v>
      </c>
      <c r="O136" s="5">
        <v>-521132341214</v>
      </c>
      <c r="P136" s="5">
        <v>-811172981320</v>
      </c>
      <c r="Q136" s="5">
        <v>-1330626374343</v>
      </c>
      <c r="R136" s="5">
        <v>-908158990321</v>
      </c>
      <c r="S136" s="5">
        <v>-698568192917</v>
      </c>
      <c r="T136" s="5">
        <v>-261808803633</v>
      </c>
    </row>
    <row r="137" spans="2:20" ht="15.5" x14ac:dyDescent="0.35">
      <c r="C137" t="s">
        <v>520</v>
      </c>
      <c r="D137" s="5">
        <v>-6704000898</v>
      </c>
      <c r="E137" s="5">
        <v>-13329300452</v>
      </c>
      <c r="F137" s="5">
        <v>-14567806238</v>
      </c>
      <c r="G137" s="5">
        <v>-16468436605</v>
      </c>
      <c r="I137" s="5">
        <v>-38926577450</v>
      </c>
      <c r="J137" s="5">
        <v>-26635777560</v>
      </c>
      <c r="K137" s="5">
        <v>-21501600918</v>
      </c>
      <c r="L137" s="5">
        <v>-33864265426</v>
      </c>
      <c r="M137" s="5">
        <v>-23947931528</v>
      </c>
      <c r="N137" s="5">
        <v>-848529490</v>
      </c>
      <c r="O137" s="5">
        <v>-15165181952</v>
      </c>
      <c r="P137" s="5">
        <v>-43201387490</v>
      </c>
      <c r="Q137" s="5">
        <v>-63965158834</v>
      </c>
      <c r="R137" s="5">
        <v>-51831077393</v>
      </c>
      <c r="S137" s="5">
        <v>-17484439738</v>
      </c>
      <c r="T137" s="5">
        <v>-8514627947</v>
      </c>
    </row>
    <row r="138" spans="2:20" ht="15.5" x14ac:dyDescent="0.35">
      <c r="C138" t="s">
        <v>1499</v>
      </c>
    </row>
    <row r="139" spans="2:20" ht="15.5" x14ac:dyDescent="0.35">
      <c r="C139" t="s">
        <v>521</v>
      </c>
      <c r="S139" s="5">
        <v>-15299766941</v>
      </c>
      <c r="T139" s="5">
        <v>-6885024117</v>
      </c>
    </row>
    <row r="140" spans="2:20" ht="15.5" x14ac:dyDescent="0.35">
      <c r="C140" t="s">
        <v>1500</v>
      </c>
    </row>
    <row r="141" spans="2:20" ht="15.5" x14ac:dyDescent="0.35">
      <c r="C141" t="s">
        <v>692</v>
      </c>
      <c r="M141" s="5">
        <v>-610112592</v>
      </c>
      <c r="N141" s="5">
        <v>-255635672531</v>
      </c>
      <c r="O141" s="5">
        <v>544881646</v>
      </c>
      <c r="P141" s="5">
        <v>3650070595</v>
      </c>
      <c r="Q141" s="5">
        <v>3069913471</v>
      </c>
      <c r="R141" s="5">
        <v>9544643889</v>
      </c>
      <c r="S141" s="5">
        <v>1862428350</v>
      </c>
      <c r="T141" s="5">
        <v>263554585</v>
      </c>
    </row>
    <row r="142" spans="2:20" ht="15.5" x14ac:dyDescent="0.35">
      <c r="C142" t="s">
        <v>1501</v>
      </c>
      <c r="D142" s="5">
        <v>-2085219793</v>
      </c>
      <c r="E142" s="5">
        <v>-1841260646</v>
      </c>
      <c r="F142" s="5">
        <v>-1327962289</v>
      </c>
      <c r="G142" s="5">
        <v>-1594826625</v>
      </c>
      <c r="I142" s="5">
        <v>-5333376289</v>
      </c>
      <c r="J142" s="5">
        <v>-3926480438</v>
      </c>
      <c r="K142" s="5">
        <v>-2908312437</v>
      </c>
      <c r="M142" s="5">
        <v>-3907874687</v>
      </c>
      <c r="N142" s="5">
        <v>-64771006196</v>
      </c>
      <c r="O142" s="5">
        <v>-13656524479</v>
      </c>
      <c r="P142" s="5">
        <v>-46080671985</v>
      </c>
      <c r="Q142" s="5">
        <v>-48306737384</v>
      </c>
      <c r="R142" s="5">
        <v>-33432476200</v>
      </c>
      <c r="S142" s="5">
        <v>-24596422911</v>
      </c>
      <c r="T142" s="5">
        <v>-9097433151</v>
      </c>
    </row>
    <row r="143" spans="2:20" ht="15.5" x14ac:dyDescent="0.35">
      <c r="C143" t="s">
        <v>997</v>
      </c>
      <c r="L143" s="5">
        <v>137341548</v>
      </c>
      <c r="M143" s="5">
        <v>-11796594715</v>
      </c>
      <c r="N143" s="5">
        <v>-296334376</v>
      </c>
      <c r="O143" s="5">
        <v>-2958754839</v>
      </c>
      <c r="P143" s="5">
        <v>-4744013915</v>
      </c>
      <c r="Q143" s="5">
        <v>-35726796653</v>
      </c>
      <c r="R143" s="5">
        <v>-25610437460</v>
      </c>
      <c r="S143" s="5">
        <v>-18678678922</v>
      </c>
      <c r="T143" s="5">
        <v>-8900664</v>
      </c>
    </row>
    <row r="144" spans="2:20" ht="15.5" x14ac:dyDescent="0.35">
      <c r="C144" t="s">
        <v>333</v>
      </c>
      <c r="D144" s="5">
        <v>-10791165111</v>
      </c>
      <c r="E144" s="5">
        <v>35821350</v>
      </c>
      <c r="F144" s="5">
        <v>18383008267</v>
      </c>
      <c r="G144" s="5">
        <v>-15366785924</v>
      </c>
      <c r="I144" s="5">
        <v>968782090</v>
      </c>
      <c r="J144" s="5">
        <v>-1275947049</v>
      </c>
      <c r="K144" s="5">
        <v>-59285739400</v>
      </c>
      <c r="L144" s="5">
        <v>35555832932</v>
      </c>
    </row>
    <row r="145" spans="3:20" ht="15.5" x14ac:dyDescent="0.35">
      <c r="C145" t="s">
        <v>172</v>
      </c>
      <c r="D145" s="5">
        <v>-4240966363</v>
      </c>
      <c r="E145" s="5">
        <v>-18142633406</v>
      </c>
      <c r="F145" s="5">
        <v>-302045346</v>
      </c>
      <c r="G145" s="5">
        <v>-2248832227</v>
      </c>
      <c r="I145" s="5">
        <v>-3589505830</v>
      </c>
      <c r="J145" s="5">
        <v>-138549420</v>
      </c>
      <c r="K145" s="5">
        <v>-4412777084</v>
      </c>
      <c r="M145" s="5">
        <v>4375722240</v>
      </c>
      <c r="N145" s="5">
        <v>55925267545</v>
      </c>
      <c r="O145" s="5">
        <v>-1955958128</v>
      </c>
      <c r="P145" s="5">
        <v>-35404929213</v>
      </c>
      <c r="Q145" s="5">
        <v>308908991566</v>
      </c>
      <c r="R145" s="5">
        <v>18604765809</v>
      </c>
      <c r="S145" s="5">
        <v>1156881777500</v>
      </c>
      <c r="T145" s="5">
        <v>73691491716</v>
      </c>
    </row>
    <row r="146" spans="3:20" ht="15.5" x14ac:dyDescent="0.35">
      <c r="C146" t="s">
        <v>173</v>
      </c>
      <c r="D146" s="5">
        <v>-491815342</v>
      </c>
      <c r="E146" s="5">
        <v>-624667234</v>
      </c>
      <c r="F146" s="5">
        <v>1508890975</v>
      </c>
      <c r="G146" s="5">
        <v>-1084480209</v>
      </c>
      <c r="I146" s="5">
        <v>-624667234</v>
      </c>
      <c r="J146" s="5">
        <v>-624667234</v>
      </c>
      <c r="K146" s="5">
        <v>-467659500</v>
      </c>
      <c r="L146" s="5">
        <v>-473851334</v>
      </c>
      <c r="M146" s="5">
        <v>28878433616</v>
      </c>
      <c r="N146" s="5">
        <v>3145276757</v>
      </c>
      <c r="O146" s="5">
        <v>49913823429</v>
      </c>
      <c r="P146" s="5">
        <v>1672770624</v>
      </c>
      <c r="Q146" s="5">
        <v>-91117596726</v>
      </c>
      <c r="R146" s="5">
        <v>-358013740850</v>
      </c>
      <c r="S146" s="5">
        <v>-468821755076</v>
      </c>
      <c r="T146" s="5">
        <v>-74522506905</v>
      </c>
    </row>
    <row r="147" spans="3:20" ht="15.5" x14ac:dyDescent="0.35">
      <c r="C147" t="s">
        <v>1081</v>
      </c>
      <c r="T147" s="5">
        <v>-5250000000</v>
      </c>
    </row>
    <row r="148" spans="3:20" ht="15.5" x14ac:dyDescent="0.35">
      <c r="C148" t="s">
        <v>1481</v>
      </c>
      <c r="S148" s="5">
        <v>2007295080</v>
      </c>
      <c r="T148" s="5">
        <v>-7928731116</v>
      </c>
    </row>
    <row r="149" spans="3:20" ht="15.5" x14ac:dyDescent="0.35">
      <c r="C149" t="s">
        <v>1502</v>
      </c>
    </row>
    <row r="150" spans="3:20" ht="15.5" x14ac:dyDescent="0.35">
      <c r="C150" t="s">
        <v>558</v>
      </c>
      <c r="R150" s="5">
        <v>23972000000</v>
      </c>
    </row>
    <row r="151" spans="3:20" ht="15.5" x14ac:dyDescent="0.35">
      <c r="C151" t="s">
        <v>1503</v>
      </c>
      <c r="R151" s="5">
        <v>-7766039140</v>
      </c>
      <c r="S151" s="5">
        <v>2007295080</v>
      </c>
      <c r="T151" s="5">
        <v>-7928731116</v>
      </c>
    </row>
    <row r="152" spans="3:20" ht="15.5" x14ac:dyDescent="0.35">
      <c r="C152" t="s">
        <v>1504</v>
      </c>
      <c r="S152" s="5">
        <v>-19589797700</v>
      </c>
      <c r="T152" s="5">
        <v>-4382202300</v>
      </c>
    </row>
    <row r="153" spans="3:20" ht="15.5" x14ac:dyDescent="0.35">
      <c r="C153" t="s">
        <v>1505</v>
      </c>
      <c r="R153" s="5">
        <v>23972000000</v>
      </c>
      <c r="S153" s="5">
        <v>-19589797700</v>
      </c>
      <c r="T153" s="5">
        <v>-4382202300</v>
      </c>
    </row>
    <row r="154" spans="3:20" ht="15.5" x14ac:dyDescent="0.35">
      <c r="C154" t="s">
        <v>441</v>
      </c>
      <c r="M154" s="5">
        <v>175909090</v>
      </c>
      <c r="O154" s="5">
        <v>50208796872</v>
      </c>
      <c r="P154" s="5">
        <v>3301500005</v>
      </c>
      <c r="R154" s="5">
        <v>768910271</v>
      </c>
      <c r="S154" s="5">
        <v>461458334</v>
      </c>
      <c r="T154" s="5">
        <v>682645375</v>
      </c>
    </row>
    <row r="155" spans="3:20" ht="15.5" x14ac:dyDescent="0.35">
      <c r="C155" t="s">
        <v>1506</v>
      </c>
      <c r="M155" s="5">
        <v>28702524526</v>
      </c>
      <c r="N155" s="5">
        <v>5080000000</v>
      </c>
    </row>
    <row r="156" spans="3:20" ht="15.5" x14ac:dyDescent="0.35">
      <c r="C156" t="s">
        <v>1507</v>
      </c>
      <c r="P156" s="5">
        <v>4631196475</v>
      </c>
      <c r="Q156" s="5">
        <v>15470260885</v>
      </c>
    </row>
    <row r="157" spans="3:20" ht="15.5" x14ac:dyDescent="0.35">
      <c r="C157" t="s">
        <v>175</v>
      </c>
      <c r="D157" s="5">
        <v>-491815342</v>
      </c>
      <c r="E157" s="5">
        <v>-624667234</v>
      </c>
      <c r="F157" s="5">
        <v>1508890975</v>
      </c>
      <c r="G157" s="5">
        <v>-1084480209</v>
      </c>
      <c r="I157" s="5">
        <v>-624667234</v>
      </c>
      <c r="J157" s="5">
        <v>-624667234</v>
      </c>
      <c r="K157" s="5">
        <v>-467659500</v>
      </c>
      <c r="L157" s="5">
        <v>-473851334</v>
      </c>
      <c r="N157" s="5">
        <v>-1934723243</v>
      </c>
      <c r="O157" s="5">
        <v>-294973443</v>
      </c>
      <c r="P157" s="5">
        <v>-6259925856</v>
      </c>
      <c r="Q157" s="5">
        <v>-26423277649</v>
      </c>
      <c r="R157" s="5">
        <v>-370022437071</v>
      </c>
      <c r="S157" s="5">
        <v>-277320944734</v>
      </c>
      <c r="T157" s="5">
        <v>-54035176010</v>
      </c>
    </row>
    <row r="158" spans="3:20" ht="15.5" x14ac:dyDescent="0.35">
      <c r="C158" t="s">
        <v>174</v>
      </c>
    </row>
    <row r="159" spans="3:20" ht="15.5" x14ac:dyDescent="0.35">
      <c r="C159" t="s">
        <v>532</v>
      </c>
      <c r="T159" s="5">
        <v>-849936480</v>
      </c>
    </row>
    <row r="160" spans="3:20" ht="15.5" x14ac:dyDescent="0.35">
      <c r="C160" t="s">
        <v>417</v>
      </c>
      <c r="Q160" s="5">
        <v>-80164579962</v>
      </c>
      <c r="R160" s="5">
        <v>-4966174910</v>
      </c>
      <c r="S160" s="5">
        <v>-174379766056</v>
      </c>
      <c r="T160" s="5">
        <v>-2759106374</v>
      </c>
    </row>
    <row r="161" spans="3:20" ht="15.5" x14ac:dyDescent="0.35">
      <c r="C161" t="s">
        <v>189</v>
      </c>
      <c r="D161" s="5">
        <v>-4240966363</v>
      </c>
      <c r="E161" s="5">
        <v>-18142633406</v>
      </c>
      <c r="F161" s="5">
        <v>-302045346</v>
      </c>
      <c r="G161" s="5">
        <v>-2248832227</v>
      </c>
      <c r="I161" s="5">
        <v>-3589505830</v>
      </c>
      <c r="J161" s="5">
        <v>-138549420</v>
      </c>
      <c r="K161" s="5">
        <v>-4412777084</v>
      </c>
      <c r="M161" s="5">
        <v>4375722240</v>
      </c>
      <c r="N161" s="5">
        <v>55925267545</v>
      </c>
      <c r="O161" s="5">
        <v>-1955958128</v>
      </c>
      <c r="P161" s="5">
        <v>-35404929213</v>
      </c>
      <c r="Q161" s="5">
        <v>308908991566</v>
      </c>
      <c r="R161" s="5">
        <v>18604765809</v>
      </c>
      <c r="S161" s="5">
        <v>1156881777500</v>
      </c>
      <c r="T161" s="5">
        <v>73691491716</v>
      </c>
    </row>
    <row r="162" spans="3:20" ht="15.5" x14ac:dyDescent="0.35">
      <c r="C162" t="s">
        <v>1508</v>
      </c>
    </row>
    <row r="163" spans="3:20" ht="15.5" x14ac:dyDescent="0.35">
      <c r="C163" t="s">
        <v>888</v>
      </c>
      <c r="F163" s="5">
        <v>-302045346</v>
      </c>
      <c r="G163" s="5">
        <v>-3282597734</v>
      </c>
      <c r="I163" s="5">
        <v>-3584643080</v>
      </c>
      <c r="J163" s="5">
        <v>-80196420</v>
      </c>
      <c r="K163" s="5">
        <v>-4359286834</v>
      </c>
      <c r="N163" s="5">
        <v>-35019092525</v>
      </c>
      <c r="O163" s="5">
        <v>-1000000000</v>
      </c>
      <c r="P163" s="5">
        <v>-1210474729970</v>
      </c>
      <c r="Q163" s="5">
        <v>-767734541698</v>
      </c>
      <c r="R163" s="5">
        <v>-358344515990</v>
      </c>
      <c r="S163" s="5">
        <v>-9521220660</v>
      </c>
    </row>
    <row r="164" spans="3:20" ht="15.5" x14ac:dyDescent="0.35">
      <c r="C164" t="s">
        <v>133</v>
      </c>
      <c r="S164" s="5">
        <v>-5250000000</v>
      </c>
    </row>
    <row r="165" spans="3:20" ht="15.5" x14ac:dyDescent="0.35">
      <c r="C165" t="s">
        <v>1509</v>
      </c>
    </row>
    <row r="166" spans="3:20" ht="15.5" x14ac:dyDescent="0.35">
      <c r="C166" t="s">
        <v>1086</v>
      </c>
      <c r="D166" s="5">
        <v>-22383599769</v>
      </c>
      <c r="G166" s="5">
        <v>1033765507</v>
      </c>
      <c r="N166" s="5">
        <v>91744245057</v>
      </c>
      <c r="O166" s="5">
        <v>-19693070</v>
      </c>
      <c r="P166" s="5">
        <v>-39959227724</v>
      </c>
      <c r="Q166" s="5">
        <v>-48529692285</v>
      </c>
      <c r="R166" s="5">
        <v>-24549156021</v>
      </c>
      <c r="S166" s="5">
        <v>-8696494073</v>
      </c>
      <c r="T166" s="5">
        <v>-5272328943</v>
      </c>
    </row>
    <row r="167" spans="3:20" ht="15.5" x14ac:dyDescent="0.35">
      <c r="C167" t="s">
        <v>1510</v>
      </c>
    </row>
    <row r="168" spans="3:20" ht="15.5" x14ac:dyDescent="0.35">
      <c r="C168" t="s">
        <v>610</v>
      </c>
      <c r="R168" s="5">
        <v>-29910847200</v>
      </c>
      <c r="S168" s="5">
        <v>29910847200</v>
      </c>
    </row>
    <row r="169" spans="3:20" ht="15.5" x14ac:dyDescent="0.35">
      <c r="C169" t="s">
        <v>1511</v>
      </c>
      <c r="S169" s="5">
        <v>362500000000</v>
      </c>
    </row>
    <row r="170" spans="3:20" ht="15.5" x14ac:dyDescent="0.35">
      <c r="C170" t="s">
        <v>1512</v>
      </c>
      <c r="F170" s="5">
        <v>-4862750</v>
      </c>
      <c r="I170" s="5">
        <v>-4862750</v>
      </c>
      <c r="J170" s="5">
        <v>-58353000</v>
      </c>
      <c r="K170" s="5">
        <v>-53490250</v>
      </c>
    </row>
    <row r="171" spans="3:20" ht="15.5" x14ac:dyDescent="0.35">
      <c r="C171" t="s">
        <v>1513</v>
      </c>
    </row>
    <row r="172" spans="3:20" ht="15.5" x14ac:dyDescent="0.35">
      <c r="C172" t="s">
        <v>1514</v>
      </c>
    </row>
    <row r="173" spans="3:20" ht="15.5" x14ac:dyDescent="0.35">
      <c r="C173" t="s">
        <v>157</v>
      </c>
      <c r="S173" s="5">
        <v>753750000000</v>
      </c>
    </row>
    <row r="174" spans="3:20" ht="15.5" x14ac:dyDescent="0.35">
      <c r="C174" t="s">
        <v>1515</v>
      </c>
      <c r="F174" s="5">
        <v>-4862750</v>
      </c>
      <c r="I174" s="5">
        <v>-4862750</v>
      </c>
      <c r="J174" s="5">
        <v>-58353000</v>
      </c>
      <c r="K174" s="5">
        <v>-53490250</v>
      </c>
      <c r="M174" s="5">
        <v>4492127919</v>
      </c>
      <c r="O174" s="5">
        <v>2000000000</v>
      </c>
      <c r="P174" s="5">
        <v>1222960444846</v>
      </c>
      <c r="Q174" s="5">
        <v>1132226412145</v>
      </c>
      <c r="R174" s="5">
        <v>410363512569</v>
      </c>
      <c r="S174" s="5">
        <v>1277751697400</v>
      </c>
      <c r="T174" s="5">
        <v>80715341396</v>
      </c>
    </row>
    <row r="175" spans="3:20" ht="15.5" x14ac:dyDescent="0.35">
      <c r="C175" t="s">
        <v>1516</v>
      </c>
    </row>
    <row r="176" spans="3:20" ht="15.5" x14ac:dyDescent="0.35">
      <c r="C176" t="s">
        <v>438</v>
      </c>
      <c r="D176" s="5">
        <v>18142633406</v>
      </c>
      <c r="E176" s="5">
        <v>-18142633406</v>
      </c>
    </row>
    <row r="177" spans="2:20" ht="15.5" x14ac:dyDescent="0.35">
      <c r="C177" t="s">
        <v>193</v>
      </c>
      <c r="F177" s="5">
        <v>4862750</v>
      </c>
      <c r="M177" s="5">
        <v>-116405679</v>
      </c>
      <c r="N177" s="5">
        <v>-799884987</v>
      </c>
      <c r="O177" s="5">
        <v>-2635577146</v>
      </c>
      <c r="P177" s="5">
        <v>-4920712630</v>
      </c>
      <c r="Q177" s="5">
        <v>-3446800985</v>
      </c>
      <c r="R177" s="5">
        <v>-1840375382</v>
      </c>
      <c r="S177" s="5">
        <v>-318552414</v>
      </c>
      <c r="T177" s="5">
        <v>-263737224</v>
      </c>
    </row>
    <row r="178" spans="2:20" ht="15.5" x14ac:dyDescent="0.35">
      <c r="C178" t="s">
        <v>1517</v>
      </c>
      <c r="O178" s="5">
        <v>-300687912</v>
      </c>
      <c r="P178" s="5">
        <v>-3010703735</v>
      </c>
      <c r="Q178" s="5">
        <v>-3606385611</v>
      </c>
      <c r="R178" s="5">
        <v>-2616958196</v>
      </c>
      <c r="S178" s="5">
        <v>-1102802012</v>
      </c>
      <c r="T178" s="5">
        <v>-528549029</v>
      </c>
    </row>
    <row r="179" spans="2:20" ht="15.5" x14ac:dyDescent="0.35">
      <c r="C179" t="s">
        <v>789</v>
      </c>
      <c r="S179" s="5">
        <v>-53984430976</v>
      </c>
      <c r="T179" s="5">
        <v>-959234484</v>
      </c>
    </row>
    <row r="180" spans="2:20" ht="15.5" x14ac:dyDescent="0.35">
      <c r="C180" t="s">
        <v>1518</v>
      </c>
    </row>
    <row r="181" spans="2:20" ht="15.5" x14ac:dyDescent="0.35">
      <c r="C181" t="s">
        <v>1519</v>
      </c>
    </row>
    <row r="182" spans="2:20" ht="15.5" x14ac:dyDescent="0.35">
      <c r="C182" t="s">
        <v>1520</v>
      </c>
      <c r="R182" s="5">
        <v>-4407741171</v>
      </c>
    </row>
    <row r="183" spans="2:20" ht="15.5" x14ac:dyDescent="0.35">
      <c r="C183" t="s">
        <v>211</v>
      </c>
      <c r="S183" s="5">
        <v>-41996419765</v>
      </c>
    </row>
    <row r="184" spans="2:20" ht="15.5" x14ac:dyDescent="0.35">
      <c r="C184" t="s">
        <v>1521</v>
      </c>
      <c r="D184" s="5">
        <v>-4240966363</v>
      </c>
      <c r="E184" s="5">
        <v>-18142633406</v>
      </c>
      <c r="F184" s="5">
        <v>-297182596</v>
      </c>
      <c r="G184" s="5">
        <v>-2248832227</v>
      </c>
      <c r="I184" s="5">
        <v>-3584643080</v>
      </c>
      <c r="J184" s="5">
        <v>-80196420</v>
      </c>
      <c r="K184" s="5">
        <v>-4359286834</v>
      </c>
      <c r="M184" s="5">
        <v>-116405679</v>
      </c>
      <c r="N184" s="5">
        <v>55925267545</v>
      </c>
      <c r="O184" s="5">
        <v>-3955958128</v>
      </c>
      <c r="P184" s="5">
        <v>-1258365374059</v>
      </c>
      <c r="Q184" s="5">
        <v>-823317420579</v>
      </c>
      <c r="R184" s="5">
        <v>-391758746760</v>
      </c>
      <c r="S184" s="5">
        <v>-120869919900</v>
      </c>
      <c r="T184" s="5">
        <v>-7023849680</v>
      </c>
    </row>
    <row r="185" spans="2:20" ht="15.5" x14ac:dyDescent="0.35">
      <c r="C185" t="s">
        <v>226</v>
      </c>
      <c r="D185" s="5">
        <v>48479427790</v>
      </c>
      <c r="E185" s="5">
        <v>-5207673436</v>
      </c>
      <c r="F185" s="5">
        <v>-20481915698</v>
      </c>
      <c r="G185" s="5">
        <v>22978350625</v>
      </c>
      <c r="I185" s="5">
        <v>4181807528</v>
      </c>
      <c r="J185" s="5">
        <v>-11464494539</v>
      </c>
      <c r="K185" s="5">
        <v>6515760530</v>
      </c>
      <c r="L185" s="5">
        <v>-5178513811</v>
      </c>
      <c r="M185" s="5">
        <v>4284979314</v>
      </c>
      <c r="N185" s="5">
        <v>144640878</v>
      </c>
      <c r="O185" s="5">
        <v>-86199458796</v>
      </c>
      <c r="P185" s="5">
        <v>-30414144679</v>
      </c>
      <c r="Q185" s="5">
        <v>60533866785</v>
      </c>
      <c r="R185" s="5">
        <v>-541136308852</v>
      </c>
      <c r="S185" s="5">
        <v>590367443844</v>
      </c>
      <c r="T185" s="5">
        <v>3715555177</v>
      </c>
    </row>
    <row r="186" spans="2:20" ht="15.5" x14ac:dyDescent="0.35">
      <c r="C186" t="s">
        <v>225</v>
      </c>
      <c r="D186" s="5">
        <v>-47767605216</v>
      </c>
      <c r="F186" s="5">
        <v>1715859297</v>
      </c>
      <c r="G186" s="5">
        <v>784209397</v>
      </c>
      <c r="I186" s="5">
        <v>2421153809</v>
      </c>
      <c r="J186" s="5">
        <v>9809888657</v>
      </c>
      <c r="K186" s="5">
        <v>-2980271105</v>
      </c>
      <c r="L186" s="5">
        <v>3503882402</v>
      </c>
      <c r="M186" s="5">
        <v>-451480147</v>
      </c>
      <c r="N186" s="5">
        <v>-333049375</v>
      </c>
      <c r="P186" s="5">
        <v>11053064</v>
      </c>
      <c r="Q186" s="5">
        <v>-342730704</v>
      </c>
      <c r="R186" s="5">
        <v>-236154509</v>
      </c>
      <c r="S186" s="5">
        <v>48515878</v>
      </c>
      <c r="T186" s="5">
        <v>6235964</v>
      </c>
    </row>
    <row r="187" spans="2:20" ht="15.5" x14ac:dyDescent="0.35">
      <c r="C187" t="s">
        <v>227</v>
      </c>
      <c r="E187" s="5">
        <v>11216513614</v>
      </c>
      <c r="I187" s="5">
        <v>4613552277</v>
      </c>
      <c r="J187" s="5">
        <v>6268158160</v>
      </c>
      <c r="K187" s="5">
        <v>2732668735</v>
      </c>
      <c r="L187" s="5">
        <v>4681073826</v>
      </c>
      <c r="M187" s="5">
        <v>847574657</v>
      </c>
      <c r="N187" s="5">
        <v>1035983154</v>
      </c>
      <c r="O187" s="5">
        <v>87235441950</v>
      </c>
      <c r="P187" s="5">
        <v>117638533565</v>
      </c>
      <c r="Q187" s="5">
        <v>57447397484</v>
      </c>
      <c r="R187" s="5">
        <v>598819860845</v>
      </c>
      <c r="S187" s="5">
        <v>8403901123</v>
      </c>
      <c r="T187" s="5">
        <v>4682109982</v>
      </c>
    </row>
    <row r="188" spans="2:20" ht="15.5" x14ac:dyDescent="0.35">
      <c r="C188" t="s">
        <v>229</v>
      </c>
      <c r="D188" s="5">
        <v>711822574</v>
      </c>
      <c r="E188" s="5">
        <v>6008840178</v>
      </c>
      <c r="F188" s="5">
        <v>-18766056401</v>
      </c>
      <c r="G188" s="5">
        <v>23762560022</v>
      </c>
      <c r="I188" s="5">
        <v>11216513614</v>
      </c>
      <c r="J188" s="5">
        <v>4613552278</v>
      </c>
      <c r="K188" s="5">
        <v>6268158160</v>
      </c>
      <c r="L188" s="5">
        <v>3006442417</v>
      </c>
      <c r="M188" s="5">
        <v>4681073824</v>
      </c>
      <c r="N188" s="5">
        <v>847574657</v>
      </c>
      <c r="O188" s="5">
        <v>1035983154</v>
      </c>
      <c r="P188" s="5">
        <v>87235441950</v>
      </c>
      <c r="Q188" s="5">
        <v>117638533565</v>
      </c>
      <c r="R188" s="5">
        <v>57447397484</v>
      </c>
      <c r="S188" s="5">
        <v>598819860845</v>
      </c>
      <c r="T188" s="5">
        <v>8403901123</v>
      </c>
    </row>
    <row r="190" spans="2:20" ht="15.5" x14ac:dyDescent="0.35">
      <c r="B190" t="s">
        <v>230</v>
      </c>
      <c r="C190" t="s">
        <v>12</v>
      </c>
      <c r="D190" s="5">
        <v>4170000000</v>
      </c>
      <c r="E190" s="5">
        <v>4170000000</v>
      </c>
      <c r="F190" s="5">
        <v>4170000000</v>
      </c>
      <c r="G190" s="5">
        <v>4170000000</v>
      </c>
      <c r="I190" s="5">
        <v>4170000000</v>
      </c>
      <c r="J190" s="5">
        <v>4170000000</v>
      </c>
      <c r="K190" s="5">
        <v>4170000000</v>
      </c>
      <c r="L190" s="5">
        <v>4170000000</v>
      </c>
      <c r="M190" s="5">
        <v>4170000000</v>
      </c>
      <c r="N190" s="5">
        <v>4170000000</v>
      </c>
      <c r="O190" s="5">
        <v>4170000000</v>
      </c>
      <c r="P190" s="5">
        <v>4170000000</v>
      </c>
      <c r="Q190" s="5">
        <v>4170000000</v>
      </c>
      <c r="R190" s="5">
        <v>4170000000</v>
      </c>
      <c r="S190" s="5">
        <v>4170000000</v>
      </c>
      <c r="T190" s="5">
        <v>0</v>
      </c>
    </row>
    <row r="191" spans="2:20" ht="15.5" x14ac:dyDescent="0.35">
      <c r="C191" t="s">
        <v>231</v>
      </c>
      <c r="D191" s="6">
        <v>-3.37</v>
      </c>
      <c r="E191" s="6">
        <v>-4.05</v>
      </c>
      <c r="F191" s="6">
        <v>-6.47</v>
      </c>
      <c r="G191" s="6">
        <v>-0.01</v>
      </c>
    </row>
    <row r="192" spans="2:20" ht="15.5" x14ac:dyDescent="0.35">
      <c r="C192" t="s">
        <v>232</v>
      </c>
      <c r="D192" s="6">
        <v>-26.41</v>
      </c>
      <c r="E192" s="6">
        <v>-25.68</v>
      </c>
      <c r="F192" s="6">
        <v>-42.66</v>
      </c>
      <c r="G192" s="5">
        <v>-6700</v>
      </c>
    </row>
    <row r="193" spans="3:7" ht="15.5" x14ac:dyDescent="0.35">
      <c r="C193" t="s">
        <v>67</v>
      </c>
      <c r="D193" s="6">
        <v>1.98</v>
      </c>
      <c r="E193" s="6">
        <v>1.98</v>
      </c>
      <c r="F193" s="6">
        <v>2.98</v>
      </c>
      <c r="G193" s="6">
        <v>0.95</v>
      </c>
    </row>
    <row r="194" spans="3:7" ht="15.5" x14ac:dyDescent="0.35">
      <c r="C194" t="s">
        <v>233</v>
      </c>
      <c r="D194" s="5">
        <v>-12330000000</v>
      </c>
      <c r="E194" s="5">
        <v>10870000000</v>
      </c>
      <c r="F194" s="5">
        <v>2660000000</v>
      </c>
      <c r="G194" s="5">
        <v>15700000000</v>
      </c>
    </row>
    <row r="195" spans="3:7" ht="15.5" x14ac:dyDescent="0.35">
      <c r="C195" t="s">
        <v>234</v>
      </c>
      <c r="D195" s="6">
        <v>-1.2500000000000001E-2</v>
      </c>
      <c r="E195" s="6">
        <v>-1.4800000000000001E-2</v>
      </c>
      <c r="F195" s="6">
        <v>-2.3099999999999999E-2</v>
      </c>
      <c r="G195" s="5">
        <v>0</v>
      </c>
    </row>
    <row r="196" spans="3:7" ht="15.5" x14ac:dyDescent="0.35">
      <c r="C196" t="s">
        <v>235</v>
      </c>
      <c r="D196" s="6">
        <v>-4.1900000000000007E-2</v>
      </c>
      <c r="E196" s="6">
        <v>-4.82E-2</v>
      </c>
      <c r="F196" s="6">
        <v>-7.3499999999999996E-2</v>
      </c>
      <c r="G196" s="6">
        <v>-1E-4</v>
      </c>
    </row>
    <row r="197" spans="3:7" ht="15.5" x14ac:dyDescent="0.35">
      <c r="C197" t="s">
        <v>236</v>
      </c>
      <c r="D197" s="6">
        <v>-1.6299999999999999E-2</v>
      </c>
      <c r="E197" s="6">
        <v>6.0000000000000001E-3</v>
      </c>
      <c r="F197" s="6">
        <v>1.61E-2</v>
      </c>
      <c r="G197" s="6">
        <v>1.5E-3</v>
      </c>
    </row>
    <row r="198" spans="3:7" ht="15.5" x14ac:dyDescent="0.35">
      <c r="C198" t="s">
        <v>237</v>
      </c>
      <c r="D198" s="6">
        <v>-9.06</v>
      </c>
      <c r="E198" s="6">
        <v>3.22</v>
      </c>
      <c r="F198" s="6">
        <v>12.16</v>
      </c>
      <c r="G198" s="6">
        <v>0.97</v>
      </c>
    </row>
    <row r="199" spans="3:7" ht="15.5" x14ac:dyDescent="0.35">
      <c r="C199" t="s">
        <v>443</v>
      </c>
      <c r="D199" s="5">
        <v>337000000000</v>
      </c>
      <c r="E199" s="5">
        <v>351000000000</v>
      </c>
      <c r="F199" s="5">
        <v>368000000000</v>
      </c>
      <c r="G199" s="5">
        <v>394000000000</v>
      </c>
    </row>
    <row r="200" spans="3:7" ht="15.5" x14ac:dyDescent="0.35">
      <c r="C200" t="s">
        <v>238</v>
      </c>
      <c r="D200" s="6">
        <v>1.1000000000000001</v>
      </c>
      <c r="E200" s="6">
        <v>1.24</v>
      </c>
      <c r="F200" s="6">
        <v>3.14</v>
      </c>
      <c r="G200" s="6">
        <v>0.71</v>
      </c>
    </row>
    <row r="201" spans="3:7" ht="15.5" x14ac:dyDescent="0.35">
      <c r="C201" t="s">
        <v>239</v>
      </c>
      <c r="D201" s="6">
        <v>80.61</v>
      </c>
      <c r="E201" s="6">
        <v>83.98</v>
      </c>
      <c r="F201" s="6">
        <v>88.03</v>
      </c>
      <c r="G201" s="6">
        <v>94.42</v>
      </c>
    </row>
    <row r="202" spans="3:7" ht="15.5" x14ac:dyDescent="0.35">
      <c r="C202" t="s">
        <v>240</v>
      </c>
      <c r="D202" s="6">
        <v>1.1000000000000001</v>
      </c>
      <c r="E202" s="6">
        <v>1.24</v>
      </c>
      <c r="F202" s="6">
        <v>3.14</v>
      </c>
      <c r="G202" s="6">
        <v>0.71</v>
      </c>
    </row>
    <row r="203" spans="3:7" ht="15.5" x14ac:dyDescent="0.35">
      <c r="C203" t="s">
        <v>241</v>
      </c>
      <c r="D203" s="6">
        <v>80.61</v>
      </c>
      <c r="E203" s="6">
        <v>83.98</v>
      </c>
      <c r="F203" s="6">
        <v>88.03</v>
      </c>
      <c r="G203" s="6">
        <v>94.42</v>
      </c>
    </row>
    <row r="204" spans="3:7" ht="15.5" x14ac:dyDescent="0.35">
      <c r="C204" t="s">
        <v>242</v>
      </c>
      <c r="D204" s="5">
        <v>7000000000</v>
      </c>
      <c r="E204" s="5">
        <v>10000000000</v>
      </c>
      <c r="F204" s="5">
        <v>29000000000</v>
      </c>
      <c r="G204" s="5">
        <v>30000000000</v>
      </c>
    </row>
    <row r="205" spans="3:7" ht="15.5" x14ac:dyDescent="0.35">
      <c r="C205" t="s">
        <v>243</v>
      </c>
      <c r="D205" s="5">
        <v>567000000000</v>
      </c>
      <c r="E205" s="5">
        <v>558000000000</v>
      </c>
      <c r="F205" s="5">
        <v>582000000000</v>
      </c>
      <c r="G205" s="5">
        <v>579000000000</v>
      </c>
    </row>
    <row r="206" spans="3:7" ht="15.5" x14ac:dyDescent="0.35">
      <c r="C206" t="s">
        <v>306</v>
      </c>
      <c r="D206" s="5">
        <v>337000000000</v>
      </c>
      <c r="E206" s="5">
        <v>351000000000</v>
      </c>
      <c r="F206" s="5">
        <v>368000000000</v>
      </c>
      <c r="G206" s="5">
        <v>394000000000</v>
      </c>
    </row>
    <row r="207" spans="3:7" ht="15.5" x14ac:dyDescent="0.35">
      <c r="C207" t="s">
        <v>24</v>
      </c>
      <c r="D207" s="5">
        <v>573000000000</v>
      </c>
      <c r="E207" s="5">
        <v>568000000000</v>
      </c>
      <c r="F207" s="5">
        <v>611000000000</v>
      </c>
      <c r="G207" s="5">
        <v>609000000000</v>
      </c>
    </row>
    <row r="208" spans="3:7" ht="15.5" x14ac:dyDescent="0.35">
      <c r="C208" t="s">
        <v>21</v>
      </c>
      <c r="D208" s="5">
        <v>567000000000</v>
      </c>
      <c r="E208" s="5">
        <v>562000000000</v>
      </c>
      <c r="F208" s="5">
        <v>599000000000</v>
      </c>
      <c r="G208" s="5">
        <v>579000000000</v>
      </c>
    </row>
    <row r="209" spans="3:20" ht="15.5" x14ac:dyDescent="0.35">
      <c r="C209" t="s">
        <v>245</v>
      </c>
      <c r="D209" s="5">
        <v>271000000000</v>
      </c>
      <c r="E209" s="5">
        <v>302000000000</v>
      </c>
      <c r="F209" s="5">
        <v>284000000000</v>
      </c>
      <c r="G209" s="5">
        <v>287000000000</v>
      </c>
    </row>
    <row r="210" spans="3:20" ht="15.5" x14ac:dyDescent="0.35">
      <c r="C210" t="s">
        <v>246</v>
      </c>
      <c r="D210" s="5">
        <v>53000000000</v>
      </c>
      <c r="E210" s="5">
        <v>14000000000</v>
      </c>
      <c r="F210" s="5">
        <v>-22000000000</v>
      </c>
      <c r="G210" s="5">
        <v>26000000000</v>
      </c>
    </row>
    <row r="211" spans="3:20" ht="15.5" x14ac:dyDescent="0.35">
      <c r="C211" t="s">
        <v>247</v>
      </c>
      <c r="D211" s="5">
        <v>0</v>
      </c>
      <c r="E211" s="5">
        <v>-1000000000</v>
      </c>
      <c r="F211" s="5">
        <v>2000000000</v>
      </c>
      <c r="G211" s="5">
        <v>-1000000000</v>
      </c>
    </row>
    <row r="212" spans="3:20" ht="15.5" x14ac:dyDescent="0.35">
      <c r="C212" t="s">
        <v>13</v>
      </c>
      <c r="D212" s="5">
        <v>53000000000</v>
      </c>
      <c r="E212" s="5">
        <v>13000000000</v>
      </c>
      <c r="F212" s="5">
        <v>-20000000000</v>
      </c>
      <c r="G212" s="5">
        <v>25000000000</v>
      </c>
    </row>
    <row r="213" spans="3:20" ht="15.5" x14ac:dyDescent="0.35">
      <c r="C213" t="s">
        <v>16</v>
      </c>
      <c r="D213" s="6">
        <v>12.63</v>
      </c>
      <c r="E213" s="6">
        <v>3.1</v>
      </c>
      <c r="F213" s="6">
        <v>-4.83</v>
      </c>
      <c r="G213" s="6">
        <v>6.04</v>
      </c>
    </row>
    <row r="214" spans="3:20" ht="15.5" x14ac:dyDescent="0.35">
      <c r="C214" t="s">
        <v>52</v>
      </c>
      <c r="I214" s="6">
        <v>-6.47</v>
      </c>
      <c r="J214" s="6">
        <v>-8.8699999999999992</v>
      </c>
      <c r="K214" s="6">
        <v>-34.08</v>
      </c>
      <c r="L214" s="6">
        <v>-10.95</v>
      </c>
      <c r="M214" s="6">
        <v>-19.059999999999999</v>
      </c>
      <c r="N214" s="6">
        <v>-89.8</v>
      </c>
      <c r="O214" s="6">
        <v>-80.2</v>
      </c>
      <c r="P214" s="6">
        <v>2.0299999999999998</v>
      </c>
      <c r="Q214" s="6">
        <v>25.28</v>
      </c>
      <c r="R214" s="6">
        <v>21.78</v>
      </c>
      <c r="S214" s="6">
        <v>18.649999999999999</v>
      </c>
      <c r="T214" s="6">
        <v>7191162.1799999997</v>
      </c>
    </row>
    <row r="215" spans="3:20" ht="15.5" x14ac:dyDescent="0.35">
      <c r="C215" t="s">
        <v>66</v>
      </c>
      <c r="I215" s="6">
        <v>-42.66</v>
      </c>
      <c r="J215" s="6">
        <v>-7.22</v>
      </c>
      <c r="K215" s="6">
        <v>-1.0900000000000001</v>
      </c>
      <c r="L215" s="6">
        <v>-4.57</v>
      </c>
      <c r="M215" s="6">
        <v>-2.62</v>
      </c>
      <c r="N215" s="6">
        <v>-0.57999999999999996</v>
      </c>
      <c r="O215" s="6">
        <v>-1.38</v>
      </c>
      <c r="P215" s="6">
        <v>63.05</v>
      </c>
      <c r="Q215" s="5">
        <v>11</v>
      </c>
      <c r="R215" s="6">
        <v>30.07</v>
      </c>
      <c r="S215" s="6">
        <v>53.08</v>
      </c>
      <c r="T215" s="5">
        <v>0</v>
      </c>
    </row>
    <row r="216" spans="3:20" ht="15.5" x14ac:dyDescent="0.35">
      <c r="C216" t="s">
        <v>69</v>
      </c>
      <c r="I216" s="6">
        <v>0.92</v>
      </c>
      <c r="J216" s="6">
        <v>0.24</v>
      </c>
      <c r="K216" s="6">
        <v>0.17</v>
      </c>
      <c r="L216" s="6">
        <v>0.28999999999999998</v>
      </c>
      <c r="M216" s="6">
        <v>1.2</v>
      </c>
      <c r="N216" s="6">
        <v>1.58</v>
      </c>
      <c r="O216" s="6">
        <v>1.2</v>
      </c>
      <c r="P216" s="6">
        <v>0.56000000000000005</v>
      </c>
      <c r="Q216" s="6">
        <v>0.91</v>
      </c>
      <c r="R216" s="6">
        <v>2.83</v>
      </c>
      <c r="S216" s="6">
        <v>5.65</v>
      </c>
      <c r="T216" s="5">
        <v>0</v>
      </c>
    </row>
    <row r="217" spans="3:20" ht="15.5" x14ac:dyDescent="0.35">
      <c r="C217" t="s">
        <v>248</v>
      </c>
      <c r="I217" s="5">
        <v>40440000000</v>
      </c>
      <c r="J217" s="5">
        <v>35010000000</v>
      </c>
      <c r="K217" s="5">
        <v>-52460000000</v>
      </c>
      <c r="L217" s="5">
        <v>-7870000000</v>
      </c>
      <c r="M217" s="5">
        <v>-60000000000</v>
      </c>
      <c r="N217" s="5">
        <v>-105220000000</v>
      </c>
      <c r="O217" s="5">
        <v>-378000000000</v>
      </c>
      <c r="P217" s="6">
        <v>128889999999.99998</v>
      </c>
    </row>
    <row r="218" spans="3:20" ht="15.5" x14ac:dyDescent="0.35">
      <c r="C218" t="s">
        <v>249</v>
      </c>
      <c r="I218" s="6">
        <v>-2.3099999999999999E-2</v>
      </c>
      <c r="J218" s="6">
        <v>-3.1200000000000002E-2</v>
      </c>
      <c r="K218" s="6">
        <v>-0.1186</v>
      </c>
      <c r="L218" s="6">
        <v>-3.3799999999999997E-2</v>
      </c>
      <c r="M218" s="6">
        <v>-5.7300000000000004E-2</v>
      </c>
      <c r="N218" s="6">
        <v>-0.25530000000000003</v>
      </c>
      <c r="O218" s="6">
        <v>-0.18390000000000001</v>
      </c>
      <c r="P218" s="6">
        <v>4.0000000000000001E-3</v>
      </c>
      <c r="Q218" s="6">
        <v>5.0799999999999998E-2</v>
      </c>
      <c r="R218" s="6">
        <v>5.3899999999999997E-2</v>
      </c>
      <c r="S218" s="6">
        <v>4.9400000000000006E-2</v>
      </c>
      <c r="T218" s="6">
        <v>0.11560000000000001</v>
      </c>
    </row>
    <row r="219" spans="3:20" ht="15.5" x14ac:dyDescent="0.35">
      <c r="C219" t="s">
        <v>250</v>
      </c>
      <c r="I219" s="6">
        <v>-7.3499999999999996E-2</v>
      </c>
      <c r="J219" s="6">
        <v>-9.4E-2</v>
      </c>
      <c r="K219" s="6">
        <v>-0.33049999999999996</v>
      </c>
      <c r="L219" s="6">
        <v>-7.9399999999999998E-2</v>
      </c>
      <c r="M219" s="6">
        <v>-0.1283</v>
      </c>
      <c r="N219" s="6">
        <v>-0.53679999999999994</v>
      </c>
      <c r="O219" s="6">
        <v>-0.31209999999999999</v>
      </c>
      <c r="P219" s="6">
        <v>6.0000000000000001E-3</v>
      </c>
      <c r="Q219" s="6">
        <v>7.5600000000000001E-2</v>
      </c>
      <c r="R219" s="6">
        <v>7.0400000000000004E-2</v>
      </c>
      <c r="S219" s="6">
        <v>6.4399999999999999E-2</v>
      </c>
      <c r="T219" s="6">
        <v>0.63170000000000004</v>
      </c>
    </row>
    <row r="220" spans="3:20" ht="15.5" x14ac:dyDescent="0.35">
      <c r="C220" t="s">
        <v>251</v>
      </c>
      <c r="I220" s="6">
        <v>2.0199999999999999E-2</v>
      </c>
      <c r="J220" s="6">
        <v>1.1699999999999999E-2</v>
      </c>
      <c r="K220" s="6">
        <v>-7.5300000000000006E-2</v>
      </c>
      <c r="L220" s="6">
        <v>-3.4300000000000004E-2</v>
      </c>
      <c r="M220" s="6">
        <v>-7.1800000000000003E-2</v>
      </c>
      <c r="N220" s="6">
        <v>-9.5100000000000004E-2</v>
      </c>
      <c r="O220" s="6">
        <v>-0.26719999999999999</v>
      </c>
      <c r="P220" s="6">
        <v>5.8700000000000002E-2</v>
      </c>
      <c r="Q220" s="6">
        <v>0.12770000000000001</v>
      </c>
      <c r="R220" s="6">
        <v>0.10390000000000001</v>
      </c>
      <c r="S220" s="6">
        <v>0.1928</v>
      </c>
      <c r="T220" s="6">
        <v>0.93500000000000005</v>
      </c>
    </row>
    <row r="221" spans="3:20" ht="15.5" x14ac:dyDescent="0.35">
      <c r="C221" t="s">
        <v>252</v>
      </c>
      <c r="I221" s="6">
        <v>3.78</v>
      </c>
      <c r="J221" s="6">
        <v>3.01</v>
      </c>
      <c r="K221" s="6">
        <v>-29.78</v>
      </c>
      <c r="L221" s="6">
        <v>-3.91</v>
      </c>
      <c r="M221" s="6">
        <v>-25.81</v>
      </c>
      <c r="N221" s="6">
        <v>-2.2200000000000002</v>
      </c>
      <c r="O221" s="6">
        <v>-11.18</v>
      </c>
      <c r="P221" s="6">
        <v>1.44</v>
      </c>
      <c r="Q221" s="6">
        <v>3.58</v>
      </c>
      <c r="R221" s="6">
        <v>4.21</v>
      </c>
      <c r="S221" s="6">
        <v>5.98</v>
      </c>
      <c r="T221" s="6">
        <v>6.4</v>
      </c>
    </row>
    <row r="222" spans="3:20" ht="15.5" x14ac:dyDescent="0.35">
      <c r="C222" t="s">
        <v>63</v>
      </c>
      <c r="I222" s="6">
        <v>3.14</v>
      </c>
      <c r="J222" s="6">
        <v>0.68</v>
      </c>
      <c r="K222" s="6">
        <v>0.36</v>
      </c>
      <c r="L222" s="6">
        <v>0.36</v>
      </c>
      <c r="M222" s="6">
        <v>0.34</v>
      </c>
      <c r="N222" s="6">
        <v>0.31</v>
      </c>
      <c r="O222" s="6">
        <v>0.43</v>
      </c>
      <c r="P222" s="6">
        <v>0.38</v>
      </c>
      <c r="Q222" s="6">
        <v>0.83</v>
      </c>
      <c r="R222" s="6">
        <v>2.12</v>
      </c>
      <c r="S222" s="6">
        <v>3.42</v>
      </c>
      <c r="T222" s="5">
        <v>0</v>
      </c>
    </row>
    <row r="223" spans="3:20" ht="15.5" x14ac:dyDescent="0.35">
      <c r="C223" t="s">
        <v>60</v>
      </c>
      <c r="I223" s="6">
        <v>88.03</v>
      </c>
      <c r="J223" s="6">
        <v>94.41</v>
      </c>
      <c r="K223" s="6">
        <v>103.11</v>
      </c>
      <c r="L223" s="6">
        <v>138.02000000000001</v>
      </c>
      <c r="M223" s="6">
        <v>148.61000000000001</v>
      </c>
      <c r="N223" s="6">
        <v>167.3</v>
      </c>
      <c r="O223" s="6">
        <v>256.95</v>
      </c>
      <c r="P223" s="6">
        <v>336.83</v>
      </c>
      <c r="Q223" s="6">
        <v>334.41</v>
      </c>
      <c r="R223" s="6">
        <v>309.45999999999998</v>
      </c>
      <c r="S223" s="6">
        <v>289.60000000000002</v>
      </c>
      <c r="T223" s="6">
        <v>11383163.23</v>
      </c>
    </row>
    <row r="224" spans="3:20" ht="15.5" x14ac:dyDescent="0.35">
      <c r="C224" t="s">
        <v>253</v>
      </c>
      <c r="I224" s="6">
        <v>3.14</v>
      </c>
      <c r="J224" s="6">
        <v>0.68</v>
      </c>
      <c r="K224" s="6">
        <v>0.36</v>
      </c>
      <c r="L224" s="6">
        <v>0.36</v>
      </c>
      <c r="M224" s="6">
        <v>0.34</v>
      </c>
      <c r="N224" s="6">
        <v>0.31</v>
      </c>
      <c r="O224" s="6">
        <v>0.43</v>
      </c>
      <c r="P224" s="6">
        <v>0.38</v>
      </c>
      <c r="Q224" s="6">
        <v>0.83</v>
      </c>
      <c r="R224" s="6">
        <v>2.12</v>
      </c>
      <c r="S224" s="6">
        <v>3.42</v>
      </c>
      <c r="T224" s="5">
        <v>0</v>
      </c>
    </row>
    <row r="225" spans="2:20" ht="15.5" x14ac:dyDescent="0.35">
      <c r="C225" t="s">
        <v>254</v>
      </c>
      <c r="I225" s="6">
        <v>88.03</v>
      </c>
      <c r="J225" s="6">
        <v>94.41</v>
      </c>
      <c r="K225" s="6">
        <v>103.11</v>
      </c>
      <c r="L225" s="6">
        <v>138.02000000000001</v>
      </c>
      <c r="M225" s="6">
        <v>148.61000000000001</v>
      </c>
      <c r="N225" s="6">
        <v>167.3</v>
      </c>
      <c r="O225" s="6">
        <v>256.95</v>
      </c>
      <c r="P225" s="6">
        <v>336.83</v>
      </c>
      <c r="Q225" s="6">
        <v>334.41</v>
      </c>
      <c r="R225" s="6">
        <v>309.45999999999998</v>
      </c>
      <c r="S225" s="6">
        <v>289.60000000000002</v>
      </c>
      <c r="T225" s="6">
        <v>11383163.23</v>
      </c>
    </row>
    <row r="226" spans="2:20" ht="15.5" x14ac:dyDescent="0.35">
      <c r="C226" t="s">
        <v>255</v>
      </c>
      <c r="I226" s="5">
        <v>29000000000</v>
      </c>
      <c r="J226" s="5">
        <v>35000000000</v>
      </c>
      <c r="K226" s="5">
        <v>35000000000</v>
      </c>
      <c r="L226" s="5">
        <v>37000000000</v>
      </c>
      <c r="M226" s="5">
        <v>16000000000</v>
      </c>
      <c r="N226" s="5">
        <v>11000000000</v>
      </c>
      <c r="O226" s="5">
        <v>47000000000</v>
      </c>
      <c r="P226" s="5">
        <v>522000000000</v>
      </c>
      <c r="Q226" s="5">
        <v>513000000000</v>
      </c>
      <c r="R226" s="5">
        <v>149000000000</v>
      </c>
      <c r="S226" s="5">
        <v>98000000000</v>
      </c>
      <c r="T226" s="5">
        <v>102000000000</v>
      </c>
    </row>
    <row r="227" spans="2:20" ht="15.5" x14ac:dyDescent="0.35">
      <c r="C227" t="s">
        <v>256</v>
      </c>
      <c r="I227" s="5">
        <v>582000000000</v>
      </c>
      <c r="J227" s="5">
        <v>573000000000</v>
      </c>
      <c r="K227" s="5">
        <v>563000000000</v>
      </c>
      <c r="L227" s="5">
        <v>675000000000</v>
      </c>
      <c r="M227" s="5">
        <v>674000000000</v>
      </c>
      <c r="N227" s="5">
        <v>678000000000</v>
      </c>
      <c r="O227" s="5">
        <v>586000000000</v>
      </c>
      <c r="P227" s="5">
        <v>72000000000</v>
      </c>
      <c r="Q227" s="5">
        <v>116000000000</v>
      </c>
      <c r="R227" s="5">
        <v>161000000000</v>
      </c>
      <c r="S227" s="5">
        <v>145000000000</v>
      </c>
      <c r="T227" s="5">
        <v>28000000000</v>
      </c>
    </row>
    <row r="228" spans="2:20" ht="15.5" x14ac:dyDescent="0.35">
      <c r="C228" t="s">
        <v>26</v>
      </c>
      <c r="I228" s="5">
        <v>611000000000</v>
      </c>
      <c r="J228" s="5">
        <v>608000000000</v>
      </c>
      <c r="K228" s="5">
        <v>598000000000</v>
      </c>
      <c r="L228" s="5">
        <v>713000000000</v>
      </c>
      <c r="M228" s="5">
        <v>690000000000</v>
      </c>
      <c r="N228" s="5">
        <v>689000000000</v>
      </c>
      <c r="O228" s="5">
        <v>633000000000</v>
      </c>
      <c r="P228" s="5">
        <v>595000000000</v>
      </c>
      <c r="Q228" s="5">
        <v>629000000000</v>
      </c>
      <c r="R228" s="5">
        <v>310000000000</v>
      </c>
      <c r="S228" s="5">
        <v>243000000000</v>
      </c>
      <c r="T228" s="5">
        <v>129000000000</v>
      </c>
    </row>
    <row r="229" spans="2:20" ht="15.5" x14ac:dyDescent="0.35">
      <c r="C229" t="s">
        <v>23</v>
      </c>
      <c r="I229" s="5">
        <v>599000000000</v>
      </c>
      <c r="J229" s="5">
        <v>603000000000</v>
      </c>
      <c r="K229" s="5">
        <v>592000000000</v>
      </c>
      <c r="L229" s="5">
        <v>710000000000</v>
      </c>
      <c r="M229" s="5">
        <v>686000000000</v>
      </c>
      <c r="N229" s="5">
        <v>688000000000</v>
      </c>
      <c r="O229" s="5">
        <v>632000000000</v>
      </c>
      <c r="P229" s="5">
        <v>507000000000</v>
      </c>
      <c r="Q229" s="5">
        <v>511000000000</v>
      </c>
      <c r="R229" s="5">
        <v>253000000000</v>
      </c>
      <c r="S229" s="5">
        <v>-356000000000</v>
      </c>
      <c r="T229" s="5">
        <v>121000000000</v>
      </c>
    </row>
    <row r="230" spans="2:20" ht="15.5" x14ac:dyDescent="0.35">
      <c r="C230" t="s">
        <v>257</v>
      </c>
      <c r="I230" s="5">
        <v>284000000000</v>
      </c>
      <c r="J230" s="5">
        <v>249000000000</v>
      </c>
      <c r="K230" s="5">
        <v>190000000000</v>
      </c>
      <c r="L230" s="5">
        <v>285000000000</v>
      </c>
      <c r="M230" s="5">
        <v>309000000000</v>
      </c>
      <c r="N230" s="5">
        <v>318000000000</v>
      </c>
      <c r="O230" s="5">
        <v>599000000000</v>
      </c>
      <c r="P230" s="5">
        <v>438000000000</v>
      </c>
      <c r="Q230" s="5">
        <v>447000000000</v>
      </c>
      <c r="R230" s="5">
        <v>466000000000</v>
      </c>
      <c r="S230" s="5">
        <v>764000000000</v>
      </c>
      <c r="T230" s="5">
        <v>-33000000000</v>
      </c>
    </row>
    <row r="231" spans="2:20" ht="15.5" x14ac:dyDescent="0.35">
      <c r="C231" t="s">
        <v>258</v>
      </c>
      <c r="I231" s="5">
        <v>8000000000</v>
      </c>
      <c r="J231" s="5">
        <v>-11000000000</v>
      </c>
      <c r="K231" s="5">
        <v>11000000000</v>
      </c>
      <c r="L231" s="5">
        <v>-5000000000</v>
      </c>
      <c r="M231" s="5">
        <v>-29000000000</v>
      </c>
      <c r="N231" s="5">
        <v>-59000000000</v>
      </c>
      <c r="O231" s="5">
        <v>-134000000000</v>
      </c>
      <c r="P231" s="5">
        <v>3000000000</v>
      </c>
      <c r="Q231" s="5">
        <v>-157000000000</v>
      </c>
      <c r="R231" s="5">
        <v>-202000000000</v>
      </c>
      <c r="S231" s="5">
        <v>-98000000000</v>
      </c>
      <c r="T231" s="5">
        <v>5000000000</v>
      </c>
    </row>
    <row r="232" spans="2:20" ht="15.5" x14ac:dyDescent="0.35">
      <c r="C232" t="s">
        <v>259</v>
      </c>
      <c r="I232" s="5">
        <v>-1000000000</v>
      </c>
      <c r="J232" s="5">
        <v>-1000000000</v>
      </c>
      <c r="K232" s="5">
        <v>0</v>
      </c>
      <c r="L232" s="5">
        <v>0</v>
      </c>
      <c r="N232" s="5">
        <v>-2000000000</v>
      </c>
      <c r="O232" s="5">
        <v>0</v>
      </c>
      <c r="P232" s="5">
        <v>-6000000000</v>
      </c>
      <c r="Q232" s="5">
        <v>-107000000000</v>
      </c>
      <c r="R232" s="5">
        <v>-375000000000</v>
      </c>
      <c r="S232" s="5">
        <v>-452000000000</v>
      </c>
      <c r="T232" s="5">
        <v>-58000000000</v>
      </c>
    </row>
    <row r="233" spans="2:20" ht="15.5" x14ac:dyDescent="0.35">
      <c r="C233" t="s">
        <v>15</v>
      </c>
      <c r="I233" s="5">
        <v>8000000000</v>
      </c>
      <c r="J233" s="5">
        <v>-11000000000</v>
      </c>
      <c r="K233" s="5">
        <v>11000000000</v>
      </c>
      <c r="L233" s="5">
        <v>-5000000000</v>
      </c>
      <c r="M233" s="5">
        <v>-29000000000</v>
      </c>
      <c r="N233" s="5">
        <v>-61000000000</v>
      </c>
      <c r="O233" s="5">
        <v>-134000000000</v>
      </c>
      <c r="P233" s="5">
        <v>-3000000000</v>
      </c>
      <c r="Q233" s="5">
        <v>-264000000000</v>
      </c>
      <c r="R233" s="5">
        <v>-577000000000</v>
      </c>
      <c r="S233" s="5">
        <v>-549000000000</v>
      </c>
      <c r="T233" s="5">
        <v>-53000000000</v>
      </c>
    </row>
    <row r="234" spans="2:20" ht="15.5" x14ac:dyDescent="0.35">
      <c r="C234" t="s">
        <v>17</v>
      </c>
      <c r="I234" s="6">
        <v>1.86</v>
      </c>
      <c r="J234" s="6">
        <v>-2.71</v>
      </c>
      <c r="K234" s="6">
        <v>2.62</v>
      </c>
      <c r="L234" s="6">
        <v>-1.24</v>
      </c>
      <c r="M234" s="6">
        <v>-6.94</v>
      </c>
      <c r="N234" s="6">
        <v>-14.58</v>
      </c>
      <c r="O234" s="6">
        <v>-32.200000000000003</v>
      </c>
      <c r="P234" s="6">
        <v>-0.7</v>
      </c>
      <c r="Q234" s="6">
        <v>-63.2</v>
      </c>
      <c r="R234" s="6">
        <v>-138.13999999999999</v>
      </c>
      <c r="S234" s="6">
        <v>-131.59</v>
      </c>
      <c r="T234" s="6">
        <v>-10619529.699999999</v>
      </c>
    </row>
    <row r="236" spans="2:20" ht="15.5" x14ac:dyDescent="0.35">
      <c r="B236" t="s">
        <v>260</v>
      </c>
      <c r="C236" t="s">
        <v>261</v>
      </c>
      <c r="D236" s="5">
        <v>-14000000000</v>
      </c>
      <c r="E236" s="5">
        <v>-17000000000</v>
      </c>
      <c r="F236" s="5">
        <v>-27000000000</v>
      </c>
      <c r="G236" s="5">
        <v>-52000000</v>
      </c>
      <c r="H236" s="5">
        <v>-62000000000</v>
      </c>
      <c r="I236" s="5">
        <v>-27000000000</v>
      </c>
      <c r="J236" s="5">
        <v>-37000000000</v>
      </c>
      <c r="K236" s="5">
        <v>-142000000000</v>
      </c>
      <c r="L236" s="5">
        <v>-46000000000</v>
      </c>
      <c r="M236" s="5">
        <v>-80000000000</v>
      </c>
      <c r="N236" s="5">
        <v>-375000000000</v>
      </c>
      <c r="O236" s="5">
        <v>-335000000000</v>
      </c>
      <c r="P236" s="5">
        <v>8000000000</v>
      </c>
      <c r="Q236" s="5">
        <v>106000000000</v>
      </c>
    </row>
    <row r="237" spans="2:20" ht="15.5" x14ac:dyDescent="0.35">
      <c r="C237" t="s">
        <v>51</v>
      </c>
      <c r="D237" s="6">
        <v>-3.37</v>
      </c>
      <c r="E237" s="6">
        <v>-4.05</v>
      </c>
      <c r="F237" s="6">
        <v>-6.47</v>
      </c>
      <c r="G237" s="6">
        <v>-0.01</v>
      </c>
      <c r="H237" s="6">
        <v>-14.84</v>
      </c>
      <c r="I237" s="6">
        <v>-6.47</v>
      </c>
      <c r="J237" s="6">
        <v>-8.8699999999999992</v>
      </c>
      <c r="K237" s="6">
        <v>-34.08</v>
      </c>
      <c r="L237" s="6">
        <v>-10.95</v>
      </c>
      <c r="M237" s="6">
        <v>-19.059999999999999</v>
      </c>
      <c r="N237" s="6">
        <v>-89.8</v>
      </c>
      <c r="O237" s="6">
        <v>-80.2</v>
      </c>
      <c r="P237" s="6">
        <v>2.0299999999999998</v>
      </c>
      <c r="Q237" s="6">
        <v>25.28</v>
      </c>
    </row>
    <row r="238" spans="2:20" ht="15.5" x14ac:dyDescent="0.35">
      <c r="C238" t="s">
        <v>262</v>
      </c>
      <c r="D238" s="5">
        <v>188000000000</v>
      </c>
      <c r="E238" s="5">
        <v>220000000000</v>
      </c>
      <c r="F238" s="5">
        <v>387000000000</v>
      </c>
      <c r="G238" s="5">
        <v>294000000000</v>
      </c>
      <c r="H238" s="5">
        <v>815000000000</v>
      </c>
      <c r="I238" s="5">
        <v>1259000000000</v>
      </c>
      <c r="J238" s="5">
        <v>1098000000000</v>
      </c>
      <c r="K238" s="5">
        <v>920000000000</v>
      </c>
      <c r="L238" s="5">
        <v>724000000000</v>
      </c>
      <c r="M238" s="5">
        <v>174000000000</v>
      </c>
      <c r="N238" s="5">
        <v>137000000000</v>
      </c>
      <c r="O238" s="5">
        <v>385000000000</v>
      </c>
      <c r="P238" s="5">
        <v>962000000000</v>
      </c>
      <c r="Q238" s="5">
        <v>1281000000000</v>
      </c>
    </row>
    <row r="239" spans="2:20" ht="15.5" x14ac:dyDescent="0.35">
      <c r="C239" t="s">
        <v>344</v>
      </c>
      <c r="I239" s="6">
        <v>-7.21</v>
      </c>
    </row>
    <row r="240" spans="2:20" ht="15.5" x14ac:dyDescent="0.35">
      <c r="C240" t="s">
        <v>345</v>
      </c>
      <c r="I240" s="6">
        <v>-7.69</v>
      </c>
    </row>
    <row r="241" spans="3:9" ht="15.5" x14ac:dyDescent="0.35">
      <c r="C241" t="s">
        <v>263</v>
      </c>
      <c r="I241" s="6">
        <v>6.95</v>
      </c>
    </row>
    <row r="242" spans="3:9" ht="15.5" x14ac:dyDescent="0.35">
      <c r="C242" t="s">
        <v>346</v>
      </c>
      <c r="I242" s="6">
        <v>-0.13</v>
      </c>
    </row>
    <row r="243" spans="3:9" ht="15.5" x14ac:dyDescent="0.35">
      <c r="C243" t="s">
        <v>347</v>
      </c>
      <c r="I243" s="6">
        <v>0.41</v>
      </c>
    </row>
    <row r="244" spans="3:9" ht="15.5" x14ac:dyDescent="0.35">
      <c r="C244" t="s">
        <v>348</v>
      </c>
      <c r="I244" s="6">
        <v>1.33</v>
      </c>
    </row>
    <row r="245" spans="3:9" ht="15.5" x14ac:dyDescent="0.35">
      <c r="C245" t="s">
        <v>349</v>
      </c>
      <c r="I245" s="6">
        <v>6.26</v>
      </c>
    </row>
    <row r="246" spans="3:9" ht="15.5" x14ac:dyDescent="0.35">
      <c r="C246" t="s">
        <v>350</v>
      </c>
      <c r="I246" s="6">
        <v>6.32</v>
      </c>
    </row>
    <row r="247" spans="3:9" ht="15.5" x14ac:dyDescent="0.35">
      <c r="C247" t="s">
        <v>351</v>
      </c>
      <c r="I247" s="6">
        <v>129.68</v>
      </c>
    </row>
    <row r="248" spans="3:9" ht="15.5" x14ac:dyDescent="0.35">
      <c r="C248" t="s">
        <v>264</v>
      </c>
      <c r="I248" s="6">
        <v>59.92</v>
      </c>
    </row>
    <row r="249" spans="3:9" ht="15.5" x14ac:dyDescent="0.35">
      <c r="C249" t="s">
        <v>451</v>
      </c>
      <c r="I249" s="6">
        <v>-0.28000000000000003</v>
      </c>
    </row>
    <row r="250" spans="3:9" ht="15.5" x14ac:dyDescent="0.35">
      <c r="C250" t="s">
        <v>352</v>
      </c>
      <c r="I250" s="6">
        <v>-13.91</v>
      </c>
    </row>
    <row r="251" spans="3:9" ht="15.5" x14ac:dyDescent="0.35">
      <c r="C251" t="s">
        <v>353</v>
      </c>
      <c r="I251" s="6">
        <v>-14.84</v>
      </c>
    </row>
    <row r="252" spans="3:9" ht="15.5" x14ac:dyDescent="0.35">
      <c r="C252" t="s">
        <v>354</v>
      </c>
      <c r="I252" s="6">
        <v>260.75</v>
      </c>
    </row>
    <row r="253" spans="3:9" ht="15.5" x14ac:dyDescent="0.35">
      <c r="C253" t="s">
        <v>355</v>
      </c>
      <c r="D253" s="6">
        <v>1.61</v>
      </c>
    </row>
    <row r="254" spans="3:9" ht="15.5" x14ac:dyDescent="0.35">
      <c r="C254" t="s">
        <v>356</v>
      </c>
      <c r="I254" s="6">
        <v>80.61</v>
      </c>
    </row>
    <row r="255" spans="3:9" ht="15.5" x14ac:dyDescent="0.35">
      <c r="C255" t="s">
        <v>357</v>
      </c>
      <c r="I255" s="6">
        <v>16.93</v>
      </c>
    </row>
    <row r="256" spans="3:9" ht="15.5" x14ac:dyDescent="0.35">
      <c r="C256" t="s">
        <v>265</v>
      </c>
      <c r="D256" s="6">
        <v>2.5299999999999998</v>
      </c>
    </row>
    <row r="257" spans="3:9" ht="15.5" x14ac:dyDescent="0.35">
      <c r="C257" t="s">
        <v>266</v>
      </c>
      <c r="D257" s="6">
        <v>2.1800000000000002</v>
      </c>
    </row>
    <row r="258" spans="3:9" ht="15.5" x14ac:dyDescent="0.35">
      <c r="C258" t="s">
        <v>267</v>
      </c>
      <c r="D258" s="6">
        <v>1.7</v>
      </c>
    </row>
    <row r="259" spans="3:9" ht="15.5" x14ac:dyDescent="0.35">
      <c r="C259" t="s">
        <v>268</v>
      </c>
      <c r="D259" s="6">
        <v>1.68</v>
      </c>
    </row>
    <row r="260" spans="3:9" ht="15.5" x14ac:dyDescent="0.35">
      <c r="C260" t="s">
        <v>269</v>
      </c>
      <c r="D260" s="6">
        <v>2.36</v>
      </c>
    </row>
    <row r="261" spans="3:9" ht="15.5" x14ac:dyDescent="0.35">
      <c r="C261" t="s">
        <v>270</v>
      </c>
      <c r="D261" s="6">
        <v>0.51</v>
      </c>
    </row>
    <row r="262" spans="3:9" ht="15.5" x14ac:dyDescent="0.35">
      <c r="C262" t="s">
        <v>271</v>
      </c>
      <c r="D262" s="6">
        <v>3.36</v>
      </c>
    </row>
    <row r="263" spans="3:9" ht="15.5" x14ac:dyDescent="0.35">
      <c r="C263" t="s">
        <v>272</v>
      </c>
      <c r="I263" s="6">
        <v>1.2</v>
      </c>
    </row>
    <row r="264" spans="3:9" ht="15.5" x14ac:dyDescent="0.35">
      <c r="C264" t="s">
        <v>13</v>
      </c>
      <c r="D264" s="5">
        <v>53000000000</v>
      </c>
    </row>
    <row r="265" spans="3:9" ht="15.5" x14ac:dyDescent="0.35">
      <c r="C265" t="s">
        <v>358</v>
      </c>
      <c r="I265" s="6">
        <v>-0.21</v>
      </c>
    </row>
    <row r="266" spans="3:9" ht="15.5" x14ac:dyDescent="0.35">
      <c r="C266" t="s">
        <v>273</v>
      </c>
      <c r="I266" s="6">
        <v>-5.1399999999999994E-2</v>
      </c>
    </row>
    <row r="267" spans="3:9" ht="15.5" x14ac:dyDescent="0.35">
      <c r="C267" t="s">
        <v>274</v>
      </c>
      <c r="I267" s="6">
        <v>-0.17249999999999999</v>
      </c>
    </row>
    <row r="268" spans="3:9" ht="15.5" x14ac:dyDescent="0.35">
      <c r="C268" t="s">
        <v>275</v>
      </c>
      <c r="I268" s="6">
        <v>8.1000000000000013E-3</v>
      </c>
    </row>
    <row r="269" spans="3:9" ht="15.5" x14ac:dyDescent="0.35">
      <c r="C269" t="s">
        <v>359</v>
      </c>
      <c r="I269" s="6">
        <v>-0.379</v>
      </c>
    </row>
    <row r="270" spans="3:9" ht="15.5" x14ac:dyDescent="0.35">
      <c r="C270" t="s">
        <v>276</v>
      </c>
      <c r="D270" s="6">
        <v>140.81</v>
      </c>
    </row>
    <row r="271" spans="3:9" ht="15.5" x14ac:dyDescent="0.35">
      <c r="C271" t="s">
        <v>277</v>
      </c>
      <c r="D271" s="6">
        <v>54.02</v>
      </c>
    </row>
    <row r="272" spans="3:9" ht="15.5" x14ac:dyDescent="0.35">
      <c r="C272" t="s">
        <v>278</v>
      </c>
      <c r="D272" s="6">
        <v>8.01</v>
      </c>
    </row>
    <row r="273" spans="3:9" ht="15.5" x14ac:dyDescent="0.35">
      <c r="C273" t="s">
        <v>279</v>
      </c>
      <c r="D273" s="6">
        <v>186.82</v>
      </c>
    </row>
    <row r="274" spans="3:9" ht="15.5" x14ac:dyDescent="0.35">
      <c r="C274" t="s">
        <v>280</v>
      </c>
      <c r="D274" s="6">
        <v>0.65</v>
      </c>
    </row>
    <row r="275" spans="3:9" ht="15.5" x14ac:dyDescent="0.35">
      <c r="C275" t="s">
        <v>281</v>
      </c>
      <c r="I275" s="6">
        <v>0.96</v>
      </c>
    </row>
    <row r="276" spans="3:9" ht="15.5" x14ac:dyDescent="0.35">
      <c r="C276" t="s">
        <v>282</v>
      </c>
      <c r="I276" s="6">
        <v>9.7899999999999991</v>
      </c>
    </row>
    <row r="277" spans="3:9" ht="15.5" x14ac:dyDescent="0.35">
      <c r="C277" t="s">
        <v>47</v>
      </c>
      <c r="I277" s="5">
        <v>447000000000</v>
      </c>
    </row>
    <row r="278" spans="3:9" ht="15.5" x14ac:dyDescent="0.35">
      <c r="C278" t="s">
        <v>283</v>
      </c>
      <c r="I278" s="5">
        <v>1013000000000</v>
      </c>
    </row>
    <row r="279" spans="3:9" ht="15.5" x14ac:dyDescent="0.35">
      <c r="C279" t="s">
        <v>284</v>
      </c>
      <c r="I279" s="5">
        <v>4170000000</v>
      </c>
    </row>
    <row r="280" spans="3:9" ht="15.5" x14ac:dyDescent="0.35">
      <c r="C280" t="s">
        <v>285</v>
      </c>
      <c r="I280" s="6">
        <v>0.34639999999999999</v>
      </c>
    </row>
    <row r="281" spans="3:9" ht="15.5" x14ac:dyDescent="0.35">
      <c r="C281" t="s">
        <v>286</v>
      </c>
      <c r="D281" s="6">
        <v>5.8600000000000006E-2</v>
      </c>
    </row>
    <row r="282" spans="3:9" ht="15.5" x14ac:dyDescent="0.35">
      <c r="C282" t="s">
        <v>287</v>
      </c>
      <c r="D282" s="6">
        <v>-8.4199999999999997E-2</v>
      </c>
    </row>
    <row r="283" spans="3:9" ht="15.5" x14ac:dyDescent="0.35">
      <c r="C283" t="s">
        <v>288</v>
      </c>
      <c r="D283" s="6">
        <v>-7.4999999999999997E-2</v>
      </c>
    </row>
    <row r="284" spans="3:9" ht="15.5" x14ac:dyDescent="0.35">
      <c r="C284" t="s">
        <v>453</v>
      </c>
      <c r="D284" s="6">
        <v>-0.24890000000000001</v>
      </c>
    </row>
    <row r="285" spans="3:9" ht="15.5" x14ac:dyDescent="0.35">
      <c r="C285" t="s">
        <v>289</v>
      </c>
      <c r="D285" s="6">
        <v>0.96209999999999996</v>
      </c>
    </row>
    <row r="286" spans="3:9" ht="15.5" x14ac:dyDescent="0.35">
      <c r="C286" t="s">
        <v>360</v>
      </c>
      <c r="D286" s="6">
        <v>-1917.49</v>
      </c>
    </row>
    <row r="287" spans="3:9" ht="15.5" x14ac:dyDescent="0.35">
      <c r="C287" t="s">
        <v>293</v>
      </c>
      <c r="I287" s="5">
        <v>5</v>
      </c>
    </row>
    <row r="288" spans="3:9" ht="15.5" x14ac:dyDescent="0.35">
      <c r="C288" t="s">
        <v>294</v>
      </c>
      <c r="I288" s="6">
        <v>0.76</v>
      </c>
    </row>
    <row r="289" spans="3:9" ht="15.5" x14ac:dyDescent="0.35">
      <c r="C289" t="s">
        <v>295</v>
      </c>
      <c r="I289" s="6">
        <v>0.36</v>
      </c>
    </row>
    <row r="290" spans="3:9" ht="15.5" x14ac:dyDescent="0.35">
      <c r="C290" t="s">
        <v>296</v>
      </c>
      <c r="I290" s="6">
        <v>0.08</v>
      </c>
    </row>
    <row r="291" spans="3:9" ht="15.5" x14ac:dyDescent="0.35">
      <c r="C291" t="s">
        <v>361</v>
      </c>
      <c r="I291" s="6">
        <v>0.8</v>
      </c>
    </row>
    <row r="292" spans="3:9" ht="15.5" x14ac:dyDescent="0.35">
      <c r="C292" t="s">
        <v>297</v>
      </c>
      <c r="I292" s="6">
        <v>0.46</v>
      </c>
    </row>
    <row r="293" spans="3:9" ht="15.5" x14ac:dyDescent="0.35">
      <c r="C293" t="s">
        <v>298</v>
      </c>
      <c r="I293" s="6">
        <v>0.2</v>
      </c>
    </row>
    <row r="294" spans="3:9" ht="15.5" x14ac:dyDescent="0.35">
      <c r="C294" t="s">
        <v>299</v>
      </c>
      <c r="I294" s="5">
        <v>1089000000000</v>
      </c>
    </row>
    <row r="295" spans="3:9" ht="15.5" x14ac:dyDescent="0.35">
      <c r="C295" t="s">
        <v>300</v>
      </c>
      <c r="I295" s="5">
        <v>60000000000</v>
      </c>
    </row>
    <row r="296" spans="3:9" ht="15.5" x14ac:dyDescent="0.35">
      <c r="C296" t="s">
        <v>301</v>
      </c>
      <c r="I296" s="5">
        <v>17000000000</v>
      </c>
    </row>
    <row r="297" spans="3:9" ht="15.5" x14ac:dyDescent="0.35">
      <c r="C297" t="s">
        <v>302</v>
      </c>
      <c r="I297" s="5">
        <v>-58000000000</v>
      </c>
    </row>
    <row r="298" spans="3:9" ht="15.5" x14ac:dyDescent="0.35">
      <c r="C298" t="s">
        <v>303</v>
      </c>
      <c r="D298" s="5">
        <v>7000000000</v>
      </c>
    </row>
    <row r="299" spans="3:9" ht="15.5" x14ac:dyDescent="0.35">
      <c r="C299" t="s">
        <v>304</v>
      </c>
      <c r="D299" s="5">
        <v>1129000000000</v>
      </c>
    </row>
    <row r="300" spans="3:9" ht="15.5" x14ac:dyDescent="0.35">
      <c r="C300" t="s">
        <v>305</v>
      </c>
      <c r="D300" s="5">
        <v>793000000000</v>
      </c>
    </row>
    <row r="301" spans="3:9" ht="15.5" x14ac:dyDescent="0.35">
      <c r="C301" t="s">
        <v>245</v>
      </c>
      <c r="D301" s="5">
        <v>271000000000</v>
      </c>
    </row>
    <row r="302" spans="3:9" ht="15.5" x14ac:dyDescent="0.35">
      <c r="C302" t="s">
        <v>306</v>
      </c>
      <c r="I302" s="5">
        <v>337000000000</v>
      </c>
    </row>
    <row r="303" spans="3:9" ht="15.5" x14ac:dyDescent="0.35">
      <c r="C303" t="s">
        <v>243</v>
      </c>
      <c r="D303" s="5">
        <v>567000000000</v>
      </c>
    </row>
    <row r="304" spans="3:9" ht="15.5" x14ac:dyDescent="0.35">
      <c r="C304" t="s">
        <v>242</v>
      </c>
      <c r="D304" s="5">
        <v>7000000000</v>
      </c>
    </row>
    <row r="305" spans="3:9" ht="15.5" x14ac:dyDescent="0.35">
      <c r="C305" t="s">
        <v>24</v>
      </c>
      <c r="D305" s="5">
        <v>573000000000</v>
      </c>
    </row>
    <row r="306" spans="3:9" ht="15.5" x14ac:dyDescent="0.35">
      <c r="C306" t="s">
        <v>21</v>
      </c>
      <c r="D306" s="5">
        <v>567000000000</v>
      </c>
    </row>
    <row r="307" spans="3:9" ht="15.5" x14ac:dyDescent="0.35">
      <c r="C307" t="s">
        <v>244</v>
      </c>
      <c r="I307" s="5">
        <v>337000000000</v>
      </c>
    </row>
    <row r="308" spans="3:9" ht="15.5" x14ac:dyDescent="0.35">
      <c r="C308" t="s">
        <v>307</v>
      </c>
      <c r="I308" s="5">
        <v>71000000000</v>
      </c>
    </row>
    <row r="309" spans="3:9" ht="15.5" x14ac:dyDescent="0.35">
      <c r="C309" t="s">
        <v>308</v>
      </c>
      <c r="I309" s="5">
        <v>-1000000000</v>
      </c>
    </row>
    <row r="310" spans="3:9" ht="15.5" x14ac:dyDescent="0.35">
      <c r="C310" t="s">
        <v>309</v>
      </c>
      <c r="I310" s="5">
        <v>-25000000000</v>
      </c>
    </row>
    <row r="311" spans="3:9" ht="15.5" x14ac:dyDescent="0.35">
      <c r="C311" t="s">
        <v>310</v>
      </c>
      <c r="I311" s="5">
        <v>-1000000000</v>
      </c>
    </row>
    <row r="312" spans="3:9" ht="15.5" x14ac:dyDescent="0.35">
      <c r="C312" t="s">
        <v>311</v>
      </c>
      <c r="I312" s="5">
        <v>71000000000</v>
      </c>
    </row>
  </sheetData>
  <pageMargins left="0.7" right="0.7" top="0.75" bottom="0.75" header="0.3" footer="0.3"/>
  <ignoredErrors>
    <ignoredError sqref="A1:T313" numberStoredAsText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T31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0" width="18.83203125" customWidth="1"/>
  </cols>
  <sheetData>
    <row r="1" spans="1:20" ht="15.5" x14ac:dyDescent="0.35">
      <c r="C1" t="s">
        <v>1522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</row>
    <row r="2" spans="1:20" ht="15.5" x14ac:dyDescent="0.35">
      <c r="C2" t="s">
        <v>1523</v>
      </c>
      <c r="D2" s="2" vm="57">
        <f ca="1">IFERROR(_xlfn.STOCKHISTORY("XIDX:" &amp; $C$1, D3, , 0, 0, 1), "Libur")</f>
        <v>300</v>
      </c>
      <c r="E2" s="2" vm="204">
        <f ca="1">IFERROR(_xlfn.STOCKHISTORY("XIDX:" &amp; $C$1, E3, , 0, 0, 1), "Libur")</f>
        <v>298</v>
      </c>
      <c r="H2" s="2" vm="204">
        <f ca="1">IFERROR(INDEX(D2:G2,COUNT(D2:G2)),"")</f>
        <v>298</v>
      </c>
      <c r="I2" s="2" vm="387">
        <f t="shared" ref="I2:T2" ca="1" si="0">IFERROR(_xlfn.STOCKHISTORY("XIDX:" &amp; $C$1, I1, , 0, 0, 1), "Libur")</f>
        <v>268</v>
      </c>
      <c r="J2" s="2" vm="276">
        <f t="shared" ca="1" si="0"/>
        <v>168</v>
      </c>
      <c r="K2" s="2" vm="212">
        <f t="shared" ca="1" si="0"/>
        <v>139</v>
      </c>
      <c r="L2" s="2" vm="193">
        <f t="shared" ca="1" si="0"/>
        <v>178</v>
      </c>
      <c r="M2" s="2" vm="388">
        <f t="shared" ca="1" si="0"/>
        <v>190</v>
      </c>
      <c r="N2" s="2" vm="52">
        <f t="shared" ca="1" si="0"/>
        <v>214</v>
      </c>
      <c r="O2" s="2" t="str">
        <f t="shared" ca="1" si="0"/>
        <v>Libur</v>
      </c>
      <c r="P2" s="2" vm="44">
        <f t="shared" ca="1" si="0"/>
        <v>890</v>
      </c>
      <c r="Q2" s="2" vm="389">
        <f t="shared" ca="1" si="0"/>
        <v>1050</v>
      </c>
      <c r="R2" s="2" vm="390">
        <f t="shared" ca="1" si="0"/>
        <v>1120</v>
      </c>
      <c r="S2" s="2" vm="391">
        <f t="shared" ca="1" si="0"/>
        <v>1340</v>
      </c>
      <c r="T2" s="2" t="str">
        <f t="shared" ca="1" si="0"/>
        <v>Libur</v>
      </c>
    </row>
    <row r="3" spans="1:20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0" ht="15.5" x14ac:dyDescent="0.35">
      <c r="B4" t="s">
        <v>5</v>
      </c>
      <c r="C4" t="s">
        <v>6</v>
      </c>
      <c r="D4" s="2">
        <f>IFERROR(INDEX(D51:D500,MATCH($C$4,$C$51:$C$500,0)),"")</f>
        <v>492341553348</v>
      </c>
      <c r="E4" s="2">
        <f>IFERROR(INDEX(E51:E500,MATCH($C$4,$C$51:$C$500,0)),"")</f>
        <v>400930952047</v>
      </c>
      <c r="H4" s="2">
        <f>IFERROR(SUM(D4:G4)*(4/MAX(1,COUNT(D4:G4))),"")</f>
        <v>1786545010790</v>
      </c>
      <c r="I4" s="2">
        <f t="shared" ref="I4:T4" si="1">IFERROR(INDEX(I51:I500,MATCH($C$4,$C$51:$C$500,0)),"")</f>
        <v>1221164136092</v>
      </c>
      <c r="J4" s="2">
        <f t="shared" si="1"/>
        <v>1115261513273</v>
      </c>
      <c r="K4" s="2">
        <f t="shared" si="1"/>
        <v>1289582924477</v>
      </c>
      <c r="L4" s="2">
        <f t="shared" si="1"/>
        <v>1060124902677</v>
      </c>
      <c r="M4" s="2">
        <f t="shared" si="1"/>
        <v>872574156089</v>
      </c>
      <c r="N4" s="2">
        <f t="shared" si="1"/>
        <v>652350844406</v>
      </c>
      <c r="O4" s="2">
        <f t="shared" si="1"/>
        <v>958462201850</v>
      </c>
      <c r="P4" s="2">
        <f t="shared" si="1"/>
        <v>920077220040</v>
      </c>
      <c r="Q4" s="2">
        <f t="shared" si="1"/>
        <v>1176440035889</v>
      </c>
      <c r="R4" s="2">
        <f t="shared" si="1"/>
        <v>1006188995206</v>
      </c>
      <c r="S4" s="2">
        <f t="shared" si="1"/>
        <v>1153574652836</v>
      </c>
      <c r="T4" s="2">
        <f t="shared" si="1"/>
        <v>1266515864948</v>
      </c>
    </row>
    <row r="5" spans="1:20" ht="15.5" x14ac:dyDescent="0.35">
      <c r="B5" t="s">
        <v>7</v>
      </c>
      <c r="C5" t="s">
        <v>8</v>
      </c>
      <c r="D5" s="2">
        <f>IFERROR(INDEX(D51:D500,MATCH($C$5,$C$51:$C$500,0)),"")</f>
        <v>3869720181</v>
      </c>
      <c r="E5" s="2">
        <f>IFERROR(INDEX(E51:E500,MATCH($C$5,$C$51:$C$500,0)),"")</f>
        <v>4685486363</v>
      </c>
      <c r="H5" s="2">
        <f>IFERROR(SUM(D5:G5)*(4/MAX(1,COUNT(D5:G5))),"")</f>
        <v>17110413088</v>
      </c>
      <c r="I5" s="2">
        <f t="shared" ref="I5:T5" si="2">IFERROR(INDEX(I51:I500,MATCH($C$5,$C$51:$C$500,0)),"")</f>
        <v>25323665369</v>
      </c>
      <c r="J5" s="2">
        <f t="shared" si="2"/>
        <v>26824642300</v>
      </c>
      <c r="K5" s="2">
        <f t="shared" si="2"/>
        <v>36903297282</v>
      </c>
      <c r="L5" s="2">
        <f t="shared" si="2"/>
        <v>-5687312669</v>
      </c>
      <c r="M5" s="2">
        <f t="shared" si="2"/>
        <v>-130164042699</v>
      </c>
      <c r="N5" s="2">
        <f t="shared" si="2"/>
        <v>-381368726358</v>
      </c>
      <c r="O5" s="2">
        <f t="shared" si="2"/>
        <v>-4005261666</v>
      </c>
      <c r="P5" s="2">
        <f t="shared" si="2"/>
        <v>38763117038</v>
      </c>
      <c r="Q5" s="2">
        <f t="shared" si="2"/>
        <v>124030204964</v>
      </c>
      <c r="R5" s="2">
        <f t="shared" si="2"/>
        <v>124407127371</v>
      </c>
      <c r="S5" s="2">
        <f t="shared" si="2"/>
        <v>226655069438</v>
      </c>
      <c r="T5" s="2">
        <f t="shared" si="2"/>
        <v>180228256248</v>
      </c>
    </row>
    <row r="6" spans="1:20" ht="15.5" x14ac:dyDescent="0.35">
      <c r="B6" t="s">
        <v>9</v>
      </c>
      <c r="C6" t="s">
        <v>10</v>
      </c>
      <c r="D6" s="2">
        <f>IFERROR(INDEX(D51:D500,MATCH($C$6,$C$51:$C$500,0)),"")</f>
        <v>704930619184</v>
      </c>
      <c r="E6" s="2">
        <f>IFERROR(INDEX(E51:E500,MATCH($C$6,$C$51:$C$500,0)),"")</f>
        <v>699857860718</v>
      </c>
      <c r="H6" s="2">
        <f>IFERROR(INDEX(D6:G6,COUNT(D6:G6)),"")</f>
        <v>699857860718</v>
      </c>
      <c r="I6" s="2">
        <f t="shared" ref="I6:T6" si="3">IFERROR(INDEX(I51:I500,MATCH($C$6,$C$51:$C$500,0)),"")</f>
        <v>694933771663</v>
      </c>
      <c r="J6" s="2">
        <f t="shared" si="3"/>
        <v>679167933264</v>
      </c>
      <c r="K6" s="2">
        <f t="shared" si="3"/>
        <v>660632988995</v>
      </c>
      <c r="L6" s="2">
        <f t="shared" si="3"/>
        <v>630755221948</v>
      </c>
      <c r="M6" s="2">
        <f t="shared" si="3"/>
        <v>620575065292</v>
      </c>
      <c r="N6" s="2">
        <f t="shared" si="3"/>
        <v>767610554550</v>
      </c>
      <c r="O6" s="2">
        <f t="shared" si="3"/>
        <v>1204083145157</v>
      </c>
      <c r="P6" s="2">
        <f t="shared" si="3"/>
        <v>1222793413710</v>
      </c>
      <c r="Q6" s="2">
        <f t="shared" si="3"/>
        <v>1211586173785</v>
      </c>
      <c r="R6" s="2">
        <f t="shared" si="3"/>
        <v>1106749980825</v>
      </c>
      <c r="S6" s="2">
        <f t="shared" si="3"/>
        <v>992332170212</v>
      </c>
      <c r="T6" s="2">
        <f t="shared" si="3"/>
        <v>469140697455</v>
      </c>
    </row>
    <row r="7" spans="1:20" ht="15.5" x14ac:dyDescent="0.35">
      <c r="B7" t="s">
        <v>11</v>
      </c>
      <c r="C7" t="s">
        <v>12</v>
      </c>
      <c r="D7" s="3">
        <f>IFERROR(INDEX(D51:D500,MATCH($C$7,$C$51:$C$500,0))/1000000000,"")</f>
        <v>2</v>
      </c>
      <c r="E7" s="3">
        <f>IFERROR(INDEX(E51:E500,MATCH($C$7,$C$51:$C$500,0))/1000000000,"")</f>
        <v>2</v>
      </c>
      <c r="H7" s="3">
        <f>IFERROR(INDEX(D7:G7,COUNT(D7:G7)),"")</f>
        <v>2</v>
      </c>
      <c r="I7" s="3">
        <f t="shared" ref="I7:T7" si="4">IFERROR(INDEX(I51:I500,MATCH($C$7,$C$51:$C$500,0))/1000000000,"")</f>
        <v>2</v>
      </c>
      <c r="J7" s="3">
        <f t="shared" si="4"/>
        <v>2</v>
      </c>
      <c r="K7" s="3">
        <f t="shared" si="4"/>
        <v>2</v>
      </c>
      <c r="L7" s="3">
        <f t="shared" si="4"/>
        <v>2</v>
      </c>
      <c r="M7" s="3">
        <f t="shared" si="4"/>
        <v>2</v>
      </c>
      <c r="N7" s="3">
        <f t="shared" si="4"/>
        <v>2</v>
      </c>
      <c r="O7" s="3">
        <f t="shared" si="4"/>
        <v>2</v>
      </c>
      <c r="P7" s="3">
        <f t="shared" si="4"/>
        <v>2</v>
      </c>
      <c r="Q7" s="3">
        <f t="shared" si="4"/>
        <v>2</v>
      </c>
      <c r="R7" s="3">
        <f t="shared" si="4"/>
        <v>2</v>
      </c>
      <c r="S7" s="3">
        <f t="shared" si="4"/>
        <v>2</v>
      </c>
      <c r="T7" s="3">
        <f t="shared" si="4"/>
        <v>0</v>
      </c>
    </row>
    <row r="8" spans="1:20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-68000000000</v>
      </c>
      <c r="E8" s="2">
        <f>IFERROR(INDEX(E51:E500,MATCH("Free cash flow (Quarter)",$C$51:$C$500,0)),"")</f>
        <v>-5000000000</v>
      </c>
      <c r="H8" s="2">
        <f>IFERROR(INDEX(D8:G8,COUNT(D8:G8)),"")</f>
        <v>-5000000000</v>
      </c>
      <c r="I8" s="2">
        <f t="shared" ref="I8:T8" si="5">IFERROR(INDEX(I51:I500,MATCH($C$8,$C$51:$C$500,0)),"")</f>
        <v>41000000000</v>
      </c>
      <c r="J8" s="2">
        <f t="shared" si="5"/>
        <v>117000000000</v>
      </c>
      <c r="K8" s="2">
        <f t="shared" si="5"/>
        <v>5000000000</v>
      </c>
      <c r="L8" s="2">
        <f t="shared" si="5"/>
        <v>-73000000000</v>
      </c>
      <c r="M8" s="2">
        <f t="shared" si="5"/>
        <v>-11000000000</v>
      </c>
      <c r="N8" s="2">
        <f t="shared" si="5"/>
        <v>-54000000000</v>
      </c>
      <c r="O8" s="2">
        <f t="shared" si="5"/>
        <v>-51000000000</v>
      </c>
      <c r="P8" s="2">
        <f t="shared" si="5"/>
        <v>-67000000000</v>
      </c>
      <c r="Q8" s="2">
        <f t="shared" si="5"/>
        <v>-114000000000</v>
      </c>
      <c r="R8" s="2">
        <f t="shared" si="5"/>
        <v>-138000000000</v>
      </c>
      <c r="S8" s="2">
        <f t="shared" si="5"/>
        <v>-78000000000</v>
      </c>
      <c r="T8" s="2">
        <f t="shared" si="5"/>
        <v>148000000000</v>
      </c>
    </row>
    <row r="9" spans="1:20" ht="15.5" x14ac:dyDescent="0.35">
      <c r="A9" t="s">
        <v>16</v>
      </c>
      <c r="C9" t="s">
        <v>17</v>
      </c>
      <c r="D9" s="3">
        <f>IFERROR(INDEX(D51:D500,MATCH("Free cash flow per share (Quarter)",$C$51:$C$500,0)),"")</f>
        <v>-34.03</v>
      </c>
      <c r="E9" s="3">
        <f>IFERROR(INDEX(E51:E500,MATCH("Free cash flow per share (Quarter)",$C$51:$C$500,0)),"")</f>
        <v>-2.36</v>
      </c>
      <c r="H9" s="3">
        <f>IFERROR(INDEX(D9:G9,COUNT(D9:G9)),"")</f>
        <v>-2.36</v>
      </c>
      <c r="I9" s="3">
        <f t="shared" ref="I9:T9" si="6">IFERROR(INDEX(I51:I500,MATCH($C$9,$C$51:$C$500,0)),"")</f>
        <v>20.350000000000001</v>
      </c>
      <c r="J9" s="3">
        <f t="shared" si="6"/>
        <v>58.33</v>
      </c>
      <c r="K9" s="3">
        <f t="shared" si="6"/>
        <v>2.33</v>
      </c>
      <c r="L9" s="3">
        <f t="shared" si="6"/>
        <v>-36.57</v>
      </c>
      <c r="M9" s="3">
        <f t="shared" si="6"/>
        <v>-5.4</v>
      </c>
      <c r="N9" s="3">
        <f t="shared" si="6"/>
        <v>-27.09</v>
      </c>
      <c r="O9" s="3">
        <f t="shared" si="6"/>
        <v>-25.53</v>
      </c>
      <c r="P9" s="3">
        <f t="shared" si="6"/>
        <v>-33.56</v>
      </c>
      <c r="Q9" s="3">
        <f t="shared" si="6"/>
        <v>-56.8</v>
      </c>
      <c r="R9" s="3">
        <f t="shared" si="6"/>
        <v>-68.790000000000006</v>
      </c>
      <c r="S9" s="3">
        <f t="shared" si="6"/>
        <v>-38.97</v>
      </c>
      <c r="T9" s="3">
        <f t="shared" si="6"/>
        <v>12526276.34</v>
      </c>
    </row>
    <row r="10" spans="1:20" ht="15.5" x14ac:dyDescent="0.35">
      <c r="C10" t="s">
        <v>18</v>
      </c>
      <c r="D10" s="3">
        <f ca="1">IFERROR(IF(D9=0,"",D2/D9),"")</f>
        <v>-8.8157508081104901</v>
      </c>
      <c r="E10" s="3">
        <f ca="1">IFERROR(IF(E9=0,"",E2/E9),"")</f>
        <v>-126.27118644067798</v>
      </c>
      <c r="I10" s="3">
        <f t="shared" ref="I10:T10" ca="1" si="7">IFERROR(IF(I9=0,"",I2/I9),"")</f>
        <v>13.169533169533169</v>
      </c>
      <c r="J10" s="3">
        <f t="shared" ca="1" si="7"/>
        <v>2.8801645808331906</v>
      </c>
      <c r="K10" s="3">
        <f t="shared" ca="1" si="7"/>
        <v>59.656652360515018</v>
      </c>
      <c r="L10" s="3">
        <f t="shared" ca="1" si="7"/>
        <v>-4.8673776319387478</v>
      </c>
      <c r="M10" s="3">
        <f t="shared" ca="1" si="7"/>
        <v>-35.185185185185183</v>
      </c>
      <c r="N10" s="3">
        <f t="shared" ca="1" si="7"/>
        <v>-7.8995939461055737</v>
      </c>
      <c r="O10" s="3" t="str">
        <f t="shared" ca="1" si="7"/>
        <v/>
      </c>
      <c r="P10" s="3">
        <f t="shared" ca="1" si="7"/>
        <v>-26.519666269368294</v>
      </c>
      <c r="Q10" s="3">
        <f t="shared" ca="1" si="7"/>
        <v>-18.485915492957748</v>
      </c>
      <c r="R10" s="3">
        <f t="shared" ca="1" si="7"/>
        <v>-16.281436255269661</v>
      </c>
      <c r="S10" s="3">
        <f t="shared" ca="1" si="7"/>
        <v>-34.385424685655636</v>
      </c>
      <c r="T10" s="3" t="str">
        <f t="shared" ca="1" si="7"/>
        <v/>
      </c>
    </row>
    <row r="11" spans="1:20" ht="15.5" x14ac:dyDescent="0.35">
      <c r="B11" t="s">
        <v>19</v>
      </c>
      <c r="C11" t="s">
        <v>20</v>
      </c>
      <c r="D11" s="2">
        <f>IFERROR(INDEX(D51:D500,MATCH($C$11,$C$51:$C$500,0)),"")</f>
        <v>7893651437</v>
      </c>
      <c r="E11" s="2">
        <f>IFERROR(INDEX(E51:E500,MATCH($C$11,$C$51:$C$500,0)),"")</f>
        <v>8484517560</v>
      </c>
      <c r="H11" s="2">
        <f>IFERROR(INDEX(D11:G11,COUNT(D11:G11)),"")</f>
        <v>8484517560</v>
      </c>
      <c r="I11" s="2">
        <f t="shared" ref="I11:T11" si="8">IFERROR(INDEX(I51:I500,MATCH($C$11,$C$51:$C$500,0)),"")</f>
        <v>14265537711</v>
      </c>
      <c r="J11" s="2">
        <f t="shared" si="8"/>
        <v>19816404962</v>
      </c>
      <c r="K11" s="2">
        <f t="shared" si="8"/>
        <v>6988233864</v>
      </c>
      <c r="L11" s="2">
        <f t="shared" si="8"/>
        <v>5050000798</v>
      </c>
      <c r="M11" s="2">
        <f t="shared" si="8"/>
        <v>4580595037</v>
      </c>
      <c r="N11" s="2">
        <f t="shared" si="8"/>
        <v>31366642424</v>
      </c>
      <c r="O11" s="2">
        <f t="shared" si="8"/>
        <v>102914720369</v>
      </c>
      <c r="P11" s="2">
        <f t="shared" si="8"/>
        <v>107591190567</v>
      </c>
      <c r="Q11" s="2">
        <f t="shared" si="8"/>
        <v>115320094180</v>
      </c>
      <c r="R11" s="2">
        <f t="shared" si="8"/>
        <v>108921038986</v>
      </c>
      <c r="S11" s="2">
        <f t="shared" si="8"/>
        <v>288355502888</v>
      </c>
      <c r="T11" s="2">
        <f t="shared" si="8"/>
        <v>83069472891</v>
      </c>
    </row>
    <row r="12" spans="1:20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489000000000</v>
      </c>
      <c r="E12" s="2">
        <f>IFERROR(INDEX(E51:E500,MATCH("Net Debt (Quarter)",$C$51:$C$500,0)),"")</f>
        <v>421000000000</v>
      </c>
      <c r="H12" s="2">
        <f>IFERROR(INDEX(D12:G12,COUNT(D12:G12)),"")</f>
        <v>421000000000</v>
      </c>
      <c r="I12" s="2">
        <f t="shared" ref="I12:T12" si="9">IFERROR(INDEX(I51:I500,MATCH($C$12,$C$51:$C$500,0)),"")</f>
        <v>422000000000</v>
      </c>
      <c r="J12" s="2">
        <f t="shared" si="9"/>
        <v>438000000000</v>
      </c>
      <c r="K12" s="2">
        <f t="shared" si="9"/>
        <v>527000000000</v>
      </c>
      <c r="L12" s="2">
        <f t="shared" si="9"/>
        <v>532000000000</v>
      </c>
      <c r="M12" s="2">
        <f t="shared" si="9"/>
        <v>455000000000</v>
      </c>
      <c r="N12" s="2">
        <f t="shared" si="9"/>
        <v>426000000000</v>
      </c>
      <c r="O12" s="2">
        <f t="shared" si="9"/>
        <v>366000000000</v>
      </c>
      <c r="P12" s="2">
        <f t="shared" si="9"/>
        <v>298000000000</v>
      </c>
      <c r="Q12" s="2">
        <f t="shared" si="9"/>
        <v>181000000000</v>
      </c>
      <c r="R12" s="2">
        <f t="shared" si="9"/>
        <v>-19000000000</v>
      </c>
      <c r="S12" s="2">
        <f t="shared" si="9"/>
        <v>-170000000000</v>
      </c>
      <c r="T12" s="2">
        <f t="shared" si="9"/>
        <v>31000000000</v>
      </c>
    </row>
    <row r="13" spans="1:20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497000000000</v>
      </c>
      <c r="E13" s="2">
        <f>IFERROR(INDEX(E51:E500,MATCH("Total Debt (Quarter)",$C$51:$C$500,0)),"")</f>
        <v>430000000000</v>
      </c>
      <c r="H13" s="2">
        <f>IFERROR(INDEX(D13:G13,COUNT(D13:G13)),"")</f>
        <v>430000000000</v>
      </c>
      <c r="I13" s="2">
        <f t="shared" ref="I13:T13" si="10">IFERROR(INDEX(I51:I500,MATCH($C$13,$C$51:$C$500,0)),"")</f>
        <v>437000000000</v>
      </c>
      <c r="J13" s="2">
        <f t="shared" si="10"/>
        <v>458000000000</v>
      </c>
      <c r="K13" s="2">
        <f t="shared" si="10"/>
        <v>534000000000</v>
      </c>
      <c r="L13" s="2">
        <f t="shared" si="10"/>
        <v>537000000000</v>
      </c>
      <c r="M13" s="2">
        <f t="shared" si="10"/>
        <v>459000000000</v>
      </c>
      <c r="N13" s="2">
        <f t="shared" si="10"/>
        <v>458000000000</v>
      </c>
      <c r="O13" s="2">
        <f t="shared" si="10"/>
        <v>469000000000</v>
      </c>
      <c r="P13" s="2">
        <f t="shared" si="10"/>
        <v>405000000000</v>
      </c>
      <c r="Q13" s="2">
        <f t="shared" si="10"/>
        <v>296000000000</v>
      </c>
      <c r="R13" s="2">
        <f t="shared" si="10"/>
        <v>90000000000</v>
      </c>
      <c r="S13" s="2">
        <f t="shared" si="10"/>
        <v>118000000000</v>
      </c>
      <c r="T13" s="2">
        <f t="shared" si="10"/>
        <v>115000000000</v>
      </c>
    </row>
    <row r="14" spans="1:20" ht="15.5" x14ac:dyDescent="0.35">
      <c r="C14" t="s">
        <v>27</v>
      </c>
      <c r="D14" s="2">
        <f>IFERROR(INDEX(D51:D500,MATCH($C$14,$C$51:$C$500,0)),"")</f>
        <v>-10034471216</v>
      </c>
      <c r="E14" s="2">
        <f>IFERROR(INDEX(E51:E500,MATCH($C$14,$C$51:$C$500,0)),"")</f>
        <v>-10103903843</v>
      </c>
      <c r="H14" s="2">
        <f>IFERROR(SUM(D14:G14)*(4/MAX(1,COUNT(D14:G14))),"")</f>
        <v>-40276750118</v>
      </c>
      <c r="I14" s="2">
        <f t="shared" ref="I14:T14" si="11">IFERROR(INDEX(I51:I500,MATCH($C$14,$C$51:$C$500,0)),"")</f>
        <v>-41281246510</v>
      </c>
      <c r="J14" s="2">
        <f t="shared" si="11"/>
        <v>-46581598167</v>
      </c>
      <c r="K14" s="2">
        <f t="shared" si="11"/>
        <v>-49742360322</v>
      </c>
      <c r="L14" s="2">
        <f t="shared" si="11"/>
        <v>-42769411524</v>
      </c>
      <c r="M14" s="2">
        <f t="shared" si="11"/>
        <v>-40338765366</v>
      </c>
      <c r="N14" s="2">
        <f t="shared" si="11"/>
        <v>-43182615737</v>
      </c>
      <c r="O14" s="2">
        <f t="shared" si="11"/>
        <v>-15318647604</v>
      </c>
      <c r="P14" s="2">
        <f t="shared" si="11"/>
        <v>-10506379471</v>
      </c>
      <c r="Q14" s="2">
        <f t="shared" si="11"/>
        <v>-11718626115</v>
      </c>
      <c r="R14" s="2">
        <f t="shared" si="11"/>
        <v>-12739659463</v>
      </c>
      <c r="S14" s="2">
        <f t="shared" si="11"/>
        <v>-15798752086</v>
      </c>
      <c r="T14" s="2">
        <f t="shared" si="11"/>
        <v>-14872633458</v>
      </c>
    </row>
    <row r="15" spans="1:20" ht="15.5" x14ac:dyDescent="0.35">
      <c r="C15" t="s">
        <v>28</v>
      </c>
      <c r="D15" s="2">
        <f>IFERROR(INDEX(D51:D500,MATCH($C$15,$C$51:$C$500,0)),"")</f>
        <v>-727405704</v>
      </c>
      <c r="E15" s="2">
        <f>IFERROR(INDEX(E51:E500,MATCH($C$15,$C$51:$C$500,0)),"")</f>
        <v>-684087693</v>
      </c>
      <c r="H15" s="2">
        <f>IFERROR(SUM(D15:G15)*(4/MAX(1,COUNT(D15:G15))),"")</f>
        <v>-2822986794</v>
      </c>
      <c r="I15" s="2">
        <f t="shared" ref="I15:T15" si="12">IFERROR(INDEX(I51:I500,MATCH($C$15,$C$51:$C$500,0)),"")</f>
        <v>-3053014610</v>
      </c>
      <c r="J15" s="2">
        <f t="shared" si="12"/>
        <v>-2821247981</v>
      </c>
      <c r="K15" s="2">
        <f t="shared" si="12"/>
        <v>-2510748020</v>
      </c>
      <c r="L15" s="2">
        <f t="shared" si="12"/>
        <v>-2440023080</v>
      </c>
      <c r="M15" s="2">
        <f t="shared" si="12"/>
        <v>-2463059940</v>
      </c>
      <c r="N15" s="2">
        <f t="shared" si="12"/>
        <v>-2188070940</v>
      </c>
      <c r="O15" s="2">
        <f t="shared" si="12"/>
        <v>-3235870086</v>
      </c>
      <c r="P15" s="2">
        <f t="shared" si="12"/>
        <v>-3327462487</v>
      </c>
      <c r="Q15" s="2">
        <f t="shared" si="12"/>
        <v>-3170676152</v>
      </c>
      <c r="R15" s="2">
        <f t="shared" si="12"/>
        <v>-3683915750</v>
      </c>
      <c r="S15" s="2">
        <f t="shared" si="12"/>
        <v>-3090575500</v>
      </c>
      <c r="T15" s="2">
        <f t="shared" si="12"/>
        <v>-3684831750</v>
      </c>
    </row>
    <row r="16" spans="1:20" ht="15.5" x14ac:dyDescent="0.35">
      <c r="C16" t="s">
        <v>29</v>
      </c>
      <c r="D16" s="2">
        <f>IFERROR(INDEX(D51:D500,MATCH($C$16,$C$51:$C$500,0)),"")</f>
        <v>5800164169</v>
      </c>
      <c r="E16" s="2">
        <f>IFERROR(INDEX(E51:E500,MATCH($C$16,$C$51:$C$500,0)),"")</f>
        <v>5608176749</v>
      </c>
      <c r="H16" s="2">
        <f>IFERROR(SUM(D16:G16)*(4/MAX(1,COUNT(D16:G16))),"")</f>
        <v>22816681836</v>
      </c>
      <c r="I16" s="2">
        <f t="shared" ref="I16:T16" si="13">IFERROR(INDEX(I51:I500,MATCH($C$16,$C$51:$C$500,0)),"")</f>
        <v>29433174010</v>
      </c>
      <c r="J16" s="2">
        <f t="shared" si="13"/>
        <v>27768771516</v>
      </c>
      <c r="K16" s="2">
        <f t="shared" si="13"/>
        <v>35688561411</v>
      </c>
      <c r="L16" s="2">
        <f t="shared" si="13"/>
        <v>1149127981</v>
      </c>
      <c r="M16" s="2">
        <f t="shared" si="13"/>
        <v>-143079229230</v>
      </c>
      <c r="N16" s="2">
        <f t="shared" si="13"/>
        <v>-379974740624</v>
      </c>
      <c r="O16" s="2">
        <f t="shared" si="13"/>
        <v>-273868345</v>
      </c>
      <c r="P16" s="2">
        <f t="shared" si="13"/>
        <v>34507778044</v>
      </c>
      <c r="Q16" s="2">
        <f t="shared" si="13"/>
        <v>117428862177</v>
      </c>
      <c r="R16" s="2">
        <f t="shared" si="13"/>
        <v>124097829790</v>
      </c>
      <c r="S16" s="2">
        <f t="shared" si="13"/>
        <v>230889618186</v>
      </c>
      <c r="T16" s="2">
        <f t="shared" si="13"/>
        <v>191871577225</v>
      </c>
    </row>
    <row r="17" spans="1:20" ht="15.5" x14ac:dyDescent="0.35">
      <c r="A17" t="s">
        <v>30</v>
      </c>
    </row>
    <row r="18" spans="1:20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  <c r="S18" t="s">
        <v>35</v>
      </c>
      <c r="T18" t="s">
        <v>36</v>
      </c>
    </row>
    <row r="19" spans="1:20" ht="15.5" x14ac:dyDescent="0.35">
      <c r="A19" t="s">
        <v>44</v>
      </c>
      <c r="C19" t="s">
        <v>45</v>
      </c>
    </row>
    <row r="20" spans="1:20" ht="15.5" x14ac:dyDescent="0.35">
      <c r="A20" t="s">
        <v>46</v>
      </c>
      <c r="C20" t="s">
        <v>47</v>
      </c>
      <c r="D20" s="2">
        <f ca="1">IFERROR(D21*D2,"")</f>
        <v>600000000000</v>
      </c>
      <c r="E20" s="2">
        <f ca="1">IFERROR(E21*E2,"")</f>
        <v>596000000000</v>
      </c>
      <c r="H20" s="2">
        <f t="shared" ref="H20:T20" ca="1" si="14">IFERROR(H21*H2,"")</f>
        <v>596000000000</v>
      </c>
      <c r="I20" s="2">
        <f t="shared" ca="1" si="14"/>
        <v>536000000000</v>
      </c>
      <c r="J20" s="2">
        <f t="shared" ca="1" si="14"/>
        <v>336000000000</v>
      </c>
      <c r="K20" s="2">
        <f t="shared" ca="1" si="14"/>
        <v>278000000000</v>
      </c>
      <c r="L20" s="2">
        <f t="shared" ca="1" si="14"/>
        <v>356000000000</v>
      </c>
      <c r="M20" s="2">
        <f t="shared" ca="1" si="14"/>
        <v>380000000000</v>
      </c>
      <c r="N20" s="2">
        <f t="shared" ca="1" si="14"/>
        <v>428000000000</v>
      </c>
      <c r="O20" s="2" t="str">
        <f t="shared" ca="1" si="14"/>
        <v/>
      </c>
      <c r="P20" s="2">
        <f t="shared" ca="1" si="14"/>
        <v>1780000000000</v>
      </c>
      <c r="Q20" s="2">
        <f t="shared" ca="1" si="14"/>
        <v>2100000000000</v>
      </c>
      <c r="R20" s="2">
        <f t="shared" ca="1" si="14"/>
        <v>2240000000000</v>
      </c>
      <c r="S20" s="2">
        <f t="shared" ca="1" si="14"/>
        <v>2680000000000</v>
      </c>
      <c r="T20" s="2" t="str">
        <f t="shared" ca="1" si="14"/>
        <v/>
      </c>
    </row>
    <row r="21" spans="1:20" ht="15.5" x14ac:dyDescent="0.35">
      <c r="C21" t="s">
        <v>12</v>
      </c>
      <c r="D21" s="2">
        <f>IFERROR(INDEX(D51:D500,MATCH($C$7,$C$51:$C$500,0)),"")</f>
        <v>2000000000</v>
      </c>
      <c r="E21" s="2">
        <f>IFERROR(INDEX(E51:E500,MATCH($C$7,$C$51:$C$500,0)),"")</f>
        <v>2000000000</v>
      </c>
      <c r="H21" s="2">
        <f>IFERROR(INDEX(D21:G21,COUNT(D21:G21)),"")</f>
        <v>2000000000</v>
      </c>
      <c r="I21" s="2">
        <f t="shared" ref="I21:T21" si="15">IFERROR(INDEX(I51:I500,MATCH($C$7,$C$51:$C$500,0)),"")</f>
        <v>2000000000</v>
      </c>
      <c r="J21" s="2">
        <f t="shared" si="15"/>
        <v>2000000000</v>
      </c>
      <c r="K21" s="2">
        <f t="shared" si="15"/>
        <v>2000000000</v>
      </c>
      <c r="L21" s="2">
        <f t="shared" si="15"/>
        <v>2000000000</v>
      </c>
      <c r="M21" s="2">
        <f t="shared" si="15"/>
        <v>2000000000</v>
      </c>
      <c r="N21" s="2">
        <f t="shared" si="15"/>
        <v>2000000000</v>
      </c>
      <c r="O21" s="2">
        <f t="shared" si="15"/>
        <v>2000000000</v>
      </c>
      <c r="P21" s="2">
        <f t="shared" si="15"/>
        <v>2000000000</v>
      </c>
      <c r="Q21" s="2">
        <f t="shared" si="15"/>
        <v>2000000000</v>
      </c>
      <c r="R21" s="2">
        <f t="shared" si="15"/>
        <v>2000000000</v>
      </c>
      <c r="S21" s="2">
        <f t="shared" si="15"/>
        <v>2000000000</v>
      </c>
      <c r="T21" s="2">
        <f t="shared" si="15"/>
        <v>0</v>
      </c>
    </row>
    <row r="23" spans="1:20" ht="15.5" x14ac:dyDescent="0.35">
      <c r="B23" t="s">
        <v>48</v>
      </c>
      <c r="C23" t="s">
        <v>49</v>
      </c>
      <c r="D23" s="3">
        <f>IFERROR(D5/D6*100,"")</f>
        <v>0.5489505031685864</v>
      </c>
      <c r="E23" s="3">
        <f>IFERROR(E5/E6*100,"")</f>
        <v>0.66949113898542967</v>
      </c>
      <c r="H23" s="3">
        <f t="shared" ref="H23:T23" si="16">IFERROR(H5/H6*100,"")</f>
        <v>2.4448411668115066</v>
      </c>
      <c r="I23" s="3">
        <f t="shared" si="16"/>
        <v>3.6440401088005281</v>
      </c>
      <c r="J23" s="3">
        <f t="shared" si="16"/>
        <v>3.9496332182651752</v>
      </c>
      <c r="K23" s="3">
        <f t="shared" si="16"/>
        <v>5.5860512412708623</v>
      </c>
      <c r="L23" s="3">
        <f t="shared" si="16"/>
        <v>-0.90166715567340427</v>
      </c>
      <c r="M23" s="3">
        <f t="shared" si="16"/>
        <v>-20.974745841222887</v>
      </c>
      <c r="N23" s="3">
        <f t="shared" si="16"/>
        <v>-49.682579805272695</v>
      </c>
      <c r="O23" s="3">
        <f t="shared" si="16"/>
        <v>-0.3326399578060496</v>
      </c>
      <c r="P23" s="3">
        <f t="shared" si="16"/>
        <v>3.1700462730160841</v>
      </c>
      <c r="Q23" s="3">
        <f t="shared" si="16"/>
        <v>10.237010593850632</v>
      </c>
      <c r="R23" s="3">
        <f t="shared" si="16"/>
        <v>11.240761646841296</v>
      </c>
      <c r="S23" s="3">
        <f t="shared" si="16"/>
        <v>22.840645122850127</v>
      </c>
      <c r="T23" s="3">
        <f t="shared" si="16"/>
        <v>38.41667483245525</v>
      </c>
    </row>
    <row r="24" spans="1:20" ht="15.5" x14ac:dyDescent="0.35">
      <c r="C24" t="s">
        <v>50</v>
      </c>
      <c r="D24" s="4">
        <f>IFERROR(_xlfn.RRI(5,I23,D23),"")</f>
        <v>-0.31515859780446442</v>
      </c>
      <c r="E24" s="4">
        <f>IFERROR(_xlfn.RRI(5,J23,E23),"")</f>
        <v>-0.29880693315103912</v>
      </c>
      <c r="H24" s="4" t="str">
        <f t="shared" ref="H24:T24" si="17">IFERROR(_xlfn.RRI(5,M23,H23),"")</f>
        <v/>
      </c>
      <c r="I24" s="4" t="str">
        <f t="shared" si="17"/>
        <v/>
      </c>
      <c r="J24" s="4" t="str">
        <f t="shared" si="17"/>
        <v/>
      </c>
      <c r="K24" s="4">
        <f t="shared" si="17"/>
        <v>0.11997379883767478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</row>
    <row r="25" spans="1:20" ht="15.5" x14ac:dyDescent="0.35">
      <c r="A25" t="s">
        <v>51</v>
      </c>
      <c r="C25" t="s">
        <v>52</v>
      </c>
      <c r="D25" s="3">
        <f>IFERROR(INDEX(D51:D500,MATCH($A$25,$C$51:$C$500,0)),"")</f>
        <v>1.93</v>
      </c>
      <c r="E25" s="3">
        <f>IFERROR(INDEX(E51:E500,MATCH($A$25,$C$51:$C$500,0)),"")</f>
        <v>2.34</v>
      </c>
      <c r="H25" s="3">
        <f>IFERROR(INDEX(D25:G25,COUNT(D25:G25)),"")</f>
        <v>2.34</v>
      </c>
      <c r="I25" s="3">
        <f t="shared" ref="I25:T25" si="18">IFERROR(INDEX(I51:I500,MATCH($C$25,$C$51:$C$500,0)),"")</f>
        <v>13.02</v>
      </c>
      <c r="J25" s="3">
        <f t="shared" si="18"/>
        <v>11.6</v>
      </c>
      <c r="K25" s="3">
        <f t="shared" si="18"/>
        <v>19.059999999999999</v>
      </c>
      <c r="L25" s="3">
        <f t="shared" si="18"/>
        <v>-3.71</v>
      </c>
      <c r="M25" s="3">
        <f t="shared" si="18"/>
        <v>-69.23</v>
      </c>
      <c r="N25" s="3">
        <f t="shared" si="18"/>
        <v>-192.09</v>
      </c>
      <c r="O25" s="3">
        <f t="shared" si="18"/>
        <v>-4.42</v>
      </c>
      <c r="P25" s="3">
        <f t="shared" si="18"/>
        <v>14.7</v>
      </c>
      <c r="Q25" s="3">
        <f t="shared" si="18"/>
        <v>57.03</v>
      </c>
      <c r="R25" s="3">
        <f t="shared" si="18"/>
        <v>60.1</v>
      </c>
      <c r="S25" s="3">
        <f t="shared" si="18"/>
        <v>113.65</v>
      </c>
      <c r="T25" s="3">
        <f t="shared" si="18"/>
        <v>15962073.58</v>
      </c>
    </row>
    <row r="26" spans="1:20" ht="15.5" x14ac:dyDescent="0.35">
      <c r="C26" t="s">
        <v>53</v>
      </c>
      <c r="D26" s="4">
        <f>IFERROR(_xlfn.RRI(5,I25,D25),"")</f>
        <v>-0.31736387876237471</v>
      </c>
      <c r="E26" s="4">
        <f>IFERROR(_xlfn.RRI(5,J25,E25),"")</f>
        <v>-0.27397500309288747</v>
      </c>
      <c r="H26" s="4" t="str">
        <f t="shared" ref="H26:T26" si="19">IFERROR(_xlfn.RRI(5,M25,H25),"")</f>
        <v/>
      </c>
      <c r="I26" s="4" t="str">
        <f t="shared" si="19"/>
        <v/>
      </c>
      <c r="J26" s="4" t="str">
        <f t="shared" si="19"/>
        <v/>
      </c>
      <c r="K26" s="4">
        <f t="shared" si="19"/>
        <v>5.3321896257390922E-2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</row>
    <row r="27" spans="1:20" ht="15.5" x14ac:dyDescent="0.35">
      <c r="C27" t="s">
        <v>54</v>
      </c>
      <c r="D27" s="3">
        <f>IFERROR(D4/D21,"")</f>
        <v>246.170776674</v>
      </c>
      <c r="E27" s="3">
        <f>IFERROR(E4/E21,"")</f>
        <v>200.4654760235</v>
      </c>
      <c r="H27" s="3">
        <f t="shared" ref="H27:T27" si="20">IFERROR(H4/H21,"")</f>
        <v>893.27250539500005</v>
      </c>
      <c r="I27" s="3">
        <f t="shared" si="20"/>
        <v>610.58206804600002</v>
      </c>
      <c r="J27" s="3">
        <f t="shared" si="20"/>
        <v>557.6307566365</v>
      </c>
      <c r="K27" s="3">
        <f t="shared" si="20"/>
        <v>644.7914622385</v>
      </c>
      <c r="L27" s="3">
        <f t="shared" si="20"/>
        <v>530.06245133849995</v>
      </c>
      <c r="M27" s="3">
        <f t="shared" si="20"/>
        <v>436.28707804449999</v>
      </c>
      <c r="N27" s="3">
        <f t="shared" si="20"/>
        <v>326.17542220299998</v>
      </c>
      <c r="O27" s="3">
        <f t="shared" si="20"/>
        <v>479.23110092500002</v>
      </c>
      <c r="P27" s="3">
        <f t="shared" si="20"/>
        <v>460.03861002000002</v>
      </c>
      <c r="Q27" s="3">
        <f t="shared" si="20"/>
        <v>588.2200179445</v>
      </c>
      <c r="R27" s="3">
        <f t="shared" si="20"/>
        <v>503.09449760299998</v>
      </c>
      <c r="S27" s="3">
        <f t="shared" si="20"/>
        <v>576.78732641800002</v>
      </c>
      <c r="T27" s="3" t="str">
        <f t="shared" si="20"/>
        <v/>
      </c>
    </row>
    <row r="28" spans="1:20" ht="15.5" x14ac:dyDescent="0.35">
      <c r="C28" t="s">
        <v>55</v>
      </c>
      <c r="D28" s="4">
        <f>IFERROR(_xlfn.RRI(5,I27,D27),"")</f>
        <v>-0.1661297302506769</v>
      </c>
      <c r="E28" s="4">
        <f>IFERROR(_xlfn.RRI(5,J27,E27),"")</f>
        <v>-0.18503571996111023</v>
      </c>
      <c r="H28" s="4">
        <f t="shared" ref="H28:T28" si="21">IFERROR(_xlfn.RRI(5,M27,H27),"")</f>
        <v>0.15409702975771</v>
      </c>
      <c r="I28" s="4">
        <f t="shared" si="21"/>
        <v>0.13359667256715335</v>
      </c>
      <c r="J28" s="4">
        <f t="shared" si="21"/>
        <v>3.0766617350057812E-2</v>
      </c>
      <c r="K28" s="4">
        <f t="shared" si="21"/>
        <v>6.9855193218239853E-2</v>
      </c>
      <c r="L28" s="4">
        <f t="shared" si="21"/>
        <v>-2.060597964972366E-2</v>
      </c>
      <c r="M28" s="4">
        <f t="shared" si="21"/>
        <v>-2.8093343537533566E-2</v>
      </c>
      <c r="N28" s="4">
        <f t="shared" si="21"/>
        <v>-0.10774887378048137</v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</row>
    <row r="29" spans="1:20" ht="15.5" x14ac:dyDescent="0.35">
      <c r="C29" t="s">
        <v>56</v>
      </c>
      <c r="H29" s="4">
        <f t="shared" ref="H29:T29" si="22">IFERROR(((H25-I25)/I25)*100%,"")</f>
        <v>-0.82027649769585254</v>
      </c>
      <c r="I29" s="4">
        <f t="shared" si="22"/>
        <v>0.12241379310344827</v>
      </c>
      <c r="J29" s="4">
        <f t="shared" si="22"/>
        <v>-0.39139559286463799</v>
      </c>
      <c r="K29" s="4">
        <f t="shared" si="22"/>
        <v>-6.1374663072776281</v>
      </c>
      <c r="L29" s="4">
        <f t="shared" si="22"/>
        <v>-0.94641051567239642</v>
      </c>
      <c r="M29" s="4">
        <f t="shared" si="22"/>
        <v>-0.63959602269769378</v>
      </c>
      <c r="N29" s="4">
        <f t="shared" si="22"/>
        <v>42.459276018099551</v>
      </c>
      <c r="O29" s="4">
        <f t="shared" si="22"/>
        <v>-1.3006802721088435</v>
      </c>
      <c r="P29" s="4">
        <f t="shared" si="22"/>
        <v>-0.74224092582851131</v>
      </c>
      <c r="Q29" s="4">
        <f t="shared" si="22"/>
        <v>-5.1081530782029955E-2</v>
      </c>
      <c r="R29" s="4">
        <f t="shared" si="22"/>
        <v>-0.4711834579850418</v>
      </c>
      <c r="S29" s="4">
        <f t="shared" si="22"/>
        <v>-0.99999287999773767</v>
      </c>
      <c r="T29" s="4" t="str">
        <f t="shared" si="22"/>
        <v/>
      </c>
    </row>
    <row r="30" spans="1:20" ht="15.5" x14ac:dyDescent="0.35">
      <c r="C30" t="s">
        <v>57</v>
      </c>
      <c r="H30" s="4">
        <f t="shared" ref="H30:T30" si="23">IFERROR(((H27-I27)/I27)*100%,"")</f>
        <v>0.46298516144385476</v>
      </c>
      <c r="I30" s="4">
        <f t="shared" si="23"/>
        <v>9.4957659310060491E-2</v>
      </c>
      <c r="J30" s="4">
        <f t="shared" si="23"/>
        <v>-0.1351765814320916</v>
      </c>
      <c r="K30" s="4">
        <f t="shared" si="23"/>
        <v>0.21644432766420132</v>
      </c>
      <c r="L30" s="4">
        <f t="shared" si="23"/>
        <v>0.21493960745826893</v>
      </c>
      <c r="M30" s="4">
        <f t="shared" si="23"/>
        <v>0.33758415976839123</v>
      </c>
      <c r="N30" s="4">
        <f t="shared" si="23"/>
        <v>-0.31937759971457558</v>
      </c>
      <c r="O30" s="4">
        <f t="shared" si="23"/>
        <v>4.1719304612640257E-2</v>
      </c>
      <c r="P30" s="4">
        <f t="shared" si="23"/>
        <v>-0.21791405258940746</v>
      </c>
      <c r="Q30" s="4">
        <f t="shared" si="23"/>
        <v>0.16920383893499458</v>
      </c>
      <c r="R30" s="4">
        <f t="shared" si="23"/>
        <v>-0.12776429966423111</v>
      </c>
      <c r="S30" s="4" t="str">
        <f t="shared" si="23"/>
        <v/>
      </c>
      <c r="T30" s="4" t="str">
        <f t="shared" si="23"/>
        <v/>
      </c>
    </row>
    <row r="32" spans="1:20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347.48</v>
      </c>
      <c r="E32" s="3">
        <f>IFERROR(INDEX(E51:E500,MATCH($A$32,$C$51:$C$500,0)),"")</f>
        <v>345.55</v>
      </c>
      <c r="H32" s="3">
        <f>IFERROR(INDEX(D32:G32,COUNT(D32:G32)),"")</f>
        <v>345.55</v>
      </c>
      <c r="I32" s="3">
        <f t="shared" ref="I32:T32" si="24">IFERROR(INDEX(I51:I500,MATCH($C$32,$C$51:$C$500,0)),"")</f>
        <v>343.21</v>
      </c>
      <c r="J32" s="3">
        <f t="shared" si="24"/>
        <v>335.56</v>
      </c>
      <c r="K32" s="3">
        <f t="shared" si="24"/>
        <v>327.17</v>
      </c>
      <c r="L32" s="3">
        <f t="shared" si="24"/>
        <v>309.75</v>
      </c>
      <c r="M32" s="3">
        <f t="shared" si="24"/>
        <v>307.75</v>
      </c>
      <c r="N32" s="3">
        <f t="shared" si="24"/>
        <v>377.73</v>
      </c>
      <c r="O32" s="3">
        <f t="shared" si="24"/>
        <v>596.91</v>
      </c>
      <c r="P32" s="3">
        <f t="shared" si="24"/>
        <v>608.91</v>
      </c>
      <c r="Q32" s="3">
        <f t="shared" si="24"/>
        <v>604.55999999999995</v>
      </c>
      <c r="R32" s="3">
        <f t="shared" si="24"/>
        <v>552.23</v>
      </c>
      <c r="S32" s="3">
        <f t="shared" si="24"/>
        <v>495.12</v>
      </c>
      <c r="T32" s="3">
        <f t="shared" si="24"/>
        <v>39801098.5</v>
      </c>
    </row>
    <row r="33" spans="1:20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0.86</v>
      </c>
      <c r="E33" s="3">
        <f>IFERROR(INDEX(E51:E500,MATCH($A$33,$C$51:$C$500,0)),"")</f>
        <v>0.87</v>
      </c>
      <c r="H33" s="3">
        <f>IFERROR(INDEX(D33:G33,COUNT(D33:G33)),"")</f>
        <v>0.87</v>
      </c>
      <c r="I33" s="3">
        <f t="shared" ref="I33:T33" si="25">IFERROR(INDEX(I51:I500,MATCH($C$33,$C$51:$C$500,0)),"")</f>
        <v>0.78</v>
      </c>
      <c r="J33" s="3">
        <f t="shared" si="25"/>
        <v>0.5</v>
      </c>
      <c r="K33" s="3">
        <f t="shared" si="25"/>
        <v>0.42</v>
      </c>
      <c r="L33" s="3">
        <f t="shared" si="25"/>
        <v>0.56999999999999995</v>
      </c>
      <c r="M33" s="3">
        <f t="shared" si="25"/>
        <v>0.62</v>
      </c>
      <c r="N33" s="3">
        <f t="shared" si="25"/>
        <v>0.56999999999999995</v>
      </c>
      <c r="O33" s="3">
        <f t="shared" si="25"/>
        <v>0.62</v>
      </c>
      <c r="P33" s="3">
        <f t="shared" si="25"/>
        <v>1.46</v>
      </c>
      <c r="Q33" s="3">
        <f t="shared" si="25"/>
        <v>1.74</v>
      </c>
      <c r="R33" s="3">
        <f t="shared" si="25"/>
        <v>2.0299999999999998</v>
      </c>
      <c r="S33" s="3">
        <f t="shared" si="25"/>
        <v>2.71</v>
      </c>
      <c r="T33" s="3">
        <f t="shared" si="25"/>
        <v>0</v>
      </c>
    </row>
    <row r="34" spans="1:20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154.4</v>
      </c>
      <c r="E34" s="3">
        <f>IFERROR(INDEX(E51:E500,MATCH($A$34,$C$51:$C$500,0)),"")</f>
        <v>129.06</v>
      </c>
      <c r="H34" s="3">
        <f>IFERROR(INDEX(D34:G34,COUNT(D34:G34)),"")</f>
        <v>129.06</v>
      </c>
      <c r="I34" s="3">
        <f t="shared" ref="I34:T34" si="26">IFERROR(INDEX(I51:I500,MATCH($C$34,$C$51:$C$500,0)),"")</f>
        <v>20.58</v>
      </c>
      <c r="J34" s="3">
        <f t="shared" si="26"/>
        <v>14.48</v>
      </c>
      <c r="K34" s="3">
        <f t="shared" si="26"/>
        <v>7.29</v>
      </c>
      <c r="L34" s="3">
        <f t="shared" si="26"/>
        <v>-47.98</v>
      </c>
      <c r="M34" s="3">
        <f t="shared" si="26"/>
        <v>-2.74</v>
      </c>
      <c r="N34" s="3">
        <f t="shared" si="26"/>
        <v>-1.1100000000000001</v>
      </c>
      <c r="O34" s="3">
        <f t="shared" si="26"/>
        <v>-83.26</v>
      </c>
      <c r="P34" s="3">
        <f t="shared" si="26"/>
        <v>60.54</v>
      </c>
      <c r="Q34" s="3">
        <f t="shared" si="26"/>
        <v>18.41</v>
      </c>
      <c r="R34" s="3">
        <f t="shared" si="26"/>
        <v>18.64</v>
      </c>
      <c r="S34" s="3">
        <f t="shared" si="26"/>
        <v>11.79</v>
      </c>
      <c r="T34" s="3">
        <f t="shared" si="26"/>
        <v>0</v>
      </c>
    </row>
    <row r="35" spans="1:20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1.21</v>
      </c>
      <c r="E35" s="3">
        <f>IFERROR(INDEX(E51:E500,MATCH($A$35,$C$51:$C$500,0)),"")</f>
        <v>1.51</v>
      </c>
      <c r="H35" s="3">
        <f>IFERROR(INDEX(D35:G35,COUNT(D35:G35)),"")</f>
        <v>1.51</v>
      </c>
      <c r="I35" s="3">
        <f t="shared" ref="I35:T35" si="27">IFERROR(INDEX(I51:I500,MATCH($C$35,$C$51:$C$500,0)),"")</f>
        <v>0.44</v>
      </c>
      <c r="J35" s="3">
        <f t="shared" si="27"/>
        <v>0.3</v>
      </c>
      <c r="K35" s="3">
        <f t="shared" si="27"/>
        <v>0.22</v>
      </c>
      <c r="L35" s="3">
        <f t="shared" si="27"/>
        <v>0.34</v>
      </c>
      <c r="M35" s="3">
        <f t="shared" si="27"/>
        <v>0.44</v>
      </c>
      <c r="N35" s="3">
        <f t="shared" si="27"/>
        <v>0.66</v>
      </c>
      <c r="O35" s="3">
        <f t="shared" si="27"/>
        <v>0.77</v>
      </c>
      <c r="P35" s="3">
        <f t="shared" si="27"/>
        <v>1.94</v>
      </c>
      <c r="Q35" s="3">
        <f t="shared" si="27"/>
        <v>1.79</v>
      </c>
      <c r="R35" s="3">
        <f t="shared" si="27"/>
        <v>2.23</v>
      </c>
      <c r="S35" s="3">
        <f t="shared" si="27"/>
        <v>2.33</v>
      </c>
      <c r="T35" s="3">
        <f t="shared" si="27"/>
        <v>0</v>
      </c>
    </row>
    <row r="36" spans="1:20" ht="15.5" x14ac:dyDescent="0.35">
      <c r="B36" t="s">
        <v>70</v>
      </c>
      <c r="C36" t="s">
        <v>71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T36" si="28">IFERROR(INDEX(H51:H500,MATCH($C$36,$C$51:$C$500,0)),"")</f>
        <v>0.58530000000000004</v>
      </c>
      <c r="I36" s="4">
        <f t="shared" si="28"/>
        <v>0.38420000000000004</v>
      </c>
      <c r="J36" s="4">
        <f t="shared" si="28"/>
        <v>0.43109999999999998</v>
      </c>
      <c r="K36" s="4">
        <f t="shared" si="28"/>
        <v>0.26229999999999998</v>
      </c>
      <c r="L36" s="4">
        <f t="shared" si="28"/>
        <v>-0.26919999999999999</v>
      </c>
      <c r="M36" s="4">
        <f t="shared" si="28"/>
        <v>-1.44E-2</v>
      </c>
      <c r="N36" s="4">
        <f t="shared" si="28"/>
        <v>-2.6000000000000002E-2</v>
      </c>
      <c r="O36" s="4">
        <f t="shared" si="28"/>
        <v>0</v>
      </c>
      <c r="P36" s="4">
        <f t="shared" si="28"/>
        <v>0.68040000000000012</v>
      </c>
      <c r="Q36" s="4">
        <f t="shared" si="28"/>
        <v>0.26300000000000001</v>
      </c>
      <c r="R36" s="4">
        <f t="shared" si="28"/>
        <v>0</v>
      </c>
      <c r="S36" s="4">
        <f t="shared" si="28"/>
        <v>0</v>
      </c>
      <c r="T36" s="4">
        <f t="shared" si="28"/>
        <v>0</v>
      </c>
    </row>
    <row r="37" spans="1:20" ht="15.5" x14ac:dyDescent="0.35">
      <c r="B37" t="s">
        <v>72</v>
      </c>
      <c r="C37" t="s">
        <v>73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T37" si="29">IFERROR(INDEX(H51:H500,MATCH($C$37,$C$51:$C$500,0)),"")</f>
        <v>5</v>
      </c>
      <c r="I37" s="3">
        <f t="shared" si="29"/>
        <v>5</v>
      </c>
      <c r="J37" s="3">
        <f t="shared" si="29"/>
        <v>5</v>
      </c>
      <c r="K37" s="3">
        <f t="shared" si="29"/>
        <v>5</v>
      </c>
      <c r="L37" s="3">
        <f t="shared" si="29"/>
        <v>1</v>
      </c>
      <c r="M37" s="3">
        <f t="shared" si="29"/>
        <v>1</v>
      </c>
      <c r="N37" s="3">
        <f t="shared" si="29"/>
        <v>5</v>
      </c>
      <c r="O37" s="3">
        <f t="shared" si="29"/>
        <v>0</v>
      </c>
      <c r="P37" s="3">
        <f t="shared" si="29"/>
        <v>10</v>
      </c>
      <c r="Q37" s="3">
        <f t="shared" si="29"/>
        <v>15</v>
      </c>
      <c r="R37" s="3">
        <f t="shared" si="29"/>
        <v>0</v>
      </c>
      <c r="S37" s="3">
        <f t="shared" si="29"/>
        <v>0</v>
      </c>
      <c r="T37" s="3">
        <f t="shared" si="29"/>
        <v>0</v>
      </c>
    </row>
    <row r="50" spans="2:20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  <c r="S50" t="s">
        <v>35</v>
      </c>
      <c r="T50" t="s">
        <v>36</v>
      </c>
    </row>
    <row r="51" spans="2:20" ht="15.5" x14ac:dyDescent="0.35">
      <c r="B51" t="s">
        <v>79</v>
      </c>
      <c r="C51" t="s">
        <v>6</v>
      </c>
      <c r="D51" s="5">
        <v>492341553348</v>
      </c>
      <c r="E51" s="5">
        <v>400930952047</v>
      </c>
      <c r="F51" s="5">
        <v>335681739778</v>
      </c>
      <c r="G51" s="5">
        <v>317978746083</v>
      </c>
      <c r="I51" s="5">
        <v>1221164136092</v>
      </c>
      <c r="J51" s="5">
        <v>1115261513273</v>
      </c>
      <c r="K51" s="5">
        <v>1289582924477</v>
      </c>
      <c r="L51" s="5">
        <v>1060124902677</v>
      </c>
      <c r="M51" s="5">
        <v>872574156089</v>
      </c>
      <c r="N51" s="5">
        <v>652350844406</v>
      </c>
      <c r="O51" s="5">
        <v>958462201850</v>
      </c>
      <c r="P51" s="5">
        <v>920077220040</v>
      </c>
      <c r="Q51" s="5">
        <v>1176440035889</v>
      </c>
      <c r="R51" s="5">
        <v>1006188995206</v>
      </c>
      <c r="S51" s="5">
        <v>1153574652836</v>
      </c>
      <c r="T51" s="5">
        <v>1266515864948</v>
      </c>
    </row>
    <row r="52" spans="2:20" ht="15.5" x14ac:dyDescent="0.35">
      <c r="C52" t="s">
        <v>80</v>
      </c>
      <c r="D52" s="5">
        <v>-449215179405</v>
      </c>
      <c r="E52" s="5">
        <v>-354601935049</v>
      </c>
      <c r="F52" s="5">
        <v>-248004877581</v>
      </c>
      <c r="G52" s="5">
        <v>-278756630001</v>
      </c>
      <c r="I52" s="5">
        <v>-1004123504773</v>
      </c>
      <c r="J52" s="5">
        <v>-928931182182</v>
      </c>
      <c r="K52" s="5">
        <v>-1096829913517</v>
      </c>
      <c r="L52" s="5">
        <v>-911967486092</v>
      </c>
      <c r="M52" s="5">
        <v>-851623851385</v>
      </c>
      <c r="N52" s="5">
        <v>-883090563803</v>
      </c>
      <c r="O52" s="5">
        <v>-795218253419</v>
      </c>
      <c r="P52" s="5">
        <v>-731159338612</v>
      </c>
      <c r="Q52" s="5">
        <v>-906229423423</v>
      </c>
      <c r="R52" s="5">
        <v>-750723244209</v>
      </c>
      <c r="S52" s="5">
        <v>-815345158656</v>
      </c>
      <c r="T52" s="5">
        <v>-957292295221</v>
      </c>
    </row>
    <row r="53" spans="2:20" ht="15.5" x14ac:dyDescent="0.35">
      <c r="C53" t="s">
        <v>81</v>
      </c>
      <c r="D53" s="5">
        <v>43126373943</v>
      </c>
      <c r="E53" s="5">
        <v>46329016998</v>
      </c>
      <c r="F53" s="5">
        <v>87676862197</v>
      </c>
      <c r="G53" s="5">
        <v>39222116082</v>
      </c>
      <c r="I53" s="5">
        <v>217040631319</v>
      </c>
      <c r="J53" s="5">
        <v>186330331091</v>
      </c>
      <c r="K53" s="5">
        <v>192753010960</v>
      </c>
      <c r="L53" s="5">
        <v>148157416585</v>
      </c>
      <c r="M53" s="5">
        <v>20950304704</v>
      </c>
      <c r="N53" s="5">
        <v>-230739719397</v>
      </c>
      <c r="O53" s="5">
        <v>163243948431</v>
      </c>
      <c r="P53" s="5">
        <v>188917881428</v>
      </c>
      <c r="Q53" s="5">
        <v>270210612466</v>
      </c>
      <c r="R53" s="5">
        <v>255465750997</v>
      </c>
      <c r="S53" s="5">
        <v>338229494180</v>
      </c>
      <c r="T53" s="5">
        <v>309223569727</v>
      </c>
    </row>
    <row r="54" spans="2:20" ht="15.5" x14ac:dyDescent="0.35">
      <c r="C54" t="s">
        <v>1217</v>
      </c>
    </row>
    <row r="55" spans="2:20" ht="15.5" x14ac:dyDescent="0.35">
      <c r="C55" t="s">
        <v>1218</v>
      </c>
      <c r="D55" s="5">
        <v>43126373943</v>
      </c>
      <c r="E55" s="5">
        <v>46329016998</v>
      </c>
      <c r="F55" s="5">
        <v>87676862197</v>
      </c>
      <c r="G55" s="5">
        <v>39222116082</v>
      </c>
      <c r="I55" s="5">
        <v>217040631319</v>
      </c>
      <c r="J55" s="5">
        <v>186330331091</v>
      </c>
      <c r="K55" s="5">
        <v>192753010960</v>
      </c>
      <c r="L55" s="5">
        <v>148157416585</v>
      </c>
      <c r="M55" s="5">
        <v>20950304704</v>
      </c>
      <c r="N55" s="5">
        <v>-230739719397</v>
      </c>
      <c r="O55" s="5">
        <v>163243948431</v>
      </c>
      <c r="P55" s="5">
        <v>188917881428</v>
      </c>
      <c r="Q55" s="5">
        <v>270210612466</v>
      </c>
      <c r="R55" s="5">
        <v>255465750997</v>
      </c>
      <c r="S55" s="5">
        <v>338229494180</v>
      </c>
      <c r="T55" s="5">
        <v>309223569727</v>
      </c>
    </row>
    <row r="56" spans="2:20" ht="15.5" x14ac:dyDescent="0.35">
      <c r="C56" t="s">
        <v>82</v>
      </c>
      <c r="D56" s="5">
        <v>-27313503325</v>
      </c>
      <c r="E56" s="5">
        <v>-30628720057</v>
      </c>
      <c r="F56" s="5">
        <v>-53375902327</v>
      </c>
      <c r="G56" s="5">
        <v>-28769033143</v>
      </c>
      <c r="I56" s="5">
        <v>-146419162888</v>
      </c>
      <c r="J56" s="5">
        <v>-112069909450</v>
      </c>
      <c r="K56" s="5">
        <v>-107347200589</v>
      </c>
      <c r="L56" s="5">
        <v>-104266737067</v>
      </c>
      <c r="M56" s="5">
        <v>-123657187737</v>
      </c>
      <c r="N56" s="5">
        <v>-106395466066</v>
      </c>
      <c r="O56" s="5">
        <v>-148637396323</v>
      </c>
      <c r="P56" s="5">
        <v>-147762680510</v>
      </c>
      <c r="Q56" s="5">
        <v>-142638882335</v>
      </c>
      <c r="R56" s="5">
        <v>-126803915554</v>
      </c>
      <c r="S56" s="5">
        <v>-95601499870</v>
      </c>
      <c r="T56" s="5">
        <v>-103352233849</v>
      </c>
    </row>
    <row r="57" spans="2:20" ht="15.5" x14ac:dyDescent="0.35">
      <c r="C57" t="s">
        <v>83</v>
      </c>
      <c r="D57" s="5">
        <v>-61999174187</v>
      </c>
      <c r="F57" s="5">
        <v>92830604716</v>
      </c>
      <c r="G57" s="5">
        <v>-28641013645</v>
      </c>
    </row>
    <row r="58" spans="2:20" ht="15.5" x14ac:dyDescent="0.35">
      <c r="C58" t="s">
        <v>84</v>
      </c>
    </row>
    <row r="59" spans="2:20" ht="15.5" x14ac:dyDescent="0.35">
      <c r="C59" t="s">
        <v>724</v>
      </c>
      <c r="D59" s="5">
        <v>30616544510</v>
      </c>
      <c r="E59" s="5">
        <v>-30616544510</v>
      </c>
      <c r="F59" s="5">
        <v>-133863845303</v>
      </c>
      <c r="I59" s="5">
        <v>-133863845303</v>
      </c>
      <c r="J59" s="5">
        <v>-119864661194</v>
      </c>
      <c r="K59" s="5">
        <v>-116392327902</v>
      </c>
      <c r="L59" s="5">
        <v>-118087833892</v>
      </c>
      <c r="M59" s="5">
        <v>-110925012326</v>
      </c>
      <c r="N59" s="5">
        <v>-127840450740</v>
      </c>
      <c r="O59" s="5">
        <v>-147101141111</v>
      </c>
      <c r="P59" s="5">
        <v>-148043189922</v>
      </c>
      <c r="Q59" s="5">
        <v>-141966607873</v>
      </c>
      <c r="R59" s="5">
        <v>-129942219117</v>
      </c>
      <c r="S59" s="5">
        <v>-107479654202</v>
      </c>
      <c r="T59" s="5">
        <v>-104658139984</v>
      </c>
    </row>
    <row r="60" spans="2:20" ht="15.5" x14ac:dyDescent="0.35">
      <c r="C60" t="s">
        <v>85</v>
      </c>
      <c r="D60" s="5">
        <v>1203038284</v>
      </c>
      <c r="E60" s="5">
        <v>238602693</v>
      </c>
      <c r="F60" s="5">
        <v>248346246</v>
      </c>
      <c r="G60" s="5">
        <v>-190463727</v>
      </c>
      <c r="I60" s="5">
        <v>457173030</v>
      </c>
      <c r="J60" s="5">
        <v>1725301969</v>
      </c>
      <c r="K60" s="5">
        <v>-5022530235</v>
      </c>
      <c r="L60" s="5">
        <v>6175488417</v>
      </c>
      <c r="M60" s="5">
        <v>-6856446559</v>
      </c>
      <c r="N60" s="5">
        <v>2538378812</v>
      </c>
      <c r="O60" s="5">
        <v>5324993113</v>
      </c>
      <c r="P60" s="5">
        <v>1739122887</v>
      </c>
      <c r="Q60" s="5">
        <v>25527996</v>
      </c>
      <c r="R60" s="5">
        <v>25683242</v>
      </c>
      <c r="S60" s="5">
        <v>162977454</v>
      </c>
      <c r="T60" s="5">
        <v>217068562</v>
      </c>
    </row>
    <row r="61" spans="2:20" ht="15.5" x14ac:dyDescent="0.35">
      <c r="C61" t="s">
        <v>86</v>
      </c>
      <c r="D61" s="5">
        <v>15812870618</v>
      </c>
      <c r="E61" s="5">
        <v>15700296941</v>
      </c>
      <c r="F61" s="5">
        <v>34300959870</v>
      </c>
      <c r="G61" s="5">
        <v>10453082939</v>
      </c>
      <c r="I61" s="5">
        <v>70621468431</v>
      </c>
      <c r="J61" s="5">
        <v>74260421641</v>
      </c>
      <c r="K61" s="5">
        <v>85405810371</v>
      </c>
      <c r="L61" s="5">
        <v>43890679518</v>
      </c>
      <c r="M61" s="5">
        <v>-102706883033</v>
      </c>
      <c r="N61" s="5">
        <v>-337135185463</v>
      </c>
      <c r="O61" s="5">
        <v>14606552108</v>
      </c>
      <c r="P61" s="5">
        <v>41155200918</v>
      </c>
      <c r="Q61" s="5">
        <v>127571730131</v>
      </c>
      <c r="R61" s="5">
        <v>128661835443</v>
      </c>
      <c r="S61" s="5">
        <v>242627994310</v>
      </c>
      <c r="T61" s="5">
        <v>205871335878</v>
      </c>
    </row>
    <row r="62" spans="2:20" ht="15.5" x14ac:dyDescent="0.35">
      <c r="C62" t="s">
        <v>87</v>
      </c>
      <c r="D62" s="5">
        <v>-10012706449</v>
      </c>
      <c r="E62" s="5">
        <v>-10092120192</v>
      </c>
      <c r="F62" s="5">
        <v>-10230794828</v>
      </c>
      <c r="G62" s="5">
        <v>-10220202524</v>
      </c>
      <c r="I62" s="5">
        <v>-41188294421</v>
      </c>
      <c r="J62" s="5">
        <v>-46491650125</v>
      </c>
      <c r="K62" s="5">
        <v>-49717248960</v>
      </c>
      <c r="L62" s="5">
        <v>-42741551537</v>
      </c>
      <c r="M62" s="5">
        <v>-40372346197</v>
      </c>
      <c r="N62" s="5">
        <v>-42839555161</v>
      </c>
      <c r="O62" s="5">
        <v>-14880420453</v>
      </c>
      <c r="P62" s="5">
        <v>-6647422874</v>
      </c>
      <c r="Q62" s="5">
        <v>-10142867954</v>
      </c>
      <c r="R62" s="5">
        <v>-4564005653</v>
      </c>
      <c r="S62" s="5">
        <v>-11738376124</v>
      </c>
      <c r="T62" s="5">
        <v>-13999758653</v>
      </c>
    </row>
    <row r="63" spans="2:20" ht="15.5" x14ac:dyDescent="0.35">
      <c r="C63" t="s">
        <v>89</v>
      </c>
      <c r="D63" s="5">
        <v>21764767</v>
      </c>
      <c r="E63" s="5">
        <v>11783651</v>
      </c>
      <c r="F63" s="5">
        <v>19602914</v>
      </c>
      <c r="G63" s="5">
        <v>13911799</v>
      </c>
      <c r="I63" s="5">
        <v>92952089</v>
      </c>
      <c r="J63" s="5">
        <v>89948042</v>
      </c>
      <c r="K63" s="5">
        <v>25111362</v>
      </c>
      <c r="L63" s="5">
        <v>27859987</v>
      </c>
      <c r="M63" s="5">
        <v>50961800</v>
      </c>
      <c r="N63" s="5">
        <v>606942006</v>
      </c>
      <c r="O63" s="5">
        <v>2762564282</v>
      </c>
      <c r="P63" s="5">
        <v>3972955147</v>
      </c>
      <c r="Q63" s="5">
        <v>1575758161</v>
      </c>
      <c r="R63" s="5">
        <v>8175653810</v>
      </c>
      <c r="S63" s="5">
        <v>4060375962</v>
      </c>
      <c r="T63" s="5">
        <v>872874805</v>
      </c>
    </row>
    <row r="64" spans="2:20" ht="15.5" x14ac:dyDescent="0.35">
      <c r="C64" t="s">
        <v>27</v>
      </c>
      <c r="D64" s="5">
        <v>-10034471216</v>
      </c>
      <c r="E64" s="5">
        <v>-10103903843</v>
      </c>
      <c r="F64" s="5">
        <v>-10250397742</v>
      </c>
      <c r="G64" s="5">
        <v>-10234114323</v>
      </c>
      <c r="I64" s="5">
        <v>-41281246510</v>
      </c>
      <c r="J64" s="5">
        <v>-46581598167</v>
      </c>
      <c r="K64" s="5">
        <v>-49742360322</v>
      </c>
      <c r="L64" s="5">
        <v>-42769411524</v>
      </c>
      <c r="M64" s="5">
        <v>-40338765366</v>
      </c>
      <c r="N64" s="5">
        <v>-43182615737</v>
      </c>
      <c r="O64" s="5">
        <v>-15318647604</v>
      </c>
      <c r="P64" s="5">
        <v>-10506379471</v>
      </c>
      <c r="Q64" s="5">
        <v>-11718626115</v>
      </c>
      <c r="R64" s="5">
        <v>-12739659463</v>
      </c>
      <c r="S64" s="5">
        <v>-15798752086</v>
      </c>
      <c r="T64" s="5">
        <v>-14872633458</v>
      </c>
    </row>
    <row r="65" spans="3:20" ht="15.5" x14ac:dyDescent="0.35">
      <c r="C65" t="s">
        <v>90</v>
      </c>
      <c r="P65" s="5">
        <v>-113998550</v>
      </c>
    </row>
    <row r="66" spans="3:20" ht="15.5" x14ac:dyDescent="0.35">
      <c r="C66" t="s">
        <v>94</v>
      </c>
      <c r="D66" s="5">
        <v>-10012706449</v>
      </c>
      <c r="E66" s="5">
        <v>-10092120192</v>
      </c>
      <c r="F66" s="5">
        <v>-10230794828</v>
      </c>
      <c r="G66" s="5">
        <v>-10220202524</v>
      </c>
      <c r="I66" s="5">
        <v>-41188294421</v>
      </c>
      <c r="J66" s="5">
        <v>-46491650125</v>
      </c>
      <c r="K66" s="5">
        <v>-49717248960</v>
      </c>
      <c r="L66" s="5">
        <v>-42741551537</v>
      </c>
      <c r="M66" s="5">
        <v>-40372346197</v>
      </c>
      <c r="N66" s="5">
        <v>-42839555161</v>
      </c>
      <c r="O66" s="5">
        <v>-14880420453</v>
      </c>
      <c r="P66" s="5">
        <v>-6647422874</v>
      </c>
      <c r="Q66" s="5">
        <v>-10142867954</v>
      </c>
      <c r="R66" s="5">
        <v>-4564005653</v>
      </c>
      <c r="S66" s="5">
        <v>-11738376124</v>
      </c>
      <c r="T66" s="5">
        <v>-13999758653</v>
      </c>
    </row>
    <row r="67" spans="3:20" ht="15.5" x14ac:dyDescent="0.35">
      <c r="C67" t="s">
        <v>29</v>
      </c>
      <c r="D67" s="5">
        <v>5800164169</v>
      </c>
      <c r="E67" s="5">
        <v>5608176749</v>
      </c>
      <c r="F67" s="5">
        <v>24070165042</v>
      </c>
      <c r="G67" s="5">
        <v>232880415</v>
      </c>
      <c r="I67" s="5">
        <v>29433174010</v>
      </c>
      <c r="J67" s="5">
        <v>27768771516</v>
      </c>
      <c r="K67" s="5">
        <v>35688561411</v>
      </c>
      <c r="L67" s="5">
        <v>1149127981</v>
      </c>
      <c r="M67" s="5">
        <v>-143079229230</v>
      </c>
      <c r="N67" s="5">
        <v>-379974740624</v>
      </c>
      <c r="O67" s="5">
        <v>-273868345</v>
      </c>
      <c r="P67" s="5">
        <v>34507778044</v>
      </c>
      <c r="Q67" s="5">
        <v>117428862177</v>
      </c>
      <c r="R67" s="5">
        <v>124097829790</v>
      </c>
      <c r="S67" s="5">
        <v>230889618186</v>
      </c>
      <c r="T67" s="5">
        <v>191871577225</v>
      </c>
    </row>
    <row r="68" spans="3:20" ht="15.5" x14ac:dyDescent="0.35">
      <c r="C68" t="s">
        <v>28</v>
      </c>
      <c r="D68" s="5">
        <v>-727405704</v>
      </c>
      <c r="E68" s="5">
        <v>-684087693</v>
      </c>
      <c r="F68" s="5">
        <v>-30242214</v>
      </c>
      <c r="G68" s="5">
        <v>-697366982</v>
      </c>
      <c r="I68" s="5">
        <v>-3053014610</v>
      </c>
      <c r="J68" s="5">
        <v>-2821247981</v>
      </c>
      <c r="K68" s="5">
        <v>-2510748020</v>
      </c>
      <c r="L68" s="5">
        <v>-2440023080</v>
      </c>
      <c r="M68" s="5">
        <v>-2463059940</v>
      </c>
      <c r="N68" s="5">
        <v>-2188070940</v>
      </c>
      <c r="O68" s="5">
        <v>-3235870086</v>
      </c>
      <c r="P68" s="5">
        <v>-3327462487</v>
      </c>
      <c r="Q68" s="5">
        <v>-3170676152</v>
      </c>
      <c r="R68" s="5">
        <v>-3683915750</v>
      </c>
      <c r="S68" s="5">
        <v>-3090575500</v>
      </c>
      <c r="T68" s="5">
        <v>-3684831750</v>
      </c>
    </row>
    <row r="69" spans="3:20" ht="15.5" x14ac:dyDescent="0.35">
      <c r="C69" t="s">
        <v>321</v>
      </c>
      <c r="D69" s="5">
        <v>-727405704</v>
      </c>
      <c r="E69" s="5">
        <v>-684087693</v>
      </c>
      <c r="F69" s="5">
        <v>-30242214</v>
      </c>
      <c r="G69" s="5">
        <v>-697366982</v>
      </c>
      <c r="I69" s="5">
        <v>-3053014610</v>
      </c>
      <c r="J69" s="5">
        <v>-2821247981</v>
      </c>
      <c r="K69" s="5">
        <v>-2510748020</v>
      </c>
      <c r="L69" s="5">
        <v>-2440023080</v>
      </c>
      <c r="M69" s="5">
        <v>-2463059940</v>
      </c>
      <c r="N69" s="5">
        <v>-2188070940</v>
      </c>
      <c r="O69" s="5">
        <v>-3235870086</v>
      </c>
      <c r="P69" s="5">
        <v>-3327462487</v>
      </c>
      <c r="Q69" s="5">
        <v>-3170676152</v>
      </c>
      <c r="R69" s="5">
        <v>-3683915750</v>
      </c>
      <c r="S69" s="5">
        <v>-3090575500</v>
      </c>
      <c r="T69" s="5">
        <v>-3684831750</v>
      </c>
    </row>
    <row r="70" spans="3:20" ht="15.5" x14ac:dyDescent="0.35">
      <c r="C70" t="s">
        <v>322</v>
      </c>
    </row>
    <row r="71" spans="3:20" ht="15.5" x14ac:dyDescent="0.35">
      <c r="C71" t="s">
        <v>93</v>
      </c>
    </row>
    <row r="72" spans="3:20" ht="15.5" x14ac:dyDescent="0.35">
      <c r="C72" t="s">
        <v>323</v>
      </c>
      <c r="D72" s="5">
        <v>-727405704</v>
      </c>
      <c r="E72" s="5">
        <v>-684087693</v>
      </c>
      <c r="F72" s="5">
        <v>-30242214</v>
      </c>
      <c r="G72" s="5">
        <v>-697366982</v>
      </c>
      <c r="I72" s="5">
        <v>-3053014610</v>
      </c>
      <c r="J72" s="5">
        <v>-2821247981</v>
      </c>
      <c r="K72" s="5">
        <v>-2510748020</v>
      </c>
      <c r="L72" s="5">
        <v>-2440023080</v>
      </c>
      <c r="M72" s="5">
        <v>-2463059940</v>
      </c>
      <c r="N72" s="5">
        <v>-2188070940</v>
      </c>
      <c r="O72" s="5">
        <v>-3235870086</v>
      </c>
      <c r="P72" s="5">
        <v>-3327462487</v>
      </c>
      <c r="Q72" s="5">
        <v>-3170676152</v>
      </c>
      <c r="R72" s="5">
        <v>-3683915750</v>
      </c>
      <c r="S72" s="5">
        <v>-3090575500</v>
      </c>
      <c r="T72" s="5">
        <v>-3684831750</v>
      </c>
    </row>
    <row r="73" spans="3:20" ht="15.5" x14ac:dyDescent="0.35">
      <c r="C73" t="s">
        <v>95</v>
      </c>
      <c r="D73" s="5">
        <v>5072758465</v>
      </c>
      <c r="E73" s="5">
        <v>4924089056</v>
      </c>
      <c r="F73" s="5">
        <v>24039922828</v>
      </c>
      <c r="G73" s="5">
        <v>-464486567</v>
      </c>
      <c r="I73" s="5">
        <v>26380159400</v>
      </c>
      <c r="J73" s="5">
        <v>24947523535</v>
      </c>
      <c r="K73" s="5">
        <v>33177813391</v>
      </c>
      <c r="L73" s="5">
        <v>-1290895099</v>
      </c>
      <c r="M73" s="5">
        <v>-145542289170</v>
      </c>
      <c r="N73" s="5">
        <v>-382162811564</v>
      </c>
      <c r="O73" s="5">
        <v>-3509738431</v>
      </c>
      <c r="P73" s="5">
        <v>31180315557</v>
      </c>
      <c r="Q73" s="5">
        <v>114258186025</v>
      </c>
      <c r="R73" s="5">
        <v>120413914040</v>
      </c>
      <c r="S73" s="5">
        <v>227799042686</v>
      </c>
      <c r="T73" s="5">
        <v>188186745475</v>
      </c>
    </row>
    <row r="74" spans="3:20" ht="15.5" x14ac:dyDescent="0.35">
      <c r="C74" t="s">
        <v>97</v>
      </c>
      <c r="D74" s="5">
        <v>5072758465</v>
      </c>
      <c r="E74" s="5">
        <v>4924089056</v>
      </c>
      <c r="F74" s="5">
        <v>24039922828</v>
      </c>
      <c r="G74" s="5">
        <v>-464486567</v>
      </c>
      <c r="I74" s="5">
        <v>26380159400</v>
      </c>
      <c r="J74" s="5">
        <v>24947523535</v>
      </c>
      <c r="K74" s="5">
        <v>33177813391</v>
      </c>
      <c r="L74" s="5">
        <v>-1290895099</v>
      </c>
      <c r="M74" s="5">
        <v>-145542289170</v>
      </c>
      <c r="N74" s="5">
        <v>-382162811564</v>
      </c>
      <c r="O74" s="5">
        <v>-3509738431</v>
      </c>
      <c r="P74" s="5">
        <v>31180315557</v>
      </c>
      <c r="Q74" s="5">
        <v>114258186025</v>
      </c>
      <c r="R74" s="5">
        <v>120413914040</v>
      </c>
      <c r="S74" s="5">
        <v>227799042686</v>
      </c>
      <c r="T74" s="5">
        <v>188186745475</v>
      </c>
    </row>
    <row r="75" spans="3:20" ht="15.5" x14ac:dyDescent="0.35">
      <c r="C75" t="s">
        <v>98</v>
      </c>
      <c r="F75" s="5">
        <v>273743188</v>
      </c>
      <c r="I75" s="5">
        <v>-599321001</v>
      </c>
      <c r="J75" s="5">
        <v>3602420734</v>
      </c>
      <c r="K75" s="5">
        <v>-1297046344</v>
      </c>
      <c r="L75" s="5">
        <v>1779070847</v>
      </c>
      <c r="M75" s="5">
        <v>8521799912</v>
      </c>
      <c r="N75" s="5">
        <v>3332464018</v>
      </c>
      <c r="O75" s="5">
        <v>4829469878</v>
      </c>
      <c r="P75" s="5">
        <v>9321924368</v>
      </c>
      <c r="Q75" s="5">
        <v>9797546935</v>
      </c>
      <c r="R75" s="5">
        <v>4018896573</v>
      </c>
      <c r="S75" s="5">
        <v>-980995794</v>
      </c>
      <c r="T75" s="5">
        <v>-7741420665</v>
      </c>
    </row>
    <row r="76" spans="3:20" ht="15.5" x14ac:dyDescent="0.35">
      <c r="C76" t="s">
        <v>99</v>
      </c>
      <c r="D76" s="5">
        <v>5072758465</v>
      </c>
      <c r="E76" s="5">
        <v>4924089056</v>
      </c>
      <c r="F76" s="5">
        <v>24313666016</v>
      </c>
      <c r="G76" s="5">
        <v>-464486567</v>
      </c>
      <c r="I76" s="5">
        <v>25780838399</v>
      </c>
      <c r="J76" s="5">
        <v>28549944269</v>
      </c>
      <c r="K76" s="5">
        <v>31880767047</v>
      </c>
      <c r="L76" s="5">
        <v>488175748</v>
      </c>
      <c r="M76" s="5">
        <v>-137020489258</v>
      </c>
      <c r="N76" s="5">
        <v>-378830347546</v>
      </c>
      <c r="O76" s="5">
        <v>1319731447</v>
      </c>
      <c r="P76" s="5">
        <v>40502239925</v>
      </c>
      <c r="Q76" s="5">
        <v>124055732960</v>
      </c>
      <c r="R76" s="5">
        <v>124432810613</v>
      </c>
      <c r="S76" s="5">
        <v>226818046892</v>
      </c>
      <c r="T76" s="5">
        <v>180445324810</v>
      </c>
    </row>
    <row r="77" spans="3:20" ht="15.5" x14ac:dyDescent="0.35">
      <c r="C77" t="s">
        <v>100</v>
      </c>
      <c r="D77" s="5">
        <v>5072758465</v>
      </c>
      <c r="E77" s="5">
        <v>4924089056</v>
      </c>
      <c r="F77" s="5">
        <v>24039922828</v>
      </c>
      <c r="G77" s="5">
        <v>-464486567</v>
      </c>
      <c r="I77" s="5">
        <v>26380159400</v>
      </c>
      <c r="J77" s="5">
        <v>24947523535</v>
      </c>
      <c r="K77" s="5">
        <v>33177813391</v>
      </c>
      <c r="L77" s="5">
        <v>-1290895099</v>
      </c>
      <c r="M77" s="5">
        <v>-145542289170</v>
      </c>
      <c r="N77" s="5">
        <v>-382162811564</v>
      </c>
      <c r="O77" s="5">
        <v>-3509738431</v>
      </c>
      <c r="P77" s="5">
        <v>31180315557</v>
      </c>
      <c r="Q77" s="5">
        <v>114258186025</v>
      </c>
      <c r="R77" s="5">
        <v>120413914040</v>
      </c>
      <c r="S77" s="5">
        <v>227799042686</v>
      </c>
      <c r="T77" s="5">
        <v>188186745475</v>
      </c>
    </row>
    <row r="78" spans="3:20" ht="15.5" x14ac:dyDescent="0.35">
      <c r="C78" t="s">
        <v>8</v>
      </c>
      <c r="D78" s="5">
        <v>3869720181</v>
      </c>
      <c r="E78" s="5">
        <v>4685486363</v>
      </c>
      <c r="F78" s="5">
        <v>24065319770</v>
      </c>
      <c r="G78" s="5">
        <v>-274022840</v>
      </c>
      <c r="I78" s="5">
        <v>25323665369</v>
      </c>
      <c r="J78" s="5">
        <v>26824642300</v>
      </c>
      <c r="K78" s="5">
        <v>36903297282</v>
      </c>
      <c r="L78" s="5">
        <v>-5687312669</v>
      </c>
      <c r="M78" s="5">
        <v>-130164042699</v>
      </c>
      <c r="N78" s="5">
        <v>-381368726358</v>
      </c>
      <c r="O78" s="5">
        <v>-4005261666</v>
      </c>
      <c r="P78" s="5">
        <v>38763117038</v>
      </c>
      <c r="Q78" s="5">
        <v>124030204964</v>
      </c>
      <c r="R78" s="5">
        <v>124407127371</v>
      </c>
      <c r="S78" s="5">
        <v>226655069438</v>
      </c>
      <c r="T78" s="5">
        <v>180228256248</v>
      </c>
    </row>
    <row r="79" spans="3:20" ht="15.5" x14ac:dyDescent="0.35">
      <c r="C79" t="s">
        <v>102</v>
      </c>
      <c r="D79" s="5">
        <v>5072758465</v>
      </c>
      <c r="E79" s="5">
        <v>4924089056</v>
      </c>
      <c r="F79" s="5">
        <v>24039922828</v>
      </c>
      <c r="G79" s="5">
        <v>-464486567</v>
      </c>
      <c r="I79" s="5">
        <v>26380159400</v>
      </c>
      <c r="J79" s="5">
        <v>24947523535</v>
      </c>
      <c r="K79" s="5">
        <v>33177813391</v>
      </c>
      <c r="L79" s="5">
        <v>-1290895099</v>
      </c>
      <c r="M79" s="5">
        <v>-145542289170</v>
      </c>
      <c r="N79" s="5">
        <v>-382162811564</v>
      </c>
      <c r="O79" s="5">
        <v>-3509738431</v>
      </c>
      <c r="P79" s="5">
        <v>31180315557</v>
      </c>
      <c r="Q79" s="5">
        <v>114258186025</v>
      </c>
      <c r="R79" s="5">
        <v>120413914040</v>
      </c>
      <c r="S79" s="5">
        <v>227799042686</v>
      </c>
      <c r="T79" s="5">
        <v>188186745475</v>
      </c>
    </row>
    <row r="80" spans="3:20" ht="15.5" x14ac:dyDescent="0.35">
      <c r="C80" t="s">
        <v>103</v>
      </c>
      <c r="D80" s="5">
        <v>5072758465</v>
      </c>
      <c r="E80" s="5">
        <v>4924089056</v>
      </c>
      <c r="F80" s="5">
        <v>24313666016</v>
      </c>
      <c r="G80" s="5">
        <v>-464486567</v>
      </c>
      <c r="I80" s="5">
        <v>25780838399</v>
      </c>
      <c r="J80" s="5">
        <v>28549944269</v>
      </c>
      <c r="K80" s="5">
        <v>31880767047</v>
      </c>
      <c r="L80" s="5">
        <v>488175748</v>
      </c>
      <c r="M80" s="5">
        <v>-137020489258</v>
      </c>
      <c r="N80" s="5">
        <v>-378830347546</v>
      </c>
      <c r="O80" s="5">
        <v>1319731447</v>
      </c>
      <c r="P80" s="5">
        <v>40502239925</v>
      </c>
      <c r="Q80" s="5">
        <v>124055732960</v>
      </c>
      <c r="R80" s="5">
        <v>124432810613</v>
      </c>
      <c r="S80" s="5">
        <v>226818046892</v>
      </c>
      <c r="T80" s="5">
        <v>180445324810</v>
      </c>
    </row>
    <row r="81" spans="2:20" ht="15.5" x14ac:dyDescent="0.35">
      <c r="C81" t="s">
        <v>224</v>
      </c>
    </row>
    <row r="82" spans="2:20" ht="15.5" x14ac:dyDescent="0.35">
      <c r="C82" t="s">
        <v>104</v>
      </c>
      <c r="D82" s="5">
        <v>5072758465</v>
      </c>
      <c r="E82" s="5">
        <v>4924089056</v>
      </c>
      <c r="F82" s="5">
        <v>24313666016</v>
      </c>
      <c r="G82" s="5">
        <v>-464486567</v>
      </c>
      <c r="I82" s="5">
        <v>25780838399</v>
      </c>
      <c r="J82" s="5">
        <v>28549944269</v>
      </c>
      <c r="K82" s="5">
        <v>31880767047</v>
      </c>
      <c r="L82" s="5">
        <v>488175748</v>
      </c>
      <c r="M82" s="5">
        <v>-137020489258</v>
      </c>
      <c r="N82" s="5">
        <v>-378830347546</v>
      </c>
      <c r="O82" s="5">
        <v>1319731447</v>
      </c>
      <c r="P82" s="5">
        <v>40502239925</v>
      </c>
      <c r="Q82" s="5">
        <v>124055732960</v>
      </c>
      <c r="R82" s="5">
        <v>124432810613</v>
      </c>
      <c r="S82" s="5">
        <v>226818046892</v>
      </c>
      <c r="T82" s="5">
        <v>180445324810</v>
      </c>
    </row>
    <row r="84" spans="2:20" ht="15.5" x14ac:dyDescent="0.35">
      <c r="B84" t="s">
        <v>105</v>
      </c>
      <c r="C84" t="s">
        <v>106</v>
      </c>
    </row>
    <row r="85" spans="2:20" ht="15.5" x14ac:dyDescent="0.35">
      <c r="C85" t="s">
        <v>107</v>
      </c>
    </row>
    <row r="86" spans="2:20" ht="15.5" x14ac:dyDescent="0.35">
      <c r="C86" t="s">
        <v>20</v>
      </c>
      <c r="D86" s="5">
        <v>7893651437</v>
      </c>
      <c r="E86" s="5">
        <v>8484517560</v>
      </c>
      <c r="F86" s="5">
        <v>14265537711</v>
      </c>
      <c r="G86" s="5">
        <v>5987137337</v>
      </c>
      <c r="I86" s="5">
        <v>14265537711</v>
      </c>
      <c r="J86" s="5">
        <v>19816404962</v>
      </c>
      <c r="K86" s="5">
        <v>6988233864</v>
      </c>
      <c r="L86" s="5">
        <v>5050000798</v>
      </c>
      <c r="M86" s="5">
        <v>4580595037</v>
      </c>
      <c r="N86" s="5">
        <v>31366642424</v>
      </c>
      <c r="O86" s="5">
        <v>102914720369</v>
      </c>
      <c r="P86" s="5">
        <v>107591190567</v>
      </c>
      <c r="Q86" s="5">
        <v>115320094180</v>
      </c>
      <c r="R86" s="5">
        <v>108921038986</v>
      </c>
      <c r="S86" s="5">
        <v>288355502888</v>
      </c>
      <c r="T86" s="5">
        <v>83069472891</v>
      </c>
    </row>
    <row r="87" spans="2:20" ht="15.5" x14ac:dyDescent="0.35">
      <c r="C87" t="s">
        <v>109</v>
      </c>
      <c r="D87" s="5">
        <v>241308607672</v>
      </c>
      <c r="E87" s="5">
        <v>202947814595</v>
      </c>
      <c r="F87" s="5">
        <v>146864555835</v>
      </c>
      <c r="G87" s="5">
        <v>187064605331</v>
      </c>
      <c r="I87" s="5">
        <v>146864555835</v>
      </c>
      <c r="J87" s="5">
        <v>188359067843</v>
      </c>
      <c r="K87" s="5">
        <v>307535352340</v>
      </c>
      <c r="L87" s="5">
        <v>126532313853</v>
      </c>
      <c r="M87" s="5">
        <v>171284596299</v>
      </c>
      <c r="N87" s="5">
        <v>82076325634</v>
      </c>
      <c r="O87" s="5">
        <v>120753056474</v>
      </c>
      <c r="P87" s="5">
        <v>195879157013</v>
      </c>
      <c r="Q87" s="5">
        <v>158301434510</v>
      </c>
      <c r="R87" s="5">
        <v>138263938717</v>
      </c>
      <c r="S87" s="5">
        <v>95948580478</v>
      </c>
      <c r="T87" s="5">
        <v>196451185454</v>
      </c>
    </row>
    <row r="88" spans="2:20" ht="15.5" x14ac:dyDescent="0.35">
      <c r="C88" t="s">
        <v>110</v>
      </c>
    </row>
    <row r="89" spans="2:20" ht="15.5" x14ac:dyDescent="0.35">
      <c r="C89" t="s">
        <v>111</v>
      </c>
      <c r="M89" s="5">
        <v>1141870122</v>
      </c>
    </row>
    <row r="90" spans="2:20" ht="15.5" x14ac:dyDescent="0.35">
      <c r="C90" t="s">
        <v>112</v>
      </c>
      <c r="D90" s="5">
        <v>241308607672</v>
      </c>
      <c r="E90" s="5">
        <v>202947814595</v>
      </c>
      <c r="F90" s="5">
        <v>146864555835</v>
      </c>
      <c r="G90" s="5">
        <v>187064605331</v>
      </c>
      <c r="I90" s="5">
        <v>146864555835</v>
      </c>
      <c r="J90" s="5">
        <v>188359067843</v>
      </c>
      <c r="K90" s="5">
        <v>307535352340</v>
      </c>
      <c r="L90" s="5">
        <v>126532313853</v>
      </c>
      <c r="M90" s="5">
        <v>171284596299</v>
      </c>
      <c r="N90" s="5">
        <v>82076325634</v>
      </c>
      <c r="O90" s="5">
        <v>120753056474</v>
      </c>
      <c r="P90" s="5">
        <v>195879157013</v>
      </c>
      <c r="Q90" s="5">
        <v>158301434510</v>
      </c>
      <c r="R90" s="5">
        <v>138263938717</v>
      </c>
      <c r="S90" s="5">
        <v>95948580478</v>
      </c>
      <c r="T90" s="5">
        <v>196451185454</v>
      </c>
    </row>
    <row r="91" spans="2:20" ht="15.5" x14ac:dyDescent="0.35">
      <c r="C91" t="s">
        <v>781</v>
      </c>
      <c r="D91" s="5">
        <v>110636039382</v>
      </c>
      <c r="E91" s="5">
        <v>114457582274</v>
      </c>
      <c r="F91" s="5">
        <v>108598788338</v>
      </c>
      <c r="G91" s="5">
        <v>111754126270</v>
      </c>
      <c r="I91" s="5">
        <v>108598788338</v>
      </c>
      <c r="J91" s="5">
        <v>111308588943</v>
      </c>
      <c r="K91" s="5">
        <v>124175390634</v>
      </c>
      <c r="L91" s="5">
        <v>92232844386</v>
      </c>
      <c r="M91" s="5">
        <v>77575182607</v>
      </c>
      <c r="N91" s="5">
        <v>63599952819</v>
      </c>
      <c r="O91" s="5">
        <v>90168784197</v>
      </c>
      <c r="P91" s="5">
        <v>78821889161</v>
      </c>
      <c r="Q91" s="5">
        <v>101292245773</v>
      </c>
      <c r="R91" s="5">
        <v>103369074344</v>
      </c>
      <c r="S91" s="5">
        <v>103743933064</v>
      </c>
      <c r="T91" s="5">
        <v>31777676456</v>
      </c>
    </row>
    <row r="92" spans="2:20" ht="15.5" x14ac:dyDescent="0.35">
      <c r="C92" t="s">
        <v>1221</v>
      </c>
      <c r="D92" s="5">
        <v>110636039382</v>
      </c>
      <c r="E92" s="5">
        <v>114457582274</v>
      </c>
      <c r="F92" s="5">
        <v>108598788338</v>
      </c>
      <c r="G92" s="5">
        <v>111754126270</v>
      </c>
      <c r="I92" s="5">
        <v>108598788338</v>
      </c>
      <c r="J92" s="5">
        <v>111308588943</v>
      </c>
      <c r="K92" s="5">
        <v>124175390634</v>
      </c>
      <c r="L92" s="5">
        <v>92232844386</v>
      </c>
      <c r="M92" s="5">
        <v>77575182607</v>
      </c>
      <c r="N92" s="5">
        <v>63599952819</v>
      </c>
      <c r="O92" s="5">
        <v>90168784197</v>
      </c>
      <c r="P92" s="5">
        <v>78821889161</v>
      </c>
      <c r="Q92" s="5">
        <v>101292245773</v>
      </c>
      <c r="R92" s="5">
        <v>103369074344</v>
      </c>
      <c r="S92" s="5">
        <v>103743933064</v>
      </c>
      <c r="T92" s="5">
        <v>31777676456</v>
      </c>
    </row>
    <row r="93" spans="2:20" ht="15.5" x14ac:dyDescent="0.35">
      <c r="C93" t="s">
        <v>113</v>
      </c>
      <c r="D93" s="5">
        <v>50000000</v>
      </c>
      <c r="E93" s="5">
        <v>50000000</v>
      </c>
      <c r="F93" s="5">
        <v>574327407</v>
      </c>
      <c r="G93" s="5">
        <v>3127998201</v>
      </c>
      <c r="I93" s="5">
        <v>574327407</v>
      </c>
      <c r="J93" s="5">
        <v>1235697611</v>
      </c>
      <c r="K93" s="5">
        <v>529732531</v>
      </c>
      <c r="L93" s="5">
        <v>138742030</v>
      </c>
      <c r="M93" s="5">
        <v>2747793452</v>
      </c>
      <c r="N93" s="5">
        <v>2510567000</v>
      </c>
      <c r="O93" s="5">
        <v>2838200366</v>
      </c>
      <c r="P93" s="5">
        <v>271670831</v>
      </c>
      <c r="Q93" s="5">
        <v>417591675</v>
      </c>
      <c r="R93" s="5">
        <v>2378592586</v>
      </c>
      <c r="S93" s="5">
        <v>145968792</v>
      </c>
      <c r="T93" s="5">
        <v>1506004951</v>
      </c>
    </row>
    <row r="94" spans="2:20" ht="15.5" x14ac:dyDescent="0.35">
      <c r="C94" t="s">
        <v>115</v>
      </c>
      <c r="D94" s="5">
        <v>242725331792</v>
      </c>
      <c r="E94" s="5">
        <v>280651884085</v>
      </c>
      <c r="F94" s="5">
        <v>286593623393</v>
      </c>
      <c r="G94" s="5">
        <v>224514991779</v>
      </c>
      <c r="I94" s="5">
        <v>286593623393</v>
      </c>
      <c r="J94" s="5">
        <v>222944653513</v>
      </c>
      <c r="K94" s="5">
        <v>183278859428</v>
      </c>
      <c r="L94" s="5">
        <v>155731231206</v>
      </c>
      <c r="M94" s="5">
        <v>196532025256</v>
      </c>
      <c r="N94" s="5">
        <v>207619060471</v>
      </c>
      <c r="O94" s="5">
        <v>355215955673</v>
      </c>
      <c r="P94" s="5">
        <v>276021907215</v>
      </c>
      <c r="Q94" s="5">
        <v>134425309504</v>
      </c>
      <c r="R94" s="5">
        <v>98469019586</v>
      </c>
      <c r="S94" s="5">
        <v>69395794660</v>
      </c>
      <c r="T94" s="5">
        <v>87231619113</v>
      </c>
    </row>
    <row r="95" spans="2:20" ht="15.5" x14ac:dyDescent="0.35">
      <c r="C95" t="s">
        <v>782</v>
      </c>
      <c r="D95" s="5">
        <v>547633542764</v>
      </c>
      <c r="E95" s="5">
        <v>462248320478</v>
      </c>
      <c r="F95" s="5">
        <v>410321659442</v>
      </c>
      <c r="G95" s="5">
        <v>356227929721</v>
      </c>
      <c r="I95" s="5">
        <v>410321659442</v>
      </c>
      <c r="J95" s="5">
        <v>243064477148</v>
      </c>
      <c r="K95" s="5">
        <v>332367884699</v>
      </c>
      <c r="L95" s="5">
        <v>386504070933</v>
      </c>
      <c r="M95" s="5">
        <v>235884774829</v>
      </c>
      <c r="N95" s="5">
        <v>217834762611</v>
      </c>
      <c r="O95" s="5">
        <v>296275298616</v>
      </c>
      <c r="P95" s="5">
        <v>219097125657</v>
      </c>
      <c r="Q95" s="5">
        <v>423391396725</v>
      </c>
      <c r="R95" s="5">
        <v>433180050069</v>
      </c>
      <c r="S95" s="5">
        <v>333601373552</v>
      </c>
      <c r="T95" s="5">
        <v>137503159761</v>
      </c>
    </row>
    <row r="96" spans="2:20" ht="15.5" x14ac:dyDescent="0.35">
      <c r="C96" t="s">
        <v>85</v>
      </c>
      <c r="D96" s="5">
        <v>23233011677</v>
      </c>
      <c r="E96" s="5">
        <v>23233011677</v>
      </c>
      <c r="F96" s="5">
        <v>23233011677</v>
      </c>
      <c r="G96" s="5">
        <v>23106146481</v>
      </c>
      <c r="I96" s="5">
        <v>23233011677</v>
      </c>
      <c r="J96" s="5">
        <v>23979210670</v>
      </c>
      <c r="K96" s="5">
        <v>20384541478</v>
      </c>
      <c r="L96" s="5">
        <v>21663472768</v>
      </c>
      <c r="M96" s="5">
        <v>24132898440</v>
      </c>
      <c r="N96" s="5">
        <v>15634132745</v>
      </c>
      <c r="O96" s="5">
        <v>12249371501</v>
      </c>
      <c r="P96" s="5">
        <v>7396492488</v>
      </c>
      <c r="Q96" s="5">
        <v>-1928581727</v>
      </c>
      <c r="R96" s="5">
        <v>-11726114855</v>
      </c>
      <c r="S96" s="5">
        <v>-15746573397</v>
      </c>
      <c r="T96" s="5">
        <v>-14763142561</v>
      </c>
    </row>
    <row r="97" spans="3:20" ht="15.5" x14ac:dyDescent="0.35">
      <c r="C97" t="s">
        <v>116</v>
      </c>
      <c r="D97" s="5">
        <v>1242127434314</v>
      </c>
      <c r="E97" s="5">
        <v>1160799610582</v>
      </c>
      <c r="F97" s="5">
        <v>1060714919181</v>
      </c>
      <c r="G97" s="5">
        <v>999550371425</v>
      </c>
      <c r="I97" s="5">
        <v>1060714919181</v>
      </c>
      <c r="J97" s="5">
        <v>832981896512</v>
      </c>
      <c r="K97" s="5">
        <v>974457810817</v>
      </c>
      <c r="L97" s="5">
        <v>800520584656</v>
      </c>
      <c r="M97" s="5">
        <v>712311241167</v>
      </c>
      <c r="N97" s="5">
        <v>634700908720</v>
      </c>
      <c r="O97" s="5">
        <v>1015025778656</v>
      </c>
      <c r="P97" s="5">
        <v>917294028327</v>
      </c>
      <c r="Q97" s="5">
        <v>981973554293</v>
      </c>
      <c r="R97" s="5">
        <v>949722944497</v>
      </c>
      <c r="S97" s="5">
        <v>913681133166</v>
      </c>
      <c r="T97" s="5">
        <v>551884936378</v>
      </c>
    </row>
    <row r="98" spans="3:20" ht="15.5" x14ac:dyDescent="0.35">
      <c r="C98" t="s">
        <v>117</v>
      </c>
    </row>
    <row r="99" spans="3:20" ht="15.5" x14ac:dyDescent="0.35">
      <c r="C99" t="s">
        <v>121</v>
      </c>
      <c r="D99" s="5">
        <v>501973268931</v>
      </c>
      <c r="E99" s="5">
        <v>516564179987</v>
      </c>
      <c r="F99" s="5">
        <v>529991201817</v>
      </c>
      <c r="G99" s="5">
        <v>519603180024</v>
      </c>
      <c r="I99" s="5">
        <v>529991201817</v>
      </c>
      <c r="J99" s="5">
        <v>570908138381</v>
      </c>
      <c r="K99" s="5">
        <v>622277872607</v>
      </c>
      <c r="L99" s="5">
        <v>688901472030</v>
      </c>
      <c r="M99" s="5">
        <v>729355229027</v>
      </c>
      <c r="N99" s="5">
        <v>842836038573</v>
      </c>
      <c r="O99" s="5">
        <v>957675568408</v>
      </c>
      <c r="P99" s="5">
        <v>993606088413</v>
      </c>
      <c r="Q99" s="5">
        <v>856458870919</v>
      </c>
      <c r="R99" s="5">
        <v>597415581576</v>
      </c>
      <c r="S99" s="5">
        <v>467444933111</v>
      </c>
      <c r="T99" s="5">
        <v>349779940658</v>
      </c>
    </row>
    <row r="100" spans="3:20" ht="15.5" x14ac:dyDescent="0.35">
      <c r="C100" t="s">
        <v>120</v>
      </c>
    </row>
    <row r="101" spans="3:20" ht="15.5" x14ac:dyDescent="0.35">
      <c r="C101" t="s">
        <v>518</v>
      </c>
      <c r="D101" s="5">
        <v>44534481264</v>
      </c>
      <c r="E101" s="5">
        <v>45312202506</v>
      </c>
      <c r="F101" s="5">
        <v>46089923748</v>
      </c>
      <c r="G101" s="5">
        <v>46867644973</v>
      </c>
      <c r="I101" s="5">
        <v>46089923748</v>
      </c>
      <c r="J101" s="5">
        <v>46321068845</v>
      </c>
      <c r="K101" s="5">
        <v>49290327244</v>
      </c>
      <c r="L101" s="5">
        <v>52259585643</v>
      </c>
      <c r="M101" s="5">
        <v>55228844042</v>
      </c>
      <c r="N101" s="5">
        <v>30475741128</v>
      </c>
      <c r="O101" s="5">
        <v>11491111700</v>
      </c>
      <c r="P101" s="5">
        <v>12122102144</v>
      </c>
      <c r="Q101" s="5">
        <v>5935167468</v>
      </c>
      <c r="R101" s="5">
        <v>431411692</v>
      </c>
      <c r="T101" s="5">
        <v>20598126063</v>
      </c>
    </row>
    <row r="102" spans="3:20" ht="15.5" x14ac:dyDescent="0.35">
      <c r="C102" t="s">
        <v>126</v>
      </c>
      <c r="D102" s="5">
        <v>595314974272</v>
      </c>
      <c r="E102" s="5">
        <v>609925884370</v>
      </c>
      <c r="F102" s="5">
        <v>623747006392</v>
      </c>
      <c r="G102" s="5">
        <v>613967227324</v>
      </c>
      <c r="I102" s="5">
        <v>623747006392</v>
      </c>
      <c r="J102" s="5">
        <v>662880511253</v>
      </c>
      <c r="K102" s="5">
        <v>704375166578</v>
      </c>
      <c r="L102" s="5">
        <v>741971517673</v>
      </c>
      <c r="M102" s="5">
        <v>785394533069</v>
      </c>
      <c r="N102" s="5">
        <v>874122239701</v>
      </c>
      <c r="O102" s="5">
        <v>969977140108</v>
      </c>
      <c r="P102" s="5">
        <v>1006783650557</v>
      </c>
      <c r="Q102" s="5">
        <v>863204498387</v>
      </c>
      <c r="R102" s="5">
        <v>597846993268</v>
      </c>
      <c r="S102" s="5">
        <v>467444933111</v>
      </c>
      <c r="T102" s="5">
        <v>370378066721</v>
      </c>
    </row>
    <row r="103" spans="3:20" ht="15.5" x14ac:dyDescent="0.35">
      <c r="C103" t="s">
        <v>127</v>
      </c>
      <c r="D103" s="5">
        <v>1837442408586</v>
      </c>
      <c r="E103" s="5">
        <v>1770725494952</v>
      </c>
      <c r="F103" s="5">
        <v>1684461925573</v>
      </c>
      <c r="G103" s="5">
        <v>1613517598749</v>
      </c>
      <c r="I103" s="5">
        <v>1684461925573</v>
      </c>
      <c r="J103" s="5">
        <v>1495862407765</v>
      </c>
      <c r="K103" s="5">
        <v>1678832977395</v>
      </c>
      <c r="L103" s="5">
        <v>1542492102329</v>
      </c>
      <c r="M103" s="5">
        <v>1497705774236</v>
      </c>
      <c r="N103" s="5">
        <v>1508823148421</v>
      </c>
      <c r="O103" s="5">
        <v>1985002918764</v>
      </c>
      <c r="P103" s="5">
        <v>1924077678884</v>
      </c>
      <c r="Q103" s="5">
        <v>1845178052680</v>
      </c>
      <c r="R103" s="5">
        <v>1547569937765</v>
      </c>
      <c r="S103" s="5">
        <v>1381126066277</v>
      </c>
      <c r="T103" s="5">
        <v>922263003099</v>
      </c>
    </row>
    <row r="104" spans="3:20" ht="15.5" x14ac:dyDescent="0.35">
      <c r="C104" t="s">
        <v>128</v>
      </c>
    </row>
    <row r="105" spans="3:20" ht="15.5" x14ac:dyDescent="0.35">
      <c r="C105" t="s">
        <v>129</v>
      </c>
    </row>
    <row r="106" spans="3:20" ht="15.5" x14ac:dyDescent="0.35">
      <c r="C106" t="s">
        <v>130</v>
      </c>
      <c r="D106" s="5">
        <v>1034735306279</v>
      </c>
      <c r="E106" s="5">
        <v>967174945224</v>
      </c>
      <c r="F106" s="5">
        <v>869677748455</v>
      </c>
      <c r="G106" s="5">
        <v>850791261262</v>
      </c>
      <c r="I106" s="5">
        <v>869677748455</v>
      </c>
      <c r="J106" s="5">
        <v>718156737842</v>
      </c>
      <c r="K106" s="5">
        <v>858130015277</v>
      </c>
      <c r="L106" s="5">
        <v>628259396615</v>
      </c>
      <c r="M106" s="5">
        <v>592176776536</v>
      </c>
      <c r="N106" s="5">
        <v>452864586839</v>
      </c>
      <c r="O106" s="5">
        <v>466632444423</v>
      </c>
      <c r="P106" s="5">
        <v>367885334191</v>
      </c>
      <c r="Q106" s="5">
        <v>363167286099</v>
      </c>
      <c r="R106" s="5">
        <v>362765570316</v>
      </c>
      <c r="S106" s="5">
        <v>291028424069</v>
      </c>
      <c r="T106" s="5">
        <v>361723682987</v>
      </c>
    </row>
    <row r="107" spans="3:20" ht="15.5" x14ac:dyDescent="0.35">
      <c r="C107" t="s">
        <v>131</v>
      </c>
      <c r="M107" s="5">
        <v>205205255017</v>
      </c>
      <c r="N107" s="5">
        <v>109794658110</v>
      </c>
      <c r="O107" s="5">
        <v>135158584044</v>
      </c>
      <c r="P107" s="5">
        <v>122815469534</v>
      </c>
      <c r="Q107" s="5">
        <v>145515811516</v>
      </c>
      <c r="R107" s="5">
        <v>147759495331</v>
      </c>
      <c r="S107" s="5">
        <v>130406391789</v>
      </c>
      <c r="T107" s="5">
        <v>162871542016</v>
      </c>
    </row>
    <row r="108" spans="3:20" ht="15.5" x14ac:dyDescent="0.35">
      <c r="C108" t="s">
        <v>132</v>
      </c>
      <c r="D108" s="5">
        <v>311604514676</v>
      </c>
      <c r="E108" s="5">
        <v>288230336248</v>
      </c>
      <c r="F108" s="5">
        <v>228699848380</v>
      </c>
      <c r="G108" s="5">
        <v>259863010653</v>
      </c>
      <c r="I108" s="5">
        <v>228699848380</v>
      </c>
      <c r="J108" s="5">
        <v>209173860456</v>
      </c>
      <c r="K108" s="5">
        <v>294623546017</v>
      </c>
      <c r="L108" s="5">
        <v>176816287543</v>
      </c>
      <c r="M108" s="5">
        <v>205205255017</v>
      </c>
      <c r="N108" s="5">
        <v>109794658110</v>
      </c>
      <c r="O108" s="5">
        <v>135158584044</v>
      </c>
      <c r="P108" s="5">
        <v>122815469534</v>
      </c>
      <c r="Q108" s="5">
        <v>145515811516</v>
      </c>
      <c r="R108" s="5">
        <v>147759495331</v>
      </c>
      <c r="S108" s="5">
        <v>130406391789</v>
      </c>
      <c r="T108" s="5">
        <v>162871542016</v>
      </c>
    </row>
    <row r="109" spans="3:20" ht="15.5" x14ac:dyDescent="0.35">
      <c r="C109" t="s">
        <v>133</v>
      </c>
      <c r="N109" s="5">
        <v>58409092</v>
      </c>
      <c r="O109" s="5">
        <v>30000000</v>
      </c>
      <c r="P109" s="5">
        <v>388149300</v>
      </c>
      <c r="T109" s="5">
        <v>10626793576</v>
      </c>
    </row>
    <row r="110" spans="3:20" ht="15.5" x14ac:dyDescent="0.35">
      <c r="C110" t="s">
        <v>465</v>
      </c>
      <c r="M110" s="5">
        <v>1141870122</v>
      </c>
      <c r="N110" s="5">
        <v>58409092</v>
      </c>
      <c r="O110" s="5">
        <v>30000000</v>
      </c>
      <c r="P110" s="5">
        <v>388149300</v>
      </c>
      <c r="T110" s="5">
        <v>10626793576</v>
      </c>
    </row>
    <row r="111" spans="3:20" ht="15.5" x14ac:dyDescent="0.35">
      <c r="C111" t="s">
        <v>134</v>
      </c>
      <c r="D111" s="5">
        <v>446171043665</v>
      </c>
      <c r="E111" s="5">
        <v>366676454105</v>
      </c>
      <c r="F111" s="5">
        <v>345376597394</v>
      </c>
      <c r="G111" s="5">
        <v>376991401508</v>
      </c>
      <c r="I111" s="5">
        <v>345376597394</v>
      </c>
      <c r="J111" s="5">
        <v>345702218676</v>
      </c>
      <c r="K111" s="5">
        <v>361436834984</v>
      </c>
      <c r="L111" s="5">
        <v>256833175327</v>
      </c>
      <c r="M111" s="5">
        <v>185842718175</v>
      </c>
      <c r="N111" s="5">
        <v>181269143337</v>
      </c>
      <c r="O111" s="5">
        <v>142379173529</v>
      </c>
      <c r="P111" s="5">
        <v>54220769562</v>
      </c>
      <c r="Q111" s="5">
        <v>14376984693</v>
      </c>
      <c r="R111" s="5">
        <v>14209022400</v>
      </c>
    </row>
    <row r="112" spans="3:20" ht="15.5" x14ac:dyDescent="0.35">
      <c r="C112" t="s">
        <v>137</v>
      </c>
      <c r="D112" s="5">
        <v>2382843889</v>
      </c>
      <c r="E112" s="5">
        <v>2386003306</v>
      </c>
      <c r="F112" s="5">
        <v>1493356546</v>
      </c>
      <c r="G112" s="5">
        <v>1152222960</v>
      </c>
      <c r="I112" s="5">
        <v>1493356546</v>
      </c>
      <c r="J112" s="5">
        <v>1713305488</v>
      </c>
      <c r="K112" s="5">
        <v>1018522274</v>
      </c>
      <c r="L112" s="5">
        <v>336928062</v>
      </c>
      <c r="M112" s="5">
        <v>4535455751</v>
      </c>
      <c r="N112" s="5">
        <v>5476722027</v>
      </c>
      <c r="O112" s="5">
        <v>2911619240</v>
      </c>
      <c r="P112" s="5">
        <v>2257730115</v>
      </c>
      <c r="Q112" s="5">
        <v>1142224854</v>
      </c>
      <c r="R112" s="5">
        <v>1552368422</v>
      </c>
      <c r="S112" s="5">
        <v>4240369964</v>
      </c>
      <c r="T112" s="5">
        <v>12034453764</v>
      </c>
    </row>
    <row r="113" spans="3:20" ht="15.5" x14ac:dyDescent="0.35">
      <c r="C113" t="s">
        <v>136</v>
      </c>
      <c r="D113" s="5">
        <v>6691077190</v>
      </c>
      <c r="E113" s="5">
        <v>9087687153</v>
      </c>
      <c r="F113" s="5">
        <v>4698179952</v>
      </c>
      <c r="G113" s="5">
        <v>1325587302</v>
      </c>
      <c r="I113" s="5">
        <v>4698179952</v>
      </c>
      <c r="J113" s="5">
        <v>9530318368</v>
      </c>
      <c r="K113" s="5">
        <v>6145280325</v>
      </c>
      <c r="L113" s="5">
        <v>6014515994</v>
      </c>
      <c r="M113" s="5">
        <v>4217591807</v>
      </c>
      <c r="N113" s="5">
        <v>2121847592</v>
      </c>
      <c r="O113" s="5">
        <v>5760962913</v>
      </c>
      <c r="P113" s="5">
        <v>2814137995</v>
      </c>
      <c r="Q113" s="5">
        <v>2533442781</v>
      </c>
      <c r="R113" s="5">
        <v>1014976592</v>
      </c>
      <c r="S113" s="5">
        <v>7027789467</v>
      </c>
      <c r="T113" s="5">
        <v>15046620173</v>
      </c>
    </row>
    <row r="114" spans="3:20" ht="15.5" x14ac:dyDescent="0.35">
      <c r="C114" t="s">
        <v>139</v>
      </c>
    </row>
    <row r="115" spans="3:20" ht="15.5" x14ac:dyDescent="0.35">
      <c r="C115" t="s">
        <v>144</v>
      </c>
      <c r="D115" s="5">
        <v>23867539433</v>
      </c>
      <c r="E115" s="5">
        <v>28587419201</v>
      </c>
      <c r="F115" s="5">
        <v>18476838667</v>
      </c>
      <c r="G115" s="5">
        <v>19622112813</v>
      </c>
      <c r="I115" s="5">
        <v>18476838667</v>
      </c>
      <c r="J115" s="5">
        <v>5295843198</v>
      </c>
      <c r="K115" s="5">
        <v>1740603793</v>
      </c>
      <c r="L115" s="5">
        <v>7702079296</v>
      </c>
      <c r="M115" s="5">
        <v>10543707452</v>
      </c>
      <c r="N115" s="5">
        <v>12071873686</v>
      </c>
      <c r="O115" s="5">
        <v>13876012865</v>
      </c>
      <c r="P115" s="5">
        <v>22187040407</v>
      </c>
      <c r="Q115" s="5">
        <v>31883568652</v>
      </c>
      <c r="R115" s="5">
        <v>12329330128</v>
      </c>
      <c r="S115" s="5">
        <v>26674114174</v>
      </c>
      <c r="T115" s="5">
        <v>12800221397</v>
      </c>
    </row>
    <row r="116" spans="3:20" ht="15.5" x14ac:dyDescent="0.35">
      <c r="C116" t="s">
        <v>192</v>
      </c>
      <c r="D116" s="5">
        <v>3766666694</v>
      </c>
      <c r="E116" s="5">
        <v>4491666692</v>
      </c>
      <c r="F116" s="5">
        <v>30216666690</v>
      </c>
      <c r="G116" s="5">
        <v>5941666687</v>
      </c>
      <c r="I116" s="5">
        <v>30216666690</v>
      </c>
      <c r="J116" s="5">
        <v>31007560066</v>
      </c>
      <c r="K116" s="5">
        <v>98303418668</v>
      </c>
      <c r="L116" s="5">
        <v>230154832847</v>
      </c>
      <c r="M116" s="5">
        <v>215931090403</v>
      </c>
      <c r="N116" s="5">
        <v>215931090403</v>
      </c>
      <c r="O116" s="5">
        <v>244135447188</v>
      </c>
      <c r="P116" s="5">
        <v>265639302143</v>
      </c>
      <c r="Q116" s="5">
        <v>192914867433</v>
      </c>
      <c r="R116" s="5">
        <v>19055272556</v>
      </c>
      <c r="S116" s="5">
        <v>27739659893</v>
      </c>
      <c r="T116" s="5">
        <v>43060474315</v>
      </c>
    </row>
    <row r="117" spans="3:20" ht="15.5" x14ac:dyDescent="0.35">
      <c r="C117" t="s">
        <v>145</v>
      </c>
      <c r="D117" s="5">
        <v>23639526489</v>
      </c>
      <c r="E117" s="5">
        <v>30007801942</v>
      </c>
      <c r="F117" s="5">
        <v>42871065946</v>
      </c>
      <c r="G117" s="5">
        <v>62982569615</v>
      </c>
      <c r="I117" s="5">
        <v>42871065946</v>
      </c>
      <c r="J117" s="5">
        <v>76291576141</v>
      </c>
      <c r="K117" s="5">
        <v>72591041378</v>
      </c>
      <c r="L117" s="5">
        <v>42734387171</v>
      </c>
      <c r="M117" s="5">
        <v>46827518645</v>
      </c>
      <c r="N117" s="5">
        <v>48389971831</v>
      </c>
      <c r="O117" s="5">
        <v>68844948213</v>
      </c>
      <c r="P117" s="5">
        <v>63311747092</v>
      </c>
      <c r="Q117" s="5">
        <v>56799064688</v>
      </c>
      <c r="R117" s="5">
        <v>43994007532</v>
      </c>
      <c r="S117" s="5">
        <v>63581201844</v>
      </c>
      <c r="T117" s="5">
        <v>58649088635</v>
      </c>
    </row>
    <row r="118" spans="3:20" ht="15.5" x14ac:dyDescent="0.35">
      <c r="C118" t="s">
        <v>146</v>
      </c>
      <c r="D118" s="5">
        <v>97776483123</v>
      </c>
      <c r="E118" s="5">
        <v>103692689010</v>
      </c>
      <c r="F118" s="5">
        <v>119850405455</v>
      </c>
      <c r="G118" s="5">
        <v>92106231840</v>
      </c>
      <c r="I118" s="5">
        <v>119850405455</v>
      </c>
      <c r="J118" s="5">
        <v>98537736659</v>
      </c>
      <c r="K118" s="5">
        <v>160069973123</v>
      </c>
      <c r="L118" s="5">
        <v>283477483766</v>
      </c>
      <c r="M118" s="5">
        <v>284953932408</v>
      </c>
      <c r="N118" s="5">
        <v>288348007032</v>
      </c>
      <c r="O118" s="5">
        <v>314287329184</v>
      </c>
      <c r="P118" s="5">
        <v>333398930983</v>
      </c>
      <c r="Q118" s="5">
        <v>270424592796</v>
      </c>
      <c r="R118" s="5">
        <v>78054386624</v>
      </c>
      <c r="S118" s="5">
        <v>97765471996</v>
      </c>
      <c r="T118" s="5">
        <v>91398622657</v>
      </c>
    </row>
    <row r="119" spans="3:20" ht="15.5" x14ac:dyDescent="0.35">
      <c r="C119" t="s">
        <v>147</v>
      </c>
      <c r="D119" s="5">
        <v>97776483123</v>
      </c>
      <c r="E119" s="5">
        <v>103692689010</v>
      </c>
      <c r="F119" s="5">
        <v>119850405455</v>
      </c>
      <c r="G119" s="5">
        <v>92106231840</v>
      </c>
      <c r="I119" s="5">
        <v>119850405455</v>
      </c>
      <c r="J119" s="5">
        <v>98537736659</v>
      </c>
      <c r="K119" s="5">
        <v>160069973123</v>
      </c>
      <c r="L119" s="5">
        <v>283477483766</v>
      </c>
      <c r="M119" s="5">
        <v>284953932408</v>
      </c>
      <c r="N119" s="5">
        <v>288348007032</v>
      </c>
      <c r="O119" s="5">
        <v>314287329184</v>
      </c>
      <c r="P119" s="5">
        <v>333398930983</v>
      </c>
      <c r="Q119" s="5">
        <v>270424592796</v>
      </c>
      <c r="R119" s="5">
        <v>78054386624</v>
      </c>
      <c r="S119" s="5">
        <v>97765471996</v>
      </c>
      <c r="T119" s="5">
        <v>91398622657</v>
      </c>
    </row>
    <row r="120" spans="3:20" ht="15.5" x14ac:dyDescent="0.35">
      <c r="C120" t="s">
        <v>152</v>
      </c>
    </row>
    <row r="121" spans="3:20" ht="15.5" x14ac:dyDescent="0.35">
      <c r="C121" t="s">
        <v>153</v>
      </c>
      <c r="D121" s="5">
        <v>33434896502</v>
      </c>
      <c r="E121" s="5">
        <v>38942290401</v>
      </c>
      <c r="F121" s="5">
        <v>54622562614</v>
      </c>
      <c r="G121" s="5">
        <v>31542787932</v>
      </c>
      <c r="I121" s="5">
        <v>54622562614</v>
      </c>
      <c r="J121" s="5">
        <v>42428712415</v>
      </c>
      <c r="K121" s="5">
        <v>106370732223</v>
      </c>
      <c r="L121" s="5">
        <v>237856912143</v>
      </c>
      <c r="M121" s="5">
        <v>226474797855</v>
      </c>
      <c r="N121" s="5">
        <v>228002964089</v>
      </c>
      <c r="O121" s="5">
        <v>258011460053</v>
      </c>
      <c r="P121" s="5">
        <v>287826342550</v>
      </c>
      <c r="Q121" s="5">
        <v>224798436085</v>
      </c>
      <c r="R121" s="5">
        <v>31384602684</v>
      </c>
      <c r="S121" s="5">
        <v>54413774067</v>
      </c>
      <c r="T121" s="5">
        <v>55860695712</v>
      </c>
    </row>
    <row r="122" spans="3:20" ht="15.5" x14ac:dyDescent="0.35">
      <c r="C122" t="s">
        <v>154</v>
      </c>
      <c r="D122" s="5">
        <v>1132511789402</v>
      </c>
      <c r="E122" s="5">
        <v>1070867634234</v>
      </c>
      <c r="F122" s="5">
        <v>989528153910</v>
      </c>
      <c r="G122" s="5">
        <v>942897493102</v>
      </c>
      <c r="I122" s="5">
        <v>989528153910</v>
      </c>
      <c r="J122" s="5">
        <v>816694474501</v>
      </c>
      <c r="K122" s="5">
        <v>1018199988400</v>
      </c>
      <c r="L122" s="5">
        <v>911736880381</v>
      </c>
      <c r="M122" s="5">
        <v>877130708944</v>
      </c>
      <c r="N122" s="5">
        <v>741212593871</v>
      </c>
      <c r="O122" s="5">
        <v>780919773607</v>
      </c>
      <c r="P122" s="5">
        <v>701284265174</v>
      </c>
      <c r="Q122" s="5">
        <v>633591878895</v>
      </c>
      <c r="R122" s="5">
        <v>440819956940</v>
      </c>
      <c r="S122" s="5">
        <v>388793896065</v>
      </c>
      <c r="T122" s="5">
        <v>453122305644</v>
      </c>
    </row>
    <row r="123" spans="3:20" ht="15.5" x14ac:dyDescent="0.35">
      <c r="C123" t="s">
        <v>155</v>
      </c>
    </row>
    <row r="124" spans="3:20" ht="15.5" x14ac:dyDescent="0.35">
      <c r="C124" t="s">
        <v>156</v>
      </c>
      <c r="D124" s="5">
        <v>200300000000</v>
      </c>
      <c r="E124" s="5">
        <v>200300000000</v>
      </c>
      <c r="F124" s="5">
        <v>200300000000</v>
      </c>
      <c r="G124" s="5">
        <v>200300000000</v>
      </c>
      <c r="I124" s="5">
        <v>200300000000</v>
      </c>
      <c r="J124" s="5">
        <v>200300000000</v>
      </c>
      <c r="K124" s="5">
        <v>200300000000</v>
      </c>
      <c r="L124" s="5">
        <v>200300000000</v>
      </c>
      <c r="M124" s="5">
        <v>200300000000</v>
      </c>
      <c r="N124" s="5">
        <v>200300000000</v>
      </c>
      <c r="O124" s="5">
        <v>200300000000</v>
      </c>
      <c r="P124" s="5">
        <v>200300000000</v>
      </c>
      <c r="Q124" s="5">
        <v>200300000000</v>
      </c>
      <c r="R124" s="5">
        <v>200300000000</v>
      </c>
      <c r="S124" s="5">
        <v>200300000000</v>
      </c>
      <c r="T124" s="5">
        <v>1177600000</v>
      </c>
    </row>
    <row r="125" spans="3:20" ht="15.5" x14ac:dyDescent="0.35">
      <c r="C125" t="s">
        <v>157</v>
      </c>
      <c r="D125" s="5">
        <v>341060989128</v>
      </c>
      <c r="E125" s="5">
        <v>341060989128</v>
      </c>
      <c r="F125" s="5">
        <v>341060989128</v>
      </c>
      <c r="G125" s="5">
        <v>341060989128</v>
      </c>
      <c r="I125" s="5">
        <v>341060989128</v>
      </c>
      <c r="J125" s="5">
        <v>341060989128</v>
      </c>
      <c r="K125" s="5">
        <v>341060989128</v>
      </c>
      <c r="L125" s="5">
        <v>341060989128</v>
      </c>
      <c r="M125" s="5">
        <v>341060989128</v>
      </c>
      <c r="N125" s="5">
        <v>341060989128</v>
      </c>
      <c r="O125" s="5">
        <v>341060989128</v>
      </c>
      <c r="P125" s="5">
        <v>341060989128</v>
      </c>
      <c r="Q125" s="5">
        <v>341060989128</v>
      </c>
      <c r="R125" s="5">
        <v>340251025864</v>
      </c>
      <c r="S125" s="5">
        <v>340251025864</v>
      </c>
    </row>
    <row r="126" spans="3:20" ht="15.5" x14ac:dyDescent="0.35">
      <c r="C126" t="s">
        <v>158</v>
      </c>
      <c r="D126" s="5">
        <v>131405849001</v>
      </c>
      <c r="E126" s="5">
        <v>127536128820</v>
      </c>
      <c r="F126" s="5">
        <v>122850642457</v>
      </c>
      <c r="G126" s="5">
        <v>98912187883</v>
      </c>
      <c r="I126" s="5">
        <v>122850642457</v>
      </c>
      <c r="J126" s="5">
        <v>106795778095</v>
      </c>
      <c r="K126" s="5">
        <v>93580804987</v>
      </c>
      <c r="L126" s="5">
        <v>57401576415</v>
      </c>
      <c r="M126" s="5">
        <v>50927482504</v>
      </c>
      <c r="N126" s="5">
        <v>199605290898</v>
      </c>
      <c r="O126" s="5">
        <v>642001021561</v>
      </c>
      <c r="P126" s="5">
        <v>670889162240</v>
      </c>
      <c r="Q126" s="5">
        <v>671496119417</v>
      </c>
      <c r="R126" s="5">
        <v>577293447581</v>
      </c>
      <c r="S126" s="5">
        <v>466921778752</v>
      </c>
      <c r="T126" s="5">
        <v>482283278478</v>
      </c>
    </row>
    <row r="127" spans="3:20" ht="15.5" x14ac:dyDescent="0.35">
      <c r="C127" t="s">
        <v>159</v>
      </c>
      <c r="D127" s="5">
        <v>40600000000</v>
      </c>
      <c r="E127" s="5">
        <v>40600000000</v>
      </c>
      <c r="F127" s="5">
        <v>40600000000</v>
      </c>
      <c r="G127" s="5">
        <v>40100000000</v>
      </c>
      <c r="I127" s="5">
        <v>40600000000</v>
      </c>
      <c r="J127" s="5">
        <v>40100000000</v>
      </c>
      <c r="K127" s="5">
        <v>40100000000</v>
      </c>
      <c r="L127" s="5">
        <v>40100000000</v>
      </c>
      <c r="M127" s="5">
        <v>40100000000</v>
      </c>
      <c r="N127" s="5">
        <v>40100000000</v>
      </c>
      <c r="O127" s="5">
        <v>40100000000</v>
      </c>
      <c r="P127" s="5">
        <v>40000000000</v>
      </c>
      <c r="Q127" s="5">
        <v>30000000000</v>
      </c>
      <c r="R127" s="5">
        <v>20000000000</v>
      </c>
      <c r="S127" s="5">
        <v>10000000000</v>
      </c>
    </row>
    <row r="128" spans="3:20" ht="15.5" x14ac:dyDescent="0.35">
      <c r="C128" t="s">
        <v>160</v>
      </c>
      <c r="D128" s="5">
        <v>90805849001</v>
      </c>
      <c r="E128" s="5">
        <v>86936128820</v>
      </c>
      <c r="F128" s="5">
        <v>82250642457</v>
      </c>
      <c r="G128" s="5">
        <v>58812187883</v>
      </c>
      <c r="I128" s="5">
        <v>82250642457</v>
      </c>
      <c r="J128" s="5">
        <v>66695778095</v>
      </c>
      <c r="K128" s="5">
        <v>53480804987</v>
      </c>
      <c r="L128" s="5">
        <v>17301576415</v>
      </c>
      <c r="M128" s="5">
        <v>10827482504</v>
      </c>
      <c r="N128" s="5">
        <v>159505290898</v>
      </c>
      <c r="O128" s="5">
        <v>601901021561</v>
      </c>
      <c r="P128" s="5">
        <v>630889162240</v>
      </c>
      <c r="Q128" s="5">
        <v>641496119417</v>
      </c>
      <c r="R128" s="5">
        <v>557293447581</v>
      </c>
      <c r="S128" s="5">
        <v>456921778752</v>
      </c>
      <c r="T128" s="5">
        <v>482283278478</v>
      </c>
    </row>
    <row r="129" spans="2:20" ht="15.5" x14ac:dyDescent="0.35">
      <c r="C129" t="s">
        <v>161</v>
      </c>
      <c r="D129" s="5">
        <v>131405849001</v>
      </c>
      <c r="E129" s="5">
        <v>127536128820</v>
      </c>
      <c r="F129" s="5">
        <v>122850642457</v>
      </c>
      <c r="G129" s="5">
        <v>98912187883</v>
      </c>
      <c r="I129" s="5">
        <v>122850642457</v>
      </c>
      <c r="J129" s="5">
        <v>106795778095</v>
      </c>
      <c r="K129" s="5">
        <v>93580804987</v>
      </c>
      <c r="L129" s="5">
        <v>57401576415</v>
      </c>
      <c r="M129" s="5">
        <v>50927482504</v>
      </c>
      <c r="N129" s="5">
        <v>199605290898</v>
      </c>
      <c r="O129" s="5">
        <v>642001021561</v>
      </c>
      <c r="P129" s="5">
        <v>670889162240</v>
      </c>
      <c r="Q129" s="5">
        <v>671496119417</v>
      </c>
      <c r="R129" s="5">
        <v>577293447581</v>
      </c>
      <c r="S129" s="5">
        <v>466921778752</v>
      </c>
      <c r="T129" s="5">
        <v>482283278478</v>
      </c>
    </row>
    <row r="130" spans="2:20" ht="15.5" x14ac:dyDescent="0.35">
      <c r="C130" t="s">
        <v>162</v>
      </c>
      <c r="D130" s="5">
        <v>8930769378</v>
      </c>
      <c r="E130" s="5">
        <v>7727731093</v>
      </c>
      <c r="F130" s="5">
        <v>7489128401</v>
      </c>
      <c r="G130" s="5">
        <v>7240782155</v>
      </c>
      <c r="I130" s="5">
        <v>7489128401</v>
      </c>
      <c r="J130" s="5">
        <v>7031955371</v>
      </c>
      <c r="K130" s="5">
        <v>5306653402</v>
      </c>
      <c r="L130" s="5">
        <v>10329183637</v>
      </c>
      <c r="M130" s="5">
        <v>4153695220</v>
      </c>
      <c r="N130" s="5">
        <v>11010141779</v>
      </c>
      <c r="O130" s="5">
        <v>8471762967</v>
      </c>
      <c r="P130" s="5">
        <v>3146769854</v>
      </c>
      <c r="Q130" s="5">
        <v>657646967</v>
      </c>
      <c r="R130" s="5">
        <v>631622235</v>
      </c>
      <c r="S130" s="5">
        <v>605938993</v>
      </c>
      <c r="T130" s="5">
        <v>442961538</v>
      </c>
    </row>
    <row r="131" spans="2:20" ht="15.5" x14ac:dyDescent="0.35">
      <c r="C131" t="s">
        <v>10</v>
      </c>
      <c r="D131" s="5">
        <v>704930619184</v>
      </c>
      <c r="E131" s="5">
        <v>699857860718</v>
      </c>
      <c r="F131" s="5">
        <v>694933771663</v>
      </c>
      <c r="G131" s="5">
        <v>670620105647</v>
      </c>
      <c r="I131" s="5">
        <v>694933771663</v>
      </c>
      <c r="J131" s="5">
        <v>679167933264</v>
      </c>
      <c r="K131" s="5">
        <v>660632988995</v>
      </c>
      <c r="L131" s="5">
        <v>630755221948</v>
      </c>
      <c r="M131" s="5">
        <v>620575065292</v>
      </c>
      <c r="N131" s="5">
        <v>767610554550</v>
      </c>
      <c r="O131" s="5">
        <v>1204083145157</v>
      </c>
      <c r="P131" s="5">
        <v>1222793413710</v>
      </c>
      <c r="Q131" s="5">
        <v>1211586173785</v>
      </c>
      <c r="R131" s="5">
        <v>1106749980825</v>
      </c>
      <c r="S131" s="5">
        <v>992332170212</v>
      </c>
      <c r="T131" s="5">
        <v>469140697455</v>
      </c>
    </row>
    <row r="132" spans="2:20" ht="15.5" x14ac:dyDescent="0.35">
      <c r="C132" t="s">
        <v>163</v>
      </c>
      <c r="D132" s="5">
        <v>1837442408586</v>
      </c>
      <c r="E132" s="5">
        <v>1770725494952</v>
      </c>
      <c r="F132" s="5">
        <v>1684461925573</v>
      </c>
      <c r="G132" s="5">
        <v>1613517598749</v>
      </c>
      <c r="I132" s="5">
        <v>1684461925573</v>
      </c>
      <c r="J132" s="5">
        <v>1495862407765</v>
      </c>
      <c r="K132" s="5">
        <v>1678832977395</v>
      </c>
      <c r="L132" s="5">
        <v>1542492102329</v>
      </c>
      <c r="M132" s="5">
        <v>1497705774236</v>
      </c>
      <c r="N132" s="5">
        <v>1508823148421</v>
      </c>
      <c r="O132" s="5">
        <v>1985002918764</v>
      </c>
      <c r="P132" s="5">
        <v>1924077678884</v>
      </c>
      <c r="Q132" s="5">
        <v>1845178052680</v>
      </c>
      <c r="R132" s="5">
        <v>1547569937765</v>
      </c>
      <c r="S132" s="5">
        <v>1381126066277</v>
      </c>
      <c r="T132" s="5">
        <v>922263003099</v>
      </c>
    </row>
    <row r="133" spans="2:20" ht="15.5" x14ac:dyDescent="0.35">
      <c r="C133" t="s">
        <v>164</v>
      </c>
      <c r="D133" s="5">
        <v>2003000000</v>
      </c>
      <c r="E133" s="5">
        <v>2003000000</v>
      </c>
      <c r="F133" s="5">
        <v>2003000000</v>
      </c>
      <c r="G133" s="5">
        <v>2003000000</v>
      </c>
      <c r="I133" s="5">
        <v>2003000000</v>
      </c>
      <c r="J133" s="5">
        <v>2003000000</v>
      </c>
      <c r="K133" s="5">
        <v>2003000000</v>
      </c>
      <c r="L133" s="5">
        <v>2003000000</v>
      </c>
      <c r="M133" s="5">
        <v>2003000000</v>
      </c>
      <c r="N133" s="5">
        <v>2003000000</v>
      </c>
      <c r="O133" s="5">
        <v>2003000000</v>
      </c>
      <c r="P133" s="5">
        <v>2003000000</v>
      </c>
      <c r="Q133" s="5">
        <v>2003000000</v>
      </c>
      <c r="R133" s="5">
        <v>2003000000</v>
      </c>
      <c r="S133" s="5">
        <v>2003000000</v>
      </c>
      <c r="T133" s="5">
        <v>11776</v>
      </c>
    </row>
    <row r="135" spans="2:20" ht="15.5" x14ac:dyDescent="0.35">
      <c r="B135" t="s">
        <v>165</v>
      </c>
      <c r="C135" t="s">
        <v>166</v>
      </c>
      <c r="D135" s="5">
        <v>-66879951654</v>
      </c>
      <c r="E135" s="5">
        <v>-907672286</v>
      </c>
      <c r="F135" s="5">
        <v>52925861442</v>
      </c>
      <c r="G135" s="5">
        <v>6449483395</v>
      </c>
      <c r="I135" s="5">
        <v>69910185380</v>
      </c>
      <c r="J135" s="5">
        <v>145353024027</v>
      </c>
      <c r="K135" s="5">
        <v>35845183038</v>
      </c>
      <c r="L135" s="5">
        <v>-2760438980</v>
      </c>
      <c r="M135" s="5">
        <v>7311442495</v>
      </c>
      <c r="N135" s="5">
        <v>-19587278152</v>
      </c>
      <c r="O135" s="5">
        <v>69473721681</v>
      </c>
      <c r="P135" s="5">
        <v>190557741616</v>
      </c>
      <c r="Q135" s="5">
        <v>222217510326</v>
      </c>
      <c r="R135" s="5">
        <v>112690013763</v>
      </c>
      <c r="S135" s="5">
        <v>97157129199</v>
      </c>
      <c r="T135" s="5">
        <v>147509430237</v>
      </c>
    </row>
    <row r="136" spans="2:20" ht="15.5" x14ac:dyDescent="0.35">
      <c r="C136" t="s">
        <v>690</v>
      </c>
      <c r="D136" s="5">
        <v>349273958911</v>
      </c>
      <c r="E136" s="5">
        <v>314504754618</v>
      </c>
      <c r="F136" s="5">
        <v>499860870332</v>
      </c>
      <c r="G136" s="5">
        <v>270159071966</v>
      </c>
      <c r="I136" s="5">
        <v>1336548400155</v>
      </c>
      <c r="J136" s="5">
        <v>1297735176252</v>
      </c>
      <c r="K136" s="5">
        <v>1115723004274</v>
      </c>
      <c r="L136" s="5">
        <v>953607673503</v>
      </c>
      <c r="M136" s="5">
        <v>779986011133</v>
      </c>
      <c r="N136" s="5">
        <v>745462733120</v>
      </c>
      <c r="O136" s="5">
        <v>917699904151</v>
      </c>
      <c r="P136" s="5">
        <v>1079323075090</v>
      </c>
      <c r="Q136" s="5">
        <v>1157039988406</v>
      </c>
      <c r="R136" s="5">
        <v>921237834810</v>
      </c>
      <c r="S136" s="5">
        <v>975653330542</v>
      </c>
      <c r="T136" s="5">
        <v>1107595892594</v>
      </c>
    </row>
    <row r="137" spans="2:20" ht="15.5" x14ac:dyDescent="0.35">
      <c r="C137" t="s">
        <v>168</v>
      </c>
      <c r="D137" s="5">
        <v>-374391633133</v>
      </c>
      <c r="E137" s="5">
        <v>-272403141624</v>
      </c>
      <c r="F137" s="5">
        <v>-251304989885</v>
      </c>
      <c r="G137" s="5">
        <v>-225592612400</v>
      </c>
      <c r="I137" s="5">
        <v>-959051169189</v>
      </c>
      <c r="J137" s="5">
        <v>-878819081325</v>
      </c>
      <c r="K137" s="5">
        <v>-824075303431</v>
      </c>
      <c r="L137" s="5">
        <v>-704083676820</v>
      </c>
      <c r="M137" s="5">
        <v>-648951762500</v>
      </c>
      <c r="N137" s="5">
        <v>-628119955188</v>
      </c>
      <c r="O137" s="5">
        <v>-733353259209</v>
      </c>
      <c r="P137" s="5">
        <v>-770090332518</v>
      </c>
      <c r="Q137" s="5">
        <v>-826848709411</v>
      </c>
      <c r="R137" s="5">
        <v>-697291531863</v>
      </c>
      <c r="S137" s="5">
        <v>-753151819280</v>
      </c>
      <c r="T137" s="5">
        <v>-888939998301</v>
      </c>
    </row>
    <row r="138" spans="2:20" ht="15.5" x14ac:dyDescent="0.35">
      <c r="C138" t="s">
        <v>1524</v>
      </c>
      <c r="D138" s="5">
        <v>-64237216120</v>
      </c>
      <c r="G138" s="5">
        <v>51534919145</v>
      </c>
      <c r="P138" s="5">
        <v>-109818376575</v>
      </c>
    </row>
    <row r="139" spans="2:20" ht="15.5" x14ac:dyDescent="0.35">
      <c r="C139" t="s">
        <v>699</v>
      </c>
      <c r="D139" s="5">
        <v>33173869368</v>
      </c>
      <c r="E139" s="5">
        <v>-33173869368</v>
      </c>
      <c r="F139" s="5">
        <v>-184287487202</v>
      </c>
      <c r="G139" s="5">
        <v>-79040764668</v>
      </c>
      <c r="I139" s="5">
        <v>-263328251870</v>
      </c>
      <c r="J139" s="5">
        <v>-225633726037</v>
      </c>
      <c r="K139" s="5">
        <v>-204898361868</v>
      </c>
      <c r="L139" s="5">
        <v>-206715874566</v>
      </c>
      <c r="M139" s="5">
        <v>-82512443121</v>
      </c>
      <c r="N139" s="5">
        <v>-92702212630</v>
      </c>
      <c r="O139" s="5">
        <v>-100287849886</v>
      </c>
      <c r="P139" s="5">
        <v>-12829579528</v>
      </c>
      <c r="Q139" s="5">
        <v>-95102778491</v>
      </c>
      <c r="R139" s="5">
        <v>-102948561330</v>
      </c>
      <c r="S139" s="5">
        <v>-70912650076</v>
      </c>
      <c r="T139" s="5">
        <v>-33215463117</v>
      </c>
    </row>
    <row r="140" spans="2:20" ht="15.5" x14ac:dyDescent="0.35">
      <c r="C140" t="s">
        <v>171</v>
      </c>
      <c r="D140" s="5">
        <v>-837174394</v>
      </c>
      <c r="E140" s="5">
        <v>-684087693</v>
      </c>
      <c r="F140" s="5">
        <v>93966063</v>
      </c>
      <c r="G140" s="5">
        <v>-697366982</v>
      </c>
      <c r="I140" s="5">
        <v>-3070499295</v>
      </c>
      <c r="J140" s="5">
        <v>-2721033865</v>
      </c>
      <c r="K140" s="5">
        <v>-2503143845</v>
      </c>
      <c r="L140" s="5">
        <v>-3500101032</v>
      </c>
      <c r="M140" s="5">
        <v>-1268486862</v>
      </c>
      <c r="N140" s="5">
        <v>-2338624096</v>
      </c>
      <c r="O140" s="5">
        <v>-3299553112</v>
      </c>
      <c r="Q140" s="5">
        <v>-3213688462</v>
      </c>
      <c r="R140" s="5">
        <v>-3810586465</v>
      </c>
      <c r="S140" s="5">
        <v>-42901421764</v>
      </c>
      <c r="T140" s="5">
        <v>-25694389213</v>
      </c>
    </row>
    <row r="141" spans="2:20" ht="15.5" x14ac:dyDescent="0.35">
      <c r="C141" t="s">
        <v>585</v>
      </c>
      <c r="D141" s="5">
        <v>-9883521053</v>
      </c>
      <c r="E141" s="5">
        <v>-9163111863</v>
      </c>
      <c r="F141" s="5">
        <v>-11456100780</v>
      </c>
      <c r="G141" s="5">
        <v>-9927675465</v>
      </c>
      <c r="I141" s="5">
        <v>-41281246510</v>
      </c>
      <c r="J141" s="5">
        <v>-45298259040</v>
      </c>
      <c r="K141" s="5">
        <v>-48426123454</v>
      </c>
      <c r="L141" s="5">
        <v>-42096320052</v>
      </c>
      <c r="M141" s="5">
        <v>-39992837955</v>
      </c>
      <c r="N141" s="5">
        <v>-42496161364</v>
      </c>
      <c r="O141" s="5">
        <v>-14048084545</v>
      </c>
      <c r="Q141" s="5">
        <v>-11233059877</v>
      </c>
      <c r="R141" s="5">
        <v>-12672795199</v>
      </c>
      <c r="S141" s="5">
        <v>-15590686185</v>
      </c>
      <c r="T141" s="5">
        <v>-13109486531</v>
      </c>
    </row>
    <row r="142" spans="2:20" ht="15.5" x14ac:dyDescent="0.35">
      <c r="C142" t="s">
        <v>377</v>
      </c>
      <c r="D142" s="5">
        <v>21764767</v>
      </c>
      <c r="E142" s="5">
        <v>11783644</v>
      </c>
      <c r="F142" s="5">
        <v>19602914</v>
      </c>
      <c r="G142" s="5">
        <v>13911799</v>
      </c>
      <c r="I142" s="5">
        <v>92952089</v>
      </c>
      <c r="J142" s="5">
        <v>89948042</v>
      </c>
      <c r="K142" s="5">
        <v>25111362</v>
      </c>
      <c r="L142" s="5">
        <v>27859987</v>
      </c>
      <c r="M142" s="5">
        <v>50961800</v>
      </c>
      <c r="N142" s="5">
        <v>606942006</v>
      </c>
      <c r="O142" s="5">
        <v>2762564282</v>
      </c>
      <c r="P142" s="5">
        <v>3972955147</v>
      </c>
      <c r="Q142" s="5">
        <v>1575758161</v>
      </c>
      <c r="R142" s="5">
        <v>8175653810</v>
      </c>
      <c r="S142" s="5">
        <v>4060375962</v>
      </c>
      <c r="T142" s="5">
        <v>872874805</v>
      </c>
    </row>
    <row r="143" spans="2:20" ht="15.5" x14ac:dyDescent="0.35">
      <c r="C143" t="s">
        <v>172</v>
      </c>
      <c r="D143" s="5">
        <v>67580149166</v>
      </c>
      <c r="E143" s="5">
        <v>-1054599315</v>
      </c>
      <c r="F143" s="5">
        <v>-40349362131</v>
      </c>
      <c r="G143" s="5">
        <v>1973190895</v>
      </c>
      <c r="I143" s="5">
        <v>-43619049675</v>
      </c>
      <c r="J143" s="5">
        <v>-104162275709</v>
      </c>
      <c r="K143" s="5">
        <v>-2737933505</v>
      </c>
      <c r="L143" s="5">
        <v>73710623174</v>
      </c>
      <c r="M143" s="5">
        <v>-15979778582</v>
      </c>
      <c r="N143" s="5">
        <v>-19000793705</v>
      </c>
      <c r="O143" s="5">
        <v>32961779185</v>
      </c>
      <c r="P143" s="5">
        <v>58544625301</v>
      </c>
      <c r="Q143" s="5">
        <v>120163728630</v>
      </c>
      <c r="R143" s="5">
        <v>-43833207559</v>
      </c>
      <c r="S143" s="5">
        <v>256250629272</v>
      </c>
      <c r="T143" s="5">
        <v>13782924048</v>
      </c>
    </row>
    <row r="144" spans="2:20" ht="15.5" x14ac:dyDescent="0.35">
      <c r="C144" t="s">
        <v>173</v>
      </c>
      <c r="D144" s="5">
        <v>-1291063635</v>
      </c>
      <c r="E144" s="5">
        <v>-3818748550</v>
      </c>
      <c r="F144" s="5">
        <v>-4298098938</v>
      </c>
      <c r="G144" s="5">
        <v>-18096882678</v>
      </c>
      <c r="I144" s="5">
        <v>-31842002956</v>
      </c>
      <c r="J144" s="5">
        <v>-28362577220</v>
      </c>
      <c r="K144" s="5">
        <v>-31169016467</v>
      </c>
      <c r="L144" s="5">
        <v>-70480778433</v>
      </c>
      <c r="M144" s="5">
        <v>-18117711300</v>
      </c>
      <c r="N144" s="5">
        <v>-32960006088</v>
      </c>
      <c r="O144" s="5">
        <v>-107111971064</v>
      </c>
      <c r="P144" s="5">
        <v>-256831270530</v>
      </c>
      <c r="Q144" s="5">
        <v>-335982183762</v>
      </c>
      <c r="R144" s="5">
        <v>-248291270106</v>
      </c>
      <c r="S144" s="5">
        <v>-148121728474</v>
      </c>
      <c r="T144" s="5">
        <v>-105610425978</v>
      </c>
    </row>
    <row r="145" spans="3:20" ht="15.5" x14ac:dyDescent="0.35">
      <c r="C145" t="s">
        <v>175</v>
      </c>
      <c r="D145" s="5">
        <v>-1674684685</v>
      </c>
      <c r="E145" s="5">
        <v>-3435127500</v>
      </c>
      <c r="F145" s="5">
        <v>-17258092874</v>
      </c>
      <c r="G145" s="5">
        <v>-5121328978</v>
      </c>
      <c r="I145" s="5">
        <v>-27280030292</v>
      </c>
      <c r="J145" s="5">
        <v>-15677699379</v>
      </c>
      <c r="K145" s="5">
        <v>-21863580467</v>
      </c>
      <c r="L145" s="5">
        <v>-61184752433</v>
      </c>
      <c r="M145" s="5">
        <v>-5812598973</v>
      </c>
      <c r="N145" s="5">
        <v>-19141308478</v>
      </c>
      <c r="O145" s="5">
        <v>-108195757735</v>
      </c>
      <c r="P145" s="5">
        <v>-248724354505</v>
      </c>
      <c r="Q145" s="5">
        <v>-321980812829</v>
      </c>
      <c r="R145" s="5">
        <v>-242157692732</v>
      </c>
      <c r="S145" s="5">
        <v>-175212228474</v>
      </c>
    </row>
    <row r="146" spans="3:20" ht="15.5" x14ac:dyDescent="0.35">
      <c r="C146" t="s">
        <v>417</v>
      </c>
      <c r="D146" s="5">
        <v>383621050</v>
      </c>
      <c r="E146" s="5">
        <v>-383621050</v>
      </c>
      <c r="O146" s="5">
        <v>-1294414750</v>
      </c>
      <c r="P146" s="5">
        <v>-2042640298</v>
      </c>
      <c r="Q146" s="5">
        <v>-2970169933</v>
      </c>
      <c r="R146" s="5">
        <v>-932175466</v>
      </c>
    </row>
    <row r="147" spans="3:20" ht="15.5" x14ac:dyDescent="0.35">
      <c r="C147" t="s">
        <v>1525</v>
      </c>
      <c r="P147" s="5">
        <v>-245000000</v>
      </c>
    </row>
    <row r="148" spans="3:20" ht="15.5" x14ac:dyDescent="0.35">
      <c r="C148" t="s">
        <v>532</v>
      </c>
      <c r="M148" s="5">
        <v>-3726432600</v>
      </c>
      <c r="N148" s="5">
        <v>-492915000</v>
      </c>
    </row>
    <row r="149" spans="3:20" ht="15.5" x14ac:dyDescent="0.35">
      <c r="C149" t="s">
        <v>1526</v>
      </c>
      <c r="F149" s="5">
        <v>15657389800</v>
      </c>
      <c r="G149" s="5">
        <v>-12975553700</v>
      </c>
      <c r="I149" s="5">
        <v>-1864576800</v>
      </c>
      <c r="J149" s="5">
        <v>-12844337300</v>
      </c>
      <c r="K149" s="5">
        <v>-9305436000</v>
      </c>
      <c r="L149" s="5">
        <v>-9304026000</v>
      </c>
      <c r="M149" s="5">
        <v>-8578679727</v>
      </c>
      <c r="N149" s="5">
        <v>-15044431705</v>
      </c>
      <c r="O149" s="5">
        <v>-11127139034</v>
      </c>
      <c r="P149" s="5">
        <v>-7017871000</v>
      </c>
      <c r="Q149" s="5">
        <v>-11031201000</v>
      </c>
      <c r="R149" s="5">
        <v>-7381401908</v>
      </c>
    </row>
    <row r="150" spans="3:20" ht="15.5" x14ac:dyDescent="0.35">
      <c r="C150" t="s">
        <v>174</v>
      </c>
      <c r="F150" s="5">
        <v>135135136</v>
      </c>
      <c r="I150" s="5">
        <v>135135136</v>
      </c>
      <c r="J150" s="5">
        <v>159459459</v>
      </c>
      <c r="L150" s="5">
        <v>8000000</v>
      </c>
      <c r="N150" s="5">
        <v>347727273</v>
      </c>
      <c r="O150" s="5">
        <v>13505340455</v>
      </c>
      <c r="P150" s="5">
        <v>448595273</v>
      </c>
      <c r="R150" s="5">
        <v>2180000000</v>
      </c>
      <c r="S150" s="5">
        <v>1053000000</v>
      </c>
      <c r="T150" s="5">
        <v>-105644425978</v>
      </c>
    </row>
    <row r="151" spans="3:20" ht="15.5" x14ac:dyDescent="0.35">
      <c r="C151" t="s">
        <v>577</v>
      </c>
      <c r="P151" s="5">
        <v>750000000</v>
      </c>
    </row>
    <row r="152" spans="3:20" ht="15.5" x14ac:dyDescent="0.35">
      <c r="C152" t="s">
        <v>1527</v>
      </c>
      <c r="F152" s="5">
        <v>-2832531000</v>
      </c>
      <c r="I152" s="5">
        <v>-2832531000</v>
      </c>
      <c r="N152" s="5">
        <v>1370921822</v>
      </c>
      <c r="S152" s="5">
        <v>26037500000</v>
      </c>
      <c r="T152" s="5">
        <v>34000000</v>
      </c>
    </row>
    <row r="153" spans="3:20" ht="15.5" x14ac:dyDescent="0.35">
      <c r="C153" t="s">
        <v>189</v>
      </c>
      <c r="D153" s="5">
        <v>67580149166</v>
      </c>
      <c r="E153" s="5">
        <v>-1054599315</v>
      </c>
      <c r="F153" s="5">
        <v>-40349362131</v>
      </c>
      <c r="G153" s="5">
        <v>1973190895</v>
      </c>
      <c r="I153" s="5">
        <v>-43619049675</v>
      </c>
      <c r="J153" s="5">
        <v>-104162275709</v>
      </c>
      <c r="K153" s="5">
        <v>-2737933505</v>
      </c>
      <c r="L153" s="5">
        <v>73710623174</v>
      </c>
      <c r="M153" s="5">
        <v>-15979778582</v>
      </c>
      <c r="N153" s="5">
        <v>-19000793705</v>
      </c>
      <c r="O153" s="5">
        <v>32961779185</v>
      </c>
      <c r="P153" s="5">
        <v>58544625301</v>
      </c>
      <c r="Q153" s="5">
        <v>120163728630</v>
      </c>
      <c r="R153" s="5">
        <v>-43833207559</v>
      </c>
      <c r="S153" s="5">
        <v>256250629272</v>
      </c>
      <c r="T153" s="5">
        <v>13782924048</v>
      </c>
    </row>
    <row r="154" spans="3:20" ht="15.5" x14ac:dyDescent="0.35">
      <c r="C154" t="s">
        <v>701</v>
      </c>
      <c r="S154" s="5">
        <v>370551025864</v>
      </c>
    </row>
    <row r="155" spans="3:20" ht="15.5" x14ac:dyDescent="0.35">
      <c r="C155" t="s">
        <v>423</v>
      </c>
      <c r="L155" s="5">
        <v>2103891862530</v>
      </c>
      <c r="M155" s="5">
        <v>1135658013411</v>
      </c>
      <c r="N155" s="5">
        <v>82707192258</v>
      </c>
      <c r="O155" s="5">
        <v>326464669766</v>
      </c>
      <c r="P155" s="5">
        <v>188898211088</v>
      </c>
      <c r="Q155" s="5">
        <v>252018691035</v>
      </c>
      <c r="R155" s="5">
        <v>33943910286</v>
      </c>
      <c r="S155" s="5">
        <v>66000000000</v>
      </c>
      <c r="T155" s="5">
        <v>75181904786</v>
      </c>
    </row>
    <row r="156" spans="3:20" ht="15.5" x14ac:dyDescent="0.35">
      <c r="C156" t="s">
        <v>1368</v>
      </c>
      <c r="D156" s="5">
        <v>15214854485</v>
      </c>
      <c r="E156" s="5">
        <v>-431975237062</v>
      </c>
      <c r="F156" s="5">
        <v>-874101241809</v>
      </c>
      <c r="G156" s="5">
        <v>18089744078</v>
      </c>
      <c r="I156" s="5">
        <v>-1870349154711</v>
      </c>
      <c r="J156" s="5">
        <v>-1406244031170</v>
      </c>
      <c r="K156" s="5">
        <v>-1457634038728</v>
      </c>
    </row>
    <row r="157" spans="3:20" ht="15.5" x14ac:dyDescent="0.35">
      <c r="C157" t="s">
        <v>1369</v>
      </c>
      <c r="D157" s="5">
        <v>25724999999</v>
      </c>
      <c r="E157" s="5">
        <v>-25724999999</v>
      </c>
      <c r="F157" s="5">
        <v>-72885165218</v>
      </c>
      <c r="G157" s="5">
        <v>-25220977542</v>
      </c>
      <c r="I157" s="5">
        <v>-98106142760</v>
      </c>
      <c r="J157" s="5">
        <v>-71233333331</v>
      </c>
      <c r="K157" s="5">
        <v>-41416666667</v>
      </c>
    </row>
    <row r="158" spans="3:20" ht="15.5" x14ac:dyDescent="0.35">
      <c r="C158" t="s">
        <v>759</v>
      </c>
      <c r="D158" s="5">
        <v>32838957585</v>
      </c>
      <c r="E158" s="5">
        <v>436030177937</v>
      </c>
      <c r="F158" s="5">
        <v>918801571242</v>
      </c>
      <c r="G158" s="5">
        <v>-3733764916</v>
      </c>
      <c r="I158" s="5">
        <v>1925023533429</v>
      </c>
      <c r="J158" s="5">
        <v>1390509414862</v>
      </c>
      <c r="K158" s="5">
        <v>1504237698380</v>
      </c>
      <c r="L158" s="5">
        <v>2103891862530</v>
      </c>
      <c r="M158" s="5">
        <v>1135658013411</v>
      </c>
      <c r="N158" s="5">
        <v>82707192258</v>
      </c>
      <c r="O158" s="5">
        <v>326464669766</v>
      </c>
      <c r="P158" s="5">
        <v>188898211088</v>
      </c>
      <c r="Q158" s="5">
        <v>252018691035</v>
      </c>
      <c r="R158" s="5">
        <v>33943910286</v>
      </c>
      <c r="S158" s="5">
        <v>66000000000</v>
      </c>
      <c r="T158" s="5">
        <v>75181904786</v>
      </c>
    </row>
    <row r="159" spans="3:20" ht="15.5" x14ac:dyDescent="0.35">
      <c r="C159" t="s">
        <v>438</v>
      </c>
      <c r="L159" s="5">
        <v>-2020589627550</v>
      </c>
      <c r="M159" s="5">
        <v>-1131084438573</v>
      </c>
      <c r="N159" s="5">
        <v>-82837961441</v>
      </c>
      <c r="O159" s="5">
        <v>-243621538515</v>
      </c>
      <c r="P159" s="5">
        <v>-67305536674</v>
      </c>
      <c r="Q159" s="5">
        <v>-76354658306</v>
      </c>
      <c r="R159" s="5">
        <v>-43617664826</v>
      </c>
      <c r="S159" s="5">
        <v>-91067390367</v>
      </c>
      <c r="T159" s="5">
        <v>-54089998367</v>
      </c>
    </row>
    <row r="160" spans="3:20" ht="15.5" x14ac:dyDescent="0.35">
      <c r="C160" t="s">
        <v>761</v>
      </c>
      <c r="D160" s="5">
        <v>40939854484</v>
      </c>
      <c r="E160" s="5">
        <v>-457700237061</v>
      </c>
      <c r="F160" s="5">
        <v>-946986407027</v>
      </c>
      <c r="G160" s="5">
        <v>-7131233464</v>
      </c>
      <c r="I160" s="5">
        <v>-1968455297471</v>
      </c>
      <c r="J160" s="5">
        <v>-1477477364501</v>
      </c>
      <c r="K160" s="5">
        <v>-1499050705395</v>
      </c>
      <c r="L160" s="5">
        <v>-2020589627550</v>
      </c>
      <c r="M160" s="5">
        <v>-1131084438573</v>
      </c>
      <c r="N160" s="5">
        <v>-82837961441</v>
      </c>
      <c r="O160" s="5">
        <v>-243621538515</v>
      </c>
      <c r="P160" s="5">
        <v>-67305536674</v>
      </c>
      <c r="Q160" s="5">
        <v>-76354658306</v>
      </c>
      <c r="R160" s="5">
        <v>-43617664826</v>
      </c>
      <c r="S160" s="5">
        <v>-91067390367</v>
      </c>
      <c r="T160" s="5">
        <v>-54089998367</v>
      </c>
    </row>
    <row r="161" spans="2:20" ht="15.5" x14ac:dyDescent="0.35">
      <c r="C161" t="s">
        <v>1067</v>
      </c>
      <c r="F161" s="5">
        <v>-46814081648</v>
      </c>
      <c r="G161" s="5">
        <v>30021161097</v>
      </c>
      <c r="I161" s="5">
        <v>-16792920551</v>
      </c>
      <c r="J161" s="5">
        <v>-6354326070</v>
      </c>
      <c r="K161" s="5">
        <v>-5096926490</v>
      </c>
    </row>
    <row r="162" spans="2:20" ht="15.5" x14ac:dyDescent="0.35">
      <c r="C162" t="s">
        <v>1302</v>
      </c>
      <c r="E162" s="5">
        <v>21741323088</v>
      </c>
      <c r="F162" s="5">
        <v>27445634918</v>
      </c>
      <c r="G162" s="5">
        <v>-4779250001</v>
      </c>
      <c r="I162" s="5">
        <v>27445634918</v>
      </c>
    </row>
    <row r="163" spans="2:20" ht="15.5" x14ac:dyDescent="0.35">
      <c r="C163" t="s">
        <v>1186</v>
      </c>
      <c r="D163" s="5">
        <v>-7324526182</v>
      </c>
      <c r="G163" s="5">
        <v>5532171859</v>
      </c>
    </row>
    <row r="164" spans="2:20" ht="15.5" x14ac:dyDescent="0.35">
      <c r="C164" t="s">
        <v>435</v>
      </c>
      <c r="F164" s="5">
        <v>7203920384</v>
      </c>
      <c r="G164" s="5">
        <v>-7920893680</v>
      </c>
      <c r="I164" s="5">
        <v>-825000000</v>
      </c>
      <c r="J164" s="5">
        <v>-825000000</v>
      </c>
      <c r="K164" s="5">
        <v>-825000000</v>
      </c>
    </row>
    <row r="165" spans="2:20" ht="15.5" x14ac:dyDescent="0.35">
      <c r="C165" t="s">
        <v>1528</v>
      </c>
    </row>
    <row r="166" spans="2:20" ht="15.5" x14ac:dyDescent="0.35">
      <c r="C166" t="s">
        <v>1529</v>
      </c>
      <c r="D166" s="5">
        <v>1125863279</v>
      </c>
      <c r="E166" s="5">
        <v>-1125863279</v>
      </c>
      <c r="L166" s="5">
        <v>-7588611806</v>
      </c>
      <c r="M166" s="5">
        <v>-10538353420</v>
      </c>
      <c r="N166" s="5">
        <v>-18870024522</v>
      </c>
      <c r="O166" s="5">
        <v>-29851352066</v>
      </c>
      <c r="P166" s="5">
        <v>-33003049113</v>
      </c>
      <c r="Q166" s="5">
        <v>-35470304099</v>
      </c>
      <c r="R166" s="5">
        <v>-24144453019</v>
      </c>
      <c r="S166" s="5">
        <v>-15055406225</v>
      </c>
      <c r="T166" s="5">
        <v>-7308982371</v>
      </c>
    </row>
    <row r="167" spans="2:20" ht="15.5" x14ac:dyDescent="0.35">
      <c r="C167" t="s">
        <v>565</v>
      </c>
      <c r="G167" s="5">
        <v>-10015000000</v>
      </c>
      <c r="I167" s="5">
        <v>-10015000000</v>
      </c>
      <c r="J167" s="5">
        <v>-10015000000</v>
      </c>
      <c r="K167" s="5">
        <v>-2003000000</v>
      </c>
      <c r="L167" s="5">
        <v>-2003000000</v>
      </c>
      <c r="M167" s="5">
        <v>-10015000000</v>
      </c>
      <c r="O167" s="5">
        <v>-20030000000</v>
      </c>
      <c r="P167" s="5">
        <v>-30045000000</v>
      </c>
      <c r="Q167" s="5">
        <v>-20030000000</v>
      </c>
      <c r="R167" s="5">
        <v>-10015000000</v>
      </c>
      <c r="S167" s="5">
        <v>-74177600000</v>
      </c>
    </row>
    <row r="168" spans="2:20" ht="15.5" x14ac:dyDescent="0.35">
      <c r="C168" t="s">
        <v>226</v>
      </c>
      <c r="D168" s="5">
        <v>-590866123</v>
      </c>
      <c r="E168" s="5">
        <v>-5781020151</v>
      </c>
      <c r="F168" s="5">
        <v>8278400373</v>
      </c>
      <c r="G168" s="5">
        <v>-9674208388</v>
      </c>
      <c r="I168" s="5">
        <v>-5550867251</v>
      </c>
      <c r="J168" s="5">
        <v>12828171098</v>
      </c>
      <c r="K168" s="5">
        <v>1938233066</v>
      </c>
      <c r="L168" s="5">
        <v>469405761</v>
      </c>
      <c r="M168" s="5">
        <v>-26786047387</v>
      </c>
      <c r="N168" s="5">
        <v>-71548077945</v>
      </c>
      <c r="O168" s="5">
        <v>-4676470198</v>
      </c>
      <c r="P168" s="5">
        <v>-7728903613</v>
      </c>
      <c r="Q168" s="5">
        <v>6399055194</v>
      </c>
      <c r="R168" s="5">
        <v>-179434463902</v>
      </c>
      <c r="S168" s="5">
        <v>205286029997</v>
      </c>
      <c r="T168" s="5">
        <v>55681928307</v>
      </c>
    </row>
    <row r="169" spans="2:20" ht="15.5" x14ac:dyDescent="0.35">
      <c r="C169" t="s">
        <v>227</v>
      </c>
      <c r="E169" s="5">
        <v>14265537711</v>
      </c>
      <c r="F169" s="5">
        <v>1</v>
      </c>
      <c r="I169" s="5">
        <v>19816404962</v>
      </c>
      <c r="J169" s="5">
        <v>6988233864</v>
      </c>
      <c r="K169" s="5">
        <v>5050000798</v>
      </c>
      <c r="L169" s="5">
        <v>4580595037</v>
      </c>
      <c r="M169" s="5">
        <v>31366642424</v>
      </c>
      <c r="N169" s="5">
        <v>102914720369</v>
      </c>
      <c r="O169" s="5">
        <v>107591190567</v>
      </c>
      <c r="P169" s="5">
        <v>115320094180</v>
      </c>
      <c r="Q169" s="5">
        <v>108921038986</v>
      </c>
      <c r="R169" s="5">
        <v>288355502888</v>
      </c>
      <c r="S169" s="5">
        <v>83069472891</v>
      </c>
      <c r="T169" s="5">
        <v>27387544584</v>
      </c>
    </row>
    <row r="170" spans="2:20" ht="15.5" x14ac:dyDescent="0.35">
      <c r="C170" t="s">
        <v>225</v>
      </c>
    </row>
    <row r="171" spans="2:20" ht="15.5" x14ac:dyDescent="0.35">
      <c r="C171" t="s">
        <v>229</v>
      </c>
      <c r="D171" s="5">
        <v>-590866123</v>
      </c>
      <c r="E171" s="5">
        <v>8484517560</v>
      </c>
      <c r="F171" s="5">
        <v>8278400374</v>
      </c>
      <c r="G171" s="5">
        <v>-9674208388</v>
      </c>
      <c r="I171" s="5">
        <v>14265537711</v>
      </c>
      <c r="J171" s="5">
        <v>19816404962</v>
      </c>
      <c r="K171" s="5">
        <v>6988233864</v>
      </c>
      <c r="L171" s="5">
        <v>5050000798</v>
      </c>
      <c r="M171" s="5">
        <v>4580595037</v>
      </c>
      <c r="N171" s="5">
        <v>31366642424</v>
      </c>
      <c r="O171" s="5">
        <v>102914720369</v>
      </c>
      <c r="P171" s="5">
        <v>107591190567</v>
      </c>
      <c r="Q171" s="5">
        <v>115320094180</v>
      </c>
      <c r="R171" s="5">
        <v>108921038986</v>
      </c>
      <c r="S171" s="5">
        <v>288355502888</v>
      </c>
      <c r="T171" s="5">
        <v>83069472891</v>
      </c>
    </row>
    <row r="173" spans="2:20" ht="15.5" x14ac:dyDescent="0.35">
      <c r="B173" t="s">
        <v>230</v>
      </c>
      <c r="C173" t="s">
        <v>12</v>
      </c>
      <c r="D173" s="5">
        <v>2000000000</v>
      </c>
      <c r="E173" s="5">
        <v>2000000000</v>
      </c>
      <c r="F173" s="5">
        <v>2000000000</v>
      </c>
      <c r="G173" s="5">
        <v>2000000000</v>
      </c>
      <c r="I173" s="5">
        <v>2000000000</v>
      </c>
      <c r="J173" s="5">
        <v>2000000000</v>
      </c>
      <c r="K173" s="5">
        <v>2000000000</v>
      </c>
      <c r="L173" s="5">
        <v>2000000000</v>
      </c>
      <c r="M173" s="5">
        <v>2000000000</v>
      </c>
      <c r="N173" s="5">
        <v>2000000000</v>
      </c>
      <c r="O173" s="5">
        <v>2000000000</v>
      </c>
      <c r="P173" s="5">
        <v>2000000000</v>
      </c>
      <c r="Q173" s="5">
        <v>2000000000</v>
      </c>
      <c r="R173" s="5">
        <v>2000000000</v>
      </c>
      <c r="S173" s="5">
        <v>2000000000</v>
      </c>
      <c r="T173" s="5">
        <v>0</v>
      </c>
    </row>
    <row r="174" spans="2:20" ht="15.5" x14ac:dyDescent="0.35">
      <c r="C174" t="s">
        <v>231</v>
      </c>
      <c r="D174" s="6">
        <v>1.93</v>
      </c>
      <c r="E174" s="6">
        <v>2.34</v>
      </c>
      <c r="F174" s="6">
        <v>11.95</v>
      </c>
      <c r="G174" s="6">
        <v>-0.14000000000000001</v>
      </c>
    </row>
    <row r="175" spans="2:20" ht="15.5" x14ac:dyDescent="0.35">
      <c r="C175" t="s">
        <v>232</v>
      </c>
      <c r="D175" s="6">
        <v>154.4</v>
      </c>
      <c r="E175" s="6">
        <v>129.06</v>
      </c>
      <c r="F175" s="6">
        <v>22.43</v>
      </c>
      <c r="G175" s="6">
        <v>-2714.29</v>
      </c>
    </row>
    <row r="176" spans="2:20" ht="15.5" x14ac:dyDescent="0.35">
      <c r="C176" t="s">
        <v>67</v>
      </c>
      <c r="D176" s="6">
        <v>1.21</v>
      </c>
      <c r="E176" s="6">
        <v>1.51</v>
      </c>
      <c r="F176" s="6">
        <v>1.6</v>
      </c>
      <c r="G176" s="6">
        <v>2.39</v>
      </c>
    </row>
    <row r="177" spans="3:7" ht="15.5" x14ac:dyDescent="0.35">
      <c r="C177" t="s">
        <v>233</v>
      </c>
      <c r="D177" s="5">
        <v>32080000000</v>
      </c>
      <c r="E177" s="6">
        <v>32560000000.000004</v>
      </c>
      <c r="F177" s="5">
        <v>50390000000</v>
      </c>
      <c r="G177" s="5">
        <v>27480000000</v>
      </c>
    </row>
    <row r="178" spans="3:7" ht="15.5" x14ac:dyDescent="0.35">
      <c r="C178" t="s">
        <v>234</v>
      </c>
      <c r="D178" s="6">
        <v>2.0999999999999999E-3</v>
      </c>
      <c r="E178" s="6">
        <v>2.5999999999999999E-3</v>
      </c>
      <c r="F178" s="6">
        <v>1.4199999999999999E-2</v>
      </c>
      <c r="G178" s="6">
        <v>-2.0000000000000001E-4</v>
      </c>
    </row>
    <row r="179" spans="3:7" ht="15.5" x14ac:dyDescent="0.35">
      <c r="C179" t="s">
        <v>235</v>
      </c>
      <c r="D179" s="6">
        <v>5.6000000000000008E-3</v>
      </c>
      <c r="E179" s="6">
        <v>6.8000000000000005E-3</v>
      </c>
      <c r="F179" s="6">
        <v>3.4799999999999998E-2</v>
      </c>
      <c r="G179" s="6">
        <v>-4.0000000000000002E-4</v>
      </c>
    </row>
    <row r="180" spans="3:7" ht="15.5" x14ac:dyDescent="0.35">
      <c r="C180" t="s">
        <v>236</v>
      </c>
      <c r="D180" s="6">
        <v>1.9699999999999999E-2</v>
      </c>
      <c r="E180" s="6">
        <v>1.9400000000000001E-2</v>
      </c>
      <c r="F180" s="6">
        <v>4.3499999999999997E-2</v>
      </c>
      <c r="G180" s="6">
        <v>1.38E-2</v>
      </c>
    </row>
    <row r="181" spans="3:7" ht="15.5" x14ac:dyDescent="0.35">
      <c r="C181" t="s">
        <v>237</v>
      </c>
      <c r="D181" s="6">
        <v>1.58</v>
      </c>
      <c r="E181" s="6">
        <v>1.55</v>
      </c>
      <c r="F181" s="6">
        <v>3.35</v>
      </c>
      <c r="G181" s="6">
        <v>1.02</v>
      </c>
    </row>
    <row r="182" spans="3:7" ht="15.5" x14ac:dyDescent="0.35">
      <c r="C182" t="s">
        <v>443</v>
      </c>
      <c r="D182" s="5">
        <v>705000000000</v>
      </c>
      <c r="E182" s="5">
        <v>700000000000</v>
      </c>
      <c r="F182" s="5">
        <v>695000000000</v>
      </c>
      <c r="G182" s="5">
        <v>671000000000</v>
      </c>
    </row>
    <row r="183" spans="3:7" ht="15.5" x14ac:dyDescent="0.35">
      <c r="C183" t="s">
        <v>238</v>
      </c>
      <c r="D183" s="6">
        <v>0.86</v>
      </c>
      <c r="E183" s="6">
        <v>0.87</v>
      </c>
      <c r="F183" s="6">
        <v>0.78</v>
      </c>
      <c r="G183" s="6">
        <v>1.1499999999999999</v>
      </c>
    </row>
    <row r="184" spans="3:7" ht="15.5" x14ac:dyDescent="0.35">
      <c r="C184" t="s">
        <v>239</v>
      </c>
      <c r="D184" s="6">
        <v>347.48</v>
      </c>
      <c r="E184" s="6">
        <v>345.55</v>
      </c>
      <c r="F184" s="6">
        <v>343.21</v>
      </c>
      <c r="G184" s="6">
        <v>331.19</v>
      </c>
    </row>
    <row r="185" spans="3:7" ht="15.5" x14ac:dyDescent="0.35">
      <c r="C185" t="s">
        <v>240</v>
      </c>
      <c r="D185" s="6">
        <v>0.86</v>
      </c>
      <c r="E185" s="6">
        <v>0.87</v>
      </c>
      <c r="F185" s="6">
        <v>0.78</v>
      </c>
      <c r="G185" s="6">
        <v>1.1499999999999999</v>
      </c>
    </row>
    <row r="186" spans="3:7" ht="15.5" x14ac:dyDescent="0.35">
      <c r="C186" t="s">
        <v>241</v>
      </c>
      <c r="D186" s="6">
        <v>347.48</v>
      </c>
      <c r="E186" s="6">
        <v>345.55</v>
      </c>
      <c r="F186" s="6">
        <v>343.21</v>
      </c>
      <c r="G186" s="6">
        <v>331.19</v>
      </c>
    </row>
    <row r="187" spans="3:7" ht="15.5" x14ac:dyDescent="0.35">
      <c r="C187" t="s">
        <v>242</v>
      </c>
      <c r="D187" s="5">
        <v>470000000000</v>
      </c>
      <c r="E187" s="5">
        <v>396000000000</v>
      </c>
      <c r="F187" s="5">
        <v>388000000000</v>
      </c>
      <c r="G187" s="5">
        <v>440000000000</v>
      </c>
    </row>
    <row r="188" spans="3:7" ht="15.5" x14ac:dyDescent="0.35">
      <c r="C188" t="s">
        <v>243</v>
      </c>
      <c r="D188" s="5">
        <v>28000000000</v>
      </c>
      <c r="E188" s="5">
        <v>33000000000</v>
      </c>
      <c r="F188" s="5">
        <v>49000000000</v>
      </c>
      <c r="G188" s="5">
        <v>26000000000</v>
      </c>
    </row>
    <row r="189" spans="3:7" ht="15.5" x14ac:dyDescent="0.35">
      <c r="C189" t="s">
        <v>306</v>
      </c>
      <c r="D189" s="5">
        <v>696000000000</v>
      </c>
      <c r="E189" s="5">
        <v>692000000000</v>
      </c>
      <c r="F189" s="5">
        <v>687000000000</v>
      </c>
      <c r="G189" s="5">
        <v>663000000000</v>
      </c>
    </row>
    <row r="190" spans="3:7" ht="15.5" x14ac:dyDescent="0.35">
      <c r="C190" t="s">
        <v>24</v>
      </c>
      <c r="D190" s="5">
        <v>497000000000</v>
      </c>
      <c r="E190" s="5">
        <v>430000000000</v>
      </c>
      <c r="F190" s="5">
        <v>437000000000</v>
      </c>
      <c r="G190" s="5">
        <v>465000000000</v>
      </c>
    </row>
    <row r="191" spans="3:7" ht="15.5" x14ac:dyDescent="0.35">
      <c r="C191" t="s">
        <v>21</v>
      </c>
      <c r="D191" s="5">
        <v>489000000000</v>
      </c>
      <c r="E191" s="5">
        <v>421000000000</v>
      </c>
      <c r="F191" s="5">
        <v>422000000000</v>
      </c>
      <c r="G191" s="5">
        <v>459000000000</v>
      </c>
    </row>
    <row r="192" spans="3:7" ht="15.5" x14ac:dyDescent="0.35">
      <c r="C192" t="s">
        <v>245</v>
      </c>
      <c r="D192" s="5">
        <v>207000000000</v>
      </c>
      <c r="E192" s="5">
        <v>194000000000</v>
      </c>
      <c r="F192" s="5">
        <v>191000000000</v>
      </c>
      <c r="G192" s="5">
        <v>149000000000</v>
      </c>
    </row>
    <row r="193" spans="3:20" ht="15.5" x14ac:dyDescent="0.35">
      <c r="C193" t="s">
        <v>246</v>
      </c>
      <c r="D193" s="5">
        <v>-67000000000</v>
      </c>
      <c r="E193" s="5">
        <v>-1000000000</v>
      </c>
      <c r="F193" s="5">
        <v>53000000000</v>
      </c>
      <c r="G193" s="5">
        <v>6000000000</v>
      </c>
    </row>
    <row r="194" spans="3:20" ht="15.5" x14ac:dyDescent="0.35">
      <c r="C194" t="s">
        <v>247</v>
      </c>
      <c r="D194" s="5">
        <v>-1000000000</v>
      </c>
      <c r="E194" s="5">
        <v>-4000000000</v>
      </c>
      <c r="F194" s="5">
        <v>-2000000000</v>
      </c>
      <c r="G194" s="5">
        <v>-18000000000</v>
      </c>
    </row>
    <row r="195" spans="3:20" ht="15.5" x14ac:dyDescent="0.35">
      <c r="C195" t="s">
        <v>13</v>
      </c>
      <c r="D195" s="5">
        <v>-68000000000</v>
      </c>
      <c r="E195" s="5">
        <v>-5000000000</v>
      </c>
      <c r="F195" s="5">
        <v>51000000000</v>
      </c>
      <c r="G195" s="5">
        <v>-12000000000</v>
      </c>
    </row>
    <row r="196" spans="3:20" ht="15.5" x14ac:dyDescent="0.35">
      <c r="C196" t="s">
        <v>16</v>
      </c>
      <c r="D196" s="6">
        <v>-34.03</v>
      </c>
      <c r="E196" s="6">
        <v>-2.36</v>
      </c>
      <c r="F196" s="6">
        <v>25.62</v>
      </c>
      <c r="G196" s="6">
        <v>-5.81</v>
      </c>
    </row>
    <row r="197" spans="3:20" ht="15.5" x14ac:dyDescent="0.35">
      <c r="C197" t="s">
        <v>52</v>
      </c>
      <c r="I197" s="6">
        <v>13.02</v>
      </c>
      <c r="J197" s="6">
        <v>11.6</v>
      </c>
      <c r="K197" s="6">
        <v>19.059999999999999</v>
      </c>
      <c r="L197" s="6">
        <v>-3.71</v>
      </c>
      <c r="M197" s="6">
        <v>-69.23</v>
      </c>
      <c r="N197" s="6">
        <v>-192.09</v>
      </c>
      <c r="O197" s="6">
        <v>-4.42</v>
      </c>
      <c r="P197" s="6">
        <v>14.7</v>
      </c>
      <c r="Q197" s="6">
        <v>57.03</v>
      </c>
      <c r="R197" s="6">
        <v>60.1</v>
      </c>
      <c r="S197" s="6">
        <v>113.65</v>
      </c>
      <c r="T197" s="6">
        <v>15962073.58</v>
      </c>
    </row>
    <row r="198" spans="3:20" ht="15.5" x14ac:dyDescent="0.35">
      <c r="C198" t="s">
        <v>66</v>
      </c>
      <c r="I198" s="6">
        <v>20.58</v>
      </c>
      <c r="J198" s="6">
        <v>14.48</v>
      </c>
      <c r="K198" s="6">
        <v>7.29</v>
      </c>
      <c r="L198" s="6">
        <v>-47.98</v>
      </c>
      <c r="M198" s="6">
        <v>-2.74</v>
      </c>
      <c r="N198" s="6">
        <v>-1.1100000000000001</v>
      </c>
      <c r="O198" s="6">
        <v>-83.26</v>
      </c>
      <c r="P198" s="6">
        <v>60.54</v>
      </c>
      <c r="Q198" s="6">
        <v>18.41</v>
      </c>
      <c r="R198" s="6">
        <v>18.64</v>
      </c>
      <c r="S198" s="6">
        <v>11.79</v>
      </c>
      <c r="T198" s="5">
        <v>0</v>
      </c>
    </row>
    <row r="199" spans="3:20" ht="15.5" x14ac:dyDescent="0.35">
      <c r="C199" t="s">
        <v>69</v>
      </c>
      <c r="I199" s="6">
        <v>0.44</v>
      </c>
      <c r="J199" s="6">
        <v>0.3</v>
      </c>
      <c r="K199" s="6">
        <v>0.22</v>
      </c>
      <c r="L199" s="6">
        <v>0.34</v>
      </c>
      <c r="M199" s="6">
        <v>0.44</v>
      </c>
      <c r="N199" s="6">
        <v>0.66</v>
      </c>
      <c r="O199" s="6">
        <v>0.77</v>
      </c>
      <c r="P199" s="6">
        <v>1.94</v>
      </c>
      <c r="Q199" s="6">
        <v>1.79</v>
      </c>
      <c r="R199" s="6">
        <v>2.23</v>
      </c>
      <c r="S199" s="6">
        <v>2.33</v>
      </c>
      <c r="T199" s="5">
        <v>0</v>
      </c>
    </row>
    <row r="200" spans="3:20" ht="15.5" x14ac:dyDescent="0.35">
      <c r="C200" t="s">
        <v>248</v>
      </c>
      <c r="I200" s="5">
        <v>148030000000</v>
      </c>
      <c r="J200" s="5">
        <v>158370000000</v>
      </c>
      <c r="K200" s="5">
        <v>177290000000</v>
      </c>
      <c r="L200" s="5">
        <v>147930000000</v>
      </c>
      <c r="M200" s="5">
        <v>24030000000</v>
      </c>
      <c r="N200" s="5">
        <v>-196280000000</v>
      </c>
      <c r="O200" s="5">
        <v>161440000000</v>
      </c>
      <c r="P200" s="5">
        <v>174660000000</v>
      </c>
    </row>
    <row r="201" spans="3:20" ht="15.5" x14ac:dyDescent="0.35">
      <c r="C201" t="s">
        <v>249</v>
      </c>
      <c r="I201" s="6">
        <v>1.55E-2</v>
      </c>
      <c r="J201" s="6">
        <v>1.55E-2</v>
      </c>
      <c r="K201" s="6">
        <v>2.2700000000000001E-2</v>
      </c>
      <c r="L201" s="6">
        <v>-4.7999999999999996E-3</v>
      </c>
      <c r="M201" s="6">
        <v>-9.2600000000000002E-2</v>
      </c>
      <c r="N201" s="6">
        <v>-0.255</v>
      </c>
      <c r="O201" s="6">
        <v>-4.5000000000000005E-3</v>
      </c>
      <c r="P201" s="6">
        <v>1.5300000000000001E-2</v>
      </c>
      <c r="Q201" s="6">
        <v>6.1900000000000004E-2</v>
      </c>
      <c r="R201" s="6">
        <v>7.7800000000000008E-2</v>
      </c>
      <c r="S201" s="6">
        <v>0.1648</v>
      </c>
      <c r="T201" s="6">
        <v>0.20379999999999998</v>
      </c>
    </row>
    <row r="202" spans="3:20" ht="15.5" x14ac:dyDescent="0.35">
      <c r="C202" t="s">
        <v>250</v>
      </c>
      <c r="I202" s="6">
        <v>3.7900000000000003E-2</v>
      </c>
      <c r="J202" s="6">
        <v>3.4599999999999999E-2</v>
      </c>
      <c r="K202" s="6">
        <v>5.8299999999999998E-2</v>
      </c>
      <c r="L202" s="6">
        <v>-1.2E-2</v>
      </c>
      <c r="M202" s="6">
        <v>-0.22489999999999999</v>
      </c>
      <c r="N202" s="6">
        <v>-0.50850000000000006</v>
      </c>
      <c r="O202" s="6">
        <v>-7.4000000000000003E-3</v>
      </c>
      <c r="P202" s="6">
        <v>2.41E-2</v>
      </c>
      <c r="Q202" s="6">
        <v>9.4299999999999995E-2</v>
      </c>
      <c r="R202" s="6">
        <v>0.10880000000000001</v>
      </c>
      <c r="S202" s="6">
        <v>0.22949999999999998</v>
      </c>
      <c r="T202" s="6">
        <v>0.40100000000000002</v>
      </c>
    </row>
    <row r="203" spans="3:20" ht="15.5" x14ac:dyDescent="0.35">
      <c r="C203" t="s">
        <v>251</v>
      </c>
      <c r="I203" s="6">
        <v>8.8699999999999987E-2</v>
      </c>
      <c r="J203" s="6">
        <v>9.2899999999999996E-2</v>
      </c>
      <c r="K203" s="6">
        <v>9.849999999999999E-2</v>
      </c>
      <c r="L203" s="6">
        <v>4.82E-2</v>
      </c>
      <c r="M203" s="6">
        <v>-0.1047</v>
      </c>
      <c r="N203" s="6">
        <v>-0.26190000000000002</v>
      </c>
      <c r="O203" s="6">
        <v>9.4999999999999998E-3</v>
      </c>
      <c r="P203" s="6">
        <v>2.7099999999999999E-2</v>
      </c>
      <c r="Q203" s="6">
        <v>9.5700000000000007E-2</v>
      </c>
      <c r="R203" s="6">
        <v>0.11310000000000001</v>
      </c>
      <c r="S203" s="6">
        <v>0.29399999999999998</v>
      </c>
      <c r="T203" s="6">
        <v>0.73450000000000004</v>
      </c>
    </row>
    <row r="204" spans="3:20" ht="15.5" x14ac:dyDescent="0.35">
      <c r="C204" t="s">
        <v>252</v>
      </c>
      <c r="I204" s="6">
        <v>1.71</v>
      </c>
      <c r="J204" s="6">
        <v>1.59</v>
      </c>
      <c r="K204" s="6">
        <v>1.72</v>
      </c>
      <c r="L204" s="6">
        <v>1.03</v>
      </c>
      <c r="M204" s="6">
        <v>-2.5499999999999998</v>
      </c>
      <c r="N204" s="6">
        <v>-7.81</v>
      </c>
      <c r="O204" s="6">
        <v>0.95</v>
      </c>
      <c r="P204" s="6">
        <v>3.92</v>
      </c>
      <c r="Q204" s="6">
        <v>10.89</v>
      </c>
      <c r="R204" s="6">
        <v>10.1</v>
      </c>
      <c r="S204" s="6">
        <v>15.36</v>
      </c>
      <c r="T204" s="6">
        <v>13.84</v>
      </c>
    </row>
    <row r="205" spans="3:20" ht="15.5" x14ac:dyDescent="0.35">
      <c r="C205" t="s">
        <v>63</v>
      </c>
      <c r="I205" s="6">
        <v>0.78</v>
      </c>
      <c r="J205" s="6">
        <v>0.5</v>
      </c>
      <c r="K205" s="6">
        <v>0.42</v>
      </c>
      <c r="L205" s="6">
        <v>0.56999999999999995</v>
      </c>
      <c r="M205" s="6">
        <v>0.62</v>
      </c>
      <c r="N205" s="6">
        <v>0.56999999999999995</v>
      </c>
      <c r="O205" s="6">
        <v>0.62</v>
      </c>
      <c r="P205" s="6">
        <v>1.46</v>
      </c>
      <c r="Q205" s="6">
        <v>1.74</v>
      </c>
      <c r="R205" s="6">
        <v>2.0299999999999998</v>
      </c>
      <c r="S205" s="6">
        <v>2.71</v>
      </c>
      <c r="T205" s="5">
        <v>0</v>
      </c>
    </row>
    <row r="206" spans="3:20" ht="15.5" x14ac:dyDescent="0.35">
      <c r="C206" t="s">
        <v>60</v>
      </c>
      <c r="I206" s="6">
        <v>343.21</v>
      </c>
      <c r="J206" s="6">
        <v>335.56</v>
      </c>
      <c r="K206" s="6">
        <v>327.17</v>
      </c>
      <c r="L206" s="6">
        <v>309.75</v>
      </c>
      <c r="M206" s="6">
        <v>307.75</v>
      </c>
      <c r="N206" s="6">
        <v>377.73</v>
      </c>
      <c r="O206" s="6">
        <v>596.91</v>
      </c>
      <c r="P206" s="6">
        <v>608.91</v>
      </c>
      <c r="Q206" s="6">
        <v>604.55999999999995</v>
      </c>
      <c r="R206" s="6">
        <v>552.23</v>
      </c>
      <c r="S206" s="6">
        <v>495.12</v>
      </c>
      <c r="T206" s="6">
        <v>39801098.5</v>
      </c>
    </row>
    <row r="207" spans="3:20" ht="15.5" x14ac:dyDescent="0.35">
      <c r="C207" t="s">
        <v>253</v>
      </c>
      <c r="I207" s="6">
        <v>0.78</v>
      </c>
      <c r="J207" s="6">
        <v>0.5</v>
      </c>
      <c r="K207" s="6">
        <v>0.42</v>
      </c>
      <c r="L207" s="6">
        <v>0.56999999999999995</v>
      </c>
      <c r="M207" s="6">
        <v>0.62</v>
      </c>
      <c r="N207" s="6">
        <v>0.56999999999999995</v>
      </c>
      <c r="O207" s="6">
        <v>0.62</v>
      </c>
      <c r="P207" s="6">
        <v>1.46</v>
      </c>
      <c r="Q207" s="6">
        <v>1.74</v>
      </c>
      <c r="R207" s="6">
        <v>2.0299999999999998</v>
      </c>
      <c r="S207" s="6">
        <v>2.71</v>
      </c>
      <c r="T207" s="5">
        <v>0</v>
      </c>
    </row>
    <row r="208" spans="3:20" ht="15.5" x14ac:dyDescent="0.35">
      <c r="C208" t="s">
        <v>254</v>
      </c>
      <c r="I208" s="6">
        <v>343.21</v>
      </c>
      <c r="J208" s="6">
        <v>335.56</v>
      </c>
      <c r="K208" s="6">
        <v>327.17</v>
      </c>
      <c r="L208" s="6">
        <v>309.75</v>
      </c>
      <c r="M208" s="6">
        <v>307.75</v>
      </c>
      <c r="N208" s="6">
        <v>377.73</v>
      </c>
      <c r="O208" s="6">
        <v>596.91</v>
      </c>
      <c r="P208" s="6">
        <v>608.91</v>
      </c>
      <c r="Q208" s="6">
        <v>604.55999999999995</v>
      </c>
      <c r="R208" s="6">
        <v>552.23</v>
      </c>
      <c r="S208" s="6">
        <v>495.12</v>
      </c>
      <c r="T208" s="6">
        <v>39801098.5</v>
      </c>
    </row>
    <row r="209" spans="2:20" ht="15.5" x14ac:dyDescent="0.35">
      <c r="C209" t="s">
        <v>255</v>
      </c>
      <c r="I209" s="5">
        <v>388000000000</v>
      </c>
      <c r="J209" s="5">
        <v>422000000000</v>
      </c>
      <c r="K209" s="5">
        <v>434000000000</v>
      </c>
      <c r="L209" s="5">
        <v>300000000000</v>
      </c>
      <c r="M209" s="5">
        <v>233000000000</v>
      </c>
      <c r="N209" s="5">
        <v>230000000000</v>
      </c>
      <c r="O209" s="5">
        <v>211000000000</v>
      </c>
      <c r="P209" s="5">
        <v>118000000000</v>
      </c>
      <c r="Q209" s="5">
        <v>71000000000</v>
      </c>
      <c r="R209" s="5">
        <v>58000000000</v>
      </c>
      <c r="S209" s="5">
        <v>64000000000</v>
      </c>
      <c r="T209" s="5">
        <v>59000000000</v>
      </c>
    </row>
    <row r="210" spans="2:20" ht="15.5" x14ac:dyDescent="0.35">
      <c r="C210" t="s">
        <v>256</v>
      </c>
      <c r="I210" s="5">
        <v>49000000000</v>
      </c>
      <c r="J210" s="5">
        <v>36000000000</v>
      </c>
      <c r="K210" s="5">
        <v>100000000000</v>
      </c>
      <c r="L210" s="5">
        <v>238000000000</v>
      </c>
      <c r="M210" s="5">
        <v>226000000000</v>
      </c>
      <c r="N210" s="5">
        <v>228000000000</v>
      </c>
      <c r="O210" s="5">
        <v>258000000000</v>
      </c>
      <c r="P210" s="5">
        <v>288000000000</v>
      </c>
      <c r="Q210" s="5">
        <v>225000000000</v>
      </c>
      <c r="R210" s="5">
        <v>31000000000</v>
      </c>
      <c r="S210" s="5">
        <v>54000000000</v>
      </c>
      <c r="T210" s="5">
        <v>56000000000</v>
      </c>
    </row>
    <row r="211" spans="2:20" ht="15.5" x14ac:dyDescent="0.35">
      <c r="C211" t="s">
        <v>26</v>
      </c>
      <c r="I211" s="5">
        <v>437000000000</v>
      </c>
      <c r="J211" s="5">
        <v>458000000000</v>
      </c>
      <c r="K211" s="5">
        <v>534000000000</v>
      </c>
      <c r="L211" s="5">
        <v>537000000000</v>
      </c>
      <c r="M211" s="5">
        <v>459000000000</v>
      </c>
      <c r="N211" s="5">
        <v>458000000000</v>
      </c>
      <c r="O211" s="5">
        <v>469000000000</v>
      </c>
      <c r="P211" s="5">
        <v>405000000000</v>
      </c>
      <c r="Q211" s="5">
        <v>296000000000</v>
      </c>
      <c r="R211" s="5">
        <v>90000000000</v>
      </c>
      <c r="S211" s="5">
        <v>118000000000</v>
      </c>
      <c r="T211" s="5">
        <v>115000000000</v>
      </c>
    </row>
    <row r="212" spans="2:20" ht="15.5" x14ac:dyDescent="0.35">
      <c r="C212" t="s">
        <v>23</v>
      </c>
      <c r="I212" s="5">
        <v>422000000000</v>
      </c>
      <c r="J212" s="5">
        <v>438000000000</v>
      </c>
      <c r="K212" s="5">
        <v>527000000000</v>
      </c>
      <c r="L212" s="5">
        <v>532000000000</v>
      </c>
      <c r="M212" s="5">
        <v>455000000000</v>
      </c>
      <c r="N212" s="5">
        <v>426000000000</v>
      </c>
      <c r="O212" s="5">
        <v>366000000000</v>
      </c>
      <c r="P212" s="5">
        <v>298000000000</v>
      </c>
      <c r="Q212" s="5">
        <v>181000000000</v>
      </c>
      <c r="R212" s="5">
        <v>-19000000000</v>
      </c>
      <c r="S212" s="5">
        <v>-170000000000</v>
      </c>
      <c r="T212" s="5">
        <v>31000000000</v>
      </c>
    </row>
    <row r="213" spans="2:20" ht="15.5" x14ac:dyDescent="0.35">
      <c r="C213" t="s">
        <v>257</v>
      </c>
      <c r="I213" s="5">
        <v>191000000000</v>
      </c>
      <c r="J213" s="5">
        <v>115000000000</v>
      </c>
      <c r="K213" s="5">
        <v>116000000000</v>
      </c>
      <c r="L213" s="5">
        <v>172000000000</v>
      </c>
      <c r="M213" s="5">
        <v>120000000000</v>
      </c>
      <c r="N213" s="5">
        <v>182000000000</v>
      </c>
      <c r="O213" s="5">
        <v>548000000000</v>
      </c>
      <c r="P213" s="5">
        <v>549000000000</v>
      </c>
      <c r="Q213" s="5">
        <v>619000000000</v>
      </c>
      <c r="R213" s="5">
        <v>587000000000</v>
      </c>
      <c r="S213" s="5">
        <v>623000000000</v>
      </c>
      <c r="T213" s="5">
        <v>190000000000</v>
      </c>
    </row>
    <row r="214" spans="2:20" ht="15.5" x14ac:dyDescent="0.35">
      <c r="C214" t="s">
        <v>258</v>
      </c>
      <c r="I214" s="5">
        <v>70000000000</v>
      </c>
      <c r="J214" s="5">
        <v>145000000000</v>
      </c>
      <c r="K214" s="5">
        <v>36000000000</v>
      </c>
      <c r="L214" s="5">
        <v>-3000000000</v>
      </c>
      <c r="M214" s="5">
        <v>7000000000</v>
      </c>
      <c r="N214" s="5">
        <v>-20000000000</v>
      </c>
      <c r="O214" s="5">
        <v>69000000000</v>
      </c>
      <c r="P214" s="5">
        <v>191000000000</v>
      </c>
      <c r="Q214" s="5">
        <v>222000000000</v>
      </c>
      <c r="R214" s="5">
        <v>113000000000</v>
      </c>
      <c r="S214" s="5">
        <v>97000000000</v>
      </c>
      <c r="T214" s="5">
        <v>148000000000</v>
      </c>
    </row>
    <row r="215" spans="2:20" ht="15.5" x14ac:dyDescent="0.35">
      <c r="C215" t="s">
        <v>259</v>
      </c>
      <c r="I215" s="5">
        <v>-29000000000</v>
      </c>
      <c r="J215" s="5">
        <v>-29000000000</v>
      </c>
      <c r="K215" s="5">
        <v>-31000000000</v>
      </c>
      <c r="L215" s="5">
        <v>-70000000000</v>
      </c>
      <c r="M215" s="5">
        <v>-18000000000</v>
      </c>
      <c r="N215" s="5">
        <v>-35000000000</v>
      </c>
      <c r="O215" s="5">
        <v>-121000000000</v>
      </c>
      <c r="P215" s="5">
        <v>-258000000000</v>
      </c>
      <c r="Q215" s="5">
        <v>-336000000000</v>
      </c>
      <c r="R215" s="5">
        <v>-250000000000</v>
      </c>
      <c r="S215" s="5">
        <v>-175000000000</v>
      </c>
    </row>
    <row r="216" spans="2:20" ht="15.5" x14ac:dyDescent="0.35">
      <c r="C216" t="s">
        <v>15</v>
      </c>
      <c r="I216" s="5">
        <v>41000000000</v>
      </c>
      <c r="J216" s="5">
        <v>117000000000</v>
      </c>
      <c r="K216" s="5">
        <v>5000000000</v>
      </c>
      <c r="L216" s="5">
        <v>-73000000000</v>
      </c>
      <c r="M216" s="5">
        <v>-11000000000</v>
      </c>
      <c r="N216" s="5">
        <v>-54000000000</v>
      </c>
      <c r="O216" s="5">
        <v>-51000000000</v>
      </c>
      <c r="P216" s="5">
        <v>-67000000000</v>
      </c>
      <c r="Q216" s="5">
        <v>-114000000000</v>
      </c>
      <c r="R216" s="5">
        <v>-138000000000</v>
      </c>
      <c r="S216" s="5">
        <v>-78000000000</v>
      </c>
      <c r="T216" s="5">
        <v>148000000000</v>
      </c>
    </row>
    <row r="217" spans="2:20" ht="15.5" x14ac:dyDescent="0.35">
      <c r="C217" t="s">
        <v>17</v>
      </c>
      <c r="I217" s="6">
        <v>20.350000000000001</v>
      </c>
      <c r="J217" s="6">
        <v>58.33</v>
      </c>
      <c r="K217" s="6">
        <v>2.33</v>
      </c>
      <c r="L217" s="6">
        <v>-36.57</v>
      </c>
      <c r="M217" s="6">
        <v>-5.4</v>
      </c>
      <c r="N217" s="6">
        <v>-27.09</v>
      </c>
      <c r="O217" s="6">
        <v>-25.53</v>
      </c>
      <c r="P217" s="6">
        <v>-33.56</v>
      </c>
      <c r="Q217" s="6">
        <v>-56.8</v>
      </c>
      <c r="R217" s="6">
        <v>-68.790000000000006</v>
      </c>
      <c r="S217" s="6">
        <v>-38.97</v>
      </c>
      <c r="T217" s="6">
        <v>12526276.34</v>
      </c>
    </row>
    <row r="219" spans="2:20" ht="15.5" x14ac:dyDescent="0.35">
      <c r="B219" t="s">
        <v>260</v>
      </c>
      <c r="C219" t="s">
        <v>261</v>
      </c>
      <c r="D219" s="5">
        <v>4000000000</v>
      </c>
      <c r="E219" s="5">
        <v>5000000000</v>
      </c>
      <c r="F219" s="5">
        <v>24000000000</v>
      </c>
      <c r="G219" s="5">
        <v>-274000000</v>
      </c>
      <c r="H219" s="5">
        <v>17000000000</v>
      </c>
      <c r="I219" s="5">
        <v>26000000000</v>
      </c>
      <c r="J219" s="5">
        <v>23000000000</v>
      </c>
      <c r="K219" s="5">
        <v>38000000000</v>
      </c>
      <c r="L219" s="5">
        <v>-7000000000</v>
      </c>
      <c r="M219" s="5">
        <v>-139000000000</v>
      </c>
      <c r="N219" s="5">
        <v>-385000000000</v>
      </c>
      <c r="O219" s="5">
        <v>-9000000000</v>
      </c>
      <c r="P219" s="5">
        <v>29000000000</v>
      </c>
      <c r="Q219" s="5">
        <v>114000000000</v>
      </c>
    </row>
    <row r="220" spans="2:20" ht="15.5" x14ac:dyDescent="0.35">
      <c r="C220" t="s">
        <v>444</v>
      </c>
      <c r="H220" s="5">
        <v>5</v>
      </c>
      <c r="I220" s="5">
        <v>5</v>
      </c>
      <c r="J220" s="5">
        <v>5</v>
      </c>
      <c r="K220" s="5">
        <v>5</v>
      </c>
      <c r="L220" s="5">
        <v>1</v>
      </c>
      <c r="M220" s="5">
        <v>1</v>
      </c>
      <c r="N220" s="5">
        <v>5</v>
      </c>
      <c r="P220" s="5">
        <v>10</v>
      </c>
      <c r="Q220" s="5">
        <v>15</v>
      </c>
    </row>
    <row r="221" spans="2:20" ht="15.5" x14ac:dyDescent="0.35">
      <c r="C221" t="s">
        <v>71</v>
      </c>
      <c r="H221" s="6">
        <v>0.58530000000000004</v>
      </c>
      <c r="I221" s="6">
        <v>0.38420000000000004</v>
      </c>
      <c r="J221" s="6">
        <v>0.43109999999999998</v>
      </c>
      <c r="K221" s="6">
        <v>0.26229999999999998</v>
      </c>
      <c r="L221" s="6">
        <v>-0.26919999999999999</v>
      </c>
      <c r="M221" s="6">
        <v>-1.44E-2</v>
      </c>
      <c r="N221" s="6">
        <v>-2.6000000000000002E-2</v>
      </c>
      <c r="P221" s="6">
        <v>0.68040000000000012</v>
      </c>
      <c r="Q221" s="6">
        <v>0.26300000000000001</v>
      </c>
    </row>
    <row r="222" spans="2:20" ht="15.5" x14ac:dyDescent="0.35">
      <c r="C222" t="s">
        <v>445</v>
      </c>
      <c r="H222" s="6">
        <v>2.1700000000000001E-2</v>
      </c>
      <c r="I222" s="6">
        <v>1.6799999999999999E-2</v>
      </c>
      <c r="J222" s="6">
        <v>2.5899999999999999E-2</v>
      </c>
      <c r="K222" s="6">
        <v>3.5200000000000002E-2</v>
      </c>
      <c r="L222" s="6">
        <v>6.8000000000000005E-3</v>
      </c>
      <c r="M222" s="6">
        <v>6.3E-3</v>
      </c>
      <c r="N222" s="6">
        <v>3.4700000000000002E-2</v>
      </c>
      <c r="P222" s="6">
        <v>2.3799999999999998E-2</v>
      </c>
      <c r="Q222" s="6">
        <v>1.78E-2</v>
      </c>
    </row>
    <row r="223" spans="2:20" ht="15.5" x14ac:dyDescent="0.35">
      <c r="C223" t="s">
        <v>51</v>
      </c>
      <c r="D223" s="6">
        <v>1.93</v>
      </c>
      <c r="E223" s="6">
        <v>2.34</v>
      </c>
      <c r="F223" s="6">
        <v>11.95</v>
      </c>
      <c r="G223" s="6">
        <v>-0.14000000000000001</v>
      </c>
      <c r="H223" s="6">
        <v>8.5399999999999991</v>
      </c>
      <c r="I223" s="6">
        <v>13.02</v>
      </c>
      <c r="J223" s="6">
        <v>11.6</v>
      </c>
      <c r="K223" s="6">
        <v>19.059999999999999</v>
      </c>
      <c r="L223" s="6">
        <v>-3.71</v>
      </c>
      <c r="M223" s="6">
        <v>-69.23</v>
      </c>
      <c r="N223" s="6">
        <v>-192.09</v>
      </c>
      <c r="O223" s="6">
        <v>-4.42</v>
      </c>
      <c r="P223" s="6">
        <v>14.7</v>
      </c>
      <c r="Q223" s="6">
        <v>57.03</v>
      </c>
    </row>
    <row r="224" spans="2:20" ht="15.5" x14ac:dyDescent="0.35">
      <c r="C224" t="s">
        <v>73</v>
      </c>
      <c r="H224" s="5">
        <v>5</v>
      </c>
      <c r="I224" s="5">
        <v>5</v>
      </c>
      <c r="J224" s="5">
        <v>5</v>
      </c>
      <c r="K224" s="5">
        <v>5</v>
      </c>
      <c r="L224" s="5">
        <v>1</v>
      </c>
      <c r="M224" s="5">
        <v>1</v>
      </c>
      <c r="N224" s="5">
        <v>5</v>
      </c>
      <c r="P224" s="5">
        <v>10</v>
      </c>
      <c r="Q224" s="5">
        <v>15</v>
      </c>
    </row>
    <row r="225" spans="3:17" ht="15.5" x14ac:dyDescent="0.35">
      <c r="C225" t="s">
        <v>446</v>
      </c>
      <c r="H225" s="6">
        <v>0.58530000000000004</v>
      </c>
      <c r="I225" s="6">
        <v>0.38420000000000004</v>
      </c>
      <c r="J225" s="6">
        <v>0.43109999999999998</v>
      </c>
      <c r="K225" s="6">
        <v>0.26229999999999998</v>
      </c>
      <c r="L225" s="6">
        <v>-0.26919999999999999</v>
      </c>
      <c r="M225" s="6">
        <v>-1.44E-2</v>
      </c>
      <c r="N225" s="6">
        <v>-2.6000000000000002E-2</v>
      </c>
      <c r="P225" s="6">
        <v>0.68040000000000012</v>
      </c>
      <c r="Q225" s="6">
        <v>0.26300000000000001</v>
      </c>
    </row>
    <row r="226" spans="3:17" ht="15.5" x14ac:dyDescent="0.35">
      <c r="C226" t="s">
        <v>447</v>
      </c>
      <c r="H226" s="6">
        <v>2.1700000000000001E-2</v>
      </c>
      <c r="I226" s="6">
        <v>1.6799999999999999E-2</v>
      </c>
      <c r="J226" s="6">
        <v>2.5899999999999999E-2</v>
      </c>
      <c r="K226" s="6">
        <v>3.5200000000000002E-2</v>
      </c>
      <c r="L226" s="6">
        <v>6.8000000000000005E-3</v>
      </c>
      <c r="M226" s="6">
        <v>6.3E-3</v>
      </c>
      <c r="N226" s="6">
        <v>3.4700000000000002E-2</v>
      </c>
      <c r="P226" s="6">
        <v>2.3799999999999998E-2</v>
      </c>
      <c r="Q226" s="6">
        <v>1.78E-2</v>
      </c>
    </row>
    <row r="227" spans="3:17" ht="15.5" x14ac:dyDescent="0.35">
      <c r="C227" t="s">
        <v>262</v>
      </c>
      <c r="D227" s="5">
        <v>492000000000</v>
      </c>
      <c r="E227" s="5">
        <v>401000000000</v>
      </c>
      <c r="F227" s="5">
        <v>336000000000</v>
      </c>
      <c r="G227" s="5">
        <v>318000000000</v>
      </c>
      <c r="H227" s="5">
        <v>1787000000000</v>
      </c>
      <c r="I227" s="5">
        <v>1221000000000</v>
      </c>
      <c r="J227" s="5">
        <v>1115000000000</v>
      </c>
      <c r="K227" s="5">
        <v>1290000000000</v>
      </c>
      <c r="L227" s="5">
        <v>1060000000000</v>
      </c>
      <c r="M227" s="5">
        <v>873000000000</v>
      </c>
      <c r="N227" s="5">
        <v>652000000000</v>
      </c>
      <c r="O227" s="5">
        <v>958000000000</v>
      </c>
      <c r="P227" s="5">
        <v>920000000000</v>
      </c>
      <c r="Q227" s="5">
        <v>1176000000000</v>
      </c>
    </row>
    <row r="228" spans="3:17" ht="15.5" x14ac:dyDescent="0.35">
      <c r="C228" t="s">
        <v>448</v>
      </c>
      <c r="H228" s="5">
        <v>5</v>
      </c>
      <c r="I228" s="5">
        <v>5</v>
      </c>
      <c r="J228" s="5">
        <v>5</v>
      </c>
      <c r="K228" s="5">
        <v>5</v>
      </c>
      <c r="L228" s="5">
        <v>1</v>
      </c>
      <c r="M228" s="5">
        <v>1</v>
      </c>
      <c r="N228" s="5">
        <v>5</v>
      </c>
      <c r="P228" s="5">
        <v>10</v>
      </c>
      <c r="Q228" s="5">
        <v>15</v>
      </c>
    </row>
    <row r="229" spans="3:17" ht="15.5" x14ac:dyDescent="0.35">
      <c r="C229" t="s">
        <v>449</v>
      </c>
      <c r="H229" s="6">
        <v>0.58530000000000004</v>
      </c>
      <c r="I229" s="6">
        <v>0.38420000000000004</v>
      </c>
      <c r="J229" s="6">
        <v>0.43109999999999998</v>
      </c>
      <c r="K229" s="6">
        <v>0.26229999999999998</v>
      </c>
      <c r="L229" s="6">
        <v>-0.26919999999999999</v>
      </c>
      <c r="M229" s="6">
        <v>-1.44E-2</v>
      </c>
      <c r="N229" s="6">
        <v>-2.6000000000000002E-2</v>
      </c>
      <c r="P229" s="6">
        <v>0.68040000000000012</v>
      </c>
      <c r="Q229" s="6">
        <v>0.26300000000000001</v>
      </c>
    </row>
    <row r="230" spans="3:17" ht="15.5" x14ac:dyDescent="0.35">
      <c r="C230" t="s">
        <v>450</v>
      </c>
      <c r="H230" s="6">
        <v>2.1700000000000001E-2</v>
      </c>
      <c r="I230" s="6">
        <v>1.6799999999999999E-2</v>
      </c>
      <c r="J230" s="6">
        <v>2.5899999999999999E-2</v>
      </c>
      <c r="K230" s="6">
        <v>3.5200000000000002E-2</v>
      </c>
      <c r="L230" s="6">
        <v>6.8000000000000005E-3</v>
      </c>
      <c r="M230" s="6">
        <v>6.3E-3</v>
      </c>
      <c r="N230" s="6">
        <v>3.4700000000000002E-2</v>
      </c>
      <c r="P230" s="6">
        <v>2.3799999999999998E-2</v>
      </c>
      <c r="Q230" s="6">
        <v>1.78E-2</v>
      </c>
    </row>
    <row r="231" spans="3:17" ht="15.5" x14ac:dyDescent="0.35">
      <c r="C231" t="s">
        <v>344</v>
      </c>
      <c r="I231" s="6">
        <v>26.92</v>
      </c>
    </row>
    <row r="232" spans="3:17" ht="15.5" x14ac:dyDescent="0.35">
      <c r="C232" t="s">
        <v>345</v>
      </c>
      <c r="I232" s="6">
        <v>14.3</v>
      </c>
    </row>
    <row r="233" spans="3:17" ht="15.5" x14ac:dyDescent="0.35">
      <c r="C233" t="s">
        <v>263</v>
      </c>
      <c r="I233" s="6">
        <v>6.95</v>
      </c>
    </row>
    <row r="234" spans="3:17" ht="15.5" x14ac:dyDescent="0.35">
      <c r="C234" t="s">
        <v>346</v>
      </c>
      <c r="I234" s="6">
        <v>6.9900000000000004E-2</v>
      </c>
    </row>
    <row r="235" spans="3:17" ht="15.5" x14ac:dyDescent="0.35">
      <c r="C235" t="s">
        <v>347</v>
      </c>
      <c r="I235" s="6">
        <v>0.3</v>
      </c>
    </row>
    <row r="236" spans="3:17" ht="15.5" x14ac:dyDescent="0.35">
      <c r="C236" t="s">
        <v>348</v>
      </c>
      <c r="I236" s="6">
        <v>0.66</v>
      </c>
    </row>
    <row r="237" spans="3:17" ht="15.5" x14ac:dyDescent="0.35">
      <c r="C237" t="s">
        <v>349</v>
      </c>
      <c r="I237" s="6">
        <v>-54.76</v>
      </c>
    </row>
    <row r="238" spans="3:17" ht="15.5" x14ac:dyDescent="0.35">
      <c r="C238" t="s">
        <v>350</v>
      </c>
      <c r="I238" s="6">
        <v>-13.87</v>
      </c>
    </row>
    <row r="239" spans="3:17" ht="15.5" x14ac:dyDescent="0.35">
      <c r="C239" t="s">
        <v>351</v>
      </c>
      <c r="I239" s="6">
        <v>12.57</v>
      </c>
    </row>
    <row r="240" spans="3:17" ht="15.5" x14ac:dyDescent="0.35">
      <c r="C240" t="s">
        <v>264</v>
      </c>
      <c r="I240" s="6">
        <v>6.73</v>
      </c>
    </row>
    <row r="241" spans="3:9" ht="15.5" x14ac:dyDescent="0.35">
      <c r="C241" t="s">
        <v>451</v>
      </c>
      <c r="I241" s="6">
        <v>1.17</v>
      </c>
    </row>
    <row r="242" spans="3:9" ht="15.5" x14ac:dyDescent="0.35">
      <c r="C242" t="s">
        <v>452</v>
      </c>
      <c r="I242" s="6">
        <v>0.28000000000000003</v>
      </c>
    </row>
    <row r="243" spans="3:9" ht="15.5" x14ac:dyDescent="0.35">
      <c r="C243" t="s">
        <v>352</v>
      </c>
      <c r="I243" s="6">
        <v>16.09</v>
      </c>
    </row>
    <row r="244" spans="3:9" ht="15.5" x14ac:dyDescent="0.35">
      <c r="C244" t="s">
        <v>353</v>
      </c>
      <c r="I244" s="6">
        <v>8.5399999999999991</v>
      </c>
    </row>
    <row r="245" spans="3:9" ht="15.5" x14ac:dyDescent="0.35">
      <c r="C245" t="s">
        <v>354</v>
      </c>
      <c r="I245" s="6">
        <v>772.31</v>
      </c>
    </row>
    <row r="246" spans="3:9" ht="15.5" x14ac:dyDescent="0.35">
      <c r="C246" t="s">
        <v>355</v>
      </c>
      <c r="D246" s="6">
        <v>3.94</v>
      </c>
    </row>
    <row r="247" spans="3:9" ht="15.5" x14ac:dyDescent="0.35">
      <c r="C247" t="s">
        <v>356</v>
      </c>
      <c r="I247" s="6">
        <v>347.48</v>
      </c>
    </row>
    <row r="248" spans="3:9" ht="15.5" x14ac:dyDescent="0.35">
      <c r="C248" t="s">
        <v>357</v>
      </c>
      <c r="I248" s="6">
        <v>-16.579999999999998</v>
      </c>
    </row>
    <row r="249" spans="3:9" ht="15.5" x14ac:dyDescent="0.35">
      <c r="C249" t="s">
        <v>265</v>
      </c>
      <c r="D249" s="6">
        <v>1.2</v>
      </c>
    </row>
    <row r="250" spans="3:9" ht="15.5" x14ac:dyDescent="0.35">
      <c r="C250" t="s">
        <v>266</v>
      </c>
      <c r="D250" s="6">
        <v>0.97</v>
      </c>
    </row>
    <row r="251" spans="3:9" ht="15.5" x14ac:dyDescent="0.35">
      <c r="C251" t="s">
        <v>267</v>
      </c>
      <c r="D251" s="6">
        <v>0.71</v>
      </c>
    </row>
    <row r="252" spans="3:9" ht="15.5" x14ac:dyDescent="0.35">
      <c r="C252" t="s">
        <v>268</v>
      </c>
      <c r="D252" s="6">
        <v>0.04</v>
      </c>
    </row>
    <row r="253" spans="3:9" ht="15.5" x14ac:dyDescent="0.35">
      <c r="C253" t="s">
        <v>269</v>
      </c>
      <c r="D253" s="6">
        <v>1.63</v>
      </c>
    </row>
    <row r="254" spans="3:9" ht="15.5" x14ac:dyDescent="0.35">
      <c r="C254" t="s">
        <v>270</v>
      </c>
      <c r="D254" s="6">
        <v>0.27</v>
      </c>
    </row>
    <row r="255" spans="3:9" ht="15.5" x14ac:dyDescent="0.35">
      <c r="C255" t="s">
        <v>271</v>
      </c>
      <c r="D255" s="6">
        <v>2.64</v>
      </c>
    </row>
    <row r="256" spans="3:9" ht="15.5" x14ac:dyDescent="0.35">
      <c r="C256" t="s">
        <v>272</v>
      </c>
      <c r="I256" s="6">
        <v>1.88</v>
      </c>
    </row>
    <row r="257" spans="3:9" ht="15.5" x14ac:dyDescent="0.35">
      <c r="C257" t="s">
        <v>13</v>
      </c>
      <c r="D257" s="5">
        <v>-68000000000</v>
      </c>
    </row>
    <row r="258" spans="3:9" ht="15.5" x14ac:dyDescent="0.35">
      <c r="C258" t="s">
        <v>358</v>
      </c>
      <c r="I258" s="6">
        <v>1.9</v>
      </c>
    </row>
    <row r="259" spans="3:9" ht="15.5" x14ac:dyDescent="0.35">
      <c r="C259" t="s">
        <v>273</v>
      </c>
      <c r="I259" s="6">
        <v>1.7500000000000002E-2</v>
      </c>
    </row>
    <row r="260" spans="3:9" ht="15.5" x14ac:dyDescent="0.35">
      <c r="C260" t="s">
        <v>274</v>
      </c>
      <c r="I260" s="6">
        <v>4.6300000000000001E-2</v>
      </c>
    </row>
    <row r="261" spans="3:9" ht="15.5" x14ac:dyDescent="0.35">
      <c r="C261" t="s">
        <v>275</v>
      </c>
      <c r="I261" s="6">
        <v>9.5000000000000001E-2</v>
      </c>
    </row>
    <row r="262" spans="3:9" ht="15.5" x14ac:dyDescent="0.35">
      <c r="C262" t="s">
        <v>359</v>
      </c>
      <c r="I262" s="6">
        <v>6.1500000000000006E-2</v>
      </c>
    </row>
    <row r="263" spans="3:9" ht="15.5" x14ac:dyDescent="0.35">
      <c r="C263" t="s">
        <v>276</v>
      </c>
      <c r="D263" s="6">
        <v>41.06</v>
      </c>
    </row>
    <row r="264" spans="3:9" ht="15.5" x14ac:dyDescent="0.35">
      <c r="C264" t="s">
        <v>277</v>
      </c>
      <c r="D264" s="6">
        <v>53.01</v>
      </c>
    </row>
    <row r="265" spans="3:9" ht="15.5" x14ac:dyDescent="0.35">
      <c r="C265" t="s">
        <v>278</v>
      </c>
      <c r="D265" s="6">
        <v>60.76</v>
      </c>
    </row>
    <row r="266" spans="3:9" ht="15.5" x14ac:dyDescent="0.35">
      <c r="C266" t="s">
        <v>279</v>
      </c>
      <c r="D266" s="6">
        <v>33.31</v>
      </c>
    </row>
    <row r="267" spans="3:9" ht="15.5" x14ac:dyDescent="0.35">
      <c r="C267" t="s">
        <v>280</v>
      </c>
      <c r="D267" s="6">
        <v>2.2200000000000002</v>
      </c>
    </row>
    <row r="268" spans="3:9" ht="15.5" x14ac:dyDescent="0.35">
      <c r="C268" t="s">
        <v>281</v>
      </c>
      <c r="I268" s="6">
        <v>0.86</v>
      </c>
    </row>
    <row r="269" spans="3:9" ht="15.5" x14ac:dyDescent="0.35">
      <c r="C269" t="s">
        <v>282</v>
      </c>
      <c r="I269" s="6">
        <v>5.08</v>
      </c>
    </row>
    <row r="270" spans="3:9" ht="15.5" x14ac:dyDescent="0.35">
      <c r="C270" t="s">
        <v>47</v>
      </c>
      <c r="I270" s="5">
        <v>461000000000</v>
      </c>
    </row>
    <row r="271" spans="3:9" ht="15.5" x14ac:dyDescent="0.35">
      <c r="C271" t="s">
        <v>283</v>
      </c>
      <c r="I271" s="5">
        <v>959000000000</v>
      </c>
    </row>
    <row r="272" spans="3:9" ht="15.5" x14ac:dyDescent="0.35">
      <c r="C272" t="s">
        <v>284</v>
      </c>
      <c r="I272" s="5">
        <v>2000000000</v>
      </c>
    </row>
    <row r="273" spans="3:9" ht="15.5" x14ac:dyDescent="0.35">
      <c r="C273" t="s">
        <v>285</v>
      </c>
      <c r="I273" s="6">
        <v>9.01E-2</v>
      </c>
    </row>
    <row r="274" spans="3:9" ht="15.5" x14ac:dyDescent="0.35">
      <c r="C274" t="s">
        <v>286</v>
      </c>
      <c r="D274" s="6">
        <v>8.7599999999999997E-2</v>
      </c>
    </row>
    <row r="275" spans="3:9" ht="15.5" x14ac:dyDescent="0.35">
      <c r="C275" t="s">
        <v>287</v>
      </c>
      <c r="D275" s="6">
        <v>3.2099999999999997E-2</v>
      </c>
    </row>
    <row r="276" spans="3:9" ht="15.5" x14ac:dyDescent="0.35">
      <c r="C276" t="s">
        <v>288</v>
      </c>
      <c r="D276" s="6">
        <v>7.9000000000000008E-3</v>
      </c>
    </row>
    <row r="277" spans="3:9" ht="15.5" x14ac:dyDescent="0.35">
      <c r="C277" t="s">
        <v>453</v>
      </c>
      <c r="D277" s="6">
        <v>0.76670000000000005</v>
      </c>
    </row>
    <row r="278" spans="3:9" ht="15.5" x14ac:dyDescent="0.35">
      <c r="C278" t="s">
        <v>289</v>
      </c>
      <c r="D278" s="6">
        <v>-2.3E-2</v>
      </c>
    </row>
    <row r="279" spans="3:9" ht="15.5" x14ac:dyDescent="0.35">
      <c r="C279" t="s">
        <v>360</v>
      </c>
      <c r="D279" s="6">
        <v>1.8840000000000001</v>
      </c>
    </row>
    <row r="280" spans="3:9" ht="15.5" x14ac:dyDescent="0.35">
      <c r="C280" t="s">
        <v>290</v>
      </c>
      <c r="I280" s="5">
        <v>5</v>
      </c>
    </row>
    <row r="281" spans="3:9" ht="15.5" x14ac:dyDescent="0.35">
      <c r="C281" t="s">
        <v>454</v>
      </c>
      <c r="I281" s="5">
        <v>5</v>
      </c>
    </row>
    <row r="282" spans="3:9" ht="15.5" x14ac:dyDescent="0.35">
      <c r="C282" t="s">
        <v>455</v>
      </c>
      <c r="I282" s="6">
        <v>0.58530000000000004</v>
      </c>
    </row>
    <row r="283" spans="3:9" ht="15.5" x14ac:dyDescent="0.35">
      <c r="C283" t="s">
        <v>456</v>
      </c>
      <c r="I283" s="6">
        <v>2.1700000000000001E-2</v>
      </c>
    </row>
    <row r="284" spans="3:9" ht="15.5" x14ac:dyDescent="0.35">
      <c r="C284" t="s">
        <v>291</v>
      </c>
      <c r="I284" t="s">
        <v>1530</v>
      </c>
    </row>
    <row r="285" spans="3:9" ht="15.5" x14ac:dyDescent="0.35">
      <c r="C285" t="s">
        <v>293</v>
      </c>
      <c r="I285" s="5">
        <v>5</v>
      </c>
    </row>
    <row r="286" spans="3:9" ht="15.5" x14ac:dyDescent="0.35">
      <c r="C286" t="s">
        <v>294</v>
      </c>
      <c r="I286" s="6">
        <v>0.23</v>
      </c>
    </row>
    <row r="287" spans="3:9" ht="15.5" x14ac:dyDescent="0.35">
      <c r="C287" t="s">
        <v>295</v>
      </c>
      <c r="I287" s="6">
        <v>0.37</v>
      </c>
    </row>
    <row r="288" spans="3:9" ht="15.5" x14ac:dyDescent="0.35">
      <c r="C288" t="s">
        <v>458</v>
      </c>
      <c r="I288" s="6">
        <v>0.47</v>
      </c>
    </row>
    <row r="289" spans="3:9" ht="15.5" x14ac:dyDescent="0.35">
      <c r="C289" t="s">
        <v>296</v>
      </c>
      <c r="I289" s="6">
        <v>0.2</v>
      </c>
    </row>
    <row r="290" spans="3:9" ht="15.5" x14ac:dyDescent="0.35">
      <c r="C290" t="s">
        <v>361</v>
      </c>
      <c r="I290" s="6">
        <v>0.86</v>
      </c>
    </row>
    <row r="291" spans="3:9" ht="15.5" x14ac:dyDescent="0.35">
      <c r="C291" t="s">
        <v>297</v>
      </c>
      <c r="I291" s="6">
        <v>0.72</v>
      </c>
    </row>
    <row r="292" spans="3:9" ht="15.5" x14ac:dyDescent="0.35">
      <c r="C292" t="s">
        <v>298</v>
      </c>
      <c r="I292" s="6">
        <v>0.3</v>
      </c>
    </row>
    <row r="293" spans="3:9" ht="15.5" x14ac:dyDescent="0.35">
      <c r="C293" t="s">
        <v>299</v>
      </c>
      <c r="I293" s="5">
        <v>1547000000000</v>
      </c>
    </row>
    <row r="294" spans="3:9" ht="15.5" x14ac:dyDescent="0.35">
      <c r="C294" t="s">
        <v>300</v>
      </c>
      <c r="I294" s="5">
        <v>216000000000</v>
      </c>
    </row>
    <row r="295" spans="3:9" ht="15.5" x14ac:dyDescent="0.35">
      <c r="C295" t="s">
        <v>301</v>
      </c>
      <c r="I295" s="5">
        <v>143000000000</v>
      </c>
    </row>
    <row r="296" spans="3:9" ht="15.5" x14ac:dyDescent="0.35">
      <c r="C296" t="s">
        <v>302</v>
      </c>
      <c r="I296" s="5">
        <v>32000000000</v>
      </c>
    </row>
    <row r="297" spans="3:9" ht="15.5" x14ac:dyDescent="0.35">
      <c r="C297" t="s">
        <v>303</v>
      </c>
      <c r="D297" s="5">
        <v>8000000000</v>
      </c>
    </row>
    <row r="298" spans="3:9" ht="15.5" x14ac:dyDescent="0.35">
      <c r="C298" t="s">
        <v>304</v>
      </c>
      <c r="D298" s="5">
        <v>1837000000000</v>
      </c>
    </row>
    <row r="299" spans="3:9" ht="15.5" x14ac:dyDescent="0.35">
      <c r="C299" t="s">
        <v>305</v>
      </c>
      <c r="D299" s="5">
        <v>1133000000000</v>
      </c>
    </row>
    <row r="300" spans="3:9" ht="15.5" x14ac:dyDescent="0.35">
      <c r="C300" t="s">
        <v>245</v>
      </c>
      <c r="D300" s="5">
        <v>207000000000</v>
      </c>
    </row>
    <row r="301" spans="3:9" ht="15.5" x14ac:dyDescent="0.35">
      <c r="C301" t="s">
        <v>306</v>
      </c>
      <c r="I301" s="5">
        <v>696000000000</v>
      </c>
    </row>
    <row r="302" spans="3:9" ht="15.5" x14ac:dyDescent="0.35">
      <c r="C302" t="s">
        <v>243</v>
      </c>
      <c r="D302" s="5">
        <v>28000000000</v>
      </c>
    </row>
    <row r="303" spans="3:9" ht="15.5" x14ac:dyDescent="0.35">
      <c r="C303" t="s">
        <v>242</v>
      </c>
      <c r="D303" s="5">
        <v>470000000000</v>
      </c>
    </row>
    <row r="304" spans="3:9" ht="15.5" x14ac:dyDescent="0.35">
      <c r="C304" t="s">
        <v>24</v>
      </c>
      <c r="D304" s="5">
        <v>497000000000</v>
      </c>
    </row>
    <row r="305" spans="3:9" ht="15.5" x14ac:dyDescent="0.35">
      <c r="C305" t="s">
        <v>21</v>
      </c>
      <c r="D305" s="5">
        <v>489000000000</v>
      </c>
    </row>
    <row r="306" spans="3:9" ht="15.5" x14ac:dyDescent="0.35">
      <c r="C306" t="s">
        <v>244</v>
      </c>
      <c r="I306" s="5">
        <v>705000000000</v>
      </c>
    </row>
    <row r="307" spans="3:9" ht="15.5" x14ac:dyDescent="0.35">
      <c r="C307" t="s">
        <v>307</v>
      </c>
      <c r="I307" s="5">
        <v>-8000000000</v>
      </c>
    </row>
    <row r="308" spans="3:9" ht="15.5" x14ac:dyDescent="0.35">
      <c r="C308" t="s">
        <v>308</v>
      </c>
      <c r="I308" s="5">
        <v>-28000000000</v>
      </c>
    </row>
    <row r="309" spans="3:9" ht="15.5" x14ac:dyDescent="0.35">
      <c r="C309" t="s">
        <v>309</v>
      </c>
      <c r="I309" s="5">
        <v>28000000000</v>
      </c>
    </row>
    <row r="310" spans="3:9" ht="15.5" x14ac:dyDescent="0.35">
      <c r="C310" t="s">
        <v>310</v>
      </c>
      <c r="I310" s="5">
        <v>-25000000000</v>
      </c>
    </row>
    <row r="311" spans="3:9" ht="15.5" x14ac:dyDescent="0.35">
      <c r="C311" t="s">
        <v>311</v>
      </c>
      <c r="I311" s="5">
        <v>-33000000000</v>
      </c>
    </row>
  </sheetData>
  <pageMargins left="0.7" right="0.7" top="0.75" bottom="0.75" header="0.3" footer="0.3"/>
  <ignoredErrors>
    <ignoredError sqref="A1:T312" numberStoredAsText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S30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9" width="18.83203125" customWidth="1"/>
  </cols>
  <sheetData>
    <row r="1" spans="1:19" ht="15.5" x14ac:dyDescent="0.35">
      <c r="C1" t="s">
        <v>1531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</row>
    <row r="2" spans="1:19" ht="15.5" x14ac:dyDescent="0.35">
      <c r="C2" t="s">
        <v>1532</v>
      </c>
      <c r="D2" s="2" vm="250">
        <f ca="1">IFERROR(_xlfn.STOCKHISTORY("XIDX:" &amp; $C$1, D3, , 0, 0, 1), "Libur")</f>
        <v>63</v>
      </c>
      <c r="E2" s="2" vm="11">
        <f ca="1">IFERROR(_xlfn.STOCKHISTORY("XIDX:" &amp; $C$1, E3, , 0, 0, 1), "Libur")</f>
        <v>50</v>
      </c>
      <c r="H2" s="2" vm="11">
        <f ca="1">IFERROR(INDEX(D2:G2,COUNT(D2:G2)),"")</f>
        <v>50</v>
      </c>
      <c r="I2" s="2" vm="392">
        <f t="shared" ref="I2:S2" ca="1" si="0">IFERROR(_xlfn.STOCKHISTORY("XIDX:" &amp; $C$1, I1, , 0, 0, 1), "Libur")</f>
        <v>41</v>
      </c>
      <c r="J2" s="2" vm="393">
        <f t="shared" ca="1" si="0"/>
        <v>6</v>
      </c>
      <c r="K2" s="2" t="str">
        <f t="shared" ca="1" si="0"/>
        <v>Libur</v>
      </c>
      <c r="L2" s="2" vm="11">
        <f t="shared" ca="1" si="0"/>
        <v>50</v>
      </c>
      <c r="M2" s="2" vm="11">
        <f t="shared" ca="1" si="0"/>
        <v>50</v>
      </c>
      <c r="N2" s="2" t="str">
        <f t="shared" ca="1" si="0"/>
        <v>Libur</v>
      </c>
      <c r="O2" s="2" vm="11">
        <f t="shared" ca="1" si="0"/>
        <v>50</v>
      </c>
      <c r="P2" s="2" vm="11">
        <f t="shared" ca="1" si="0"/>
        <v>50</v>
      </c>
      <c r="Q2" s="2" vm="190">
        <f t="shared" ca="1" si="0"/>
        <v>133</v>
      </c>
      <c r="R2" s="2" vm="69">
        <f t="shared" ca="1" si="0"/>
        <v>396</v>
      </c>
      <c r="S2" s="2" t="str">
        <f t="shared" ca="1" si="0"/>
        <v>Libur</v>
      </c>
    </row>
    <row r="3" spans="1:19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9" ht="15.5" x14ac:dyDescent="0.35">
      <c r="B4" t="s">
        <v>5</v>
      </c>
      <c r="C4" t="s">
        <v>6</v>
      </c>
      <c r="D4" s="2">
        <f>IFERROR(INDEX(D51:D500,MATCH($C$4,$C$51:$C$500,0)),"")</f>
        <v>37863000000</v>
      </c>
      <c r="E4" s="2">
        <f>IFERROR(INDEX(E51:E500,MATCH($C$4,$C$51:$C$500,0)),"")</f>
        <v>28684000000</v>
      </c>
      <c r="H4" s="2">
        <f>IFERROR(SUM(D4:G4)*(4/MAX(1,COUNT(D4:G4))),"")</f>
        <v>133094000000</v>
      </c>
      <c r="I4" s="2">
        <f t="shared" ref="I4:S4" si="1">IFERROR(INDEX(I51:I500,MATCH($C$4,$C$51:$C$500,0)),"")</f>
        <v>155776000000</v>
      </c>
      <c r="J4" s="2">
        <f t="shared" si="1"/>
        <v>165623000000</v>
      </c>
      <c r="K4" s="2">
        <f t="shared" si="1"/>
        <v>154753000000</v>
      </c>
      <c r="L4" s="2">
        <f t="shared" si="1"/>
        <v>191996000000</v>
      </c>
      <c r="M4" s="2">
        <f t="shared" si="1"/>
        <v>86780000000</v>
      </c>
      <c r="N4" s="2">
        <f t="shared" si="1"/>
        <v>88207000000</v>
      </c>
      <c r="O4" s="2">
        <f t="shared" si="1"/>
        <v>284464051745</v>
      </c>
      <c r="P4" s="2">
        <f t="shared" si="1"/>
        <v>288471478784</v>
      </c>
      <c r="Q4" s="2">
        <f t="shared" si="1"/>
        <v>330824301711</v>
      </c>
      <c r="R4" s="2">
        <f t="shared" si="1"/>
        <v>355161572861</v>
      </c>
      <c r="S4" s="2">
        <f t="shared" si="1"/>
        <v>366434131789</v>
      </c>
    </row>
    <row r="5" spans="1:19" ht="15.5" x14ac:dyDescent="0.35">
      <c r="B5" t="s">
        <v>7</v>
      </c>
      <c r="C5" t="s">
        <v>8</v>
      </c>
      <c r="D5" s="2">
        <f>IFERROR(INDEX(D51:D500,MATCH($C$5,$C$51:$C$500,0)),"")</f>
        <v>-5697000000</v>
      </c>
      <c r="E5" s="2">
        <f>IFERROR(INDEX(E51:E500,MATCH($C$5,$C$51:$C$500,0)),"")</f>
        <v>-11814000000</v>
      </c>
      <c r="H5" s="2">
        <f>IFERROR(SUM(D5:G5)*(4/MAX(1,COUNT(D5:G5))),"")</f>
        <v>-35022000000</v>
      </c>
      <c r="I5" s="2">
        <f t="shared" ref="I5:S5" si="2">IFERROR(INDEX(I51:I500,MATCH($C$5,$C$51:$C$500,0)),"")</f>
        <v>-24175000000</v>
      </c>
      <c r="J5" s="2">
        <f t="shared" si="2"/>
        <v>-26239000000</v>
      </c>
      <c r="K5" s="2">
        <f t="shared" si="2"/>
        <v>-50612000000</v>
      </c>
      <c r="L5" s="2">
        <f t="shared" si="2"/>
        <v>-757102000000</v>
      </c>
      <c r="M5" s="2">
        <f t="shared" si="2"/>
        <v>-99288000000</v>
      </c>
      <c r="N5" s="2">
        <f t="shared" si="2"/>
        <v>-111843000000</v>
      </c>
      <c r="O5" s="2">
        <f t="shared" si="2"/>
        <v>-111188870004</v>
      </c>
      <c r="P5" s="2">
        <f t="shared" si="2"/>
        <v>-13764198012</v>
      </c>
      <c r="Q5" s="2">
        <f t="shared" si="2"/>
        <v>-7365446155</v>
      </c>
      <c r="R5" s="2">
        <f t="shared" si="2"/>
        <v>-46804713081</v>
      </c>
      <c r="S5" s="2">
        <f t="shared" si="2"/>
        <v>-245704731788</v>
      </c>
    </row>
    <row r="6" spans="1:19" ht="15.5" x14ac:dyDescent="0.35">
      <c r="B6" t="s">
        <v>9</v>
      </c>
      <c r="C6" t="s">
        <v>10</v>
      </c>
      <c r="D6" s="2">
        <f>IFERROR(INDEX(D51:D500,MATCH($C$6,$C$51:$C$500,0)),"")</f>
        <v>1071007000000</v>
      </c>
      <c r="E6" s="2">
        <f>IFERROR(INDEX(E51:E500,MATCH($C$6,$C$51:$C$500,0)),"")</f>
        <v>1076704000000</v>
      </c>
      <c r="H6" s="2">
        <f>IFERROR(INDEX(D6:G6,COUNT(D6:G6)),"")</f>
        <v>1076704000000</v>
      </c>
      <c r="I6" s="2">
        <f t="shared" ref="I6:S6" si="3">IFERROR(INDEX(I51:I500,MATCH($C$6,$C$51:$C$500,0)),"")</f>
        <v>1088518000000</v>
      </c>
      <c r="J6" s="2">
        <f t="shared" si="3"/>
        <v>1112248000000</v>
      </c>
      <c r="K6" s="2">
        <f t="shared" si="3"/>
        <v>1138487000000</v>
      </c>
      <c r="L6" s="2">
        <f t="shared" si="3"/>
        <v>1189099000000</v>
      </c>
      <c r="M6" s="2">
        <f t="shared" si="3"/>
        <v>1947790000000</v>
      </c>
      <c r="N6" s="2">
        <f t="shared" si="3"/>
        <v>2046999000000</v>
      </c>
      <c r="O6" s="2">
        <f t="shared" si="3"/>
        <v>2161311284283</v>
      </c>
      <c r="P6" s="2">
        <f t="shared" si="3"/>
        <v>2272502499566</v>
      </c>
      <c r="Q6" s="2">
        <f t="shared" si="3"/>
        <v>2286267031723</v>
      </c>
      <c r="R6" s="2">
        <f t="shared" si="3"/>
        <v>2293612792504</v>
      </c>
      <c r="S6" s="2">
        <f t="shared" si="3"/>
        <v>1932132246027</v>
      </c>
    </row>
    <row r="7" spans="1:19" ht="15.5" x14ac:dyDescent="0.35">
      <c r="B7" t="s">
        <v>11</v>
      </c>
      <c r="C7" t="s">
        <v>12</v>
      </c>
      <c r="D7" s="3">
        <f>IFERROR(INDEX(D51:D500,MATCH($C$7,$C$51:$C$500,0))/1000000000,"")</f>
        <v>22.58</v>
      </c>
      <c r="E7" s="3">
        <f>IFERROR(INDEX(E51:E500,MATCH($C$7,$C$51:$C$500,0))/1000000000,"")</f>
        <v>22.58</v>
      </c>
      <c r="H7" s="3">
        <f>IFERROR(INDEX(D7:G7,COUNT(D7:G7)),"")</f>
        <v>22.58</v>
      </c>
      <c r="I7" s="3">
        <f t="shared" ref="I7:S7" si="4">IFERROR(INDEX(I51:I500,MATCH($C$7,$C$51:$C$500,0))/1000000000,"")</f>
        <v>22.58</v>
      </c>
      <c r="J7" s="3">
        <f t="shared" si="4"/>
        <v>22.58</v>
      </c>
      <c r="K7" s="3">
        <f t="shared" si="4"/>
        <v>22.58</v>
      </c>
      <c r="L7" s="3">
        <f t="shared" si="4"/>
        <v>22.58</v>
      </c>
      <c r="M7" s="3">
        <f t="shared" si="4"/>
        <v>22.58</v>
      </c>
      <c r="N7" s="3">
        <f t="shared" si="4"/>
        <v>22.58</v>
      </c>
      <c r="O7" s="3">
        <f t="shared" si="4"/>
        <v>22.58</v>
      </c>
      <c r="P7" s="3">
        <f t="shared" si="4"/>
        <v>22.58</v>
      </c>
      <c r="Q7" s="3">
        <f t="shared" si="4"/>
        <v>22.58</v>
      </c>
      <c r="R7" s="3">
        <f t="shared" si="4"/>
        <v>22.58</v>
      </c>
      <c r="S7" s="3">
        <f t="shared" si="4"/>
        <v>19.28</v>
      </c>
    </row>
    <row r="8" spans="1:19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4000000000</v>
      </c>
      <c r="E8" s="2">
        <f>IFERROR(INDEX(E51:E500,MATCH("Free cash flow (Quarter)",$C$51:$C$500,0)),"")</f>
        <v>-10000000000</v>
      </c>
      <c r="H8" s="2">
        <f>IFERROR(INDEX(D8:G8,COUNT(D8:G8)),"")</f>
        <v>-10000000000</v>
      </c>
      <c r="I8" s="2">
        <f t="shared" ref="I8:S8" si="5">IFERROR(INDEX(I51:I500,MATCH($C$8,$C$51:$C$500,0)),"")</f>
        <v>-7000000000</v>
      </c>
      <c r="J8" s="2">
        <f t="shared" si="5"/>
        <v>-17000000000</v>
      </c>
      <c r="K8" s="2">
        <f t="shared" si="5"/>
        <v>-8000000000</v>
      </c>
      <c r="L8" s="2">
        <f t="shared" si="5"/>
        <v>5000000000</v>
      </c>
      <c r="M8" s="2">
        <f t="shared" si="5"/>
        <v>-7000000000</v>
      </c>
      <c r="N8" s="2">
        <f t="shared" si="5"/>
        <v>-1000000000</v>
      </c>
      <c r="O8" s="2">
        <f t="shared" si="5"/>
        <v>-8000000000</v>
      </c>
      <c r="P8" s="2">
        <f t="shared" si="5"/>
        <v>-9000000000</v>
      </c>
      <c r="Q8" s="2">
        <f t="shared" si="5"/>
        <v>-313000000000</v>
      </c>
      <c r="R8" s="2">
        <f t="shared" si="5"/>
        <v>-96000000000</v>
      </c>
      <c r="S8" s="2">
        <f t="shared" si="5"/>
        <v>-83000000000</v>
      </c>
    </row>
    <row r="9" spans="1:19" ht="15.5" x14ac:dyDescent="0.35">
      <c r="A9" t="s">
        <v>16</v>
      </c>
      <c r="C9" t="s">
        <v>17</v>
      </c>
      <c r="D9" s="3">
        <f>IFERROR(INDEX(D51:D500,MATCH("Free cash flow per share (Quarter)",$C$51:$C$500,0)),"")</f>
        <v>0.17</v>
      </c>
      <c r="E9" s="3">
        <f>IFERROR(INDEX(E51:E500,MATCH("Free cash flow per share (Quarter)",$C$51:$C$500,0)),"")</f>
        <v>-0.43</v>
      </c>
      <c r="H9" s="3">
        <f>IFERROR(INDEX(D9:G9,COUNT(D9:G9)),"")</f>
        <v>-0.43</v>
      </c>
      <c r="I9" s="3">
        <f t="shared" ref="I9:S9" si="6">IFERROR(INDEX(I51:I500,MATCH($C$9,$C$51:$C$500,0)),"")</f>
        <v>-0.28999999999999998</v>
      </c>
      <c r="J9" s="3">
        <f t="shared" si="6"/>
        <v>-0.73</v>
      </c>
      <c r="K9" s="3">
        <f t="shared" si="6"/>
        <v>-0.35</v>
      </c>
      <c r="L9" s="3">
        <f t="shared" si="6"/>
        <v>0.24</v>
      </c>
      <c r="M9" s="3">
        <f t="shared" si="6"/>
        <v>-0.31</v>
      </c>
      <c r="N9" s="3">
        <f t="shared" si="6"/>
        <v>-0.05</v>
      </c>
      <c r="O9" s="3">
        <f t="shared" si="6"/>
        <v>-0.37</v>
      </c>
      <c r="P9" s="3">
        <f t="shared" si="6"/>
        <v>-0.41</v>
      </c>
      <c r="Q9" s="3">
        <f t="shared" si="6"/>
        <v>-13.86</v>
      </c>
      <c r="R9" s="3">
        <f t="shared" si="6"/>
        <v>-4.24</v>
      </c>
      <c r="S9" s="3">
        <f t="shared" si="6"/>
        <v>-4.3099999999999996</v>
      </c>
    </row>
    <row r="10" spans="1:19" ht="15.5" x14ac:dyDescent="0.35">
      <c r="C10" t="s">
        <v>18</v>
      </c>
      <c r="D10" s="3">
        <f ca="1">IFERROR(IF(D9=0,"",D2/D9),"")</f>
        <v>370.58823529411762</v>
      </c>
      <c r="E10" s="3">
        <f ca="1">IFERROR(IF(E9=0,"",E2/E9),"")</f>
        <v>-116.27906976744187</v>
      </c>
      <c r="I10" s="3">
        <f t="shared" ref="I10:S10" ca="1" si="7">IFERROR(IF(I9=0,"",I2/I9),"")</f>
        <v>-141.37931034482759</v>
      </c>
      <c r="J10" s="3">
        <f t="shared" ca="1" si="7"/>
        <v>-8.2191780821917817</v>
      </c>
      <c r="K10" s="3" t="str">
        <f t="shared" ca="1" si="7"/>
        <v/>
      </c>
      <c r="L10" s="3">
        <f t="shared" ca="1" si="7"/>
        <v>208.33333333333334</v>
      </c>
      <c r="M10" s="3">
        <f t="shared" ca="1" si="7"/>
        <v>-161.29032258064515</v>
      </c>
      <c r="N10" s="3" t="str">
        <f t="shared" ca="1" si="7"/>
        <v/>
      </c>
      <c r="O10" s="3">
        <f t="shared" ca="1" si="7"/>
        <v>-135.13513513513513</v>
      </c>
      <c r="P10" s="3">
        <f t="shared" ca="1" si="7"/>
        <v>-121.95121951219512</v>
      </c>
      <c r="Q10" s="3">
        <f t="shared" ca="1" si="7"/>
        <v>-9.5959595959595969</v>
      </c>
      <c r="R10" s="3">
        <f t="shared" ca="1" si="7"/>
        <v>-93.396226415094333</v>
      </c>
      <c r="S10" s="3" t="str">
        <f t="shared" ca="1" si="7"/>
        <v/>
      </c>
    </row>
    <row r="11" spans="1:19" ht="15.5" x14ac:dyDescent="0.35">
      <c r="B11" t="s">
        <v>19</v>
      </c>
      <c r="C11" t="s">
        <v>20</v>
      </c>
      <c r="D11" s="2">
        <f>IFERROR(INDEX(D51:D500,MATCH($C$11,$C$51:$C$500,0)),"")</f>
        <v>6988000000</v>
      </c>
      <c r="E11" s="2">
        <f>IFERROR(INDEX(E51:E500,MATCH($C$11,$C$51:$C$500,0)),"")</f>
        <v>2925000000</v>
      </c>
      <c r="H11" s="2">
        <f>IFERROR(INDEX(D11:G11,COUNT(D11:G11)),"")</f>
        <v>2925000000</v>
      </c>
      <c r="I11" s="2">
        <f t="shared" ref="I11:S11" si="8">IFERROR(INDEX(I51:I500,MATCH($C$11,$C$51:$C$500,0)),"")</f>
        <v>15703000000</v>
      </c>
      <c r="J11" s="2">
        <f t="shared" si="8"/>
        <v>20367000000</v>
      </c>
      <c r="K11" s="2">
        <f t="shared" si="8"/>
        <v>48990000000</v>
      </c>
      <c r="L11" s="2">
        <f t="shared" si="8"/>
        <v>85443000000</v>
      </c>
      <c r="M11" s="2">
        <f t="shared" si="8"/>
        <v>64016000000</v>
      </c>
      <c r="N11" s="2">
        <f t="shared" si="8"/>
        <v>11122000000</v>
      </c>
      <c r="O11" s="2">
        <f t="shared" si="8"/>
        <v>15513177279</v>
      </c>
      <c r="P11" s="2">
        <f t="shared" si="8"/>
        <v>19797579925</v>
      </c>
      <c r="Q11" s="2">
        <f t="shared" si="8"/>
        <v>17683436980</v>
      </c>
      <c r="R11" s="2">
        <f t="shared" si="8"/>
        <v>13990565036</v>
      </c>
      <c r="S11" s="2">
        <f t="shared" si="8"/>
        <v>14667387501</v>
      </c>
    </row>
    <row r="12" spans="1:19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120000000000</v>
      </c>
      <c r="E12" s="2">
        <f>IFERROR(INDEX(E51:E500,MATCH("Net Debt (Quarter)",$C$51:$C$500,0)),"")</f>
        <v>126000000000</v>
      </c>
      <c r="H12" s="2">
        <f>IFERROR(INDEX(D12:G12,COUNT(D12:G12)),"")</f>
        <v>126000000000</v>
      </c>
      <c r="I12" s="2">
        <f t="shared" ref="I12:S12" si="9">IFERROR(INDEX(I51:I500,MATCH($C$12,$C$51:$C$500,0)),"")</f>
        <v>116000000000</v>
      </c>
      <c r="J12" s="2">
        <f t="shared" si="9"/>
        <v>114000000000</v>
      </c>
      <c r="K12" s="2">
        <f t="shared" si="9"/>
        <v>100000000000</v>
      </c>
      <c r="L12" s="2">
        <f t="shared" si="9"/>
        <v>67000000000</v>
      </c>
      <c r="M12" s="2">
        <f t="shared" si="9"/>
        <v>548000000000</v>
      </c>
      <c r="N12" s="2">
        <f t="shared" si="9"/>
        <v>854000000000</v>
      </c>
      <c r="O12" s="2">
        <f t="shared" si="9"/>
        <v>837000000000</v>
      </c>
      <c r="P12" s="2">
        <f t="shared" si="9"/>
        <v>1153000000000</v>
      </c>
      <c r="Q12" s="2">
        <f t="shared" si="9"/>
        <v>1099000000000</v>
      </c>
      <c r="R12" s="2">
        <f t="shared" si="9"/>
        <v>1099000000000</v>
      </c>
      <c r="S12" s="2">
        <f t="shared" si="9"/>
        <v>1114000000000</v>
      </c>
    </row>
    <row r="13" spans="1:19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127000000000</v>
      </c>
      <c r="E13" s="2">
        <f>IFERROR(INDEX(E51:E500,MATCH("Total Debt (Quarter)",$C$51:$C$500,0)),"")</f>
        <v>129000000000</v>
      </c>
      <c r="H13" s="2">
        <f>IFERROR(INDEX(D13:G13,COUNT(D13:G13)),"")</f>
        <v>129000000000</v>
      </c>
      <c r="I13" s="2">
        <f t="shared" ref="I13:S13" si="10">IFERROR(INDEX(I51:I500,MATCH($C$13,$C$51:$C$500,0)),"")</f>
        <v>131000000000</v>
      </c>
      <c r="J13" s="2">
        <f t="shared" si="10"/>
        <v>135000000000</v>
      </c>
      <c r="K13" s="2">
        <f t="shared" si="10"/>
        <v>149000000000</v>
      </c>
      <c r="L13" s="2">
        <f t="shared" si="10"/>
        <v>153000000000</v>
      </c>
      <c r="M13" s="2">
        <f t="shared" si="10"/>
        <v>612000000000</v>
      </c>
      <c r="N13" s="2">
        <f t="shared" si="10"/>
        <v>865000000000</v>
      </c>
      <c r="O13" s="2">
        <f t="shared" si="10"/>
        <v>852000000000</v>
      </c>
      <c r="P13" s="2">
        <f t="shared" si="10"/>
        <v>1173000000000</v>
      </c>
      <c r="Q13" s="2">
        <f t="shared" si="10"/>
        <v>1116000000000</v>
      </c>
      <c r="R13" s="2">
        <f t="shared" si="10"/>
        <v>1113000000000</v>
      </c>
      <c r="S13" s="2">
        <f t="shared" si="10"/>
        <v>1129000000000</v>
      </c>
    </row>
    <row r="14" spans="1:19" ht="15.5" x14ac:dyDescent="0.35">
      <c r="C14" t="s">
        <v>27</v>
      </c>
      <c r="D14" s="2">
        <f>IFERROR(INDEX(D51:D500,MATCH($C$14,$C$51:$C$500,0)),"")</f>
        <v>-2960000000</v>
      </c>
      <c r="E14" s="2">
        <f>IFERROR(INDEX(E51:E500,MATCH($C$14,$C$51:$C$500,0)),"")</f>
        <v>-2891000000</v>
      </c>
      <c r="H14" s="2">
        <f>IFERROR(SUM(D14:G14)*(4/MAX(1,COUNT(D14:G14))),"")</f>
        <v>-11702000000</v>
      </c>
      <c r="I14" s="2">
        <f t="shared" ref="I14:S14" si="11">IFERROR(INDEX(I51:I500,MATCH($C$14,$C$51:$C$500,0)),"")</f>
        <v>-10214000000</v>
      </c>
      <c r="J14" s="2">
        <f t="shared" si="11"/>
        <v>-15538000000</v>
      </c>
      <c r="K14" s="2">
        <f t="shared" si="11"/>
        <v>-15700000000</v>
      </c>
      <c r="L14" s="2">
        <f t="shared" si="11"/>
        <v>-26173000000</v>
      </c>
      <c r="M14" s="2">
        <f t="shared" si="11"/>
        <v>-20045000000</v>
      </c>
      <c r="N14" s="2">
        <f t="shared" si="11"/>
        <v>-30811000000</v>
      </c>
      <c r="O14" s="2">
        <f t="shared" si="11"/>
        <v>-51264852558</v>
      </c>
      <c r="P14" s="2">
        <f t="shared" si="11"/>
        <v>-55182592400</v>
      </c>
      <c r="Q14" s="2">
        <f t="shared" si="11"/>
        <v>-61478410709</v>
      </c>
      <c r="R14" s="2">
        <f t="shared" si="11"/>
        <v>-101595817147</v>
      </c>
      <c r="S14" s="2">
        <f t="shared" si="11"/>
        <v>-130723493216</v>
      </c>
    </row>
    <row r="15" spans="1:19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S15" si="12">IFERROR(INDEX(I51:I500,MATCH($C$15,$C$51:$C$500,0)),"")</f>
        <v>0</v>
      </c>
      <c r="J15" s="2">
        <f t="shared" si="12"/>
        <v>0</v>
      </c>
      <c r="K15" s="2">
        <f t="shared" si="12"/>
        <v>0</v>
      </c>
      <c r="L15" s="2">
        <f t="shared" si="12"/>
        <v>0</v>
      </c>
      <c r="M15" s="2">
        <f t="shared" si="12"/>
        <v>-2018000000</v>
      </c>
      <c r="N15" s="2">
        <f t="shared" si="12"/>
        <v>5046000000</v>
      </c>
      <c r="O15" s="2">
        <f t="shared" si="12"/>
        <v>0</v>
      </c>
      <c r="P15" s="2">
        <f t="shared" si="12"/>
        <v>0</v>
      </c>
      <c r="Q15" s="2">
        <f t="shared" si="12"/>
        <v>-4881258400</v>
      </c>
      <c r="R15" s="2">
        <f t="shared" si="12"/>
        <v>-18104401402</v>
      </c>
      <c r="S15" s="2">
        <f t="shared" si="12"/>
        <v>-5548221145</v>
      </c>
    </row>
    <row r="16" spans="1:19" ht="15.5" x14ac:dyDescent="0.35">
      <c r="C16" t="s">
        <v>29</v>
      </c>
      <c r="D16" s="2">
        <f>IFERROR(INDEX(D51:D500,MATCH($C$16,$C$51:$C$500,0)),"")</f>
        <v>-5697000000</v>
      </c>
      <c r="E16" s="2">
        <f>IFERROR(INDEX(E51:E500,MATCH($C$16,$C$51:$C$500,0)),"")</f>
        <v>-11814000000</v>
      </c>
      <c r="H16" s="2">
        <f>IFERROR(SUM(D16:G16)*(4/MAX(1,COUNT(D16:G16))),"")</f>
        <v>-35022000000</v>
      </c>
      <c r="I16" s="2">
        <f t="shared" ref="I16:S16" si="13">IFERROR(INDEX(I51:I500,MATCH($C$16,$C$51:$C$500,0)),"")</f>
        <v>-46423000000</v>
      </c>
      <c r="J16" s="2">
        <f t="shared" si="13"/>
        <v>-26651000000</v>
      </c>
      <c r="K16" s="2">
        <f t="shared" si="13"/>
        <v>-41539000000</v>
      </c>
      <c r="L16" s="2">
        <f t="shared" si="13"/>
        <v>-758291000000</v>
      </c>
      <c r="M16" s="2">
        <f t="shared" si="13"/>
        <v>-99487000000</v>
      </c>
      <c r="N16" s="2">
        <f t="shared" si="13"/>
        <v>-116346000000</v>
      </c>
      <c r="O16" s="2">
        <f t="shared" si="13"/>
        <v>-111008712542</v>
      </c>
      <c r="P16" s="2">
        <f t="shared" si="13"/>
        <v>-16147305240</v>
      </c>
      <c r="Q16" s="2">
        <f t="shared" si="13"/>
        <v>13424619411</v>
      </c>
      <c r="R16" s="2">
        <f t="shared" si="13"/>
        <v>-38965664983</v>
      </c>
      <c r="S16" s="2">
        <f t="shared" si="13"/>
        <v>-249239081875</v>
      </c>
    </row>
    <row r="17" spans="1:19" ht="15.5" x14ac:dyDescent="0.35">
      <c r="A17" t="s">
        <v>30</v>
      </c>
    </row>
    <row r="18" spans="1:19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  <c r="S18" t="s">
        <v>35</v>
      </c>
    </row>
    <row r="19" spans="1:19" ht="15.5" x14ac:dyDescent="0.35">
      <c r="A19" t="s">
        <v>44</v>
      </c>
      <c r="C19" t="s">
        <v>45</v>
      </c>
    </row>
    <row r="20" spans="1:19" ht="15.5" x14ac:dyDescent="0.35">
      <c r="A20" t="s">
        <v>46</v>
      </c>
      <c r="C20" t="s">
        <v>47</v>
      </c>
      <c r="D20" s="2">
        <f ca="1">IFERROR(D21*D2,"")</f>
        <v>1422540000000</v>
      </c>
      <c r="E20" s="2">
        <f ca="1">IFERROR(E21*E2,"")</f>
        <v>1129000000000</v>
      </c>
      <c r="H20" s="2">
        <f t="shared" ref="H20:S20" ca="1" si="14">IFERROR(H21*H2,"")</f>
        <v>1129000000000</v>
      </c>
      <c r="I20" s="2">
        <f t="shared" ca="1" si="14"/>
        <v>925780000000</v>
      </c>
      <c r="J20" s="2">
        <f t="shared" ca="1" si="14"/>
        <v>135480000000</v>
      </c>
      <c r="K20" s="2" t="str">
        <f t="shared" ca="1" si="14"/>
        <v/>
      </c>
      <c r="L20" s="2">
        <f t="shared" ca="1" si="14"/>
        <v>1129000000000</v>
      </c>
      <c r="M20" s="2">
        <f t="shared" ca="1" si="14"/>
        <v>1129000000000</v>
      </c>
      <c r="N20" s="2" t="str">
        <f t="shared" ca="1" si="14"/>
        <v/>
      </c>
      <c r="O20" s="2">
        <f t="shared" ca="1" si="14"/>
        <v>1129000000000</v>
      </c>
      <c r="P20" s="2">
        <f t="shared" ca="1" si="14"/>
        <v>1129000000000</v>
      </c>
      <c r="Q20" s="2">
        <f t="shared" ca="1" si="14"/>
        <v>3003140000000</v>
      </c>
      <c r="R20" s="2">
        <f t="shared" ca="1" si="14"/>
        <v>8941680000000</v>
      </c>
      <c r="S20" s="2" t="str">
        <f t="shared" ca="1" si="14"/>
        <v/>
      </c>
    </row>
    <row r="21" spans="1:19" ht="15.5" x14ac:dyDescent="0.35">
      <c r="C21" t="s">
        <v>12</v>
      </c>
      <c r="D21" s="2">
        <f>IFERROR(INDEX(D51:D500,MATCH($C$7,$C$51:$C$500,0)),"")</f>
        <v>22580000000</v>
      </c>
      <c r="E21" s="2">
        <f>IFERROR(INDEX(E51:E500,MATCH($C$7,$C$51:$C$500,0)),"")</f>
        <v>22580000000</v>
      </c>
      <c r="H21" s="2">
        <f>IFERROR(INDEX(D21:G21,COUNT(D21:G21)),"")</f>
        <v>22580000000</v>
      </c>
      <c r="I21" s="2">
        <f t="shared" ref="I21:S21" si="15">IFERROR(INDEX(I51:I500,MATCH($C$7,$C$51:$C$500,0)),"")</f>
        <v>22580000000</v>
      </c>
      <c r="J21" s="2">
        <f t="shared" si="15"/>
        <v>22580000000</v>
      </c>
      <c r="K21" s="2">
        <f t="shared" si="15"/>
        <v>22580000000</v>
      </c>
      <c r="L21" s="2">
        <f t="shared" si="15"/>
        <v>22580000000</v>
      </c>
      <c r="M21" s="2">
        <f t="shared" si="15"/>
        <v>22580000000</v>
      </c>
      <c r="N21" s="2">
        <f t="shared" si="15"/>
        <v>22580000000</v>
      </c>
      <c r="O21" s="2">
        <f t="shared" si="15"/>
        <v>22580000000</v>
      </c>
      <c r="P21" s="2">
        <f t="shared" si="15"/>
        <v>22580000000</v>
      </c>
      <c r="Q21" s="2">
        <f t="shared" si="15"/>
        <v>22580000000</v>
      </c>
      <c r="R21" s="2">
        <f t="shared" si="15"/>
        <v>22580000000</v>
      </c>
      <c r="S21" s="2">
        <f t="shared" si="15"/>
        <v>19280000000</v>
      </c>
    </row>
    <row r="23" spans="1:19" ht="15.5" x14ac:dyDescent="0.35">
      <c r="B23" t="s">
        <v>48</v>
      </c>
      <c r="C23" t="s">
        <v>49</v>
      </c>
      <c r="D23" s="3">
        <f>IFERROR(D5/D6*100,"")</f>
        <v>-0.53192929644717535</v>
      </c>
      <c r="E23" s="3">
        <f>IFERROR(E5/E6*100,"")</f>
        <v>-1.0972374951704462</v>
      </c>
      <c r="H23" s="3">
        <f t="shared" ref="H23:S23" si="16">IFERROR(H5/H6*100,"")</f>
        <v>-3.2527045501827798</v>
      </c>
      <c r="I23" s="3">
        <f t="shared" si="16"/>
        <v>-2.2209095302052884</v>
      </c>
      <c r="J23" s="3">
        <f t="shared" si="16"/>
        <v>-2.3590961727959949</v>
      </c>
      <c r="K23" s="3">
        <f t="shared" si="16"/>
        <v>-4.4455492245409918</v>
      </c>
      <c r="L23" s="3">
        <f t="shared" si="16"/>
        <v>-63.670224262235521</v>
      </c>
      <c r="M23" s="3">
        <f t="shared" si="16"/>
        <v>-5.0974694397239952</v>
      </c>
      <c r="N23" s="3">
        <f t="shared" si="16"/>
        <v>-5.4637545011013682</v>
      </c>
      <c r="O23" s="3">
        <f t="shared" si="16"/>
        <v>-5.1445097618544171</v>
      </c>
      <c r="P23" s="3">
        <f t="shared" si="16"/>
        <v>-0.60568461485207037</v>
      </c>
      <c r="Q23" s="3">
        <f t="shared" si="16"/>
        <v>-0.32216036240741208</v>
      </c>
      <c r="R23" s="3">
        <f t="shared" si="16"/>
        <v>-2.0406545182328708</v>
      </c>
      <c r="S23" s="3">
        <f t="shared" si="16"/>
        <v>-12.716765754168074</v>
      </c>
    </row>
    <row r="24" spans="1:19" ht="15.5" x14ac:dyDescent="0.35">
      <c r="C24" t="s">
        <v>50</v>
      </c>
      <c r="D24" s="4">
        <f>IFERROR(_xlfn.RRI(5,I23,D23),"")</f>
        <v>-0.24861138827453966</v>
      </c>
      <c r="E24" s="4">
        <f>IFERROR(_xlfn.RRI(5,J23,E23),"")</f>
        <v>-0.1419531549379629</v>
      </c>
      <c r="H24" s="4">
        <f t="shared" ref="H24:S24" si="17">IFERROR(_xlfn.RRI(5,M23,H23),"")</f>
        <v>-8.5933069184937483E-2</v>
      </c>
      <c r="I24" s="4">
        <f t="shared" si="17"/>
        <v>-0.16476643622338316</v>
      </c>
      <c r="J24" s="4">
        <f t="shared" si="17"/>
        <v>-0.14438117718172139</v>
      </c>
      <c r="K24" s="4">
        <f t="shared" si="17"/>
        <v>0.48982677895908577</v>
      </c>
      <c r="L24" s="4">
        <f t="shared" si="17"/>
        <v>1.8785438848648548</v>
      </c>
      <c r="M24" s="4">
        <f t="shared" si="17"/>
        <v>0.20092816172532468</v>
      </c>
      <c r="N24" s="4">
        <f t="shared" si="17"/>
        <v>-0.15545479376808813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</row>
    <row r="25" spans="1:19" ht="15.5" x14ac:dyDescent="0.35">
      <c r="A25" t="s">
        <v>51</v>
      </c>
      <c r="C25" t="s">
        <v>52</v>
      </c>
      <c r="D25" s="3">
        <f>IFERROR(INDEX(D51:D500,MATCH($A$25,$C$51:$C$500,0)),"")</f>
        <v>-0.25</v>
      </c>
      <c r="E25" s="3">
        <f>IFERROR(INDEX(E51:E500,MATCH($A$25,$C$51:$C$500,0)),"")</f>
        <v>-0.52</v>
      </c>
      <c r="H25" s="3">
        <f>IFERROR(INDEX(D25:G25,COUNT(D25:G25)),"")</f>
        <v>-0.52</v>
      </c>
      <c r="I25" s="3">
        <f t="shared" ref="I25:S25" si="18">IFERROR(INDEX(I51:I500,MATCH($C$25,$C$51:$C$500,0)),"")</f>
        <v>-2.06</v>
      </c>
      <c r="J25" s="3">
        <f t="shared" si="18"/>
        <v>-1.18</v>
      </c>
      <c r="K25" s="3">
        <f t="shared" si="18"/>
        <v>-1.84</v>
      </c>
      <c r="L25" s="3">
        <f t="shared" si="18"/>
        <v>-33.58</v>
      </c>
      <c r="M25" s="3">
        <f t="shared" si="18"/>
        <v>-4.49</v>
      </c>
      <c r="N25" s="3">
        <f t="shared" si="18"/>
        <v>-4.93</v>
      </c>
      <c r="O25" s="3">
        <f t="shared" si="18"/>
        <v>-4.92</v>
      </c>
      <c r="P25" s="3">
        <f t="shared" si="18"/>
        <v>-0.72</v>
      </c>
      <c r="Q25" s="3">
        <f t="shared" si="18"/>
        <v>0.38</v>
      </c>
      <c r="R25" s="3">
        <f t="shared" si="18"/>
        <v>-2.5299999999999998</v>
      </c>
      <c r="S25" s="3">
        <f t="shared" si="18"/>
        <v>-13.21</v>
      </c>
    </row>
    <row r="26" spans="1:19" ht="15.5" x14ac:dyDescent="0.35">
      <c r="C26" t="s">
        <v>53</v>
      </c>
      <c r="D26" s="4">
        <f>IFERROR(_xlfn.RRI(5,I25,D25),"")</f>
        <v>-0.3441348457963358</v>
      </c>
      <c r="E26" s="4">
        <f>IFERROR(_xlfn.RRI(5,J25,E25),"")</f>
        <v>-0.15116306747944741</v>
      </c>
      <c r="H26" s="4">
        <f t="shared" ref="H26:S26" si="19">IFERROR(_xlfn.RRI(5,M25,H25),"")</f>
        <v>-0.35024235133944681</v>
      </c>
      <c r="I26" s="4">
        <f t="shared" si="19"/>
        <v>-0.16014548708035248</v>
      </c>
      <c r="J26" s="4">
        <f t="shared" si="19"/>
        <v>-0.24840586769011197</v>
      </c>
      <c r="K26" s="4">
        <f t="shared" si="19"/>
        <v>0.20641593598215136</v>
      </c>
      <c r="L26" s="4" t="str">
        <f t="shared" si="19"/>
        <v/>
      </c>
      <c r="M26" s="4">
        <f t="shared" si="19"/>
        <v>0.1215668488032724</v>
      </c>
      <c r="N26" s="4">
        <f t="shared" si="19"/>
        <v>-0.17891367270257041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</row>
    <row r="27" spans="1:19" ht="15.5" x14ac:dyDescent="0.35">
      <c r="C27" t="s">
        <v>54</v>
      </c>
      <c r="D27" s="3">
        <f>IFERROR(D4/D21,"")</f>
        <v>1.6768379096545616</v>
      </c>
      <c r="E27" s="3">
        <f>IFERROR(E4/E21,"")</f>
        <v>1.2703277236492472</v>
      </c>
      <c r="H27" s="3">
        <f t="shared" ref="H27:S27" si="20">IFERROR(H4/H21,"")</f>
        <v>5.8943312666076171</v>
      </c>
      <c r="I27" s="3">
        <f t="shared" si="20"/>
        <v>6.8988485385296725</v>
      </c>
      <c r="J27" s="3">
        <f t="shared" si="20"/>
        <v>7.3349424269264833</v>
      </c>
      <c r="K27" s="3">
        <f t="shared" si="20"/>
        <v>6.8535429583702392</v>
      </c>
      <c r="L27" s="3">
        <f t="shared" si="20"/>
        <v>8.5029229406554467</v>
      </c>
      <c r="M27" s="3">
        <f t="shared" si="20"/>
        <v>3.8432240921169178</v>
      </c>
      <c r="N27" s="3">
        <f t="shared" si="20"/>
        <v>3.9064216120460586</v>
      </c>
      <c r="O27" s="3">
        <f t="shared" si="20"/>
        <v>12.598053664526129</v>
      </c>
      <c r="P27" s="3">
        <f t="shared" si="20"/>
        <v>12.775530504162976</v>
      </c>
      <c r="Q27" s="3">
        <f t="shared" si="20"/>
        <v>14.651209110318867</v>
      </c>
      <c r="R27" s="3">
        <f t="shared" si="20"/>
        <v>15.72903334193977</v>
      </c>
      <c r="S27" s="3">
        <f t="shared" si="20"/>
        <v>19.005919698599584</v>
      </c>
    </row>
    <row r="28" spans="1:19" ht="15.5" x14ac:dyDescent="0.35">
      <c r="C28" t="s">
        <v>55</v>
      </c>
      <c r="D28" s="4">
        <f>IFERROR(_xlfn.RRI(5,I27,D27),"")</f>
        <v>-0.24639652097955622</v>
      </c>
      <c r="E28" s="4">
        <f>IFERROR(_xlfn.RRI(5,J27,E27),"")</f>
        <v>-0.29578736426683561</v>
      </c>
      <c r="H28" s="4">
        <f t="shared" ref="H28:S28" si="21">IFERROR(_xlfn.RRI(5,M27,H27),"")</f>
        <v>8.9300658938555211E-2</v>
      </c>
      <c r="I28" s="4">
        <f t="shared" si="21"/>
        <v>0.12046810692016074</v>
      </c>
      <c r="J28" s="4">
        <f t="shared" si="21"/>
        <v>-0.10253266398689709</v>
      </c>
      <c r="K28" s="4">
        <f t="shared" si="21"/>
        <v>-0.11710869614028485</v>
      </c>
      <c r="L28" s="4">
        <f t="shared" si="21"/>
        <v>-0.10311046786297651</v>
      </c>
      <c r="M28" s="4">
        <f t="shared" si="21"/>
        <v>-0.24560511512668559</v>
      </c>
      <c r="N28" s="4">
        <f t="shared" si="21"/>
        <v>-0.27125087754803723</v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</row>
    <row r="29" spans="1:19" ht="15.5" x14ac:dyDescent="0.35">
      <c r="C29" t="s">
        <v>56</v>
      </c>
      <c r="H29" s="4">
        <f t="shared" ref="H29:S29" si="22">IFERROR(((H25-I25)/I25)*100%,"")</f>
        <v>-0.74757281553398058</v>
      </c>
      <c r="I29" s="4">
        <f t="shared" si="22"/>
        <v>0.7457627118644069</v>
      </c>
      <c r="J29" s="4">
        <f t="shared" si="22"/>
        <v>-0.35869565217391308</v>
      </c>
      <c r="K29" s="4">
        <f t="shared" si="22"/>
        <v>-0.9452054794520548</v>
      </c>
      <c r="L29" s="4">
        <f t="shared" si="22"/>
        <v>6.4788418708240521</v>
      </c>
      <c r="M29" s="4">
        <f t="shared" si="22"/>
        <v>-8.9249492900608421E-2</v>
      </c>
      <c r="N29" s="4">
        <f t="shared" si="22"/>
        <v>2.0325203252032089E-3</v>
      </c>
      <c r="O29" s="4">
        <f t="shared" si="22"/>
        <v>5.8333333333333339</v>
      </c>
      <c r="P29" s="4">
        <f t="shared" si="22"/>
        <v>-2.8947368421052633</v>
      </c>
      <c r="Q29" s="4">
        <f t="shared" si="22"/>
        <v>-1.150197628458498</v>
      </c>
      <c r="R29" s="4">
        <f t="shared" si="22"/>
        <v>-0.80847842543527637</v>
      </c>
      <c r="S29" s="4" t="str">
        <f t="shared" si="22"/>
        <v/>
      </c>
    </row>
    <row r="30" spans="1:19" ht="15.5" x14ac:dyDescent="0.35">
      <c r="C30" t="s">
        <v>57</v>
      </c>
      <c r="H30" s="4">
        <f t="shared" ref="H30:S30" si="23">IFERROR(((H27-I27)/I27)*100%,"")</f>
        <v>-0.14560651191454402</v>
      </c>
      <c r="I30" s="4">
        <f t="shared" si="23"/>
        <v>-5.9454302844411638E-2</v>
      </c>
      <c r="J30" s="4">
        <f t="shared" si="23"/>
        <v>7.024096463396505E-2</v>
      </c>
      <c r="K30" s="4">
        <f t="shared" si="23"/>
        <v>-0.19397799954165706</v>
      </c>
      <c r="L30" s="4">
        <f t="shared" si="23"/>
        <v>1.2124452638856877</v>
      </c>
      <c r="M30" s="4">
        <f t="shared" si="23"/>
        <v>-1.6177854365299796E-2</v>
      </c>
      <c r="N30" s="4">
        <f t="shared" si="23"/>
        <v>-0.68991864012725679</v>
      </c>
      <c r="O30" s="4">
        <f t="shared" si="23"/>
        <v>-1.389193502211245E-2</v>
      </c>
      <c r="P30" s="4">
        <f t="shared" si="23"/>
        <v>-0.12802210329759389</v>
      </c>
      <c r="Q30" s="4">
        <f t="shared" si="23"/>
        <v>-6.8524505491828383E-2</v>
      </c>
      <c r="R30" s="4">
        <f t="shared" si="23"/>
        <v>-0.17241398514912515</v>
      </c>
      <c r="S30" s="4" t="str">
        <f t="shared" si="23"/>
        <v/>
      </c>
    </row>
    <row r="32" spans="1:19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47.41</v>
      </c>
      <c r="E32" s="3">
        <f>IFERROR(INDEX(E51:E500,MATCH($A$32,$C$51:$C$500,0)),"")</f>
        <v>47.66</v>
      </c>
      <c r="H32" s="3">
        <f>IFERROR(INDEX(D32:G32,COUNT(D32:G32)),"")</f>
        <v>47.66</v>
      </c>
      <c r="I32" s="3">
        <f t="shared" ref="I32:S32" si="24">IFERROR(INDEX(I51:I500,MATCH($C$32,$C$51:$C$500,0)),"")</f>
        <v>48.18</v>
      </c>
      <c r="J32" s="3">
        <f t="shared" si="24"/>
        <v>49.25</v>
      </c>
      <c r="K32" s="3">
        <f t="shared" si="24"/>
        <v>50.42</v>
      </c>
      <c r="L32" s="3">
        <f t="shared" si="24"/>
        <v>52.66</v>
      </c>
      <c r="M32" s="3">
        <f t="shared" si="24"/>
        <v>86.25</v>
      </c>
      <c r="N32" s="3">
        <f t="shared" si="24"/>
        <v>90.65</v>
      </c>
      <c r="O32" s="3">
        <f t="shared" si="24"/>
        <v>95.71</v>
      </c>
      <c r="P32" s="3">
        <f t="shared" si="24"/>
        <v>100.63</v>
      </c>
      <c r="Q32" s="3">
        <f t="shared" si="24"/>
        <v>101.24</v>
      </c>
      <c r="R32" s="3">
        <f t="shared" si="24"/>
        <v>101.57</v>
      </c>
      <c r="S32" s="3">
        <f t="shared" si="24"/>
        <v>100.2</v>
      </c>
    </row>
    <row r="33" spans="1:19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1.05</v>
      </c>
      <c r="E33" s="3">
        <f>IFERROR(INDEX(E51:E500,MATCH($A$33,$C$51:$C$500,0)),"")</f>
        <v>1.2</v>
      </c>
      <c r="H33" s="3">
        <f>IFERROR(INDEX(D33:G33,COUNT(D33:G33)),"")</f>
        <v>1.2</v>
      </c>
      <c r="I33" s="3">
        <f t="shared" ref="I33:S33" si="25">IFERROR(INDEX(I51:I500,MATCH($C$33,$C$51:$C$500,0)),"")</f>
        <v>0.85</v>
      </c>
      <c r="J33" s="3">
        <f t="shared" si="25"/>
        <v>0.12</v>
      </c>
      <c r="K33" s="3">
        <f t="shared" si="25"/>
        <v>0.99</v>
      </c>
      <c r="L33" s="3">
        <f t="shared" si="25"/>
        <v>0.95</v>
      </c>
      <c r="M33" s="3">
        <f t="shared" si="25"/>
        <v>0.57999999999999996</v>
      </c>
      <c r="N33" s="3">
        <f t="shared" si="25"/>
        <v>0.55000000000000004</v>
      </c>
      <c r="O33" s="3">
        <f t="shared" si="25"/>
        <v>0.52</v>
      </c>
      <c r="P33" s="3">
        <f t="shared" si="25"/>
        <v>0.5</v>
      </c>
      <c r="Q33" s="3">
        <f t="shared" si="25"/>
        <v>1.31</v>
      </c>
      <c r="R33" s="3">
        <f t="shared" si="25"/>
        <v>3.9</v>
      </c>
      <c r="S33" s="3">
        <f t="shared" si="25"/>
        <v>0</v>
      </c>
    </row>
    <row r="34" spans="1:19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-200</v>
      </c>
      <c r="E34" s="3">
        <f>IFERROR(INDEX(E51:E500,MATCH($A$34,$C$51:$C$500,0)),"")</f>
        <v>-109.62</v>
      </c>
      <c r="H34" s="3">
        <f>IFERROR(INDEX(D34:G34,COUNT(D34:G34)),"")</f>
        <v>-109.62</v>
      </c>
      <c r="I34" s="3">
        <f t="shared" ref="I34:S34" si="26">IFERROR(INDEX(I51:I500,MATCH($C$34,$C$51:$C$500,0)),"")</f>
        <v>-19.899999999999999</v>
      </c>
      <c r="J34" s="3">
        <f t="shared" si="26"/>
        <v>-5.08</v>
      </c>
      <c r="K34" s="3">
        <f t="shared" si="26"/>
        <v>-27.17</v>
      </c>
      <c r="L34" s="3">
        <f t="shared" si="26"/>
        <v>-1.49</v>
      </c>
      <c r="M34" s="3">
        <f t="shared" si="26"/>
        <v>-11.14</v>
      </c>
      <c r="N34" s="3">
        <f t="shared" si="26"/>
        <v>-10.14</v>
      </c>
      <c r="O34" s="3">
        <f t="shared" si="26"/>
        <v>-10.16</v>
      </c>
      <c r="P34" s="3">
        <f t="shared" si="26"/>
        <v>-69.44</v>
      </c>
      <c r="Q34" s="3">
        <f t="shared" si="26"/>
        <v>350</v>
      </c>
      <c r="R34" s="3">
        <f t="shared" si="26"/>
        <v>-156.52000000000001</v>
      </c>
      <c r="S34" s="3">
        <f t="shared" si="26"/>
        <v>0</v>
      </c>
    </row>
    <row r="35" spans="1:19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29.82</v>
      </c>
      <c r="E35" s="3">
        <f>IFERROR(INDEX(E51:E500,MATCH($A$35,$C$51:$C$500,0)),"")</f>
        <v>44.87</v>
      </c>
      <c r="H35" s="3">
        <f>IFERROR(INDEX(D35:G35,COUNT(D35:G35)),"")</f>
        <v>44.87</v>
      </c>
      <c r="I35" s="3">
        <f t="shared" ref="I35:S35" si="27">IFERROR(INDEX(I51:I500,MATCH($C$35,$C$51:$C$500,0)),"")</f>
        <v>5.94</v>
      </c>
      <c r="J35" s="3">
        <f t="shared" si="27"/>
        <v>0.82</v>
      </c>
      <c r="K35" s="3">
        <f t="shared" si="27"/>
        <v>7.3</v>
      </c>
      <c r="L35" s="3">
        <f t="shared" si="27"/>
        <v>5.88</v>
      </c>
      <c r="M35" s="3">
        <f t="shared" si="27"/>
        <v>13.01</v>
      </c>
      <c r="N35" s="3">
        <f t="shared" si="27"/>
        <v>12.8</v>
      </c>
      <c r="O35" s="3">
        <f t="shared" si="27"/>
        <v>3.97</v>
      </c>
      <c r="P35" s="3">
        <f t="shared" si="27"/>
        <v>3.91</v>
      </c>
      <c r="Q35" s="3">
        <f t="shared" si="27"/>
        <v>9.08</v>
      </c>
      <c r="R35" s="3">
        <f t="shared" si="27"/>
        <v>25.18</v>
      </c>
      <c r="S35" s="3">
        <f t="shared" si="27"/>
        <v>0</v>
      </c>
    </row>
    <row r="36" spans="1:19" ht="15.5" x14ac:dyDescent="0.35">
      <c r="B36" t="s">
        <v>70</v>
      </c>
      <c r="C36" t="s">
        <v>71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S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</row>
    <row r="37" spans="1:19" ht="15.5" x14ac:dyDescent="0.35">
      <c r="B37" t="s">
        <v>72</v>
      </c>
      <c r="C37" t="s">
        <v>73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S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</row>
    <row r="50" spans="2:19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  <c r="S50" t="s">
        <v>35</v>
      </c>
    </row>
    <row r="51" spans="2:19" ht="15.5" x14ac:dyDescent="0.35">
      <c r="B51" t="s">
        <v>79</v>
      </c>
      <c r="C51" t="s">
        <v>6</v>
      </c>
      <c r="D51" s="5">
        <v>37863000000</v>
      </c>
      <c r="E51" s="5">
        <v>28684000000</v>
      </c>
      <c r="F51" s="5">
        <v>48443000000</v>
      </c>
      <c r="G51" s="5">
        <v>41229000000</v>
      </c>
      <c r="I51" s="5">
        <v>155776000000</v>
      </c>
      <c r="J51" s="5">
        <v>165623000000</v>
      </c>
      <c r="K51" s="5">
        <v>154753000000</v>
      </c>
      <c r="L51" s="5">
        <v>191996000000</v>
      </c>
      <c r="M51" s="5">
        <v>86780000000</v>
      </c>
      <c r="N51" s="5">
        <v>88207000000</v>
      </c>
      <c r="O51" s="5">
        <v>284464051745</v>
      </c>
      <c r="P51" s="5">
        <v>288471478784</v>
      </c>
      <c r="Q51" s="5">
        <v>330824301711</v>
      </c>
      <c r="R51" s="5">
        <v>355161572861</v>
      </c>
      <c r="S51" s="5">
        <v>366434131789</v>
      </c>
    </row>
    <row r="52" spans="2:19" ht="15.5" x14ac:dyDescent="0.35">
      <c r="C52" t="s">
        <v>80</v>
      </c>
      <c r="D52" s="5">
        <v>-10620000000</v>
      </c>
      <c r="E52" s="5">
        <v>-9963000000</v>
      </c>
      <c r="F52" s="5">
        <v>-21888000000</v>
      </c>
      <c r="G52" s="5">
        <v>-13529000000</v>
      </c>
      <c r="I52" s="5">
        <v>-55010000000</v>
      </c>
      <c r="J52" s="5">
        <v>-47650000000</v>
      </c>
      <c r="K52" s="5">
        <v>-40251000000</v>
      </c>
      <c r="L52" s="5">
        <v>-100120000000</v>
      </c>
      <c r="M52" s="5">
        <v>-73872000000</v>
      </c>
      <c r="N52" s="5">
        <v>-72825000000</v>
      </c>
      <c r="O52" s="5">
        <v>-125738225092</v>
      </c>
      <c r="P52" s="5">
        <v>-131408282106</v>
      </c>
      <c r="Q52" s="5">
        <v>-160219148709</v>
      </c>
      <c r="R52" s="5">
        <v>-199125524045</v>
      </c>
      <c r="S52" s="5">
        <v>-195263318016</v>
      </c>
    </row>
    <row r="53" spans="2:19" ht="15.5" x14ac:dyDescent="0.35">
      <c r="C53" t="s">
        <v>81</v>
      </c>
      <c r="D53" s="5">
        <v>27243000000</v>
      </c>
      <c r="E53" s="5">
        <v>18721000000</v>
      </c>
      <c r="F53" s="5">
        <v>26555000000</v>
      </c>
      <c r="G53" s="5">
        <v>27700000000</v>
      </c>
      <c r="I53" s="5">
        <v>100766000000</v>
      </c>
      <c r="J53" s="5">
        <v>117973000000</v>
      </c>
      <c r="K53" s="5">
        <v>114502000000</v>
      </c>
      <c r="L53" s="5">
        <v>91876000000</v>
      </c>
      <c r="M53" s="5">
        <v>12908000000</v>
      </c>
      <c r="N53" s="5">
        <v>15382000000</v>
      </c>
      <c r="O53" s="5">
        <v>158725826653</v>
      </c>
      <c r="P53" s="5">
        <v>157063196678</v>
      </c>
      <c r="Q53" s="5">
        <v>170605153002</v>
      </c>
      <c r="R53" s="5">
        <v>156036048816</v>
      </c>
      <c r="S53" s="5">
        <v>171170813773</v>
      </c>
    </row>
    <row r="54" spans="2:19" ht="15.5" x14ac:dyDescent="0.35">
      <c r="C54" t="s">
        <v>82</v>
      </c>
      <c r="D54" s="5">
        <v>-26354000000</v>
      </c>
      <c r="E54" s="5">
        <v>-23926000000</v>
      </c>
      <c r="F54" s="5">
        <v>-19222000000</v>
      </c>
      <c r="G54" s="5">
        <v>-25161000000</v>
      </c>
      <c r="I54" s="5">
        <v>-92979000000</v>
      </c>
      <c r="J54" s="5">
        <v>-95126000000</v>
      </c>
      <c r="K54" s="5">
        <v>-81228000000</v>
      </c>
      <c r="L54" s="5">
        <v>-109896000000</v>
      </c>
      <c r="M54" s="5">
        <v>-74373000000</v>
      </c>
      <c r="N54" s="5">
        <v>-82402000000</v>
      </c>
      <c r="O54" s="5">
        <v>-147799713290</v>
      </c>
      <c r="P54" s="5">
        <v>-117460008110</v>
      </c>
      <c r="Q54" s="5">
        <v>-138733689044</v>
      </c>
      <c r="R54" s="5">
        <v>-151187693570</v>
      </c>
      <c r="S54" s="5">
        <v>-178549374775</v>
      </c>
    </row>
    <row r="55" spans="2:19" ht="15.5" x14ac:dyDescent="0.35">
      <c r="C55" t="s">
        <v>84</v>
      </c>
      <c r="D55" s="5">
        <v>-2315000000</v>
      </c>
      <c r="E55" s="5">
        <v>-1333000000</v>
      </c>
      <c r="F55" s="5">
        <v>-1875000000</v>
      </c>
      <c r="G55" s="5">
        <v>-3379000000</v>
      </c>
      <c r="I55" s="5">
        <v>-8437000000</v>
      </c>
      <c r="J55" s="5">
        <v>-5446000000</v>
      </c>
      <c r="K55" s="5">
        <v>-3259000000</v>
      </c>
      <c r="L55" s="5">
        <v>-3971000000</v>
      </c>
      <c r="M55" s="5">
        <v>-2519000000</v>
      </c>
      <c r="N55" s="5">
        <v>-7914000000</v>
      </c>
      <c r="O55" s="5">
        <v>-32729635433</v>
      </c>
      <c r="P55" s="5">
        <v>-21483321004</v>
      </c>
      <c r="Q55" s="5">
        <v>-24039812516</v>
      </c>
      <c r="R55" s="5">
        <v>-29379421581</v>
      </c>
      <c r="S55" s="5">
        <v>-35755771675</v>
      </c>
    </row>
    <row r="56" spans="2:19" ht="15.5" x14ac:dyDescent="0.35">
      <c r="C56" t="s">
        <v>83</v>
      </c>
      <c r="D56" s="5">
        <v>-24039000000</v>
      </c>
      <c r="E56" s="5">
        <v>-22593000000</v>
      </c>
      <c r="F56" s="5">
        <v>-17347000000</v>
      </c>
      <c r="G56" s="5">
        <v>-21782000000</v>
      </c>
      <c r="I56" s="5">
        <v>-84542000000</v>
      </c>
      <c r="J56" s="5">
        <v>-89680000000</v>
      </c>
      <c r="K56" s="5">
        <v>-77969000000</v>
      </c>
      <c r="L56" s="5">
        <v>-105925000000</v>
      </c>
      <c r="M56" s="5">
        <v>-71854000000</v>
      </c>
      <c r="N56" s="5">
        <v>-74488000000</v>
      </c>
      <c r="O56" s="5">
        <v>-115070077857</v>
      </c>
      <c r="P56" s="5">
        <v>-95976687106</v>
      </c>
      <c r="Q56" s="5">
        <v>-114693876528</v>
      </c>
      <c r="R56" s="5">
        <v>-121808271989</v>
      </c>
      <c r="S56" s="5">
        <v>-142793603100</v>
      </c>
    </row>
    <row r="57" spans="2:19" ht="15.5" x14ac:dyDescent="0.35">
      <c r="C57" t="s">
        <v>86</v>
      </c>
      <c r="D57" s="5">
        <v>889000000</v>
      </c>
      <c r="E57" s="5">
        <v>-5205000000</v>
      </c>
      <c r="F57" s="5">
        <v>7333000000</v>
      </c>
      <c r="G57" s="5">
        <v>2539000000</v>
      </c>
      <c r="I57" s="5">
        <v>7787000000</v>
      </c>
      <c r="J57" s="5">
        <v>22847000000</v>
      </c>
      <c r="K57" s="5">
        <v>33274000000</v>
      </c>
      <c r="L57" s="5">
        <v>-18020000000</v>
      </c>
      <c r="M57" s="5">
        <v>-61465000000</v>
      </c>
      <c r="N57" s="5">
        <v>-67020000000</v>
      </c>
      <c r="O57" s="5">
        <v>10926113363</v>
      </c>
      <c r="P57" s="5">
        <v>39603188568</v>
      </c>
      <c r="Q57" s="5">
        <v>31871463958</v>
      </c>
      <c r="R57" s="5">
        <v>4848355246</v>
      </c>
      <c r="S57" s="5">
        <v>-7378561002</v>
      </c>
    </row>
    <row r="58" spans="2:19" ht="15.5" x14ac:dyDescent="0.35">
      <c r="C58" t="s">
        <v>87</v>
      </c>
      <c r="D58" s="5">
        <v>-6586000000</v>
      </c>
      <c r="E58" s="5">
        <v>-6609000000</v>
      </c>
      <c r="F58" s="5">
        <v>-44689000000</v>
      </c>
      <c r="G58" s="5">
        <v>9314000000</v>
      </c>
      <c r="I58" s="5">
        <v>-54210000000</v>
      </c>
      <c r="J58" s="5">
        <v>-49498000000</v>
      </c>
      <c r="K58" s="5">
        <v>-74813000000</v>
      </c>
      <c r="L58" s="5">
        <v>-740271000000</v>
      </c>
      <c r="M58" s="5">
        <v>-38022000000</v>
      </c>
      <c r="N58" s="5">
        <v>-49326000000</v>
      </c>
      <c r="O58" s="5">
        <v>-121934825905</v>
      </c>
      <c r="P58" s="5">
        <v>-55750493808</v>
      </c>
      <c r="Q58" s="5">
        <v>-18446844547</v>
      </c>
      <c r="R58" s="5">
        <v>-43814020229</v>
      </c>
      <c r="S58" s="5">
        <v>-241860520873</v>
      </c>
    </row>
    <row r="59" spans="2:19" ht="15.5" x14ac:dyDescent="0.35">
      <c r="C59" t="s">
        <v>89</v>
      </c>
      <c r="M59" s="5">
        <v>301000000</v>
      </c>
      <c r="N59" s="5">
        <v>463000000</v>
      </c>
      <c r="O59" s="5">
        <v>516617740</v>
      </c>
      <c r="P59" s="5">
        <v>2543650903</v>
      </c>
      <c r="Q59" s="5">
        <v>298977193</v>
      </c>
      <c r="R59" s="5">
        <v>267679945</v>
      </c>
      <c r="S59" s="5">
        <v>6861736562</v>
      </c>
    </row>
    <row r="60" spans="2:19" ht="15.5" x14ac:dyDescent="0.35">
      <c r="C60" t="s">
        <v>27</v>
      </c>
      <c r="D60" s="5">
        <v>-2960000000</v>
      </c>
      <c r="E60" s="5">
        <v>-2891000000</v>
      </c>
      <c r="F60" s="5">
        <v>-2459000000</v>
      </c>
      <c r="G60" s="5">
        <v>464000000</v>
      </c>
      <c r="I60" s="5">
        <v>-10214000000</v>
      </c>
      <c r="J60" s="5">
        <v>-15538000000</v>
      </c>
      <c r="K60" s="5">
        <v>-15700000000</v>
      </c>
      <c r="L60" s="5">
        <v>-26173000000</v>
      </c>
      <c r="M60" s="5">
        <v>-20045000000</v>
      </c>
      <c r="N60" s="5">
        <v>-30811000000</v>
      </c>
      <c r="O60" s="5">
        <v>-51264852558</v>
      </c>
      <c r="P60" s="5">
        <v>-55182592400</v>
      </c>
      <c r="Q60" s="5">
        <v>-61478410709</v>
      </c>
      <c r="R60" s="5">
        <v>-101595817147</v>
      </c>
      <c r="S60" s="5">
        <v>-130723493216</v>
      </c>
    </row>
    <row r="61" spans="2:19" ht="15.5" x14ac:dyDescent="0.35">
      <c r="C61" t="s">
        <v>90</v>
      </c>
      <c r="N61" s="5">
        <v>-5000000</v>
      </c>
      <c r="O61" s="5">
        <v>5778884</v>
      </c>
      <c r="P61" s="5">
        <v>2096948</v>
      </c>
      <c r="Q61" s="5">
        <v>-200096459</v>
      </c>
      <c r="R61" s="5">
        <v>8386716424</v>
      </c>
      <c r="S61" s="5">
        <v>-20961607970</v>
      </c>
    </row>
    <row r="62" spans="2:19" ht="15.5" x14ac:dyDescent="0.35">
      <c r="C62" t="s">
        <v>92</v>
      </c>
      <c r="G62" s="5">
        <v>11121000000</v>
      </c>
      <c r="O62" s="5">
        <v>-1299279423</v>
      </c>
      <c r="P62" s="5">
        <v>-1173472386</v>
      </c>
      <c r="Q62" s="5">
        <v>-17098461926</v>
      </c>
      <c r="R62" s="5">
        <v>-1190355482</v>
      </c>
      <c r="S62" s="5">
        <v>-1273163061</v>
      </c>
    </row>
    <row r="63" spans="2:19" ht="15.5" x14ac:dyDescent="0.35">
      <c r="C63" t="s">
        <v>88</v>
      </c>
      <c r="M63" s="5">
        <v>1000000000</v>
      </c>
      <c r="N63" s="5">
        <v>153000000</v>
      </c>
      <c r="O63" s="5">
        <v>34232270</v>
      </c>
      <c r="P63" s="5">
        <v>-15670333</v>
      </c>
      <c r="Q63" s="5">
        <v>-8730583</v>
      </c>
      <c r="R63" s="5">
        <v>-15282780</v>
      </c>
      <c r="S63" s="5">
        <v>-10894007697</v>
      </c>
    </row>
    <row r="64" spans="2:19" ht="15.5" x14ac:dyDescent="0.35">
      <c r="C64" t="s">
        <v>85</v>
      </c>
      <c r="L64" s="5">
        <v>-94000000</v>
      </c>
      <c r="M64" s="5">
        <v>-15000000</v>
      </c>
      <c r="N64" s="5">
        <v>-8000000</v>
      </c>
      <c r="O64" s="5">
        <v>-2345279</v>
      </c>
      <c r="P64" s="5">
        <v>-334145</v>
      </c>
      <c r="Q64" s="5">
        <v>-2314626</v>
      </c>
      <c r="R64" s="5">
        <v>-5390028</v>
      </c>
      <c r="S64" s="5">
        <v>-9817162</v>
      </c>
    </row>
    <row r="65" spans="3:19" ht="15.5" x14ac:dyDescent="0.35">
      <c r="C65" t="s">
        <v>94</v>
      </c>
      <c r="D65" s="5">
        <v>-6586000000</v>
      </c>
      <c r="E65" s="5">
        <v>-6609000000</v>
      </c>
      <c r="F65" s="5">
        <v>-44689000000</v>
      </c>
      <c r="G65" s="5">
        <v>9314000000</v>
      </c>
      <c r="I65" s="5">
        <v>-54210000000</v>
      </c>
      <c r="J65" s="5">
        <v>-49498000000</v>
      </c>
      <c r="K65" s="5">
        <v>-74813000000</v>
      </c>
      <c r="L65" s="5">
        <v>-740271000000</v>
      </c>
      <c r="M65" s="5">
        <v>-38022000000</v>
      </c>
      <c r="N65" s="5">
        <v>-49326000000</v>
      </c>
      <c r="O65" s="5">
        <v>-121934825905</v>
      </c>
      <c r="P65" s="5">
        <v>-55750493808</v>
      </c>
      <c r="Q65" s="5">
        <v>-18446844547</v>
      </c>
      <c r="R65" s="5">
        <v>-43814020229</v>
      </c>
      <c r="S65" s="5">
        <v>-241860520873</v>
      </c>
    </row>
    <row r="66" spans="3:19" ht="15.5" x14ac:dyDescent="0.35">
      <c r="C66" t="s">
        <v>29</v>
      </c>
      <c r="D66" s="5">
        <v>-5697000000</v>
      </c>
      <c r="E66" s="5">
        <v>-11814000000</v>
      </c>
      <c r="F66" s="5">
        <v>-37356000000</v>
      </c>
      <c r="G66" s="5">
        <v>11853000000</v>
      </c>
      <c r="I66" s="5">
        <v>-46423000000</v>
      </c>
      <c r="J66" s="5">
        <v>-26651000000</v>
      </c>
      <c r="K66" s="5">
        <v>-41539000000</v>
      </c>
      <c r="L66" s="5">
        <v>-758291000000</v>
      </c>
      <c r="M66" s="5">
        <v>-99487000000</v>
      </c>
      <c r="N66" s="5">
        <v>-116346000000</v>
      </c>
      <c r="O66" s="5">
        <v>-111008712542</v>
      </c>
      <c r="P66" s="5">
        <v>-16147305240</v>
      </c>
      <c r="Q66" s="5">
        <v>13424619411</v>
      </c>
      <c r="R66" s="5">
        <v>-38965664983</v>
      </c>
      <c r="S66" s="5">
        <v>-249239081875</v>
      </c>
    </row>
    <row r="67" spans="3:19" ht="15.5" x14ac:dyDescent="0.35">
      <c r="C67" t="s">
        <v>28</v>
      </c>
      <c r="M67" s="5">
        <v>-2018000000</v>
      </c>
      <c r="N67" s="5">
        <v>5046000000</v>
      </c>
      <c r="Q67" s="5">
        <v>-4881258400</v>
      </c>
      <c r="R67" s="5">
        <v>-18104401402</v>
      </c>
      <c r="S67" s="5">
        <v>-5548221145</v>
      </c>
    </row>
    <row r="68" spans="3:19" ht="15.5" x14ac:dyDescent="0.35">
      <c r="C68" t="s">
        <v>321</v>
      </c>
      <c r="Q68" s="5">
        <v>-4881258400</v>
      </c>
      <c r="R68" s="5">
        <v>-13371044750</v>
      </c>
      <c r="S68" s="5">
        <v>-62009000</v>
      </c>
    </row>
    <row r="69" spans="3:19" ht="15.5" x14ac:dyDescent="0.35">
      <c r="C69" t="s">
        <v>322</v>
      </c>
    </row>
    <row r="70" spans="3:19" ht="15.5" x14ac:dyDescent="0.35">
      <c r="C70" t="s">
        <v>93</v>
      </c>
      <c r="R70" s="5">
        <v>-4733356652</v>
      </c>
      <c r="S70" s="5">
        <v>-5486212145</v>
      </c>
    </row>
    <row r="71" spans="3:19" ht="15.5" x14ac:dyDescent="0.35">
      <c r="C71" t="s">
        <v>323</v>
      </c>
      <c r="M71" s="5">
        <v>-2018000000</v>
      </c>
      <c r="N71" s="5">
        <v>5046000000</v>
      </c>
      <c r="Q71" s="5">
        <v>-4881258400</v>
      </c>
      <c r="R71" s="5">
        <v>-18104401402</v>
      </c>
      <c r="S71" s="5">
        <v>-5548221145</v>
      </c>
    </row>
    <row r="72" spans="3:19" ht="15.5" x14ac:dyDescent="0.35">
      <c r="C72" t="s">
        <v>97</v>
      </c>
      <c r="D72" s="5">
        <v>-5697000000</v>
      </c>
      <c r="E72" s="5">
        <v>-11814000000</v>
      </c>
      <c r="F72" s="5">
        <v>-37356000000</v>
      </c>
      <c r="G72" s="5">
        <v>11853000000</v>
      </c>
      <c r="I72" s="5">
        <v>-46423000000</v>
      </c>
      <c r="J72" s="5">
        <v>-26651000000</v>
      </c>
      <c r="K72" s="5">
        <v>-41539000000</v>
      </c>
      <c r="L72" s="5">
        <v>-758291000000</v>
      </c>
      <c r="M72" s="5">
        <v>-101505000000</v>
      </c>
      <c r="N72" s="5">
        <v>-111300000000</v>
      </c>
      <c r="O72" s="5">
        <v>-111008712542</v>
      </c>
      <c r="P72" s="5">
        <v>-16147305240</v>
      </c>
      <c r="Q72" s="5">
        <v>8543361011</v>
      </c>
      <c r="R72" s="5">
        <v>-57070066385</v>
      </c>
      <c r="S72" s="5">
        <v>-254787303020</v>
      </c>
    </row>
    <row r="73" spans="3:19" ht="15.5" x14ac:dyDescent="0.35">
      <c r="C73" t="s">
        <v>98</v>
      </c>
      <c r="F73" s="5">
        <v>-8937000000</v>
      </c>
      <c r="G73" s="5">
        <v>31185000000</v>
      </c>
      <c r="I73" s="5">
        <v>22248000000</v>
      </c>
      <c r="J73" s="5">
        <v>412000000</v>
      </c>
      <c r="K73" s="5">
        <v>-9073000000</v>
      </c>
      <c r="L73" s="5">
        <v>1095000000</v>
      </c>
      <c r="M73" s="5">
        <v>2202000000</v>
      </c>
      <c r="N73" s="5">
        <v>-551000000</v>
      </c>
      <c r="O73" s="5">
        <v>-182502741</v>
      </c>
      <c r="P73" s="5">
        <v>2382773083</v>
      </c>
      <c r="Q73" s="5">
        <v>-15911121792</v>
      </c>
      <c r="R73" s="5">
        <v>10259963276</v>
      </c>
      <c r="S73" s="5">
        <v>9072754070</v>
      </c>
    </row>
    <row r="74" spans="3:19" ht="15.5" x14ac:dyDescent="0.35">
      <c r="C74" t="s">
        <v>99</v>
      </c>
      <c r="D74" s="5">
        <v>-5697000000</v>
      </c>
      <c r="E74" s="5">
        <v>-11814000000</v>
      </c>
      <c r="F74" s="5">
        <v>-46293000000</v>
      </c>
      <c r="G74" s="5">
        <v>43038000000</v>
      </c>
      <c r="I74" s="5">
        <v>-24175000000</v>
      </c>
      <c r="J74" s="5">
        <v>-26239000000</v>
      </c>
      <c r="K74" s="5">
        <v>-50612000000</v>
      </c>
      <c r="L74" s="5">
        <v>-757196000000</v>
      </c>
      <c r="M74" s="5">
        <v>-99303000000</v>
      </c>
      <c r="N74" s="5">
        <v>-111851000000</v>
      </c>
      <c r="O74" s="5">
        <v>-111191215283</v>
      </c>
      <c r="P74" s="5">
        <v>-13764532157</v>
      </c>
      <c r="Q74" s="5">
        <v>-7367760781</v>
      </c>
      <c r="R74" s="5">
        <v>-46810103109</v>
      </c>
      <c r="S74" s="5">
        <v>-245714548950</v>
      </c>
    </row>
    <row r="75" spans="3:19" ht="15.5" x14ac:dyDescent="0.35">
      <c r="C75" t="s">
        <v>100</v>
      </c>
      <c r="D75" s="5">
        <v>-5697000000</v>
      </c>
      <c r="E75" s="5">
        <v>-11814000000</v>
      </c>
      <c r="F75" s="5">
        <v>-37356000000</v>
      </c>
      <c r="G75" s="5">
        <v>11853000000</v>
      </c>
      <c r="I75" s="5">
        <v>-46423000000</v>
      </c>
      <c r="J75" s="5">
        <v>-26651000000</v>
      </c>
      <c r="K75" s="5">
        <v>-41539000000</v>
      </c>
      <c r="L75" s="5">
        <v>-758291000000</v>
      </c>
      <c r="M75" s="5">
        <v>-101505000000</v>
      </c>
      <c r="N75" s="5">
        <v>-111300000000</v>
      </c>
      <c r="O75" s="5">
        <v>-111008712542</v>
      </c>
      <c r="P75" s="5">
        <v>-16147305240</v>
      </c>
      <c r="Q75" s="5">
        <v>8543361011</v>
      </c>
      <c r="R75" s="5">
        <v>-57070066385</v>
      </c>
      <c r="S75" s="5">
        <v>-254787303020</v>
      </c>
    </row>
    <row r="76" spans="3:19" ht="15.5" x14ac:dyDescent="0.35">
      <c r="C76" t="s">
        <v>8</v>
      </c>
      <c r="D76" s="5">
        <v>-5697000000</v>
      </c>
      <c r="E76" s="5">
        <v>-11814000000</v>
      </c>
      <c r="F76" s="5">
        <v>-46293000000</v>
      </c>
      <c r="G76" s="5">
        <v>43038000000</v>
      </c>
      <c r="I76" s="5">
        <v>-24175000000</v>
      </c>
      <c r="J76" s="5">
        <v>-26239000000</v>
      </c>
      <c r="K76" s="5">
        <v>-50612000000</v>
      </c>
      <c r="L76" s="5">
        <v>-757102000000</v>
      </c>
      <c r="M76" s="5">
        <v>-99288000000</v>
      </c>
      <c r="N76" s="5">
        <v>-111843000000</v>
      </c>
      <c r="O76" s="5">
        <v>-111188870004</v>
      </c>
      <c r="P76" s="5">
        <v>-13764198012</v>
      </c>
      <c r="Q76" s="5">
        <v>-7365446155</v>
      </c>
      <c r="R76" s="5">
        <v>-46804713081</v>
      </c>
      <c r="S76" s="5">
        <v>-245704731788</v>
      </c>
    </row>
    <row r="77" spans="3:19" ht="15.5" x14ac:dyDescent="0.35">
      <c r="C77" t="s">
        <v>102</v>
      </c>
      <c r="D77" s="5">
        <v>-5697000000</v>
      </c>
      <c r="E77" s="5">
        <v>-11814000000</v>
      </c>
      <c r="F77" s="5">
        <v>-37356000000</v>
      </c>
      <c r="G77" s="5">
        <v>11853000000</v>
      </c>
      <c r="I77" s="5">
        <v>-46423000000</v>
      </c>
      <c r="J77" s="5">
        <v>-26651000000</v>
      </c>
      <c r="K77" s="5">
        <v>-41539000000</v>
      </c>
      <c r="L77" s="5">
        <v>-758291000000</v>
      </c>
      <c r="M77" s="5">
        <v>-101505000000</v>
      </c>
      <c r="N77" s="5">
        <v>-111300000000</v>
      </c>
      <c r="O77" s="5">
        <v>-111008712542</v>
      </c>
      <c r="P77" s="5">
        <v>-16147305240</v>
      </c>
      <c r="Q77" s="5">
        <v>8543361011</v>
      </c>
      <c r="R77" s="5">
        <v>-57070066385</v>
      </c>
      <c r="S77" s="5">
        <v>-254787303020</v>
      </c>
    </row>
    <row r="78" spans="3:19" ht="15.5" x14ac:dyDescent="0.35">
      <c r="C78" t="s">
        <v>103</v>
      </c>
      <c r="D78" s="5">
        <v>-5697000000</v>
      </c>
      <c r="E78" s="5">
        <v>-11814000000</v>
      </c>
      <c r="F78" s="5">
        <v>-46293000000</v>
      </c>
      <c r="G78" s="5">
        <v>43038000000</v>
      </c>
      <c r="I78" s="5">
        <v>-24175000000</v>
      </c>
      <c r="J78" s="5">
        <v>-26239000000</v>
      </c>
      <c r="K78" s="5">
        <v>-50612000000</v>
      </c>
      <c r="L78" s="5">
        <v>-757196000000</v>
      </c>
      <c r="M78" s="5">
        <v>-99303000000</v>
      </c>
      <c r="N78" s="5">
        <v>-111851000000</v>
      </c>
      <c r="O78" s="5">
        <v>-111191215283</v>
      </c>
      <c r="P78" s="5">
        <v>-13764532157</v>
      </c>
      <c r="Q78" s="5">
        <v>-7367760781</v>
      </c>
      <c r="R78" s="5">
        <v>-46810103109</v>
      </c>
      <c r="S78" s="5">
        <v>-245714548950</v>
      </c>
    </row>
    <row r="79" spans="3:19" ht="15.5" x14ac:dyDescent="0.35">
      <c r="C79" t="s">
        <v>104</v>
      </c>
      <c r="D79" s="5">
        <v>-5697000000</v>
      </c>
      <c r="E79" s="5">
        <v>-11814000000</v>
      </c>
      <c r="F79" s="5">
        <v>-46293000000</v>
      </c>
      <c r="G79" s="5">
        <v>43038000000</v>
      </c>
      <c r="I79" s="5">
        <v>-24175000000</v>
      </c>
      <c r="J79" s="5">
        <v>-26239000000</v>
      </c>
      <c r="K79" s="5">
        <v>-50612000000</v>
      </c>
      <c r="L79" s="5">
        <v>-757196000000</v>
      </c>
      <c r="M79" s="5">
        <v>-99303000000</v>
      </c>
      <c r="N79" s="5">
        <v>-111851000000</v>
      </c>
      <c r="O79" s="5">
        <v>-111191215283</v>
      </c>
      <c r="P79" s="5">
        <v>-13764532157</v>
      </c>
      <c r="Q79" s="5">
        <v>-7367760781</v>
      </c>
      <c r="R79" s="5">
        <v>-46810103109</v>
      </c>
      <c r="S79" s="5">
        <v>-245714548950</v>
      </c>
    </row>
    <row r="81" spans="2:19" ht="15.5" x14ac:dyDescent="0.35">
      <c r="B81" t="s">
        <v>105</v>
      </c>
      <c r="C81" t="s">
        <v>106</v>
      </c>
    </row>
    <row r="82" spans="2:19" ht="15.5" x14ac:dyDescent="0.35">
      <c r="C82" t="s">
        <v>107</v>
      </c>
    </row>
    <row r="83" spans="2:19" ht="15.5" x14ac:dyDescent="0.35">
      <c r="C83" t="s">
        <v>20</v>
      </c>
      <c r="D83" s="5">
        <v>6988000000</v>
      </c>
      <c r="E83" s="5">
        <v>2925000000</v>
      </c>
      <c r="F83" s="5">
        <v>15703000000</v>
      </c>
      <c r="G83" s="5">
        <v>6278000000</v>
      </c>
      <c r="I83" s="5">
        <v>15703000000</v>
      </c>
      <c r="J83" s="5">
        <v>20367000000</v>
      </c>
      <c r="K83" s="5">
        <v>48990000000</v>
      </c>
      <c r="L83" s="5">
        <v>85443000000</v>
      </c>
      <c r="M83" s="5">
        <v>64016000000</v>
      </c>
      <c r="N83" s="5">
        <v>11122000000</v>
      </c>
      <c r="O83" s="5">
        <v>15513177279</v>
      </c>
      <c r="P83" s="5">
        <v>19797579925</v>
      </c>
      <c r="Q83" s="5">
        <v>17683436980</v>
      </c>
      <c r="R83" s="5">
        <v>13990565036</v>
      </c>
      <c r="S83" s="5">
        <v>14667387501</v>
      </c>
    </row>
    <row r="84" spans="2:19" ht="15.5" x14ac:dyDescent="0.35">
      <c r="C84" t="s">
        <v>108</v>
      </c>
      <c r="R84" s="5">
        <v>290190582657</v>
      </c>
    </row>
    <row r="85" spans="2:19" ht="15.5" x14ac:dyDescent="0.35">
      <c r="C85" t="s">
        <v>109</v>
      </c>
      <c r="D85" s="5">
        <v>5143000000</v>
      </c>
      <c r="E85" s="5">
        <v>5083000000</v>
      </c>
      <c r="F85" s="5">
        <v>5282000000</v>
      </c>
      <c r="G85" s="5">
        <v>16021000000</v>
      </c>
      <c r="I85" s="5">
        <v>5282000000</v>
      </c>
      <c r="J85" s="5">
        <v>8274000000</v>
      </c>
      <c r="K85" s="5">
        <v>6399000000</v>
      </c>
      <c r="L85" s="5">
        <v>2775000000</v>
      </c>
      <c r="M85" s="5">
        <v>4886000000</v>
      </c>
      <c r="N85" s="5">
        <v>4441000000</v>
      </c>
      <c r="O85" s="5">
        <v>14217539560</v>
      </c>
      <c r="P85" s="5">
        <v>29884139108</v>
      </c>
      <c r="Q85" s="5">
        <v>26545070868</v>
      </c>
      <c r="R85" s="5">
        <v>32123007516</v>
      </c>
      <c r="S85" s="5">
        <v>35047510596</v>
      </c>
    </row>
    <row r="86" spans="2:19" ht="15.5" x14ac:dyDescent="0.35">
      <c r="C86" t="s">
        <v>110</v>
      </c>
      <c r="J86" s="5">
        <v>69700000000</v>
      </c>
      <c r="M86" s="5">
        <v>4000000000</v>
      </c>
      <c r="N86" s="5">
        <v>4000000000</v>
      </c>
      <c r="O86" s="5">
        <v>4000000000</v>
      </c>
      <c r="Q86" s="5">
        <v>12000000000</v>
      </c>
      <c r="S86" s="5">
        <v>72833333333</v>
      </c>
    </row>
    <row r="87" spans="2:19" ht="15.5" x14ac:dyDescent="0.35">
      <c r="C87" t="s">
        <v>111</v>
      </c>
      <c r="O87" s="5">
        <v>3670200000</v>
      </c>
    </row>
    <row r="88" spans="2:19" ht="15.5" x14ac:dyDescent="0.35">
      <c r="C88" t="s">
        <v>112</v>
      </c>
      <c r="D88" s="5">
        <v>5143000000</v>
      </c>
      <c r="E88" s="5">
        <v>5083000000</v>
      </c>
      <c r="F88" s="5">
        <v>5282000000</v>
      </c>
      <c r="G88" s="5">
        <v>16021000000</v>
      </c>
      <c r="I88" s="5">
        <v>5282000000</v>
      </c>
      <c r="J88" s="5">
        <v>8274000000</v>
      </c>
      <c r="K88" s="5">
        <v>6399000000</v>
      </c>
      <c r="L88" s="5">
        <v>2775000000</v>
      </c>
      <c r="M88" s="5">
        <v>4886000000</v>
      </c>
      <c r="N88" s="5">
        <v>4441000000</v>
      </c>
      <c r="O88" s="5">
        <v>14217539560</v>
      </c>
      <c r="P88" s="5">
        <v>29884139108</v>
      </c>
      <c r="Q88" s="5">
        <v>26545070868</v>
      </c>
      <c r="R88" s="5">
        <v>32123007516</v>
      </c>
      <c r="S88" s="5">
        <v>35047510596</v>
      </c>
    </row>
    <row r="89" spans="2:19" ht="15.5" x14ac:dyDescent="0.35">
      <c r="C89" t="s">
        <v>113</v>
      </c>
      <c r="J89" s="5">
        <v>771846000000</v>
      </c>
      <c r="S89" s="5">
        <v>118528010140</v>
      </c>
    </row>
    <row r="90" spans="2:19" ht="15.5" x14ac:dyDescent="0.35">
      <c r="C90" t="s">
        <v>115</v>
      </c>
      <c r="D90" s="5">
        <v>153644000000</v>
      </c>
      <c r="E90" s="5">
        <v>153288000000</v>
      </c>
      <c r="F90" s="5">
        <v>152423000000</v>
      </c>
      <c r="G90" s="5">
        <v>148456000000</v>
      </c>
      <c r="I90" s="5">
        <v>152423000000</v>
      </c>
      <c r="J90" s="5">
        <v>144851000000</v>
      </c>
      <c r="K90" s="5">
        <v>126903000000</v>
      </c>
      <c r="L90" s="5">
        <v>126365000000</v>
      </c>
      <c r="M90" s="5">
        <v>124959000000</v>
      </c>
      <c r="N90" s="5">
        <v>128010000000</v>
      </c>
      <c r="O90" s="5">
        <v>128185436449</v>
      </c>
      <c r="P90" s="5">
        <v>129365363313</v>
      </c>
      <c r="Q90" s="5">
        <v>139979232994</v>
      </c>
      <c r="R90" s="5">
        <v>178486505084</v>
      </c>
      <c r="S90" s="5">
        <v>205545720445</v>
      </c>
    </row>
    <row r="91" spans="2:19" ht="15.5" x14ac:dyDescent="0.35">
      <c r="C91" t="s">
        <v>85</v>
      </c>
      <c r="D91" s="5">
        <v>15623000000</v>
      </c>
      <c r="E91" s="5">
        <v>15623000000</v>
      </c>
      <c r="F91" s="5">
        <v>15623000000</v>
      </c>
      <c r="G91" s="5">
        <v>24560000000</v>
      </c>
      <c r="I91" s="5">
        <v>15623000000</v>
      </c>
      <c r="J91" s="5">
        <v>-6625000000</v>
      </c>
      <c r="K91" s="5">
        <v>-7037000000</v>
      </c>
      <c r="L91" s="5">
        <v>2036000000</v>
      </c>
      <c r="M91" s="5">
        <v>941000000</v>
      </c>
      <c r="N91" s="5">
        <v>-1261000000</v>
      </c>
      <c r="O91" s="5">
        <v>-709882410</v>
      </c>
      <c r="P91" s="5">
        <v>-527379669</v>
      </c>
      <c r="Q91" s="5">
        <v>-2910152752</v>
      </c>
      <c r="R91" s="5">
        <v>13000969040</v>
      </c>
      <c r="S91" s="5">
        <v>2741005764</v>
      </c>
    </row>
    <row r="92" spans="2:19" ht="15.5" x14ac:dyDescent="0.35">
      <c r="C92" t="s">
        <v>116</v>
      </c>
      <c r="D92" s="5">
        <v>200632000000</v>
      </c>
      <c r="E92" s="5">
        <v>198623000000</v>
      </c>
      <c r="F92" s="5">
        <v>210147000000</v>
      </c>
      <c r="G92" s="5">
        <v>209023000000</v>
      </c>
      <c r="I92" s="5">
        <v>210147000000</v>
      </c>
      <c r="J92" s="5">
        <v>186442000000</v>
      </c>
      <c r="K92" s="5">
        <v>987677000000</v>
      </c>
      <c r="L92" s="5">
        <v>1017212000000</v>
      </c>
      <c r="M92" s="5">
        <v>1016791000000</v>
      </c>
      <c r="N92" s="5">
        <v>949464000000</v>
      </c>
      <c r="O92" s="5">
        <v>1082624008456</v>
      </c>
      <c r="P92" s="5">
        <v>1471341731170</v>
      </c>
      <c r="Q92" s="5">
        <v>1494921030526</v>
      </c>
      <c r="R92" s="5">
        <v>1535047881717</v>
      </c>
      <c r="S92" s="5">
        <v>1493593371831</v>
      </c>
    </row>
    <row r="93" spans="2:19" ht="15.5" x14ac:dyDescent="0.35">
      <c r="C93" t="s">
        <v>117</v>
      </c>
    </row>
    <row r="94" spans="2:19" ht="15.5" x14ac:dyDescent="0.35">
      <c r="C94" t="s">
        <v>114</v>
      </c>
      <c r="J94" s="5">
        <v>771846000000</v>
      </c>
      <c r="S94" s="5">
        <v>118528010140</v>
      </c>
    </row>
    <row r="95" spans="2:19" ht="15.5" x14ac:dyDescent="0.35">
      <c r="C95" t="s">
        <v>118</v>
      </c>
      <c r="D95" s="5">
        <v>25000000</v>
      </c>
      <c r="E95" s="5">
        <v>250000000</v>
      </c>
      <c r="F95" s="5">
        <v>20000000</v>
      </c>
      <c r="G95" s="5">
        <v>6645000000</v>
      </c>
      <c r="I95" s="5">
        <v>20000000</v>
      </c>
      <c r="J95" s="5">
        <v>3335000000</v>
      </c>
      <c r="K95" s="5">
        <v>3997000000</v>
      </c>
      <c r="L95" s="5">
        <v>3961000000</v>
      </c>
      <c r="M95" s="5">
        <v>3581000000</v>
      </c>
      <c r="N95" s="5">
        <v>2642000000</v>
      </c>
      <c r="O95" s="5">
        <v>697861763</v>
      </c>
      <c r="P95" s="5">
        <v>574472621</v>
      </c>
      <c r="Q95" s="5">
        <v>3862928621</v>
      </c>
      <c r="R95" s="5">
        <v>3204828874</v>
      </c>
      <c r="S95" s="5">
        <v>125191482400</v>
      </c>
    </row>
    <row r="96" spans="2:19" ht="15.5" x14ac:dyDescent="0.35">
      <c r="C96" t="s">
        <v>1533</v>
      </c>
      <c r="D96" s="5">
        <v>922933000000</v>
      </c>
      <c r="E96" s="5">
        <v>922933000000</v>
      </c>
      <c r="F96" s="5">
        <v>922933000000</v>
      </c>
      <c r="G96" s="5">
        <v>904443000000</v>
      </c>
      <c r="I96" s="5">
        <v>922933000000</v>
      </c>
      <c r="J96" s="5">
        <v>160164000000</v>
      </c>
      <c r="K96" s="5">
        <v>173023000000</v>
      </c>
      <c r="L96" s="5">
        <v>55653000000</v>
      </c>
      <c r="M96" s="5">
        <v>81424000000</v>
      </c>
      <c r="N96" s="5">
        <v>266285000000</v>
      </c>
      <c r="O96" s="5">
        <v>266284631392</v>
      </c>
      <c r="P96" s="5">
        <v>256574631392</v>
      </c>
      <c r="Q96" s="5">
        <v>255383994097</v>
      </c>
      <c r="R96" s="5">
        <v>248383994097</v>
      </c>
      <c r="S96" s="5">
        <v>283969184906</v>
      </c>
    </row>
    <row r="97" spans="3:19" ht="15.5" x14ac:dyDescent="0.35">
      <c r="C97" t="s">
        <v>121</v>
      </c>
      <c r="D97" s="5">
        <v>374232000000</v>
      </c>
      <c r="E97" s="5">
        <v>378433000000</v>
      </c>
      <c r="F97" s="5">
        <v>382852000000</v>
      </c>
      <c r="G97" s="5">
        <v>385516000000</v>
      </c>
      <c r="I97" s="5">
        <v>382852000000</v>
      </c>
      <c r="J97" s="5">
        <v>389966000000</v>
      </c>
      <c r="K97" s="5">
        <v>397446000000</v>
      </c>
      <c r="L97" s="5">
        <v>480444000000</v>
      </c>
      <c r="M97" s="5">
        <v>1892070000000</v>
      </c>
      <c r="N97" s="5">
        <v>1978540000000</v>
      </c>
      <c r="O97" s="5">
        <v>2034976129229</v>
      </c>
      <c r="P97" s="5">
        <v>2090622155811</v>
      </c>
      <c r="Q97" s="5">
        <v>2144796309961</v>
      </c>
      <c r="R97" s="5">
        <v>2166305676750</v>
      </c>
      <c r="S97" s="5">
        <v>2240861565413</v>
      </c>
    </row>
    <row r="98" spans="3:19" ht="15.5" x14ac:dyDescent="0.35">
      <c r="C98" t="s">
        <v>518</v>
      </c>
    </row>
    <row r="99" spans="3:19" ht="15.5" x14ac:dyDescent="0.35">
      <c r="C99" t="s">
        <v>123</v>
      </c>
      <c r="D99" s="5">
        <v>74000000</v>
      </c>
      <c r="E99" s="5">
        <v>84000000</v>
      </c>
      <c r="F99" s="5">
        <v>94000000</v>
      </c>
      <c r="G99" s="5">
        <v>103000000</v>
      </c>
      <c r="I99" s="5">
        <v>94000000</v>
      </c>
      <c r="J99" s="5">
        <v>133000000</v>
      </c>
      <c r="M99" s="5">
        <v>24000000</v>
      </c>
      <c r="N99" s="5">
        <v>53000000</v>
      </c>
      <c r="O99" s="5">
        <v>81683334</v>
      </c>
      <c r="P99" s="5">
        <v>110316667</v>
      </c>
      <c r="Q99" s="5">
        <v>170985884</v>
      </c>
      <c r="R99" s="5">
        <v>384364933</v>
      </c>
      <c r="S99" s="5">
        <v>552107940</v>
      </c>
    </row>
    <row r="100" spans="3:19" ht="15.5" x14ac:dyDescent="0.35">
      <c r="C100" t="s">
        <v>126</v>
      </c>
      <c r="D100" s="5">
        <v>1299659000000</v>
      </c>
      <c r="E100" s="5">
        <v>1304206000000</v>
      </c>
      <c r="F100" s="5">
        <v>1308085000000</v>
      </c>
      <c r="G100" s="5">
        <v>1358748000000</v>
      </c>
      <c r="I100" s="5">
        <v>1308085000000</v>
      </c>
      <c r="J100" s="5">
        <v>1352980000000</v>
      </c>
      <c r="K100" s="5">
        <v>633260000000</v>
      </c>
      <c r="L100" s="5">
        <v>693235000000</v>
      </c>
      <c r="M100" s="5">
        <v>2033344000000</v>
      </c>
      <c r="N100" s="5">
        <v>2371388000000</v>
      </c>
      <c r="O100" s="5">
        <v>2325438557183</v>
      </c>
      <c r="P100" s="5">
        <v>2372545387095</v>
      </c>
      <c r="Q100" s="5">
        <v>2432766802730</v>
      </c>
      <c r="R100" s="5">
        <v>2465438260660</v>
      </c>
      <c r="S100" s="5">
        <v>2824119785136</v>
      </c>
    </row>
    <row r="101" spans="3:19" ht="15.5" x14ac:dyDescent="0.35">
      <c r="C101" t="s">
        <v>127</v>
      </c>
      <c r="D101" s="5">
        <v>1500291000000</v>
      </c>
      <c r="E101" s="5">
        <v>1502829000000</v>
      </c>
      <c r="F101" s="5">
        <v>1518232000000</v>
      </c>
      <c r="G101" s="5">
        <v>1567771000000</v>
      </c>
      <c r="I101" s="5">
        <v>1518232000000</v>
      </c>
      <c r="J101" s="5">
        <v>1539422000000</v>
      </c>
      <c r="K101" s="5">
        <v>1620937000000</v>
      </c>
      <c r="L101" s="5">
        <v>1710447000000</v>
      </c>
      <c r="M101" s="5">
        <v>3050135000000</v>
      </c>
      <c r="N101" s="5">
        <v>3320852000000</v>
      </c>
      <c r="O101" s="5">
        <v>3408062565639</v>
      </c>
      <c r="P101" s="5">
        <v>3843887118265</v>
      </c>
      <c r="Q101" s="5">
        <v>3927687833256</v>
      </c>
      <c r="R101" s="5">
        <v>4000486142377</v>
      </c>
      <c r="S101" s="5">
        <v>4317713156967</v>
      </c>
    </row>
    <row r="102" spans="3:19" ht="15.5" x14ac:dyDescent="0.35">
      <c r="C102" t="s">
        <v>128</v>
      </c>
    </row>
    <row r="103" spans="3:19" ht="15.5" x14ac:dyDescent="0.35">
      <c r="C103" t="s">
        <v>129</v>
      </c>
    </row>
    <row r="104" spans="3:19" ht="15.5" x14ac:dyDescent="0.35">
      <c r="C104" t="s">
        <v>130</v>
      </c>
      <c r="D104" s="5">
        <v>242834000000</v>
      </c>
      <c r="E104" s="5">
        <v>238521000000</v>
      </c>
      <c r="F104" s="5">
        <v>240389000000</v>
      </c>
      <c r="G104" s="5">
        <v>240295000000</v>
      </c>
      <c r="I104" s="5">
        <v>240389000000</v>
      </c>
      <c r="J104" s="5">
        <v>167048000000</v>
      </c>
      <c r="K104" s="5">
        <v>272753000000</v>
      </c>
      <c r="L104" s="5">
        <v>292398000000</v>
      </c>
      <c r="M104" s="5">
        <v>471375000000</v>
      </c>
      <c r="N104" s="5">
        <v>367884000000</v>
      </c>
      <c r="O104" s="5">
        <v>358269793997</v>
      </c>
      <c r="P104" s="5">
        <v>358422568492</v>
      </c>
      <c r="Q104" s="5">
        <v>728227670714</v>
      </c>
      <c r="R104" s="5">
        <v>627068491568</v>
      </c>
      <c r="S104" s="5">
        <v>1427149580715</v>
      </c>
    </row>
    <row r="105" spans="3:19" ht="15.5" x14ac:dyDescent="0.35">
      <c r="C105" t="s">
        <v>134</v>
      </c>
      <c r="Q105" s="5">
        <v>347725649</v>
      </c>
      <c r="R105" s="5">
        <v>9988218344</v>
      </c>
      <c r="S105" s="5">
        <v>206578749999</v>
      </c>
    </row>
    <row r="106" spans="3:19" ht="15.5" x14ac:dyDescent="0.35">
      <c r="C106" t="s">
        <v>131</v>
      </c>
    </row>
    <row r="107" spans="3:19" ht="15.5" x14ac:dyDescent="0.35">
      <c r="C107" t="s">
        <v>132</v>
      </c>
      <c r="D107" s="5">
        <v>11457000000</v>
      </c>
      <c r="E107" s="5">
        <v>11161000000</v>
      </c>
      <c r="F107" s="5">
        <v>11924000000</v>
      </c>
      <c r="G107" s="5">
        <v>12884000000</v>
      </c>
      <c r="I107" s="5">
        <v>11924000000</v>
      </c>
      <c r="J107" s="5">
        <v>11775000000</v>
      </c>
      <c r="K107" s="5">
        <v>13199000000</v>
      </c>
      <c r="L107" s="5">
        <v>14907000000</v>
      </c>
      <c r="M107" s="5">
        <v>38704000000</v>
      </c>
      <c r="N107" s="5">
        <v>45849000000</v>
      </c>
      <c r="O107" s="5">
        <v>48898779890</v>
      </c>
      <c r="P107" s="5">
        <v>62324171931</v>
      </c>
      <c r="Q107" s="5">
        <v>84880584111</v>
      </c>
      <c r="R107" s="5">
        <v>55538780124</v>
      </c>
      <c r="S107" s="5">
        <v>95456039895</v>
      </c>
    </row>
    <row r="108" spans="3:19" ht="15.5" x14ac:dyDescent="0.35">
      <c r="C108" t="s">
        <v>133</v>
      </c>
    </row>
    <row r="109" spans="3:19" ht="15.5" x14ac:dyDescent="0.35">
      <c r="C109" t="s">
        <v>465</v>
      </c>
      <c r="J109" s="5">
        <v>69700000000</v>
      </c>
      <c r="M109" s="5">
        <v>4000000000</v>
      </c>
      <c r="N109" s="5">
        <v>4000000000</v>
      </c>
      <c r="O109" s="5">
        <v>7670200000</v>
      </c>
      <c r="Q109" s="5">
        <v>12000000000</v>
      </c>
      <c r="S109" s="5">
        <v>72833333333</v>
      </c>
    </row>
    <row r="110" spans="3:19" ht="15.5" x14ac:dyDescent="0.35">
      <c r="C110" t="s">
        <v>137</v>
      </c>
      <c r="D110" s="5">
        <v>53360000000</v>
      </c>
      <c r="E110" s="5">
        <v>53046000000</v>
      </c>
      <c r="F110" s="5">
        <v>54048000000</v>
      </c>
      <c r="G110" s="5">
        <v>52390000000</v>
      </c>
      <c r="I110" s="5">
        <v>54048000000</v>
      </c>
      <c r="J110" s="5">
        <v>52124000000</v>
      </c>
      <c r="K110" s="5">
        <v>57719000000</v>
      </c>
      <c r="L110" s="5">
        <v>51650000000</v>
      </c>
      <c r="M110" s="5">
        <v>129213000000</v>
      </c>
      <c r="N110" s="5">
        <v>122725000000</v>
      </c>
      <c r="O110" s="5">
        <v>113316719201</v>
      </c>
      <c r="P110" s="5">
        <v>108821730804</v>
      </c>
      <c r="Q110" s="5">
        <v>125125039578</v>
      </c>
      <c r="R110" s="5">
        <v>161367198970</v>
      </c>
      <c r="S110" s="5">
        <v>422602762212</v>
      </c>
    </row>
    <row r="111" spans="3:19" ht="15.5" x14ac:dyDescent="0.35">
      <c r="C111" t="s">
        <v>136</v>
      </c>
      <c r="D111" s="5">
        <v>33395000000</v>
      </c>
      <c r="E111" s="5">
        <v>33199000000</v>
      </c>
      <c r="F111" s="5">
        <v>34538000000</v>
      </c>
      <c r="G111" s="5">
        <v>35153000000</v>
      </c>
      <c r="I111" s="5">
        <v>34538000000</v>
      </c>
      <c r="J111" s="5">
        <v>37734000000</v>
      </c>
      <c r="K111" s="5">
        <v>40958000000</v>
      </c>
      <c r="L111" s="5">
        <v>48373000000</v>
      </c>
      <c r="M111" s="5">
        <v>64217000000</v>
      </c>
      <c r="N111" s="5">
        <v>67592000000</v>
      </c>
      <c r="O111" s="5">
        <v>69640914274</v>
      </c>
      <c r="P111" s="5">
        <v>70913077743</v>
      </c>
      <c r="Q111" s="5">
        <v>68967959191</v>
      </c>
      <c r="R111" s="5">
        <v>82786085874</v>
      </c>
      <c r="S111" s="5">
        <v>72133035526</v>
      </c>
    </row>
    <row r="112" spans="3:19" ht="15.5" x14ac:dyDescent="0.35">
      <c r="C112" t="s">
        <v>139</v>
      </c>
    </row>
    <row r="113" spans="3:19" ht="15.5" x14ac:dyDescent="0.35">
      <c r="C113" t="s">
        <v>140</v>
      </c>
      <c r="D113" s="5">
        <v>75087000000</v>
      </c>
      <c r="E113" s="5">
        <v>75087000000</v>
      </c>
      <c r="F113" s="5">
        <v>75087000000</v>
      </c>
      <c r="G113" s="5">
        <v>80375000000</v>
      </c>
      <c r="I113" s="5">
        <v>75087000000</v>
      </c>
      <c r="J113" s="5">
        <v>80375000000</v>
      </c>
      <c r="K113" s="5">
        <v>90295000000</v>
      </c>
      <c r="L113" s="5">
        <v>101287000000</v>
      </c>
      <c r="M113" s="5">
        <v>507437000000</v>
      </c>
      <c r="N113" s="5">
        <v>534777000000</v>
      </c>
      <c r="O113" s="5">
        <v>523956556574</v>
      </c>
      <c r="P113" s="5">
        <v>541006333502</v>
      </c>
      <c r="Q113" s="5">
        <v>494650257381</v>
      </c>
      <c r="R113" s="5">
        <v>783492769388</v>
      </c>
      <c r="S113" s="5">
        <v>583017342630</v>
      </c>
    </row>
    <row r="114" spans="3:19" ht="15.5" x14ac:dyDescent="0.35">
      <c r="C114" t="s">
        <v>145</v>
      </c>
      <c r="D114" s="5">
        <v>8694000000</v>
      </c>
      <c r="E114" s="5">
        <v>10484000000</v>
      </c>
      <c r="F114" s="5">
        <v>12260000000</v>
      </c>
      <c r="G114" s="5">
        <v>9032000000</v>
      </c>
      <c r="I114" s="5">
        <v>12260000000</v>
      </c>
      <c r="J114" s="5">
        <v>15404000000</v>
      </c>
      <c r="K114" s="5">
        <v>15415000000</v>
      </c>
      <c r="L114" s="5">
        <v>6702000000</v>
      </c>
      <c r="M114" s="5">
        <v>23112000000</v>
      </c>
      <c r="N114" s="5">
        <v>6068000000</v>
      </c>
      <c r="O114" s="5">
        <v>17188838430</v>
      </c>
      <c r="P114" s="5">
        <v>3135305336</v>
      </c>
      <c r="Q114" s="5">
        <v>259584161950</v>
      </c>
      <c r="R114" s="5">
        <v>62499374067</v>
      </c>
      <c r="S114" s="5">
        <v>72912403989</v>
      </c>
    </row>
    <row r="115" spans="3:19" ht="15.5" x14ac:dyDescent="0.35">
      <c r="C115" t="s">
        <v>146</v>
      </c>
      <c r="D115" s="5">
        <v>186450000000</v>
      </c>
      <c r="E115" s="5">
        <v>187604000000</v>
      </c>
      <c r="F115" s="5">
        <v>189325000000</v>
      </c>
      <c r="G115" s="5">
        <v>199055000000</v>
      </c>
      <c r="I115" s="5">
        <v>189325000000</v>
      </c>
      <c r="J115" s="5">
        <v>260126000000</v>
      </c>
      <c r="K115" s="5">
        <v>209697000000</v>
      </c>
      <c r="L115" s="5">
        <v>228950000000</v>
      </c>
      <c r="M115" s="5">
        <v>630970000000</v>
      </c>
      <c r="N115" s="5">
        <v>905969000000</v>
      </c>
      <c r="O115" s="5">
        <v>888481487359</v>
      </c>
      <c r="P115" s="5">
        <v>1212962050207</v>
      </c>
      <c r="Q115" s="5">
        <v>913193130819</v>
      </c>
      <c r="R115" s="5">
        <v>1079804858305</v>
      </c>
      <c r="S115" s="5">
        <v>958431330225</v>
      </c>
    </row>
    <row r="116" spans="3:19" ht="15.5" x14ac:dyDescent="0.35">
      <c r="C116" t="s">
        <v>147</v>
      </c>
      <c r="D116" s="5">
        <v>186450000000</v>
      </c>
      <c r="E116" s="5">
        <v>187604000000</v>
      </c>
      <c r="F116" s="5">
        <v>189325000000</v>
      </c>
      <c r="G116" s="5">
        <v>199055000000</v>
      </c>
      <c r="I116" s="5">
        <v>189325000000</v>
      </c>
      <c r="J116" s="5">
        <v>260126000000</v>
      </c>
      <c r="K116" s="5">
        <v>209697000000</v>
      </c>
      <c r="L116" s="5">
        <v>228950000000</v>
      </c>
      <c r="M116" s="5">
        <v>630970000000</v>
      </c>
      <c r="N116" s="5">
        <v>905969000000</v>
      </c>
      <c r="O116" s="5">
        <v>888481487359</v>
      </c>
      <c r="P116" s="5">
        <v>1212962050207</v>
      </c>
      <c r="Q116" s="5">
        <v>913193130819</v>
      </c>
      <c r="R116" s="5">
        <v>1079804858305</v>
      </c>
      <c r="S116" s="5">
        <v>958431330225</v>
      </c>
    </row>
    <row r="117" spans="3:19" ht="15.5" x14ac:dyDescent="0.35">
      <c r="C117" t="s">
        <v>148</v>
      </c>
      <c r="D117" s="5">
        <v>47336000000</v>
      </c>
      <c r="E117" s="5">
        <v>47492000000</v>
      </c>
      <c r="F117" s="5">
        <v>48099000000</v>
      </c>
      <c r="G117" s="5">
        <v>53385000000</v>
      </c>
      <c r="I117" s="5">
        <v>48099000000</v>
      </c>
      <c r="J117" s="5">
        <v>43465000000</v>
      </c>
      <c r="K117" s="5">
        <v>48071000000</v>
      </c>
      <c r="L117" s="5">
        <v>46946000000</v>
      </c>
      <c r="M117" s="5">
        <v>81685000000</v>
      </c>
      <c r="N117" s="5">
        <v>324453000000</v>
      </c>
      <c r="O117" s="5">
        <v>310978978705</v>
      </c>
      <c r="P117" s="5">
        <v>628758389448</v>
      </c>
      <c r="Q117" s="5">
        <v>361683740567</v>
      </c>
      <c r="R117" s="5">
        <v>256213583297</v>
      </c>
      <c r="S117" s="5">
        <v>265116997201</v>
      </c>
    </row>
    <row r="118" spans="3:19" ht="15.5" x14ac:dyDescent="0.35">
      <c r="C118" t="s">
        <v>152</v>
      </c>
    </row>
    <row r="119" spans="3:19" ht="15.5" x14ac:dyDescent="0.35">
      <c r="C119" t="s">
        <v>153</v>
      </c>
      <c r="D119" s="5">
        <v>126798000000</v>
      </c>
      <c r="E119" s="5">
        <v>127796000000</v>
      </c>
      <c r="F119" s="5">
        <v>128768000000</v>
      </c>
      <c r="G119" s="5">
        <v>134107000000</v>
      </c>
      <c r="I119" s="5">
        <v>128768000000</v>
      </c>
      <c r="J119" s="5">
        <v>135604000000</v>
      </c>
      <c r="K119" s="5">
        <v>149904000000</v>
      </c>
      <c r="L119" s="5">
        <v>168116000000</v>
      </c>
      <c r="M119" s="5">
        <v>507437000000</v>
      </c>
      <c r="N119" s="5">
        <v>534777000000</v>
      </c>
      <c r="O119" s="5">
        <v>523956556574</v>
      </c>
      <c r="P119" s="5">
        <v>541006333502</v>
      </c>
      <c r="Q119" s="5">
        <v>494650257381</v>
      </c>
      <c r="R119" s="5">
        <v>783492769388</v>
      </c>
      <c r="S119" s="5">
        <v>583017342630</v>
      </c>
    </row>
    <row r="120" spans="3:19" ht="15.5" x14ac:dyDescent="0.35">
      <c r="C120" t="s">
        <v>150</v>
      </c>
      <c r="M120" s="5">
        <v>22203000000</v>
      </c>
      <c r="N120" s="5">
        <v>20185000000</v>
      </c>
      <c r="O120" s="5">
        <v>25231145776</v>
      </c>
      <c r="P120" s="5">
        <v>25231145776</v>
      </c>
      <c r="Q120" s="5">
        <v>25231145776</v>
      </c>
      <c r="R120" s="5">
        <v>25231145776</v>
      </c>
      <c r="S120" s="5">
        <v>25231145776</v>
      </c>
    </row>
    <row r="121" spans="3:19" ht="15.5" x14ac:dyDescent="0.35">
      <c r="C121" t="s">
        <v>154</v>
      </c>
      <c r="D121" s="5">
        <v>429284000000</v>
      </c>
      <c r="E121" s="5">
        <v>426125000000</v>
      </c>
      <c r="F121" s="5">
        <v>429714000000</v>
      </c>
      <c r="G121" s="5">
        <v>439350000000</v>
      </c>
      <c r="I121" s="5">
        <v>429714000000</v>
      </c>
      <c r="J121" s="5">
        <v>427174000000</v>
      </c>
      <c r="K121" s="5">
        <v>482450000000</v>
      </c>
      <c r="L121" s="5">
        <v>521348000000</v>
      </c>
      <c r="M121" s="5">
        <v>1102345000000</v>
      </c>
      <c r="N121" s="5">
        <v>1273853000000</v>
      </c>
      <c r="O121" s="5">
        <v>1246751281356</v>
      </c>
      <c r="P121" s="5">
        <v>1571384618699</v>
      </c>
      <c r="Q121" s="5">
        <v>1641420801533</v>
      </c>
      <c r="R121" s="5">
        <v>1706873349873</v>
      </c>
      <c r="S121" s="5">
        <v>2385580910940</v>
      </c>
    </row>
    <row r="122" spans="3:19" ht="15.5" x14ac:dyDescent="0.35">
      <c r="C122" t="s">
        <v>155</v>
      </c>
    </row>
    <row r="123" spans="3:19" ht="15.5" x14ac:dyDescent="0.35">
      <c r="C123" t="s">
        <v>156</v>
      </c>
      <c r="D123" s="5">
        <v>2258191000000</v>
      </c>
      <c r="E123" s="5">
        <v>2258191000000</v>
      </c>
      <c r="F123" s="5">
        <v>2258191000000</v>
      </c>
      <c r="G123" s="5">
        <v>2258191000000</v>
      </c>
      <c r="I123" s="5">
        <v>2258191000000</v>
      </c>
      <c r="J123" s="5">
        <v>2258191000000</v>
      </c>
      <c r="K123" s="5">
        <v>2258191000000</v>
      </c>
      <c r="L123" s="5">
        <v>2258191000000</v>
      </c>
      <c r="M123" s="5">
        <v>2258191000000</v>
      </c>
      <c r="N123" s="5">
        <v>2258191000000</v>
      </c>
      <c r="O123" s="5">
        <v>2258190940500</v>
      </c>
      <c r="P123" s="5">
        <v>2258190940500</v>
      </c>
      <c r="Q123" s="5">
        <v>2258190940500</v>
      </c>
      <c r="R123" s="5">
        <v>2258190940500</v>
      </c>
      <c r="S123" s="5">
        <v>1928190940500</v>
      </c>
    </row>
    <row r="124" spans="3:19" ht="15.5" x14ac:dyDescent="0.35">
      <c r="C124" t="s">
        <v>157</v>
      </c>
      <c r="D124" s="5">
        <v>-370532000000</v>
      </c>
      <c r="E124" s="5">
        <v>-370532000000</v>
      </c>
      <c r="F124" s="5">
        <v>-370532000000</v>
      </c>
      <c r="G124" s="5">
        <v>-370532000000</v>
      </c>
      <c r="I124" s="5">
        <v>-370532000000</v>
      </c>
      <c r="J124" s="5">
        <v>-370532000000</v>
      </c>
      <c r="K124" s="5">
        <v>-370532000000</v>
      </c>
      <c r="L124" s="5">
        <v>-370532000000</v>
      </c>
      <c r="M124" s="5">
        <v>-368994000000</v>
      </c>
      <c r="N124" s="5">
        <v>-368994000000</v>
      </c>
      <c r="O124" s="5">
        <v>-368994027727</v>
      </c>
      <c r="P124" s="5">
        <v>-368994027727</v>
      </c>
      <c r="Q124" s="5">
        <v>-368994027727</v>
      </c>
      <c r="R124" s="5">
        <v>-369016027727</v>
      </c>
      <c r="S124" s="5">
        <v>-447306677313</v>
      </c>
    </row>
    <row r="125" spans="3:19" ht="15.5" x14ac:dyDescent="0.35">
      <c r="C125" t="s">
        <v>158</v>
      </c>
      <c r="D125" s="5">
        <v>-832720000000</v>
      </c>
      <c r="E125" s="5">
        <v>-827023000000</v>
      </c>
      <c r="F125" s="5">
        <v>-815209000000</v>
      </c>
      <c r="G125" s="5">
        <v>-777853000000</v>
      </c>
      <c r="I125" s="5">
        <v>-815209000000</v>
      </c>
      <c r="J125" s="5">
        <v>-768786000000</v>
      </c>
      <c r="K125" s="5">
        <v>-742135000000</v>
      </c>
      <c r="L125" s="5">
        <v>-700596000000</v>
      </c>
      <c r="M125" s="5">
        <v>57601000000</v>
      </c>
      <c r="N125" s="5">
        <v>159091000000</v>
      </c>
      <c r="O125" s="5">
        <v>272844355160</v>
      </c>
      <c r="P125" s="5">
        <v>383850722423</v>
      </c>
      <c r="Q125" s="5">
        <v>399997693518</v>
      </c>
      <c r="R125" s="5">
        <v>391452017881</v>
      </c>
      <c r="S125" s="5">
        <v>448516694238</v>
      </c>
    </row>
    <row r="126" spans="3:19" ht="15.5" x14ac:dyDescent="0.35">
      <c r="C126" t="s">
        <v>162</v>
      </c>
      <c r="D126" s="5">
        <v>445000000</v>
      </c>
      <c r="E126" s="5">
        <v>445000000</v>
      </c>
      <c r="F126" s="5">
        <v>445000000</v>
      </c>
      <c r="G126" s="5">
        <v>-5945000000</v>
      </c>
      <c r="I126" s="5">
        <v>445000000</v>
      </c>
      <c r="M126" s="5">
        <v>51000000</v>
      </c>
      <c r="N126" s="5">
        <v>-28000000</v>
      </c>
      <c r="O126" s="5">
        <v>-20101240</v>
      </c>
      <c r="P126" s="5">
        <v>-17755961</v>
      </c>
      <c r="Q126" s="5">
        <v>-17421816</v>
      </c>
      <c r="R126" s="5">
        <v>-15107190</v>
      </c>
      <c r="S126" s="5">
        <v>-9717162</v>
      </c>
    </row>
    <row r="127" spans="3:19" ht="15.5" x14ac:dyDescent="0.35">
      <c r="C127" t="s">
        <v>10</v>
      </c>
      <c r="D127" s="5">
        <v>1071007000000</v>
      </c>
      <c r="E127" s="5">
        <v>1076704000000</v>
      </c>
      <c r="F127" s="5">
        <v>1088518000000</v>
      </c>
      <c r="G127" s="5">
        <v>1128421000000</v>
      </c>
      <c r="I127" s="5">
        <v>1088518000000</v>
      </c>
      <c r="J127" s="5">
        <v>1112248000000</v>
      </c>
      <c r="K127" s="5">
        <v>1138487000000</v>
      </c>
      <c r="L127" s="5">
        <v>1189099000000</v>
      </c>
      <c r="M127" s="5">
        <v>1947790000000</v>
      </c>
      <c r="N127" s="5">
        <v>2046999000000</v>
      </c>
      <c r="O127" s="5">
        <v>2161311284283</v>
      </c>
      <c r="P127" s="5">
        <v>2272502499566</v>
      </c>
      <c r="Q127" s="5">
        <v>2286267031723</v>
      </c>
      <c r="R127" s="5">
        <v>2293612792504</v>
      </c>
      <c r="S127" s="5">
        <v>1932132246027</v>
      </c>
    </row>
    <row r="128" spans="3:19" ht="15.5" x14ac:dyDescent="0.35">
      <c r="C128" t="s">
        <v>163</v>
      </c>
      <c r="D128" s="5">
        <v>1500291000000</v>
      </c>
      <c r="E128" s="5">
        <v>1502829000000</v>
      </c>
      <c r="F128" s="5">
        <v>1518232000000</v>
      </c>
      <c r="G128" s="5">
        <v>1567771000000</v>
      </c>
      <c r="I128" s="5">
        <v>1518232000000</v>
      </c>
      <c r="J128" s="5">
        <v>1539422000000</v>
      </c>
      <c r="K128" s="5">
        <v>1620937000000</v>
      </c>
      <c r="L128" s="5">
        <v>1710447000000</v>
      </c>
      <c r="M128" s="5">
        <v>3050135000000</v>
      </c>
      <c r="N128" s="5">
        <v>3320852000000</v>
      </c>
      <c r="O128" s="5">
        <v>3408062565639</v>
      </c>
      <c r="P128" s="5">
        <v>3843887118265</v>
      </c>
      <c r="Q128" s="5">
        <v>3927687833256</v>
      </c>
      <c r="R128" s="5">
        <v>4000486142377</v>
      </c>
      <c r="S128" s="5">
        <v>4317713156967</v>
      </c>
    </row>
    <row r="129" spans="2:19" ht="15.5" x14ac:dyDescent="0.35">
      <c r="C129" t="s">
        <v>164</v>
      </c>
      <c r="D129" s="5">
        <v>22581909405</v>
      </c>
      <c r="E129" s="5">
        <v>22581909405</v>
      </c>
      <c r="F129" s="5">
        <v>22581909405</v>
      </c>
      <c r="G129" s="5">
        <v>22581909405</v>
      </c>
      <c r="I129" s="5">
        <v>22581909405</v>
      </c>
      <c r="J129" s="5">
        <v>22581909405</v>
      </c>
      <c r="K129" s="5">
        <v>22581909405</v>
      </c>
      <c r="L129" s="5">
        <v>22581909405</v>
      </c>
      <c r="M129" s="5">
        <v>22581909405</v>
      </c>
      <c r="N129" s="5">
        <v>22581909405</v>
      </c>
      <c r="O129" s="5">
        <v>22581909405</v>
      </c>
      <c r="P129" s="5">
        <v>22581909405</v>
      </c>
      <c r="Q129" s="5">
        <v>22581909405</v>
      </c>
      <c r="R129" s="5">
        <v>22581909405</v>
      </c>
      <c r="S129" s="5">
        <v>19281904405</v>
      </c>
    </row>
    <row r="131" spans="2:19" ht="15.5" x14ac:dyDescent="0.35">
      <c r="B131" t="s">
        <v>165</v>
      </c>
      <c r="C131" t="s">
        <v>166</v>
      </c>
      <c r="D131" s="5">
        <v>4457000000</v>
      </c>
      <c r="E131" s="5">
        <v>-9338000000</v>
      </c>
      <c r="F131" s="5">
        <v>2858000000</v>
      </c>
      <c r="G131" s="5">
        <v>4628000000</v>
      </c>
      <c r="I131" s="5">
        <v>4067000000</v>
      </c>
      <c r="J131" s="5">
        <v>-6589000000</v>
      </c>
      <c r="K131" s="5">
        <v>2609000000</v>
      </c>
      <c r="L131" s="5">
        <v>6777000000</v>
      </c>
      <c r="M131" s="5">
        <v>-6211000000</v>
      </c>
      <c r="N131" s="5">
        <v>-923000000</v>
      </c>
      <c r="O131" s="5">
        <v>-6580459691</v>
      </c>
      <c r="P131" s="5">
        <v>-6600346763</v>
      </c>
      <c r="Q131" s="5">
        <v>10456411646</v>
      </c>
      <c r="R131" s="5">
        <v>-93677707799</v>
      </c>
      <c r="S131" s="5">
        <v>-59166117231</v>
      </c>
    </row>
    <row r="132" spans="2:19" ht="15.5" x14ac:dyDescent="0.35">
      <c r="C132" t="s">
        <v>167</v>
      </c>
      <c r="D132" s="5">
        <v>39719000000</v>
      </c>
      <c r="E132" s="5">
        <v>32263000000</v>
      </c>
      <c r="F132" s="5">
        <v>51147000000</v>
      </c>
      <c r="G132" s="5">
        <v>41885000000</v>
      </c>
      <c r="I132" s="5">
        <v>164678000000</v>
      </c>
      <c r="J132" s="5">
        <v>156626000000</v>
      </c>
      <c r="K132" s="5">
        <v>150688000000</v>
      </c>
      <c r="L132" s="5">
        <v>222550000000</v>
      </c>
      <c r="M132" s="5">
        <v>90965000000</v>
      </c>
      <c r="N132" s="5">
        <v>101531000000</v>
      </c>
      <c r="O132" s="5">
        <v>297778105384</v>
      </c>
      <c r="P132" s="5">
        <v>306033992165</v>
      </c>
      <c r="Q132" s="5">
        <v>355943473213</v>
      </c>
      <c r="R132" s="5">
        <v>332702780599</v>
      </c>
      <c r="S132" s="5">
        <v>321675057575</v>
      </c>
    </row>
    <row r="133" spans="2:19" ht="15.5" x14ac:dyDescent="0.35">
      <c r="C133" t="s">
        <v>519</v>
      </c>
      <c r="D133" s="5">
        <v>-8050000000</v>
      </c>
      <c r="E133" s="5">
        <v>-8577000000</v>
      </c>
      <c r="F133" s="5">
        <v>-23736000000</v>
      </c>
      <c r="G133" s="5">
        <v>-11111000000</v>
      </c>
      <c r="I133" s="5">
        <v>-48612000000</v>
      </c>
      <c r="J133" s="5">
        <v>-45012000000</v>
      </c>
      <c r="K133" s="5">
        <v>-33780000000</v>
      </c>
      <c r="L133" s="5">
        <v>-76782000000</v>
      </c>
      <c r="M133" s="5">
        <v>-42679000000</v>
      </c>
      <c r="N133" s="5">
        <v>-33686000000</v>
      </c>
      <c r="O133" s="5">
        <v>-137285686722</v>
      </c>
      <c r="P133" s="5">
        <v>-142572317550</v>
      </c>
      <c r="Q133" s="5">
        <v>-143701166869</v>
      </c>
      <c r="R133" s="5">
        <v>-196627108030</v>
      </c>
      <c r="S133" s="5">
        <v>-190478272041</v>
      </c>
    </row>
    <row r="134" spans="2:19" ht="15.5" x14ac:dyDescent="0.35">
      <c r="C134" t="s">
        <v>1534</v>
      </c>
      <c r="D134" s="5">
        <v>-13351000000</v>
      </c>
      <c r="E134" s="5">
        <v>-17873000000</v>
      </c>
      <c r="F134" s="5">
        <v>6013000000</v>
      </c>
      <c r="G134" s="5">
        <v>-15118000000</v>
      </c>
      <c r="I134" s="5">
        <v>-41679000000</v>
      </c>
      <c r="J134" s="5">
        <v>-18338000000</v>
      </c>
      <c r="K134" s="5">
        <v>-41443000000</v>
      </c>
      <c r="L134" s="5">
        <v>-45330000000</v>
      </c>
      <c r="M134" s="5">
        <v>-23245000000</v>
      </c>
      <c r="N134" s="5">
        <v>-45479000000</v>
      </c>
      <c r="O134" s="5">
        <v>-82418108994</v>
      </c>
      <c r="P134" s="5">
        <v>-83720095275</v>
      </c>
      <c r="Q134" s="5">
        <v>-94241798605</v>
      </c>
      <c r="R134" s="5">
        <v>-87714194007</v>
      </c>
      <c r="S134" s="5">
        <v>-77023293263</v>
      </c>
    </row>
    <row r="135" spans="2:19" ht="15.5" x14ac:dyDescent="0.35">
      <c r="C135" t="s">
        <v>1535</v>
      </c>
      <c r="D135" s="5">
        <v>-10459000000</v>
      </c>
      <c r="E135" s="5">
        <v>-7522000000</v>
      </c>
      <c r="F135" s="5">
        <v>-41376000000</v>
      </c>
      <c r="G135" s="5">
        <v>-4315000000</v>
      </c>
      <c r="I135" s="5">
        <v>-56642000000</v>
      </c>
      <c r="J135" s="5">
        <v>-61405000000</v>
      </c>
      <c r="K135" s="5">
        <v>-50726000000</v>
      </c>
      <c r="L135" s="5">
        <v>-71310000000</v>
      </c>
      <c r="M135" s="5">
        <v>-23240000000</v>
      </c>
      <c r="N135" s="5">
        <v>-11654000000</v>
      </c>
    </row>
    <row r="136" spans="2:19" ht="15.5" x14ac:dyDescent="0.35">
      <c r="C136" t="s">
        <v>178</v>
      </c>
      <c r="F136" s="5">
        <v>37000000</v>
      </c>
      <c r="G136" s="5">
        <v>38000000</v>
      </c>
      <c r="I136" s="5">
        <v>363000000</v>
      </c>
      <c r="J136" s="5">
        <v>1173000000</v>
      </c>
      <c r="K136" s="5">
        <v>1515000000</v>
      </c>
      <c r="L136" s="5">
        <v>764000000</v>
      </c>
      <c r="M136" s="5">
        <v>301000000</v>
      </c>
      <c r="N136" s="5">
        <v>463000000</v>
      </c>
      <c r="O136" s="5">
        <v>516617740</v>
      </c>
      <c r="P136" s="5">
        <v>463926928</v>
      </c>
      <c r="Q136" s="5">
        <v>198451003</v>
      </c>
      <c r="R136" s="5">
        <v>198657917</v>
      </c>
      <c r="S136" s="5">
        <v>424495687</v>
      </c>
    </row>
    <row r="137" spans="2:19" ht="15.5" x14ac:dyDescent="0.35">
      <c r="C137" t="s">
        <v>488</v>
      </c>
      <c r="D137" s="5">
        <v>-2965000000</v>
      </c>
      <c r="E137" s="5">
        <v>-2922000000</v>
      </c>
      <c r="F137" s="5">
        <v>4070000000</v>
      </c>
      <c r="G137" s="5">
        <v>-6805000000</v>
      </c>
      <c r="I137" s="5">
        <v>-10509000000</v>
      </c>
      <c r="J137" s="5">
        <v>-17869000000</v>
      </c>
      <c r="K137" s="5">
        <v>-15323000000</v>
      </c>
      <c r="L137" s="5">
        <v>-14196000000</v>
      </c>
      <c r="M137" s="5">
        <v>-1696000000</v>
      </c>
      <c r="N137" s="5">
        <v>-6485000000</v>
      </c>
      <c r="O137" s="5">
        <v>-52142590531</v>
      </c>
      <c r="P137" s="5">
        <v>-54518850475</v>
      </c>
      <c r="Q137" s="5">
        <v>-59941101136</v>
      </c>
      <c r="R137" s="5">
        <v>-84459164062</v>
      </c>
      <c r="S137" s="5">
        <v>-86776812285</v>
      </c>
    </row>
    <row r="138" spans="2:19" ht="15.5" x14ac:dyDescent="0.35">
      <c r="C138" t="s">
        <v>171</v>
      </c>
      <c r="D138" s="5">
        <v>-437000000</v>
      </c>
      <c r="E138" s="5">
        <v>-4707000000</v>
      </c>
      <c r="F138" s="5">
        <v>6703000000</v>
      </c>
      <c r="G138" s="5">
        <v>54000000</v>
      </c>
      <c r="I138" s="5">
        <v>-3532000000</v>
      </c>
      <c r="J138" s="5">
        <v>-21764000000</v>
      </c>
      <c r="K138" s="5">
        <v>-8322000000</v>
      </c>
      <c r="L138" s="5">
        <v>-8919000000</v>
      </c>
      <c r="M138" s="5">
        <v>-6617000000</v>
      </c>
      <c r="N138" s="5">
        <v>-5613000000</v>
      </c>
      <c r="O138" s="5">
        <v>-33028796568</v>
      </c>
      <c r="P138" s="5">
        <v>-32287002556</v>
      </c>
      <c r="Q138" s="5">
        <v>-47801445960</v>
      </c>
      <c r="R138" s="5">
        <v>-57778680216</v>
      </c>
      <c r="S138" s="5">
        <v>-26987292904</v>
      </c>
    </row>
    <row r="139" spans="2:19" ht="15.5" x14ac:dyDescent="0.35">
      <c r="C139" t="s">
        <v>172</v>
      </c>
      <c r="D139" s="5">
        <v>-1723000000</v>
      </c>
      <c r="E139" s="5">
        <v>-1423000000</v>
      </c>
      <c r="F139" s="5">
        <v>-7298000000</v>
      </c>
      <c r="G139" s="5">
        <v>-739000000</v>
      </c>
      <c r="I139" s="5">
        <v>-6396000000</v>
      </c>
      <c r="J139" s="5">
        <v>-16205000000</v>
      </c>
      <c r="K139" s="5">
        <v>8106000000</v>
      </c>
      <c r="L139" s="5">
        <v>11969000000</v>
      </c>
      <c r="M139" s="5">
        <v>50912000000</v>
      </c>
      <c r="N139" s="5">
        <v>-3868000000</v>
      </c>
      <c r="O139" s="5">
        <v>3636854795</v>
      </c>
      <c r="P139" s="5">
        <v>10254737311</v>
      </c>
      <c r="Q139" s="5">
        <v>3604526756</v>
      </c>
      <c r="R139" s="5">
        <v>364002869859</v>
      </c>
      <c r="S139" s="5">
        <v>59874543514</v>
      </c>
    </row>
    <row r="140" spans="2:19" ht="15.5" x14ac:dyDescent="0.35">
      <c r="C140" t="s">
        <v>173</v>
      </c>
      <c r="D140" s="5">
        <v>2327000000</v>
      </c>
      <c r="E140" s="5">
        <v>-1045000000</v>
      </c>
      <c r="F140" s="5">
        <v>12368000000</v>
      </c>
      <c r="G140" s="5">
        <v>-4643000000</v>
      </c>
      <c r="I140" s="5">
        <v>-2335000000</v>
      </c>
      <c r="J140" s="5">
        <v>-5829000000</v>
      </c>
      <c r="K140" s="5">
        <v>-47168000000</v>
      </c>
      <c r="L140" s="5">
        <v>2681000000</v>
      </c>
      <c r="M140" s="5">
        <v>8193000000</v>
      </c>
      <c r="N140" s="5">
        <v>400000000</v>
      </c>
      <c r="O140" s="5">
        <v>-1340797750</v>
      </c>
      <c r="P140" s="5">
        <v>-1540247603</v>
      </c>
      <c r="Q140" s="5">
        <v>-10368066458</v>
      </c>
      <c r="R140" s="5">
        <v>-271001984525</v>
      </c>
      <c r="S140" s="5">
        <v>-20043888250</v>
      </c>
    </row>
    <row r="141" spans="2:19" ht="15.5" x14ac:dyDescent="0.35">
      <c r="C141" t="s">
        <v>486</v>
      </c>
    </row>
    <row r="142" spans="2:19" ht="15.5" x14ac:dyDescent="0.35">
      <c r="C142" t="s">
        <v>1536</v>
      </c>
      <c r="D142" s="5">
        <v>-1000000</v>
      </c>
      <c r="F142" s="5">
        <v>1077000000</v>
      </c>
      <c r="G142" s="5">
        <v>287000000</v>
      </c>
      <c r="I142" s="5">
        <v>1450000000</v>
      </c>
      <c r="J142" s="5">
        <v>398000000</v>
      </c>
      <c r="K142" s="5">
        <v>740000000</v>
      </c>
      <c r="L142" s="5">
        <v>1424000000</v>
      </c>
      <c r="M142" s="5">
        <v>589000000</v>
      </c>
      <c r="N142" s="5">
        <v>161000000</v>
      </c>
      <c r="O142" s="5">
        <v>231441300</v>
      </c>
      <c r="P142" s="5">
        <v>2380130071</v>
      </c>
      <c r="Q142" s="5">
        <v>1202949131</v>
      </c>
      <c r="R142" s="5">
        <v>7137293875</v>
      </c>
      <c r="S142" s="5">
        <v>4394008597</v>
      </c>
    </row>
    <row r="143" spans="2:19" ht="15.5" x14ac:dyDescent="0.35">
      <c r="C143" t="s">
        <v>1537</v>
      </c>
      <c r="S143" s="5">
        <v>-548525233</v>
      </c>
    </row>
    <row r="144" spans="2:19" ht="15.5" x14ac:dyDescent="0.35">
      <c r="C144" t="s">
        <v>629</v>
      </c>
      <c r="R144" s="5">
        <v>-276088500000</v>
      </c>
    </row>
    <row r="145" spans="3:19" ht="15.5" x14ac:dyDescent="0.35">
      <c r="C145" t="s">
        <v>1538</v>
      </c>
      <c r="Q145" s="5">
        <v>311897733929</v>
      </c>
    </row>
    <row r="146" spans="3:19" ht="15.5" x14ac:dyDescent="0.35">
      <c r="C146" t="s">
        <v>1539</v>
      </c>
      <c r="F146" s="5">
        <v>3545000000</v>
      </c>
      <c r="G146" s="5">
        <v>-3545000000</v>
      </c>
    </row>
    <row r="147" spans="3:19" ht="15.5" x14ac:dyDescent="0.35">
      <c r="C147" t="s">
        <v>1540</v>
      </c>
      <c r="L147" s="5">
        <v>-1589000000</v>
      </c>
    </row>
    <row r="148" spans="3:19" ht="15.5" x14ac:dyDescent="0.35">
      <c r="C148" t="s">
        <v>591</v>
      </c>
    </row>
    <row r="149" spans="3:19" ht="15.5" x14ac:dyDescent="0.35">
      <c r="C149" t="s">
        <v>1541</v>
      </c>
      <c r="D149" s="5">
        <v>2645000000</v>
      </c>
      <c r="E149" s="5">
        <v>-518000000</v>
      </c>
      <c r="F149" s="5">
        <v>4610000000</v>
      </c>
      <c r="G149" s="5">
        <v>-3632000000</v>
      </c>
      <c r="I149" s="5">
        <v>2285000000</v>
      </c>
      <c r="J149" s="5">
        <v>3880000000</v>
      </c>
      <c r="K149" s="5">
        <v>1782000000</v>
      </c>
      <c r="L149" s="5">
        <v>3424000000</v>
      </c>
      <c r="M149" s="5">
        <v>6735000000</v>
      </c>
      <c r="N149" s="5">
        <v>142000000</v>
      </c>
    </row>
    <row r="150" spans="3:19" ht="15.5" x14ac:dyDescent="0.35">
      <c r="C150" t="s">
        <v>1542</v>
      </c>
      <c r="O150" s="5">
        <v>-2123389142</v>
      </c>
      <c r="S150" s="5">
        <v>-26195259915</v>
      </c>
    </row>
    <row r="151" spans="3:19" ht="15.5" x14ac:dyDescent="0.35">
      <c r="C151" t="s">
        <v>1543</v>
      </c>
      <c r="K151" s="5">
        <v>-40632000000</v>
      </c>
      <c r="P151" s="5">
        <v>-1190637295</v>
      </c>
    </row>
    <row r="152" spans="3:19" ht="15.5" x14ac:dyDescent="0.35">
      <c r="C152" t="s">
        <v>1544</v>
      </c>
    </row>
    <row r="153" spans="3:19" ht="15.5" x14ac:dyDescent="0.35">
      <c r="C153" t="s">
        <v>1545</v>
      </c>
      <c r="M153" s="5">
        <v>-50000000</v>
      </c>
    </row>
    <row r="154" spans="3:19" ht="15.5" x14ac:dyDescent="0.35">
      <c r="C154" t="s">
        <v>335</v>
      </c>
      <c r="F154" s="5">
        <v>130000000</v>
      </c>
      <c r="I154" s="5">
        <v>130000000</v>
      </c>
      <c r="K154" s="5">
        <v>1527000000</v>
      </c>
      <c r="L154" s="5">
        <v>1526000000</v>
      </c>
      <c r="M154" s="5">
        <v>1616000000</v>
      </c>
      <c r="N154" s="5">
        <v>286000000</v>
      </c>
      <c r="O154" s="5">
        <v>160000000</v>
      </c>
      <c r="P154" s="5">
        <v>2432000</v>
      </c>
      <c r="Q154" s="5">
        <v>10711813</v>
      </c>
    </row>
    <row r="155" spans="3:19" ht="15.5" x14ac:dyDescent="0.35">
      <c r="C155" t="s">
        <v>1546</v>
      </c>
      <c r="J155" s="5">
        <v>-155000000</v>
      </c>
    </row>
    <row r="156" spans="3:19" ht="15.5" x14ac:dyDescent="0.35">
      <c r="C156" t="s">
        <v>417</v>
      </c>
      <c r="Q156" s="5">
        <v>-305897733929</v>
      </c>
    </row>
    <row r="157" spans="3:19" ht="15.5" x14ac:dyDescent="0.35">
      <c r="C157" t="s">
        <v>175</v>
      </c>
      <c r="D157" s="5">
        <v>-542000000</v>
      </c>
      <c r="E157" s="5">
        <v>-297000000</v>
      </c>
      <c r="F157" s="5">
        <v>-1364000000</v>
      </c>
      <c r="G157" s="5">
        <v>-558000000</v>
      </c>
      <c r="I157" s="5">
        <v>-10570000000</v>
      </c>
      <c r="J157" s="5">
        <v>-9943000000</v>
      </c>
      <c r="K157" s="5">
        <v>-10548000000</v>
      </c>
      <c r="L157" s="5">
        <v>-1448000000</v>
      </c>
      <c r="M157" s="5">
        <v>-697000000</v>
      </c>
      <c r="N157" s="5">
        <v>-189000000</v>
      </c>
      <c r="O157" s="5">
        <v>-1732239050</v>
      </c>
      <c r="P157" s="5">
        <v>-2732172379</v>
      </c>
      <c r="Q157" s="5">
        <v>-17581727402</v>
      </c>
      <c r="R157" s="5">
        <v>-2050778400</v>
      </c>
      <c r="S157" s="5">
        <v>-23889371614</v>
      </c>
    </row>
    <row r="158" spans="3:19" ht="15.5" x14ac:dyDescent="0.35">
      <c r="C158" t="s">
        <v>189</v>
      </c>
      <c r="D158" s="5">
        <v>-1723000000</v>
      </c>
      <c r="E158" s="5">
        <v>-1423000000</v>
      </c>
      <c r="F158" s="5">
        <v>-7298000000</v>
      </c>
      <c r="G158" s="5">
        <v>-739000000</v>
      </c>
      <c r="I158" s="5">
        <v>-6396000000</v>
      </c>
      <c r="J158" s="5">
        <v>-16205000000</v>
      </c>
      <c r="K158" s="5">
        <v>8106000000</v>
      </c>
      <c r="L158" s="5">
        <v>11969000000</v>
      </c>
      <c r="M158" s="5">
        <v>50912000000</v>
      </c>
      <c r="N158" s="5">
        <v>-3868000000</v>
      </c>
      <c r="O158" s="5">
        <v>3636854795</v>
      </c>
      <c r="P158" s="5">
        <v>10254737311</v>
      </c>
      <c r="Q158" s="5">
        <v>3604526756</v>
      </c>
      <c r="R158" s="5">
        <v>364002869859</v>
      </c>
      <c r="S158" s="5">
        <v>59874543514</v>
      </c>
    </row>
    <row r="159" spans="3:19" ht="15.5" x14ac:dyDescent="0.35">
      <c r="C159" t="s">
        <v>177</v>
      </c>
      <c r="D159" s="5">
        <v>-108000000</v>
      </c>
      <c r="F159" s="5">
        <v>-232000000</v>
      </c>
      <c r="G159" s="5">
        <v>-12000000</v>
      </c>
      <c r="N159" s="5">
        <v>-51000000</v>
      </c>
      <c r="O159" s="5">
        <v>-36686849</v>
      </c>
      <c r="P159" s="5">
        <v>-85037280</v>
      </c>
      <c r="Q159" s="5">
        <v>-597256425</v>
      </c>
      <c r="R159" s="5">
        <v>-784854984</v>
      </c>
      <c r="S159" s="5">
        <v>-1133931951</v>
      </c>
    </row>
    <row r="160" spans="3:19" ht="15.5" x14ac:dyDescent="0.35">
      <c r="C160" t="s">
        <v>222</v>
      </c>
      <c r="S160" s="5">
        <v>70846147107</v>
      </c>
    </row>
    <row r="161" spans="3:19" ht="15.5" x14ac:dyDescent="0.35">
      <c r="C161" t="s">
        <v>1547</v>
      </c>
    </row>
    <row r="162" spans="3:19" ht="15.5" x14ac:dyDescent="0.35">
      <c r="C162" t="s">
        <v>1548</v>
      </c>
      <c r="Q162" s="5">
        <v>-6570000000</v>
      </c>
      <c r="R162" s="5">
        <v>-29691865680</v>
      </c>
      <c r="S162" s="5">
        <v>-2107597500</v>
      </c>
    </row>
    <row r="163" spans="3:19" ht="15.5" x14ac:dyDescent="0.35">
      <c r="C163" t="s">
        <v>1549</v>
      </c>
      <c r="D163" s="5">
        <v>607000000</v>
      </c>
      <c r="E163" s="5">
        <v>-607000000</v>
      </c>
      <c r="F163" s="5">
        <v>-4287000000</v>
      </c>
      <c r="G163" s="5">
        <v>9921000000</v>
      </c>
      <c r="I163" s="5">
        <v>5634000000</v>
      </c>
      <c r="J163" s="5">
        <v>-1243000000</v>
      </c>
      <c r="K163" s="5">
        <v>1125000000</v>
      </c>
      <c r="L163" s="5">
        <v>-24224000000</v>
      </c>
      <c r="M163" s="5">
        <v>-15153000000</v>
      </c>
      <c r="N163" s="5">
        <v>-467000000</v>
      </c>
      <c r="O163" s="5">
        <v>-2279410743</v>
      </c>
      <c r="P163" s="5">
        <v>222223515548</v>
      </c>
      <c r="Q163" s="5">
        <v>112170000000</v>
      </c>
      <c r="R163" s="5">
        <v>207378117673</v>
      </c>
      <c r="S163" s="5">
        <v>21587937383</v>
      </c>
    </row>
    <row r="164" spans="3:19" ht="15.5" x14ac:dyDescent="0.35">
      <c r="C164" t="s">
        <v>1550</v>
      </c>
      <c r="D164" s="5">
        <v>-763000000</v>
      </c>
      <c r="G164" s="5">
        <v>-4427000000</v>
      </c>
    </row>
    <row r="165" spans="3:19" ht="15.5" x14ac:dyDescent="0.35">
      <c r="C165" t="s">
        <v>1551</v>
      </c>
      <c r="D165" s="5">
        <v>-3566000000</v>
      </c>
      <c r="F165" s="5">
        <v>6372000000</v>
      </c>
      <c r="G165" s="5">
        <v>-1735000000</v>
      </c>
    </row>
    <row r="166" spans="3:19" ht="15.5" x14ac:dyDescent="0.35">
      <c r="C166" t="s">
        <v>423</v>
      </c>
      <c r="R166" s="5">
        <v>236013901542</v>
      </c>
      <c r="S166" s="5">
        <v>15000000000</v>
      </c>
    </row>
    <row r="167" spans="3:19" ht="15.5" x14ac:dyDescent="0.35">
      <c r="C167" t="s">
        <v>438</v>
      </c>
      <c r="D167" s="5">
        <v>1776000000</v>
      </c>
      <c r="E167" s="5">
        <v>-1776000000</v>
      </c>
      <c r="F167" s="5">
        <v>-8102000000</v>
      </c>
      <c r="I167" s="5">
        <v>-8102000000</v>
      </c>
      <c r="J167" s="5">
        <v>-9888000000</v>
      </c>
      <c r="K167" s="5">
        <v>-4692000000</v>
      </c>
      <c r="L167" s="5">
        <v>-19837000000</v>
      </c>
      <c r="M167" s="5">
        <v>-10296000000</v>
      </c>
      <c r="N167" s="5">
        <v>-300000000</v>
      </c>
      <c r="O167" s="5">
        <v>-2996243834</v>
      </c>
      <c r="P167" s="5">
        <v>-210440506142</v>
      </c>
      <c r="Q167" s="5">
        <v>-101398216819</v>
      </c>
      <c r="R167" s="5">
        <v>-353779628692</v>
      </c>
      <c r="S167" s="5">
        <v>-18122751610</v>
      </c>
    </row>
    <row r="168" spans="3:19" ht="15.5" x14ac:dyDescent="0.35">
      <c r="C168" t="s">
        <v>1552</v>
      </c>
      <c r="F168" s="5">
        <v>-1878000000</v>
      </c>
      <c r="I168" s="5">
        <v>-1878000000</v>
      </c>
      <c r="J168" s="5">
        <v>-4423000000</v>
      </c>
      <c r="K168" s="5">
        <v>-4807000000</v>
      </c>
    </row>
    <row r="169" spans="3:19" ht="15.5" x14ac:dyDescent="0.35">
      <c r="C169" t="s">
        <v>1553</v>
      </c>
      <c r="D169" s="5">
        <v>58000000</v>
      </c>
      <c r="E169" s="5">
        <v>-58000000</v>
      </c>
      <c r="F169" s="5">
        <v>-225000000</v>
      </c>
      <c r="I169" s="5">
        <v>-225000000</v>
      </c>
      <c r="J169" s="5">
        <v>-181000000</v>
      </c>
    </row>
    <row r="170" spans="3:19" ht="15.5" x14ac:dyDescent="0.35">
      <c r="C170" t="s">
        <v>1554</v>
      </c>
      <c r="R170" s="5">
        <v>145750000000</v>
      </c>
    </row>
    <row r="171" spans="3:19" ht="15.5" x14ac:dyDescent="0.35">
      <c r="C171" t="s">
        <v>711</v>
      </c>
      <c r="F171" s="5">
        <v>1054000000</v>
      </c>
      <c r="G171" s="5">
        <v>-2879000000</v>
      </c>
      <c r="I171" s="5">
        <v>-1825000000</v>
      </c>
      <c r="J171" s="5">
        <v>-470000000</v>
      </c>
      <c r="K171" s="5">
        <v>16480000000</v>
      </c>
      <c r="L171" s="5">
        <v>56030000000</v>
      </c>
      <c r="M171" s="5">
        <v>76361000000</v>
      </c>
      <c r="N171" s="5">
        <v>-3050000000</v>
      </c>
      <c r="O171" s="5">
        <v>10881708497</v>
      </c>
      <c r="P171" s="5">
        <v>-6617410300</v>
      </c>
      <c r="R171" s="5">
        <v>-163182800000</v>
      </c>
    </row>
    <row r="172" spans="3:19" ht="15.5" x14ac:dyDescent="0.35">
      <c r="C172" t="s">
        <v>1555</v>
      </c>
    </row>
    <row r="173" spans="3:19" ht="15.5" x14ac:dyDescent="0.35">
      <c r="C173" t="s">
        <v>1556</v>
      </c>
      <c r="D173" s="5">
        <v>273000000</v>
      </c>
      <c r="E173" s="5">
        <v>1018000000</v>
      </c>
      <c r="G173" s="5">
        <v>-1607000000</v>
      </c>
      <c r="O173" s="5">
        <v>190876866</v>
      </c>
      <c r="P173" s="5">
        <v>5174175485</v>
      </c>
      <c r="R173" s="5">
        <v>300000000</v>
      </c>
    </row>
    <row r="174" spans="3:19" ht="15.5" x14ac:dyDescent="0.35">
      <c r="C174" t="s">
        <v>1557</v>
      </c>
      <c r="R174" s="5">
        <v>322000000000</v>
      </c>
    </row>
    <row r="175" spans="3:19" ht="15.5" x14ac:dyDescent="0.35">
      <c r="C175" t="s">
        <v>226</v>
      </c>
      <c r="D175" s="5">
        <v>4063000000</v>
      </c>
      <c r="E175" s="5">
        <v>-12778000000</v>
      </c>
      <c r="F175" s="5">
        <v>9425000000</v>
      </c>
      <c r="G175" s="5">
        <v>-993000000</v>
      </c>
      <c r="I175" s="5">
        <v>-4664000000</v>
      </c>
      <c r="J175" s="5">
        <v>-28623000000</v>
      </c>
      <c r="K175" s="5">
        <v>-36453000000</v>
      </c>
      <c r="L175" s="5">
        <v>21427000000</v>
      </c>
      <c r="M175" s="5">
        <v>52894000000</v>
      </c>
      <c r="N175" s="5">
        <v>-4391000000</v>
      </c>
      <c r="O175" s="5">
        <v>-4284402646</v>
      </c>
      <c r="P175" s="5">
        <v>2114142945</v>
      </c>
      <c r="Q175" s="5">
        <v>3692871944</v>
      </c>
      <c r="R175" s="5">
        <v>-676822465</v>
      </c>
      <c r="S175" s="5">
        <v>-19335461967</v>
      </c>
    </row>
    <row r="176" spans="3:19" ht="15.5" x14ac:dyDescent="0.35">
      <c r="C176" t="s">
        <v>225</v>
      </c>
      <c r="S176" s="5">
        <v>12888380</v>
      </c>
    </row>
    <row r="177" spans="2:19" ht="15.5" x14ac:dyDescent="0.35">
      <c r="C177" t="s">
        <v>227</v>
      </c>
      <c r="E177" s="5">
        <v>15703000000</v>
      </c>
      <c r="I177" s="5">
        <v>20367000000</v>
      </c>
      <c r="J177" s="5">
        <v>48990000000</v>
      </c>
      <c r="K177" s="5">
        <v>85443000000</v>
      </c>
      <c r="L177" s="5">
        <v>64016000000</v>
      </c>
      <c r="M177" s="5">
        <v>11122000000</v>
      </c>
      <c r="N177" s="5">
        <v>15513000000</v>
      </c>
      <c r="O177" s="5">
        <v>19797579925</v>
      </c>
      <c r="P177" s="5">
        <v>17683436980</v>
      </c>
      <c r="Q177" s="5">
        <v>13990565036</v>
      </c>
      <c r="R177" s="5">
        <v>14667387501</v>
      </c>
      <c r="S177" s="5">
        <v>33989961088</v>
      </c>
    </row>
    <row r="178" spans="2:19" ht="15.5" x14ac:dyDescent="0.35">
      <c r="C178" t="s">
        <v>229</v>
      </c>
      <c r="D178" s="5">
        <v>4063000000</v>
      </c>
      <c r="E178" s="5">
        <v>2925000000</v>
      </c>
      <c r="F178" s="5">
        <v>9425000000</v>
      </c>
      <c r="G178" s="5">
        <v>-993000000</v>
      </c>
      <c r="I178" s="5">
        <v>15703000000</v>
      </c>
      <c r="J178" s="5">
        <v>20367000000</v>
      </c>
      <c r="K178" s="5">
        <v>48990000000</v>
      </c>
      <c r="L178" s="5">
        <v>85443000000</v>
      </c>
      <c r="M178" s="5">
        <v>64016000000</v>
      </c>
      <c r="N178" s="5">
        <v>11122000000</v>
      </c>
      <c r="O178" s="5">
        <v>15513177279</v>
      </c>
      <c r="P178" s="5">
        <v>19797579925</v>
      </c>
      <c r="Q178" s="5">
        <v>17683436980</v>
      </c>
      <c r="R178" s="5">
        <v>13990565036</v>
      </c>
      <c r="S178" s="5">
        <v>14667387501</v>
      </c>
    </row>
    <row r="180" spans="2:19" ht="15.5" x14ac:dyDescent="0.35">
      <c r="B180" t="s">
        <v>230</v>
      </c>
      <c r="C180" t="s">
        <v>12</v>
      </c>
      <c r="D180" s="5">
        <v>22580000000</v>
      </c>
      <c r="E180" s="5">
        <v>22580000000</v>
      </c>
      <c r="F180" s="5">
        <v>22580000000</v>
      </c>
      <c r="G180" s="5">
        <v>22580000000</v>
      </c>
      <c r="I180" s="5">
        <v>22580000000</v>
      </c>
      <c r="J180" s="5">
        <v>22580000000</v>
      </c>
      <c r="K180" s="5">
        <v>22580000000</v>
      </c>
      <c r="L180" s="5">
        <v>22580000000</v>
      </c>
      <c r="M180" s="5">
        <v>22580000000</v>
      </c>
      <c r="N180" s="5">
        <v>22580000000</v>
      </c>
      <c r="O180" s="5">
        <v>22580000000</v>
      </c>
      <c r="P180" s="5">
        <v>22580000000</v>
      </c>
      <c r="Q180" s="5">
        <v>22580000000</v>
      </c>
      <c r="R180" s="5">
        <v>22580000000</v>
      </c>
      <c r="S180" s="5">
        <v>19280000000</v>
      </c>
    </row>
    <row r="181" spans="2:19" ht="15.5" x14ac:dyDescent="0.35">
      <c r="C181" t="s">
        <v>231</v>
      </c>
      <c r="D181" s="6">
        <v>-0.25</v>
      </c>
      <c r="E181" s="6">
        <v>-0.52</v>
      </c>
      <c r="F181" s="6">
        <v>-1.65</v>
      </c>
      <c r="G181" s="6">
        <v>0.52</v>
      </c>
    </row>
    <row r="182" spans="2:19" ht="15.5" x14ac:dyDescent="0.35">
      <c r="C182" t="s">
        <v>232</v>
      </c>
      <c r="D182" s="5">
        <v>-200</v>
      </c>
      <c r="E182" s="6">
        <v>-109.62</v>
      </c>
      <c r="F182" s="6">
        <v>-24.85</v>
      </c>
      <c r="G182" s="6">
        <v>55.77</v>
      </c>
    </row>
    <row r="183" spans="2:19" ht="15.5" x14ac:dyDescent="0.35">
      <c r="C183" t="s">
        <v>67</v>
      </c>
      <c r="D183" s="6">
        <v>29.82</v>
      </c>
      <c r="E183" s="6">
        <v>44.87</v>
      </c>
      <c r="F183" s="6">
        <v>19.11</v>
      </c>
      <c r="G183" s="6">
        <v>15.88</v>
      </c>
    </row>
    <row r="184" spans="2:19" ht="15.5" x14ac:dyDescent="0.35">
      <c r="C184" t="s">
        <v>233</v>
      </c>
      <c r="D184" s="5">
        <v>5630000000</v>
      </c>
      <c r="E184" s="5">
        <v>-490000000</v>
      </c>
      <c r="F184" s="5">
        <v>12290000000</v>
      </c>
      <c r="G184" s="5">
        <v>7160000000</v>
      </c>
    </row>
    <row r="185" spans="2:19" ht="15.5" x14ac:dyDescent="0.35">
      <c r="C185" t="s">
        <v>234</v>
      </c>
      <c r="D185" s="6">
        <v>-3.8E-3</v>
      </c>
      <c r="E185" s="6">
        <v>-7.9000000000000008E-3</v>
      </c>
      <c r="F185" s="6">
        <v>-2.46E-2</v>
      </c>
      <c r="G185" s="6">
        <v>7.6E-3</v>
      </c>
    </row>
    <row r="186" spans="2:19" ht="15.5" x14ac:dyDescent="0.35">
      <c r="C186" t="s">
        <v>235</v>
      </c>
      <c r="D186" s="6">
        <v>-5.3E-3</v>
      </c>
      <c r="E186" s="6">
        <v>-1.1000000000000001E-2</v>
      </c>
      <c r="F186" s="6">
        <v>-3.4300000000000004E-2</v>
      </c>
      <c r="G186" s="6">
        <v>1.04E-2</v>
      </c>
    </row>
    <row r="187" spans="2:19" ht="15.5" x14ac:dyDescent="0.35">
      <c r="C187" t="s">
        <v>236</v>
      </c>
      <c r="D187" s="6">
        <v>7.000000000000001E-4</v>
      </c>
      <c r="E187" s="6">
        <v>-4.0999999999999995E-3</v>
      </c>
      <c r="F187" s="6">
        <v>5.6000000000000008E-3</v>
      </c>
      <c r="G187" s="6">
        <v>1.9E-3</v>
      </c>
    </row>
    <row r="188" spans="2:19" ht="15.5" x14ac:dyDescent="0.35">
      <c r="C188" t="s">
        <v>237</v>
      </c>
      <c r="D188" s="6">
        <v>0.3</v>
      </c>
      <c r="E188" s="6">
        <v>-1.8</v>
      </c>
      <c r="F188" s="6">
        <v>2.98</v>
      </c>
      <c r="G188" s="6">
        <v>5.47</v>
      </c>
    </row>
    <row r="189" spans="2:19" ht="15.5" x14ac:dyDescent="0.35">
      <c r="C189" t="s">
        <v>443</v>
      </c>
      <c r="D189" s="5">
        <v>1071000000000</v>
      </c>
      <c r="E189" s="5">
        <v>1077000000000</v>
      </c>
      <c r="F189" s="5">
        <v>1089000000000</v>
      </c>
      <c r="G189" s="5">
        <v>1128000000000</v>
      </c>
    </row>
    <row r="190" spans="2:19" ht="15.5" x14ac:dyDescent="0.35">
      <c r="C190" t="s">
        <v>238</v>
      </c>
      <c r="D190" s="6">
        <v>1.05</v>
      </c>
      <c r="E190" s="6">
        <v>1.2</v>
      </c>
      <c r="F190" s="6">
        <v>0.85</v>
      </c>
      <c r="G190" s="6">
        <v>0.57999999999999996</v>
      </c>
    </row>
    <row r="191" spans="2:19" ht="15.5" x14ac:dyDescent="0.35">
      <c r="C191" t="s">
        <v>239</v>
      </c>
      <c r="D191" s="6">
        <v>47.41</v>
      </c>
      <c r="E191" s="6">
        <v>47.66</v>
      </c>
      <c r="F191" s="6">
        <v>48.18</v>
      </c>
      <c r="G191" s="6">
        <v>50.23</v>
      </c>
    </row>
    <row r="192" spans="2:19" ht="15.5" x14ac:dyDescent="0.35">
      <c r="C192" t="s">
        <v>240</v>
      </c>
      <c r="D192" s="6">
        <v>1.05</v>
      </c>
      <c r="E192" s="6">
        <v>1.2</v>
      </c>
      <c r="F192" s="6">
        <v>0.85</v>
      </c>
      <c r="G192" s="6">
        <v>0.57999999999999996</v>
      </c>
    </row>
    <row r="193" spans="3:19" ht="15.5" x14ac:dyDescent="0.35">
      <c r="C193" t="s">
        <v>241</v>
      </c>
      <c r="D193" s="6">
        <v>47.4</v>
      </c>
      <c r="E193" s="6">
        <v>47.66</v>
      </c>
      <c r="F193" s="6">
        <v>48.18</v>
      </c>
      <c r="G193" s="6">
        <v>50.23</v>
      </c>
    </row>
    <row r="194" spans="3:19" ht="15.5" x14ac:dyDescent="0.35">
      <c r="C194" t="s">
        <v>242</v>
      </c>
      <c r="D194" s="5">
        <v>5000000000</v>
      </c>
      <c r="E194" s="5">
        <v>6000000000</v>
      </c>
      <c r="F194" s="5">
        <v>8000000000</v>
      </c>
      <c r="G194" s="5">
        <v>5000000000</v>
      </c>
    </row>
    <row r="195" spans="3:19" ht="15.5" x14ac:dyDescent="0.35">
      <c r="C195" t="s">
        <v>243</v>
      </c>
      <c r="D195" s="5">
        <v>122000000000</v>
      </c>
      <c r="E195" s="5">
        <v>123000000000</v>
      </c>
      <c r="F195" s="5">
        <v>123000000000</v>
      </c>
      <c r="G195" s="5">
        <v>134000000000</v>
      </c>
    </row>
    <row r="196" spans="3:19" ht="15.5" x14ac:dyDescent="0.35">
      <c r="C196" t="s">
        <v>306</v>
      </c>
      <c r="D196" s="5">
        <v>1071000000000</v>
      </c>
      <c r="E196" s="5">
        <v>1076000000000</v>
      </c>
      <c r="F196" s="5">
        <v>1088000000000</v>
      </c>
      <c r="G196" s="5">
        <v>1134000000000</v>
      </c>
    </row>
    <row r="197" spans="3:19" ht="15.5" x14ac:dyDescent="0.35">
      <c r="C197" t="s">
        <v>24</v>
      </c>
      <c r="D197" s="5">
        <v>127000000000</v>
      </c>
      <c r="E197" s="5">
        <v>129000000000</v>
      </c>
      <c r="F197" s="5">
        <v>131000000000</v>
      </c>
      <c r="G197" s="5">
        <v>138000000000</v>
      </c>
    </row>
    <row r="198" spans="3:19" ht="15.5" x14ac:dyDescent="0.35">
      <c r="C198" t="s">
        <v>21</v>
      </c>
      <c r="D198" s="5">
        <v>120000000000</v>
      </c>
      <c r="E198" s="5">
        <v>126000000000</v>
      </c>
      <c r="F198" s="5">
        <v>116000000000</v>
      </c>
      <c r="G198" s="5">
        <v>132000000000</v>
      </c>
    </row>
    <row r="199" spans="3:19" ht="15.5" x14ac:dyDescent="0.35">
      <c r="C199" t="s">
        <v>245</v>
      </c>
      <c r="D199" s="5">
        <v>-42000000000</v>
      </c>
      <c r="E199" s="5">
        <v>-40000000000</v>
      </c>
      <c r="F199" s="5">
        <v>-30000000000</v>
      </c>
      <c r="G199" s="5">
        <v>-31000000000</v>
      </c>
    </row>
    <row r="200" spans="3:19" ht="15.5" x14ac:dyDescent="0.35">
      <c r="C200" t="s">
        <v>246</v>
      </c>
      <c r="D200" s="5">
        <v>4000000000</v>
      </c>
      <c r="E200" s="5">
        <v>-9000000000</v>
      </c>
      <c r="F200" s="5">
        <v>3000000000</v>
      </c>
      <c r="G200" s="5">
        <v>5000000000</v>
      </c>
    </row>
    <row r="201" spans="3:19" ht="15.5" x14ac:dyDescent="0.35">
      <c r="C201" t="s">
        <v>247</v>
      </c>
      <c r="D201" s="5">
        <v>-1000000000</v>
      </c>
      <c r="E201" s="5">
        <v>0</v>
      </c>
      <c r="F201" s="5">
        <v>-1000000000</v>
      </c>
      <c r="G201" s="5">
        <v>-1000000000</v>
      </c>
    </row>
    <row r="202" spans="3:19" ht="15.5" x14ac:dyDescent="0.35">
      <c r="C202" t="s">
        <v>13</v>
      </c>
      <c r="D202" s="5">
        <v>4000000000</v>
      </c>
      <c r="E202" s="5">
        <v>-10000000000</v>
      </c>
      <c r="F202" s="5">
        <v>1000000000</v>
      </c>
      <c r="G202" s="5">
        <v>4000000000</v>
      </c>
    </row>
    <row r="203" spans="3:19" ht="15.5" x14ac:dyDescent="0.35">
      <c r="C203" t="s">
        <v>16</v>
      </c>
      <c r="D203" s="6">
        <v>0.17</v>
      </c>
      <c r="E203" s="6">
        <v>-0.43</v>
      </c>
      <c r="F203" s="6">
        <v>7.0000000000000007E-2</v>
      </c>
      <c r="G203" s="6">
        <v>0.18</v>
      </c>
    </row>
    <row r="204" spans="3:19" ht="15.5" x14ac:dyDescent="0.35">
      <c r="C204" t="s">
        <v>52</v>
      </c>
      <c r="I204" s="6">
        <v>-2.06</v>
      </c>
      <c r="J204" s="6">
        <v>-1.18</v>
      </c>
      <c r="K204" s="6">
        <v>-1.84</v>
      </c>
      <c r="L204" s="6">
        <v>-33.58</v>
      </c>
      <c r="M204" s="6">
        <v>-4.49</v>
      </c>
      <c r="N204" s="6">
        <v>-4.93</v>
      </c>
      <c r="O204" s="6">
        <v>-4.92</v>
      </c>
      <c r="P204" s="6">
        <v>-0.72</v>
      </c>
      <c r="Q204" s="6">
        <v>0.38</v>
      </c>
      <c r="R204" s="6">
        <v>-2.5299999999999998</v>
      </c>
      <c r="S204" s="6">
        <v>-13.21</v>
      </c>
    </row>
    <row r="205" spans="3:19" ht="15.5" x14ac:dyDescent="0.35">
      <c r="C205" t="s">
        <v>66</v>
      </c>
      <c r="I205" s="6">
        <v>-19.899999999999999</v>
      </c>
      <c r="J205" s="6">
        <v>-5.08</v>
      </c>
      <c r="K205" s="6">
        <v>-27.17</v>
      </c>
      <c r="L205" s="6">
        <v>-1.49</v>
      </c>
      <c r="M205" s="6">
        <v>-11.14</v>
      </c>
      <c r="N205" s="6">
        <v>-10.14</v>
      </c>
      <c r="O205" s="6">
        <v>-10.16</v>
      </c>
      <c r="P205" s="6">
        <v>-69.44</v>
      </c>
      <c r="Q205" s="5">
        <v>350</v>
      </c>
      <c r="R205" s="6">
        <v>-156.52000000000001</v>
      </c>
      <c r="S205" s="5">
        <v>0</v>
      </c>
    </row>
    <row r="206" spans="3:19" ht="15.5" x14ac:dyDescent="0.35">
      <c r="C206" t="s">
        <v>69</v>
      </c>
      <c r="I206" s="6">
        <v>5.94</v>
      </c>
      <c r="J206" s="6">
        <v>0.82</v>
      </c>
      <c r="K206" s="6">
        <v>7.3</v>
      </c>
      <c r="L206" s="6">
        <v>5.88</v>
      </c>
      <c r="M206" s="6">
        <v>13.01</v>
      </c>
      <c r="N206" s="6">
        <v>12.8</v>
      </c>
      <c r="O206" s="6">
        <v>3.97</v>
      </c>
      <c r="P206" s="6">
        <v>3.91</v>
      </c>
      <c r="Q206" s="6">
        <v>9.08</v>
      </c>
      <c r="R206" s="6">
        <v>25.18</v>
      </c>
      <c r="S206" s="5">
        <v>0</v>
      </c>
    </row>
    <row r="207" spans="3:19" ht="15.5" x14ac:dyDescent="0.35">
      <c r="C207" t="s">
        <v>248</v>
      </c>
      <c r="I207" s="5">
        <v>26400000000</v>
      </c>
      <c r="J207" s="5">
        <v>40270000000</v>
      </c>
      <c r="K207" s="5">
        <v>51230000000</v>
      </c>
      <c r="L207" s="5">
        <v>34520000000</v>
      </c>
      <c r="M207" s="5">
        <v>-5440000000</v>
      </c>
      <c r="N207" s="5">
        <v>-10530000000</v>
      </c>
      <c r="O207" s="6">
        <v>68180000000.000008</v>
      </c>
      <c r="P207" s="5">
        <v>96490000000</v>
      </c>
    </row>
    <row r="208" spans="3:19" ht="15.5" x14ac:dyDescent="0.35">
      <c r="C208" t="s">
        <v>249</v>
      </c>
      <c r="I208" s="6">
        <v>-3.0600000000000002E-2</v>
      </c>
      <c r="J208" s="6">
        <v>-1.7299999999999999E-2</v>
      </c>
      <c r="K208" s="6">
        <v>-2.5600000000000001E-2</v>
      </c>
      <c r="L208" s="6">
        <v>-0.44329999999999997</v>
      </c>
      <c r="M208" s="6">
        <v>-3.3300000000000003E-2</v>
      </c>
      <c r="N208" s="6">
        <v>-3.3500000000000002E-2</v>
      </c>
      <c r="O208" s="6">
        <v>-3.2599999999999997E-2</v>
      </c>
      <c r="P208" s="6">
        <v>-4.1999999999999997E-3</v>
      </c>
      <c r="Q208" s="6">
        <v>2.2000000000000001E-3</v>
      </c>
      <c r="R208" s="6">
        <v>-1.43E-2</v>
      </c>
      <c r="S208" s="6">
        <v>-5.9000000000000004E-2</v>
      </c>
    </row>
    <row r="209" spans="3:19" ht="15.5" x14ac:dyDescent="0.35">
      <c r="C209" t="s">
        <v>250</v>
      </c>
      <c r="I209" s="6">
        <v>-4.2699999999999995E-2</v>
      </c>
      <c r="J209" s="6">
        <v>-2.4E-2</v>
      </c>
      <c r="K209" s="6">
        <v>-3.6499999999999998E-2</v>
      </c>
      <c r="L209" s="6">
        <v>-0.63759999999999994</v>
      </c>
      <c r="M209" s="6">
        <v>-5.21E-2</v>
      </c>
      <c r="N209" s="6">
        <v>-5.4400000000000004E-2</v>
      </c>
      <c r="O209" s="6">
        <v>-5.1399999999999994E-2</v>
      </c>
      <c r="P209" s="6">
        <v>-7.0999999999999995E-3</v>
      </c>
      <c r="Q209" s="6">
        <v>3.7000000000000002E-3</v>
      </c>
      <c r="R209" s="6">
        <v>-2.4900000000000002E-2</v>
      </c>
      <c r="S209" s="6">
        <v>-0.13189999999999999</v>
      </c>
    </row>
    <row r="210" spans="3:19" ht="15.5" x14ac:dyDescent="0.35">
      <c r="C210" t="s">
        <v>251</v>
      </c>
      <c r="I210" s="6">
        <v>5.8999999999999999E-3</v>
      </c>
      <c r="J210" s="6">
        <v>1.6799999999999999E-2</v>
      </c>
      <c r="K210" s="6">
        <v>2.41E-2</v>
      </c>
      <c r="L210" s="6">
        <v>-9.0000000000000011E-3</v>
      </c>
      <c r="M210" s="6">
        <v>-2.2200000000000001E-2</v>
      </c>
      <c r="N210" s="6">
        <v>-2.23E-2</v>
      </c>
      <c r="O210" s="6">
        <v>3.3E-3</v>
      </c>
      <c r="P210" s="6">
        <v>1.18E-2</v>
      </c>
      <c r="Q210" s="6">
        <v>9.7000000000000003E-3</v>
      </c>
      <c r="R210" s="6">
        <v>1.5E-3</v>
      </c>
      <c r="S210" s="6">
        <v>-5.1000000000000004E-3</v>
      </c>
    </row>
    <row r="211" spans="3:19" ht="15.5" x14ac:dyDescent="0.35">
      <c r="C211" t="s">
        <v>252</v>
      </c>
      <c r="I211" s="6">
        <v>0.76</v>
      </c>
      <c r="J211" s="6">
        <v>1.47</v>
      </c>
      <c r="K211" s="6">
        <v>2.12</v>
      </c>
      <c r="L211" s="6">
        <v>-0.69</v>
      </c>
      <c r="M211" s="6">
        <v>-3.07</v>
      </c>
      <c r="N211" s="6">
        <v>-2.1800000000000002</v>
      </c>
      <c r="O211" s="6">
        <v>0.21</v>
      </c>
      <c r="P211" s="6">
        <v>0.72</v>
      </c>
      <c r="Q211" s="6">
        <v>0.52</v>
      </c>
      <c r="R211" s="6">
        <v>0.05</v>
      </c>
      <c r="S211" s="6">
        <v>-0.06</v>
      </c>
    </row>
    <row r="212" spans="3:19" ht="15.5" x14ac:dyDescent="0.35">
      <c r="C212" t="s">
        <v>63</v>
      </c>
      <c r="I212" s="6">
        <v>0.85</v>
      </c>
      <c r="J212" s="6">
        <v>0.12</v>
      </c>
      <c r="K212" s="6">
        <v>0.99</v>
      </c>
      <c r="L212" s="6">
        <v>0.95</v>
      </c>
      <c r="M212" s="6">
        <v>0.57999999999999996</v>
      </c>
      <c r="N212" s="6">
        <v>0.55000000000000004</v>
      </c>
      <c r="O212" s="6">
        <v>0.52</v>
      </c>
      <c r="P212" s="6">
        <v>0.5</v>
      </c>
      <c r="Q212" s="6">
        <v>1.31</v>
      </c>
      <c r="R212" s="6">
        <v>3.9</v>
      </c>
      <c r="S212" s="5">
        <v>0</v>
      </c>
    </row>
    <row r="213" spans="3:19" ht="15.5" x14ac:dyDescent="0.35">
      <c r="C213" t="s">
        <v>60</v>
      </c>
      <c r="I213" s="6">
        <v>48.18</v>
      </c>
      <c r="J213" s="6">
        <v>49.25</v>
      </c>
      <c r="K213" s="6">
        <v>50.42</v>
      </c>
      <c r="L213" s="6">
        <v>52.66</v>
      </c>
      <c r="M213" s="6">
        <v>86.25</v>
      </c>
      <c r="N213" s="6">
        <v>90.65</v>
      </c>
      <c r="O213" s="6">
        <v>95.71</v>
      </c>
      <c r="P213" s="6">
        <v>100.63</v>
      </c>
      <c r="Q213" s="6">
        <v>101.24</v>
      </c>
      <c r="R213" s="6">
        <v>101.57</v>
      </c>
      <c r="S213" s="6">
        <v>100.2</v>
      </c>
    </row>
    <row r="214" spans="3:19" ht="15.5" x14ac:dyDescent="0.35">
      <c r="C214" t="s">
        <v>253</v>
      </c>
      <c r="I214" s="6">
        <v>0.85</v>
      </c>
      <c r="J214" s="6">
        <v>0.12</v>
      </c>
      <c r="K214" s="6">
        <v>0.99</v>
      </c>
      <c r="L214" s="6">
        <v>0.95</v>
      </c>
      <c r="M214" s="6">
        <v>0.57999999999999996</v>
      </c>
      <c r="N214" s="6">
        <v>0.55000000000000004</v>
      </c>
      <c r="O214" s="6">
        <v>0.52</v>
      </c>
      <c r="P214" s="6">
        <v>0.5</v>
      </c>
      <c r="Q214" s="6">
        <v>1.31</v>
      </c>
      <c r="R214" s="6">
        <v>3.9</v>
      </c>
      <c r="S214" s="5">
        <v>0</v>
      </c>
    </row>
    <row r="215" spans="3:19" ht="15.5" x14ac:dyDescent="0.35">
      <c r="C215" t="s">
        <v>254</v>
      </c>
      <c r="I215" s="6">
        <v>48.18</v>
      </c>
      <c r="J215" s="6">
        <v>49.25</v>
      </c>
      <c r="K215" s="6">
        <v>50.42</v>
      </c>
      <c r="L215" s="6">
        <v>52.66</v>
      </c>
      <c r="M215" s="6">
        <v>86.25</v>
      </c>
      <c r="N215" s="6">
        <v>90.65</v>
      </c>
      <c r="O215" s="6">
        <v>95.71</v>
      </c>
      <c r="P215" s="6">
        <v>100.63</v>
      </c>
      <c r="Q215" s="6">
        <v>101.24</v>
      </c>
      <c r="R215" s="6">
        <v>101.55</v>
      </c>
      <c r="S215" s="6">
        <v>100.18</v>
      </c>
    </row>
    <row r="216" spans="3:19" ht="15.5" x14ac:dyDescent="0.35">
      <c r="C216" t="s">
        <v>255</v>
      </c>
      <c r="I216" s="5">
        <v>8000000000</v>
      </c>
      <c r="J216" s="5">
        <v>11000000000</v>
      </c>
      <c r="K216" s="5">
        <v>11000000000</v>
      </c>
      <c r="L216" s="5">
        <v>5000000000</v>
      </c>
      <c r="M216" s="5">
        <v>23000000000</v>
      </c>
      <c r="N216" s="5">
        <v>6000000000</v>
      </c>
      <c r="O216" s="5">
        <v>17000000000</v>
      </c>
      <c r="P216" s="5">
        <v>3000000000</v>
      </c>
      <c r="Q216" s="5">
        <v>260000000000</v>
      </c>
      <c r="R216" s="5">
        <v>73000000000</v>
      </c>
      <c r="S216" s="5">
        <v>280000000000</v>
      </c>
    </row>
    <row r="217" spans="3:19" ht="15.5" x14ac:dyDescent="0.35">
      <c r="C217" t="s">
        <v>256</v>
      </c>
      <c r="I217" s="5">
        <v>123000000000</v>
      </c>
      <c r="J217" s="5">
        <v>124000000000</v>
      </c>
      <c r="K217" s="5">
        <v>138000000000</v>
      </c>
      <c r="L217" s="5">
        <v>148000000000</v>
      </c>
      <c r="M217" s="5">
        <v>589000000000</v>
      </c>
      <c r="N217" s="5">
        <v>859000000000</v>
      </c>
      <c r="O217" s="5">
        <v>835000000000</v>
      </c>
      <c r="P217" s="5">
        <v>1170000000000</v>
      </c>
      <c r="Q217" s="5">
        <v>856000000000</v>
      </c>
      <c r="R217" s="5">
        <v>1040000000000</v>
      </c>
      <c r="S217" s="5">
        <v>849000000000</v>
      </c>
    </row>
    <row r="218" spans="3:19" ht="15.5" x14ac:dyDescent="0.35">
      <c r="C218" t="s">
        <v>26</v>
      </c>
      <c r="I218" s="5">
        <v>131000000000</v>
      </c>
      <c r="J218" s="5">
        <v>135000000000</v>
      </c>
      <c r="K218" s="5">
        <v>149000000000</v>
      </c>
      <c r="L218" s="5">
        <v>153000000000</v>
      </c>
      <c r="M218" s="5">
        <v>612000000000</v>
      </c>
      <c r="N218" s="5">
        <v>865000000000</v>
      </c>
      <c r="O218" s="5">
        <v>852000000000</v>
      </c>
      <c r="P218" s="5">
        <v>1173000000000</v>
      </c>
      <c r="Q218" s="5">
        <v>1116000000000</v>
      </c>
      <c r="R218" s="5">
        <v>1113000000000</v>
      </c>
      <c r="S218" s="5">
        <v>1129000000000</v>
      </c>
    </row>
    <row r="219" spans="3:19" ht="15.5" x14ac:dyDescent="0.35">
      <c r="C219" t="s">
        <v>23</v>
      </c>
      <c r="I219" s="5">
        <v>116000000000</v>
      </c>
      <c r="J219" s="5">
        <v>114000000000</v>
      </c>
      <c r="K219" s="5">
        <v>100000000000</v>
      </c>
      <c r="L219" s="5">
        <v>67000000000</v>
      </c>
      <c r="M219" s="5">
        <v>548000000000</v>
      </c>
      <c r="N219" s="5">
        <v>854000000000</v>
      </c>
      <c r="O219" s="5">
        <v>837000000000</v>
      </c>
      <c r="P219" s="5">
        <v>1153000000000</v>
      </c>
      <c r="Q219" s="5">
        <v>1099000000000</v>
      </c>
      <c r="R219" s="5">
        <v>1099000000000</v>
      </c>
      <c r="S219" s="5">
        <v>1114000000000</v>
      </c>
    </row>
    <row r="220" spans="3:19" ht="15.5" x14ac:dyDescent="0.35">
      <c r="C220" t="s">
        <v>257</v>
      </c>
      <c r="I220" s="5">
        <v>-30000000000</v>
      </c>
      <c r="J220" s="5">
        <v>19000000000</v>
      </c>
      <c r="K220" s="5">
        <v>715000000000</v>
      </c>
      <c r="L220" s="5">
        <v>725000000000</v>
      </c>
      <c r="M220" s="5">
        <v>545000000000</v>
      </c>
      <c r="N220" s="5">
        <v>582000000000</v>
      </c>
      <c r="O220" s="5">
        <v>724000000000</v>
      </c>
      <c r="P220" s="5">
        <v>1113000000000</v>
      </c>
      <c r="Q220" s="5">
        <v>767000000000</v>
      </c>
      <c r="R220" s="5">
        <v>908000000000</v>
      </c>
      <c r="S220" s="5">
        <v>66000000000</v>
      </c>
    </row>
    <row r="221" spans="3:19" ht="15.5" x14ac:dyDescent="0.35">
      <c r="C221" t="s">
        <v>258</v>
      </c>
      <c r="I221" s="5">
        <v>4000000000</v>
      </c>
      <c r="J221" s="5">
        <v>-7000000000</v>
      </c>
      <c r="K221" s="5">
        <v>3000000000</v>
      </c>
      <c r="L221" s="5">
        <v>7000000000</v>
      </c>
      <c r="M221" s="5">
        <v>-6000000000</v>
      </c>
      <c r="N221" s="5">
        <v>-1000000000</v>
      </c>
      <c r="O221" s="5">
        <v>-7000000000</v>
      </c>
      <c r="P221" s="5">
        <v>-7000000000</v>
      </c>
      <c r="Q221" s="5">
        <v>10000000000</v>
      </c>
      <c r="R221" s="5">
        <v>-94000000000</v>
      </c>
      <c r="S221" s="5">
        <v>-59000000000</v>
      </c>
    </row>
    <row r="222" spans="3:19" ht="15.5" x14ac:dyDescent="0.35">
      <c r="C222" t="s">
        <v>259</v>
      </c>
      <c r="I222" s="5">
        <v>-11000000000</v>
      </c>
      <c r="J222" s="5">
        <v>-10000000000</v>
      </c>
      <c r="K222" s="5">
        <v>-11000000000</v>
      </c>
      <c r="L222" s="5">
        <v>-1000000000</v>
      </c>
      <c r="M222" s="5">
        <v>-1000000000</v>
      </c>
      <c r="N222" s="5">
        <v>0</v>
      </c>
      <c r="O222" s="5">
        <v>-2000000000</v>
      </c>
      <c r="P222" s="5">
        <v>-3000000000</v>
      </c>
      <c r="Q222" s="5">
        <v>-323000000000</v>
      </c>
      <c r="R222" s="5">
        <v>-2000000000</v>
      </c>
      <c r="S222" s="5">
        <v>-24000000000</v>
      </c>
    </row>
    <row r="223" spans="3:19" ht="15.5" x14ac:dyDescent="0.35">
      <c r="C223" t="s">
        <v>15</v>
      </c>
      <c r="I223" s="5">
        <v>-7000000000</v>
      </c>
      <c r="J223" s="5">
        <v>-17000000000</v>
      </c>
      <c r="K223" s="5">
        <v>-8000000000</v>
      </c>
      <c r="L223" s="5">
        <v>5000000000</v>
      </c>
      <c r="M223" s="5">
        <v>-7000000000</v>
      </c>
      <c r="N223" s="5">
        <v>-1000000000</v>
      </c>
      <c r="O223" s="5">
        <v>-8000000000</v>
      </c>
      <c r="P223" s="5">
        <v>-9000000000</v>
      </c>
      <c r="Q223" s="5">
        <v>-313000000000</v>
      </c>
      <c r="R223" s="5">
        <v>-96000000000</v>
      </c>
      <c r="S223" s="5">
        <v>-83000000000</v>
      </c>
    </row>
    <row r="224" spans="3:19" ht="15.5" x14ac:dyDescent="0.35">
      <c r="C224" t="s">
        <v>17</v>
      </c>
      <c r="I224" s="6">
        <v>-0.28999999999999998</v>
      </c>
      <c r="J224" s="6">
        <v>-0.73</v>
      </c>
      <c r="K224" s="6">
        <v>-0.35</v>
      </c>
      <c r="L224" s="6">
        <v>0.24</v>
      </c>
      <c r="M224" s="6">
        <v>-0.31</v>
      </c>
      <c r="N224" s="6">
        <v>-0.05</v>
      </c>
      <c r="O224" s="6">
        <v>-0.37</v>
      </c>
      <c r="P224" s="6">
        <v>-0.41</v>
      </c>
      <c r="Q224" s="6">
        <v>-13.86</v>
      </c>
      <c r="R224" s="6">
        <v>-4.24</v>
      </c>
      <c r="S224" s="6">
        <v>-4.3099999999999996</v>
      </c>
    </row>
    <row r="226" spans="2:17" ht="15.5" x14ac:dyDescent="0.35">
      <c r="B226" t="s">
        <v>260</v>
      </c>
      <c r="C226" t="s">
        <v>261</v>
      </c>
      <c r="D226" s="5">
        <v>-6000000000</v>
      </c>
      <c r="E226" s="5">
        <v>-12000000000</v>
      </c>
      <c r="F226" s="5">
        <v>-37000000000</v>
      </c>
      <c r="G226" s="5">
        <v>12000000000</v>
      </c>
      <c r="H226" s="5">
        <v>-35000000000</v>
      </c>
      <c r="I226" s="5">
        <v>-46000000000</v>
      </c>
      <c r="J226" s="5">
        <v>-27000000000</v>
      </c>
      <c r="K226" s="5">
        <v>-42000000000</v>
      </c>
      <c r="L226" s="5">
        <v>-758000000000</v>
      </c>
      <c r="M226" s="5">
        <v>-101000000000</v>
      </c>
      <c r="N226" s="5">
        <v>-111000000000</v>
      </c>
      <c r="O226" s="5">
        <v>-111000000000</v>
      </c>
      <c r="P226" s="5">
        <v>-16000000000</v>
      </c>
      <c r="Q226" s="5">
        <v>9000000000</v>
      </c>
    </row>
    <row r="227" spans="2:17" ht="15.5" x14ac:dyDescent="0.35">
      <c r="C227" t="s">
        <v>51</v>
      </c>
      <c r="D227" s="6">
        <v>-0.25</v>
      </c>
      <c r="E227" s="6">
        <v>-0.52</v>
      </c>
      <c r="F227" s="6">
        <v>-1.65</v>
      </c>
      <c r="G227" s="6">
        <v>0.52</v>
      </c>
      <c r="H227" s="6">
        <v>-1.55</v>
      </c>
      <c r="I227" s="6">
        <v>-2.06</v>
      </c>
      <c r="J227" s="6">
        <v>-1.18</v>
      </c>
      <c r="K227" s="6">
        <v>-1.84</v>
      </c>
      <c r="L227" s="6">
        <v>-33.58</v>
      </c>
      <c r="M227" s="6">
        <v>-4.49</v>
      </c>
      <c r="N227" s="6">
        <v>-4.93</v>
      </c>
      <c r="O227" s="6">
        <v>-4.92</v>
      </c>
      <c r="P227" s="6">
        <v>-0.72</v>
      </c>
      <c r="Q227" s="6">
        <v>0.38</v>
      </c>
    </row>
    <row r="228" spans="2:17" ht="15.5" x14ac:dyDescent="0.35">
      <c r="C228" t="s">
        <v>262</v>
      </c>
      <c r="D228" s="5">
        <v>38000000000</v>
      </c>
      <c r="E228" s="5">
        <v>29000000000</v>
      </c>
      <c r="F228" s="5">
        <v>48000000000</v>
      </c>
      <c r="G228" s="5">
        <v>41000000000</v>
      </c>
      <c r="H228" s="5">
        <v>133000000000</v>
      </c>
      <c r="I228" s="5">
        <v>156000000000</v>
      </c>
      <c r="J228" s="5">
        <v>166000000000</v>
      </c>
      <c r="K228" s="5">
        <v>155000000000</v>
      </c>
      <c r="L228" s="5">
        <v>192000000000</v>
      </c>
      <c r="M228" s="5">
        <v>87000000000</v>
      </c>
      <c r="N228" s="5">
        <v>88000000000</v>
      </c>
      <c r="O228" s="5">
        <v>284000000000</v>
      </c>
      <c r="P228" s="5">
        <v>288000000000</v>
      </c>
      <c r="Q228" s="5">
        <v>331000000000</v>
      </c>
    </row>
    <row r="229" spans="2:17" ht="15.5" x14ac:dyDescent="0.35">
      <c r="C229" t="s">
        <v>344</v>
      </c>
      <c r="I229" s="6">
        <v>-25.15</v>
      </c>
    </row>
    <row r="230" spans="2:17" ht="15.5" x14ac:dyDescent="0.35">
      <c r="C230" t="s">
        <v>345</v>
      </c>
      <c r="I230" s="6">
        <v>-20.47</v>
      </c>
    </row>
    <row r="231" spans="2:17" ht="15.5" x14ac:dyDescent="0.35">
      <c r="C231" t="s">
        <v>263</v>
      </c>
      <c r="I231" s="6">
        <v>6.95</v>
      </c>
    </row>
    <row r="232" spans="2:17" ht="15.5" x14ac:dyDescent="0.35">
      <c r="C232" t="s">
        <v>346</v>
      </c>
      <c r="I232" s="6">
        <v>-4.8799999999999996E-2</v>
      </c>
    </row>
    <row r="233" spans="2:17" ht="15.5" x14ac:dyDescent="0.35">
      <c r="C233" t="s">
        <v>347</v>
      </c>
      <c r="I233" s="6">
        <v>5.64</v>
      </c>
    </row>
    <row r="234" spans="2:17" ht="15.5" x14ac:dyDescent="0.35">
      <c r="C234" t="s">
        <v>348</v>
      </c>
      <c r="I234" s="6">
        <v>0.82</v>
      </c>
    </row>
    <row r="235" spans="2:17" ht="15.5" x14ac:dyDescent="0.35">
      <c r="C235" t="s">
        <v>349</v>
      </c>
      <c r="I235" s="6">
        <v>338.08</v>
      </c>
    </row>
    <row r="236" spans="2:17" ht="15.5" x14ac:dyDescent="0.35">
      <c r="C236" t="s">
        <v>350</v>
      </c>
      <c r="I236" s="6">
        <v>-5645.48</v>
      </c>
    </row>
    <row r="237" spans="2:17" ht="15.5" x14ac:dyDescent="0.35">
      <c r="C237" t="s">
        <v>351</v>
      </c>
      <c r="I237" s="6">
        <v>180.2</v>
      </c>
    </row>
    <row r="238" spans="2:17" ht="15.5" x14ac:dyDescent="0.35">
      <c r="C238" t="s">
        <v>264</v>
      </c>
      <c r="I238" s="6">
        <v>40.71</v>
      </c>
    </row>
    <row r="239" spans="2:17" ht="15.5" x14ac:dyDescent="0.35">
      <c r="C239" t="s">
        <v>352</v>
      </c>
      <c r="I239" s="6">
        <v>-1.9</v>
      </c>
    </row>
    <row r="240" spans="2:17" ht="15.5" x14ac:dyDescent="0.35">
      <c r="C240" t="s">
        <v>353</v>
      </c>
      <c r="I240" s="6">
        <v>-1.55</v>
      </c>
    </row>
    <row r="241" spans="3:9" ht="15.5" x14ac:dyDescent="0.35">
      <c r="C241" t="s">
        <v>354</v>
      </c>
      <c r="I241" s="6">
        <v>6.92</v>
      </c>
    </row>
    <row r="242" spans="3:9" ht="15.5" x14ac:dyDescent="0.35">
      <c r="C242" t="s">
        <v>355</v>
      </c>
      <c r="D242" s="6">
        <v>0.31</v>
      </c>
    </row>
    <row r="243" spans="3:9" ht="15.5" x14ac:dyDescent="0.35">
      <c r="C243" t="s">
        <v>356</v>
      </c>
      <c r="I243" s="6">
        <v>47.41</v>
      </c>
    </row>
    <row r="244" spans="3:9" ht="15.5" x14ac:dyDescent="0.35">
      <c r="C244" t="s">
        <v>357</v>
      </c>
      <c r="I244" s="6">
        <v>-0.01</v>
      </c>
    </row>
    <row r="245" spans="3:9" ht="15.5" x14ac:dyDescent="0.35">
      <c r="C245" t="s">
        <v>265</v>
      </c>
      <c r="D245" s="6">
        <v>0.83</v>
      </c>
    </row>
    <row r="246" spans="3:9" ht="15.5" x14ac:dyDescent="0.35">
      <c r="C246" t="s">
        <v>266</v>
      </c>
      <c r="D246" s="6">
        <v>0.19</v>
      </c>
    </row>
    <row r="247" spans="3:9" ht="15.5" x14ac:dyDescent="0.35">
      <c r="C247" t="s">
        <v>267</v>
      </c>
      <c r="D247" s="6">
        <v>0.12</v>
      </c>
    </row>
    <row r="248" spans="3:9" ht="15.5" x14ac:dyDescent="0.35">
      <c r="C248" t="s">
        <v>268</v>
      </c>
      <c r="D248" s="6">
        <v>0.11</v>
      </c>
    </row>
    <row r="249" spans="3:9" ht="15.5" x14ac:dyDescent="0.35">
      <c r="C249" t="s">
        <v>269</v>
      </c>
      <c r="D249" s="6">
        <v>0.4</v>
      </c>
    </row>
    <row r="250" spans="3:9" ht="15.5" x14ac:dyDescent="0.35">
      <c r="C250" t="s">
        <v>270</v>
      </c>
      <c r="D250" s="6">
        <v>0.08</v>
      </c>
    </row>
    <row r="251" spans="3:9" ht="15.5" x14ac:dyDescent="0.35">
      <c r="C251" t="s">
        <v>271</v>
      </c>
      <c r="D251" s="6">
        <v>1.4</v>
      </c>
    </row>
    <row r="252" spans="3:9" ht="15.5" x14ac:dyDescent="0.35">
      <c r="C252" t="s">
        <v>272</v>
      </c>
      <c r="I252" s="6">
        <v>0.71</v>
      </c>
    </row>
    <row r="253" spans="3:9" ht="15.5" x14ac:dyDescent="0.35">
      <c r="C253" t="s">
        <v>13</v>
      </c>
      <c r="D253" s="5">
        <v>4000000000</v>
      </c>
    </row>
    <row r="254" spans="3:9" ht="15.5" x14ac:dyDescent="0.35">
      <c r="C254" t="s">
        <v>358</v>
      </c>
      <c r="I254" s="6">
        <v>0.65</v>
      </c>
    </row>
    <row r="255" spans="3:9" ht="15.5" x14ac:dyDescent="0.35">
      <c r="C255" t="s">
        <v>273</v>
      </c>
      <c r="I255" s="6">
        <v>-2.87E-2</v>
      </c>
    </row>
    <row r="256" spans="3:9" ht="15.5" x14ac:dyDescent="0.35">
      <c r="C256" t="s">
        <v>274</v>
      </c>
      <c r="I256" s="6">
        <v>-4.0199999999999993E-2</v>
      </c>
    </row>
    <row r="257" spans="3:9" ht="15.5" x14ac:dyDescent="0.35">
      <c r="C257" t="s">
        <v>275</v>
      </c>
      <c r="I257" s="6">
        <v>4.4000000000000003E-3</v>
      </c>
    </row>
    <row r="258" spans="3:9" ht="15.5" x14ac:dyDescent="0.35">
      <c r="C258" t="s">
        <v>359</v>
      </c>
      <c r="I258" s="6">
        <v>4.5999999999999999E-3</v>
      </c>
    </row>
    <row r="259" spans="3:9" ht="15.5" x14ac:dyDescent="0.35">
      <c r="C259" t="s">
        <v>276</v>
      </c>
      <c r="D259" s="6">
        <v>12.29</v>
      </c>
    </row>
    <row r="260" spans="3:9" ht="15.5" x14ac:dyDescent="0.35">
      <c r="C260" t="s">
        <v>277</v>
      </c>
      <c r="D260" s="6">
        <v>1315.01</v>
      </c>
    </row>
    <row r="261" spans="3:9" ht="15.5" x14ac:dyDescent="0.35">
      <c r="C261" t="s">
        <v>278</v>
      </c>
      <c r="D261" s="6">
        <v>96.9</v>
      </c>
    </row>
    <row r="262" spans="3:9" ht="15.5" x14ac:dyDescent="0.35">
      <c r="C262" t="s">
        <v>279</v>
      </c>
      <c r="D262" s="6">
        <v>1230.4000000000001</v>
      </c>
    </row>
    <row r="263" spans="3:9" ht="15.5" x14ac:dyDescent="0.35">
      <c r="C263" t="s">
        <v>280</v>
      </c>
      <c r="D263" s="6">
        <v>7.41</v>
      </c>
    </row>
    <row r="264" spans="3:9" ht="15.5" x14ac:dyDescent="0.35">
      <c r="C264" t="s">
        <v>281</v>
      </c>
      <c r="I264" s="6">
        <v>0.1</v>
      </c>
    </row>
    <row r="265" spans="3:9" ht="15.5" x14ac:dyDescent="0.35">
      <c r="C265" t="s">
        <v>282</v>
      </c>
      <c r="I265" s="6">
        <v>0.36</v>
      </c>
    </row>
    <row r="266" spans="3:9" ht="15.5" x14ac:dyDescent="0.35">
      <c r="C266" t="s">
        <v>47</v>
      </c>
      <c r="I266" s="5">
        <v>881000000000</v>
      </c>
    </row>
    <row r="267" spans="3:9" ht="15.5" x14ac:dyDescent="0.35">
      <c r="C267" t="s">
        <v>283</v>
      </c>
      <c r="I267" s="5">
        <v>1001000000000</v>
      </c>
    </row>
    <row r="268" spans="3:9" ht="15.5" x14ac:dyDescent="0.35">
      <c r="C268" t="s">
        <v>284</v>
      </c>
      <c r="I268" s="5">
        <v>22580000000</v>
      </c>
    </row>
    <row r="269" spans="3:9" ht="15.5" x14ac:dyDescent="0.35">
      <c r="C269" t="s">
        <v>285</v>
      </c>
      <c r="I269" s="6">
        <v>0.33560000000000001</v>
      </c>
    </row>
    <row r="270" spans="3:9" ht="15.5" x14ac:dyDescent="0.35">
      <c r="C270" t="s">
        <v>286</v>
      </c>
      <c r="D270" s="6">
        <v>0.71950000000000003</v>
      </c>
    </row>
    <row r="271" spans="3:9" ht="15.5" x14ac:dyDescent="0.35">
      <c r="C271" t="s">
        <v>287</v>
      </c>
      <c r="D271" s="6">
        <v>2.35E-2</v>
      </c>
    </row>
    <row r="272" spans="3:9" ht="15.5" x14ac:dyDescent="0.35">
      <c r="C272" t="s">
        <v>288</v>
      </c>
      <c r="D272" s="6">
        <v>-0.15049999999999999</v>
      </c>
    </row>
    <row r="273" spans="3:9" ht="15.5" x14ac:dyDescent="0.35">
      <c r="C273" t="s">
        <v>453</v>
      </c>
      <c r="D273" s="6">
        <v>-6.8999999999999999E-3</v>
      </c>
    </row>
    <row r="274" spans="3:9" ht="15.5" x14ac:dyDescent="0.35">
      <c r="C274" t="s">
        <v>289</v>
      </c>
      <c r="D274" s="6">
        <v>-2.4399999999999998E-2</v>
      </c>
    </row>
    <row r="275" spans="3:9" ht="15.5" x14ac:dyDescent="0.35">
      <c r="C275" t="s">
        <v>360</v>
      </c>
      <c r="D275" s="6">
        <v>-2.4716999999999998</v>
      </c>
    </row>
    <row r="276" spans="3:9" ht="15.5" x14ac:dyDescent="0.35">
      <c r="C276" t="s">
        <v>293</v>
      </c>
      <c r="I276" s="5">
        <v>3</v>
      </c>
    </row>
    <row r="277" spans="3:9" ht="15.5" x14ac:dyDescent="0.35">
      <c r="C277" t="s">
        <v>294</v>
      </c>
      <c r="I277" s="6">
        <v>0.57999999999999996</v>
      </c>
    </row>
    <row r="278" spans="3:9" ht="15.5" x14ac:dyDescent="0.35">
      <c r="C278" t="s">
        <v>295</v>
      </c>
      <c r="I278" s="6">
        <v>0.48</v>
      </c>
    </row>
    <row r="279" spans="3:9" ht="15.5" x14ac:dyDescent="0.35">
      <c r="C279" t="s">
        <v>296</v>
      </c>
      <c r="I279" s="6">
        <v>0.05</v>
      </c>
    </row>
    <row r="280" spans="3:9" ht="15.5" x14ac:dyDescent="0.35">
      <c r="C280" t="s">
        <v>361</v>
      </c>
      <c r="I280" s="6">
        <v>0.21</v>
      </c>
    </row>
    <row r="281" spans="3:9" ht="15.5" x14ac:dyDescent="0.35">
      <c r="C281" t="s">
        <v>297</v>
      </c>
      <c r="I281" s="6">
        <v>0.63</v>
      </c>
    </row>
    <row r="282" spans="3:9" ht="15.5" x14ac:dyDescent="0.35">
      <c r="C282" t="s">
        <v>298</v>
      </c>
      <c r="I282" s="6">
        <v>0.2</v>
      </c>
    </row>
    <row r="283" spans="3:9" ht="15.5" x14ac:dyDescent="0.35">
      <c r="C283" t="s">
        <v>299</v>
      </c>
      <c r="I283" s="5">
        <v>156000000000</v>
      </c>
    </row>
    <row r="284" spans="3:9" ht="15.5" x14ac:dyDescent="0.35">
      <c r="C284" t="s">
        <v>300</v>
      </c>
      <c r="I284" s="5">
        <v>100000000000</v>
      </c>
    </row>
    <row r="285" spans="3:9" ht="15.5" x14ac:dyDescent="0.35">
      <c r="C285" t="s">
        <v>301</v>
      </c>
      <c r="I285" s="5">
        <v>25000000000</v>
      </c>
    </row>
    <row r="286" spans="3:9" ht="15.5" x14ac:dyDescent="0.35">
      <c r="C286" t="s">
        <v>302</v>
      </c>
      <c r="I286" s="5">
        <v>-43000000000</v>
      </c>
    </row>
    <row r="287" spans="3:9" ht="15.5" x14ac:dyDescent="0.35">
      <c r="C287" t="s">
        <v>303</v>
      </c>
      <c r="D287" s="5">
        <v>7000000000</v>
      </c>
    </row>
    <row r="288" spans="3:9" ht="15.5" x14ac:dyDescent="0.35">
      <c r="C288" t="s">
        <v>304</v>
      </c>
      <c r="D288" s="5">
        <v>1500000000000</v>
      </c>
    </row>
    <row r="289" spans="3:9" ht="15.5" x14ac:dyDescent="0.35">
      <c r="C289" t="s">
        <v>305</v>
      </c>
      <c r="D289" s="5">
        <v>429000000000</v>
      </c>
    </row>
    <row r="290" spans="3:9" ht="15.5" x14ac:dyDescent="0.35">
      <c r="C290" t="s">
        <v>245</v>
      </c>
      <c r="D290" s="5">
        <v>-42000000000</v>
      </c>
    </row>
    <row r="291" spans="3:9" ht="15.5" x14ac:dyDescent="0.35">
      <c r="C291" t="s">
        <v>306</v>
      </c>
      <c r="I291" s="5">
        <v>1071000000000</v>
      </c>
    </row>
    <row r="292" spans="3:9" ht="15.5" x14ac:dyDescent="0.35">
      <c r="C292" t="s">
        <v>243</v>
      </c>
      <c r="D292" s="5">
        <v>122000000000</v>
      </c>
    </row>
    <row r="293" spans="3:9" ht="15.5" x14ac:dyDescent="0.35">
      <c r="C293" t="s">
        <v>242</v>
      </c>
      <c r="D293" s="5">
        <v>5000000000</v>
      </c>
    </row>
    <row r="294" spans="3:9" ht="15.5" x14ac:dyDescent="0.35">
      <c r="C294" t="s">
        <v>24</v>
      </c>
      <c r="D294" s="5">
        <v>127000000000</v>
      </c>
    </row>
    <row r="295" spans="3:9" ht="15.5" x14ac:dyDescent="0.35">
      <c r="C295" t="s">
        <v>21</v>
      </c>
      <c r="D295" s="5">
        <v>120000000000</v>
      </c>
    </row>
    <row r="296" spans="3:9" ht="15.5" x14ac:dyDescent="0.35">
      <c r="C296" t="s">
        <v>244</v>
      </c>
      <c r="I296" s="5">
        <v>1071000000000</v>
      </c>
    </row>
    <row r="297" spans="3:9" ht="15.5" x14ac:dyDescent="0.35">
      <c r="C297" t="s">
        <v>307</v>
      </c>
      <c r="I297" s="5">
        <v>3000000000</v>
      </c>
    </row>
    <row r="298" spans="3:9" ht="15.5" x14ac:dyDescent="0.35">
      <c r="C298" t="s">
        <v>308</v>
      </c>
      <c r="I298" s="5">
        <v>9000000000</v>
      </c>
    </row>
    <row r="299" spans="3:9" ht="15.5" x14ac:dyDescent="0.35">
      <c r="C299" t="s">
        <v>309</v>
      </c>
      <c r="I299" s="5">
        <v>-12000000000</v>
      </c>
    </row>
    <row r="300" spans="3:9" ht="15.5" x14ac:dyDescent="0.35">
      <c r="C300" t="s">
        <v>310</v>
      </c>
      <c r="I300" s="5">
        <v>-3000000000</v>
      </c>
    </row>
    <row r="301" spans="3:9" ht="15.5" x14ac:dyDescent="0.35">
      <c r="C301" t="s">
        <v>311</v>
      </c>
      <c r="I301" s="5">
        <v>0</v>
      </c>
    </row>
  </sheetData>
  <pageMargins left="0.7" right="0.7" top="0.75" bottom="0.75" header="0.3" footer="0.3"/>
  <ignoredErrors>
    <ignoredError sqref="A1:S302" numberStoredAsText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V32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2" width="18.83203125" customWidth="1"/>
  </cols>
  <sheetData>
    <row r="1" spans="1:22" ht="15.5" x14ac:dyDescent="0.35">
      <c r="C1" t="s">
        <v>1558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</row>
    <row r="2" spans="1:22" ht="15.5" x14ac:dyDescent="0.35">
      <c r="C2" t="s">
        <v>1559</v>
      </c>
      <c r="D2" s="2" vm="394">
        <f ca="1">IFERROR(_xlfn.STOCKHISTORY("XIDX:" &amp; $C$1, D3, , 0, 0, 1), "Libur")</f>
        <v>1140</v>
      </c>
      <c r="E2" s="2" vm="395">
        <f ca="1">IFERROR(_xlfn.STOCKHISTORY("XIDX:" &amp; $C$1, E3, , 0, 0, 1), "Libur")</f>
        <v>1090</v>
      </c>
      <c r="H2" s="2" vm="395">
        <f ca="1">IFERROR(INDEX(D2:G2,COUNT(D2:G2)),"")</f>
        <v>1090</v>
      </c>
      <c r="I2" s="2" vm="85">
        <f t="shared" ref="I2:V2" ca="1" si="0">IFERROR(_xlfn.STOCKHISTORY("XIDX:" &amp; $C$1, I1, , 0, 0, 1), "Libur")</f>
        <v>1395</v>
      </c>
      <c r="J2" s="2" vm="396">
        <f t="shared" ca="1" si="0"/>
        <v>1200</v>
      </c>
      <c r="K2" s="2" vm="397">
        <f t="shared" ca="1" si="0"/>
        <v>1265</v>
      </c>
      <c r="L2" s="2" vm="398">
        <f t="shared" ca="1" si="0"/>
        <v>1535</v>
      </c>
      <c r="M2" s="2" vm="399">
        <f t="shared" ca="1" si="0"/>
        <v>2030</v>
      </c>
      <c r="N2" s="2" vm="400">
        <f t="shared" ca="1" si="0"/>
        <v>2720</v>
      </c>
      <c r="O2" s="2" vm="401">
        <f t="shared" ca="1" si="0"/>
        <v>3430</v>
      </c>
      <c r="P2" s="2" vm="402">
        <f t="shared" ca="1" si="0"/>
        <v>2800</v>
      </c>
      <c r="Q2" s="2" vm="403">
        <f t="shared" ca="1" si="0"/>
        <v>2120</v>
      </c>
      <c r="R2" s="2" vm="404">
        <f t="shared" ca="1" si="0"/>
        <v>3030</v>
      </c>
      <c r="S2" s="2" vm="405">
        <f t="shared" ca="1" si="0"/>
        <v>3840</v>
      </c>
      <c r="T2" s="2" t="str">
        <f t="shared" ca="1" si="0"/>
        <v>Libur</v>
      </c>
      <c r="U2" s="2" t="str">
        <f t="shared" ca="1" si="0"/>
        <v>Libur</v>
      </c>
      <c r="V2" s="2" t="str">
        <f t="shared" ca="1" si="0"/>
        <v>Libur</v>
      </c>
    </row>
    <row r="3" spans="1:22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2" ht="15.5" x14ac:dyDescent="0.35">
      <c r="B4" t="s">
        <v>5</v>
      </c>
      <c r="C4" t="s">
        <v>6</v>
      </c>
      <c r="D4" s="2">
        <f>IFERROR(INDEX(D51:D500,MATCH($C$4,$C$51:$C$500,0)),"")</f>
        <v>1372957070763</v>
      </c>
      <c r="E4" s="2">
        <f>IFERROR(INDEX(E51:E500,MATCH($C$4,$C$51:$C$500,0)),"")</f>
        <v>1256024436522</v>
      </c>
      <c r="H4" s="2">
        <f>IFERROR(SUM(D4:G4)*(4/MAX(1,COUNT(D4:G4))),"")</f>
        <v>5257963014570</v>
      </c>
      <c r="I4" s="2">
        <f t="shared" ref="I4:V4" si="1">IFERROR(INDEX(I51:I500,MATCH($C$4,$C$51:$C$500,0)),"")</f>
        <v>4421550007302</v>
      </c>
      <c r="J4" s="2">
        <f t="shared" si="1"/>
        <v>4367489499567</v>
      </c>
      <c r="K4" s="2">
        <f t="shared" si="1"/>
        <v>4136181747640</v>
      </c>
      <c r="L4" s="2">
        <f t="shared" si="1"/>
        <v>3631451490321</v>
      </c>
      <c r="M4" s="2">
        <f t="shared" si="1"/>
        <v>3976656101508</v>
      </c>
      <c r="N4" s="2">
        <f t="shared" si="1"/>
        <v>4024971042139</v>
      </c>
      <c r="O4" s="2">
        <f t="shared" si="1"/>
        <v>4678868638822</v>
      </c>
      <c r="P4" s="2">
        <f t="shared" si="1"/>
        <v>3611694059699</v>
      </c>
      <c r="Q4" s="2">
        <f t="shared" si="1"/>
        <v>3160637269263</v>
      </c>
      <c r="R4" s="2">
        <f t="shared" si="1"/>
        <v>3493028761680</v>
      </c>
      <c r="S4" s="2">
        <f t="shared" si="1"/>
        <v>3603847602517</v>
      </c>
      <c r="T4" s="2">
        <f t="shared" si="1"/>
        <v>3339386000000</v>
      </c>
      <c r="U4" s="2">
        <f t="shared" si="1"/>
        <v>2267314000000</v>
      </c>
      <c r="V4" s="2">
        <f t="shared" si="1"/>
        <v>1692137000000</v>
      </c>
    </row>
    <row r="5" spans="1:22" ht="15.5" x14ac:dyDescent="0.35">
      <c r="B5" t="s">
        <v>7</v>
      </c>
      <c r="C5" t="s">
        <v>8</v>
      </c>
      <c r="D5" s="2">
        <f>IFERROR(INDEX(D51:D500,MATCH($C$5,$C$51:$C$500,0)),"")</f>
        <v>94504102281</v>
      </c>
      <c r="E5" s="2">
        <f>IFERROR(INDEX(E51:E500,MATCH($C$5,$C$51:$C$500,0)),"")</f>
        <v>62931134819</v>
      </c>
      <c r="H5" s="2">
        <f>IFERROR(SUM(D5:G5)*(4/MAX(1,COUNT(D5:G5))),"")</f>
        <v>314870474200</v>
      </c>
      <c r="I5" s="2">
        <f t="shared" ref="I5:V5" si="2">IFERROR(INDEX(I51:I500,MATCH($C$5,$C$51:$C$500,0)),"")</f>
        <v>139251421290</v>
      </c>
      <c r="J5" s="2">
        <f t="shared" si="2"/>
        <v>131445855350</v>
      </c>
      <c r="K5" s="2">
        <f t="shared" si="2"/>
        <v>79439723624</v>
      </c>
      <c r="L5" s="2">
        <f t="shared" si="2"/>
        <v>-954200171019</v>
      </c>
      <c r="M5" s="2">
        <f t="shared" si="2"/>
        <v>129002917823</v>
      </c>
      <c r="N5" s="2">
        <f t="shared" si="2"/>
        <v>111152692351</v>
      </c>
      <c r="O5" s="2">
        <f t="shared" si="2"/>
        <v>538850617946</v>
      </c>
      <c r="P5" s="2">
        <f t="shared" si="2"/>
        <v>179044306177</v>
      </c>
      <c r="Q5" s="2">
        <f t="shared" si="2"/>
        <v>121800101722</v>
      </c>
      <c r="R5" s="2">
        <f t="shared" si="2"/>
        <v>206440734285</v>
      </c>
      <c r="S5" s="2">
        <f t="shared" si="2"/>
        <v>317808611336</v>
      </c>
      <c r="T5" s="2">
        <f t="shared" si="2"/>
        <v>204460000000</v>
      </c>
      <c r="U5" s="2">
        <f t="shared" si="2"/>
        <v>195123000000</v>
      </c>
      <c r="V5" s="2">
        <f t="shared" si="2"/>
        <v>185393000000</v>
      </c>
    </row>
    <row r="6" spans="1:22" ht="15.5" x14ac:dyDescent="0.35">
      <c r="B6" t="s">
        <v>9</v>
      </c>
      <c r="C6" t="s">
        <v>10</v>
      </c>
      <c r="D6" s="2">
        <f>IFERROR(INDEX(D51:D500,MATCH($C$6,$C$51:$C$500,0)),"")</f>
        <v>1842940529133</v>
      </c>
      <c r="E6" s="2">
        <f>IFERROR(INDEX(E51:E500,MATCH($C$6,$C$51:$C$500,0)),"")</f>
        <v>1810352324366</v>
      </c>
      <c r="H6" s="2">
        <f>IFERROR(INDEX(D6:G6,COUNT(D6:G6)),"")</f>
        <v>1810352324366</v>
      </c>
      <c r="I6" s="2">
        <f t="shared" ref="I6:V6" si="3">IFERROR(INDEX(I51:I500,MATCH($C$6,$C$51:$C$500,0)),"")</f>
        <v>1746342006411</v>
      </c>
      <c r="J6" s="2">
        <f t="shared" si="3"/>
        <v>1650360631769</v>
      </c>
      <c r="K6" s="2">
        <f t="shared" si="3"/>
        <v>1618730458142</v>
      </c>
      <c r="L6" s="2">
        <f t="shared" si="3"/>
        <v>1533820300426</v>
      </c>
      <c r="M6" s="2">
        <f t="shared" si="3"/>
        <v>2663631503097</v>
      </c>
      <c r="N6" s="2">
        <f t="shared" si="3"/>
        <v>2577235546221</v>
      </c>
      <c r="O6" s="2">
        <f t="shared" si="3"/>
        <v>2702862179552</v>
      </c>
      <c r="P6" s="2">
        <f t="shared" si="3"/>
        <v>2186900126396</v>
      </c>
      <c r="Q6" s="2">
        <f t="shared" si="3"/>
        <v>2055170880109</v>
      </c>
      <c r="R6" s="2">
        <f t="shared" si="3"/>
        <v>1952072473629</v>
      </c>
      <c r="S6" s="2">
        <f t="shared" si="3"/>
        <v>1776629252300</v>
      </c>
      <c r="T6" s="2">
        <f t="shared" si="3"/>
        <v>662384000000</v>
      </c>
      <c r="U6" s="2">
        <f t="shared" si="3"/>
        <v>461192000000</v>
      </c>
      <c r="V6" s="2">
        <f t="shared" si="3"/>
        <v>292844000000</v>
      </c>
    </row>
    <row r="7" spans="1:22" ht="15.5" x14ac:dyDescent="0.35">
      <c r="B7" t="s">
        <v>11</v>
      </c>
      <c r="C7" t="s">
        <v>12</v>
      </c>
      <c r="D7" s="3">
        <f>IFERROR(INDEX(D51:D500,MATCH($C$7,$C$51:$C$500,0))/1000000000,"")</f>
        <v>1.43</v>
      </c>
      <c r="E7" s="3">
        <f>IFERROR(INDEX(E51:E500,MATCH($C$7,$C$51:$C$500,0))/1000000000,"")</f>
        <v>1.43</v>
      </c>
      <c r="H7" s="3">
        <f>IFERROR(INDEX(D7:G7,COUNT(D7:G7)),"")</f>
        <v>1.43</v>
      </c>
      <c r="I7" s="3">
        <f t="shared" ref="I7:V7" si="4">IFERROR(INDEX(I51:I500,MATCH($C$7,$C$51:$C$500,0))/1000000000,"")</f>
        <v>1.43</v>
      </c>
      <c r="J7" s="3">
        <f t="shared" si="4"/>
        <v>1.43</v>
      </c>
      <c r="K7" s="3">
        <f t="shared" si="4"/>
        <v>1.43</v>
      </c>
      <c r="L7" s="3">
        <f t="shared" si="4"/>
        <v>1.43</v>
      </c>
      <c r="M7" s="3">
        <f t="shared" si="4"/>
        <v>1.43</v>
      </c>
      <c r="N7" s="3">
        <f t="shared" si="4"/>
        <v>1.43</v>
      </c>
      <c r="O7" s="3">
        <f t="shared" si="4"/>
        <v>1.43</v>
      </c>
      <c r="P7" s="3">
        <f t="shared" si="4"/>
        <v>1.43</v>
      </c>
      <c r="Q7" s="3">
        <f t="shared" si="4"/>
        <v>1.43</v>
      </c>
      <c r="R7" s="3">
        <f t="shared" si="4"/>
        <v>1.43</v>
      </c>
      <c r="S7" s="3">
        <f t="shared" si="4"/>
        <v>1.43</v>
      </c>
      <c r="T7" s="3">
        <f t="shared" si="4"/>
        <v>0</v>
      </c>
      <c r="U7" s="3">
        <f t="shared" si="4"/>
        <v>0</v>
      </c>
      <c r="V7" s="3">
        <f t="shared" si="4"/>
        <v>0</v>
      </c>
    </row>
    <row r="8" spans="1:22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241000000000</v>
      </c>
      <c r="E8" s="2">
        <f>IFERROR(INDEX(E51:E500,MATCH("Free cash flow (Quarter)",$C$51:$C$500,0)),"")</f>
        <v>143000000000</v>
      </c>
      <c r="H8" s="2">
        <f>IFERROR(INDEX(D8:G8,COUNT(D8:G8)),"")</f>
        <v>143000000000</v>
      </c>
      <c r="I8" s="2">
        <f t="shared" ref="I8:V8" si="5">IFERROR(INDEX(I51:I500,MATCH($C$8,$C$51:$C$500,0)),"")</f>
        <v>426000000000</v>
      </c>
      <c r="J8" s="2">
        <f t="shared" si="5"/>
        <v>285000000000</v>
      </c>
      <c r="K8" s="2">
        <f t="shared" si="5"/>
        <v>542000000000</v>
      </c>
      <c r="L8" s="2">
        <f t="shared" si="5"/>
        <v>-38000000000</v>
      </c>
      <c r="M8" s="2">
        <f t="shared" si="5"/>
        <v>251000000000</v>
      </c>
      <c r="N8" s="2">
        <f t="shared" si="5"/>
        <v>-452000000000</v>
      </c>
      <c r="O8" s="2">
        <f t="shared" si="5"/>
        <v>-409000000000</v>
      </c>
      <c r="P8" s="2">
        <f t="shared" si="5"/>
        <v>-99000000000</v>
      </c>
      <c r="Q8" s="2">
        <f t="shared" si="5"/>
        <v>186000000000</v>
      </c>
      <c r="R8" s="2">
        <f t="shared" si="5"/>
        <v>-152000000000</v>
      </c>
      <c r="S8" s="2">
        <f t="shared" si="5"/>
        <v>-180000000000</v>
      </c>
      <c r="T8" s="2">
        <f t="shared" si="5"/>
        <v>-274000000000</v>
      </c>
      <c r="U8" s="2">
        <f t="shared" si="5"/>
        <v>125000000000</v>
      </c>
      <c r="V8" s="2">
        <f t="shared" si="5"/>
        <v>-45000000000</v>
      </c>
    </row>
    <row r="9" spans="1:22" ht="15.5" x14ac:dyDescent="0.35">
      <c r="A9" t="s">
        <v>16</v>
      </c>
      <c r="C9" t="s">
        <v>17</v>
      </c>
      <c r="D9" s="3">
        <f>IFERROR(INDEX(D51:D500,MATCH("Free cash flow per share (Quarter)",$C$51:$C$500,0)),"")</f>
        <v>168.72</v>
      </c>
      <c r="E9" s="3">
        <f>IFERROR(INDEX(E51:E500,MATCH("Free cash flow per share (Quarter)",$C$51:$C$500,0)),"")</f>
        <v>100.01</v>
      </c>
      <c r="H9" s="3">
        <f>IFERROR(INDEX(D9:G9,COUNT(D9:G9)),"")</f>
        <v>100.01</v>
      </c>
      <c r="I9" s="3">
        <f t="shared" ref="I9:V9" si="6">IFERROR(INDEX(I51:I500,MATCH($C$9,$C$51:$C$500,0)),"")</f>
        <v>298.31</v>
      </c>
      <c r="J9" s="3">
        <f t="shared" si="6"/>
        <v>199.43</v>
      </c>
      <c r="K9" s="3">
        <f t="shared" si="6"/>
        <v>379.47</v>
      </c>
      <c r="L9" s="3">
        <f t="shared" si="6"/>
        <v>-26.67</v>
      </c>
      <c r="M9" s="3">
        <f t="shared" si="6"/>
        <v>175.54</v>
      </c>
      <c r="N9" s="3">
        <f t="shared" si="6"/>
        <v>-316.69</v>
      </c>
      <c r="O9" s="3">
        <f t="shared" si="6"/>
        <v>-286.43</v>
      </c>
      <c r="P9" s="3">
        <f t="shared" si="6"/>
        <v>-69.61</v>
      </c>
      <c r="Q9" s="3">
        <f t="shared" si="6"/>
        <v>129.97999999999999</v>
      </c>
      <c r="R9" s="3">
        <f t="shared" si="6"/>
        <v>-106.43</v>
      </c>
      <c r="S9" s="3">
        <f t="shared" si="6"/>
        <v>-126.29</v>
      </c>
      <c r="T9" s="3">
        <f t="shared" si="6"/>
        <v>-2282608.33</v>
      </c>
      <c r="U9" s="3">
        <f t="shared" si="6"/>
        <v>1927138.46</v>
      </c>
      <c r="V9" s="3">
        <f t="shared" si="6"/>
        <v>-690661.54</v>
      </c>
    </row>
    <row r="10" spans="1:22" ht="15.5" x14ac:dyDescent="0.35">
      <c r="C10" t="s">
        <v>18</v>
      </c>
      <c r="D10" s="3">
        <f ca="1">IFERROR(IF(D9=0,"",D2/D9),"")</f>
        <v>6.756756756756757</v>
      </c>
      <c r="E10" s="3">
        <f ca="1">IFERROR(IF(E9=0,"",E2/E9),"")</f>
        <v>10.898910108989101</v>
      </c>
      <c r="I10" s="3">
        <f t="shared" ref="I10:V10" ca="1" si="7">IFERROR(IF(I9=0,"",I2/I9),"")</f>
        <v>4.6763434011598672</v>
      </c>
      <c r="J10" s="3">
        <f t="shared" ca="1" si="7"/>
        <v>6.0171488742917312</v>
      </c>
      <c r="K10" s="3">
        <f t="shared" ca="1" si="7"/>
        <v>3.3335968587767146</v>
      </c>
      <c r="L10" s="3">
        <f t="shared" ca="1" si="7"/>
        <v>-57.555305586801644</v>
      </c>
      <c r="M10" s="3">
        <f t="shared" ca="1" si="7"/>
        <v>11.564315825452889</v>
      </c>
      <c r="N10" s="3">
        <f t="shared" ca="1" si="7"/>
        <v>-8.588840822255202</v>
      </c>
      <c r="O10" s="3">
        <f t="shared" ca="1" si="7"/>
        <v>-11.975002618440806</v>
      </c>
      <c r="P10" s="3">
        <f t="shared" ca="1" si="7"/>
        <v>-40.224105731935069</v>
      </c>
      <c r="Q10" s="3">
        <f t="shared" ca="1" si="7"/>
        <v>16.310201569472227</v>
      </c>
      <c r="R10" s="3">
        <f t="shared" ca="1" si="7"/>
        <v>-28.469416517899088</v>
      </c>
      <c r="S10" s="3">
        <f t="shared" ca="1" si="7"/>
        <v>-30.40620793411988</v>
      </c>
      <c r="T10" s="3" t="str">
        <f t="shared" ca="1" si="7"/>
        <v/>
      </c>
      <c r="U10" s="3" t="str">
        <f t="shared" ca="1" si="7"/>
        <v/>
      </c>
      <c r="V10" s="3" t="str">
        <f t="shared" ca="1" si="7"/>
        <v/>
      </c>
    </row>
    <row r="11" spans="1:22" ht="15.5" x14ac:dyDescent="0.35">
      <c r="B11" t="s">
        <v>19</v>
      </c>
      <c r="C11" t="s">
        <v>20</v>
      </c>
      <c r="D11" s="2">
        <f>IFERROR(INDEX(D51:D500,MATCH($C$11,$C$51:$C$500,0)),"")</f>
        <v>183955663951</v>
      </c>
      <c r="E11" s="2">
        <f>IFERROR(INDEX(E51:E500,MATCH($C$11,$C$51:$C$500,0)),"")</f>
        <v>142393990678</v>
      </c>
      <c r="H11" s="2">
        <f>IFERROR(INDEX(D11:G11,COUNT(D11:G11)),"")</f>
        <v>142393990678</v>
      </c>
      <c r="I11" s="2">
        <f t="shared" ref="I11:V11" si="8">IFERROR(INDEX(I51:I500,MATCH($C$11,$C$51:$C$500,0)),"")</f>
        <v>123750705636</v>
      </c>
      <c r="J11" s="2">
        <f t="shared" si="8"/>
        <v>121213419883</v>
      </c>
      <c r="K11" s="2">
        <f t="shared" si="8"/>
        <v>166445607635</v>
      </c>
      <c r="L11" s="2">
        <f t="shared" si="8"/>
        <v>194557791747</v>
      </c>
      <c r="M11" s="2">
        <f t="shared" si="8"/>
        <v>203875569354</v>
      </c>
      <c r="N11" s="2">
        <f t="shared" si="8"/>
        <v>183991601440</v>
      </c>
      <c r="O11" s="2">
        <f t="shared" si="8"/>
        <v>267677121921</v>
      </c>
      <c r="P11" s="2">
        <f t="shared" si="8"/>
        <v>239772575877</v>
      </c>
      <c r="Q11" s="2">
        <f t="shared" si="8"/>
        <v>350224744236</v>
      </c>
      <c r="R11" s="2">
        <f t="shared" si="8"/>
        <v>376655296337</v>
      </c>
      <c r="S11" s="2">
        <f t="shared" si="8"/>
        <v>665988250372</v>
      </c>
      <c r="T11" s="2">
        <f t="shared" si="8"/>
        <v>44354000000</v>
      </c>
      <c r="U11" s="2">
        <f t="shared" si="8"/>
        <v>62869000000</v>
      </c>
      <c r="V11" s="2">
        <f t="shared" si="8"/>
        <v>9465000000</v>
      </c>
    </row>
    <row r="12" spans="1:22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1233000000000</v>
      </c>
      <c r="E12" s="2">
        <f>IFERROR(INDEX(E51:E500,MATCH("Net Debt (Quarter)",$C$51:$C$500,0)),"")</f>
        <v>1325000000000</v>
      </c>
      <c r="H12" s="2">
        <f>IFERROR(INDEX(D12:G12,COUNT(D12:G12)),"")</f>
        <v>1325000000000</v>
      </c>
      <c r="I12" s="2">
        <f t="shared" ref="I12:V12" si="9">IFERROR(INDEX(I51:I500,MATCH($C$12,$C$51:$C$500,0)),"")</f>
        <v>1438000000000</v>
      </c>
      <c r="J12" s="2">
        <f t="shared" si="9"/>
        <v>1662000000000</v>
      </c>
      <c r="K12" s="2">
        <f t="shared" si="9"/>
        <v>1709000000000</v>
      </c>
      <c r="L12" s="2">
        <f t="shared" si="9"/>
        <v>2118000000000</v>
      </c>
      <c r="M12" s="2">
        <f t="shared" si="9"/>
        <v>1708000000000</v>
      </c>
      <c r="N12" s="2">
        <f t="shared" si="9"/>
        <v>1677000000000</v>
      </c>
      <c r="O12" s="2">
        <f t="shared" si="9"/>
        <v>833000000000</v>
      </c>
      <c r="P12" s="2">
        <f t="shared" si="9"/>
        <v>352000000000</v>
      </c>
      <c r="Q12" s="2">
        <f t="shared" si="9"/>
        <v>216000000000</v>
      </c>
      <c r="R12" s="2">
        <f t="shared" si="9"/>
        <v>403000000000</v>
      </c>
      <c r="S12" s="2">
        <f t="shared" si="9"/>
        <v>128000000000</v>
      </c>
      <c r="T12" s="2">
        <f t="shared" si="9"/>
        <v>614000000000</v>
      </c>
      <c r="U12" s="2">
        <f t="shared" si="9"/>
        <v>299000000000</v>
      </c>
      <c r="V12" s="2">
        <f t="shared" si="9"/>
        <v>364000000000</v>
      </c>
    </row>
    <row r="13" spans="1:22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1417000000000</v>
      </c>
      <c r="E13" s="2">
        <f>IFERROR(INDEX(E51:E500,MATCH("Total Debt (Quarter)",$C$51:$C$500,0)),"")</f>
        <v>1468000000000</v>
      </c>
      <c r="H13" s="2">
        <f>IFERROR(INDEX(D13:G13,COUNT(D13:G13)),"")</f>
        <v>1468000000000</v>
      </c>
      <c r="I13" s="2">
        <f t="shared" ref="I13:V13" si="10">IFERROR(INDEX(I51:I500,MATCH($C$13,$C$51:$C$500,0)),"")</f>
        <v>1561000000000</v>
      </c>
      <c r="J13" s="2">
        <f t="shared" si="10"/>
        <v>1783000000000</v>
      </c>
      <c r="K13" s="2">
        <f t="shared" si="10"/>
        <v>1875000000000</v>
      </c>
      <c r="L13" s="2">
        <f t="shared" si="10"/>
        <v>2313000000000</v>
      </c>
      <c r="M13" s="2">
        <f t="shared" si="10"/>
        <v>1912000000000</v>
      </c>
      <c r="N13" s="2">
        <f t="shared" si="10"/>
        <v>1861000000000</v>
      </c>
      <c r="O13" s="2">
        <f t="shared" si="10"/>
        <v>1101000000000</v>
      </c>
      <c r="P13" s="2">
        <f t="shared" si="10"/>
        <v>592000000000</v>
      </c>
      <c r="Q13" s="2">
        <f t="shared" si="10"/>
        <v>566000000000</v>
      </c>
      <c r="R13" s="2">
        <f t="shared" si="10"/>
        <v>780000000000</v>
      </c>
      <c r="S13" s="2">
        <f t="shared" si="10"/>
        <v>794000000000</v>
      </c>
      <c r="T13" s="2">
        <f t="shared" si="10"/>
        <v>659000000000</v>
      </c>
      <c r="U13" s="2">
        <f t="shared" si="10"/>
        <v>362000000000</v>
      </c>
      <c r="V13" s="2">
        <f t="shared" si="10"/>
        <v>373000000000</v>
      </c>
    </row>
    <row r="14" spans="1:22" ht="15.5" x14ac:dyDescent="0.35">
      <c r="C14" t="s">
        <v>27</v>
      </c>
      <c r="D14" s="2">
        <f>IFERROR(INDEX(D51:D500,MATCH($C$14,$C$51:$C$500,0)),"")</f>
        <v>-26672695958</v>
      </c>
      <c r="E14" s="2">
        <f>IFERROR(INDEX(E51:E500,MATCH($C$14,$C$51:$C$500,0)),"")</f>
        <v>-27374655187</v>
      </c>
      <c r="H14" s="2">
        <f>IFERROR(SUM(D14:G14)*(4/MAX(1,COUNT(D14:G14))),"")</f>
        <v>-108094702290</v>
      </c>
      <c r="I14" s="2">
        <f t="shared" ref="I14:V14" si="11">IFERROR(INDEX(I51:I500,MATCH($C$14,$C$51:$C$500,0)),"")</f>
        <v>-129338795090</v>
      </c>
      <c r="J14" s="2">
        <f t="shared" si="11"/>
        <v>-144097906234</v>
      </c>
      <c r="K14" s="2">
        <f t="shared" si="11"/>
        <v>-168624187573</v>
      </c>
      <c r="L14" s="2">
        <f t="shared" si="11"/>
        <v>-170735440804</v>
      </c>
      <c r="M14" s="2">
        <f t="shared" si="11"/>
        <v>-156329231119</v>
      </c>
      <c r="N14" s="2">
        <f t="shared" si="11"/>
        <v>-137913524745</v>
      </c>
      <c r="O14" s="2">
        <f t="shared" si="11"/>
        <v>-83254960535</v>
      </c>
      <c r="P14" s="2">
        <f t="shared" si="11"/>
        <v>-55685895439</v>
      </c>
      <c r="Q14" s="2">
        <f t="shared" si="11"/>
        <v>-70481376024</v>
      </c>
      <c r="R14" s="2">
        <f t="shared" si="11"/>
        <v>-89716276150</v>
      </c>
      <c r="S14" s="2">
        <f t="shared" si="11"/>
        <v>-88755557608</v>
      </c>
      <c r="T14" s="2">
        <f t="shared" si="11"/>
        <v>-60503000000</v>
      </c>
      <c r="U14" s="2">
        <f t="shared" si="11"/>
        <v>-36441000000</v>
      </c>
      <c r="V14" s="2">
        <f t="shared" si="11"/>
        <v>-31141000000</v>
      </c>
    </row>
    <row r="15" spans="1:22" ht="15.5" x14ac:dyDescent="0.35">
      <c r="C15" t="s">
        <v>28</v>
      </c>
      <c r="D15" s="2">
        <f>IFERROR(INDEX(D51:D500,MATCH($C$15,$C$51:$C$500,0)),"")</f>
        <v>-827910310</v>
      </c>
      <c r="E15" s="2">
        <f>IFERROR(INDEX(E51:E500,MATCH($C$15,$C$51:$C$500,0)),"")</f>
        <v>2481668141</v>
      </c>
      <c r="H15" s="2">
        <f>IFERROR(SUM(D15:G15)*(4/MAX(1,COUNT(D15:G15))),"")</f>
        <v>3307515662</v>
      </c>
      <c r="I15" s="2">
        <f t="shared" ref="I15:V15" si="12">IFERROR(INDEX(I51:I500,MATCH($C$15,$C$51:$C$500,0)),"")</f>
        <v>-32426687602</v>
      </c>
      <c r="J15" s="2">
        <f t="shared" si="12"/>
        <v>-17931435464</v>
      </c>
      <c r="K15" s="2">
        <f t="shared" si="12"/>
        <v>-36406350038</v>
      </c>
      <c r="L15" s="2">
        <f t="shared" si="12"/>
        <v>-33195054865</v>
      </c>
      <c r="M15" s="2">
        <f t="shared" si="12"/>
        <v>-26486437355</v>
      </c>
      <c r="N15" s="2">
        <f t="shared" si="12"/>
        <v>-21494720414</v>
      </c>
      <c r="O15" s="2">
        <f t="shared" si="12"/>
        <v>-120493436530</v>
      </c>
      <c r="P15" s="2">
        <f t="shared" si="12"/>
        <v>-50269328831</v>
      </c>
      <c r="Q15" s="2">
        <f t="shared" si="12"/>
        <v>-31268949262</v>
      </c>
      <c r="R15" s="2">
        <f t="shared" si="12"/>
        <v>-38202824881</v>
      </c>
      <c r="S15" s="2">
        <f t="shared" si="12"/>
        <v>-73943129784</v>
      </c>
      <c r="T15" s="2">
        <f t="shared" si="12"/>
        <v>-34273000000</v>
      </c>
      <c r="U15" s="2">
        <f t="shared" si="12"/>
        <v>-19037000000</v>
      </c>
      <c r="V15" s="2">
        <f t="shared" si="12"/>
        <v>-12900000000</v>
      </c>
    </row>
    <row r="16" spans="1:22" ht="15.5" x14ac:dyDescent="0.35">
      <c r="C16" t="s">
        <v>29</v>
      </c>
      <c r="D16" s="2">
        <f>IFERROR(INDEX(D51:D500,MATCH($C$16,$C$51:$C$500,0)),"")</f>
        <v>90984888801</v>
      </c>
      <c r="E16" s="2">
        <f>IFERROR(INDEX(E51:E500,MATCH($C$16,$C$51:$C$500,0)),"")</f>
        <v>61610010856</v>
      </c>
      <c r="H16" s="2">
        <f>IFERROR(SUM(D16:G16)*(4/MAX(1,COUNT(D16:G16))),"")</f>
        <v>305189799314</v>
      </c>
      <c r="I16" s="2">
        <f t="shared" ref="I16:V16" si="13">IFERROR(INDEX(I51:I500,MATCH($C$16,$C$51:$C$500,0)),"")</f>
        <v>158354361854</v>
      </c>
      <c r="J16" s="2">
        <f t="shared" si="13"/>
        <v>106847938057</v>
      </c>
      <c r="K16" s="2">
        <f t="shared" si="13"/>
        <v>113653044617</v>
      </c>
      <c r="L16" s="2">
        <f t="shared" si="13"/>
        <v>-917093919073</v>
      </c>
      <c r="M16" s="2">
        <f t="shared" si="13"/>
        <v>127135975585</v>
      </c>
      <c r="N16" s="2">
        <f t="shared" si="13"/>
        <v>135159940052</v>
      </c>
      <c r="O16" s="2">
        <f t="shared" si="13"/>
        <v>636096776179</v>
      </c>
      <c r="P16" s="2">
        <f t="shared" si="13"/>
        <v>200385373873</v>
      </c>
      <c r="Q16" s="2">
        <f t="shared" si="13"/>
        <v>140964951060</v>
      </c>
      <c r="R16" s="2">
        <f t="shared" si="13"/>
        <v>219312978691</v>
      </c>
      <c r="S16" s="2">
        <f t="shared" si="13"/>
        <v>336974242532</v>
      </c>
      <c r="T16" s="2">
        <f t="shared" si="13"/>
        <v>137528000000</v>
      </c>
      <c r="U16" s="2">
        <f t="shared" si="13"/>
        <v>77493000000</v>
      </c>
      <c r="V16" s="2">
        <f t="shared" si="13"/>
        <v>39158000000</v>
      </c>
    </row>
    <row r="17" spans="1:22" ht="15.5" x14ac:dyDescent="0.35">
      <c r="A17" t="s">
        <v>30</v>
      </c>
    </row>
    <row r="18" spans="1:22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  <c r="S18" t="s">
        <v>35</v>
      </c>
      <c r="T18" t="s">
        <v>36</v>
      </c>
      <c r="U18" t="s">
        <v>37</v>
      </c>
      <c r="V18" t="s">
        <v>38</v>
      </c>
    </row>
    <row r="19" spans="1:22" ht="15.5" x14ac:dyDescent="0.35">
      <c r="A19" t="s">
        <v>44</v>
      </c>
      <c r="C19" t="s">
        <v>45</v>
      </c>
    </row>
    <row r="20" spans="1:22" ht="15.5" x14ac:dyDescent="0.35">
      <c r="A20" t="s">
        <v>46</v>
      </c>
      <c r="C20" t="s">
        <v>47</v>
      </c>
      <c r="D20" s="2">
        <f ca="1">IFERROR(D21*D2,"")</f>
        <v>1630200000000</v>
      </c>
      <c r="E20" s="2">
        <f ca="1">IFERROR(E21*E2,"")</f>
        <v>1558700000000</v>
      </c>
      <c r="H20" s="2">
        <f t="shared" ref="H20:V20" ca="1" si="14">IFERROR(H21*H2,"")</f>
        <v>1558700000000</v>
      </c>
      <c r="I20" s="2">
        <f t="shared" ca="1" si="14"/>
        <v>1994850000000</v>
      </c>
      <c r="J20" s="2">
        <f t="shared" ca="1" si="14"/>
        <v>1716000000000</v>
      </c>
      <c r="K20" s="2">
        <f t="shared" ca="1" si="14"/>
        <v>1808950000000</v>
      </c>
      <c r="L20" s="2">
        <f t="shared" ca="1" si="14"/>
        <v>2195050000000</v>
      </c>
      <c r="M20" s="2">
        <f t="shared" ca="1" si="14"/>
        <v>2902900000000</v>
      </c>
      <c r="N20" s="2">
        <f t="shared" ca="1" si="14"/>
        <v>3889600000000</v>
      </c>
      <c r="O20" s="2">
        <f t="shared" ca="1" si="14"/>
        <v>4904900000000</v>
      </c>
      <c r="P20" s="2">
        <f t="shared" ca="1" si="14"/>
        <v>4004000000000</v>
      </c>
      <c r="Q20" s="2">
        <f t="shared" ca="1" si="14"/>
        <v>3031600000000</v>
      </c>
      <c r="R20" s="2">
        <f t="shared" ca="1" si="14"/>
        <v>4332900000000</v>
      </c>
      <c r="S20" s="2">
        <f t="shared" ca="1" si="14"/>
        <v>5491200000000</v>
      </c>
      <c r="T20" s="2" t="str">
        <f t="shared" ca="1" si="14"/>
        <v/>
      </c>
      <c r="U20" s="2" t="str">
        <f t="shared" ca="1" si="14"/>
        <v/>
      </c>
      <c r="V20" s="2" t="str">
        <f t="shared" ca="1" si="14"/>
        <v/>
      </c>
    </row>
    <row r="21" spans="1:22" ht="15.5" x14ac:dyDescent="0.35">
      <c r="C21" t="s">
        <v>12</v>
      </c>
      <c r="D21" s="2">
        <f>IFERROR(INDEX(D51:D500,MATCH($C$7,$C$51:$C$500,0)),"")</f>
        <v>1430000000</v>
      </c>
      <c r="E21" s="2">
        <f>IFERROR(INDEX(E51:E500,MATCH($C$7,$C$51:$C$500,0)),"")</f>
        <v>1430000000</v>
      </c>
      <c r="H21" s="2">
        <f>IFERROR(INDEX(D21:G21,COUNT(D21:G21)),"")</f>
        <v>1430000000</v>
      </c>
      <c r="I21" s="2">
        <f t="shared" ref="I21:V21" si="15">IFERROR(INDEX(I51:I500,MATCH($C$7,$C$51:$C$500,0)),"")</f>
        <v>1430000000</v>
      </c>
      <c r="J21" s="2">
        <f t="shared" si="15"/>
        <v>1430000000</v>
      </c>
      <c r="K21" s="2">
        <f t="shared" si="15"/>
        <v>1430000000</v>
      </c>
      <c r="L21" s="2">
        <f t="shared" si="15"/>
        <v>1430000000</v>
      </c>
      <c r="M21" s="2">
        <f t="shared" si="15"/>
        <v>1430000000</v>
      </c>
      <c r="N21" s="2">
        <f t="shared" si="15"/>
        <v>1430000000</v>
      </c>
      <c r="O21" s="2">
        <f t="shared" si="15"/>
        <v>1430000000</v>
      </c>
      <c r="P21" s="2">
        <f t="shared" si="15"/>
        <v>1430000000</v>
      </c>
      <c r="Q21" s="2">
        <f t="shared" si="15"/>
        <v>1430000000</v>
      </c>
      <c r="R21" s="2">
        <f t="shared" si="15"/>
        <v>1430000000</v>
      </c>
      <c r="S21" s="2">
        <f t="shared" si="15"/>
        <v>1430000000</v>
      </c>
      <c r="T21" s="2">
        <f t="shared" si="15"/>
        <v>0</v>
      </c>
      <c r="U21" s="2">
        <f t="shared" si="15"/>
        <v>0</v>
      </c>
      <c r="V21" s="2">
        <f t="shared" si="15"/>
        <v>0</v>
      </c>
    </row>
    <row r="23" spans="1:22" ht="15.5" x14ac:dyDescent="0.35">
      <c r="B23" t="s">
        <v>48</v>
      </c>
      <c r="C23" t="s">
        <v>49</v>
      </c>
      <c r="D23" s="3">
        <f>IFERROR(D5/D6*100,"")</f>
        <v>5.1278975521504684</v>
      </c>
      <c r="E23" s="3">
        <f>IFERROR(E5/E6*100,"")</f>
        <v>3.4761816234328307</v>
      </c>
      <c r="H23" s="3">
        <f t="shared" ref="H23:V23" si="16">IFERROR(H5/H6*100,"")</f>
        <v>17.392773216686987</v>
      </c>
      <c r="I23" s="3">
        <f t="shared" si="16"/>
        <v>7.9738917565284355</v>
      </c>
      <c r="J23" s="3">
        <f t="shared" si="16"/>
        <v>7.9646746789581933</v>
      </c>
      <c r="K23" s="3">
        <f t="shared" si="16"/>
        <v>4.9075325187358212</v>
      </c>
      <c r="L23" s="3">
        <f t="shared" si="16"/>
        <v>-62.210688615477473</v>
      </c>
      <c r="M23" s="3">
        <f t="shared" si="16"/>
        <v>4.8431217934240722</v>
      </c>
      <c r="N23" s="3">
        <f t="shared" si="16"/>
        <v>4.3128650974096319</v>
      </c>
      <c r="O23" s="3">
        <f t="shared" si="16"/>
        <v>19.936296494233925</v>
      </c>
      <c r="P23" s="3">
        <f t="shared" si="16"/>
        <v>8.1871277072018867</v>
      </c>
      <c r="Q23" s="3">
        <f t="shared" si="16"/>
        <v>5.9265194393733376</v>
      </c>
      <c r="R23" s="3">
        <f t="shared" si="16"/>
        <v>10.575464644569081</v>
      </c>
      <c r="S23" s="3">
        <f t="shared" si="16"/>
        <v>17.888291039031881</v>
      </c>
      <c r="T23" s="3">
        <f t="shared" si="16"/>
        <v>30.867291480470545</v>
      </c>
      <c r="U23" s="3">
        <f t="shared" si="16"/>
        <v>42.308409512740894</v>
      </c>
      <c r="V23" s="3">
        <f t="shared" si="16"/>
        <v>63.30776795836691</v>
      </c>
    </row>
    <row r="24" spans="1:22" ht="15.5" x14ac:dyDescent="0.35">
      <c r="C24" t="s">
        <v>50</v>
      </c>
      <c r="D24" s="4">
        <f>IFERROR(_xlfn.RRI(5,I23,D23),"")</f>
        <v>-8.4509586825744609E-2</v>
      </c>
      <c r="E24" s="4">
        <f>IFERROR(_xlfn.RRI(5,J23,E23),"")</f>
        <v>-0.15279817317952038</v>
      </c>
      <c r="H24" s="4">
        <f t="shared" ref="H24:V24" si="17">IFERROR(_xlfn.RRI(5,M23,H23),"")</f>
        <v>0.29136404019512208</v>
      </c>
      <c r="I24" s="4">
        <f t="shared" si="17"/>
        <v>0.13078722227789319</v>
      </c>
      <c r="J24" s="4">
        <f t="shared" si="17"/>
        <v>-0.16765243851241274</v>
      </c>
      <c r="K24" s="4">
        <f t="shared" si="17"/>
        <v>-9.7294010056579672E-2</v>
      </c>
      <c r="L24" s="4" t="str">
        <f t="shared" si="17"/>
        <v/>
      </c>
      <c r="M24" s="4">
        <f t="shared" si="17"/>
        <v>-0.14460799531689228</v>
      </c>
      <c r="N24" s="4">
        <f t="shared" si="17"/>
        <v>-0.24761625468789428</v>
      </c>
      <c r="O24" s="4">
        <f t="shared" si="17"/>
        <v>-8.3717921786764071E-2</v>
      </c>
      <c r="P24" s="4">
        <f t="shared" si="17"/>
        <v>-0.27998594673423061</v>
      </c>
      <c r="Q24" s="4">
        <f t="shared" si="17"/>
        <v>-0.37731480178364019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</row>
    <row r="25" spans="1:22" ht="15.5" x14ac:dyDescent="0.35">
      <c r="A25" t="s">
        <v>51</v>
      </c>
      <c r="C25" t="s">
        <v>52</v>
      </c>
      <c r="D25" s="3">
        <f>IFERROR(INDEX(D51:D500,MATCH($A$25,$C$51:$C$500,0)),"")</f>
        <v>61.86</v>
      </c>
      <c r="E25" s="3">
        <f>IFERROR(INDEX(E51:E500,MATCH($A$25,$C$51:$C$500,0)),"")</f>
        <v>44.11</v>
      </c>
      <c r="H25" s="3">
        <f>IFERROR(INDEX(D25:G25,COUNT(D25:G25)),"")</f>
        <v>44.11</v>
      </c>
      <c r="I25" s="3">
        <f t="shared" ref="I25:V25" si="18">IFERROR(INDEX(I51:I500,MATCH($C$25,$C$51:$C$500,0)),"")</f>
        <v>86.59</v>
      </c>
      <c r="J25" s="3">
        <f t="shared" si="18"/>
        <v>60.62</v>
      </c>
      <c r="K25" s="3">
        <f t="shared" si="18"/>
        <v>49.32</v>
      </c>
      <c r="L25" s="3">
        <f t="shared" si="18"/>
        <v>-669.92</v>
      </c>
      <c r="M25" s="3">
        <f t="shared" si="18"/>
        <v>75.56</v>
      </c>
      <c r="N25" s="3">
        <f t="shared" si="18"/>
        <v>79.59</v>
      </c>
      <c r="O25" s="3">
        <f t="shared" si="18"/>
        <v>364.31</v>
      </c>
      <c r="P25" s="3">
        <f t="shared" si="18"/>
        <v>105.1</v>
      </c>
      <c r="Q25" s="3">
        <f t="shared" si="18"/>
        <v>77.290000000000006</v>
      </c>
      <c r="R25" s="3">
        <f t="shared" si="18"/>
        <v>126.42</v>
      </c>
      <c r="S25" s="3">
        <f t="shared" si="18"/>
        <v>184.12</v>
      </c>
      <c r="T25" s="3">
        <f t="shared" si="18"/>
        <v>866625</v>
      </c>
      <c r="U25" s="3">
        <f t="shared" si="18"/>
        <v>782969.23</v>
      </c>
      <c r="V25" s="3">
        <f t="shared" si="18"/>
        <v>484000</v>
      </c>
    </row>
    <row r="26" spans="1:22" ht="15.5" x14ac:dyDescent="0.35">
      <c r="C26" t="s">
        <v>53</v>
      </c>
      <c r="D26" s="4">
        <f>IFERROR(_xlfn.RRI(5,I25,D25),"")</f>
        <v>-6.5049893959264082E-2</v>
      </c>
      <c r="E26" s="4">
        <f>IFERROR(_xlfn.RRI(5,J25,E25),"")</f>
        <v>-6.1608154528902559E-2</v>
      </c>
      <c r="H26" s="4">
        <f t="shared" ref="H26:V26" si="19">IFERROR(_xlfn.RRI(5,M25,H25),"")</f>
        <v>-0.10205647795486272</v>
      </c>
      <c r="I26" s="4">
        <f t="shared" si="19"/>
        <v>1.700209366137595E-2</v>
      </c>
      <c r="J26" s="4">
        <f t="shared" si="19"/>
        <v>-0.30139937808714345</v>
      </c>
      <c r="K26" s="4">
        <f t="shared" si="19"/>
        <v>-0.14042441719599397</v>
      </c>
      <c r="L26" s="4" t="str">
        <f t="shared" si="19"/>
        <v/>
      </c>
      <c r="M26" s="4">
        <f t="shared" si="19"/>
        <v>-9.7815767498234396E-2</v>
      </c>
      <c r="N26" s="4">
        <f t="shared" si="19"/>
        <v>-0.15442621995840833</v>
      </c>
      <c r="O26" s="4">
        <f t="shared" si="19"/>
        <v>-0.78878343480569146</v>
      </c>
      <c r="P26" s="4">
        <f t="shared" si="19"/>
        <v>-0.83189849401583382</v>
      </c>
      <c r="Q26" s="4">
        <f t="shared" si="19"/>
        <v>-0.82595738934323448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</row>
    <row r="27" spans="1:22" ht="15.5" x14ac:dyDescent="0.35">
      <c r="C27" t="s">
        <v>54</v>
      </c>
      <c r="D27" s="3">
        <f>IFERROR(D4/D21,"")</f>
        <v>960.10983969440565</v>
      </c>
      <c r="E27" s="3">
        <f>IFERROR(E4/E21,"")</f>
        <v>878.33876679860145</v>
      </c>
      <c r="H27" s="3">
        <f t="shared" ref="H27:V27" si="20">IFERROR(H4/H21,"")</f>
        <v>3676.897212986014</v>
      </c>
      <c r="I27" s="3">
        <f t="shared" si="20"/>
        <v>3091.9930120993008</v>
      </c>
      <c r="J27" s="3">
        <f t="shared" si="20"/>
        <v>3054.1884612356644</v>
      </c>
      <c r="K27" s="3">
        <f t="shared" si="20"/>
        <v>2892.4347885594407</v>
      </c>
      <c r="L27" s="3">
        <f t="shared" si="20"/>
        <v>2539.476566658042</v>
      </c>
      <c r="M27" s="3">
        <f t="shared" si="20"/>
        <v>2780.8783926629371</v>
      </c>
      <c r="N27" s="3">
        <f t="shared" si="20"/>
        <v>2814.665064432867</v>
      </c>
      <c r="O27" s="3">
        <f t="shared" si="20"/>
        <v>3271.9361110643358</v>
      </c>
      <c r="P27" s="3">
        <f t="shared" si="20"/>
        <v>2525.6601816076923</v>
      </c>
      <c r="Q27" s="3">
        <f t="shared" si="20"/>
        <v>2210.2358526314683</v>
      </c>
      <c r="R27" s="3">
        <f t="shared" si="20"/>
        <v>2442.6774557202798</v>
      </c>
      <c r="S27" s="3">
        <f t="shared" si="20"/>
        <v>2520.1731486132867</v>
      </c>
      <c r="T27" s="3" t="str">
        <f t="shared" si="20"/>
        <v/>
      </c>
      <c r="U27" s="3" t="str">
        <f t="shared" si="20"/>
        <v/>
      </c>
      <c r="V27" s="3" t="str">
        <f t="shared" si="20"/>
        <v/>
      </c>
    </row>
    <row r="28" spans="1:22" ht="15.5" x14ac:dyDescent="0.35">
      <c r="C28" t="s">
        <v>55</v>
      </c>
      <c r="D28" s="4">
        <f>IFERROR(_xlfn.RRI(5,I27,D27),"")</f>
        <v>-0.20856275667727187</v>
      </c>
      <c r="E28" s="4">
        <f>IFERROR(_xlfn.RRI(5,J27,E27),"")</f>
        <v>-0.22061284514325763</v>
      </c>
      <c r="H28" s="4">
        <f t="shared" ref="H28:V28" si="21">IFERROR(_xlfn.RRI(5,M27,H27),"")</f>
        <v>5.7450138319567357E-2</v>
      </c>
      <c r="I28" s="4">
        <f t="shared" si="21"/>
        <v>1.8972248412767012E-2</v>
      </c>
      <c r="J28" s="4">
        <f t="shared" si="21"/>
        <v>-1.367917365118243E-2</v>
      </c>
      <c r="K28" s="4">
        <f t="shared" si="21"/>
        <v>2.7490302760720731E-2</v>
      </c>
      <c r="L28" s="4">
        <f t="shared" si="21"/>
        <v>2.8160980549470471E-2</v>
      </c>
      <c r="M28" s="4">
        <f t="shared" si="21"/>
        <v>2.6273641346247656E-2</v>
      </c>
      <c r="N28" s="4">
        <f t="shared" si="21"/>
        <v>2.2349216595674237E-2</v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</row>
    <row r="29" spans="1:22" ht="15.5" x14ac:dyDescent="0.35">
      <c r="C29" t="s">
        <v>56</v>
      </c>
      <c r="H29" s="4">
        <f t="shared" ref="H29:V29" si="22">IFERROR(((H25-I25)/I25)*100%,"")</f>
        <v>-0.49058782769372911</v>
      </c>
      <c r="I29" s="4">
        <f t="shared" si="22"/>
        <v>0.4284064665127022</v>
      </c>
      <c r="J29" s="4">
        <f t="shared" si="22"/>
        <v>0.22911597729115971</v>
      </c>
      <c r="K29" s="4">
        <f t="shared" si="22"/>
        <v>-1.0736207308335324</v>
      </c>
      <c r="L29" s="4">
        <f t="shared" si="22"/>
        <v>-9.8660667019587081</v>
      </c>
      <c r="M29" s="4">
        <f t="shared" si="22"/>
        <v>-5.0634501821836923E-2</v>
      </c>
      <c r="N29" s="4">
        <f t="shared" si="22"/>
        <v>-0.78153221157805175</v>
      </c>
      <c r="O29" s="4">
        <f t="shared" si="22"/>
        <v>2.4663177925784971</v>
      </c>
      <c r="P29" s="4">
        <f t="shared" si="22"/>
        <v>0.35981368870487757</v>
      </c>
      <c r="Q29" s="4">
        <f t="shared" si="22"/>
        <v>-0.38862521752887197</v>
      </c>
      <c r="R29" s="4">
        <f t="shared" si="22"/>
        <v>-0.31338257658049101</v>
      </c>
      <c r="S29" s="4">
        <f t="shared" si="22"/>
        <v>-0.99978754363190536</v>
      </c>
      <c r="T29" s="4">
        <f t="shared" si="22"/>
        <v>0.10684426257721523</v>
      </c>
      <c r="U29" s="4">
        <f t="shared" si="22"/>
        <v>0.61770502066115696</v>
      </c>
      <c r="V29" s="4" t="str">
        <f t="shared" si="22"/>
        <v/>
      </c>
    </row>
    <row r="30" spans="1:22" ht="15.5" x14ac:dyDescent="0.35">
      <c r="C30" t="s">
        <v>57</v>
      </c>
      <c r="H30" s="4">
        <f t="shared" ref="H30:V30" si="23">IFERROR(((H27-I27)/I27)*100%,"")</f>
        <v>0.18916737476375922</v>
      </c>
      <c r="I30" s="4">
        <f t="shared" si="23"/>
        <v>1.2377936510290356E-2</v>
      </c>
      <c r="J30" s="4">
        <f t="shared" si="23"/>
        <v>5.5923014519122176E-2</v>
      </c>
      <c r="K30" s="4">
        <f t="shared" si="23"/>
        <v>0.13898857210794927</v>
      </c>
      <c r="L30" s="4">
        <f t="shared" si="23"/>
        <v>-8.6807760685188237E-2</v>
      </c>
      <c r="M30" s="4">
        <f t="shared" si="23"/>
        <v>-1.2003798319334881E-2</v>
      </c>
      <c r="N30" s="4">
        <f t="shared" si="23"/>
        <v>-0.13975549372286553</v>
      </c>
      <c r="O30" s="4">
        <f t="shared" si="23"/>
        <v>0.29547756855461316</v>
      </c>
      <c r="P30" s="4">
        <f t="shared" si="23"/>
        <v>0.14271071053375831</v>
      </c>
      <c r="Q30" s="4">
        <f t="shared" si="23"/>
        <v>-9.5158532922338168E-2</v>
      </c>
      <c r="R30" s="4">
        <f t="shared" si="23"/>
        <v>-3.0750146249137099E-2</v>
      </c>
      <c r="S30" s="4" t="str">
        <f t="shared" si="23"/>
        <v/>
      </c>
      <c r="T30" s="4" t="str">
        <f t="shared" si="23"/>
        <v/>
      </c>
      <c r="U30" s="4" t="str">
        <f t="shared" si="23"/>
        <v/>
      </c>
      <c r="V30" s="4" t="str">
        <f t="shared" si="23"/>
        <v/>
      </c>
    </row>
    <row r="32" spans="1:22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1285.6600000000001</v>
      </c>
      <c r="E32" s="3">
        <f>IFERROR(INDEX(E51:E500,MATCH($A$32,$C$51:$C$500,0)),"")</f>
        <v>1262.94</v>
      </c>
      <c r="H32" s="3">
        <f>IFERROR(INDEX(D32:G32,COUNT(D32:G32)),"")</f>
        <v>1262.94</v>
      </c>
      <c r="I32" s="3">
        <f t="shared" ref="I32:V32" si="24">IFERROR(INDEX(I51:I500,MATCH($C$32,$C$51:$C$500,0)),"")</f>
        <v>1218.8900000000001</v>
      </c>
      <c r="J32" s="3">
        <f t="shared" si="24"/>
        <v>1152.25</v>
      </c>
      <c r="K32" s="3">
        <f t="shared" si="24"/>
        <v>1081.48</v>
      </c>
      <c r="L32" s="3">
        <f t="shared" si="24"/>
        <v>1025.8699999999999</v>
      </c>
      <c r="M32" s="3">
        <f t="shared" si="24"/>
        <v>1821.54</v>
      </c>
      <c r="N32" s="3">
        <f t="shared" si="24"/>
        <v>1755.24</v>
      </c>
      <c r="O32" s="3">
        <f t="shared" si="24"/>
        <v>1831.54</v>
      </c>
      <c r="P32" s="3">
        <f t="shared" si="24"/>
        <v>1511.34</v>
      </c>
      <c r="Q32" s="3">
        <f t="shared" si="24"/>
        <v>1412.58</v>
      </c>
      <c r="R32" s="3">
        <f t="shared" si="24"/>
        <v>1350.31</v>
      </c>
      <c r="S32" s="3">
        <f t="shared" si="24"/>
        <v>1242.73</v>
      </c>
      <c r="T32" s="3">
        <f t="shared" si="24"/>
        <v>5509183.3300000001</v>
      </c>
      <c r="U32" s="3">
        <f t="shared" si="24"/>
        <v>7085461.54</v>
      </c>
      <c r="V32" s="3">
        <f t="shared" si="24"/>
        <v>4491123.08</v>
      </c>
    </row>
    <row r="33" spans="1:22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0.85</v>
      </c>
      <c r="E33" s="3">
        <f>IFERROR(INDEX(E51:E500,MATCH($A$33,$C$51:$C$500,0)),"")</f>
        <v>0.93</v>
      </c>
      <c r="H33" s="3">
        <f>IFERROR(INDEX(D33:G33,COUNT(D33:G33)),"")</f>
        <v>0.93</v>
      </c>
      <c r="I33" s="3">
        <f t="shared" ref="I33:V33" si="25">IFERROR(INDEX(I51:I500,MATCH($C$33,$C$51:$C$500,0)),"")</f>
        <v>1.1399999999999999</v>
      </c>
      <c r="J33" s="3">
        <f t="shared" si="25"/>
        <v>1.04</v>
      </c>
      <c r="K33" s="3">
        <f t="shared" si="25"/>
        <v>1.17</v>
      </c>
      <c r="L33" s="3">
        <f t="shared" si="25"/>
        <v>1.5</v>
      </c>
      <c r="M33" s="3">
        <f t="shared" si="25"/>
        <v>1.1100000000000001</v>
      </c>
      <c r="N33" s="3">
        <f t="shared" si="25"/>
        <v>1.55</v>
      </c>
      <c r="O33" s="3">
        <f t="shared" si="25"/>
        <v>1.87</v>
      </c>
      <c r="P33" s="3">
        <f t="shared" si="25"/>
        <v>1.85</v>
      </c>
      <c r="Q33" s="3">
        <f t="shared" si="25"/>
        <v>1.5</v>
      </c>
      <c r="R33" s="3">
        <f t="shared" si="25"/>
        <v>2.2400000000000002</v>
      </c>
      <c r="S33" s="3">
        <f t="shared" si="25"/>
        <v>3.09</v>
      </c>
      <c r="T33" s="3">
        <f t="shared" si="25"/>
        <v>0</v>
      </c>
      <c r="U33" s="3">
        <f t="shared" si="25"/>
        <v>0</v>
      </c>
      <c r="V33" s="3">
        <f t="shared" si="25"/>
        <v>0</v>
      </c>
    </row>
    <row r="34" spans="1:22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17.62</v>
      </c>
      <c r="E34" s="3">
        <f>IFERROR(INDEX(E51:E500,MATCH($A$34,$C$51:$C$500,0)),"")</f>
        <v>26.52</v>
      </c>
      <c r="H34" s="3">
        <f>IFERROR(INDEX(D34:G34,COUNT(D34:G34)),"")</f>
        <v>26.52</v>
      </c>
      <c r="I34" s="3">
        <f t="shared" ref="I34:V34" si="26">IFERROR(INDEX(I51:I500,MATCH($C$34,$C$51:$C$500,0)),"")</f>
        <v>16.11</v>
      </c>
      <c r="J34" s="3">
        <f t="shared" si="26"/>
        <v>19.8</v>
      </c>
      <c r="K34" s="3">
        <f t="shared" si="26"/>
        <v>25.65</v>
      </c>
      <c r="L34" s="3">
        <f t="shared" si="26"/>
        <v>-2.29</v>
      </c>
      <c r="M34" s="3">
        <f t="shared" si="26"/>
        <v>26.87</v>
      </c>
      <c r="N34" s="3">
        <f t="shared" si="26"/>
        <v>34.18</v>
      </c>
      <c r="O34" s="3">
        <f t="shared" si="26"/>
        <v>9.42</v>
      </c>
      <c r="P34" s="3">
        <f t="shared" si="26"/>
        <v>26.64</v>
      </c>
      <c r="Q34" s="3">
        <f t="shared" si="26"/>
        <v>27.43</v>
      </c>
      <c r="R34" s="3">
        <f t="shared" si="26"/>
        <v>23.97</v>
      </c>
      <c r="S34" s="3">
        <f t="shared" si="26"/>
        <v>20.86</v>
      </c>
      <c r="T34" s="3">
        <f t="shared" si="26"/>
        <v>0</v>
      </c>
      <c r="U34" s="3">
        <f t="shared" si="26"/>
        <v>0</v>
      </c>
      <c r="V34" s="3">
        <f t="shared" si="26"/>
        <v>0</v>
      </c>
    </row>
    <row r="35" spans="1:22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1.1299999999999999</v>
      </c>
      <c r="E35" s="3">
        <f>IFERROR(INDEX(E51:E500,MATCH($A$35,$C$51:$C$500,0)),"")</f>
        <v>1.33</v>
      </c>
      <c r="H35" s="3">
        <f>IFERROR(INDEX(D35:G35,COUNT(D35:G35)),"")</f>
        <v>1.33</v>
      </c>
      <c r="I35" s="3">
        <f t="shared" ref="I35:V35" si="27">IFERROR(INDEX(I51:I500,MATCH($C$35,$C$51:$C$500,0)),"")</f>
        <v>0.45</v>
      </c>
      <c r="J35" s="3">
        <f t="shared" si="27"/>
        <v>0.39</v>
      </c>
      <c r="K35" s="3">
        <f t="shared" si="27"/>
        <v>0.44</v>
      </c>
      <c r="L35" s="3">
        <f t="shared" si="27"/>
        <v>0.6</v>
      </c>
      <c r="M35" s="3">
        <f t="shared" si="27"/>
        <v>0.73</v>
      </c>
      <c r="N35" s="3">
        <f t="shared" si="27"/>
        <v>0.97</v>
      </c>
      <c r="O35" s="3">
        <f t="shared" si="27"/>
        <v>1.05</v>
      </c>
      <c r="P35" s="3">
        <f t="shared" si="27"/>
        <v>1.1100000000000001</v>
      </c>
      <c r="Q35" s="3">
        <f t="shared" si="27"/>
        <v>0.96</v>
      </c>
      <c r="R35" s="3">
        <f t="shared" si="27"/>
        <v>1.24</v>
      </c>
      <c r="S35" s="3">
        <f t="shared" si="27"/>
        <v>1.52</v>
      </c>
      <c r="T35" s="3">
        <f t="shared" si="27"/>
        <v>0</v>
      </c>
      <c r="U35" s="3">
        <f t="shared" si="27"/>
        <v>0</v>
      </c>
      <c r="V35" s="3">
        <f t="shared" si="27"/>
        <v>0</v>
      </c>
    </row>
    <row r="36" spans="1:22" ht="15.5" x14ac:dyDescent="0.35">
      <c r="B36" t="s">
        <v>70</v>
      </c>
      <c r="C36" t="s">
        <v>71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V36" si="28">IFERROR(INDEX(H51:H500,MATCH($C$36,$C$51:$C$500,0)),"")</f>
        <v>0.21230000000000002</v>
      </c>
      <c r="I36" s="4">
        <f t="shared" si="28"/>
        <v>0.51969999999999994</v>
      </c>
      <c r="J36" s="4">
        <f t="shared" si="28"/>
        <v>0.52790000000000004</v>
      </c>
      <c r="K36" s="4">
        <f t="shared" si="28"/>
        <v>0.44600000000000001</v>
      </c>
      <c r="L36" s="4">
        <f t="shared" si="28"/>
        <v>0</v>
      </c>
      <c r="M36" s="4">
        <f t="shared" si="28"/>
        <v>0.29120000000000001</v>
      </c>
      <c r="N36" s="4">
        <f t="shared" si="28"/>
        <v>0.40210000000000001</v>
      </c>
      <c r="O36" s="4">
        <f t="shared" si="28"/>
        <v>0.29649999999999999</v>
      </c>
      <c r="P36" s="4">
        <f t="shared" si="28"/>
        <v>0.30449999999999999</v>
      </c>
      <c r="Q36" s="4">
        <f t="shared" si="28"/>
        <v>0.3493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</row>
    <row r="37" spans="1:22" ht="15.5" x14ac:dyDescent="0.35">
      <c r="B37" t="s">
        <v>72</v>
      </c>
      <c r="C37" t="s">
        <v>73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V37" si="29">IFERROR(INDEX(H51:H500,MATCH($C$37,$C$51:$C$500,0)),"")</f>
        <v>45</v>
      </c>
      <c r="I37" s="3">
        <f t="shared" si="29"/>
        <v>45</v>
      </c>
      <c r="J37" s="3">
        <f t="shared" si="29"/>
        <v>32</v>
      </c>
      <c r="K37" s="3">
        <f t="shared" si="29"/>
        <v>22</v>
      </c>
      <c r="L37" s="3">
        <f t="shared" si="29"/>
        <v>0</v>
      </c>
      <c r="M37" s="3">
        <f t="shared" si="29"/>
        <v>22</v>
      </c>
      <c r="N37" s="3">
        <f t="shared" si="29"/>
        <v>32</v>
      </c>
      <c r="O37" s="3">
        <f t="shared" si="29"/>
        <v>108</v>
      </c>
      <c r="P37" s="3">
        <f t="shared" si="29"/>
        <v>32</v>
      </c>
      <c r="Q37" s="3">
        <f t="shared" si="29"/>
        <v>27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</row>
    <row r="50" spans="2:22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  <c r="S50" t="s">
        <v>35</v>
      </c>
      <c r="T50" t="s">
        <v>36</v>
      </c>
      <c r="U50" t="s">
        <v>37</v>
      </c>
      <c r="V50" t="s">
        <v>38</v>
      </c>
    </row>
    <row r="51" spans="2:22" ht="15.5" x14ac:dyDescent="0.35">
      <c r="B51" t="s">
        <v>79</v>
      </c>
      <c r="C51" t="s">
        <v>6</v>
      </c>
      <c r="D51" s="5">
        <v>1372957070763</v>
      </c>
      <c r="E51" s="5">
        <v>1256024436522</v>
      </c>
      <c r="F51" s="5">
        <v>1228579229835</v>
      </c>
      <c r="G51" s="5">
        <v>1032990523386</v>
      </c>
      <c r="I51" s="5">
        <v>4421550007302</v>
      </c>
      <c r="J51" s="5">
        <v>4367489499567</v>
      </c>
      <c r="K51" s="5">
        <v>4136181747640</v>
      </c>
      <c r="L51" s="5">
        <v>3631451490321</v>
      </c>
      <c r="M51" s="5">
        <v>3976656101508</v>
      </c>
      <c r="N51" s="5">
        <v>4024971042139</v>
      </c>
      <c r="O51" s="5">
        <v>4678868638822</v>
      </c>
      <c r="P51" s="5">
        <v>3611694059699</v>
      </c>
      <c r="Q51" s="5">
        <v>3160637269263</v>
      </c>
      <c r="R51" s="5">
        <v>3493028761680</v>
      </c>
      <c r="S51" s="5">
        <v>3603847602517</v>
      </c>
      <c r="T51" s="5">
        <v>3339386000000</v>
      </c>
      <c r="U51" s="5">
        <v>2267314000000</v>
      </c>
      <c r="V51" s="5">
        <v>1692137000000</v>
      </c>
    </row>
    <row r="52" spans="2:22" ht="15.5" x14ac:dyDescent="0.35">
      <c r="C52" t="s">
        <v>80</v>
      </c>
      <c r="D52" s="5">
        <v>-777168027984</v>
      </c>
      <c r="E52" s="5">
        <v>-705942926302</v>
      </c>
      <c r="F52" s="5">
        <v>-715789256379</v>
      </c>
      <c r="G52" s="5">
        <v>-589082824438</v>
      </c>
      <c r="I52" s="5">
        <v>-2495882121002</v>
      </c>
      <c r="J52" s="5">
        <v>-2482979801585</v>
      </c>
      <c r="K52" s="5">
        <v>-2412115710891</v>
      </c>
      <c r="L52" s="5">
        <v>-2322785204347</v>
      </c>
      <c r="M52" s="5">
        <v>-2180716142879</v>
      </c>
      <c r="N52" s="5">
        <v>-2096106905353</v>
      </c>
      <c r="O52" s="5">
        <v>-2488296342317</v>
      </c>
      <c r="P52" s="5">
        <v>-1968473595847</v>
      </c>
      <c r="Q52" s="5">
        <v>-1830139851672</v>
      </c>
      <c r="R52" s="5">
        <v>-2088614823251</v>
      </c>
      <c r="S52" s="5">
        <v>-2135496398423</v>
      </c>
      <c r="T52" s="5">
        <v>-2200936000000</v>
      </c>
      <c r="U52" s="5">
        <v>-1355230000000</v>
      </c>
      <c r="V52" s="5">
        <v>-1020631000000</v>
      </c>
    </row>
    <row r="53" spans="2:22" ht="15.5" x14ac:dyDescent="0.35">
      <c r="C53" t="s">
        <v>81</v>
      </c>
      <c r="D53" s="5">
        <v>595789042779</v>
      </c>
      <c r="E53" s="5">
        <v>550081510220</v>
      </c>
      <c r="F53" s="5">
        <v>512789973456</v>
      </c>
      <c r="G53" s="5">
        <v>443907698948</v>
      </c>
      <c r="I53" s="5">
        <v>1925667886300</v>
      </c>
      <c r="J53" s="5">
        <v>1884509697982</v>
      </c>
      <c r="K53" s="5">
        <v>1724066036749</v>
      </c>
      <c r="L53" s="5">
        <v>1308666285974</v>
      </c>
      <c r="M53" s="5">
        <v>1795939958629</v>
      </c>
      <c r="N53" s="5">
        <v>1928864136786</v>
      </c>
      <c r="O53" s="5">
        <v>2190572296505</v>
      </c>
      <c r="P53" s="5">
        <v>1643220463852</v>
      </c>
      <c r="Q53" s="5">
        <v>1330497417591</v>
      </c>
      <c r="R53" s="5">
        <v>1404413938429</v>
      </c>
      <c r="S53" s="5">
        <v>1468351204094</v>
      </c>
      <c r="T53" s="5">
        <v>1138450000000</v>
      </c>
      <c r="U53" s="5">
        <v>912084000000</v>
      </c>
      <c r="V53" s="5">
        <v>671506000000</v>
      </c>
    </row>
    <row r="54" spans="2:22" ht="15.5" x14ac:dyDescent="0.35">
      <c r="C54" t="s">
        <v>82</v>
      </c>
      <c r="D54" s="5">
        <v>-488462982897</v>
      </c>
      <c r="E54" s="5">
        <v>-462864077580</v>
      </c>
      <c r="F54" s="5">
        <v>-449340205837</v>
      </c>
      <c r="G54" s="5">
        <v>-393642530175</v>
      </c>
      <c r="I54" s="5">
        <v>-1695175015147</v>
      </c>
      <c r="J54" s="5">
        <v>-1667077848694</v>
      </c>
      <c r="K54" s="5">
        <v>-1507243071589</v>
      </c>
      <c r="L54" s="5">
        <v>-2073872964618</v>
      </c>
      <c r="M54" s="5">
        <v>-1693793156779</v>
      </c>
      <c r="N54" s="5">
        <v>-1719089475640</v>
      </c>
      <c r="O54" s="5">
        <v>-1746892181085</v>
      </c>
      <c r="P54" s="5">
        <v>-1407193752161</v>
      </c>
      <c r="Q54" s="5">
        <v>-1143690244075</v>
      </c>
      <c r="R54" s="5">
        <v>-1165331956434</v>
      </c>
      <c r="S54" s="5">
        <v>-1040292765928</v>
      </c>
      <c r="T54" s="5">
        <v>-952124000000</v>
      </c>
      <c r="U54" s="5">
        <v>-793140000000</v>
      </c>
      <c r="V54" s="5">
        <v>-597667000000</v>
      </c>
    </row>
    <row r="55" spans="2:22" ht="15.5" x14ac:dyDescent="0.35">
      <c r="C55" t="s">
        <v>84</v>
      </c>
      <c r="D55" s="5">
        <v>-408722684511</v>
      </c>
      <c r="E55" s="5">
        <v>-389899942081</v>
      </c>
      <c r="F55" s="5">
        <v>-369876137604</v>
      </c>
      <c r="G55" s="5">
        <v>-311256413231</v>
      </c>
      <c r="I55" s="5">
        <v>-1356942868950</v>
      </c>
      <c r="J55" s="5">
        <v>-1304734240314</v>
      </c>
      <c r="K55" s="5">
        <v>-1168903189418</v>
      </c>
      <c r="L55" s="5">
        <v>-1377275616988</v>
      </c>
      <c r="M55" s="5">
        <v>-1276019571661</v>
      </c>
      <c r="N55" s="5">
        <v>-1222309355683</v>
      </c>
      <c r="O55" s="5">
        <v>-1444252755566</v>
      </c>
      <c r="P55" s="5">
        <v>-1132904245611</v>
      </c>
      <c r="Q55" s="5">
        <v>-895102169999</v>
      </c>
      <c r="R55" s="5">
        <v>-902643546116</v>
      </c>
      <c r="S55" s="5">
        <v>-799644743798</v>
      </c>
      <c r="T55" s="5">
        <v>-728308000000</v>
      </c>
      <c r="U55" s="5">
        <v>-614596000000</v>
      </c>
      <c r="V55" s="5">
        <v>-477399000000</v>
      </c>
    </row>
    <row r="56" spans="2:22" ht="15.5" x14ac:dyDescent="0.35">
      <c r="C56" t="s">
        <v>83</v>
      </c>
      <c r="D56" s="5">
        <v>-79740298386</v>
      </c>
      <c r="E56" s="5">
        <v>-72964135499</v>
      </c>
      <c r="F56" s="5">
        <v>-79464068233</v>
      </c>
      <c r="G56" s="5">
        <v>-82386116944</v>
      </c>
      <c r="I56" s="5">
        <v>-338232146197</v>
      </c>
      <c r="J56" s="5">
        <v>-362343608380</v>
      </c>
      <c r="K56" s="5">
        <v>-338339882171</v>
      </c>
      <c r="L56" s="5">
        <v>-696597347630</v>
      </c>
      <c r="M56" s="5">
        <v>-417773585118</v>
      </c>
      <c r="N56" s="5">
        <v>-496780119957</v>
      </c>
      <c r="O56" s="5">
        <v>-302639425519</v>
      </c>
      <c r="P56" s="5">
        <v>-274289506550</v>
      </c>
      <c r="Q56" s="5">
        <v>-248588074076</v>
      </c>
      <c r="R56" s="5">
        <v>-262688410318</v>
      </c>
      <c r="S56" s="5">
        <v>-240648022130</v>
      </c>
      <c r="T56" s="5">
        <v>-223816000000</v>
      </c>
      <c r="U56" s="5">
        <v>-178544000000</v>
      </c>
      <c r="V56" s="5">
        <v>-120268000000</v>
      </c>
    </row>
    <row r="57" spans="2:22" ht="15.5" x14ac:dyDescent="0.35">
      <c r="C57" t="s">
        <v>86</v>
      </c>
      <c r="D57" s="5">
        <v>107326059882</v>
      </c>
      <c r="E57" s="5">
        <v>87217432640</v>
      </c>
      <c r="F57" s="5">
        <v>63449767619</v>
      </c>
      <c r="G57" s="5">
        <v>50265168773</v>
      </c>
      <c r="I57" s="5">
        <v>230492871153</v>
      </c>
      <c r="J57" s="5">
        <v>217431849288</v>
      </c>
      <c r="K57" s="5">
        <v>216822965160</v>
      </c>
      <c r="L57" s="5">
        <v>-765206678644</v>
      </c>
      <c r="M57" s="5">
        <v>102146801850</v>
      </c>
      <c r="N57" s="5">
        <v>209774661146</v>
      </c>
      <c r="O57" s="5">
        <v>443680115420</v>
      </c>
      <c r="P57" s="5">
        <v>236026711691</v>
      </c>
      <c r="Q57" s="5">
        <v>186807173516</v>
      </c>
      <c r="R57" s="5">
        <v>239081981995</v>
      </c>
      <c r="S57" s="5">
        <v>428058438166</v>
      </c>
      <c r="T57" s="5">
        <v>186326000000</v>
      </c>
      <c r="U57" s="5">
        <v>118944000000</v>
      </c>
      <c r="V57" s="5">
        <v>73839000000</v>
      </c>
    </row>
    <row r="58" spans="2:22" ht="15.5" x14ac:dyDescent="0.35">
      <c r="C58" t="s">
        <v>87</v>
      </c>
      <c r="D58" s="5">
        <v>-16341171081</v>
      </c>
      <c r="E58" s="5">
        <v>-25607421784</v>
      </c>
      <c r="F58" s="5">
        <v>7777681619</v>
      </c>
      <c r="G58" s="5">
        <v>-14673442417</v>
      </c>
      <c r="I58" s="5">
        <v>-72138509299</v>
      </c>
      <c r="J58" s="5">
        <v>-110583911231</v>
      </c>
      <c r="K58" s="5">
        <v>-103169920543</v>
      </c>
      <c r="L58" s="5">
        <v>-151887240429</v>
      </c>
      <c r="M58" s="5">
        <v>24989173735</v>
      </c>
      <c r="N58" s="5">
        <v>-74614721094</v>
      </c>
      <c r="O58" s="5">
        <v>192416660759</v>
      </c>
      <c r="P58" s="5">
        <v>-35641337818</v>
      </c>
      <c r="Q58" s="5">
        <v>-45842222456</v>
      </c>
      <c r="R58" s="5">
        <v>-19769003304</v>
      </c>
      <c r="S58" s="5">
        <v>-91084195634</v>
      </c>
      <c r="T58" s="5">
        <v>-48798000000</v>
      </c>
      <c r="U58" s="5">
        <v>-41451000000</v>
      </c>
      <c r="V58" s="5">
        <v>-34681000000</v>
      </c>
    </row>
    <row r="59" spans="2:22" ht="15.5" x14ac:dyDescent="0.35">
      <c r="C59" t="s">
        <v>27</v>
      </c>
      <c r="D59" s="5">
        <v>-26672695958</v>
      </c>
      <c r="E59" s="5">
        <v>-27374655187</v>
      </c>
      <c r="F59" s="5">
        <v>-30577715475</v>
      </c>
      <c r="G59" s="5">
        <v>-34190972352</v>
      </c>
      <c r="I59" s="5">
        <v>-129338795090</v>
      </c>
      <c r="J59" s="5">
        <v>-144097906234</v>
      </c>
      <c r="K59" s="5">
        <v>-168624187573</v>
      </c>
      <c r="L59" s="5">
        <v>-170735440804</v>
      </c>
      <c r="M59" s="5">
        <v>-156329231119</v>
      </c>
      <c r="N59" s="5">
        <v>-137913524745</v>
      </c>
      <c r="O59" s="5">
        <v>-83254960535</v>
      </c>
      <c r="P59" s="5">
        <v>-55685895439</v>
      </c>
      <c r="Q59" s="5">
        <v>-70481376024</v>
      </c>
      <c r="R59" s="5">
        <v>-89716276150</v>
      </c>
      <c r="S59" s="5">
        <v>-88755557608</v>
      </c>
      <c r="T59" s="5">
        <v>-60503000000</v>
      </c>
      <c r="U59" s="5">
        <v>-36441000000</v>
      </c>
      <c r="V59" s="5">
        <v>-31141000000</v>
      </c>
    </row>
    <row r="60" spans="2:22" ht="15.5" x14ac:dyDescent="0.35">
      <c r="C60" t="s">
        <v>90</v>
      </c>
      <c r="D60" s="5">
        <v>2993905934</v>
      </c>
      <c r="E60" s="5">
        <v>-354236695</v>
      </c>
      <c r="F60" s="5">
        <v>-389486214</v>
      </c>
      <c r="G60" s="5">
        <v>3763461291</v>
      </c>
      <c r="I60" s="5">
        <v>3502931948</v>
      </c>
      <c r="J60" s="5">
        <v>4481430275</v>
      </c>
      <c r="K60" s="5">
        <v>-3305684904</v>
      </c>
      <c r="L60" s="5">
        <v>12527407298</v>
      </c>
      <c r="M60" s="5">
        <v>-1428794549</v>
      </c>
      <c r="N60" s="5">
        <v>4625055041</v>
      </c>
      <c r="O60" s="5">
        <v>103256204</v>
      </c>
      <c r="P60" s="5">
        <v>-156231318</v>
      </c>
      <c r="Q60" s="5">
        <v>-529095590</v>
      </c>
      <c r="R60" s="5">
        <v>-439519906</v>
      </c>
      <c r="S60" s="5">
        <v>-9220434650</v>
      </c>
      <c r="T60" s="5">
        <v>-4293000000</v>
      </c>
      <c r="U60" s="5">
        <v>-11751000000</v>
      </c>
      <c r="V60" s="5">
        <v>-3175000000</v>
      </c>
    </row>
    <row r="61" spans="2:22" ht="15.5" x14ac:dyDescent="0.35">
      <c r="C61" t="s">
        <v>88</v>
      </c>
      <c r="D61" s="5">
        <v>-1470787911</v>
      </c>
      <c r="F61" s="5">
        <v>264089195</v>
      </c>
      <c r="G61" s="5">
        <v>31081081</v>
      </c>
      <c r="I61" s="5">
        <v>287906071</v>
      </c>
      <c r="J61" s="5">
        <v>1617918491</v>
      </c>
      <c r="K61" s="5">
        <v>-4288681985</v>
      </c>
      <c r="L61" s="5">
        <v>9823194632</v>
      </c>
      <c r="M61" s="5">
        <v>13588409184</v>
      </c>
      <c r="N61" s="5">
        <v>1438784057</v>
      </c>
      <c r="O61" s="5">
        <v>807629004</v>
      </c>
      <c r="P61" s="5">
        <v>1168101819</v>
      </c>
      <c r="Q61" s="5">
        <v>2465035943</v>
      </c>
      <c r="R61" s="5">
        <v>1979577842</v>
      </c>
      <c r="S61" s="5">
        <v>1904617947</v>
      </c>
      <c r="T61" s="5">
        <v>2092000000</v>
      </c>
      <c r="U61" s="5">
        <v>735000000</v>
      </c>
      <c r="V61" s="5">
        <v>8000000</v>
      </c>
    </row>
    <row r="62" spans="2:22" ht="15.5" x14ac:dyDescent="0.35">
      <c r="C62" t="s">
        <v>92</v>
      </c>
      <c r="F62" s="5">
        <v>-68408680</v>
      </c>
      <c r="G62" s="5">
        <v>68408680</v>
      </c>
      <c r="O62" s="5">
        <v>-2421953513</v>
      </c>
      <c r="P62" s="5">
        <v>-14279643966</v>
      </c>
      <c r="Q62" s="5">
        <v>-4093652299</v>
      </c>
      <c r="R62" s="5">
        <v>3263535315</v>
      </c>
      <c r="S62" s="5">
        <v>-10620231933</v>
      </c>
      <c r="T62" s="5">
        <v>2118000000</v>
      </c>
      <c r="U62" s="5">
        <v>-446000000</v>
      </c>
      <c r="V62" s="5">
        <v>-55000000</v>
      </c>
    </row>
    <row r="63" spans="2:22" ht="15.5" x14ac:dyDescent="0.35">
      <c r="C63" t="s">
        <v>89</v>
      </c>
      <c r="D63" s="5">
        <v>542530601</v>
      </c>
      <c r="E63" s="5">
        <v>629613666</v>
      </c>
      <c r="F63" s="5">
        <v>686413073</v>
      </c>
      <c r="G63" s="5">
        <v>363599972</v>
      </c>
      <c r="I63" s="5">
        <v>1879975415</v>
      </c>
      <c r="J63" s="5">
        <v>2005980809</v>
      </c>
      <c r="K63" s="5">
        <v>2979815042</v>
      </c>
      <c r="L63" s="5">
        <v>1763995375</v>
      </c>
      <c r="M63" s="5">
        <v>1200884366</v>
      </c>
      <c r="N63" s="5">
        <v>4606190801</v>
      </c>
      <c r="O63" s="5">
        <v>12639740742</v>
      </c>
      <c r="P63" s="5">
        <v>11332747328</v>
      </c>
      <c r="Q63" s="5">
        <v>16663381938</v>
      </c>
      <c r="R63" s="5">
        <v>29058052825</v>
      </c>
      <c r="S63" s="5">
        <v>4081072930</v>
      </c>
      <c r="T63" s="5">
        <v>1217000000</v>
      </c>
      <c r="U63" s="5">
        <v>634000000</v>
      </c>
      <c r="V63" s="5">
        <v>63000000</v>
      </c>
    </row>
    <row r="64" spans="2:22" ht="15.5" x14ac:dyDescent="0.35">
      <c r="C64" t="s">
        <v>85</v>
      </c>
      <c r="D64" s="5">
        <v>1781648240</v>
      </c>
      <c r="E64" s="5">
        <v>1079183136</v>
      </c>
      <c r="F64" s="5">
        <v>614158356</v>
      </c>
      <c r="G64" s="5">
        <v>922242372</v>
      </c>
      <c r="I64" s="5">
        <v>2842389041</v>
      </c>
      <c r="J64" s="5">
        <v>2987206788</v>
      </c>
      <c r="K64" s="5">
        <v>6482633805</v>
      </c>
      <c r="L64" s="5">
        <v>7488223107</v>
      </c>
      <c r="M64" s="5">
        <v>-6601308573</v>
      </c>
      <c r="N64" s="5">
        <v>-247744061</v>
      </c>
      <c r="O64" s="5">
        <v>-4810189849</v>
      </c>
      <c r="P64" s="5">
        <v>-18629390</v>
      </c>
      <c r="Q64" s="5">
        <v>-670264147</v>
      </c>
      <c r="R64" s="5">
        <v>709632544</v>
      </c>
      <c r="S64" s="5">
        <v>17680687</v>
      </c>
      <c r="T64" s="5">
        <v>90000000</v>
      </c>
      <c r="U64" s="5">
        <v>492000000</v>
      </c>
      <c r="V64" s="5">
        <v>707000000</v>
      </c>
    </row>
    <row r="65" spans="2:22" ht="15.5" x14ac:dyDescent="0.35">
      <c r="C65" t="s">
        <v>94</v>
      </c>
      <c r="D65" s="5">
        <v>-16341171081</v>
      </c>
      <c r="E65" s="5">
        <v>-25607421784</v>
      </c>
      <c r="F65" s="5">
        <v>7777681619</v>
      </c>
      <c r="G65" s="5">
        <v>-14673442417</v>
      </c>
      <c r="I65" s="5">
        <v>-72138509299</v>
      </c>
      <c r="J65" s="5">
        <v>-110583911231</v>
      </c>
      <c r="K65" s="5">
        <v>-103169920543</v>
      </c>
      <c r="L65" s="5">
        <v>-151887240429</v>
      </c>
      <c r="M65" s="5">
        <v>24989173735</v>
      </c>
      <c r="N65" s="5">
        <v>-74614721094</v>
      </c>
      <c r="O65" s="5">
        <v>192416660759</v>
      </c>
      <c r="P65" s="5">
        <v>-35641337818</v>
      </c>
      <c r="Q65" s="5">
        <v>-45842222456</v>
      </c>
      <c r="R65" s="5">
        <v>-19769003304</v>
      </c>
      <c r="S65" s="5">
        <v>-91084195634</v>
      </c>
      <c r="T65" s="5">
        <v>-48798000000</v>
      </c>
      <c r="U65" s="5">
        <v>-41451000000</v>
      </c>
      <c r="V65" s="5">
        <v>-34681000000</v>
      </c>
    </row>
    <row r="66" spans="2:22" ht="15.5" x14ac:dyDescent="0.35">
      <c r="C66" t="s">
        <v>29</v>
      </c>
      <c r="D66" s="5">
        <v>90984888801</v>
      </c>
      <c r="E66" s="5">
        <v>61610010856</v>
      </c>
      <c r="F66" s="5">
        <v>71227449238</v>
      </c>
      <c r="G66" s="5">
        <v>35591726356</v>
      </c>
      <c r="I66" s="5">
        <v>158354361854</v>
      </c>
      <c r="J66" s="5">
        <v>106847938057</v>
      </c>
      <c r="K66" s="5">
        <v>113653044617</v>
      </c>
      <c r="L66" s="5">
        <v>-917093919073</v>
      </c>
      <c r="M66" s="5">
        <v>127135975585</v>
      </c>
      <c r="N66" s="5">
        <v>135159940052</v>
      </c>
      <c r="O66" s="5">
        <v>636096776179</v>
      </c>
      <c r="P66" s="5">
        <v>200385373873</v>
      </c>
      <c r="Q66" s="5">
        <v>140964951060</v>
      </c>
      <c r="R66" s="5">
        <v>219312978691</v>
      </c>
      <c r="S66" s="5">
        <v>336974242532</v>
      </c>
      <c r="T66" s="5">
        <v>137528000000</v>
      </c>
      <c r="U66" s="5">
        <v>77493000000</v>
      </c>
      <c r="V66" s="5">
        <v>39158000000</v>
      </c>
    </row>
    <row r="67" spans="2:22" ht="15.5" x14ac:dyDescent="0.35">
      <c r="C67" t="s">
        <v>28</v>
      </c>
      <c r="D67" s="5">
        <v>-827910310</v>
      </c>
      <c r="E67" s="5">
        <v>2481668141</v>
      </c>
      <c r="F67" s="5">
        <v>-22868391572</v>
      </c>
      <c r="G67" s="5">
        <v>-13355712299</v>
      </c>
      <c r="I67" s="5">
        <v>-32426687602</v>
      </c>
      <c r="J67" s="5">
        <v>-17931435464</v>
      </c>
      <c r="K67" s="5">
        <v>-36406350038</v>
      </c>
      <c r="L67" s="5">
        <v>-33195054865</v>
      </c>
      <c r="M67" s="5">
        <v>-26486437355</v>
      </c>
      <c r="N67" s="5">
        <v>-21494720414</v>
      </c>
      <c r="O67" s="5">
        <v>-120493436530</v>
      </c>
      <c r="P67" s="5">
        <v>-50269328831</v>
      </c>
      <c r="Q67" s="5">
        <v>-31268949262</v>
      </c>
      <c r="R67" s="5">
        <v>-38202824881</v>
      </c>
      <c r="S67" s="5">
        <v>-73943129784</v>
      </c>
      <c r="T67" s="5">
        <v>-34273000000</v>
      </c>
      <c r="U67" s="5">
        <v>-19037000000</v>
      </c>
      <c r="V67" s="5">
        <v>-12900000000</v>
      </c>
    </row>
    <row r="68" spans="2:22" ht="15.5" x14ac:dyDescent="0.35">
      <c r="C68" t="s">
        <v>95</v>
      </c>
      <c r="D68" s="5">
        <v>90156978491</v>
      </c>
      <c r="E68" s="5">
        <v>64091678997</v>
      </c>
      <c r="F68" s="5">
        <v>48359057666</v>
      </c>
      <c r="G68" s="5">
        <v>22236014057</v>
      </c>
      <c r="I68" s="5">
        <v>125927674252</v>
      </c>
      <c r="J68" s="5">
        <v>88916502593</v>
      </c>
      <c r="K68" s="5">
        <v>77246694579</v>
      </c>
      <c r="L68" s="5">
        <v>-950288973938</v>
      </c>
      <c r="M68" s="5">
        <v>100649538230</v>
      </c>
      <c r="N68" s="5">
        <v>113665219638</v>
      </c>
      <c r="O68" s="5">
        <v>515603339649</v>
      </c>
      <c r="P68" s="5">
        <v>150116045042</v>
      </c>
      <c r="Q68" s="5">
        <v>109696001798</v>
      </c>
      <c r="R68" s="5">
        <v>181110153810</v>
      </c>
      <c r="S68" s="5">
        <v>263031112748</v>
      </c>
      <c r="T68" s="5">
        <v>103255000000</v>
      </c>
      <c r="U68" s="5">
        <v>58456000000</v>
      </c>
      <c r="V68" s="5">
        <v>26258000000</v>
      </c>
    </row>
    <row r="69" spans="2:22" ht="15.5" x14ac:dyDescent="0.35">
      <c r="C69" t="s">
        <v>461</v>
      </c>
      <c r="T69" s="5">
        <v>905000000</v>
      </c>
      <c r="U69" s="5">
        <v>-7301000000</v>
      </c>
      <c r="V69" s="5">
        <v>5286000000</v>
      </c>
    </row>
    <row r="70" spans="2:22" ht="15.5" x14ac:dyDescent="0.35">
      <c r="C70" t="s">
        <v>97</v>
      </c>
      <c r="D70" s="5">
        <v>90156978491</v>
      </c>
      <c r="E70" s="5">
        <v>64091678997</v>
      </c>
      <c r="F70" s="5">
        <v>48359057666</v>
      </c>
      <c r="G70" s="5">
        <v>22236014057</v>
      </c>
      <c r="I70" s="5">
        <v>125927674252</v>
      </c>
      <c r="J70" s="5">
        <v>88916502593</v>
      </c>
      <c r="K70" s="5">
        <v>77246694579</v>
      </c>
      <c r="L70" s="5">
        <v>-950288973938</v>
      </c>
      <c r="M70" s="5">
        <v>100649538230</v>
      </c>
      <c r="N70" s="5">
        <v>113665219638</v>
      </c>
      <c r="O70" s="5">
        <v>515603339649</v>
      </c>
      <c r="P70" s="5">
        <v>150116045042</v>
      </c>
      <c r="Q70" s="5">
        <v>109696001798</v>
      </c>
      <c r="R70" s="5">
        <v>181110153810</v>
      </c>
      <c r="S70" s="5">
        <v>263031112748</v>
      </c>
      <c r="T70" s="5">
        <v>104160000000</v>
      </c>
      <c r="U70" s="5">
        <v>51155000000</v>
      </c>
      <c r="V70" s="5">
        <v>31544000000</v>
      </c>
    </row>
    <row r="71" spans="2:22" ht="15.5" x14ac:dyDescent="0.35">
      <c r="C71" t="s">
        <v>98</v>
      </c>
      <c r="D71" s="5">
        <v>6128772030</v>
      </c>
      <c r="E71" s="5">
        <v>-81361042</v>
      </c>
      <c r="F71" s="5">
        <v>9372258000</v>
      </c>
      <c r="G71" s="5">
        <v>2061829956</v>
      </c>
      <c r="I71" s="5">
        <v>16166136079</v>
      </c>
      <c r="J71" s="5">
        <v>45516559545</v>
      </c>
      <c r="K71" s="5">
        <v>8675662850</v>
      </c>
      <c r="L71" s="5">
        <v>3577026026</v>
      </c>
      <c r="M71" s="5">
        <v>21752071020</v>
      </c>
      <c r="N71" s="5">
        <v>-2760271348</v>
      </c>
      <c r="O71" s="5">
        <v>18437088448</v>
      </c>
      <c r="P71" s="5">
        <v>28909631745</v>
      </c>
      <c r="Q71" s="5">
        <v>11433835777</v>
      </c>
      <c r="R71" s="5">
        <v>26040213019</v>
      </c>
      <c r="S71" s="5">
        <v>54795179275</v>
      </c>
      <c r="T71" s="5">
        <v>97405000000</v>
      </c>
      <c r="U71" s="5">
        <v>151122000000</v>
      </c>
      <c r="V71" s="5">
        <v>177885000000</v>
      </c>
    </row>
    <row r="72" spans="2:22" ht="15.5" x14ac:dyDescent="0.35">
      <c r="C72" t="s">
        <v>99</v>
      </c>
      <c r="D72" s="5">
        <v>96285750521</v>
      </c>
      <c r="E72" s="5">
        <v>64010317955</v>
      </c>
      <c r="F72" s="5">
        <v>57731315666</v>
      </c>
      <c r="G72" s="5">
        <v>24297844013</v>
      </c>
      <c r="I72" s="5">
        <v>142093810331</v>
      </c>
      <c r="J72" s="5">
        <v>134433062138</v>
      </c>
      <c r="K72" s="5">
        <v>85922357429</v>
      </c>
      <c r="L72" s="5">
        <v>-946711947912</v>
      </c>
      <c r="M72" s="5">
        <v>122401609250</v>
      </c>
      <c r="N72" s="5">
        <v>110904948290</v>
      </c>
      <c r="O72" s="5">
        <v>534040428097</v>
      </c>
      <c r="P72" s="5">
        <v>179025676787</v>
      </c>
      <c r="Q72" s="5">
        <v>121129837575</v>
      </c>
      <c r="R72" s="5">
        <v>207150366829</v>
      </c>
      <c r="S72" s="5">
        <v>317826292023</v>
      </c>
      <c r="T72" s="5">
        <v>204550000000</v>
      </c>
      <c r="U72" s="5">
        <v>195615000000</v>
      </c>
      <c r="V72" s="5">
        <v>186100000000</v>
      </c>
    </row>
    <row r="73" spans="2:22" ht="15.5" x14ac:dyDescent="0.35">
      <c r="C73" t="s">
        <v>100</v>
      </c>
      <c r="D73" s="5">
        <v>90156978491</v>
      </c>
      <c r="E73" s="5">
        <v>64091678997</v>
      </c>
      <c r="F73" s="5">
        <v>48359057666</v>
      </c>
      <c r="G73" s="5">
        <v>22236014057</v>
      </c>
      <c r="I73" s="5">
        <v>125927674252</v>
      </c>
      <c r="J73" s="5">
        <v>88916502593</v>
      </c>
      <c r="K73" s="5">
        <v>77246694579</v>
      </c>
      <c r="L73" s="5">
        <v>-950288973938</v>
      </c>
      <c r="M73" s="5">
        <v>100649538230</v>
      </c>
      <c r="N73" s="5">
        <v>113665219638</v>
      </c>
      <c r="O73" s="5">
        <v>515603339649</v>
      </c>
      <c r="P73" s="5">
        <v>150116045042</v>
      </c>
      <c r="Q73" s="5">
        <v>109696001798</v>
      </c>
      <c r="R73" s="5">
        <v>181110153810</v>
      </c>
      <c r="S73" s="5">
        <v>263031112748</v>
      </c>
      <c r="T73" s="5">
        <v>104160000000</v>
      </c>
      <c r="U73" s="5">
        <v>51155000000</v>
      </c>
      <c r="V73" s="5">
        <v>31544000000</v>
      </c>
    </row>
    <row r="74" spans="2:22" ht="15.5" x14ac:dyDescent="0.35">
      <c r="C74" t="s">
        <v>8</v>
      </c>
      <c r="D74" s="5">
        <v>94504102281</v>
      </c>
      <c r="E74" s="5">
        <v>62931134819</v>
      </c>
      <c r="F74" s="5">
        <v>57117157310</v>
      </c>
      <c r="G74" s="5">
        <v>23375601641</v>
      </c>
      <c r="I74" s="5">
        <v>139251421290</v>
      </c>
      <c r="J74" s="5">
        <v>131445855350</v>
      </c>
      <c r="K74" s="5">
        <v>79439723624</v>
      </c>
      <c r="L74" s="5">
        <v>-954200171019</v>
      </c>
      <c r="M74" s="5">
        <v>129002917823</v>
      </c>
      <c r="N74" s="5">
        <v>111152692351</v>
      </c>
      <c r="O74" s="5">
        <v>538850617946</v>
      </c>
      <c r="P74" s="5">
        <v>179044306177</v>
      </c>
      <c r="Q74" s="5">
        <v>121800101722</v>
      </c>
      <c r="R74" s="5">
        <v>206440734285</v>
      </c>
      <c r="S74" s="5">
        <v>317808611336</v>
      </c>
      <c r="T74" s="5">
        <v>204460000000</v>
      </c>
      <c r="U74" s="5">
        <v>195123000000</v>
      </c>
      <c r="V74" s="5">
        <v>185393000000</v>
      </c>
    </row>
    <row r="75" spans="2:22" ht="15.5" x14ac:dyDescent="0.35">
      <c r="C75" t="s">
        <v>102</v>
      </c>
      <c r="D75" s="5">
        <v>90156978491</v>
      </c>
      <c r="E75" s="5">
        <v>64091678997</v>
      </c>
      <c r="F75" s="5">
        <v>48359057666</v>
      </c>
      <c r="G75" s="5">
        <v>22236014057</v>
      </c>
      <c r="I75" s="5">
        <v>125927674252</v>
      </c>
      <c r="J75" s="5">
        <v>88916502593</v>
      </c>
      <c r="K75" s="5">
        <v>77246694579</v>
      </c>
      <c r="L75" s="5">
        <v>-950288973938</v>
      </c>
      <c r="M75" s="5">
        <v>100649538230</v>
      </c>
      <c r="N75" s="5">
        <v>113665219638</v>
      </c>
      <c r="O75" s="5">
        <v>515603339649</v>
      </c>
      <c r="P75" s="5">
        <v>150116045042</v>
      </c>
      <c r="Q75" s="5">
        <v>109696001798</v>
      </c>
      <c r="R75" s="5">
        <v>181110153810</v>
      </c>
      <c r="S75" s="5">
        <v>263031112748</v>
      </c>
      <c r="T75" s="5">
        <v>104160000000</v>
      </c>
      <c r="U75" s="5">
        <v>51155000000</v>
      </c>
      <c r="V75" s="5">
        <v>31544000000</v>
      </c>
    </row>
    <row r="76" spans="2:22" ht="15.5" x14ac:dyDescent="0.35">
      <c r="C76" t="s">
        <v>103</v>
      </c>
      <c r="D76" s="5">
        <v>96285750521</v>
      </c>
      <c r="E76" s="5">
        <v>64010317955</v>
      </c>
      <c r="F76" s="5">
        <v>57731315666</v>
      </c>
      <c r="G76" s="5">
        <v>24297844013</v>
      </c>
      <c r="I76" s="5">
        <v>142093810331</v>
      </c>
      <c r="J76" s="5">
        <v>134433062138</v>
      </c>
      <c r="K76" s="5">
        <v>85922357429</v>
      </c>
      <c r="L76" s="5">
        <v>-946711947912</v>
      </c>
      <c r="M76" s="5">
        <v>122401609250</v>
      </c>
      <c r="N76" s="5">
        <v>110904948290</v>
      </c>
      <c r="O76" s="5">
        <v>534040428097</v>
      </c>
      <c r="P76" s="5">
        <v>179025676787</v>
      </c>
      <c r="Q76" s="5">
        <v>121129837575</v>
      </c>
      <c r="R76" s="5">
        <v>207150366829</v>
      </c>
      <c r="S76" s="5">
        <v>317826292023</v>
      </c>
      <c r="T76" s="5">
        <v>204550000000</v>
      </c>
      <c r="U76" s="5">
        <v>195615000000</v>
      </c>
      <c r="V76" s="5">
        <v>186100000000</v>
      </c>
    </row>
    <row r="77" spans="2:22" ht="15.5" x14ac:dyDescent="0.35">
      <c r="C77" t="s">
        <v>104</v>
      </c>
      <c r="D77" s="5">
        <v>96285750521</v>
      </c>
      <c r="E77" s="5">
        <v>64010317955</v>
      </c>
      <c r="F77" s="5">
        <v>57731315666</v>
      </c>
      <c r="G77" s="5">
        <v>24297844013</v>
      </c>
      <c r="I77" s="5">
        <v>142093810331</v>
      </c>
      <c r="J77" s="5">
        <v>134433062138</v>
      </c>
      <c r="K77" s="5">
        <v>85922357429</v>
      </c>
      <c r="L77" s="5">
        <v>-946711947912</v>
      </c>
      <c r="M77" s="5">
        <v>122401609250</v>
      </c>
      <c r="N77" s="5">
        <v>110904948290</v>
      </c>
      <c r="O77" s="5">
        <v>534040428097</v>
      </c>
      <c r="P77" s="5">
        <v>179025676787</v>
      </c>
      <c r="Q77" s="5">
        <v>121129837575</v>
      </c>
      <c r="R77" s="5">
        <v>207150366829</v>
      </c>
      <c r="S77" s="5">
        <v>317826292023</v>
      </c>
      <c r="T77" s="5">
        <v>204550000000</v>
      </c>
      <c r="U77" s="5">
        <v>195615000000</v>
      </c>
      <c r="V77" s="5">
        <v>186100000000</v>
      </c>
    </row>
    <row r="79" spans="2:22" ht="15.5" x14ac:dyDescent="0.35">
      <c r="B79" t="s">
        <v>105</v>
      </c>
      <c r="C79" t="s">
        <v>106</v>
      </c>
    </row>
    <row r="80" spans="2:22" ht="15.5" x14ac:dyDescent="0.35">
      <c r="C80" t="s">
        <v>107</v>
      </c>
    </row>
    <row r="81" spans="3:22" ht="15.5" x14ac:dyDescent="0.35">
      <c r="C81" t="s">
        <v>20</v>
      </c>
      <c r="D81" s="5">
        <v>183955663951</v>
      </c>
      <c r="E81" s="5">
        <v>142393990678</v>
      </c>
      <c r="F81" s="5">
        <v>123750705636</v>
      </c>
      <c r="G81" s="5">
        <v>115044597706</v>
      </c>
      <c r="I81" s="5">
        <v>123750705636</v>
      </c>
      <c r="J81" s="5">
        <v>121213419883</v>
      </c>
      <c r="K81" s="5">
        <v>166445607635</v>
      </c>
      <c r="L81" s="5">
        <v>194557791747</v>
      </c>
      <c r="M81" s="5">
        <v>203875569354</v>
      </c>
      <c r="N81" s="5">
        <v>183991601440</v>
      </c>
      <c r="O81" s="5">
        <v>267677121921</v>
      </c>
      <c r="P81" s="5">
        <v>239772575877</v>
      </c>
      <c r="Q81" s="5">
        <v>350224744236</v>
      </c>
      <c r="R81" s="5">
        <v>376655296337</v>
      </c>
      <c r="S81" s="5">
        <v>665988250372</v>
      </c>
      <c r="T81" s="5">
        <v>44354000000</v>
      </c>
      <c r="U81" s="5">
        <v>62869000000</v>
      </c>
      <c r="V81" s="5">
        <v>9465000000</v>
      </c>
    </row>
    <row r="82" spans="3:22" ht="15.5" x14ac:dyDescent="0.35">
      <c r="C82" t="s">
        <v>108</v>
      </c>
      <c r="P82" s="5">
        <v>131833381337</v>
      </c>
      <c r="Q82" s="5">
        <v>124984149494</v>
      </c>
      <c r="R82" s="5">
        <v>117502807126</v>
      </c>
      <c r="S82" s="5">
        <v>110028847838</v>
      </c>
    </row>
    <row r="83" spans="3:22" ht="15.5" x14ac:dyDescent="0.35">
      <c r="C83" t="s">
        <v>109</v>
      </c>
      <c r="D83" s="5">
        <v>1002216062200</v>
      </c>
      <c r="E83" s="5">
        <v>1090937959737</v>
      </c>
      <c r="F83" s="5">
        <v>975908218901</v>
      </c>
      <c r="G83" s="5">
        <v>876143249855</v>
      </c>
      <c r="I83" s="5">
        <v>975908218901</v>
      </c>
      <c r="J83" s="5">
        <v>911247879301</v>
      </c>
      <c r="K83" s="5">
        <v>948855900737</v>
      </c>
      <c r="L83" s="5">
        <v>866536673058</v>
      </c>
      <c r="M83" s="5">
        <v>1457629402611</v>
      </c>
      <c r="N83" s="5">
        <v>1428552938541</v>
      </c>
      <c r="O83" s="5">
        <v>1369763734522</v>
      </c>
      <c r="P83" s="5">
        <v>967561118359</v>
      </c>
      <c r="Q83" s="5">
        <v>820333562486</v>
      </c>
      <c r="R83" s="5">
        <v>863423500403</v>
      </c>
      <c r="S83" s="5">
        <v>924165164856</v>
      </c>
      <c r="T83" s="5">
        <v>445839000000</v>
      </c>
      <c r="U83" s="5">
        <v>301937000000</v>
      </c>
      <c r="V83" s="5">
        <v>281867000000</v>
      </c>
    </row>
    <row r="84" spans="3:22" ht="15.5" x14ac:dyDescent="0.35">
      <c r="C84" t="s">
        <v>110</v>
      </c>
      <c r="D84" s="5">
        <v>14947616253</v>
      </c>
      <c r="E84" s="5">
        <v>9853462634</v>
      </c>
      <c r="F84" s="5">
        <v>19063204783</v>
      </c>
      <c r="G84" s="5">
        <v>10723756241</v>
      </c>
      <c r="I84" s="5">
        <v>19063204783</v>
      </c>
      <c r="J84" s="5">
        <v>11819044240</v>
      </c>
      <c r="K84" s="5">
        <v>6566008964</v>
      </c>
      <c r="L84" s="5">
        <v>28025683697</v>
      </c>
    </row>
    <row r="85" spans="3:22" ht="15.5" x14ac:dyDescent="0.35">
      <c r="C85" t="s">
        <v>111</v>
      </c>
      <c r="F85" s="5">
        <v>7509414354</v>
      </c>
      <c r="I85" s="5">
        <v>7509414354</v>
      </c>
      <c r="J85" s="5">
        <v>7433562319</v>
      </c>
      <c r="L85" s="5">
        <v>267054535</v>
      </c>
    </row>
    <row r="86" spans="3:22" ht="15.5" x14ac:dyDescent="0.35">
      <c r="C86" t="s">
        <v>112</v>
      </c>
      <c r="D86" s="5">
        <v>1002216062200</v>
      </c>
      <c r="E86" s="5">
        <v>1090937959737</v>
      </c>
      <c r="F86" s="5">
        <v>975908218901</v>
      </c>
      <c r="G86" s="5">
        <v>876143249855</v>
      </c>
      <c r="I86" s="5">
        <v>975908218901</v>
      </c>
      <c r="J86" s="5">
        <v>911247879301</v>
      </c>
      <c r="K86" s="5">
        <v>948855900737</v>
      </c>
      <c r="L86" s="5">
        <v>866536673058</v>
      </c>
      <c r="M86" s="5">
        <v>1457629402611</v>
      </c>
      <c r="N86" s="5">
        <v>1428552938541</v>
      </c>
      <c r="O86" s="5">
        <v>1369763734522</v>
      </c>
      <c r="P86" s="5">
        <v>967561118359</v>
      </c>
      <c r="Q86" s="5">
        <v>820333562486</v>
      </c>
      <c r="R86" s="5">
        <v>863423500403</v>
      </c>
      <c r="S86" s="5">
        <v>924165164856</v>
      </c>
      <c r="T86" s="5">
        <v>445839000000</v>
      </c>
      <c r="U86" s="5">
        <v>301937000000</v>
      </c>
      <c r="V86" s="5">
        <v>281867000000</v>
      </c>
    </row>
    <row r="87" spans="3:22" ht="15.5" x14ac:dyDescent="0.35">
      <c r="C87" t="s">
        <v>113</v>
      </c>
      <c r="D87" s="5">
        <v>7731996124</v>
      </c>
      <c r="E87" s="5">
        <v>6720729703</v>
      </c>
      <c r="F87" s="5">
        <v>10157588459</v>
      </c>
      <c r="G87" s="5">
        <v>6921367295</v>
      </c>
      <c r="I87" s="5">
        <v>10157588459</v>
      </c>
      <c r="J87" s="5">
        <v>12620258760</v>
      </c>
      <c r="K87" s="5">
        <v>18335108940</v>
      </c>
      <c r="L87" s="5">
        <v>8116379357</v>
      </c>
      <c r="M87" s="5">
        <v>12446503437</v>
      </c>
      <c r="N87" s="5">
        <v>145068638530</v>
      </c>
      <c r="O87" s="5">
        <v>55341961569</v>
      </c>
      <c r="P87" s="5">
        <v>55603969418</v>
      </c>
      <c r="Q87" s="5">
        <v>50660404836</v>
      </c>
      <c r="R87" s="5">
        <v>67583898644</v>
      </c>
      <c r="S87" s="5">
        <v>7840008557</v>
      </c>
      <c r="T87" s="5">
        <v>6793000000</v>
      </c>
      <c r="U87" s="5">
        <v>4470000000</v>
      </c>
      <c r="V87" s="5">
        <v>1878000000</v>
      </c>
    </row>
    <row r="88" spans="3:22" ht="15.5" x14ac:dyDescent="0.35">
      <c r="C88" t="s">
        <v>115</v>
      </c>
      <c r="D88" s="5">
        <v>434745924312</v>
      </c>
      <c r="E88" s="5">
        <v>367503115019</v>
      </c>
      <c r="F88" s="5">
        <v>380792234550</v>
      </c>
      <c r="G88" s="5">
        <v>461495506968</v>
      </c>
      <c r="I88" s="5">
        <v>380792234550</v>
      </c>
      <c r="J88" s="5">
        <v>464487571898</v>
      </c>
      <c r="K88" s="5">
        <v>438182775782</v>
      </c>
      <c r="L88" s="5">
        <v>450043863595</v>
      </c>
      <c r="M88" s="5">
        <v>605667466852</v>
      </c>
      <c r="N88" s="5">
        <v>690323890776</v>
      </c>
      <c r="O88" s="5">
        <v>557080008368</v>
      </c>
      <c r="P88" s="5">
        <v>519237523369</v>
      </c>
      <c r="Q88" s="5">
        <v>384646010207</v>
      </c>
      <c r="R88" s="5">
        <v>410137896311</v>
      </c>
      <c r="S88" s="5">
        <v>343075067180</v>
      </c>
      <c r="T88" s="5">
        <v>329937000000</v>
      </c>
      <c r="U88" s="5">
        <v>217693000000</v>
      </c>
      <c r="V88" s="5">
        <v>193649000000</v>
      </c>
    </row>
    <row r="89" spans="3:22" ht="15.5" x14ac:dyDescent="0.35">
      <c r="C89" t="s">
        <v>85</v>
      </c>
      <c r="D89" s="5">
        <v>371530733998</v>
      </c>
      <c r="E89" s="5">
        <v>365401961968</v>
      </c>
      <c r="F89" s="5">
        <v>365483323010</v>
      </c>
      <c r="G89" s="5">
        <v>354121589294</v>
      </c>
      <c r="I89" s="5">
        <v>365483323010</v>
      </c>
      <c r="J89" s="5">
        <v>347327711215</v>
      </c>
      <c r="K89" s="5">
        <v>323655909337</v>
      </c>
      <c r="L89" s="5">
        <v>384989067289</v>
      </c>
      <c r="M89" s="5">
        <v>568695980729</v>
      </c>
      <c r="N89" s="5">
        <v>556245430412</v>
      </c>
      <c r="O89" s="5">
        <v>542952097079</v>
      </c>
      <c r="P89" s="5">
        <v>517566434508</v>
      </c>
      <c r="Q89" s="5">
        <v>494099975624</v>
      </c>
      <c r="R89" s="5">
        <v>478740045334</v>
      </c>
      <c r="S89" s="5">
        <v>457364719547</v>
      </c>
      <c r="T89" s="5">
        <v>408026000000</v>
      </c>
      <c r="U89" s="5">
        <v>264949000000</v>
      </c>
      <c r="V89" s="5">
        <v>144092000000</v>
      </c>
    </row>
    <row r="90" spans="3:22" ht="15.5" x14ac:dyDescent="0.35">
      <c r="C90" t="s">
        <v>116</v>
      </c>
      <c r="D90" s="5">
        <v>1750536317779</v>
      </c>
      <c r="E90" s="5">
        <v>1743503016385</v>
      </c>
      <c r="F90" s="5">
        <v>1580518372551</v>
      </c>
      <c r="G90" s="5">
        <v>1575809521222</v>
      </c>
      <c r="I90" s="5">
        <v>1580518372551</v>
      </c>
      <c r="J90" s="5">
        <v>1627935460419</v>
      </c>
      <c r="K90" s="5">
        <v>1735117266203</v>
      </c>
      <c r="L90" s="5">
        <v>1688505201652</v>
      </c>
      <c r="M90" s="5">
        <v>2397707580261</v>
      </c>
      <c r="N90" s="5">
        <v>2562184889015</v>
      </c>
      <c r="O90" s="5">
        <v>2335039563811</v>
      </c>
      <c r="P90" s="5">
        <v>1975979249304</v>
      </c>
      <c r="Q90" s="5">
        <v>1795404979854</v>
      </c>
      <c r="R90" s="5">
        <v>1876157549127</v>
      </c>
      <c r="S90" s="5">
        <v>2089896826583</v>
      </c>
      <c r="T90" s="5">
        <v>888634000000</v>
      </c>
      <c r="U90" s="5">
        <v>639823000000</v>
      </c>
      <c r="V90" s="5">
        <v>513287000000</v>
      </c>
    </row>
    <row r="91" spans="3:22" ht="15.5" x14ac:dyDescent="0.35">
      <c r="C91" t="s">
        <v>117</v>
      </c>
    </row>
    <row r="92" spans="3:22" ht="15.5" x14ac:dyDescent="0.35">
      <c r="C92" t="s">
        <v>120</v>
      </c>
      <c r="D92" s="5">
        <v>11550463904</v>
      </c>
      <c r="E92" s="5">
        <v>11562091496</v>
      </c>
      <c r="F92" s="5">
        <v>11503393446</v>
      </c>
      <c r="G92" s="5">
        <v>11626147005</v>
      </c>
      <c r="I92" s="5">
        <v>11503393446</v>
      </c>
      <c r="J92" s="5">
        <v>11557738325</v>
      </c>
      <c r="K92" s="5">
        <v>50000000</v>
      </c>
      <c r="O92" s="5">
        <v>2527690648</v>
      </c>
      <c r="P92" s="5">
        <v>22670230449</v>
      </c>
      <c r="Q92" s="5">
        <v>31032813938</v>
      </c>
      <c r="R92" s="5">
        <v>35585833043</v>
      </c>
      <c r="S92" s="5">
        <v>32305583364</v>
      </c>
      <c r="T92" s="5">
        <v>42925000000</v>
      </c>
      <c r="U92" s="5">
        <v>44550000000</v>
      </c>
      <c r="V92" s="5">
        <v>2996000000</v>
      </c>
    </row>
    <row r="93" spans="3:22" ht="15.5" x14ac:dyDescent="0.35">
      <c r="C93" t="s">
        <v>121</v>
      </c>
      <c r="D93" s="5">
        <v>2573900960484</v>
      </c>
      <c r="E93" s="5">
        <v>2590417907774</v>
      </c>
      <c r="F93" s="5">
        <v>2593636886746</v>
      </c>
      <c r="G93" s="5">
        <v>2668545983116</v>
      </c>
      <c r="I93" s="5">
        <v>2593636886746</v>
      </c>
      <c r="J93" s="5">
        <v>2627599244340</v>
      </c>
      <c r="K93" s="5">
        <v>2650253345522</v>
      </c>
      <c r="L93" s="5">
        <v>2674980660674</v>
      </c>
      <c r="M93" s="5">
        <v>2567544579678</v>
      </c>
      <c r="N93" s="5">
        <v>2340811522787</v>
      </c>
      <c r="O93" s="5">
        <v>2159772086658</v>
      </c>
      <c r="P93" s="5">
        <v>1423720979453</v>
      </c>
      <c r="Q93" s="5">
        <v>1247283242755</v>
      </c>
      <c r="R93" s="5">
        <v>1222356238771</v>
      </c>
      <c r="S93" s="5">
        <v>1007344773034</v>
      </c>
      <c r="T93" s="5">
        <v>870052000000</v>
      </c>
      <c r="U93" s="5">
        <v>618304000000</v>
      </c>
      <c r="V93" s="5">
        <v>444097000000</v>
      </c>
    </row>
    <row r="94" spans="3:22" ht="15.5" x14ac:dyDescent="0.35">
      <c r="C94" t="s">
        <v>518</v>
      </c>
      <c r="D94" s="5">
        <v>88205000000</v>
      </c>
      <c r="E94" s="5">
        <v>88205000000</v>
      </c>
      <c r="F94" s="5">
        <v>88205000000</v>
      </c>
      <c r="G94" s="5">
        <v>5535000000</v>
      </c>
      <c r="I94" s="5">
        <v>88205000000</v>
      </c>
      <c r="J94" s="5">
        <v>5535000000</v>
      </c>
      <c r="K94" s="5">
        <v>5520000000</v>
      </c>
      <c r="L94" s="5">
        <v>5517000000</v>
      </c>
      <c r="M94" s="5">
        <v>5517000000</v>
      </c>
    </row>
    <row r="95" spans="3:22" ht="15.5" x14ac:dyDescent="0.35">
      <c r="C95" t="s">
        <v>123</v>
      </c>
      <c r="D95" s="5">
        <v>78066745235</v>
      </c>
      <c r="E95" s="5">
        <v>78989895555</v>
      </c>
      <c r="F95" s="5">
        <v>77813769553</v>
      </c>
      <c r="G95" s="5">
        <v>80889322194</v>
      </c>
      <c r="I95" s="5">
        <v>77813769553</v>
      </c>
      <c r="J95" s="5">
        <v>84562135995</v>
      </c>
      <c r="K95" s="5">
        <v>93633540031</v>
      </c>
      <c r="L95" s="5">
        <v>97874895740</v>
      </c>
      <c r="M95" s="5">
        <v>102817345844</v>
      </c>
    </row>
    <row r="96" spans="3:22" ht="15.5" x14ac:dyDescent="0.35">
      <c r="C96" t="s">
        <v>119</v>
      </c>
      <c r="D96" s="5">
        <v>31143189006</v>
      </c>
      <c r="E96" s="5">
        <v>31193206765</v>
      </c>
      <c r="F96" s="5">
        <v>31618084415</v>
      </c>
      <c r="G96" s="5">
        <v>51788721956</v>
      </c>
      <c r="I96" s="5">
        <v>31618084415</v>
      </c>
      <c r="J96" s="5">
        <v>54238451059</v>
      </c>
      <c r="K96" s="5">
        <v>57898866358</v>
      </c>
      <c r="L96" s="5">
        <v>74764970943</v>
      </c>
      <c r="M96" s="5">
        <v>97027287144</v>
      </c>
      <c r="N96" s="5">
        <v>101078601534</v>
      </c>
      <c r="O96" s="5">
        <v>68906238776</v>
      </c>
      <c r="P96" s="5">
        <v>66120709273</v>
      </c>
      <c r="Q96" s="5">
        <v>48685083046</v>
      </c>
      <c r="R96" s="5">
        <v>25490921251</v>
      </c>
      <c r="S96" s="5">
        <v>7606395199</v>
      </c>
      <c r="T96" s="5">
        <v>6395000000</v>
      </c>
      <c r="U96" s="5">
        <v>8603000000</v>
      </c>
      <c r="V96" s="5">
        <v>8186000000</v>
      </c>
    </row>
    <row r="97" spans="3:22" ht="15.5" x14ac:dyDescent="0.35">
      <c r="C97" t="s">
        <v>118</v>
      </c>
      <c r="V97" s="5">
        <v>4221000000</v>
      </c>
    </row>
    <row r="98" spans="3:22" ht="15.5" x14ac:dyDescent="0.35">
      <c r="C98" t="s">
        <v>126</v>
      </c>
      <c r="D98" s="5">
        <v>2918254123544</v>
      </c>
      <c r="E98" s="5">
        <v>2879249989300</v>
      </c>
      <c r="F98" s="5">
        <v>2888005890403</v>
      </c>
      <c r="G98" s="5">
        <v>2886715946597</v>
      </c>
      <c r="I98" s="5">
        <v>2888005890403</v>
      </c>
      <c r="J98" s="5">
        <v>2873450370349</v>
      </c>
      <c r="K98" s="5">
        <v>2911261551599</v>
      </c>
      <c r="L98" s="5">
        <v>2987866843443</v>
      </c>
      <c r="M98" s="5">
        <v>2949092578791</v>
      </c>
      <c r="N98" s="5">
        <v>2693174266016</v>
      </c>
      <c r="O98" s="5">
        <v>2360725395072</v>
      </c>
      <c r="P98" s="5">
        <v>1616184956104</v>
      </c>
      <c r="Q98" s="5">
        <v>1442190239420</v>
      </c>
      <c r="R98" s="5">
        <v>1408346875231</v>
      </c>
      <c r="S98" s="5">
        <v>1121337831987</v>
      </c>
      <c r="T98" s="5">
        <v>974747000000</v>
      </c>
      <c r="U98" s="5">
        <v>685157000000</v>
      </c>
      <c r="V98" s="5">
        <v>473700000000</v>
      </c>
    </row>
    <row r="99" spans="3:22" ht="15.5" x14ac:dyDescent="0.35">
      <c r="C99" t="s">
        <v>127</v>
      </c>
      <c r="D99" s="5">
        <v>4668790441323</v>
      </c>
      <c r="E99" s="5">
        <v>4622753005685</v>
      </c>
      <c r="F99" s="5">
        <v>4468524262954</v>
      </c>
      <c r="G99" s="5">
        <v>4462525467819</v>
      </c>
      <c r="I99" s="5">
        <v>4468524262954</v>
      </c>
      <c r="J99" s="5">
        <v>4501385830768</v>
      </c>
      <c r="K99" s="5">
        <v>4646378817802</v>
      </c>
      <c r="L99" s="5">
        <v>4676372045095</v>
      </c>
      <c r="M99" s="5">
        <v>5346800159052</v>
      </c>
      <c r="N99" s="5">
        <v>5255359155031</v>
      </c>
      <c r="O99" s="5">
        <v>4695764958883</v>
      </c>
      <c r="P99" s="5">
        <v>3592164205408</v>
      </c>
      <c r="Q99" s="5">
        <v>3237595219274</v>
      </c>
      <c r="R99" s="5">
        <v>3284504424358</v>
      </c>
      <c r="S99" s="5">
        <v>3211234658570</v>
      </c>
      <c r="T99" s="5">
        <v>1863381000000</v>
      </c>
      <c r="U99" s="5">
        <v>1324980000000</v>
      </c>
      <c r="V99" s="5">
        <v>986987000000</v>
      </c>
    </row>
    <row r="100" spans="3:22" ht="15.5" x14ac:dyDescent="0.35">
      <c r="C100" t="s">
        <v>128</v>
      </c>
    </row>
    <row r="101" spans="3:22" ht="15.5" x14ac:dyDescent="0.35">
      <c r="C101" t="s">
        <v>129</v>
      </c>
    </row>
    <row r="102" spans="3:22" ht="15.5" x14ac:dyDescent="0.35">
      <c r="C102" t="s">
        <v>130</v>
      </c>
      <c r="D102" s="5">
        <v>2533515132810</v>
      </c>
      <c r="E102" s="5">
        <v>2518277259409</v>
      </c>
      <c r="F102" s="5">
        <v>2375935036049</v>
      </c>
      <c r="G102" s="5">
        <v>2364234512911</v>
      </c>
      <c r="I102" s="5">
        <v>2375935036049</v>
      </c>
      <c r="J102" s="5">
        <v>2244858924455</v>
      </c>
      <c r="K102" s="5">
        <v>2102124921210</v>
      </c>
      <c r="L102" s="5">
        <v>1935669493305</v>
      </c>
      <c r="M102" s="5">
        <v>1591081638290</v>
      </c>
      <c r="N102" s="5">
        <v>2146338161363</v>
      </c>
      <c r="O102" s="5">
        <v>1733135623684</v>
      </c>
      <c r="P102" s="5">
        <v>1316323262100</v>
      </c>
      <c r="Q102" s="5">
        <v>1085566305465</v>
      </c>
      <c r="R102" s="5">
        <v>1220778246218</v>
      </c>
      <c r="S102" s="5">
        <v>1291021571370</v>
      </c>
      <c r="T102" s="5">
        <v>1090292000000</v>
      </c>
      <c r="U102" s="5">
        <v>783144000000</v>
      </c>
      <c r="V102" s="5">
        <v>599181000000</v>
      </c>
    </row>
    <row r="103" spans="3:22" ht="15.5" x14ac:dyDescent="0.35">
      <c r="C103" t="s">
        <v>134</v>
      </c>
      <c r="D103" s="5">
        <v>1055622946504</v>
      </c>
      <c r="E103" s="5">
        <v>1089602449018</v>
      </c>
      <c r="F103" s="5">
        <v>1089474382601</v>
      </c>
      <c r="G103" s="5">
        <v>1145665144809</v>
      </c>
      <c r="I103" s="5">
        <v>1089474382601</v>
      </c>
      <c r="J103" s="5">
        <v>976717685911</v>
      </c>
      <c r="K103" s="5">
        <v>810800000000</v>
      </c>
      <c r="L103" s="5">
        <v>958556150741</v>
      </c>
      <c r="M103" s="5">
        <v>758869748789</v>
      </c>
      <c r="N103" s="5">
        <v>1392689769738</v>
      </c>
      <c r="O103" s="5">
        <v>922028495861</v>
      </c>
      <c r="P103" s="5">
        <v>571781717651</v>
      </c>
      <c r="Q103" s="5">
        <v>517625075213</v>
      </c>
      <c r="R103" s="5">
        <v>699466688006</v>
      </c>
      <c r="S103" s="5">
        <v>658142101371</v>
      </c>
      <c r="T103" s="5">
        <v>546504000000</v>
      </c>
      <c r="U103" s="5">
        <v>265201000000</v>
      </c>
      <c r="V103" s="5">
        <v>253475000000</v>
      </c>
    </row>
    <row r="104" spans="3:22" ht="15.5" x14ac:dyDescent="0.35">
      <c r="C104" t="s">
        <v>131</v>
      </c>
    </row>
    <row r="105" spans="3:22" ht="15.5" x14ac:dyDescent="0.35">
      <c r="C105" t="s">
        <v>132</v>
      </c>
      <c r="D105" s="5">
        <v>699589149213</v>
      </c>
      <c r="E105" s="5">
        <v>647729998242</v>
      </c>
      <c r="F105" s="5">
        <v>545401309017</v>
      </c>
      <c r="G105" s="5">
        <v>502359560119</v>
      </c>
      <c r="I105" s="5">
        <v>545401309017</v>
      </c>
      <c r="J105" s="5">
        <v>486058186179</v>
      </c>
      <c r="K105" s="5">
        <v>601810515335</v>
      </c>
      <c r="L105" s="5">
        <v>445688979689</v>
      </c>
      <c r="M105" s="5">
        <v>469973987653</v>
      </c>
      <c r="N105" s="5">
        <v>478214276810</v>
      </c>
      <c r="O105" s="5">
        <v>565236151929</v>
      </c>
      <c r="P105" s="5">
        <v>545455845864</v>
      </c>
      <c r="Q105" s="5">
        <v>438359354349</v>
      </c>
      <c r="R105" s="5">
        <v>393853390012</v>
      </c>
      <c r="S105" s="5">
        <v>460402758486</v>
      </c>
      <c r="T105" s="5">
        <v>426195000000</v>
      </c>
      <c r="U105" s="5">
        <v>418399000000</v>
      </c>
      <c r="V105" s="5">
        <v>273505000000</v>
      </c>
    </row>
    <row r="106" spans="3:22" ht="15.5" x14ac:dyDescent="0.35">
      <c r="C106" t="s">
        <v>133</v>
      </c>
      <c r="M106" s="5">
        <v>31687100528</v>
      </c>
      <c r="N106" s="5">
        <v>22885026552</v>
      </c>
      <c r="O106" s="5">
        <v>36747871409</v>
      </c>
      <c r="P106" s="5">
        <v>15769745420</v>
      </c>
      <c r="Q106" s="5">
        <v>8923761232</v>
      </c>
      <c r="R106" s="5">
        <v>7256561558</v>
      </c>
      <c r="S106" s="5">
        <v>4136644728</v>
      </c>
      <c r="T106" s="5">
        <v>8481000000</v>
      </c>
      <c r="U106" s="5">
        <v>7452000000</v>
      </c>
    </row>
    <row r="107" spans="3:22" ht="15.5" x14ac:dyDescent="0.35">
      <c r="C107" t="s">
        <v>465</v>
      </c>
      <c r="D107" s="5">
        <v>14947616253</v>
      </c>
      <c r="E107" s="5">
        <v>9853462634</v>
      </c>
      <c r="F107" s="5">
        <v>26572619137</v>
      </c>
      <c r="G107" s="5">
        <v>10723756241</v>
      </c>
      <c r="I107" s="5">
        <v>26572619137</v>
      </c>
      <c r="J107" s="5">
        <v>19252606559</v>
      </c>
      <c r="K107" s="5">
        <v>6566008964</v>
      </c>
      <c r="L107" s="5">
        <v>28292738232</v>
      </c>
      <c r="M107" s="5">
        <v>31687100528</v>
      </c>
      <c r="N107" s="5">
        <v>22885026552</v>
      </c>
      <c r="O107" s="5">
        <v>36747871409</v>
      </c>
      <c r="P107" s="5">
        <v>15769745420</v>
      </c>
      <c r="Q107" s="5">
        <v>8923761232</v>
      </c>
      <c r="R107" s="5">
        <v>7256561558</v>
      </c>
      <c r="S107" s="5">
        <v>4136644728</v>
      </c>
      <c r="T107" s="5">
        <v>8481000000</v>
      </c>
      <c r="U107" s="5">
        <v>7452000000</v>
      </c>
    </row>
    <row r="108" spans="3:22" ht="15.5" x14ac:dyDescent="0.35">
      <c r="C108" t="s">
        <v>136</v>
      </c>
      <c r="D108" s="5">
        <v>39588330388</v>
      </c>
      <c r="E108" s="5">
        <v>25656583932</v>
      </c>
      <c r="F108" s="5">
        <v>7086626124</v>
      </c>
      <c r="G108" s="5">
        <v>15871525126</v>
      </c>
      <c r="I108" s="5">
        <v>7086626124</v>
      </c>
      <c r="J108" s="5">
        <v>14974385965</v>
      </c>
      <c r="K108" s="5">
        <v>14411005459</v>
      </c>
      <c r="L108" s="5">
        <v>13279672463</v>
      </c>
      <c r="M108" s="5">
        <v>18542773187</v>
      </c>
      <c r="N108" s="5">
        <v>11462334979</v>
      </c>
      <c r="O108" s="5">
        <v>36058903049</v>
      </c>
      <c r="P108" s="5">
        <v>48310338934</v>
      </c>
      <c r="Q108" s="5">
        <v>12524594528</v>
      </c>
      <c r="R108" s="5">
        <v>17195701972</v>
      </c>
      <c r="S108" s="5">
        <v>55606780775</v>
      </c>
      <c r="T108" s="5">
        <v>16083000000</v>
      </c>
      <c r="U108" s="5">
        <v>9419000000</v>
      </c>
      <c r="V108" s="5">
        <v>5895000000</v>
      </c>
    </row>
    <row r="109" spans="3:22" ht="15.5" x14ac:dyDescent="0.35">
      <c r="C109" t="s">
        <v>137</v>
      </c>
      <c r="D109" s="5">
        <v>482519876554</v>
      </c>
      <c r="E109" s="5">
        <v>494087590201</v>
      </c>
      <c r="F109" s="5">
        <v>407989987352</v>
      </c>
      <c r="G109" s="5">
        <v>376506974384</v>
      </c>
      <c r="I109" s="5">
        <v>407989987352</v>
      </c>
      <c r="J109" s="5">
        <v>385573303259</v>
      </c>
      <c r="K109" s="5">
        <v>340511517764</v>
      </c>
      <c r="L109" s="5">
        <v>199561695012</v>
      </c>
      <c r="M109" s="5">
        <v>106979026504</v>
      </c>
      <c r="N109" s="5">
        <v>134565154722</v>
      </c>
      <c r="O109" s="5">
        <v>134927336346</v>
      </c>
      <c r="P109" s="5">
        <v>116673724306</v>
      </c>
      <c r="Q109" s="5">
        <v>76627905102</v>
      </c>
      <c r="R109" s="5">
        <v>69249800172</v>
      </c>
      <c r="S109" s="5">
        <v>62700524700</v>
      </c>
      <c r="T109" s="5">
        <v>50048000000</v>
      </c>
      <c r="U109" s="5">
        <v>29445000000</v>
      </c>
      <c r="V109" s="5">
        <v>6946000000</v>
      </c>
    </row>
    <row r="110" spans="3:22" ht="15.5" x14ac:dyDescent="0.35">
      <c r="C110" t="s">
        <v>139</v>
      </c>
    </row>
    <row r="111" spans="3:22" ht="15.5" x14ac:dyDescent="0.35">
      <c r="C111" t="s">
        <v>140</v>
      </c>
      <c r="D111" s="5">
        <v>65221699387</v>
      </c>
      <c r="E111" s="5">
        <v>113577492692</v>
      </c>
      <c r="F111" s="5">
        <v>161933285997</v>
      </c>
      <c r="G111" s="5">
        <v>218667005245</v>
      </c>
      <c r="I111" s="5">
        <v>161933285997</v>
      </c>
      <c r="J111" s="5">
        <v>429731742858</v>
      </c>
      <c r="K111" s="5">
        <v>745932472877</v>
      </c>
      <c r="L111" s="5">
        <v>1038768111138</v>
      </c>
      <c r="M111" s="5">
        <v>887933713467</v>
      </c>
      <c r="N111" s="5">
        <v>325653748158</v>
      </c>
      <c r="O111" s="5">
        <v>142387389458</v>
      </c>
      <c r="P111" s="5">
        <v>3813558956</v>
      </c>
      <c r="Q111" s="5">
        <v>19067793981</v>
      </c>
      <c r="R111" s="5">
        <v>45333560252</v>
      </c>
      <c r="S111" s="5">
        <v>85458915937</v>
      </c>
      <c r="T111" s="5">
        <v>62228000000</v>
      </c>
      <c r="U111" s="5">
        <v>41728000000</v>
      </c>
      <c r="V111" s="5">
        <v>64074000000</v>
      </c>
    </row>
    <row r="112" spans="3:22" ht="15.5" x14ac:dyDescent="0.35">
      <c r="C112" t="s">
        <v>144</v>
      </c>
      <c r="Q112" s="5">
        <v>429097637</v>
      </c>
      <c r="R112" s="5">
        <v>737389632</v>
      </c>
      <c r="S112" s="5">
        <v>1199973949</v>
      </c>
      <c r="T112" s="5">
        <v>1743000000</v>
      </c>
      <c r="U112" s="5">
        <v>2083000000</v>
      </c>
      <c r="V112" s="5">
        <v>4916000000</v>
      </c>
    </row>
    <row r="113" spans="3:22" ht="15.5" x14ac:dyDescent="0.35">
      <c r="C113" t="s">
        <v>141</v>
      </c>
      <c r="D113" s="5">
        <v>66377837891</v>
      </c>
      <c r="E113" s="5">
        <v>21032210187</v>
      </c>
      <c r="F113" s="5">
        <v>24397548577</v>
      </c>
      <c r="G113" s="5">
        <v>32543949718</v>
      </c>
      <c r="I113" s="5">
        <v>24397548577</v>
      </c>
      <c r="J113" s="5">
        <v>32542280847</v>
      </c>
      <c r="K113" s="5">
        <v>27454258085</v>
      </c>
      <c r="L113" s="5">
        <v>46811012792</v>
      </c>
      <c r="M113" s="5">
        <v>75497635826</v>
      </c>
      <c r="N113" s="5">
        <v>48165278937</v>
      </c>
      <c r="O113" s="5">
        <v>3600617810</v>
      </c>
      <c r="P113" s="5">
        <v>310972678</v>
      </c>
      <c r="Q113" s="5">
        <v>826194587</v>
      </c>
      <c r="R113" s="5">
        <v>1937251660</v>
      </c>
      <c r="S113" s="5">
        <v>919020626</v>
      </c>
      <c r="T113" s="5">
        <v>6468000000</v>
      </c>
      <c r="U113" s="5">
        <v>9895000000</v>
      </c>
    </row>
    <row r="114" spans="3:22" ht="15.5" x14ac:dyDescent="0.35">
      <c r="C114" t="s">
        <v>145</v>
      </c>
      <c r="D114" s="5">
        <v>229814612134</v>
      </c>
      <c r="E114" s="5">
        <v>243406124803</v>
      </c>
      <c r="F114" s="5">
        <v>285508290970</v>
      </c>
      <c r="G114" s="5">
        <v>304456149034</v>
      </c>
      <c r="I114" s="5">
        <v>285508290970</v>
      </c>
      <c r="J114" s="5">
        <v>344138797829</v>
      </c>
      <c r="K114" s="5">
        <v>291141004387</v>
      </c>
      <c r="L114" s="5">
        <v>268915846453</v>
      </c>
      <c r="M114" s="5">
        <v>190060753894</v>
      </c>
      <c r="N114" s="5">
        <v>94399586398</v>
      </c>
      <c r="O114" s="5">
        <v>32562879693</v>
      </c>
      <c r="P114" s="5">
        <v>16062615828</v>
      </c>
      <c r="Q114" s="5">
        <v>28155321940</v>
      </c>
      <c r="R114" s="5">
        <v>32287285699</v>
      </c>
      <c r="S114" s="5">
        <v>48340075269</v>
      </c>
      <c r="T114" s="5">
        <v>41703000000</v>
      </c>
      <c r="U114" s="5">
        <v>43289000000</v>
      </c>
      <c r="V114" s="5">
        <v>50577000000</v>
      </c>
    </row>
    <row r="115" spans="3:22" ht="15.5" x14ac:dyDescent="0.35">
      <c r="C115" t="s">
        <v>146</v>
      </c>
      <c r="D115" s="5">
        <v>292334779380</v>
      </c>
      <c r="E115" s="5">
        <v>294123421910</v>
      </c>
      <c r="F115" s="5">
        <v>346247220494</v>
      </c>
      <c r="G115" s="5">
        <v>409680264163</v>
      </c>
      <c r="I115" s="5">
        <v>346247220494</v>
      </c>
      <c r="J115" s="5">
        <v>606166274544</v>
      </c>
      <c r="K115" s="5">
        <v>925523438450</v>
      </c>
      <c r="L115" s="5">
        <v>1206882251364</v>
      </c>
      <c r="M115" s="5">
        <v>1092087017665</v>
      </c>
      <c r="N115" s="5">
        <v>531785447447</v>
      </c>
      <c r="O115" s="5">
        <v>259767155647</v>
      </c>
      <c r="P115" s="5">
        <v>88940816912</v>
      </c>
      <c r="Q115" s="5">
        <v>96858033700</v>
      </c>
      <c r="R115" s="5">
        <v>111653704511</v>
      </c>
      <c r="S115" s="5">
        <v>143583834900</v>
      </c>
      <c r="T115" s="5">
        <v>110705000000</v>
      </c>
      <c r="U115" s="5">
        <v>80644000000</v>
      </c>
      <c r="V115" s="5">
        <v>94962000000</v>
      </c>
    </row>
    <row r="116" spans="3:22" ht="15.5" x14ac:dyDescent="0.35">
      <c r="C116" t="s">
        <v>147</v>
      </c>
      <c r="D116" s="5">
        <v>292334779380</v>
      </c>
      <c r="E116" s="5">
        <v>294123421910</v>
      </c>
      <c r="F116" s="5">
        <v>346247220494</v>
      </c>
      <c r="G116" s="5">
        <v>409680264163</v>
      </c>
      <c r="I116" s="5">
        <v>346247220494</v>
      </c>
      <c r="J116" s="5">
        <v>606166274544</v>
      </c>
      <c r="K116" s="5">
        <v>925523438450</v>
      </c>
      <c r="L116" s="5">
        <v>1206882251364</v>
      </c>
      <c r="M116" s="5">
        <v>1092087017665</v>
      </c>
      <c r="N116" s="5">
        <v>531785447447</v>
      </c>
      <c r="O116" s="5">
        <v>259767155647</v>
      </c>
      <c r="P116" s="5">
        <v>88940816912</v>
      </c>
      <c r="Q116" s="5">
        <v>96858033700</v>
      </c>
      <c r="R116" s="5">
        <v>111653704511</v>
      </c>
      <c r="S116" s="5">
        <v>143583834900</v>
      </c>
      <c r="T116" s="5">
        <v>110705000000</v>
      </c>
      <c r="U116" s="5">
        <v>80644000000</v>
      </c>
      <c r="V116" s="5">
        <v>94962000000</v>
      </c>
    </row>
    <row r="117" spans="3:22" ht="15.5" x14ac:dyDescent="0.35">
      <c r="C117" t="s">
        <v>789</v>
      </c>
      <c r="U117" s="5">
        <v>11117000000</v>
      </c>
      <c r="V117" s="5">
        <v>8088000000</v>
      </c>
    </row>
    <row r="118" spans="3:22" ht="15.5" x14ac:dyDescent="0.35">
      <c r="C118" t="s">
        <v>152</v>
      </c>
    </row>
    <row r="119" spans="3:22" ht="15.5" x14ac:dyDescent="0.35">
      <c r="C119" t="s">
        <v>153</v>
      </c>
      <c r="D119" s="5">
        <v>131599537278</v>
      </c>
      <c r="E119" s="5">
        <v>134609702879</v>
      </c>
      <c r="F119" s="5">
        <v>186330834574</v>
      </c>
      <c r="G119" s="5">
        <v>251210954963</v>
      </c>
      <c r="I119" s="5">
        <v>186330834574</v>
      </c>
      <c r="J119" s="5">
        <v>462274023705</v>
      </c>
      <c r="K119" s="5">
        <v>773386730962</v>
      </c>
      <c r="L119" s="5">
        <v>1085579123930</v>
      </c>
      <c r="M119" s="5">
        <v>963431349293</v>
      </c>
      <c r="N119" s="5">
        <v>373819027095</v>
      </c>
      <c r="O119" s="5">
        <v>145988007268</v>
      </c>
      <c r="P119" s="5">
        <v>4124531634</v>
      </c>
      <c r="Q119" s="5">
        <v>20323086205</v>
      </c>
      <c r="R119" s="5">
        <v>48008201544</v>
      </c>
      <c r="S119" s="5">
        <v>87577910512</v>
      </c>
      <c r="T119" s="5">
        <v>70439000000</v>
      </c>
      <c r="U119" s="5">
        <v>53706000000</v>
      </c>
      <c r="V119" s="5">
        <v>68990000000</v>
      </c>
    </row>
    <row r="120" spans="3:22" ht="15.5" x14ac:dyDescent="0.35">
      <c r="C120" t="s">
        <v>150</v>
      </c>
      <c r="D120" s="5">
        <v>86985861040</v>
      </c>
      <c r="E120" s="5">
        <v>89518412307</v>
      </c>
      <c r="F120" s="5">
        <v>93675389798</v>
      </c>
      <c r="G120" s="5">
        <v>90047657354</v>
      </c>
      <c r="I120" s="5">
        <v>93675389798</v>
      </c>
      <c r="J120" s="5">
        <v>87486567049</v>
      </c>
      <c r="K120" s="5">
        <v>79211033471</v>
      </c>
      <c r="L120" s="5">
        <v>66210822743</v>
      </c>
      <c r="M120" s="5">
        <v>52976577350</v>
      </c>
      <c r="N120" s="5">
        <v>55383171922</v>
      </c>
      <c r="O120" s="5">
        <v>43562281254</v>
      </c>
      <c r="P120" s="5">
        <v>30962627882</v>
      </c>
      <c r="Q120" s="5">
        <v>28870876880</v>
      </c>
      <c r="R120" s="5">
        <v>21735480982</v>
      </c>
      <c r="S120" s="5">
        <v>13748595487</v>
      </c>
      <c r="T120" s="5">
        <v>294000000</v>
      </c>
    </row>
    <row r="121" spans="3:22" ht="15.5" x14ac:dyDescent="0.35">
      <c r="C121" t="s">
        <v>154</v>
      </c>
      <c r="D121" s="5">
        <v>2825849912190</v>
      </c>
      <c r="E121" s="5">
        <v>2812400681319</v>
      </c>
      <c r="F121" s="5">
        <v>2722182256543</v>
      </c>
      <c r="G121" s="5">
        <v>2773914777074</v>
      </c>
      <c r="I121" s="5">
        <v>2722182256543</v>
      </c>
      <c r="J121" s="5">
        <v>2851025198999</v>
      </c>
      <c r="K121" s="5">
        <v>3027648359660</v>
      </c>
      <c r="L121" s="5">
        <v>3142551744669</v>
      </c>
      <c r="M121" s="5">
        <v>2683168655955</v>
      </c>
      <c r="N121" s="5">
        <v>2678123608810</v>
      </c>
      <c r="O121" s="5">
        <v>1992902779331</v>
      </c>
      <c r="P121" s="5">
        <v>1405264079012</v>
      </c>
      <c r="Q121" s="5">
        <v>1182424339165</v>
      </c>
      <c r="R121" s="5">
        <v>1332431950729</v>
      </c>
      <c r="S121" s="5">
        <v>1434605406270</v>
      </c>
      <c r="T121" s="5">
        <v>1200997000000</v>
      </c>
      <c r="U121" s="5">
        <v>863788000000</v>
      </c>
      <c r="V121" s="5">
        <v>694143000000</v>
      </c>
    </row>
    <row r="122" spans="3:22" ht="15.5" x14ac:dyDescent="0.35">
      <c r="C122" t="s">
        <v>155</v>
      </c>
    </row>
    <row r="123" spans="3:22" ht="15.5" x14ac:dyDescent="0.35">
      <c r="C123" t="s">
        <v>156</v>
      </c>
      <c r="D123" s="5">
        <v>142857150000</v>
      </c>
      <c r="E123" s="5">
        <v>142857150000</v>
      </c>
      <c r="F123" s="5">
        <v>142857150000</v>
      </c>
      <c r="G123" s="5">
        <v>142857150000</v>
      </c>
      <c r="I123" s="5">
        <v>142857150000</v>
      </c>
      <c r="J123" s="5">
        <v>142857150000</v>
      </c>
      <c r="K123" s="5">
        <v>142857150000</v>
      </c>
      <c r="L123" s="5">
        <v>142857150000</v>
      </c>
      <c r="M123" s="5">
        <v>142857150000</v>
      </c>
      <c r="N123" s="5">
        <v>142857150000</v>
      </c>
      <c r="O123" s="5">
        <v>142857150000</v>
      </c>
      <c r="P123" s="5">
        <v>142857150000</v>
      </c>
      <c r="Q123" s="5">
        <v>142857150000</v>
      </c>
      <c r="R123" s="5">
        <v>142857150000</v>
      </c>
      <c r="S123" s="5">
        <v>142857150000</v>
      </c>
      <c r="T123" s="5">
        <v>120000000000</v>
      </c>
      <c r="U123" s="5">
        <v>65000000000</v>
      </c>
      <c r="V123" s="5">
        <v>65000000000</v>
      </c>
    </row>
    <row r="124" spans="3:22" ht="15.5" x14ac:dyDescent="0.35">
      <c r="C124" t="s">
        <v>157</v>
      </c>
      <c r="D124" s="5">
        <v>710356833172</v>
      </c>
      <c r="E124" s="5">
        <v>710356833172</v>
      </c>
      <c r="F124" s="5">
        <v>710356833172</v>
      </c>
      <c r="G124" s="5">
        <v>710356833172</v>
      </c>
      <c r="I124" s="5">
        <v>710356833172</v>
      </c>
      <c r="J124" s="5">
        <v>710356833172</v>
      </c>
      <c r="K124" s="5">
        <v>710356833172</v>
      </c>
      <c r="L124" s="5">
        <v>710356833172</v>
      </c>
      <c r="M124" s="5">
        <v>710356833172</v>
      </c>
      <c r="N124" s="5">
        <v>710356833172</v>
      </c>
      <c r="O124" s="5">
        <v>710356833172</v>
      </c>
      <c r="P124" s="5">
        <v>710356833172</v>
      </c>
      <c r="Q124" s="5">
        <v>710356833172</v>
      </c>
      <c r="R124" s="5">
        <v>707283976767</v>
      </c>
      <c r="S124" s="5">
        <v>707183976767</v>
      </c>
      <c r="T124" s="5">
        <v>-66377000000</v>
      </c>
    </row>
    <row r="125" spans="3:22" ht="15.5" x14ac:dyDescent="0.35">
      <c r="C125" t="s">
        <v>158</v>
      </c>
      <c r="D125" s="5">
        <v>611912932336</v>
      </c>
      <c r="E125" s="5">
        <v>585584452585</v>
      </c>
      <c r="F125" s="5">
        <v>522571956724</v>
      </c>
      <c r="G125" s="5">
        <v>476753318695</v>
      </c>
      <c r="I125" s="5">
        <v>522571956724</v>
      </c>
      <c r="J125" s="5">
        <v>445535137594</v>
      </c>
      <c r="K125" s="5">
        <v>368095099922</v>
      </c>
      <c r="L125" s="5">
        <v>227331856511</v>
      </c>
      <c r="M125" s="5">
        <v>1180287095905</v>
      </c>
      <c r="N125" s="5">
        <v>1098020444399</v>
      </c>
      <c r="O125" s="5">
        <v>1220324492285</v>
      </c>
      <c r="P125" s="5">
        <v>788270353870</v>
      </c>
      <c r="Q125" s="5">
        <v>670658805215</v>
      </c>
      <c r="R125" s="5">
        <v>600131530488</v>
      </c>
      <c r="S125" s="5">
        <v>467923267490</v>
      </c>
      <c r="T125" s="5">
        <v>199453000000</v>
      </c>
      <c r="U125" s="5">
        <v>130606000000</v>
      </c>
      <c r="V125" s="5">
        <v>82831000000</v>
      </c>
    </row>
    <row r="126" spans="3:22" ht="15.5" x14ac:dyDescent="0.35">
      <c r="C126" t="s">
        <v>159</v>
      </c>
      <c r="D126" s="5">
        <v>48000000000</v>
      </c>
      <c r="E126" s="5">
        <v>48000000000</v>
      </c>
      <c r="F126" s="5">
        <v>48000000000</v>
      </c>
      <c r="G126" s="5">
        <v>48000000000</v>
      </c>
      <c r="I126" s="5">
        <v>48000000000</v>
      </c>
      <c r="J126" s="5">
        <v>48000000000</v>
      </c>
      <c r="K126" s="5">
        <v>48000000000</v>
      </c>
      <c r="L126" s="5">
        <v>48000000000</v>
      </c>
      <c r="M126" s="5">
        <v>48000000000</v>
      </c>
      <c r="N126" s="5">
        <v>48000000000</v>
      </c>
      <c r="O126" s="5">
        <v>48000000000</v>
      </c>
      <c r="P126" s="5">
        <v>740270353870</v>
      </c>
      <c r="Q126" s="5">
        <v>622658805215</v>
      </c>
      <c r="R126" s="5">
        <v>552131530488</v>
      </c>
      <c r="S126" s="5">
        <v>443923267490</v>
      </c>
      <c r="T126" s="5">
        <v>199453000000</v>
      </c>
      <c r="U126" s="5">
        <v>130606000000</v>
      </c>
      <c r="V126" s="5">
        <v>82831000000</v>
      </c>
    </row>
    <row r="127" spans="3:22" ht="15.5" x14ac:dyDescent="0.35">
      <c r="C127" t="s">
        <v>160</v>
      </c>
      <c r="D127" s="5">
        <v>563912932336</v>
      </c>
      <c r="E127" s="5">
        <v>537584452585</v>
      </c>
      <c r="F127" s="5">
        <v>474571956724</v>
      </c>
      <c r="G127" s="5">
        <v>428753318695</v>
      </c>
      <c r="I127" s="5">
        <v>474571956724</v>
      </c>
      <c r="J127" s="5">
        <v>397535137594</v>
      </c>
      <c r="K127" s="5">
        <v>320095099922</v>
      </c>
      <c r="L127" s="5">
        <v>179331856511</v>
      </c>
      <c r="M127" s="5">
        <v>1132287095905</v>
      </c>
      <c r="N127" s="5">
        <v>1050020444399</v>
      </c>
      <c r="O127" s="5">
        <v>1172324492285</v>
      </c>
      <c r="P127" s="5">
        <v>48000000000</v>
      </c>
      <c r="Q127" s="5">
        <v>48000000000</v>
      </c>
      <c r="R127" s="5">
        <v>48000000000</v>
      </c>
      <c r="S127" s="5">
        <v>24000000000</v>
      </c>
    </row>
    <row r="128" spans="3:22" ht="15.5" x14ac:dyDescent="0.35">
      <c r="C128" t="s">
        <v>161</v>
      </c>
      <c r="D128" s="5">
        <v>611912932336</v>
      </c>
      <c r="E128" s="5">
        <v>585584452585</v>
      </c>
      <c r="F128" s="5">
        <v>522571956724</v>
      </c>
      <c r="G128" s="5">
        <v>476753318695</v>
      </c>
      <c r="I128" s="5">
        <v>522571956724</v>
      </c>
      <c r="J128" s="5">
        <v>445535137594</v>
      </c>
      <c r="K128" s="5">
        <v>368095099922</v>
      </c>
      <c r="L128" s="5">
        <v>227331856511</v>
      </c>
      <c r="M128" s="5">
        <v>1180287095905</v>
      </c>
      <c r="N128" s="5">
        <v>1098020444399</v>
      </c>
      <c r="O128" s="5">
        <v>1220324492285</v>
      </c>
      <c r="P128" s="5">
        <v>788270353870</v>
      </c>
      <c r="Q128" s="5">
        <v>670658805215</v>
      </c>
      <c r="R128" s="5">
        <v>600131530488</v>
      </c>
      <c r="S128" s="5">
        <v>467923267490</v>
      </c>
      <c r="T128" s="5">
        <v>199453000000</v>
      </c>
      <c r="U128" s="5">
        <v>130606000000</v>
      </c>
      <c r="V128" s="5">
        <v>82831000000</v>
      </c>
    </row>
    <row r="129" spans="2:22" ht="15.5" x14ac:dyDescent="0.35">
      <c r="C129" t="s">
        <v>162</v>
      </c>
      <c r="D129" s="5">
        <v>6282879627</v>
      </c>
      <c r="E129" s="5">
        <v>6151926641</v>
      </c>
      <c r="F129" s="5">
        <v>5072743505</v>
      </c>
      <c r="G129" s="5">
        <v>4521799584</v>
      </c>
      <c r="I129" s="5">
        <v>5072743505</v>
      </c>
      <c r="J129" s="5">
        <v>4283799788</v>
      </c>
      <c r="K129" s="5">
        <v>73765465711</v>
      </c>
      <c r="L129" s="5">
        <v>68285393454</v>
      </c>
      <c r="M129" s="5">
        <v>61434443291</v>
      </c>
      <c r="N129" s="5">
        <v>69755688238</v>
      </c>
      <c r="O129" s="5">
        <v>86371607016</v>
      </c>
      <c r="P129" s="5">
        <v>27849354846</v>
      </c>
      <c r="Q129" s="5">
        <v>37198116098</v>
      </c>
      <c r="R129" s="5">
        <v>23059771040</v>
      </c>
      <c r="S129" s="5">
        <v>1300138496</v>
      </c>
      <c r="T129" s="5">
        <v>1282000000</v>
      </c>
      <c r="U129" s="5">
        <v>637000000</v>
      </c>
      <c r="V129" s="5">
        <v>921000000</v>
      </c>
    </row>
    <row r="130" spans="2:22" ht="15.5" x14ac:dyDescent="0.35">
      <c r="C130" t="s">
        <v>10</v>
      </c>
      <c r="D130" s="5">
        <v>1842940529133</v>
      </c>
      <c r="E130" s="5">
        <v>1810352324366</v>
      </c>
      <c r="F130" s="5">
        <v>1746342006411</v>
      </c>
      <c r="G130" s="5">
        <v>1688610690745</v>
      </c>
      <c r="I130" s="5">
        <v>1746342006411</v>
      </c>
      <c r="J130" s="5">
        <v>1650360631769</v>
      </c>
      <c r="K130" s="5">
        <v>1618730458142</v>
      </c>
      <c r="L130" s="5">
        <v>1533820300426</v>
      </c>
      <c r="M130" s="5">
        <v>2663631503097</v>
      </c>
      <c r="N130" s="5">
        <v>2577235546221</v>
      </c>
      <c r="O130" s="5">
        <v>2702862179552</v>
      </c>
      <c r="P130" s="5">
        <v>2186900126396</v>
      </c>
      <c r="Q130" s="5">
        <v>2055170880109</v>
      </c>
      <c r="R130" s="5">
        <v>1952072473629</v>
      </c>
      <c r="S130" s="5">
        <v>1776629252300</v>
      </c>
      <c r="T130" s="5">
        <v>662384000000</v>
      </c>
      <c r="U130" s="5">
        <v>461192000000</v>
      </c>
      <c r="V130" s="5">
        <v>292844000000</v>
      </c>
    </row>
    <row r="131" spans="2:22" ht="15.5" x14ac:dyDescent="0.35">
      <c r="C131" t="s">
        <v>163</v>
      </c>
      <c r="D131" s="5">
        <v>4668790441323</v>
      </c>
      <c r="E131" s="5">
        <v>4622753005685</v>
      </c>
      <c r="F131" s="5">
        <v>4468524262954</v>
      </c>
      <c r="G131" s="5">
        <v>4462525467819</v>
      </c>
      <c r="I131" s="5">
        <v>4468524262954</v>
      </c>
      <c r="J131" s="5">
        <v>4501385830768</v>
      </c>
      <c r="K131" s="5">
        <v>4646378817802</v>
      </c>
      <c r="L131" s="5">
        <v>4676372045095</v>
      </c>
      <c r="M131" s="5">
        <v>5346800159052</v>
      </c>
      <c r="N131" s="5">
        <v>5255359155031</v>
      </c>
      <c r="O131" s="5">
        <v>4695764958883</v>
      </c>
      <c r="P131" s="5">
        <v>3592164205408</v>
      </c>
      <c r="Q131" s="5">
        <v>3237595219274</v>
      </c>
      <c r="R131" s="5">
        <v>3284504424358</v>
      </c>
      <c r="S131" s="5">
        <v>3211234658570</v>
      </c>
      <c r="T131" s="5">
        <v>1863381000000</v>
      </c>
      <c r="U131" s="5">
        <v>1324980000000</v>
      </c>
      <c r="V131" s="5">
        <v>986987000000</v>
      </c>
    </row>
    <row r="132" spans="2:22" ht="15.5" x14ac:dyDescent="0.35">
      <c r="C132" t="s">
        <v>164</v>
      </c>
      <c r="D132" s="5">
        <v>1428571500</v>
      </c>
      <c r="E132" s="5">
        <v>1428571500</v>
      </c>
      <c r="F132" s="5">
        <v>1428571500</v>
      </c>
      <c r="G132" s="5">
        <v>1428571500</v>
      </c>
      <c r="I132" s="5">
        <v>1428571500</v>
      </c>
      <c r="J132" s="5">
        <v>1428571500</v>
      </c>
      <c r="K132" s="5">
        <v>1428571500</v>
      </c>
      <c r="L132" s="5">
        <v>1428571500</v>
      </c>
      <c r="M132" s="5">
        <v>1428571500</v>
      </c>
      <c r="N132" s="5">
        <v>1428571500</v>
      </c>
      <c r="O132" s="5">
        <v>1428571500</v>
      </c>
      <c r="P132" s="5">
        <v>1428571500</v>
      </c>
      <c r="Q132" s="5">
        <v>1428571500</v>
      </c>
      <c r="R132" s="5">
        <v>1428571500</v>
      </c>
      <c r="S132" s="5">
        <v>1428571500</v>
      </c>
      <c r="T132" s="5">
        <v>120000</v>
      </c>
      <c r="U132" s="5">
        <v>65000</v>
      </c>
      <c r="V132" s="5">
        <v>65000</v>
      </c>
    </row>
    <row r="134" spans="2:22" ht="15.5" x14ac:dyDescent="0.35">
      <c r="B134" t="s">
        <v>165</v>
      </c>
      <c r="C134" t="s">
        <v>166</v>
      </c>
      <c r="D134" s="5">
        <v>269023414543</v>
      </c>
      <c r="E134" s="5">
        <v>182222291689</v>
      </c>
      <c r="F134" s="5">
        <v>246127328607</v>
      </c>
      <c r="G134" s="5">
        <v>172785823386</v>
      </c>
      <c r="I134" s="5">
        <v>632172850195</v>
      </c>
      <c r="J134" s="5">
        <v>408596804939</v>
      </c>
      <c r="K134" s="5">
        <v>750186906227</v>
      </c>
      <c r="L134" s="5">
        <v>240473546437</v>
      </c>
      <c r="M134" s="5">
        <v>591719438701</v>
      </c>
      <c r="N134" s="5">
        <v>-71182500389</v>
      </c>
      <c r="O134" s="5">
        <v>17379083127</v>
      </c>
      <c r="P134" s="5">
        <v>104743680332</v>
      </c>
      <c r="Q134" s="5">
        <v>240312298590</v>
      </c>
      <c r="R134" s="5">
        <v>11867374074</v>
      </c>
      <c r="S134" s="5">
        <v>-72552345084</v>
      </c>
      <c r="T134" s="5">
        <v>-92146000000</v>
      </c>
      <c r="U134" s="5">
        <v>183780000000</v>
      </c>
      <c r="V134" s="5">
        <v>30889000000</v>
      </c>
    </row>
    <row r="135" spans="2:22" ht="15.5" x14ac:dyDescent="0.35">
      <c r="C135" t="s">
        <v>690</v>
      </c>
      <c r="D135" s="5">
        <v>1468713364116</v>
      </c>
      <c r="E135" s="5">
        <v>1128467529144</v>
      </c>
      <c r="F135" s="5">
        <v>1090458187065</v>
      </c>
      <c r="G135" s="5">
        <v>1161957481209</v>
      </c>
      <c r="I135" s="5">
        <v>4353667201366</v>
      </c>
      <c r="J135" s="5">
        <v>4407506879710</v>
      </c>
      <c r="K135" s="5">
        <v>4042775065674</v>
      </c>
      <c r="L135" s="5">
        <v>4247551319527</v>
      </c>
      <c r="M135" s="5">
        <v>4057207193112</v>
      </c>
      <c r="N135" s="5">
        <v>3785339970898</v>
      </c>
      <c r="O135" s="5">
        <v>4367397382240</v>
      </c>
      <c r="P135" s="5">
        <v>3464290031268</v>
      </c>
      <c r="Q135" s="5">
        <v>3203290182735</v>
      </c>
      <c r="R135" s="5">
        <v>3519502295630</v>
      </c>
      <c r="S135" s="5">
        <v>3125309712433</v>
      </c>
      <c r="T135" s="5">
        <v>3195148000000</v>
      </c>
      <c r="U135" s="5">
        <v>2278421000000</v>
      </c>
      <c r="V135" s="5">
        <v>1657800000000</v>
      </c>
    </row>
    <row r="136" spans="2:22" ht="15.5" x14ac:dyDescent="0.35">
      <c r="C136" t="s">
        <v>377</v>
      </c>
      <c r="D136" s="5">
        <v>542530601</v>
      </c>
      <c r="E136" s="5">
        <v>629613666</v>
      </c>
      <c r="F136" s="5">
        <v>686413073</v>
      </c>
      <c r="G136" s="5">
        <v>363599972</v>
      </c>
      <c r="I136" s="5">
        <v>1879975415</v>
      </c>
      <c r="J136" s="5">
        <v>2005980809</v>
      </c>
      <c r="K136" s="5">
        <v>2979815042</v>
      </c>
      <c r="L136" s="5">
        <v>1763995375</v>
      </c>
      <c r="M136" s="5">
        <v>1200884366</v>
      </c>
      <c r="N136" s="5">
        <v>4606190801</v>
      </c>
      <c r="O136" s="5">
        <v>12639740742</v>
      </c>
      <c r="P136" s="5">
        <v>11332747328</v>
      </c>
      <c r="Q136" s="5">
        <v>16663381938</v>
      </c>
      <c r="R136" s="5">
        <v>29058052825</v>
      </c>
      <c r="S136" s="5">
        <v>4081072930</v>
      </c>
      <c r="T136" s="5">
        <v>1217000000</v>
      </c>
      <c r="U136" s="5">
        <v>594000000</v>
      </c>
      <c r="V136" s="5">
        <v>63000000</v>
      </c>
    </row>
    <row r="137" spans="2:22" ht="15.5" x14ac:dyDescent="0.35">
      <c r="C137" t="s">
        <v>326</v>
      </c>
      <c r="D137" s="5">
        <v>-695658198085</v>
      </c>
      <c r="E137" s="5">
        <v>-521398504329</v>
      </c>
      <c r="F137" s="5">
        <v>-622262548816</v>
      </c>
      <c r="G137" s="5">
        <v>-493487558208</v>
      </c>
      <c r="I137" s="5">
        <v>-2140015484845</v>
      </c>
      <c r="J137" s="5">
        <v>-2657330674401</v>
      </c>
      <c r="K137" s="5">
        <v>-2131714781909</v>
      </c>
      <c r="L137" s="5">
        <v>-2255026626000</v>
      </c>
      <c r="M137" s="5">
        <v>-1963188176406</v>
      </c>
      <c r="N137" s="5">
        <v>-2250394244666</v>
      </c>
      <c r="O137" s="5">
        <v>-2318301001324</v>
      </c>
      <c r="P137" s="5">
        <v>-1983475540789</v>
      </c>
      <c r="Q137" s="5">
        <v>-1737416025677</v>
      </c>
      <c r="R137" s="5">
        <v>-2205433691181</v>
      </c>
      <c r="S137" s="5">
        <v>-2075548388937</v>
      </c>
      <c r="T137" s="5">
        <v>-2155310000000</v>
      </c>
      <c r="U137" s="5">
        <v>-1196987000000</v>
      </c>
      <c r="V137" s="5">
        <v>-937680000000</v>
      </c>
    </row>
    <row r="138" spans="2:22" ht="15.5" x14ac:dyDescent="0.35">
      <c r="C138" t="s">
        <v>1560</v>
      </c>
      <c r="D138" s="5">
        <v>-372180741309</v>
      </c>
      <c r="E138" s="5">
        <v>-302480156310</v>
      </c>
      <c r="F138" s="5">
        <v>-220572535482</v>
      </c>
      <c r="G138" s="5">
        <v>-352579530868</v>
      </c>
      <c r="I138" s="5">
        <v>-1150852752736</v>
      </c>
      <c r="J138" s="5">
        <v>-980462097911</v>
      </c>
      <c r="K138" s="5">
        <v>-832536795237</v>
      </c>
      <c r="L138" s="5">
        <v>-1168154923364</v>
      </c>
      <c r="M138" s="5">
        <v>-964851898082</v>
      </c>
      <c r="N138" s="5">
        <v>-892269273308</v>
      </c>
      <c r="O138" s="5">
        <v>-1331427676021</v>
      </c>
      <c r="P138" s="5">
        <v>-847693101509</v>
      </c>
      <c r="Q138" s="5">
        <v>-718322274259</v>
      </c>
      <c r="R138" s="5">
        <v>-719024879609</v>
      </c>
      <c r="S138" s="5">
        <v>-621653957405</v>
      </c>
      <c r="T138" s="5">
        <v>-733194000000</v>
      </c>
      <c r="U138" s="5">
        <v>-653983000000</v>
      </c>
      <c r="V138" s="5">
        <v>-497522000000</v>
      </c>
    </row>
    <row r="139" spans="2:22" ht="15.5" x14ac:dyDescent="0.35">
      <c r="C139" t="s">
        <v>327</v>
      </c>
      <c r="D139" s="5">
        <v>-142522392638</v>
      </c>
      <c r="E139" s="5">
        <v>-138449631885</v>
      </c>
      <c r="F139" s="5">
        <v>-3726904571</v>
      </c>
      <c r="G139" s="5">
        <v>-140795060766</v>
      </c>
      <c r="I139" s="5">
        <v>-419352139469</v>
      </c>
      <c r="J139" s="5">
        <v>-384460746467</v>
      </c>
      <c r="K139" s="5">
        <v>-368493540387</v>
      </c>
      <c r="L139" s="5">
        <v>-498172767627</v>
      </c>
      <c r="M139" s="5">
        <v>-536776192365</v>
      </c>
      <c r="N139" s="5">
        <v>-643170916885</v>
      </c>
      <c r="O139" s="5">
        <v>-607894526398</v>
      </c>
      <c r="P139" s="5">
        <v>-449466757480</v>
      </c>
      <c r="Q139" s="5">
        <v>-398978751923</v>
      </c>
      <c r="R139" s="5">
        <v>-432904865772</v>
      </c>
      <c r="S139" s="5">
        <v>-391946266779</v>
      </c>
      <c r="T139" s="5">
        <v>-319196000000</v>
      </c>
      <c r="U139" s="5">
        <v>-191502000000</v>
      </c>
      <c r="V139" s="5">
        <v>-144663000000</v>
      </c>
    </row>
    <row r="140" spans="2:22" ht="15.5" x14ac:dyDescent="0.35">
      <c r="C140" t="s">
        <v>170</v>
      </c>
      <c r="D140" s="5">
        <v>-26672695958</v>
      </c>
      <c r="E140" s="5">
        <v>-27374655187</v>
      </c>
      <c r="F140" s="5">
        <v>-30577715475</v>
      </c>
      <c r="G140" s="5">
        <v>-34190972352</v>
      </c>
      <c r="I140" s="5">
        <v>-129338795090</v>
      </c>
      <c r="J140" s="5">
        <v>-144097906234</v>
      </c>
      <c r="K140" s="5">
        <v>-168624187574</v>
      </c>
      <c r="L140" s="5">
        <v>-170735440804</v>
      </c>
      <c r="M140" s="5">
        <v>-150225836367</v>
      </c>
      <c r="N140" s="5">
        <v>-137913524722</v>
      </c>
      <c r="O140" s="5">
        <v>-83254960535</v>
      </c>
    </row>
    <row r="141" spans="2:22" ht="15.5" x14ac:dyDescent="0.35">
      <c r="C141" t="s">
        <v>1561</v>
      </c>
      <c r="F141" s="5">
        <v>9634670998</v>
      </c>
      <c r="I141" s="5">
        <v>9634670998</v>
      </c>
      <c r="J141" s="5">
        <v>24448520539</v>
      </c>
      <c r="L141" s="5">
        <v>1844089830</v>
      </c>
      <c r="O141" s="5">
        <v>3765879872</v>
      </c>
    </row>
    <row r="142" spans="2:22" ht="15.5" x14ac:dyDescent="0.35">
      <c r="C142" t="s">
        <v>623</v>
      </c>
      <c r="D142" s="5">
        <v>10128851858</v>
      </c>
      <c r="E142" s="5">
        <v>15453441403</v>
      </c>
      <c r="F142" s="5">
        <v>-8089953660</v>
      </c>
      <c r="G142" s="5">
        <v>-2673107953</v>
      </c>
      <c r="I142" s="5">
        <v>-22788620534</v>
      </c>
      <c r="J142" s="5">
        <v>-3111057340</v>
      </c>
      <c r="K142" s="5">
        <v>37177143044</v>
      </c>
      <c r="L142" s="5">
        <v>-89331541304</v>
      </c>
      <c r="M142" s="5">
        <v>-1872371924</v>
      </c>
      <c r="N142" s="5">
        <v>-75294227229</v>
      </c>
      <c r="O142" s="5">
        <v>-108800715984</v>
      </c>
      <c r="P142" s="5">
        <v>-34557803047</v>
      </c>
      <c r="Q142" s="5">
        <v>-54442838200</v>
      </c>
      <c r="R142" s="5">
        <v>-89613261669</v>
      </c>
      <c r="S142" s="5">
        <v>-24038959718</v>
      </c>
      <c r="T142" s="5">
        <v>-20299000000</v>
      </c>
      <c r="U142" s="5">
        <v>-16426000000</v>
      </c>
      <c r="V142" s="5">
        <v>-15969000000</v>
      </c>
    </row>
    <row r="143" spans="2:22" ht="15.5" x14ac:dyDescent="0.35">
      <c r="C143" t="s">
        <v>172</v>
      </c>
      <c r="D143" s="5">
        <v>-204854754364</v>
      </c>
      <c r="E143" s="5">
        <v>-121296300005</v>
      </c>
      <c r="F143" s="5">
        <v>-152666938185</v>
      </c>
      <c r="G143" s="5">
        <v>-162198596648</v>
      </c>
      <c r="I143" s="5">
        <v>-379338712128</v>
      </c>
      <c r="J143" s="5">
        <v>-418957463387</v>
      </c>
      <c r="K143" s="5">
        <v>-598962216014</v>
      </c>
      <c r="L143" s="5">
        <v>26344272924</v>
      </c>
      <c r="M143" s="5">
        <v>-235880649942</v>
      </c>
      <c r="N143" s="5">
        <v>385170905805</v>
      </c>
      <c r="O143" s="5">
        <v>330746974935</v>
      </c>
      <c r="P143" s="5">
        <v>-6679331066</v>
      </c>
      <c r="Q143" s="5">
        <v>-230342414449</v>
      </c>
      <c r="R143" s="5">
        <v>-50068342439</v>
      </c>
      <c r="S143" s="5">
        <v>929095517645</v>
      </c>
      <c r="T143" s="5">
        <v>288520000000</v>
      </c>
      <c r="U143" s="5">
        <v>-34646000000</v>
      </c>
      <c r="V143" s="5">
        <v>58292000000</v>
      </c>
    </row>
    <row r="144" spans="2:22" ht="15.5" x14ac:dyDescent="0.35">
      <c r="C144" t="s">
        <v>173</v>
      </c>
      <c r="D144" s="5">
        <v>-28237408753</v>
      </c>
      <c r="E144" s="5">
        <v>-41828809551</v>
      </c>
      <c r="F144" s="5">
        <v>-37060792499</v>
      </c>
      <c r="G144" s="5">
        <v>-53517530065</v>
      </c>
      <c r="I144" s="5">
        <v>-208111483448</v>
      </c>
      <c r="J144" s="5">
        <v>-127358684427</v>
      </c>
      <c r="K144" s="5">
        <v>-108186453373</v>
      </c>
      <c r="L144" s="5">
        <v>-257026769826</v>
      </c>
      <c r="M144" s="5">
        <v>-353987842430</v>
      </c>
      <c r="N144" s="5">
        <v>-384947541280</v>
      </c>
      <c r="O144" s="5">
        <v>-331514358398</v>
      </c>
      <c r="P144" s="5">
        <v>-209808585835</v>
      </c>
      <c r="Q144" s="5">
        <v>-37205898051</v>
      </c>
      <c r="R144" s="5">
        <v>-247473810519</v>
      </c>
      <c r="S144" s="5">
        <v>-234674673194</v>
      </c>
      <c r="T144" s="5">
        <v>-215618000000</v>
      </c>
      <c r="U144" s="5">
        <v>-98408000000</v>
      </c>
      <c r="V144" s="5">
        <v>-86645000000</v>
      </c>
    </row>
    <row r="145" spans="3:22" ht="15.5" x14ac:dyDescent="0.35">
      <c r="C145" t="s">
        <v>108</v>
      </c>
      <c r="S145" s="5">
        <v>-110000000000</v>
      </c>
    </row>
    <row r="146" spans="3:22" ht="15.5" x14ac:dyDescent="0.35">
      <c r="C146" t="s">
        <v>1361</v>
      </c>
      <c r="O146" s="5">
        <v>133008381917</v>
      </c>
    </row>
    <row r="147" spans="3:22" ht="15.5" x14ac:dyDescent="0.35">
      <c r="C147" t="s">
        <v>175</v>
      </c>
      <c r="D147" s="5">
        <v>-27994412751</v>
      </c>
      <c r="E147" s="5">
        <v>-39352729051</v>
      </c>
      <c r="F147" s="5">
        <v>-37191156914</v>
      </c>
      <c r="G147" s="5">
        <v>-52399961146</v>
      </c>
      <c r="I147" s="5">
        <v>-206015256140</v>
      </c>
      <c r="J147" s="5">
        <v>-123698746416</v>
      </c>
      <c r="K147" s="5">
        <v>-208088153759</v>
      </c>
      <c r="L147" s="5">
        <v>-278570821741</v>
      </c>
      <c r="M147" s="5">
        <v>-340946960630</v>
      </c>
      <c r="N147" s="5">
        <v>-381229505561</v>
      </c>
      <c r="O147" s="5">
        <v>-426566045801</v>
      </c>
      <c r="P147" s="5">
        <v>-204181066113</v>
      </c>
      <c r="Q147" s="5">
        <v>-54624600124</v>
      </c>
      <c r="R147" s="5">
        <v>-163904513151</v>
      </c>
      <c r="S147" s="5">
        <v>-107856239884</v>
      </c>
      <c r="T147" s="5">
        <v>-181767000000</v>
      </c>
      <c r="U147" s="5">
        <v>-58516000000</v>
      </c>
      <c r="V147" s="5">
        <v>-75782000000</v>
      </c>
    </row>
    <row r="148" spans="3:22" ht="15.5" x14ac:dyDescent="0.35">
      <c r="C148" t="s">
        <v>1419</v>
      </c>
      <c r="J148" s="5">
        <v>-8576000000</v>
      </c>
      <c r="K148" s="5">
        <v>-50000000</v>
      </c>
      <c r="P148" s="5">
        <v>-5126808750</v>
      </c>
      <c r="U148" s="5">
        <v>-42000000000</v>
      </c>
    </row>
    <row r="149" spans="3:22" ht="15.5" x14ac:dyDescent="0.35">
      <c r="C149" t="s">
        <v>704</v>
      </c>
      <c r="R149" s="5">
        <v>-11422852108</v>
      </c>
      <c r="S149" s="5">
        <v>-84816456296</v>
      </c>
      <c r="T149" s="5">
        <v>-63293000000</v>
      </c>
      <c r="U149" s="5">
        <v>-50996000000</v>
      </c>
      <c r="V149" s="5">
        <v>-26346000000</v>
      </c>
    </row>
    <row r="150" spans="3:22" ht="15.5" x14ac:dyDescent="0.35">
      <c r="C150" t="s">
        <v>1562</v>
      </c>
      <c r="R150" s="5">
        <v>-84000000000</v>
      </c>
    </row>
    <row r="151" spans="3:22" ht="15.5" x14ac:dyDescent="0.35">
      <c r="C151" t="s">
        <v>1563</v>
      </c>
      <c r="D151" s="5">
        <v>-247452700</v>
      </c>
      <c r="E151" s="5">
        <v>-2476080500</v>
      </c>
      <c r="F151" s="5">
        <v>-334050000</v>
      </c>
      <c r="G151" s="5">
        <v>-1148650000</v>
      </c>
      <c r="I151" s="5">
        <v>-2597668750</v>
      </c>
      <c r="J151" s="5">
        <v>-2900115529</v>
      </c>
      <c r="K151" s="5">
        <v>-6726214906</v>
      </c>
      <c r="L151" s="5">
        <v>-10655568437</v>
      </c>
      <c r="M151" s="5">
        <v>-15946068776</v>
      </c>
      <c r="N151" s="5">
        <v>-10825358663</v>
      </c>
      <c r="O151" s="5">
        <v>-3414109012</v>
      </c>
      <c r="P151" s="5">
        <v>-1195220000</v>
      </c>
      <c r="Q151" s="5">
        <v>-575640065</v>
      </c>
      <c r="R151" s="5">
        <v>-29068420582</v>
      </c>
      <c r="S151" s="5">
        <v>-4238430757</v>
      </c>
      <c r="T151" s="5">
        <v>-175000000</v>
      </c>
      <c r="U151" s="5">
        <v>-387000000</v>
      </c>
    </row>
    <row r="152" spans="3:22" ht="15.5" x14ac:dyDescent="0.35">
      <c r="C152" t="s">
        <v>176</v>
      </c>
      <c r="M152" s="5">
        <v>-15000000000</v>
      </c>
      <c r="R152" s="5">
        <v>-4825001100</v>
      </c>
    </row>
    <row r="153" spans="3:22" ht="15.5" x14ac:dyDescent="0.35">
      <c r="C153" t="s">
        <v>1564</v>
      </c>
      <c r="N153" s="5">
        <v>4969824931</v>
      </c>
    </row>
    <row r="154" spans="3:22" ht="15.5" x14ac:dyDescent="0.35">
      <c r="C154" t="s">
        <v>1565</v>
      </c>
      <c r="Q154" s="5">
        <v>16348952772</v>
      </c>
      <c r="R154" s="5">
        <v>42381927304</v>
      </c>
      <c r="S154" s="5">
        <v>69032789754</v>
      </c>
      <c r="T154" s="5">
        <v>42222000000</v>
      </c>
      <c r="U154" s="5">
        <v>52231000000</v>
      </c>
      <c r="V154" s="5">
        <v>15449000000</v>
      </c>
    </row>
    <row r="155" spans="3:22" ht="15.5" x14ac:dyDescent="0.35">
      <c r="C155" t="s">
        <v>335</v>
      </c>
      <c r="D155" s="5">
        <v>4456698</v>
      </c>
      <c r="F155" s="5">
        <v>464414415</v>
      </c>
      <c r="G155" s="5">
        <v>31081081</v>
      </c>
      <c r="I155" s="5">
        <v>501441442</v>
      </c>
      <c r="J155" s="5">
        <v>7816177518</v>
      </c>
      <c r="K155" s="5">
        <v>106677915292</v>
      </c>
      <c r="L155" s="5">
        <v>32199620352</v>
      </c>
      <c r="M155" s="5">
        <v>17905186976</v>
      </c>
      <c r="N155" s="5">
        <v>2137498013</v>
      </c>
      <c r="O155" s="5">
        <v>1903483680</v>
      </c>
      <c r="P155" s="5">
        <v>5544509028</v>
      </c>
      <c r="Q155" s="5">
        <v>6645389366</v>
      </c>
      <c r="R155" s="5">
        <v>3365049118</v>
      </c>
      <c r="S155" s="5">
        <v>3203663989</v>
      </c>
      <c r="T155" s="5">
        <v>2963000000</v>
      </c>
      <c r="U155" s="5">
        <v>1260000000</v>
      </c>
      <c r="V155" s="5">
        <v>34000000</v>
      </c>
    </row>
    <row r="156" spans="3:22" ht="15.5" x14ac:dyDescent="0.35">
      <c r="C156" t="s">
        <v>673</v>
      </c>
    </row>
    <row r="157" spans="3:22" ht="15.5" x14ac:dyDescent="0.35">
      <c r="C157" t="s">
        <v>1566</v>
      </c>
    </row>
    <row r="158" spans="3:22" ht="15.5" x14ac:dyDescent="0.35">
      <c r="C158" t="s">
        <v>795</v>
      </c>
      <c r="T158" s="5">
        <v>-19311000000</v>
      </c>
    </row>
    <row r="159" spans="3:22" ht="15.5" x14ac:dyDescent="0.35">
      <c r="C159" t="s">
        <v>1567</v>
      </c>
      <c r="T159" s="5">
        <v>3743000000</v>
      </c>
    </row>
    <row r="160" spans="3:22" ht="15.5" x14ac:dyDescent="0.35">
      <c r="C160" t="s">
        <v>189</v>
      </c>
      <c r="D160" s="5">
        <v>-204854754364</v>
      </c>
      <c r="E160" s="5">
        <v>-121296300005</v>
      </c>
      <c r="F160" s="5">
        <v>-152666938185</v>
      </c>
      <c r="G160" s="5">
        <v>-162198596648</v>
      </c>
      <c r="I160" s="5">
        <v>-379338712128</v>
      </c>
      <c r="J160" s="5">
        <v>-418957463387</v>
      </c>
      <c r="K160" s="5">
        <v>-598962216014</v>
      </c>
      <c r="L160" s="5">
        <v>26344272924</v>
      </c>
      <c r="M160" s="5">
        <v>-235880649942</v>
      </c>
      <c r="N160" s="5">
        <v>385170905805</v>
      </c>
      <c r="O160" s="5">
        <v>330746974935</v>
      </c>
      <c r="P160" s="5">
        <v>-6679331066</v>
      </c>
      <c r="Q160" s="5">
        <v>-230342414449</v>
      </c>
      <c r="R160" s="5">
        <v>-50068342439</v>
      </c>
      <c r="S160" s="5">
        <v>929095517645</v>
      </c>
      <c r="T160" s="5">
        <v>288520000000</v>
      </c>
      <c r="U160" s="5">
        <v>-34646000000</v>
      </c>
      <c r="V160" s="5">
        <v>58292000000</v>
      </c>
    </row>
    <row r="161" spans="3:22" ht="15.5" x14ac:dyDescent="0.35">
      <c r="C161" t="s">
        <v>766</v>
      </c>
      <c r="L161" s="5">
        <v>684132007168</v>
      </c>
      <c r="M161" s="5">
        <v>887906813473</v>
      </c>
      <c r="N161" s="5">
        <v>306205115667</v>
      </c>
      <c r="O161" s="5">
        <v>168513421424</v>
      </c>
      <c r="S161" s="5">
        <v>75000000000</v>
      </c>
      <c r="T161" s="5">
        <v>54452000000</v>
      </c>
      <c r="U161" s="5">
        <v>8875000000</v>
      </c>
      <c r="V161" s="5">
        <v>40000000000</v>
      </c>
    </row>
    <row r="162" spans="3:22" ht="15.5" x14ac:dyDescent="0.35">
      <c r="C162" t="s">
        <v>1568</v>
      </c>
      <c r="S162" s="5">
        <v>845714550000</v>
      </c>
    </row>
    <row r="163" spans="3:22" ht="15.5" x14ac:dyDescent="0.35">
      <c r="C163" t="s">
        <v>204</v>
      </c>
      <c r="D163" s="5">
        <v>-74409912538</v>
      </c>
      <c r="E163" s="5">
        <v>-86574912546</v>
      </c>
      <c r="F163" s="5">
        <v>-86574912529</v>
      </c>
      <c r="G163" s="5">
        <v>-79921105828</v>
      </c>
      <c r="I163" s="5">
        <v>-316200730018</v>
      </c>
      <c r="J163" s="5">
        <v>-265255503171</v>
      </c>
      <c r="K163" s="5">
        <v>-267784201503</v>
      </c>
      <c r="L163" s="5">
        <v>-445896339259</v>
      </c>
      <c r="M163" s="5">
        <v>-242389581956</v>
      </c>
      <c r="N163" s="5">
        <v>-83312815438</v>
      </c>
      <c r="O163" s="5">
        <v>-15254239238</v>
      </c>
      <c r="P163" s="5">
        <v>-26265764530</v>
      </c>
      <c r="Q163" s="5">
        <v>-29778715220</v>
      </c>
      <c r="R163" s="5">
        <v>-51742521074</v>
      </c>
      <c r="S163" s="5">
        <v>-41028964929</v>
      </c>
      <c r="T163" s="5">
        <v>-34519000000</v>
      </c>
      <c r="U163" s="5">
        <v>-43730000000</v>
      </c>
      <c r="V163" s="5">
        <v>-33600000000</v>
      </c>
    </row>
    <row r="164" spans="3:22" ht="15.5" x14ac:dyDescent="0.35">
      <c r="C164" t="s">
        <v>576</v>
      </c>
      <c r="L164" s="5">
        <v>-193458403000</v>
      </c>
    </row>
    <row r="165" spans="3:22" ht="15.5" x14ac:dyDescent="0.35">
      <c r="C165" t="s">
        <v>1461</v>
      </c>
      <c r="S165" s="5">
        <v>-72153448277</v>
      </c>
    </row>
    <row r="166" spans="3:22" ht="15.5" x14ac:dyDescent="0.35">
      <c r="C166" t="s">
        <v>635</v>
      </c>
      <c r="D166" s="5">
        <v>-6095097600</v>
      </c>
      <c r="E166" s="5">
        <v>-7474798689</v>
      </c>
      <c r="F166" s="5">
        <v>-8566851283</v>
      </c>
      <c r="G166" s="5">
        <v>-6839227588</v>
      </c>
      <c r="I166" s="5">
        <v>-29686751331</v>
      </c>
      <c r="J166" s="5">
        <v>-34801165471</v>
      </c>
      <c r="K166" s="5">
        <v>-31541627224</v>
      </c>
      <c r="L166" s="5">
        <v>-37544939736</v>
      </c>
      <c r="M166" s="5">
        <v>-38976622980</v>
      </c>
      <c r="N166" s="5">
        <v>-24209685842</v>
      </c>
      <c r="O166" s="5">
        <v>-2193818530</v>
      </c>
      <c r="P166" s="5">
        <v>-1277305408</v>
      </c>
      <c r="Q166" s="5">
        <v>-2110256911</v>
      </c>
      <c r="R166" s="5">
        <v>-6898293066</v>
      </c>
      <c r="S166" s="5">
        <v>-10038845638</v>
      </c>
      <c r="T166" s="5">
        <v>-7143000000</v>
      </c>
      <c r="U166" s="5">
        <v>-2535000000</v>
      </c>
    </row>
    <row r="167" spans="3:22" ht="15.5" x14ac:dyDescent="0.35">
      <c r="C167" t="s">
        <v>190</v>
      </c>
      <c r="T167" s="5">
        <v>-11589000000</v>
      </c>
      <c r="V167" s="5">
        <v>-2086000000</v>
      </c>
    </row>
    <row r="168" spans="3:22" ht="15.5" x14ac:dyDescent="0.35">
      <c r="C168" t="s">
        <v>1569</v>
      </c>
      <c r="J168" s="5">
        <v>-71461722887</v>
      </c>
      <c r="M168" s="5">
        <v>-1300050129</v>
      </c>
      <c r="N168" s="5">
        <v>-13803373784</v>
      </c>
    </row>
    <row r="169" spans="3:22" ht="15.5" x14ac:dyDescent="0.35">
      <c r="C169" t="s">
        <v>1186</v>
      </c>
      <c r="P169" s="5">
        <v>-846473066</v>
      </c>
      <c r="Q169" s="5">
        <v>-507542025</v>
      </c>
      <c r="R169" s="5">
        <v>-1044969434</v>
      </c>
      <c r="S169" s="5">
        <v>-2892770269</v>
      </c>
      <c r="T169" s="5">
        <v>-6179000000</v>
      </c>
      <c r="U169" s="5">
        <v>-7954000000</v>
      </c>
      <c r="V169" s="5">
        <v>-7501000000</v>
      </c>
    </row>
    <row r="170" spans="3:22" ht="15.5" x14ac:dyDescent="0.35">
      <c r="C170" t="s">
        <v>1009</v>
      </c>
      <c r="S170" s="5">
        <v>22857150000</v>
      </c>
      <c r="T170" s="5">
        <v>55000000000</v>
      </c>
    </row>
    <row r="171" spans="3:22" ht="15.5" x14ac:dyDescent="0.35">
      <c r="C171" t="s">
        <v>1125</v>
      </c>
      <c r="U171" s="5">
        <v>4197000000</v>
      </c>
    </row>
    <row r="172" spans="3:22" ht="15.5" x14ac:dyDescent="0.35">
      <c r="C172" t="s">
        <v>210</v>
      </c>
      <c r="D172" s="5">
        <v>-63697545754</v>
      </c>
      <c r="G172" s="5">
        <v>-46112435689</v>
      </c>
      <c r="I172" s="5">
        <v>-46112435689</v>
      </c>
      <c r="J172" s="5">
        <v>-31341165624</v>
      </c>
      <c r="K172" s="5">
        <v>-1012199713</v>
      </c>
      <c r="L172" s="5">
        <v>-14452611445</v>
      </c>
      <c r="M172" s="5">
        <v>-34705602245</v>
      </c>
      <c r="N172" s="5">
        <v>-147142864500</v>
      </c>
      <c r="O172" s="5">
        <v>-81428575500</v>
      </c>
      <c r="P172" s="5">
        <v>-38571430500</v>
      </c>
      <c r="Q172" s="5">
        <v>-35714287500</v>
      </c>
      <c r="R172" s="5">
        <v>-52857145500</v>
      </c>
      <c r="T172" s="5">
        <v>-42805000000</v>
      </c>
      <c r="U172" s="5">
        <v>-6295000000</v>
      </c>
      <c r="V172" s="5">
        <v>-3882000000</v>
      </c>
    </row>
    <row r="173" spans="3:22" ht="15.5" x14ac:dyDescent="0.35">
      <c r="C173" t="s">
        <v>1570</v>
      </c>
    </row>
    <row r="174" spans="3:22" ht="15.5" x14ac:dyDescent="0.35">
      <c r="C174" t="s">
        <v>1571</v>
      </c>
      <c r="N174" s="5">
        <v>-1470000000</v>
      </c>
      <c r="O174" s="5">
        <v>4802000000</v>
      </c>
    </row>
    <row r="175" spans="3:22" ht="15.5" x14ac:dyDescent="0.35">
      <c r="C175" t="s">
        <v>588</v>
      </c>
      <c r="O175" s="5">
        <v>2791432000</v>
      </c>
      <c r="P175" s="5">
        <v>6125000000</v>
      </c>
      <c r="Q175" s="5">
        <v>19610000000</v>
      </c>
      <c r="R175" s="5">
        <v>21050000000</v>
      </c>
      <c r="U175" s="5">
        <v>1070000000</v>
      </c>
    </row>
    <row r="176" spans="3:22" ht="15.5" x14ac:dyDescent="0.35">
      <c r="C176" t="s">
        <v>574</v>
      </c>
      <c r="R176" s="5">
        <v>100000000</v>
      </c>
    </row>
    <row r="177" spans="2:22" ht="15.5" x14ac:dyDescent="0.35">
      <c r="C177" t="s">
        <v>226</v>
      </c>
      <c r="D177" s="5">
        <v>35931251426</v>
      </c>
      <c r="E177" s="5">
        <v>19097182133</v>
      </c>
      <c r="F177" s="5">
        <v>56399597923</v>
      </c>
      <c r="G177" s="5">
        <v>-42930303327</v>
      </c>
      <c r="I177" s="5">
        <v>44722654619</v>
      </c>
      <c r="J177" s="5">
        <v>-137719342875</v>
      </c>
      <c r="K177" s="5">
        <v>43038236840</v>
      </c>
      <c r="L177" s="5">
        <v>9791049535</v>
      </c>
      <c r="M177" s="5">
        <v>1850946329</v>
      </c>
      <c r="N177" s="5">
        <v>-70959135864</v>
      </c>
      <c r="O177" s="5">
        <v>16611699664</v>
      </c>
      <c r="P177" s="5">
        <v>-111744236569</v>
      </c>
      <c r="Q177" s="5">
        <v>-27236013910</v>
      </c>
      <c r="R177" s="5">
        <v>-285674778884</v>
      </c>
      <c r="S177" s="5">
        <v>621868499367</v>
      </c>
      <c r="T177" s="5">
        <v>-19244000000</v>
      </c>
      <c r="U177" s="5">
        <v>50726000000</v>
      </c>
      <c r="V177" s="5">
        <v>2536000000</v>
      </c>
    </row>
    <row r="178" spans="2:22" ht="15.5" x14ac:dyDescent="0.35">
      <c r="C178" t="s">
        <v>225</v>
      </c>
      <c r="D178" s="5">
        <v>5630421847</v>
      </c>
      <c r="E178" s="5">
        <v>-453897091</v>
      </c>
      <c r="F178" s="5">
        <v>-2550833014</v>
      </c>
      <c r="G178" s="5">
        <v>3016437346</v>
      </c>
      <c r="I178" s="5">
        <v>2957288113</v>
      </c>
      <c r="J178" s="5">
        <v>5671193042</v>
      </c>
      <c r="K178" s="5">
        <v>4816829299</v>
      </c>
      <c r="L178" s="5">
        <v>-14495229094</v>
      </c>
      <c r="M178" s="5">
        <v>-4336727204</v>
      </c>
      <c r="N178" s="5">
        <v>3430395930</v>
      </c>
      <c r="O178" s="5">
        <v>-2278846283</v>
      </c>
      <c r="P178" s="5">
        <v>1292068210</v>
      </c>
      <c r="Q178" s="5">
        <v>805461809</v>
      </c>
      <c r="R178" s="5">
        <v>-3658175151</v>
      </c>
      <c r="S178" s="5">
        <v>-233797324</v>
      </c>
      <c r="T178" s="5">
        <v>729000000</v>
      </c>
      <c r="U178" s="5">
        <v>311000000</v>
      </c>
    </row>
    <row r="179" spans="2:22" ht="15.5" x14ac:dyDescent="0.35">
      <c r="C179" t="s">
        <v>1572</v>
      </c>
      <c r="U179" s="5">
        <v>2367000000</v>
      </c>
    </row>
    <row r="180" spans="2:22" ht="15.5" x14ac:dyDescent="0.35">
      <c r="C180" t="s">
        <v>1573</v>
      </c>
      <c r="K180" s="5">
        <v>-58211099510</v>
      </c>
    </row>
    <row r="181" spans="2:22" ht="15.5" x14ac:dyDescent="0.35">
      <c r="C181" t="s">
        <v>227</v>
      </c>
      <c r="E181" s="5">
        <v>123750705636</v>
      </c>
      <c r="F181" s="5">
        <v>-28604862571</v>
      </c>
      <c r="I181" s="5">
        <v>92608557312</v>
      </c>
      <c r="J181" s="5">
        <v>224656707145</v>
      </c>
      <c r="K181" s="5">
        <v>176801641006</v>
      </c>
      <c r="L181" s="5">
        <v>181505820565</v>
      </c>
      <c r="M181" s="5">
        <v>183991601440</v>
      </c>
      <c r="N181" s="5">
        <v>251520341374</v>
      </c>
      <c r="O181" s="5">
        <v>237187487993</v>
      </c>
      <c r="P181" s="5">
        <v>350224744236</v>
      </c>
      <c r="Q181" s="5">
        <v>376655296337</v>
      </c>
      <c r="R181" s="5">
        <v>665988250372</v>
      </c>
      <c r="S181" s="5">
        <v>44353548329</v>
      </c>
      <c r="T181" s="5">
        <v>62869000000</v>
      </c>
      <c r="U181" s="5">
        <v>9465000000</v>
      </c>
      <c r="V181" s="5">
        <v>6929000000</v>
      </c>
    </row>
    <row r="182" spans="2:22" ht="15.5" x14ac:dyDescent="0.35">
      <c r="C182" t="s">
        <v>229</v>
      </c>
      <c r="D182" s="5">
        <v>41561673273</v>
      </c>
      <c r="E182" s="5">
        <v>142393990678</v>
      </c>
      <c r="F182" s="5">
        <v>25243902338</v>
      </c>
      <c r="G182" s="5">
        <v>-39913865981</v>
      </c>
      <c r="I182" s="5">
        <v>140288500044</v>
      </c>
      <c r="J182" s="5">
        <v>92608557312</v>
      </c>
      <c r="K182" s="5">
        <v>166445607635</v>
      </c>
      <c r="L182" s="5">
        <v>176801641006</v>
      </c>
      <c r="M182" s="5">
        <v>181505820565</v>
      </c>
      <c r="N182" s="5">
        <v>183991601440</v>
      </c>
      <c r="O182" s="5">
        <v>251520341374</v>
      </c>
      <c r="P182" s="5">
        <v>239772575877</v>
      </c>
      <c r="Q182" s="5">
        <v>350224744236</v>
      </c>
      <c r="R182" s="5">
        <v>376655296337</v>
      </c>
      <c r="S182" s="5">
        <v>665988250372</v>
      </c>
      <c r="T182" s="5">
        <v>44354000000</v>
      </c>
      <c r="U182" s="5">
        <v>62869000000</v>
      </c>
      <c r="V182" s="5">
        <v>9465000000</v>
      </c>
    </row>
    <row r="184" spans="2:22" ht="15.5" x14ac:dyDescent="0.35">
      <c r="B184" t="s">
        <v>230</v>
      </c>
      <c r="C184" t="s">
        <v>12</v>
      </c>
      <c r="D184" s="5">
        <v>1430000000</v>
      </c>
      <c r="E184" s="5">
        <v>1430000000</v>
      </c>
      <c r="F184" s="5">
        <v>1430000000</v>
      </c>
      <c r="G184" s="5">
        <v>1430000000</v>
      </c>
      <c r="I184" s="5">
        <v>1430000000</v>
      </c>
      <c r="J184" s="5">
        <v>1430000000</v>
      </c>
      <c r="K184" s="5">
        <v>1430000000</v>
      </c>
      <c r="L184" s="5">
        <v>1430000000</v>
      </c>
      <c r="M184" s="5">
        <v>1430000000</v>
      </c>
      <c r="N184" s="5">
        <v>1430000000</v>
      </c>
      <c r="O184" s="5">
        <v>1430000000</v>
      </c>
      <c r="P184" s="5">
        <v>1430000000</v>
      </c>
      <c r="Q184" s="5">
        <v>1430000000</v>
      </c>
      <c r="R184" s="5">
        <v>1430000000</v>
      </c>
      <c r="S184" s="5">
        <v>1430000000</v>
      </c>
      <c r="T184" s="5">
        <v>0</v>
      </c>
      <c r="U184" s="5">
        <v>0</v>
      </c>
      <c r="V184" s="5">
        <v>0</v>
      </c>
    </row>
    <row r="185" spans="2:22" ht="15.5" x14ac:dyDescent="0.35">
      <c r="C185" t="s">
        <v>231</v>
      </c>
      <c r="D185" s="6">
        <v>61.86</v>
      </c>
      <c r="E185" s="6">
        <v>44.11</v>
      </c>
      <c r="F185" s="6">
        <v>33.85</v>
      </c>
      <c r="G185" s="6">
        <v>14.92</v>
      </c>
    </row>
    <row r="186" spans="2:22" ht="15.5" x14ac:dyDescent="0.35">
      <c r="C186" t="s">
        <v>232</v>
      </c>
      <c r="D186" s="6">
        <v>17.62</v>
      </c>
      <c r="E186" s="6">
        <v>26.52</v>
      </c>
      <c r="F186" s="6">
        <v>41.21</v>
      </c>
      <c r="G186" s="6">
        <v>80.09</v>
      </c>
    </row>
    <row r="187" spans="2:22" ht="15.5" x14ac:dyDescent="0.35">
      <c r="C187" t="s">
        <v>67</v>
      </c>
      <c r="D187" s="6">
        <v>1.1299999999999999</v>
      </c>
      <c r="E187" s="6">
        <v>1.33</v>
      </c>
      <c r="F187" s="6">
        <v>1.62</v>
      </c>
      <c r="G187" s="6">
        <v>1.65</v>
      </c>
    </row>
    <row r="188" spans="2:22" ht="15.5" x14ac:dyDescent="0.35">
      <c r="C188" t="s">
        <v>233</v>
      </c>
      <c r="D188" s="5">
        <v>158360000000</v>
      </c>
      <c r="E188" s="5">
        <v>138150000000</v>
      </c>
      <c r="F188" s="5">
        <v>113200000000</v>
      </c>
      <c r="G188" s="5">
        <v>102120000000</v>
      </c>
    </row>
    <row r="189" spans="2:22" ht="15.5" x14ac:dyDescent="0.35">
      <c r="C189" t="s">
        <v>234</v>
      </c>
      <c r="D189" s="6">
        <v>1.89E-2</v>
      </c>
      <c r="E189" s="6">
        <v>1.3600000000000001E-2</v>
      </c>
      <c r="F189" s="6">
        <v>1.0800000000000001E-2</v>
      </c>
      <c r="G189" s="6">
        <v>4.7999999999999996E-3</v>
      </c>
    </row>
    <row r="190" spans="2:22" ht="15.5" x14ac:dyDescent="0.35">
      <c r="C190" t="s">
        <v>235</v>
      </c>
      <c r="D190" s="6">
        <v>4.8099999999999997E-2</v>
      </c>
      <c r="E190" s="6">
        <v>3.49E-2</v>
      </c>
      <c r="F190" s="6">
        <v>2.7799999999999998E-2</v>
      </c>
      <c r="G190" s="6">
        <v>1.2699999999999999E-2</v>
      </c>
    </row>
    <row r="191" spans="2:22" ht="15.5" x14ac:dyDescent="0.35">
      <c r="C191" t="s">
        <v>236</v>
      </c>
      <c r="D191" s="6">
        <v>5.0599999999999999E-2</v>
      </c>
      <c r="E191" s="6">
        <v>4.1599999999999998E-2</v>
      </c>
      <c r="F191" s="6">
        <v>3.0299999999999997E-2</v>
      </c>
      <c r="G191" s="6">
        <v>2.3900000000000001E-2</v>
      </c>
    </row>
    <row r="192" spans="2:22" ht="15.5" x14ac:dyDescent="0.35">
      <c r="C192" t="s">
        <v>237</v>
      </c>
      <c r="D192" s="6">
        <v>4.0199999999999996</v>
      </c>
      <c r="E192" s="6">
        <v>3.19</v>
      </c>
      <c r="F192" s="6">
        <v>2.08</v>
      </c>
      <c r="G192" s="6">
        <v>1.47</v>
      </c>
    </row>
    <row r="193" spans="3:22" ht="15.5" x14ac:dyDescent="0.35">
      <c r="C193" t="s">
        <v>443</v>
      </c>
      <c r="D193" s="5">
        <v>1843000000000</v>
      </c>
      <c r="E193" s="5">
        <v>1810000000000</v>
      </c>
      <c r="F193" s="5">
        <v>1746000000000</v>
      </c>
      <c r="G193" s="5">
        <v>1689000000000</v>
      </c>
    </row>
    <row r="194" spans="3:22" ht="15.5" x14ac:dyDescent="0.35">
      <c r="C194" t="s">
        <v>238</v>
      </c>
      <c r="D194" s="6">
        <v>0.85</v>
      </c>
      <c r="E194" s="6">
        <v>0.93</v>
      </c>
      <c r="F194" s="6">
        <v>1.1399999999999999</v>
      </c>
      <c r="G194" s="6">
        <v>1.01</v>
      </c>
    </row>
    <row r="195" spans="3:22" ht="15.5" x14ac:dyDescent="0.35">
      <c r="C195" t="s">
        <v>239</v>
      </c>
      <c r="D195" s="6">
        <v>1285.6600000000001</v>
      </c>
      <c r="E195" s="6">
        <v>1262.94</v>
      </c>
      <c r="F195" s="6">
        <v>1218.8900000000001</v>
      </c>
      <c r="G195" s="6">
        <v>1178.8599999999999</v>
      </c>
    </row>
    <row r="196" spans="3:22" ht="15.5" x14ac:dyDescent="0.35">
      <c r="C196" t="s">
        <v>240</v>
      </c>
      <c r="D196" s="6">
        <v>0.89</v>
      </c>
      <c r="E196" s="6">
        <v>0.97</v>
      </c>
      <c r="F196" s="6">
        <v>1.2</v>
      </c>
      <c r="G196" s="6">
        <v>1.06</v>
      </c>
    </row>
    <row r="197" spans="3:22" ht="15.5" x14ac:dyDescent="0.35">
      <c r="C197" t="s">
        <v>241</v>
      </c>
      <c r="D197" s="6">
        <v>1231.01</v>
      </c>
      <c r="E197" s="6">
        <v>1207.6500000000001</v>
      </c>
      <c r="F197" s="6">
        <v>1164.42</v>
      </c>
      <c r="G197" s="6">
        <v>1122.24</v>
      </c>
    </row>
    <row r="198" spans="3:22" ht="15.5" x14ac:dyDescent="0.35">
      <c r="C198" t="s">
        <v>242</v>
      </c>
      <c r="D198" s="5">
        <v>1285000000000</v>
      </c>
      <c r="E198" s="5">
        <v>1333000000000</v>
      </c>
      <c r="F198" s="5">
        <v>1375000000000</v>
      </c>
      <c r="G198" s="5">
        <v>1450000000000</v>
      </c>
    </row>
    <row r="199" spans="3:22" ht="15.5" x14ac:dyDescent="0.35">
      <c r="C199" t="s">
        <v>243</v>
      </c>
      <c r="D199" s="5">
        <v>132000000000</v>
      </c>
      <c r="E199" s="5">
        <v>135000000000</v>
      </c>
      <c r="F199" s="5">
        <v>186000000000</v>
      </c>
      <c r="G199" s="5">
        <v>251000000000</v>
      </c>
    </row>
    <row r="200" spans="3:22" ht="15.5" x14ac:dyDescent="0.35">
      <c r="C200" t="s">
        <v>306</v>
      </c>
      <c r="D200" s="5">
        <v>1837000000000</v>
      </c>
      <c r="E200" s="5">
        <v>1804000000000</v>
      </c>
      <c r="F200" s="5">
        <v>1741000000000</v>
      </c>
      <c r="G200" s="5">
        <v>1684000000000</v>
      </c>
    </row>
    <row r="201" spans="3:22" ht="15.5" x14ac:dyDescent="0.35">
      <c r="C201" t="s">
        <v>24</v>
      </c>
      <c r="D201" s="5">
        <v>1417000000000</v>
      </c>
      <c r="E201" s="5">
        <v>1468000000000</v>
      </c>
      <c r="F201" s="5">
        <v>1561000000000</v>
      </c>
      <c r="G201" s="5">
        <v>1701000000000</v>
      </c>
    </row>
    <row r="202" spans="3:22" ht="15.5" x14ac:dyDescent="0.35">
      <c r="C202" t="s">
        <v>21</v>
      </c>
      <c r="D202" s="5">
        <v>1233000000000</v>
      </c>
      <c r="E202" s="5">
        <v>1325000000000</v>
      </c>
      <c r="F202" s="5">
        <v>1438000000000</v>
      </c>
      <c r="G202" s="5">
        <v>1586000000000</v>
      </c>
    </row>
    <row r="203" spans="3:22" ht="15.5" x14ac:dyDescent="0.35">
      <c r="C203" t="s">
        <v>245</v>
      </c>
      <c r="D203" s="5">
        <v>-783000000000</v>
      </c>
      <c r="E203" s="5">
        <v>-775000000000</v>
      </c>
      <c r="F203" s="5">
        <v>-795000000000</v>
      </c>
      <c r="G203" s="5">
        <v>-788000000000</v>
      </c>
    </row>
    <row r="204" spans="3:22" ht="15.5" x14ac:dyDescent="0.35">
      <c r="C204" t="s">
        <v>246</v>
      </c>
      <c r="D204" s="5">
        <v>269000000000</v>
      </c>
      <c r="E204" s="5">
        <v>182000000000</v>
      </c>
      <c r="F204" s="5">
        <v>246000000000</v>
      </c>
      <c r="G204" s="5">
        <v>173000000000</v>
      </c>
    </row>
    <row r="205" spans="3:22" ht="15.5" x14ac:dyDescent="0.35">
      <c r="C205" t="s">
        <v>247</v>
      </c>
      <c r="D205" s="5">
        <v>-28000000000</v>
      </c>
      <c r="E205" s="5">
        <v>-39000000000</v>
      </c>
      <c r="F205" s="5">
        <v>-37000000000</v>
      </c>
      <c r="G205" s="5">
        <v>-52000000000</v>
      </c>
    </row>
    <row r="206" spans="3:22" ht="15.5" x14ac:dyDescent="0.35">
      <c r="C206" t="s">
        <v>13</v>
      </c>
      <c r="D206" s="5">
        <v>241000000000</v>
      </c>
      <c r="E206" s="5">
        <v>143000000000</v>
      </c>
      <c r="F206" s="5">
        <v>209000000000</v>
      </c>
      <c r="G206" s="5">
        <v>120000000000</v>
      </c>
    </row>
    <row r="207" spans="3:22" ht="15.5" x14ac:dyDescent="0.35">
      <c r="C207" t="s">
        <v>16</v>
      </c>
      <c r="D207" s="6">
        <v>168.72</v>
      </c>
      <c r="E207" s="6">
        <v>100.01</v>
      </c>
      <c r="F207" s="6">
        <v>146.26</v>
      </c>
      <c r="G207" s="6">
        <v>84.27</v>
      </c>
    </row>
    <row r="208" spans="3:22" ht="15.5" x14ac:dyDescent="0.35">
      <c r="C208" t="s">
        <v>52</v>
      </c>
      <c r="I208" s="6">
        <v>86.59</v>
      </c>
      <c r="J208" s="6">
        <v>60.62</v>
      </c>
      <c r="K208" s="6">
        <v>49.32</v>
      </c>
      <c r="L208" s="6">
        <v>-669.92</v>
      </c>
      <c r="M208" s="6">
        <v>75.56</v>
      </c>
      <c r="N208" s="6">
        <v>79.59</v>
      </c>
      <c r="O208" s="6">
        <v>364.31</v>
      </c>
      <c r="P208" s="6">
        <v>105.1</v>
      </c>
      <c r="Q208" s="6">
        <v>77.290000000000006</v>
      </c>
      <c r="R208" s="6">
        <v>126.42</v>
      </c>
      <c r="S208" s="6">
        <v>184.12</v>
      </c>
      <c r="T208" s="5">
        <v>866625</v>
      </c>
      <c r="U208" s="6">
        <v>782969.23</v>
      </c>
      <c r="V208" s="5">
        <v>484000</v>
      </c>
    </row>
    <row r="209" spans="3:22" ht="15.5" x14ac:dyDescent="0.35">
      <c r="C209" t="s">
        <v>66</v>
      </c>
      <c r="I209" s="6">
        <v>16.11</v>
      </c>
      <c r="J209" s="6">
        <v>19.8</v>
      </c>
      <c r="K209" s="6">
        <v>25.65</v>
      </c>
      <c r="L209" s="6">
        <v>-2.29</v>
      </c>
      <c r="M209" s="6">
        <v>26.87</v>
      </c>
      <c r="N209" s="6">
        <v>34.18</v>
      </c>
      <c r="O209" s="6">
        <v>9.42</v>
      </c>
      <c r="P209" s="6">
        <v>26.64</v>
      </c>
      <c r="Q209" s="6">
        <v>27.43</v>
      </c>
      <c r="R209" s="6">
        <v>23.97</v>
      </c>
      <c r="S209" s="6">
        <v>20.86</v>
      </c>
      <c r="T209" s="5">
        <v>0</v>
      </c>
      <c r="U209" s="5">
        <v>0</v>
      </c>
      <c r="V209" s="5">
        <v>0</v>
      </c>
    </row>
    <row r="210" spans="3:22" ht="15.5" x14ac:dyDescent="0.35">
      <c r="C210" t="s">
        <v>69</v>
      </c>
      <c r="I210" s="6">
        <v>0.45</v>
      </c>
      <c r="J210" s="6">
        <v>0.39</v>
      </c>
      <c r="K210" s="6">
        <v>0.44</v>
      </c>
      <c r="L210" s="6">
        <v>0.6</v>
      </c>
      <c r="M210" s="6">
        <v>0.73</v>
      </c>
      <c r="N210" s="6">
        <v>0.97</v>
      </c>
      <c r="O210" s="6">
        <v>1.05</v>
      </c>
      <c r="P210" s="6">
        <v>1.1100000000000001</v>
      </c>
      <c r="Q210" s="6">
        <v>0.96</v>
      </c>
      <c r="R210" s="6">
        <v>1.24</v>
      </c>
      <c r="S210" s="6">
        <v>1.52</v>
      </c>
      <c r="T210" s="5">
        <v>0</v>
      </c>
      <c r="U210" s="5">
        <v>0</v>
      </c>
      <c r="V210" s="5">
        <v>0</v>
      </c>
    </row>
    <row r="211" spans="3:22" ht="15.5" x14ac:dyDescent="0.35">
      <c r="C211" t="s">
        <v>248</v>
      </c>
      <c r="I211" s="5">
        <v>434500000000</v>
      </c>
      <c r="J211" s="5">
        <v>423980000000</v>
      </c>
      <c r="K211" s="5">
        <v>415990000000</v>
      </c>
      <c r="L211" s="5">
        <v>-570340000000</v>
      </c>
      <c r="M211" s="5">
        <v>275200000000</v>
      </c>
      <c r="N211" s="5">
        <v>310350000000</v>
      </c>
      <c r="O211" s="5">
        <v>522110000000</v>
      </c>
      <c r="P211" s="5">
        <v>282230000000</v>
      </c>
    </row>
    <row r="212" spans="3:22" ht="15.5" x14ac:dyDescent="0.35">
      <c r="C212" t="s">
        <v>249</v>
      </c>
      <c r="I212" s="6">
        <v>2.7699999999999999E-2</v>
      </c>
      <c r="J212" s="6">
        <v>1.9199999999999998E-2</v>
      </c>
      <c r="K212" s="6">
        <v>1.52E-2</v>
      </c>
      <c r="L212" s="6">
        <v>-0.20469999999999999</v>
      </c>
      <c r="M212" s="6">
        <v>2.0199999999999999E-2</v>
      </c>
      <c r="N212" s="6">
        <v>2.1600000000000001E-2</v>
      </c>
      <c r="O212" s="6">
        <v>0.1108</v>
      </c>
      <c r="P212" s="6">
        <v>4.1799999999999997E-2</v>
      </c>
      <c r="Q212" s="6">
        <v>3.4099999999999998E-2</v>
      </c>
      <c r="R212" s="6">
        <v>5.5E-2</v>
      </c>
      <c r="S212" s="6">
        <v>8.1900000000000001E-2</v>
      </c>
      <c r="T212" s="6">
        <v>5.5800000000000002E-2</v>
      </c>
      <c r="U212" s="6">
        <v>3.8399999999999997E-2</v>
      </c>
      <c r="V212" s="6">
        <v>3.1899999999999998E-2</v>
      </c>
    </row>
    <row r="213" spans="3:22" ht="15.5" x14ac:dyDescent="0.35">
      <c r="C213" t="s">
        <v>250</v>
      </c>
      <c r="I213" s="6">
        <v>7.0999999999999994E-2</v>
      </c>
      <c r="J213" s="6">
        <v>5.2600000000000001E-2</v>
      </c>
      <c r="K213" s="6">
        <v>4.5599999999999995E-2</v>
      </c>
      <c r="L213" s="6">
        <v>-0.65300000000000002</v>
      </c>
      <c r="M213" s="6">
        <v>4.1500000000000002E-2</v>
      </c>
      <c r="N213" s="6">
        <v>4.53E-2</v>
      </c>
      <c r="O213" s="6">
        <v>0.19889999999999999</v>
      </c>
      <c r="P213" s="6">
        <v>6.9500000000000006E-2</v>
      </c>
      <c r="Q213" s="6">
        <v>5.4699999999999999E-2</v>
      </c>
      <c r="R213" s="6">
        <v>9.3599999999999989E-2</v>
      </c>
      <c r="S213" s="6">
        <v>0.1482</v>
      </c>
      <c r="T213" s="6">
        <v>0.1573</v>
      </c>
      <c r="U213" s="6">
        <v>0.1105</v>
      </c>
      <c r="V213" s="6">
        <v>0.10779999999999999</v>
      </c>
    </row>
    <row r="214" spans="3:22" ht="15.5" x14ac:dyDescent="0.35">
      <c r="C214" t="s">
        <v>251</v>
      </c>
      <c r="I214" s="6">
        <v>0.106</v>
      </c>
      <c r="J214" s="6">
        <v>9.06E-2</v>
      </c>
      <c r="K214" s="6">
        <v>8.2100000000000006E-2</v>
      </c>
      <c r="L214" s="6">
        <v>-0.23559999999999998</v>
      </c>
      <c r="M214" s="6">
        <v>2.98E-2</v>
      </c>
      <c r="N214" s="6">
        <v>6.9099999999999995E-2</v>
      </c>
      <c r="O214" s="6">
        <v>0.16940000000000002</v>
      </c>
      <c r="P214" s="6">
        <v>0.1066</v>
      </c>
      <c r="Q214" s="6">
        <v>8.8599999999999998E-2</v>
      </c>
      <c r="R214" s="6">
        <v>0.12</v>
      </c>
      <c r="S214" s="6">
        <v>0.31790000000000002</v>
      </c>
      <c r="T214" s="6">
        <v>0.28339999999999999</v>
      </c>
      <c r="U214" s="6">
        <v>0.25590000000000002</v>
      </c>
      <c r="V214" s="6">
        <v>0.25409999999999999</v>
      </c>
    </row>
    <row r="215" spans="3:22" ht="15.5" x14ac:dyDescent="0.35">
      <c r="C215" t="s">
        <v>252</v>
      </c>
      <c r="I215" s="6">
        <v>1.78</v>
      </c>
      <c r="J215" s="6">
        <v>1.51</v>
      </c>
      <c r="K215" s="6">
        <v>1.29</v>
      </c>
      <c r="L215" s="6">
        <v>-4.4800000000000004</v>
      </c>
      <c r="M215" s="6">
        <v>0.65</v>
      </c>
      <c r="N215" s="6">
        <v>1.52</v>
      </c>
      <c r="O215" s="6">
        <v>5.33</v>
      </c>
      <c r="P215" s="6">
        <v>4.24</v>
      </c>
      <c r="Q215" s="6">
        <v>2.65</v>
      </c>
      <c r="R215" s="6">
        <v>2.66</v>
      </c>
      <c r="S215" s="6">
        <v>4.82</v>
      </c>
      <c r="T215" s="6">
        <v>3.08</v>
      </c>
      <c r="U215" s="6">
        <v>3.26</v>
      </c>
      <c r="V215" s="6">
        <v>2.37</v>
      </c>
    </row>
    <row r="216" spans="3:22" ht="15.5" x14ac:dyDescent="0.35">
      <c r="C216" t="s">
        <v>63</v>
      </c>
      <c r="I216" s="6">
        <v>1.1399999999999999</v>
      </c>
      <c r="J216" s="6">
        <v>1.04</v>
      </c>
      <c r="K216" s="6">
        <v>1.17</v>
      </c>
      <c r="L216" s="6">
        <v>1.5</v>
      </c>
      <c r="M216" s="6">
        <v>1.1100000000000001</v>
      </c>
      <c r="N216" s="6">
        <v>1.55</v>
      </c>
      <c r="O216" s="6">
        <v>1.87</v>
      </c>
      <c r="P216" s="6">
        <v>1.85</v>
      </c>
      <c r="Q216" s="6">
        <v>1.5</v>
      </c>
      <c r="R216" s="6">
        <v>2.2400000000000002</v>
      </c>
      <c r="S216" s="6">
        <v>3.09</v>
      </c>
      <c r="T216" s="5">
        <v>0</v>
      </c>
      <c r="U216" s="5">
        <v>0</v>
      </c>
      <c r="V216" s="5">
        <v>0</v>
      </c>
    </row>
    <row r="217" spans="3:22" ht="15.5" x14ac:dyDescent="0.35">
      <c r="C217" t="s">
        <v>60</v>
      </c>
      <c r="I217" s="6">
        <v>1218.8900000000001</v>
      </c>
      <c r="J217" s="6">
        <v>1152.25</v>
      </c>
      <c r="K217" s="6">
        <v>1081.48</v>
      </c>
      <c r="L217" s="6">
        <v>1025.8699999999999</v>
      </c>
      <c r="M217" s="6">
        <v>1821.54</v>
      </c>
      <c r="N217" s="6">
        <v>1755.24</v>
      </c>
      <c r="O217" s="6">
        <v>1831.54</v>
      </c>
      <c r="P217" s="6">
        <v>1511.34</v>
      </c>
      <c r="Q217" s="6">
        <v>1412.58</v>
      </c>
      <c r="R217" s="6">
        <v>1350.31</v>
      </c>
      <c r="S217" s="6">
        <v>1242.73</v>
      </c>
      <c r="T217" s="6">
        <v>5509183.3300000001</v>
      </c>
      <c r="U217" s="6">
        <v>7085461.54</v>
      </c>
      <c r="V217" s="6">
        <v>4491123.08</v>
      </c>
    </row>
    <row r="218" spans="3:22" ht="15.5" x14ac:dyDescent="0.35">
      <c r="C218" t="s">
        <v>253</v>
      </c>
      <c r="I218" s="6">
        <v>1.2</v>
      </c>
      <c r="J218" s="6">
        <v>1.1000000000000001</v>
      </c>
      <c r="K218" s="6">
        <v>1.25</v>
      </c>
      <c r="L218" s="6">
        <v>1.6</v>
      </c>
      <c r="M218" s="6">
        <v>1.1599999999999999</v>
      </c>
      <c r="N218" s="6">
        <v>1.55</v>
      </c>
      <c r="O218" s="6">
        <v>1.87</v>
      </c>
      <c r="P218" s="6">
        <v>1.85</v>
      </c>
      <c r="Q218" s="6">
        <v>1.5</v>
      </c>
      <c r="R218" s="6">
        <v>2.2400000000000002</v>
      </c>
      <c r="S218" s="6">
        <v>3.09</v>
      </c>
      <c r="T218" s="5">
        <v>0</v>
      </c>
      <c r="U218" s="5">
        <v>0</v>
      </c>
      <c r="V218" s="5">
        <v>0</v>
      </c>
    </row>
    <row r="219" spans="3:22" ht="15.5" x14ac:dyDescent="0.35">
      <c r="C219" t="s">
        <v>254</v>
      </c>
      <c r="I219" s="6">
        <v>1164.42</v>
      </c>
      <c r="J219" s="6">
        <v>1093.06</v>
      </c>
      <c r="K219" s="6">
        <v>1015.93</v>
      </c>
      <c r="L219" s="6">
        <v>957.36</v>
      </c>
      <c r="M219" s="6">
        <v>1749.57</v>
      </c>
      <c r="N219" s="6">
        <v>1755.24</v>
      </c>
      <c r="O219" s="6">
        <v>1831.54</v>
      </c>
      <c r="P219" s="6">
        <v>1511.34</v>
      </c>
      <c r="Q219" s="6">
        <v>1412.58</v>
      </c>
      <c r="R219" s="6">
        <v>1350.31</v>
      </c>
      <c r="S219" s="6">
        <v>1242.73</v>
      </c>
      <c r="T219" s="6">
        <v>5509183.3300000001</v>
      </c>
      <c r="U219" s="6">
        <v>7085461.54</v>
      </c>
      <c r="V219" s="6">
        <v>4491123.08</v>
      </c>
    </row>
    <row r="220" spans="3:22" ht="15.5" x14ac:dyDescent="0.35">
      <c r="C220" t="s">
        <v>255</v>
      </c>
      <c r="I220" s="5">
        <v>1375000000000</v>
      </c>
      <c r="J220" s="5">
        <v>1321000000000</v>
      </c>
      <c r="K220" s="5">
        <v>1102000000000</v>
      </c>
      <c r="L220" s="5">
        <v>1227000000000</v>
      </c>
      <c r="M220" s="5">
        <v>949000000000</v>
      </c>
      <c r="N220" s="5">
        <v>1487000000000</v>
      </c>
      <c r="O220" s="5">
        <v>955000000000</v>
      </c>
      <c r="P220" s="5">
        <v>588000000000</v>
      </c>
      <c r="Q220" s="5">
        <v>546000000000</v>
      </c>
      <c r="R220" s="5">
        <v>732000000000</v>
      </c>
      <c r="S220" s="5">
        <v>706000000000</v>
      </c>
      <c r="T220" s="5">
        <v>588000000000</v>
      </c>
      <c r="U220" s="5">
        <v>308000000000</v>
      </c>
      <c r="V220" s="5">
        <v>304000000000</v>
      </c>
    </row>
    <row r="221" spans="3:22" ht="15.5" x14ac:dyDescent="0.35">
      <c r="C221" t="s">
        <v>256</v>
      </c>
      <c r="I221" s="5">
        <v>186000000000</v>
      </c>
      <c r="J221" s="5">
        <v>462000000000</v>
      </c>
      <c r="K221" s="5">
        <v>773000000000</v>
      </c>
      <c r="L221" s="5">
        <v>1086000000000</v>
      </c>
      <c r="M221" s="5">
        <v>963000000000</v>
      </c>
      <c r="N221" s="5">
        <v>374000000000</v>
      </c>
      <c r="O221" s="5">
        <v>146000000000</v>
      </c>
      <c r="P221" s="5">
        <v>4000000000</v>
      </c>
      <c r="Q221" s="5">
        <v>20000000000</v>
      </c>
      <c r="R221" s="5">
        <v>48000000000</v>
      </c>
      <c r="S221" s="5">
        <v>88000000000</v>
      </c>
      <c r="T221" s="5">
        <v>70000000000</v>
      </c>
      <c r="U221" s="5">
        <v>54000000000</v>
      </c>
      <c r="V221" s="5">
        <v>69000000000</v>
      </c>
    </row>
    <row r="222" spans="3:22" ht="15.5" x14ac:dyDescent="0.35">
      <c r="C222" t="s">
        <v>26</v>
      </c>
      <c r="I222" s="5">
        <v>1561000000000</v>
      </c>
      <c r="J222" s="5">
        <v>1783000000000</v>
      </c>
      <c r="K222" s="5">
        <v>1875000000000</v>
      </c>
      <c r="L222" s="5">
        <v>2313000000000</v>
      </c>
      <c r="M222" s="5">
        <v>1912000000000</v>
      </c>
      <c r="N222" s="5">
        <v>1861000000000</v>
      </c>
      <c r="O222" s="5">
        <v>1101000000000</v>
      </c>
      <c r="P222" s="5">
        <v>592000000000</v>
      </c>
      <c r="Q222" s="5">
        <v>566000000000</v>
      </c>
      <c r="R222" s="5">
        <v>780000000000</v>
      </c>
      <c r="S222" s="5">
        <v>794000000000</v>
      </c>
      <c r="T222" s="5">
        <v>659000000000</v>
      </c>
      <c r="U222" s="5">
        <v>362000000000</v>
      </c>
      <c r="V222" s="5">
        <v>373000000000</v>
      </c>
    </row>
    <row r="223" spans="3:22" ht="15.5" x14ac:dyDescent="0.35">
      <c r="C223" t="s">
        <v>23</v>
      </c>
      <c r="I223" s="5">
        <v>1438000000000</v>
      </c>
      <c r="J223" s="5">
        <v>1662000000000</v>
      </c>
      <c r="K223" s="5">
        <v>1709000000000</v>
      </c>
      <c r="L223" s="5">
        <v>2118000000000</v>
      </c>
      <c r="M223" s="5">
        <v>1708000000000</v>
      </c>
      <c r="N223" s="5">
        <v>1677000000000</v>
      </c>
      <c r="O223" s="5">
        <v>833000000000</v>
      </c>
      <c r="P223" s="5">
        <v>352000000000</v>
      </c>
      <c r="Q223" s="5">
        <v>216000000000</v>
      </c>
      <c r="R223" s="5">
        <v>403000000000</v>
      </c>
      <c r="S223" s="5">
        <v>128000000000</v>
      </c>
      <c r="T223" s="5">
        <v>614000000000</v>
      </c>
      <c r="U223" s="5">
        <v>299000000000</v>
      </c>
      <c r="V223" s="5">
        <v>364000000000</v>
      </c>
    </row>
    <row r="224" spans="3:22" ht="15.5" x14ac:dyDescent="0.35">
      <c r="C224" t="s">
        <v>257</v>
      </c>
      <c r="I224" s="5">
        <v>-795000000000</v>
      </c>
      <c r="J224" s="5">
        <v>-617000000000</v>
      </c>
      <c r="K224" s="5">
        <v>-367000000000</v>
      </c>
      <c r="L224" s="5">
        <v>-247000000000</v>
      </c>
      <c r="M224" s="5">
        <v>807000000000</v>
      </c>
      <c r="N224" s="5">
        <v>416000000000</v>
      </c>
      <c r="O224" s="5">
        <v>602000000000</v>
      </c>
      <c r="P224" s="5">
        <v>660000000000</v>
      </c>
      <c r="Q224" s="5">
        <v>710000000000</v>
      </c>
      <c r="R224" s="5">
        <v>655000000000</v>
      </c>
      <c r="S224" s="5">
        <v>799000000000</v>
      </c>
      <c r="T224" s="5">
        <v>-202000000000</v>
      </c>
      <c r="U224" s="5">
        <v>-143000000000</v>
      </c>
      <c r="V224" s="5">
        <v>-86000000000</v>
      </c>
    </row>
    <row r="225" spans="2:22" ht="15.5" x14ac:dyDescent="0.35">
      <c r="C225" t="s">
        <v>258</v>
      </c>
      <c r="I225" s="5">
        <v>632000000000</v>
      </c>
      <c r="J225" s="5">
        <v>409000000000</v>
      </c>
      <c r="K225" s="5">
        <v>750000000000</v>
      </c>
      <c r="L225" s="5">
        <v>240000000000</v>
      </c>
      <c r="M225" s="5">
        <v>592000000000</v>
      </c>
      <c r="N225" s="5">
        <v>-71000000000</v>
      </c>
      <c r="O225" s="5">
        <v>17000000000</v>
      </c>
      <c r="P225" s="5">
        <v>105000000000</v>
      </c>
      <c r="Q225" s="5">
        <v>240000000000</v>
      </c>
      <c r="R225" s="5">
        <v>12000000000</v>
      </c>
      <c r="S225" s="5">
        <v>-73000000000</v>
      </c>
      <c r="T225" s="5">
        <v>-92000000000</v>
      </c>
      <c r="U225" s="5">
        <v>184000000000</v>
      </c>
      <c r="V225" s="5">
        <v>31000000000</v>
      </c>
    </row>
    <row r="226" spans="2:22" ht="15.5" x14ac:dyDescent="0.35">
      <c r="C226" t="s">
        <v>259</v>
      </c>
      <c r="I226" s="5">
        <v>-206000000000</v>
      </c>
      <c r="J226" s="5">
        <v>-124000000000</v>
      </c>
      <c r="K226" s="5">
        <v>-208000000000</v>
      </c>
      <c r="L226" s="5">
        <v>-279000000000</v>
      </c>
      <c r="M226" s="5">
        <v>-341000000000</v>
      </c>
      <c r="N226" s="5">
        <v>-381000000000</v>
      </c>
      <c r="O226" s="5">
        <v>-427000000000</v>
      </c>
      <c r="P226" s="5">
        <v>-204000000000</v>
      </c>
      <c r="Q226" s="5">
        <v>-55000000000</v>
      </c>
      <c r="R226" s="5">
        <v>-164000000000</v>
      </c>
      <c r="S226" s="5">
        <v>-108000000000</v>
      </c>
      <c r="T226" s="5">
        <v>-182000000000</v>
      </c>
      <c r="U226" s="5">
        <v>-59000000000</v>
      </c>
      <c r="V226" s="5">
        <v>-76000000000</v>
      </c>
    </row>
    <row r="227" spans="2:22" ht="15.5" x14ac:dyDescent="0.35">
      <c r="C227" t="s">
        <v>15</v>
      </c>
      <c r="I227" s="5">
        <v>426000000000</v>
      </c>
      <c r="J227" s="5">
        <v>285000000000</v>
      </c>
      <c r="K227" s="5">
        <v>542000000000</v>
      </c>
      <c r="L227" s="5">
        <v>-38000000000</v>
      </c>
      <c r="M227" s="5">
        <v>251000000000</v>
      </c>
      <c r="N227" s="5">
        <v>-452000000000</v>
      </c>
      <c r="O227" s="5">
        <v>-409000000000</v>
      </c>
      <c r="P227" s="5">
        <v>-99000000000</v>
      </c>
      <c r="Q227" s="5">
        <v>186000000000</v>
      </c>
      <c r="R227" s="5">
        <v>-152000000000</v>
      </c>
      <c r="S227" s="5">
        <v>-180000000000</v>
      </c>
      <c r="T227" s="5">
        <v>-274000000000</v>
      </c>
      <c r="U227" s="5">
        <v>125000000000</v>
      </c>
      <c r="V227" s="5">
        <v>-45000000000</v>
      </c>
    </row>
    <row r="228" spans="2:22" ht="15.5" x14ac:dyDescent="0.35">
      <c r="C228" t="s">
        <v>17</v>
      </c>
      <c r="I228" s="6">
        <v>298.31</v>
      </c>
      <c r="J228" s="6">
        <v>199.43</v>
      </c>
      <c r="K228" s="6">
        <v>379.47</v>
      </c>
      <c r="L228" s="6">
        <v>-26.67</v>
      </c>
      <c r="M228" s="6">
        <v>175.54</v>
      </c>
      <c r="N228" s="6">
        <v>-316.69</v>
      </c>
      <c r="O228" s="6">
        <v>-286.43</v>
      </c>
      <c r="P228" s="6">
        <v>-69.61</v>
      </c>
      <c r="Q228" s="6">
        <v>129.97999999999999</v>
      </c>
      <c r="R228" s="6">
        <v>-106.43</v>
      </c>
      <c r="S228" s="6">
        <v>-126.29</v>
      </c>
      <c r="T228" s="6">
        <v>-2282608.33</v>
      </c>
      <c r="U228" s="6">
        <v>1927138.46</v>
      </c>
      <c r="V228" s="6">
        <v>-690661.54</v>
      </c>
    </row>
    <row r="230" spans="2:22" ht="15.5" x14ac:dyDescent="0.35">
      <c r="B230" t="s">
        <v>260</v>
      </c>
      <c r="C230" t="s">
        <v>261</v>
      </c>
      <c r="D230" s="5">
        <v>88000000000</v>
      </c>
      <c r="E230" s="5">
        <v>63000000000</v>
      </c>
      <c r="F230" s="5">
        <v>48000000000</v>
      </c>
      <c r="G230" s="5">
        <v>21000000000</v>
      </c>
      <c r="H230" s="5">
        <v>303000000000</v>
      </c>
      <c r="I230" s="5">
        <v>124000000000</v>
      </c>
      <c r="J230" s="5">
        <v>87000000000</v>
      </c>
      <c r="K230" s="5">
        <v>70000000000</v>
      </c>
      <c r="L230" s="5">
        <v>-957000000000</v>
      </c>
      <c r="M230" s="5">
        <v>108000000000</v>
      </c>
      <c r="N230" s="5">
        <v>114000000000</v>
      </c>
      <c r="O230" s="5">
        <v>520000000000</v>
      </c>
      <c r="P230" s="5">
        <v>150000000000</v>
      </c>
      <c r="Q230" s="5">
        <v>110000000000</v>
      </c>
    </row>
    <row r="231" spans="2:22" ht="15.5" x14ac:dyDescent="0.35">
      <c r="C231" t="s">
        <v>444</v>
      </c>
      <c r="H231" s="5">
        <v>45</v>
      </c>
      <c r="I231" s="5">
        <v>45</v>
      </c>
      <c r="J231" s="5">
        <v>32</v>
      </c>
      <c r="K231" s="5">
        <v>22</v>
      </c>
      <c r="M231" s="5">
        <v>22</v>
      </c>
      <c r="N231" s="5">
        <v>32</v>
      </c>
      <c r="O231" s="5">
        <v>108</v>
      </c>
      <c r="P231" s="5">
        <v>32</v>
      </c>
      <c r="Q231" s="5">
        <v>27</v>
      </c>
    </row>
    <row r="232" spans="2:22" ht="15.5" x14ac:dyDescent="0.35">
      <c r="C232" t="s">
        <v>71</v>
      </c>
      <c r="H232" s="6">
        <v>0.21230000000000002</v>
      </c>
      <c r="I232" s="6">
        <v>0.51969999999999994</v>
      </c>
      <c r="J232" s="6">
        <v>0.52790000000000004</v>
      </c>
      <c r="K232" s="6">
        <v>0.44600000000000001</v>
      </c>
      <c r="M232" s="6">
        <v>0.29120000000000001</v>
      </c>
      <c r="N232" s="6">
        <v>0.40210000000000001</v>
      </c>
      <c r="O232" s="6">
        <v>0.29649999999999999</v>
      </c>
      <c r="P232" s="6">
        <v>0.30449999999999999</v>
      </c>
      <c r="Q232" s="6">
        <v>0.3493</v>
      </c>
    </row>
    <row r="233" spans="2:22" ht="15.5" x14ac:dyDescent="0.35">
      <c r="C233" t="s">
        <v>445</v>
      </c>
      <c r="H233" s="6">
        <v>3.3000000000000002E-2</v>
      </c>
      <c r="I233" s="6">
        <v>0.04</v>
      </c>
      <c r="J233" s="6">
        <v>2.75E-2</v>
      </c>
      <c r="K233" s="6">
        <v>1.5800000000000002E-2</v>
      </c>
      <c r="M233" s="6">
        <v>7.6E-3</v>
      </c>
      <c r="N233" s="6">
        <v>1.4999999999999999E-2</v>
      </c>
      <c r="O233" s="6">
        <v>4.1100000000000005E-2</v>
      </c>
      <c r="P233" s="6">
        <v>1.1699999999999999E-2</v>
      </c>
      <c r="Q233" s="6">
        <v>1.3500000000000002E-2</v>
      </c>
    </row>
    <row r="234" spans="2:22" ht="15.5" x14ac:dyDescent="0.35">
      <c r="C234" t="s">
        <v>51</v>
      </c>
      <c r="D234" s="6">
        <v>61.86</v>
      </c>
      <c r="E234" s="6">
        <v>44.11</v>
      </c>
      <c r="F234" s="6">
        <v>33.85</v>
      </c>
      <c r="G234" s="6">
        <v>14.92</v>
      </c>
      <c r="H234" s="6">
        <v>211.94</v>
      </c>
      <c r="I234" s="6">
        <v>86.59</v>
      </c>
      <c r="J234" s="6">
        <v>60.62</v>
      </c>
      <c r="K234" s="6">
        <v>49.32</v>
      </c>
      <c r="L234" s="6">
        <v>-669.92</v>
      </c>
      <c r="M234" s="6">
        <v>75.56</v>
      </c>
      <c r="N234" s="6">
        <v>79.59</v>
      </c>
      <c r="O234" s="6">
        <v>364.31</v>
      </c>
      <c r="P234" s="6">
        <v>105.1</v>
      </c>
      <c r="Q234" s="6">
        <v>77.290000000000006</v>
      </c>
    </row>
    <row r="235" spans="2:22" ht="15.5" x14ac:dyDescent="0.35">
      <c r="C235" t="s">
        <v>73</v>
      </c>
      <c r="H235" s="5">
        <v>45</v>
      </c>
      <c r="I235" s="5">
        <v>45</v>
      </c>
      <c r="J235" s="5">
        <v>32</v>
      </c>
      <c r="K235" s="5">
        <v>22</v>
      </c>
      <c r="M235" s="5">
        <v>22</v>
      </c>
      <c r="N235" s="5">
        <v>32</v>
      </c>
      <c r="O235" s="5">
        <v>108</v>
      </c>
      <c r="P235" s="5">
        <v>32</v>
      </c>
      <c r="Q235" s="5">
        <v>27</v>
      </c>
    </row>
    <row r="236" spans="2:22" ht="15.5" x14ac:dyDescent="0.35">
      <c r="C236" t="s">
        <v>446</v>
      </c>
      <c r="H236" s="6">
        <v>0.21230000000000002</v>
      </c>
      <c r="I236" s="6">
        <v>0.51969999999999994</v>
      </c>
      <c r="J236" s="6">
        <v>0.52790000000000004</v>
      </c>
      <c r="K236" s="6">
        <v>0.44600000000000001</v>
      </c>
      <c r="M236" s="6">
        <v>0.29120000000000001</v>
      </c>
      <c r="N236" s="6">
        <v>0.40210000000000001</v>
      </c>
      <c r="O236" s="6">
        <v>0.29649999999999999</v>
      </c>
      <c r="P236" s="6">
        <v>0.30449999999999999</v>
      </c>
      <c r="Q236" s="6">
        <v>0.3493</v>
      </c>
    </row>
    <row r="237" spans="2:22" ht="15.5" x14ac:dyDescent="0.35">
      <c r="C237" t="s">
        <v>447</v>
      </c>
      <c r="H237" s="6">
        <v>3.3000000000000002E-2</v>
      </c>
      <c r="I237" s="6">
        <v>0.04</v>
      </c>
      <c r="J237" s="6">
        <v>2.75E-2</v>
      </c>
      <c r="K237" s="6">
        <v>1.5800000000000002E-2</v>
      </c>
      <c r="M237" s="6">
        <v>7.6E-3</v>
      </c>
      <c r="N237" s="6">
        <v>1.4999999999999999E-2</v>
      </c>
      <c r="O237" s="6">
        <v>4.1100000000000005E-2</v>
      </c>
      <c r="P237" s="6">
        <v>1.1699999999999999E-2</v>
      </c>
      <c r="Q237" s="6">
        <v>1.3500000000000002E-2</v>
      </c>
    </row>
    <row r="238" spans="2:22" ht="15.5" x14ac:dyDescent="0.35">
      <c r="C238" t="s">
        <v>262</v>
      </c>
      <c r="D238" s="5">
        <v>1373000000000</v>
      </c>
      <c r="E238" s="5">
        <v>1256000000000</v>
      </c>
      <c r="F238" s="5">
        <v>1229000000000</v>
      </c>
      <c r="G238" s="5">
        <v>1033000000000</v>
      </c>
      <c r="H238" s="5">
        <v>5258000000000</v>
      </c>
      <c r="I238" s="5">
        <v>4422000000000</v>
      </c>
      <c r="J238" s="5">
        <v>4367000000000</v>
      </c>
      <c r="K238" s="5">
        <v>4136000000000</v>
      </c>
      <c r="L238" s="5">
        <v>3631000000000</v>
      </c>
      <c r="M238" s="5">
        <v>3977000000000</v>
      </c>
      <c r="N238" s="5">
        <v>4025000000000</v>
      </c>
      <c r="O238" s="5">
        <v>4679000000000</v>
      </c>
      <c r="P238" s="5">
        <v>3612000000000</v>
      </c>
      <c r="Q238" s="5">
        <v>3161000000000</v>
      </c>
    </row>
    <row r="239" spans="2:22" ht="15.5" x14ac:dyDescent="0.35">
      <c r="C239" t="s">
        <v>448</v>
      </c>
      <c r="H239" s="5">
        <v>45</v>
      </c>
      <c r="I239" s="5">
        <v>45</v>
      </c>
      <c r="J239" s="5">
        <v>32</v>
      </c>
      <c r="K239" s="5">
        <v>22</v>
      </c>
      <c r="M239" s="5">
        <v>22</v>
      </c>
      <c r="N239" s="5">
        <v>32</v>
      </c>
      <c r="O239" s="5">
        <v>108</v>
      </c>
      <c r="P239" s="5">
        <v>32</v>
      </c>
      <c r="Q239" s="5">
        <v>27</v>
      </c>
    </row>
    <row r="240" spans="2:22" ht="15.5" x14ac:dyDescent="0.35">
      <c r="C240" t="s">
        <v>449</v>
      </c>
      <c r="H240" s="6">
        <v>0.21230000000000002</v>
      </c>
      <c r="I240" s="6">
        <v>0.51969999999999994</v>
      </c>
      <c r="J240" s="6">
        <v>0.52790000000000004</v>
      </c>
      <c r="K240" s="6">
        <v>0.44600000000000001</v>
      </c>
      <c r="M240" s="6">
        <v>0.29120000000000001</v>
      </c>
      <c r="N240" s="6">
        <v>0.40210000000000001</v>
      </c>
      <c r="O240" s="6">
        <v>0.29649999999999999</v>
      </c>
      <c r="P240" s="6">
        <v>0.30449999999999999</v>
      </c>
      <c r="Q240" s="6">
        <v>0.3493</v>
      </c>
    </row>
    <row r="241" spans="3:17" ht="15.5" x14ac:dyDescent="0.35">
      <c r="C241" t="s">
        <v>450</v>
      </c>
      <c r="H241" s="6">
        <v>3.3000000000000002E-2</v>
      </c>
      <c r="I241" s="6">
        <v>0.04</v>
      </c>
      <c r="J241" s="6">
        <v>2.75E-2</v>
      </c>
      <c r="K241" s="6">
        <v>1.5800000000000002E-2</v>
      </c>
      <c r="M241" s="6">
        <v>7.6E-3</v>
      </c>
      <c r="N241" s="6">
        <v>1.4999999999999999E-2</v>
      </c>
      <c r="O241" s="6">
        <v>4.1100000000000005E-2</v>
      </c>
      <c r="P241" s="6">
        <v>1.1699999999999999E-2</v>
      </c>
      <c r="Q241" s="6">
        <v>1.3500000000000002E-2</v>
      </c>
    </row>
    <row r="242" spans="3:17" ht="15.5" x14ac:dyDescent="0.35">
      <c r="C242" t="s">
        <v>344</v>
      </c>
      <c r="I242" s="6">
        <v>6.44</v>
      </c>
    </row>
    <row r="243" spans="3:17" ht="15.5" x14ac:dyDescent="0.35">
      <c r="C243" t="s">
        <v>345</v>
      </c>
      <c r="I243" s="6">
        <v>8.82</v>
      </c>
    </row>
    <row r="244" spans="3:17" ht="15.5" x14ac:dyDescent="0.35">
      <c r="C244" t="s">
        <v>263</v>
      </c>
      <c r="I244" s="6">
        <v>6.95</v>
      </c>
    </row>
    <row r="245" spans="3:17" ht="15.5" x14ac:dyDescent="0.35">
      <c r="C245" t="s">
        <v>346</v>
      </c>
      <c r="I245" s="6">
        <v>0.1134</v>
      </c>
    </row>
    <row r="246" spans="3:17" ht="15.5" x14ac:dyDescent="0.35">
      <c r="C246" t="s">
        <v>347</v>
      </c>
      <c r="I246" s="6">
        <v>0.4</v>
      </c>
    </row>
    <row r="247" spans="3:17" ht="15.5" x14ac:dyDescent="0.35">
      <c r="C247" t="s">
        <v>348</v>
      </c>
      <c r="I247" s="6">
        <v>1.06</v>
      </c>
    </row>
    <row r="248" spans="3:17" ht="15.5" x14ac:dyDescent="0.35">
      <c r="C248" t="s">
        <v>349</v>
      </c>
      <c r="I248" s="6">
        <v>2.2400000000000002</v>
      </c>
    </row>
    <row r="249" spans="3:17" ht="15.5" x14ac:dyDescent="0.35">
      <c r="C249" t="s">
        <v>350</v>
      </c>
      <c r="I249" s="6">
        <v>2.73</v>
      </c>
    </row>
    <row r="250" spans="3:17" ht="15.5" x14ac:dyDescent="0.35">
      <c r="C250" t="s">
        <v>351</v>
      </c>
      <c r="I250" s="6">
        <v>10.35</v>
      </c>
    </row>
    <row r="251" spans="3:17" ht="15.5" x14ac:dyDescent="0.35">
      <c r="C251" t="s">
        <v>264</v>
      </c>
      <c r="I251" s="6">
        <v>6.23</v>
      </c>
    </row>
    <row r="252" spans="3:17" ht="15.5" x14ac:dyDescent="0.35">
      <c r="C252" t="s">
        <v>451</v>
      </c>
      <c r="I252" s="6">
        <v>0.21</v>
      </c>
    </row>
    <row r="253" spans="3:17" ht="15.5" x14ac:dyDescent="0.35">
      <c r="C253" t="s">
        <v>452</v>
      </c>
      <c r="I253" s="6">
        <v>-0.18</v>
      </c>
    </row>
    <row r="254" spans="3:17" ht="15.5" x14ac:dyDescent="0.35">
      <c r="C254" t="s">
        <v>352</v>
      </c>
      <c r="I254" s="6">
        <v>154.74</v>
      </c>
    </row>
    <row r="255" spans="3:17" ht="15.5" x14ac:dyDescent="0.35">
      <c r="C255" t="s">
        <v>353</v>
      </c>
      <c r="I255" s="6">
        <v>211.94</v>
      </c>
    </row>
    <row r="256" spans="3:17" ht="15.5" x14ac:dyDescent="0.35">
      <c r="C256" t="s">
        <v>354</v>
      </c>
      <c r="I256" s="6">
        <v>3423.39</v>
      </c>
    </row>
    <row r="257" spans="3:9" ht="15.5" x14ac:dyDescent="0.35">
      <c r="C257" t="s">
        <v>355</v>
      </c>
      <c r="D257" s="6">
        <v>128.77000000000001</v>
      </c>
    </row>
    <row r="258" spans="3:9" ht="15.5" x14ac:dyDescent="0.35">
      <c r="C258" t="s">
        <v>356</v>
      </c>
      <c r="I258" s="6">
        <v>1285.6600000000001</v>
      </c>
    </row>
    <row r="259" spans="3:9" ht="15.5" x14ac:dyDescent="0.35">
      <c r="C259" t="s">
        <v>357</v>
      </c>
      <c r="I259" s="6">
        <v>499.25</v>
      </c>
    </row>
    <row r="260" spans="3:9" ht="15.5" x14ac:dyDescent="0.35">
      <c r="C260" t="s">
        <v>265</v>
      </c>
      <c r="D260" s="6">
        <v>0.69</v>
      </c>
    </row>
    <row r="261" spans="3:9" ht="15.5" x14ac:dyDescent="0.35">
      <c r="C261" t="s">
        <v>266</v>
      </c>
      <c r="D261" s="6">
        <v>0.52</v>
      </c>
    </row>
    <row r="262" spans="3:9" ht="15.5" x14ac:dyDescent="0.35">
      <c r="C262" t="s">
        <v>267</v>
      </c>
      <c r="D262" s="6">
        <v>0.77</v>
      </c>
    </row>
    <row r="263" spans="3:9" ht="15.5" x14ac:dyDescent="0.35">
      <c r="C263" t="s">
        <v>268</v>
      </c>
      <c r="D263" s="6">
        <v>7.0000000000000007E-2</v>
      </c>
    </row>
    <row r="264" spans="3:9" ht="15.5" x14ac:dyDescent="0.35">
      <c r="C264" t="s">
        <v>269</v>
      </c>
      <c r="D264" s="6">
        <v>1.54</v>
      </c>
    </row>
    <row r="265" spans="3:9" ht="15.5" x14ac:dyDescent="0.35">
      <c r="C265" t="s">
        <v>270</v>
      </c>
      <c r="D265" s="6">
        <v>0.3</v>
      </c>
    </row>
    <row r="266" spans="3:9" ht="15.5" x14ac:dyDescent="0.35">
      <c r="C266" t="s">
        <v>271</v>
      </c>
      <c r="D266" s="6">
        <v>2.54</v>
      </c>
    </row>
    <row r="267" spans="3:9" ht="15.5" x14ac:dyDescent="0.35">
      <c r="C267" t="s">
        <v>272</v>
      </c>
      <c r="I267" s="6">
        <v>2.59</v>
      </c>
    </row>
    <row r="268" spans="3:9" ht="15.5" x14ac:dyDescent="0.35">
      <c r="C268" t="s">
        <v>13</v>
      </c>
      <c r="D268" s="5">
        <v>241000000000</v>
      </c>
    </row>
    <row r="269" spans="3:9" ht="15.5" x14ac:dyDescent="0.35">
      <c r="C269" t="s">
        <v>358</v>
      </c>
      <c r="I269" s="6">
        <v>0.45</v>
      </c>
    </row>
    <row r="270" spans="3:9" ht="15.5" x14ac:dyDescent="0.35">
      <c r="C270" t="s">
        <v>273</v>
      </c>
      <c r="I270" s="6">
        <v>4.7300000000000002E-2</v>
      </c>
    </row>
    <row r="271" spans="3:9" ht="15.5" x14ac:dyDescent="0.35">
      <c r="C271" t="s">
        <v>274</v>
      </c>
      <c r="I271" s="6">
        <v>0.12039999999999999</v>
      </c>
    </row>
    <row r="272" spans="3:9" ht="15.5" x14ac:dyDescent="0.35">
      <c r="C272" t="s">
        <v>275</v>
      </c>
      <c r="I272" s="6">
        <v>0.1454</v>
      </c>
    </row>
    <row r="273" spans="3:9" ht="15.5" x14ac:dyDescent="0.35">
      <c r="C273" t="s">
        <v>359</v>
      </c>
      <c r="I273" s="6">
        <v>8.1699999999999995E-2</v>
      </c>
    </row>
    <row r="274" spans="3:9" ht="15.5" x14ac:dyDescent="0.35">
      <c r="C274" t="s">
        <v>276</v>
      </c>
      <c r="D274" s="6">
        <v>69.37</v>
      </c>
    </row>
    <row r="275" spans="3:9" ht="15.5" x14ac:dyDescent="0.35">
      <c r="C275" t="s">
        <v>277</v>
      </c>
      <c r="D275" s="6">
        <v>46.97</v>
      </c>
    </row>
    <row r="276" spans="3:9" ht="15.5" x14ac:dyDescent="0.35">
      <c r="C276" t="s">
        <v>278</v>
      </c>
      <c r="D276" s="6">
        <v>78.88</v>
      </c>
    </row>
    <row r="277" spans="3:9" ht="15.5" x14ac:dyDescent="0.35">
      <c r="C277" t="s">
        <v>279</v>
      </c>
      <c r="D277" s="6">
        <v>37.46</v>
      </c>
    </row>
    <row r="278" spans="3:9" ht="15.5" x14ac:dyDescent="0.35">
      <c r="C278" t="s">
        <v>280</v>
      </c>
      <c r="D278" s="6">
        <v>1.31</v>
      </c>
    </row>
    <row r="279" spans="3:9" ht="15.5" x14ac:dyDescent="0.35">
      <c r="C279" t="s">
        <v>281</v>
      </c>
      <c r="I279" s="6">
        <v>1.05</v>
      </c>
    </row>
    <row r="280" spans="3:9" ht="15.5" x14ac:dyDescent="0.35">
      <c r="C280" t="s">
        <v>282</v>
      </c>
      <c r="I280" s="6">
        <v>6.95</v>
      </c>
    </row>
    <row r="281" spans="3:9" ht="15.5" x14ac:dyDescent="0.35">
      <c r="C281" t="s">
        <v>47</v>
      </c>
      <c r="I281" s="5">
        <v>1950000000000</v>
      </c>
    </row>
    <row r="282" spans="3:9" ht="15.5" x14ac:dyDescent="0.35">
      <c r="C282" t="s">
        <v>283</v>
      </c>
      <c r="I282" s="5">
        <v>3189000000000</v>
      </c>
    </row>
    <row r="283" spans="3:9" ht="15.5" x14ac:dyDescent="0.35">
      <c r="C283" t="s">
        <v>284</v>
      </c>
      <c r="I283" s="5">
        <v>1430000000</v>
      </c>
    </row>
    <row r="284" spans="3:9" ht="15.5" x14ac:dyDescent="0.35">
      <c r="C284" t="s">
        <v>285</v>
      </c>
      <c r="I284" s="6">
        <v>0.09</v>
      </c>
    </row>
    <row r="285" spans="3:9" ht="15.5" x14ac:dyDescent="0.35">
      <c r="C285" t="s">
        <v>286</v>
      </c>
      <c r="D285" s="6">
        <v>0.43390000000000001</v>
      </c>
    </row>
    <row r="286" spans="3:9" ht="15.5" x14ac:dyDescent="0.35">
      <c r="C286" t="s">
        <v>287</v>
      </c>
      <c r="D286" s="6">
        <v>7.8200000000000006E-2</v>
      </c>
    </row>
    <row r="287" spans="3:9" ht="15.5" x14ac:dyDescent="0.35">
      <c r="C287" t="s">
        <v>288</v>
      </c>
      <c r="D287" s="6">
        <v>6.4399999999999999E-2</v>
      </c>
    </row>
    <row r="288" spans="3:9" ht="15.5" x14ac:dyDescent="0.35">
      <c r="C288" t="s">
        <v>453</v>
      </c>
      <c r="D288" s="6">
        <v>0.3296</v>
      </c>
    </row>
    <row r="289" spans="3:9" ht="15.5" x14ac:dyDescent="0.35">
      <c r="C289" t="s">
        <v>289</v>
      </c>
      <c r="D289" s="6">
        <v>0.28920000000000001</v>
      </c>
    </row>
    <row r="290" spans="3:9" ht="15.5" x14ac:dyDescent="0.35">
      <c r="C290" t="s">
        <v>360</v>
      </c>
      <c r="D290" s="6">
        <v>4.7652000000000001</v>
      </c>
    </row>
    <row r="291" spans="3:9" ht="15.5" x14ac:dyDescent="0.35">
      <c r="C291" t="s">
        <v>290</v>
      </c>
      <c r="I291" s="5">
        <v>45</v>
      </c>
    </row>
    <row r="292" spans="3:9" ht="15.5" x14ac:dyDescent="0.35">
      <c r="C292" t="s">
        <v>454</v>
      </c>
      <c r="I292" s="5">
        <v>45</v>
      </c>
    </row>
    <row r="293" spans="3:9" ht="15.5" x14ac:dyDescent="0.35">
      <c r="C293" t="s">
        <v>455</v>
      </c>
      <c r="I293" s="6">
        <v>0.21230000000000002</v>
      </c>
    </row>
    <row r="294" spans="3:9" ht="15.5" x14ac:dyDescent="0.35">
      <c r="C294" t="s">
        <v>456</v>
      </c>
      <c r="I294" s="6">
        <v>3.3000000000000002E-2</v>
      </c>
    </row>
    <row r="295" spans="3:9" ht="15.5" x14ac:dyDescent="0.35">
      <c r="C295" t="s">
        <v>291</v>
      </c>
      <c r="I295" t="s">
        <v>1574</v>
      </c>
    </row>
    <row r="296" spans="3:9" ht="15.5" x14ac:dyDescent="0.35">
      <c r="C296" t="s">
        <v>293</v>
      </c>
      <c r="I296" s="5">
        <v>7</v>
      </c>
    </row>
    <row r="297" spans="3:9" ht="15.5" x14ac:dyDescent="0.35">
      <c r="C297" t="s">
        <v>294</v>
      </c>
      <c r="I297" s="6">
        <v>0.85</v>
      </c>
    </row>
    <row r="298" spans="3:9" ht="15.5" x14ac:dyDescent="0.35">
      <c r="C298" t="s">
        <v>295</v>
      </c>
      <c r="I298" s="6">
        <v>0.63</v>
      </c>
    </row>
    <row r="299" spans="3:9" ht="15.5" x14ac:dyDescent="0.35">
      <c r="C299" t="s">
        <v>458</v>
      </c>
      <c r="I299" s="6">
        <v>0.66</v>
      </c>
    </row>
    <row r="300" spans="3:9" ht="15.5" x14ac:dyDescent="0.35">
      <c r="C300" t="s">
        <v>296</v>
      </c>
      <c r="I300" s="6">
        <v>0.08</v>
      </c>
    </row>
    <row r="301" spans="3:9" ht="15.5" x14ac:dyDescent="0.35">
      <c r="C301" t="s">
        <v>361</v>
      </c>
      <c r="I301" s="6">
        <v>0.81</v>
      </c>
    </row>
    <row r="302" spans="3:9" ht="15.5" x14ac:dyDescent="0.35">
      <c r="C302" t="s">
        <v>297</v>
      </c>
      <c r="I302" s="6">
        <v>0.54</v>
      </c>
    </row>
    <row r="303" spans="3:9" ht="15.5" x14ac:dyDescent="0.35">
      <c r="C303" t="s">
        <v>298</v>
      </c>
      <c r="I303" s="6">
        <v>0.87</v>
      </c>
    </row>
    <row r="304" spans="3:9" ht="15.5" x14ac:dyDescent="0.35">
      <c r="C304" t="s">
        <v>299</v>
      </c>
      <c r="I304" s="5">
        <v>4891000000000</v>
      </c>
    </row>
    <row r="305" spans="3:9" ht="15.5" x14ac:dyDescent="0.35">
      <c r="C305" t="s">
        <v>300</v>
      </c>
      <c r="I305" s="5">
        <v>2103000000000</v>
      </c>
    </row>
    <row r="306" spans="3:9" ht="15.5" x14ac:dyDescent="0.35">
      <c r="C306" t="s">
        <v>301</v>
      </c>
      <c r="I306" s="5">
        <v>512000000000</v>
      </c>
    </row>
    <row r="307" spans="3:9" ht="15.5" x14ac:dyDescent="0.35">
      <c r="C307" t="s">
        <v>302</v>
      </c>
      <c r="I307" s="5">
        <v>221000000000</v>
      </c>
    </row>
    <row r="308" spans="3:9" ht="15.5" x14ac:dyDescent="0.35">
      <c r="C308" t="s">
        <v>303</v>
      </c>
      <c r="D308" s="5">
        <v>184000000000</v>
      </c>
    </row>
    <row r="309" spans="3:9" ht="15.5" x14ac:dyDescent="0.35">
      <c r="C309" t="s">
        <v>304</v>
      </c>
      <c r="D309" s="5">
        <v>4669000000000</v>
      </c>
    </row>
    <row r="310" spans="3:9" ht="15.5" x14ac:dyDescent="0.35">
      <c r="C310" t="s">
        <v>305</v>
      </c>
      <c r="D310" s="5">
        <v>2826000000000</v>
      </c>
    </row>
    <row r="311" spans="3:9" ht="15.5" x14ac:dyDescent="0.35">
      <c r="C311" t="s">
        <v>245</v>
      </c>
      <c r="D311" s="5">
        <v>-783000000000</v>
      </c>
    </row>
    <row r="312" spans="3:9" ht="15.5" x14ac:dyDescent="0.35">
      <c r="C312" t="s">
        <v>306</v>
      </c>
      <c r="I312" s="5">
        <v>1837000000000</v>
      </c>
    </row>
    <row r="313" spans="3:9" ht="15.5" x14ac:dyDescent="0.35">
      <c r="C313" t="s">
        <v>243</v>
      </c>
      <c r="D313" s="5">
        <v>132000000000</v>
      </c>
    </row>
    <row r="314" spans="3:9" ht="15.5" x14ac:dyDescent="0.35">
      <c r="C314" t="s">
        <v>242</v>
      </c>
      <c r="D314" s="5">
        <v>1285000000000</v>
      </c>
    </row>
    <row r="315" spans="3:9" ht="15.5" x14ac:dyDescent="0.35">
      <c r="C315" t="s">
        <v>24</v>
      </c>
      <c r="D315" s="5">
        <v>1417000000000</v>
      </c>
    </row>
    <row r="316" spans="3:9" ht="15.5" x14ac:dyDescent="0.35">
      <c r="C316" t="s">
        <v>21</v>
      </c>
      <c r="D316" s="5">
        <v>1233000000000</v>
      </c>
    </row>
    <row r="317" spans="3:9" ht="15.5" x14ac:dyDescent="0.35">
      <c r="C317" t="s">
        <v>244</v>
      </c>
      <c r="I317" s="5">
        <v>1843000000000</v>
      </c>
    </row>
    <row r="318" spans="3:9" ht="15.5" x14ac:dyDescent="0.35">
      <c r="C318" t="s">
        <v>307</v>
      </c>
      <c r="I318" s="5">
        <v>870000000000</v>
      </c>
    </row>
    <row r="319" spans="3:9" ht="15.5" x14ac:dyDescent="0.35">
      <c r="C319" t="s">
        <v>308</v>
      </c>
      <c r="I319" s="5">
        <v>-161000000000</v>
      </c>
    </row>
    <row r="320" spans="3:9" ht="15.5" x14ac:dyDescent="0.35">
      <c r="C320" t="s">
        <v>309</v>
      </c>
      <c r="I320" s="5">
        <v>-641000000000</v>
      </c>
    </row>
    <row r="321" spans="3:9" ht="15.5" x14ac:dyDescent="0.35">
      <c r="C321" t="s">
        <v>310</v>
      </c>
      <c r="I321" s="5">
        <v>-157000000000</v>
      </c>
    </row>
    <row r="322" spans="3:9" ht="15.5" x14ac:dyDescent="0.35">
      <c r="C322" t="s">
        <v>311</v>
      </c>
      <c r="I322" s="5">
        <v>713000000000</v>
      </c>
    </row>
  </sheetData>
  <pageMargins left="0.7" right="0.7" top="0.75" bottom="0.75" header="0.3" footer="0.3"/>
  <ignoredErrors>
    <ignoredError sqref="A1:V323" numberStoredAsText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T30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0" width="18.83203125" customWidth="1"/>
  </cols>
  <sheetData>
    <row r="1" spans="1:20" ht="15.5" x14ac:dyDescent="0.35">
      <c r="C1" t="s">
        <v>1575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</row>
    <row r="2" spans="1:20" ht="15.5" x14ac:dyDescent="0.35">
      <c r="C2" t="s">
        <v>1576</v>
      </c>
      <c r="D2" s="2" vm="406">
        <f ca="1">IFERROR(_xlfn.STOCKHISTORY("XIDX:" &amp; $C$1, D3, , 0, 0, 1), "Libur")</f>
        <v>29</v>
      </c>
      <c r="E2" s="2" vm="407">
        <f ca="1">IFERROR(_xlfn.STOCKHISTORY("XIDX:" &amp; $C$1, E3, , 0, 0, 1), "Libur")</f>
        <v>23</v>
      </c>
      <c r="H2" s="2" vm="407">
        <f ca="1">IFERROR(INDEX(D2:G2,COUNT(D2:G2)),"")</f>
        <v>23</v>
      </c>
      <c r="I2" s="2" vm="199">
        <f t="shared" ref="I2:T2" ca="1" si="0">IFERROR(_xlfn.STOCKHISTORY("XIDX:" &amp; $C$1, I1, , 0, 0, 1), "Libur")</f>
        <v>30</v>
      </c>
      <c r="J2" s="2" vm="11">
        <f t="shared" ca="1" si="0"/>
        <v>50</v>
      </c>
      <c r="K2" s="2" vm="11">
        <f t="shared" ca="1" si="0"/>
        <v>50</v>
      </c>
      <c r="L2" s="2" vm="132">
        <f t="shared" ca="1" si="0"/>
        <v>128</v>
      </c>
      <c r="M2" s="2" vm="408">
        <f t="shared" ca="1" si="0"/>
        <v>476</v>
      </c>
      <c r="N2" s="2" vm="219">
        <f t="shared" ca="1" si="0"/>
        <v>90</v>
      </c>
      <c r="O2" s="2" vm="388">
        <f t="shared" ca="1" si="0"/>
        <v>190</v>
      </c>
      <c r="P2" s="2" vm="126">
        <f t="shared" ca="1" si="0"/>
        <v>258</v>
      </c>
      <c r="Q2" s="2" vm="409">
        <f t="shared" ca="1" si="0"/>
        <v>130</v>
      </c>
      <c r="R2" s="2" vm="410">
        <f t="shared" ca="1" si="0"/>
        <v>102.5</v>
      </c>
      <c r="S2" s="2" t="str">
        <f t="shared" ca="1" si="0"/>
        <v>Libur</v>
      </c>
      <c r="T2" s="2" t="str">
        <f t="shared" ca="1" si="0"/>
        <v>Libur</v>
      </c>
    </row>
    <row r="3" spans="1:20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0" ht="15.5" x14ac:dyDescent="0.35">
      <c r="B4" t="s">
        <v>5</v>
      </c>
      <c r="C4" t="s">
        <v>6</v>
      </c>
      <c r="D4" s="2">
        <f>IFERROR(INDEX(D51:D500,MATCH($C$4,$C$51:$C$500,0)),"")</f>
        <v>17665044635</v>
      </c>
      <c r="E4" s="2">
        <f>IFERROR(INDEX(E51:E500,MATCH($C$4,$C$51:$C$500,0)),"")</f>
        <v>37364431699</v>
      </c>
      <c r="H4" s="2">
        <f>IFERROR(SUM(D4:G4)*(4/MAX(1,COUNT(D4:G4))),"")</f>
        <v>110058952668</v>
      </c>
      <c r="I4" s="2">
        <f t="shared" ref="I4:T4" si="1">IFERROR(INDEX(I51:I500,MATCH($C$4,$C$51:$C$500,0)),"")</f>
        <v>70323162779</v>
      </c>
      <c r="J4" s="2">
        <f t="shared" si="1"/>
        <v>97684863543</v>
      </c>
      <c r="K4" s="2">
        <f t="shared" si="1"/>
        <v>86235643107</v>
      </c>
      <c r="L4" s="2">
        <f t="shared" si="1"/>
        <v>68505823794</v>
      </c>
      <c r="M4" s="2">
        <f t="shared" si="1"/>
        <v>69662826371</v>
      </c>
      <c r="N4" s="2">
        <f t="shared" si="1"/>
        <v>72881606727</v>
      </c>
      <c r="O4" s="2">
        <f t="shared" si="1"/>
        <v>149902778389</v>
      </c>
      <c r="P4" s="2">
        <f t="shared" si="1"/>
        <v>29745555159</v>
      </c>
      <c r="Q4" s="2">
        <f t="shared" si="1"/>
        <v>130036881486</v>
      </c>
      <c r="R4" s="2">
        <f t="shared" si="1"/>
        <v>111646695355</v>
      </c>
      <c r="S4" s="2">
        <f t="shared" si="1"/>
        <v>101990274152</v>
      </c>
      <c r="T4" s="2">
        <f t="shared" si="1"/>
        <v>95051801555</v>
      </c>
    </row>
    <row r="5" spans="1:20" ht="15.5" x14ac:dyDescent="0.35">
      <c r="B5" t="s">
        <v>7</v>
      </c>
      <c r="C5" t="s">
        <v>8</v>
      </c>
      <c r="D5" s="2">
        <f>IFERROR(INDEX(D51:D500,MATCH($C$5,$C$51:$C$500,0)),"")</f>
        <v>-13820708128</v>
      </c>
      <c r="E5" s="2">
        <f>IFERROR(INDEX(E51:E500,MATCH($C$5,$C$51:$C$500,0)),"")</f>
        <v>-681769897</v>
      </c>
      <c r="H5" s="2">
        <f>IFERROR(SUM(D5:G5)*(4/MAX(1,COUNT(D5:G5))),"")</f>
        <v>-29004956050</v>
      </c>
      <c r="I5" s="2">
        <f t="shared" ref="I5:T5" si="2">IFERROR(INDEX(I51:I500,MATCH($C$5,$C$51:$C$500,0)),"")</f>
        <v>-45407610614</v>
      </c>
      <c r="J5" s="2">
        <f t="shared" si="2"/>
        <v>-30051844890</v>
      </c>
      <c r="K5" s="2">
        <f t="shared" si="2"/>
        <v>-47387617151</v>
      </c>
      <c r="L5" s="2">
        <f t="shared" si="2"/>
        <v>-45614404195</v>
      </c>
      <c r="M5" s="2">
        <f t="shared" si="2"/>
        <v>-19551657843</v>
      </c>
      <c r="N5" s="2">
        <f t="shared" si="2"/>
        <v>-44541906151</v>
      </c>
      <c r="O5" s="2">
        <f t="shared" si="2"/>
        <v>33127346866</v>
      </c>
      <c r="P5" s="2">
        <f t="shared" si="2"/>
        <v>5659481724</v>
      </c>
      <c r="Q5" s="2">
        <f t="shared" si="2"/>
        <v>29482073887</v>
      </c>
      <c r="R5" s="2">
        <f t="shared" si="2"/>
        <v>42675672048</v>
      </c>
      <c r="S5" s="2">
        <f t="shared" si="2"/>
        <v>32141755569</v>
      </c>
      <c r="T5" s="2">
        <f t="shared" si="2"/>
        <v>16117991860</v>
      </c>
    </row>
    <row r="6" spans="1:20" ht="15.5" x14ac:dyDescent="0.35">
      <c r="B6" t="s">
        <v>9</v>
      </c>
      <c r="C6" t="s">
        <v>10</v>
      </c>
      <c r="D6" s="2">
        <f>IFERROR(INDEX(D51:D500,MATCH($C$6,$C$51:$C$500,0)),"")</f>
        <v>-144756100041</v>
      </c>
      <c r="E6" s="2">
        <f>IFERROR(INDEX(E51:E500,MATCH($C$6,$C$51:$C$500,0)),"")</f>
        <v>-114264462610</v>
      </c>
      <c r="H6" s="2">
        <f>IFERROR(INDEX(D6:G6,COUNT(D6:G6)),"")</f>
        <v>-114264462610</v>
      </c>
      <c r="I6" s="2">
        <f t="shared" ref="I6:T6" si="3">IFERROR(INDEX(I51:I500,MATCH($C$6,$C$51:$C$500,0)),"")</f>
        <v>-104623547970</v>
      </c>
      <c r="J6" s="2">
        <f t="shared" si="3"/>
        <v>-14762912146</v>
      </c>
      <c r="K6" s="2">
        <f t="shared" si="3"/>
        <v>65146688354</v>
      </c>
      <c r="L6" s="2">
        <f t="shared" si="3"/>
        <v>168441821203</v>
      </c>
      <c r="M6" s="2">
        <f t="shared" si="3"/>
        <v>244818044282</v>
      </c>
      <c r="N6" s="2">
        <f t="shared" si="3"/>
        <v>196606648769</v>
      </c>
      <c r="O6" s="2">
        <f t="shared" si="3"/>
        <v>247283551335</v>
      </c>
      <c r="P6" s="2">
        <f t="shared" si="3"/>
        <v>228291954833</v>
      </c>
      <c r="Q6" s="2">
        <f t="shared" si="3"/>
        <v>195254644619</v>
      </c>
      <c r="R6" s="2">
        <f t="shared" si="3"/>
        <v>175236820651</v>
      </c>
      <c r="S6" s="2">
        <f t="shared" si="3"/>
        <v>88265241725</v>
      </c>
      <c r="T6" s="2">
        <f t="shared" si="3"/>
        <v>53705837663</v>
      </c>
    </row>
    <row r="7" spans="1:20" ht="15.5" x14ac:dyDescent="0.35">
      <c r="B7" t="s">
        <v>11</v>
      </c>
      <c r="C7" t="s">
        <v>12</v>
      </c>
      <c r="D7" s="3">
        <f>IFERROR(INDEX(D51:D500,MATCH($C$7,$C$51:$C$500,0))/1000000000,"")</f>
        <v>5.25</v>
      </c>
      <c r="E7" s="3">
        <f>IFERROR(INDEX(E51:E500,MATCH($C$7,$C$51:$C$500,0))/1000000000,"")</f>
        <v>5.25</v>
      </c>
      <c r="H7" s="3">
        <f>IFERROR(INDEX(D7:G7,COUNT(D7:G7)),"")</f>
        <v>5.25</v>
      </c>
      <c r="I7" s="3">
        <f t="shared" ref="I7:T7" si="4">IFERROR(INDEX(I51:I500,MATCH($C$7,$C$51:$C$500,0))/1000000000,"")</f>
        <v>5.25</v>
      </c>
      <c r="J7" s="3">
        <f t="shared" si="4"/>
        <v>5.25</v>
      </c>
      <c r="K7" s="3">
        <f t="shared" si="4"/>
        <v>5.25</v>
      </c>
      <c r="L7" s="3">
        <f t="shared" si="4"/>
        <v>5.25</v>
      </c>
      <c r="M7" s="3">
        <f t="shared" si="4"/>
        <v>5.25</v>
      </c>
      <c r="N7" s="3">
        <f t="shared" si="4"/>
        <v>5.25</v>
      </c>
      <c r="O7" s="3">
        <f t="shared" si="4"/>
        <v>5.25</v>
      </c>
      <c r="P7" s="3">
        <f t="shared" si="4"/>
        <v>5.25</v>
      </c>
      <c r="Q7" s="3">
        <f t="shared" si="4"/>
        <v>0.53</v>
      </c>
      <c r="R7" s="3">
        <f t="shared" si="4"/>
        <v>0.53</v>
      </c>
      <c r="S7" s="3">
        <f t="shared" si="4"/>
        <v>0.46</v>
      </c>
      <c r="T7" s="3">
        <f t="shared" si="4"/>
        <v>0.01</v>
      </c>
    </row>
    <row r="8" spans="1:20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4000000000</v>
      </c>
      <c r="E8" s="2">
        <f>IFERROR(INDEX(E51:E500,MATCH("Free cash flow (Quarter)",$C$51:$C$500,0)),"")</f>
        <v>-3000000000</v>
      </c>
      <c r="H8" s="2">
        <f>IFERROR(INDEX(D8:G8,COUNT(D8:G8)),"")</f>
        <v>-3000000000</v>
      </c>
      <c r="I8" s="2">
        <f t="shared" ref="I8:T8" si="5">IFERROR(INDEX(I51:I500,MATCH($C$8,$C$51:$C$500,0)),"")</f>
        <v>-6000000000</v>
      </c>
      <c r="J8" s="2">
        <f t="shared" si="5"/>
        <v>-23000000000</v>
      </c>
      <c r="K8" s="2">
        <f t="shared" si="5"/>
        <v>-109000000000</v>
      </c>
      <c r="L8" s="2">
        <f t="shared" si="5"/>
        <v>-142000000000</v>
      </c>
      <c r="M8" s="2">
        <f t="shared" si="5"/>
        <v>-54000000000</v>
      </c>
      <c r="N8" s="2">
        <f t="shared" si="5"/>
        <v>17000000000</v>
      </c>
      <c r="O8" s="2">
        <f t="shared" si="5"/>
        <v>14000000000</v>
      </c>
      <c r="P8" s="2">
        <f t="shared" si="5"/>
        <v>10000000000</v>
      </c>
      <c r="Q8" s="2">
        <f t="shared" si="5"/>
        <v>7000000000</v>
      </c>
      <c r="R8" s="2">
        <f t="shared" si="5"/>
        <v>53000000000</v>
      </c>
      <c r="S8" s="2">
        <f t="shared" si="5"/>
        <v>24000000000</v>
      </c>
      <c r="T8" s="2">
        <f t="shared" si="5"/>
        <v>-9000000000</v>
      </c>
    </row>
    <row r="9" spans="1:20" ht="15.5" x14ac:dyDescent="0.35">
      <c r="A9" t="s">
        <v>16</v>
      </c>
      <c r="C9" t="s">
        <v>17</v>
      </c>
      <c r="D9" s="3">
        <f>IFERROR(INDEX(D51:D500,MATCH("Free cash flow per share (Quarter)",$C$51:$C$500,0)),"")</f>
        <v>0.84</v>
      </c>
      <c r="E9" s="3">
        <f>IFERROR(INDEX(E51:E500,MATCH("Free cash flow per share (Quarter)",$C$51:$C$500,0)),"")</f>
        <v>-0.6</v>
      </c>
      <c r="H9" s="3">
        <f>IFERROR(INDEX(D9:G9,COUNT(D9:G9)),"")</f>
        <v>-0.6</v>
      </c>
      <c r="I9" s="3">
        <f t="shared" ref="I9:T9" si="6">IFERROR(INDEX(I51:I500,MATCH($C$9,$C$51:$C$500,0)),"")</f>
        <v>-1.1499999999999999</v>
      </c>
      <c r="J9" s="3">
        <f t="shared" si="6"/>
        <v>-4.4400000000000004</v>
      </c>
      <c r="K9" s="3">
        <f t="shared" si="6"/>
        <v>-20.67</v>
      </c>
      <c r="L9" s="3">
        <f t="shared" si="6"/>
        <v>-27.04</v>
      </c>
      <c r="M9" s="3">
        <f t="shared" si="6"/>
        <v>-10.29</v>
      </c>
      <c r="N9" s="3">
        <f t="shared" si="6"/>
        <v>3.26</v>
      </c>
      <c r="O9" s="3">
        <f t="shared" si="6"/>
        <v>2.68</v>
      </c>
      <c r="P9" s="3">
        <f t="shared" si="6"/>
        <v>1.97</v>
      </c>
      <c r="Q9" s="3">
        <f t="shared" si="6"/>
        <v>13.38</v>
      </c>
      <c r="R9" s="3">
        <f t="shared" si="6"/>
        <v>99.97</v>
      </c>
      <c r="S9" s="3">
        <f t="shared" si="6"/>
        <v>52.72</v>
      </c>
      <c r="T9" s="3">
        <f t="shared" si="6"/>
        <v>-967.12</v>
      </c>
    </row>
    <row r="10" spans="1:20" ht="15.5" x14ac:dyDescent="0.35">
      <c r="C10" t="s">
        <v>18</v>
      </c>
      <c r="D10" s="3">
        <f ca="1">IFERROR(IF(D9=0,"",D2/D9),"")</f>
        <v>34.523809523809526</v>
      </c>
      <c r="E10" s="3">
        <f ca="1">IFERROR(IF(E9=0,"",E2/E9),"")</f>
        <v>-38.333333333333336</v>
      </c>
      <c r="I10" s="3">
        <f t="shared" ref="I10:T10" ca="1" si="7">IFERROR(IF(I9=0,"",I2/I9),"")</f>
        <v>-26.086956521739133</v>
      </c>
      <c r="J10" s="3">
        <f t="shared" ca="1" si="7"/>
        <v>-11.261261261261261</v>
      </c>
      <c r="K10" s="3">
        <f t="shared" ca="1" si="7"/>
        <v>-2.4189646831156262</v>
      </c>
      <c r="L10" s="3">
        <f t="shared" ca="1" si="7"/>
        <v>-4.7337278106508878</v>
      </c>
      <c r="M10" s="3">
        <f t="shared" ca="1" si="7"/>
        <v>-46.258503401360549</v>
      </c>
      <c r="N10" s="3">
        <f t="shared" ca="1" si="7"/>
        <v>27.607361963190186</v>
      </c>
      <c r="O10" s="3">
        <f t="shared" ca="1" si="7"/>
        <v>70.895522388059703</v>
      </c>
      <c r="P10" s="3">
        <f t="shared" ca="1" si="7"/>
        <v>130.96446700507613</v>
      </c>
      <c r="Q10" s="3">
        <f t="shared" ca="1" si="7"/>
        <v>9.7159940209267557</v>
      </c>
      <c r="R10" s="3">
        <f t="shared" ca="1" si="7"/>
        <v>1.0253075922776833</v>
      </c>
      <c r="S10" s="3" t="str">
        <f t="shared" ca="1" si="7"/>
        <v/>
      </c>
      <c r="T10" s="3" t="str">
        <f t="shared" ca="1" si="7"/>
        <v/>
      </c>
    </row>
    <row r="11" spans="1:20" ht="15.5" x14ac:dyDescent="0.35">
      <c r="B11" t="s">
        <v>19</v>
      </c>
      <c r="C11" t="s">
        <v>20</v>
      </c>
      <c r="D11" s="2">
        <f>IFERROR(INDEX(D51:D500,MATCH($C$11,$C$51:$C$500,0)),"")</f>
        <v>6526123796</v>
      </c>
      <c r="E11" s="2">
        <f>IFERROR(INDEX(E51:E500,MATCH($C$11,$C$51:$C$500,0)),"")</f>
        <v>1641806862</v>
      </c>
      <c r="H11" s="2">
        <f>IFERROR(INDEX(D11:G11,COUNT(D11:G11)),"")</f>
        <v>1641806862</v>
      </c>
      <c r="I11" s="2">
        <f t="shared" ref="I11:T11" si="8">IFERROR(INDEX(I51:I500,MATCH($C$11,$C$51:$C$500,0)),"")</f>
        <v>6271429431</v>
      </c>
      <c r="J11" s="2">
        <f t="shared" si="8"/>
        <v>5695123220</v>
      </c>
      <c r="K11" s="2">
        <f t="shared" si="8"/>
        <v>59135247883</v>
      </c>
      <c r="L11" s="2">
        <f t="shared" si="8"/>
        <v>186816941654</v>
      </c>
      <c r="M11" s="2">
        <f t="shared" si="8"/>
        <v>31702624564</v>
      </c>
      <c r="N11" s="2">
        <f t="shared" si="8"/>
        <v>34041839344</v>
      </c>
      <c r="O11" s="2">
        <f t="shared" si="8"/>
        <v>10779195285</v>
      </c>
      <c r="P11" s="2">
        <f t="shared" si="8"/>
        <v>24655512375</v>
      </c>
      <c r="Q11" s="2">
        <f t="shared" si="8"/>
        <v>5011360555</v>
      </c>
      <c r="R11" s="2">
        <f t="shared" si="8"/>
        <v>50345905911</v>
      </c>
      <c r="S11" s="2">
        <f t="shared" si="8"/>
        <v>18649837098</v>
      </c>
      <c r="T11" s="2">
        <f t="shared" si="8"/>
        <v>16194388758</v>
      </c>
    </row>
    <row r="12" spans="1:20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381000000000</v>
      </c>
      <c r="E12" s="2">
        <f>IFERROR(INDEX(E51:E500,MATCH("Net Debt (Quarter)",$C$51:$C$500,0)),"")</f>
        <v>368000000000</v>
      </c>
      <c r="H12" s="2">
        <f>IFERROR(INDEX(D12:G12,COUNT(D12:G12)),"")</f>
        <v>368000000000</v>
      </c>
      <c r="I12" s="2">
        <f t="shared" ref="I12:T12" si="9">IFERROR(INDEX(I51:I500,MATCH($C$12,$C$51:$C$500,0)),"")</f>
        <v>358000000000</v>
      </c>
      <c r="J12" s="2">
        <f t="shared" si="9"/>
        <v>353000000000</v>
      </c>
      <c r="K12" s="2">
        <f t="shared" si="9"/>
        <v>293000000000</v>
      </c>
      <c r="L12" s="2">
        <f t="shared" si="9"/>
        <v>179000000000</v>
      </c>
      <c r="M12" s="2">
        <f t="shared" si="9"/>
        <v>0</v>
      </c>
      <c r="N12" s="2">
        <f t="shared" si="9"/>
        <v>31000000000</v>
      </c>
      <c r="O12" s="2">
        <f t="shared" si="9"/>
        <v>36000000000</v>
      </c>
      <c r="P12" s="2">
        <f t="shared" si="9"/>
        <v>45000000000</v>
      </c>
      <c r="Q12" s="2">
        <f t="shared" si="9"/>
        <v>70000000000</v>
      </c>
      <c r="R12" s="2">
        <f t="shared" si="9"/>
        <v>-39000000000</v>
      </c>
      <c r="S12" s="2">
        <f t="shared" si="9"/>
        <v>23000000000</v>
      </c>
      <c r="T12" s="2">
        <f t="shared" si="9"/>
        <v>52000000000</v>
      </c>
    </row>
    <row r="13" spans="1:20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387000000000</v>
      </c>
      <c r="E13" s="2">
        <f>IFERROR(INDEX(E51:E500,MATCH("Total Debt (Quarter)",$C$51:$C$500,0)),"")</f>
        <v>369000000000</v>
      </c>
      <c r="H13" s="2">
        <f>IFERROR(INDEX(D13:G13,COUNT(D13:G13)),"")</f>
        <v>369000000000</v>
      </c>
      <c r="I13" s="2">
        <f t="shared" ref="I13:T13" si="10">IFERROR(INDEX(I51:I500,MATCH($C$13,$C$51:$C$500,0)),"")</f>
        <v>364000000000</v>
      </c>
      <c r="J13" s="2">
        <f t="shared" si="10"/>
        <v>358000000000</v>
      </c>
      <c r="K13" s="2">
        <f t="shared" si="10"/>
        <v>352000000000</v>
      </c>
      <c r="L13" s="2">
        <f t="shared" si="10"/>
        <v>366000000000</v>
      </c>
      <c r="M13" s="2">
        <f t="shared" si="10"/>
        <v>32000000000</v>
      </c>
      <c r="N13" s="2">
        <f t="shared" si="10"/>
        <v>65000000000</v>
      </c>
      <c r="O13" s="2">
        <f t="shared" si="10"/>
        <v>46000000000</v>
      </c>
      <c r="P13" s="2">
        <f t="shared" si="10"/>
        <v>70000000000</v>
      </c>
      <c r="Q13" s="2">
        <f t="shared" si="10"/>
        <v>75000000000</v>
      </c>
      <c r="R13" s="2">
        <f t="shared" si="10"/>
        <v>12000000000</v>
      </c>
      <c r="S13" s="2">
        <f t="shared" si="10"/>
        <v>42000000000</v>
      </c>
      <c r="T13" s="2">
        <f t="shared" si="10"/>
        <v>68000000000</v>
      </c>
    </row>
    <row r="14" spans="1:20" ht="15.5" x14ac:dyDescent="0.35">
      <c r="C14" t="s">
        <v>27</v>
      </c>
      <c r="D14" s="2">
        <f>IFERROR(INDEX(D51:D500,MATCH($C$14,$C$51:$C$500,0)),"")</f>
        <v>-9331015</v>
      </c>
      <c r="E14" s="2">
        <f>IFERROR(INDEX(E51:E500,MATCH($C$14,$C$51:$C$500,0)),"")</f>
        <v>-10427150</v>
      </c>
      <c r="H14" s="2">
        <f>IFERROR(SUM(D14:G14)*(4/MAX(1,COUNT(D14:G14))),"")</f>
        <v>-39516330</v>
      </c>
      <c r="I14" s="2">
        <f t="shared" ref="I14:T14" si="11">IFERROR(INDEX(I51:I500,MATCH($C$14,$C$51:$C$500,0)),"")</f>
        <v>-456171889</v>
      </c>
      <c r="J14" s="2">
        <f t="shared" si="11"/>
        <v>-1568626184</v>
      </c>
      <c r="K14" s="2">
        <f t="shared" si="11"/>
        <v>-2328832771</v>
      </c>
      <c r="L14" s="2">
        <f t="shared" si="11"/>
        <v>-2558205945</v>
      </c>
      <c r="M14" s="2">
        <f t="shared" si="11"/>
        <v>-2251231904</v>
      </c>
      <c r="N14" s="2">
        <f t="shared" si="11"/>
        <v>-4524759630</v>
      </c>
      <c r="O14" s="2">
        <f t="shared" si="11"/>
        <v>-5728520532</v>
      </c>
      <c r="P14" s="2">
        <f t="shared" si="11"/>
        <v>-1518046485</v>
      </c>
      <c r="Q14" s="2">
        <f t="shared" si="11"/>
        <v>-4104665247</v>
      </c>
      <c r="R14" s="2">
        <f t="shared" si="11"/>
        <v>-2949643293</v>
      </c>
      <c r="S14" s="2">
        <f t="shared" si="11"/>
        <v>-6972771179</v>
      </c>
      <c r="T14" s="2">
        <f t="shared" si="11"/>
        <v>-8995756099</v>
      </c>
    </row>
    <row r="15" spans="1:20" ht="15.5" x14ac:dyDescent="0.35">
      <c r="C15" t="s">
        <v>28</v>
      </c>
      <c r="D15" s="2">
        <f>IFERROR(INDEX(D51:D500,MATCH($C$15,$C$51:$C$500,0)),"")</f>
        <v>125083576</v>
      </c>
      <c r="E15" s="2">
        <f>IFERROR(INDEX(E51:E500,MATCH($C$15,$C$51:$C$500,0)),"")</f>
        <v>-955816362</v>
      </c>
      <c r="H15" s="2">
        <f>IFERROR(SUM(D15:G15)*(4/MAX(1,COUNT(D15:G15))),"")</f>
        <v>-1661465572</v>
      </c>
      <c r="I15" s="2">
        <f t="shared" ref="I15:T15" si="12">IFERROR(INDEX(I51:I500,MATCH($C$15,$C$51:$C$500,0)),"")</f>
        <v>-2607711327</v>
      </c>
      <c r="J15" s="2">
        <f t="shared" si="12"/>
        <v>-2539012239</v>
      </c>
      <c r="K15" s="2">
        <f t="shared" si="12"/>
        <v>-1868185202</v>
      </c>
      <c r="L15" s="2">
        <f t="shared" si="12"/>
        <v>-1597717332</v>
      </c>
      <c r="M15" s="2">
        <f t="shared" si="12"/>
        <v>-2789290943</v>
      </c>
      <c r="N15" s="2">
        <f t="shared" si="12"/>
        <v>-6057187330</v>
      </c>
      <c r="O15" s="2">
        <f t="shared" si="12"/>
        <v>-14370822120</v>
      </c>
      <c r="P15" s="2">
        <f t="shared" si="12"/>
        <v>-3214170423</v>
      </c>
      <c r="Q15" s="2">
        <f t="shared" si="12"/>
        <v>-13320465139</v>
      </c>
      <c r="R15" s="2">
        <f t="shared" si="12"/>
        <v>-15031675035</v>
      </c>
      <c r="S15" s="2">
        <f t="shared" si="12"/>
        <v>-11255768822</v>
      </c>
      <c r="T15" s="2">
        <f t="shared" si="12"/>
        <v>-9913212776</v>
      </c>
    </row>
    <row r="16" spans="1:20" ht="15.5" x14ac:dyDescent="0.35">
      <c r="C16" t="s">
        <v>29</v>
      </c>
      <c r="D16" s="2">
        <f>IFERROR(INDEX(D51:D500,MATCH($C$16,$C$51:$C$500,0)),"")</f>
        <v>-11371672559</v>
      </c>
      <c r="E16" s="2">
        <f>IFERROR(INDEX(E51:E500,MATCH($C$16,$C$51:$C$500,0)),"")</f>
        <v>-4001591065</v>
      </c>
      <c r="H16" s="2">
        <f>IFERROR(SUM(D16:G16)*(4/MAX(1,COUNT(D16:G16))),"")</f>
        <v>-30746527248</v>
      </c>
      <c r="I16" s="2">
        <f t="shared" ref="I16:T16" si="13">IFERROR(INDEX(I51:I500,MATCH($C$16,$C$51:$C$500,0)),"")</f>
        <v>-74563415274</v>
      </c>
      <c r="J16" s="2">
        <f t="shared" si="13"/>
        <v>-63371573474</v>
      </c>
      <c r="K16" s="2">
        <f t="shared" si="13"/>
        <v>-100942199304</v>
      </c>
      <c r="L16" s="2">
        <f t="shared" si="13"/>
        <v>-97987098264</v>
      </c>
      <c r="M16" s="2">
        <f t="shared" si="13"/>
        <v>-24218856956</v>
      </c>
      <c r="N16" s="2">
        <f t="shared" si="13"/>
        <v>-43530469623</v>
      </c>
      <c r="O16" s="2">
        <f t="shared" si="13"/>
        <v>46397027645</v>
      </c>
      <c r="P16" s="2">
        <f t="shared" si="13"/>
        <v>8315178426</v>
      </c>
      <c r="Q16" s="2">
        <f t="shared" si="13"/>
        <v>45863603187</v>
      </c>
      <c r="R16" s="2">
        <f t="shared" si="13"/>
        <v>57628877202</v>
      </c>
      <c r="S16" s="2">
        <f t="shared" si="13"/>
        <v>50735308833</v>
      </c>
      <c r="T16" s="2">
        <f t="shared" si="13"/>
        <v>39256343054</v>
      </c>
    </row>
    <row r="17" spans="1:20" ht="15.5" x14ac:dyDescent="0.35">
      <c r="A17" t="s">
        <v>30</v>
      </c>
    </row>
    <row r="18" spans="1:20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  <c r="S18" t="s">
        <v>35</v>
      </c>
      <c r="T18" t="s">
        <v>36</v>
      </c>
    </row>
    <row r="19" spans="1:20" ht="15.5" x14ac:dyDescent="0.35">
      <c r="A19" t="s">
        <v>44</v>
      </c>
      <c r="C19" t="s">
        <v>45</v>
      </c>
    </row>
    <row r="20" spans="1:20" ht="15.5" x14ac:dyDescent="0.35">
      <c r="A20" t="s">
        <v>46</v>
      </c>
      <c r="C20" t="s">
        <v>47</v>
      </c>
      <c r="D20" s="2">
        <f ca="1">IFERROR(D21*D2,"")</f>
        <v>152250000000</v>
      </c>
      <c r="E20" s="2">
        <f ca="1">IFERROR(E21*E2,"")</f>
        <v>120750000000</v>
      </c>
      <c r="H20" s="2">
        <f t="shared" ref="H20:T20" ca="1" si="14">IFERROR(H21*H2,"")</f>
        <v>120750000000</v>
      </c>
      <c r="I20" s="2">
        <f t="shared" ca="1" si="14"/>
        <v>157500000000</v>
      </c>
      <c r="J20" s="2">
        <f t="shared" ca="1" si="14"/>
        <v>262500000000</v>
      </c>
      <c r="K20" s="2">
        <f t="shared" ca="1" si="14"/>
        <v>262500000000</v>
      </c>
      <c r="L20" s="2">
        <f t="shared" ca="1" si="14"/>
        <v>672000000000</v>
      </c>
      <c r="M20" s="2">
        <f t="shared" ca="1" si="14"/>
        <v>2499000000000</v>
      </c>
      <c r="N20" s="2">
        <f t="shared" ca="1" si="14"/>
        <v>472500000000</v>
      </c>
      <c r="O20" s="2">
        <f t="shared" ca="1" si="14"/>
        <v>997500000000</v>
      </c>
      <c r="P20" s="2">
        <f t="shared" ca="1" si="14"/>
        <v>1354500000000</v>
      </c>
      <c r="Q20" s="2">
        <f t="shared" ca="1" si="14"/>
        <v>68900000000</v>
      </c>
      <c r="R20" s="2">
        <f t="shared" ca="1" si="14"/>
        <v>54325000000</v>
      </c>
      <c r="S20" s="2" t="str">
        <f t="shared" ca="1" si="14"/>
        <v/>
      </c>
      <c r="T20" s="2" t="str">
        <f t="shared" ca="1" si="14"/>
        <v/>
      </c>
    </row>
    <row r="21" spans="1:20" ht="15.5" x14ac:dyDescent="0.35">
      <c r="C21" t="s">
        <v>12</v>
      </c>
      <c r="D21" s="2">
        <f>IFERROR(INDEX(D51:D500,MATCH($C$7,$C$51:$C$500,0)),"")</f>
        <v>5250000000</v>
      </c>
      <c r="E21" s="2">
        <f>IFERROR(INDEX(E51:E500,MATCH($C$7,$C$51:$C$500,0)),"")</f>
        <v>5250000000</v>
      </c>
      <c r="H21" s="2">
        <f>IFERROR(INDEX(D21:G21,COUNT(D21:G21)),"")</f>
        <v>5250000000</v>
      </c>
      <c r="I21" s="2">
        <f t="shared" ref="I21:T21" si="15">IFERROR(INDEX(I51:I500,MATCH($C$7,$C$51:$C$500,0)),"")</f>
        <v>5250000000</v>
      </c>
      <c r="J21" s="2">
        <f t="shared" si="15"/>
        <v>5250000000</v>
      </c>
      <c r="K21" s="2">
        <f t="shared" si="15"/>
        <v>5250000000</v>
      </c>
      <c r="L21" s="2">
        <f t="shared" si="15"/>
        <v>5250000000</v>
      </c>
      <c r="M21" s="2">
        <f t="shared" si="15"/>
        <v>5250000000</v>
      </c>
      <c r="N21" s="2">
        <f t="shared" si="15"/>
        <v>5250000000</v>
      </c>
      <c r="O21" s="2">
        <f t="shared" si="15"/>
        <v>5250000000</v>
      </c>
      <c r="P21" s="2">
        <f t="shared" si="15"/>
        <v>5250000000</v>
      </c>
      <c r="Q21" s="2">
        <f t="shared" si="15"/>
        <v>530000000</v>
      </c>
      <c r="R21" s="2">
        <f t="shared" si="15"/>
        <v>530000000</v>
      </c>
      <c r="S21" s="2">
        <f t="shared" si="15"/>
        <v>460000000</v>
      </c>
      <c r="T21" s="2">
        <f t="shared" si="15"/>
        <v>10000000</v>
      </c>
    </row>
    <row r="23" spans="1:20" ht="15.5" x14ac:dyDescent="0.35">
      <c r="B23" t="s">
        <v>48</v>
      </c>
      <c r="C23" t="s">
        <v>49</v>
      </c>
      <c r="D23" s="3">
        <f>IFERROR(D5/D6*100,"")</f>
        <v>9.5475825364772131</v>
      </c>
      <c r="E23" s="3">
        <f>IFERROR(E5/E6*100,"")</f>
        <v>0.59665961001975965</v>
      </c>
      <c r="H23" s="3">
        <f t="shared" ref="H23:T23" si="16">IFERROR(H5/H6*100,"")</f>
        <v>25.384056763998288</v>
      </c>
      <c r="I23" s="3">
        <f t="shared" si="16"/>
        <v>43.400947009577884</v>
      </c>
      <c r="J23" s="3">
        <f t="shared" si="16"/>
        <v>203.5631221861774</v>
      </c>
      <c r="K23" s="3">
        <f t="shared" si="16"/>
        <v>-72.739871125145854</v>
      </c>
      <c r="L23" s="3">
        <f t="shared" si="16"/>
        <v>-27.08021313782114</v>
      </c>
      <c r="M23" s="3">
        <f t="shared" si="16"/>
        <v>-7.9861996693670649</v>
      </c>
      <c r="N23" s="3">
        <f t="shared" si="16"/>
        <v>-22.65534071705471</v>
      </c>
      <c r="O23" s="3">
        <f t="shared" si="16"/>
        <v>13.396502390537782</v>
      </c>
      <c r="P23" s="3">
        <f t="shared" si="16"/>
        <v>2.4790543881145619</v>
      </c>
      <c r="Q23" s="3">
        <f t="shared" si="16"/>
        <v>15.099294536387758</v>
      </c>
      <c r="R23" s="3">
        <f t="shared" si="16"/>
        <v>24.353142158971526</v>
      </c>
      <c r="S23" s="3">
        <f t="shared" si="16"/>
        <v>36.414963513203929</v>
      </c>
      <c r="T23" s="3">
        <f t="shared" si="16"/>
        <v>30.011619893426033</v>
      </c>
    </row>
    <row r="24" spans="1:20" ht="15.5" x14ac:dyDescent="0.35">
      <c r="C24" t="s">
        <v>50</v>
      </c>
      <c r="D24" s="4">
        <f>IFERROR(_xlfn.RRI(5,I23,D23),"")</f>
        <v>-0.2612817249597027</v>
      </c>
      <c r="E24" s="4">
        <f>IFERROR(_xlfn.RRI(5,J23,E23),"")</f>
        <v>-0.68853768494735001</v>
      </c>
      <c r="H24" s="4" t="str">
        <f t="shared" ref="H24:T24" si="17">IFERROR(_xlfn.RRI(5,M23,H23),"")</f>
        <v/>
      </c>
      <c r="I24" s="4" t="str">
        <f t="shared" si="17"/>
        <v/>
      </c>
      <c r="J24" s="4">
        <f t="shared" si="17"/>
        <v>0.72322320999369993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>
        <f t="shared" si="17"/>
        <v>-0.14897876339621885</v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</row>
    <row r="25" spans="1:20" ht="15.5" x14ac:dyDescent="0.35">
      <c r="A25" t="s">
        <v>51</v>
      </c>
      <c r="C25" t="s">
        <v>52</v>
      </c>
      <c r="D25" s="3">
        <f>IFERROR(INDEX(D51:D500,MATCH($A$25,$C$51:$C$500,0)),"")</f>
        <v>-1</v>
      </c>
      <c r="E25" s="3">
        <f>IFERROR(INDEX(E51:E500,MATCH($A$25,$C$51:$C$500,0)),"")</f>
        <v>0.54</v>
      </c>
      <c r="H25" s="3">
        <f>IFERROR(INDEX(D25:G25,COUNT(D25:G25)),"")</f>
        <v>0.54</v>
      </c>
      <c r="I25" s="3">
        <f t="shared" ref="I25:T25" si="18">IFERROR(INDEX(I51:I500,MATCH($C$25,$C$51:$C$500,0)),"")</f>
        <v>-6.87</v>
      </c>
      <c r="J25" s="3">
        <f t="shared" si="18"/>
        <v>-3.74</v>
      </c>
      <c r="K25" s="3">
        <f t="shared" si="18"/>
        <v>-9.01</v>
      </c>
      <c r="L25" s="3">
        <f t="shared" si="18"/>
        <v>-7.91</v>
      </c>
      <c r="M25" s="3">
        <f t="shared" si="18"/>
        <v>-3.76</v>
      </c>
      <c r="N25" s="3">
        <f t="shared" si="18"/>
        <v>-8.5500000000000007</v>
      </c>
      <c r="O25" s="3">
        <f t="shared" si="18"/>
        <v>6.49</v>
      </c>
      <c r="P25" s="3">
        <f t="shared" si="18"/>
        <v>1.08</v>
      </c>
      <c r="Q25" s="3">
        <f t="shared" si="18"/>
        <v>59.89</v>
      </c>
      <c r="R25" s="3">
        <f t="shared" si="18"/>
        <v>81.099999999999994</v>
      </c>
      <c r="S25" s="3">
        <f t="shared" si="18"/>
        <v>70.489999999999995</v>
      </c>
      <c r="T25" s="3">
        <f t="shared" si="18"/>
        <v>1777.04</v>
      </c>
    </row>
    <row r="26" spans="1:20" ht="15.5" x14ac:dyDescent="0.35">
      <c r="C26" t="s">
        <v>53</v>
      </c>
      <c r="D26" s="4">
        <f>IFERROR(_xlfn.RRI(5,I25,D25),"")</f>
        <v>-0.31984381356154123</v>
      </c>
      <c r="E26" s="4" t="str">
        <f>IFERROR(_xlfn.RRI(5,J25,E25),"")</f>
        <v/>
      </c>
      <c r="H26" s="4" t="str">
        <f t="shared" ref="H26:T26" si="19">IFERROR(_xlfn.RRI(5,M25,H25),"")</f>
        <v/>
      </c>
      <c r="I26" s="4">
        <f t="shared" si="19"/>
        <v>-4.2810062411568817E-2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>
        <f t="shared" si="19"/>
        <v>-0.67453109811017009</v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</row>
    <row r="27" spans="1:20" ht="15.5" x14ac:dyDescent="0.35">
      <c r="C27" t="s">
        <v>54</v>
      </c>
      <c r="D27" s="3">
        <f>IFERROR(D4/D21,"")</f>
        <v>3.3647704066666666</v>
      </c>
      <c r="E27" s="3">
        <f>IFERROR(E4/E21,"")</f>
        <v>7.1170346093333334</v>
      </c>
      <c r="H27" s="3">
        <f t="shared" ref="H27:T27" si="20">IFERROR(H4/H21,"")</f>
        <v>20.963610031999998</v>
      </c>
      <c r="I27" s="3">
        <f t="shared" si="20"/>
        <v>13.394888148380952</v>
      </c>
      <c r="J27" s="3">
        <f t="shared" si="20"/>
        <v>18.606640674857143</v>
      </c>
      <c r="K27" s="3">
        <f t="shared" si="20"/>
        <v>16.425836782285714</v>
      </c>
      <c r="L27" s="3">
        <f t="shared" si="20"/>
        <v>13.048728341714286</v>
      </c>
      <c r="M27" s="3">
        <f t="shared" si="20"/>
        <v>13.269109784952381</v>
      </c>
      <c r="N27" s="3">
        <f t="shared" si="20"/>
        <v>13.882210805142858</v>
      </c>
      <c r="O27" s="3">
        <f t="shared" si="20"/>
        <v>28.552910169333334</v>
      </c>
      <c r="P27" s="3">
        <f t="shared" si="20"/>
        <v>5.6658200302857145</v>
      </c>
      <c r="Q27" s="3">
        <f t="shared" si="20"/>
        <v>245.3526065773585</v>
      </c>
      <c r="R27" s="3">
        <f t="shared" si="20"/>
        <v>210.65414217924527</v>
      </c>
      <c r="S27" s="3">
        <f t="shared" si="20"/>
        <v>221.71798728695651</v>
      </c>
      <c r="T27" s="3">
        <f t="shared" si="20"/>
        <v>9505.1801555000002</v>
      </c>
    </row>
    <row r="28" spans="1:20" ht="15.5" x14ac:dyDescent="0.35">
      <c r="C28" t="s">
        <v>55</v>
      </c>
      <c r="D28" s="4">
        <f>IFERROR(_xlfn.RRI(5,I27,D27),"")</f>
        <v>-0.24141671528180708</v>
      </c>
      <c r="E28" s="4">
        <f>IFERROR(_xlfn.RRI(5,J27,E27),"")</f>
        <v>-0.17486269670851073</v>
      </c>
      <c r="H28" s="4">
        <f t="shared" ref="H28:T28" si="21">IFERROR(_xlfn.RRI(5,M27,H27),"")</f>
        <v>9.5783753143102057E-2</v>
      </c>
      <c r="I28" s="4">
        <f t="shared" si="21"/>
        <v>-7.1215347509847593E-3</v>
      </c>
      <c r="J28" s="4">
        <f t="shared" si="21"/>
        <v>-8.2082777641852012E-2</v>
      </c>
      <c r="K28" s="4">
        <f t="shared" si="21"/>
        <v>0.23723713184218376</v>
      </c>
      <c r="L28" s="4">
        <f t="shared" si="21"/>
        <v>-0.44389666099978764</v>
      </c>
      <c r="M28" s="4">
        <f t="shared" si="21"/>
        <v>-0.42475300744340627</v>
      </c>
      <c r="N28" s="4">
        <f t="shared" si="21"/>
        <v>-0.42544508850603602</v>
      </c>
      <c r="O28" s="4">
        <f t="shared" si="21"/>
        <v>-0.68700456369521479</v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</row>
    <row r="29" spans="1:20" ht="15.5" x14ac:dyDescent="0.35">
      <c r="C29" t="s">
        <v>56</v>
      </c>
      <c r="H29" s="4">
        <f t="shared" ref="H29:T29" si="22">IFERROR(((H25-I25)/I25)*100%,"")</f>
        <v>-1.0786026200873362</v>
      </c>
      <c r="I29" s="4">
        <f t="shared" si="22"/>
        <v>0.83689839572192504</v>
      </c>
      <c r="J29" s="4">
        <f t="shared" si="22"/>
        <v>-0.58490566037735847</v>
      </c>
      <c r="K29" s="4">
        <f t="shared" si="22"/>
        <v>0.13906447534766114</v>
      </c>
      <c r="L29" s="4">
        <f t="shared" si="22"/>
        <v>1.1037234042553192</v>
      </c>
      <c r="M29" s="4">
        <f t="shared" si="22"/>
        <v>-0.56023391812865508</v>
      </c>
      <c r="N29" s="4">
        <f t="shared" si="22"/>
        <v>-2.3174114021571648</v>
      </c>
      <c r="O29" s="4">
        <f t="shared" si="22"/>
        <v>5.0092592592592586</v>
      </c>
      <c r="P29" s="4">
        <f t="shared" si="22"/>
        <v>-0.98196693938887969</v>
      </c>
      <c r="Q29" s="4">
        <f t="shared" si="22"/>
        <v>-0.26152897657213309</v>
      </c>
      <c r="R29" s="4">
        <f t="shared" si="22"/>
        <v>0.15051780394382183</v>
      </c>
      <c r="S29" s="4">
        <f t="shared" si="22"/>
        <v>-0.96033291315896097</v>
      </c>
      <c r="T29" s="4" t="str">
        <f t="shared" si="22"/>
        <v/>
      </c>
    </row>
    <row r="30" spans="1:20" ht="15.5" x14ac:dyDescent="0.35">
      <c r="C30" t="s">
        <v>57</v>
      </c>
      <c r="H30" s="4">
        <f t="shared" ref="H30:T30" si="23">IFERROR(((H27-I27)/I27)*100%,"")</f>
        <v>0.565045545716922</v>
      </c>
      <c r="I30" s="4">
        <f t="shared" si="23"/>
        <v>-0.28010174526123621</v>
      </c>
      <c r="J30" s="4">
        <f t="shared" si="23"/>
        <v>0.13276668467345884</v>
      </c>
      <c r="K30" s="4">
        <f t="shared" si="23"/>
        <v>0.25880747549747501</v>
      </c>
      <c r="L30" s="4">
        <f t="shared" si="23"/>
        <v>-1.6608608023427077E-2</v>
      </c>
      <c r="M30" s="4">
        <f t="shared" si="23"/>
        <v>-4.4164508722439613E-2</v>
      </c>
      <c r="N30" s="4">
        <f t="shared" si="23"/>
        <v>-0.51380749903199852</v>
      </c>
      <c r="O30" s="4">
        <f t="shared" si="23"/>
        <v>4.0395017873332408</v>
      </c>
      <c r="P30" s="4">
        <f t="shared" si="23"/>
        <v>-0.97690743901471733</v>
      </c>
      <c r="Q30" s="4">
        <f t="shared" si="23"/>
        <v>0.16471769336768305</v>
      </c>
      <c r="R30" s="4">
        <f t="shared" si="23"/>
        <v>-4.9900530142337814E-2</v>
      </c>
      <c r="S30" s="4">
        <f t="shared" si="23"/>
        <v>-0.9766739836952314</v>
      </c>
      <c r="T30" s="4" t="str">
        <f t="shared" si="23"/>
        <v/>
      </c>
    </row>
    <row r="32" spans="1:20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-0.96</v>
      </c>
      <c r="E32" s="3">
        <f>IFERROR(INDEX(E51:E500,MATCH($A$32,$C$51:$C$500,0)),"")</f>
        <v>1.67</v>
      </c>
      <c r="H32" s="3">
        <f>IFERROR(INDEX(D32:G32,COUNT(D32:G32)),"")</f>
        <v>1.67</v>
      </c>
      <c r="I32" s="3">
        <f t="shared" ref="I32:T32" si="24">IFERROR(INDEX(I51:I500,MATCH($C$32,$C$51:$C$500,0)),"")</f>
        <v>1.8</v>
      </c>
      <c r="J32" s="3">
        <f t="shared" si="24"/>
        <v>10.45</v>
      </c>
      <c r="K32" s="3">
        <f t="shared" si="24"/>
        <v>16.170000000000002</v>
      </c>
      <c r="L32" s="3">
        <f t="shared" si="24"/>
        <v>25.19</v>
      </c>
      <c r="M32" s="3">
        <f t="shared" si="24"/>
        <v>33.880000000000003</v>
      </c>
      <c r="N32" s="3">
        <f t="shared" si="24"/>
        <v>36.65</v>
      </c>
      <c r="O32" s="3">
        <f t="shared" si="24"/>
        <v>45.54</v>
      </c>
      <c r="P32" s="3">
        <f t="shared" si="24"/>
        <v>41.66</v>
      </c>
      <c r="Q32" s="3">
        <f t="shared" si="24"/>
        <v>348.74</v>
      </c>
      <c r="R32" s="3">
        <f t="shared" si="24"/>
        <v>333.61</v>
      </c>
      <c r="S32" s="3">
        <f t="shared" si="24"/>
        <v>193.14</v>
      </c>
      <c r="T32" s="3">
        <f t="shared" si="24"/>
        <v>5876.17</v>
      </c>
    </row>
    <row r="33" spans="1:20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-23.96</v>
      </c>
      <c r="E33" s="3">
        <f>IFERROR(INDEX(E51:E500,MATCH($A$33,$C$51:$C$500,0)),"")</f>
        <v>17.37</v>
      </c>
      <c r="H33" s="3">
        <f>IFERROR(INDEX(D33:G33,COUNT(D33:G33)),"")</f>
        <v>17.37</v>
      </c>
      <c r="I33" s="3">
        <f t="shared" ref="I33:T33" si="25">IFERROR(INDEX(I51:I500,MATCH($C$33,$C$51:$C$500,0)),"")</f>
        <v>16.670000000000002</v>
      </c>
      <c r="J33" s="3">
        <f t="shared" si="25"/>
        <v>4.78</v>
      </c>
      <c r="K33" s="3">
        <f t="shared" si="25"/>
        <v>3.09</v>
      </c>
      <c r="L33" s="3">
        <f t="shared" si="25"/>
        <v>5.08</v>
      </c>
      <c r="M33" s="3">
        <f t="shared" si="25"/>
        <v>14.05</v>
      </c>
      <c r="N33" s="3">
        <f t="shared" si="25"/>
        <v>2.46</v>
      </c>
      <c r="O33" s="3">
        <f t="shared" si="25"/>
        <v>4.17</v>
      </c>
      <c r="P33" s="3">
        <f t="shared" si="25"/>
        <v>6.19</v>
      </c>
      <c r="Q33" s="3">
        <f t="shared" si="25"/>
        <v>3.73</v>
      </c>
      <c r="R33" s="3">
        <f t="shared" si="25"/>
        <v>3.09</v>
      </c>
      <c r="S33" s="3">
        <f t="shared" si="25"/>
        <v>0</v>
      </c>
      <c r="T33" s="3">
        <f t="shared" si="25"/>
        <v>0</v>
      </c>
    </row>
    <row r="34" spans="1:20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-23</v>
      </c>
      <c r="E34" s="3">
        <f>IFERROR(INDEX(E51:E500,MATCH($A$34,$C$51:$C$500,0)),"")</f>
        <v>53.7</v>
      </c>
      <c r="H34" s="3">
        <f>IFERROR(INDEX(D34:G34,COUNT(D34:G34)),"")</f>
        <v>53.7</v>
      </c>
      <c r="I34" s="3">
        <f t="shared" ref="I34:T34" si="26">IFERROR(INDEX(I51:I500,MATCH($C$34,$C$51:$C$500,0)),"")</f>
        <v>-4.37</v>
      </c>
      <c r="J34" s="3">
        <f t="shared" si="26"/>
        <v>-13.37</v>
      </c>
      <c r="K34" s="3">
        <f t="shared" si="26"/>
        <v>-5.55</v>
      </c>
      <c r="L34" s="3">
        <f t="shared" si="26"/>
        <v>-16.18</v>
      </c>
      <c r="M34" s="3">
        <f t="shared" si="26"/>
        <v>-126.6</v>
      </c>
      <c r="N34" s="3">
        <f t="shared" si="26"/>
        <v>-10.53</v>
      </c>
      <c r="O34" s="3">
        <f t="shared" si="26"/>
        <v>29.28</v>
      </c>
      <c r="P34" s="3">
        <f t="shared" si="26"/>
        <v>238.89</v>
      </c>
      <c r="Q34" s="3">
        <f t="shared" si="26"/>
        <v>21.71</v>
      </c>
      <c r="R34" s="3">
        <f t="shared" si="26"/>
        <v>12.7</v>
      </c>
      <c r="S34" s="3">
        <f t="shared" si="26"/>
        <v>0</v>
      </c>
      <c r="T34" s="3">
        <f t="shared" si="26"/>
        <v>0</v>
      </c>
    </row>
    <row r="35" spans="1:20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6.84</v>
      </c>
      <c r="E35" s="3">
        <f>IFERROR(INDEX(E51:E500,MATCH($A$35,$C$51:$C$500,0)),"")</f>
        <v>4.08</v>
      </c>
      <c r="H35" s="3">
        <f>IFERROR(INDEX(D35:G35,COUNT(D35:G35)),"")</f>
        <v>4.08</v>
      </c>
      <c r="I35" s="3">
        <f t="shared" ref="I35:T35" si="27">IFERROR(INDEX(I51:I500,MATCH($C$35,$C$51:$C$500,0)),"")</f>
        <v>2.2400000000000002</v>
      </c>
      <c r="J35" s="3">
        <f t="shared" si="27"/>
        <v>2.69</v>
      </c>
      <c r="K35" s="3">
        <f t="shared" si="27"/>
        <v>3.05</v>
      </c>
      <c r="L35" s="3">
        <f t="shared" si="27"/>
        <v>9.81</v>
      </c>
      <c r="M35" s="3">
        <f t="shared" si="27"/>
        <v>35.89</v>
      </c>
      <c r="N35" s="3">
        <f t="shared" si="27"/>
        <v>6.49</v>
      </c>
      <c r="O35" s="3">
        <f t="shared" si="27"/>
        <v>6.66</v>
      </c>
      <c r="P35" s="3">
        <f t="shared" si="27"/>
        <v>45.56</v>
      </c>
      <c r="Q35" s="3">
        <f t="shared" si="27"/>
        <v>5.25</v>
      </c>
      <c r="R35" s="3">
        <f t="shared" si="27"/>
        <v>4.8499999999999996</v>
      </c>
      <c r="S35" s="3">
        <f t="shared" si="27"/>
        <v>0</v>
      </c>
      <c r="T35" s="3">
        <f t="shared" si="27"/>
        <v>0</v>
      </c>
    </row>
    <row r="36" spans="1:20" ht="15.5" x14ac:dyDescent="0.35">
      <c r="B36" t="s">
        <v>70</v>
      </c>
      <c r="C36" t="s">
        <v>71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T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1.2529999999999999</v>
      </c>
      <c r="Q36" s="4">
        <f t="shared" si="28"/>
        <v>0.20039999999999999</v>
      </c>
      <c r="R36" s="4">
        <f t="shared" si="28"/>
        <v>0</v>
      </c>
      <c r="S36" s="4">
        <f t="shared" si="28"/>
        <v>0</v>
      </c>
      <c r="T36" s="4">
        <f t="shared" si="28"/>
        <v>0</v>
      </c>
    </row>
    <row r="37" spans="1:20" ht="15.5" x14ac:dyDescent="0.35">
      <c r="B37" t="s">
        <v>72</v>
      </c>
      <c r="C37" t="s">
        <v>73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T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1.35</v>
      </c>
      <c r="Q37" s="3">
        <f t="shared" si="29"/>
        <v>1.2</v>
      </c>
      <c r="R37" s="3">
        <f t="shared" si="29"/>
        <v>0</v>
      </c>
      <c r="S37" s="3">
        <f t="shared" si="29"/>
        <v>0</v>
      </c>
      <c r="T37" s="3">
        <f t="shared" si="29"/>
        <v>0</v>
      </c>
    </row>
    <row r="50" spans="2:20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  <c r="S50" t="s">
        <v>35</v>
      </c>
      <c r="T50" t="s">
        <v>36</v>
      </c>
    </row>
    <row r="51" spans="2:20" ht="15.5" x14ac:dyDescent="0.35">
      <c r="B51" t="s">
        <v>79</v>
      </c>
      <c r="C51" t="s">
        <v>6</v>
      </c>
      <c r="D51" s="5">
        <v>17665044635</v>
      </c>
      <c r="E51" s="5">
        <v>37364431699</v>
      </c>
      <c r="F51" s="5">
        <v>18566987313</v>
      </c>
      <c r="G51" s="5">
        <v>16041336601</v>
      </c>
      <c r="I51" s="5">
        <v>70323162779</v>
      </c>
      <c r="J51" s="5">
        <v>97684863543</v>
      </c>
      <c r="K51" s="5">
        <v>86235643107</v>
      </c>
      <c r="L51" s="5">
        <v>68505823794</v>
      </c>
      <c r="M51" s="5">
        <v>69662826371</v>
      </c>
      <c r="N51" s="5">
        <v>72881606727</v>
      </c>
      <c r="O51" s="5">
        <v>149902778389</v>
      </c>
      <c r="P51" s="5">
        <v>29745555159</v>
      </c>
      <c r="Q51" s="5">
        <v>130036881486</v>
      </c>
      <c r="R51" s="5">
        <v>111646695355</v>
      </c>
      <c r="S51" s="5">
        <v>101990274152</v>
      </c>
      <c r="T51" s="5">
        <v>95051801555</v>
      </c>
    </row>
    <row r="52" spans="2:20" ht="15.5" x14ac:dyDescent="0.35">
      <c r="C52" t="s">
        <v>80</v>
      </c>
      <c r="D52" s="5">
        <v>-9609094734</v>
      </c>
      <c r="E52" s="5">
        <v>-19781925344</v>
      </c>
      <c r="F52" s="5">
        <v>-6159549833</v>
      </c>
      <c r="G52" s="5">
        <v>-8984432388</v>
      </c>
      <c r="I52" s="5">
        <v>-36175959464</v>
      </c>
      <c r="J52" s="5">
        <v>-40562485860</v>
      </c>
      <c r="K52" s="5">
        <v>-33859867718</v>
      </c>
      <c r="L52" s="5">
        <v>-17008254001</v>
      </c>
      <c r="M52" s="5">
        <v>-1477159386</v>
      </c>
      <c r="N52" s="5">
        <v>-8157714475</v>
      </c>
      <c r="O52" s="5">
        <v>-4357854462</v>
      </c>
      <c r="P52" s="5">
        <v>-308644716</v>
      </c>
      <c r="Q52" s="5">
        <v>-326813977</v>
      </c>
      <c r="R52" s="5">
        <v>-438345120</v>
      </c>
      <c r="S52" s="5">
        <v>-427488381</v>
      </c>
      <c r="T52" s="5">
        <v>-586888057</v>
      </c>
    </row>
    <row r="53" spans="2:20" ht="15.5" x14ac:dyDescent="0.35">
      <c r="C53" t="s">
        <v>1577</v>
      </c>
      <c r="D53" s="5">
        <v>-9609094734</v>
      </c>
      <c r="E53" s="5">
        <v>-19781925344</v>
      </c>
      <c r="F53" s="5">
        <v>-6159549833</v>
      </c>
      <c r="G53" s="5">
        <v>-8984432388</v>
      </c>
      <c r="I53" s="5">
        <v>-36175959464</v>
      </c>
      <c r="J53" s="5">
        <v>-40562485860</v>
      </c>
      <c r="K53" s="5">
        <v>-33859867718</v>
      </c>
      <c r="L53" s="5">
        <v>-17008254001</v>
      </c>
      <c r="M53" s="5">
        <v>-1477159386</v>
      </c>
      <c r="N53" s="5">
        <v>-8157714475</v>
      </c>
      <c r="O53" s="5">
        <v>-4357854462</v>
      </c>
      <c r="P53" s="5">
        <v>-308644716</v>
      </c>
      <c r="Q53" s="5">
        <v>-326813977</v>
      </c>
      <c r="R53" s="5">
        <v>-438345120</v>
      </c>
      <c r="S53" s="5">
        <v>-427488381</v>
      </c>
      <c r="T53" s="5">
        <v>-586888057</v>
      </c>
    </row>
    <row r="54" spans="2:20" ht="15.5" x14ac:dyDescent="0.35">
      <c r="C54" t="s">
        <v>1578</v>
      </c>
      <c r="D54" s="5">
        <v>-9609094734</v>
      </c>
      <c r="E54" s="5">
        <v>-19781925344</v>
      </c>
      <c r="F54" s="5">
        <v>-6159549833</v>
      </c>
      <c r="G54" s="5">
        <v>-8984432388</v>
      </c>
      <c r="I54" s="5">
        <v>-36175959464</v>
      </c>
      <c r="J54" s="5">
        <v>-40562485860</v>
      </c>
      <c r="K54" s="5">
        <v>-33859867718</v>
      </c>
      <c r="L54" s="5">
        <v>-17008254001</v>
      </c>
      <c r="M54" s="5">
        <v>-1477159386</v>
      </c>
      <c r="N54" s="5">
        <v>-8157714475</v>
      </c>
      <c r="O54" s="5">
        <v>-4357854462</v>
      </c>
      <c r="P54" s="5">
        <v>-308644716</v>
      </c>
      <c r="Q54" s="5">
        <v>-326813977</v>
      </c>
      <c r="R54" s="5">
        <v>-438345120</v>
      </c>
      <c r="S54" s="5">
        <v>-427488381</v>
      </c>
      <c r="T54" s="5">
        <v>-586888057</v>
      </c>
    </row>
    <row r="55" spans="2:20" ht="15.5" x14ac:dyDescent="0.35">
      <c r="C55" t="s">
        <v>81</v>
      </c>
      <c r="D55" s="5">
        <v>8055949901</v>
      </c>
      <c r="E55" s="5">
        <v>17582506355</v>
      </c>
      <c r="F55" s="5">
        <v>12407437480</v>
      </c>
      <c r="G55" s="5">
        <v>7056904213</v>
      </c>
      <c r="I55" s="5">
        <v>34147203315</v>
      </c>
      <c r="J55" s="5">
        <v>57122377683</v>
      </c>
      <c r="K55" s="5">
        <v>52375775389</v>
      </c>
      <c r="L55" s="5">
        <v>51497569793</v>
      </c>
      <c r="M55" s="5">
        <v>68185666985</v>
      </c>
      <c r="N55" s="5">
        <v>64723892252</v>
      </c>
      <c r="O55" s="5">
        <v>145544923927</v>
      </c>
      <c r="P55" s="5">
        <v>29436910443</v>
      </c>
      <c r="Q55" s="5">
        <v>129710067509</v>
      </c>
      <c r="R55" s="5">
        <v>111208350235</v>
      </c>
      <c r="S55" s="5">
        <v>101562785771</v>
      </c>
      <c r="T55" s="5">
        <v>94464913498</v>
      </c>
    </row>
    <row r="56" spans="2:20" ht="15.5" x14ac:dyDescent="0.35">
      <c r="C56" t="s">
        <v>82</v>
      </c>
      <c r="D56" s="5">
        <v>-20177269206</v>
      </c>
      <c r="E56" s="5">
        <v>-21757489973</v>
      </c>
      <c r="F56" s="5">
        <v>-20726355237</v>
      </c>
      <c r="G56" s="5">
        <v>-19876292479</v>
      </c>
      <c r="I56" s="5">
        <v>-87304457886</v>
      </c>
      <c r="J56" s="5">
        <v>-118967974006</v>
      </c>
      <c r="K56" s="5">
        <v>-146493729798</v>
      </c>
      <c r="L56" s="5">
        <v>-146047364170</v>
      </c>
      <c r="M56" s="5">
        <v>-91292325307</v>
      </c>
      <c r="N56" s="5">
        <v>-86282763301</v>
      </c>
      <c r="O56" s="5">
        <v>-96910615157</v>
      </c>
      <c r="P56" s="5">
        <v>-19763351674</v>
      </c>
      <c r="Q56" s="5">
        <v>-82299112208</v>
      </c>
      <c r="R56" s="5">
        <v>-54315677810</v>
      </c>
      <c r="S56" s="5">
        <v>-54240982601</v>
      </c>
      <c r="T56" s="5">
        <v>-54827697568</v>
      </c>
    </row>
    <row r="57" spans="2:20" ht="15.5" x14ac:dyDescent="0.35">
      <c r="C57" t="s">
        <v>83</v>
      </c>
      <c r="D57" s="5">
        <v>-20177269206</v>
      </c>
      <c r="E57" s="5">
        <v>-21757489973</v>
      </c>
      <c r="F57" s="5">
        <v>-20726355237</v>
      </c>
      <c r="G57" s="5">
        <v>-19876292479</v>
      </c>
      <c r="I57" s="5">
        <v>-87304457886</v>
      </c>
      <c r="J57" s="5">
        <v>-118967974006</v>
      </c>
      <c r="K57" s="5">
        <v>-146493729798</v>
      </c>
      <c r="L57" s="5">
        <v>-146047364170</v>
      </c>
      <c r="M57" s="5">
        <v>-91292325307</v>
      </c>
      <c r="N57" s="5">
        <v>-86282763301</v>
      </c>
      <c r="O57" s="5">
        <v>-96910615157</v>
      </c>
      <c r="P57" s="5">
        <v>-19763351674</v>
      </c>
      <c r="Q57" s="5">
        <v>-82299112208</v>
      </c>
      <c r="R57" s="5">
        <v>-54315677810</v>
      </c>
      <c r="S57" s="5">
        <v>-54240982601</v>
      </c>
      <c r="T57" s="5">
        <v>-54827697568</v>
      </c>
    </row>
    <row r="58" spans="2:20" ht="15.5" x14ac:dyDescent="0.35">
      <c r="C58" t="s">
        <v>86</v>
      </c>
      <c r="D58" s="5">
        <v>-12121319305</v>
      </c>
      <c r="E58" s="5">
        <v>-4174983618</v>
      </c>
      <c r="F58" s="5">
        <v>-8318917757</v>
      </c>
      <c r="G58" s="5">
        <v>-12819388266</v>
      </c>
      <c r="I58" s="5">
        <v>-53157254571</v>
      </c>
      <c r="J58" s="5">
        <v>-61845596323</v>
      </c>
      <c r="K58" s="5">
        <v>-94117954409</v>
      </c>
      <c r="L58" s="5">
        <v>-94549794377</v>
      </c>
      <c r="M58" s="5">
        <v>-23106658322</v>
      </c>
      <c r="N58" s="5">
        <v>-21558871049</v>
      </c>
      <c r="O58" s="5">
        <v>48634308770</v>
      </c>
      <c r="P58" s="5">
        <v>9673558769</v>
      </c>
      <c r="Q58" s="5">
        <v>47410955301</v>
      </c>
      <c r="R58" s="5">
        <v>56892672425</v>
      </c>
      <c r="S58" s="5">
        <v>47321803170</v>
      </c>
      <c r="T58" s="5">
        <v>39637215930</v>
      </c>
    </row>
    <row r="59" spans="2:20" ht="15.5" x14ac:dyDescent="0.35">
      <c r="C59" t="s">
        <v>87</v>
      </c>
      <c r="D59" s="5">
        <v>749646746</v>
      </c>
      <c r="E59" s="5">
        <v>173392553</v>
      </c>
      <c r="F59" s="5">
        <v>-15704065422</v>
      </c>
      <c r="G59" s="5">
        <v>-5442622379</v>
      </c>
      <c r="I59" s="5">
        <v>-21406160703</v>
      </c>
      <c r="J59" s="5">
        <v>-1525977151</v>
      </c>
      <c r="K59" s="5">
        <v>-6824244895</v>
      </c>
      <c r="L59" s="5">
        <v>-3437303887</v>
      </c>
      <c r="M59" s="5">
        <v>-1112198634</v>
      </c>
      <c r="N59" s="5">
        <v>-21971598574</v>
      </c>
      <c r="O59" s="5">
        <v>-2237281125</v>
      </c>
      <c r="P59" s="5">
        <v>-1358380343</v>
      </c>
      <c r="Q59" s="5">
        <v>-1547352114</v>
      </c>
      <c r="R59" s="5">
        <v>736204777</v>
      </c>
      <c r="S59" s="5">
        <v>3413505663</v>
      </c>
      <c r="T59" s="5">
        <v>-380872876</v>
      </c>
    </row>
    <row r="60" spans="2:20" ht="15.5" x14ac:dyDescent="0.35">
      <c r="C60" t="s">
        <v>90</v>
      </c>
      <c r="D60" s="5">
        <v>48796960</v>
      </c>
      <c r="E60" s="5">
        <v>55837053</v>
      </c>
      <c r="F60" s="5">
        <v>-1535110052</v>
      </c>
      <c r="G60" s="5">
        <v>-4146781</v>
      </c>
      <c r="I60" s="5">
        <v>-1692277224</v>
      </c>
      <c r="J60" s="5">
        <v>517272070</v>
      </c>
      <c r="K60" s="5">
        <v>-1445172374</v>
      </c>
      <c r="L60" s="5">
        <v>301629300</v>
      </c>
      <c r="M60" s="5">
        <v>-1574479747</v>
      </c>
      <c r="N60" s="5">
        <v>-34693304</v>
      </c>
      <c r="O60" s="5">
        <v>-1257452</v>
      </c>
      <c r="P60" s="5">
        <v>-8086820</v>
      </c>
      <c r="Q60" s="5">
        <v>-1094564</v>
      </c>
      <c r="R60" s="5">
        <v>-20989628</v>
      </c>
      <c r="S60" s="5">
        <v>60714581</v>
      </c>
      <c r="T60" s="5">
        <v>16630394</v>
      </c>
    </row>
    <row r="61" spans="2:20" ht="15.5" x14ac:dyDescent="0.35">
      <c r="C61" t="s">
        <v>92</v>
      </c>
      <c r="F61" s="5">
        <v>-10725261727</v>
      </c>
      <c r="I61" s="5">
        <v>-10725261727</v>
      </c>
      <c r="J61" s="5">
        <v>2384858391</v>
      </c>
      <c r="K61" s="5">
        <v>-1239881317</v>
      </c>
      <c r="L61" s="5">
        <v>-1261316489</v>
      </c>
      <c r="M61" s="5">
        <v>-524208230</v>
      </c>
      <c r="N61" s="5">
        <v>-5636147778</v>
      </c>
      <c r="O61" s="5">
        <v>1275069522</v>
      </c>
      <c r="Q61" s="5">
        <v>743632270</v>
      </c>
    </row>
    <row r="62" spans="2:20" ht="15.5" x14ac:dyDescent="0.35">
      <c r="C62" t="s">
        <v>89</v>
      </c>
      <c r="D62" s="5">
        <v>6384519</v>
      </c>
      <c r="E62" s="5">
        <v>42148411</v>
      </c>
      <c r="F62" s="5">
        <v>1663208438</v>
      </c>
      <c r="G62" s="5">
        <v>46988097</v>
      </c>
      <c r="I62" s="5">
        <v>1728271976</v>
      </c>
      <c r="J62" s="5">
        <v>232768695</v>
      </c>
      <c r="K62" s="5">
        <v>366830515</v>
      </c>
      <c r="L62" s="5">
        <v>334224838</v>
      </c>
      <c r="M62" s="5">
        <v>990774149</v>
      </c>
      <c r="N62" s="5">
        <v>291921062</v>
      </c>
      <c r="O62" s="5">
        <v>505497202</v>
      </c>
      <c r="P62" s="5">
        <v>159241174</v>
      </c>
      <c r="Q62" s="5">
        <v>1295957282</v>
      </c>
      <c r="R62" s="5">
        <v>4998276211</v>
      </c>
      <c r="S62" s="5">
        <v>7221148298</v>
      </c>
      <c r="T62" s="5">
        <v>9286409972</v>
      </c>
    </row>
    <row r="63" spans="2:20" ht="15.5" x14ac:dyDescent="0.35">
      <c r="C63" t="s">
        <v>27</v>
      </c>
      <c r="D63" s="5">
        <v>-9331015</v>
      </c>
      <c r="E63" s="5">
        <v>-10427150</v>
      </c>
      <c r="F63" s="5">
        <v>-11591510</v>
      </c>
      <c r="G63" s="5">
        <v>-108089671</v>
      </c>
      <c r="I63" s="5">
        <v>-456171889</v>
      </c>
      <c r="J63" s="5">
        <v>-1568626184</v>
      </c>
      <c r="K63" s="5">
        <v>-2328832771</v>
      </c>
      <c r="L63" s="5">
        <v>-2558205945</v>
      </c>
      <c r="M63" s="5">
        <v>-2251231904</v>
      </c>
      <c r="N63" s="5">
        <v>-4524759630</v>
      </c>
      <c r="O63" s="5">
        <v>-5728520532</v>
      </c>
      <c r="P63" s="5">
        <v>-1518046485</v>
      </c>
      <c r="Q63" s="5">
        <v>-4104665247</v>
      </c>
      <c r="R63" s="5">
        <v>-2949643293</v>
      </c>
      <c r="S63" s="5">
        <v>-6972771179</v>
      </c>
      <c r="T63" s="5">
        <v>-8995756099</v>
      </c>
    </row>
    <row r="64" spans="2:20" ht="15.5" x14ac:dyDescent="0.35">
      <c r="C64" t="s">
        <v>85</v>
      </c>
      <c r="D64" s="5">
        <v>-16526929303</v>
      </c>
      <c r="E64" s="5">
        <v>-8959144743</v>
      </c>
      <c r="F64" s="5">
        <v>-9140035500</v>
      </c>
      <c r="G64" s="5">
        <v>-16324951006</v>
      </c>
      <c r="I64" s="5">
        <v>-44453025210</v>
      </c>
      <c r="J64" s="5">
        <v>-49857755610</v>
      </c>
      <c r="K64" s="5">
        <v>-55907515698</v>
      </c>
      <c r="L64" s="5">
        <v>-59415818884</v>
      </c>
      <c r="M64" s="5">
        <v>-7196519399</v>
      </c>
      <c r="N64" s="5">
        <v>-4660664740</v>
      </c>
      <c r="O64" s="5">
        <v>-2087879146</v>
      </c>
      <c r="P64" s="5">
        <v>-558473721</v>
      </c>
      <c r="Q64" s="5">
        <v>1087526565</v>
      </c>
    </row>
    <row r="65" spans="2:20" ht="15.5" x14ac:dyDescent="0.35">
      <c r="C65" t="s">
        <v>94</v>
      </c>
      <c r="D65" s="5">
        <v>749646746</v>
      </c>
      <c r="E65" s="5">
        <v>173392553</v>
      </c>
      <c r="F65" s="5">
        <v>-15704065422</v>
      </c>
      <c r="G65" s="5">
        <v>-5442622379</v>
      </c>
      <c r="I65" s="5">
        <v>-21406160703</v>
      </c>
      <c r="J65" s="5">
        <v>-1525977151</v>
      </c>
      <c r="K65" s="5">
        <v>-6824244895</v>
      </c>
      <c r="L65" s="5">
        <v>-3437303887</v>
      </c>
      <c r="M65" s="5">
        <v>-1112198634</v>
      </c>
      <c r="N65" s="5">
        <v>-21971598574</v>
      </c>
      <c r="O65" s="5">
        <v>-2237281125</v>
      </c>
      <c r="P65" s="5">
        <v>-1358380343</v>
      </c>
      <c r="Q65" s="5">
        <v>-1547352114</v>
      </c>
      <c r="R65" s="5">
        <v>736204777</v>
      </c>
      <c r="S65" s="5">
        <v>3413505663</v>
      </c>
      <c r="T65" s="5">
        <v>-380872876</v>
      </c>
    </row>
    <row r="66" spans="2:20" ht="15.5" x14ac:dyDescent="0.35">
      <c r="C66" t="s">
        <v>29</v>
      </c>
      <c r="D66" s="5">
        <v>-11371672559</v>
      </c>
      <c r="E66" s="5">
        <v>-4001591065</v>
      </c>
      <c r="F66" s="5">
        <v>-24022983179</v>
      </c>
      <c r="G66" s="5">
        <v>-18262010645</v>
      </c>
      <c r="I66" s="5">
        <v>-74563415274</v>
      </c>
      <c r="J66" s="5">
        <v>-63371573474</v>
      </c>
      <c r="K66" s="5">
        <v>-100942199304</v>
      </c>
      <c r="L66" s="5">
        <v>-97987098264</v>
      </c>
      <c r="M66" s="5">
        <v>-24218856956</v>
      </c>
      <c r="N66" s="5">
        <v>-43530469623</v>
      </c>
      <c r="O66" s="5">
        <v>46397027645</v>
      </c>
      <c r="P66" s="5">
        <v>8315178426</v>
      </c>
      <c r="Q66" s="5">
        <v>45863603187</v>
      </c>
      <c r="R66" s="5">
        <v>57628877202</v>
      </c>
      <c r="S66" s="5">
        <v>50735308833</v>
      </c>
      <c r="T66" s="5">
        <v>39256343054</v>
      </c>
    </row>
    <row r="67" spans="2:20" ht="15.5" x14ac:dyDescent="0.35">
      <c r="C67" t="s">
        <v>28</v>
      </c>
      <c r="D67" s="5">
        <v>125083576</v>
      </c>
      <c r="E67" s="5">
        <v>-955816362</v>
      </c>
      <c r="F67" s="5">
        <v>-2061337797</v>
      </c>
      <c r="G67" s="5">
        <v>-232867297</v>
      </c>
      <c r="I67" s="5">
        <v>-2607711327</v>
      </c>
      <c r="J67" s="5">
        <v>-2539012239</v>
      </c>
      <c r="K67" s="5">
        <v>-1868185202</v>
      </c>
      <c r="L67" s="5">
        <v>-1597717332</v>
      </c>
      <c r="M67" s="5">
        <v>-2789290943</v>
      </c>
      <c r="N67" s="5">
        <v>-6057187330</v>
      </c>
      <c r="O67" s="5">
        <v>-14370822120</v>
      </c>
      <c r="P67" s="5">
        <v>-3214170423</v>
      </c>
      <c r="Q67" s="5">
        <v>-13320465139</v>
      </c>
      <c r="R67" s="5">
        <v>-15031675035</v>
      </c>
      <c r="S67" s="5">
        <v>-11255768822</v>
      </c>
      <c r="T67" s="5">
        <v>-9913212776</v>
      </c>
    </row>
    <row r="68" spans="2:20" ht="15.5" x14ac:dyDescent="0.35">
      <c r="C68" t="s">
        <v>95</v>
      </c>
      <c r="D68" s="5">
        <v>-11246588983</v>
      </c>
      <c r="E68" s="5">
        <v>-4957407427</v>
      </c>
      <c r="F68" s="5">
        <v>-26084320976</v>
      </c>
      <c r="G68" s="5">
        <v>-18494877942</v>
      </c>
      <c r="I68" s="5">
        <v>-77171126601</v>
      </c>
      <c r="J68" s="5">
        <v>-65910585713</v>
      </c>
      <c r="K68" s="5">
        <v>-102810384506</v>
      </c>
      <c r="L68" s="5">
        <v>-99584815596</v>
      </c>
      <c r="M68" s="5">
        <v>-27008147899</v>
      </c>
      <c r="N68" s="5">
        <v>-49587656953</v>
      </c>
      <c r="O68" s="5">
        <v>32026205525</v>
      </c>
      <c r="P68" s="5">
        <v>5101008003</v>
      </c>
      <c r="Q68" s="5">
        <v>32543138048</v>
      </c>
      <c r="R68" s="5">
        <v>42597202167</v>
      </c>
      <c r="S68" s="5">
        <v>39479540011</v>
      </c>
      <c r="T68" s="5">
        <v>29343130278</v>
      </c>
    </row>
    <row r="69" spans="2:20" ht="15.5" x14ac:dyDescent="0.35">
      <c r="C69" t="s">
        <v>461</v>
      </c>
      <c r="S69" s="5">
        <v>-7265879553</v>
      </c>
      <c r="T69" s="5">
        <v>-13101687693</v>
      </c>
    </row>
    <row r="70" spans="2:20" ht="15.5" x14ac:dyDescent="0.35">
      <c r="C70" t="s">
        <v>97</v>
      </c>
      <c r="D70" s="5">
        <v>-11246588983</v>
      </c>
      <c r="E70" s="5">
        <v>-4957407427</v>
      </c>
      <c r="F70" s="5">
        <v>-26084320976</v>
      </c>
      <c r="G70" s="5">
        <v>-18494877942</v>
      </c>
      <c r="I70" s="5">
        <v>-77171126601</v>
      </c>
      <c r="J70" s="5">
        <v>-65910585713</v>
      </c>
      <c r="K70" s="5">
        <v>-102810384506</v>
      </c>
      <c r="L70" s="5">
        <v>-99584815596</v>
      </c>
      <c r="M70" s="5">
        <v>-27008147899</v>
      </c>
      <c r="N70" s="5">
        <v>-49587656953</v>
      </c>
      <c r="O70" s="5">
        <v>32026205525</v>
      </c>
      <c r="P70" s="5">
        <v>5101008003</v>
      </c>
      <c r="Q70" s="5">
        <v>32543138048</v>
      </c>
      <c r="R70" s="5">
        <v>42597202167</v>
      </c>
      <c r="S70" s="5">
        <v>32213660458</v>
      </c>
      <c r="T70" s="5">
        <v>16241442585</v>
      </c>
    </row>
    <row r="71" spans="2:20" ht="15.5" x14ac:dyDescent="0.35">
      <c r="C71" t="s">
        <v>98</v>
      </c>
      <c r="D71" s="5">
        <v>-19101048448</v>
      </c>
      <c r="E71" s="5">
        <v>-4683507213</v>
      </c>
      <c r="F71" s="5">
        <v>-1270291311</v>
      </c>
      <c r="G71" s="5">
        <v>-9819255719</v>
      </c>
      <c r="I71" s="5">
        <v>-12689509223</v>
      </c>
      <c r="J71" s="5">
        <v>-13999014787</v>
      </c>
      <c r="K71" s="5">
        <v>-484748343</v>
      </c>
      <c r="L71" s="5">
        <v>-5445407483</v>
      </c>
      <c r="M71" s="5">
        <v>259970657</v>
      </c>
      <c r="N71" s="5">
        <v>385086062</v>
      </c>
      <c r="O71" s="5">
        <v>-986737805</v>
      </c>
      <c r="Q71" s="5">
        <v>-1973537596</v>
      </c>
      <c r="R71" s="5">
        <v>78469881</v>
      </c>
      <c r="S71" s="5">
        <v>-71904889</v>
      </c>
      <c r="T71" s="5">
        <v>-123450725</v>
      </c>
    </row>
    <row r="72" spans="2:20" ht="15.5" x14ac:dyDescent="0.35">
      <c r="C72" t="s">
        <v>324</v>
      </c>
      <c r="D72" s="5">
        <v>-19101048448</v>
      </c>
      <c r="E72" s="5">
        <v>-4683507213</v>
      </c>
      <c r="F72" s="5">
        <v>-1270291311</v>
      </c>
      <c r="G72" s="5">
        <v>-9819255719</v>
      </c>
      <c r="I72" s="5">
        <v>-12689509223</v>
      </c>
      <c r="J72" s="5">
        <v>-13999014787</v>
      </c>
      <c r="K72" s="5">
        <v>-484748343</v>
      </c>
      <c r="L72" s="5">
        <v>-5445407483</v>
      </c>
      <c r="M72" s="5">
        <v>259970657</v>
      </c>
      <c r="N72" s="5">
        <v>385086062</v>
      </c>
      <c r="O72" s="5">
        <v>-986737805</v>
      </c>
      <c r="Q72" s="5">
        <v>-1973537596</v>
      </c>
      <c r="R72" s="5">
        <v>78469881</v>
      </c>
      <c r="S72" s="5">
        <v>-71904889</v>
      </c>
      <c r="T72" s="5">
        <v>-123450725</v>
      </c>
    </row>
    <row r="73" spans="2:20" ht="15.5" x14ac:dyDescent="0.35">
      <c r="C73" t="s">
        <v>99</v>
      </c>
      <c r="D73" s="5">
        <v>-30347637431</v>
      </c>
      <c r="E73" s="5">
        <v>-9640914640</v>
      </c>
      <c r="F73" s="5">
        <v>-27354612287</v>
      </c>
      <c r="G73" s="5">
        <v>-28314133661</v>
      </c>
      <c r="I73" s="5">
        <v>-89860635824</v>
      </c>
      <c r="J73" s="5">
        <v>-79909600500</v>
      </c>
      <c r="K73" s="5">
        <v>-103295132849</v>
      </c>
      <c r="L73" s="5">
        <v>-105030223079</v>
      </c>
      <c r="M73" s="5">
        <v>-26748177242</v>
      </c>
      <c r="N73" s="5">
        <v>-49202570891</v>
      </c>
      <c r="O73" s="5">
        <v>31039467720</v>
      </c>
      <c r="P73" s="5">
        <v>5101008003</v>
      </c>
      <c r="Q73" s="5">
        <v>30569600452</v>
      </c>
      <c r="R73" s="5">
        <v>42675672048</v>
      </c>
      <c r="S73" s="5">
        <v>32141755569</v>
      </c>
      <c r="T73" s="5">
        <v>16117991860</v>
      </c>
    </row>
    <row r="74" spans="2:20" ht="15.5" x14ac:dyDescent="0.35">
      <c r="C74" t="s">
        <v>100</v>
      </c>
      <c r="D74" s="5">
        <v>-11246588983</v>
      </c>
      <c r="E74" s="5">
        <v>-4957407427</v>
      </c>
      <c r="F74" s="5">
        <v>-26084320976</v>
      </c>
      <c r="G74" s="5">
        <v>-18494877942</v>
      </c>
      <c r="I74" s="5">
        <v>-77171126601</v>
      </c>
      <c r="J74" s="5">
        <v>-65910585713</v>
      </c>
      <c r="K74" s="5">
        <v>-102810384506</v>
      </c>
      <c r="L74" s="5">
        <v>-99584815596</v>
      </c>
      <c r="M74" s="5">
        <v>-27008147899</v>
      </c>
      <c r="N74" s="5">
        <v>-49587656953</v>
      </c>
      <c r="O74" s="5">
        <v>32026205525</v>
      </c>
      <c r="P74" s="5">
        <v>5101008003</v>
      </c>
      <c r="Q74" s="5">
        <v>32543138048</v>
      </c>
      <c r="R74" s="5">
        <v>42597202167</v>
      </c>
      <c r="S74" s="5">
        <v>32213660458</v>
      </c>
      <c r="T74" s="5">
        <v>16241442585</v>
      </c>
    </row>
    <row r="75" spans="2:20" ht="15.5" x14ac:dyDescent="0.35">
      <c r="C75" t="s">
        <v>8</v>
      </c>
      <c r="D75" s="5">
        <v>-13820708128</v>
      </c>
      <c r="E75" s="5">
        <v>-681769897</v>
      </c>
      <c r="F75" s="5">
        <v>-18214576787</v>
      </c>
      <c r="G75" s="5">
        <v>-11989182655</v>
      </c>
      <c r="I75" s="5">
        <v>-45407610614</v>
      </c>
      <c r="J75" s="5">
        <v>-30051844890</v>
      </c>
      <c r="K75" s="5">
        <v>-47387617151</v>
      </c>
      <c r="L75" s="5">
        <v>-45614404195</v>
      </c>
      <c r="M75" s="5">
        <v>-19551657843</v>
      </c>
      <c r="N75" s="5">
        <v>-44541906151</v>
      </c>
      <c r="O75" s="5">
        <v>33127346866</v>
      </c>
      <c r="P75" s="5">
        <v>5659481724</v>
      </c>
      <c r="Q75" s="5">
        <v>29482073887</v>
      </c>
      <c r="R75" s="5">
        <v>42675672048</v>
      </c>
      <c r="S75" s="5">
        <v>32141755569</v>
      </c>
      <c r="T75" s="5">
        <v>16117991860</v>
      </c>
    </row>
    <row r="76" spans="2:20" ht="15.5" x14ac:dyDescent="0.35">
      <c r="C76" t="s">
        <v>102</v>
      </c>
      <c r="D76" s="5">
        <v>-11246588983</v>
      </c>
      <c r="E76" s="5">
        <v>-4957407427</v>
      </c>
      <c r="F76" s="5">
        <v>-26084320976</v>
      </c>
      <c r="G76" s="5">
        <v>-18494877942</v>
      </c>
      <c r="I76" s="5">
        <v>-77171126601</v>
      </c>
      <c r="J76" s="5">
        <v>-65910585713</v>
      </c>
      <c r="K76" s="5">
        <v>-102810384506</v>
      </c>
      <c r="L76" s="5">
        <v>-99584815596</v>
      </c>
      <c r="M76" s="5">
        <v>-27008147899</v>
      </c>
      <c r="N76" s="5">
        <v>-49587656953</v>
      </c>
      <c r="O76" s="5">
        <v>32026205525</v>
      </c>
      <c r="P76" s="5">
        <v>5101008003</v>
      </c>
      <c r="Q76" s="5">
        <v>32543138048</v>
      </c>
      <c r="R76" s="5">
        <v>42597202167</v>
      </c>
      <c r="S76" s="5">
        <v>32213660458</v>
      </c>
      <c r="T76" s="5">
        <v>16241442585</v>
      </c>
    </row>
    <row r="77" spans="2:20" ht="15.5" x14ac:dyDescent="0.35">
      <c r="C77" t="s">
        <v>103</v>
      </c>
      <c r="D77" s="5">
        <v>-30347637431</v>
      </c>
      <c r="E77" s="5">
        <v>-9640914640</v>
      </c>
      <c r="F77" s="5">
        <v>-27354612287</v>
      </c>
      <c r="G77" s="5">
        <v>-28314133661</v>
      </c>
      <c r="I77" s="5">
        <v>-89860635824</v>
      </c>
      <c r="J77" s="5">
        <v>-79909600500</v>
      </c>
      <c r="K77" s="5">
        <v>-103295132849</v>
      </c>
      <c r="L77" s="5">
        <v>-105030223079</v>
      </c>
      <c r="M77" s="5">
        <v>-26748177242</v>
      </c>
      <c r="N77" s="5">
        <v>-49202570891</v>
      </c>
      <c r="O77" s="5">
        <v>31039467720</v>
      </c>
      <c r="P77" s="5">
        <v>5101008003</v>
      </c>
      <c r="Q77" s="5">
        <v>30569600452</v>
      </c>
      <c r="R77" s="5">
        <v>42675672048</v>
      </c>
      <c r="S77" s="5">
        <v>32141755569</v>
      </c>
      <c r="T77" s="5">
        <v>16117991860</v>
      </c>
    </row>
    <row r="78" spans="2:20" ht="15.5" x14ac:dyDescent="0.35">
      <c r="C78" t="s">
        <v>104</v>
      </c>
      <c r="D78" s="5">
        <v>-30347637431</v>
      </c>
      <c r="E78" s="5">
        <v>-9640914640</v>
      </c>
      <c r="F78" s="5">
        <v>-27354612287</v>
      </c>
      <c r="G78" s="5">
        <v>-28314133661</v>
      </c>
      <c r="I78" s="5">
        <v>-89860635824</v>
      </c>
      <c r="J78" s="5">
        <v>-79909600500</v>
      </c>
      <c r="K78" s="5">
        <v>-103295132849</v>
      </c>
      <c r="L78" s="5">
        <v>-105030223079</v>
      </c>
      <c r="M78" s="5">
        <v>-26748177242</v>
      </c>
      <c r="N78" s="5">
        <v>-49202570891</v>
      </c>
      <c r="O78" s="5">
        <v>31039467720</v>
      </c>
      <c r="P78" s="5">
        <v>5101008003</v>
      </c>
      <c r="Q78" s="5">
        <v>30569600452</v>
      </c>
      <c r="R78" s="5">
        <v>42675672048</v>
      </c>
      <c r="S78" s="5">
        <v>32141755569</v>
      </c>
      <c r="T78" s="5">
        <v>16117991860</v>
      </c>
    </row>
    <row r="80" spans="2:20" ht="15.5" x14ac:dyDescent="0.35">
      <c r="B80" t="s">
        <v>105</v>
      </c>
      <c r="C80" t="s">
        <v>106</v>
      </c>
    </row>
    <row r="81" spans="3:20" ht="15.5" x14ac:dyDescent="0.35">
      <c r="C81" t="s">
        <v>107</v>
      </c>
    </row>
    <row r="82" spans="3:20" ht="15.5" x14ac:dyDescent="0.35">
      <c r="C82" t="s">
        <v>20</v>
      </c>
      <c r="D82" s="5">
        <v>6526123796</v>
      </c>
      <c r="E82" s="5">
        <v>1641806862</v>
      </c>
      <c r="F82" s="5">
        <v>6271429431</v>
      </c>
      <c r="G82" s="5">
        <v>7980247006</v>
      </c>
      <c r="I82" s="5">
        <v>6271429431</v>
      </c>
      <c r="J82" s="5">
        <v>5695123220</v>
      </c>
      <c r="K82" s="5">
        <v>59135247883</v>
      </c>
      <c r="L82" s="5">
        <v>186816941654</v>
      </c>
      <c r="M82" s="5">
        <v>31702624564</v>
      </c>
      <c r="N82" s="5">
        <v>34041839344</v>
      </c>
      <c r="O82" s="5">
        <v>10779195285</v>
      </c>
      <c r="P82" s="5">
        <v>24655512375</v>
      </c>
      <c r="Q82" s="5">
        <v>5011360555</v>
      </c>
      <c r="R82" s="5">
        <v>50345905911</v>
      </c>
      <c r="S82" s="5">
        <v>18649837098</v>
      </c>
      <c r="T82" s="5">
        <v>16194388758</v>
      </c>
    </row>
    <row r="83" spans="3:20" ht="15.5" x14ac:dyDescent="0.35">
      <c r="C83" t="s">
        <v>109</v>
      </c>
      <c r="D83" s="5">
        <v>45685066510</v>
      </c>
      <c r="E83" s="5">
        <v>65601021104</v>
      </c>
      <c r="F83" s="5">
        <v>41796787218</v>
      </c>
      <c r="G83" s="5">
        <v>43797846223</v>
      </c>
      <c r="I83" s="5">
        <v>41796787218</v>
      </c>
      <c r="J83" s="5">
        <v>58913231603</v>
      </c>
      <c r="K83" s="5">
        <v>54315825053</v>
      </c>
      <c r="L83" s="5">
        <v>48033756812</v>
      </c>
      <c r="M83" s="5">
        <v>53035631439</v>
      </c>
      <c r="N83" s="5">
        <v>54971182899</v>
      </c>
      <c r="O83" s="5">
        <v>98842669026</v>
      </c>
      <c r="P83" s="5">
        <v>75450879235</v>
      </c>
      <c r="Q83" s="5">
        <v>70196799696</v>
      </c>
      <c r="R83" s="5">
        <v>51310271973</v>
      </c>
      <c r="S83" s="5">
        <v>60674638221</v>
      </c>
      <c r="T83" s="5">
        <v>64339499279</v>
      </c>
    </row>
    <row r="84" spans="3:20" ht="15.5" x14ac:dyDescent="0.35">
      <c r="C84" t="s">
        <v>111</v>
      </c>
      <c r="D84" s="5">
        <v>14486911255</v>
      </c>
      <c r="E84" s="5">
        <v>14378709222</v>
      </c>
      <c r="F84" s="5">
        <v>14231645338</v>
      </c>
      <c r="G84" s="5">
        <v>14056144532</v>
      </c>
      <c r="I84" s="5">
        <v>14231645338</v>
      </c>
      <c r="J84" s="5">
        <v>15876902200</v>
      </c>
      <c r="K84" s="5">
        <v>13237802513</v>
      </c>
      <c r="L84" s="5">
        <v>14564131185</v>
      </c>
      <c r="M84" s="5">
        <v>18810352609</v>
      </c>
      <c r="N84" s="5">
        <v>15967286377</v>
      </c>
      <c r="O84" s="5">
        <v>23815821671</v>
      </c>
      <c r="P84" s="5">
        <v>20180214421</v>
      </c>
      <c r="Q84" s="5">
        <v>16258870326</v>
      </c>
      <c r="R84" s="5">
        <v>11689608495</v>
      </c>
      <c r="S84" s="5">
        <v>13097899268</v>
      </c>
      <c r="T84" s="5">
        <v>15062055402</v>
      </c>
    </row>
    <row r="85" spans="3:20" ht="15.5" x14ac:dyDescent="0.35">
      <c r="C85" t="s">
        <v>110</v>
      </c>
      <c r="D85" s="5">
        <v>31198155255</v>
      </c>
      <c r="E85" s="5">
        <v>51222311882</v>
      </c>
      <c r="F85" s="5">
        <v>27565141880</v>
      </c>
      <c r="G85" s="5">
        <v>29741701691</v>
      </c>
      <c r="I85" s="5">
        <v>27565141880</v>
      </c>
      <c r="J85" s="5">
        <v>43036329403</v>
      </c>
      <c r="K85" s="5">
        <v>41078022540</v>
      </c>
      <c r="L85" s="5">
        <v>33469625627</v>
      </c>
      <c r="M85" s="5">
        <v>34225278830</v>
      </c>
      <c r="N85" s="5">
        <v>39003896522</v>
      </c>
      <c r="O85" s="5">
        <v>75026847355</v>
      </c>
      <c r="P85" s="5">
        <v>55270664814</v>
      </c>
      <c r="Q85" s="5">
        <v>53937929370</v>
      </c>
      <c r="R85" s="5">
        <v>39620663478</v>
      </c>
      <c r="S85" s="5">
        <v>47576738953</v>
      </c>
      <c r="T85" s="5">
        <v>49277443877</v>
      </c>
    </row>
    <row r="86" spans="3:20" ht="15.5" x14ac:dyDescent="0.35">
      <c r="C86" t="s">
        <v>112</v>
      </c>
      <c r="D86" s="5">
        <v>45685066510</v>
      </c>
      <c r="E86" s="5">
        <v>65601021104</v>
      </c>
      <c r="F86" s="5">
        <v>41796787218</v>
      </c>
      <c r="G86" s="5">
        <v>43797846223</v>
      </c>
      <c r="I86" s="5">
        <v>41796787218</v>
      </c>
      <c r="J86" s="5">
        <v>58913231603</v>
      </c>
      <c r="K86" s="5">
        <v>54315825053</v>
      </c>
      <c r="L86" s="5">
        <v>48033756812</v>
      </c>
      <c r="M86" s="5">
        <v>53035631439</v>
      </c>
      <c r="N86" s="5">
        <v>54971182899</v>
      </c>
      <c r="O86" s="5">
        <v>98842669026</v>
      </c>
      <c r="P86" s="5">
        <v>75450879235</v>
      </c>
      <c r="Q86" s="5">
        <v>70196799696</v>
      </c>
      <c r="R86" s="5">
        <v>51310271973</v>
      </c>
      <c r="S86" s="5">
        <v>60674638221</v>
      </c>
      <c r="T86" s="5">
        <v>64339499279</v>
      </c>
    </row>
    <row r="87" spans="3:20" ht="15.5" x14ac:dyDescent="0.35">
      <c r="C87" t="s">
        <v>113</v>
      </c>
    </row>
    <row r="88" spans="3:20" ht="15.5" x14ac:dyDescent="0.35">
      <c r="C88" t="s">
        <v>115</v>
      </c>
      <c r="D88" s="5">
        <v>14026932</v>
      </c>
      <c r="E88" s="5">
        <v>12701770</v>
      </c>
      <c r="F88" s="5">
        <v>10478377</v>
      </c>
      <c r="G88" s="5">
        <v>13384343</v>
      </c>
      <c r="I88" s="5">
        <v>10478377</v>
      </c>
      <c r="J88" s="5">
        <v>14352843</v>
      </c>
      <c r="K88" s="5">
        <v>4993000</v>
      </c>
      <c r="L88" s="5">
        <v>7875000</v>
      </c>
      <c r="M88" s="5">
        <v>5516066758</v>
      </c>
      <c r="N88" s="5">
        <v>603151714</v>
      </c>
      <c r="O88" s="5">
        <v>334197898</v>
      </c>
    </row>
    <row r="89" spans="3:20" ht="15.5" x14ac:dyDescent="0.35">
      <c r="C89" t="s">
        <v>118</v>
      </c>
      <c r="D89" s="5">
        <v>2384487502</v>
      </c>
      <c r="E89" s="5">
        <v>2384487502</v>
      </c>
      <c r="F89" s="5">
        <v>2384487502</v>
      </c>
      <c r="G89" s="5">
        <v>2377214775</v>
      </c>
      <c r="I89" s="5">
        <v>2384487502</v>
      </c>
      <c r="J89" s="5">
        <v>4548325061</v>
      </c>
      <c r="K89" s="5">
        <v>4548325061</v>
      </c>
      <c r="L89" s="5">
        <v>4449164804</v>
      </c>
      <c r="M89" s="5">
        <v>3016989277</v>
      </c>
      <c r="N89" s="5">
        <v>2574096859</v>
      </c>
      <c r="O89" s="5">
        <v>32724616969</v>
      </c>
      <c r="P89" s="5">
        <v>29975381915</v>
      </c>
      <c r="Q89" s="5">
        <v>30278783313</v>
      </c>
      <c r="R89" s="5">
        <v>28847984264</v>
      </c>
      <c r="S89" s="5">
        <v>11527757683</v>
      </c>
      <c r="T89" s="5">
        <v>13010595940</v>
      </c>
    </row>
    <row r="90" spans="3:20" ht="15.5" x14ac:dyDescent="0.35">
      <c r="C90" t="s">
        <v>85</v>
      </c>
      <c r="D90" s="5">
        <v>8864073283</v>
      </c>
      <c r="E90" s="5">
        <v>8864073283</v>
      </c>
      <c r="F90" s="5">
        <v>8864073283</v>
      </c>
      <c r="G90" s="5">
        <v>8864073283</v>
      </c>
      <c r="I90" s="5">
        <v>8864073283</v>
      </c>
      <c r="J90" s="5">
        <v>8864073283</v>
      </c>
      <c r="K90" s="5">
        <v>8864073283</v>
      </c>
      <c r="L90" s="5">
        <v>8864073283</v>
      </c>
      <c r="M90" s="5">
        <v>8864073283</v>
      </c>
      <c r="N90" s="5">
        <v>8864073283</v>
      </c>
      <c r="O90" s="5">
        <v>9700908821</v>
      </c>
      <c r="P90" s="5">
        <v>9700908821</v>
      </c>
      <c r="Q90" s="5">
        <v>9700908821</v>
      </c>
      <c r="R90" s="5">
        <v>9700908821</v>
      </c>
      <c r="S90" s="5">
        <v>9700908821</v>
      </c>
      <c r="T90" s="5">
        <v>23102502365</v>
      </c>
    </row>
    <row r="91" spans="3:20" ht="15.5" x14ac:dyDescent="0.35">
      <c r="C91" t="s">
        <v>116</v>
      </c>
      <c r="D91" s="5">
        <v>118834144742</v>
      </c>
      <c r="E91" s="5">
        <v>134772778206</v>
      </c>
      <c r="F91" s="5">
        <v>116042187204</v>
      </c>
      <c r="G91" s="5">
        <v>117783293105</v>
      </c>
      <c r="I91" s="5">
        <v>116042187204</v>
      </c>
      <c r="J91" s="5">
        <v>134295474439</v>
      </c>
      <c r="K91" s="5">
        <v>202992988457</v>
      </c>
      <c r="L91" s="5">
        <v>339279056526</v>
      </c>
      <c r="M91" s="5">
        <v>149360083784</v>
      </c>
      <c r="N91" s="5">
        <v>143498817771</v>
      </c>
      <c r="O91" s="5">
        <v>149969023030</v>
      </c>
      <c r="P91" s="5">
        <v>141207154288</v>
      </c>
      <c r="Q91" s="5">
        <v>122217812388</v>
      </c>
      <c r="R91" s="5">
        <v>155779160984</v>
      </c>
      <c r="S91" s="5">
        <v>129486285885</v>
      </c>
      <c r="T91" s="5">
        <v>140641642676</v>
      </c>
    </row>
    <row r="92" spans="3:20" ht="15.5" x14ac:dyDescent="0.35">
      <c r="C92" t="s">
        <v>117</v>
      </c>
    </row>
    <row r="93" spans="3:20" ht="15.5" x14ac:dyDescent="0.35">
      <c r="C93" t="s">
        <v>121</v>
      </c>
      <c r="D93" s="5">
        <v>1194884367</v>
      </c>
      <c r="E93" s="5">
        <v>1446089047</v>
      </c>
      <c r="F93" s="5">
        <v>1727109224</v>
      </c>
      <c r="G93" s="5">
        <v>2027890738</v>
      </c>
      <c r="I93" s="5">
        <v>1727109224</v>
      </c>
      <c r="J93" s="5">
        <v>9015640715</v>
      </c>
      <c r="K93" s="5">
        <v>9840781788</v>
      </c>
      <c r="L93" s="5">
        <v>12136108918</v>
      </c>
      <c r="M93" s="5">
        <v>4900117110</v>
      </c>
      <c r="N93" s="5">
        <v>7101337301</v>
      </c>
      <c r="O93" s="5">
        <v>10393228347</v>
      </c>
      <c r="P93" s="5">
        <v>9760121535</v>
      </c>
      <c r="Q93" s="5">
        <v>6134632843</v>
      </c>
      <c r="R93" s="5">
        <v>3476634226</v>
      </c>
      <c r="S93" s="5">
        <v>3465170179</v>
      </c>
      <c r="T93" s="5">
        <v>3806669247</v>
      </c>
    </row>
    <row r="94" spans="3:20" ht="15.5" x14ac:dyDescent="0.35">
      <c r="C94" t="s">
        <v>119</v>
      </c>
      <c r="D94" s="5">
        <v>5976910063</v>
      </c>
      <c r="E94" s="5">
        <v>5976910063</v>
      </c>
      <c r="F94" s="5">
        <v>5976910063</v>
      </c>
      <c r="G94" s="5">
        <v>5913103157</v>
      </c>
      <c r="I94" s="5">
        <v>5976910063</v>
      </c>
      <c r="J94" s="5">
        <v>5913103157</v>
      </c>
      <c r="K94" s="5">
        <v>5095031804</v>
      </c>
      <c r="L94" s="5">
        <v>4096182222</v>
      </c>
      <c r="M94" s="5">
        <v>2852523261</v>
      </c>
      <c r="N94" s="5">
        <v>3020967535</v>
      </c>
      <c r="O94" s="5">
        <v>6680997581</v>
      </c>
      <c r="P94" s="5">
        <v>3917207714</v>
      </c>
      <c r="Q94" s="5">
        <v>4719200648</v>
      </c>
      <c r="R94" s="5">
        <v>2285335646</v>
      </c>
      <c r="S94" s="5">
        <v>1223024968</v>
      </c>
      <c r="T94" s="5">
        <v>871887035</v>
      </c>
    </row>
    <row r="95" spans="3:20" ht="15.5" x14ac:dyDescent="0.35">
      <c r="C95" t="s">
        <v>122</v>
      </c>
      <c r="D95" s="5">
        <v>44534564118</v>
      </c>
      <c r="E95" s="5">
        <v>44534564118</v>
      </c>
      <c r="F95" s="5">
        <v>44534564118</v>
      </c>
      <c r="G95" s="5">
        <v>44534564118</v>
      </c>
      <c r="I95" s="5">
        <v>44534564118</v>
      </c>
      <c r="J95" s="5">
        <v>44534564118</v>
      </c>
      <c r="K95" s="5">
        <v>44534564118</v>
      </c>
      <c r="L95" s="5">
        <v>44534564118</v>
      </c>
      <c r="M95" s="5">
        <v>44534564118</v>
      </c>
      <c r="N95" s="5">
        <v>44534564119</v>
      </c>
      <c r="O95" s="5">
        <v>49650572365</v>
      </c>
      <c r="P95" s="5">
        <v>49650572365</v>
      </c>
      <c r="Q95" s="5">
        <v>49650572365</v>
      </c>
    </row>
    <row r="96" spans="3:20" ht="15.5" x14ac:dyDescent="0.35">
      <c r="C96" t="s">
        <v>120</v>
      </c>
      <c r="D96" s="5">
        <v>17575614587</v>
      </c>
      <c r="E96" s="5">
        <v>17575614587</v>
      </c>
      <c r="F96" s="5">
        <v>17575614587</v>
      </c>
      <c r="G96" s="5">
        <v>28300876314</v>
      </c>
      <c r="I96" s="5">
        <v>17575614587</v>
      </c>
      <c r="J96" s="5">
        <v>28300876314</v>
      </c>
      <c r="K96" s="5">
        <v>25916017928</v>
      </c>
      <c r="L96" s="5">
        <v>27155899238</v>
      </c>
      <c r="M96" s="5">
        <v>28417215726</v>
      </c>
      <c r="N96" s="5">
        <v>28950429462</v>
      </c>
      <c r="O96" s="5">
        <v>34895068790</v>
      </c>
      <c r="P96" s="5">
        <v>34528178819</v>
      </c>
      <c r="Q96" s="5">
        <v>33600814527</v>
      </c>
    </row>
    <row r="97" spans="3:20" ht="15.5" x14ac:dyDescent="0.35">
      <c r="C97" t="s">
        <v>123</v>
      </c>
      <c r="D97" s="5">
        <v>111059535976</v>
      </c>
      <c r="E97" s="5">
        <v>119717530622</v>
      </c>
      <c r="F97" s="5">
        <v>128595877172</v>
      </c>
      <c r="G97" s="5">
        <v>137642374947</v>
      </c>
      <c r="I97" s="5">
        <v>128595877172</v>
      </c>
      <c r="J97" s="5">
        <v>165877765637</v>
      </c>
      <c r="K97" s="5">
        <v>151365338190</v>
      </c>
      <c r="L97" s="5">
        <v>134321765781</v>
      </c>
      <c r="M97" s="5">
        <v>78940718407</v>
      </c>
      <c r="N97" s="5">
        <v>70555787617</v>
      </c>
      <c r="O97" s="5">
        <v>69840957215</v>
      </c>
      <c r="P97" s="5">
        <v>68713472797</v>
      </c>
      <c r="Q97" s="5">
        <v>68713472797</v>
      </c>
    </row>
    <row r="98" spans="3:20" ht="15.5" x14ac:dyDescent="0.35">
      <c r="C98" t="s">
        <v>126</v>
      </c>
      <c r="D98" s="5">
        <v>187485453930</v>
      </c>
      <c r="E98" s="5">
        <v>198125566449</v>
      </c>
      <c r="F98" s="5">
        <v>208147066927</v>
      </c>
      <c r="G98" s="5">
        <v>228688859983</v>
      </c>
      <c r="I98" s="5">
        <v>208147066927</v>
      </c>
      <c r="J98" s="5">
        <v>267641881077</v>
      </c>
      <c r="K98" s="5">
        <v>276508246820</v>
      </c>
      <c r="L98" s="5">
        <v>253160710399</v>
      </c>
      <c r="M98" s="5">
        <v>179870972485</v>
      </c>
      <c r="N98" s="5">
        <v>173625421082</v>
      </c>
      <c r="O98" s="5">
        <v>205166623767</v>
      </c>
      <c r="P98" s="5">
        <v>197785830645</v>
      </c>
      <c r="Q98" s="5">
        <v>195492388247</v>
      </c>
      <c r="R98" s="5">
        <v>55080422136</v>
      </c>
      <c r="S98" s="5">
        <v>26778772986</v>
      </c>
      <c r="T98" s="5">
        <v>25019916222</v>
      </c>
    </row>
    <row r="99" spans="3:20" ht="15.5" x14ac:dyDescent="0.35">
      <c r="C99" t="s">
        <v>127</v>
      </c>
      <c r="D99" s="5">
        <v>306319598672</v>
      </c>
      <c r="E99" s="5">
        <v>332898344655</v>
      </c>
      <c r="F99" s="5">
        <v>324189254131</v>
      </c>
      <c r="G99" s="5">
        <v>346472153088</v>
      </c>
      <c r="I99" s="5">
        <v>324189254131</v>
      </c>
      <c r="J99" s="5">
        <v>401937355516</v>
      </c>
      <c r="K99" s="5">
        <v>479501235277</v>
      </c>
      <c r="L99" s="5">
        <v>592439766925</v>
      </c>
      <c r="M99" s="5">
        <v>329231056269</v>
      </c>
      <c r="N99" s="5">
        <v>317124238853</v>
      </c>
      <c r="O99" s="5">
        <v>355135646797</v>
      </c>
      <c r="P99" s="5">
        <v>338992984933</v>
      </c>
      <c r="Q99" s="5">
        <v>317710200635</v>
      </c>
      <c r="R99" s="5">
        <v>210859583120</v>
      </c>
      <c r="S99" s="5">
        <v>156265058871</v>
      </c>
      <c r="T99" s="5">
        <v>165661558898</v>
      </c>
    </row>
    <row r="100" spans="3:20" ht="15.5" x14ac:dyDescent="0.35">
      <c r="C100" t="s">
        <v>128</v>
      </c>
    </row>
    <row r="101" spans="3:20" ht="15.5" x14ac:dyDescent="0.35">
      <c r="C101" t="s">
        <v>129</v>
      </c>
    </row>
    <row r="102" spans="3:20" ht="15.5" x14ac:dyDescent="0.35">
      <c r="C102" t="s">
        <v>130</v>
      </c>
      <c r="D102" s="5">
        <v>36563704694</v>
      </c>
      <c r="E102" s="5">
        <v>50591930580</v>
      </c>
      <c r="F102" s="5">
        <v>35232524760</v>
      </c>
      <c r="G102" s="5">
        <v>36348057022</v>
      </c>
      <c r="I102" s="5">
        <v>35232524760</v>
      </c>
      <c r="J102" s="5">
        <v>35816549289</v>
      </c>
      <c r="K102" s="5">
        <v>34058250327</v>
      </c>
      <c r="L102" s="5">
        <v>29346473122</v>
      </c>
      <c r="M102" s="5">
        <v>21524477733</v>
      </c>
      <c r="N102" s="5">
        <v>23239716501</v>
      </c>
      <c r="O102" s="5">
        <v>48097802015</v>
      </c>
      <c r="P102" s="5">
        <v>25640736384</v>
      </c>
      <c r="Q102" s="5">
        <v>29674134616</v>
      </c>
      <c r="R102" s="5">
        <v>29482324890</v>
      </c>
      <c r="S102" s="5">
        <v>63107717278</v>
      </c>
      <c r="T102" s="5">
        <v>97905884847</v>
      </c>
    </row>
    <row r="103" spans="3:20" ht="15.5" x14ac:dyDescent="0.35">
      <c r="C103" t="s">
        <v>134</v>
      </c>
      <c r="R103" s="5">
        <v>8950000000</v>
      </c>
      <c r="S103" s="5">
        <v>40000000000</v>
      </c>
      <c r="T103" s="5">
        <v>56000000000</v>
      </c>
    </row>
    <row r="104" spans="3:20" ht="15.5" x14ac:dyDescent="0.35">
      <c r="C104" t="s">
        <v>131</v>
      </c>
      <c r="D104" s="5">
        <v>3355065716</v>
      </c>
      <c r="E104" s="5">
        <v>2760005165</v>
      </c>
      <c r="F104" s="5">
        <v>2369829910</v>
      </c>
      <c r="G104" s="5">
        <v>2287916883</v>
      </c>
      <c r="I104" s="5">
        <v>2369829910</v>
      </c>
      <c r="J104" s="5">
        <v>1846336335</v>
      </c>
      <c r="K104" s="5">
        <v>747546322</v>
      </c>
      <c r="L104" s="5">
        <v>1232290067</v>
      </c>
      <c r="T104" s="5">
        <v>1382247900</v>
      </c>
    </row>
    <row r="105" spans="3:20" ht="15.5" x14ac:dyDescent="0.35">
      <c r="C105" t="s">
        <v>138</v>
      </c>
      <c r="D105" s="5">
        <v>612982491</v>
      </c>
      <c r="E105" s="5">
        <v>996571801</v>
      </c>
      <c r="F105" s="5">
        <v>680098384</v>
      </c>
      <c r="G105" s="5">
        <v>1313014389</v>
      </c>
      <c r="I105" s="5">
        <v>680098384</v>
      </c>
      <c r="J105" s="5">
        <v>371123976</v>
      </c>
      <c r="K105" s="5">
        <v>475060875</v>
      </c>
      <c r="L105" s="5">
        <v>170978951</v>
      </c>
      <c r="M105" s="5">
        <v>387048466</v>
      </c>
      <c r="N105" s="5">
        <v>1899374974</v>
      </c>
      <c r="O105" s="5">
        <v>5008750745</v>
      </c>
      <c r="P105" s="5">
        <v>2156355583</v>
      </c>
      <c r="Q105" s="5">
        <v>2476862540</v>
      </c>
      <c r="R105" s="5">
        <v>2602133526</v>
      </c>
      <c r="S105" s="5">
        <v>1934390041</v>
      </c>
      <c r="T105" s="5">
        <v>1907080069</v>
      </c>
    </row>
    <row r="106" spans="3:20" ht="15.5" x14ac:dyDescent="0.35">
      <c r="C106" t="s">
        <v>137</v>
      </c>
      <c r="D106" s="5">
        <v>11644249148</v>
      </c>
      <c r="E106" s="5">
        <v>24019010741</v>
      </c>
      <c r="F106" s="5">
        <v>13206958606</v>
      </c>
      <c r="G106" s="5">
        <v>12045783185</v>
      </c>
      <c r="I106" s="5">
        <v>13206958606</v>
      </c>
      <c r="J106" s="5">
        <v>16585940718</v>
      </c>
      <c r="K106" s="5">
        <v>14594368310</v>
      </c>
      <c r="L106" s="5">
        <v>14030853995</v>
      </c>
      <c r="M106" s="5">
        <v>8468834171</v>
      </c>
      <c r="N106" s="5">
        <v>6832084165</v>
      </c>
      <c r="O106" s="5">
        <v>5962140640</v>
      </c>
      <c r="P106" s="5">
        <v>3377568124</v>
      </c>
      <c r="Q106" s="5">
        <v>10860136353</v>
      </c>
      <c r="R106" s="5">
        <v>3315631561</v>
      </c>
      <c r="S106" s="5">
        <v>617616237</v>
      </c>
      <c r="T106" s="5">
        <v>975747756</v>
      </c>
    </row>
    <row r="107" spans="3:20" ht="15.5" x14ac:dyDescent="0.35">
      <c r="C107" t="s">
        <v>136</v>
      </c>
      <c r="D107" s="5">
        <v>3440535834</v>
      </c>
      <c r="E107" s="5">
        <v>5385338529</v>
      </c>
      <c r="F107" s="5">
        <v>3171607558</v>
      </c>
      <c r="G107" s="5">
        <v>2646501932</v>
      </c>
      <c r="I107" s="5">
        <v>3171607558</v>
      </c>
      <c r="J107" s="5">
        <v>3376951069</v>
      </c>
      <c r="K107" s="5">
        <v>2297541100</v>
      </c>
      <c r="L107" s="5">
        <v>2322950750</v>
      </c>
      <c r="M107" s="5">
        <v>4068373146</v>
      </c>
      <c r="N107" s="5">
        <v>2704600816</v>
      </c>
      <c r="O107" s="5">
        <v>5486336950</v>
      </c>
      <c r="P107" s="5">
        <v>4410058349</v>
      </c>
      <c r="Q107" s="5">
        <v>3870996292</v>
      </c>
      <c r="R107" s="5">
        <v>9220746464</v>
      </c>
      <c r="S107" s="5">
        <v>13968646136</v>
      </c>
      <c r="T107" s="5">
        <v>19737804816</v>
      </c>
    </row>
    <row r="108" spans="3:20" ht="15.5" x14ac:dyDescent="0.35">
      <c r="C108" t="s">
        <v>789</v>
      </c>
      <c r="D108" s="5">
        <v>12499200000</v>
      </c>
      <c r="E108" s="5">
        <v>11895100000</v>
      </c>
      <c r="F108" s="5">
        <v>11747400000</v>
      </c>
      <c r="G108" s="5">
        <v>11676000000</v>
      </c>
      <c r="I108" s="5">
        <v>11747400000</v>
      </c>
      <c r="O108" s="5">
        <v>18799400000</v>
      </c>
    </row>
    <row r="109" spans="3:20" ht="15.5" x14ac:dyDescent="0.35">
      <c r="C109" t="s">
        <v>139</v>
      </c>
    </row>
    <row r="110" spans="3:20" ht="15.5" x14ac:dyDescent="0.35">
      <c r="C110" t="s">
        <v>140</v>
      </c>
      <c r="K110" s="5">
        <v>8386765741</v>
      </c>
      <c r="L110" s="5">
        <v>18286765741</v>
      </c>
      <c r="M110" s="5">
        <v>25036765741</v>
      </c>
      <c r="N110" s="5">
        <v>27936765742</v>
      </c>
      <c r="O110" s="5">
        <v>27726765742</v>
      </c>
      <c r="P110" s="5">
        <v>36426765741</v>
      </c>
      <c r="Q110" s="5">
        <v>37186248462</v>
      </c>
    </row>
    <row r="111" spans="3:20" ht="15.5" x14ac:dyDescent="0.35">
      <c r="C111" t="s">
        <v>145</v>
      </c>
      <c r="D111" s="5">
        <v>1997036432</v>
      </c>
      <c r="E111" s="5">
        <v>1997036432</v>
      </c>
      <c r="F111" s="5">
        <v>1997036432</v>
      </c>
      <c r="G111" s="5">
        <v>4258435153</v>
      </c>
      <c r="I111" s="5">
        <v>1997036432</v>
      </c>
      <c r="J111" s="5">
        <v>12645200894</v>
      </c>
      <c r="K111" s="5">
        <v>14158435153</v>
      </c>
      <c r="L111" s="5">
        <v>10792080624</v>
      </c>
      <c r="M111" s="5">
        <v>7817772942</v>
      </c>
      <c r="N111" s="5">
        <v>9217396107</v>
      </c>
      <c r="O111" s="5">
        <v>10800000000</v>
      </c>
      <c r="P111" s="5">
        <v>9600000000</v>
      </c>
      <c r="Q111" s="5">
        <v>7484839734</v>
      </c>
    </row>
    <row r="112" spans="3:20" ht="15.5" x14ac:dyDescent="0.35">
      <c r="C112" t="s">
        <v>146</v>
      </c>
      <c r="D112" s="5">
        <v>414511994019</v>
      </c>
      <c r="E112" s="5">
        <v>396570876685</v>
      </c>
      <c r="F112" s="5">
        <v>393580277341</v>
      </c>
      <c r="G112" s="5">
        <v>387393031749</v>
      </c>
      <c r="I112" s="5">
        <v>393580277341</v>
      </c>
      <c r="J112" s="5">
        <v>380883718373</v>
      </c>
      <c r="K112" s="5">
        <v>380296296596</v>
      </c>
      <c r="L112" s="5">
        <v>394651472600</v>
      </c>
      <c r="M112" s="5">
        <v>62888534255</v>
      </c>
      <c r="N112" s="5">
        <v>97277873583</v>
      </c>
      <c r="O112" s="5">
        <v>59754293447</v>
      </c>
      <c r="P112" s="5">
        <v>85060293716</v>
      </c>
      <c r="Q112" s="5">
        <v>92781421400</v>
      </c>
      <c r="R112" s="5">
        <v>6140437579</v>
      </c>
      <c r="S112" s="5">
        <v>4892099868</v>
      </c>
      <c r="T112" s="5">
        <v>14049836388</v>
      </c>
    </row>
    <row r="113" spans="3:20" ht="15.5" x14ac:dyDescent="0.35">
      <c r="C113" t="s">
        <v>147</v>
      </c>
      <c r="D113" s="5">
        <v>414511994019</v>
      </c>
      <c r="E113" s="5">
        <v>396570876685</v>
      </c>
      <c r="F113" s="5">
        <v>393580277341</v>
      </c>
      <c r="G113" s="5">
        <v>387393031749</v>
      </c>
      <c r="I113" s="5">
        <v>393580277341</v>
      </c>
      <c r="J113" s="5">
        <v>380883718373</v>
      </c>
      <c r="K113" s="5">
        <v>380296296596</v>
      </c>
      <c r="L113" s="5">
        <v>394651472600</v>
      </c>
      <c r="M113" s="5">
        <v>62888534255</v>
      </c>
      <c r="N113" s="5">
        <v>97277873583</v>
      </c>
      <c r="O113" s="5">
        <v>59754293447</v>
      </c>
      <c r="P113" s="5">
        <v>85060293716</v>
      </c>
      <c r="Q113" s="5">
        <v>92781421400</v>
      </c>
      <c r="R113" s="5">
        <v>6140437579</v>
      </c>
      <c r="S113" s="5">
        <v>4892099868</v>
      </c>
      <c r="T113" s="5">
        <v>14049836388</v>
      </c>
    </row>
    <row r="114" spans="3:20" ht="15.5" x14ac:dyDescent="0.35">
      <c r="C114" t="s">
        <v>148</v>
      </c>
      <c r="D114" s="5">
        <v>2835854296</v>
      </c>
      <c r="E114" s="5">
        <v>2955829167</v>
      </c>
      <c r="F114" s="5">
        <v>2955823022</v>
      </c>
      <c r="G114" s="5">
        <v>3085820050</v>
      </c>
      <c r="I114" s="5">
        <v>2955823022</v>
      </c>
      <c r="J114" s="5">
        <v>2018861793</v>
      </c>
      <c r="K114" s="5">
        <v>2018829475</v>
      </c>
      <c r="L114" s="5">
        <v>2293558132</v>
      </c>
      <c r="M114" s="5">
        <v>2007587277</v>
      </c>
      <c r="N114" s="5">
        <v>3064057145</v>
      </c>
      <c r="O114" s="5">
        <v>2929226449</v>
      </c>
      <c r="P114" s="5">
        <v>21728626449</v>
      </c>
      <c r="Q114" s="5">
        <v>27729226449</v>
      </c>
      <c r="T114" s="5">
        <v>10562288252</v>
      </c>
    </row>
    <row r="115" spans="3:20" ht="15.5" x14ac:dyDescent="0.35">
      <c r="C115" t="s">
        <v>466</v>
      </c>
      <c r="D115" s="5">
        <v>383904000000</v>
      </c>
      <c r="E115" s="5">
        <v>365349500000</v>
      </c>
      <c r="F115" s="5">
        <v>360813000000</v>
      </c>
      <c r="G115" s="5">
        <v>358620000000</v>
      </c>
      <c r="I115" s="5">
        <v>360813000000</v>
      </c>
      <c r="J115" s="5">
        <v>347483000000</v>
      </c>
      <c r="K115" s="5">
        <v>331444000000</v>
      </c>
      <c r="L115" s="5">
        <v>338216500000</v>
      </c>
      <c r="N115" s="5">
        <v>25389000000</v>
      </c>
    </row>
    <row r="116" spans="3:20" ht="15.5" x14ac:dyDescent="0.35">
      <c r="C116" t="s">
        <v>152</v>
      </c>
    </row>
    <row r="117" spans="3:20" ht="15.5" x14ac:dyDescent="0.35">
      <c r="C117" t="s">
        <v>153</v>
      </c>
      <c r="D117" s="5">
        <v>923375814</v>
      </c>
      <c r="E117" s="5">
        <v>1413473485</v>
      </c>
      <c r="F117" s="5">
        <v>2778971766</v>
      </c>
      <c r="G117" s="5">
        <v>1028779364</v>
      </c>
      <c r="I117" s="5">
        <v>2778971766</v>
      </c>
      <c r="J117" s="5">
        <v>3306652429</v>
      </c>
      <c r="K117" s="5">
        <v>17087792938</v>
      </c>
      <c r="L117" s="5">
        <v>27349074262</v>
      </c>
      <c r="M117" s="5">
        <v>33526485132</v>
      </c>
      <c r="N117" s="5">
        <v>38042753243</v>
      </c>
      <c r="O117" s="5">
        <v>27726765742</v>
      </c>
      <c r="P117" s="5">
        <v>36426765741</v>
      </c>
      <c r="Q117" s="5">
        <v>37186248462</v>
      </c>
    </row>
    <row r="118" spans="3:20" ht="15.5" x14ac:dyDescent="0.35">
      <c r="C118" t="s">
        <v>150</v>
      </c>
      <c r="D118" s="5">
        <v>14430070358</v>
      </c>
      <c r="E118" s="5">
        <v>14430070358</v>
      </c>
      <c r="F118" s="5">
        <v>14430070358</v>
      </c>
      <c r="G118" s="5">
        <v>14430070358</v>
      </c>
      <c r="I118" s="5">
        <v>14430070358</v>
      </c>
      <c r="J118" s="5">
        <v>14430070358</v>
      </c>
      <c r="K118" s="5">
        <v>14430070358</v>
      </c>
      <c r="L118" s="5">
        <v>14700481764</v>
      </c>
      <c r="M118" s="5">
        <v>14193509217</v>
      </c>
      <c r="N118" s="5">
        <v>14361583222</v>
      </c>
      <c r="O118" s="5">
        <v>15728086756</v>
      </c>
      <c r="P118" s="5">
        <v>15927821059</v>
      </c>
      <c r="Q118" s="5">
        <v>17178368199</v>
      </c>
    </row>
    <row r="119" spans="3:20" ht="15.5" x14ac:dyDescent="0.35">
      <c r="C119" t="s">
        <v>154</v>
      </c>
      <c r="D119" s="5">
        <v>451075698713</v>
      </c>
      <c r="E119" s="5">
        <v>447162807265</v>
      </c>
      <c r="F119" s="5">
        <v>428812802101</v>
      </c>
      <c r="G119" s="5">
        <v>423741088771</v>
      </c>
      <c r="I119" s="5">
        <v>428812802101</v>
      </c>
      <c r="J119" s="5">
        <v>416700267662</v>
      </c>
      <c r="K119" s="5">
        <v>414354546923</v>
      </c>
      <c r="L119" s="5">
        <v>423997945722</v>
      </c>
      <c r="M119" s="5">
        <v>84413011988</v>
      </c>
      <c r="N119" s="5">
        <v>120517590084</v>
      </c>
      <c r="O119" s="5">
        <v>107852095462</v>
      </c>
      <c r="P119" s="5">
        <v>110701030100</v>
      </c>
      <c r="Q119" s="5">
        <v>122455556016</v>
      </c>
      <c r="R119" s="5">
        <v>35622762469</v>
      </c>
      <c r="S119" s="5">
        <v>67999817146</v>
      </c>
      <c r="T119" s="5">
        <v>111955721235</v>
      </c>
    </row>
    <row r="120" spans="3:20" ht="15.5" x14ac:dyDescent="0.35">
      <c r="C120" t="s">
        <v>155</v>
      </c>
    </row>
    <row r="121" spans="3:20" ht="15.5" x14ac:dyDescent="0.35">
      <c r="C121" t="s">
        <v>156</v>
      </c>
      <c r="D121" s="5">
        <v>52526440000</v>
      </c>
      <c r="E121" s="5">
        <v>52526440000</v>
      </c>
      <c r="F121" s="5">
        <v>52526440000</v>
      </c>
      <c r="G121" s="5">
        <v>52526440000</v>
      </c>
      <c r="I121" s="5">
        <v>52526440000</v>
      </c>
      <c r="J121" s="5">
        <v>52526440000</v>
      </c>
      <c r="K121" s="5">
        <v>52526440000</v>
      </c>
      <c r="L121" s="5">
        <v>52526440000</v>
      </c>
      <c r="M121" s="5">
        <v>52526440000</v>
      </c>
      <c r="N121" s="5">
        <v>52526440000</v>
      </c>
      <c r="O121" s="5">
        <v>52526440000</v>
      </c>
      <c r="P121" s="5">
        <v>52526440000</v>
      </c>
      <c r="Q121" s="5">
        <v>52526440000</v>
      </c>
      <c r="R121" s="5">
        <v>52526440000</v>
      </c>
      <c r="S121" s="5">
        <v>45698000000</v>
      </c>
      <c r="T121" s="5">
        <v>9139600000</v>
      </c>
    </row>
    <row r="122" spans="3:20" ht="15.5" x14ac:dyDescent="0.35">
      <c r="C122" t="s">
        <v>157</v>
      </c>
      <c r="D122" s="5">
        <v>25038703722</v>
      </c>
      <c r="E122" s="5">
        <v>25038703722</v>
      </c>
      <c r="F122" s="5">
        <v>25038703722</v>
      </c>
      <c r="G122" s="5">
        <v>25038703722</v>
      </c>
      <c r="I122" s="5">
        <v>25038703722</v>
      </c>
      <c r="J122" s="5">
        <v>25038703722</v>
      </c>
      <c r="K122" s="5">
        <v>25038703722</v>
      </c>
      <c r="L122" s="5">
        <v>25038703722</v>
      </c>
      <c r="M122" s="5">
        <v>25038703722</v>
      </c>
      <c r="N122" s="5">
        <v>20079130967</v>
      </c>
      <c r="O122" s="5">
        <v>20079130967</v>
      </c>
      <c r="P122" s="5">
        <v>20079130967</v>
      </c>
      <c r="Q122" s="5">
        <v>20079130967</v>
      </c>
      <c r="R122" s="5">
        <v>20079130967</v>
      </c>
      <c r="S122" s="5">
        <v>-20067184351</v>
      </c>
      <c r="T122" s="5">
        <v>-12762183333</v>
      </c>
    </row>
    <row r="123" spans="3:20" ht="15.5" x14ac:dyDescent="0.35">
      <c r="C123" t="s">
        <v>158</v>
      </c>
      <c r="D123" s="5">
        <v>-91458639562</v>
      </c>
      <c r="E123" s="5">
        <v>-77637931434</v>
      </c>
      <c r="F123" s="5">
        <v>-76956161537</v>
      </c>
      <c r="G123" s="5">
        <v>-58741584750</v>
      </c>
      <c r="I123" s="5">
        <v>-76956161537</v>
      </c>
      <c r="J123" s="5">
        <v>-31548550923</v>
      </c>
      <c r="K123" s="5">
        <v>-1496706033</v>
      </c>
      <c r="L123" s="5">
        <v>45890911118</v>
      </c>
      <c r="M123" s="5">
        <v>91505315313</v>
      </c>
      <c r="N123" s="5">
        <v>111056973156</v>
      </c>
      <c r="O123" s="5">
        <v>156905403949</v>
      </c>
      <c r="P123" s="5">
        <v>136528608207</v>
      </c>
      <c r="Q123" s="5">
        <v>100873574350</v>
      </c>
      <c r="R123" s="5">
        <v>92927340863</v>
      </c>
      <c r="S123" s="5">
        <v>52930517255</v>
      </c>
      <c r="T123" s="5">
        <v>34225918631</v>
      </c>
    </row>
    <row r="124" spans="3:20" ht="15.5" x14ac:dyDescent="0.35">
      <c r="C124" t="s">
        <v>159</v>
      </c>
    </row>
    <row r="125" spans="3:20" ht="15.5" x14ac:dyDescent="0.35">
      <c r="C125" t="s">
        <v>160</v>
      </c>
      <c r="D125" s="5">
        <v>-91458639562</v>
      </c>
      <c r="E125" s="5">
        <v>-77637931434</v>
      </c>
      <c r="F125" s="5">
        <v>-76956161537</v>
      </c>
      <c r="G125" s="5">
        <v>-58741584750</v>
      </c>
      <c r="I125" s="5">
        <v>-76956161537</v>
      </c>
      <c r="J125" s="5">
        <v>-31548550923</v>
      </c>
      <c r="K125" s="5">
        <v>-1496706033</v>
      </c>
      <c r="L125" s="5">
        <v>45890911118</v>
      </c>
      <c r="M125" s="5">
        <v>91505315313</v>
      </c>
      <c r="N125" s="5">
        <v>111056973156</v>
      </c>
      <c r="O125" s="5">
        <v>156905403949</v>
      </c>
      <c r="P125" s="5">
        <v>136528608207</v>
      </c>
      <c r="Q125" s="5">
        <v>100873574350</v>
      </c>
      <c r="R125" s="5">
        <v>92927340863</v>
      </c>
      <c r="S125" s="5">
        <v>52930517255</v>
      </c>
      <c r="T125" s="5">
        <v>34225918631</v>
      </c>
    </row>
    <row r="126" spans="3:20" ht="15.5" x14ac:dyDescent="0.35">
      <c r="C126" t="s">
        <v>161</v>
      </c>
      <c r="D126" s="5">
        <v>-91458639562</v>
      </c>
      <c r="E126" s="5">
        <v>-77637931434</v>
      </c>
      <c r="F126" s="5">
        <v>-76956161537</v>
      </c>
      <c r="G126" s="5">
        <v>-58741584750</v>
      </c>
      <c r="I126" s="5">
        <v>-76956161537</v>
      </c>
      <c r="J126" s="5">
        <v>-31548550923</v>
      </c>
      <c r="K126" s="5">
        <v>-1496706033</v>
      </c>
      <c r="L126" s="5">
        <v>45890911118</v>
      </c>
      <c r="M126" s="5">
        <v>91505315313</v>
      </c>
      <c r="N126" s="5">
        <v>111056973156</v>
      </c>
      <c r="O126" s="5">
        <v>156905403949</v>
      </c>
      <c r="P126" s="5">
        <v>136528608207</v>
      </c>
      <c r="Q126" s="5">
        <v>100873574350</v>
      </c>
      <c r="R126" s="5">
        <v>92927340863</v>
      </c>
      <c r="S126" s="5">
        <v>52930517255</v>
      </c>
      <c r="T126" s="5">
        <v>34225918631</v>
      </c>
    </row>
    <row r="127" spans="3:20" ht="15.5" x14ac:dyDescent="0.35">
      <c r="C127" t="s">
        <v>162</v>
      </c>
      <c r="D127" s="5">
        <v>-139726677484</v>
      </c>
      <c r="E127" s="5">
        <v>-123055748181</v>
      </c>
      <c r="F127" s="5">
        <v>-114096603438</v>
      </c>
      <c r="G127" s="5">
        <v>-104956567938</v>
      </c>
      <c r="I127" s="5">
        <v>-114096603438</v>
      </c>
      <c r="J127" s="5">
        <v>-69643578228</v>
      </c>
      <c r="K127" s="5">
        <v>-19785822618</v>
      </c>
      <c r="L127" s="5">
        <v>36121693080</v>
      </c>
      <c r="M127" s="5">
        <v>66883511964</v>
      </c>
      <c r="N127" s="5">
        <v>4080031363</v>
      </c>
      <c r="O127" s="5">
        <v>8071667598</v>
      </c>
      <c r="P127" s="5">
        <v>9456866838</v>
      </c>
      <c r="Q127" s="5">
        <v>12074590481</v>
      </c>
      <c r="R127" s="5">
        <v>3000000</v>
      </c>
      <c r="S127" s="5">
        <v>3000000</v>
      </c>
    </row>
    <row r="128" spans="3:20" ht="15.5" x14ac:dyDescent="0.35">
      <c r="C128" t="s">
        <v>10</v>
      </c>
      <c r="D128" s="5">
        <v>-144756100041</v>
      </c>
      <c r="E128" s="5">
        <v>-114264462610</v>
      </c>
      <c r="F128" s="5">
        <v>-104623547970</v>
      </c>
      <c r="G128" s="5">
        <v>-77268935683</v>
      </c>
      <c r="I128" s="5">
        <v>-104623547970</v>
      </c>
      <c r="J128" s="5">
        <v>-14762912146</v>
      </c>
      <c r="K128" s="5">
        <v>65146688354</v>
      </c>
      <c r="L128" s="5">
        <v>168441821203</v>
      </c>
      <c r="M128" s="5">
        <v>244818044282</v>
      </c>
      <c r="N128" s="5">
        <v>196606648769</v>
      </c>
      <c r="O128" s="5">
        <v>247283551335</v>
      </c>
      <c r="P128" s="5">
        <v>228291954833</v>
      </c>
      <c r="Q128" s="5">
        <v>195254644619</v>
      </c>
      <c r="R128" s="5">
        <v>175236820651</v>
      </c>
      <c r="S128" s="5">
        <v>88265241725</v>
      </c>
      <c r="T128" s="5">
        <v>53705837663</v>
      </c>
    </row>
    <row r="129" spans="2:20" ht="15.5" x14ac:dyDescent="0.35">
      <c r="C129" t="s">
        <v>163</v>
      </c>
      <c r="D129" s="5">
        <v>306319598672</v>
      </c>
      <c r="E129" s="5">
        <v>332898344655</v>
      </c>
      <c r="F129" s="5">
        <v>324189254131</v>
      </c>
      <c r="G129" s="5">
        <v>346472153088</v>
      </c>
      <c r="I129" s="5">
        <v>324189254131</v>
      </c>
      <c r="J129" s="5">
        <v>401937355516</v>
      </c>
      <c r="K129" s="5">
        <v>479501235277</v>
      </c>
      <c r="L129" s="5">
        <v>592439766925</v>
      </c>
      <c r="M129" s="5">
        <v>329231056270</v>
      </c>
      <c r="N129" s="5">
        <v>317124238853</v>
      </c>
      <c r="O129" s="5">
        <v>355135646797</v>
      </c>
      <c r="P129" s="5">
        <v>338992984933</v>
      </c>
      <c r="Q129" s="5">
        <v>317710200635</v>
      </c>
      <c r="R129" s="5">
        <v>210859583120</v>
      </c>
      <c r="S129" s="5">
        <v>156265058871</v>
      </c>
      <c r="T129" s="5">
        <v>165661558898</v>
      </c>
    </row>
    <row r="130" spans="2:20" ht="15.5" x14ac:dyDescent="0.35">
      <c r="C130" t="s">
        <v>164</v>
      </c>
      <c r="D130" s="5">
        <v>5252644000</v>
      </c>
      <c r="E130" s="5">
        <v>5252644000</v>
      </c>
      <c r="F130" s="5">
        <v>5252644000</v>
      </c>
      <c r="G130" s="5">
        <v>5252644000</v>
      </c>
      <c r="I130" s="5">
        <v>5252644000</v>
      </c>
      <c r="J130" s="5">
        <v>5252644000</v>
      </c>
      <c r="K130" s="5">
        <v>5252644000</v>
      </c>
      <c r="L130" s="5">
        <v>5252644000</v>
      </c>
      <c r="M130" s="5">
        <v>5252644000</v>
      </c>
      <c r="N130" s="5">
        <v>5252644000</v>
      </c>
      <c r="O130" s="5">
        <v>5252644000</v>
      </c>
      <c r="P130" s="5">
        <v>5252644000</v>
      </c>
      <c r="Q130" s="5">
        <v>525264400</v>
      </c>
      <c r="R130" s="5">
        <v>525264400</v>
      </c>
      <c r="S130" s="5">
        <v>456980000</v>
      </c>
      <c r="T130" s="5">
        <v>9139600</v>
      </c>
    </row>
    <row r="132" spans="2:20" ht="15.5" x14ac:dyDescent="0.35">
      <c r="B132" t="s">
        <v>165</v>
      </c>
      <c r="C132" t="s">
        <v>166</v>
      </c>
      <c r="D132" s="5">
        <v>4446619494</v>
      </c>
      <c r="E132" s="5">
        <v>-3149054712</v>
      </c>
      <c r="F132" s="5">
        <v>1675061802</v>
      </c>
      <c r="G132" s="5">
        <v>-10193585720</v>
      </c>
      <c r="I132" s="5">
        <v>-14363624219</v>
      </c>
      <c r="J132" s="5">
        <v>-23160337421</v>
      </c>
      <c r="K132" s="5">
        <v>-96051119946</v>
      </c>
      <c r="L132" s="5">
        <v>-128479433277</v>
      </c>
      <c r="M132" s="5">
        <v>-56847072178</v>
      </c>
      <c r="N132" s="5">
        <v>18011389640</v>
      </c>
      <c r="O132" s="5">
        <v>17655184068</v>
      </c>
      <c r="P132" s="5">
        <v>10395539449</v>
      </c>
      <c r="Q132" s="5">
        <v>12934539172</v>
      </c>
      <c r="R132" s="5">
        <v>53987101263</v>
      </c>
      <c r="S132" s="5">
        <v>25407187214</v>
      </c>
      <c r="T132" s="5">
        <v>-7973738013</v>
      </c>
    </row>
    <row r="133" spans="2:20" ht="15.5" x14ac:dyDescent="0.35">
      <c r="C133" t="s">
        <v>167</v>
      </c>
      <c r="D133" s="5">
        <v>35757157198</v>
      </c>
      <c r="E133" s="5">
        <v>20591558761</v>
      </c>
      <c r="F133" s="5">
        <v>17327994079</v>
      </c>
      <c r="G133" s="5">
        <v>22720142821</v>
      </c>
      <c r="I133" s="5">
        <v>85845391166</v>
      </c>
      <c r="J133" s="5">
        <v>92108980606</v>
      </c>
      <c r="K133" s="5">
        <v>80213673249</v>
      </c>
      <c r="L133" s="5">
        <v>72546858594</v>
      </c>
      <c r="M133" s="5">
        <v>72637632632</v>
      </c>
      <c r="N133" s="5">
        <v>114780833649</v>
      </c>
      <c r="O133" s="5">
        <v>128280953480</v>
      </c>
      <c r="P133" s="5">
        <v>35628337691</v>
      </c>
      <c r="Q133" s="5">
        <v>111192514157</v>
      </c>
      <c r="R133" s="5">
        <v>123560336296</v>
      </c>
      <c r="S133" s="5">
        <v>105655213235</v>
      </c>
      <c r="T133" s="5">
        <v>52690301514</v>
      </c>
    </row>
    <row r="134" spans="2:20" ht="15.5" x14ac:dyDescent="0.35">
      <c r="C134" t="s">
        <v>519</v>
      </c>
      <c r="D134" s="5">
        <v>-31940806898</v>
      </c>
      <c r="E134" s="5">
        <v>-24038546209</v>
      </c>
      <c r="F134" s="5">
        <v>-21249207659</v>
      </c>
      <c r="G134" s="5">
        <v>-27305032082</v>
      </c>
      <c r="I134" s="5">
        <v>-99049267063</v>
      </c>
      <c r="J134" s="5">
        <v>-111746079379</v>
      </c>
      <c r="K134" s="5">
        <v>-161958095167</v>
      </c>
      <c r="L134" s="5">
        <v>-185787595936</v>
      </c>
      <c r="M134" s="5">
        <v>-120172826237</v>
      </c>
      <c r="N134" s="5">
        <v>-82123701713</v>
      </c>
      <c r="O134" s="5">
        <v>-90574424562</v>
      </c>
      <c r="P134" s="5">
        <v>-19854315573</v>
      </c>
      <c r="Q134" s="5">
        <v>-74987627829</v>
      </c>
      <c r="R134" s="5">
        <v>-49727300010</v>
      </c>
      <c r="S134" s="5">
        <v>-60008992452</v>
      </c>
      <c r="T134" s="5">
        <v>-41357188397</v>
      </c>
    </row>
    <row r="135" spans="2:20" ht="15.5" x14ac:dyDescent="0.35">
      <c r="C135" t="s">
        <v>1579</v>
      </c>
      <c r="D135" s="5">
        <v>-42148411</v>
      </c>
      <c r="E135" s="5">
        <v>42148411</v>
      </c>
    </row>
    <row r="136" spans="2:20" ht="15.5" x14ac:dyDescent="0.35">
      <c r="C136" t="s">
        <v>178</v>
      </c>
      <c r="D136" s="5">
        <v>48532930</v>
      </c>
      <c r="F136" s="5">
        <v>8629633</v>
      </c>
      <c r="G136" s="5">
        <v>46988097</v>
      </c>
      <c r="I136" s="5">
        <v>73693171</v>
      </c>
      <c r="J136" s="5">
        <v>232768695</v>
      </c>
      <c r="K136" s="5">
        <v>366830515</v>
      </c>
      <c r="L136" s="5">
        <v>333536468</v>
      </c>
      <c r="M136" s="5">
        <v>990774149</v>
      </c>
      <c r="N136" s="5">
        <v>291921062</v>
      </c>
      <c r="O136" s="5">
        <v>505497202</v>
      </c>
      <c r="P136" s="5">
        <v>159241174</v>
      </c>
      <c r="Q136" s="5">
        <v>1295957282</v>
      </c>
      <c r="R136" s="5">
        <v>4998276211</v>
      </c>
      <c r="S136" s="5">
        <v>7221148298</v>
      </c>
      <c r="T136" s="5">
        <v>6291897230</v>
      </c>
    </row>
    <row r="137" spans="2:20" ht="15.5" x14ac:dyDescent="0.35">
      <c r="C137" t="s">
        <v>170</v>
      </c>
      <c r="D137" s="5">
        <v>-9331015</v>
      </c>
      <c r="E137" s="5">
        <v>-10427150</v>
      </c>
      <c r="F137" s="5">
        <v>-11591510</v>
      </c>
      <c r="G137" s="5">
        <v>-108089671</v>
      </c>
      <c r="I137" s="5">
        <v>-456171889</v>
      </c>
      <c r="J137" s="5">
        <v>-1568626184</v>
      </c>
      <c r="K137" s="5">
        <v>-2328832771</v>
      </c>
      <c r="L137" s="5">
        <v>-2558205945</v>
      </c>
      <c r="M137" s="5">
        <v>-2806754056</v>
      </c>
      <c r="N137" s="5">
        <v>-4524759630</v>
      </c>
      <c r="O137" s="5">
        <v>-5728520532</v>
      </c>
      <c r="P137" s="5">
        <v>-1518046485</v>
      </c>
      <c r="Q137" s="5">
        <v>-4104665247</v>
      </c>
      <c r="R137" s="5">
        <v>-2886439931</v>
      </c>
      <c r="S137" s="5">
        <v>-6972771179</v>
      </c>
      <c r="T137" s="5">
        <v>-6184248567</v>
      </c>
    </row>
    <row r="138" spans="2:20" ht="15.5" x14ac:dyDescent="0.35">
      <c r="C138" t="s">
        <v>171</v>
      </c>
      <c r="D138" s="5">
        <v>-1749398028</v>
      </c>
      <c r="E138" s="5">
        <v>-325675936</v>
      </c>
      <c r="F138" s="5">
        <v>-553706248</v>
      </c>
      <c r="G138" s="5">
        <v>-655041793</v>
      </c>
      <c r="I138" s="5">
        <v>-2535323428</v>
      </c>
      <c r="J138" s="5">
        <v>-3904516237</v>
      </c>
      <c r="K138" s="5">
        <v>-7086594645</v>
      </c>
      <c r="L138" s="5">
        <v>-12670341236</v>
      </c>
      <c r="M138" s="5">
        <v>-6171136488</v>
      </c>
      <c r="N138" s="5">
        <v>-5801904866</v>
      </c>
      <c r="O138" s="5">
        <v>-16231281488</v>
      </c>
      <c r="P138" s="5">
        <v>-2991618257</v>
      </c>
      <c r="Q138" s="5">
        <v>-20852309548</v>
      </c>
      <c r="R138" s="5">
        <v>-11635891943</v>
      </c>
      <c r="S138" s="5">
        <v>-9230288650</v>
      </c>
      <c r="T138" s="5">
        <v>-16498210419</v>
      </c>
    </row>
    <row r="139" spans="2:20" ht="15.5" x14ac:dyDescent="0.35">
      <c r="C139" t="s">
        <v>202</v>
      </c>
      <c r="D139" s="5">
        <v>2382613718</v>
      </c>
      <c r="E139" s="5">
        <v>591887411</v>
      </c>
      <c r="F139" s="5">
        <v>6152943507</v>
      </c>
      <c r="G139" s="5">
        <v>-4892553092</v>
      </c>
      <c r="I139" s="5">
        <v>1758053824</v>
      </c>
      <c r="J139" s="5">
        <v>1717135078</v>
      </c>
      <c r="K139" s="5">
        <v>-5258101127</v>
      </c>
      <c r="L139" s="5">
        <v>-343685222</v>
      </c>
      <c r="M139" s="5">
        <v>-1324762178</v>
      </c>
      <c r="N139" s="5">
        <v>-4610998862</v>
      </c>
      <c r="O139" s="5">
        <v>1402959968</v>
      </c>
      <c r="P139" s="5">
        <v>-1028059101</v>
      </c>
      <c r="Q139" s="5">
        <v>390670357</v>
      </c>
      <c r="R139" s="5">
        <v>-10321879360</v>
      </c>
      <c r="S139" s="5">
        <v>-11257122038</v>
      </c>
      <c r="T139" s="5">
        <v>-2916289374</v>
      </c>
    </row>
    <row r="140" spans="2:20" ht="15.5" x14ac:dyDescent="0.35">
      <c r="C140" t="s">
        <v>172</v>
      </c>
      <c r="D140" s="5">
        <v>1496988939</v>
      </c>
      <c r="E140" s="5">
        <v>-920558815</v>
      </c>
      <c r="F140" s="5">
        <v>-775229906</v>
      </c>
      <c r="G140" s="5">
        <v>-3020983866</v>
      </c>
      <c r="I140" s="5">
        <v>8517071772</v>
      </c>
      <c r="J140" s="5">
        <v>-3375362908</v>
      </c>
      <c r="K140" s="5">
        <v>2986519949</v>
      </c>
      <c r="L140" s="5">
        <v>333149814213</v>
      </c>
      <c r="M140" s="5">
        <v>60069982278</v>
      </c>
      <c r="N140" s="5">
        <v>7050394670</v>
      </c>
      <c r="O140" s="5">
        <v>-19191697099</v>
      </c>
      <c r="P140" s="5">
        <v>-1995598834</v>
      </c>
      <c r="Q140" s="5">
        <v>22113025792</v>
      </c>
      <c r="R140" s="5">
        <v>-480187484</v>
      </c>
      <c r="S140" s="5">
        <v>-21668995299</v>
      </c>
      <c r="T140" s="5">
        <v>5596212225</v>
      </c>
    </row>
    <row r="141" spans="2:20" ht="15.5" x14ac:dyDescent="0.35">
      <c r="C141" t="s">
        <v>173</v>
      </c>
      <c r="D141" s="5">
        <v>-512743052</v>
      </c>
      <c r="E141" s="5">
        <v>-413001829</v>
      </c>
      <c r="F141" s="5">
        <v>-3531358159</v>
      </c>
      <c r="G141" s="5">
        <v>12608639171</v>
      </c>
      <c r="I141" s="5">
        <v>5782367881</v>
      </c>
      <c r="J141" s="5">
        <v>-28944409547</v>
      </c>
      <c r="K141" s="5">
        <v>-34617093774</v>
      </c>
      <c r="L141" s="5">
        <v>-49556063846</v>
      </c>
      <c r="M141" s="5">
        <v>-5562124879</v>
      </c>
      <c r="N141" s="5">
        <v>-1799140251</v>
      </c>
      <c r="O141" s="5">
        <v>-3999997758</v>
      </c>
      <c r="P141" s="5">
        <v>-60134314</v>
      </c>
      <c r="Q141" s="5">
        <v>-80382110320</v>
      </c>
      <c r="R141" s="5">
        <v>-21810844966</v>
      </c>
      <c r="S141" s="5">
        <v>-1282743575</v>
      </c>
      <c r="T141" s="5">
        <v>-865394159</v>
      </c>
    </row>
    <row r="142" spans="2:20" ht="15.5" x14ac:dyDescent="0.35">
      <c r="C142" t="s">
        <v>1580</v>
      </c>
      <c r="S142" s="5">
        <v>33650000</v>
      </c>
    </row>
    <row r="143" spans="2:20" ht="15.5" x14ac:dyDescent="0.35">
      <c r="C143" t="s">
        <v>187</v>
      </c>
      <c r="O143" s="5">
        <v>748687478</v>
      </c>
    </row>
    <row r="144" spans="2:20" ht="15.5" x14ac:dyDescent="0.35">
      <c r="C144" t="s">
        <v>1581</v>
      </c>
      <c r="R144" s="5">
        <v>-20334000000</v>
      </c>
    </row>
    <row r="145" spans="3:20" ht="15.5" x14ac:dyDescent="0.35">
      <c r="C145" t="s">
        <v>1582</v>
      </c>
      <c r="Q145" s="5">
        <v>-74474581526</v>
      </c>
    </row>
    <row r="146" spans="3:20" ht="15.5" x14ac:dyDescent="0.35">
      <c r="C146" t="s">
        <v>1583</v>
      </c>
    </row>
    <row r="147" spans="3:20" ht="15.5" x14ac:dyDescent="0.35">
      <c r="C147" t="s">
        <v>417</v>
      </c>
      <c r="K147" s="5">
        <v>-12051525611</v>
      </c>
      <c r="L147" s="5">
        <v>-3170636460</v>
      </c>
      <c r="M147" s="5">
        <v>-423264128</v>
      </c>
      <c r="N147" s="5">
        <v>-133077491</v>
      </c>
      <c r="O147" s="5">
        <v>-116000000</v>
      </c>
      <c r="Q147" s="5">
        <v>-1528603254</v>
      </c>
    </row>
    <row r="148" spans="3:20" ht="15.5" x14ac:dyDescent="0.35">
      <c r="C148" t="s">
        <v>1584</v>
      </c>
      <c r="D148" s="5">
        <v>-491470432</v>
      </c>
      <c r="E148" s="5">
        <v>-423987438</v>
      </c>
      <c r="F148" s="5">
        <v>-2539232414</v>
      </c>
      <c r="G148" s="5">
        <v>1538902753</v>
      </c>
      <c r="I148" s="5">
        <v>-2539232414</v>
      </c>
      <c r="J148" s="5">
        <v>-28785218080</v>
      </c>
      <c r="K148" s="5">
        <v>-17043572409</v>
      </c>
      <c r="L148" s="5">
        <v>-35989293283</v>
      </c>
      <c r="M148" s="5">
        <v>-8375925283</v>
      </c>
      <c r="N148" s="5">
        <v>-914956038</v>
      </c>
      <c r="O148" s="5">
        <v>-1176325000</v>
      </c>
    </row>
    <row r="149" spans="3:20" ht="15.5" x14ac:dyDescent="0.35">
      <c r="C149" t="s">
        <v>1585</v>
      </c>
      <c r="K149" s="5">
        <v>-5059040726</v>
      </c>
    </row>
    <row r="150" spans="3:20" ht="15.5" x14ac:dyDescent="0.35">
      <c r="C150" t="s">
        <v>174</v>
      </c>
      <c r="F150" s="5">
        <v>-11410509479</v>
      </c>
      <c r="G150" s="5">
        <v>11410509479</v>
      </c>
    </row>
    <row r="151" spans="3:20" ht="15.5" x14ac:dyDescent="0.35">
      <c r="C151" t="s">
        <v>175</v>
      </c>
      <c r="D151" s="5">
        <v>-21272620</v>
      </c>
      <c r="E151" s="5">
        <v>10985609</v>
      </c>
      <c r="F151" s="5">
        <v>10418383734</v>
      </c>
      <c r="G151" s="5">
        <v>-340773061</v>
      </c>
      <c r="I151" s="5">
        <v>8321600295</v>
      </c>
      <c r="J151" s="5">
        <v>-159191467</v>
      </c>
      <c r="K151" s="5">
        <v>-462955028</v>
      </c>
      <c r="L151" s="5">
        <v>-10396134103</v>
      </c>
      <c r="M151" s="5">
        <v>3237064532</v>
      </c>
      <c r="N151" s="5">
        <v>-751106722</v>
      </c>
      <c r="O151" s="5">
        <v>-3456360236</v>
      </c>
      <c r="P151" s="5">
        <v>-60134288</v>
      </c>
      <c r="Q151" s="5">
        <v>-4378925540</v>
      </c>
      <c r="R151" s="5">
        <v>-1476844966</v>
      </c>
      <c r="S151" s="5">
        <v>-1316393575</v>
      </c>
      <c r="T151" s="5">
        <v>-865394159</v>
      </c>
    </row>
    <row r="152" spans="3:20" ht="15.5" x14ac:dyDescent="0.35">
      <c r="C152" t="s">
        <v>189</v>
      </c>
      <c r="D152" s="5">
        <v>1496988939</v>
      </c>
      <c r="E152" s="5">
        <v>-920558815</v>
      </c>
      <c r="F152" s="5">
        <v>-775229906</v>
      </c>
      <c r="G152" s="5">
        <v>-3020983866</v>
      </c>
      <c r="I152" s="5">
        <v>8517071772</v>
      </c>
      <c r="J152" s="5">
        <v>-3375362908</v>
      </c>
      <c r="K152" s="5">
        <v>2986519949</v>
      </c>
      <c r="L152" s="5">
        <v>333149814213</v>
      </c>
      <c r="M152" s="5">
        <v>60069982278</v>
      </c>
      <c r="N152" s="5">
        <v>7050394670</v>
      </c>
      <c r="O152" s="5">
        <v>-19191697099</v>
      </c>
      <c r="P152" s="5">
        <v>-1995598834</v>
      </c>
      <c r="Q152" s="5">
        <v>22113025792</v>
      </c>
      <c r="R152" s="5">
        <v>-480187484</v>
      </c>
      <c r="S152" s="5">
        <v>-21668995299</v>
      </c>
      <c r="T152" s="5">
        <v>5596212225</v>
      </c>
    </row>
    <row r="153" spans="3:20" ht="15.5" x14ac:dyDescent="0.35">
      <c r="C153" t="s">
        <v>1586</v>
      </c>
      <c r="D153" s="5">
        <v>-411706145</v>
      </c>
      <c r="E153" s="5">
        <v>411706145</v>
      </c>
      <c r="F153" s="5">
        <v>208690245</v>
      </c>
      <c r="G153" s="5">
        <v>19199882392</v>
      </c>
      <c r="I153" s="5">
        <v>19408572637</v>
      </c>
      <c r="J153" s="5">
        <v>11571779564</v>
      </c>
      <c r="K153" s="5">
        <v>15215216127</v>
      </c>
      <c r="L153" s="5">
        <v>-30116226479</v>
      </c>
      <c r="M153" s="5">
        <v>-2947718948</v>
      </c>
      <c r="N153" s="5">
        <v>7685938214</v>
      </c>
      <c r="O153" s="5">
        <v>-2644833884</v>
      </c>
      <c r="P153" s="5">
        <v>104401167</v>
      </c>
      <c r="Q153" s="5">
        <v>6324569454</v>
      </c>
      <c r="R153" s="5">
        <v>-12028916512</v>
      </c>
      <c r="S153" s="5">
        <v>4893292953</v>
      </c>
      <c r="T153" s="5">
        <v>52401561011</v>
      </c>
    </row>
    <row r="154" spans="3:20" ht="15.5" x14ac:dyDescent="0.35">
      <c r="C154" t="s">
        <v>563</v>
      </c>
      <c r="D154" s="5">
        <v>576430124</v>
      </c>
      <c r="G154" s="5">
        <v>-17089915913</v>
      </c>
      <c r="K154" s="5">
        <v>-274728657</v>
      </c>
      <c r="L154" s="5">
        <v>-257224743</v>
      </c>
      <c r="M154" s="5">
        <v>-1066407498</v>
      </c>
      <c r="N154" s="5">
        <v>-18664569304</v>
      </c>
      <c r="Q154" s="5">
        <v>1603208542</v>
      </c>
      <c r="S154" s="5">
        <v>-10562288252</v>
      </c>
      <c r="T154" s="5">
        <v>499143806</v>
      </c>
    </row>
    <row r="155" spans="3:20" ht="15.5" x14ac:dyDescent="0.35">
      <c r="C155" t="s">
        <v>1587</v>
      </c>
      <c r="L155" s="5">
        <v>338216500000</v>
      </c>
      <c r="N155" s="5">
        <v>25513352815</v>
      </c>
    </row>
    <row r="156" spans="3:20" ht="15.5" x14ac:dyDescent="0.35">
      <c r="C156" t="s">
        <v>1588</v>
      </c>
      <c r="L156" s="5">
        <v>35010000000</v>
      </c>
      <c r="M156" s="5">
        <v>70000000000</v>
      </c>
      <c r="O156" s="5">
        <v>200000000</v>
      </c>
    </row>
    <row r="157" spans="3:20" ht="15.5" x14ac:dyDescent="0.35">
      <c r="C157" t="s">
        <v>204</v>
      </c>
      <c r="F157" s="5">
        <v>-8386765741</v>
      </c>
      <c r="G157" s="5">
        <v>3562050040</v>
      </c>
      <c r="I157" s="5">
        <v>-8386765741</v>
      </c>
      <c r="J157" s="5">
        <v>-9900000000</v>
      </c>
      <c r="K157" s="5">
        <v>-6750000000</v>
      </c>
      <c r="L157" s="5">
        <v>-4200000000</v>
      </c>
      <c r="M157" s="5">
        <v>-5300000001</v>
      </c>
      <c r="N157" s="5">
        <v>-3990000000</v>
      </c>
      <c r="O157" s="5">
        <v>-9600000000</v>
      </c>
      <c r="Q157" s="5">
        <v>-3328911804</v>
      </c>
    </row>
    <row r="158" spans="3:20" ht="15.5" x14ac:dyDescent="0.35">
      <c r="C158" t="s">
        <v>423</v>
      </c>
      <c r="P158" s="5">
        <v>-2100000001</v>
      </c>
      <c r="Q158" s="5">
        <v>48000000000</v>
      </c>
    </row>
    <row r="159" spans="3:20" ht="15.5" x14ac:dyDescent="0.35">
      <c r="C159" t="s">
        <v>435</v>
      </c>
      <c r="D159" s="5">
        <v>1332264960</v>
      </c>
      <c r="E159" s="5">
        <v>-1332264960</v>
      </c>
      <c r="F159" s="5">
        <v>-474331041</v>
      </c>
      <c r="G159" s="5">
        <v>-815823754</v>
      </c>
      <c r="I159" s="5">
        <v>-2504735124</v>
      </c>
      <c r="J159" s="5">
        <v>-5047142472</v>
      </c>
      <c r="K159" s="5">
        <v>-5203967521</v>
      </c>
      <c r="L159" s="5">
        <v>-5503234565</v>
      </c>
      <c r="M159" s="5">
        <v>-615891275</v>
      </c>
      <c r="N159" s="5">
        <v>-3494327055</v>
      </c>
    </row>
    <row r="160" spans="3:20" ht="15.5" x14ac:dyDescent="0.35">
      <c r="C160" t="s">
        <v>1589</v>
      </c>
      <c r="R160" s="5">
        <v>51213300000</v>
      </c>
    </row>
    <row r="161" spans="2:20" ht="15.5" x14ac:dyDescent="0.35">
      <c r="C161" t="s">
        <v>496</v>
      </c>
      <c r="O161" s="5">
        <v>-55793815</v>
      </c>
      <c r="R161" s="5">
        <v>-4551223206</v>
      </c>
      <c r="T161" s="5">
        <v>-31304492592</v>
      </c>
    </row>
    <row r="162" spans="2:20" ht="15.5" x14ac:dyDescent="0.35">
      <c r="C162" t="s">
        <v>210</v>
      </c>
      <c r="O162" s="5">
        <v>-7091069400</v>
      </c>
      <c r="Q162" s="5">
        <v>-21535840400</v>
      </c>
      <c r="R162" s="5">
        <v>-2678848440</v>
      </c>
    </row>
    <row r="163" spans="2:20" ht="15.5" x14ac:dyDescent="0.35">
      <c r="C163" t="s">
        <v>1298</v>
      </c>
      <c r="R163" s="5">
        <v>-1384499326</v>
      </c>
    </row>
    <row r="164" spans="2:20" ht="15.5" x14ac:dyDescent="0.35">
      <c r="C164" t="s">
        <v>1590</v>
      </c>
    </row>
    <row r="165" spans="2:20" ht="15.5" x14ac:dyDescent="0.35">
      <c r="C165" t="s">
        <v>226</v>
      </c>
      <c r="D165" s="5">
        <v>5430865381</v>
      </c>
      <c r="E165" s="5">
        <v>-4482615356</v>
      </c>
      <c r="F165" s="5">
        <v>-2631526263</v>
      </c>
      <c r="G165" s="5">
        <v>-605930415</v>
      </c>
      <c r="I165" s="5">
        <v>-64184566</v>
      </c>
      <c r="J165" s="5">
        <v>-55480109876</v>
      </c>
      <c r="K165" s="5">
        <v>-127681693771</v>
      </c>
      <c r="L165" s="5">
        <v>155114317090</v>
      </c>
      <c r="M165" s="5">
        <v>-2339214779</v>
      </c>
      <c r="N165" s="5">
        <v>23262644059</v>
      </c>
      <c r="O165" s="5">
        <v>-5536510789</v>
      </c>
      <c r="P165" s="5">
        <v>8339806301</v>
      </c>
      <c r="Q165" s="5">
        <v>-45334545356</v>
      </c>
      <c r="R165" s="5">
        <v>31696068813</v>
      </c>
      <c r="S165" s="5">
        <v>2455448340</v>
      </c>
      <c r="T165" s="5">
        <v>-3242919947</v>
      </c>
    </row>
    <row r="166" spans="2:20" ht="15.5" x14ac:dyDescent="0.35">
      <c r="C166" t="s">
        <v>1591</v>
      </c>
      <c r="E166" s="5">
        <v>6271429431</v>
      </c>
      <c r="I166" s="5">
        <v>5695123220</v>
      </c>
      <c r="J166" s="5">
        <v>59135247883</v>
      </c>
      <c r="K166" s="5">
        <v>186816941654</v>
      </c>
      <c r="L166" s="5">
        <v>31702624564</v>
      </c>
      <c r="M166" s="5">
        <v>34041839344</v>
      </c>
      <c r="N166" s="5">
        <v>10779195285</v>
      </c>
      <c r="O166" s="5">
        <v>16315706074</v>
      </c>
      <c r="P166" s="5">
        <v>16315706074</v>
      </c>
      <c r="Q166" s="5">
        <v>50345905911</v>
      </c>
      <c r="R166" s="5">
        <v>18649837098</v>
      </c>
      <c r="S166" s="5">
        <v>16194388758</v>
      </c>
      <c r="T166" s="5">
        <v>19437308705</v>
      </c>
    </row>
    <row r="167" spans="2:20" ht="15.5" x14ac:dyDescent="0.35">
      <c r="C167" t="s">
        <v>1592</v>
      </c>
      <c r="D167" s="5">
        <v>-546548447</v>
      </c>
      <c r="E167" s="5">
        <v>-147007213</v>
      </c>
      <c r="F167" s="5">
        <v>922708688</v>
      </c>
      <c r="G167" s="5">
        <v>-208755716</v>
      </c>
      <c r="I167" s="5">
        <v>640490777</v>
      </c>
      <c r="J167" s="5">
        <v>2039985213</v>
      </c>
    </row>
    <row r="168" spans="2:20" ht="15.5" x14ac:dyDescent="0.35">
      <c r="C168" t="s">
        <v>1593</v>
      </c>
      <c r="D168" s="5">
        <v>4884316934</v>
      </c>
      <c r="E168" s="5">
        <v>1641806862</v>
      </c>
      <c r="F168" s="5">
        <v>-1708817575</v>
      </c>
      <c r="G168" s="5">
        <v>-814686131</v>
      </c>
      <c r="I168" s="5">
        <v>6271429431</v>
      </c>
      <c r="J168" s="5">
        <v>5695123220</v>
      </c>
      <c r="K168" s="5">
        <v>59135247883</v>
      </c>
      <c r="L168" s="5">
        <v>186816941654</v>
      </c>
      <c r="M168" s="5">
        <v>31702624565</v>
      </c>
      <c r="N168" s="5">
        <v>34041839344</v>
      </c>
      <c r="O168" s="5">
        <v>10779195285</v>
      </c>
      <c r="P168" s="5">
        <v>24655512375</v>
      </c>
      <c r="Q168" s="5">
        <v>5011360555</v>
      </c>
      <c r="R168" s="5">
        <v>50345905911</v>
      </c>
      <c r="S168" s="5">
        <v>18649837098</v>
      </c>
      <c r="T168" s="5">
        <v>16194388758</v>
      </c>
    </row>
    <row r="170" spans="2:20" ht="15.5" x14ac:dyDescent="0.35">
      <c r="B170" t="s">
        <v>230</v>
      </c>
      <c r="C170" t="s">
        <v>12</v>
      </c>
      <c r="D170" s="5">
        <v>5250000000</v>
      </c>
      <c r="E170" s="5">
        <v>5250000000</v>
      </c>
      <c r="F170" s="5">
        <v>5250000000</v>
      </c>
      <c r="G170" s="5">
        <v>5250000000</v>
      </c>
      <c r="I170" s="5">
        <v>5250000000</v>
      </c>
      <c r="J170" s="5">
        <v>5250000000</v>
      </c>
      <c r="K170" s="5">
        <v>5250000000</v>
      </c>
      <c r="L170" s="5">
        <v>5250000000</v>
      </c>
      <c r="M170" s="5">
        <v>5250000000</v>
      </c>
      <c r="N170" s="5">
        <v>5250000000</v>
      </c>
      <c r="O170" s="5">
        <v>5250000000</v>
      </c>
      <c r="P170" s="5">
        <v>5250000000</v>
      </c>
      <c r="Q170" s="5">
        <v>530000000</v>
      </c>
      <c r="R170" s="5">
        <v>530000000</v>
      </c>
      <c r="S170" s="5">
        <v>460000000</v>
      </c>
      <c r="T170" s="5">
        <v>10000000</v>
      </c>
    </row>
    <row r="171" spans="2:20" ht="15.5" x14ac:dyDescent="0.35">
      <c r="C171" t="s">
        <v>231</v>
      </c>
      <c r="D171" s="5">
        <v>-1</v>
      </c>
      <c r="E171" s="6">
        <v>0.54</v>
      </c>
      <c r="F171" s="6">
        <v>-3.33</v>
      </c>
      <c r="G171" s="6">
        <v>-0.88</v>
      </c>
    </row>
    <row r="172" spans="2:20" ht="15.5" x14ac:dyDescent="0.35">
      <c r="C172" t="s">
        <v>232</v>
      </c>
      <c r="D172" s="5">
        <v>-23</v>
      </c>
      <c r="E172" s="6">
        <v>53.7</v>
      </c>
      <c r="F172" s="6">
        <v>-9.01</v>
      </c>
      <c r="G172" s="6">
        <v>-42.05</v>
      </c>
    </row>
    <row r="173" spans="2:20" ht="15.5" x14ac:dyDescent="0.35">
      <c r="C173" t="s">
        <v>67</v>
      </c>
      <c r="D173" s="6">
        <v>6.84</v>
      </c>
      <c r="E173" s="6">
        <v>4.08</v>
      </c>
      <c r="F173" s="6">
        <v>8.49</v>
      </c>
      <c r="G173" s="6">
        <v>12.12</v>
      </c>
    </row>
    <row r="174" spans="2:20" ht="15.5" x14ac:dyDescent="0.35">
      <c r="C174" t="s">
        <v>233</v>
      </c>
      <c r="D174" s="5">
        <v>-6640000000</v>
      </c>
      <c r="E174" s="5">
        <v>1320000000</v>
      </c>
      <c r="F174" s="5">
        <v>-2750000000</v>
      </c>
      <c r="G174" s="5">
        <v>-6850000000</v>
      </c>
    </row>
    <row r="175" spans="2:20" ht="15.5" x14ac:dyDescent="0.35">
      <c r="C175" t="s">
        <v>234</v>
      </c>
      <c r="D175" s="6">
        <v>-1.72E-2</v>
      </c>
      <c r="E175" s="6">
        <v>8.5000000000000006E-3</v>
      </c>
      <c r="F175" s="6">
        <v>-5.3899999999999997E-2</v>
      </c>
      <c r="G175" s="6">
        <v>-1.3300000000000001E-2</v>
      </c>
    </row>
    <row r="176" spans="2:20" ht="15.5" x14ac:dyDescent="0.35">
      <c r="C176" t="s">
        <v>235</v>
      </c>
      <c r="D176" s="6">
        <v>1.0484</v>
      </c>
      <c r="E176" s="6">
        <v>0.3221</v>
      </c>
      <c r="F176" s="6">
        <v>-1.8452000000000002</v>
      </c>
      <c r="G176" s="6">
        <v>-0.16699999999999998</v>
      </c>
    </row>
    <row r="177" spans="3:7" ht="15.5" x14ac:dyDescent="0.35">
      <c r="C177" t="s">
        <v>236</v>
      </c>
      <c r="D177" s="6">
        <v>-4.3899999999999995E-2</v>
      </c>
      <c r="E177" s="6">
        <v>-1.46E-2</v>
      </c>
      <c r="F177" s="6">
        <v>-2.7799999999999998E-2</v>
      </c>
      <c r="G177" s="6">
        <v>-3.9599999999999996E-2</v>
      </c>
    </row>
    <row r="178" spans="3:7" ht="15.5" x14ac:dyDescent="0.35">
      <c r="C178" t="s">
        <v>237</v>
      </c>
      <c r="D178" s="6">
        <v>-1299.04</v>
      </c>
      <c r="E178" s="6">
        <v>-400.4</v>
      </c>
      <c r="F178" s="6">
        <v>-717.67</v>
      </c>
      <c r="G178" s="6">
        <v>-118.6</v>
      </c>
    </row>
    <row r="179" spans="3:7" ht="15.5" x14ac:dyDescent="0.35">
      <c r="C179" t="s">
        <v>443</v>
      </c>
      <c r="D179" s="5">
        <v>-145000000000</v>
      </c>
      <c r="E179" s="5">
        <v>-114000000000</v>
      </c>
      <c r="F179" s="5">
        <v>-105000000000</v>
      </c>
      <c r="G179" s="5">
        <v>-77000000000</v>
      </c>
    </row>
    <row r="180" spans="3:7" ht="15.5" x14ac:dyDescent="0.35">
      <c r="C180" t="s">
        <v>238</v>
      </c>
      <c r="D180" s="6">
        <v>-23.96</v>
      </c>
      <c r="E180" s="6">
        <v>17.37</v>
      </c>
      <c r="F180" s="6">
        <v>16.670000000000002</v>
      </c>
      <c r="G180" s="6">
        <v>7.02</v>
      </c>
    </row>
    <row r="181" spans="3:7" ht="15.5" x14ac:dyDescent="0.35">
      <c r="C181" t="s">
        <v>239</v>
      </c>
      <c r="D181" s="6">
        <v>-0.96</v>
      </c>
      <c r="E181" s="6">
        <v>1.67</v>
      </c>
      <c r="F181" s="6">
        <v>1.8</v>
      </c>
      <c r="G181" s="6">
        <v>5.27</v>
      </c>
    </row>
    <row r="182" spans="3:7" ht="15.5" x14ac:dyDescent="0.35">
      <c r="C182" t="s">
        <v>240</v>
      </c>
      <c r="D182" s="6">
        <v>-0.75</v>
      </c>
      <c r="E182" s="6">
        <v>-0.98</v>
      </c>
      <c r="F182" s="6">
        <v>-0.96</v>
      </c>
      <c r="G182" s="6">
        <v>-1.26</v>
      </c>
    </row>
    <row r="183" spans="3:7" ht="15.5" x14ac:dyDescent="0.35">
      <c r="C183" t="s">
        <v>241</v>
      </c>
      <c r="D183" s="6">
        <v>-30.58</v>
      </c>
      <c r="E183" s="6">
        <v>-29.6</v>
      </c>
      <c r="F183" s="6">
        <v>-31.16</v>
      </c>
      <c r="G183" s="6">
        <v>-29.41</v>
      </c>
    </row>
    <row r="184" spans="3:7" ht="15.5" x14ac:dyDescent="0.35">
      <c r="C184" t="s">
        <v>242</v>
      </c>
      <c r="D184" s="5">
        <v>1000000000</v>
      </c>
      <c r="E184" s="5">
        <v>1000000000</v>
      </c>
      <c r="F184" s="5">
        <v>1000000000</v>
      </c>
      <c r="G184" s="5">
        <v>1000000000</v>
      </c>
    </row>
    <row r="185" spans="3:7" ht="15.5" x14ac:dyDescent="0.35">
      <c r="C185" t="s">
        <v>243</v>
      </c>
      <c r="D185" s="5">
        <v>387000000000</v>
      </c>
      <c r="E185" s="5">
        <v>368000000000</v>
      </c>
      <c r="F185" s="5">
        <v>364000000000</v>
      </c>
      <c r="G185" s="5">
        <v>362000000000</v>
      </c>
    </row>
    <row r="186" spans="3:7" ht="15.5" x14ac:dyDescent="0.35">
      <c r="C186" t="s">
        <v>306</v>
      </c>
      <c r="D186" s="5">
        <v>-5000000000</v>
      </c>
      <c r="E186" s="5">
        <v>9000000000</v>
      </c>
      <c r="F186" s="5">
        <v>9000000000</v>
      </c>
      <c r="G186" s="5">
        <v>28000000000</v>
      </c>
    </row>
    <row r="187" spans="3:7" ht="15.5" x14ac:dyDescent="0.35">
      <c r="C187" t="s">
        <v>24</v>
      </c>
      <c r="D187" s="5">
        <v>387000000000</v>
      </c>
      <c r="E187" s="5">
        <v>369000000000</v>
      </c>
      <c r="F187" s="5">
        <v>364000000000</v>
      </c>
      <c r="G187" s="5">
        <v>363000000000</v>
      </c>
    </row>
    <row r="188" spans="3:7" ht="15.5" x14ac:dyDescent="0.35">
      <c r="C188" t="s">
        <v>21</v>
      </c>
      <c r="D188" s="5">
        <v>381000000000</v>
      </c>
      <c r="E188" s="5">
        <v>368000000000</v>
      </c>
      <c r="F188" s="5">
        <v>358000000000</v>
      </c>
      <c r="G188" s="5">
        <v>355000000000</v>
      </c>
    </row>
    <row r="189" spans="3:7" ht="15.5" x14ac:dyDescent="0.35">
      <c r="C189" t="s">
        <v>245</v>
      </c>
      <c r="D189" s="5">
        <v>82000000000</v>
      </c>
      <c r="E189" s="5">
        <v>84000000000</v>
      </c>
      <c r="F189" s="5">
        <v>81000000000</v>
      </c>
      <c r="G189" s="5">
        <v>81000000000</v>
      </c>
    </row>
    <row r="190" spans="3:7" ht="15.5" x14ac:dyDescent="0.35">
      <c r="C190" t="s">
        <v>246</v>
      </c>
      <c r="D190" s="5">
        <v>4000000000</v>
      </c>
      <c r="E190" s="5">
        <v>-3000000000</v>
      </c>
      <c r="F190" s="5">
        <v>2000000000</v>
      </c>
      <c r="G190" s="5">
        <v>-10000000000</v>
      </c>
    </row>
    <row r="191" spans="3:7" ht="15.5" x14ac:dyDescent="0.35">
      <c r="C191" t="s">
        <v>247</v>
      </c>
      <c r="D191" s="5">
        <v>0</v>
      </c>
      <c r="E191" s="5">
        <v>0</v>
      </c>
      <c r="F191" s="5">
        <v>10000000000</v>
      </c>
      <c r="G191" s="5">
        <v>0</v>
      </c>
    </row>
    <row r="192" spans="3:7" ht="15.5" x14ac:dyDescent="0.35">
      <c r="C192" t="s">
        <v>13</v>
      </c>
      <c r="D192" s="5">
        <v>4000000000</v>
      </c>
      <c r="E192" s="5">
        <v>-3000000000</v>
      </c>
      <c r="F192" s="5">
        <v>12000000000</v>
      </c>
      <c r="G192" s="5">
        <v>-11000000000</v>
      </c>
    </row>
    <row r="193" spans="3:20" ht="15.5" x14ac:dyDescent="0.35">
      <c r="C193" t="s">
        <v>16</v>
      </c>
      <c r="D193" s="6">
        <v>0.84</v>
      </c>
      <c r="E193" s="6">
        <v>-0.6</v>
      </c>
      <c r="F193" s="6">
        <v>2.2999999999999998</v>
      </c>
      <c r="G193" s="6">
        <v>-2.0099999999999998</v>
      </c>
    </row>
    <row r="194" spans="3:20" ht="15.5" x14ac:dyDescent="0.35">
      <c r="C194" t="s">
        <v>52</v>
      </c>
      <c r="I194" s="6">
        <v>-6.87</v>
      </c>
      <c r="J194" s="6">
        <v>-3.74</v>
      </c>
      <c r="K194" s="6">
        <v>-9.01</v>
      </c>
      <c r="L194" s="6">
        <v>-7.91</v>
      </c>
      <c r="M194" s="6">
        <v>-3.76</v>
      </c>
      <c r="N194" s="6">
        <v>-8.5500000000000007</v>
      </c>
      <c r="O194" s="6">
        <v>6.49</v>
      </c>
      <c r="P194" s="6">
        <v>1.08</v>
      </c>
      <c r="Q194" s="6">
        <v>59.89</v>
      </c>
      <c r="R194" s="6">
        <v>81.099999999999994</v>
      </c>
      <c r="S194" s="6">
        <v>70.489999999999995</v>
      </c>
      <c r="T194" s="6">
        <v>1777.04</v>
      </c>
    </row>
    <row r="195" spans="3:20" ht="15.5" x14ac:dyDescent="0.35">
      <c r="C195" t="s">
        <v>66</v>
      </c>
      <c r="I195" s="6">
        <v>-4.37</v>
      </c>
      <c r="J195" s="6">
        <v>-13.37</v>
      </c>
      <c r="K195" s="6">
        <v>-5.55</v>
      </c>
      <c r="L195" s="6">
        <v>-16.18</v>
      </c>
      <c r="M195" s="6">
        <v>-126.6</v>
      </c>
      <c r="N195" s="6">
        <v>-10.53</v>
      </c>
      <c r="O195" s="6">
        <v>29.28</v>
      </c>
      <c r="P195" s="6">
        <v>238.89</v>
      </c>
      <c r="Q195" s="6">
        <v>21.71</v>
      </c>
      <c r="R195" s="6">
        <v>12.7</v>
      </c>
      <c r="S195" s="5">
        <v>0</v>
      </c>
      <c r="T195" s="5">
        <v>0</v>
      </c>
    </row>
    <row r="196" spans="3:20" ht="15.5" x14ac:dyDescent="0.35">
      <c r="C196" t="s">
        <v>69</v>
      </c>
      <c r="I196" s="6">
        <v>2.2400000000000002</v>
      </c>
      <c r="J196" s="6">
        <v>2.69</v>
      </c>
      <c r="K196" s="6">
        <v>3.05</v>
      </c>
      <c r="L196" s="6">
        <v>9.81</v>
      </c>
      <c r="M196" s="6">
        <v>35.89</v>
      </c>
      <c r="N196" s="6">
        <v>6.49</v>
      </c>
      <c r="O196" s="6">
        <v>6.66</v>
      </c>
      <c r="P196" s="6">
        <v>45.56</v>
      </c>
      <c r="Q196" s="6">
        <v>5.25</v>
      </c>
      <c r="R196" s="6">
        <v>4.8499999999999996</v>
      </c>
      <c r="S196" s="5">
        <v>0</v>
      </c>
      <c r="T196" s="5">
        <v>0</v>
      </c>
    </row>
    <row r="197" spans="3:20" ht="15.5" x14ac:dyDescent="0.35">
      <c r="C197" t="s">
        <v>248</v>
      </c>
      <c r="I197" s="5">
        <v>-29340000000</v>
      </c>
      <c r="J197" s="5">
        <v>-37860000000</v>
      </c>
      <c r="K197" s="5">
        <v>-74450000000</v>
      </c>
      <c r="L197" s="5">
        <v>-86700000000</v>
      </c>
      <c r="M197" s="5">
        <v>-15440000000</v>
      </c>
      <c r="N197" s="5">
        <v>-12630000000</v>
      </c>
      <c r="O197" s="5">
        <v>52270000000</v>
      </c>
      <c r="P197" s="5">
        <v>12320000000</v>
      </c>
    </row>
    <row r="198" spans="3:20" ht="15.5" x14ac:dyDescent="0.35">
      <c r="C198" t="s">
        <v>249</v>
      </c>
      <c r="I198" s="6">
        <v>-0.1114</v>
      </c>
      <c r="J198" s="6">
        <v>-4.8799999999999996E-2</v>
      </c>
      <c r="K198" s="6">
        <v>-9.8699999999999996E-2</v>
      </c>
      <c r="L198" s="6">
        <v>-7.0099999999999996E-2</v>
      </c>
      <c r="M198" s="6">
        <v>-0.06</v>
      </c>
      <c r="N198" s="6">
        <v>-0.1416</v>
      </c>
      <c r="O198" s="6">
        <v>9.6000000000000002E-2</v>
      </c>
      <c r="P198" s="6">
        <v>1.67E-2</v>
      </c>
      <c r="Q198" s="6">
        <v>9.9000000000000005E-2</v>
      </c>
      <c r="R198" s="6">
        <v>0.20199999999999999</v>
      </c>
      <c r="S198" s="6">
        <v>0.20610000000000001</v>
      </c>
      <c r="T198" s="6">
        <v>9.8000000000000004E-2</v>
      </c>
    </row>
    <row r="199" spans="3:20" ht="15.5" x14ac:dyDescent="0.35">
      <c r="C199" t="s">
        <v>250</v>
      </c>
      <c r="I199" s="6">
        <v>-3.8114999999999997</v>
      </c>
      <c r="J199" s="6">
        <v>-0.35759999999999997</v>
      </c>
      <c r="K199" s="6">
        <v>-0.55700000000000005</v>
      </c>
      <c r="L199" s="6">
        <v>-0.31390000000000001</v>
      </c>
      <c r="M199" s="6">
        <v>-0.1109</v>
      </c>
      <c r="N199" s="6">
        <v>-0.23329999999999998</v>
      </c>
      <c r="O199" s="6">
        <v>0.14249999999999999</v>
      </c>
      <c r="P199" s="6">
        <v>2.5899999999999999E-2</v>
      </c>
      <c r="Q199" s="6">
        <v>0.17170000000000002</v>
      </c>
      <c r="R199" s="6">
        <v>0.24309999999999998</v>
      </c>
      <c r="S199" s="6">
        <v>0.36499999999999999</v>
      </c>
      <c r="T199" s="6">
        <v>0.3024</v>
      </c>
    </row>
    <row r="200" spans="3:20" ht="15.5" x14ac:dyDescent="0.35">
      <c r="C200" t="s">
        <v>251</v>
      </c>
      <c r="I200" s="6">
        <v>-0.1623</v>
      </c>
      <c r="J200" s="6">
        <v>-0.15240000000000001</v>
      </c>
      <c r="K200" s="6">
        <v>-0.18659999999999999</v>
      </c>
      <c r="L200" s="6">
        <v>-0.21719999999999998</v>
      </c>
      <c r="M200" s="6">
        <v>-7.6799999999999993E-2</v>
      </c>
      <c r="N200" s="6">
        <v>-7.1800000000000003E-2</v>
      </c>
      <c r="O200" s="6">
        <v>0.15679999999999999</v>
      </c>
      <c r="P200" s="6">
        <v>3.2199999999999999E-2</v>
      </c>
      <c r="Q200" s="6">
        <v>0.20199999999999999</v>
      </c>
      <c r="R200" s="6">
        <v>0.41450000000000004</v>
      </c>
      <c r="S200" s="6">
        <v>0.58820000000000006</v>
      </c>
      <c r="T200" s="6">
        <v>0.55059999999999998</v>
      </c>
    </row>
    <row r="201" spans="3:20" ht="15.5" x14ac:dyDescent="0.35">
      <c r="C201" t="s">
        <v>252</v>
      </c>
      <c r="I201" s="6">
        <v>-116.53</v>
      </c>
      <c r="J201" s="6">
        <v>-39.43</v>
      </c>
      <c r="K201" s="6">
        <v>-40.409999999999997</v>
      </c>
      <c r="L201" s="6">
        <v>-36.96</v>
      </c>
      <c r="M201" s="6">
        <v>-10.26</v>
      </c>
      <c r="N201" s="6">
        <v>-4.76</v>
      </c>
      <c r="O201" s="6">
        <v>8.49</v>
      </c>
      <c r="P201" s="6">
        <v>6.37</v>
      </c>
      <c r="Q201" s="6">
        <v>11.55</v>
      </c>
      <c r="R201" s="6">
        <v>19.29</v>
      </c>
      <c r="S201" s="6">
        <v>6.79</v>
      </c>
      <c r="T201" s="6">
        <v>4.41</v>
      </c>
    </row>
    <row r="202" spans="3:20" ht="15.5" x14ac:dyDescent="0.35">
      <c r="C202" t="s">
        <v>63</v>
      </c>
      <c r="I202" s="6">
        <v>16.670000000000002</v>
      </c>
      <c r="J202" s="6">
        <v>4.78</v>
      </c>
      <c r="K202" s="6">
        <v>3.09</v>
      </c>
      <c r="L202" s="6">
        <v>5.08</v>
      </c>
      <c r="M202" s="6">
        <v>14.05</v>
      </c>
      <c r="N202" s="6">
        <v>2.46</v>
      </c>
      <c r="O202" s="6">
        <v>4.17</v>
      </c>
      <c r="P202" s="6">
        <v>6.19</v>
      </c>
      <c r="Q202" s="6">
        <v>3.73</v>
      </c>
      <c r="R202" s="6">
        <v>3.09</v>
      </c>
      <c r="S202" s="5">
        <v>0</v>
      </c>
      <c r="T202" s="5">
        <v>0</v>
      </c>
    </row>
    <row r="203" spans="3:20" ht="15.5" x14ac:dyDescent="0.35">
      <c r="C203" t="s">
        <v>60</v>
      </c>
      <c r="I203" s="6">
        <v>1.8</v>
      </c>
      <c r="J203" s="6">
        <v>10.45</v>
      </c>
      <c r="K203" s="6">
        <v>16.170000000000002</v>
      </c>
      <c r="L203" s="6">
        <v>25.19</v>
      </c>
      <c r="M203" s="6">
        <v>33.880000000000003</v>
      </c>
      <c r="N203" s="6">
        <v>36.65</v>
      </c>
      <c r="O203" s="6">
        <v>45.54</v>
      </c>
      <c r="P203" s="6">
        <v>41.66</v>
      </c>
      <c r="Q203" s="6">
        <v>348.74</v>
      </c>
      <c r="R203" s="6">
        <v>333.61</v>
      </c>
      <c r="S203" s="6">
        <v>193.14</v>
      </c>
      <c r="T203" s="6">
        <v>5876.17</v>
      </c>
    </row>
    <row r="204" spans="3:20" ht="15.5" x14ac:dyDescent="0.35">
      <c r="C204" t="s">
        <v>253</v>
      </c>
      <c r="I204" s="6">
        <v>-0.96</v>
      </c>
      <c r="J204" s="6">
        <v>-1.69</v>
      </c>
      <c r="K204" s="6">
        <v>-2.37</v>
      </c>
      <c r="L204" s="6">
        <v>-14.45</v>
      </c>
      <c r="M204" s="6">
        <v>45.9</v>
      </c>
      <c r="N204" s="6">
        <v>6.11</v>
      </c>
      <c r="O204" s="6">
        <v>8.34</v>
      </c>
      <c r="P204" s="6">
        <v>13.49</v>
      </c>
      <c r="Q204" s="6">
        <v>10.53</v>
      </c>
      <c r="R204" s="6">
        <v>3.09</v>
      </c>
      <c r="S204" s="5">
        <v>0</v>
      </c>
      <c r="T204" s="5">
        <v>0</v>
      </c>
    </row>
    <row r="205" spans="3:20" ht="15.5" x14ac:dyDescent="0.35">
      <c r="C205" t="s">
        <v>254</v>
      </c>
      <c r="I205" s="6">
        <v>-31.16</v>
      </c>
      <c r="J205" s="6">
        <v>-29.61</v>
      </c>
      <c r="K205" s="6">
        <v>-21.13</v>
      </c>
      <c r="L205" s="6">
        <v>-8.86</v>
      </c>
      <c r="M205" s="6">
        <v>10.37</v>
      </c>
      <c r="N205" s="6">
        <v>14.74</v>
      </c>
      <c r="O205" s="6">
        <v>22.79</v>
      </c>
      <c r="P205" s="6">
        <v>19.13</v>
      </c>
      <c r="Q205" s="6">
        <v>123.4</v>
      </c>
      <c r="R205" s="6">
        <v>333.61</v>
      </c>
      <c r="S205" s="6">
        <v>193.14</v>
      </c>
      <c r="T205" s="6">
        <v>5876.17</v>
      </c>
    </row>
    <row r="206" spans="3:20" ht="15.5" x14ac:dyDescent="0.35">
      <c r="C206" t="s">
        <v>255</v>
      </c>
      <c r="I206" s="5">
        <v>1000000000</v>
      </c>
      <c r="J206" s="5">
        <v>9000000000</v>
      </c>
      <c r="K206" s="5">
        <v>10000000000</v>
      </c>
      <c r="L206" s="5">
        <v>7000000000</v>
      </c>
      <c r="M206" s="5">
        <v>5000000000</v>
      </c>
      <c r="N206" s="5">
        <v>8000000000</v>
      </c>
      <c r="O206" s="5">
        <v>16000000000</v>
      </c>
      <c r="P206" s="5">
        <v>12000000000</v>
      </c>
      <c r="Q206" s="5">
        <v>10000000000</v>
      </c>
      <c r="R206" s="5">
        <v>12000000000</v>
      </c>
      <c r="S206" s="5">
        <v>42000000000</v>
      </c>
      <c r="T206" s="5">
        <v>58000000000</v>
      </c>
    </row>
    <row r="207" spans="3:20" ht="15.5" x14ac:dyDescent="0.35">
      <c r="C207" t="s">
        <v>256</v>
      </c>
      <c r="I207" s="5">
        <v>364000000000</v>
      </c>
      <c r="J207" s="5">
        <v>350000000000</v>
      </c>
      <c r="K207" s="5">
        <v>342000000000</v>
      </c>
      <c r="L207" s="5">
        <v>359000000000</v>
      </c>
      <c r="M207" s="5">
        <v>27000000000</v>
      </c>
      <c r="N207" s="5">
        <v>56000000000</v>
      </c>
      <c r="O207" s="5">
        <v>31000000000</v>
      </c>
      <c r="P207" s="5">
        <v>58000000000</v>
      </c>
      <c r="Q207" s="5">
        <v>65000000000</v>
      </c>
      <c r="T207" s="5">
        <v>11000000000</v>
      </c>
    </row>
    <row r="208" spans="3:20" ht="15.5" x14ac:dyDescent="0.35">
      <c r="C208" t="s">
        <v>26</v>
      </c>
      <c r="I208" s="5">
        <v>364000000000</v>
      </c>
      <c r="J208" s="5">
        <v>358000000000</v>
      </c>
      <c r="K208" s="5">
        <v>352000000000</v>
      </c>
      <c r="L208" s="5">
        <v>366000000000</v>
      </c>
      <c r="M208" s="5">
        <v>32000000000</v>
      </c>
      <c r="N208" s="5">
        <v>65000000000</v>
      </c>
      <c r="O208" s="5">
        <v>46000000000</v>
      </c>
      <c r="P208" s="5">
        <v>70000000000</v>
      </c>
      <c r="Q208" s="5">
        <v>75000000000</v>
      </c>
      <c r="R208" s="5">
        <v>12000000000</v>
      </c>
      <c r="S208" s="5">
        <v>42000000000</v>
      </c>
      <c r="T208" s="5">
        <v>68000000000</v>
      </c>
    </row>
    <row r="209" spans="2:20" ht="15.5" x14ac:dyDescent="0.35">
      <c r="C209" t="s">
        <v>23</v>
      </c>
      <c r="I209" s="5">
        <v>358000000000</v>
      </c>
      <c r="J209" s="5">
        <v>353000000000</v>
      </c>
      <c r="K209" s="5">
        <v>293000000000</v>
      </c>
      <c r="L209" s="5">
        <v>179000000000</v>
      </c>
      <c r="M209" s="5">
        <v>0</v>
      </c>
      <c r="N209" s="5">
        <v>31000000000</v>
      </c>
      <c r="O209" s="5">
        <v>36000000000</v>
      </c>
      <c r="P209" s="5">
        <v>45000000000</v>
      </c>
      <c r="Q209" s="5">
        <v>70000000000</v>
      </c>
      <c r="R209" s="5">
        <v>-39000000000</v>
      </c>
      <c r="S209" s="5">
        <v>23000000000</v>
      </c>
      <c r="T209" s="5">
        <v>52000000000</v>
      </c>
    </row>
    <row r="210" spans="2:20" ht="15.5" x14ac:dyDescent="0.35">
      <c r="C210" t="s">
        <v>257</v>
      </c>
      <c r="I210" s="5">
        <v>81000000000</v>
      </c>
      <c r="J210" s="5">
        <v>98000000000</v>
      </c>
      <c r="K210" s="5">
        <v>169000000000</v>
      </c>
      <c r="L210" s="5">
        <v>310000000000</v>
      </c>
      <c r="M210" s="5">
        <v>128000000000</v>
      </c>
      <c r="N210" s="5">
        <v>120000000000</v>
      </c>
      <c r="O210" s="5">
        <v>102000000000</v>
      </c>
      <c r="P210" s="5">
        <v>116000000000</v>
      </c>
      <c r="Q210" s="5">
        <v>93000000000</v>
      </c>
      <c r="R210" s="5">
        <v>126000000000</v>
      </c>
      <c r="S210" s="5">
        <v>66000000000</v>
      </c>
      <c r="T210" s="5">
        <v>43000000000</v>
      </c>
    </row>
    <row r="211" spans="2:20" ht="15.5" x14ac:dyDescent="0.35">
      <c r="C211" t="s">
        <v>258</v>
      </c>
      <c r="I211" s="5">
        <v>-14000000000</v>
      </c>
      <c r="J211" s="5">
        <v>-23000000000</v>
      </c>
      <c r="K211" s="5">
        <v>-96000000000</v>
      </c>
      <c r="L211" s="5">
        <v>-128000000000</v>
      </c>
      <c r="M211" s="5">
        <v>-57000000000</v>
      </c>
      <c r="N211" s="5">
        <v>18000000000</v>
      </c>
      <c r="O211" s="5">
        <v>18000000000</v>
      </c>
      <c r="P211" s="5">
        <v>10000000000</v>
      </c>
      <c r="Q211" s="5">
        <v>13000000000</v>
      </c>
      <c r="R211" s="5">
        <v>54000000000</v>
      </c>
      <c r="S211" s="5">
        <v>25000000000</v>
      </c>
      <c r="T211" s="5">
        <v>-8000000000</v>
      </c>
    </row>
    <row r="212" spans="2:20" ht="15.5" x14ac:dyDescent="0.35">
      <c r="C212" t="s">
        <v>259</v>
      </c>
      <c r="I212" s="5">
        <v>8000000000</v>
      </c>
      <c r="J212" s="5">
        <v>0</v>
      </c>
      <c r="K212" s="5">
        <v>-13000000000</v>
      </c>
      <c r="L212" s="5">
        <v>-14000000000</v>
      </c>
      <c r="M212" s="5">
        <v>3000000000</v>
      </c>
      <c r="N212" s="5">
        <v>-1000000000</v>
      </c>
      <c r="O212" s="5">
        <v>-4000000000</v>
      </c>
      <c r="P212" s="5">
        <v>0</v>
      </c>
      <c r="Q212" s="5">
        <v>-6000000000</v>
      </c>
      <c r="R212" s="5">
        <v>-1000000000</v>
      </c>
      <c r="S212" s="5">
        <v>-1000000000</v>
      </c>
      <c r="T212" s="5">
        <v>-1000000000</v>
      </c>
    </row>
    <row r="213" spans="2:20" ht="15.5" x14ac:dyDescent="0.35">
      <c r="C213" t="s">
        <v>15</v>
      </c>
      <c r="I213" s="5">
        <v>-6000000000</v>
      </c>
      <c r="J213" s="5">
        <v>-23000000000</v>
      </c>
      <c r="K213" s="5">
        <v>-109000000000</v>
      </c>
      <c r="L213" s="5">
        <v>-142000000000</v>
      </c>
      <c r="M213" s="5">
        <v>-54000000000</v>
      </c>
      <c r="N213" s="5">
        <v>17000000000</v>
      </c>
      <c r="O213" s="5">
        <v>14000000000</v>
      </c>
      <c r="P213" s="5">
        <v>10000000000</v>
      </c>
      <c r="Q213" s="5">
        <v>7000000000</v>
      </c>
      <c r="R213" s="5">
        <v>53000000000</v>
      </c>
      <c r="S213" s="5">
        <v>24000000000</v>
      </c>
      <c r="T213" s="5">
        <v>-9000000000</v>
      </c>
    </row>
    <row r="214" spans="2:20" ht="15.5" x14ac:dyDescent="0.35">
      <c r="C214" t="s">
        <v>17</v>
      </c>
      <c r="I214" s="6">
        <v>-1.1499999999999999</v>
      </c>
      <c r="J214" s="6">
        <v>-4.4400000000000004</v>
      </c>
      <c r="K214" s="6">
        <v>-20.67</v>
      </c>
      <c r="L214" s="6">
        <v>-27.04</v>
      </c>
      <c r="M214" s="6">
        <v>-10.29</v>
      </c>
      <c r="N214" s="6">
        <v>3.26</v>
      </c>
      <c r="O214" s="6">
        <v>2.68</v>
      </c>
      <c r="P214" s="6">
        <v>1.97</v>
      </c>
      <c r="Q214" s="6">
        <v>13.38</v>
      </c>
      <c r="R214" s="6">
        <v>99.97</v>
      </c>
      <c r="S214" s="6">
        <v>52.72</v>
      </c>
      <c r="T214" s="6">
        <v>-967.12</v>
      </c>
    </row>
    <row r="216" spans="2:20" ht="15.5" x14ac:dyDescent="0.35">
      <c r="B216" t="s">
        <v>260</v>
      </c>
      <c r="C216" t="s">
        <v>261</v>
      </c>
      <c r="D216" s="5">
        <v>-5000000000</v>
      </c>
      <c r="E216" s="5">
        <v>3000000000</v>
      </c>
      <c r="F216" s="5">
        <v>-17000000000</v>
      </c>
      <c r="G216" s="5">
        <v>-5000000000</v>
      </c>
      <c r="H216" s="5">
        <v>-5000000000</v>
      </c>
      <c r="I216" s="5">
        <v>-36000000000</v>
      </c>
      <c r="J216" s="5">
        <v>-20000000000</v>
      </c>
      <c r="K216" s="5">
        <v>-47000000000</v>
      </c>
      <c r="L216" s="5">
        <v>-42000000000</v>
      </c>
      <c r="M216" s="5">
        <v>-20000000000</v>
      </c>
      <c r="N216" s="5">
        <v>-45000000000</v>
      </c>
      <c r="O216" s="5">
        <v>34000000000</v>
      </c>
      <c r="P216" s="5">
        <v>6000000000</v>
      </c>
      <c r="Q216" s="5">
        <v>31000000000</v>
      </c>
    </row>
    <row r="217" spans="2:20" ht="15.5" x14ac:dyDescent="0.35">
      <c r="C217" t="s">
        <v>444</v>
      </c>
      <c r="P217" s="6">
        <v>1.35</v>
      </c>
      <c r="Q217" s="6">
        <v>1.2</v>
      </c>
    </row>
    <row r="218" spans="2:20" ht="15.5" x14ac:dyDescent="0.35">
      <c r="C218" t="s">
        <v>71</v>
      </c>
      <c r="P218" s="6">
        <v>1.2529999999999999</v>
      </c>
      <c r="Q218" s="6">
        <v>0.20039999999999999</v>
      </c>
    </row>
    <row r="219" spans="2:20" ht="15.5" x14ac:dyDescent="0.35">
      <c r="C219" t="s">
        <v>445</v>
      </c>
      <c r="P219" s="6">
        <v>5.4000000000000003E-3</v>
      </c>
      <c r="Q219" s="6">
        <v>5.1999999999999998E-3</v>
      </c>
    </row>
    <row r="220" spans="2:20" ht="15.5" x14ac:dyDescent="0.35">
      <c r="C220" t="s">
        <v>51</v>
      </c>
      <c r="D220" s="5">
        <v>-1</v>
      </c>
      <c r="E220" s="6">
        <v>0.54</v>
      </c>
      <c r="F220" s="6">
        <v>-3.33</v>
      </c>
      <c r="G220" s="6">
        <v>-0.88</v>
      </c>
      <c r="H220" s="6">
        <v>-0.93</v>
      </c>
      <c r="I220" s="6">
        <v>-6.87</v>
      </c>
      <c r="J220" s="6">
        <v>-3.74</v>
      </c>
      <c r="K220" s="6">
        <v>-9.01</v>
      </c>
      <c r="L220" s="6">
        <v>-7.91</v>
      </c>
      <c r="M220" s="6">
        <v>-3.76</v>
      </c>
      <c r="N220" s="6">
        <v>-8.5500000000000007</v>
      </c>
      <c r="O220" s="6">
        <v>6.49</v>
      </c>
      <c r="P220" s="6">
        <v>1.08</v>
      </c>
      <c r="Q220" s="6">
        <v>5.99</v>
      </c>
    </row>
    <row r="221" spans="2:20" ht="15.5" x14ac:dyDescent="0.35">
      <c r="C221" t="s">
        <v>73</v>
      </c>
      <c r="P221" s="6">
        <v>1.35</v>
      </c>
      <c r="Q221" s="6">
        <v>1.2</v>
      </c>
    </row>
    <row r="222" spans="2:20" ht="15.5" x14ac:dyDescent="0.35">
      <c r="C222" t="s">
        <v>446</v>
      </c>
      <c r="P222" s="6">
        <v>1.2529999999999999</v>
      </c>
      <c r="Q222" s="6">
        <v>0.20039999999999999</v>
      </c>
    </row>
    <row r="223" spans="2:20" ht="15.5" x14ac:dyDescent="0.35">
      <c r="C223" t="s">
        <v>447</v>
      </c>
      <c r="P223" s="6">
        <v>5.4000000000000003E-3</v>
      </c>
      <c r="Q223" s="6">
        <v>5.1999999999999998E-3</v>
      </c>
    </row>
    <row r="224" spans="2:20" ht="15.5" x14ac:dyDescent="0.35">
      <c r="C224" t="s">
        <v>262</v>
      </c>
      <c r="D224" s="5">
        <v>18000000000</v>
      </c>
      <c r="E224" s="5">
        <v>37000000000</v>
      </c>
      <c r="F224" s="5">
        <v>19000000000</v>
      </c>
      <c r="G224" s="5">
        <v>16000000000</v>
      </c>
      <c r="H224" s="5">
        <v>110000000000</v>
      </c>
      <c r="I224" s="5">
        <v>70000000000</v>
      </c>
      <c r="J224" s="5">
        <v>98000000000</v>
      </c>
      <c r="K224" s="5">
        <v>86000000000</v>
      </c>
      <c r="L224" s="5">
        <v>69000000000</v>
      </c>
      <c r="M224" s="5">
        <v>70000000000</v>
      </c>
      <c r="N224" s="5">
        <v>73000000000</v>
      </c>
      <c r="O224" s="5">
        <v>150000000000</v>
      </c>
      <c r="P224" s="5">
        <v>30000000000</v>
      </c>
      <c r="Q224" s="5">
        <v>130000000000</v>
      </c>
    </row>
    <row r="225" spans="3:17" ht="15.5" x14ac:dyDescent="0.35">
      <c r="C225" t="s">
        <v>448</v>
      </c>
      <c r="P225" s="6">
        <v>1.35</v>
      </c>
      <c r="Q225" s="6">
        <v>1.2</v>
      </c>
    </row>
    <row r="226" spans="3:17" ht="15.5" x14ac:dyDescent="0.35">
      <c r="C226" t="s">
        <v>449</v>
      </c>
      <c r="P226" s="6">
        <v>1.2529999999999999</v>
      </c>
      <c r="Q226" s="6">
        <v>0.20039999999999999</v>
      </c>
    </row>
    <row r="227" spans="3:17" ht="15.5" x14ac:dyDescent="0.35">
      <c r="C227" t="s">
        <v>450</v>
      </c>
      <c r="P227" s="6">
        <v>5.4000000000000003E-3</v>
      </c>
      <c r="Q227" s="6">
        <v>5.1999999999999998E-3</v>
      </c>
    </row>
    <row r="228" spans="3:17" ht="15.5" x14ac:dyDescent="0.35">
      <c r="C228" t="s">
        <v>344</v>
      </c>
      <c r="I228" s="6">
        <v>-24.74</v>
      </c>
    </row>
    <row r="229" spans="3:17" ht="15.5" x14ac:dyDescent="0.35">
      <c r="C229" t="s">
        <v>345</v>
      </c>
      <c r="I229" s="6">
        <v>-4.92</v>
      </c>
    </row>
    <row r="230" spans="3:17" ht="15.5" x14ac:dyDescent="0.35">
      <c r="C230" t="s">
        <v>263</v>
      </c>
      <c r="I230" s="6">
        <v>6.95</v>
      </c>
    </row>
    <row r="231" spans="3:17" ht="15.5" x14ac:dyDescent="0.35">
      <c r="C231" t="s">
        <v>346</v>
      </c>
      <c r="I231" s="6">
        <v>-0.20319999999999999</v>
      </c>
    </row>
    <row r="232" spans="3:17" ht="15.5" x14ac:dyDescent="0.35">
      <c r="C232" t="s">
        <v>347</v>
      </c>
      <c r="I232" s="6">
        <v>1.35</v>
      </c>
    </row>
    <row r="233" spans="3:17" ht="15.5" x14ac:dyDescent="0.35">
      <c r="C233" t="s">
        <v>348</v>
      </c>
      <c r="I233" s="6">
        <v>-24.02</v>
      </c>
    </row>
    <row r="234" spans="3:17" ht="15.5" x14ac:dyDescent="0.35">
      <c r="C234" t="s">
        <v>349</v>
      </c>
      <c r="I234" s="6">
        <v>-16.73</v>
      </c>
    </row>
    <row r="235" spans="3:17" ht="15.5" x14ac:dyDescent="0.35">
      <c r="C235" t="s">
        <v>350</v>
      </c>
      <c r="I235" s="6">
        <v>42.44</v>
      </c>
    </row>
    <row r="236" spans="3:17" ht="15.5" x14ac:dyDescent="0.35">
      <c r="C236" t="s">
        <v>351</v>
      </c>
      <c r="I236" s="6">
        <v>-9.67</v>
      </c>
    </row>
    <row r="237" spans="3:17" ht="15.5" x14ac:dyDescent="0.35">
      <c r="C237" t="s">
        <v>264</v>
      </c>
      <c r="I237" s="6">
        <v>-24.27</v>
      </c>
    </row>
    <row r="238" spans="3:17" ht="15.5" x14ac:dyDescent="0.35">
      <c r="C238" t="s">
        <v>352</v>
      </c>
      <c r="I238" s="6">
        <v>-4.67</v>
      </c>
    </row>
    <row r="239" spans="3:17" ht="15.5" x14ac:dyDescent="0.35">
      <c r="C239" t="s">
        <v>353</v>
      </c>
      <c r="I239" s="6">
        <v>-0.93</v>
      </c>
    </row>
    <row r="240" spans="3:17" ht="15.5" x14ac:dyDescent="0.35">
      <c r="C240" t="s">
        <v>354</v>
      </c>
      <c r="I240" s="6">
        <v>17.07</v>
      </c>
    </row>
    <row r="241" spans="3:9" ht="15.5" x14ac:dyDescent="0.35">
      <c r="C241" t="s">
        <v>355</v>
      </c>
      <c r="D241" s="6">
        <v>1.24</v>
      </c>
    </row>
    <row r="242" spans="3:9" ht="15.5" x14ac:dyDescent="0.35">
      <c r="C242" t="s">
        <v>356</v>
      </c>
      <c r="I242" s="6">
        <v>-0.96</v>
      </c>
    </row>
    <row r="243" spans="3:9" ht="15.5" x14ac:dyDescent="0.35">
      <c r="C243" t="s">
        <v>357</v>
      </c>
      <c r="I243" s="6">
        <v>0.54</v>
      </c>
    </row>
    <row r="244" spans="3:9" ht="15.5" x14ac:dyDescent="0.35">
      <c r="C244" t="s">
        <v>265</v>
      </c>
      <c r="D244" s="6">
        <v>3.25</v>
      </c>
    </row>
    <row r="245" spans="3:9" ht="15.5" x14ac:dyDescent="0.35">
      <c r="C245" t="s">
        <v>266</v>
      </c>
      <c r="D245" s="6">
        <v>3.25</v>
      </c>
    </row>
    <row r="246" spans="3:9" ht="15.5" x14ac:dyDescent="0.35">
      <c r="C246" t="s">
        <v>267</v>
      </c>
      <c r="D246" s="6">
        <v>-77.02</v>
      </c>
    </row>
    <row r="247" spans="3:9" ht="15.5" x14ac:dyDescent="0.35">
      <c r="C247" t="s">
        <v>268</v>
      </c>
      <c r="D247" s="6">
        <v>-76.900000000000006</v>
      </c>
    </row>
    <row r="248" spans="3:9" ht="15.5" x14ac:dyDescent="0.35">
      <c r="C248" t="s">
        <v>269</v>
      </c>
      <c r="D248" s="6">
        <v>-89.69</v>
      </c>
    </row>
    <row r="249" spans="3:9" ht="15.5" x14ac:dyDescent="0.35">
      <c r="C249" t="s">
        <v>270</v>
      </c>
      <c r="D249" s="6">
        <v>1.26</v>
      </c>
    </row>
    <row r="250" spans="3:9" ht="15.5" x14ac:dyDescent="0.35">
      <c r="C250" t="s">
        <v>271</v>
      </c>
      <c r="D250" s="6">
        <v>-60.91</v>
      </c>
    </row>
    <row r="251" spans="3:9" ht="15.5" x14ac:dyDescent="0.35">
      <c r="C251" t="s">
        <v>272</v>
      </c>
      <c r="I251" s="6">
        <v>-268.47000000000003</v>
      </c>
    </row>
    <row r="252" spans="3:9" ht="15.5" x14ac:dyDescent="0.35">
      <c r="C252" t="s">
        <v>13</v>
      </c>
      <c r="D252" s="5">
        <v>4000000000</v>
      </c>
    </row>
    <row r="253" spans="3:9" ht="15.5" x14ac:dyDescent="0.35">
      <c r="C253" t="s">
        <v>358</v>
      </c>
      <c r="I253" s="6">
        <v>-0.04</v>
      </c>
    </row>
    <row r="254" spans="3:9" ht="15.5" x14ac:dyDescent="0.35">
      <c r="C254" t="s">
        <v>273</v>
      </c>
      <c r="I254" s="6">
        <v>-8.0100000000000005E-2</v>
      </c>
    </row>
    <row r="255" spans="3:9" ht="15.5" x14ac:dyDescent="0.35">
      <c r="C255" t="s">
        <v>274</v>
      </c>
      <c r="I255" s="6">
        <v>4.8800999999999997</v>
      </c>
    </row>
    <row r="256" spans="3:9" ht="15.5" x14ac:dyDescent="0.35">
      <c r="C256" t="s">
        <v>275</v>
      </c>
      <c r="I256" s="6">
        <v>-0.1356</v>
      </c>
    </row>
    <row r="257" spans="3:9" ht="15.5" x14ac:dyDescent="0.35">
      <c r="C257" t="s">
        <v>359</v>
      </c>
      <c r="I257" s="6">
        <v>-0.14230000000000001</v>
      </c>
    </row>
    <row r="258" spans="3:9" ht="15.5" x14ac:dyDescent="0.35">
      <c r="C258" t="s">
        <v>276</v>
      </c>
      <c r="D258" s="6">
        <v>286.64</v>
      </c>
    </row>
    <row r="259" spans="3:9" ht="15.5" x14ac:dyDescent="0.35">
      <c r="C259" t="s">
        <v>277</v>
      </c>
      <c r="D259" s="6">
        <v>0.13</v>
      </c>
    </row>
    <row r="260" spans="3:9" ht="15.5" x14ac:dyDescent="0.35">
      <c r="C260" t="s">
        <v>278</v>
      </c>
      <c r="D260" s="6">
        <v>28.96</v>
      </c>
    </row>
    <row r="261" spans="3:9" ht="15.5" x14ac:dyDescent="0.35">
      <c r="C261" t="s">
        <v>279</v>
      </c>
      <c r="D261" s="6">
        <v>257.81</v>
      </c>
    </row>
    <row r="262" spans="3:9" ht="15.5" x14ac:dyDescent="0.35">
      <c r="C262" t="s">
        <v>280</v>
      </c>
      <c r="D262" s="6">
        <v>0.32</v>
      </c>
    </row>
    <row r="263" spans="3:9" ht="15.5" x14ac:dyDescent="0.35">
      <c r="C263" t="s">
        <v>281</v>
      </c>
      <c r="I263" s="6">
        <v>0.28000000000000003</v>
      </c>
    </row>
    <row r="264" spans="3:9" ht="15.5" x14ac:dyDescent="0.35">
      <c r="C264" t="s">
        <v>282</v>
      </c>
      <c r="I264" s="6">
        <v>3332.37</v>
      </c>
    </row>
    <row r="265" spans="3:9" ht="15.5" x14ac:dyDescent="0.35">
      <c r="C265" t="s">
        <v>47</v>
      </c>
      <c r="I265" s="5">
        <v>121000000000</v>
      </c>
    </row>
    <row r="266" spans="3:9" ht="15.5" x14ac:dyDescent="0.35">
      <c r="C266" t="s">
        <v>283</v>
      </c>
      <c r="I266" s="5">
        <v>362000000000</v>
      </c>
    </row>
    <row r="267" spans="3:9" ht="15.5" x14ac:dyDescent="0.35">
      <c r="C267" t="s">
        <v>284</v>
      </c>
      <c r="I267" s="5">
        <v>5250000000</v>
      </c>
    </row>
    <row r="268" spans="3:9" ht="15.5" x14ac:dyDescent="0.35">
      <c r="C268" t="s">
        <v>285</v>
      </c>
      <c r="I268" s="6">
        <v>0.43280000000000002</v>
      </c>
    </row>
    <row r="269" spans="3:9" ht="15.5" x14ac:dyDescent="0.35">
      <c r="C269" t="s">
        <v>286</v>
      </c>
      <c r="D269" s="6">
        <v>0.45600000000000002</v>
      </c>
    </row>
    <row r="270" spans="3:9" ht="15.5" x14ac:dyDescent="0.35">
      <c r="C270" t="s">
        <v>287</v>
      </c>
      <c r="D270" s="6">
        <v>-0.68620000000000003</v>
      </c>
    </row>
    <row r="271" spans="3:9" ht="15.5" x14ac:dyDescent="0.35">
      <c r="C271" t="s">
        <v>288</v>
      </c>
      <c r="D271" s="6">
        <v>-0.29849999999999999</v>
      </c>
    </row>
    <row r="272" spans="3:9" ht="15.5" x14ac:dyDescent="0.35">
      <c r="C272" t="s">
        <v>453</v>
      </c>
      <c r="D272" s="6">
        <v>2.1899999999999999E-2</v>
      </c>
    </row>
    <row r="273" spans="3:9" ht="15.5" x14ac:dyDescent="0.35">
      <c r="C273" t="s">
        <v>289</v>
      </c>
      <c r="D273" s="6">
        <v>0.28760000000000002</v>
      </c>
    </row>
    <row r="274" spans="3:9" ht="15.5" x14ac:dyDescent="0.35">
      <c r="C274" t="s">
        <v>360</v>
      </c>
      <c r="D274" s="6">
        <v>0.55059999999999998</v>
      </c>
    </row>
    <row r="275" spans="3:9" ht="15.5" x14ac:dyDescent="0.35">
      <c r="C275" t="s">
        <v>290</v>
      </c>
      <c r="I275" s="6">
        <v>0.51</v>
      </c>
    </row>
    <row r="276" spans="3:9" ht="15.5" x14ac:dyDescent="0.35">
      <c r="C276" t="s">
        <v>291</v>
      </c>
      <c r="I276" t="s">
        <v>1594</v>
      </c>
    </row>
    <row r="277" spans="3:9" ht="15.5" x14ac:dyDescent="0.35">
      <c r="C277" t="s">
        <v>293</v>
      </c>
      <c r="I277" s="5">
        <v>4</v>
      </c>
    </row>
    <row r="278" spans="3:9" ht="15.5" x14ac:dyDescent="0.35">
      <c r="C278" t="s">
        <v>294</v>
      </c>
      <c r="I278" s="6">
        <v>0.36</v>
      </c>
    </row>
    <row r="279" spans="3:9" ht="15.5" x14ac:dyDescent="0.35">
      <c r="C279" t="s">
        <v>295</v>
      </c>
      <c r="I279" s="6">
        <v>0.12</v>
      </c>
    </row>
    <row r="280" spans="3:9" ht="15.5" x14ac:dyDescent="0.35">
      <c r="C280" t="s">
        <v>296</v>
      </c>
      <c r="I280" s="6">
        <v>0.14000000000000001</v>
      </c>
    </row>
    <row r="281" spans="3:9" ht="15.5" x14ac:dyDescent="0.35">
      <c r="C281" t="s">
        <v>361</v>
      </c>
      <c r="I281" s="6">
        <v>0.49</v>
      </c>
    </row>
    <row r="282" spans="3:9" ht="15.5" x14ac:dyDescent="0.35">
      <c r="C282" t="s">
        <v>297</v>
      </c>
      <c r="I282" s="6">
        <v>0.05</v>
      </c>
    </row>
    <row r="283" spans="3:9" ht="15.5" x14ac:dyDescent="0.35">
      <c r="C283" t="s">
        <v>298</v>
      </c>
      <c r="I283" s="6">
        <v>0.26</v>
      </c>
    </row>
    <row r="284" spans="3:9" ht="15.5" x14ac:dyDescent="0.35">
      <c r="C284" t="s">
        <v>299</v>
      </c>
      <c r="I284" s="5">
        <v>90000000000</v>
      </c>
    </row>
    <row r="285" spans="3:9" ht="15.5" x14ac:dyDescent="0.35">
      <c r="C285" t="s">
        <v>300</v>
      </c>
      <c r="I285" s="5">
        <v>45000000000</v>
      </c>
    </row>
    <row r="286" spans="3:9" ht="15.5" x14ac:dyDescent="0.35">
      <c r="C286" t="s">
        <v>301</v>
      </c>
      <c r="I286" s="5">
        <v>-15000000000</v>
      </c>
    </row>
    <row r="287" spans="3:9" ht="15.5" x14ac:dyDescent="0.35">
      <c r="C287" t="s">
        <v>302</v>
      </c>
      <c r="I287" s="5">
        <v>-25000000000</v>
      </c>
    </row>
    <row r="288" spans="3:9" ht="15.5" x14ac:dyDescent="0.35">
      <c r="C288" t="s">
        <v>303</v>
      </c>
      <c r="D288" s="5">
        <v>7000000000</v>
      </c>
    </row>
    <row r="289" spans="3:9" ht="15.5" x14ac:dyDescent="0.35">
      <c r="C289" t="s">
        <v>304</v>
      </c>
      <c r="D289" s="5">
        <v>306000000000</v>
      </c>
    </row>
    <row r="290" spans="3:9" ht="15.5" x14ac:dyDescent="0.35">
      <c r="C290" t="s">
        <v>305</v>
      </c>
      <c r="D290" s="5">
        <v>451000000000</v>
      </c>
    </row>
    <row r="291" spans="3:9" ht="15.5" x14ac:dyDescent="0.35">
      <c r="C291" t="s">
        <v>245</v>
      </c>
      <c r="D291" s="5">
        <v>82000000000</v>
      </c>
    </row>
    <row r="292" spans="3:9" ht="15.5" x14ac:dyDescent="0.35">
      <c r="C292" t="s">
        <v>306</v>
      </c>
      <c r="I292" s="5">
        <v>-5000000000</v>
      </c>
    </row>
    <row r="293" spans="3:9" ht="15.5" x14ac:dyDescent="0.35">
      <c r="C293" t="s">
        <v>243</v>
      </c>
      <c r="D293" s="5">
        <v>387000000000</v>
      </c>
    </row>
    <row r="294" spans="3:9" ht="15.5" x14ac:dyDescent="0.35">
      <c r="C294" t="s">
        <v>242</v>
      </c>
      <c r="D294" s="5">
        <v>1000000000</v>
      </c>
    </row>
    <row r="295" spans="3:9" ht="15.5" x14ac:dyDescent="0.35">
      <c r="C295" t="s">
        <v>24</v>
      </c>
      <c r="D295" s="5">
        <v>387000000000</v>
      </c>
    </row>
    <row r="296" spans="3:9" ht="15.5" x14ac:dyDescent="0.35">
      <c r="C296" t="s">
        <v>21</v>
      </c>
      <c r="D296" s="5">
        <v>381000000000</v>
      </c>
    </row>
    <row r="297" spans="3:9" ht="15.5" x14ac:dyDescent="0.35">
      <c r="C297" t="s">
        <v>244</v>
      </c>
      <c r="I297" s="5">
        <v>-145000000000</v>
      </c>
    </row>
    <row r="298" spans="3:9" ht="15.5" x14ac:dyDescent="0.35">
      <c r="C298" t="s">
        <v>307</v>
      </c>
      <c r="I298" s="5">
        <v>-7000000000</v>
      </c>
    </row>
    <row r="299" spans="3:9" ht="15.5" x14ac:dyDescent="0.35">
      <c r="C299" t="s">
        <v>308</v>
      </c>
      <c r="I299" s="5">
        <v>8000000000</v>
      </c>
    </row>
    <row r="300" spans="3:9" ht="15.5" x14ac:dyDescent="0.35">
      <c r="C300" t="s">
        <v>309</v>
      </c>
      <c r="I300" s="5">
        <v>-3000000000</v>
      </c>
    </row>
    <row r="301" spans="3:9" ht="15.5" x14ac:dyDescent="0.35">
      <c r="C301" t="s">
        <v>310</v>
      </c>
      <c r="I301" s="5">
        <v>10000000000</v>
      </c>
    </row>
    <row r="302" spans="3:9" ht="15.5" x14ac:dyDescent="0.35">
      <c r="C302" t="s">
        <v>311</v>
      </c>
      <c r="I302" s="5">
        <v>3000000000</v>
      </c>
    </row>
  </sheetData>
  <pageMargins left="0.7" right="0.7" top="0.75" bottom="0.75" header="0.3" footer="0.3"/>
  <ignoredErrors>
    <ignoredError sqref="A1:T303" numberStoredAsText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S28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9" width="18.83203125" customWidth="1"/>
  </cols>
  <sheetData>
    <row r="1" spans="1:19" ht="15.5" x14ac:dyDescent="0.35">
      <c r="C1" t="s">
        <v>1595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</row>
    <row r="2" spans="1:19" ht="15.5" x14ac:dyDescent="0.35">
      <c r="C2" t="s">
        <v>1596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t="str">
        <f t="shared" ref="I2:S2" ca="1" si="0">IFERROR(_xlfn.STOCKHISTORY("XIDX:" &amp; $C$1, I1, , 0, 0, 1), "Libur")</f>
        <v>Libur</v>
      </c>
      <c r="J2" s="2" t="str">
        <f t="shared" ca="1" si="0"/>
        <v>Libur</v>
      </c>
      <c r="K2" s="2" vm="411">
        <f t="shared" ca="1" si="0"/>
        <v>2</v>
      </c>
      <c r="L2" s="2" t="str">
        <f t="shared" ca="1" si="0"/>
        <v>Libur</v>
      </c>
      <c r="M2" s="2" vm="11">
        <f t="shared" ca="1" si="0"/>
        <v>50</v>
      </c>
      <c r="N2" s="2" vm="11">
        <f t="shared" ca="1" si="0"/>
        <v>50</v>
      </c>
      <c r="O2" s="2" vm="11">
        <f t="shared" ca="1" si="0"/>
        <v>50</v>
      </c>
      <c r="P2" s="2" vm="412">
        <f t="shared" ca="1" si="0"/>
        <v>195</v>
      </c>
      <c r="Q2" s="2" vm="413">
        <f t="shared" ca="1" si="0"/>
        <v>262</v>
      </c>
      <c r="R2" s="2" vm="338">
        <f t="shared" ca="1" si="0"/>
        <v>108</v>
      </c>
      <c r="S2" s="2" vm="235">
        <f t="shared" ca="1" si="0"/>
        <v>102</v>
      </c>
    </row>
    <row r="3" spans="1:19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9" ht="15.5" x14ac:dyDescent="0.35">
      <c r="B4" t="s">
        <v>5</v>
      </c>
      <c r="C4" t="s">
        <v>6</v>
      </c>
      <c r="D4" s="2">
        <f>IFERROR(INDEX(D51:D500,MATCH($C$4,$C$51:$C$500,0)),"")</f>
        <v>75881920838</v>
      </c>
      <c r="E4" s="2">
        <f>IFERROR(INDEX(E51:E500,MATCH($C$4,$C$51:$C$500,0)),"")</f>
        <v>0</v>
      </c>
      <c r="H4" s="2">
        <f>IFERROR(SUM(D4:G4)*(4/MAX(1,COUNT(D4:G4))),"")</f>
        <v>151763841676</v>
      </c>
      <c r="I4" s="2">
        <f t="shared" ref="I4:S4" si="1">IFERROR(INDEX(I51:I500,MATCH($C$4,$C$51:$C$500,0)),"")</f>
        <v>3688737835</v>
      </c>
      <c r="J4" s="2">
        <f t="shared" si="1"/>
        <v>237875930</v>
      </c>
      <c r="K4" s="2">
        <f t="shared" si="1"/>
        <v>1595288685747</v>
      </c>
      <c r="L4" s="2">
        <f t="shared" si="1"/>
        <v>2044320576210</v>
      </c>
      <c r="M4" s="2">
        <f t="shared" si="1"/>
        <v>2016805522469</v>
      </c>
      <c r="N4" s="2">
        <f t="shared" si="1"/>
        <v>3452545403628</v>
      </c>
      <c r="O4" s="2">
        <f t="shared" si="1"/>
        <v>4294709675286</v>
      </c>
      <c r="P4" s="2">
        <f t="shared" si="1"/>
        <v>4748403735514</v>
      </c>
      <c r="Q4" s="2">
        <f t="shared" si="1"/>
        <v>6334113649170</v>
      </c>
      <c r="R4" s="2">
        <f t="shared" si="1"/>
        <v>270902801566</v>
      </c>
      <c r="S4" s="2">
        <f t="shared" si="1"/>
        <v>608200070259</v>
      </c>
    </row>
    <row r="5" spans="1:19" ht="15.5" x14ac:dyDescent="0.35">
      <c r="B5" t="s">
        <v>7</v>
      </c>
      <c r="C5" t="s">
        <v>8</v>
      </c>
      <c r="D5" s="2">
        <f>IFERROR(INDEX(D51:D500,MATCH($C$5,$C$51:$C$500,0)),"")</f>
        <v>-4562307046</v>
      </c>
      <c r="E5" s="2">
        <f>IFERROR(INDEX(E51:E500,MATCH($C$5,$C$51:$C$500,0)),"")</f>
        <v>-1754241205</v>
      </c>
      <c r="H5" s="2">
        <f>IFERROR(SUM(D5:G5)*(4/MAX(1,COUNT(D5:G5))),"")</f>
        <v>-12633096502</v>
      </c>
      <c r="I5" s="2">
        <f t="shared" ref="I5:S5" si="2">IFERROR(INDEX(I51:I500,MATCH($C$5,$C$51:$C$500,0)),"")</f>
        <v>-1522033712</v>
      </c>
      <c r="J5" s="2">
        <f t="shared" si="2"/>
        <v>-9152801898</v>
      </c>
      <c r="K5" s="2">
        <f t="shared" si="2"/>
        <v>10882666785</v>
      </c>
      <c r="L5" s="2">
        <f t="shared" si="2"/>
        <v>-34037418172</v>
      </c>
      <c r="M5" s="2">
        <f t="shared" si="2"/>
        <v>-19177310991</v>
      </c>
      <c r="N5" s="2">
        <f t="shared" si="2"/>
        <v>-53942218251</v>
      </c>
      <c r="O5" s="2">
        <f t="shared" si="2"/>
        <v>-118782782944</v>
      </c>
      <c r="P5" s="2">
        <f t="shared" si="2"/>
        <v>-13330358279</v>
      </c>
      <c r="Q5" s="2">
        <f t="shared" si="2"/>
        <v>77426719204</v>
      </c>
      <c r="R5" s="2">
        <f t="shared" si="2"/>
        <v>2282454639</v>
      </c>
      <c r="S5" s="2">
        <f t="shared" si="2"/>
        <v>4585338037</v>
      </c>
    </row>
    <row r="6" spans="1:19" ht="15.5" x14ac:dyDescent="0.35">
      <c r="B6" t="s">
        <v>9</v>
      </c>
      <c r="C6" t="s">
        <v>10</v>
      </c>
      <c r="D6" s="2">
        <f>IFERROR(INDEX(D51:D500,MATCH($C$6,$C$51:$C$500,0)),"")</f>
        <v>-13655018948</v>
      </c>
      <c r="E6" s="2">
        <f>IFERROR(INDEX(E51:E500,MATCH($C$6,$C$51:$C$500,0)),"")</f>
        <v>-9022464933</v>
      </c>
      <c r="H6" s="2">
        <f>IFERROR(INDEX(D6:G6,COUNT(D6:G6)),"")</f>
        <v>-9022464933</v>
      </c>
      <c r="I6" s="2">
        <f t="shared" ref="I6:S6" si="3">IFERROR(INDEX(I51:I500,MATCH($C$6,$C$51:$C$500,0)),"")</f>
        <v>-7348223729</v>
      </c>
      <c r="J6" s="2">
        <f t="shared" si="3"/>
        <v>-7472503607</v>
      </c>
      <c r="K6" s="2">
        <f t="shared" si="3"/>
        <v>3455631276</v>
      </c>
      <c r="L6" s="2">
        <f t="shared" si="3"/>
        <v>-34208391156</v>
      </c>
      <c r="M6" s="2">
        <f t="shared" si="3"/>
        <v>21552972187</v>
      </c>
      <c r="N6" s="2">
        <f t="shared" si="3"/>
        <v>42923837677</v>
      </c>
      <c r="O6" s="2">
        <f t="shared" si="3"/>
        <v>112481683459</v>
      </c>
      <c r="P6" s="2">
        <f t="shared" si="3"/>
        <v>275262375336</v>
      </c>
      <c r="Q6" s="2">
        <f t="shared" si="3"/>
        <v>281585601741</v>
      </c>
      <c r="R6" s="2">
        <f t="shared" si="3"/>
        <v>133353974482</v>
      </c>
      <c r="S6" s="2">
        <f t="shared" si="3"/>
        <v>125539773226</v>
      </c>
    </row>
    <row r="7" spans="1:19" ht="15.5" x14ac:dyDescent="0.35">
      <c r="B7" t="s">
        <v>11</v>
      </c>
      <c r="C7" t="s">
        <v>12</v>
      </c>
      <c r="D7" s="3">
        <f>IFERROR(INDEX(D51:D500,MATCH($C$7,$C$51:$C$500,0))/1000000000,"")</f>
        <v>5.5</v>
      </c>
      <c r="E7" s="3">
        <f>IFERROR(INDEX(E51:E500,MATCH($C$7,$C$51:$C$500,0))/1000000000,"")</f>
        <v>5.5</v>
      </c>
      <c r="H7" s="3">
        <f>IFERROR(INDEX(D7:G7,COUNT(D7:G7)),"")</f>
        <v>5.5</v>
      </c>
      <c r="I7" s="3">
        <f t="shared" ref="I7:S7" si="4">IFERROR(INDEX(I51:I500,MATCH($C$7,$C$51:$C$500,0))/1000000000,"")</f>
        <v>5.5</v>
      </c>
      <c r="J7" s="3">
        <f t="shared" si="4"/>
        <v>5.5</v>
      </c>
      <c r="K7" s="3">
        <f t="shared" si="4"/>
        <v>5.5</v>
      </c>
      <c r="L7" s="3">
        <f t="shared" si="4"/>
        <v>5.5</v>
      </c>
      <c r="M7" s="3">
        <f t="shared" si="4"/>
        <v>5.5</v>
      </c>
      <c r="N7" s="3">
        <f t="shared" si="4"/>
        <v>5</v>
      </c>
      <c r="O7" s="3">
        <f t="shared" si="4"/>
        <v>5</v>
      </c>
      <c r="P7" s="3">
        <f t="shared" si="4"/>
        <v>5</v>
      </c>
      <c r="Q7" s="3">
        <f t="shared" si="4"/>
        <v>5</v>
      </c>
      <c r="R7" s="3">
        <f t="shared" si="4"/>
        <v>1</v>
      </c>
      <c r="S7" s="3">
        <f t="shared" si="4"/>
        <v>1</v>
      </c>
    </row>
    <row r="8" spans="1:19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-54000000000</v>
      </c>
      <c r="E8" s="2">
        <f>IFERROR(INDEX(E51:E500,MATCH("Free cash flow (Quarter)",$C$51:$C$500,0)),"")</f>
        <v>0</v>
      </c>
      <c r="H8" s="2">
        <f>IFERROR(INDEX(D8:G8,COUNT(D8:G8)),"")</f>
        <v>0</v>
      </c>
      <c r="I8" s="2">
        <f t="shared" ref="I8:S8" si="5">IFERROR(INDEX(I51:I500,MATCH($C$8,$C$51:$C$500,0)),"")</f>
        <v>0</v>
      </c>
      <c r="J8" s="2">
        <f t="shared" si="5"/>
        <v>-2000000000</v>
      </c>
      <c r="K8" s="2">
        <f t="shared" si="5"/>
        <v>25000000000</v>
      </c>
      <c r="L8" s="2">
        <f t="shared" si="5"/>
        <v>5000000000</v>
      </c>
      <c r="M8" s="2">
        <f t="shared" si="5"/>
        <v>23000000000</v>
      </c>
      <c r="N8" s="2">
        <f t="shared" si="5"/>
        <v>-8000000000</v>
      </c>
      <c r="O8" s="2">
        <f t="shared" si="5"/>
        <v>-47000000000</v>
      </c>
      <c r="P8" s="2">
        <f t="shared" si="5"/>
        <v>-109000000000</v>
      </c>
      <c r="Q8" s="2">
        <f t="shared" si="5"/>
        <v>-80000000000</v>
      </c>
      <c r="R8" s="2">
        <f t="shared" si="5"/>
        <v>39000000000</v>
      </c>
      <c r="S8" s="2">
        <f t="shared" si="5"/>
        <v>-1000000000</v>
      </c>
    </row>
    <row r="9" spans="1:19" ht="15.5" x14ac:dyDescent="0.35">
      <c r="A9" t="s">
        <v>16</v>
      </c>
      <c r="C9" t="s">
        <v>17</v>
      </c>
      <c r="D9" s="3">
        <f>IFERROR(INDEX(D51:D500,MATCH("Free cash flow per share (Quarter)",$C$51:$C$500,0)),"")</f>
        <v>-9.74</v>
      </c>
      <c r="E9" s="3">
        <f>IFERROR(INDEX(E51:E500,MATCH("Free cash flow per share (Quarter)",$C$51:$C$500,0)),"")</f>
        <v>0</v>
      </c>
      <c r="H9" s="3">
        <f>IFERROR(INDEX(D9:G9,COUNT(D9:G9)),"")</f>
        <v>0</v>
      </c>
      <c r="I9" s="3">
        <f t="shared" ref="I9:S9" si="6">IFERROR(INDEX(I51:I500,MATCH($C$9,$C$51:$C$500,0)),"")</f>
        <v>-0.02</v>
      </c>
      <c r="J9" s="3">
        <f t="shared" si="6"/>
        <v>-0.3</v>
      </c>
      <c r="K9" s="3">
        <f t="shared" si="6"/>
        <v>4.6100000000000003</v>
      </c>
      <c r="L9" s="3">
        <f t="shared" si="6"/>
        <v>0.97</v>
      </c>
      <c r="M9" s="3">
        <f t="shared" si="6"/>
        <v>4.21</v>
      </c>
      <c r="N9" s="3">
        <f t="shared" si="6"/>
        <v>-1.56</v>
      </c>
      <c r="O9" s="3">
        <f t="shared" si="6"/>
        <v>-9.32</v>
      </c>
      <c r="P9" s="3">
        <f t="shared" si="6"/>
        <v>-21.71</v>
      </c>
      <c r="Q9" s="3">
        <f t="shared" si="6"/>
        <v>-16.09</v>
      </c>
      <c r="R9" s="3">
        <f t="shared" si="6"/>
        <v>38.94</v>
      </c>
      <c r="S9" s="3">
        <f t="shared" si="6"/>
        <v>-1.1299999999999999</v>
      </c>
    </row>
    <row r="10" spans="1:19" ht="15.5" x14ac:dyDescent="0.35">
      <c r="C10" t="s">
        <v>18</v>
      </c>
      <c r="D10" s="3" t="str">
        <f ca="1">IFERROR(IF(D9=0,"",D2/D9),"")</f>
        <v/>
      </c>
      <c r="E10" s="3" t="str">
        <f>IFERROR(IF(E9=0,"",E2/E9),"")</f>
        <v/>
      </c>
      <c r="I10" s="3" t="str">
        <f t="shared" ref="I10:S10" ca="1" si="7">IFERROR(IF(I9=0,"",I2/I9),"")</f>
        <v/>
      </c>
      <c r="J10" s="3" t="str">
        <f t="shared" ca="1" si="7"/>
        <v/>
      </c>
      <c r="K10" s="3">
        <f t="shared" ca="1" si="7"/>
        <v>0.43383947939262468</v>
      </c>
      <c r="L10" s="3" t="str">
        <f t="shared" ca="1" si="7"/>
        <v/>
      </c>
      <c r="M10" s="3">
        <f t="shared" ca="1" si="7"/>
        <v>11.876484560570072</v>
      </c>
      <c r="N10" s="3">
        <f t="shared" ca="1" si="7"/>
        <v>-32.051282051282051</v>
      </c>
      <c r="O10" s="3">
        <f t="shared" ca="1" si="7"/>
        <v>-5.3648068669527893</v>
      </c>
      <c r="P10" s="3">
        <f t="shared" ca="1" si="7"/>
        <v>-8.9820359281437128</v>
      </c>
      <c r="Q10" s="3">
        <f t="shared" ca="1" si="7"/>
        <v>-16.283405842137974</v>
      </c>
      <c r="R10" s="3">
        <f t="shared" ca="1" si="7"/>
        <v>2.773497688751926</v>
      </c>
      <c r="S10" s="3">
        <f t="shared" ca="1" si="7"/>
        <v>-90.26548672566372</v>
      </c>
    </row>
    <row r="11" spans="1:19" ht="15.5" x14ac:dyDescent="0.35">
      <c r="B11" t="s">
        <v>19</v>
      </c>
      <c r="C11" t="s">
        <v>20</v>
      </c>
      <c r="D11" s="2">
        <f>IFERROR(INDEX(D51:D500,MATCH($C$11,$C$51:$C$500,0)),"")</f>
        <v>22114114814</v>
      </c>
      <c r="E11" s="2">
        <f>IFERROR(INDEX(E51:E500,MATCH($C$11,$C$51:$C$500,0)),"")</f>
        <v>1157503</v>
      </c>
      <c r="H11" s="2">
        <f>IFERROR(INDEX(D11:G11,COUNT(D11:G11)),"")</f>
        <v>1157503</v>
      </c>
      <c r="I11" s="2">
        <f t="shared" ref="I11:S11" si="8">IFERROR(INDEX(I51:I500,MATCH($C$11,$C$51:$C$500,0)),"")</f>
        <v>4349732</v>
      </c>
      <c r="J11" s="2">
        <f t="shared" si="8"/>
        <v>114667134</v>
      </c>
      <c r="K11" s="2">
        <f t="shared" si="8"/>
        <v>1783061634</v>
      </c>
      <c r="L11" s="2">
        <f t="shared" si="8"/>
        <v>8423173943</v>
      </c>
      <c r="M11" s="2">
        <f t="shared" si="8"/>
        <v>23361614495</v>
      </c>
      <c r="N11" s="2">
        <f t="shared" si="8"/>
        <v>15958094819</v>
      </c>
      <c r="O11" s="2">
        <f t="shared" si="8"/>
        <v>29968019555</v>
      </c>
      <c r="P11" s="2">
        <f t="shared" si="8"/>
        <v>43601627785</v>
      </c>
      <c r="Q11" s="2">
        <f t="shared" si="8"/>
        <v>61983796590</v>
      </c>
      <c r="R11" s="2">
        <f t="shared" si="8"/>
        <v>11489010688</v>
      </c>
      <c r="S11" s="2">
        <f t="shared" si="8"/>
        <v>2806382053</v>
      </c>
    </row>
    <row r="12" spans="1:19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353000000000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S12" si="9">IFERROR(INDEX(I51:I500,MATCH($C$12,$C$51:$C$500,0)),"")</f>
        <v>0</v>
      </c>
      <c r="J12" s="2">
        <f t="shared" si="9"/>
        <v>0</v>
      </c>
      <c r="K12" s="2">
        <f t="shared" si="9"/>
        <v>-2000000000</v>
      </c>
      <c r="L12" s="2">
        <f t="shared" si="9"/>
        <v>305000000000</v>
      </c>
      <c r="M12" s="2">
        <f t="shared" si="9"/>
        <v>316000000000</v>
      </c>
      <c r="N12" s="2">
        <f t="shared" si="9"/>
        <v>347000000000</v>
      </c>
      <c r="O12" s="2">
        <f t="shared" si="9"/>
        <v>535000000000</v>
      </c>
      <c r="P12" s="2">
        <f t="shared" si="9"/>
        <v>489000000000</v>
      </c>
      <c r="Q12" s="2">
        <f t="shared" si="9"/>
        <v>567000000000</v>
      </c>
      <c r="R12" s="2">
        <f t="shared" si="9"/>
        <v>-11000000000</v>
      </c>
      <c r="S12" s="2">
        <f t="shared" si="9"/>
        <v>5000000000</v>
      </c>
    </row>
    <row r="13" spans="1:19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375000000000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S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313000000000</v>
      </c>
      <c r="M13" s="2">
        <f t="shared" si="10"/>
        <v>340000000000</v>
      </c>
      <c r="N13" s="2">
        <f t="shared" si="10"/>
        <v>363000000000</v>
      </c>
      <c r="O13" s="2">
        <f t="shared" si="10"/>
        <v>565000000000</v>
      </c>
      <c r="P13" s="2">
        <f t="shared" si="10"/>
        <v>533000000000</v>
      </c>
      <c r="Q13" s="2">
        <f t="shared" si="10"/>
        <v>629000000000</v>
      </c>
      <c r="R13" s="2">
        <f t="shared" si="10"/>
        <v>0</v>
      </c>
      <c r="S13" s="2">
        <f t="shared" si="10"/>
        <v>8000000000</v>
      </c>
    </row>
    <row r="14" spans="1:19" ht="15.5" x14ac:dyDescent="0.35">
      <c r="C14" t="s">
        <v>27</v>
      </c>
      <c r="D14" s="2">
        <f>IFERROR(INDEX(D51:D500,MATCH($C$14,$C$51:$C$500,0)),"")</f>
        <v>-572390738</v>
      </c>
      <c r="E14" s="2">
        <f>IFERROR(INDEX(E51:E500,MATCH($C$14,$C$51:$C$500,0)),"")</f>
        <v>-692230</v>
      </c>
      <c r="H14" s="2">
        <f>IFERROR(SUM(D14:G14)*(4/MAX(1,COUNT(D14:G14))),"")</f>
        <v>-1146165936</v>
      </c>
      <c r="I14" s="2">
        <f t="shared" ref="I14:S14" si="11">IFERROR(INDEX(I51:I500,MATCH($C$14,$C$51:$C$500,0)),"")</f>
        <v>0</v>
      </c>
      <c r="J14" s="2">
        <f t="shared" si="11"/>
        <v>0</v>
      </c>
      <c r="K14" s="2">
        <f t="shared" si="11"/>
        <v>-35908196599</v>
      </c>
      <c r="L14" s="2">
        <f t="shared" si="11"/>
        <v>-39362571187</v>
      </c>
      <c r="M14" s="2">
        <f t="shared" si="11"/>
        <v>-42090613454</v>
      </c>
      <c r="N14" s="2">
        <f t="shared" si="11"/>
        <v>-57130037670</v>
      </c>
      <c r="O14" s="2">
        <f t="shared" si="11"/>
        <v>-68087606644</v>
      </c>
      <c r="P14" s="2">
        <f t="shared" si="11"/>
        <v>-69888568361</v>
      </c>
      <c r="Q14" s="2">
        <f t="shared" si="11"/>
        <v>-55426252929</v>
      </c>
      <c r="R14" s="2">
        <f t="shared" si="11"/>
        <v>-48283690</v>
      </c>
      <c r="S14" s="2">
        <f t="shared" si="11"/>
        <v>-3180089102</v>
      </c>
    </row>
    <row r="15" spans="1:19" ht="15.5" x14ac:dyDescent="0.35">
      <c r="C15" t="s">
        <v>28</v>
      </c>
      <c r="D15" s="2">
        <f>IFERROR(INDEX(D51:D500,MATCH($C$15,$C$51:$C$500,0)),"")</f>
        <v>377991232</v>
      </c>
      <c r="E15" s="2">
        <f>IFERROR(INDEX(E51:E500,MATCH($C$15,$C$51:$C$500,0)),"")</f>
        <v>0</v>
      </c>
      <c r="H15" s="2">
        <f>IFERROR(SUM(D15:G15)*(4/MAX(1,COUNT(D15:G15))),"")</f>
        <v>755982464</v>
      </c>
      <c r="I15" s="2">
        <f t="shared" ref="I15:S15" si="12">IFERROR(INDEX(I51:I500,MATCH($C$15,$C$51:$C$500,0)),"")</f>
        <v>27146027</v>
      </c>
      <c r="J15" s="2">
        <f t="shared" si="12"/>
        <v>45112713</v>
      </c>
      <c r="K15" s="2">
        <f t="shared" si="12"/>
        <v>-2591124916</v>
      </c>
      <c r="L15" s="2">
        <f t="shared" si="12"/>
        <v>-3352035329</v>
      </c>
      <c r="M15" s="2">
        <f t="shared" si="12"/>
        <v>-4313634377</v>
      </c>
      <c r="N15" s="2">
        <f t="shared" si="12"/>
        <v>-7945314499</v>
      </c>
      <c r="O15" s="2">
        <f t="shared" si="12"/>
        <v>-6860038809</v>
      </c>
      <c r="P15" s="2">
        <f t="shared" si="12"/>
        <v>-11249456492</v>
      </c>
      <c r="Q15" s="2">
        <f t="shared" si="12"/>
        <v>-13536167764</v>
      </c>
      <c r="R15" s="2">
        <f t="shared" si="12"/>
        <v>-1116275033</v>
      </c>
      <c r="S15" s="2">
        <f t="shared" si="12"/>
        <v>-1547160220</v>
      </c>
    </row>
    <row r="16" spans="1:19" ht="15.5" x14ac:dyDescent="0.35">
      <c r="C16" t="s">
        <v>29</v>
      </c>
      <c r="D16" s="2">
        <f>IFERROR(INDEX(D51:D500,MATCH($C$16,$C$51:$C$500,0)),"")</f>
        <v>-2768311591</v>
      </c>
      <c r="E16" s="2">
        <f>IFERROR(INDEX(E51:E500,MATCH($C$16,$C$51:$C$500,0)),"")</f>
        <v>-1754241205</v>
      </c>
      <c r="H16" s="2">
        <f>IFERROR(SUM(D16:G16)*(4/MAX(1,COUNT(D16:G16))),"")</f>
        <v>-9045105592</v>
      </c>
      <c r="I16" s="2">
        <f t="shared" ref="I16:S16" si="13">IFERROR(INDEX(I51:I500,MATCH($C$16,$C$51:$C$500,0)),"")</f>
        <v>-1571967306</v>
      </c>
      <c r="J16" s="2">
        <f t="shared" si="13"/>
        <v>-11013780491</v>
      </c>
      <c r="K16" s="2">
        <f t="shared" si="13"/>
        <v>27878552407</v>
      </c>
      <c r="L16" s="2">
        <f t="shared" si="13"/>
        <v>-40887048805</v>
      </c>
      <c r="M16" s="2">
        <f t="shared" si="13"/>
        <v>-30362384209</v>
      </c>
      <c r="N16" s="2">
        <f t="shared" si="13"/>
        <v>-55495245361</v>
      </c>
      <c r="O16" s="2">
        <f t="shared" si="13"/>
        <v>-114292275998</v>
      </c>
      <c r="P16" s="2">
        <f t="shared" si="13"/>
        <v>9823131713</v>
      </c>
      <c r="Q16" s="2">
        <f t="shared" si="13"/>
        <v>51456169951</v>
      </c>
      <c r="R16" s="2">
        <f t="shared" si="13"/>
        <v>3413803149</v>
      </c>
      <c r="S16" s="2">
        <f t="shared" si="13"/>
        <v>6056961971</v>
      </c>
    </row>
    <row r="17" spans="1:19" ht="15.5" x14ac:dyDescent="0.35">
      <c r="A17" t="s">
        <v>30</v>
      </c>
    </row>
    <row r="18" spans="1:19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  <c r="S18" t="s">
        <v>35</v>
      </c>
    </row>
    <row r="19" spans="1:19" ht="15.5" x14ac:dyDescent="0.35">
      <c r="A19" t="s">
        <v>44</v>
      </c>
      <c r="C19" t="s">
        <v>45</v>
      </c>
    </row>
    <row r="20" spans="1:19" ht="15.5" x14ac:dyDescent="0.35">
      <c r="A20" t="s">
        <v>46</v>
      </c>
      <c r="C20" t="s">
        <v>47</v>
      </c>
      <c r="D20" s="2" t="str">
        <f ca="1">IFERROR(D21*D2,"")</f>
        <v/>
      </c>
      <c r="E20" s="2" t="str">
        <f ca="1">IFERROR(E21*E2,"")</f>
        <v/>
      </c>
      <c r="H20" s="2" t="str">
        <f t="shared" ref="H20:S20" ca="1" si="14">IFERROR(H21*H2,"")</f>
        <v/>
      </c>
      <c r="I20" s="2" t="str">
        <f t="shared" ca="1" si="14"/>
        <v/>
      </c>
      <c r="J20" s="2" t="str">
        <f t="shared" ca="1" si="14"/>
        <v/>
      </c>
      <c r="K20" s="2">
        <f t="shared" ca="1" si="14"/>
        <v>11000000000</v>
      </c>
      <c r="L20" s="2" t="str">
        <f t="shared" ca="1" si="14"/>
        <v/>
      </c>
      <c r="M20" s="2">
        <f t="shared" ca="1" si="14"/>
        <v>275000000000</v>
      </c>
      <c r="N20" s="2">
        <f t="shared" ca="1" si="14"/>
        <v>250000000000</v>
      </c>
      <c r="O20" s="2">
        <f t="shared" ca="1" si="14"/>
        <v>250000000000</v>
      </c>
      <c r="P20" s="2">
        <f t="shared" ca="1" si="14"/>
        <v>975000000000</v>
      </c>
      <c r="Q20" s="2">
        <f t="shared" ca="1" si="14"/>
        <v>1310000000000</v>
      </c>
      <c r="R20" s="2">
        <f t="shared" ca="1" si="14"/>
        <v>108000000000</v>
      </c>
      <c r="S20" s="2">
        <f t="shared" ca="1" si="14"/>
        <v>102000000000</v>
      </c>
    </row>
    <row r="21" spans="1:19" ht="15.5" x14ac:dyDescent="0.35">
      <c r="C21" t="s">
        <v>12</v>
      </c>
      <c r="D21" s="2">
        <f>IFERROR(INDEX(D51:D500,MATCH($C$7,$C$51:$C$500,0)),"")</f>
        <v>5500000000</v>
      </c>
      <c r="E21" s="2">
        <f>IFERROR(INDEX(E51:E500,MATCH($C$7,$C$51:$C$500,0)),"")</f>
        <v>5500000000</v>
      </c>
      <c r="H21" s="2">
        <f>IFERROR(INDEX(D21:G21,COUNT(D21:G21)),"")</f>
        <v>5500000000</v>
      </c>
      <c r="I21" s="2">
        <f t="shared" ref="I21:S21" si="15">IFERROR(INDEX(I51:I500,MATCH($C$7,$C$51:$C$500,0)),"")</f>
        <v>5500000000</v>
      </c>
      <c r="J21" s="2">
        <f t="shared" si="15"/>
        <v>5500000000</v>
      </c>
      <c r="K21" s="2">
        <f t="shared" si="15"/>
        <v>5500000000</v>
      </c>
      <c r="L21" s="2">
        <f t="shared" si="15"/>
        <v>5500000000</v>
      </c>
      <c r="M21" s="2">
        <f t="shared" si="15"/>
        <v>5500000000</v>
      </c>
      <c r="N21" s="2">
        <f t="shared" si="15"/>
        <v>5000000000</v>
      </c>
      <c r="O21" s="2">
        <f t="shared" si="15"/>
        <v>5000000000</v>
      </c>
      <c r="P21" s="2">
        <f t="shared" si="15"/>
        <v>5000000000</v>
      </c>
      <c r="Q21" s="2">
        <f t="shared" si="15"/>
        <v>5000000000</v>
      </c>
      <c r="R21" s="2">
        <f t="shared" si="15"/>
        <v>1000000000</v>
      </c>
      <c r="S21" s="2">
        <f t="shared" si="15"/>
        <v>1000000000</v>
      </c>
    </row>
    <row r="23" spans="1:19" ht="15.5" x14ac:dyDescent="0.35">
      <c r="B23" t="s">
        <v>48</v>
      </c>
      <c r="C23" t="s">
        <v>49</v>
      </c>
      <c r="D23" s="3">
        <f>IFERROR(D5/D6*100,"")</f>
        <v>33.411209924891565</v>
      </c>
      <c r="E23" s="3">
        <f>IFERROR(E5/E6*100,"")</f>
        <v>19.443037108227461</v>
      </c>
      <c r="H23" s="3">
        <f t="shared" ref="H23:S23" si="16">IFERROR(H5/H6*100,"")</f>
        <v>140.01823887166333</v>
      </c>
      <c r="I23" s="3">
        <f t="shared" si="16"/>
        <v>20.712947347986223</v>
      </c>
      <c r="J23" s="3">
        <f t="shared" si="16"/>
        <v>122.48641659304053</v>
      </c>
      <c r="K23" s="3">
        <f t="shared" si="16"/>
        <v>314.92557844878121</v>
      </c>
      <c r="L23" s="3">
        <f t="shared" si="16"/>
        <v>99.500201622402201</v>
      </c>
      <c r="M23" s="3">
        <f t="shared" si="16"/>
        <v>-88.977570353693878</v>
      </c>
      <c r="N23" s="3">
        <f t="shared" si="16"/>
        <v>-125.66960730984222</v>
      </c>
      <c r="O23" s="3">
        <f t="shared" si="16"/>
        <v>-105.6018893843252</v>
      </c>
      <c r="P23" s="3">
        <f t="shared" si="16"/>
        <v>-4.8427825498229646</v>
      </c>
      <c r="Q23" s="3">
        <f t="shared" si="16"/>
        <v>27.496689718963836</v>
      </c>
      <c r="R23" s="3">
        <f t="shared" si="16"/>
        <v>1.7115760125380317</v>
      </c>
      <c r="S23" s="3">
        <f t="shared" si="16"/>
        <v>3.6524982634350902</v>
      </c>
    </row>
    <row r="24" spans="1:19" ht="15.5" x14ac:dyDescent="0.35">
      <c r="C24" t="s">
        <v>50</v>
      </c>
      <c r="D24" s="4">
        <f>IFERROR(_xlfn.RRI(5,I23,D23),"")</f>
        <v>0.10034800498107566</v>
      </c>
      <c r="E24" s="4">
        <f>IFERROR(_xlfn.RRI(5,J23,E23),"")</f>
        <v>-0.30795356598714818</v>
      </c>
      <c r="H24" s="4" t="str">
        <f t="shared" ref="H24:S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>
        <f t="shared" si="17"/>
        <v>0.29332808813021716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</row>
    <row r="25" spans="1:19" ht="15.5" x14ac:dyDescent="0.35">
      <c r="A25" t="s">
        <v>51</v>
      </c>
      <c r="C25" t="s">
        <v>52</v>
      </c>
      <c r="D25" s="3">
        <f>IFERROR(INDEX(D51:D500,MATCH($A$25,$C$51:$C$500,0)),"")</f>
        <v>0.02</v>
      </c>
      <c r="E25" s="3">
        <f>IFERROR(INDEX(E51:E500,MATCH($A$25,$C$51:$C$500,0)),"")</f>
        <v>0</v>
      </c>
      <c r="H25" s="3">
        <f>IFERROR(INDEX(D25:G25,COUNT(D25:G25)),"")</f>
        <v>0</v>
      </c>
      <c r="I25" s="3">
        <f t="shared" ref="I25:S25" si="18">IFERROR(INDEX(I51:I500,MATCH($C$25,$C$51:$C$500,0)),"")</f>
        <v>-0.28000000000000003</v>
      </c>
      <c r="J25" s="3">
        <f t="shared" si="18"/>
        <v>-1.67</v>
      </c>
      <c r="K25" s="3">
        <f t="shared" si="18"/>
        <v>2.38</v>
      </c>
      <c r="L25" s="3">
        <f t="shared" si="18"/>
        <v>-5.0999999999999996</v>
      </c>
      <c r="M25" s="3">
        <f t="shared" si="18"/>
        <v>-4.6900000000000004</v>
      </c>
      <c r="N25" s="3">
        <f t="shared" si="18"/>
        <v>-10.19</v>
      </c>
      <c r="O25" s="3">
        <f t="shared" si="18"/>
        <v>-15.5</v>
      </c>
      <c r="P25" s="3">
        <f t="shared" si="18"/>
        <v>-1.45</v>
      </c>
      <c r="Q25" s="3">
        <f t="shared" si="18"/>
        <v>5</v>
      </c>
      <c r="R25" s="3">
        <f t="shared" si="18"/>
        <v>2.2799999999999998</v>
      </c>
      <c r="S25" s="3">
        <f t="shared" si="18"/>
        <v>4.51</v>
      </c>
    </row>
    <row r="26" spans="1:19" ht="15.5" x14ac:dyDescent="0.35">
      <c r="C26" t="s">
        <v>53</v>
      </c>
      <c r="D26" s="4" t="str">
        <f>IFERROR(_xlfn.RRI(5,I25,D25),"")</f>
        <v/>
      </c>
      <c r="E26" s="4">
        <f>IFERROR(_xlfn.RRI(5,J25,E25),"")</f>
        <v>-1</v>
      </c>
      <c r="H26" s="4">
        <f t="shared" ref="H26:S26" si="19">IFERROR(_xlfn.RRI(5,M25,H25),"")</f>
        <v>-1</v>
      </c>
      <c r="I26" s="4">
        <f t="shared" si="19"/>
        <v>-0.51269959820969246</v>
      </c>
      <c r="J26" s="4">
        <f t="shared" si="19"/>
        <v>-0.35956220352675117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</row>
    <row r="27" spans="1:19" ht="15.5" x14ac:dyDescent="0.35">
      <c r="C27" t="s">
        <v>54</v>
      </c>
      <c r="D27" s="3">
        <f>IFERROR(D4/D21,"")</f>
        <v>13.796712879636363</v>
      </c>
      <c r="E27" s="3">
        <f>IFERROR(E4/E21,"")</f>
        <v>0</v>
      </c>
      <c r="H27" s="3">
        <f t="shared" ref="H27:S27" si="20">IFERROR(H4/H21,"")</f>
        <v>27.593425759272726</v>
      </c>
      <c r="I27" s="3">
        <f t="shared" si="20"/>
        <v>0.67067960636363633</v>
      </c>
      <c r="J27" s="3">
        <f t="shared" si="20"/>
        <v>4.3250169090909091E-2</v>
      </c>
      <c r="K27" s="3">
        <f t="shared" si="20"/>
        <v>290.05248831763635</v>
      </c>
      <c r="L27" s="3">
        <f t="shared" si="20"/>
        <v>371.69465022000003</v>
      </c>
      <c r="M27" s="3">
        <f t="shared" si="20"/>
        <v>366.6919131761818</v>
      </c>
      <c r="N27" s="3">
        <f t="shared" si="20"/>
        <v>690.50908072560003</v>
      </c>
      <c r="O27" s="3">
        <f t="shared" si="20"/>
        <v>858.9419350572</v>
      </c>
      <c r="P27" s="3">
        <f t="shared" si="20"/>
        <v>949.68074710279996</v>
      </c>
      <c r="Q27" s="3">
        <f t="shared" si="20"/>
        <v>1266.822729834</v>
      </c>
      <c r="R27" s="3">
        <f t="shared" si="20"/>
        <v>270.90280156599999</v>
      </c>
      <c r="S27" s="3">
        <f t="shared" si="20"/>
        <v>608.20007025899997</v>
      </c>
    </row>
    <row r="28" spans="1:19" ht="15.5" x14ac:dyDescent="0.35">
      <c r="C28" t="s">
        <v>55</v>
      </c>
      <c r="D28" s="4">
        <f>IFERROR(_xlfn.RRI(5,I27,D27),"")</f>
        <v>0.8308472207889892</v>
      </c>
      <c r="E28" s="4">
        <f>IFERROR(_xlfn.RRI(5,J27,E27),"")</f>
        <v>-1</v>
      </c>
      <c r="H28" s="4">
        <f t="shared" ref="H28:S28" si="21">IFERROR(_xlfn.RRI(5,M27,H27),"")</f>
        <v>-0.4039250679650257</v>
      </c>
      <c r="I28" s="4">
        <f t="shared" si="21"/>
        <v>-0.75027090616056258</v>
      </c>
      <c r="J28" s="4">
        <f t="shared" si="21"/>
        <v>-0.86183284959289319</v>
      </c>
      <c r="K28" s="4">
        <f t="shared" si="21"/>
        <v>-0.21117658699002773</v>
      </c>
      <c r="L28" s="4">
        <f t="shared" si="21"/>
        <v>-0.21748243892509944</v>
      </c>
      <c r="M28" s="4">
        <f t="shared" si="21"/>
        <v>6.2423252456990763E-2</v>
      </c>
      <c r="N28" s="4">
        <f t="shared" si="21"/>
        <v>2.5709990630491175E-2</v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</row>
    <row r="29" spans="1:19" ht="15.5" x14ac:dyDescent="0.35">
      <c r="C29" t="s">
        <v>56</v>
      </c>
      <c r="H29" s="4">
        <f t="shared" ref="H29:S29" si="22">IFERROR(((H25-I25)/I25)*100%,"")</f>
        <v>-1</v>
      </c>
      <c r="I29" s="4">
        <f t="shared" si="22"/>
        <v>-0.83233532934131738</v>
      </c>
      <c r="J29" s="4">
        <f t="shared" si="22"/>
        <v>-1.7016806722689075</v>
      </c>
      <c r="K29" s="4">
        <f t="shared" si="22"/>
        <v>-1.4666666666666668</v>
      </c>
      <c r="L29" s="4">
        <f t="shared" si="22"/>
        <v>8.7420042643923071E-2</v>
      </c>
      <c r="M29" s="4">
        <f t="shared" si="22"/>
        <v>-0.53974484789008825</v>
      </c>
      <c r="N29" s="4">
        <f t="shared" si="22"/>
        <v>-0.34258064516129033</v>
      </c>
      <c r="O29" s="4">
        <f t="shared" si="22"/>
        <v>9.6896551724137936</v>
      </c>
      <c r="P29" s="4">
        <f t="shared" si="22"/>
        <v>-1.29</v>
      </c>
      <c r="Q29" s="4">
        <f t="shared" si="22"/>
        <v>1.192982456140351</v>
      </c>
      <c r="R29" s="4">
        <f t="shared" si="22"/>
        <v>-0.49445676274944572</v>
      </c>
      <c r="S29" s="4" t="str">
        <f t="shared" si="22"/>
        <v/>
      </c>
    </row>
    <row r="30" spans="1:19" ht="15.5" x14ac:dyDescent="0.35">
      <c r="C30" t="s">
        <v>57</v>
      </c>
      <c r="H30" s="4">
        <f t="shared" ref="H30:S30" si="23">IFERROR(((H27-I27)/I27)*100%,"")</f>
        <v>40.142485170947374</v>
      </c>
      <c r="I30" s="4">
        <f t="shared" si="23"/>
        <v>14.506982295350353</v>
      </c>
      <c r="J30" s="4">
        <f t="shared" si="23"/>
        <v>-0.99985088847421455</v>
      </c>
      <c r="K30" s="4">
        <f t="shared" si="23"/>
        <v>-0.21964847181427286</v>
      </c>
      <c r="L30" s="4">
        <f t="shared" si="23"/>
        <v>1.36428889322536E-2</v>
      </c>
      <c r="M30" s="4">
        <f t="shared" si="23"/>
        <v>-0.46895424924628798</v>
      </c>
      <c r="N30" s="4">
        <f t="shared" si="23"/>
        <v>-0.19609341150677831</v>
      </c>
      <c r="O30" s="4">
        <f t="shared" si="23"/>
        <v>-9.5546647989250819E-2</v>
      </c>
      <c r="P30" s="4">
        <f t="shared" si="23"/>
        <v>-0.25034440515032219</v>
      </c>
      <c r="Q30" s="4">
        <f t="shared" si="23"/>
        <v>3.6762998481777025</v>
      </c>
      <c r="R30" s="4">
        <f t="shared" si="23"/>
        <v>-0.55458275193780071</v>
      </c>
      <c r="S30" s="4" t="str">
        <f t="shared" si="23"/>
        <v/>
      </c>
    </row>
    <row r="32" spans="1:19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-2.48</v>
      </c>
      <c r="E32" s="3">
        <f>IFERROR(INDEX(E51:E500,MATCH($A$32,$C$51:$C$500,0)),"")</f>
        <v>-1.64</v>
      </c>
      <c r="H32" s="3">
        <f>IFERROR(INDEX(D32:G32,COUNT(D32:G32)),"")</f>
        <v>-1.64</v>
      </c>
      <c r="I32" s="3">
        <f t="shared" ref="I32:S32" si="24">IFERROR(INDEX(I51:I500,MATCH($C$32,$C$51:$C$500,0)),"")</f>
        <v>-1.33</v>
      </c>
      <c r="J32" s="3">
        <f t="shared" si="24"/>
        <v>-1.35</v>
      </c>
      <c r="K32" s="3">
        <f t="shared" si="24"/>
        <v>0.31</v>
      </c>
      <c r="L32" s="3">
        <f t="shared" si="24"/>
        <v>-1.67</v>
      </c>
      <c r="M32" s="3">
        <f t="shared" si="24"/>
        <v>4.5199999999999996</v>
      </c>
      <c r="N32" s="3">
        <f t="shared" si="24"/>
        <v>8.81</v>
      </c>
      <c r="O32" s="3">
        <f t="shared" si="24"/>
        <v>14.6</v>
      </c>
      <c r="P32" s="3">
        <f t="shared" si="24"/>
        <v>38.35</v>
      </c>
      <c r="Q32" s="3">
        <f t="shared" si="24"/>
        <v>41.07</v>
      </c>
      <c r="R32" s="3">
        <f t="shared" si="24"/>
        <v>127.93</v>
      </c>
      <c r="S32" s="3">
        <f t="shared" si="24"/>
        <v>125.53</v>
      </c>
    </row>
    <row r="33" spans="1:19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-0.4</v>
      </c>
      <c r="E33" s="3">
        <f>IFERROR(INDEX(E51:E500,MATCH($A$33,$C$51:$C$500,0)),"")</f>
        <v>-0.61</v>
      </c>
      <c r="H33" s="3">
        <f>IFERROR(INDEX(D33:G33,COUNT(D33:G33)),"")</f>
        <v>-0.61</v>
      </c>
      <c r="I33" s="3">
        <f t="shared" ref="I33:S33" si="25">IFERROR(INDEX(I51:I500,MATCH($C$33,$C$51:$C$500,0)),"")</f>
        <v>-0.75</v>
      </c>
      <c r="J33" s="3">
        <f t="shared" si="25"/>
        <v>-0.74</v>
      </c>
      <c r="K33" s="3">
        <f t="shared" si="25"/>
        <v>6.45</v>
      </c>
      <c r="L33" s="3">
        <f t="shared" si="25"/>
        <v>-29.94</v>
      </c>
      <c r="M33" s="3">
        <f t="shared" si="25"/>
        <v>11.06</v>
      </c>
      <c r="N33" s="3">
        <f t="shared" si="25"/>
        <v>5.68</v>
      </c>
      <c r="O33" s="3">
        <f t="shared" si="25"/>
        <v>3.42</v>
      </c>
      <c r="P33" s="3">
        <f t="shared" si="25"/>
        <v>5.08</v>
      </c>
      <c r="Q33" s="3">
        <f t="shared" si="25"/>
        <v>6.38</v>
      </c>
      <c r="R33" s="3">
        <f t="shared" si="25"/>
        <v>4.22</v>
      </c>
      <c r="S33" s="3">
        <f t="shared" si="25"/>
        <v>4.0599999999999996</v>
      </c>
    </row>
    <row r="34" spans="1:19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-2.33</v>
      </c>
      <c r="E34" s="3">
        <f>IFERROR(INDEX(E51:E500,MATCH($A$34,$C$51:$C$500,0)),"")</f>
        <v>-3.12</v>
      </c>
      <c r="H34" s="3">
        <f>IFERROR(INDEX(D34:G34,COUNT(D34:G34)),"")</f>
        <v>-3.12</v>
      </c>
      <c r="I34" s="3">
        <f t="shared" ref="I34:S34" si="26">IFERROR(INDEX(I51:I500,MATCH($C$34,$C$51:$C$500,0)),"")</f>
        <v>-3.57</v>
      </c>
      <c r="J34" s="3">
        <f t="shared" si="26"/>
        <v>-0.6</v>
      </c>
      <c r="K34" s="3">
        <f t="shared" si="26"/>
        <v>0.84</v>
      </c>
      <c r="L34" s="3">
        <f t="shared" si="26"/>
        <v>-9.8000000000000007</v>
      </c>
      <c r="M34" s="3">
        <f t="shared" si="26"/>
        <v>-10.66</v>
      </c>
      <c r="N34" s="3">
        <f t="shared" si="26"/>
        <v>-4.91</v>
      </c>
      <c r="O34" s="3">
        <f t="shared" si="26"/>
        <v>-3.23</v>
      </c>
      <c r="P34" s="3">
        <f t="shared" si="26"/>
        <v>-134.47999999999999</v>
      </c>
      <c r="Q34" s="3">
        <f t="shared" si="26"/>
        <v>52.4</v>
      </c>
      <c r="R34" s="3">
        <f t="shared" si="26"/>
        <v>236.84</v>
      </c>
      <c r="S34" s="3">
        <f t="shared" si="26"/>
        <v>113.08</v>
      </c>
    </row>
    <row r="35" spans="1:19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7.0000000000000007E-2</v>
      </c>
      <c r="E35" s="3">
        <f>IFERROR(INDEX(E51:E500,MATCH($A$35,$C$51:$C$500,0)),"")</f>
        <v>0</v>
      </c>
      <c r="H35" s="3">
        <f>IFERROR(INDEX(D35:G35,COUNT(D35:G35)),"")</f>
        <v>0</v>
      </c>
      <c r="I35" s="3">
        <f t="shared" ref="I35:S35" si="27">IFERROR(INDEX(I51:I500,MATCH($C$35,$C$51:$C$500,0)),"")</f>
        <v>1.49</v>
      </c>
      <c r="J35" s="3">
        <f t="shared" si="27"/>
        <v>23.12</v>
      </c>
      <c r="K35" s="3">
        <f t="shared" si="27"/>
        <v>0.01</v>
      </c>
      <c r="L35" s="3">
        <f t="shared" si="27"/>
        <v>0.13</v>
      </c>
      <c r="M35" s="3">
        <f t="shared" si="27"/>
        <v>0.14000000000000001</v>
      </c>
      <c r="N35" s="3">
        <f t="shared" si="27"/>
        <v>7.0000000000000007E-2</v>
      </c>
      <c r="O35" s="3">
        <f t="shared" si="27"/>
        <v>0.06</v>
      </c>
      <c r="P35" s="3">
        <f t="shared" si="27"/>
        <v>0.21</v>
      </c>
      <c r="Q35" s="3">
        <f t="shared" si="27"/>
        <v>0.21</v>
      </c>
      <c r="R35" s="3">
        <f t="shared" si="27"/>
        <v>1.99</v>
      </c>
      <c r="S35" s="3">
        <f t="shared" si="27"/>
        <v>0.84</v>
      </c>
    </row>
    <row r="36" spans="1:19" ht="15.5" x14ac:dyDescent="0.35">
      <c r="B36" t="s">
        <v>70</v>
      </c>
      <c r="C36" t="s">
        <v>71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S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</row>
    <row r="37" spans="1:19" ht="15.5" x14ac:dyDescent="0.35">
      <c r="B37" t="s">
        <v>72</v>
      </c>
      <c r="C37" t="s">
        <v>73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S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</row>
    <row r="50" spans="2:19" ht="15.5" x14ac:dyDescent="0.35">
      <c r="D50" t="s">
        <v>370</v>
      </c>
      <c r="E50" t="s">
        <v>371</v>
      </c>
      <c r="F50" t="s">
        <v>372</v>
      </c>
      <c r="G50" t="s">
        <v>1597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  <c r="S50" t="s">
        <v>35</v>
      </c>
    </row>
    <row r="51" spans="2:19" ht="15.5" x14ac:dyDescent="0.35">
      <c r="B51" t="s">
        <v>79</v>
      </c>
      <c r="C51" t="s">
        <v>6</v>
      </c>
      <c r="D51" s="5">
        <v>75881920838</v>
      </c>
      <c r="F51" s="5">
        <v>2542963961</v>
      </c>
      <c r="G51" s="5">
        <v>1145773874</v>
      </c>
      <c r="I51" s="5">
        <v>3688737835</v>
      </c>
      <c r="J51" s="5">
        <v>237875930</v>
      </c>
      <c r="K51" s="5">
        <v>1595288685747</v>
      </c>
      <c r="L51" s="5">
        <v>2044320576210</v>
      </c>
      <c r="M51" s="5">
        <v>2016805522469</v>
      </c>
      <c r="N51" s="5">
        <v>3452545403628</v>
      </c>
      <c r="O51" s="5">
        <v>4294709675286</v>
      </c>
      <c r="P51" s="5">
        <v>4748403735514</v>
      </c>
      <c r="Q51" s="5">
        <v>6334113649170</v>
      </c>
      <c r="R51" s="5">
        <v>270902801566</v>
      </c>
      <c r="S51" s="5">
        <v>608200070259</v>
      </c>
    </row>
    <row r="52" spans="2:19" ht="15.5" x14ac:dyDescent="0.35">
      <c r="C52" t="s">
        <v>80</v>
      </c>
      <c r="D52" s="5">
        <v>-60165058510</v>
      </c>
      <c r="F52" s="5">
        <v>-4677000141</v>
      </c>
      <c r="G52" s="5">
        <v>-2845116861</v>
      </c>
      <c r="I52" s="5">
        <v>-7522117002</v>
      </c>
      <c r="J52" s="5">
        <v>-210037838</v>
      </c>
      <c r="K52" s="5">
        <v>-1555623079434</v>
      </c>
      <c r="L52" s="5">
        <v>-1999772719463</v>
      </c>
      <c r="M52" s="5">
        <v>-1966909350575</v>
      </c>
      <c r="N52" s="5">
        <v>-3376109154242</v>
      </c>
      <c r="O52" s="5">
        <v>-4188479374183</v>
      </c>
      <c r="P52" s="5">
        <v>-4610339077710</v>
      </c>
      <c r="Q52" s="5">
        <v>-6204295650385</v>
      </c>
      <c r="R52" s="5">
        <v>-252401575106</v>
      </c>
      <c r="S52" s="5">
        <v>-579490484156</v>
      </c>
    </row>
    <row r="53" spans="2:19" ht="15.5" x14ac:dyDescent="0.35">
      <c r="C53" t="s">
        <v>81</v>
      </c>
      <c r="D53" s="5">
        <v>15716862328</v>
      </c>
      <c r="F53" s="5">
        <v>-2134036180</v>
      </c>
      <c r="G53" s="5">
        <v>-1699342987</v>
      </c>
      <c r="I53" s="5">
        <v>-3833379167</v>
      </c>
      <c r="J53" s="5">
        <v>27838092</v>
      </c>
      <c r="K53" s="5">
        <v>39665606313</v>
      </c>
      <c r="L53" s="5">
        <v>44547856747</v>
      </c>
      <c r="M53" s="5">
        <v>49896171894</v>
      </c>
      <c r="N53" s="5">
        <v>76436249386</v>
      </c>
      <c r="O53" s="5">
        <v>106230301103</v>
      </c>
      <c r="P53" s="5">
        <v>138064657804</v>
      </c>
      <c r="Q53" s="5">
        <v>129817998785</v>
      </c>
      <c r="R53" s="5">
        <v>18501226460</v>
      </c>
      <c r="S53" s="5">
        <v>28709586103</v>
      </c>
    </row>
    <row r="54" spans="2:19" ht="15.5" x14ac:dyDescent="0.35">
      <c r="C54" t="s">
        <v>82</v>
      </c>
      <c r="D54" s="5">
        <v>-17912783181</v>
      </c>
      <c r="E54" s="5">
        <v>-1753548975</v>
      </c>
      <c r="F54" s="5">
        <v>3225725003</v>
      </c>
      <c r="G54" s="5">
        <v>-964313142</v>
      </c>
      <c r="I54" s="5">
        <v>2261411861</v>
      </c>
      <c r="J54" s="5">
        <v>-11041618583</v>
      </c>
      <c r="K54" s="5">
        <v>24121142693</v>
      </c>
      <c r="L54" s="5">
        <v>-46072334365</v>
      </c>
      <c r="M54" s="5">
        <v>-38167942649</v>
      </c>
      <c r="N54" s="5">
        <v>-74801457077</v>
      </c>
      <c r="O54" s="5">
        <v>-152434970457</v>
      </c>
      <c r="P54" s="5">
        <v>-58352957730</v>
      </c>
      <c r="Q54" s="5">
        <v>-22935575905</v>
      </c>
      <c r="R54" s="5">
        <v>-15039139621</v>
      </c>
      <c r="S54" s="5">
        <v>-19472535030</v>
      </c>
    </row>
    <row r="55" spans="2:19" ht="15.5" x14ac:dyDescent="0.35">
      <c r="C55" t="s">
        <v>84</v>
      </c>
      <c r="D55" s="5">
        <v>-1281892528</v>
      </c>
      <c r="F55" s="5">
        <v>179907914</v>
      </c>
      <c r="G55" s="5">
        <v>-179907914</v>
      </c>
      <c r="K55" s="5">
        <v>-6987651064</v>
      </c>
      <c r="L55" s="5">
        <v>-9498039958</v>
      </c>
      <c r="M55" s="5">
        <v>-5608191297</v>
      </c>
      <c r="N55" s="5">
        <v>-10827417964</v>
      </c>
      <c r="O55" s="5">
        <v>-11269895581</v>
      </c>
      <c r="R55" s="5">
        <v>-448847220</v>
      </c>
      <c r="S55" s="5">
        <v>-6424505142</v>
      </c>
    </row>
    <row r="56" spans="2:19" ht="15.5" x14ac:dyDescent="0.35">
      <c r="C56" t="s">
        <v>83</v>
      </c>
      <c r="D56" s="5">
        <v>-11151375269</v>
      </c>
      <c r="E56" s="5">
        <v>-1460781314</v>
      </c>
      <c r="F56" s="5">
        <v>-3663829685</v>
      </c>
      <c r="G56" s="5">
        <v>-782267737</v>
      </c>
      <c r="I56" s="5">
        <v>-4446097422</v>
      </c>
      <c r="J56" s="5">
        <v>-3994542341</v>
      </c>
      <c r="K56" s="5">
        <v>-62494542925</v>
      </c>
      <c r="L56" s="5">
        <v>-75980763098</v>
      </c>
      <c r="M56" s="5">
        <v>-84741605320</v>
      </c>
      <c r="N56" s="5">
        <v>-115098083437</v>
      </c>
      <c r="O56" s="5">
        <v>-133337229224</v>
      </c>
      <c r="P56" s="5">
        <v>-151271984812</v>
      </c>
      <c r="Q56" s="5">
        <v>-99083020032</v>
      </c>
      <c r="R56" s="5">
        <v>-14391439240</v>
      </c>
      <c r="S56" s="5">
        <v>-14465480142</v>
      </c>
    </row>
    <row r="57" spans="2:19" ht="15.5" x14ac:dyDescent="0.35">
      <c r="C57" t="s">
        <v>85</v>
      </c>
      <c r="D57" s="5">
        <v>-49925</v>
      </c>
      <c r="F57" s="5">
        <v>-4205429</v>
      </c>
      <c r="G57" s="5">
        <v>-5326672</v>
      </c>
      <c r="I57" s="5">
        <v>-9532101</v>
      </c>
      <c r="J57" s="5">
        <v>-1775332985</v>
      </c>
      <c r="K57" s="5">
        <v>12183697380</v>
      </c>
      <c r="L57" s="5">
        <v>-15813889564</v>
      </c>
      <c r="M57" s="5">
        <v>-9193554499</v>
      </c>
      <c r="N57" s="5">
        <v>-12502209781</v>
      </c>
      <c r="O57" s="5">
        <v>-43987286692</v>
      </c>
      <c r="P57" s="5">
        <v>5863382148</v>
      </c>
      <c r="Q57" s="5">
        <v>12812702902</v>
      </c>
      <c r="R57" s="5">
        <v>21746617</v>
      </c>
      <c r="S57" s="5">
        <v>-750000</v>
      </c>
    </row>
    <row r="58" spans="2:19" ht="15.5" x14ac:dyDescent="0.35">
      <c r="C58" t="s">
        <v>86</v>
      </c>
      <c r="D58" s="5">
        <v>-2195920853</v>
      </c>
      <c r="E58" s="5">
        <v>-1753548975</v>
      </c>
      <c r="F58" s="5">
        <v>1091688823</v>
      </c>
      <c r="G58" s="5">
        <v>-2663656129</v>
      </c>
      <c r="I58" s="5">
        <v>-1571967306</v>
      </c>
      <c r="J58" s="5">
        <v>-11013780491</v>
      </c>
      <c r="K58" s="5">
        <v>63786749006</v>
      </c>
      <c r="L58" s="5">
        <v>-1524477618</v>
      </c>
      <c r="M58" s="5">
        <v>11728229245</v>
      </c>
      <c r="N58" s="5">
        <v>1634792309</v>
      </c>
      <c r="O58" s="5">
        <v>-46204669354</v>
      </c>
      <c r="P58" s="5">
        <v>79711700074</v>
      </c>
      <c r="Q58" s="5">
        <v>106882422880</v>
      </c>
      <c r="R58" s="5">
        <v>3462086839</v>
      </c>
      <c r="S58" s="5">
        <v>9237051073</v>
      </c>
    </row>
    <row r="59" spans="2:19" ht="15.5" x14ac:dyDescent="0.35">
      <c r="C59" t="s">
        <v>87</v>
      </c>
      <c r="D59" s="5">
        <v>-572390738</v>
      </c>
      <c r="E59" s="5">
        <v>-692230</v>
      </c>
      <c r="K59" s="5">
        <v>-35908196599</v>
      </c>
      <c r="L59" s="5">
        <v>-39362571187</v>
      </c>
      <c r="M59" s="5">
        <v>-42090613454</v>
      </c>
      <c r="N59" s="5">
        <v>-57130037670</v>
      </c>
      <c r="O59" s="5">
        <v>-68087606644</v>
      </c>
      <c r="P59" s="5">
        <v>-69888568361</v>
      </c>
      <c r="Q59" s="5">
        <v>-55426252929</v>
      </c>
      <c r="R59" s="5">
        <v>-48283690</v>
      </c>
      <c r="S59" s="5">
        <v>-3180089102</v>
      </c>
    </row>
    <row r="60" spans="2:19" ht="15.5" x14ac:dyDescent="0.35">
      <c r="C60" t="s">
        <v>27</v>
      </c>
      <c r="D60" s="5">
        <v>-572390738</v>
      </c>
      <c r="E60" s="5">
        <v>-692230</v>
      </c>
      <c r="K60" s="5">
        <v>-35908196599</v>
      </c>
      <c r="L60" s="5">
        <v>-39362571187</v>
      </c>
      <c r="M60" s="5">
        <v>-42090613454</v>
      </c>
      <c r="N60" s="5">
        <v>-57130037670</v>
      </c>
      <c r="O60" s="5">
        <v>-68087606644</v>
      </c>
      <c r="P60" s="5">
        <v>-69888568361</v>
      </c>
      <c r="Q60" s="5">
        <v>-55426252929</v>
      </c>
      <c r="R60" s="5">
        <v>-48283690</v>
      </c>
      <c r="S60" s="5">
        <v>-3180089102</v>
      </c>
    </row>
    <row r="61" spans="2:19" ht="15.5" x14ac:dyDescent="0.35">
      <c r="C61" t="s">
        <v>94</v>
      </c>
      <c r="D61" s="5">
        <v>-572390738</v>
      </c>
      <c r="E61" s="5">
        <v>-692230</v>
      </c>
      <c r="K61" s="5">
        <v>-35908196599</v>
      </c>
      <c r="L61" s="5">
        <v>-39362571187</v>
      </c>
      <c r="M61" s="5">
        <v>-42090613454</v>
      </c>
      <c r="N61" s="5">
        <v>-57130037670</v>
      </c>
      <c r="O61" s="5">
        <v>-68087606644</v>
      </c>
      <c r="P61" s="5">
        <v>-69888568361</v>
      </c>
      <c r="Q61" s="5">
        <v>-55426252929</v>
      </c>
      <c r="R61" s="5">
        <v>-48283690</v>
      </c>
      <c r="S61" s="5">
        <v>-3180089102</v>
      </c>
    </row>
    <row r="62" spans="2:19" ht="15.5" x14ac:dyDescent="0.35">
      <c r="C62" t="s">
        <v>29</v>
      </c>
      <c r="D62" s="5">
        <v>-2768311591</v>
      </c>
      <c r="E62" s="5">
        <v>-1754241205</v>
      </c>
      <c r="F62" s="5">
        <v>1091688823</v>
      </c>
      <c r="G62" s="5">
        <v>-2663656129</v>
      </c>
      <c r="I62" s="5">
        <v>-1571967306</v>
      </c>
      <c r="J62" s="5">
        <v>-11013780491</v>
      </c>
      <c r="K62" s="5">
        <v>27878552407</v>
      </c>
      <c r="L62" s="5">
        <v>-40887048805</v>
      </c>
      <c r="M62" s="5">
        <v>-30362384209</v>
      </c>
      <c r="N62" s="5">
        <v>-55495245361</v>
      </c>
      <c r="O62" s="5">
        <v>-114292275998</v>
      </c>
      <c r="P62" s="5">
        <v>9823131713</v>
      </c>
      <c r="Q62" s="5">
        <v>51456169951</v>
      </c>
      <c r="R62" s="5">
        <v>3413803149</v>
      </c>
      <c r="S62" s="5">
        <v>6056961971</v>
      </c>
    </row>
    <row r="63" spans="2:19" ht="15.5" x14ac:dyDescent="0.35">
      <c r="C63" t="s">
        <v>28</v>
      </c>
      <c r="D63" s="5">
        <v>377991232</v>
      </c>
      <c r="F63" s="5">
        <v>27146027</v>
      </c>
      <c r="I63" s="5">
        <v>27146027</v>
      </c>
      <c r="J63" s="5">
        <v>45112713</v>
      </c>
      <c r="K63" s="5">
        <v>-2591124916</v>
      </c>
      <c r="L63" s="5">
        <v>-3352035329</v>
      </c>
      <c r="M63" s="5">
        <v>-4313634377</v>
      </c>
      <c r="N63" s="5">
        <v>-7945314499</v>
      </c>
      <c r="O63" s="5">
        <v>-6860038809</v>
      </c>
      <c r="P63" s="5">
        <v>-11249456492</v>
      </c>
      <c r="Q63" s="5">
        <v>-13536167764</v>
      </c>
      <c r="R63" s="5">
        <v>-1116275033</v>
      </c>
      <c r="S63" s="5">
        <v>-1547160220</v>
      </c>
    </row>
    <row r="64" spans="2:19" ht="15.5" x14ac:dyDescent="0.35">
      <c r="C64" t="s">
        <v>321</v>
      </c>
      <c r="D64" s="5">
        <v>-749373805</v>
      </c>
      <c r="K64" s="5">
        <v>-3049097480</v>
      </c>
      <c r="L64" s="5">
        <v>-3488491820</v>
      </c>
    </row>
    <row r="65" spans="2:19" ht="15.5" x14ac:dyDescent="0.35">
      <c r="C65" t="s">
        <v>322</v>
      </c>
      <c r="D65" s="5">
        <v>1127365037</v>
      </c>
      <c r="F65" s="5">
        <v>27146027</v>
      </c>
      <c r="I65" s="5">
        <v>27146027</v>
      </c>
      <c r="J65" s="5">
        <v>45112713</v>
      </c>
      <c r="K65" s="5">
        <v>457972564</v>
      </c>
      <c r="L65" s="5">
        <v>136456491</v>
      </c>
    </row>
    <row r="66" spans="2:19" ht="15.5" x14ac:dyDescent="0.35">
      <c r="C66" t="s">
        <v>323</v>
      </c>
      <c r="D66" s="5">
        <v>377991232</v>
      </c>
      <c r="F66" s="5">
        <v>27146027</v>
      </c>
      <c r="I66" s="5">
        <v>27146027</v>
      </c>
      <c r="J66" s="5">
        <v>45112713</v>
      </c>
      <c r="K66" s="5">
        <v>-2591124916</v>
      </c>
      <c r="L66" s="5">
        <v>-3352035329</v>
      </c>
      <c r="M66" s="5">
        <v>-4313634377</v>
      </c>
      <c r="N66" s="5">
        <v>-7945314499</v>
      </c>
      <c r="O66" s="5">
        <v>-6860038809</v>
      </c>
      <c r="P66" s="5">
        <v>-11249456492</v>
      </c>
      <c r="Q66" s="5">
        <v>-13536167764</v>
      </c>
      <c r="R66" s="5">
        <v>-1116275033</v>
      </c>
      <c r="S66" s="5">
        <v>-1547160220</v>
      </c>
    </row>
    <row r="67" spans="2:19" ht="15.5" x14ac:dyDescent="0.35">
      <c r="C67" t="s">
        <v>97</v>
      </c>
      <c r="D67" s="5">
        <v>-2390320359</v>
      </c>
      <c r="E67" s="5">
        <v>-1754241205</v>
      </c>
      <c r="F67" s="5">
        <v>1118834850</v>
      </c>
      <c r="G67" s="5">
        <v>-2663656129</v>
      </c>
      <c r="I67" s="5">
        <v>-1544821279</v>
      </c>
      <c r="J67" s="5">
        <v>-10968667778</v>
      </c>
      <c r="K67" s="5">
        <v>25287427491</v>
      </c>
      <c r="L67" s="5">
        <v>-44239084134</v>
      </c>
      <c r="M67" s="5">
        <v>-34676018586</v>
      </c>
      <c r="N67" s="5">
        <v>-63440559860</v>
      </c>
      <c r="O67" s="5">
        <v>-121152314807</v>
      </c>
      <c r="P67" s="5">
        <v>-1426324779</v>
      </c>
      <c r="Q67" s="5">
        <v>37920002187</v>
      </c>
      <c r="R67" s="5">
        <v>2297528116</v>
      </c>
      <c r="S67" s="5">
        <v>4509801751</v>
      </c>
    </row>
    <row r="68" spans="2:19" ht="15.5" x14ac:dyDescent="0.35">
      <c r="C68" t="s">
        <v>98</v>
      </c>
      <c r="D68" s="5">
        <v>-2172036612</v>
      </c>
      <c r="F68" s="5">
        <v>13255466</v>
      </c>
      <c r="I68" s="5">
        <v>13255466</v>
      </c>
      <c r="J68" s="5">
        <v>40532895</v>
      </c>
      <c r="K68" s="5">
        <v>-2221063326</v>
      </c>
      <c r="L68" s="5">
        <v>-5612223602</v>
      </c>
      <c r="M68" s="5">
        <v>6305153096</v>
      </c>
      <c r="N68" s="5">
        <v>-3003868172</v>
      </c>
      <c r="O68" s="5">
        <v>-41617754829</v>
      </c>
      <c r="P68" s="5">
        <v>-6040651352</v>
      </c>
      <c r="Q68" s="5">
        <v>52319419919</v>
      </c>
      <c r="R68" s="5">
        <v>6673140</v>
      </c>
      <c r="S68" s="5">
        <v>74786286</v>
      </c>
    </row>
    <row r="69" spans="2:19" ht="15.5" x14ac:dyDescent="0.35">
      <c r="C69" t="s">
        <v>99</v>
      </c>
      <c r="D69" s="5">
        <v>-4562356971</v>
      </c>
      <c r="E69" s="5">
        <v>-1754241205</v>
      </c>
      <c r="F69" s="5">
        <v>1132090316</v>
      </c>
      <c r="G69" s="5">
        <v>-2663656129</v>
      </c>
      <c r="I69" s="5">
        <v>-1531565813</v>
      </c>
      <c r="J69" s="5">
        <v>-10928134883</v>
      </c>
      <c r="K69" s="5">
        <v>23066364165</v>
      </c>
      <c r="L69" s="5">
        <v>-49851307736</v>
      </c>
      <c r="M69" s="5">
        <v>-28370865490</v>
      </c>
      <c r="N69" s="5">
        <v>-66444428032</v>
      </c>
      <c r="O69" s="5">
        <v>-162770069636</v>
      </c>
      <c r="P69" s="5">
        <v>-7466976131</v>
      </c>
      <c r="Q69" s="5">
        <v>90239422106</v>
      </c>
      <c r="R69" s="5">
        <v>2304201256</v>
      </c>
      <c r="S69" s="5">
        <v>4584588037</v>
      </c>
    </row>
    <row r="70" spans="2:19" ht="15.5" x14ac:dyDescent="0.35">
      <c r="C70" t="s">
        <v>100</v>
      </c>
      <c r="D70" s="5">
        <v>-2390320359</v>
      </c>
      <c r="E70" s="5">
        <v>-1754241205</v>
      </c>
      <c r="F70" s="5">
        <v>1118834850</v>
      </c>
      <c r="G70" s="5">
        <v>-2663656129</v>
      </c>
      <c r="I70" s="5">
        <v>-1544821279</v>
      </c>
      <c r="J70" s="5">
        <v>-10968667778</v>
      </c>
      <c r="K70" s="5">
        <v>25287427491</v>
      </c>
      <c r="L70" s="5">
        <v>-44239084134</v>
      </c>
      <c r="M70" s="5">
        <v>-34676018586</v>
      </c>
      <c r="N70" s="5">
        <v>-63440559860</v>
      </c>
      <c r="O70" s="5">
        <v>-121152314807</v>
      </c>
      <c r="P70" s="5">
        <v>-1426324779</v>
      </c>
      <c r="Q70" s="5">
        <v>37920002187</v>
      </c>
      <c r="R70" s="5">
        <v>2297528116</v>
      </c>
      <c r="S70" s="5">
        <v>4509801751</v>
      </c>
    </row>
    <row r="71" spans="2:19" ht="15.5" x14ac:dyDescent="0.35">
      <c r="C71" t="s">
        <v>8</v>
      </c>
      <c r="D71" s="5">
        <v>-4562307046</v>
      </c>
      <c r="E71" s="5">
        <v>-1754241205</v>
      </c>
      <c r="F71" s="5">
        <v>1136295745</v>
      </c>
      <c r="G71" s="5">
        <v>-2658329457</v>
      </c>
      <c r="I71" s="5">
        <v>-1522033712</v>
      </c>
      <c r="J71" s="5">
        <v>-9152801898</v>
      </c>
      <c r="K71" s="5">
        <v>10882666785</v>
      </c>
      <c r="L71" s="5">
        <v>-34037418172</v>
      </c>
      <c r="M71" s="5">
        <v>-19177310991</v>
      </c>
      <c r="N71" s="5">
        <v>-53942218251</v>
      </c>
      <c r="O71" s="5">
        <v>-118782782944</v>
      </c>
      <c r="P71" s="5">
        <v>-13330358279</v>
      </c>
      <c r="Q71" s="5">
        <v>77426719204</v>
      </c>
      <c r="R71" s="5">
        <v>2282454639</v>
      </c>
      <c r="S71" s="5">
        <v>4585338037</v>
      </c>
    </row>
    <row r="72" spans="2:19" ht="15.5" x14ac:dyDescent="0.35">
      <c r="C72" t="s">
        <v>102</v>
      </c>
      <c r="D72" s="5">
        <v>-2390320359</v>
      </c>
      <c r="E72" s="5">
        <v>-1754241205</v>
      </c>
      <c r="F72" s="5">
        <v>1118834850</v>
      </c>
      <c r="G72" s="5">
        <v>-2663656129</v>
      </c>
      <c r="I72" s="5">
        <v>-1544821279</v>
      </c>
      <c r="J72" s="5">
        <v>-10968667778</v>
      </c>
      <c r="K72" s="5">
        <v>25287427491</v>
      </c>
      <c r="L72" s="5">
        <v>-44239084134</v>
      </c>
      <c r="M72" s="5">
        <v>-34676018586</v>
      </c>
      <c r="N72" s="5">
        <v>-63440559860</v>
      </c>
      <c r="O72" s="5">
        <v>-121152314807</v>
      </c>
      <c r="P72" s="5">
        <v>-1426324779</v>
      </c>
      <c r="Q72" s="5">
        <v>37920002187</v>
      </c>
      <c r="R72" s="5">
        <v>2297528116</v>
      </c>
      <c r="S72" s="5">
        <v>4509801751</v>
      </c>
    </row>
    <row r="73" spans="2:19" ht="15.5" x14ac:dyDescent="0.35">
      <c r="C73" t="s">
        <v>103</v>
      </c>
      <c r="D73" s="5">
        <v>-4562356971</v>
      </c>
      <c r="E73" s="5">
        <v>-1754241205</v>
      </c>
      <c r="F73" s="5">
        <v>1132090316</v>
      </c>
      <c r="G73" s="5">
        <v>-2663656129</v>
      </c>
      <c r="I73" s="5">
        <v>-1531565813</v>
      </c>
      <c r="J73" s="5">
        <v>-10928134883</v>
      </c>
      <c r="K73" s="5">
        <v>23066364165</v>
      </c>
      <c r="L73" s="5">
        <v>-49851307736</v>
      </c>
      <c r="M73" s="5">
        <v>-28370865490</v>
      </c>
      <c r="N73" s="5">
        <v>-66444428032</v>
      </c>
      <c r="O73" s="5">
        <v>-162770069636</v>
      </c>
      <c r="P73" s="5">
        <v>-7466976131</v>
      </c>
      <c r="Q73" s="5">
        <v>90239422106</v>
      </c>
      <c r="R73" s="5">
        <v>2304201256</v>
      </c>
      <c r="S73" s="5">
        <v>4584588037</v>
      </c>
    </row>
    <row r="74" spans="2:19" ht="15.5" x14ac:dyDescent="0.35">
      <c r="C74" t="s">
        <v>104</v>
      </c>
      <c r="D74" s="5">
        <v>-4562356971</v>
      </c>
      <c r="E74" s="5">
        <v>-1754241205</v>
      </c>
      <c r="F74" s="5">
        <v>1132090316</v>
      </c>
      <c r="G74" s="5">
        <v>-2663656129</v>
      </c>
      <c r="I74" s="5">
        <v>-1531565813</v>
      </c>
      <c r="J74" s="5">
        <v>-10928134883</v>
      </c>
      <c r="K74" s="5">
        <v>23066364165</v>
      </c>
      <c r="L74" s="5">
        <v>-49851307736</v>
      </c>
      <c r="M74" s="5">
        <v>-28370865490</v>
      </c>
      <c r="N74" s="5">
        <v>-66444428032</v>
      </c>
      <c r="O74" s="5">
        <v>-162770069636</v>
      </c>
      <c r="P74" s="5">
        <v>-7466976131</v>
      </c>
      <c r="Q74" s="5">
        <v>90239422106</v>
      </c>
      <c r="R74" s="5">
        <v>2304201256</v>
      </c>
      <c r="S74" s="5">
        <v>4584588037</v>
      </c>
    </row>
    <row r="76" spans="2:19" ht="15.5" x14ac:dyDescent="0.35">
      <c r="B76" t="s">
        <v>105</v>
      </c>
      <c r="C76" t="s">
        <v>106</v>
      </c>
    </row>
    <row r="77" spans="2:19" ht="15.5" x14ac:dyDescent="0.35">
      <c r="C77" t="s">
        <v>107</v>
      </c>
    </row>
    <row r="78" spans="2:19" ht="15.5" x14ac:dyDescent="0.35">
      <c r="C78" t="s">
        <v>20</v>
      </c>
      <c r="D78" s="5">
        <v>22114114814</v>
      </c>
      <c r="E78" s="5">
        <v>1157503</v>
      </c>
      <c r="F78" s="5">
        <v>4349732</v>
      </c>
      <c r="I78" s="5">
        <v>4349732</v>
      </c>
      <c r="J78" s="5">
        <v>114667134</v>
      </c>
      <c r="K78" s="5">
        <v>1783061634</v>
      </c>
      <c r="L78" s="5">
        <v>8423173943</v>
      </c>
      <c r="M78" s="5">
        <v>23361614495</v>
      </c>
      <c r="N78" s="5">
        <v>15958094819</v>
      </c>
      <c r="O78" s="5">
        <v>29968019555</v>
      </c>
      <c r="P78" s="5">
        <v>43601627785</v>
      </c>
      <c r="Q78" s="5">
        <v>61983796590</v>
      </c>
      <c r="R78" s="5">
        <v>11489010688</v>
      </c>
      <c r="S78" s="5">
        <v>2806382053</v>
      </c>
    </row>
    <row r="79" spans="2:19" ht="15.5" x14ac:dyDescent="0.35">
      <c r="C79" t="s">
        <v>108</v>
      </c>
      <c r="Q79" s="5">
        <v>9000000000</v>
      </c>
    </row>
    <row r="80" spans="2:19" ht="15.5" x14ac:dyDescent="0.35">
      <c r="C80" t="s">
        <v>109</v>
      </c>
      <c r="D80" s="5">
        <v>107186364809</v>
      </c>
      <c r="E80" s="5">
        <v>2485540000</v>
      </c>
      <c r="F80" s="5">
        <v>2485540000</v>
      </c>
      <c r="I80" s="5">
        <v>2485540000</v>
      </c>
      <c r="J80" s="5">
        <v>75232500</v>
      </c>
      <c r="K80" s="5">
        <v>5257996</v>
      </c>
      <c r="L80" s="5">
        <v>168461953514</v>
      </c>
      <c r="M80" s="5">
        <v>212009902285</v>
      </c>
      <c r="N80" s="5">
        <v>259115739877</v>
      </c>
      <c r="O80" s="5">
        <v>409921465277</v>
      </c>
      <c r="P80" s="5">
        <v>325606701953</v>
      </c>
      <c r="Q80" s="5">
        <v>245995240931</v>
      </c>
      <c r="R80" s="5">
        <v>64003167596</v>
      </c>
      <c r="S80" s="5">
        <v>61449542518</v>
      </c>
    </row>
    <row r="81" spans="3:19" ht="15.5" x14ac:dyDescent="0.35">
      <c r="C81" t="s">
        <v>110</v>
      </c>
      <c r="D81" s="5">
        <v>828815749375</v>
      </c>
      <c r="E81" s="5">
        <v>828893648800</v>
      </c>
      <c r="F81" s="5">
        <v>828468852900</v>
      </c>
      <c r="I81" s="5">
        <v>828468852900</v>
      </c>
      <c r="J81" s="5">
        <v>4455735653</v>
      </c>
      <c r="K81" s="5">
        <v>4966013419</v>
      </c>
    </row>
    <row r="82" spans="3:19" ht="15.5" x14ac:dyDescent="0.35">
      <c r="C82" t="s">
        <v>111</v>
      </c>
      <c r="D82" s="5">
        <v>5762568002</v>
      </c>
      <c r="E82" s="5">
        <v>499000000</v>
      </c>
      <c r="F82" s="5">
        <v>499000000</v>
      </c>
      <c r="I82" s="5">
        <v>499000000</v>
      </c>
      <c r="J82" s="5">
        <v>4202343216</v>
      </c>
      <c r="K82" s="5">
        <v>2694232028</v>
      </c>
    </row>
    <row r="83" spans="3:19" ht="15.5" x14ac:dyDescent="0.35">
      <c r="C83" t="s">
        <v>112</v>
      </c>
      <c r="D83" s="5">
        <v>107186364809</v>
      </c>
      <c r="E83" s="5">
        <v>2485540000</v>
      </c>
      <c r="F83" s="5">
        <v>2485540000</v>
      </c>
      <c r="I83" s="5">
        <v>2485540000</v>
      </c>
      <c r="J83" s="5">
        <v>75232500</v>
      </c>
      <c r="K83" s="5">
        <v>5257996</v>
      </c>
      <c r="L83" s="5">
        <v>168461953514</v>
      </c>
      <c r="M83" s="5">
        <v>212009902285</v>
      </c>
      <c r="N83" s="5">
        <v>259115739877</v>
      </c>
      <c r="O83" s="5">
        <v>409921465277</v>
      </c>
      <c r="P83" s="5">
        <v>325606701953</v>
      </c>
      <c r="Q83" s="5">
        <v>245995240931</v>
      </c>
      <c r="R83" s="5">
        <v>64003167596</v>
      </c>
      <c r="S83" s="5">
        <v>61449542518</v>
      </c>
    </row>
    <row r="84" spans="3:19" ht="15.5" x14ac:dyDescent="0.35">
      <c r="C84" t="s">
        <v>113</v>
      </c>
      <c r="D84" s="5">
        <v>35488056600</v>
      </c>
      <c r="K84" s="5">
        <v>7586920356</v>
      </c>
      <c r="L84" s="5">
        <v>5593765296</v>
      </c>
      <c r="M84" s="5">
        <v>10038448000</v>
      </c>
      <c r="N84" s="5">
        <v>3557354196</v>
      </c>
      <c r="O84" s="5">
        <v>1712778520</v>
      </c>
      <c r="P84" s="5">
        <v>2274579636</v>
      </c>
      <c r="Q84" s="5">
        <v>538527353</v>
      </c>
      <c r="R84" s="5">
        <v>4902000000</v>
      </c>
      <c r="S84" s="5">
        <v>73303622</v>
      </c>
    </row>
    <row r="85" spans="3:19" ht="15.5" x14ac:dyDescent="0.35">
      <c r="C85" t="s">
        <v>114</v>
      </c>
      <c r="D85" s="5">
        <v>35488056600</v>
      </c>
      <c r="K85" s="5">
        <v>7586920356</v>
      </c>
      <c r="L85" s="5">
        <v>5593765296</v>
      </c>
      <c r="M85" s="5">
        <v>10038448000</v>
      </c>
      <c r="N85" s="5">
        <v>3557354196</v>
      </c>
      <c r="O85" s="5">
        <v>1712778520</v>
      </c>
      <c r="P85" s="5">
        <v>2274579636</v>
      </c>
      <c r="Q85" s="5">
        <v>538527353</v>
      </c>
      <c r="R85" s="5">
        <v>4902000000</v>
      </c>
      <c r="S85" s="5">
        <v>73303622</v>
      </c>
    </row>
    <row r="86" spans="3:19" ht="15.5" x14ac:dyDescent="0.35">
      <c r="C86" t="s">
        <v>115</v>
      </c>
      <c r="D86" s="5">
        <v>649257267698</v>
      </c>
      <c r="J86" s="5">
        <v>1840666078</v>
      </c>
      <c r="L86" s="5">
        <v>233493543631</v>
      </c>
      <c r="M86" s="5">
        <v>214179836866</v>
      </c>
      <c r="N86" s="5">
        <v>200944861940</v>
      </c>
      <c r="O86" s="5">
        <v>254593486160</v>
      </c>
      <c r="P86" s="5">
        <v>318359589162</v>
      </c>
      <c r="Q86" s="5">
        <v>466711953506</v>
      </c>
      <c r="R86" s="5">
        <v>38455982125</v>
      </c>
      <c r="S86" s="5">
        <v>63950105334</v>
      </c>
    </row>
    <row r="87" spans="3:19" ht="15.5" x14ac:dyDescent="0.35">
      <c r="C87" t="s">
        <v>85</v>
      </c>
      <c r="J87" s="5">
        <v>-1642550000</v>
      </c>
      <c r="K87" s="5">
        <v>-1617850000</v>
      </c>
      <c r="L87" s="5">
        <v>1444950000</v>
      </c>
      <c r="M87" s="5">
        <v>8188050000</v>
      </c>
      <c r="N87" s="5">
        <v>924768000</v>
      </c>
      <c r="O87" s="5">
        <v>3890250000</v>
      </c>
      <c r="P87" s="5">
        <v>46312500000</v>
      </c>
      <c r="Q87" s="5">
        <v>52796250000</v>
      </c>
    </row>
    <row r="88" spans="3:19" ht="15.5" x14ac:dyDescent="0.35">
      <c r="C88" t="s">
        <v>116</v>
      </c>
      <c r="D88" s="5">
        <v>822572201061</v>
      </c>
      <c r="E88" s="5">
        <v>2486697503</v>
      </c>
      <c r="F88" s="5">
        <v>2489889732</v>
      </c>
      <c r="I88" s="5">
        <v>2489889732</v>
      </c>
      <c r="J88" s="5">
        <v>2242756154</v>
      </c>
      <c r="K88" s="5">
        <v>11434898692</v>
      </c>
      <c r="L88" s="5">
        <v>422806421298</v>
      </c>
      <c r="M88" s="5">
        <v>470380997129</v>
      </c>
      <c r="N88" s="5">
        <v>487165020354</v>
      </c>
      <c r="O88" s="5">
        <v>709841405850</v>
      </c>
      <c r="P88" s="5">
        <v>761294934968</v>
      </c>
      <c r="Q88" s="5">
        <v>863412945202</v>
      </c>
      <c r="R88" s="5">
        <v>149728404901</v>
      </c>
      <c r="S88" s="5">
        <v>128289412135</v>
      </c>
    </row>
    <row r="89" spans="3:19" ht="15.5" x14ac:dyDescent="0.35">
      <c r="C89" t="s">
        <v>117</v>
      </c>
    </row>
    <row r="90" spans="3:19" ht="15.5" x14ac:dyDescent="0.35">
      <c r="C90" t="s">
        <v>121</v>
      </c>
      <c r="D90" s="5">
        <v>436326116111</v>
      </c>
      <c r="E90" s="5">
        <v>1243273</v>
      </c>
      <c r="F90" s="5">
        <v>4728687</v>
      </c>
      <c r="I90" s="5">
        <v>4728687</v>
      </c>
      <c r="J90" s="5">
        <v>53000679</v>
      </c>
      <c r="K90" s="5">
        <v>73985649</v>
      </c>
      <c r="L90" s="5">
        <v>2141478375</v>
      </c>
      <c r="M90" s="5">
        <v>2191240337</v>
      </c>
      <c r="N90" s="5">
        <v>3245878068</v>
      </c>
      <c r="O90" s="5">
        <v>14536623756</v>
      </c>
      <c r="P90" s="5">
        <v>20369958028</v>
      </c>
      <c r="Q90" s="5">
        <v>20231033638</v>
      </c>
      <c r="R90" s="5">
        <v>7968247669</v>
      </c>
      <c r="S90" s="5">
        <v>8167858234</v>
      </c>
    </row>
    <row r="91" spans="3:19" ht="15.5" x14ac:dyDescent="0.35">
      <c r="C91" t="s">
        <v>119</v>
      </c>
      <c r="D91" s="5">
        <v>187318475</v>
      </c>
      <c r="E91" s="5">
        <v>173745462</v>
      </c>
      <c r="F91" s="5">
        <v>173745462</v>
      </c>
      <c r="I91" s="5">
        <v>173745462</v>
      </c>
      <c r="J91" s="5">
        <v>170415092</v>
      </c>
      <c r="K91" s="5">
        <v>143701401</v>
      </c>
      <c r="L91" s="5">
        <v>883851190</v>
      </c>
      <c r="M91" s="5">
        <v>1528779993</v>
      </c>
      <c r="N91" s="5">
        <v>1266397823</v>
      </c>
      <c r="O91" s="5">
        <v>2234464910</v>
      </c>
      <c r="P91" s="5">
        <v>1741105826</v>
      </c>
      <c r="Q91" s="5">
        <v>1014689399</v>
      </c>
      <c r="R91" s="5">
        <v>151939481</v>
      </c>
      <c r="S91" s="5">
        <v>134644644</v>
      </c>
    </row>
    <row r="92" spans="3:19" ht="15.5" x14ac:dyDescent="0.35">
      <c r="C92" t="s">
        <v>122</v>
      </c>
      <c r="D92" s="5">
        <v>52921164936</v>
      </c>
      <c r="O92" s="5">
        <v>7378554431</v>
      </c>
      <c r="P92" s="5">
        <v>7378554431</v>
      </c>
      <c r="Q92" s="5">
        <v>10517524683</v>
      </c>
    </row>
    <row r="93" spans="3:19" ht="15.5" x14ac:dyDescent="0.35">
      <c r="C93" t="s">
        <v>126</v>
      </c>
      <c r="D93" s="5">
        <v>629903892190</v>
      </c>
      <c r="E93" s="5">
        <v>823599088735</v>
      </c>
      <c r="F93" s="5">
        <v>823602574149</v>
      </c>
      <c r="I93" s="5">
        <v>823602574149</v>
      </c>
      <c r="J93" s="5">
        <v>1458415771</v>
      </c>
      <c r="K93" s="5">
        <v>1477387050</v>
      </c>
      <c r="L93" s="5">
        <v>9726560608</v>
      </c>
      <c r="M93" s="5">
        <v>19761333181</v>
      </c>
      <c r="N93" s="5">
        <v>13601682195</v>
      </c>
      <c r="O93" s="5">
        <v>31983461831</v>
      </c>
      <c r="P93" s="5">
        <v>93801693618</v>
      </c>
      <c r="Q93" s="5">
        <v>104715323053</v>
      </c>
      <c r="R93" s="5">
        <v>8120187150</v>
      </c>
      <c r="S93" s="5">
        <v>8302502878</v>
      </c>
    </row>
    <row r="94" spans="3:19" ht="15.5" x14ac:dyDescent="0.35">
      <c r="C94" t="s">
        <v>127</v>
      </c>
      <c r="D94" s="5">
        <v>1452476093251</v>
      </c>
      <c r="E94" s="5">
        <v>826085786238</v>
      </c>
      <c r="F94" s="5">
        <v>826092463881</v>
      </c>
      <c r="I94" s="5">
        <v>826092463881</v>
      </c>
      <c r="J94" s="5">
        <v>3701171925</v>
      </c>
      <c r="K94" s="5">
        <v>12912285742</v>
      </c>
      <c r="L94" s="5">
        <v>432532981906</v>
      </c>
      <c r="M94" s="5">
        <v>490142330310</v>
      </c>
      <c r="N94" s="5">
        <v>500766702549</v>
      </c>
      <c r="O94" s="5">
        <v>741824867681</v>
      </c>
      <c r="P94" s="5">
        <v>855096628586</v>
      </c>
      <c r="Q94" s="5">
        <v>968128268255</v>
      </c>
      <c r="R94" s="5">
        <v>157848592051</v>
      </c>
      <c r="S94" s="5">
        <v>136591915013</v>
      </c>
    </row>
    <row r="95" spans="3:19" ht="15.5" x14ac:dyDescent="0.35">
      <c r="C95" t="s">
        <v>128</v>
      </c>
    </row>
    <row r="96" spans="3:19" ht="15.5" x14ac:dyDescent="0.35">
      <c r="C96" t="s">
        <v>129</v>
      </c>
    </row>
    <row r="97" spans="3:19" ht="15.5" x14ac:dyDescent="0.35">
      <c r="C97" t="s">
        <v>130</v>
      </c>
      <c r="D97" s="5">
        <v>1399398430892</v>
      </c>
      <c r="E97" s="5">
        <v>834318499067</v>
      </c>
      <c r="F97" s="5">
        <v>832650935506</v>
      </c>
      <c r="I97" s="5">
        <v>832650935506</v>
      </c>
      <c r="J97" s="5">
        <v>10399061475</v>
      </c>
      <c r="K97" s="5">
        <v>8803466279</v>
      </c>
      <c r="L97" s="5">
        <v>188625827180</v>
      </c>
      <c r="M97" s="5">
        <v>162663381997</v>
      </c>
      <c r="N97" s="5">
        <v>131704896918</v>
      </c>
      <c r="O97" s="5">
        <v>171710454969</v>
      </c>
      <c r="P97" s="5">
        <v>558243039723</v>
      </c>
      <c r="Q97" s="5">
        <v>665248549440</v>
      </c>
      <c r="R97" s="5">
        <v>23886859650</v>
      </c>
      <c r="S97" s="5">
        <v>10513563217</v>
      </c>
    </row>
    <row r="98" spans="3:19" ht="15.5" x14ac:dyDescent="0.35">
      <c r="C98" t="s">
        <v>134</v>
      </c>
      <c r="D98" s="5">
        <v>281563865252</v>
      </c>
      <c r="L98" s="5">
        <v>16531331943</v>
      </c>
      <c r="M98" s="5">
        <v>17225614283</v>
      </c>
      <c r="N98" s="5">
        <v>17968430505</v>
      </c>
      <c r="O98" s="5">
        <v>92895298602</v>
      </c>
      <c r="P98" s="5">
        <v>532620881536</v>
      </c>
      <c r="Q98" s="5">
        <v>628668332095</v>
      </c>
      <c r="S98" s="5">
        <v>7500000000</v>
      </c>
    </row>
    <row r="99" spans="3:19" ht="15.5" x14ac:dyDescent="0.35">
      <c r="C99" t="s">
        <v>131</v>
      </c>
      <c r="R99" s="5">
        <v>21681600910</v>
      </c>
      <c r="S99" s="5">
        <v>1131597339</v>
      </c>
    </row>
    <row r="100" spans="3:19" ht="15.5" x14ac:dyDescent="0.35">
      <c r="C100" t="s">
        <v>132</v>
      </c>
      <c r="D100" s="5">
        <v>152148149956</v>
      </c>
      <c r="K100" s="5">
        <v>660534143</v>
      </c>
      <c r="L100" s="5">
        <v>3985235039</v>
      </c>
      <c r="M100" s="5">
        <v>3421300935</v>
      </c>
      <c r="N100" s="5">
        <v>3178354378</v>
      </c>
      <c r="O100" s="5">
        <v>2423000260</v>
      </c>
      <c r="P100" s="5">
        <v>9670508171</v>
      </c>
      <c r="Q100" s="5">
        <v>23065698143</v>
      </c>
      <c r="R100" s="5">
        <v>21681600910</v>
      </c>
      <c r="S100" s="5">
        <v>1131597339</v>
      </c>
    </row>
    <row r="101" spans="3:19" ht="15.5" x14ac:dyDescent="0.35">
      <c r="C101" t="s">
        <v>133</v>
      </c>
      <c r="L101" s="5">
        <v>10154000</v>
      </c>
      <c r="M101" s="5">
        <v>209386627</v>
      </c>
      <c r="N101" s="5">
        <v>1138505161</v>
      </c>
      <c r="O101" s="5">
        <v>2646111416</v>
      </c>
      <c r="P101" s="5">
        <v>3917112756</v>
      </c>
      <c r="Q101" s="5">
        <v>834628092</v>
      </c>
      <c r="R101" s="5">
        <v>890435861</v>
      </c>
    </row>
    <row r="102" spans="3:19" ht="15.5" x14ac:dyDescent="0.35">
      <c r="C102" t="s">
        <v>465</v>
      </c>
      <c r="D102" s="5">
        <v>834578317377</v>
      </c>
      <c r="E102" s="5">
        <v>829392648800</v>
      </c>
      <c r="F102" s="5">
        <v>828967852900</v>
      </c>
      <c r="I102" s="5">
        <v>828967852900</v>
      </c>
      <c r="J102" s="5">
        <v>8658078869</v>
      </c>
      <c r="K102" s="5">
        <v>7660245447</v>
      </c>
      <c r="L102" s="5">
        <v>10154000</v>
      </c>
      <c r="M102" s="5">
        <v>209386627</v>
      </c>
      <c r="N102" s="5">
        <v>1138505161</v>
      </c>
      <c r="O102" s="5">
        <v>2646111416</v>
      </c>
      <c r="P102" s="5">
        <v>3917112756</v>
      </c>
      <c r="Q102" s="5">
        <v>834628092</v>
      </c>
      <c r="R102" s="5">
        <v>890435861</v>
      </c>
    </row>
    <row r="103" spans="3:19" ht="15.5" x14ac:dyDescent="0.35">
      <c r="C103" t="s">
        <v>136</v>
      </c>
      <c r="D103" s="5">
        <v>22392780666</v>
      </c>
      <c r="E103" s="5">
        <v>549582606</v>
      </c>
      <c r="F103" s="5">
        <v>549582606</v>
      </c>
      <c r="I103" s="5">
        <v>549582606</v>
      </c>
      <c r="J103" s="5">
        <v>433982606</v>
      </c>
      <c r="K103" s="5">
        <v>312686689</v>
      </c>
      <c r="L103" s="5">
        <v>2943333792</v>
      </c>
      <c r="M103" s="5">
        <v>4175048505</v>
      </c>
      <c r="N103" s="5">
        <v>5651425820</v>
      </c>
      <c r="O103" s="5">
        <v>8181521308</v>
      </c>
      <c r="P103" s="5">
        <v>11232596780</v>
      </c>
      <c r="Q103" s="5">
        <v>11552172629</v>
      </c>
      <c r="R103" s="5">
        <v>1072043439</v>
      </c>
      <c r="S103" s="5">
        <v>1644002220</v>
      </c>
    </row>
    <row r="104" spans="3:19" ht="15.5" x14ac:dyDescent="0.35">
      <c r="C104" t="s">
        <v>137</v>
      </c>
      <c r="D104" s="5">
        <v>15094926429</v>
      </c>
      <c r="E104" s="5">
        <v>4376267661</v>
      </c>
      <c r="F104" s="5">
        <v>3133500000</v>
      </c>
      <c r="I104" s="5">
        <v>3133500000</v>
      </c>
      <c r="J104" s="5">
        <v>1307000000</v>
      </c>
      <c r="K104" s="5">
        <v>170000000</v>
      </c>
      <c r="L104" s="5">
        <v>141945797835</v>
      </c>
      <c r="M104" s="5">
        <v>112874350548</v>
      </c>
      <c r="N104" s="5">
        <v>80800187131</v>
      </c>
      <c r="O104" s="5">
        <v>42739397938</v>
      </c>
      <c r="P104" s="5">
        <v>801940480</v>
      </c>
      <c r="Q104" s="5">
        <v>1127718481</v>
      </c>
      <c r="R104" s="5">
        <v>242779440</v>
      </c>
      <c r="S104" s="5">
        <v>223110689</v>
      </c>
    </row>
    <row r="105" spans="3:19" ht="15.5" x14ac:dyDescent="0.35">
      <c r="C105" t="s">
        <v>139</v>
      </c>
    </row>
    <row r="106" spans="3:19" ht="15.5" x14ac:dyDescent="0.35">
      <c r="C106" t="s">
        <v>192</v>
      </c>
      <c r="L106" s="5">
        <v>274547860000</v>
      </c>
      <c r="M106" s="5">
        <v>300547860000</v>
      </c>
      <c r="N106" s="5">
        <v>322627860000</v>
      </c>
      <c r="O106" s="5">
        <v>449628073824</v>
      </c>
    </row>
    <row r="107" spans="3:19" ht="15.5" x14ac:dyDescent="0.35">
      <c r="C107" t="s">
        <v>144</v>
      </c>
      <c r="D107" s="5">
        <v>161771070</v>
      </c>
    </row>
    <row r="108" spans="3:19" ht="15.5" x14ac:dyDescent="0.35">
      <c r="C108" t="s">
        <v>145</v>
      </c>
      <c r="D108" s="5">
        <v>93620391212</v>
      </c>
      <c r="L108" s="5">
        <v>23209974571</v>
      </c>
      <c r="M108" s="5">
        <v>24757681099</v>
      </c>
      <c r="N108" s="5">
        <v>22967993923</v>
      </c>
      <c r="O108" s="5">
        <v>22080000000</v>
      </c>
      <c r="S108" s="5">
        <v>14852969</v>
      </c>
    </row>
    <row r="109" spans="3:19" ht="15.5" x14ac:dyDescent="0.35">
      <c r="C109" t="s">
        <v>146</v>
      </c>
      <c r="D109" s="5">
        <v>66732681307</v>
      </c>
      <c r="E109" s="5">
        <v>789752104</v>
      </c>
      <c r="F109" s="5">
        <v>789752104</v>
      </c>
      <c r="I109" s="5">
        <v>789752104</v>
      </c>
      <c r="J109" s="5">
        <v>774614057</v>
      </c>
      <c r="K109" s="5">
        <v>653188187</v>
      </c>
      <c r="L109" s="5">
        <v>278115545882</v>
      </c>
      <c r="M109" s="5">
        <v>305925976126</v>
      </c>
      <c r="N109" s="5">
        <v>326137967954</v>
      </c>
      <c r="O109" s="5">
        <v>457632729253</v>
      </c>
      <c r="P109" s="5">
        <v>21591213527</v>
      </c>
      <c r="Q109" s="5">
        <v>21294117074</v>
      </c>
      <c r="R109" s="5">
        <v>607757919</v>
      </c>
      <c r="S109" s="5">
        <v>538578570</v>
      </c>
    </row>
    <row r="110" spans="3:19" ht="15.5" x14ac:dyDescent="0.35">
      <c r="C110" t="s">
        <v>147</v>
      </c>
      <c r="D110" s="5">
        <v>66732681307</v>
      </c>
      <c r="E110" s="5">
        <v>789752104</v>
      </c>
      <c r="F110" s="5">
        <v>789752104</v>
      </c>
      <c r="I110" s="5">
        <v>789752104</v>
      </c>
      <c r="J110" s="5">
        <v>774614057</v>
      </c>
      <c r="K110" s="5">
        <v>653188187</v>
      </c>
      <c r="L110" s="5">
        <v>278115545882</v>
      </c>
      <c r="M110" s="5">
        <v>305925976126</v>
      </c>
      <c r="N110" s="5">
        <v>326137967954</v>
      </c>
      <c r="O110" s="5">
        <v>457632729253</v>
      </c>
      <c r="P110" s="5">
        <v>21591213527</v>
      </c>
      <c r="Q110" s="5">
        <v>21294117074</v>
      </c>
      <c r="R110" s="5">
        <v>607757919</v>
      </c>
      <c r="S110" s="5">
        <v>538578570</v>
      </c>
    </row>
    <row r="111" spans="3:19" ht="15.5" x14ac:dyDescent="0.35">
      <c r="C111" t="s">
        <v>152</v>
      </c>
    </row>
    <row r="112" spans="3:19" ht="15.5" x14ac:dyDescent="0.35">
      <c r="C112" t="s">
        <v>153</v>
      </c>
      <c r="D112" s="5">
        <v>161771070</v>
      </c>
      <c r="L112" s="5">
        <v>275688347862</v>
      </c>
      <c r="M112" s="5">
        <v>300773032692</v>
      </c>
      <c r="N112" s="5">
        <v>322759227334</v>
      </c>
      <c r="O112" s="5">
        <v>449628073824</v>
      </c>
    </row>
    <row r="113" spans="2:19" ht="15.5" x14ac:dyDescent="0.35">
      <c r="C113" t="s">
        <v>150</v>
      </c>
      <c r="D113" s="5">
        <v>48607168879</v>
      </c>
      <c r="L113" s="5">
        <v>39108726</v>
      </c>
      <c r="M113" s="5">
        <v>2010592944</v>
      </c>
      <c r="O113" s="5">
        <v>2129660154</v>
      </c>
      <c r="P113" s="5">
        <v>16198894144</v>
      </c>
      <c r="Q113" s="5">
        <v>17092290579</v>
      </c>
    </row>
    <row r="114" spans="2:19" ht="15.5" x14ac:dyDescent="0.35">
      <c r="C114" t="s">
        <v>154</v>
      </c>
      <c r="D114" s="5">
        <v>1466131112199</v>
      </c>
      <c r="E114" s="5">
        <v>835108251171</v>
      </c>
      <c r="F114" s="5">
        <v>833440687610</v>
      </c>
      <c r="I114" s="5">
        <v>833440687610</v>
      </c>
      <c r="J114" s="5">
        <v>11173675532</v>
      </c>
      <c r="K114" s="5">
        <v>9456654466</v>
      </c>
      <c r="L114" s="5">
        <v>466741373062</v>
      </c>
      <c r="M114" s="5">
        <v>468589358123</v>
      </c>
      <c r="N114" s="5">
        <v>457842864872</v>
      </c>
      <c r="O114" s="5">
        <v>629343184222</v>
      </c>
      <c r="P114" s="5">
        <v>579834253250</v>
      </c>
      <c r="Q114" s="5">
        <v>686542666514</v>
      </c>
      <c r="R114" s="5">
        <v>24494617569</v>
      </c>
      <c r="S114" s="5">
        <v>11052141787</v>
      </c>
    </row>
    <row r="115" spans="2:19" ht="15.5" x14ac:dyDescent="0.35">
      <c r="C115" t="s">
        <v>155</v>
      </c>
    </row>
    <row r="116" spans="2:19" ht="15.5" x14ac:dyDescent="0.35">
      <c r="C116" t="s">
        <v>156</v>
      </c>
      <c r="D116" s="5">
        <v>110000000000</v>
      </c>
      <c r="E116" s="5">
        <v>110000000000</v>
      </c>
      <c r="F116" s="5">
        <v>110000000000</v>
      </c>
      <c r="I116" s="5">
        <v>110000000000</v>
      </c>
      <c r="J116" s="5">
        <v>110000000000</v>
      </c>
      <c r="K116" s="5">
        <v>110000000000</v>
      </c>
      <c r="L116" s="5">
        <v>110000000000</v>
      </c>
      <c r="M116" s="5">
        <v>110000000000</v>
      </c>
      <c r="N116" s="5">
        <v>100000000000</v>
      </c>
      <c r="O116" s="5">
        <v>100000000000</v>
      </c>
      <c r="P116" s="5">
        <v>100000000000</v>
      </c>
      <c r="Q116" s="5">
        <v>100000000000</v>
      </c>
      <c r="R116" s="5">
        <v>100000000000</v>
      </c>
      <c r="S116" s="5">
        <v>100000000000</v>
      </c>
    </row>
    <row r="117" spans="2:19" ht="15.5" x14ac:dyDescent="0.35">
      <c r="C117" t="s">
        <v>157</v>
      </c>
      <c r="D117" s="5">
        <v>32993656000</v>
      </c>
      <c r="E117" s="5">
        <v>32993656000</v>
      </c>
      <c r="F117" s="5">
        <v>32993656000</v>
      </c>
      <c r="I117" s="5">
        <v>32993656000</v>
      </c>
      <c r="J117" s="5">
        <v>32993656000</v>
      </c>
      <c r="K117" s="5">
        <v>32993656000</v>
      </c>
      <c r="L117" s="5">
        <v>32993656000</v>
      </c>
      <c r="M117" s="5">
        <v>32993656000</v>
      </c>
      <c r="N117" s="5">
        <v>42993656000</v>
      </c>
      <c r="O117" s="5">
        <v>17993656000</v>
      </c>
      <c r="P117" s="5">
        <v>17993656000</v>
      </c>
      <c r="Q117" s="5">
        <v>17993656000</v>
      </c>
      <c r="R117" s="5">
        <v>17993656000</v>
      </c>
      <c r="S117" s="5">
        <v>17868656000</v>
      </c>
    </row>
    <row r="118" spans="2:19" ht="15.5" x14ac:dyDescent="0.35">
      <c r="C118" t="s">
        <v>158</v>
      </c>
      <c r="D118" s="5">
        <v>-156635927980</v>
      </c>
      <c r="E118" s="5">
        <v>-152016120933</v>
      </c>
      <c r="F118" s="5">
        <v>-150319379729</v>
      </c>
      <c r="I118" s="5">
        <v>-150319379729</v>
      </c>
      <c r="J118" s="5">
        <v>-148797346017</v>
      </c>
      <c r="K118" s="5">
        <v>-139669244119</v>
      </c>
      <c r="L118" s="5">
        <v>-153614710904</v>
      </c>
      <c r="M118" s="5">
        <v>-126320392732</v>
      </c>
      <c r="N118" s="5">
        <v>-99879799741</v>
      </c>
      <c r="O118" s="5">
        <v>-48903063490</v>
      </c>
      <c r="P118" s="5">
        <v>27457469453</v>
      </c>
      <c r="Q118" s="5">
        <v>34569791069</v>
      </c>
      <c r="R118" s="5">
        <v>9939321865</v>
      </c>
      <c r="S118" s="5">
        <v>7656867226</v>
      </c>
    </row>
    <row r="119" spans="2:19" ht="15.5" x14ac:dyDescent="0.35">
      <c r="C119" t="s">
        <v>159</v>
      </c>
      <c r="D119" s="5">
        <v>1500000000</v>
      </c>
      <c r="E119" s="5">
        <v>1500000000</v>
      </c>
      <c r="F119" s="5">
        <v>1500000000</v>
      </c>
      <c r="I119" s="5">
        <v>1500000000</v>
      </c>
      <c r="J119" s="5">
        <v>1500000000</v>
      </c>
      <c r="K119" s="5">
        <v>1500000000</v>
      </c>
      <c r="L119" s="5">
        <v>1500000000</v>
      </c>
      <c r="M119" s="5">
        <v>1500000000</v>
      </c>
      <c r="N119" s="5">
        <v>1500000000</v>
      </c>
      <c r="O119" s="5">
        <v>1500000000</v>
      </c>
      <c r="P119" s="5">
        <v>1500000000</v>
      </c>
      <c r="Q119" s="5">
        <v>33569791069</v>
      </c>
      <c r="R119" s="5">
        <v>9439321865</v>
      </c>
    </row>
    <row r="120" spans="2:19" ht="15.5" x14ac:dyDescent="0.35">
      <c r="C120" t="s">
        <v>160</v>
      </c>
      <c r="D120" s="5">
        <v>-158135927980</v>
      </c>
      <c r="E120" s="5">
        <v>-153516120933</v>
      </c>
      <c r="F120" s="5">
        <v>-151819379729</v>
      </c>
      <c r="I120" s="5">
        <v>-151819379729</v>
      </c>
      <c r="J120" s="5">
        <v>-150297346017</v>
      </c>
      <c r="K120" s="5">
        <v>-141169244119</v>
      </c>
      <c r="L120" s="5">
        <v>-155114710904</v>
      </c>
      <c r="M120" s="5">
        <v>-127820392732</v>
      </c>
      <c r="N120" s="5">
        <v>-101379799741</v>
      </c>
      <c r="O120" s="5">
        <v>-50403063490</v>
      </c>
      <c r="P120" s="5">
        <v>25957469453</v>
      </c>
      <c r="Q120" s="5">
        <v>1000000000</v>
      </c>
      <c r="R120" s="5">
        <v>500000000</v>
      </c>
    </row>
    <row r="121" spans="2:19" ht="15.5" x14ac:dyDescent="0.35">
      <c r="C121" t="s">
        <v>161</v>
      </c>
      <c r="D121" s="5">
        <v>-156635927980</v>
      </c>
      <c r="E121" s="5">
        <v>-152016120933</v>
      </c>
      <c r="F121" s="5">
        <v>-150319379729</v>
      </c>
      <c r="I121" s="5">
        <v>-150319379729</v>
      </c>
      <c r="J121" s="5">
        <v>-148797346017</v>
      </c>
      <c r="K121" s="5">
        <v>-139669244119</v>
      </c>
      <c r="L121" s="5">
        <v>-153614710904</v>
      </c>
      <c r="M121" s="5">
        <v>-126320392732</v>
      </c>
      <c r="N121" s="5">
        <v>-99879799741</v>
      </c>
      <c r="O121" s="5">
        <v>-48903063490</v>
      </c>
      <c r="P121" s="5">
        <v>27457469453</v>
      </c>
      <c r="Q121" s="5">
        <v>34569791069</v>
      </c>
      <c r="R121" s="5">
        <v>9939321865</v>
      </c>
      <c r="S121" s="5">
        <v>7656867226</v>
      </c>
    </row>
    <row r="122" spans="2:19" ht="15.5" x14ac:dyDescent="0.35">
      <c r="C122" t="s">
        <v>162</v>
      </c>
      <c r="D122" s="5">
        <v>-12746968</v>
      </c>
      <c r="F122" s="5">
        <v>-22500000</v>
      </c>
      <c r="I122" s="5">
        <v>-22500000</v>
      </c>
      <c r="J122" s="5">
        <v>-26263590</v>
      </c>
      <c r="K122" s="5">
        <v>1749069395</v>
      </c>
      <c r="L122" s="5">
        <v>-25032286252</v>
      </c>
      <c r="M122" s="5">
        <v>-3308341081</v>
      </c>
      <c r="N122" s="5">
        <v>-1114786582</v>
      </c>
      <c r="O122" s="5">
        <v>39500840949</v>
      </c>
      <c r="P122" s="5">
        <v>83498749883</v>
      </c>
      <c r="Q122" s="5">
        <v>76225904672</v>
      </c>
      <c r="R122" s="5">
        <v>5420996617</v>
      </c>
      <c r="S122" s="5">
        <v>14250000</v>
      </c>
    </row>
    <row r="123" spans="2:19" ht="15.5" x14ac:dyDescent="0.35">
      <c r="C123" t="s">
        <v>10</v>
      </c>
      <c r="D123" s="5">
        <v>-13655018948</v>
      </c>
      <c r="E123" s="5">
        <v>-9022464933</v>
      </c>
      <c r="F123" s="5">
        <v>-7348223729</v>
      </c>
      <c r="I123" s="5">
        <v>-7348223729</v>
      </c>
      <c r="J123" s="5">
        <v>-7472503607</v>
      </c>
      <c r="K123" s="5">
        <v>3455631276</v>
      </c>
      <c r="L123" s="5">
        <v>-34208391156</v>
      </c>
      <c r="M123" s="5">
        <v>21552972187</v>
      </c>
      <c r="N123" s="5">
        <v>42923837677</v>
      </c>
      <c r="O123" s="5">
        <v>112481683459</v>
      </c>
      <c r="P123" s="5">
        <v>275262375336</v>
      </c>
      <c r="Q123" s="5">
        <v>281585601741</v>
      </c>
      <c r="R123" s="5">
        <v>133353974482</v>
      </c>
      <c r="S123" s="5">
        <v>125539773226</v>
      </c>
    </row>
    <row r="124" spans="2:19" ht="15.5" x14ac:dyDescent="0.35">
      <c r="C124" t="s">
        <v>163</v>
      </c>
      <c r="D124" s="5">
        <v>1452476093251</v>
      </c>
      <c r="E124" s="5">
        <v>826085786238</v>
      </c>
      <c r="F124" s="5">
        <v>826092463881</v>
      </c>
      <c r="I124" s="5">
        <v>826092463881</v>
      </c>
      <c r="J124" s="5">
        <v>3701171925</v>
      </c>
      <c r="K124" s="5">
        <v>12912285742</v>
      </c>
      <c r="L124" s="5">
        <v>432532981906</v>
      </c>
      <c r="M124" s="5">
        <v>490142330310</v>
      </c>
      <c r="N124" s="5">
        <v>500766702549</v>
      </c>
      <c r="O124" s="5">
        <v>741824867681</v>
      </c>
      <c r="P124" s="5">
        <v>855096628586</v>
      </c>
      <c r="Q124" s="5">
        <v>968128268255</v>
      </c>
      <c r="R124" s="5">
        <v>157848592051</v>
      </c>
      <c r="S124" s="5">
        <v>136591915013</v>
      </c>
    </row>
    <row r="125" spans="2:19" ht="15.5" x14ac:dyDescent="0.35">
      <c r="C125" t="s">
        <v>164</v>
      </c>
      <c r="D125" s="5">
        <v>5500000000</v>
      </c>
      <c r="E125" s="5">
        <v>5500000000</v>
      </c>
      <c r="F125" s="5">
        <v>5500000000</v>
      </c>
      <c r="I125" s="5">
        <v>5500000000</v>
      </c>
      <c r="J125" s="5">
        <v>5500000000</v>
      </c>
      <c r="K125" s="5">
        <v>5500000000</v>
      </c>
      <c r="L125" s="5">
        <v>5500000000</v>
      </c>
      <c r="M125" s="5">
        <v>5500000000</v>
      </c>
      <c r="N125" s="5">
        <v>5000000000</v>
      </c>
      <c r="O125" s="5">
        <v>5000000000</v>
      </c>
      <c r="P125" s="5">
        <v>5000000000</v>
      </c>
      <c r="Q125" s="5">
        <v>5000000000</v>
      </c>
      <c r="R125" s="5">
        <v>1000000000</v>
      </c>
      <c r="S125" s="5">
        <v>1000000000</v>
      </c>
    </row>
    <row r="127" spans="2:19" ht="15.5" x14ac:dyDescent="0.35">
      <c r="B127" t="s">
        <v>165</v>
      </c>
      <c r="C127" t="s">
        <v>166</v>
      </c>
      <c r="D127" s="5">
        <v>-53149143719</v>
      </c>
      <c r="F127" s="5">
        <v>4771907855</v>
      </c>
      <c r="G127" s="5">
        <v>-4882225257</v>
      </c>
      <c r="I127" s="5">
        <v>-110317402</v>
      </c>
      <c r="J127" s="5">
        <v>-1650894500</v>
      </c>
      <c r="K127" s="5">
        <v>26755939644</v>
      </c>
      <c r="L127" s="5">
        <v>7015880868</v>
      </c>
      <c r="M127" s="5">
        <v>23897073328</v>
      </c>
      <c r="N127" s="5">
        <v>-5794201928</v>
      </c>
      <c r="O127" s="5">
        <v>-45295965621</v>
      </c>
      <c r="P127" s="5">
        <v>-103819055265</v>
      </c>
      <c r="Q127" s="5">
        <v>-76600302026</v>
      </c>
      <c r="R127" s="5">
        <v>40946242628</v>
      </c>
      <c r="S127" s="5">
        <v>-1056096935</v>
      </c>
    </row>
    <row r="128" spans="2:19" ht="15.5" x14ac:dyDescent="0.35">
      <c r="C128" t="s">
        <v>167</v>
      </c>
      <c r="D128" s="5">
        <v>64313753638</v>
      </c>
      <c r="F128" s="5">
        <v>2343083964</v>
      </c>
      <c r="G128" s="5">
        <v>978326341</v>
      </c>
      <c r="I128" s="5">
        <v>3321410305</v>
      </c>
      <c r="J128" s="5">
        <v>243133926</v>
      </c>
      <c r="K128" s="5">
        <v>1647863290166</v>
      </c>
      <c r="L128" s="5">
        <v>2077076085738</v>
      </c>
      <c r="M128" s="5">
        <v>2063911360061</v>
      </c>
      <c r="N128" s="5">
        <v>3439278446758</v>
      </c>
      <c r="O128" s="5">
        <v>4134916433566</v>
      </c>
      <c r="P128" s="5">
        <v>4656965343266</v>
      </c>
      <c r="Q128" s="5">
        <v>6187396460113</v>
      </c>
      <c r="R128" s="5">
        <v>268349176488</v>
      </c>
      <c r="S128" s="5">
        <v>620327096329</v>
      </c>
    </row>
    <row r="129" spans="3:19" ht="15.5" x14ac:dyDescent="0.35">
      <c r="C129" t="s">
        <v>519</v>
      </c>
      <c r="D129" s="5">
        <v>-87649477926</v>
      </c>
      <c r="F129" s="5">
        <v>-3587715865</v>
      </c>
      <c r="G129" s="5">
        <v>-4198458833</v>
      </c>
      <c r="I129" s="5">
        <v>-7786174698</v>
      </c>
      <c r="J129" s="5">
        <v>-914291009</v>
      </c>
      <c r="K129" s="5">
        <v>-1584228367458</v>
      </c>
      <c r="L129" s="5">
        <v>-2021207819536</v>
      </c>
      <c r="M129" s="5">
        <v>-1982586706356</v>
      </c>
      <c r="N129" s="5">
        <v>-3394490079537</v>
      </c>
      <c r="O129" s="5">
        <v>-4103983216753</v>
      </c>
      <c r="P129" s="5">
        <v>-4639057822053</v>
      </c>
      <c r="Q129" s="5">
        <v>-6145449825921</v>
      </c>
      <c r="R129" s="5">
        <v>-206357448326</v>
      </c>
      <c r="S129" s="5">
        <v>-606072146159</v>
      </c>
    </row>
    <row r="130" spans="3:19" ht="15.5" x14ac:dyDescent="0.35">
      <c r="C130" t="s">
        <v>520</v>
      </c>
      <c r="D130" s="5">
        <v>-9851621919</v>
      </c>
      <c r="F130" s="5">
        <v>-575123417</v>
      </c>
      <c r="G130" s="5">
        <v>-233132070</v>
      </c>
      <c r="I130" s="5">
        <v>-808255487</v>
      </c>
      <c r="J130" s="5">
        <v>-894621811</v>
      </c>
      <c r="K130" s="5">
        <v>-28382892040</v>
      </c>
      <c r="L130" s="5">
        <v>-34239201326</v>
      </c>
      <c r="M130" s="5">
        <v>-36460745996</v>
      </c>
      <c r="N130" s="5">
        <v>-42594289837</v>
      </c>
      <c r="O130" s="5">
        <v>-43887215190</v>
      </c>
      <c r="P130" s="5">
        <v>-58861817613</v>
      </c>
      <c r="Q130" s="5">
        <v>-47286627822</v>
      </c>
      <c r="R130" s="5">
        <v>-7890989613</v>
      </c>
      <c r="S130" s="5">
        <v>-6507426060</v>
      </c>
    </row>
    <row r="131" spans="3:19" ht="15.5" x14ac:dyDescent="0.35">
      <c r="C131" t="s">
        <v>1535</v>
      </c>
      <c r="D131" s="5">
        <v>-7354757557</v>
      </c>
      <c r="F131" s="5">
        <v>-705502694</v>
      </c>
      <c r="G131" s="5">
        <v>-1428960695</v>
      </c>
      <c r="I131" s="5">
        <v>-2134463389</v>
      </c>
      <c r="J131" s="5">
        <v>-2551700061</v>
      </c>
      <c r="K131" s="5">
        <v>4588761865</v>
      </c>
      <c r="L131" s="5">
        <v>-2109619260</v>
      </c>
      <c r="M131" s="5">
        <v>-8923151676</v>
      </c>
      <c r="N131" s="5">
        <v>12817023222</v>
      </c>
      <c r="O131" s="5">
        <v>6614958401</v>
      </c>
      <c r="P131" s="5">
        <v>19001455984</v>
      </c>
      <c r="Q131" s="5">
        <v>-10995751932</v>
      </c>
      <c r="R131" s="5">
        <v>-11463477649</v>
      </c>
      <c r="S131" s="5">
        <v>-4688594525</v>
      </c>
    </row>
    <row r="132" spans="3:19" ht="15.5" x14ac:dyDescent="0.35">
      <c r="C132" t="s">
        <v>171</v>
      </c>
      <c r="D132" s="5">
        <v>-2545070401</v>
      </c>
      <c r="K132" s="5">
        <v>-3543910043</v>
      </c>
      <c r="L132" s="5">
        <v>-8386765570</v>
      </c>
      <c r="M132" s="5">
        <v>-7354110122</v>
      </c>
      <c r="N132" s="5">
        <v>-13953923305</v>
      </c>
      <c r="O132" s="5">
        <v>-29961240824</v>
      </c>
      <c r="P132" s="5">
        <v>-69888568361</v>
      </c>
      <c r="Q132" s="5">
        <v>-55426252929</v>
      </c>
      <c r="R132" s="5">
        <v>-1642734582</v>
      </c>
      <c r="S132" s="5">
        <v>-934937418</v>
      </c>
    </row>
    <row r="133" spans="3:19" ht="15.5" x14ac:dyDescent="0.35">
      <c r="C133" t="s">
        <v>404</v>
      </c>
      <c r="D133" s="5">
        <v>-9488886586</v>
      </c>
      <c r="F133" s="5">
        <v>7297165867</v>
      </c>
      <c r="I133" s="5">
        <v>7297165867</v>
      </c>
      <c r="J133" s="5">
        <v>2466584455</v>
      </c>
    </row>
    <row r="134" spans="3:19" ht="15.5" x14ac:dyDescent="0.35">
      <c r="C134" t="s">
        <v>582</v>
      </c>
      <c r="D134" s="5">
        <v>44772129</v>
      </c>
    </row>
    <row r="135" spans="3:19" ht="15.5" x14ac:dyDescent="0.35">
      <c r="C135" t="s">
        <v>27</v>
      </c>
      <c r="D135" s="5">
        <v>-617855097</v>
      </c>
      <c r="K135" s="5">
        <v>-9540942846</v>
      </c>
      <c r="L135" s="5">
        <v>-4116799178</v>
      </c>
      <c r="M135" s="5">
        <v>-4689572583</v>
      </c>
      <c r="N135" s="5">
        <v>-6851379229</v>
      </c>
      <c r="O135" s="5">
        <v>-8995684821</v>
      </c>
      <c r="P135" s="5">
        <v>-11977646488</v>
      </c>
      <c r="Q135" s="5">
        <v>-4838303535</v>
      </c>
      <c r="R135" s="5">
        <v>-48283690</v>
      </c>
      <c r="S135" s="5">
        <v>-3180089102</v>
      </c>
    </row>
    <row r="136" spans="3:19" ht="15.5" x14ac:dyDescent="0.35">
      <c r="C136" t="s">
        <v>172</v>
      </c>
      <c r="D136" s="5">
        <v>9604730168</v>
      </c>
      <c r="F136" s="5">
        <v>817986959730</v>
      </c>
      <c r="G136" s="5">
        <v>4938140270</v>
      </c>
      <c r="I136" s="5">
        <v>822925100000</v>
      </c>
      <c r="K136" s="5">
        <v>-28847539359</v>
      </c>
      <c r="L136" s="5">
        <v>-27157615672</v>
      </c>
      <c r="M136" s="5">
        <v>-15822816222</v>
      </c>
      <c r="N136" s="5">
        <v>11443131903</v>
      </c>
      <c r="O136" s="5">
        <v>31982490890</v>
      </c>
      <c r="P136" s="5">
        <v>53452549441</v>
      </c>
      <c r="Q136" s="5">
        <v>202898212650</v>
      </c>
      <c r="R136" s="5">
        <v>-11804852969</v>
      </c>
      <c r="S136" s="5">
        <v>289022489</v>
      </c>
    </row>
    <row r="137" spans="3:19" ht="15.5" x14ac:dyDescent="0.35">
      <c r="C137" t="s">
        <v>173</v>
      </c>
      <c r="D137" s="5">
        <v>-425000000</v>
      </c>
      <c r="F137" s="5">
        <v>-822925100000</v>
      </c>
      <c r="I137" s="5">
        <v>-822925100000</v>
      </c>
      <c r="J137" s="5">
        <v>-17500000</v>
      </c>
      <c r="K137" s="5">
        <v>-1348868913</v>
      </c>
      <c r="L137" s="5">
        <v>6087580447</v>
      </c>
      <c r="M137" s="5">
        <v>-670737430</v>
      </c>
      <c r="N137" s="5">
        <v>-10573135515</v>
      </c>
      <c r="O137" s="5">
        <v>397336725</v>
      </c>
      <c r="P137" s="5">
        <v>31984337019</v>
      </c>
      <c r="Q137" s="5">
        <v>-75803124722</v>
      </c>
      <c r="R137" s="5">
        <v>-20458761024</v>
      </c>
      <c r="S137" s="5">
        <v>-58925000</v>
      </c>
    </row>
    <row r="138" spans="3:19" ht="15.5" x14ac:dyDescent="0.35">
      <c r="C138" t="s">
        <v>175</v>
      </c>
      <c r="D138" s="5">
        <v>-425000000</v>
      </c>
      <c r="J138" s="5">
        <v>-17500000</v>
      </c>
      <c r="K138" s="5">
        <v>-1384748913</v>
      </c>
      <c r="L138" s="5">
        <v>-1675074793</v>
      </c>
      <c r="M138" s="5">
        <v>-741687430</v>
      </c>
      <c r="N138" s="5">
        <v>-1986288001</v>
      </c>
      <c r="O138" s="5">
        <v>-1282500840</v>
      </c>
      <c r="P138" s="5">
        <v>-4734544992</v>
      </c>
      <c r="Q138" s="5">
        <v>-3874339199</v>
      </c>
      <c r="R138" s="5">
        <v>-2008761024</v>
      </c>
      <c r="S138" s="5">
        <v>-73925000</v>
      </c>
    </row>
    <row r="139" spans="3:19" ht="15.5" x14ac:dyDescent="0.35">
      <c r="C139" t="s">
        <v>1141</v>
      </c>
      <c r="L139" s="5">
        <v>-463333332</v>
      </c>
    </row>
    <row r="140" spans="3:19" ht="15.5" x14ac:dyDescent="0.35">
      <c r="C140" t="s">
        <v>174</v>
      </c>
      <c r="K140" s="5">
        <v>35880000</v>
      </c>
      <c r="L140" s="5">
        <v>112655240</v>
      </c>
      <c r="M140" s="5">
        <v>70950000</v>
      </c>
      <c r="N140" s="5">
        <v>65000000</v>
      </c>
      <c r="O140" s="5">
        <v>1184837565</v>
      </c>
      <c r="P140" s="5">
        <v>606949257</v>
      </c>
    </row>
    <row r="141" spans="3:19" ht="15.5" x14ac:dyDescent="0.35">
      <c r="C141" t="s">
        <v>480</v>
      </c>
      <c r="Q141" s="5">
        <v>-2470000000</v>
      </c>
    </row>
    <row r="142" spans="3:19" ht="15.5" x14ac:dyDescent="0.35">
      <c r="C142" t="s">
        <v>1598</v>
      </c>
    </row>
    <row r="143" spans="3:19" ht="15.5" x14ac:dyDescent="0.35">
      <c r="C143" t="s">
        <v>1599</v>
      </c>
      <c r="F143" s="5">
        <v>-822925100000</v>
      </c>
      <c r="I143" s="5">
        <v>-822925100000</v>
      </c>
    </row>
    <row r="144" spans="3:19" ht="15.5" x14ac:dyDescent="0.35">
      <c r="C144" t="s">
        <v>1475</v>
      </c>
      <c r="R144" s="5">
        <v>4900000000</v>
      </c>
      <c r="S144" s="5">
        <v>15000000</v>
      </c>
    </row>
    <row r="145" spans="3:19" ht="15.5" x14ac:dyDescent="0.35">
      <c r="C145" t="s">
        <v>795</v>
      </c>
      <c r="N145" s="5">
        <v>-18000000000</v>
      </c>
    </row>
    <row r="146" spans="3:19" ht="15.5" x14ac:dyDescent="0.35">
      <c r="C146" t="s">
        <v>1600</v>
      </c>
      <c r="L146" s="5">
        <v>7650000000</v>
      </c>
    </row>
    <row r="147" spans="3:19" ht="15.5" x14ac:dyDescent="0.35">
      <c r="C147" t="s">
        <v>1601</v>
      </c>
    </row>
    <row r="148" spans="3:19" ht="15.5" x14ac:dyDescent="0.35">
      <c r="C148" t="s">
        <v>629</v>
      </c>
      <c r="P148" s="5">
        <v>9000000000</v>
      </c>
      <c r="Q148" s="5">
        <v>-9000000000</v>
      </c>
    </row>
    <row r="149" spans="3:19" ht="15.5" x14ac:dyDescent="0.35">
      <c r="C149" t="s">
        <v>539</v>
      </c>
      <c r="R149" s="5">
        <v>-23350000000</v>
      </c>
    </row>
    <row r="150" spans="3:19" ht="15.5" x14ac:dyDescent="0.35">
      <c r="C150" t="s">
        <v>1602</v>
      </c>
      <c r="N150" s="5">
        <v>15450000000</v>
      </c>
      <c r="O150" s="5">
        <v>495000000</v>
      </c>
      <c r="P150" s="5">
        <v>27111932754</v>
      </c>
      <c r="Q150" s="5">
        <v>-10812817669</v>
      </c>
    </row>
    <row r="151" spans="3:19" ht="15.5" x14ac:dyDescent="0.35">
      <c r="C151" t="s">
        <v>1603</v>
      </c>
      <c r="Q151" s="5">
        <v>-49645967854</v>
      </c>
    </row>
    <row r="152" spans="3:19" ht="15.5" x14ac:dyDescent="0.35">
      <c r="C152" t="s">
        <v>189</v>
      </c>
      <c r="D152" s="5">
        <v>9604730168</v>
      </c>
      <c r="F152" s="5">
        <v>817986959730</v>
      </c>
      <c r="G152" s="5">
        <v>4938140270</v>
      </c>
      <c r="I152" s="5">
        <v>822925100000</v>
      </c>
      <c r="K152" s="5">
        <v>-28847539359</v>
      </c>
      <c r="L152" s="5">
        <v>-27157615672</v>
      </c>
      <c r="M152" s="5">
        <v>-15822816222</v>
      </c>
      <c r="N152" s="5">
        <v>11443131903</v>
      </c>
      <c r="O152" s="5">
        <v>31982490890</v>
      </c>
      <c r="P152" s="5">
        <v>53452549441</v>
      </c>
      <c r="Q152" s="5">
        <v>202898212650</v>
      </c>
      <c r="R152" s="5">
        <v>-11804852969</v>
      </c>
      <c r="S152" s="5">
        <v>289022489</v>
      </c>
    </row>
    <row r="153" spans="3:19" ht="15.5" x14ac:dyDescent="0.35">
      <c r="C153" t="s">
        <v>1186</v>
      </c>
      <c r="D153" s="5">
        <v>-117106932</v>
      </c>
      <c r="Q153" s="5">
        <v>-1341960803</v>
      </c>
      <c r="R153" s="5">
        <v>-14852969</v>
      </c>
      <c r="S153" s="5">
        <v>-79633511</v>
      </c>
    </row>
    <row r="154" spans="3:19" ht="15.5" x14ac:dyDescent="0.35">
      <c r="C154" t="s">
        <v>1604</v>
      </c>
      <c r="R154" s="5">
        <v>-4900000000</v>
      </c>
    </row>
    <row r="155" spans="3:19" ht="15.5" x14ac:dyDescent="0.35">
      <c r="C155" t="s">
        <v>1605</v>
      </c>
      <c r="Q155" s="5">
        <v>30283333000</v>
      </c>
      <c r="R155" s="5">
        <v>485000000</v>
      </c>
      <c r="S155" s="5">
        <v>20000000000</v>
      </c>
    </row>
    <row r="156" spans="3:19" ht="15.5" x14ac:dyDescent="0.35">
      <c r="C156" t="s">
        <v>1606</v>
      </c>
      <c r="F156" s="5">
        <v>817986959730</v>
      </c>
      <c r="G156" s="5">
        <v>4938140270</v>
      </c>
      <c r="I156" s="5">
        <v>822925100000</v>
      </c>
    </row>
    <row r="157" spans="3:19" ht="15.5" x14ac:dyDescent="0.35">
      <c r="C157" t="s">
        <v>1039</v>
      </c>
      <c r="D157" s="5">
        <v>9721837100</v>
      </c>
    </row>
    <row r="158" spans="3:19" ht="15.5" x14ac:dyDescent="0.35">
      <c r="C158" t="s">
        <v>1588</v>
      </c>
      <c r="K158" s="5">
        <v>1000000</v>
      </c>
      <c r="M158" s="5">
        <v>7000000000</v>
      </c>
      <c r="N158" s="5">
        <v>8450000000</v>
      </c>
    </row>
    <row r="159" spans="3:19" ht="15.5" x14ac:dyDescent="0.35">
      <c r="C159" t="s">
        <v>1425</v>
      </c>
      <c r="N159" s="5">
        <v>25000000000</v>
      </c>
    </row>
    <row r="160" spans="3:19" ht="15.5" x14ac:dyDescent="0.35">
      <c r="C160" t="s">
        <v>588</v>
      </c>
      <c r="R160" s="5">
        <v>125000000</v>
      </c>
      <c r="S160" s="5">
        <v>17868656000</v>
      </c>
    </row>
    <row r="161" spans="2:19" ht="15.5" x14ac:dyDescent="0.35">
      <c r="C161" t="s">
        <v>204</v>
      </c>
      <c r="K161" s="5">
        <v>-28848539359</v>
      </c>
      <c r="L161" s="5">
        <v>-26694282340</v>
      </c>
      <c r="M161" s="5">
        <v>-22822816222</v>
      </c>
      <c r="N161" s="5">
        <v>-22006868097</v>
      </c>
      <c r="O161" s="5">
        <v>31982490890</v>
      </c>
      <c r="P161" s="5">
        <v>53452549441</v>
      </c>
      <c r="Q161" s="5">
        <v>173956840453</v>
      </c>
      <c r="R161" s="5">
        <v>-7500000000</v>
      </c>
      <c r="S161" s="5">
        <v>-37500000000</v>
      </c>
    </row>
    <row r="162" spans="2:19" ht="15.5" x14ac:dyDescent="0.35">
      <c r="C162" t="s">
        <v>226</v>
      </c>
      <c r="D162" s="5">
        <v>-43969413551</v>
      </c>
      <c r="F162" s="5">
        <v>-166232415</v>
      </c>
      <c r="G162" s="5">
        <v>55915013</v>
      </c>
      <c r="I162" s="5">
        <v>-110317402</v>
      </c>
      <c r="J162" s="5">
        <v>-1668394500</v>
      </c>
      <c r="K162" s="5">
        <v>-3440468628</v>
      </c>
      <c r="L162" s="5">
        <v>-14054154357</v>
      </c>
      <c r="M162" s="5">
        <v>7403519676</v>
      </c>
      <c r="N162" s="5">
        <v>-4924205540</v>
      </c>
      <c r="O162" s="5">
        <v>-12916138006</v>
      </c>
      <c r="P162" s="5">
        <v>-18382168805</v>
      </c>
      <c r="Q162" s="5">
        <v>50494785902</v>
      </c>
      <c r="R162" s="5">
        <v>8682628635</v>
      </c>
      <c r="S162" s="5">
        <v>-825999446</v>
      </c>
    </row>
    <row r="163" spans="2:19" ht="15.5" x14ac:dyDescent="0.35">
      <c r="C163" t="s">
        <v>227</v>
      </c>
      <c r="D163" s="5">
        <v>4349732</v>
      </c>
      <c r="G163" s="5">
        <v>114667134</v>
      </c>
      <c r="I163" s="5">
        <v>114667134</v>
      </c>
      <c r="J163" s="5">
        <v>1783061634</v>
      </c>
      <c r="K163" s="5">
        <v>8423173943</v>
      </c>
      <c r="L163" s="5">
        <v>23361614495</v>
      </c>
      <c r="M163" s="5">
        <v>15958094819</v>
      </c>
      <c r="N163" s="5">
        <v>29968019555</v>
      </c>
      <c r="O163" s="5">
        <v>43601627785</v>
      </c>
      <c r="P163" s="5">
        <v>61983796590</v>
      </c>
      <c r="Q163" s="5">
        <v>11489010688</v>
      </c>
      <c r="R163" s="5">
        <v>2806382053</v>
      </c>
      <c r="S163" s="5">
        <v>3632381499</v>
      </c>
    </row>
    <row r="164" spans="2:19" ht="15.5" x14ac:dyDescent="0.35">
      <c r="C164" t="s">
        <v>1607</v>
      </c>
      <c r="K164" s="5">
        <v>-3199643681</v>
      </c>
      <c r="L164" s="5">
        <v>-884286195</v>
      </c>
      <c r="N164" s="5">
        <v>-9085719196</v>
      </c>
      <c r="O164" s="5">
        <v>-717470224</v>
      </c>
    </row>
    <row r="165" spans="2:19" ht="15.5" x14ac:dyDescent="0.35">
      <c r="C165" t="s">
        <v>1608</v>
      </c>
      <c r="D165" s="5">
        <v>67216283151</v>
      </c>
    </row>
    <row r="166" spans="2:19" ht="15.5" x14ac:dyDescent="0.35">
      <c r="C166" t="s">
        <v>1609</v>
      </c>
      <c r="D166" s="5">
        <v>-1137104518</v>
      </c>
    </row>
    <row r="167" spans="2:19" ht="15.5" x14ac:dyDescent="0.35">
      <c r="C167" t="s">
        <v>229</v>
      </c>
      <c r="D167" s="5">
        <v>22114114814</v>
      </c>
      <c r="F167" s="5">
        <v>-166232415</v>
      </c>
      <c r="G167" s="5">
        <v>170582147</v>
      </c>
      <c r="I167" s="5">
        <v>4349732</v>
      </c>
      <c r="J167" s="5">
        <v>114667134</v>
      </c>
      <c r="K167" s="5">
        <v>1783061634</v>
      </c>
      <c r="L167" s="5">
        <v>8423173943</v>
      </c>
      <c r="M167" s="5">
        <v>23361614495</v>
      </c>
      <c r="N167" s="5">
        <v>15958094819</v>
      </c>
      <c r="O167" s="5">
        <v>29968019555</v>
      </c>
      <c r="P167" s="5">
        <v>43601627785</v>
      </c>
      <c r="Q167" s="5">
        <v>61983796590</v>
      </c>
      <c r="R167" s="5">
        <v>11489010688</v>
      </c>
      <c r="S167" s="5">
        <v>2806382053</v>
      </c>
    </row>
    <row r="169" spans="2:19" ht="15.5" x14ac:dyDescent="0.35">
      <c r="B169" t="s">
        <v>230</v>
      </c>
      <c r="C169" t="s">
        <v>12</v>
      </c>
      <c r="D169" s="5">
        <v>5500000000</v>
      </c>
      <c r="E169" s="5">
        <v>5500000000</v>
      </c>
      <c r="F169" s="5">
        <v>5500000000</v>
      </c>
      <c r="I169" s="5">
        <v>5500000000</v>
      </c>
      <c r="J169" s="5">
        <v>5500000000</v>
      </c>
      <c r="K169" s="5">
        <v>5500000000</v>
      </c>
      <c r="L169" s="5">
        <v>5500000000</v>
      </c>
      <c r="M169" s="5">
        <v>5500000000</v>
      </c>
      <c r="N169" s="5">
        <v>5000000000</v>
      </c>
      <c r="O169" s="5">
        <v>5000000000</v>
      </c>
      <c r="P169" s="5">
        <v>5000000000</v>
      </c>
      <c r="Q169" s="5">
        <v>5000000000</v>
      </c>
      <c r="R169" s="5">
        <v>1000000000</v>
      </c>
      <c r="S169" s="5">
        <v>1000000000</v>
      </c>
    </row>
    <row r="170" spans="2:19" ht="15.5" x14ac:dyDescent="0.35">
      <c r="C170" t="s">
        <v>231</v>
      </c>
      <c r="D170" s="6">
        <v>-0.43</v>
      </c>
      <c r="E170" s="6">
        <v>-0.32</v>
      </c>
      <c r="F170" s="6">
        <v>0.2</v>
      </c>
    </row>
    <row r="171" spans="2:19" ht="15.5" x14ac:dyDescent="0.35">
      <c r="C171" t="s">
        <v>232</v>
      </c>
      <c r="D171" s="6">
        <v>-2.33</v>
      </c>
      <c r="E171" s="6">
        <v>-3.12</v>
      </c>
      <c r="F171" s="5">
        <v>5</v>
      </c>
      <c r="G171" s="5">
        <v>0</v>
      </c>
    </row>
    <row r="172" spans="2:19" ht="15.5" x14ac:dyDescent="0.35">
      <c r="C172" t="s">
        <v>67</v>
      </c>
      <c r="D172" s="6">
        <v>7.0000000000000007E-2</v>
      </c>
      <c r="E172" s="5">
        <v>0</v>
      </c>
      <c r="F172" s="6">
        <v>2.16</v>
      </c>
      <c r="G172" s="5">
        <v>0</v>
      </c>
    </row>
    <row r="173" spans="2:19" ht="15.5" x14ac:dyDescent="0.35">
      <c r="C173" t="s">
        <v>233</v>
      </c>
      <c r="E173" s="5">
        <v>-1750000000</v>
      </c>
      <c r="F173" s="5">
        <v>1130000000</v>
      </c>
      <c r="G173" s="5">
        <v>-2660000000</v>
      </c>
    </row>
    <row r="174" spans="2:19" ht="15.5" x14ac:dyDescent="0.35">
      <c r="C174" t="s">
        <v>234</v>
      </c>
      <c r="D174" s="6">
        <v>-1.6000000000000001E-3</v>
      </c>
      <c r="E174" s="6">
        <v>-2.0999999999999999E-3</v>
      </c>
      <c r="F174" s="6">
        <v>1.4000000000000002E-3</v>
      </c>
      <c r="G174" s="5">
        <v>0</v>
      </c>
    </row>
    <row r="175" spans="2:19" ht="15.5" x14ac:dyDescent="0.35">
      <c r="C175" t="s">
        <v>235</v>
      </c>
      <c r="D175" s="6">
        <v>0.17519999999999999</v>
      </c>
      <c r="E175" s="6">
        <v>0.19440000000000002</v>
      </c>
      <c r="F175" s="6">
        <v>-0.15329999999999999</v>
      </c>
      <c r="G175" s="5">
        <v>0</v>
      </c>
    </row>
    <row r="176" spans="2:19" ht="15.5" x14ac:dyDescent="0.35">
      <c r="C176" t="s">
        <v>236</v>
      </c>
      <c r="D176" s="6">
        <v>-9.7899999999999987E-2</v>
      </c>
      <c r="E176" s="6">
        <v>0.23710000000000001</v>
      </c>
      <c r="F176" s="6">
        <v>-0.33289999999999997</v>
      </c>
      <c r="G176" s="5">
        <v>0</v>
      </c>
    </row>
    <row r="177" spans="3:7" ht="15.5" x14ac:dyDescent="0.35">
      <c r="C177" t="s">
        <v>237</v>
      </c>
      <c r="D177" s="6">
        <v>-3.84</v>
      </c>
      <c r="E177" s="6">
        <v>-2533.19</v>
      </c>
    </row>
    <row r="178" spans="3:7" ht="15.5" x14ac:dyDescent="0.35">
      <c r="C178" t="s">
        <v>443</v>
      </c>
      <c r="D178" s="5">
        <v>-14000000000</v>
      </c>
      <c r="E178" s="5">
        <v>-9000000000</v>
      </c>
      <c r="F178" s="5">
        <v>-7000000000</v>
      </c>
    </row>
    <row r="179" spans="3:7" ht="15.5" x14ac:dyDescent="0.35">
      <c r="C179" t="s">
        <v>238</v>
      </c>
      <c r="D179" s="6">
        <v>-0.4</v>
      </c>
      <c r="E179" s="6">
        <v>-0.61</v>
      </c>
      <c r="F179" s="6">
        <v>-0.75</v>
      </c>
    </row>
    <row r="180" spans="3:7" ht="15.5" x14ac:dyDescent="0.35">
      <c r="C180" t="s">
        <v>239</v>
      </c>
      <c r="D180" s="6">
        <v>-2.48</v>
      </c>
      <c r="E180" s="6">
        <v>-1.64</v>
      </c>
      <c r="F180" s="6">
        <v>-1.33</v>
      </c>
    </row>
    <row r="181" spans="3:7" ht="15.5" x14ac:dyDescent="0.35">
      <c r="C181" t="s">
        <v>240</v>
      </c>
      <c r="D181" s="6">
        <v>-0.08</v>
      </c>
      <c r="E181" s="6">
        <v>-0.61</v>
      </c>
      <c r="F181" s="6">
        <v>-0.75</v>
      </c>
    </row>
    <row r="182" spans="3:7" ht="15.5" x14ac:dyDescent="0.35">
      <c r="C182" t="s">
        <v>241</v>
      </c>
      <c r="D182" s="6">
        <v>-12.1</v>
      </c>
      <c r="E182" s="6">
        <v>-1.64</v>
      </c>
      <c r="F182" s="6">
        <v>-1.33</v>
      </c>
    </row>
    <row r="183" spans="3:7" ht="15.5" x14ac:dyDescent="0.35">
      <c r="C183" t="s">
        <v>242</v>
      </c>
      <c r="D183" s="5">
        <v>375000000000</v>
      </c>
    </row>
    <row r="184" spans="3:7" ht="15.5" x14ac:dyDescent="0.35">
      <c r="C184" t="s">
        <v>243</v>
      </c>
      <c r="D184" s="5">
        <v>0</v>
      </c>
    </row>
    <row r="185" spans="3:7" ht="15.5" x14ac:dyDescent="0.35">
      <c r="C185" t="s">
        <v>306</v>
      </c>
      <c r="D185" s="5">
        <v>-14000000000</v>
      </c>
      <c r="E185" s="5">
        <v>-9000000000</v>
      </c>
      <c r="F185" s="5">
        <v>-7000000000</v>
      </c>
    </row>
    <row r="186" spans="3:7" ht="15.5" x14ac:dyDescent="0.35">
      <c r="C186" t="s">
        <v>24</v>
      </c>
      <c r="D186" s="5">
        <v>375000000000</v>
      </c>
    </row>
    <row r="187" spans="3:7" ht="15.5" x14ac:dyDescent="0.35">
      <c r="C187" t="s">
        <v>21</v>
      </c>
      <c r="D187" s="5">
        <v>353000000000</v>
      </c>
      <c r="E187" s="5">
        <v>0</v>
      </c>
      <c r="F187" s="5">
        <v>0</v>
      </c>
    </row>
    <row r="188" spans="3:7" ht="15.5" x14ac:dyDescent="0.35">
      <c r="C188" t="s">
        <v>245</v>
      </c>
      <c r="D188" s="5">
        <v>-577000000000</v>
      </c>
      <c r="E188" s="5">
        <v>-832000000000</v>
      </c>
      <c r="F188" s="5">
        <v>-830000000000</v>
      </c>
    </row>
    <row r="189" spans="3:7" ht="15.5" x14ac:dyDescent="0.35">
      <c r="C189" t="s">
        <v>246</v>
      </c>
      <c r="D189" s="5">
        <v>-53000000000</v>
      </c>
      <c r="F189" s="5">
        <v>5000000000</v>
      </c>
      <c r="G189" s="5">
        <v>-5000000000</v>
      </c>
    </row>
    <row r="190" spans="3:7" ht="15.5" x14ac:dyDescent="0.35">
      <c r="C190" t="s">
        <v>247</v>
      </c>
      <c r="D190" s="5">
        <v>0</v>
      </c>
    </row>
    <row r="191" spans="3:7" ht="15.5" x14ac:dyDescent="0.35">
      <c r="C191" t="s">
        <v>13</v>
      </c>
      <c r="D191" s="5">
        <v>-54000000000</v>
      </c>
      <c r="F191" s="5">
        <v>5000000000</v>
      </c>
      <c r="G191" s="5">
        <v>-5000000000</v>
      </c>
    </row>
    <row r="192" spans="3:7" ht="15.5" x14ac:dyDescent="0.35">
      <c r="C192" t="s">
        <v>16</v>
      </c>
      <c r="D192" s="6">
        <v>-9.74</v>
      </c>
      <c r="E192" s="5">
        <v>0</v>
      </c>
      <c r="F192" s="6">
        <v>0.87</v>
      </c>
      <c r="G192" s="5">
        <v>0</v>
      </c>
    </row>
    <row r="193" spans="3:19" ht="15.5" x14ac:dyDescent="0.35">
      <c r="C193" t="s">
        <v>52</v>
      </c>
      <c r="I193" s="6">
        <v>-0.28000000000000003</v>
      </c>
      <c r="J193" s="6">
        <v>-1.67</v>
      </c>
      <c r="K193" s="6">
        <v>2.38</v>
      </c>
      <c r="L193" s="6">
        <v>-5.0999999999999996</v>
      </c>
      <c r="M193" s="6">
        <v>-4.6900000000000004</v>
      </c>
      <c r="N193" s="6">
        <v>-10.19</v>
      </c>
      <c r="O193" s="6">
        <v>-15.5</v>
      </c>
      <c r="P193" s="6">
        <v>-1.45</v>
      </c>
      <c r="Q193" s="5">
        <v>5</v>
      </c>
      <c r="R193" s="6">
        <v>2.2799999999999998</v>
      </c>
      <c r="S193" s="6">
        <v>4.51</v>
      </c>
    </row>
    <row r="194" spans="3:19" ht="15.5" x14ac:dyDescent="0.35">
      <c r="C194" t="s">
        <v>66</v>
      </c>
      <c r="I194" s="6">
        <v>-3.57</v>
      </c>
      <c r="J194" s="6">
        <v>-0.6</v>
      </c>
      <c r="K194" s="6">
        <v>0.84</v>
      </c>
      <c r="L194" s="6">
        <v>-9.8000000000000007</v>
      </c>
      <c r="M194" s="6">
        <v>-10.66</v>
      </c>
      <c r="N194" s="6">
        <v>-4.91</v>
      </c>
      <c r="O194" s="6">
        <v>-3.23</v>
      </c>
      <c r="P194" s="6">
        <v>-134.47999999999999</v>
      </c>
      <c r="Q194" s="6">
        <v>52.4</v>
      </c>
      <c r="R194" s="6">
        <v>236.84</v>
      </c>
      <c r="S194" s="6">
        <v>113.08</v>
      </c>
    </row>
    <row r="195" spans="3:19" ht="15.5" x14ac:dyDescent="0.35">
      <c r="C195" t="s">
        <v>69</v>
      </c>
      <c r="I195" s="6">
        <v>1.49</v>
      </c>
      <c r="J195" s="6">
        <v>23.12</v>
      </c>
      <c r="K195" s="6">
        <v>0.01</v>
      </c>
      <c r="L195" s="6">
        <v>0.13</v>
      </c>
      <c r="M195" s="6">
        <v>0.14000000000000001</v>
      </c>
      <c r="N195" s="6">
        <v>7.0000000000000007E-2</v>
      </c>
      <c r="O195" s="6">
        <v>0.06</v>
      </c>
      <c r="P195" s="6">
        <v>0.21</v>
      </c>
      <c r="Q195" s="6">
        <v>0.21</v>
      </c>
      <c r="R195" s="6">
        <v>1.99</v>
      </c>
      <c r="S195" s="6">
        <v>0.84</v>
      </c>
    </row>
    <row r="196" spans="3:19" ht="15.5" x14ac:dyDescent="0.35">
      <c r="C196" t="s">
        <v>248</v>
      </c>
      <c r="I196" s="5">
        <v>-1540000000</v>
      </c>
      <c r="J196" s="5">
        <v>-10980000000</v>
      </c>
      <c r="L196" s="5">
        <v>4710000000</v>
      </c>
      <c r="M196" s="5">
        <v>18660000000</v>
      </c>
      <c r="N196" s="5">
        <v>9130000000</v>
      </c>
      <c r="O196" s="5">
        <v>-39950000000</v>
      </c>
      <c r="P196" s="5">
        <v>89160000000</v>
      </c>
    </row>
    <row r="197" spans="3:19" ht="15.5" x14ac:dyDescent="0.35">
      <c r="C197" t="s">
        <v>249</v>
      </c>
      <c r="I197" s="6">
        <v>-1.9E-3</v>
      </c>
      <c r="J197" s="6">
        <v>-2.4838999999999998</v>
      </c>
      <c r="K197" s="6">
        <v>1.0125999999999999</v>
      </c>
      <c r="L197" s="6">
        <v>-6.4899999999999999E-2</v>
      </c>
      <c r="M197" s="6">
        <v>-5.2600000000000001E-2</v>
      </c>
      <c r="N197" s="6">
        <v>-0.1018</v>
      </c>
      <c r="O197" s="6">
        <v>-0.1045</v>
      </c>
      <c r="P197" s="6">
        <v>-8.5000000000000006E-3</v>
      </c>
      <c r="Q197" s="6">
        <v>2.58E-2</v>
      </c>
      <c r="R197" s="6">
        <v>1.44E-2</v>
      </c>
      <c r="S197" s="6">
        <v>3.3000000000000002E-2</v>
      </c>
    </row>
    <row r="198" spans="3:19" ht="15.5" x14ac:dyDescent="0.35">
      <c r="C198" t="s">
        <v>250</v>
      </c>
      <c r="I198" s="6">
        <v>0.20960000000000001</v>
      </c>
      <c r="J198" s="6">
        <v>1.2345999999999999</v>
      </c>
      <c r="K198" s="6">
        <v>7.6616</v>
      </c>
      <c r="L198" s="6">
        <v>3.0573999999999999</v>
      </c>
      <c r="M198" s="6">
        <v>-1.0369999999999999</v>
      </c>
      <c r="N198" s="6">
        <v>-1.157</v>
      </c>
      <c r="O198" s="6">
        <v>-1.0618000000000001</v>
      </c>
      <c r="P198" s="6">
        <v>-3.78E-2</v>
      </c>
      <c r="Q198" s="6">
        <v>0.1217</v>
      </c>
      <c r="R198" s="6">
        <v>1.78E-2</v>
      </c>
      <c r="S198" s="6">
        <v>3.5900000000000001E-2</v>
      </c>
    </row>
    <row r="199" spans="3:19" ht="15.5" x14ac:dyDescent="0.35">
      <c r="C199" t="s">
        <v>251</v>
      </c>
      <c r="I199" s="6">
        <v>0.23719999999999999</v>
      </c>
      <c r="J199" s="6">
        <v>8.5078999999999994</v>
      </c>
      <c r="K199" s="6">
        <v>0.51439999999999997</v>
      </c>
      <c r="L199" s="6">
        <v>-5.3E-3</v>
      </c>
      <c r="M199" s="6">
        <v>3.3700000000000001E-2</v>
      </c>
      <c r="N199" s="6">
        <v>3.4999999999999996E-3</v>
      </c>
      <c r="O199" s="6">
        <v>-0.1066</v>
      </c>
      <c r="P199" s="6">
        <v>0.26579999999999998</v>
      </c>
      <c r="Q199" s="6">
        <v>0.48930000000000001</v>
      </c>
      <c r="R199" s="6">
        <v>2.6600000000000002E-2</v>
      </c>
      <c r="S199" s="6">
        <v>0.14649999999999999</v>
      </c>
    </row>
    <row r="200" spans="3:19" ht="15.5" x14ac:dyDescent="0.35">
      <c r="C200" t="s">
        <v>252</v>
      </c>
      <c r="K200" s="6">
        <v>1.78</v>
      </c>
      <c r="L200" s="6">
        <v>-0.04</v>
      </c>
      <c r="M200" s="6">
        <v>0.28000000000000003</v>
      </c>
      <c r="N200" s="6">
        <v>0.03</v>
      </c>
      <c r="O200" s="6">
        <v>-0.68</v>
      </c>
      <c r="P200" s="6">
        <v>1.1399999999999999</v>
      </c>
      <c r="Q200" s="6">
        <v>1.93</v>
      </c>
      <c r="R200" s="6">
        <v>71.7</v>
      </c>
      <c r="S200" s="6">
        <v>2.9</v>
      </c>
    </row>
    <row r="201" spans="3:19" ht="15.5" x14ac:dyDescent="0.35">
      <c r="C201" t="s">
        <v>63</v>
      </c>
      <c r="I201" s="6">
        <v>-0.75</v>
      </c>
      <c r="J201" s="6">
        <v>-0.74</v>
      </c>
      <c r="K201" s="6">
        <v>6.45</v>
      </c>
      <c r="L201" s="6">
        <v>-29.94</v>
      </c>
      <c r="M201" s="6">
        <v>11.06</v>
      </c>
      <c r="N201" s="6">
        <v>5.68</v>
      </c>
      <c r="O201" s="6">
        <v>3.42</v>
      </c>
      <c r="P201" s="6">
        <v>5.08</v>
      </c>
      <c r="Q201" s="6">
        <v>6.38</v>
      </c>
      <c r="R201" s="6">
        <v>4.22</v>
      </c>
      <c r="S201" s="6">
        <v>4.0599999999999996</v>
      </c>
    </row>
    <row r="202" spans="3:19" ht="15.5" x14ac:dyDescent="0.35">
      <c r="C202" t="s">
        <v>60</v>
      </c>
      <c r="I202" s="6">
        <v>-1.33</v>
      </c>
      <c r="J202" s="6">
        <v>-1.35</v>
      </c>
      <c r="K202" s="6">
        <v>0.31</v>
      </c>
      <c r="L202" s="6">
        <v>-1.67</v>
      </c>
      <c r="M202" s="6">
        <v>4.5199999999999996</v>
      </c>
      <c r="N202" s="6">
        <v>8.81</v>
      </c>
      <c r="O202" s="6">
        <v>14.6</v>
      </c>
      <c r="P202" s="6">
        <v>38.35</v>
      </c>
      <c r="Q202" s="6">
        <v>41.07</v>
      </c>
      <c r="R202" s="6">
        <v>127.93</v>
      </c>
      <c r="S202" s="6">
        <v>125.53</v>
      </c>
    </row>
    <row r="203" spans="3:19" ht="15.5" x14ac:dyDescent="0.35">
      <c r="C203" t="s">
        <v>253</v>
      </c>
      <c r="I203" s="6">
        <v>-0.75</v>
      </c>
      <c r="J203" s="6">
        <v>-0.74</v>
      </c>
      <c r="K203" s="6">
        <v>6.45</v>
      </c>
      <c r="L203" s="6">
        <v>-29.94</v>
      </c>
      <c r="M203" s="6">
        <v>11.06</v>
      </c>
      <c r="N203" s="6">
        <v>5.68</v>
      </c>
      <c r="O203" s="6">
        <v>3.81</v>
      </c>
      <c r="P203" s="6">
        <v>5.29</v>
      </c>
      <c r="Q203" s="6">
        <v>6.72</v>
      </c>
      <c r="R203" s="6">
        <v>4.22</v>
      </c>
      <c r="S203" s="6">
        <v>4.0599999999999996</v>
      </c>
    </row>
    <row r="204" spans="3:19" ht="15.5" x14ac:dyDescent="0.35">
      <c r="C204" t="s">
        <v>254</v>
      </c>
      <c r="I204" s="6">
        <v>-1.33</v>
      </c>
      <c r="J204" s="6">
        <v>-1.35</v>
      </c>
      <c r="K204" s="6">
        <v>0.31</v>
      </c>
      <c r="L204" s="6">
        <v>-1.67</v>
      </c>
      <c r="M204" s="6">
        <v>4.5199999999999996</v>
      </c>
      <c r="N204" s="6">
        <v>8.81</v>
      </c>
      <c r="O204" s="6">
        <v>13.12</v>
      </c>
      <c r="P204" s="6">
        <v>36.880000000000003</v>
      </c>
      <c r="Q204" s="6">
        <v>38.97</v>
      </c>
      <c r="R204" s="6">
        <v>127.93</v>
      </c>
      <c r="S204" s="6">
        <v>125.53</v>
      </c>
    </row>
    <row r="205" spans="3:19" ht="15.5" x14ac:dyDescent="0.35">
      <c r="C205" t="s">
        <v>255</v>
      </c>
      <c r="L205" s="5">
        <v>39000000000</v>
      </c>
      <c r="M205" s="5">
        <v>39000000000</v>
      </c>
      <c r="N205" s="5">
        <v>40000000000</v>
      </c>
      <c r="O205" s="5">
        <v>115000000000</v>
      </c>
      <c r="P205" s="5">
        <v>533000000000</v>
      </c>
      <c r="Q205" s="5">
        <v>629000000000</v>
      </c>
      <c r="S205" s="5">
        <v>8000000000</v>
      </c>
    </row>
    <row r="206" spans="3:19" ht="15.5" x14ac:dyDescent="0.35">
      <c r="C206" t="s">
        <v>256</v>
      </c>
      <c r="L206" s="5">
        <v>275000000000</v>
      </c>
      <c r="M206" s="5">
        <v>301000000000</v>
      </c>
      <c r="N206" s="5">
        <v>323000000000</v>
      </c>
      <c r="O206" s="5">
        <v>450000000000</v>
      </c>
    </row>
    <row r="207" spans="3:19" ht="15.5" x14ac:dyDescent="0.35">
      <c r="C207" t="s">
        <v>26</v>
      </c>
      <c r="L207" s="5">
        <v>313000000000</v>
      </c>
      <c r="M207" s="5">
        <v>340000000000</v>
      </c>
      <c r="N207" s="5">
        <v>363000000000</v>
      </c>
      <c r="O207" s="5">
        <v>565000000000</v>
      </c>
      <c r="P207" s="5">
        <v>533000000000</v>
      </c>
      <c r="Q207" s="5">
        <v>629000000000</v>
      </c>
      <c r="S207" s="5">
        <v>8000000000</v>
      </c>
    </row>
    <row r="208" spans="3:19" ht="15.5" x14ac:dyDescent="0.35">
      <c r="C208" t="s">
        <v>23</v>
      </c>
      <c r="I208" s="5">
        <v>0</v>
      </c>
      <c r="J208" s="5">
        <v>0</v>
      </c>
      <c r="K208" s="5">
        <v>-2000000000</v>
      </c>
      <c r="L208" s="5">
        <v>305000000000</v>
      </c>
      <c r="M208" s="5">
        <v>316000000000</v>
      </c>
      <c r="N208" s="5">
        <v>347000000000</v>
      </c>
      <c r="O208" s="5">
        <v>535000000000</v>
      </c>
      <c r="P208" s="5">
        <v>489000000000</v>
      </c>
      <c r="Q208" s="5">
        <v>567000000000</v>
      </c>
      <c r="R208" s="5">
        <v>-11000000000</v>
      </c>
      <c r="S208" s="5">
        <v>5000000000</v>
      </c>
    </row>
    <row r="209" spans="2:19" ht="15.5" x14ac:dyDescent="0.35">
      <c r="C209" t="s">
        <v>257</v>
      </c>
      <c r="I209" s="5">
        <v>-830000000000</v>
      </c>
      <c r="J209" s="5">
        <v>-8000000000</v>
      </c>
      <c r="K209" s="5">
        <v>3000000000</v>
      </c>
      <c r="L209" s="5">
        <v>234000000000</v>
      </c>
      <c r="M209" s="5">
        <v>308000000000</v>
      </c>
      <c r="N209" s="5">
        <v>355000000000</v>
      </c>
      <c r="O209" s="5">
        <v>538000000000</v>
      </c>
      <c r="P209" s="5">
        <v>203000000000</v>
      </c>
      <c r="Q209" s="5">
        <v>198000000000</v>
      </c>
      <c r="R209" s="5">
        <v>126000000000</v>
      </c>
      <c r="S209" s="5">
        <v>118000000000</v>
      </c>
    </row>
    <row r="210" spans="2:19" ht="15.5" x14ac:dyDescent="0.35">
      <c r="C210" t="s">
        <v>258</v>
      </c>
      <c r="I210" s="5">
        <v>0</v>
      </c>
      <c r="J210" s="5">
        <v>-2000000000</v>
      </c>
      <c r="K210" s="5">
        <v>27000000000</v>
      </c>
      <c r="L210" s="5">
        <v>7000000000</v>
      </c>
      <c r="M210" s="5">
        <v>24000000000</v>
      </c>
      <c r="N210" s="5">
        <v>-6000000000</v>
      </c>
      <c r="O210" s="5">
        <v>-45000000000</v>
      </c>
      <c r="P210" s="5">
        <v>-104000000000</v>
      </c>
      <c r="Q210" s="5">
        <v>-77000000000</v>
      </c>
      <c r="R210" s="5">
        <v>41000000000</v>
      </c>
      <c r="S210" s="5">
        <v>-1000000000</v>
      </c>
    </row>
    <row r="211" spans="2:19" ht="15.5" x14ac:dyDescent="0.35">
      <c r="C211" t="s">
        <v>259</v>
      </c>
      <c r="J211" s="5">
        <v>0</v>
      </c>
      <c r="K211" s="5">
        <v>-1000000000</v>
      </c>
      <c r="L211" s="5">
        <v>-2000000000</v>
      </c>
      <c r="M211" s="5">
        <v>-1000000000</v>
      </c>
      <c r="N211" s="5">
        <v>-2000000000</v>
      </c>
      <c r="O211" s="5">
        <v>-1000000000</v>
      </c>
      <c r="P211" s="5">
        <v>-5000000000</v>
      </c>
      <c r="Q211" s="5">
        <v>-4000000000</v>
      </c>
      <c r="R211" s="5">
        <v>-2000000000</v>
      </c>
      <c r="S211" s="5">
        <v>0</v>
      </c>
    </row>
    <row r="212" spans="2:19" ht="15.5" x14ac:dyDescent="0.35">
      <c r="C212" t="s">
        <v>15</v>
      </c>
      <c r="I212" s="5">
        <v>0</v>
      </c>
      <c r="J212" s="5">
        <v>-2000000000</v>
      </c>
      <c r="K212" s="5">
        <v>25000000000</v>
      </c>
      <c r="L212" s="5">
        <v>5000000000</v>
      </c>
      <c r="M212" s="5">
        <v>23000000000</v>
      </c>
      <c r="N212" s="5">
        <v>-8000000000</v>
      </c>
      <c r="O212" s="5">
        <v>-47000000000</v>
      </c>
      <c r="P212" s="5">
        <v>-109000000000</v>
      </c>
      <c r="Q212" s="5">
        <v>-80000000000</v>
      </c>
      <c r="R212" s="5">
        <v>39000000000</v>
      </c>
      <c r="S212" s="5">
        <v>-1000000000</v>
      </c>
    </row>
    <row r="213" spans="2:19" ht="15.5" x14ac:dyDescent="0.35">
      <c r="C213" t="s">
        <v>17</v>
      </c>
      <c r="I213" s="6">
        <v>-0.02</v>
      </c>
      <c r="J213" s="6">
        <v>-0.3</v>
      </c>
      <c r="K213" s="6">
        <v>4.6100000000000003</v>
      </c>
      <c r="L213" s="6">
        <v>0.97</v>
      </c>
      <c r="M213" s="6">
        <v>4.21</v>
      </c>
      <c r="N213" s="6">
        <v>-1.56</v>
      </c>
      <c r="O213" s="6">
        <v>-9.32</v>
      </c>
      <c r="P213" s="6">
        <v>-21.71</v>
      </c>
      <c r="Q213" s="6">
        <v>-16.09</v>
      </c>
      <c r="R213" s="6">
        <v>38.94</v>
      </c>
      <c r="S213" s="6">
        <v>-1.1299999999999999</v>
      </c>
    </row>
    <row r="215" spans="2:19" ht="15.5" x14ac:dyDescent="0.35">
      <c r="B215" t="s">
        <v>260</v>
      </c>
      <c r="C215" t="s">
        <v>261</v>
      </c>
      <c r="D215" s="5">
        <v>19000000000</v>
      </c>
      <c r="E215" s="5">
        <v>-2000000000</v>
      </c>
      <c r="F215" s="5">
        <v>-2000000000</v>
      </c>
      <c r="G215" s="5">
        <v>1000000000</v>
      </c>
      <c r="H215" s="5">
        <v>20000000000</v>
      </c>
      <c r="I215" s="5">
        <v>-2000000000</v>
      </c>
      <c r="J215" s="5">
        <v>-9000000000</v>
      </c>
      <c r="K215" s="5">
        <v>13000000000</v>
      </c>
      <c r="L215" s="5">
        <v>-28000000000</v>
      </c>
      <c r="M215" s="5">
        <v>-26000000000</v>
      </c>
      <c r="N215" s="5">
        <v>-51000000000</v>
      </c>
      <c r="O215" s="5">
        <v>-77000000000</v>
      </c>
      <c r="P215" s="5">
        <v>-7000000000</v>
      </c>
      <c r="Q215" s="5">
        <v>25000000000</v>
      </c>
    </row>
    <row r="216" spans="2:19" ht="15.5" x14ac:dyDescent="0.35">
      <c r="C216" t="s">
        <v>51</v>
      </c>
      <c r="D216" s="6">
        <v>0.02</v>
      </c>
      <c r="E216" s="5">
        <v>0</v>
      </c>
      <c r="F216" s="5">
        <v>0</v>
      </c>
      <c r="G216" s="5">
        <v>0</v>
      </c>
      <c r="H216" s="6">
        <v>0.02</v>
      </c>
      <c r="I216" s="5">
        <v>0</v>
      </c>
      <c r="J216" s="6">
        <v>-0.01</v>
      </c>
      <c r="K216" s="6">
        <v>0.01</v>
      </c>
      <c r="L216" s="6">
        <v>-0.03</v>
      </c>
      <c r="M216" s="6">
        <v>-0.03</v>
      </c>
      <c r="N216" s="6">
        <v>-0.05</v>
      </c>
      <c r="O216" s="6">
        <v>-0.08</v>
      </c>
      <c r="P216" s="6">
        <v>-0.01</v>
      </c>
      <c r="Q216" s="6">
        <v>0.02</v>
      </c>
    </row>
    <row r="217" spans="2:19" ht="15.5" x14ac:dyDescent="0.35">
      <c r="C217" t="s">
        <v>262</v>
      </c>
      <c r="D217" s="5">
        <v>237000000000</v>
      </c>
      <c r="E217" s="5">
        <v>76000000000</v>
      </c>
      <c r="F217" s="5">
        <v>3000000000</v>
      </c>
      <c r="G217" s="5">
        <v>1000000000</v>
      </c>
      <c r="H217" s="5">
        <v>417000000000</v>
      </c>
      <c r="I217" s="5">
        <v>4000000000</v>
      </c>
      <c r="J217" s="5">
        <v>238000000</v>
      </c>
      <c r="K217" s="5">
        <v>1595000000000</v>
      </c>
      <c r="L217" s="5">
        <v>2044000000000</v>
      </c>
      <c r="M217" s="5">
        <v>2017000000000</v>
      </c>
      <c r="N217" s="5">
        <v>3453000000000</v>
      </c>
      <c r="O217" s="5">
        <v>4295000000000</v>
      </c>
      <c r="P217" s="5">
        <v>4748000000000</v>
      </c>
      <c r="Q217" s="5">
        <v>6334000000000</v>
      </c>
    </row>
    <row r="218" spans="2:19" ht="15.5" x14ac:dyDescent="0.35">
      <c r="C218" t="s">
        <v>344</v>
      </c>
      <c r="I218" s="6">
        <v>305.77999999999997</v>
      </c>
    </row>
    <row r="219" spans="2:19" ht="15.5" x14ac:dyDescent="0.35">
      <c r="C219" t="s">
        <v>345</v>
      </c>
      <c r="I219" s="6">
        <v>379.58</v>
      </c>
    </row>
    <row r="220" spans="2:19" ht="15.5" x14ac:dyDescent="0.35">
      <c r="C220" t="s">
        <v>263</v>
      </c>
      <c r="I220" s="6">
        <v>6.95</v>
      </c>
    </row>
    <row r="221" spans="2:19" ht="15.5" x14ac:dyDescent="0.35">
      <c r="C221" t="s">
        <v>346</v>
      </c>
      <c r="I221" s="6">
        <v>2.5999999999999999E-3</v>
      </c>
    </row>
    <row r="222" spans="2:19" ht="15.5" x14ac:dyDescent="0.35">
      <c r="C222" t="s">
        <v>347</v>
      </c>
      <c r="I222" s="6">
        <v>19.600000000000001</v>
      </c>
    </row>
    <row r="223" spans="2:19" ht="15.5" x14ac:dyDescent="0.35">
      <c r="C223" t="s">
        <v>348</v>
      </c>
      <c r="I223" s="6">
        <v>1091.8399999999999</v>
      </c>
    </row>
    <row r="224" spans="2:19" ht="15.5" x14ac:dyDescent="0.35">
      <c r="C224" t="s">
        <v>349</v>
      </c>
      <c r="I224" s="6">
        <v>-141.44</v>
      </c>
    </row>
    <row r="225" spans="3:9" ht="15.5" x14ac:dyDescent="0.35">
      <c r="C225" t="s">
        <v>350</v>
      </c>
      <c r="I225" s="6">
        <v>-141.44</v>
      </c>
    </row>
    <row r="226" spans="3:9" ht="15.5" x14ac:dyDescent="0.35">
      <c r="C226" t="s">
        <v>264</v>
      </c>
      <c r="I226" s="6">
        <v>142197.38</v>
      </c>
    </row>
    <row r="227" spans="3:9" ht="15.5" x14ac:dyDescent="0.35">
      <c r="C227" t="s">
        <v>352</v>
      </c>
      <c r="I227" s="6">
        <v>0.02</v>
      </c>
    </row>
    <row r="228" spans="3:9" ht="15.5" x14ac:dyDescent="0.35">
      <c r="C228" t="s">
        <v>353</v>
      </c>
      <c r="I228" s="6">
        <v>0.02</v>
      </c>
    </row>
    <row r="229" spans="3:9" ht="15.5" x14ac:dyDescent="0.35">
      <c r="C229" t="s">
        <v>354</v>
      </c>
      <c r="I229" s="6">
        <v>0.31</v>
      </c>
    </row>
    <row r="230" spans="3:9" ht="15.5" x14ac:dyDescent="0.35">
      <c r="C230" t="s">
        <v>355</v>
      </c>
      <c r="D230" s="6">
        <v>0.02</v>
      </c>
    </row>
    <row r="231" spans="3:9" ht="15.5" x14ac:dyDescent="0.35">
      <c r="C231" t="s">
        <v>356</v>
      </c>
      <c r="I231" s="6">
        <v>0.01</v>
      </c>
    </row>
    <row r="232" spans="3:9" ht="15.5" x14ac:dyDescent="0.35">
      <c r="C232" t="s">
        <v>357</v>
      </c>
      <c r="I232" s="6">
        <v>-0.04</v>
      </c>
    </row>
    <row r="233" spans="3:9" ht="15.5" x14ac:dyDescent="0.35">
      <c r="C233" t="s">
        <v>265</v>
      </c>
      <c r="D233" s="6">
        <v>0.61</v>
      </c>
    </row>
    <row r="234" spans="3:9" ht="15.5" x14ac:dyDescent="0.35">
      <c r="C234" t="s">
        <v>266</v>
      </c>
      <c r="D234" s="6">
        <v>0.12</v>
      </c>
    </row>
    <row r="235" spans="3:9" ht="15.5" x14ac:dyDescent="0.35">
      <c r="C235" t="s">
        <v>267</v>
      </c>
      <c r="D235" s="6">
        <v>-27.51</v>
      </c>
    </row>
    <row r="236" spans="3:9" ht="15.5" x14ac:dyDescent="0.35">
      <c r="C236" t="s">
        <v>268</v>
      </c>
      <c r="D236" s="6">
        <v>-0.01</v>
      </c>
    </row>
    <row r="237" spans="3:9" ht="15.5" x14ac:dyDescent="0.35">
      <c r="C237" t="s">
        <v>269</v>
      </c>
      <c r="D237" s="6">
        <v>259.17</v>
      </c>
    </row>
    <row r="238" spans="3:9" ht="15.5" x14ac:dyDescent="0.35">
      <c r="C238" t="s">
        <v>270</v>
      </c>
      <c r="D238" s="6">
        <v>0.26</v>
      </c>
    </row>
    <row r="239" spans="3:9" ht="15.5" x14ac:dyDescent="0.35">
      <c r="C239" t="s">
        <v>271</v>
      </c>
      <c r="D239" s="6">
        <v>-106.47</v>
      </c>
    </row>
    <row r="240" spans="3:9" ht="15.5" x14ac:dyDescent="0.35">
      <c r="C240" t="s">
        <v>13</v>
      </c>
      <c r="D240" s="5">
        <v>-54000000000</v>
      </c>
    </row>
    <row r="241" spans="3:9" ht="15.5" x14ac:dyDescent="0.35">
      <c r="C241" t="s">
        <v>358</v>
      </c>
      <c r="I241" s="6">
        <v>-2.42</v>
      </c>
    </row>
    <row r="242" spans="3:9" ht="15.5" x14ac:dyDescent="0.35">
      <c r="C242" t="s">
        <v>273</v>
      </c>
      <c r="I242" s="6">
        <v>1.11E-2</v>
      </c>
    </row>
    <row r="243" spans="3:9" ht="15.5" x14ac:dyDescent="0.35">
      <c r="C243" t="s">
        <v>274</v>
      </c>
      <c r="I243" s="6">
        <v>2.8763999999999998</v>
      </c>
    </row>
    <row r="244" spans="3:9" ht="15.5" x14ac:dyDescent="0.35">
      <c r="C244" t="s">
        <v>275</v>
      </c>
      <c r="I244" s="5">
        <v>0</v>
      </c>
    </row>
    <row r="245" spans="3:9" ht="15.5" x14ac:dyDescent="0.35">
      <c r="C245" t="s">
        <v>276</v>
      </c>
      <c r="D245" s="6">
        <v>65.760000000000005</v>
      </c>
    </row>
    <row r="246" spans="3:9" ht="15.5" x14ac:dyDescent="0.35">
      <c r="C246" t="s">
        <v>277</v>
      </c>
      <c r="D246" s="5">
        <v>491</v>
      </c>
    </row>
    <row r="247" spans="3:9" ht="15.5" x14ac:dyDescent="0.35">
      <c r="C247" t="s">
        <v>278</v>
      </c>
      <c r="D247" s="6">
        <v>115.06</v>
      </c>
    </row>
    <row r="248" spans="3:9" ht="15.5" x14ac:dyDescent="0.35">
      <c r="C248" t="s">
        <v>279</v>
      </c>
      <c r="D248" s="6">
        <v>441.7</v>
      </c>
    </row>
    <row r="249" spans="3:9" ht="15.5" x14ac:dyDescent="0.35">
      <c r="C249" t="s">
        <v>280</v>
      </c>
      <c r="D249" s="6">
        <v>1.38</v>
      </c>
    </row>
    <row r="250" spans="3:9" ht="15.5" x14ac:dyDescent="0.35">
      <c r="C250" t="s">
        <v>281</v>
      </c>
      <c r="I250" s="6">
        <v>0.22</v>
      </c>
    </row>
    <row r="251" spans="3:9" ht="15.5" x14ac:dyDescent="0.35">
      <c r="C251" t="s">
        <v>47</v>
      </c>
      <c r="I251" s="5">
        <v>6180000000000</v>
      </c>
    </row>
    <row r="252" spans="3:9" ht="15.5" x14ac:dyDescent="0.35">
      <c r="C252" t="s">
        <v>283</v>
      </c>
      <c r="I252" s="5">
        <v>6156000000000</v>
      </c>
    </row>
    <row r="253" spans="3:9" ht="15.5" x14ac:dyDescent="0.35">
      <c r="C253" t="s">
        <v>284</v>
      </c>
      <c r="I253" s="5">
        <v>1029990000000</v>
      </c>
    </row>
    <row r="254" spans="3:9" ht="15.5" x14ac:dyDescent="0.35">
      <c r="C254" t="s">
        <v>285</v>
      </c>
      <c r="I254" s="6">
        <v>0.19949999999999998</v>
      </c>
    </row>
    <row r="255" spans="3:9" ht="15.5" x14ac:dyDescent="0.35">
      <c r="C255" t="s">
        <v>286</v>
      </c>
      <c r="D255" s="6">
        <v>0.20710000000000001</v>
      </c>
    </row>
    <row r="256" spans="3:9" ht="15.5" x14ac:dyDescent="0.35">
      <c r="C256" t="s">
        <v>287</v>
      </c>
      <c r="D256" s="6">
        <v>-2.8900000000000002E-2</v>
      </c>
    </row>
    <row r="257" spans="3:9" ht="15.5" x14ac:dyDescent="0.35">
      <c r="C257" t="s">
        <v>288</v>
      </c>
      <c r="D257" s="6">
        <v>8.1500000000000003E-2</v>
      </c>
    </row>
    <row r="258" spans="3:9" ht="15.5" x14ac:dyDescent="0.35">
      <c r="C258" t="s">
        <v>289</v>
      </c>
      <c r="D258" s="6">
        <v>10.248800000000001</v>
      </c>
    </row>
    <row r="259" spans="3:9" ht="15.5" x14ac:dyDescent="0.35">
      <c r="C259" t="s">
        <v>293</v>
      </c>
      <c r="I259" s="5">
        <v>3</v>
      </c>
    </row>
    <row r="260" spans="3:9" ht="15.5" x14ac:dyDescent="0.35">
      <c r="C260" t="s">
        <v>294</v>
      </c>
      <c r="I260" s="6">
        <v>0.99</v>
      </c>
    </row>
    <row r="261" spans="3:9" ht="15.5" x14ac:dyDescent="0.35">
      <c r="C261" t="s">
        <v>295</v>
      </c>
      <c r="I261" s="6">
        <v>0.79</v>
      </c>
    </row>
    <row r="262" spans="3:9" ht="15.5" x14ac:dyDescent="0.35">
      <c r="C262" t="s">
        <v>458</v>
      </c>
      <c r="I262" s="6">
        <v>0.03</v>
      </c>
    </row>
    <row r="263" spans="3:9" ht="15.5" x14ac:dyDescent="0.35">
      <c r="C263" t="s">
        <v>296</v>
      </c>
      <c r="I263" s="6">
        <v>0.01</v>
      </c>
    </row>
    <row r="264" spans="3:9" ht="15.5" x14ac:dyDescent="0.35">
      <c r="C264" t="s">
        <v>361</v>
      </c>
      <c r="I264" s="6">
        <v>0.09</v>
      </c>
    </row>
    <row r="265" spans="3:9" ht="15.5" x14ac:dyDescent="0.35">
      <c r="C265" t="s">
        <v>297</v>
      </c>
      <c r="I265" s="5">
        <v>0</v>
      </c>
    </row>
    <row r="266" spans="3:9" ht="15.5" x14ac:dyDescent="0.35">
      <c r="C266" t="s">
        <v>298</v>
      </c>
      <c r="I266" s="6">
        <v>0.95</v>
      </c>
    </row>
    <row r="267" spans="3:9" ht="15.5" x14ac:dyDescent="0.35">
      <c r="C267" t="s">
        <v>299</v>
      </c>
      <c r="I267" s="5">
        <v>315000000000</v>
      </c>
    </row>
    <row r="268" spans="3:9" ht="15.5" x14ac:dyDescent="0.35">
      <c r="C268" t="s">
        <v>301</v>
      </c>
      <c r="I268" s="5">
        <v>0</v>
      </c>
    </row>
    <row r="269" spans="3:9" ht="15.5" x14ac:dyDescent="0.35">
      <c r="C269" t="s">
        <v>302</v>
      </c>
      <c r="I269" s="5">
        <v>16000000000</v>
      </c>
    </row>
    <row r="270" spans="3:9" ht="15.5" x14ac:dyDescent="0.35">
      <c r="C270" t="s">
        <v>303</v>
      </c>
      <c r="D270" s="5">
        <v>24000000000</v>
      </c>
    </row>
    <row r="271" spans="3:9" ht="15.5" x14ac:dyDescent="0.35">
      <c r="C271" t="s">
        <v>304</v>
      </c>
      <c r="D271" s="5">
        <v>1469000000000</v>
      </c>
    </row>
    <row r="272" spans="3:9" ht="15.5" x14ac:dyDescent="0.35">
      <c r="C272" t="s">
        <v>305</v>
      </c>
      <c r="D272" s="5">
        <v>1464000000000</v>
      </c>
    </row>
    <row r="273" spans="3:9" ht="15.5" x14ac:dyDescent="0.35">
      <c r="C273" t="s">
        <v>245</v>
      </c>
      <c r="D273" s="5">
        <v>-577000000000</v>
      </c>
    </row>
    <row r="274" spans="3:9" ht="15.5" x14ac:dyDescent="0.35">
      <c r="C274" t="s">
        <v>306</v>
      </c>
      <c r="I274" s="5">
        <v>6000000000</v>
      </c>
    </row>
    <row r="275" spans="3:9" ht="15.5" x14ac:dyDescent="0.35">
      <c r="C275" t="s">
        <v>243</v>
      </c>
      <c r="D275" s="5">
        <v>0</v>
      </c>
    </row>
    <row r="276" spans="3:9" ht="15.5" x14ac:dyDescent="0.35">
      <c r="C276" t="s">
        <v>242</v>
      </c>
      <c r="D276" s="5">
        <v>375000000000</v>
      </c>
    </row>
    <row r="277" spans="3:9" ht="15.5" x14ac:dyDescent="0.35">
      <c r="C277" t="s">
        <v>24</v>
      </c>
      <c r="D277" s="5">
        <v>375000000000</v>
      </c>
    </row>
    <row r="278" spans="3:9" ht="15.5" x14ac:dyDescent="0.35">
      <c r="C278" t="s">
        <v>21</v>
      </c>
      <c r="D278" s="5">
        <v>353000000000</v>
      </c>
    </row>
    <row r="279" spans="3:9" ht="15.5" x14ac:dyDescent="0.35">
      <c r="C279" t="s">
        <v>244</v>
      </c>
      <c r="I279" s="5">
        <v>6000000000</v>
      </c>
    </row>
    <row r="280" spans="3:9" ht="15.5" x14ac:dyDescent="0.35">
      <c r="C280" t="s">
        <v>307</v>
      </c>
      <c r="I280" s="5">
        <v>-44000000000</v>
      </c>
    </row>
    <row r="281" spans="3:9" ht="15.5" x14ac:dyDescent="0.35">
      <c r="C281" t="s">
        <v>308</v>
      </c>
      <c r="I281" s="5">
        <v>-823000000000</v>
      </c>
    </row>
    <row r="282" spans="3:9" ht="15.5" x14ac:dyDescent="0.35">
      <c r="C282" t="s">
        <v>309</v>
      </c>
      <c r="I282" s="5">
        <v>826000000000</v>
      </c>
    </row>
  </sheetData>
  <pageMargins left="0.7" right="0.7" top="0.75" bottom="0.75" header="0.3" footer="0.3"/>
  <ignoredErrors>
    <ignoredError sqref="A1:S283" numberStoredAsText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O28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1610</v>
      </c>
      <c r="D1" t="s">
        <v>1</v>
      </c>
      <c r="E1" t="s">
        <v>2</v>
      </c>
      <c r="H1" t="s">
        <v>3</v>
      </c>
      <c r="I1" s="1">
        <v>44560</v>
      </c>
      <c r="J1" s="1">
        <v>44195</v>
      </c>
      <c r="K1" s="1">
        <v>43829</v>
      </c>
      <c r="L1" s="1">
        <v>43462</v>
      </c>
      <c r="M1" s="1">
        <v>43098</v>
      </c>
      <c r="N1" s="1">
        <v>42734</v>
      </c>
      <c r="O1" s="1">
        <v>42368</v>
      </c>
    </row>
    <row r="2" spans="1:15" ht="15.5" x14ac:dyDescent="0.35">
      <c r="C2" t="s">
        <v>1611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t="str">
        <f t="shared" ref="I2:O2" ca="1" si="0">IFERROR(_xlfn.STOCKHISTORY("XIDX:" &amp; $C$1, I1, , 0, 0, 1), "Libur")</f>
        <v>Libur</v>
      </c>
      <c r="J2" s="2" t="str">
        <f t="shared" ca="1" si="0"/>
        <v>Libur</v>
      </c>
      <c r="K2" s="2" vm="414">
        <f t="shared" ca="1" si="0"/>
        <v>338</v>
      </c>
      <c r="L2" s="2" vm="24">
        <f t="shared" ca="1" si="0"/>
        <v>360</v>
      </c>
      <c r="M2" s="2" vm="68">
        <f t="shared" ca="1" si="0"/>
        <v>310</v>
      </c>
      <c r="N2" s="2" vm="204">
        <f t="shared" ca="1" si="0"/>
        <v>298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635328000</v>
      </c>
      <c r="E4" s="2">
        <f>IFERROR(INDEX(E51:E500,MATCH($C$4,$C$51:$C$500,0)),"")</f>
        <v>-11966807682</v>
      </c>
      <c r="H4" s="2">
        <f>IFERROR(SUM(D4:G4)*(4/MAX(1,COUNT(D4:G4))),"")</f>
        <v>-22662959364</v>
      </c>
      <c r="I4" s="2">
        <f t="shared" ref="I4:O4" si="1">IFERROR(INDEX(I51:I500,MATCH($C$4,$C$51:$C$500,0)),"")</f>
        <v>16540856438</v>
      </c>
      <c r="J4" s="2">
        <f t="shared" si="1"/>
        <v>132196198859</v>
      </c>
      <c r="K4" s="2">
        <f t="shared" si="1"/>
        <v>343283077876</v>
      </c>
      <c r="L4" s="2">
        <f t="shared" si="1"/>
        <v>292290640713</v>
      </c>
      <c r="M4" s="2">
        <f t="shared" si="1"/>
        <v>258272501858</v>
      </c>
      <c r="N4" s="2">
        <f t="shared" si="1"/>
        <v>245681525652</v>
      </c>
      <c r="O4" s="2">
        <f t="shared" si="1"/>
        <v>332414165807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-1763502277</v>
      </c>
      <c r="E5" s="2">
        <f>IFERROR(INDEX(E51:E500,MATCH($C$5,$C$51:$C$500,0)),"")</f>
        <v>81417553203</v>
      </c>
      <c r="H5" s="2">
        <f>IFERROR(SUM(D5:G5)*(4/MAX(1,COUNT(D5:G5))),"")</f>
        <v>159308101852</v>
      </c>
      <c r="I5" s="2">
        <f t="shared" ref="I5:O5" si="2">IFERROR(INDEX(I51:I500,MATCH($C$5,$C$51:$C$500,0)),"")</f>
        <v>-80925972502</v>
      </c>
      <c r="J5" s="2">
        <f t="shared" si="2"/>
        <v>-91173488812</v>
      </c>
      <c r="K5" s="2">
        <f t="shared" si="2"/>
        <v>-11908852472</v>
      </c>
      <c r="L5" s="2">
        <f t="shared" si="2"/>
        <v>-20711826021</v>
      </c>
      <c r="M5" s="2">
        <f t="shared" si="2"/>
        <v>9876919106</v>
      </c>
      <c r="N5" s="2">
        <f t="shared" si="2"/>
        <v>9840004112</v>
      </c>
      <c r="O5" s="2">
        <f t="shared" si="2"/>
        <v>25801252097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-72325159210</v>
      </c>
      <c r="E6" s="2">
        <f>IFERROR(INDEX(E51:E500,MATCH($C$6,$C$51:$C$500,0)),"")</f>
        <v>-70553267431</v>
      </c>
      <c r="H6" s="2">
        <f>IFERROR(INDEX(D6:G6,COUNT(D6:G6)),"")</f>
        <v>-70553267431</v>
      </c>
      <c r="I6" s="2">
        <f t="shared" ref="I6:O6" si="3">IFERROR(INDEX(I51:I500,MATCH($C$6,$C$51:$C$500,0)),"")</f>
        <v>-71069844737</v>
      </c>
      <c r="J6" s="2">
        <f t="shared" si="3"/>
        <v>9872539022</v>
      </c>
      <c r="K6" s="2">
        <f t="shared" si="3"/>
        <v>101123253798</v>
      </c>
      <c r="L6" s="2">
        <f t="shared" si="3"/>
        <v>113028172659</v>
      </c>
      <c r="M6" s="2">
        <f t="shared" si="3"/>
        <v>133714301794</v>
      </c>
      <c r="N6" s="2">
        <f t="shared" si="3"/>
        <v>123811179513</v>
      </c>
      <c r="O6" s="2">
        <f t="shared" si="3"/>
        <v>82493002416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0.77</v>
      </c>
      <c r="E7" s="3">
        <f>IFERROR(INDEX(E51:E500,MATCH($C$7,$C$51:$C$500,0))/1000000000,"")</f>
        <v>0.77</v>
      </c>
      <c r="H7" s="3">
        <f>IFERROR(INDEX(D7:G7,COUNT(D7:G7)),"")</f>
        <v>0.77</v>
      </c>
      <c r="I7" s="3">
        <f t="shared" ref="I7:O7" si="4">IFERROR(INDEX(I51:I500,MATCH($C$7,$C$51:$C$500,0))/1000000000,"")</f>
        <v>0.77</v>
      </c>
      <c r="J7" s="3">
        <f t="shared" si="4"/>
        <v>0.77</v>
      </c>
      <c r="K7" s="3">
        <f t="shared" si="4"/>
        <v>0.77</v>
      </c>
      <c r="L7" s="3">
        <f t="shared" si="4"/>
        <v>0.77</v>
      </c>
      <c r="M7" s="3">
        <f t="shared" si="4"/>
        <v>0.77</v>
      </c>
      <c r="N7" s="3">
        <f t="shared" si="4"/>
        <v>0.77</v>
      </c>
      <c r="O7" s="3">
        <f t="shared" si="4"/>
        <v>0.6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0</v>
      </c>
      <c r="E8" s="2">
        <f>IFERROR(INDEX(E51:E500,MATCH("Free cash flow (Quarter)",$C$51:$C$500,0)),"")</f>
        <v>1000000000</v>
      </c>
      <c r="H8" s="2">
        <f>IFERROR(INDEX(D8:G8,COUNT(D8:G8)),"")</f>
        <v>1000000000</v>
      </c>
      <c r="I8" s="2">
        <f t="shared" ref="I8:O8" si="5">IFERROR(INDEX(I51:I500,MATCH($C$8,$C$51:$C$500,0)),"")</f>
        <v>1000000000</v>
      </c>
      <c r="J8" s="2">
        <f t="shared" si="5"/>
        <v>-14000000000</v>
      </c>
      <c r="K8" s="2">
        <f t="shared" si="5"/>
        <v>6000000000</v>
      </c>
      <c r="L8" s="2">
        <f t="shared" si="5"/>
        <v>-21000000000</v>
      </c>
      <c r="M8" s="2">
        <f t="shared" si="5"/>
        <v>-4000000000</v>
      </c>
      <c r="N8" s="2">
        <f t="shared" si="5"/>
        <v>-70000000000</v>
      </c>
      <c r="O8" s="2">
        <f t="shared" si="5"/>
        <v>-7000000000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0.41</v>
      </c>
      <c r="E9" s="3">
        <f>IFERROR(INDEX(E51:E500,MATCH("Free cash flow per share (Quarter)",$C$51:$C$500,0)),"")</f>
        <v>0.9</v>
      </c>
      <c r="H9" s="3">
        <f>IFERROR(INDEX(D9:G9,COUNT(D9:G9)),"")</f>
        <v>0.9</v>
      </c>
      <c r="I9" s="3">
        <f t="shared" ref="I9:O9" si="6">IFERROR(INDEX(I51:I500,MATCH($C$9,$C$51:$C$500,0)),"")</f>
        <v>1.1299999999999999</v>
      </c>
      <c r="J9" s="3">
        <f t="shared" si="6"/>
        <v>-18</v>
      </c>
      <c r="K9" s="3">
        <f t="shared" si="6"/>
        <v>8.1999999999999993</v>
      </c>
      <c r="L9" s="3">
        <f t="shared" si="6"/>
        <v>-27.63</v>
      </c>
      <c r="M9" s="3">
        <f t="shared" si="6"/>
        <v>-4.9800000000000004</v>
      </c>
      <c r="N9" s="3">
        <f t="shared" si="6"/>
        <v>-90.45</v>
      </c>
      <c r="O9" s="3">
        <f t="shared" si="6"/>
        <v>-11.37</v>
      </c>
    </row>
    <row r="10" spans="1:15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 t="str">
        <f t="shared" ref="I10:O10" ca="1" si="7">IFERROR(IF(I9=0,"",I2/I9),"")</f>
        <v/>
      </c>
      <c r="J10" s="3" t="str">
        <f t="shared" ca="1" si="7"/>
        <v/>
      </c>
      <c r="K10" s="3">
        <f t="shared" ca="1" si="7"/>
        <v>41.219512195121958</v>
      </c>
      <c r="L10" s="3">
        <f t="shared" ca="1" si="7"/>
        <v>-13.029315960912053</v>
      </c>
      <c r="M10" s="3">
        <f t="shared" ca="1" si="7"/>
        <v>-62.248995983935735</v>
      </c>
      <c r="N10" s="3">
        <f t="shared" ca="1" si="7"/>
        <v>-3.2946379215035932</v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4134509214</v>
      </c>
      <c r="E11" s="2">
        <f>IFERROR(INDEX(E51:E500,MATCH($C$11,$C$51:$C$500,0)),"")</f>
        <v>5315972412</v>
      </c>
      <c r="H11" s="2">
        <f>IFERROR(INDEX(D11:G11,COUNT(D11:G11)),"")</f>
        <v>5315972412</v>
      </c>
      <c r="I11" s="2">
        <f t="shared" ref="I11:O11" si="8">IFERROR(INDEX(I51:I500,MATCH($C$11,$C$51:$C$500,0)),"")</f>
        <v>4657737498</v>
      </c>
      <c r="J11" s="2">
        <f t="shared" si="8"/>
        <v>3844653769</v>
      </c>
      <c r="K11" s="2">
        <f t="shared" si="8"/>
        <v>13408068428</v>
      </c>
      <c r="L11" s="2">
        <f t="shared" si="8"/>
        <v>9892815087</v>
      </c>
      <c r="M11" s="2">
        <f t="shared" si="8"/>
        <v>8804072031</v>
      </c>
      <c r="N11" s="2">
        <f t="shared" si="8"/>
        <v>8976968306</v>
      </c>
      <c r="O11" s="2">
        <f t="shared" si="8"/>
        <v>11063314155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48000000000</v>
      </c>
      <c r="E12" s="2">
        <f>IFERROR(INDEX(E51:E500,MATCH("Net Debt (Quarter)",$C$51:$C$500,0)),"")</f>
        <v>102000000000</v>
      </c>
      <c r="H12" s="2">
        <f>IFERROR(INDEX(D12:G12,COUNT(D12:G12)),"")</f>
        <v>102000000000</v>
      </c>
      <c r="I12" s="2">
        <f t="shared" ref="I12:O12" si="9">IFERROR(INDEX(I51:I500,MATCH($C$12,$C$51:$C$500,0)),"")</f>
        <v>102000000000</v>
      </c>
      <c r="J12" s="2">
        <f t="shared" si="9"/>
        <v>103000000000</v>
      </c>
      <c r="K12" s="2">
        <f t="shared" si="9"/>
        <v>89000000000</v>
      </c>
      <c r="L12" s="2">
        <f t="shared" si="9"/>
        <v>96000000000</v>
      </c>
      <c r="M12" s="2">
        <f t="shared" si="9"/>
        <v>73000000000</v>
      </c>
      <c r="N12" s="2">
        <f t="shared" si="9"/>
        <v>68000000000</v>
      </c>
      <c r="O12" s="2">
        <f t="shared" si="9"/>
        <v>4000000000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52000000000</v>
      </c>
      <c r="E13" s="2">
        <f>IFERROR(INDEX(E51:E500,MATCH("Total Debt (Quarter)",$C$51:$C$500,0)),"")</f>
        <v>107000000000</v>
      </c>
      <c r="H13" s="2">
        <f>IFERROR(INDEX(D13:G13,COUNT(D13:G13)),"")</f>
        <v>107000000000</v>
      </c>
      <c r="I13" s="2">
        <f t="shared" ref="I13:O13" si="10">IFERROR(INDEX(I51:I500,MATCH($C$13,$C$51:$C$500,0)),"")</f>
        <v>107000000000</v>
      </c>
      <c r="J13" s="2">
        <f t="shared" si="10"/>
        <v>107000000000</v>
      </c>
      <c r="K13" s="2">
        <f t="shared" si="10"/>
        <v>102000000000</v>
      </c>
      <c r="L13" s="2">
        <f t="shared" si="10"/>
        <v>106000000000</v>
      </c>
      <c r="M13" s="2">
        <f t="shared" si="10"/>
        <v>82000000000</v>
      </c>
      <c r="N13" s="2">
        <f t="shared" si="10"/>
        <v>77000000000</v>
      </c>
      <c r="O13" s="2">
        <f t="shared" si="10"/>
        <v>15000000000</v>
      </c>
    </row>
    <row r="14" spans="1:15" ht="15.5" x14ac:dyDescent="0.35">
      <c r="C14" t="s">
        <v>27</v>
      </c>
      <c r="D14" s="2">
        <f>IFERROR(INDEX(D51:D500,MATCH($C$14,$C$51:$C$500,0)),"")</f>
        <v>-927729</v>
      </c>
      <c r="E14" s="2">
        <f>IFERROR(INDEX(E51:E500,MATCH($C$14,$C$51:$C$500,0)),"")</f>
        <v>1614910</v>
      </c>
      <c r="H14" s="2">
        <f>IFERROR(SUM(D14:G14)*(4/MAX(1,COUNT(D14:G14))),"")</f>
        <v>1374362</v>
      </c>
      <c r="I14" s="2">
        <f t="shared" ref="I14:O14" si="11">IFERROR(INDEX(I51:I500,MATCH($C$14,$C$51:$C$500,0)),"")</f>
        <v>-24978140</v>
      </c>
      <c r="J14" s="2">
        <f t="shared" si="11"/>
        <v>-9905749919</v>
      </c>
      <c r="K14" s="2">
        <f t="shared" si="11"/>
        <v>-11401600717</v>
      </c>
      <c r="L14" s="2">
        <f t="shared" si="11"/>
        <v>-14356810795</v>
      </c>
      <c r="M14" s="2">
        <f t="shared" si="11"/>
        <v>-10490938857</v>
      </c>
      <c r="N14" s="2">
        <f t="shared" si="11"/>
        <v>-7632546001</v>
      </c>
      <c r="O14" s="2">
        <f t="shared" si="11"/>
        <v>-2539207440</v>
      </c>
    </row>
    <row r="15" spans="1:15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430305726</v>
      </c>
      <c r="H15" s="2">
        <f>IFERROR(SUM(D15:G15)*(4/MAX(1,COUNT(D15:G15))),"")</f>
        <v>860611452</v>
      </c>
      <c r="I15" s="2">
        <f t="shared" ref="I15:O15" si="12">IFERROR(INDEX(I51:I500,MATCH($C$15,$C$51:$C$500,0)),"")</f>
        <v>-512565297</v>
      </c>
      <c r="J15" s="2">
        <f t="shared" si="12"/>
        <v>-4038874730</v>
      </c>
      <c r="K15" s="2">
        <f t="shared" si="12"/>
        <v>-10080462908</v>
      </c>
      <c r="L15" s="2">
        <f t="shared" si="12"/>
        <v>-8627152722</v>
      </c>
      <c r="M15" s="2">
        <f t="shared" si="12"/>
        <v>-6923268219</v>
      </c>
      <c r="N15" s="2">
        <f t="shared" si="12"/>
        <v>-7253516646</v>
      </c>
      <c r="O15" s="2">
        <f t="shared" si="12"/>
        <v>-9133231009</v>
      </c>
    </row>
    <row r="16" spans="1:15" ht="15.5" x14ac:dyDescent="0.35">
      <c r="C16" t="s">
        <v>29</v>
      </c>
      <c r="D16" s="2">
        <f>IFERROR(INDEX(D51:D500,MATCH($C$16,$C$51:$C$500,0)),"")</f>
        <v>-1771891776</v>
      </c>
      <c r="E16" s="2">
        <f>IFERROR(INDEX(E51:E500,MATCH($C$16,$C$51:$C$500,0)),"")</f>
        <v>81028655338</v>
      </c>
      <c r="H16" s="2">
        <f>IFERROR(SUM(D16:G16)*(4/MAX(1,COUNT(D16:G16))),"")</f>
        <v>158513527124</v>
      </c>
      <c r="I16" s="2">
        <f t="shared" ref="I16:O16" si="13">IFERROR(INDEX(I51:I500,MATCH($C$16,$C$51:$C$500,0)),"")</f>
        <v>-80429818462</v>
      </c>
      <c r="J16" s="2">
        <f t="shared" si="13"/>
        <v>-87057388117</v>
      </c>
      <c r="K16" s="2">
        <f t="shared" si="13"/>
        <v>-1004676584</v>
      </c>
      <c r="L16" s="2">
        <f t="shared" si="13"/>
        <v>-12300044075</v>
      </c>
      <c r="M16" s="2">
        <f t="shared" si="13"/>
        <v>16929632045</v>
      </c>
      <c r="N16" s="2">
        <f t="shared" si="13"/>
        <v>17162441268</v>
      </c>
      <c r="O16" s="2">
        <f t="shared" si="13"/>
        <v>34877458351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368</v>
      </c>
      <c r="J18" t="s">
        <v>314</v>
      </c>
      <c r="K18" t="s">
        <v>315</v>
      </c>
      <c r="L18" t="s">
        <v>32</v>
      </c>
      <c r="M18" t="s">
        <v>33</v>
      </c>
      <c r="N18" t="s">
        <v>34</v>
      </c>
      <c r="O18" t="s">
        <v>35</v>
      </c>
    </row>
    <row r="19" spans="1:15" ht="15.5" x14ac:dyDescent="0.35">
      <c r="A19" t="s">
        <v>44</v>
      </c>
      <c r="C19" t="s">
        <v>45</v>
      </c>
    </row>
    <row r="20" spans="1:15" ht="15.5" x14ac:dyDescent="0.35">
      <c r="A20" t="s">
        <v>46</v>
      </c>
      <c r="C20" t="s">
        <v>47</v>
      </c>
      <c r="D20" s="2" t="str">
        <f ca="1">IFERROR(D21*D2,"")</f>
        <v/>
      </c>
      <c r="E20" s="2" t="str">
        <f ca="1">IFERROR(E21*E2,"")</f>
        <v/>
      </c>
      <c r="H20" s="2" t="str">
        <f t="shared" ref="H20:O20" ca="1" si="14">IFERROR(H21*H2,"")</f>
        <v/>
      </c>
      <c r="I20" s="2" t="str">
        <f t="shared" ca="1" si="14"/>
        <v/>
      </c>
      <c r="J20" s="2" t="str">
        <f t="shared" ca="1" si="14"/>
        <v/>
      </c>
      <c r="K20" s="2">
        <f t="shared" ca="1" si="14"/>
        <v>260260000000</v>
      </c>
      <c r="L20" s="2">
        <f t="shared" ca="1" si="14"/>
        <v>277200000000</v>
      </c>
      <c r="M20" s="2">
        <f t="shared" ca="1" si="14"/>
        <v>238700000000</v>
      </c>
      <c r="N20" s="2">
        <f t="shared" ca="1" si="14"/>
        <v>229460000000</v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770000000</v>
      </c>
      <c r="E21" s="2">
        <f>IFERROR(INDEX(E51:E500,MATCH($C$7,$C$51:$C$500,0)),"")</f>
        <v>770000000</v>
      </c>
      <c r="H21" s="2">
        <f>IFERROR(INDEX(D21:G21,COUNT(D21:G21)),"")</f>
        <v>770000000</v>
      </c>
      <c r="I21" s="2">
        <f t="shared" ref="I21:O21" si="15">IFERROR(INDEX(I51:I500,MATCH($C$7,$C$51:$C$500,0)),"")</f>
        <v>770000000</v>
      </c>
      <c r="J21" s="2">
        <f t="shared" si="15"/>
        <v>770000000</v>
      </c>
      <c r="K21" s="2">
        <f t="shared" si="15"/>
        <v>770000000</v>
      </c>
      <c r="L21" s="2">
        <f t="shared" si="15"/>
        <v>770000000</v>
      </c>
      <c r="M21" s="2">
        <f t="shared" si="15"/>
        <v>770000000</v>
      </c>
      <c r="N21" s="2">
        <f t="shared" si="15"/>
        <v>770000000</v>
      </c>
      <c r="O21" s="2">
        <f t="shared" si="15"/>
        <v>600000000</v>
      </c>
    </row>
    <row r="23" spans="1:15" ht="15.5" x14ac:dyDescent="0.35">
      <c r="B23" t="s">
        <v>48</v>
      </c>
      <c r="C23" t="s">
        <v>49</v>
      </c>
      <c r="D23" s="3">
        <f>IFERROR(D5/D6*100,"")</f>
        <v>2.438297124074869</v>
      </c>
      <c r="E23" s="3">
        <f>IFERROR(E5/E6*100,"")</f>
        <v>-115.39869968832429</v>
      </c>
      <c r="H23" s="3">
        <f t="shared" ref="H23:O23" si="16">IFERROR(H5/H6*100,"")</f>
        <v>-225.79833316408889</v>
      </c>
      <c r="I23" s="3">
        <f t="shared" si="16"/>
        <v>113.86822751825818</v>
      </c>
      <c r="J23" s="3">
        <f t="shared" si="16"/>
        <v>-923.50598573303876</v>
      </c>
      <c r="K23" s="3">
        <f t="shared" si="16"/>
        <v>-11.776571683293216</v>
      </c>
      <c r="L23" s="3">
        <f t="shared" si="16"/>
        <v>-18.324480997747774</v>
      </c>
      <c r="M23" s="3">
        <f t="shared" si="16"/>
        <v>7.3865839132274447</v>
      </c>
      <c r="N23" s="3">
        <f t="shared" si="16"/>
        <v>7.9475893458932871</v>
      </c>
      <c r="O23" s="3">
        <f t="shared" si="16"/>
        <v>31.276897847514512</v>
      </c>
    </row>
    <row r="24" spans="1:15" ht="15.5" x14ac:dyDescent="0.35">
      <c r="C24" t="s">
        <v>50</v>
      </c>
      <c r="D24" s="4">
        <f>IFERROR(_xlfn.RRI(5,I23,D23),"")</f>
        <v>-0.53640706035100894</v>
      </c>
      <c r="E24" s="4">
        <f>IFERROR(_xlfn.RRI(5,J23,E23),"")</f>
        <v>-0.34029125644715308</v>
      </c>
      <c r="H24" s="4" t="str">
        <f t="shared" ref="H24:O24" si="17">IFERROR(_xlfn.RRI(5,M23,H23),"")</f>
        <v/>
      </c>
      <c r="I24" s="4">
        <f t="shared" si="17"/>
        <v>0.70307364500396141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51</v>
      </c>
      <c r="C25" t="s">
        <v>52</v>
      </c>
      <c r="D25" s="3">
        <f>IFERROR(INDEX(D51:D500,MATCH($A$25,$C$51:$C$500,0)),"")</f>
        <v>-2.29</v>
      </c>
      <c r="E25" s="3">
        <f>IFERROR(INDEX(E51:E500,MATCH($A$25,$C$51:$C$500,0)),"")</f>
        <v>105.74</v>
      </c>
      <c r="H25" s="3">
        <f>IFERROR(INDEX(D25:G25,COUNT(D25:G25)),"")</f>
        <v>105.74</v>
      </c>
      <c r="I25" s="3">
        <f t="shared" ref="I25:O25" si="18">IFERROR(INDEX(I51:I500,MATCH($C$25,$C$51:$C$500,0)),"")</f>
        <v>-105.1</v>
      </c>
      <c r="J25" s="3">
        <f t="shared" si="18"/>
        <v>-118.41</v>
      </c>
      <c r="K25" s="3">
        <f t="shared" si="18"/>
        <v>-14.4</v>
      </c>
      <c r="L25" s="3">
        <f t="shared" si="18"/>
        <v>-27.14</v>
      </c>
      <c r="M25" s="3">
        <f t="shared" si="18"/>
        <v>12.97</v>
      </c>
      <c r="N25" s="3">
        <f t="shared" si="18"/>
        <v>12.86</v>
      </c>
      <c r="O25" s="3">
        <f t="shared" si="18"/>
        <v>42.6</v>
      </c>
    </row>
    <row r="26" spans="1:15" ht="15.5" x14ac:dyDescent="0.35">
      <c r="C26" t="s">
        <v>53</v>
      </c>
      <c r="D26" s="4">
        <f>IFERROR(_xlfn.RRI(5,I25,D25),"")</f>
        <v>-0.53479266547138782</v>
      </c>
      <c r="E26" s="4" t="str">
        <f>IFERROR(_xlfn.RRI(5,J25,E25),"")</f>
        <v/>
      </c>
      <c r="H26" s="4">
        <f t="shared" ref="H26:O26" si="19">IFERROR(_xlfn.RRI(5,M25,H25),"")</f>
        <v>0.5214576422440016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54</v>
      </c>
      <c r="D27" s="3">
        <f>IFERROR(D4/D21,"")</f>
        <v>0.82510129870129867</v>
      </c>
      <c r="E27" s="3">
        <f>IFERROR(E4/E21,"")</f>
        <v>-15.541308677922078</v>
      </c>
      <c r="H27" s="3">
        <f t="shared" ref="H27:O27" si="20">IFERROR(H4/H21,"")</f>
        <v>-29.43241475844156</v>
      </c>
      <c r="I27" s="3">
        <f t="shared" si="20"/>
        <v>21.481631737662337</v>
      </c>
      <c r="J27" s="3">
        <f t="shared" si="20"/>
        <v>171.68337514155843</v>
      </c>
      <c r="K27" s="3">
        <f t="shared" si="20"/>
        <v>445.82217905974028</v>
      </c>
      <c r="L27" s="3">
        <f t="shared" si="20"/>
        <v>379.59823469220777</v>
      </c>
      <c r="M27" s="3">
        <f t="shared" si="20"/>
        <v>335.41883358181821</v>
      </c>
      <c r="N27" s="3">
        <f t="shared" si="20"/>
        <v>319.06691643116881</v>
      </c>
      <c r="O27" s="3">
        <f t="shared" si="20"/>
        <v>554.02360967833329</v>
      </c>
    </row>
    <row r="28" spans="1:15" ht="15.5" x14ac:dyDescent="0.35">
      <c r="C28" t="s">
        <v>55</v>
      </c>
      <c r="D28" s="4">
        <f>IFERROR(_xlfn.RRI(5,I27,D27),"")</f>
        <v>-0.47893968137355802</v>
      </c>
      <c r="E28" s="4" t="str">
        <f>IFERROR(_xlfn.RRI(5,J27,E27),"")</f>
        <v/>
      </c>
      <c r="H28" s="4" t="str">
        <f t="shared" ref="H28:O28" si="21">IFERROR(_xlfn.RRI(5,M27,H27),"")</f>
        <v/>
      </c>
      <c r="I28" s="4">
        <f t="shared" si="21"/>
        <v>-0.41704222572146887</v>
      </c>
      <c r="J28" s="4">
        <f t="shared" si="21"/>
        <v>-0.2088843170199568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56</v>
      </c>
      <c r="H29" s="4">
        <f t="shared" ref="H29:O29" si="22">IFERROR(((H25-I25)/I25)*100%,"")</f>
        <v>-2.0060894386298762</v>
      </c>
      <c r="I29" s="4">
        <f t="shared" si="22"/>
        <v>-0.112406046786589</v>
      </c>
      <c r="J29" s="4">
        <f t="shared" si="22"/>
        <v>7.2229166666666655</v>
      </c>
      <c r="K29" s="4">
        <f t="shared" si="22"/>
        <v>-0.46941783345615329</v>
      </c>
      <c r="L29" s="4">
        <f t="shared" si="22"/>
        <v>-3.0925212027756359</v>
      </c>
      <c r="M29" s="4">
        <f t="shared" si="22"/>
        <v>8.5536547433904524E-3</v>
      </c>
      <c r="N29" s="4">
        <f t="shared" si="22"/>
        <v>-0.69812206572769953</v>
      </c>
      <c r="O29" s="4" t="str">
        <f t="shared" si="22"/>
        <v/>
      </c>
    </row>
    <row r="30" spans="1:15" ht="15.5" x14ac:dyDescent="0.35">
      <c r="C30" t="s">
        <v>57</v>
      </c>
      <c r="H30" s="4">
        <f t="shared" ref="H30:O30" si="23">IFERROR(((H27-I27)/I27)*100%,"")</f>
        <v>-2.3701200689908317</v>
      </c>
      <c r="I30" s="4">
        <f t="shared" si="23"/>
        <v>-0.87487645952935145</v>
      </c>
      <c r="J30" s="4">
        <f t="shared" si="23"/>
        <v>-0.61490615943862048</v>
      </c>
      <c r="K30" s="4">
        <f t="shared" si="23"/>
        <v>0.17445798824968015</v>
      </c>
      <c r="L30" s="4">
        <f t="shared" si="23"/>
        <v>0.13171413375514274</v>
      </c>
      <c r="M30" s="4">
        <f t="shared" si="23"/>
        <v>5.1249177863844558E-2</v>
      </c>
      <c r="N30" s="4">
        <f t="shared" si="23"/>
        <v>-0.42409148119803158</v>
      </c>
      <c r="O30" s="4" t="str">
        <f t="shared" si="23"/>
        <v/>
      </c>
    </row>
    <row r="32" spans="1:15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-94.1</v>
      </c>
      <c r="E32" s="3">
        <f>IFERROR(INDEX(E51:E500,MATCH($A$32,$C$51:$C$500,0)),"")</f>
        <v>-91.81</v>
      </c>
      <c r="H32" s="3">
        <f>IFERROR(INDEX(D32:G32,COUNT(D32:G32)),"")</f>
        <v>-91.81</v>
      </c>
      <c r="I32" s="3">
        <f t="shared" ref="I32:O32" si="24">IFERROR(INDEX(I51:I500,MATCH($C$32,$C$51:$C$500,0)),"")</f>
        <v>-92.45</v>
      </c>
      <c r="J32" s="3">
        <f t="shared" si="24"/>
        <v>12.65</v>
      </c>
      <c r="K32" s="3">
        <f t="shared" si="24"/>
        <v>131.06</v>
      </c>
      <c r="L32" s="3">
        <f t="shared" si="24"/>
        <v>146.51</v>
      </c>
      <c r="M32" s="3">
        <f t="shared" si="24"/>
        <v>173.35</v>
      </c>
      <c r="N32" s="3">
        <f t="shared" si="24"/>
        <v>160.52000000000001</v>
      </c>
      <c r="O32" s="3">
        <f t="shared" si="24"/>
        <v>137.15</v>
      </c>
    </row>
    <row r="33" spans="1:15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-2.59</v>
      </c>
      <c r="E33" s="3">
        <f>IFERROR(INDEX(E51:E500,MATCH($A$33,$C$51:$C$500,0)),"")</f>
        <v>-2.66</v>
      </c>
      <c r="H33" s="3">
        <f>IFERROR(INDEX(D33:G33,COUNT(D33:G33)),"")</f>
        <v>-2.66</v>
      </c>
      <c r="I33" s="3">
        <f t="shared" ref="I33:O33" si="25">IFERROR(INDEX(I51:I500,MATCH($C$33,$C$51:$C$500,0)),"")</f>
        <v>-2.64</v>
      </c>
      <c r="J33" s="3">
        <f t="shared" si="25"/>
        <v>19.29</v>
      </c>
      <c r="K33" s="3">
        <f t="shared" si="25"/>
        <v>2.58</v>
      </c>
      <c r="L33" s="3">
        <f t="shared" si="25"/>
        <v>2.46</v>
      </c>
      <c r="M33" s="3">
        <f t="shared" si="25"/>
        <v>1.79</v>
      </c>
      <c r="N33" s="3">
        <f t="shared" si="25"/>
        <v>1.86</v>
      </c>
      <c r="O33" s="3">
        <f t="shared" si="25"/>
        <v>0</v>
      </c>
    </row>
    <row r="34" spans="1:15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-106.55</v>
      </c>
      <c r="E34" s="3">
        <f>IFERROR(INDEX(E51:E500,MATCH($A$34,$C$51:$C$500,0)),"")</f>
        <v>2.31</v>
      </c>
      <c r="H34" s="3">
        <f>IFERROR(INDEX(D34:G34,COUNT(D34:G34)),"")</f>
        <v>2.31</v>
      </c>
      <c r="I34" s="3">
        <f t="shared" ref="I34:O34" si="26">IFERROR(INDEX(I51:I500,MATCH($C$34,$C$51:$C$500,0)),"")</f>
        <v>-2.3199999999999998</v>
      </c>
      <c r="J34" s="3">
        <f t="shared" si="26"/>
        <v>-2.06</v>
      </c>
      <c r="K34" s="3">
        <f t="shared" si="26"/>
        <v>-23.47</v>
      </c>
      <c r="L34" s="3">
        <f t="shared" si="26"/>
        <v>-13.26</v>
      </c>
      <c r="M34" s="3">
        <f t="shared" si="26"/>
        <v>23.9</v>
      </c>
      <c r="N34" s="3">
        <f t="shared" si="26"/>
        <v>23.17</v>
      </c>
      <c r="O34" s="3">
        <f t="shared" si="26"/>
        <v>0</v>
      </c>
    </row>
    <row r="35" spans="1:15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295.72000000000003</v>
      </c>
      <c r="E35" s="3">
        <f>IFERROR(INDEX(E51:E500,MATCH($A$35,$C$51:$C$500,0)),"")</f>
        <v>-15.7</v>
      </c>
      <c r="H35" s="3">
        <f>IFERROR(INDEX(D35:G35,COUNT(D35:G35)),"")</f>
        <v>-15.7</v>
      </c>
      <c r="I35" s="3">
        <f t="shared" ref="I35:O35" si="27">IFERROR(INDEX(I51:I500,MATCH($C$35,$C$51:$C$500,0)),"")</f>
        <v>11.36</v>
      </c>
      <c r="J35" s="3">
        <f t="shared" si="27"/>
        <v>1.42</v>
      </c>
      <c r="K35" s="3">
        <f t="shared" si="27"/>
        <v>0.76</v>
      </c>
      <c r="L35" s="3">
        <f t="shared" si="27"/>
        <v>0.95</v>
      </c>
      <c r="M35" s="3">
        <f t="shared" si="27"/>
        <v>0.92</v>
      </c>
      <c r="N35" s="3">
        <f t="shared" si="27"/>
        <v>0.93</v>
      </c>
      <c r="O35" s="3">
        <f t="shared" si="27"/>
        <v>0</v>
      </c>
    </row>
    <row r="36" spans="1:15" ht="15.5" x14ac:dyDescent="0.35">
      <c r="B36" t="s">
        <v>70</v>
      </c>
      <c r="C36" t="s">
        <v>71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ht="15.5" x14ac:dyDescent="0.35">
      <c r="B37" t="s">
        <v>72</v>
      </c>
      <c r="C37" t="s">
        <v>73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ht="15.5" x14ac:dyDescent="0.35">
      <c r="D50" t="s">
        <v>1612</v>
      </c>
      <c r="E50" t="s">
        <v>1613</v>
      </c>
      <c r="F50" t="s">
        <v>1614</v>
      </c>
      <c r="G50" t="s">
        <v>1615</v>
      </c>
      <c r="H50" t="s">
        <v>1616</v>
      </c>
      <c r="I50" t="s">
        <v>368</v>
      </c>
      <c r="J50" t="s">
        <v>314</v>
      </c>
      <c r="K50" t="s">
        <v>315</v>
      </c>
      <c r="L50" t="s">
        <v>32</v>
      </c>
      <c r="M50" t="s">
        <v>33</v>
      </c>
      <c r="N50" t="s">
        <v>34</v>
      </c>
      <c r="O50" t="s">
        <v>35</v>
      </c>
    </row>
    <row r="51" spans="2:15" ht="15.5" x14ac:dyDescent="0.35">
      <c r="B51" t="s">
        <v>79</v>
      </c>
      <c r="C51" t="s">
        <v>6</v>
      </c>
      <c r="D51" s="5">
        <v>635328000</v>
      </c>
      <c r="E51" s="5">
        <v>-11966807682</v>
      </c>
      <c r="F51" s="5">
        <v>16540856438</v>
      </c>
      <c r="G51" s="5">
        <v>2162612330</v>
      </c>
      <c r="I51" s="5">
        <v>16540856438</v>
      </c>
      <c r="J51" s="5">
        <v>132196198859</v>
      </c>
      <c r="K51" s="5">
        <v>343283077876</v>
      </c>
      <c r="L51" s="5">
        <v>292290640713</v>
      </c>
      <c r="M51" s="5">
        <v>258272501858</v>
      </c>
      <c r="N51" s="5">
        <v>245681525652</v>
      </c>
      <c r="O51" s="5">
        <v>332414165807</v>
      </c>
    </row>
    <row r="52" spans="2:15" ht="15.5" x14ac:dyDescent="0.35">
      <c r="C52" t="s">
        <v>80</v>
      </c>
      <c r="D52" s="5">
        <v>-1545727011</v>
      </c>
      <c r="E52" s="5">
        <v>16057870012</v>
      </c>
      <c r="F52" s="5">
        <v>-18951871817</v>
      </c>
      <c r="G52" s="5">
        <v>-1067015641</v>
      </c>
      <c r="I52" s="5">
        <v>-18951871817</v>
      </c>
      <c r="J52" s="5">
        <v>-192867307633</v>
      </c>
      <c r="K52" s="5">
        <v>-298979804553</v>
      </c>
      <c r="L52" s="5">
        <v>-262931974969</v>
      </c>
      <c r="M52" s="5">
        <v>-208630132414</v>
      </c>
      <c r="N52" s="5">
        <v>-203434471771</v>
      </c>
      <c r="O52" s="5">
        <v>-274977162002</v>
      </c>
    </row>
    <row r="53" spans="2:15" ht="15.5" x14ac:dyDescent="0.35">
      <c r="C53" t="s">
        <v>224</v>
      </c>
    </row>
    <row r="54" spans="2:15" ht="15.5" x14ac:dyDescent="0.35">
      <c r="C54" t="s">
        <v>1578</v>
      </c>
      <c r="D54" s="5">
        <v>-1545727011</v>
      </c>
      <c r="E54" s="5">
        <v>16057870012</v>
      </c>
      <c r="F54" s="5">
        <v>-18951871817</v>
      </c>
      <c r="G54" s="5">
        <v>-1067015641</v>
      </c>
      <c r="I54" s="5">
        <v>-18951871817</v>
      </c>
      <c r="J54" s="5">
        <v>-192867307633</v>
      </c>
      <c r="K54" s="5">
        <v>-298979804553</v>
      </c>
      <c r="L54" s="5">
        <v>-262931974969</v>
      </c>
      <c r="M54" s="5">
        <v>-208630132414</v>
      </c>
      <c r="N54" s="5">
        <v>-203434471771</v>
      </c>
      <c r="O54" s="5">
        <v>-274977162002</v>
      </c>
    </row>
    <row r="55" spans="2:15" ht="15.5" x14ac:dyDescent="0.35">
      <c r="C55" t="s">
        <v>81</v>
      </c>
      <c r="D55" s="5">
        <v>-910399011</v>
      </c>
      <c r="E55" s="5">
        <v>4091062330</v>
      </c>
      <c r="F55" s="5">
        <v>-2411015379</v>
      </c>
      <c r="G55" s="5">
        <v>1095596689</v>
      </c>
      <c r="I55" s="5">
        <v>-2411015379</v>
      </c>
      <c r="J55" s="5">
        <v>-60671108774</v>
      </c>
      <c r="K55" s="5">
        <v>44303273323</v>
      </c>
      <c r="L55" s="5">
        <v>29358665744</v>
      </c>
      <c r="M55" s="5">
        <v>49642369444</v>
      </c>
      <c r="N55" s="5">
        <v>42247053881</v>
      </c>
      <c r="O55" s="5">
        <v>57437003805</v>
      </c>
    </row>
    <row r="56" spans="2:15" ht="15.5" x14ac:dyDescent="0.35">
      <c r="C56" t="s">
        <v>82</v>
      </c>
      <c r="D56" s="5">
        <v>-861187816</v>
      </c>
      <c r="E56" s="5">
        <v>76936445414</v>
      </c>
      <c r="F56" s="5">
        <v>-77994648412</v>
      </c>
      <c r="G56" s="5">
        <v>-75994727851</v>
      </c>
      <c r="I56" s="5">
        <v>-77994648412</v>
      </c>
      <c r="J56" s="5">
        <v>-17111818953</v>
      </c>
      <c r="K56" s="5">
        <v>-29943178073</v>
      </c>
      <c r="L56" s="5">
        <v>-28934131433</v>
      </c>
      <c r="M56" s="5">
        <v>-22926998336</v>
      </c>
      <c r="N56" s="5">
        <v>-17258418082</v>
      </c>
      <c r="O56" s="5">
        <v>-20181826847</v>
      </c>
    </row>
    <row r="57" spans="2:15" ht="15.5" x14ac:dyDescent="0.35">
      <c r="C57" t="s">
        <v>724</v>
      </c>
      <c r="D57" s="5">
        <v>-861187816</v>
      </c>
      <c r="E57" s="5">
        <v>76936445414</v>
      </c>
      <c r="F57" s="5">
        <v>-77994648412</v>
      </c>
      <c r="G57" s="5">
        <v>-75994727851</v>
      </c>
      <c r="I57" s="5">
        <v>-77994648412</v>
      </c>
      <c r="J57" s="5">
        <v>-17111818953</v>
      </c>
      <c r="K57" s="5">
        <v>-29943178073</v>
      </c>
      <c r="L57" s="5">
        <v>-28934131433</v>
      </c>
      <c r="M57" s="5">
        <v>-22926998336</v>
      </c>
      <c r="N57" s="5">
        <v>-17258418082</v>
      </c>
      <c r="O57" s="5">
        <v>-20181826847</v>
      </c>
    </row>
    <row r="58" spans="2:15" ht="15.5" x14ac:dyDescent="0.35">
      <c r="C58" t="s">
        <v>86</v>
      </c>
      <c r="D58" s="5">
        <v>-1771586827</v>
      </c>
      <c r="E58" s="5">
        <v>81027507744</v>
      </c>
      <c r="F58" s="5">
        <v>-80405663791</v>
      </c>
      <c r="G58" s="5">
        <v>-74899131162</v>
      </c>
      <c r="I58" s="5">
        <v>-80405663791</v>
      </c>
      <c r="J58" s="5">
        <v>-77782927727</v>
      </c>
      <c r="K58" s="5">
        <v>14360095250</v>
      </c>
      <c r="L58" s="5">
        <v>424534311</v>
      </c>
      <c r="M58" s="5">
        <v>26715371108</v>
      </c>
      <c r="N58" s="5">
        <v>24988635799</v>
      </c>
      <c r="O58" s="5">
        <v>37255176958</v>
      </c>
    </row>
    <row r="59" spans="2:15" ht="15.5" x14ac:dyDescent="0.35">
      <c r="C59" t="s">
        <v>87</v>
      </c>
      <c r="D59" s="5">
        <v>-304949</v>
      </c>
      <c r="E59" s="5">
        <v>1147594</v>
      </c>
      <c r="F59" s="5">
        <v>-24154671</v>
      </c>
      <c r="G59" s="5">
        <v>-2353694</v>
      </c>
      <c r="I59" s="5">
        <v>-24154671</v>
      </c>
      <c r="J59" s="5">
        <v>-9274460390</v>
      </c>
      <c r="K59" s="5">
        <v>-15364771834</v>
      </c>
      <c r="L59" s="5">
        <v>-12724578386</v>
      </c>
      <c r="M59" s="5">
        <v>-9785739063</v>
      </c>
      <c r="N59" s="5">
        <v>-7826194531</v>
      </c>
      <c r="O59" s="5">
        <v>-2377718607</v>
      </c>
    </row>
    <row r="60" spans="2:15" ht="15.5" x14ac:dyDescent="0.35">
      <c r="C60" t="s">
        <v>27</v>
      </c>
      <c r="D60" s="5">
        <v>-927729</v>
      </c>
      <c r="E60" s="5">
        <v>1614910</v>
      </c>
      <c r="F60" s="5">
        <v>-24978140</v>
      </c>
      <c r="G60" s="5">
        <v>-2000051</v>
      </c>
      <c r="I60" s="5">
        <v>-24978140</v>
      </c>
      <c r="J60" s="5">
        <v>-9905749919</v>
      </c>
      <c r="K60" s="5">
        <v>-11401600717</v>
      </c>
      <c r="L60" s="5">
        <v>-14356810795</v>
      </c>
      <c r="M60" s="5">
        <v>-10490938857</v>
      </c>
      <c r="N60" s="5">
        <v>-7632546001</v>
      </c>
      <c r="O60" s="5">
        <v>-2539207440</v>
      </c>
    </row>
    <row r="61" spans="2:15" ht="15.5" x14ac:dyDescent="0.35">
      <c r="C61" t="s">
        <v>89</v>
      </c>
      <c r="D61" s="5">
        <v>622780</v>
      </c>
      <c r="E61" s="5">
        <v>104440</v>
      </c>
      <c r="F61" s="5">
        <v>251713</v>
      </c>
      <c r="G61" s="5">
        <v>-400389</v>
      </c>
      <c r="I61" s="5">
        <v>251713</v>
      </c>
      <c r="J61" s="5">
        <v>319716873</v>
      </c>
      <c r="K61" s="5">
        <v>41090304</v>
      </c>
      <c r="L61" s="5">
        <v>93945897</v>
      </c>
      <c r="M61" s="5">
        <v>128791193</v>
      </c>
      <c r="N61" s="5">
        <v>142133653</v>
      </c>
      <c r="O61" s="5">
        <v>101033732</v>
      </c>
    </row>
    <row r="62" spans="2:15" ht="15.5" x14ac:dyDescent="0.35">
      <c r="C62" t="s">
        <v>85</v>
      </c>
      <c r="E62" s="5">
        <v>-571756</v>
      </c>
      <c r="F62" s="5">
        <v>571756</v>
      </c>
      <c r="G62" s="5">
        <v>46746</v>
      </c>
      <c r="I62" s="5">
        <v>571756</v>
      </c>
      <c r="J62" s="5">
        <v>311572656</v>
      </c>
      <c r="K62" s="5">
        <v>-4004261421</v>
      </c>
      <c r="L62" s="5">
        <v>1538286512</v>
      </c>
      <c r="M62" s="5">
        <v>576408601</v>
      </c>
      <c r="N62" s="5">
        <v>-335782183</v>
      </c>
      <c r="O62" s="5">
        <v>60455101</v>
      </c>
    </row>
    <row r="63" spans="2:15" ht="15.5" x14ac:dyDescent="0.35">
      <c r="C63" t="s">
        <v>94</v>
      </c>
      <c r="D63" s="5">
        <v>-304949</v>
      </c>
      <c r="E63" s="5">
        <v>1147594</v>
      </c>
      <c r="F63" s="5">
        <v>-24154671</v>
      </c>
      <c r="G63" s="5">
        <v>-2353694</v>
      </c>
      <c r="I63" s="5">
        <v>-24154671</v>
      </c>
      <c r="J63" s="5">
        <v>-9274460390</v>
      </c>
      <c r="K63" s="5">
        <v>-15364771834</v>
      </c>
      <c r="L63" s="5">
        <v>-12724578386</v>
      </c>
      <c r="M63" s="5">
        <v>-9785739063</v>
      </c>
      <c r="N63" s="5">
        <v>-7826194531</v>
      </c>
      <c r="O63" s="5">
        <v>-2377718607</v>
      </c>
    </row>
    <row r="64" spans="2:15" ht="15.5" x14ac:dyDescent="0.35">
      <c r="C64" t="s">
        <v>29</v>
      </c>
      <c r="D64" s="5">
        <v>-1771891776</v>
      </c>
      <c r="E64" s="5">
        <v>81028655338</v>
      </c>
      <c r="F64" s="5">
        <v>-80429818462</v>
      </c>
      <c r="G64" s="5">
        <v>-74901484856</v>
      </c>
      <c r="I64" s="5">
        <v>-80429818462</v>
      </c>
      <c r="J64" s="5">
        <v>-87057388117</v>
      </c>
      <c r="K64" s="5">
        <v>-1004676584</v>
      </c>
      <c r="L64" s="5">
        <v>-12300044075</v>
      </c>
      <c r="M64" s="5">
        <v>16929632045</v>
      </c>
      <c r="N64" s="5">
        <v>17162441268</v>
      </c>
      <c r="O64" s="5">
        <v>34877458351</v>
      </c>
    </row>
    <row r="65" spans="3:15" ht="15.5" x14ac:dyDescent="0.35">
      <c r="C65" t="s">
        <v>28</v>
      </c>
      <c r="E65" s="5">
        <v>430305726</v>
      </c>
      <c r="F65" s="5">
        <v>-512565297</v>
      </c>
      <c r="G65" s="5">
        <v>-25907092</v>
      </c>
      <c r="I65" s="5">
        <v>-512565297</v>
      </c>
      <c r="J65" s="5">
        <v>-4038874730</v>
      </c>
      <c r="K65" s="5">
        <v>-10080462908</v>
      </c>
      <c r="L65" s="5">
        <v>-8627152722</v>
      </c>
      <c r="M65" s="5">
        <v>-6923268219</v>
      </c>
      <c r="N65" s="5">
        <v>-7253516646</v>
      </c>
      <c r="O65" s="5">
        <v>-9133231009</v>
      </c>
    </row>
    <row r="66" spans="3:15" ht="15.5" x14ac:dyDescent="0.35">
      <c r="C66" t="s">
        <v>321</v>
      </c>
    </row>
    <row r="67" spans="3:15" ht="15.5" x14ac:dyDescent="0.35">
      <c r="C67" t="s">
        <v>93</v>
      </c>
      <c r="E67" s="5">
        <v>430305726</v>
      </c>
      <c r="F67" s="5">
        <v>-512565297</v>
      </c>
      <c r="G67" s="5">
        <v>-25907092</v>
      </c>
      <c r="I67" s="5">
        <v>-512565297</v>
      </c>
      <c r="J67" s="5">
        <v>-4038874730</v>
      </c>
      <c r="K67" s="5">
        <v>-10080462908</v>
      </c>
      <c r="L67" s="5">
        <v>-8627152722</v>
      </c>
      <c r="M67" s="5">
        <v>-6923268219</v>
      </c>
      <c r="N67" s="5">
        <v>-7253516646</v>
      </c>
      <c r="O67" s="5">
        <v>-9133231009</v>
      </c>
    </row>
    <row r="68" spans="3:15" ht="15.5" x14ac:dyDescent="0.35">
      <c r="C68" t="s">
        <v>323</v>
      </c>
      <c r="E68" s="5">
        <v>430305726</v>
      </c>
      <c r="F68" s="5">
        <v>-512565297</v>
      </c>
      <c r="G68" s="5">
        <v>-25907092</v>
      </c>
      <c r="I68" s="5">
        <v>-512565297</v>
      </c>
      <c r="J68" s="5">
        <v>-4038874730</v>
      </c>
      <c r="K68" s="5">
        <v>-10080462908</v>
      </c>
      <c r="L68" s="5">
        <v>-8627152722</v>
      </c>
      <c r="M68" s="5">
        <v>-6923268219</v>
      </c>
      <c r="N68" s="5">
        <v>-7253516646</v>
      </c>
      <c r="O68" s="5">
        <v>-9133231009</v>
      </c>
    </row>
    <row r="69" spans="3:15" ht="15.5" x14ac:dyDescent="0.35">
      <c r="C69" t="s">
        <v>95</v>
      </c>
      <c r="D69" s="5">
        <v>-1771891776</v>
      </c>
      <c r="E69" s="5">
        <v>81458961064</v>
      </c>
      <c r="F69" s="5">
        <v>-80942383759</v>
      </c>
      <c r="G69" s="5">
        <v>-74927391948</v>
      </c>
      <c r="I69" s="5">
        <v>-80942383759</v>
      </c>
      <c r="J69" s="5">
        <v>-91096262847</v>
      </c>
      <c r="K69" s="5">
        <v>-11085139492</v>
      </c>
      <c r="L69" s="5">
        <v>-20927196797</v>
      </c>
      <c r="M69" s="5">
        <v>10006363826</v>
      </c>
      <c r="N69" s="5">
        <v>9908924622</v>
      </c>
      <c r="O69" s="5">
        <v>25744227342</v>
      </c>
    </row>
    <row r="70" spans="3:15" ht="15.5" x14ac:dyDescent="0.35">
      <c r="C70" t="s">
        <v>96</v>
      </c>
    </row>
    <row r="71" spans="3:15" ht="15.5" x14ac:dyDescent="0.35">
      <c r="C71" t="s">
        <v>97</v>
      </c>
      <c r="D71" s="5">
        <v>-1771891776</v>
      </c>
      <c r="E71" s="5">
        <v>81458961064</v>
      </c>
      <c r="F71" s="5">
        <v>-80942383759</v>
      </c>
      <c r="G71" s="5">
        <v>-74927391948</v>
      </c>
      <c r="I71" s="5">
        <v>-80942383759</v>
      </c>
      <c r="J71" s="5">
        <v>-91096262847</v>
      </c>
      <c r="K71" s="5">
        <v>-11085139492</v>
      </c>
      <c r="L71" s="5">
        <v>-20927196797</v>
      </c>
      <c r="M71" s="5">
        <v>10006363826</v>
      </c>
      <c r="N71" s="5">
        <v>9908924622</v>
      </c>
      <c r="O71" s="5">
        <v>25744227342</v>
      </c>
    </row>
    <row r="72" spans="3:15" ht="15.5" x14ac:dyDescent="0.35">
      <c r="C72" t="s">
        <v>98</v>
      </c>
      <c r="K72" s="5">
        <v>-819779369</v>
      </c>
      <c r="L72" s="5">
        <v>241067662</v>
      </c>
      <c r="M72" s="5">
        <v>-108241545</v>
      </c>
      <c r="N72" s="5">
        <v>-59312586</v>
      </c>
      <c r="O72" s="5">
        <v>243030353</v>
      </c>
    </row>
    <row r="73" spans="3:15" ht="15.5" x14ac:dyDescent="0.35">
      <c r="C73" t="s">
        <v>324</v>
      </c>
      <c r="K73" s="5">
        <v>-819779369</v>
      </c>
      <c r="L73" s="5">
        <v>241067662</v>
      </c>
      <c r="M73" s="5">
        <v>-108241545</v>
      </c>
      <c r="N73" s="5">
        <v>-59312586</v>
      </c>
      <c r="O73" s="5">
        <v>243030353</v>
      </c>
    </row>
    <row r="74" spans="3:15" ht="15.5" x14ac:dyDescent="0.35">
      <c r="C74" t="s">
        <v>99</v>
      </c>
      <c r="D74" s="5">
        <v>-1771891776</v>
      </c>
      <c r="E74" s="5">
        <v>81458961064</v>
      </c>
      <c r="F74" s="5">
        <v>-80942383759</v>
      </c>
      <c r="G74" s="5">
        <v>-74927391948</v>
      </c>
      <c r="I74" s="5">
        <v>-80942383759</v>
      </c>
      <c r="J74" s="5">
        <v>-91096262847</v>
      </c>
      <c r="K74" s="5">
        <v>-11904918861</v>
      </c>
      <c r="L74" s="5">
        <v>-20686129135</v>
      </c>
      <c r="M74" s="5">
        <v>9898122281</v>
      </c>
      <c r="N74" s="5">
        <v>9849612036</v>
      </c>
      <c r="O74" s="5">
        <v>25987257695</v>
      </c>
    </row>
    <row r="75" spans="3:15" ht="15.5" x14ac:dyDescent="0.35">
      <c r="C75" t="s">
        <v>100</v>
      </c>
      <c r="D75" s="5">
        <v>-1771891779</v>
      </c>
      <c r="E75" s="5">
        <v>81458961065</v>
      </c>
      <c r="F75" s="5">
        <v>-80942383759</v>
      </c>
      <c r="G75" s="5">
        <v>-74927391949</v>
      </c>
      <c r="I75" s="5">
        <v>-80942383759</v>
      </c>
      <c r="J75" s="5">
        <v>-91096262848</v>
      </c>
      <c r="K75" s="5">
        <v>-11085139491</v>
      </c>
      <c r="L75" s="5">
        <v>-20927196796</v>
      </c>
      <c r="M75" s="5">
        <v>10006363826</v>
      </c>
      <c r="N75" s="5">
        <v>9908924622</v>
      </c>
      <c r="O75" s="5">
        <v>25744227342</v>
      </c>
    </row>
    <row r="76" spans="3:15" ht="15.5" x14ac:dyDescent="0.35">
      <c r="C76" t="s">
        <v>8</v>
      </c>
      <c r="D76" s="5">
        <v>-1763502277</v>
      </c>
      <c r="E76" s="5">
        <v>81417553203</v>
      </c>
      <c r="F76" s="5">
        <v>-80925972502</v>
      </c>
      <c r="G76" s="5">
        <v>-74941280373</v>
      </c>
      <c r="I76" s="5">
        <v>-80925972502</v>
      </c>
      <c r="J76" s="5">
        <v>-91173488812</v>
      </c>
      <c r="K76" s="5">
        <v>-11908852472</v>
      </c>
      <c r="L76" s="5">
        <v>-20711826021</v>
      </c>
      <c r="M76" s="5">
        <v>9876919106</v>
      </c>
      <c r="N76" s="5">
        <v>9840004112</v>
      </c>
      <c r="O76" s="5">
        <v>25801252097</v>
      </c>
    </row>
    <row r="77" spans="3:15" ht="15.5" x14ac:dyDescent="0.35">
      <c r="C77" t="s">
        <v>101</v>
      </c>
      <c r="D77" s="5">
        <v>-8389502</v>
      </c>
      <c r="E77" s="5">
        <v>41407862</v>
      </c>
      <c r="F77" s="5">
        <v>-16411257</v>
      </c>
      <c r="G77" s="5">
        <v>13888424</v>
      </c>
      <c r="I77" s="5">
        <v>-16411257</v>
      </c>
      <c r="J77" s="5">
        <v>77225964</v>
      </c>
      <c r="K77" s="5">
        <v>3933612</v>
      </c>
      <c r="L77" s="5">
        <v>25696886</v>
      </c>
      <c r="M77" s="5">
        <v>21203175</v>
      </c>
      <c r="N77" s="5">
        <v>9607924</v>
      </c>
      <c r="O77" s="5">
        <v>186005598</v>
      </c>
    </row>
    <row r="78" spans="3:15" ht="15.5" x14ac:dyDescent="0.35">
      <c r="C78" t="s">
        <v>102</v>
      </c>
      <c r="D78" s="5">
        <v>-1771891779</v>
      </c>
      <c r="E78" s="5">
        <v>81458961065</v>
      </c>
      <c r="F78" s="5">
        <v>-80942383759</v>
      </c>
      <c r="G78" s="5">
        <v>-74927391949</v>
      </c>
      <c r="I78" s="5">
        <v>-80942383759</v>
      </c>
      <c r="J78" s="5">
        <v>-91096262848</v>
      </c>
      <c r="K78" s="5">
        <v>-11085139491</v>
      </c>
      <c r="L78" s="5">
        <v>-20927196796</v>
      </c>
      <c r="M78" s="5">
        <v>10006363826</v>
      </c>
      <c r="N78" s="5">
        <v>9908924622</v>
      </c>
      <c r="O78" s="5">
        <v>25744227342</v>
      </c>
    </row>
    <row r="79" spans="3:15" ht="15.5" x14ac:dyDescent="0.35">
      <c r="C79" t="s">
        <v>103</v>
      </c>
      <c r="D79" s="5">
        <v>-1771891779</v>
      </c>
      <c r="E79" s="5">
        <v>81458961065</v>
      </c>
      <c r="F79" s="5">
        <v>-80942383759</v>
      </c>
      <c r="G79" s="5">
        <v>-74927391949</v>
      </c>
      <c r="I79" s="5">
        <v>-80942383759</v>
      </c>
      <c r="J79" s="5">
        <v>-91096262848</v>
      </c>
      <c r="K79" s="5">
        <v>-11904918860</v>
      </c>
      <c r="L79" s="5">
        <v>-20686129135</v>
      </c>
      <c r="M79" s="5">
        <v>9898122281</v>
      </c>
      <c r="N79" s="5">
        <v>9849612036</v>
      </c>
      <c r="O79" s="5">
        <v>25987257695</v>
      </c>
    </row>
    <row r="80" spans="3:15" ht="15.5" x14ac:dyDescent="0.35">
      <c r="C80" t="s">
        <v>104</v>
      </c>
      <c r="D80" s="5">
        <v>-1771891779</v>
      </c>
      <c r="E80" s="5">
        <v>81458961065</v>
      </c>
      <c r="F80" s="5">
        <v>-80942383759</v>
      </c>
      <c r="G80" s="5">
        <v>-74927391949</v>
      </c>
      <c r="I80" s="5">
        <v>-80942383759</v>
      </c>
      <c r="J80" s="5">
        <v>-91096262848</v>
      </c>
      <c r="K80" s="5">
        <v>-11904918860</v>
      </c>
      <c r="L80" s="5">
        <v>-20686129135</v>
      </c>
      <c r="M80" s="5">
        <v>9898122281</v>
      </c>
      <c r="N80" s="5">
        <v>9849612036</v>
      </c>
      <c r="O80" s="5">
        <v>25987257695</v>
      </c>
    </row>
    <row r="82" spans="2:15" ht="15.5" x14ac:dyDescent="0.35">
      <c r="B82" t="s">
        <v>105</v>
      </c>
      <c r="C82" t="s">
        <v>106</v>
      </c>
    </row>
    <row r="83" spans="2:15" ht="15.5" x14ac:dyDescent="0.35">
      <c r="C83" t="s">
        <v>107</v>
      </c>
    </row>
    <row r="84" spans="2:15" ht="15.5" x14ac:dyDescent="0.35">
      <c r="C84" t="s">
        <v>20</v>
      </c>
      <c r="D84" s="5">
        <v>4134509214</v>
      </c>
      <c r="E84" s="5">
        <v>5315972412</v>
      </c>
      <c r="F84" s="5">
        <v>4656364003</v>
      </c>
      <c r="G84" s="5">
        <v>4657737498</v>
      </c>
      <c r="I84" s="5">
        <v>4657737498</v>
      </c>
      <c r="J84" s="5">
        <v>3844653769</v>
      </c>
      <c r="K84" s="5">
        <v>13408068428</v>
      </c>
      <c r="L84" s="5">
        <v>9892815087</v>
      </c>
      <c r="M84" s="5">
        <v>8804072031</v>
      </c>
      <c r="N84" s="5">
        <v>8976968306</v>
      </c>
      <c r="O84" s="5">
        <v>11063314155</v>
      </c>
    </row>
    <row r="85" spans="2:15" ht="15.5" x14ac:dyDescent="0.35">
      <c r="C85" t="s">
        <v>780</v>
      </c>
      <c r="L85" s="5">
        <v>2215964368</v>
      </c>
      <c r="M85" s="5">
        <v>2100543285</v>
      </c>
      <c r="N85" s="5">
        <v>1998531638</v>
      </c>
      <c r="O85" s="5">
        <v>1901011328</v>
      </c>
    </row>
    <row r="86" spans="2:15" ht="15.5" x14ac:dyDescent="0.35">
      <c r="C86" t="s">
        <v>109</v>
      </c>
      <c r="D86" s="5">
        <v>54345007125</v>
      </c>
      <c r="E86" s="5">
        <v>74482414257</v>
      </c>
      <c r="F86" s="5">
        <v>74497839289</v>
      </c>
      <c r="G86" s="5">
        <v>74660899558</v>
      </c>
      <c r="I86" s="5">
        <v>74660899558</v>
      </c>
      <c r="J86" s="5">
        <v>75800156936</v>
      </c>
      <c r="K86" s="5">
        <v>65530255751</v>
      </c>
      <c r="L86" s="5">
        <v>66687676372</v>
      </c>
      <c r="M86" s="5">
        <v>63684204546</v>
      </c>
      <c r="N86" s="5">
        <v>64113167261</v>
      </c>
      <c r="O86" s="5">
        <v>69437666839</v>
      </c>
    </row>
    <row r="87" spans="2:15" ht="15.5" x14ac:dyDescent="0.35">
      <c r="C87" t="s">
        <v>781</v>
      </c>
      <c r="D87" s="5">
        <v>14935952581</v>
      </c>
      <c r="E87" s="5">
        <v>20743771095</v>
      </c>
      <c r="F87" s="5">
        <v>21549051138</v>
      </c>
      <c r="G87" s="5">
        <v>21528902961</v>
      </c>
      <c r="I87" s="5">
        <v>21528902961</v>
      </c>
      <c r="J87" s="5">
        <v>21644828228</v>
      </c>
      <c r="K87" s="5">
        <v>21852054613</v>
      </c>
      <c r="L87" s="5">
        <v>22726575336</v>
      </c>
      <c r="M87" s="5">
        <v>18484923516</v>
      </c>
      <c r="N87" s="5">
        <v>19007870005</v>
      </c>
      <c r="O87" s="5">
        <v>16694514514</v>
      </c>
    </row>
    <row r="88" spans="2:15" ht="15.5" x14ac:dyDescent="0.35">
      <c r="C88" t="s">
        <v>782</v>
      </c>
      <c r="E88" s="5">
        <v>15585018730</v>
      </c>
      <c r="F88" s="5">
        <v>15585018730</v>
      </c>
      <c r="G88" s="5">
        <v>15585018845</v>
      </c>
      <c r="I88" s="5">
        <v>15585018845</v>
      </c>
      <c r="J88" s="5">
        <v>23575273577</v>
      </c>
      <c r="K88" s="5">
        <v>52423012727</v>
      </c>
      <c r="L88" s="5">
        <v>47578872527</v>
      </c>
      <c r="M88" s="5">
        <v>28549069597</v>
      </c>
      <c r="N88" s="5">
        <v>28069265583</v>
      </c>
      <c r="O88" s="5">
        <v>5438335779</v>
      </c>
    </row>
    <row r="89" spans="2:15" ht="15.5" x14ac:dyDescent="0.35">
      <c r="C89" t="s">
        <v>113</v>
      </c>
      <c r="D89" s="5">
        <v>4229027169</v>
      </c>
      <c r="E89" s="5">
        <v>4229027169</v>
      </c>
      <c r="F89" s="5">
        <v>4229027169</v>
      </c>
      <c r="G89" s="5">
        <v>4228757170</v>
      </c>
      <c r="I89" s="5">
        <v>4228757170</v>
      </c>
      <c r="J89" s="5">
        <v>4187003169</v>
      </c>
      <c r="K89" s="5">
        <v>3854776169</v>
      </c>
      <c r="L89" s="5">
        <v>4239314256</v>
      </c>
      <c r="M89" s="5">
        <v>767637500</v>
      </c>
      <c r="N89" s="5">
        <v>373785000</v>
      </c>
      <c r="O89" s="5">
        <v>279347000</v>
      </c>
    </row>
    <row r="90" spans="2:15" ht="15.5" x14ac:dyDescent="0.35">
      <c r="C90" t="s">
        <v>115</v>
      </c>
      <c r="D90" s="5">
        <v>5661461505</v>
      </c>
      <c r="E90" s="5">
        <v>5661461505</v>
      </c>
      <c r="F90" s="5">
        <v>5661461505</v>
      </c>
      <c r="G90" s="5">
        <v>5661461505</v>
      </c>
      <c r="I90" s="5">
        <v>5661461505</v>
      </c>
      <c r="J90" s="5">
        <v>68787563160</v>
      </c>
      <c r="K90" s="5">
        <v>82429894300</v>
      </c>
      <c r="L90" s="5">
        <v>76340955762</v>
      </c>
      <c r="M90" s="5">
        <v>70979688391</v>
      </c>
      <c r="N90" s="5">
        <v>66625921549</v>
      </c>
      <c r="O90" s="5">
        <v>27453332889</v>
      </c>
    </row>
    <row r="91" spans="2:15" ht="15.5" x14ac:dyDescent="0.35">
      <c r="C91" t="s">
        <v>85</v>
      </c>
      <c r="L91" s="5">
        <v>6219652286</v>
      </c>
      <c r="M91" s="5">
        <v>6219652286</v>
      </c>
      <c r="N91" s="5">
        <v>6219652286</v>
      </c>
      <c r="O91" s="5">
        <v>6219652286</v>
      </c>
    </row>
    <row r="92" spans="2:15" ht="15.5" x14ac:dyDescent="0.35">
      <c r="C92" t="s">
        <v>116</v>
      </c>
      <c r="D92" s="5">
        <v>90895171045</v>
      </c>
      <c r="E92" s="5">
        <v>139212526624</v>
      </c>
      <c r="F92" s="5">
        <v>139373623290</v>
      </c>
      <c r="G92" s="5">
        <v>139517638805</v>
      </c>
      <c r="I92" s="5">
        <v>139517638805</v>
      </c>
      <c r="J92" s="5">
        <v>210583680106</v>
      </c>
      <c r="K92" s="5">
        <v>260234688176</v>
      </c>
      <c r="L92" s="5">
        <v>255194246283</v>
      </c>
      <c r="M92" s="5">
        <v>194664792188</v>
      </c>
      <c r="N92" s="5">
        <v>191498795803</v>
      </c>
      <c r="O92" s="5">
        <v>132295703406</v>
      </c>
    </row>
    <row r="93" spans="2:15" ht="15.5" x14ac:dyDescent="0.35">
      <c r="C93" t="s">
        <v>224</v>
      </c>
    </row>
    <row r="94" spans="2:15" ht="15.5" x14ac:dyDescent="0.35">
      <c r="C94" t="s">
        <v>117</v>
      </c>
    </row>
    <row r="95" spans="2:15" ht="15.5" x14ac:dyDescent="0.35">
      <c r="C95" t="s">
        <v>120</v>
      </c>
      <c r="D95" s="5">
        <v>1250437500</v>
      </c>
      <c r="E95" s="5">
        <v>1250437500</v>
      </c>
      <c r="F95" s="5">
        <v>1250437500</v>
      </c>
      <c r="G95" s="5">
        <v>1250437500</v>
      </c>
      <c r="I95" s="5">
        <v>1250437500</v>
      </c>
      <c r="J95" s="5">
        <v>1250437500</v>
      </c>
      <c r="K95" s="5">
        <v>1250437500</v>
      </c>
      <c r="L95" s="5">
        <v>1250437500</v>
      </c>
      <c r="M95" s="5">
        <v>1250437500</v>
      </c>
      <c r="N95" s="5">
        <v>1250437500</v>
      </c>
      <c r="O95" s="5">
        <v>1250437500</v>
      </c>
    </row>
    <row r="96" spans="2:15" ht="15.5" x14ac:dyDescent="0.35">
      <c r="C96" t="s">
        <v>121</v>
      </c>
      <c r="D96" s="5">
        <v>36896726081</v>
      </c>
      <c r="E96" s="5">
        <v>44804417138</v>
      </c>
      <c r="F96" s="5">
        <v>45782019598</v>
      </c>
      <c r="G96" s="5">
        <v>46768595171</v>
      </c>
      <c r="I96" s="5">
        <v>46768595171</v>
      </c>
      <c r="J96" s="5">
        <v>50811026380</v>
      </c>
      <c r="K96" s="5">
        <v>61647861752</v>
      </c>
      <c r="L96" s="5">
        <v>67878097502</v>
      </c>
      <c r="M96" s="5">
        <v>64642249469</v>
      </c>
      <c r="N96" s="5">
        <v>63929233151</v>
      </c>
      <c r="O96" s="5">
        <v>40966948877</v>
      </c>
    </row>
    <row r="97" spans="3:15" ht="15.5" x14ac:dyDescent="0.35">
      <c r="C97" t="s">
        <v>126</v>
      </c>
      <c r="D97" s="5">
        <v>43776221671</v>
      </c>
      <c r="E97" s="5">
        <v>51691912728</v>
      </c>
      <c r="F97" s="5">
        <v>52669515188</v>
      </c>
      <c r="G97" s="5">
        <v>53656090761</v>
      </c>
      <c r="I97" s="5">
        <v>53656090761</v>
      </c>
      <c r="J97" s="5">
        <v>57693521970</v>
      </c>
      <c r="K97" s="5">
        <v>63374849252</v>
      </c>
      <c r="L97" s="5">
        <v>74345413089</v>
      </c>
      <c r="M97" s="5">
        <v>66970543943</v>
      </c>
      <c r="N97" s="5">
        <v>67789644163</v>
      </c>
      <c r="O97" s="5">
        <v>44965853135</v>
      </c>
    </row>
    <row r="98" spans="3:15" ht="15.5" x14ac:dyDescent="0.35">
      <c r="C98" t="s">
        <v>127</v>
      </c>
      <c r="D98" s="5">
        <v>134671392716</v>
      </c>
      <c r="E98" s="5">
        <v>190904439352</v>
      </c>
      <c r="F98" s="5">
        <v>192043138478</v>
      </c>
      <c r="G98" s="5">
        <v>193173729566</v>
      </c>
      <c r="I98" s="5">
        <v>193173729566</v>
      </c>
      <c r="J98" s="5">
        <v>268277202076</v>
      </c>
      <c r="K98" s="5">
        <v>323609537428</v>
      </c>
      <c r="L98" s="5">
        <v>329539659372</v>
      </c>
      <c r="M98" s="5">
        <v>261635336131</v>
      </c>
      <c r="N98" s="5">
        <v>259288439966</v>
      </c>
      <c r="O98" s="5">
        <v>177261556541</v>
      </c>
    </row>
    <row r="99" spans="3:15" ht="15.5" x14ac:dyDescent="0.35">
      <c r="C99" t="s">
        <v>128</v>
      </c>
    </row>
    <row r="100" spans="3:15" ht="15.5" x14ac:dyDescent="0.35">
      <c r="C100" t="s">
        <v>129</v>
      </c>
    </row>
    <row r="101" spans="3:15" ht="15.5" x14ac:dyDescent="0.35">
      <c r="C101" t="s">
        <v>130</v>
      </c>
      <c r="D101" s="5">
        <v>197009549394</v>
      </c>
      <c r="E101" s="5">
        <v>196863010575</v>
      </c>
      <c r="F101" s="5">
        <v>197210378679</v>
      </c>
      <c r="G101" s="5">
        <v>199508702447</v>
      </c>
      <c r="I101" s="5">
        <v>199508702447</v>
      </c>
      <c r="J101" s="5">
        <v>193329877061</v>
      </c>
      <c r="K101" s="5">
        <v>212767921488</v>
      </c>
      <c r="L101" s="5">
        <v>201572205687</v>
      </c>
      <c r="M101" s="5">
        <v>110188982443</v>
      </c>
      <c r="N101" s="5">
        <v>113237089594</v>
      </c>
      <c r="O101" s="5">
        <v>92062808389</v>
      </c>
    </row>
    <row r="102" spans="3:15" ht="15.5" x14ac:dyDescent="0.35">
      <c r="C102" t="s">
        <v>134</v>
      </c>
      <c r="D102" s="5">
        <v>43161800344</v>
      </c>
      <c r="E102" s="5">
        <v>43161800344</v>
      </c>
      <c r="F102" s="5">
        <v>43161800344</v>
      </c>
      <c r="G102" s="5">
        <v>43161800344</v>
      </c>
      <c r="I102" s="5">
        <v>43161800344</v>
      </c>
      <c r="J102" s="5">
        <v>43161800344</v>
      </c>
      <c r="K102" s="5">
        <v>93037344386</v>
      </c>
      <c r="L102" s="5">
        <v>87677906464</v>
      </c>
      <c r="M102" s="5">
        <v>59355155406</v>
      </c>
      <c r="N102" s="5">
        <v>48484664835</v>
      </c>
      <c r="O102" s="5">
        <v>11524946978</v>
      </c>
    </row>
    <row r="103" spans="3:15" ht="15.5" x14ac:dyDescent="0.35">
      <c r="C103" t="s">
        <v>131</v>
      </c>
      <c r="D103" s="5">
        <v>96802766553</v>
      </c>
      <c r="E103" s="5">
        <v>97330525696</v>
      </c>
      <c r="F103" s="5">
        <v>97344525696</v>
      </c>
      <c r="G103" s="5">
        <v>97489349521</v>
      </c>
      <c r="I103" s="5">
        <v>97489349521</v>
      </c>
      <c r="J103" s="5">
        <v>97380525652</v>
      </c>
      <c r="K103" s="5">
        <v>58168349489</v>
      </c>
      <c r="L103" s="5">
        <v>51823172313</v>
      </c>
      <c r="M103" s="5">
        <v>28498270504</v>
      </c>
      <c r="N103" s="5">
        <v>46707368887</v>
      </c>
      <c r="O103" s="5">
        <v>57590984151</v>
      </c>
    </row>
    <row r="104" spans="3:15" ht="15.5" x14ac:dyDescent="0.35">
      <c r="C104" t="s">
        <v>136</v>
      </c>
      <c r="D104" s="5">
        <v>5043191341</v>
      </c>
      <c r="E104" s="5">
        <v>5173542947</v>
      </c>
      <c r="F104" s="5">
        <v>5024725790</v>
      </c>
      <c r="G104" s="5">
        <v>5920948128</v>
      </c>
      <c r="I104" s="5">
        <v>5920948128</v>
      </c>
      <c r="J104" s="5">
        <v>6725229648</v>
      </c>
      <c r="K104" s="5">
        <v>5265914884</v>
      </c>
      <c r="L104" s="5">
        <v>2625443083</v>
      </c>
      <c r="M104" s="5">
        <v>3921193281</v>
      </c>
      <c r="N104" s="5">
        <v>539645909</v>
      </c>
      <c r="O104" s="5">
        <v>9319992348</v>
      </c>
    </row>
    <row r="105" spans="3:15" ht="15.5" x14ac:dyDescent="0.35">
      <c r="C105" t="s">
        <v>137</v>
      </c>
      <c r="D105" s="5">
        <v>15818361170</v>
      </c>
      <c r="E105" s="5">
        <v>15818361170</v>
      </c>
      <c r="F105" s="5">
        <v>15818361170</v>
      </c>
      <c r="G105" s="5">
        <v>16418362834</v>
      </c>
      <c r="I105" s="5">
        <v>16418362834</v>
      </c>
      <c r="J105" s="5">
        <v>16418362834</v>
      </c>
      <c r="K105" s="5">
        <v>17989648143</v>
      </c>
      <c r="L105" s="5">
        <v>4118029775</v>
      </c>
      <c r="M105" s="5">
        <v>747617444</v>
      </c>
      <c r="N105" s="5">
        <v>764457071</v>
      </c>
      <c r="O105" s="5">
        <v>294546976</v>
      </c>
    </row>
    <row r="106" spans="3:15" ht="15.5" x14ac:dyDescent="0.35">
      <c r="C106" t="s">
        <v>139</v>
      </c>
    </row>
    <row r="107" spans="3:15" ht="15.5" x14ac:dyDescent="0.35">
      <c r="C107" t="s">
        <v>140</v>
      </c>
      <c r="D107" s="5">
        <v>4790561385</v>
      </c>
      <c r="E107" s="5">
        <v>59398255061</v>
      </c>
      <c r="F107" s="5">
        <v>59398255061</v>
      </c>
      <c r="G107" s="5">
        <v>59398255061</v>
      </c>
      <c r="I107" s="5">
        <v>59398255061</v>
      </c>
      <c r="J107" s="5">
        <v>60215747266</v>
      </c>
      <c r="K107" s="5">
        <v>4790561385</v>
      </c>
      <c r="L107" s="5">
        <v>11093980276</v>
      </c>
      <c r="M107" s="5">
        <v>11913830281</v>
      </c>
      <c r="N107" s="5">
        <v>14956799843</v>
      </c>
      <c r="O107" s="5">
        <v>378726145</v>
      </c>
    </row>
    <row r="108" spans="3:15" ht="15.5" x14ac:dyDescent="0.35">
      <c r="C108" t="s">
        <v>141</v>
      </c>
      <c r="D108" s="5">
        <v>598709614</v>
      </c>
      <c r="E108" s="5">
        <v>598709615</v>
      </c>
      <c r="F108" s="5">
        <v>598709615</v>
      </c>
      <c r="G108" s="5">
        <v>598709615</v>
      </c>
      <c r="I108" s="5">
        <v>598709615</v>
      </c>
      <c r="J108" s="5">
        <v>598709615</v>
      </c>
      <c r="K108" s="5">
        <v>598709614</v>
      </c>
      <c r="L108" s="5">
        <v>1799508744</v>
      </c>
      <c r="M108" s="5">
        <v>3929445438</v>
      </c>
      <c r="N108" s="5">
        <v>5918798325</v>
      </c>
      <c r="O108" s="5">
        <v>1411977565</v>
      </c>
    </row>
    <row r="109" spans="3:15" ht="15.5" x14ac:dyDescent="0.35">
      <c r="C109" t="s">
        <v>145</v>
      </c>
      <c r="D109" s="5">
        <v>3756496612</v>
      </c>
      <c r="E109" s="5">
        <v>3805244712</v>
      </c>
      <c r="F109" s="5">
        <v>3835093312</v>
      </c>
      <c r="G109" s="5">
        <v>3842882311</v>
      </c>
      <c r="I109" s="5">
        <v>3842882311</v>
      </c>
      <c r="J109" s="5">
        <v>3080157542</v>
      </c>
      <c r="K109" s="5">
        <v>3804415550</v>
      </c>
      <c r="L109" s="5">
        <v>5733481932</v>
      </c>
      <c r="M109" s="5">
        <v>6519775204</v>
      </c>
      <c r="N109" s="5">
        <v>7407314725</v>
      </c>
      <c r="O109" s="5">
        <v>1302767039</v>
      </c>
    </row>
    <row r="110" spans="3:15" ht="15.5" x14ac:dyDescent="0.35">
      <c r="C110" t="s">
        <v>146</v>
      </c>
      <c r="D110" s="5">
        <v>9987002487</v>
      </c>
      <c r="E110" s="5">
        <v>64594696210</v>
      </c>
      <c r="F110" s="5">
        <v>64593696207</v>
      </c>
      <c r="G110" s="5">
        <v>64734871856</v>
      </c>
      <c r="I110" s="5">
        <v>64734871856</v>
      </c>
      <c r="J110" s="5">
        <v>65074785993</v>
      </c>
      <c r="K110" s="5">
        <v>9718362143</v>
      </c>
      <c r="L110" s="5">
        <v>14939281026</v>
      </c>
      <c r="M110" s="5">
        <v>17732051894</v>
      </c>
      <c r="N110" s="5">
        <v>22240170859</v>
      </c>
      <c r="O110" s="5">
        <v>2705745736</v>
      </c>
    </row>
    <row r="111" spans="3:15" ht="15.5" x14ac:dyDescent="0.35">
      <c r="C111" t="s">
        <v>147</v>
      </c>
      <c r="D111" s="5">
        <v>9987002487</v>
      </c>
      <c r="E111" s="5">
        <v>64594696210</v>
      </c>
      <c r="F111" s="5">
        <v>64593696207</v>
      </c>
      <c r="G111" s="5">
        <v>64734871856</v>
      </c>
      <c r="I111" s="5">
        <v>64734871856</v>
      </c>
      <c r="J111" s="5">
        <v>65074785993</v>
      </c>
      <c r="K111" s="5">
        <v>9718362143</v>
      </c>
      <c r="L111" s="5">
        <v>14939281026</v>
      </c>
      <c r="M111" s="5">
        <v>17732051894</v>
      </c>
      <c r="N111" s="5">
        <v>22240170859</v>
      </c>
      <c r="O111" s="5">
        <v>2705745736</v>
      </c>
    </row>
    <row r="112" spans="3:15" ht="15.5" x14ac:dyDescent="0.35">
      <c r="C112" t="s">
        <v>152</v>
      </c>
    </row>
    <row r="113" spans="2:15" ht="15.5" x14ac:dyDescent="0.35">
      <c r="C113" t="s">
        <v>153</v>
      </c>
      <c r="D113" s="5">
        <v>9273839875</v>
      </c>
      <c r="E113" s="5">
        <v>63881533552</v>
      </c>
      <c r="F113" s="5">
        <v>63881533552</v>
      </c>
      <c r="G113" s="5">
        <v>63881533552</v>
      </c>
      <c r="I113" s="5">
        <v>63881533552</v>
      </c>
      <c r="J113" s="5">
        <v>64699025757</v>
      </c>
      <c r="K113" s="5">
        <v>9273839875</v>
      </c>
      <c r="L113" s="5">
        <v>14939281026</v>
      </c>
      <c r="M113" s="5">
        <v>17732051894</v>
      </c>
      <c r="N113" s="5">
        <v>22240170859</v>
      </c>
      <c r="O113" s="5">
        <v>2705745736</v>
      </c>
    </row>
    <row r="114" spans="2:15" ht="15.5" x14ac:dyDescent="0.35">
      <c r="C114" t="s">
        <v>133</v>
      </c>
      <c r="D114" s="5">
        <v>713162612</v>
      </c>
      <c r="E114" s="5">
        <v>713162658</v>
      </c>
      <c r="F114" s="5">
        <v>712162655</v>
      </c>
      <c r="G114" s="5">
        <v>853338304</v>
      </c>
      <c r="I114" s="5">
        <v>853338304</v>
      </c>
      <c r="J114" s="5">
        <v>375760236</v>
      </c>
      <c r="K114" s="5">
        <v>444522268</v>
      </c>
    </row>
    <row r="115" spans="2:15" ht="15.5" x14ac:dyDescent="0.35">
      <c r="C115" t="s">
        <v>154</v>
      </c>
      <c r="D115" s="5">
        <v>206996551881</v>
      </c>
      <c r="E115" s="5">
        <v>261457706785</v>
      </c>
      <c r="F115" s="5">
        <v>261804074886</v>
      </c>
      <c r="G115" s="5">
        <v>264243574303</v>
      </c>
      <c r="I115" s="5">
        <v>264243574303</v>
      </c>
      <c r="J115" s="5">
        <v>258404663054</v>
      </c>
      <c r="K115" s="5">
        <v>222486283631</v>
      </c>
      <c r="L115" s="5">
        <v>216511486713</v>
      </c>
      <c r="M115" s="5">
        <v>127921034337</v>
      </c>
      <c r="N115" s="5">
        <v>135477260453</v>
      </c>
      <c r="O115" s="5">
        <v>94768554125</v>
      </c>
    </row>
    <row r="116" spans="2:15" ht="15.5" x14ac:dyDescent="0.35">
      <c r="C116" t="s">
        <v>155</v>
      </c>
    </row>
    <row r="117" spans="2:15" ht="15.5" x14ac:dyDescent="0.35">
      <c r="C117" t="s">
        <v>156</v>
      </c>
      <c r="D117" s="5">
        <v>77000000000</v>
      </c>
      <c r="E117" s="5">
        <v>77000000000</v>
      </c>
      <c r="F117" s="5">
        <v>77000000000</v>
      </c>
      <c r="G117" s="5">
        <v>77000000000</v>
      </c>
      <c r="I117" s="5">
        <v>77000000000</v>
      </c>
      <c r="J117" s="5">
        <v>77000000000</v>
      </c>
      <c r="K117" s="5">
        <v>77000000000</v>
      </c>
      <c r="L117" s="5">
        <v>77000000000</v>
      </c>
      <c r="M117" s="5">
        <v>77000000000</v>
      </c>
      <c r="N117" s="5">
        <v>77000000000</v>
      </c>
      <c r="O117" s="5">
        <v>60000000000</v>
      </c>
    </row>
    <row r="118" spans="2:15" ht="15.5" x14ac:dyDescent="0.35">
      <c r="C118" t="s">
        <v>157</v>
      </c>
      <c r="D118" s="5">
        <v>15194211000</v>
      </c>
      <c r="E118" s="5">
        <v>15194211000</v>
      </c>
      <c r="F118" s="5">
        <v>15194211000</v>
      </c>
      <c r="G118" s="5">
        <v>15194211000</v>
      </c>
      <c r="I118" s="5">
        <v>15194211000</v>
      </c>
      <c r="J118" s="5">
        <v>15194211000</v>
      </c>
      <c r="K118" s="5">
        <v>15194211000</v>
      </c>
      <c r="L118" s="5">
        <v>15194211000</v>
      </c>
      <c r="M118" s="5">
        <v>15194211000</v>
      </c>
      <c r="N118" s="5">
        <v>15194211000</v>
      </c>
      <c r="O118" s="5">
        <v>727123989</v>
      </c>
    </row>
    <row r="119" spans="2:15" ht="15.5" x14ac:dyDescent="0.35">
      <c r="C119" t="s">
        <v>158</v>
      </c>
      <c r="D119" s="5">
        <v>-164650565804</v>
      </c>
      <c r="E119" s="5">
        <v>-162887063527</v>
      </c>
      <c r="F119" s="5">
        <v>-162092517574</v>
      </c>
      <c r="G119" s="5">
        <v>-163378644228</v>
      </c>
      <c r="I119" s="5">
        <v>-163378644228</v>
      </c>
      <c r="J119" s="5">
        <v>-82452671726</v>
      </c>
      <c r="K119" s="5">
        <v>8720817086</v>
      </c>
      <c r="L119" s="5">
        <v>14402150048</v>
      </c>
      <c r="M119" s="5">
        <v>35062582297</v>
      </c>
      <c r="N119" s="5">
        <v>25185663191</v>
      </c>
      <c r="O119" s="5">
        <v>15345659079</v>
      </c>
    </row>
    <row r="120" spans="2:15" ht="15.5" x14ac:dyDescent="0.35">
      <c r="C120" t="s">
        <v>159</v>
      </c>
      <c r="D120" s="5">
        <v>200000000</v>
      </c>
      <c r="E120" s="5">
        <v>200000000</v>
      </c>
      <c r="F120" s="5">
        <v>200000000</v>
      </c>
      <c r="G120" s="5">
        <v>200000000</v>
      </c>
      <c r="I120" s="5">
        <v>200000000</v>
      </c>
      <c r="J120" s="5">
        <v>200000000</v>
      </c>
      <c r="K120" s="5">
        <v>200000000</v>
      </c>
      <c r="L120" s="5">
        <v>200000000</v>
      </c>
    </row>
    <row r="121" spans="2:15" ht="15.5" x14ac:dyDescent="0.35">
      <c r="C121" t="s">
        <v>160</v>
      </c>
      <c r="D121" s="5">
        <v>-164850565804</v>
      </c>
      <c r="E121" s="5">
        <v>-163087063527</v>
      </c>
      <c r="F121" s="5">
        <v>-162292517574</v>
      </c>
      <c r="G121" s="5">
        <v>-163578644228</v>
      </c>
      <c r="I121" s="5">
        <v>-163578644228</v>
      </c>
      <c r="J121" s="5">
        <v>-82652671726</v>
      </c>
      <c r="K121" s="5">
        <v>8520817086</v>
      </c>
      <c r="L121" s="5">
        <v>14202150048</v>
      </c>
      <c r="M121" s="5">
        <v>35062582297</v>
      </c>
      <c r="N121" s="5">
        <v>25185663191</v>
      </c>
      <c r="O121" s="5">
        <v>15345659079</v>
      </c>
    </row>
    <row r="122" spans="2:15" ht="15.5" x14ac:dyDescent="0.35">
      <c r="C122" t="s">
        <v>161</v>
      </c>
      <c r="D122" s="5">
        <v>-164650565804</v>
      </c>
      <c r="E122" s="5">
        <v>-162887063527</v>
      </c>
      <c r="F122" s="5">
        <v>-162092517574</v>
      </c>
      <c r="G122" s="5">
        <v>-163378644228</v>
      </c>
      <c r="I122" s="5">
        <v>-163378644228</v>
      </c>
      <c r="J122" s="5">
        <v>-82452671726</v>
      </c>
      <c r="K122" s="5">
        <v>8720817086</v>
      </c>
      <c r="L122" s="5">
        <v>14402150048</v>
      </c>
      <c r="M122" s="5">
        <v>35062582297</v>
      </c>
      <c r="N122" s="5">
        <v>25185663191</v>
      </c>
      <c r="O122" s="5">
        <v>15345659079</v>
      </c>
    </row>
    <row r="123" spans="2:15" ht="15.5" x14ac:dyDescent="0.35">
      <c r="C123" t="s">
        <v>162</v>
      </c>
      <c r="D123" s="5">
        <v>131195594</v>
      </c>
      <c r="E123" s="5">
        <v>139585096</v>
      </c>
      <c r="F123" s="5">
        <v>137370166</v>
      </c>
      <c r="G123" s="5">
        <v>114588491</v>
      </c>
      <c r="I123" s="5">
        <v>114588491</v>
      </c>
      <c r="J123" s="5">
        <v>130999748</v>
      </c>
      <c r="K123" s="5">
        <v>208225712</v>
      </c>
      <c r="L123" s="5">
        <v>212159325</v>
      </c>
      <c r="M123" s="5">
        <v>237856211</v>
      </c>
      <c r="N123" s="5">
        <v>211653036</v>
      </c>
      <c r="O123" s="5">
        <v>200567062</v>
      </c>
    </row>
    <row r="124" spans="2:15" ht="15.5" x14ac:dyDescent="0.35">
      <c r="C124" t="s">
        <v>10</v>
      </c>
      <c r="D124" s="5">
        <v>-72325159210</v>
      </c>
      <c r="E124" s="5">
        <v>-70553267431</v>
      </c>
      <c r="F124" s="5">
        <v>-69760936408</v>
      </c>
      <c r="G124" s="5">
        <v>-71069844737</v>
      </c>
      <c r="I124" s="5">
        <v>-71069844737</v>
      </c>
      <c r="J124" s="5">
        <v>9872539022</v>
      </c>
      <c r="K124" s="5">
        <v>101123253798</v>
      </c>
      <c r="L124" s="5">
        <v>113028172659</v>
      </c>
      <c r="M124" s="5">
        <v>133714301794</v>
      </c>
      <c r="N124" s="5">
        <v>123811179513</v>
      </c>
      <c r="O124" s="5">
        <v>82493002416</v>
      </c>
    </row>
    <row r="125" spans="2:15" ht="15.5" x14ac:dyDescent="0.35">
      <c r="C125" t="s">
        <v>163</v>
      </c>
      <c r="D125" s="5">
        <v>134671392671</v>
      </c>
      <c r="E125" s="5">
        <v>190904439354</v>
      </c>
      <c r="F125" s="5">
        <v>192043138478</v>
      </c>
      <c r="G125" s="5">
        <v>193173729566</v>
      </c>
      <c r="I125" s="5">
        <v>193173729566</v>
      </c>
      <c r="J125" s="5">
        <v>268277202076</v>
      </c>
      <c r="K125" s="5">
        <v>323609537429</v>
      </c>
      <c r="L125" s="5">
        <v>329539659372</v>
      </c>
      <c r="M125" s="5">
        <v>261635336131</v>
      </c>
      <c r="N125" s="5">
        <v>259288439966</v>
      </c>
      <c r="O125" s="5">
        <v>177261556541</v>
      </c>
    </row>
    <row r="126" spans="2:15" ht="15.5" x14ac:dyDescent="0.35">
      <c r="C126" t="s">
        <v>164</v>
      </c>
      <c r="D126" s="5">
        <v>770000000</v>
      </c>
      <c r="E126" s="5">
        <v>770000000</v>
      </c>
      <c r="F126" s="5">
        <v>770000000</v>
      </c>
      <c r="G126" s="5">
        <v>770000000</v>
      </c>
      <c r="I126" s="5">
        <v>770000000</v>
      </c>
      <c r="J126" s="5">
        <v>770000000</v>
      </c>
      <c r="K126" s="5">
        <v>770000000</v>
      </c>
      <c r="L126" s="5">
        <v>770000000</v>
      </c>
      <c r="M126" s="5">
        <v>770000000</v>
      </c>
      <c r="N126" s="5">
        <v>770000000</v>
      </c>
      <c r="O126" s="5">
        <v>600000000</v>
      </c>
    </row>
    <row r="128" spans="2:15" ht="15.5" x14ac:dyDescent="0.35">
      <c r="B128" t="s">
        <v>165</v>
      </c>
      <c r="C128" t="s">
        <v>166</v>
      </c>
      <c r="D128" s="5">
        <v>317953286</v>
      </c>
      <c r="E128" s="5">
        <v>689456803</v>
      </c>
      <c r="F128" s="5">
        <v>6415505</v>
      </c>
      <c r="G128" s="5">
        <v>6137418</v>
      </c>
      <c r="I128" s="5">
        <v>870101165</v>
      </c>
      <c r="J128" s="5">
        <v>-12256890693</v>
      </c>
      <c r="K128" s="5">
        <v>6259079881</v>
      </c>
      <c r="L128" s="5">
        <v>-14803008564</v>
      </c>
      <c r="M128" s="5">
        <v>-3236874964</v>
      </c>
      <c r="N128" s="5">
        <v>-67202838778</v>
      </c>
      <c r="O128" s="5">
        <v>-854458370</v>
      </c>
    </row>
    <row r="129" spans="3:15" ht="15.5" x14ac:dyDescent="0.35">
      <c r="C129" t="s">
        <v>167</v>
      </c>
      <c r="D129" s="5">
        <v>1695019888</v>
      </c>
      <c r="E129" s="5">
        <v>2224346370</v>
      </c>
      <c r="F129" s="5">
        <v>3473141984</v>
      </c>
      <c r="G129" s="5">
        <v>-1056593633</v>
      </c>
      <c r="I129" s="5">
        <v>17796039084</v>
      </c>
      <c r="J129" s="5">
        <v>143042815214</v>
      </c>
      <c r="K129" s="5">
        <v>324029461689</v>
      </c>
      <c r="L129" s="5">
        <v>304462915653</v>
      </c>
      <c r="M129" s="5">
        <v>260557939485</v>
      </c>
      <c r="N129" s="5">
        <v>223365807205</v>
      </c>
      <c r="O129" s="5">
        <v>289943324805</v>
      </c>
    </row>
    <row r="130" spans="3:15" ht="15.5" x14ac:dyDescent="0.35">
      <c r="C130" t="s">
        <v>168</v>
      </c>
      <c r="D130" s="5">
        <v>-1065274820</v>
      </c>
      <c r="E130" s="5">
        <v>-1223657011</v>
      </c>
      <c r="F130" s="5">
        <v>-3393241245</v>
      </c>
      <c r="G130" s="5">
        <v>1616770375</v>
      </c>
      <c r="I130" s="5">
        <v>-14219110147</v>
      </c>
      <c r="J130" s="5">
        <v>-110279699569</v>
      </c>
      <c r="K130" s="5">
        <v>-298787730645</v>
      </c>
      <c r="L130" s="5">
        <v>-247536236733</v>
      </c>
      <c r="M130" s="5">
        <v>-229040311270</v>
      </c>
      <c r="N130" s="5">
        <v>-242074505670</v>
      </c>
      <c r="O130" s="5">
        <v>-256375612093</v>
      </c>
    </row>
    <row r="131" spans="3:15" ht="15.5" x14ac:dyDescent="0.35">
      <c r="C131" t="s">
        <v>327</v>
      </c>
      <c r="D131" s="5">
        <v>-311306489</v>
      </c>
      <c r="E131" s="5">
        <v>-125596605</v>
      </c>
      <c r="F131" s="5">
        <v>-37154601</v>
      </c>
      <c r="G131" s="5">
        <v>-635860355</v>
      </c>
      <c r="I131" s="5">
        <v>-1365826284</v>
      </c>
      <c r="J131" s="5">
        <v>-33144239329</v>
      </c>
      <c r="K131" s="5">
        <v>1018997501</v>
      </c>
      <c r="L131" s="5">
        <v>-33918727471</v>
      </c>
      <c r="M131" s="5">
        <v>-15595724892</v>
      </c>
      <c r="N131" s="5">
        <v>-15973367249</v>
      </c>
      <c r="O131" s="5">
        <v>-19008608676</v>
      </c>
    </row>
    <row r="132" spans="3:15" ht="15.5" x14ac:dyDescent="0.35">
      <c r="C132" t="s">
        <v>328</v>
      </c>
      <c r="K132" s="5">
        <v>-280350137</v>
      </c>
      <c r="L132" s="5">
        <v>-6118073609</v>
      </c>
      <c r="M132" s="5">
        <v>-7217756589</v>
      </c>
      <c r="N132" s="5">
        <v>-6926635814</v>
      </c>
      <c r="O132" s="5">
        <v>-8684643788</v>
      </c>
    </row>
    <row r="133" spans="3:15" ht="15.5" x14ac:dyDescent="0.35">
      <c r="C133" t="s">
        <v>488</v>
      </c>
      <c r="E133" s="5">
        <v>-200118783</v>
      </c>
      <c r="G133" s="5">
        <v>-1294852091</v>
      </c>
      <c r="I133" s="5">
        <v>-1316846817</v>
      </c>
      <c r="J133" s="5">
        <v>-9905749919</v>
      </c>
      <c r="K133" s="5">
        <v>-11401600717</v>
      </c>
      <c r="L133" s="5">
        <v>-14391942796</v>
      </c>
      <c r="M133" s="5">
        <v>-10490938857</v>
      </c>
      <c r="N133" s="5">
        <v>-7459224858</v>
      </c>
      <c r="O133" s="5">
        <v>-2523413462</v>
      </c>
    </row>
    <row r="134" spans="3:15" ht="15.5" x14ac:dyDescent="0.35">
      <c r="C134" t="s">
        <v>178</v>
      </c>
      <c r="D134" s="5">
        <v>622780</v>
      </c>
      <c r="E134" s="5">
        <v>117259</v>
      </c>
      <c r="F134" s="5">
        <v>238894</v>
      </c>
      <c r="G134" s="5">
        <v>-400389</v>
      </c>
      <c r="I134" s="5">
        <v>251713</v>
      </c>
      <c r="J134" s="5">
        <v>319716873</v>
      </c>
      <c r="K134" s="5">
        <v>41090304</v>
      </c>
      <c r="L134" s="5">
        <v>-11081543138</v>
      </c>
      <c r="M134" s="5">
        <v>128791193</v>
      </c>
      <c r="N134" s="5">
        <v>44613343</v>
      </c>
      <c r="O134" s="5">
        <v>15478353</v>
      </c>
    </row>
    <row r="135" spans="3:15" ht="15.5" x14ac:dyDescent="0.35">
      <c r="C135" t="s">
        <v>623</v>
      </c>
      <c r="D135" s="5">
        <v>-1108073</v>
      </c>
      <c r="E135" s="5">
        <v>-21901144</v>
      </c>
      <c r="F135" s="5">
        <v>-302810</v>
      </c>
      <c r="G135" s="5">
        <v>1376501755</v>
      </c>
      <c r="I135" s="5">
        <v>-24978140</v>
      </c>
      <c r="J135" s="5">
        <v>-2601306619</v>
      </c>
      <c r="K135" s="5">
        <v>-5551718657</v>
      </c>
      <c r="L135" s="5">
        <v>93945897</v>
      </c>
      <c r="M135" s="5">
        <v>-2436463226</v>
      </c>
      <c r="N135" s="5">
        <v>-18282510839</v>
      </c>
      <c r="O135" s="5">
        <v>-4152771285</v>
      </c>
    </row>
    <row r="136" spans="3:15" ht="15.5" x14ac:dyDescent="0.35">
      <c r="C136" t="s">
        <v>717</v>
      </c>
      <c r="E136" s="5">
        <v>36266717</v>
      </c>
      <c r="F136" s="5">
        <v>-36266717</v>
      </c>
      <c r="G136" s="5">
        <v>571756</v>
      </c>
      <c r="I136" s="5">
        <v>571756</v>
      </c>
      <c r="J136" s="5">
        <v>311572656</v>
      </c>
      <c r="K136" s="5">
        <v>-2809069457</v>
      </c>
      <c r="L136" s="5">
        <v>-6313346367</v>
      </c>
      <c r="M136" s="5">
        <v>857589192</v>
      </c>
      <c r="N136" s="5">
        <v>102985104</v>
      </c>
      <c r="O136" s="5">
        <v>-68212224</v>
      </c>
    </row>
    <row r="137" spans="3:15" ht="15.5" x14ac:dyDescent="0.35">
      <c r="C137" t="s">
        <v>172</v>
      </c>
      <c r="D137" s="5">
        <v>-55532987050</v>
      </c>
      <c r="E137" s="5">
        <v>-29848600</v>
      </c>
      <c r="F137" s="5">
        <v>-7789000</v>
      </c>
      <c r="G137" s="5">
        <v>-5248402</v>
      </c>
      <c r="I137" s="5">
        <v>-54767436</v>
      </c>
      <c r="J137" s="5">
        <v>4825383832</v>
      </c>
      <c r="K137" s="5">
        <v>-4245771543</v>
      </c>
      <c r="L137" s="5">
        <v>22255993827</v>
      </c>
      <c r="M137" s="5">
        <v>3599465220</v>
      </c>
      <c r="N137" s="5">
        <v>67562684088</v>
      </c>
      <c r="O137" s="5">
        <v>5396637985</v>
      </c>
    </row>
    <row r="138" spans="3:15" ht="15.5" x14ac:dyDescent="0.35">
      <c r="C138" t="s">
        <v>173</v>
      </c>
      <c r="D138" s="5">
        <v>54033570567</v>
      </c>
      <c r="I138" s="5">
        <v>-2250000</v>
      </c>
      <c r="J138" s="5">
        <v>-2131907798</v>
      </c>
      <c r="K138" s="5">
        <v>1501945003</v>
      </c>
      <c r="L138" s="5">
        <v>-6364211329</v>
      </c>
      <c r="M138" s="5">
        <v>-535465332</v>
      </c>
      <c r="N138" s="5">
        <v>-2446040918</v>
      </c>
      <c r="O138" s="5">
        <v>-6898461482</v>
      </c>
    </row>
    <row r="139" spans="3:15" ht="15.5" x14ac:dyDescent="0.35">
      <c r="C139" t="s">
        <v>175</v>
      </c>
      <c r="I139" s="5">
        <v>-2250000</v>
      </c>
      <c r="J139" s="5">
        <v>-1602887511</v>
      </c>
      <c r="L139" s="5">
        <v>-6422256134</v>
      </c>
      <c r="M139" s="5">
        <v>-1290537132</v>
      </c>
      <c r="N139" s="5">
        <v>-2051479118</v>
      </c>
      <c r="O139" s="5">
        <v>-5846153982</v>
      </c>
    </row>
    <row r="140" spans="3:15" ht="15.5" x14ac:dyDescent="0.35">
      <c r="C140" t="s">
        <v>1081</v>
      </c>
      <c r="O140" s="5">
        <v>-1250437500</v>
      </c>
    </row>
    <row r="141" spans="3:15" ht="15.5" x14ac:dyDescent="0.35">
      <c r="C141" t="s">
        <v>1439</v>
      </c>
      <c r="D141" s="5">
        <v>54033570567</v>
      </c>
      <c r="J141" s="5">
        <v>-529020287</v>
      </c>
      <c r="K141" s="5">
        <v>1449295003</v>
      </c>
      <c r="L141" s="5">
        <v>110694805</v>
      </c>
      <c r="M141" s="5">
        <v>60000000</v>
      </c>
      <c r="O141" s="5">
        <v>320800000</v>
      </c>
    </row>
    <row r="142" spans="3:15" ht="15.5" x14ac:dyDescent="0.35">
      <c r="C142" t="s">
        <v>417</v>
      </c>
      <c r="K142" s="5">
        <v>52650000</v>
      </c>
      <c r="L142" s="5">
        <v>-52650000</v>
      </c>
      <c r="M142" s="5">
        <v>695071800</v>
      </c>
      <c r="N142" s="5">
        <v>-394561800</v>
      </c>
      <c r="O142" s="5">
        <v>-122670000</v>
      </c>
    </row>
    <row r="143" spans="3:15" ht="15.5" x14ac:dyDescent="0.35">
      <c r="C143" t="s">
        <v>189</v>
      </c>
      <c r="D143" s="5">
        <v>-55532987050</v>
      </c>
      <c r="E143" s="5">
        <v>-29848600</v>
      </c>
      <c r="F143" s="5">
        <v>-7789000</v>
      </c>
      <c r="G143" s="5">
        <v>-5248402</v>
      </c>
      <c r="I143" s="5">
        <v>-54767436</v>
      </c>
      <c r="J143" s="5">
        <v>4825383832</v>
      </c>
      <c r="K143" s="5">
        <v>-4245771543</v>
      </c>
      <c r="L143" s="5">
        <v>22255993827</v>
      </c>
      <c r="M143" s="5">
        <v>3599465220</v>
      </c>
      <c r="N143" s="5">
        <v>67562684088</v>
      </c>
      <c r="O143" s="5">
        <v>5396637985</v>
      </c>
    </row>
    <row r="144" spans="3:15" ht="15.5" x14ac:dyDescent="0.35">
      <c r="C144" t="s">
        <v>1039</v>
      </c>
      <c r="L144" s="5">
        <v>366962254107</v>
      </c>
      <c r="M144" s="5">
        <v>195536875458</v>
      </c>
      <c r="N144" s="5">
        <v>213743239498</v>
      </c>
      <c r="O144" s="5">
        <v>173124144552</v>
      </c>
    </row>
    <row r="145" spans="3:15" ht="15.5" x14ac:dyDescent="0.35">
      <c r="C145" t="s">
        <v>1040</v>
      </c>
      <c r="D145" s="5">
        <v>-55484238950</v>
      </c>
      <c r="J145" s="5">
        <v>-49875544042</v>
      </c>
      <c r="K145" s="5">
        <v>5359437922</v>
      </c>
      <c r="L145" s="5">
        <v>-346469559380</v>
      </c>
      <c r="M145" s="5">
        <v>-2925690074</v>
      </c>
      <c r="N145" s="5">
        <v>-172079757868</v>
      </c>
      <c r="O145" s="5">
        <v>-163005506450</v>
      </c>
    </row>
    <row r="146" spans="3:15" ht="15.5" x14ac:dyDescent="0.35">
      <c r="C146" t="s">
        <v>595</v>
      </c>
      <c r="J146" s="5">
        <v>55138305347</v>
      </c>
      <c r="K146" s="5">
        <v>-6303418892</v>
      </c>
      <c r="L146" s="5">
        <v>-421892277</v>
      </c>
      <c r="M146" s="5">
        <v>-184797879598</v>
      </c>
    </row>
    <row r="147" spans="3:15" ht="15.5" x14ac:dyDescent="0.35">
      <c r="C147" t="s">
        <v>593</v>
      </c>
      <c r="L147" s="5">
        <v>5610000000</v>
      </c>
    </row>
    <row r="148" spans="3:15" ht="15.5" x14ac:dyDescent="0.35">
      <c r="C148" t="s">
        <v>1617</v>
      </c>
      <c r="O148" s="5">
        <v>8330258263</v>
      </c>
    </row>
    <row r="149" spans="3:15" ht="15.5" x14ac:dyDescent="0.35">
      <c r="C149" t="s">
        <v>1618</v>
      </c>
      <c r="M149" s="5">
        <v>5000000</v>
      </c>
    </row>
    <row r="150" spans="3:15" ht="15.5" x14ac:dyDescent="0.35">
      <c r="C150" t="s">
        <v>210</v>
      </c>
      <c r="O150" s="5">
        <v>-33500000000</v>
      </c>
    </row>
    <row r="151" spans="3:15" ht="15.5" x14ac:dyDescent="0.35">
      <c r="C151" t="s">
        <v>1619</v>
      </c>
    </row>
    <row r="152" spans="3:15" ht="15.5" x14ac:dyDescent="0.35">
      <c r="C152" t="s">
        <v>1461</v>
      </c>
      <c r="N152" s="5">
        <v>-2569239939</v>
      </c>
    </row>
    <row r="153" spans="3:15" ht="15.5" x14ac:dyDescent="0.35">
      <c r="C153" t="s">
        <v>1568</v>
      </c>
      <c r="N153" s="5">
        <v>14450000000</v>
      </c>
    </row>
    <row r="154" spans="3:15" ht="15.5" x14ac:dyDescent="0.35">
      <c r="C154" t="s">
        <v>1620</v>
      </c>
      <c r="O154" s="5">
        <v>-65000000</v>
      </c>
    </row>
    <row r="155" spans="3:15" ht="15.5" x14ac:dyDescent="0.35">
      <c r="C155" t="s">
        <v>504</v>
      </c>
      <c r="N155" s="5">
        <v>17000000000</v>
      </c>
      <c r="O155" s="5">
        <v>22000000000</v>
      </c>
    </row>
    <row r="156" spans="3:15" ht="15.5" x14ac:dyDescent="0.35">
      <c r="C156" t="s">
        <v>1621</v>
      </c>
    </row>
    <row r="157" spans="3:15" ht="15.5" x14ac:dyDescent="0.35">
      <c r="C157" t="s">
        <v>1622</v>
      </c>
      <c r="D157" s="5">
        <v>-48748100</v>
      </c>
      <c r="E157" s="5">
        <v>-29848600</v>
      </c>
      <c r="F157" s="5">
        <v>-7789000</v>
      </c>
      <c r="G157" s="5">
        <v>-5248402</v>
      </c>
      <c r="I157" s="5">
        <v>-54767436</v>
      </c>
      <c r="J157" s="5">
        <v>-437377473</v>
      </c>
      <c r="K157" s="5">
        <v>-3301790573</v>
      </c>
      <c r="L157" s="5">
        <v>-3424808623</v>
      </c>
      <c r="M157" s="5">
        <v>-4218840566</v>
      </c>
      <c r="N157" s="5">
        <v>-2981557603</v>
      </c>
      <c r="O157" s="5">
        <v>-1487258380</v>
      </c>
    </row>
    <row r="158" spans="3:15" ht="15.5" x14ac:dyDescent="0.35">
      <c r="C158" t="s">
        <v>224</v>
      </c>
    </row>
    <row r="159" spans="3:15" ht="15.5" x14ac:dyDescent="0.35">
      <c r="C159" t="s">
        <v>226</v>
      </c>
      <c r="D159" s="5">
        <v>-1181463197</v>
      </c>
      <c r="E159" s="5">
        <v>659608203</v>
      </c>
      <c r="F159" s="5">
        <v>-1373495</v>
      </c>
      <c r="G159" s="5">
        <v>889016</v>
      </c>
      <c r="I159" s="5">
        <v>813083729</v>
      </c>
      <c r="J159" s="5">
        <v>-9563414659</v>
      </c>
      <c r="K159" s="5">
        <v>3515253341</v>
      </c>
      <c r="L159" s="5">
        <v>1088773934</v>
      </c>
      <c r="M159" s="5">
        <v>-172875076</v>
      </c>
      <c r="N159" s="5">
        <v>-2086195608</v>
      </c>
      <c r="O159" s="5">
        <v>-2356281867</v>
      </c>
    </row>
    <row r="160" spans="3:15" ht="15.5" x14ac:dyDescent="0.35">
      <c r="C160" t="s">
        <v>227</v>
      </c>
      <c r="F160" s="5">
        <v>4657737498</v>
      </c>
      <c r="I160" s="5">
        <v>3844653769</v>
      </c>
      <c r="J160" s="5">
        <v>13408068428</v>
      </c>
      <c r="K160" s="5">
        <v>9892815087</v>
      </c>
      <c r="L160" s="5">
        <v>8804072031</v>
      </c>
      <c r="M160" s="5">
        <v>8976968306</v>
      </c>
      <c r="N160" s="5">
        <v>11063314155</v>
      </c>
      <c r="O160" s="5">
        <v>13419670047</v>
      </c>
    </row>
    <row r="161" spans="2:15" ht="15.5" x14ac:dyDescent="0.35">
      <c r="C161" t="s">
        <v>225</v>
      </c>
      <c r="L161" s="5">
        <v>-30878</v>
      </c>
      <c r="M161" s="5">
        <v>-21199</v>
      </c>
      <c r="N161" s="5">
        <v>-150241</v>
      </c>
      <c r="O161" s="5">
        <v>-74025</v>
      </c>
    </row>
    <row r="162" spans="2:15" ht="15.5" x14ac:dyDescent="0.35">
      <c r="C162" t="s">
        <v>511</v>
      </c>
      <c r="L162" s="5">
        <v>-30878</v>
      </c>
      <c r="M162" s="5">
        <v>-21199</v>
      </c>
      <c r="N162" s="5">
        <v>-150241</v>
      </c>
      <c r="O162" s="5">
        <v>-74025</v>
      </c>
    </row>
    <row r="163" spans="2:15" ht="15.5" x14ac:dyDescent="0.35">
      <c r="C163" t="s">
        <v>229</v>
      </c>
      <c r="D163" s="5">
        <v>-1181463197</v>
      </c>
      <c r="E163" s="5">
        <v>659608203</v>
      </c>
      <c r="F163" s="5">
        <v>4656364003</v>
      </c>
      <c r="G163" s="5">
        <v>889016</v>
      </c>
      <c r="I163" s="5">
        <v>4657737498</v>
      </c>
      <c r="J163" s="5">
        <v>3844653769</v>
      </c>
      <c r="K163" s="5">
        <v>13408068428</v>
      </c>
      <c r="L163" s="5">
        <v>9892815087</v>
      </c>
      <c r="M163" s="5">
        <v>8804072031</v>
      </c>
      <c r="N163" s="5">
        <v>8976968306</v>
      </c>
      <c r="O163" s="5">
        <v>11063314155</v>
      </c>
    </row>
    <row r="165" spans="2:15" ht="15.5" x14ac:dyDescent="0.35">
      <c r="B165" t="s">
        <v>230</v>
      </c>
      <c r="C165" t="s">
        <v>12</v>
      </c>
      <c r="D165" s="5">
        <v>770000000</v>
      </c>
      <c r="E165" s="5">
        <v>770000000</v>
      </c>
      <c r="F165" s="5">
        <v>770000000</v>
      </c>
      <c r="G165" s="5">
        <v>770000000</v>
      </c>
      <c r="I165" s="5">
        <v>770000000</v>
      </c>
      <c r="J165" s="5">
        <v>770000000</v>
      </c>
      <c r="K165" s="5">
        <v>770000000</v>
      </c>
      <c r="L165" s="5">
        <v>770000000</v>
      </c>
      <c r="M165" s="5">
        <v>770000000</v>
      </c>
      <c r="N165" s="5">
        <v>770000000</v>
      </c>
      <c r="O165" s="5">
        <v>600000000</v>
      </c>
    </row>
    <row r="166" spans="2:15" ht="15.5" x14ac:dyDescent="0.35">
      <c r="C166" t="s">
        <v>231</v>
      </c>
      <c r="D166" s="6">
        <v>-2.29</v>
      </c>
      <c r="E166" s="6">
        <v>105.74</v>
      </c>
      <c r="F166" s="6">
        <v>-105.1</v>
      </c>
      <c r="G166" s="6">
        <v>-97.33</v>
      </c>
    </row>
    <row r="167" spans="2:15" ht="15.5" x14ac:dyDescent="0.35">
      <c r="C167" t="s">
        <v>232</v>
      </c>
      <c r="D167" s="6">
        <v>-106.55</v>
      </c>
      <c r="E167" s="6">
        <v>2.31</v>
      </c>
      <c r="F167" s="6">
        <v>-2.3199999999999998</v>
      </c>
      <c r="G167" s="6">
        <v>-2.5099999999999998</v>
      </c>
    </row>
    <row r="168" spans="2:15" ht="15.5" x14ac:dyDescent="0.35">
      <c r="C168" t="s">
        <v>67</v>
      </c>
      <c r="D168" s="6">
        <v>295.72000000000003</v>
      </c>
      <c r="E168" s="6">
        <v>-15.7</v>
      </c>
      <c r="F168" s="6">
        <v>11.36</v>
      </c>
      <c r="G168" s="6">
        <v>86.88</v>
      </c>
    </row>
    <row r="169" spans="2:15" ht="15.5" x14ac:dyDescent="0.35">
      <c r="C169" t="s">
        <v>233</v>
      </c>
      <c r="D169" s="5">
        <v>-990000000</v>
      </c>
      <c r="E169" s="5">
        <v>82990000000</v>
      </c>
      <c r="G169" s="5">
        <v>-73910000000</v>
      </c>
    </row>
    <row r="170" spans="2:15" ht="15.5" x14ac:dyDescent="0.35">
      <c r="C170" t="s">
        <v>234</v>
      </c>
      <c r="D170" s="6">
        <v>-1.3100000000000001E-2</v>
      </c>
      <c r="E170" s="6">
        <v>0.42649999999999999</v>
      </c>
      <c r="F170" s="6">
        <v>-0.4214</v>
      </c>
      <c r="G170" s="6">
        <v>-0.38789999999999997</v>
      </c>
    </row>
    <row r="171" spans="2:15" ht="15.5" x14ac:dyDescent="0.35">
      <c r="C171" t="s">
        <v>235</v>
      </c>
      <c r="D171" s="6">
        <v>2.4300000000000002E-2</v>
      </c>
      <c r="E171" s="6">
        <v>-1.1516999999999999</v>
      </c>
      <c r="F171" s="6">
        <v>1.1577999999999999</v>
      </c>
      <c r="G171" s="6">
        <v>1.0528</v>
      </c>
    </row>
    <row r="172" spans="2:15" ht="15.5" x14ac:dyDescent="0.35">
      <c r="C172" t="s">
        <v>236</v>
      </c>
      <c r="D172" s="6">
        <v>5.1900000000000002E-2</v>
      </c>
      <c r="E172" s="6">
        <v>-14.5657</v>
      </c>
      <c r="F172" s="6">
        <v>13.980899999999998</v>
      </c>
      <c r="G172" s="6">
        <v>-2.4149000000000003</v>
      </c>
    </row>
    <row r="173" spans="2:15" ht="15.5" x14ac:dyDescent="0.35">
      <c r="C173" t="s">
        <v>237</v>
      </c>
      <c r="D173" s="6">
        <v>-1909.6</v>
      </c>
      <c r="E173" s="6">
        <v>50174.63</v>
      </c>
      <c r="F173" s="6">
        <v>-3219.04</v>
      </c>
      <c r="G173" s="6">
        <v>-37448.61</v>
      </c>
    </row>
    <row r="174" spans="2:15" ht="15.5" x14ac:dyDescent="0.35">
      <c r="C174" t="s">
        <v>238</v>
      </c>
      <c r="D174" s="6">
        <v>-2.59</v>
      </c>
      <c r="E174" s="6">
        <v>-2.66</v>
      </c>
      <c r="F174" s="6">
        <v>-2.69</v>
      </c>
      <c r="G174" s="6">
        <v>-2.64</v>
      </c>
    </row>
    <row r="175" spans="2:15" ht="15.5" x14ac:dyDescent="0.35">
      <c r="C175" t="s">
        <v>239</v>
      </c>
      <c r="D175" s="6">
        <v>-94.1</v>
      </c>
      <c r="E175" s="6">
        <v>-91.81</v>
      </c>
      <c r="F175" s="6">
        <v>-90.78</v>
      </c>
      <c r="G175" s="6">
        <v>-92.45</v>
      </c>
    </row>
    <row r="176" spans="2:15" ht="15.5" x14ac:dyDescent="0.35">
      <c r="C176" t="s">
        <v>240</v>
      </c>
      <c r="D176" s="6">
        <v>-2.59</v>
      </c>
      <c r="E176" s="6">
        <v>-2.66</v>
      </c>
      <c r="F176" s="6">
        <v>-2.69</v>
      </c>
      <c r="G176" s="6">
        <v>-2.64</v>
      </c>
    </row>
    <row r="177" spans="3:15" ht="15.5" x14ac:dyDescent="0.35">
      <c r="C177" t="s">
        <v>241</v>
      </c>
      <c r="D177" s="6">
        <v>-94.1</v>
      </c>
      <c r="E177" s="6">
        <v>-91.81</v>
      </c>
      <c r="F177" s="6">
        <v>-90.78</v>
      </c>
      <c r="G177" s="6">
        <v>-92.45</v>
      </c>
    </row>
    <row r="178" spans="3:15" ht="15.5" x14ac:dyDescent="0.35">
      <c r="C178" t="s">
        <v>242</v>
      </c>
      <c r="D178" s="5">
        <v>47000000000</v>
      </c>
      <c r="E178" s="5">
        <v>47000000000</v>
      </c>
      <c r="F178" s="5">
        <v>47000000000</v>
      </c>
      <c r="G178" s="5">
        <v>47000000000</v>
      </c>
    </row>
    <row r="179" spans="3:15" ht="15.5" x14ac:dyDescent="0.35">
      <c r="C179" t="s">
        <v>243</v>
      </c>
      <c r="D179" s="5">
        <v>5000000000</v>
      </c>
      <c r="E179" s="5">
        <v>60000000000</v>
      </c>
      <c r="F179" s="5">
        <v>60000000000</v>
      </c>
      <c r="G179" s="5">
        <v>60000000000</v>
      </c>
    </row>
    <row r="180" spans="3:15" ht="15.5" x14ac:dyDescent="0.35">
      <c r="C180" t="s">
        <v>244</v>
      </c>
      <c r="D180" s="5">
        <v>-72000000000</v>
      </c>
      <c r="E180" s="5">
        <v>-71000000000</v>
      </c>
      <c r="F180" s="5">
        <v>-70000000000</v>
      </c>
      <c r="G180" s="5">
        <v>-71000000000</v>
      </c>
    </row>
    <row r="181" spans="3:15" ht="15.5" x14ac:dyDescent="0.35">
      <c r="C181" t="s">
        <v>24</v>
      </c>
      <c r="D181" s="5">
        <v>52000000000</v>
      </c>
      <c r="E181" s="5">
        <v>107000000000</v>
      </c>
      <c r="F181" s="5">
        <v>107000000000</v>
      </c>
      <c r="G181" s="5">
        <v>107000000000</v>
      </c>
    </row>
    <row r="182" spans="3:15" ht="15.5" x14ac:dyDescent="0.35">
      <c r="C182" t="s">
        <v>21</v>
      </c>
      <c r="D182" s="5">
        <v>48000000000</v>
      </c>
      <c r="E182" s="5">
        <v>102000000000</v>
      </c>
      <c r="F182" s="5">
        <v>102000000000</v>
      </c>
      <c r="G182" s="5">
        <v>102000000000</v>
      </c>
    </row>
    <row r="183" spans="3:15" ht="15.5" x14ac:dyDescent="0.35">
      <c r="C183" t="s">
        <v>245</v>
      </c>
      <c r="D183" s="5">
        <v>-106000000000</v>
      </c>
      <c r="E183" s="5">
        <v>-58000000000</v>
      </c>
      <c r="F183" s="5">
        <v>-58000000000</v>
      </c>
      <c r="G183" s="5">
        <v>-60000000000</v>
      </c>
    </row>
    <row r="184" spans="3:15" ht="15.5" x14ac:dyDescent="0.35">
      <c r="C184" t="s">
        <v>246</v>
      </c>
      <c r="D184" s="5">
        <v>0</v>
      </c>
      <c r="E184" s="5">
        <v>1000000000</v>
      </c>
      <c r="F184" s="5">
        <v>0</v>
      </c>
      <c r="G184" s="5">
        <v>0</v>
      </c>
    </row>
    <row r="185" spans="3:15" ht="15.5" x14ac:dyDescent="0.35">
      <c r="C185" t="s">
        <v>247</v>
      </c>
    </row>
    <row r="186" spans="3:15" ht="15.5" x14ac:dyDescent="0.35">
      <c r="C186" t="s">
        <v>13</v>
      </c>
      <c r="D186" s="5">
        <v>0</v>
      </c>
      <c r="E186" s="5">
        <v>1000000000</v>
      </c>
      <c r="F186" s="5">
        <v>0</v>
      </c>
      <c r="G186" s="5">
        <v>0</v>
      </c>
    </row>
    <row r="187" spans="3:15" ht="15.5" x14ac:dyDescent="0.35">
      <c r="C187" t="s">
        <v>16</v>
      </c>
      <c r="D187" s="6">
        <v>0.41</v>
      </c>
      <c r="E187" s="6">
        <v>0.9</v>
      </c>
      <c r="F187" s="6">
        <v>0.01</v>
      </c>
      <c r="G187" s="6">
        <v>0.01</v>
      </c>
    </row>
    <row r="188" spans="3:15" ht="15.5" x14ac:dyDescent="0.35">
      <c r="C188" t="s">
        <v>52</v>
      </c>
      <c r="I188" s="6">
        <v>-105.1</v>
      </c>
      <c r="J188" s="6">
        <v>-118.41</v>
      </c>
      <c r="K188" s="6">
        <v>-14.4</v>
      </c>
      <c r="L188" s="6">
        <v>-27.14</v>
      </c>
      <c r="M188" s="6">
        <v>12.97</v>
      </c>
      <c r="N188" s="6">
        <v>12.86</v>
      </c>
      <c r="O188" s="6">
        <v>42.6</v>
      </c>
    </row>
    <row r="189" spans="3:15" ht="15.5" x14ac:dyDescent="0.35">
      <c r="C189" t="s">
        <v>66</v>
      </c>
      <c r="I189" s="6">
        <v>-2.3199999999999998</v>
      </c>
      <c r="J189" s="6">
        <v>-2.06</v>
      </c>
      <c r="K189" s="6">
        <v>-23.47</v>
      </c>
      <c r="L189" s="6">
        <v>-13.26</v>
      </c>
      <c r="M189" s="6">
        <v>23.9</v>
      </c>
      <c r="N189" s="6">
        <v>23.17</v>
      </c>
      <c r="O189" s="5">
        <v>0</v>
      </c>
    </row>
    <row r="190" spans="3:15" ht="15.5" x14ac:dyDescent="0.35">
      <c r="C190" t="s">
        <v>69</v>
      </c>
      <c r="I190" s="6">
        <v>11.36</v>
      </c>
      <c r="J190" s="6">
        <v>1.42</v>
      </c>
      <c r="K190" s="6">
        <v>0.76</v>
      </c>
      <c r="L190" s="6">
        <v>0.95</v>
      </c>
      <c r="M190" s="6">
        <v>0.92</v>
      </c>
      <c r="N190" s="6">
        <v>0.93</v>
      </c>
      <c r="O190" s="5">
        <v>0</v>
      </c>
    </row>
    <row r="191" spans="3:15" ht="15.5" x14ac:dyDescent="0.35">
      <c r="C191" t="s">
        <v>248</v>
      </c>
      <c r="I191" s="5">
        <v>-76360000000</v>
      </c>
      <c r="J191" s="5">
        <v>-72240000000</v>
      </c>
      <c r="K191" s="5">
        <v>19400000000</v>
      </c>
      <c r="L191" s="5">
        <v>6010000000</v>
      </c>
    </row>
    <row r="192" spans="3:15" ht="15.5" x14ac:dyDescent="0.35">
      <c r="C192" t="s">
        <v>249</v>
      </c>
      <c r="I192" s="6">
        <v>-0.41889999999999999</v>
      </c>
      <c r="J192" s="6">
        <v>-0.33979999999999999</v>
      </c>
      <c r="K192" s="6">
        <v>-3.4300000000000004E-2</v>
      </c>
      <c r="L192" s="6">
        <v>-6.3399999999999998E-2</v>
      </c>
      <c r="M192" s="6">
        <v>3.8199999999999998E-2</v>
      </c>
      <c r="N192" s="6">
        <v>3.8199999999999998E-2</v>
      </c>
      <c r="O192" s="6">
        <v>0.14419999999999999</v>
      </c>
    </row>
    <row r="193" spans="3:15" ht="15.5" x14ac:dyDescent="0.35">
      <c r="C193" t="s">
        <v>250</v>
      </c>
      <c r="I193" s="6">
        <v>1.1368</v>
      </c>
      <c r="J193" s="6">
        <v>-9.3591999999999995</v>
      </c>
      <c r="K193" s="6">
        <v>-0.1099</v>
      </c>
      <c r="L193" s="6">
        <v>-0.18530000000000002</v>
      </c>
      <c r="M193" s="6">
        <v>7.4800000000000005E-2</v>
      </c>
      <c r="N193" s="6">
        <v>8.0100000000000005E-2</v>
      </c>
      <c r="O193" s="6">
        <v>0.31059999999999999</v>
      </c>
    </row>
    <row r="194" spans="3:15" ht="15.5" x14ac:dyDescent="0.35">
      <c r="C194" t="s">
        <v>251</v>
      </c>
      <c r="I194" s="6">
        <v>-2.3437999999999999</v>
      </c>
      <c r="J194" s="6">
        <v>-0.83730000000000004</v>
      </c>
      <c r="K194" s="6">
        <v>0.12029999999999999</v>
      </c>
      <c r="L194" s="6">
        <v>3.0000000000000001E-3</v>
      </c>
      <c r="M194" s="6">
        <v>0.17960000000000001</v>
      </c>
      <c r="N194" s="6">
        <v>0.21609999999999999</v>
      </c>
      <c r="O194" s="6">
        <v>0.87450000000000006</v>
      </c>
    </row>
    <row r="195" spans="3:15" ht="15.5" x14ac:dyDescent="0.35">
      <c r="C195" t="s">
        <v>252</v>
      </c>
      <c r="I195" s="6">
        <v>-3219.04</v>
      </c>
      <c r="J195" s="6">
        <v>-7.85</v>
      </c>
      <c r="K195" s="6">
        <v>1.26</v>
      </c>
      <c r="L195" s="6">
        <v>0.03</v>
      </c>
      <c r="M195" s="6">
        <v>2.5499999999999998</v>
      </c>
      <c r="N195" s="6">
        <v>3.27</v>
      </c>
      <c r="O195" s="6">
        <v>14.67</v>
      </c>
    </row>
    <row r="196" spans="3:15" ht="15.5" x14ac:dyDescent="0.35">
      <c r="C196" t="s">
        <v>63</v>
      </c>
      <c r="I196" s="6">
        <v>-2.64</v>
      </c>
      <c r="J196" s="6">
        <v>19.29</v>
      </c>
      <c r="K196" s="6">
        <v>2.58</v>
      </c>
      <c r="L196" s="6">
        <v>2.46</v>
      </c>
      <c r="M196" s="6">
        <v>1.79</v>
      </c>
      <c r="N196" s="6">
        <v>1.86</v>
      </c>
      <c r="O196" s="5">
        <v>0</v>
      </c>
    </row>
    <row r="197" spans="3:15" ht="15.5" x14ac:dyDescent="0.35">
      <c r="C197" t="s">
        <v>60</v>
      </c>
      <c r="I197" s="6">
        <v>-92.45</v>
      </c>
      <c r="J197" s="6">
        <v>12.65</v>
      </c>
      <c r="K197" s="6">
        <v>131.06</v>
      </c>
      <c r="L197" s="6">
        <v>146.51</v>
      </c>
      <c r="M197" s="6">
        <v>173.35</v>
      </c>
      <c r="N197" s="6">
        <v>160.52000000000001</v>
      </c>
      <c r="O197" s="6">
        <v>137.15</v>
      </c>
    </row>
    <row r="198" spans="3:15" ht="15.5" x14ac:dyDescent="0.35">
      <c r="C198" t="s">
        <v>253</v>
      </c>
      <c r="I198" s="6">
        <v>-2.64</v>
      </c>
      <c r="J198" s="6">
        <v>19.29</v>
      </c>
      <c r="K198" s="6">
        <v>2.58</v>
      </c>
      <c r="L198" s="6">
        <v>2.46</v>
      </c>
      <c r="M198" s="6">
        <v>1.79</v>
      </c>
      <c r="N198" s="6">
        <v>1.86</v>
      </c>
      <c r="O198" s="5">
        <v>0</v>
      </c>
    </row>
    <row r="199" spans="3:15" ht="15.5" x14ac:dyDescent="0.35">
      <c r="C199" t="s">
        <v>254</v>
      </c>
      <c r="I199" s="6">
        <v>-92.45</v>
      </c>
      <c r="J199" s="6">
        <v>12.65</v>
      </c>
      <c r="K199" s="6">
        <v>131.06</v>
      </c>
      <c r="L199" s="6">
        <v>146.51</v>
      </c>
      <c r="M199" s="6">
        <v>173.35</v>
      </c>
      <c r="N199" s="6">
        <v>160.52000000000001</v>
      </c>
      <c r="O199" s="6">
        <v>137.15</v>
      </c>
    </row>
    <row r="200" spans="3:15" ht="15.5" x14ac:dyDescent="0.35">
      <c r="C200" t="s">
        <v>255</v>
      </c>
      <c r="I200" s="5">
        <v>47000000000</v>
      </c>
      <c r="J200" s="5">
        <v>46000000000</v>
      </c>
      <c r="K200" s="5">
        <v>97000000000</v>
      </c>
      <c r="L200" s="5">
        <v>93000000000</v>
      </c>
      <c r="M200" s="5">
        <v>66000000000</v>
      </c>
      <c r="N200" s="5">
        <v>56000000000</v>
      </c>
      <c r="O200" s="5">
        <v>13000000000</v>
      </c>
    </row>
    <row r="201" spans="3:15" ht="15.5" x14ac:dyDescent="0.35">
      <c r="C201" t="s">
        <v>256</v>
      </c>
      <c r="I201" s="5">
        <v>60000000000</v>
      </c>
      <c r="J201" s="5">
        <v>61000000000</v>
      </c>
      <c r="K201" s="5">
        <v>5000000000</v>
      </c>
      <c r="L201" s="5">
        <v>13000000000</v>
      </c>
      <c r="M201" s="5">
        <v>16000000000</v>
      </c>
      <c r="N201" s="5">
        <v>21000000000</v>
      </c>
      <c r="O201" s="5">
        <v>2000000000</v>
      </c>
    </row>
    <row r="202" spans="3:15" ht="15.5" x14ac:dyDescent="0.35">
      <c r="C202" t="s">
        <v>26</v>
      </c>
      <c r="I202" s="5">
        <v>107000000000</v>
      </c>
      <c r="J202" s="5">
        <v>107000000000</v>
      </c>
      <c r="K202" s="5">
        <v>102000000000</v>
      </c>
      <c r="L202" s="5">
        <v>106000000000</v>
      </c>
      <c r="M202" s="5">
        <v>82000000000</v>
      </c>
      <c r="N202" s="5">
        <v>77000000000</v>
      </c>
      <c r="O202" s="5">
        <v>15000000000</v>
      </c>
    </row>
    <row r="203" spans="3:15" ht="15.5" x14ac:dyDescent="0.35">
      <c r="C203" t="s">
        <v>23</v>
      </c>
      <c r="I203" s="5">
        <v>102000000000</v>
      </c>
      <c r="J203" s="5">
        <v>103000000000</v>
      </c>
      <c r="K203" s="5">
        <v>89000000000</v>
      </c>
      <c r="L203" s="5">
        <v>96000000000</v>
      </c>
      <c r="M203" s="5">
        <v>73000000000</v>
      </c>
      <c r="N203" s="5">
        <v>68000000000</v>
      </c>
      <c r="O203" s="5">
        <v>4000000000</v>
      </c>
    </row>
    <row r="204" spans="3:15" ht="15.5" x14ac:dyDescent="0.35">
      <c r="C204" t="s">
        <v>257</v>
      </c>
      <c r="I204" s="5">
        <v>-60000000000</v>
      </c>
      <c r="J204" s="5">
        <v>17000000000</v>
      </c>
      <c r="K204" s="5">
        <v>47000000000</v>
      </c>
      <c r="L204" s="5">
        <v>54000000000</v>
      </c>
      <c r="M204" s="5">
        <v>84000000000</v>
      </c>
      <c r="N204" s="5">
        <v>78000000000</v>
      </c>
      <c r="O204" s="5">
        <v>40000000000</v>
      </c>
    </row>
    <row r="205" spans="3:15" ht="15.5" x14ac:dyDescent="0.35">
      <c r="C205" t="s">
        <v>258</v>
      </c>
      <c r="I205" s="5">
        <v>1000000000</v>
      </c>
      <c r="J205" s="5">
        <v>-12000000000</v>
      </c>
      <c r="K205" s="5">
        <v>6000000000</v>
      </c>
      <c r="L205" s="5">
        <v>-15000000000</v>
      </c>
      <c r="M205" s="5">
        <v>-3000000000</v>
      </c>
      <c r="N205" s="5">
        <v>-67000000000</v>
      </c>
      <c r="O205" s="5">
        <v>-1000000000</v>
      </c>
    </row>
    <row r="206" spans="3:15" ht="15.5" x14ac:dyDescent="0.35">
      <c r="C206" t="s">
        <v>259</v>
      </c>
      <c r="I206" s="5">
        <v>0</v>
      </c>
      <c r="J206" s="5">
        <v>-2000000000</v>
      </c>
      <c r="K206" s="5">
        <v>0</v>
      </c>
      <c r="L206" s="5">
        <v>-6000000000</v>
      </c>
      <c r="M206" s="5">
        <v>-1000000000</v>
      </c>
      <c r="N206" s="5">
        <v>-2000000000</v>
      </c>
      <c r="O206" s="5">
        <v>-6000000000</v>
      </c>
    </row>
    <row r="207" spans="3:15" ht="15.5" x14ac:dyDescent="0.35">
      <c r="C207" t="s">
        <v>15</v>
      </c>
      <c r="I207" s="5">
        <v>1000000000</v>
      </c>
      <c r="J207" s="5">
        <v>-14000000000</v>
      </c>
      <c r="K207" s="5">
        <v>6000000000</v>
      </c>
      <c r="L207" s="5">
        <v>-21000000000</v>
      </c>
      <c r="M207" s="5">
        <v>-4000000000</v>
      </c>
      <c r="N207" s="5">
        <v>-70000000000</v>
      </c>
      <c r="O207" s="5">
        <v>-7000000000</v>
      </c>
    </row>
    <row r="208" spans="3:15" ht="15.5" x14ac:dyDescent="0.35">
      <c r="C208" t="s">
        <v>17</v>
      </c>
      <c r="I208" s="6">
        <v>1.1299999999999999</v>
      </c>
      <c r="J208" s="5">
        <v>-18</v>
      </c>
      <c r="K208" s="6">
        <v>8.1999999999999993</v>
      </c>
      <c r="L208" s="6">
        <v>-27.63</v>
      </c>
      <c r="M208" s="6">
        <v>-4.9800000000000004</v>
      </c>
      <c r="N208" s="6">
        <v>-90.45</v>
      </c>
      <c r="O208" s="6">
        <v>-11.37</v>
      </c>
    </row>
    <row r="210" spans="2:15" ht="15.5" x14ac:dyDescent="0.35">
      <c r="B210" t="s">
        <v>260</v>
      </c>
      <c r="C210" t="s">
        <v>261</v>
      </c>
      <c r="D210" s="5">
        <v>-2000000000</v>
      </c>
      <c r="E210" s="5">
        <v>81000000000</v>
      </c>
      <c r="F210" s="5">
        <v>-81000000000</v>
      </c>
      <c r="G210" s="5">
        <v>-75000000000</v>
      </c>
      <c r="H210" s="5">
        <v>-2000000000</v>
      </c>
      <c r="I210" s="5">
        <v>-81000000000</v>
      </c>
      <c r="J210" s="5">
        <v>-91000000000</v>
      </c>
      <c r="K210" s="5">
        <v>-11000000000</v>
      </c>
      <c r="L210" s="5">
        <v>-21000000000</v>
      </c>
      <c r="M210" s="5">
        <v>10000000000</v>
      </c>
      <c r="N210" s="5">
        <v>10000000000</v>
      </c>
      <c r="O210" s="5">
        <v>26000000000</v>
      </c>
    </row>
    <row r="211" spans="2:15" ht="15.5" x14ac:dyDescent="0.35">
      <c r="C211" t="s">
        <v>51</v>
      </c>
      <c r="D211" s="6">
        <v>-2.29</v>
      </c>
      <c r="E211" s="6">
        <v>105.74</v>
      </c>
      <c r="F211" s="6">
        <v>-105.1</v>
      </c>
      <c r="G211" s="6">
        <v>-97.33</v>
      </c>
      <c r="H211" s="6">
        <v>-2.2000000000000002</v>
      </c>
      <c r="I211" s="6">
        <v>-105.1</v>
      </c>
      <c r="J211" s="6">
        <v>-118.41</v>
      </c>
      <c r="K211" s="6">
        <v>-14.4</v>
      </c>
      <c r="L211" s="6">
        <v>-27.14</v>
      </c>
      <c r="M211" s="6">
        <v>12.97</v>
      </c>
      <c r="N211" s="6">
        <v>12.86</v>
      </c>
      <c r="O211" s="6">
        <v>33.200000000000003</v>
      </c>
    </row>
    <row r="212" spans="2:15" ht="15.5" x14ac:dyDescent="0.35">
      <c r="C212" t="s">
        <v>262</v>
      </c>
      <c r="D212" s="5">
        <v>635000000</v>
      </c>
      <c r="E212" s="5">
        <v>-12000000000</v>
      </c>
      <c r="F212" s="5">
        <v>17000000000</v>
      </c>
      <c r="G212" s="5">
        <v>2000000000</v>
      </c>
      <c r="H212" s="5">
        <v>7000000000</v>
      </c>
      <c r="I212" s="5">
        <v>17000000000</v>
      </c>
      <c r="J212" s="5">
        <v>132000000000</v>
      </c>
      <c r="K212" s="5">
        <v>343000000000</v>
      </c>
      <c r="L212" s="5">
        <v>292000000000</v>
      </c>
      <c r="M212" s="5">
        <v>258000000000</v>
      </c>
      <c r="N212" s="5">
        <v>246000000000</v>
      </c>
      <c r="O212" s="5">
        <v>332000000000</v>
      </c>
    </row>
    <row r="213" spans="2:15" ht="15.5" x14ac:dyDescent="0.35">
      <c r="C213" t="s">
        <v>344</v>
      </c>
      <c r="I213" s="6">
        <v>-110.79</v>
      </c>
    </row>
    <row r="214" spans="2:15" ht="15.5" x14ac:dyDescent="0.35">
      <c r="C214" t="s">
        <v>345</v>
      </c>
      <c r="I214" s="6">
        <v>-2.4700000000000002</v>
      </c>
    </row>
    <row r="215" spans="2:15" ht="15.5" x14ac:dyDescent="0.35">
      <c r="C215" t="s">
        <v>263</v>
      </c>
      <c r="I215" s="6">
        <v>6.95</v>
      </c>
    </row>
    <row r="216" spans="2:15" ht="15.5" x14ac:dyDescent="0.35">
      <c r="C216" t="s">
        <v>346</v>
      </c>
      <c r="I216" s="6">
        <v>-0.40560000000000002</v>
      </c>
    </row>
    <row r="217" spans="2:15" ht="15.5" x14ac:dyDescent="0.35">
      <c r="C217" t="s">
        <v>347</v>
      </c>
      <c r="I217" s="6">
        <v>25.49</v>
      </c>
    </row>
    <row r="218" spans="2:15" ht="15.5" x14ac:dyDescent="0.35">
      <c r="C218" t="s">
        <v>348</v>
      </c>
      <c r="I218" s="6">
        <v>-2.59</v>
      </c>
    </row>
    <row r="219" spans="2:15" ht="15.5" x14ac:dyDescent="0.35">
      <c r="C219" t="s">
        <v>349</v>
      </c>
      <c r="I219" s="6">
        <v>184.2</v>
      </c>
    </row>
    <row r="220" spans="2:15" ht="15.5" x14ac:dyDescent="0.35">
      <c r="C220" t="s">
        <v>350</v>
      </c>
      <c r="I220" s="6">
        <v>184.2</v>
      </c>
    </row>
    <row r="221" spans="2:15" ht="15.5" x14ac:dyDescent="0.35">
      <c r="C221" t="s">
        <v>351</v>
      </c>
      <c r="I221" s="6">
        <v>-3.11</v>
      </c>
    </row>
    <row r="222" spans="2:15" ht="15.5" x14ac:dyDescent="0.35">
      <c r="C222" t="s">
        <v>264</v>
      </c>
      <c r="I222" s="6">
        <v>-3.27</v>
      </c>
    </row>
    <row r="223" spans="2:15" ht="15.5" x14ac:dyDescent="0.35">
      <c r="C223" t="s">
        <v>451</v>
      </c>
      <c r="I223" s="6">
        <v>-0.22</v>
      </c>
    </row>
    <row r="224" spans="2:15" ht="15.5" x14ac:dyDescent="0.35">
      <c r="C224" t="s">
        <v>452</v>
      </c>
      <c r="I224" s="6">
        <v>-0.04</v>
      </c>
    </row>
    <row r="225" spans="3:9" ht="15.5" x14ac:dyDescent="0.35">
      <c r="C225" t="s">
        <v>352</v>
      </c>
      <c r="I225" s="6">
        <v>-98.98</v>
      </c>
    </row>
    <row r="226" spans="3:9" ht="15.5" x14ac:dyDescent="0.35">
      <c r="C226" t="s">
        <v>353</v>
      </c>
      <c r="I226" s="6">
        <v>-2.2000000000000002</v>
      </c>
    </row>
    <row r="227" spans="3:9" ht="15.5" x14ac:dyDescent="0.35">
      <c r="C227" t="s">
        <v>354</v>
      </c>
      <c r="I227" s="6">
        <v>9.57</v>
      </c>
    </row>
    <row r="228" spans="3:9" ht="15.5" x14ac:dyDescent="0.35">
      <c r="C228" t="s">
        <v>355</v>
      </c>
      <c r="D228" s="6">
        <v>5.37</v>
      </c>
    </row>
    <row r="229" spans="3:9" ht="15.5" x14ac:dyDescent="0.35">
      <c r="C229" t="s">
        <v>356</v>
      </c>
      <c r="I229" s="6">
        <v>-94.1</v>
      </c>
    </row>
    <row r="230" spans="3:9" ht="15.5" x14ac:dyDescent="0.35">
      <c r="C230" t="s">
        <v>357</v>
      </c>
      <c r="I230" s="6">
        <v>1.32</v>
      </c>
    </row>
    <row r="231" spans="3:9" ht="15.5" x14ac:dyDescent="0.35">
      <c r="C231" t="s">
        <v>265</v>
      </c>
      <c r="D231" s="6">
        <v>0.46</v>
      </c>
    </row>
    <row r="232" spans="3:9" ht="15.5" x14ac:dyDescent="0.35">
      <c r="C232" t="s">
        <v>266</v>
      </c>
      <c r="D232" s="6">
        <v>0.43</v>
      </c>
    </row>
    <row r="233" spans="3:9" ht="15.5" x14ac:dyDescent="0.35">
      <c r="C233" t="s">
        <v>267</v>
      </c>
      <c r="D233" s="6">
        <v>-0.72</v>
      </c>
    </row>
    <row r="234" spans="3:9" ht="15.5" x14ac:dyDescent="0.35">
      <c r="C234" t="s">
        <v>268</v>
      </c>
      <c r="D234" s="6">
        <v>-7.0000000000000007E-2</v>
      </c>
    </row>
    <row r="235" spans="3:9" ht="15.5" x14ac:dyDescent="0.35">
      <c r="C235" t="s">
        <v>269</v>
      </c>
      <c r="D235" s="6">
        <v>-2.86</v>
      </c>
    </row>
    <row r="236" spans="3:9" ht="15.5" x14ac:dyDescent="0.35">
      <c r="C236" t="s">
        <v>270</v>
      </c>
      <c r="D236" s="6">
        <v>0.39</v>
      </c>
    </row>
    <row r="237" spans="3:9" ht="15.5" x14ac:dyDescent="0.35">
      <c r="C237" t="s">
        <v>271</v>
      </c>
      <c r="D237" s="6">
        <v>-1.86</v>
      </c>
    </row>
    <row r="238" spans="3:9" ht="15.5" x14ac:dyDescent="0.35">
      <c r="C238" t="s">
        <v>272</v>
      </c>
      <c r="I238" s="6">
        <v>-2892.58</v>
      </c>
    </row>
    <row r="239" spans="3:9" ht="15.5" x14ac:dyDescent="0.35">
      <c r="C239" t="s">
        <v>13</v>
      </c>
      <c r="D239" s="5">
        <v>0</v>
      </c>
    </row>
    <row r="240" spans="3:9" ht="15.5" x14ac:dyDescent="0.35">
      <c r="C240" t="s">
        <v>358</v>
      </c>
      <c r="I240" s="6">
        <v>-13.32</v>
      </c>
    </row>
    <row r="241" spans="3:9" ht="15.5" x14ac:dyDescent="0.35">
      <c r="C241" t="s">
        <v>273</v>
      </c>
      <c r="I241" s="6">
        <v>-0.56590000000000007</v>
      </c>
    </row>
    <row r="242" spans="3:9" ht="15.5" x14ac:dyDescent="0.35">
      <c r="C242" t="s">
        <v>274</v>
      </c>
      <c r="I242" s="6">
        <v>1.0518000000000001</v>
      </c>
    </row>
    <row r="243" spans="3:9" ht="15.5" x14ac:dyDescent="0.35">
      <c r="C243" t="s">
        <v>275</v>
      </c>
      <c r="I243" s="6">
        <v>2.2269999999999999</v>
      </c>
    </row>
    <row r="244" spans="3:9" ht="15.5" x14ac:dyDescent="0.35">
      <c r="C244" t="s">
        <v>359</v>
      </c>
      <c r="I244" s="6">
        <v>-9.2649000000000008</v>
      </c>
    </row>
    <row r="245" spans="3:9" ht="15.5" x14ac:dyDescent="0.35">
      <c r="C245" t="s">
        <v>276</v>
      </c>
      <c r="D245" s="6">
        <v>9226.18</v>
      </c>
    </row>
    <row r="246" spans="3:9" ht="15.5" x14ac:dyDescent="0.35">
      <c r="C246" t="s">
        <v>277</v>
      </c>
      <c r="D246" s="6">
        <v>333.3</v>
      </c>
    </row>
    <row r="247" spans="3:9" ht="15.5" x14ac:dyDescent="0.35">
      <c r="C247" t="s">
        <v>278</v>
      </c>
      <c r="D247" s="6">
        <v>5714.51</v>
      </c>
    </row>
    <row r="248" spans="3:9" ht="15.5" x14ac:dyDescent="0.35">
      <c r="C248" t="s">
        <v>279</v>
      </c>
      <c r="D248" s="6">
        <v>3844.97</v>
      </c>
    </row>
    <row r="249" spans="3:9" ht="15.5" x14ac:dyDescent="0.35">
      <c r="C249" t="s">
        <v>280</v>
      </c>
      <c r="D249" s="6">
        <v>0.01</v>
      </c>
    </row>
    <row r="250" spans="3:9" ht="15.5" x14ac:dyDescent="0.35">
      <c r="C250" t="s">
        <v>281</v>
      </c>
      <c r="I250" s="6">
        <v>0.05</v>
      </c>
    </row>
    <row r="251" spans="3:9" ht="15.5" x14ac:dyDescent="0.35">
      <c r="C251" t="s">
        <v>282</v>
      </c>
      <c r="I251" s="6">
        <v>0.97</v>
      </c>
    </row>
    <row r="252" spans="3:9" ht="15.5" x14ac:dyDescent="0.35">
      <c r="C252" t="s">
        <v>47</v>
      </c>
      <c r="I252" s="5">
        <v>188000000000</v>
      </c>
    </row>
    <row r="253" spans="3:9" ht="15.5" x14ac:dyDescent="0.35">
      <c r="C253" t="s">
        <v>283</v>
      </c>
      <c r="I253" s="5">
        <v>236000000000</v>
      </c>
    </row>
    <row r="254" spans="3:9" ht="15.5" x14ac:dyDescent="0.35">
      <c r="C254" t="s">
        <v>284</v>
      </c>
      <c r="I254" s="5">
        <v>770000000</v>
      </c>
    </row>
    <row r="255" spans="3:9" ht="15.5" x14ac:dyDescent="0.35">
      <c r="C255" t="s">
        <v>286</v>
      </c>
      <c r="D255" s="6">
        <v>-1.4330000000000001</v>
      </c>
    </row>
    <row r="256" spans="3:9" ht="15.5" x14ac:dyDescent="0.35">
      <c r="C256" t="s">
        <v>287</v>
      </c>
      <c r="D256" s="6">
        <v>-2.7885000000000004</v>
      </c>
    </row>
    <row r="257" spans="3:9" ht="15.5" x14ac:dyDescent="0.35">
      <c r="C257" t="s">
        <v>288</v>
      </c>
      <c r="D257" s="6">
        <v>-2.7757000000000001</v>
      </c>
    </row>
    <row r="258" spans="3:9" ht="15.5" x14ac:dyDescent="0.35">
      <c r="C258" t="s">
        <v>453</v>
      </c>
      <c r="D258" s="6">
        <v>-0.59299999999999997</v>
      </c>
    </row>
    <row r="259" spans="3:9" ht="15.5" x14ac:dyDescent="0.35">
      <c r="C259" t="s">
        <v>289</v>
      </c>
      <c r="D259" s="6">
        <v>-4.0445000000000002</v>
      </c>
    </row>
    <row r="260" spans="3:9" ht="15.5" x14ac:dyDescent="0.35">
      <c r="C260" t="s">
        <v>360</v>
      </c>
      <c r="D260" s="6">
        <v>-1.0334999999999999</v>
      </c>
    </row>
    <row r="261" spans="3:9" ht="15.5" x14ac:dyDescent="0.35">
      <c r="C261" t="s">
        <v>293</v>
      </c>
      <c r="I261" s="5">
        <v>6</v>
      </c>
    </row>
    <row r="262" spans="3:9" ht="15.5" x14ac:dyDescent="0.35">
      <c r="C262" t="s">
        <v>294</v>
      </c>
      <c r="I262" s="6">
        <v>0.71</v>
      </c>
    </row>
    <row r="263" spans="3:9" ht="15.5" x14ac:dyDescent="0.35">
      <c r="C263" t="s">
        <v>295</v>
      </c>
      <c r="I263" s="6">
        <v>0.2</v>
      </c>
    </row>
    <row r="264" spans="3:9" ht="15.5" x14ac:dyDescent="0.35">
      <c r="C264" t="s">
        <v>296</v>
      </c>
      <c r="I264" s="6">
        <v>7.0000000000000007E-2</v>
      </c>
    </row>
    <row r="265" spans="3:9" ht="15.5" x14ac:dyDescent="0.35">
      <c r="C265" t="s">
        <v>361</v>
      </c>
      <c r="I265" s="6">
        <v>7.0000000000000007E-2</v>
      </c>
    </row>
    <row r="266" spans="3:9" ht="15.5" x14ac:dyDescent="0.35">
      <c r="C266" t="s">
        <v>297</v>
      </c>
      <c r="I266" s="5">
        <v>0</v>
      </c>
    </row>
    <row r="267" spans="3:9" ht="15.5" x14ac:dyDescent="0.35">
      <c r="C267" t="s">
        <v>298</v>
      </c>
      <c r="I267" s="6">
        <v>0.95</v>
      </c>
    </row>
    <row r="268" spans="3:9" ht="15.5" x14ac:dyDescent="0.35">
      <c r="C268" t="s">
        <v>299</v>
      </c>
      <c r="I268" s="5">
        <v>7000000000</v>
      </c>
    </row>
    <row r="269" spans="3:9" ht="15.5" x14ac:dyDescent="0.35">
      <c r="C269" t="s">
        <v>300</v>
      </c>
      <c r="I269" s="5">
        <v>2000000000</v>
      </c>
    </row>
    <row r="270" spans="3:9" ht="15.5" x14ac:dyDescent="0.35">
      <c r="C270" t="s">
        <v>301</v>
      </c>
      <c r="I270" s="5">
        <v>-72000000000</v>
      </c>
    </row>
    <row r="271" spans="3:9" ht="15.5" x14ac:dyDescent="0.35">
      <c r="C271" t="s">
        <v>302</v>
      </c>
      <c r="I271" s="5">
        <v>-76000000000</v>
      </c>
    </row>
    <row r="272" spans="3:9" ht="15.5" x14ac:dyDescent="0.35">
      <c r="C272" t="s">
        <v>303</v>
      </c>
      <c r="D272" s="5">
        <v>4000000000</v>
      </c>
    </row>
    <row r="273" spans="3:9" ht="15.5" x14ac:dyDescent="0.35">
      <c r="C273" t="s">
        <v>304</v>
      </c>
      <c r="D273" s="5">
        <v>135000000000</v>
      </c>
    </row>
    <row r="274" spans="3:9" ht="15.5" x14ac:dyDescent="0.35">
      <c r="C274" t="s">
        <v>305</v>
      </c>
      <c r="D274" s="5">
        <v>207000000000</v>
      </c>
    </row>
    <row r="275" spans="3:9" ht="15.5" x14ac:dyDescent="0.35">
      <c r="C275" t="s">
        <v>245</v>
      </c>
      <c r="D275" s="5">
        <v>-106000000000</v>
      </c>
    </row>
    <row r="276" spans="3:9" ht="15.5" x14ac:dyDescent="0.35">
      <c r="C276" t="s">
        <v>306</v>
      </c>
      <c r="I276" s="5">
        <v>-72000000000</v>
      </c>
    </row>
    <row r="277" spans="3:9" ht="15.5" x14ac:dyDescent="0.35">
      <c r="C277" t="s">
        <v>243</v>
      </c>
      <c r="D277" s="5">
        <v>5000000000</v>
      </c>
    </row>
    <row r="278" spans="3:9" ht="15.5" x14ac:dyDescent="0.35">
      <c r="C278" t="s">
        <v>242</v>
      </c>
      <c r="D278" s="5">
        <v>47000000000</v>
      </c>
    </row>
    <row r="279" spans="3:9" ht="15.5" x14ac:dyDescent="0.35">
      <c r="C279" t="s">
        <v>24</v>
      </c>
      <c r="D279" s="5">
        <v>52000000000</v>
      </c>
    </row>
    <row r="280" spans="3:9" ht="15.5" x14ac:dyDescent="0.35">
      <c r="C280" t="s">
        <v>21</v>
      </c>
      <c r="D280" s="5">
        <v>48000000000</v>
      </c>
    </row>
    <row r="281" spans="3:9" ht="15.5" x14ac:dyDescent="0.35">
      <c r="C281" t="s">
        <v>244</v>
      </c>
      <c r="I281" s="5">
        <v>-72000000000</v>
      </c>
    </row>
    <row r="282" spans="3:9" ht="15.5" x14ac:dyDescent="0.35">
      <c r="C282" t="s">
        <v>307</v>
      </c>
      <c r="I282" s="5">
        <v>1000000000</v>
      </c>
    </row>
    <row r="283" spans="3:9" ht="15.5" x14ac:dyDescent="0.35">
      <c r="C283" t="s">
        <v>308</v>
      </c>
      <c r="I283" s="5">
        <v>54000000000</v>
      </c>
    </row>
    <row r="284" spans="3:9" ht="15.5" x14ac:dyDescent="0.35">
      <c r="C284" t="s">
        <v>309</v>
      </c>
      <c r="I284" s="5">
        <v>-56000000000</v>
      </c>
    </row>
    <row r="285" spans="3:9" ht="15.5" x14ac:dyDescent="0.35">
      <c r="C285" t="s">
        <v>311</v>
      </c>
      <c r="I285" s="5">
        <v>1000000000</v>
      </c>
    </row>
  </sheetData>
  <pageMargins left="0.7" right="0.7" top="0.75" bottom="0.75" header="0.3" footer="0.3"/>
  <ignoredErrors>
    <ignoredError sqref="A1:O286" numberStoredAsText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S30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9" width="18.83203125" customWidth="1"/>
  </cols>
  <sheetData>
    <row r="1" spans="1:19" ht="15.5" x14ac:dyDescent="0.35">
      <c r="C1" t="s">
        <v>1623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</row>
    <row r="2" spans="1:19" ht="15.5" x14ac:dyDescent="0.35">
      <c r="C2" t="s">
        <v>1624</v>
      </c>
      <c r="D2" s="2" vm="126">
        <f ca="1">IFERROR(_xlfn.STOCKHISTORY("XIDX:" &amp; $C$1, D3, , 0, 0, 1), "Libur")</f>
        <v>258</v>
      </c>
      <c r="E2" s="2" vm="321">
        <f ca="1">IFERROR(_xlfn.STOCKHISTORY("XIDX:" &amp; $C$1, E3, , 0, 0, 1), "Libur")</f>
        <v>246</v>
      </c>
      <c r="H2" s="2" vm="321">
        <f ca="1">IFERROR(INDEX(D2:G2,COUNT(D2:G2)),"")</f>
        <v>246</v>
      </c>
      <c r="I2" s="2" vm="415">
        <f t="shared" ref="I2:S2" ca="1" si="0">IFERROR(_xlfn.STOCKHISTORY("XIDX:" &amp; $C$1, I1, , 0, 0, 1), "Libur")</f>
        <v>264</v>
      </c>
      <c r="J2" s="2" vm="277">
        <f t="shared" ca="1" si="0"/>
        <v>141</v>
      </c>
      <c r="K2" s="2" vm="416">
        <f t="shared" ca="1" si="0"/>
        <v>137</v>
      </c>
      <c r="L2" s="2" vm="417">
        <f t="shared" ca="1" si="0"/>
        <v>695</v>
      </c>
      <c r="M2" s="2" t="str">
        <f t="shared" ca="1" si="0"/>
        <v>Libur</v>
      </c>
      <c r="N2" s="2" t="str">
        <f t="shared" ca="1" si="0"/>
        <v>Libur</v>
      </c>
      <c r="O2" s="2" vm="418">
        <f t="shared" ca="1" si="0"/>
        <v>420</v>
      </c>
      <c r="P2" s="2" vm="419">
        <f t="shared" ca="1" si="0"/>
        <v>368</v>
      </c>
      <c r="Q2" s="2" vm="420">
        <f t="shared" ca="1" si="0"/>
        <v>398</v>
      </c>
      <c r="R2" s="2" vm="421">
        <f t="shared" ca="1" si="0"/>
        <v>302</v>
      </c>
      <c r="S2" s="2" t="str">
        <f t="shared" ca="1" si="0"/>
        <v>Libur</v>
      </c>
    </row>
    <row r="3" spans="1:19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9" ht="15.5" x14ac:dyDescent="0.35">
      <c r="B4" t="s">
        <v>5</v>
      </c>
      <c r="C4" t="s">
        <v>6</v>
      </c>
      <c r="D4" s="2">
        <f>IFERROR(INDEX(D51:D500,MATCH($C$4,$C$51:$C$500,0)),"")</f>
        <v>4636471812</v>
      </c>
      <c r="E4" s="2">
        <f>IFERROR(INDEX(E51:E500,MATCH($C$4,$C$51:$C$500,0)),"")</f>
        <v>2383023565</v>
      </c>
      <c r="H4" s="2">
        <f>IFERROR(SUM(D4:G4)*(4/MAX(1,COUNT(D4:G4))),"")</f>
        <v>14038990754</v>
      </c>
      <c r="I4" s="2">
        <f t="shared" ref="I4:S4" si="1">IFERROR(INDEX(I51:I500,MATCH($C$4,$C$51:$C$500,0)),"")</f>
        <v>32583247754</v>
      </c>
      <c r="J4" s="2">
        <f t="shared" si="1"/>
        <v>66775890210</v>
      </c>
      <c r="K4" s="2">
        <f t="shared" si="1"/>
        <v>44151348251</v>
      </c>
      <c r="L4" s="2">
        <f t="shared" si="1"/>
        <v>40808504420</v>
      </c>
      <c r="M4" s="2">
        <f t="shared" si="1"/>
        <v>3410781850</v>
      </c>
      <c r="N4" s="2">
        <f t="shared" si="1"/>
        <v>1211712320</v>
      </c>
      <c r="O4" s="2">
        <f t="shared" si="1"/>
        <v>16875355000</v>
      </c>
      <c r="P4" s="2">
        <f t="shared" si="1"/>
        <v>22829336499</v>
      </c>
      <c r="Q4" s="2">
        <f t="shared" si="1"/>
        <v>31963100875</v>
      </c>
      <c r="R4" s="2">
        <f t="shared" si="1"/>
        <v>6921302547</v>
      </c>
      <c r="S4" s="2">
        <f t="shared" si="1"/>
        <v>25221687436</v>
      </c>
    </row>
    <row r="5" spans="1:19" ht="15.5" x14ac:dyDescent="0.35">
      <c r="B5" t="s">
        <v>7</v>
      </c>
      <c r="C5" t="s">
        <v>8</v>
      </c>
      <c r="D5" s="2">
        <f>IFERROR(INDEX(D51:D500,MATCH($C$5,$C$51:$C$500,0)),"")</f>
        <v>-14668673479</v>
      </c>
      <c r="E5" s="2">
        <f>IFERROR(INDEX(E51:E500,MATCH($C$5,$C$51:$C$500,0)),"")</f>
        <v>-23705159796</v>
      </c>
      <c r="H5" s="2">
        <f>IFERROR(SUM(D5:G5)*(4/MAX(1,COUNT(D5:G5))),"")</f>
        <v>-76747666550</v>
      </c>
      <c r="I5" s="2">
        <f t="shared" ref="I5:S5" si="2">IFERROR(INDEX(I51:I500,MATCH($C$5,$C$51:$C$500,0)),"")</f>
        <v>-42651321487</v>
      </c>
      <c r="J5" s="2">
        <f t="shared" si="2"/>
        <v>-62939157282</v>
      </c>
      <c r="K5" s="2">
        <f t="shared" si="2"/>
        <v>3215563824</v>
      </c>
      <c r="L5" s="2">
        <f t="shared" si="2"/>
        <v>4594526908</v>
      </c>
      <c r="M5" s="2">
        <f t="shared" si="2"/>
        <v>1333628322</v>
      </c>
      <c r="N5" s="2">
        <f t="shared" si="2"/>
        <v>-20779384</v>
      </c>
      <c r="O5" s="2">
        <f t="shared" si="2"/>
        <v>-1679116047</v>
      </c>
      <c r="P5" s="2">
        <f t="shared" si="2"/>
        <v>-731795364</v>
      </c>
      <c r="Q5" s="2">
        <f t="shared" si="2"/>
        <v>-1347897141</v>
      </c>
      <c r="R5" s="2">
        <f t="shared" si="2"/>
        <v>-1682921167</v>
      </c>
      <c r="S5" s="2">
        <f t="shared" si="2"/>
        <v>2756488676</v>
      </c>
    </row>
    <row r="6" spans="1:19" ht="15.5" x14ac:dyDescent="0.35">
      <c r="B6" t="s">
        <v>9</v>
      </c>
      <c r="C6" t="s">
        <v>10</v>
      </c>
      <c r="D6" s="2">
        <f>IFERROR(INDEX(D51:D500,MATCH($C$6,$C$51:$C$500,0)),"")</f>
        <v>518608430457</v>
      </c>
      <c r="E6" s="2">
        <f>IFERROR(INDEX(E51:E500,MATCH($C$6,$C$51:$C$500,0)),"")</f>
        <v>533656161399</v>
      </c>
      <c r="H6" s="2">
        <f>IFERROR(INDEX(D6:G6,COUNT(D6:G6)),"")</f>
        <v>533656161399</v>
      </c>
      <c r="I6" s="2">
        <f t="shared" ref="I6:S6" si="3">IFERROR(INDEX(I51:I500,MATCH($C$6,$C$51:$C$500,0)),"")</f>
        <v>558060847281</v>
      </c>
      <c r="J6" s="2">
        <f t="shared" si="3"/>
        <v>603296845424</v>
      </c>
      <c r="K6" s="2">
        <f t="shared" si="3"/>
        <v>666639149922</v>
      </c>
      <c r="L6" s="2">
        <f t="shared" si="3"/>
        <v>78737000441</v>
      </c>
      <c r="M6" s="2">
        <f t="shared" si="3"/>
        <v>14192027270</v>
      </c>
      <c r="N6" s="2">
        <f t="shared" si="3"/>
        <v>46410931749</v>
      </c>
      <c r="O6" s="2">
        <f t="shared" si="3"/>
        <v>46431713624</v>
      </c>
      <c r="P6" s="2">
        <f t="shared" si="3"/>
        <v>48110828180</v>
      </c>
      <c r="Q6" s="2">
        <f t="shared" si="3"/>
        <v>48842640850</v>
      </c>
      <c r="R6" s="2">
        <f t="shared" si="3"/>
        <v>50190794567</v>
      </c>
      <c r="S6" s="2">
        <f t="shared" si="3"/>
        <v>13287290286</v>
      </c>
    </row>
    <row r="7" spans="1:19" ht="15.5" x14ac:dyDescent="0.35">
      <c r="B7" t="s">
        <v>11</v>
      </c>
      <c r="C7" t="s">
        <v>12</v>
      </c>
      <c r="D7" s="3">
        <f>IFERROR(INDEX(D51:D500,MATCH($C$7,$C$51:$C$500,0))/1000000000,"")</f>
        <v>6.35</v>
      </c>
      <c r="E7" s="3">
        <f>IFERROR(INDEX(E51:E500,MATCH($C$7,$C$51:$C$500,0))/1000000000,"")</f>
        <v>6.35</v>
      </c>
      <c r="H7" s="3">
        <f>IFERROR(INDEX(D7:G7,COUNT(D7:G7)),"")</f>
        <v>6.35</v>
      </c>
      <c r="I7" s="3">
        <f t="shared" ref="I7:S7" si="4">IFERROR(INDEX(I51:I500,MATCH($C$7,$C$51:$C$500,0))/1000000000,"")</f>
        <v>6.35</v>
      </c>
      <c r="J7" s="3">
        <f t="shared" si="4"/>
        <v>6.35</v>
      </c>
      <c r="K7" s="3">
        <f t="shared" si="4"/>
        <v>6.35</v>
      </c>
      <c r="L7" s="3">
        <f t="shared" si="4"/>
        <v>6.35</v>
      </c>
      <c r="M7" s="3">
        <f t="shared" si="4"/>
        <v>0.36</v>
      </c>
      <c r="N7" s="3">
        <f t="shared" si="4"/>
        <v>0.36</v>
      </c>
      <c r="O7" s="3">
        <f t="shared" si="4"/>
        <v>0.36</v>
      </c>
      <c r="P7" s="3">
        <f t="shared" si="4"/>
        <v>0.36</v>
      </c>
      <c r="Q7" s="3">
        <f t="shared" si="4"/>
        <v>0.36</v>
      </c>
      <c r="R7" s="3">
        <f t="shared" si="4"/>
        <v>0.36</v>
      </c>
      <c r="S7" s="3">
        <f t="shared" si="4"/>
        <v>0.36</v>
      </c>
    </row>
    <row r="8" spans="1:19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-8000000000</v>
      </c>
      <c r="E8" s="2">
        <f>IFERROR(INDEX(E51:E500,MATCH("Free cash flow (Quarter)",$C$51:$C$500,0)),"")</f>
        <v>-26000000000</v>
      </c>
      <c r="H8" s="2">
        <f>IFERROR(INDEX(D8:G8,COUNT(D8:G8)),"")</f>
        <v>-26000000000</v>
      </c>
      <c r="I8" s="2">
        <f t="shared" ref="I8:S8" si="5">IFERROR(INDEX(I51:I500,MATCH($C$8,$C$51:$C$500,0)),"")</f>
        <v>73000000000</v>
      </c>
      <c r="J8" s="2">
        <f t="shared" si="5"/>
        <v>64000000000</v>
      </c>
      <c r="K8" s="2">
        <f t="shared" si="5"/>
        <v>-411000000000</v>
      </c>
      <c r="L8" s="2">
        <f t="shared" si="5"/>
        <v>-18000000000</v>
      </c>
      <c r="M8" s="2">
        <f t="shared" si="5"/>
        <v>1000000000</v>
      </c>
      <c r="N8" s="2">
        <f t="shared" si="5"/>
        <v>0</v>
      </c>
      <c r="O8" s="2">
        <f t="shared" si="5"/>
        <v>8000000000</v>
      </c>
      <c r="P8" s="2">
        <f t="shared" si="5"/>
        <v>18000000000</v>
      </c>
      <c r="Q8" s="2">
        <f t="shared" si="5"/>
        <v>-24000000000</v>
      </c>
      <c r="R8" s="2">
        <f t="shared" si="5"/>
        <v>0</v>
      </c>
      <c r="S8" s="2">
        <f t="shared" si="5"/>
        <v>4000000000</v>
      </c>
    </row>
    <row r="9" spans="1:19" ht="15.5" x14ac:dyDescent="0.35">
      <c r="A9" t="s">
        <v>16</v>
      </c>
      <c r="C9" t="s">
        <v>17</v>
      </c>
      <c r="D9" s="3">
        <f>IFERROR(INDEX(D51:D500,MATCH("Free cash flow per share (Quarter)",$C$51:$C$500,0)),"")</f>
        <v>-1.19</v>
      </c>
      <c r="E9" s="3">
        <f>IFERROR(INDEX(E51:E500,MATCH("Free cash flow per share (Quarter)",$C$51:$C$500,0)),"")</f>
        <v>-4.1100000000000003</v>
      </c>
      <c r="H9" s="3">
        <f>IFERROR(INDEX(D9:G9,COUNT(D9:G9)),"")</f>
        <v>-4.1100000000000003</v>
      </c>
      <c r="I9" s="3">
        <f t="shared" ref="I9:S9" si="6">IFERROR(INDEX(I51:I500,MATCH($C$9,$C$51:$C$500,0)),"")</f>
        <v>11.44</v>
      </c>
      <c r="J9" s="3">
        <f t="shared" si="6"/>
        <v>10.1</v>
      </c>
      <c r="K9" s="3">
        <f t="shared" si="6"/>
        <v>-64.72</v>
      </c>
      <c r="L9" s="3">
        <f t="shared" si="6"/>
        <v>-2.91</v>
      </c>
      <c r="M9" s="3">
        <f t="shared" si="6"/>
        <v>3.58</v>
      </c>
      <c r="N9" s="3">
        <f t="shared" si="6"/>
        <v>-0.02</v>
      </c>
      <c r="O9" s="3">
        <f t="shared" si="6"/>
        <v>23.24</v>
      </c>
      <c r="P9" s="3">
        <f t="shared" si="6"/>
        <v>51.4</v>
      </c>
      <c r="Q9" s="3">
        <f t="shared" si="6"/>
        <v>-68.12</v>
      </c>
      <c r="R9" s="3">
        <f t="shared" si="6"/>
        <v>-0.81</v>
      </c>
      <c r="S9" s="3">
        <f t="shared" si="6"/>
        <v>11.53</v>
      </c>
    </row>
    <row r="10" spans="1:19" ht="15.5" x14ac:dyDescent="0.35">
      <c r="C10" t="s">
        <v>18</v>
      </c>
      <c r="D10" s="3">
        <f ca="1">IFERROR(IF(D9=0,"",D2/D9),"")</f>
        <v>-216.80672268907563</v>
      </c>
      <c r="E10" s="3">
        <f ca="1">IFERROR(IF(E9=0,"",E2/E9),"")</f>
        <v>-59.85401459854014</v>
      </c>
      <c r="I10" s="3">
        <f t="shared" ref="I10:S10" ca="1" si="7">IFERROR(IF(I9=0,"",I2/I9),"")</f>
        <v>23.076923076923077</v>
      </c>
      <c r="J10" s="3">
        <f t="shared" ca="1" si="7"/>
        <v>13.96039603960396</v>
      </c>
      <c r="K10" s="3">
        <f t="shared" ca="1" si="7"/>
        <v>-2.1168108776266998</v>
      </c>
      <c r="L10" s="3">
        <f t="shared" ca="1" si="7"/>
        <v>-238.8316151202749</v>
      </c>
      <c r="M10" s="3" t="str">
        <f t="shared" ca="1" si="7"/>
        <v/>
      </c>
      <c r="N10" s="3" t="str">
        <f t="shared" ca="1" si="7"/>
        <v/>
      </c>
      <c r="O10" s="3">
        <f t="shared" ca="1" si="7"/>
        <v>18.072289156626507</v>
      </c>
      <c r="P10" s="3">
        <f t="shared" ca="1" si="7"/>
        <v>7.1595330739299614</v>
      </c>
      <c r="Q10" s="3">
        <f t="shared" ca="1" si="7"/>
        <v>-5.842630651790957</v>
      </c>
      <c r="R10" s="3">
        <f t="shared" ca="1" si="7"/>
        <v>-372.83950617283949</v>
      </c>
      <c r="S10" s="3" t="str">
        <f t="shared" ca="1" si="7"/>
        <v/>
      </c>
    </row>
    <row r="11" spans="1:19" ht="15.5" x14ac:dyDescent="0.35">
      <c r="B11" t="s">
        <v>19</v>
      </c>
      <c r="C11" t="s">
        <v>20</v>
      </c>
      <c r="D11" s="2">
        <f>IFERROR(INDEX(D51:D500,MATCH($C$11,$C$51:$C$500,0)),"")</f>
        <v>5125617619</v>
      </c>
      <c r="E11" s="2">
        <f>IFERROR(INDEX(E51:E500,MATCH($C$11,$C$51:$C$500,0)),"")</f>
        <v>2520831457</v>
      </c>
      <c r="H11" s="2">
        <f>IFERROR(INDEX(D11:G11,COUNT(D11:G11)),"")</f>
        <v>2520831457</v>
      </c>
      <c r="I11" s="2">
        <f t="shared" ref="I11:S11" si="8">IFERROR(INDEX(I51:I500,MATCH($C$11,$C$51:$C$500,0)),"")</f>
        <v>23623166298</v>
      </c>
      <c r="J11" s="2">
        <f t="shared" si="8"/>
        <v>4308431926</v>
      </c>
      <c r="K11" s="2">
        <f t="shared" si="8"/>
        <v>18482994979</v>
      </c>
      <c r="L11" s="2">
        <f t="shared" si="8"/>
        <v>2985196680</v>
      </c>
      <c r="M11" s="2">
        <f t="shared" si="8"/>
        <v>18661640217</v>
      </c>
      <c r="N11" s="2">
        <f t="shared" si="8"/>
        <v>45116777276</v>
      </c>
      <c r="O11" s="2">
        <f t="shared" si="8"/>
        <v>45727139793</v>
      </c>
      <c r="P11" s="2">
        <f t="shared" si="8"/>
        <v>37810024819</v>
      </c>
      <c r="Q11" s="2">
        <f t="shared" si="8"/>
        <v>19460245205</v>
      </c>
      <c r="R11" s="2">
        <f t="shared" si="8"/>
        <v>40035286157</v>
      </c>
      <c r="S11" s="2">
        <f t="shared" si="8"/>
        <v>5472298638</v>
      </c>
    </row>
    <row r="12" spans="1:19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6000000000</v>
      </c>
      <c r="E12" s="2">
        <f>IFERROR(INDEX(E51:E500,MATCH("Net Debt (Quarter)",$C$51:$C$500,0)),"")</f>
        <v>21000000000</v>
      </c>
      <c r="H12" s="2">
        <f>IFERROR(INDEX(D12:G12,COUNT(D12:G12)),"")</f>
        <v>21000000000</v>
      </c>
      <c r="I12" s="2">
        <f t="shared" ref="I12:S12" si="9">IFERROR(INDEX(I51:I500,MATCH($C$12,$C$51:$C$500,0)),"")</f>
        <v>-5000000000</v>
      </c>
      <c r="J12" s="2">
        <f t="shared" si="9"/>
        <v>24000000000</v>
      </c>
      <c r="K12" s="2">
        <f t="shared" si="9"/>
        <v>-16000000000</v>
      </c>
      <c r="L12" s="2">
        <f t="shared" si="9"/>
        <v>-1000000000</v>
      </c>
      <c r="M12" s="2">
        <f t="shared" si="9"/>
        <v>-17000000000</v>
      </c>
      <c r="N12" s="2">
        <f t="shared" si="9"/>
        <v>-45000000000</v>
      </c>
      <c r="O12" s="2">
        <f t="shared" si="9"/>
        <v>-46000000000</v>
      </c>
      <c r="P12" s="2">
        <f t="shared" si="9"/>
        <v>-38000000000</v>
      </c>
      <c r="Q12" s="2">
        <f t="shared" si="9"/>
        <v>-19000000000</v>
      </c>
      <c r="R12" s="2">
        <f t="shared" si="9"/>
        <v>-40000000000</v>
      </c>
      <c r="S12" s="2">
        <f t="shared" si="9"/>
        <v>-5000000000</v>
      </c>
    </row>
    <row r="13" spans="1:19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11000000000</v>
      </c>
      <c r="E13" s="2">
        <f>IFERROR(INDEX(E51:E500,MATCH("Total Debt (Quarter)",$C$51:$C$500,0)),"")</f>
        <v>24000000000</v>
      </c>
      <c r="H13" s="2">
        <f>IFERROR(INDEX(D13:G13,COUNT(D13:G13)),"")</f>
        <v>24000000000</v>
      </c>
      <c r="I13" s="2">
        <f t="shared" ref="I13:S13" si="10">IFERROR(INDEX(I51:I500,MATCH($C$13,$C$51:$C$500,0)),"")</f>
        <v>18000000000</v>
      </c>
      <c r="J13" s="2">
        <f t="shared" si="10"/>
        <v>28000000000</v>
      </c>
      <c r="K13" s="2">
        <f t="shared" si="10"/>
        <v>3000000000</v>
      </c>
      <c r="L13" s="2">
        <f t="shared" si="10"/>
        <v>2000000000</v>
      </c>
      <c r="M13" s="2">
        <f t="shared" si="10"/>
        <v>2000000000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</row>
    <row r="14" spans="1:19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S14" si="11">IFERROR(INDEX(I51:I500,MATCH($C$14,$C$51:$C$500,0)),"")</f>
        <v>-3224886626</v>
      </c>
      <c r="J14" s="2">
        <f t="shared" si="11"/>
        <v>-3027126957</v>
      </c>
      <c r="K14" s="2">
        <f t="shared" si="11"/>
        <v>11315083865</v>
      </c>
      <c r="L14" s="2">
        <f t="shared" si="11"/>
        <v>123266887</v>
      </c>
      <c r="M14" s="2">
        <f t="shared" si="11"/>
        <v>-2157383</v>
      </c>
      <c r="N14" s="2">
        <f t="shared" si="11"/>
        <v>-23452461</v>
      </c>
      <c r="O14" s="2">
        <f t="shared" si="11"/>
        <v>-6068670</v>
      </c>
      <c r="P14" s="2">
        <f t="shared" si="11"/>
        <v>-6760925</v>
      </c>
      <c r="Q14" s="2">
        <f t="shared" si="11"/>
        <v>-5915845</v>
      </c>
      <c r="R14" s="2">
        <f t="shared" si="11"/>
        <v>-10686822</v>
      </c>
      <c r="S14" s="2">
        <f t="shared" si="11"/>
        <v>-118385777</v>
      </c>
    </row>
    <row r="15" spans="1:19" ht="15.5" x14ac:dyDescent="0.35">
      <c r="C15" t="s">
        <v>28</v>
      </c>
      <c r="D15" s="2">
        <f>IFERROR(INDEX(D51:D500,MATCH($C$15,$C$51:$C$500,0)),"")</f>
        <v>-1359524367</v>
      </c>
      <c r="E15" s="2">
        <f>IFERROR(INDEX(E51:E500,MATCH($C$15,$C$51:$C$500,0)),"")</f>
        <v>-1894482882</v>
      </c>
      <c r="H15" s="2">
        <f>IFERROR(SUM(D15:G15)*(4/MAX(1,COUNT(D15:G15))),"")</f>
        <v>-6508014498</v>
      </c>
      <c r="I15" s="2">
        <f t="shared" ref="I15:S15" si="12">IFERROR(INDEX(I51:I500,MATCH($C$15,$C$51:$C$500,0)),"")</f>
        <v>-5155033939</v>
      </c>
      <c r="J15" s="2">
        <f t="shared" si="12"/>
        <v>5813192797</v>
      </c>
      <c r="K15" s="2">
        <f t="shared" si="12"/>
        <v>-771557923</v>
      </c>
      <c r="L15" s="2">
        <f t="shared" si="12"/>
        <v>-1576903694</v>
      </c>
      <c r="M15" s="2">
        <f t="shared" si="12"/>
        <v>0</v>
      </c>
      <c r="N15" s="2">
        <f t="shared" si="12"/>
        <v>0</v>
      </c>
      <c r="O15" s="2">
        <f t="shared" si="12"/>
        <v>0</v>
      </c>
      <c r="P15" s="2">
        <f t="shared" si="12"/>
        <v>0</v>
      </c>
      <c r="Q15" s="2">
        <f t="shared" si="12"/>
        <v>0</v>
      </c>
      <c r="R15" s="2">
        <f t="shared" si="12"/>
        <v>0</v>
      </c>
      <c r="S15" s="2">
        <f t="shared" si="12"/>
        <v>0</v>
      </c>
    </row>
    <row r="16" spans="1:19" ht="15.5" x14ac:dyDescent="0.35">
      <c r="C16" t="s">
        <v>29</v>
      </c>
      <c r="D16" s="2">
        <f>IFERROR(INDEX(D51:D500,MATCH($C$16,$C$51:$C$500,0)),"")</f>
        <v>-13732206575</v>
      </c>
      <c r="E16" s="2">
        <f>IFERROR(INDEX(E51:E500,MATCH($C$16,$C$51:$C$500,0)),"")</f>
        <v>-22510203000</v>
      </c>
      <c r="H16" s="2">
        <f>IFERROR(SUM(D16:G16)*(4/MAX(1,COUNT(D16:G16))),"")</f>
        <v>-72484819150</v>
      </c>
      <c r="I16" s="2">
        <f t="shared" ref="I16:S16" si="13">IFERROR(INDEX(I51:I500,MATCH($C$16,$C$51:$C$500,0)),"")</f>
        <v>-40215241380</v>
      </c>
      <c r="J16" s="2">
        <f t="shared" si="13"/>
        <v>-69319304827</v>
      </c>
      <c r="K16" s="2">
        <f t="shared" si="13"/>
        <v>3334341742</v>
      </c>
      <c r="L16" s="2">
        <f t="shared" si="13"/>
        <v>5978435707</v>
      </c>
      <c r="M16" s="2">
        <f t="shared" si="13"/>
        <v>1300803896</v>
      </c>
      <c r="N16" s="2">
        <f t="shared" si="13"/>
        <v>-468118875</v>
      </c>
      <c r="O16" s="2">
        <f t="shared" si="13"/>
        <v>-1671122556</v>
      </c>
      <c r="P16" s="2">
        <f t="shared" si="13"/>
        <v>-758342670</v>
      </c>
      <c r="Q16" s="2">
        <f t="shared" si="13"/>
        <v>-1384856717</v>
      </c>
      <c r="R16" s="2">
        <f t="shared" si="13"/>
        <v>-1418700932</v>
      </c>
      <c r="S16" s="2">
        <f t="shared" si="13"/>
        <v>3038809041</v>
      </c>
    </row>
    <row r="17" spans="1:19" ht="15.5" x14ac:dyDescent="0.35">
      <c r="A17" t="s">
        <v>30</v>
      </c>
    </row>
    <row r="18" spans="1:19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  <c r="S18" t="s">
        <v>35</v>
      </c>
    </row>
    <row r="19" spans="1:19" ht="15.5" x14ac:dyDescent="0.35">
      <c r="A19" t="s">
        <v>44</v>
      </c>
      <c r="C19" t="s">
        <v>45</v>
      </c>
    </row>
    <row r="20" spans="1:19" ht="15.5" x14ac:dyDescent="0.35">
      <c r="A20" t="s">
        <v>46</v>
      </c>
      <c r="C20" t="s">
        <v>47</v>
      </c>
      <c r="D20" s="2">
        <f ca="1">IFERROR(D21*D2,"")</f>
        <v>1638300000000</v>
      </c>
      <c r="E20" s="2">
        <f ca="1">IFERROR(E21*E2,"")</f>
        <v>1562100000000</v>
      </c>
      <c r="H20" s="2">
        <f t="shared" ref="H20:S20" ca="1" si="14">IFERROR(H21*H2,"")</f>
        <v>1562100000000</v>
      </c>
      <c r="I20" s="2">
        <f t="shared" ca="1" si="14"/>
        <v>1676400000000</v>
      </c>
      <c r="J20" s="2">
        <f t="shared" ca="1" si="14"/>
        <v>895350000000</v>
      </c>
      <c r="K20" s="2">
        <f t="shared" ca="1" si="14"/>
        <v>869950000000</v>
      </c>
      <c r="L20" s="2">
        <f t="shared" ca="1" si="14"/>
        <v>4413250000000</v>
      </c>
      <c r="M20" s="2" t="str">
        <f t="shared" ca="1" si="14"/>
        <v/>
      </c>
      <c r="N20" s="2" t="str">
        <f t="shared" ca="1" si="14"/>
        <v/>
      </c>
      <c r="O20" s="2">
        <f t="shared" ca="1" si="14"/>
        <v>151200000000</v>
      </c>
      <c r="P20" s="2">
        <f t="shared" ca="1" si="14"/>
        <v>132480000000</v>
      </c>
      <c r="Q20" s="2">
        <f t="shared" ca="1" si="14"/>
        <v>143280000000</v>
      </c>
      <c r="R20" s="2">
        <f t="shared" ca="1" si="14"/>
        <v>108720000000</v>
      </c>
      <c r="S20" s="2" t="str">
        <f t="shared" ca="1" si="14"/>
        <v/>
      </c>
    </row>
    <row r="21" spans="1:19" ht="15.5" x14ac:dyDescent="0.35">
      <c r="C21" t="s">
        <v>12</v>
      </c>
      <c r="D21" s="2">
        <f>IFERROR(INDEX(D51:D500,MATCH($C$7,$C$51:$C$500,0)),"")</f>
        <v>6350000000</v>
      </c>
      <c r="E21" s="2">
        <f>IFERROR(INDEX(E51:E500,MATCH($C$7,$C$51:$C$500,0)),"")</f>
        <v>6350000000</v>
      </c>
      <c r="H21" s="2">
        <f>IFERROR(INDEX(D21:G21,COUNT(D21:G21)),"")</f>
        <v>6350000000</v>
      </c>
      <c r="I21" s="2">
        <f t="shared" ref="I21:S21" si="15">IFERROR(INDEX(I51:I500,MATCH($C$7,$C$51:$C$500,0)),"")</f>
        <v>6350000000</v>
      </c>
      <c r="J21" s="2">
        <f t="shared" si="15"/>
        <v>6350000000</v>
      </c>
      <c r="K21" s="2">
        <f t="shared" si="15"/>
        <v>6350000000</v>
      </c>
      <c r="L21" s="2">
        <f t="shared" si="15"/>
        <v>6350000000</v>
      </c>
      <c r="M21" s="2">
        <f t="shared" si="15"/>
        <v>360000000</v>
      </c>
      <c r="N21" s="2">
        <f t="shared" si="15"/>
        <v>360000000</v>
      </c>
      <c r="O21" s="2">
        <f t="shared" si="15"/>
        <v>360000000</v>
      </c>
      <c r="P21" s="2">
        <f t="shared" si="15"/>
        <v>360000000</v>
      </c>
      <c r="Q21" s="2">
        <f t="shared" si="15"/>
        <v>360000000</v>
      </c>
      <c r="R21" s="2">
        <f t="shared" si="15"/>
        <v>360000000</v>
      </c>
      <c r="S21" s="2">
        <f t="shared" si="15"/>
        <v>360000000</v>
      </c>
    </row>
    <row r="23" spans="1:19" ht="15.5" x14ac:dyDescent="0.35">
      <c r="B23" t="s">
        <v>48</v>
      </c>
      <c r="C23" t="s">
        <v>49</v>
      </c>
      <c r="D23" s="3">
        <f>IFERROR(D5/D6*100,"")</f>
        <v>-2.8284679958005889</v>
      </c>
      <c r="E23" s="3">
        <f>IFERROR(E5/E6*100,"")</f>
        <v>-4.4420286901318669</v>
      </c>
      <c r="H23" s="3">
        <f t="shared" ref="H23:S23" si="16">IFERROR(H5/H6*100,"")</f>
        <v>-14.381482329146742</v>
      </c>
      <c r="I23" s="3">
        <f t="shared" si="16"/>
        <v>-7.6427725927749615</v>
      </c>
      <c r="J23" s="3">
        <f t="shared" si="16"/>
        <v>-10.432535452388459</v>
      </c>
      <c r="K23" s="3">
        <f t="shared" si="16"/>
        <v>0.48235448283771465</v>
      </c>
      <c r="L23" s="3">
        <f t="shared" si="16"/>
        <v>5.8352831353320571</v>
      </c>
      <c r="M23" s="3">
        <f t="shared" si="16"/>
        <v>9.3970247986988262</v>
      </c>
      <c r="N23" s="3">
        <f t="shared" si="16"/>
        <v>-4.4772606834052035E-2</v>
      </c>
      <c r="O23" s="3">
        <f t="shared" si="16"/>
        <v>-3.6163128946679342</v>
      </c>
      <c r="P23" s="3">
        <f t="shared" si="16"/>
        <v>-1.5210616646674402</v>
      </c>
      <c r="Q23" s="3">
        <f t="shared" si="16"/>
        <v>-2.7596729364808703</v>
      </c>
      <c r="R23" s="3">
        <f t="shared" si="16"/>
        <v>-3.3530474691996721</v>
      </c>
      <c r="S23" s="3">
        <f t="shared" si="16"/>
        <v>20.745303343785167</v>
      </c>
    </row>
    <row r="24" spans="1:19" ht="15.5" x14ac:dyDescent="0.35">
      <c r="C24" t="s">
        <v>50</v>
      </c>
      <c r="D24" s="4">
        <f>IFERROR(_xlfn.RRI(5,I23,D23),"")</f>
        <v>-0.18029031513921023</v>
      </c>
      <c r="E24" s="4">
        <f>IFERROR(_xlfn.RRI(5,J23,E23),"")</f>
        <v>-0.1569791848181179</v>
      </c>
      <c r="H24" s="4" t="str">
        <f t="shared" ref="H24:S24" si="17">IFERROR(_xlfn.RRI(5,M23,H23),"")</f>
        <v/>
      </c>
      <c r="I24" s="4">
        <f t="shared" si="17"/>
        <v>1.7954241400534201</v>
      </c>
      <c r="J24" s="4">
        <f t="shared" si="17"/>
        <v>0.23601793873528942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</row>
    <row r="25" spans="1:19" ht="15.5" x14ac:dyDescent="0.35">
      <c r="A25" t="s">
        <v>51</v>
      </c>
      <c r="C25" t="s">
        <v>52</v>
      </c>
      <c r="D25" s="3">
        <f>IFERROR(INDEX(D51:D500,MATCH($A$25,$C$51:$C$500,0)),"")</f>
        <v>-2.31</v>
      </c>
      <c r="E25" s="3">
        <f>IFERROR(INDEX(E51:E500,MATCH($A$25,$C$51:$C$500,0)),"")</f>
        <v>-3.73</v>
      </c>
      <c r="H25" s="3">
        <f>IFERROR(INDEX(D25:G25,COUNT(D25:G25)),"")</f>
        <v>-3.73</v>
      </c>
      <c r="I25" s="3">
        <f t="shared" ref="I25:S25" si="18">IFERROR(INDEX(I51:I500,MATCH($C$25,$C$51:$C$500,0)),"")</f>
        <v>-6.74</v>
      </c>
      <c r="J25" s="3">
        <f t="shared" si="18"/>
        <v>-9.89</v>
      </c>
      <c r="K25" s="3">
        <f t="shared" si="18"/>
        <v>0.47</v>
      </c>
      <c r="L25" s="3">
        <f t="shared" si="18"/>
        <v>0.8</v>
      </c>
      <c r="M25" s="3">
        <f t="shared" si="18"/>
        <v>3.63</v>
      </c>
      <c r="N25" s="3">
        <f t="shared" si="18"/>
        <v>-1.31</v>
      </c>
      <c r="O25" s="3">
        <f t="shared" si="18"/>
        <v>-4.66</v>
      </c>
      <c r="P25" s="3">
        <f t="shared" si="18"/>
        <v>-2.11</v>
      </c>
      <c r="Q25" s="3">
        <f t="shared" si="18"/>
        <v>-3.86</v>
      </c>
      <c r="R25" s="3">
        <f t="shared" si="18"/>
        <v>-3.96</v>
      </c>
      <c r="S25" s="3">
        <f t="shared" si="18"/>
        <v>8.4700000000000006</v>
      </c>
    </row>
    <row r="26" spans="1:19" ht="15.5" x14ac:dyDescent="0.35">
      <c r="C26" t="s">
        <v>53</v>
      </c>
      <c r="D26" s="4">
        <f>IFERROR(_xlfn.RRI(5,I25,D25),"")</f>
        <v>-0.19278278234964208</v>
      </c>
      <c r="E26" s="4">
        <f>IFERROR(_xlfn.RRI(5,J25,E25),"")</f>
        <v>-0.17718441700158205</v>
      </c>
      <c r="H26" s="4" t="str">
        <f t="shared" ref="H26:S26" si="19">IFERROR(_xlfn.RRI(5,M25,H25),"")</f>
        <v/>
      </c>
      <c r="I26" s="4">
        <f t="shared" si="19"/>
        <v>0.38764290723793926</v>
      </c>
      <c r="J26" s="4">
        <f t="shared" si="19"/>
        <v>0.16241732712563528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</row>
    <row r="27" spans="1:19" ht="15.5" x14ac:dyDescent="0.35">
      <c r="C27" t="s">
        <v>54</v>
      </c>
      <c r="D27" s="3">
        <f>IFERROR(D4/D21,"")</f>
        <v>0.73015304125984248</v>
      </c>
      <c r="E27" s="3">
        <f>IFERROR(E4/E21,"")</f>
        <v>0.37527930157480316</v>
      </c>
      <c r="H27" s="3">
        <f t="shared" ref="H27:S27" si="20">IFERROR(H4/H21,"")</f>
        <v>2.2108646856692915</v>
      </c>
      <c r="I27" s="3">
        <f t="shared" si="20"/>
        <v>5.1312201187401572</v>
      </c>
      <c r="J27" s="3">
        <f t="shared" si="20"/>
        <v>10.515888222047245</v>
      </c>
      <c r="K27" s="3">
        <f t="shared" si="20"/>
        <v>6.9529682285039369</v>
      </c>
      <c r="L27" s="3">
        <f t="shared" si="20"/>
        <v>6.4265361291338579</v>
      </c>
      <c r="M27" s="3">
        <f t="shared" si="20"/>
        <v>9.4743940277777785</v>
      </c>
      <c r="N27" s="3">
        <f t="shared" si="20"/>
        <v>3.3658675555555555</v>
      </c>
      <c r="O27" s="3">
        <f t="shared" si="20"/>
        <v>46.875986111111111</v>
      </c>
      <c r="P27" s="3">
        <f t="shared" si="20"/>
        <v>63.414823608333336</v>
      </c>
      <c r="Q27" s="3">
        <f t="shared" si="20"/>
        <v>88.786391319444448</v>
      </c>
      <c r="R27" s="3">
        <f t="shared" si="20"/>
        <v>19.225840408333333</v>
      </c>
      <c r="S27" s="3">
        <f t="shared" si="20"/>
        <v>70.060242877777782</v>
      </c>
    </row>
    <row r="28" spans="1:19" ht="15.5" x14ac:dyDescent="0.35">
      <c r="C28" t="s">
        <v>55</v>
      </c>
      <c r="D28" s="4">
        <f>IFERROR(_xlfn.RRI(5,I27,D27),"")</f>
        <v>-0.3229220811725676</v>
      </c>
      <c r="E28" s="4">
        <f>IFERROR(_xlfn.RRI(5,J27,E27),"")</f>
        <v>-0.48654577704543456</v>
      </c>
      <c r="H28" s="4">
        <f t="shared" ref="H28:S28" si="21">IFERROR(_xlfn.RRI(5,M27,H27),"")</f>
        <v>-0.25251558162366916</v>
      </c>
      <c r="I28" s="4">
        <f t="shared" si="21"/>
        <v>8.7989551197593219E-2</v>
      </c>
      <c r="J28" s="4">
        <f t="shared" si="21"/>
        <v>-0.25838396939594799</v>
      </c>
      <c r="K28" s="4">
        <f t="shared" si="21"/>
        <v>-0.35731836300134645</v>
      </c>
      <c r="L28" s="4">
        <f t="shared" si="21"/>
        <v>-0.40853900471734295</v>
      </c>
      <c r="M28" s="4">
        <f t="shared" si="21"/>
        <v>-0.13197302441562619</v>
      </c>
      <c r="N28" s="4">
        <f t="shared" si="21"/>
        <v>-0.4550896250314006</v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</row>
    <row r="29" spans="1:19" ht="15.5" x14ac:dyDescent="0.35">
      <c r="C29" t="s">
        <v>56</v>
      </c>
      <c r="H29" s="4">
        <f t="shared" ref="H29:S29" si="22">IFERROR(((H25-I25)/I25)*100%,"")</f>
        <v>-0.44658753709198817</v>
      </c>
      <c r="I29" s="4">
        <f t="shared" si="22"/>
        <v>-0.31850353892821032</v>
      </c>
      <c r="J29" s="4">
        <f t="shared" si="22"/>
        <v>-22.042553191489365</v>
      </c>
      <c r="K29" s="4">
        <f t="shared" si="22"/>
        <v>-0.41250000000000009</v>
      </c>
      <c r="L29" s="4">
        <f t="shared" si="22"/>
        <v>-0.77961432506887052</v>
      </c>
      <c r="M29" s="4">
        <f t="shared" si="22"/>
        <v>-3.7709923664122131</v>
      </c>
      <c r="N29" s="4">
        <f t="shared" si="22"/>
        <v>-0.7188841201716738</v>
      </c>
      <c r="O29" s="4">
        <f t="shared" si="22"/>
        <v>1.2085308056872039</v>
      </c>
      <c r="P29" s="4">
        <f t="shared" si="22"/>
        <v>-0.45336787564766839</v>
      </c>
      <c r="Q29" s="4">
        <f t="shared" si="22"/>
        <v>-2.5252525252525276E-2</v>
      </c>
      <c r="R29" s="4">
        <f t="shared" si="22"/>
        <v>-1.4675324675324675</v>
      </c>
      <c r="S29" s="4" t="str">
        <f t="shared" si="22"/>
        <v/>
      </c>
    </row>
    <row r="30" spans="1:19" ht="15.5" x14ac:dyDescent="0.35">
      <c r="C30" t="s">
        <v>57</v>
      </c>
      <c r="H30" s="4">
        <f t="shared" ref="H30:S30" si="23">IFERROR(((H27-I27)/I27)*100%,"")</f>
        <v>-0.56913470197959193</v>
      </c>
      <c r="I30" s="4">
        <f t="shared" si="23"/>
        <v>-0.51205071693494997</v>
      </c>
      <c r="J30" s="4">
        <f t="shared" si="23"/>
        <v>0.51243150787558511</v>
      </c>
      <c r="K30" s="4">
        <f t="shared" si="23"/>
        <v>8.1915372261515546E-2</v>
      </c>
      <c r="L30" s="4">
        <f t="shared" si="23"/>
        <v>-0.32169423075586362</v>
      </c>
      <c r="M30" s="4">
        <f t="shared" si="23"/>
        <v>1.8148445746594377</v>
      </c>
      <c r="N30" s="4">
        <f t="shared" si="23"/>
        <v>-0.92819633601782014</v>
      </c>
      <c r="O30" s="4">
        <f t="shared" si="23"/>
        <v>-0.26080396595235278</v>
      </c>
      <c r="P30" s="4">
        <f t="shared" si="23"/>
        <v>-0.2857596455275086</v>
      </c>
      <c r="Q30" s="4">
        <f t="shared" si="23"/>
        <v>3.6180759557829512</v>
      </c>
      <c r="R30" s="4">
        <f t="shared" si="23"/>
        <v>-0.72558130519368313</v>
      </c>
      <c r="S30" s="4" t="str">
        <f t="shared" si="23"/>
        <v/>
      </c>
    </row>
    <row r="32" spans="1:19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82.47</v>
      </c>
      <c r="E32" s="3">
        <f>IFERROR(INDEX(E51:E500,MATCH($A$32,$C$51:$C$500,0)),"")</f>
        <v>84.78</v>
      </c>
      <c r="H32" s="3">
        <f>IFERROR(INDEX(D32:G32,COUNT(D32:G32)),"")</f>
        <v>84.78</v>
      </c>
      <c r="I32" s="3">
        <f t="shared" ref="I32:S32" si="24">IFERROR(INDEX(I51:I500,MATCH($C$32,$C$51:$C$500,0)),"")</f>
        <v>88.52</v>
      </c>
      <c r="J32" s="3">
        <f t="shared" si="24"/>
        <v>95.24</v>
      </c>
      <c r="K32" s="3">
        <f t="shared" si="24"/>
        <v>105.15</v>
      </c>
      <c r="L32" s="3">
        <f t="shared" si="24"/>
        <v>12.47</v>
      </c>
      <c r="M32" s="3">
        <f t="shared" si="24"/>
        <v>39.58</v>
      </c>
      <c r="N32" s="3">
        <f t="shared" si="24"/>
        <v>129.41999999999999</v>
      </c>
      <c r="O32" s="3">
        <f t="shared" si="24"/>
        <v>129.47999999999999</v>
      </c>
      <c r="P32" s="3">
        <f t="shared" si="24"/>
        <v>134.16</v>
      </c>
      <c r="Q32" s="3">
        <f t="shared" si="24"/>
        <v>136.19999999999999</v>
      </c>
      <c r="R32" s="3">
        <f t="shared" si="24"/>
        <v>139.96</v>
      </c>
      <c r="S32" s="3">
        <f t="shared" si="24"/>
        <v>37.049999999999997</v>
      </c>
    </row>
    <row r="33" spans="1:19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2.98</v>
      </c>
      <c r="E33" s="3">
        <f>IFERROR(INDEX(E51:E500,MATCH($A$33,$C$51:$C$500,0)),"")</f>
        <v>2.81</v>
      </c>
      <c r="H33" s="3">
        <f>IFERROR(INDEX(D33:G33,COUNT(D33:G33)),"")</f>
        <v>2.81</v>
      </c>
      <c r="I33" s="3">
        <f t="shared" ref="I33:S33" si="25">IFERROR(INDEX(I51:I500,MATCH($C$33,$C$51:$C$500,0)),"")</f>
        <v>2.98</v>
      </c>
      <c r="J33" s="3">
        <f t="shared" si="25"/>
        <v>1.48</v>
      </c>
      <c r="K33" s="3">
        <f t="shared" si="25"/>
        <v>1.3</v>
      </c>
      <c r="L33" s="3">
        <f t="shared" si="25"/>
        <v>55.73</v>
      </c>
      <c r="M33" s="3">
        <f t="shared" si="25"/>
        <v>21.35</v>
      </c>
      <c r="N33" s="3">
        <f t="shared" si="25"/>
        <v>2.84</v>
      </c>
      <c r="O33" s="3">
        <f t="shared" si="25"/>
        <v>3.24</v>
      </c>
      <c r="P33" s="3">
        <f t="shared" si="25"/>
        <v>2.74</v>
      </c>
      <c r="Q33" s="3">
        <f t="shared" si="25"/>
        <v>2.92</v>
      </c>
      <c r="R33" s="3">
        <f t="shared" si="25"/>
        <v>2.16</v>
      </c>
      <c r="S33" s="3">
        <f t="shared" si="25"/>
        <v>0</v>
      </c>
    </row>
    <row r="34" spans="1:19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-106.49</v>
      </c>
      <c r="E34" s="3">
        <f>IFERROR(INDEX(E51:E500,MATCH($A$34,$C$51:$C$500,0)),"")</f>
        <v>-63.81</v>
      </c>
      <c r="H34" s="3">
        <f>IFERROR(INDEX(D34:G34,COUNT(D34:G34)),"")</f>
        <v>-63.81</v>
      </c>
      <c r="I34" s="3">
        <f t="shared" ref="I34:S34" si="26">IFERROR(INDEX(I51:I500,MATCH($C$34,$C$51:$C$500,0)),"")</f>
        <v>-39.17</v>
      </c>
      <c r="J34" s="3">
        <f t="shared" si="26"/>
        <v>-14.26</v>
      </c>
      <c r="K34" s="3">
        <f t="shared" si="26"/>
        <v>291.49</v>
      </c>
      <c r="L34" s="3">
        <f t="shared" si="26"/>
        <v>868.75</v>
      </c>
      <c r="M34" s="3">
        <f t="shared" si="26"/>
        <v>232.78</v>
      </c>
      <c r="N34" s="3">
        <f t="shared" si="26"/>
        <v>-280.92</v>
      </c>
      <c r="O34" s="3">
        <f t="shared" si="26"/>
        <v>-90.13</v>
      </c>
      <c r="P34" s="3">
        <f t="shared" si="26"/>
        <v>-174.41</v>
      </c>
      <c r="Q34" s="3">
        <f t="shared" si="26"/>
        <v>-103.11</v>
      </c>
      <c r="R34" s="3">
        <f t="shared" si="26"/>
        <v>-76.260000000000005</v>
      </c>
      <c r="S34" s="3">
        <f t="shared" si="26"/>
        <v>0</v>
      </c>
    </row>
    <row r="35" spans="1:19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336.77</v>
      </c>
      <c r="E35" s="3">
        <f>IFERROR(INDEX(E51:E500,MATCH($A$35,$C$51:$C$500,0)),"")</f>
        <v>633.91999999999996</v>
      </c>
      <c r="H35" s="3">
        <f>IFERROR(INDEX(D35:G35,COUNT(D35:G35)),"")</f>
        <v>633.91999999999996</v>
      </c>
      <c r="I35" s="3">
        <f t="shared" ref="I35:S35" si="27">IFERROR(INDEX(I51:I500,MATCH($C$35,$C$51:$C$500,0)),"")</f>
        <v>51.43</v>
      </c>
      <c r="J35" s="3">
        <f t="shared" si="27"/>
        <v>13.4</v>
      </c>
      <c r="K35" s="3">
        <f t="shared" si="27"/>
        <v>19.7</v>
      </c>
      <c r="L35" s="3">
        <f t="shared" si="27"/>
        <v>108.1</v>
      </c>
      <c r="M35" s="3">
        <f t="shared" si="27"/>
        <v>88.84</v>
      </c>
      <c r="N35" s="3">
        <f t="shared" si="27"/>
        <v>108.91</v>
      </c>
      <c r="O35" s="3">
        <f t="shared" si="27"/>
        <v>8.92</v>
      </c>
      <c r="P35" s="3">
        <f t="shared" si="27"/>
        <v>5.78</v>
      </c>
      <c r="Q35" s="3">
        <f t="shared" si="27"/>
        <v>4.47</v>
      </c>
      <c r="R35" s="3">
        <f t="shared" si="27"/>
        <v>15.65</v>
      </c>
      <c r="S35" s="3">
        <f t="shared" si="27"/>
        <v>0</v>
      </c>
    </row>
    <row r="36" spans="1:19" ht="15.5" x14ac:dyDescent="0.35">
      <c r="B36" t="s">
        <v>70</v>
      </c>
      <c r="C36" t="s">
        <v>71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S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</row>
    <row r="37" spans="1:19" ht="15.5" x14ac:dyDescent="0.35">
      <c r="B37" t="s">
        <v>72</v>
      </c>
      <c r="C37" t="s">
        <v>73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S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</row>
    <row r="50" spans="2:19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  <c r="S50" t="s">
        <v>35</v>
      </c>
    </row>
    <row r="51" spans="2:19" ht="15.5" x14ac:dyDescent="0.35">
      <c r="B51" t="s">
        <v>79</v>
      </c>
      <c r="C51" t="s">
        <v>6</v>
      </c>
      <c r="D51" s="5">
        <v>4636471812</v>
      </c>
      <c r="E51" s="5">
        <v>2383023565</v>
      </c>
      <c r="F51" s="5">
        <v>1936351966</v>
      </c>
      <c r="G51" s="5">
        <v>6142020927</v>
      </c>
      <c r="I51" s="5">
        <v>32583247754</v>
      </c>
      <c r="J51" s="5">
        <v>66775890210</v>
      </c>
      <c r="K51" s="5">
        <v>44151348251</v>
      </c>
      <c r="L51" s="5">
        <v>40808504420</v>
      </c>
      <c r="M51" s="5">
        <v>3410781850</v>
      </c>
      <c r="N51" s="5">
        <v>1211712320</v>
      </c>
      <c r="O51" s="5">
        <v>16875355000</v>
      </c>
      <c r="P51" s="5">
        <v>22829336499</v>
      </c>
      <c r="Q51" s="5">
        <v>31963100875</v>
      </c>
      <c r="R51" s="5">
        <v>6921302547</v>
      </c>
      <c r="S51" s="5">
        <v>25221687436</v>
      </c>
    </row>
    <row r="52" spans="2:19" ht="15.5" x14ac:dyDescent="0.35">
      <c r="C52" t="s">
        <v>80</v>
      </c>
      <c r="D52" s="5">
        <v>-3225208729</v>
      </c>
      <c r="E52" s="5">
        <v>-2268235694</v>
      </c>
      <c r="F52" s="5">
        <v>-1696252225</v>
      </c>
      <c r="G52" s="5">
        <v>-4590829163</v>
      </c>
      <c r="I52" s="5">
        <v>-27170688945</v>
      </c>
      <c r="J52" s="5">
        <v>-53533725525</v>
      </c>
      <c r="K52" s="5">
        <v>-14791024283</v>
      </c>
      <c r="L52" s="5">
        <v>-5375958322</v>
      </c>
      <c r="M52" s="5">
        <v>-2088204500</v>
      </c>
      <c r="N52" s="5">
        <v>-858716337</v>
      </c>
      <c r="O52" s="5">
        <v>-15373079022</v>
      </c>
      <c r="P52" s="5">
        <v>-20373044769</v>
      </c>
      <c r="Q52" s="5">
        <v>-29106606210</v>
      </c>
      <c r="R52" s="5">
        <v>-6701558042</v>
      </c>
      <c r="S52" s="5">
        <v>-15343556250</v>
      </c>
    </row>
    <row r="53" spans="2:19" ht="15.5" x14ac:dyDescent="0.35">
      <c r="C53" t="s">
        <v>81</v>
      </c>
      <c r="D53" s="5">
        <v>1411263083</v>
      </c>
      <c r="E53" s="5">
        <v>114787871</v>
      </c>
      <c r="F53" s="5">
        <v>240099741</v>
      </c>
      <c r="G53" s="5">
        <v>1551191764</v>
      </c>
      <c r="I53" s="5">
        <v>5412558809</v>
      </c>
      <c r="J53" s="5">
        <v>13242164685</v>
      </c>
      <c r="K53" s="5">
        <v>29360323968</v>
      </c>
      <c r="L53" s="5">
        <v>35432546098</v>
      </c>
      <c r="M53" s="5">
        <v>1322577350</v>
      </c>
      <c r="N53" s="5">
        <v>352995983</v>
      </c>
      <c r="O53" s="5">
        <v>1502275978</v>
      </c>
      <c r="P53" s="5">
        <v>2456291730</v>
      </c>
      <c r="Q53" s="5">
        <v>2856494665</v>
      </c>
      <c r="R53" s="5">
        <v>219744505</v>
      </c>
      <c r="S53" s="5">
        <v>9878131186</v>
      </c>
    </row>
    <row r="54" spans="2:19" ht="15.5" x14ac:dyDescent="0.35">
      <c r="C54" t="s">
        <v>82</v>
      </c>
      <c r="D54" s="5">
        <v>-11046987525</v>
      </c>
      <c r="E54" s="5">
        <v>-22251183757</v>
      </c>
      <c r="F54" s="5">
        <v>-33028893787</v>
      </c>
      <c r="G54" s="5">
        <v>367996155</v>
      </c>
      <c r="I54" s="5">
        <v>-49080525704</v>
      </c>
      <c r="J54" s="5">
        <v>-46667082094</v>
      </c>
      <c r="K54" s="5">
        <v>-36713112286</v>
      </c>
      <c r="L54" s="5">
        <v>-30141341155</v>
      </c>
      <c r="M54" s="5">
        <v>-552741810</v>
      </c>
      <c r="N54" s="5">
        <v>-2101047236</v>
      </c>
      <c r="O54" s="5">
        <v>-4940349915</v>
      </c>
      <c r="P54" s="5">
        <v>-3225948010</v>
      </c>
      <c r="Q54" s="5">
        <v>-5884675239</v>
      </c>
      <c r="R54" s="5">
        <v>-2388558523</v>
      </c>
      <c r="S54" s="5">
        <v>-6781176919</v>
      </c>
    </row>
    <row r="55" spans="2:19" ht="15.5" x14ac:dyDescent="0.35">
      <c r="C55" t="s">
        <v>724</v>
      </c>
      <c r="F55" s="5">
        <v>-49080525704</v>
      </c>
      <c r="I55" s="5">
        <v>-49080525704</v>
      </c>
      <c r="J55" s="5">
        <v>-46667082094</v>
      </c>
      <c r="K55" s="5">
        <v>-36713112286</v>
      </c>
      <c r="L55" s="5">
        <v>-30141341155</v>
      </c>
    </row>
    <row r="56" spans="2:19" ht="15.5" x14ac:dyDescent="0.35">
      <c r="C56" t="s">
        <v>83</v>
      </c>
      <c r="D56" s="5">
        <v>-15753829431</v>
      </c>
      <c r="E56" s="5">
        <v>-17544341851</v>
      </c>
      <c r="F56" s="5">
        <v>29856665648</v>
      </c>
      <c r="G56" s="5">
        <v>-13437037576</v>
      </c>
      <c r="M56" s="5">
        <v>-1604118181</v>
      </c>
      <c r="N56" s="5">
        <v>-2560264920</v>
      </c>
      <c r="O56" s="5">
        <v>-4526708288</v>
      </c>
      <c r="P56" s="5">
        <v>-4292164633</v>
      </c>
      <c r="Q56" s="5">
        <v>-6058580249</v>
      </c>
      <c r="R56" s="5">
        <v>-3291994382</v>
      </c>
      <c r="S56" s="5">
        <v>-7082263679</v>
      </c>
    </row>
    <row r="57" spans="2:19" ht="15.5" x14ac:dyDescent="0.35">
      <c r="C57" t="s">
        <v>85</v>
      </c>
      <c r="D57" s="5">
        <v>-423057463</v>
      </c>
      <c r="E57" s="5">
        <v>-699526086</v>
      </c>
      <c r="F57" s="5">
        <v>-1533250502</v>
      </c>
      <c r="G57" s="5">
        <v>-14321654</v>
      </c>
      <c r="I57" s="5">
        <v>-2584676656</v>
      </c>
      <c r="J57" s="5">
        <v>-703147216</v>
      </c>
      <c r="K57" s="5">
        <v>-392251513</v>
      </c>
      <c r="L57" s="5">
        <v>-664404408</v>
      </c>
      <c r="M57" s="5">
        <v>9574</v>
      </c>
      <c r="N57" s="5">
        <v>-2491</v>
      </c>
      <c r="O57" s="5">
        <v>1491</v>
      </c>
      <c r="P57" s="5">
        <v>-17306</v>
      </c>
      <c r="Q57" s="5">
        <v>-256576</v>
      </c>
      <c r="R57" s="5">
        <v>3235</v>
      </c>
      <c r="S57" s="5">
        <v>88365</v>
      </c>
    </row>
    <row r="58" spans="2:19" ht="15.5" x14ac:dyDescent="0.35">
      <c r="C58" t="s">
        <v>86</v>
      </c>
      <c r="D58" s="5">
        <v>-9635724442</v>
      </c>
      <c r="E58" s="5">
        <v>-22136395886</v>
      </c>
      <c r="F58" s="5">
        <v>-32788794046</v>
      </c>
      <c r="G58" s="5">
        <v>1919187919</v>
      </c>
      <c r="I58" s="5">
        <v>-43667966895</v>
      </c>
      <c r="J58" s="5">
        <v>-33424917409</v>
      </c>
      <c r="K58" s="5">
        <v>-7352788318</v>
      </c>
      <c r="L58" s="5">
        <v>5291204943</v>
      </c>
      <c r="M58" s="5">
        <v>769835540</v>
      </c>
      <c r="N58" s="5">
        <v>-1748051253</v>
      </c>
      <c r="O58" s="5">
        <v>-3438073937</v>
      </c>
      <c r="P58" s="5">
        <v>-769656280</v>
      </c>
      <c r="Q58" s="5">
        <v>-3028180574</v>
      </c>
      <c r="R58" s="5">
        <v>-2168814018</v>
      </c>
      <c r="S58" s="5">
        <v>3096954267</v>
      </c>
    </row>
    <row r="59" spans="2:19" ht="15.5" x14ac:dyDescent="0.35">
      <c r="C59" t="s">
        <v>87</v>
      </c>
      <c r="D59" s="5">
        <v>-4096482133</v>
      </c>
      <c r="E59" s="5">
        <v>-373807114</v>
      </c>
      <c r="F59" s="5">
        <v>6581344591</v>
      </c>
      <c r="G59" s="5">
        <v>-1726830239</v>
      </c>
      <c r="I59" s="5">
        <v>3452725515</v>
      </c>
      <c r="J59" s="5">
        <v>-35894387418</v>
      </c>
      <c r="K59" s="5">
        <v>10687130060</v>
      </c>
      <c r="L59" s="5">
        <v>687230764</v>
      </c>
      <c r="M59" s="5">
        <v>530968356</v>
      </c>
      <c r="N59" s="5">
        <v>1279932378</v>
      </c>
      <c r="O59" s="5">
        <v>1766951381</v>
      </c>
      <c r="P59" s="5">
        <v>11313610</v>
      </c>
      <c r="Q59" s="5">
        <v>1643323857</v>
      </c>
      <c r="R59" s="5">
        <v>750113086</v>
      </c>
      <c r="S59" s="5">
        <v>-58145226</v>
      </c>
    </row>
    <row r="60" spans="2:19" ht="15.5" x14ac:dyDescent="0.35">
      <c r="C60" t="s">
        <v>89</v>
      </c>
      <c r="D60" s="5">
        <v>-466405840</v>
      </c>
      <c r="E60" s="5">
        <v>-373807114</v>
      </c>
      <c r="F60" s="5">
        <v>2499975584</v>
      </c>
      <c r="G60" s="5">
        <v>-727303883</v>
      </c>
      <c r="M60" s="5">
        <v>640001101</v>
      </c>
      <c r="N60" s="5">
        <v>1636877781</v>
      </c>
      <c r="O60" s="5">
        <v>2180136503</v>
      </c>
      <c r="P60" s="5">
        <v>771720322</v>
      </c>
      <c r="Q60" s="5">
        <v>1649239702</v>
      </c>
      <c r="R60" s="5">
        <v>760799908</v>
      </c>
      <c r="S60" s="5">
        <v>60240551</v>
      </c>
    </row>
    <row r="61" spans="2:19" ht="15.5" x14ac:dyDescent="0.35">
      <c r="C61" t="s">
        <v>27</v>
      </c>
      <c r="F61" s="5">
        <v>-3224886626</v>
      </c>
      <c r="I61" s="5">
        <v>-3224886626</v>
      </c>
      <c r="J61" s="5">
        <v>-3027126957</v>
      </c>
      <c r="K61" s="5">
        <v>11315083865</v>
      </c>
      <c r="L61" s="5">
        <v>123266887</v>
      </c>
      <c r="M61" s="5">
        <v>-2157383</v>
      </c>
      <c r="N61" s="5">
        <v>-23452461</v>
      </c>
      <c r="O61" s="5">
        <v>-6068670</v>
      </c>
      <c r="P61" s="5">
        <v>-6760925</v>
      </c>
      <c r="Q61" s="5">
        <v>-5915845</v>
      </c>
      <c r="R61" s="5">
        <v>-10686822</v>
      </c>
      <c r="S61" s="5">
        <v>-118385777</v>
      </c>
    </row>
    <row r="62" spans="2:19" ht="15.5" x14ac:dyDescent="0.35">
      <c r="C62" t="s">
        <v>90</v>
      </c>
      <c r="F62" s="5">
        <v>-77390868</v>
      </c>
      <c r="I62" s="5">
        <v>-77390868</v>
      </c>
      <c r="J62" s="5">
        <v>-168232828</v>
      </c>
      <c r="K62" s="5">
        <v>-319776</v>
      </c>
      <c r="L62" s="5">
        <v>28013333</v>
      </c>
    </row>
    <row r="63" spans="2:19" ht="15.5" x14ac:dyDescent="0.35">
      <c r="C63" t="s">
        <v>88</v>
      </c>
      <c r="L63" s="5">
        <v>127910271</v>
      </c>
    </row>
    <row r="64" spans="2:19" ht="15.5" x14ac:dyDescent="0.35">
      <c r="C64" t="s">
        <v>93</v>
      </c>
      <c r="F64" s="5">
        <v>1</v>
      </c>
      <c r="G64" s="5">
        <v>-67826333</v>
      </c>
      <c r="I64" s="5">
        <v>-628643491</v>
      </c>
      <c r="J64" s="5">
        <v>-1413959638</v>
      </c>
      <c r="K64" s="5">
        <v>-353733744</v>
      </c>
      <c r="M64" s="5">
        <v>-106875362</v>
      </c>
      <c r="N64" s="5">
        <v>-333492942</v>
      </c>
      <c r="O64" s="5">
        <v>-407116452</v>
      </c>
      <c r="P64" s="5">
        <v>-753645787</v>
      </c>
    </row>
    <row r="65" spans="2:19" ht="15.5" x14ac:dyDescent="0.35">
      <c r="C65" t="s">
        <v>224</v>
      </c>
    </row>
    <row r="66" spans="2:19" ht="15.5" x14ac:dyDescent="0.35">
      <c r="C66" t="s">
        <v>94</v>
      </c>
      <c r="D66" s="5">
        <v>-4096482133</v>
      </c>
      <c r="E66" s="5">
        <v>-373807114</v>
      </c>
      <c r="F66" s="5">
        <v>6581344591</v>
      </c>
      <c r="G66" s="5">
        <v>-1726830239</v>
      </c>
      <c r="I66" s="5">
        <v>3452725515</v>
      </c>
      <c r="J66" s="5">
        <v>-35894387418</v>
      </c>
      <c r="K66" s="5">
        <v>10687130060</v>
      </c>
      <c r="L66" s="5">
        <v>687230764</v>
      </c>
      <c r="M66" s="5">
        <v>530968356</v>
      </c>
      <c r="N66" s="5">
        <v>1279932378</v>
      </c>
      <c r="O66" s="5">
        <v>1766951381</v>
      </c>
      <c r="P66" s="5">
        <v>11313610</v>
      </c>
      <c r="Q66" s="5">
        <v>1643323857</v>
      </c>
      <c r="R66" s="5">
        <v>750113086</v>
      </c>
      <c r="S66" s="5">
        <v>-58145226</v>
      </c>
    </row>
    <row r="67" spans="2:19" ht="15.5" x14ac:dyDescent="0.35">
      <c r="C67" t="s">
        <v>29</v>
      </c>
      <c r="D67" s="5">
        <v>-13732206575</v>
      </c>
      <c r="E67" s="5">
        <v>-22510203000</v>
      </c>
      <c r="F67" s="5">
        <v>-26207449455</v>
      </c>
      <c r="G67" s="5">
        <v>192357680</v>
      </c>
      <c r="I67" s="5">
        <v>-40215241380</v>
      </c>
      <c r="J67" s="5">
        <v>-69319304827</v>
      </c>
      <c r="K67" s="5">
        <v>3334341742</v>
      </c>
      <c r="L67" s="5">
        <v>5978435707</v>
      </c>
      <c r="M67" s="5">
        <v>1300803896</v>
      </c>
      <c r="N67" s="5">
        <v>-468118875</v>
      </c>
      <c r="O67" s="5">
        <v>-1671122556</v>
      </c>
      <c r="P67" s="5">
        <v>-758342670</v>
      </c>
      <c r="Q67" s="5">
        <v>-1384856717</v>
      </c>
      <c r="R67" s="5">
        <v>-1418700932</v>
      </c>
      <c r="S67" s="5">
        <v>3038809041</v>
      </c>
    </row>
    <row r="68" spans="2:19" ht="15.5" x14ac:dyDescent="0.35">
      <c r="C68" t="s">
        <v>28</v>
      </c>
      <c r="D68" s="5">
        <v>-1359524367</v>
      </c>
      <c r="E68" s="5">
        <v>-1894482882</v>
      </c>
      <c r="F68" s="5">
        <v>-4790847558</v>
      </c>
      <c r="G68" s="5">
        <v>1947479627</v>
      </c>
      <c r="I68" s="5">
        <v>-5155033939</v>
      </c>
      <c r="J68" s="5">
        <v>5813192797</v>
      </c>
      <c r="K68" s="5">
        <v>-771557923</v>
      </c>
      <c r="L68" s="5">
        <v>-1576903694</v>
      </c>
    </row>
    <row r="69" spans="2:19" ht="15.5" x14ac:dyDescent="0.35">
      <c r="C69" t="s">
        <v>97</v>
      </c>
      <c r="D69" s="5">
        <v>-15091730942</v>
      </c>
      <c r="E69" s="5">
        <v>-24404685882</v>
      </c>
      <c r="F69" s="5">
        <v>-30998297013</v>
      </c>
      <c r="G69" s="5">
        <v>2139837307</v>
      </c>
      <c r="I69" s="5">
        <v>-45370275319</v>
      </c>
      <c r="J69" s="5">
        <v>-63506112030</v>
      </c>
      <c r="K69" s="5">
        <v>2562783819</v>
      </c>
      <c r="L69" s="5">
        <v>4401681342</v>
      </c>
      <c r="M69" s="5">
        <v>1300803896</v>
      </c>
      <c r="N69" s="5">
        <v>-468118875</v>
      </c>
      <c r="O69" s="5">
        <v>-1671122556</v>
      </c>
      <c r="P69" s="5">
        <v>-758342670</v>
      </c>
      <c r="Q69" s="5">
        <v>-1384856717</v>
      </c>
      <c r="R69" s="5">
        <v>-1418700932</v>
      </c>
      <c r="S69" s="5">
        <v>3038809041</v>
      </c>
    </row>
    <row r="70" spans="2:19" ht="15.5" x14ac:dyDescent="0.35">
      <c r="C70" t="s">
        <v>98</v>
      </c>
      <c r="F70" s="5">
        <v>134277176</v>
      </c>
      <c r="I70" s="5">
        <v>134277176</v>
      </c>
      <c r="J70" s="5">
        <v>-136192468</v>
      </c>
      <c r="K70" s="5">
        <v>260528492</v>
      </c>
      <c r="L70" s="5">
        <v>-471558842</v>
      </c>
      <c r="M70" s="5">
        <v>32834000</v>
      </c>
      <c r="N70" s="5">
        <v>447337000</v>
      </c>
      <c r="O70" s="5">
        <v>-7992000</v>
      </c>
      <c r="P70" s="5">
        <v>26530000</v>
      </c>
      <c r="Q70" s="5">
        <v>36703000</v>
      </c>
      <c r="R70" s="5">
        <v>-264217000</v>
      </c>
      <c r="S70" s="5">
        <v>-282232000</v>
      </c>
    </row>
    <row r="71" spans="2:19" ht="15.5" x14ac:dyDescent="0.35">
      <c r="C71" t="s">
        <v>99</v>
      </c>
      <c r="D71" s="5">
        <v>-15091730942</v>
      </c>
      <c r="E71" s="5">
        <v>-24404685882</v>
      </c>
      <c r="F71" s="5">
        <v>-30864019837</v>
      </c>
      <c r="G71" s="5">
        <v>2139837307</v>
      </c>
      <c r="I71" s="5">
        <v>-45235998143</v>
      </c>
      <c r="J71" s="5">
        <v>-63642304498</v>
      </c>
      <c r="K71" s="5">
        <v>2823312311</v>
      </c>
      <c r="L71" s="5">
        <v>3930122500</v>
      </c>
      <c r="M71" s="5">
        <v>1333637896</v>
      </c>
      <c r="N71" s="5">
        <v>-20781875</v>
      </c>
      <c r="O71" s="5">
        <v>-1679114556</v>
      </c>
      <c r="P71" s="5">
        <v>-731812670</v>
      </c>
      <c r="Q71" s="5">
        <v>-1348153717</v>
      </c>
      <c r="R71" s="5">
        <v>-1682917932</v>
      </c>
      <c r="S71" s="5">
        <v>2756577041</v>
      </c>
    </row>
    <row r="72" spans="2:19" ht="15.5" x14ac:dyDescent="0.35">
      <c r="C72" t="s">
        <v>100</v>
      </c>
      <c r="D72" s="5">
        <v>-15091730942</v>
      </c>
      <c r="E72" s="5">
        <v>-24404685882</v>
      </c>
      <c r="F72" s="5">
        <v>-30998297013</v>
      </c>
      <c r="G72" s="5">
        <v>2139837307</v>
      </c>
      <c r="I72" s="5">
        <v>-45370275319</v>
      </c>
      <c r="J72" s="5">
        <v>-63506112030</v>
      </c>
      <c r="K72" s="5">
        <v>2562783819</v>
      </c>
      <c r="L72" s="5">
        <v>4401681342</v>
      </c>
      <c r="M72" s="5">
        <v>1300803896</v>
      </c>
      <c r="N72" s="5">
        <v>-468118875</v>
      </c>
      <c r="O72" s="5">
        <v>-1671122556</v>
      </c>
      <c r="P72" s="5">
        <v>-758342670</v>
      </c>
      <c r="Q72" s="5">
        <v>-1384856717</v>
      </c>
      <c r="R72" s="5">
        <v>-1418700932</v>
      </c>
      <c r="S72" s="5">
        <v>3038809041</v>
      </c>
    </row>
    <row r="73" spans="2:19" ht="15.5" x14ac:dyDescent="0.35">
      <c r="C73" t="s">
        <v>8</v>
      </c>
      <c r="D73" s="5">
        <v>-14668673479</v>
      </c>
      <c r="E73" s="5">
        <v>-23705159796</v>
      </c>
      <c r="F73" s="5">
        <v>-29330769335</v>
      </c>
      <c r="G73" s="5">
        <v>2154158961</v>
      </c>
      <c r="I73" s="5">
        <v>-42651321487</v>
      </c>
      <c r="J73" s="5">
        <v>-62939157282</v>
      </c>
      <c r="K73" s="5">
        <v>3215563824</v>
      </c>
      <c r="L73" s="5">
        <v>4594526908</v>
      </c>
      <c r="M73" s="5">
        <v>1333628322</v>
      </c>
      <c r="N73" s="5">
        <v>-20779384</v>
      </c>
      <c r="O73" s="5">
        <v>-1679116047</v>
      </c>
      <c r="P73" s="5">
        <v>-731795364</v>
      </c>
      <c r="Q73" s="5">
        <v>-1347897141</v>
      </c>
      <c r="R73" s="5">
        <v>-1682921167</v>
      </c>
      <c r="S73" s="5">
        <v>2756488676</v>
      </c>
    </row>
    <row r="74" spans="2:19" ht="15.5" x14ac:dyDescent="0.35">
      <c r="C74" t="s">
        <v>102</v>
      </c>
      <c r="D74" s="5">
        <v>-15091730942</v>
      </c>
      <c r="E74" s="5">
        <v>-24404685882</v>
      </c>
      <c r="F74" s="5">
        <v>-30998297013</v>
      </c>
      <c r="G74" s="5">
        <v>2139837307</v>
      </c>
      <c r="I74" s="5">
        <v>-45370275319</v>
      </c>
      <c r="J74" s="5">
        <v>-63506112030</v>
      </c>
      <c r="K74" s="5">
        <v>2562783819</v>
      </c>
      <c r="L74" s="5">
        <v>4401681342</v>
      </c>
      <c r="M74" s="5">
        <v>1300803896</v>
      </c>
      <c r="N74" s="5">
        <v>-468118875</v>
      </c>
      <c r="O74" s="5">
        <v>-1671122556</v>
      </c>
      <c r="P74" s="5">
        <v>-758342670</v>
      </c>
      <c r="Q74" s="5">
        <v>-1384856717</v>
      </c>
      <c r="R74" s="5">
        <v>-1418700932</v>
      </c>
      <c r="S74" s="5">
        <v>3038809041</v>
      </c>
    </row>
    <row r="75" spans="2:19" ht="15.5" x14ac:dyDescent="0.35">
      <c r="C75" t="s">
        <v>103</v>
      </c>
      <c r="D75" s="5">
        <v>-15091730942</v>
      </c>
      <c r="E75" s="5">
        <v>-24404685882</v>
      </c>
      <c r="F75" s="5">
        <v>-30864019837</v>
      </c>
      <c r="G75" s="5">
        <v>2139837307</v>
      </c>
      <c r="I75" s="5">
        <v>-45235998143</v>
      </c>
      <c r="J75" s="5">
        <v>-63642304498</v>
      </c>
      <c r="K75" s="5">
        <v>2823312311</v>
      </c>
      <c r="L75" s="5">
        <v>3930122500</v>
      </c>
      <c r="M75" s="5">
        <v>1333637896</v>
      </c>
      <c r="N75" s="5">
        <v>-20781875</v>
      </c>
      <c r="O75" s="5">
        <v>-1679114556</v>
      </c>
      <c r="P75" s="5">
        <v>-731812670</v>
      </c>
      <c r="Q75" s="5">
        <v>-1348153717</v>
      </c>
      <c r="R75" s="5">
        <v>-1682917932</v>
      </c>
      <c r="S75" s="5">
        <v>2756577041</v>
      </c>
    </row>
    <row r="76" spans="2:19" ht="15.5" x14ac:dyDescent="0.35">
      <c r="C76" t="s">
        <v>104</v>
      </c>
      <c r="D76" s="5">
        <v>-15091730942</v>
      </c>
      <c r="E76" s="5">
        <v>-24404685882</v>
      </c>
      <c r="F76" s="5">
        <v>-30864019837</v>
      </c>
      <c r="G76" s="5">
        <v>2139837307</v>
      </c>
      <c r="I76" s="5">
        <v>-45235998143</v>
      </c>
      <c r="J76" s="5">
        <v>-63642304498</v>
      </c>
      <c r="K76" s="5">
        <v>2823312311</v>
      </c>
      <c r="L76" s="5">
        <v>3930122500</v>
      </c>
      <c r="M76" s="5">
        <v>1333637896</v>
      </c>
      <c r="N76" s="5">
        <v>-20781875</v>
      </c>
      <c r="O76" s="5">
        <v>-1679114556</v>
      </c>
      <c r="P76" s="5">
        <v>-731812670</v>
      </c>
      <c r="Q76" s="5">
        <v>-1348153717</v>
      </c>
      <c r="R76" s="5">
        <v>-1682917932</v>
      </c>
      <c r="S76" s="5">
        <v>2756577041</v>
      </c>
    </row>
    <row r="78" spans="2:19" ht="15.5" x14ac:dyDescent="0.35">
      <c r="B78" t="s">
        <v>105</v>
      </c>
      <c r="C78" t="s">
        <v>106</v>
      </c>
    </row>
    <row r="79" spans="2:19" ht="15.5" x14ac:dyDescent="0.35">
      <c r="C79" t="s">
        <v>107</v>
      </c>
    </row>
    <row r="80" spans="2:19" ht="15.5" x14ac:dyDescent="0.35">
      <c r="C80" t="s">
        <v>20</v>
      </c>
      <c r="D80" s="5">
        <v>5125617619</v>
      </c>
      <c r="E80" s="5">
        <v>2520831457</v>
      </c>
      <c r="F80" s="5">
        <v>23623166298</v>
      </c>
      <c r="G80" s="5">
        <v>43506616420</v>
      </c>
      <c r="I80" s="5">
        <v>23623166298</v>
      </c>
      <c r="J80" s="5">
        <v>4308431926</v>
      </c>
      <c r="K80" s="5">
        <v>18482994979</v>
      </c>
      <c r="L80" s="5">
        <v>2985196680</v>
      </c>
      <c r="M80" s="5">
        <v>18661640217</v>
      </c>
      <c r="N80" s="5">
        <v>45116777276</v>
      </c>
      <c r="O80" s="5">
        <v>45727139793</v>
      </c>
      <c r="P80" s="5">
        <v>37810024819</v>
      </c>
      <c r="Q80" s="5">
        <v>19460245205</v>
      </c>
      <c r="R80" s="5">
        <v>40035286157</v>
      </c>
      <c r="S80" s="5">
        <v>5472298638</v>
      </c>
    </row>
    <row r="81" spans="3:19" ht="15.5" x14ac:dyDescent="0.35">
      <c r="C81" t="s">
        <v>109</v>
      </c>
      <c r="D81" s="5">
        <v>1125986007</v>
      </c>
      <c r="E81" s="5">
        <v>634807206</v>
      </c>
      <c r="F81" s="5">
        <v>679457313</v>
      </c>
      <c r="G81" s="5">
        <v>2788440828</v>
      </c>
      <c r="I81" s="5">
        <v>679457313</v>
      </c>
      <c r="J81" s="5">
        <v>3743303032</v>
      </c>
      <c r="K81" s="5">
        <v>23349328379</v>
      </c>
      <c r="N81" s="5">
        <v>17600000</v>
      </c>
      <c r="P81" s="5">
        <v>9523158997</v>
      </c>
      <c r="Q81" s="5">
        <v>26272231844</v>
      </c>
      <c r="R81" s="5">
        <v>4117226011</v>
      </c>
      <c r="S81" s="5">
        <v>1467525690</v>
      </c>
    </row>
    <row r="82" spans="3:19" ht="15.5" x14ac:dyDescent="0.35">
      <c r="C82" t="s">
        <v>110</v>
      </c>
      <c r="D82" s="5">
        <v>3140397988</v>
      </c>
      <c r="E82" s="5">
        <v>7115410549</v>
      </c>
      <c r="F82" s="5">
        <v>3343374737</v>
      </c>
      <c r="G82" s="5">
        <v>11892972752</v>
      </c>
      <c r="I82" s="5">
        <v>3343374737</v>
      </c>
      <c r="J82" s="5">
        <v>22435032104</v>
      </c>
      <c r="K82" s="5">
        <v>21460774619</v>
      </c>
      <c r="L82" s="5">
        <v>2692046075</v>
      </c>
      <c r="M82" s="5">
        <v>241513075</v>
      </c>
    </row>
    <row r="83" spans="3:19" ht="15.5" x14ac:dyDescent="0.35">
      <c r="C83" t="s">
        <v>111</v>
      </c>
      <c r="D83" s="5">
        <v>8283135560</v>
      </c>
      <c r="E83" s="5">
        <v>7434270954</v>
      </c>
      <c r="F83" s="5">
        <v>7434154283</v>
      </c>
      <c r="G83" s="5">
        <v>7123830245</v>
      </c>
      <c r="I83" s="5">
        <v>7434154283</v>
      </c>
      <c r="J83" s="5">
        <v>6054945888</v>
      </c>
      <c r="K83" s="5">
        <v>4507358902</v>
      </c>
      <c r="L83" s="5">
        <v>101249771029</v>
      </c>
      <c r="M83" s="5">
        <v>21900184536</v>
      </c>
    </row>
    <row r="84" spans="3:19" ht="15.5" x14ac:dyDescent="0.35">
      <c r="C84" t="s">
        <v>112</v>
      </c>
      <c r="D84" s="5">
        <v>1125986007</v>
      </c>
      <c r="E84" s="5">
        <v>634807206</v>
      </c>
      <c r="F84" s="5">
        <v>679457313</v>
      </c>
      <c r="G84" s="5">
        <v>2788440828</v>
      </c>
      <c r="I84" s="5">
        <v>679457313</v>
      </c>
      <c r="J84" s="5">
        <v>3743303032</v>
      </c>
      <c r="K84" s="5">
        <v>23349328379</v>
      </c>
      <c r="N84" s="5">
        <v>17600000</v>
      </c>
      <c r="P84" s="5">
        <v>9523158997</v>
      </c>
      <c r="Q84" s="5">
        <v>26272231844</v>
      </c>
      <c r="R84" s="5">
        <v>4117226011</v>
      </c>
      <c r="S84" s="5">
        <v>1467525690</v>
      </c>
    </row>
    <row r="85" spans="3:19" ht="15.5" x14ac:dyDescent="0.35">
      <c r="C85" t="s">
        <v>113</v>
      </c>
      <c r="D85" s="5">
        <v>296630223273</v>
      </c>
      <c r="E85" s="5">
        <v>85094977890</v>
      </c>
      <c r="F85" s="5">
        <v>71983761856</v>
      </c>
      <c r="G85" s="5">
        <v>118723204744</v>
      </c>
      <c r="I85" s="5">
        <v>71983761856</v>
      </c>
      <c r="J85" s="5">
        <v>26286232576</v>
      </c>
      <c r="K85" s="5">
        <v>239507148134</v>
      </c>
      <c r="L85" s="5">
        <v>7468051352</v>
      </c>
      <c r="M85" s="5">
        <v>113822016169</v>
      </c>
      <c r="O85" s="5">
        <v>31543265</v>
      </c>
      <c r="P85" s="5">
        <v>69688951</v>
      </c>
      <c r="R85" s="5">
        <v>3858150000</v>
      </c>
    </row>
    <row r="86" spans="3:19" ht="15.5" x14ac:dyDescent="0.35">
      <c r="C86" t="s">
        <v>114</v>
      </c>
      <c r="D86" s="5">
        <v>296630223273</v>
      </c>
      <c r="E86" s="5">
        <v>85094977890</v>
      </c>
      <c r="F86" s="5">
        <v>71983761856</v>
      </c>
      <c r="G86" s="5">
        <v>118723204744</v>
      </c>
      <c r="I86" s="5">
        <v>71983761856</v>
      </c>
      <c r="J86" s="5">
        <v>26286232576</v>
      </c>
      <c r="K86" s="5">
        <v>239507148134</v>
      </c>
      <c r="L86" s="5">
        <v>7468051352</v>
      </c>
      <c r="M86" s="5">
        <v>113822016169</v>
      </c>
      <c r="O86" s="5">
        <v>31543265</v>
      </c>
      <c r="P86" s="5">
        <v>69688951</v>
      </c>
      <c r="R86" s="5">
        <v>3858150000</v>
      </c>
    </row>
    <row r="87" spans="3:19" ht="15.5" x14ac:dyDescent="0.35">
      <c r="C87" t="s">
        <v>118</v>
      </c>
      <c r="D87" s="5">
        <v>100974789945</v>
      </c>
      <c r="E87" s="5">
        <v>98464633909</v>
      </c>
      <c r="F87" s="5">
        <v>103685452150</v>
      </c>
      <c r="G87" s="5">
        <v>95946030704</v>
      </c>
      <c r="I87" s="5">
        <v>103685452150</v>
      </c>
      <c r="J87" s="5">
        <v>95833738145</v>
      </c>
      <c r="K87" s="5">
        <v>95788738145</v>
      </c>
      <c r="L87" s="5">
        <v>95448738145</v>
      </c>
    </row>
    <row r="88" spans="3:19" ht="15.5" x14ac:dyDescent="0.35">
      <c r="C88" t="s">
        <v>781</v>
      </c>
    </row>
    <row r="89" spans="3:19" ht="15.5" x14ac:dyDescent="0.35">
      <c r="C89" t="s">
        <v>782</v>
      </c>
      <c r="D89" s="5">
        <v>183366535</v>
      </c>
      <c r="E89" s="5">
        <v>183366535</v>
      </c>
      <c r="F89" s="5">
        <v>183366535</v>
      </c>
      <c r="G89" s="5">
        <v>1500942239</v>
      </c>
      <c r="I89" s="5">
        <v>183366535</v>
      </c>
      <c r="J89" s="5">
        <v>7245299094</v>
      </c>
      <c r="K89" s="5">
        <v>6533090456</v>
      </c>
      <c r="P89" s="5">
        <v>263770143</v>
      </c>
      <c r="Q89" s="5">
        <v>6129572547</v>
      </c>
      <c r="R89" s="5">
        <v>1941168475</v>
      </c>
      <c r="S89" s="5">
        <v>5925113637</v>
      </c>
    </row>
    <row r="90" spans="3:19" ht="15.5" x14ac:dyDescent="0.35">
      <c r="C90" t="s">
        <v>115</v>
      </c>
      <c r="D90" s="5">
        <v>396528660</v>
      </c>
      <c r="E90" s="5">
        <v>153845560</v>
      </c>
      <c r="F90" s="5">
        <v>157431560</v>
      </c>
      <c r="G90" s="5">
        <v>77094660</v>
      </c>
      <c r="I90" s="5">
        <v>157431560</v>
      </c>
      <c r="J90" s="5">
        <v>21000000</v>
      </c>
      <c r="N90" s="5">
        <v>455000000</v>
      </c>
      <c r="O90" s="5">
        <v>830000000</v>
      </c>
      <c r="P90" s="5">
        <v>395000000</v>
      </c>
      <c r="Q90" s="5">
        <v>1645000000</v>
      </c>
      <c r="S90" s="5">
        <v>290479092</v>
      </c>
    </row>
    <row r="91" spans="3:19" ht="15.5" x14ac:dyDescent="0.35">
      <c r="C91" t="s">
        <v>108</v>
      </c>
      <c r="K91" s="5">
        <v>1506665466</v>
      </c>
      <c r="L91" s="5">
        <v>24627129</v>
      </c>
      <c r="M91" s="5">
        <v>54673053306</v>
      </c>
      <c r="N91" s="5">
        <v>647000000</v>
      </c>
      <c r="P91" s="5">
        <v>133500000</v>
      </c>
    </row>
    <row r="92" spans="3:19" ht="15.5" x14ac:dyDescent="0.35">
      <c r="C92" t="s">
        <v>85</v>
      </c>
      <c r="D92" s="5">
        <v>50577358</v>
      </c>
      <c r="E92" s="5">
        <v>50577358</v>
      </c>
      <c r="F92" s="5">
        <v>50577358</v>
      </c>
      <c r="G92" s="5">
        <v>-83699818</v>
      </c>
      <c r="I92" s="5">
        <v>50577358</v>
      </c>
      <c r="J92" s="5">
        <v>-83699818</v>
      </c>
      <c r="K92" s="5">
        <v>52492650</v>
      </c>
      <c r="L92" s="5">
        <v>-7908185171</v>
      </c>
      <c r="M92" s="5">
        <v>-33289019375</v>
      </c>
      <c r="N92" s="5">
        <v>12817111213</v>
      </c>
      <c r="O92" s="5">
        <v>12369774213</v>
      </c>
      <c r="P92" s="5">
        <v>12377766213</v>
      </c>
      <c r="Q92" s="5">
        <v>12351236213</v>
      </c>
      <c r="R92" s="5">
        <v>12314533213</v>
      </c>
      <c r="S92" s="5">
        <v>-7672000</v>
      </c>
    </row>
    <row r="93" spans="3:19" ht="15.5" x14ac:dyDescent="0.35">
      <c r="C93" t="s">
        <v>116</v>
      </c>
      <c r="D93" s="5">
        <v>323191978770</v>
      </c>
      <c r="E93" s="5">
        <v>114715483402</v>
      </c>
      <c r="F93" s="5">
        <v>124654662709</v>
      </c>
      <c r="G93" s="5">
        <v>175414029889</v>
      </c>
      <c r="I93" s="5">
        <v>124654662709</v>
      </c>
      <c r="J93" s="5">
        <v>49008216870</v>
      </c>
      <c r="K93" s="5">
        <v>364404973026</v>
      </c>
      <c r="L93" s="5">
        <v>18996386438</v>
      </c>
      <c r="M93" s="5">
        <v>187913347810</v>
      </c>
      <c r="N93" s="5">
        <v>46434428090</v>
      </c>
      <c r="O93" s="5">
        <v>46929335290</v>
      </c>
      <c r="P93" s="5">
        <v>48195142910</v>
      </c>
      <c r="Q93" s="5">
        <v>54037585889</v>
      </c>
      <c r="R93" s="5">
        <v>50288565330</v>
      </c>
      <c r="S93" s="5">
        <v>13180310879</v>
      </c>
    </row>
    <row r="94" spans="3:19" ht="15.5" x14ac:dyDescent="0.35">
      <c r="C94" t="s">
        <v>117</v>
      </c>
    </row>
    <row r="95" spans="3:19" ht="15.5" x14ac:dyDescent="0.35">
      <c r="C95" t="s">
        <v>121</v>
      </c>
      <c r="D95" s="5">
        <v>46370453762</v>
      </c>
      <c r="E95" s="5">
        <v>45603151968</v>
      </c>
      <c r="F95" s="5">
        <v>47162841069</v>
      </c>
      <c r="G95" s="5">
        <v>48655055226</v>
      </c>
      <c r="I95" s="5">
        <v>47162841069</v>
      </c>
      <c r="J95" s="5">
        <v>53050779136</v>
      </c>
      <c r="K95" s="5">
        <v>54701448263</v>
      </c>
      <c r="L95" s="5">
        <v>52076335058</v>
      </c>
      <c r="M95" s="5">
        <v>13367430396</v>
      </c>
      <c r="N95" s="5">
        <v>321732709</v>
      </c>
      <c r="O95" s="5">
        <v>430537309</v>
      </c>
      <c r="P95" s="5">
        <v>580053780</v>
      </c>
      <c r="Q95" s="5">
        <v>903731707</v>
      </c>
      <c r="R95" s="5">
        <v>476351279</v>
      </c>
      <c r="S95" s="5">
        <v>1251905477</v>
      </c>
    </row>
    <row r="96" spans="3:19" ht="15.5" x14ac:dyDescent="0.35">
      <c r="C96" t="s">
        <v>123</v>
      </c>
      <c r="D96" s="5">
        <v>2514375000</v>
      </c>
      <c r="E96" s="5">
        <v>2793750000</v>
      </c>
      <c r="F96" s="5">
        <v>3073125000</v>
      </c>
      <c r="G96" s="5">
        <v>3352500000</v>
      </c>
      <c r="I96" s="5">
        <v>3073125000</v>
      </c>
      <c r="J96" s="5">
        <v>4190625000</v>
      </c>
      <c r="K96" s="5">
        <v>4470000000</v>
      </c>
      <c r="L96" s="5">
        <v>4470000000</v>
      </c>
    </row>
    <row r="97" spans="3:19" ht="15.5" x14ac:dyDescent="0.35">
      <c r="C97" t="s">
        <v>119</v>
      </c>
      <c r="D97" s="5">
        <v>1128229933</v>
      </c>
      <c r="E97" s="5">
        <v>2487754300</v>
      </c>
      <c r="F97" s="5">
        <v>4382237182</v>
      </c>
      <c r="G97" s="5">
        <v>9204424477</v>
      </c>
      <c r="I97" s="5">
        <v>4382237182</v>
      </c>
      <c r="J97" s="5">
        <v>9568610858</v>
      </c>
      <c r="K97" s="5">
        <v>3643058478</v>
      </c>
      <c r="L97" s="5">
        <v>3855248405</v>
      </c>
      <c r="M97" s="5">
        <v>1324021769</v>
      </c>
    </row>
    <row r="98" spans="3:19" ht="15.5" x14ac:dyDescent="0.35">
      <c r="C98" t="s">
        <v>126</v>
      </c>
      <c r="D98" s="5">
        <v>271875376876</v>
      </c>
      <c r="E98" s="5">
        <v>494091770362</v>
      </c>
      <c r="F98" s="5">
        <v>496911553057</v>
      </c>
      <c r="G98" s="5">
        <v>492393933344</v>
      </c>
      <c r="I98" s="5">
        <v>496911553057</v>
      </c>
      <c r="J98" s="5">
        <v>687405396548</v>
      </c>
      <c r="K98" s="5">
        <v>395983339144</v>
      </c>
      <c r="L98" s="5">
        <v>274781755252</v>
      </c>
      <c r="M98" s="5">
        <v>35618672196</v>
      </c>
      <c r="N98" s="5">
        <v>405619709</v>
      </c>
      <c r="O98" s="5">
        <v>430537309</v>
      </c>
      <c r="P98" s="5">
        <v>580053780</v>
      </c>
      <c r="Q98" s="5">
        <v>903731707</v>
      </c>
      <c r="R98" s="5">
        <v>476351279</v>
      </c>
      <c r="S98" s="5">
        <v>1259405477</v>
      </c>
    </row>
    <row r="99" spans="3:19" ht="15.5" x14ac:dyDescent="0.35">
      <c r="C99" t="s">
        <v>127</v>
      </c>
      <c r="D99" s="5">
        <v>595067355646</v>
      </c>
      <c r="E99" s="5">
        <v>608807253764</v>
      </c>
      <c r="F99" s="5">
        <v>621566215766</v>
      </c>
      <c r="G99" s="5">
        <v>667807963233</v>
      </c>
      <c r="I99" s="5">
        <v>621566215766</v>
      </c>
      <c r="J99" s="5">
        <v>736413613418</v>
      </c>
      <c r="K99" s="5">
        <v>760388312170</v>
      </c>
      <c r="L99" s="5">
        <v>293778141690</v>
      </c>
      <c r="M99" s="5">
        <v>223532020006</v>
      </c>
      <c r="N99" s="5">
        <v>46840047799</v>
      </c>
      <c r="O99" s="5">
        <v>47359872599</v>
      </c>
      <c r="P99" s="5">
        <v>48775196690</v>
      </c>
      <c r="Q99" s="5">
        <v>54941317596</v>
      </c>
      <c r="R99" s="5">
        <v>50764916609</v>
      </c>
      <c r="S99" s="5">
        <v>14439716356</v>
      </c>
    </row>
    <row r="100" spans="3:19" ht="15.5" x14ac:dyDescent="0.35">
      <c r="C100" t="s">
        <v>128</v>
      </c>
    </row>
    <row r="101" spans="3:19" ht="15.5" x14ac:dyDescent="0.35">
      <c r="C101" t="s">
        <v>129</v>
      </c>
    </row>
    <row r="102" spans="3:19" ht="15.5" x14ac:dyDescent="0.35">
      <c r="C102" t="s">
        <v>130</v>
      </c>
      <c r="D102" s="5">
        <v>39212398695</v>
      </c>
      <c r="E102" s="5">
        <v>60402501664</v>
      </c>
      <c r="F102" s="5">
        <v>49007649426</v>
      </c>
      <c r="G102" s="5">
        <v>61830303994</v>
      </c>
      <c r="I102" s="5">
        <v>49007649426</v>
      </c>
      <c r="J102" s="5">
        <v>83683301853</v>
      </c>
      <c r="K102" s="5">
        <v>44586468709</v>
      </c>
      <c r="L102" s="5">
        <v>136704742314</v>
      </c>
      <c r="M102" s="5">
        <v>26550031278</v>
      </c>
      <c r="N102" s="5">
        <v>113188050</v>
      </c>
      <c r="O102" s="5">
        <v>292435975</v>
      </c>
      <c r="P102" s="5">
        <v>286647510</v>
      </c>
      <c r="Q102" s="5">
        <v>5903381746</v>
      </c>
      <c r="R102" s="5">
        <v>482940042</v>
      </c>
      <c r="S102" s="5">
        <v>540914627</v>
      </c>
    </row>
    <row r="103" spans="3:19" ht="15.5" x14ac:dyDescent="0.35">
      <c r="C103" t="s">
        <v>131</v>
      </c>
      <c r="D103" s="5">
        <v>1330826902</v>
      </c>
      <c r="E103" s="5">
        <v>946561201</v>
      </c>
      <c r="F103" s="5">
        <v>1630009777</v>
      </c>
      <c r="G103" s="5">
        <v>1539986443</v>
      </c>
      <c r="I103" s="5">
        <v>1630009777</v>
      </c>
      <c r="J103" s="5">
        <v>9349475075</v>
      </c>
      <c r="K103" s="5">
        <v>6736513470</v>
      </c>
      <c r="L103" s="5">
        <v>4239014532</v>
      </c>
      <c r="Q103" s="5">
        <v>4331858574</v>
      </c>
      <c r="R103" s="5">
        <v>92281312</v>
      </c>
      <c r="S103" s="5">
        <v>57741109</v>
      </c>
    </row>
    <row r="104" spans="3:19" ht="15.5" x14ac:dyDescent="0.35">
      <c r="C104" t="s">
        <v>132</v>
      </c>
      <c r="D104" s="5">
        <v>1330826902</v>
      </c>
      <c r="E104" s="5">
        <v>946561201</v>
      </c>
      <c r="F104" s="5">
        <v>1630009777</v>
      </c>
      <c r="G104" s="5">
        <v>1539986443</v>
      </c>
      <c r="I104" s="5">
        <v>1630009777</v>
      </c>
      <c r="J104" s="5">
        <v>9349475075</v>
      </c>
      <c r="K104" s="5">
        <v>6736513470</v>
      </c>
      <c r="L104" s="5">
        <v>4239014532</v>
      </c>
      <c r="M104" s="5">
        <v>1775360346</v>
      </c>
      <c r="Q104" s="5">
        <v>4331858574</v>
      </c>
      <c r="R104" s="5">
        <v>92281312</v>
      </c>
      <c r="S104" s="5">
        <v>57741109</v>
      </c>
    </row>
    <row r="105" spans="3:19" ht="15.5" x14ac:dyDescent="0.35">
      <c r="C105" t="s">
        <v>133</v>
      </c>
      <c r="N105" s="5">
        <v>96182400</v>
      </c>
      <c r="P105" s="5">
        <v>2664300</v>
      </c>
      <c r="Q105" s="5">
        <v>2664300</v>
      </c>
      <c r="R105" s="5">
        <v>2850054</v>
      </c>
      <c r="S105" s="5">
        <v>166192516</v>
      </c>
    </row>
    <row r="106" spans="3:19" ht="15.5" x14ac:dyDescent="0.35">
      <c r="C106" t="s">
        <v>465</v>
      </c>
      <c r="D106" s="5">
        <v>11423533548</v>
      </c>
      <c r="E106" s="5">
        <v>14549681503</v>
      </c>
      <c r="F106" s="5">
        <v>10777529020</v>
      </c>
      <c r="G106" s="5">
        <v>19016802997</v>
      </c>
      <c r="I106" s="5">
        <v>10777529020</v>
      </c>
      <c r="J106" s="5">
        <v>28489977992</v>
      </c>
      <c r="K106" s="5">
        <v>25968133521</v>
      </c>
      <c r="L106" s="5">
        <v>103941817104</v>
      </c>
      <c r="M106" s="5">
        <v>22141697611</v>
      </c>
      <c r="N106" s="5">
        <v>96182400</v>
      </c>
      <c r="P106" s="5">
        <v>2664300</v>
      </c>
      <c r="Q106" s="5">
        <v>2664300</v>
      </c>
      <c r="R106" s="5">
        <v>2850054</v>
      </c>
      <c r="S106" s="5">
        <v>166192516</v>
      </c>
    </row>
    <row r="107" spans="3:19" ht="15.5" x14ac:dyDescent="0.35">
      <c r="C107" t="s">
        <v>137</v>
      </c>
      <c r="D107" s="5">
        <v>10658447188</v>
      </c>
      <c r="E107" s="5">
        <v>11496408880</v>
      </c>
      <c r="F107" s="5">
        <v>10739395282</v>
      </c>
      <c r="G107" s="5">
        <v>10923768426</v>
      </c>
      <c r="I107" s="5">
        <v>10739395282</v>
      </c>
      <c r="J107" s="5">
        <v>7882871169</v>
      </c>
      <c r="K107" s="5">
        <v>747211922</v>
      </c>
      <c r="L107" s="5">
        <v>19179919400</v>
      </c>
      <c r="M107" s="5">
        <v>185000000</v>
      </c>
      <c r="O107" s="5">
        <v>80500000</v>
      </c>
      <c r="P107" s="5">
        <v>150000000</v>
      </c>
      <c r="Q107" s="5">
        <v>303500000</v>
      </c>
      <c r="R107" s="5">
        <v>140000000</v>
      </c>
      <c r="S107" s="5">
        <v>27381438</v>
      </c>
    </row>
    <row r="108" spans="3:19" ht="15.5" x14ac:dyDescent="0.35">
      <c r="C108" t="s">
        <v>136</v>
      </c>
      <c r="D108" s="5">
        <v>5150675955</v>
      </c>
      <c r="E108" s="5">
        <v>9604318341</v>
      </c>
      <c r="F108" s="5">
        <v>7199304681</v>
      </c>
      <c r="G108" s="5">
        <v>11338087061</v>
      </c>
      <c r="I108" s="5">
        <v>7199304681</v>
      </c>
      <c r="J108" s="5">
        <v>8585942951</v>
      </c>
      <c r="K108" s="5">
        <v>4482831372</v>
      </c>
      <c r="L108" s="5">
        <v>7121278344</v>
      </c>
      <c r="M108" s="5">
        <v>435945945</v>
      </c>
      <c r="N108" s="5">
        <v>17005650</v>
      </c>
      <c r="O108" s="5">
        <v>61935975</v>
      </c>
      <c r="P108" s="5">
        <v>133983210</v>
      </c>
      <c r="Q108" s="5">
        <v>1186478872</v>
      </c>
      <c r="R108" s="5">
        <v>247808676</v>
      </c>
      <c r="S108" s="5">
        <v>254622897</v>
      </c>
    </row>
    <row r="109" spans="3:19" ht="15.5" x14ac:dyDescent="0.35">
      <c r="C109" t="s">
        <v>134</v>
      </c>
      <c r="E109" s="5">
        <v>16477093027</v>
      </c>
      <c r="F109" s="5">
        <v>4788605604</v>
      </c>
      <c r="G109" s="5">
        <v>9815891939</v>
      </c>
      <c r="I109" s="5">
        <v>4788605604</v>
      </c>
      <c r="J109" s="5">
        <v>16324187079</v>
      </c>
    </row>
    <row r="110" spans="3:19" ht="15.5" x14ac:dyDescent="0.35">
      <c r="C110" t="s">
        <v>139</v>
      </c>
    </row>
    <row r="111" spans="3:19" ht="15.5" x14ac:dyDescent="0.35">
      <c r="C111" t="s">
        <v>140</v>
      </c>
      <c r="D111" s="5">
        <v>9307950000</v>
      </c>
      <c r="E111" s="5">
        <v>5833000000</v>
      </c>
      <c r="F111" s="5">
        <v>11158050000</v>
      </c>
      <c r="G111" s="5">
        <v>7083100000</v>
      </c>
      <c r="I111" s="5">
        <v>11158050000</v>
      </c>
      <c r="J111" s="5">
        <v>8958250000</v>
      </c>
    </row>
    <row r="112" spans="3:19" ht="15.5" x14ac:dyDescent="0.35">
      <c r="C112" t="s">
        <v>141</v>
      </c>
      <c r="D112" s="5">
        <v>1340965102</v>
      </c>
      <c r="E112" s="5">
        <v>1495438712</v>
      </c>
      <c r="F112" s="5">
        <v>2237755062</v>
      </c>
      <c r="G112" s="5">
        <v>2112667128</v>
      </c>
      <c r="I112" s="5">
        <v>2237755062</v>
      </c>
      <c r="J112" s="5">
        <v>3058401481</v>
      </c>
      <c r="K112" s="5">
        <v>2526778424</v>
      </c>
      <c r="L112" s="5">
        <v>2222712934</v>
      </c>
      <c r="M112" s="5">
        <v>2012027376</v>
      </c>
    </row>
    <row r="113" spans="3:19" ht="15.5" x14ac:dyDescent="0.35">
      <c r="C113" t="s">
        <v>144</v>
      </c>
      <c r="S113" s="5">
        <v>5829443</v>
      </c>
    </row>
    <row r="114" spans="3:19" ht="15.5" x14ac:dyDescent="0.35">
      <c r="C114" t="s">
        <v>145</v>
      </c>
      <c r="D114" s="5">
        <v>10648915102</v>
      </c>
      <c r="E114" s="5">
        <v>7328438712</v>
      </c>
      <c r="F114" s="5">
        <v>13395805062</v>
      </c>
      <c r="G114" s="5">
        <v>9195767128</v>
      </c>
      <c r="I114" s="5">
        <v>13395805062</v>
      </c>
      <c r="J114" s="5">
        <v>12016651481</v>
      </c>
      <c r="K114" s="5">
        <v>2526778424</v>
      </c>
      <c r="L114" s="5">
        <v>2222712934</v>
      </c>
      <c r="M114" s="5">
        <v>2012027376</v>
      </c>
      <c r="S114" s="5">
        <v>34976667</v>
      </c>
    </row>
    <row r="115" spans="3:19" ht="15.5" x14ac:dyDescent="0.35">
      <c r="C115" t="s">
        <v>146</v>
      </c>
      <c r="D115" s="5">
        <v>37246526494</v>
      </c>
      <c r="E115" s="5">
        <v>14748590701</v>
      </c>
      <c r="F115" s="5">
        <v>14497719059</v>
      </c>
      <c r="G115" s="5">
        <v>17052792121</v>
      </c>
      <c r="I115" s="5">
        <v>14497719059</v>
      </c>
      <c r="J115" s="5">
        <v>49433466141</v>
      </c>
      <c r="K115" s="5">
        <v>49162693539</v>
      </c>
      <c r="L115" s="5">
        <v>78336398935</v>
      </c>
      <c r="M115" s="5">
        <v>182789961457</v>
      </c>
      <c r="N115" s="5">
        <v>315928000</v>
      </c>
      <c r="O115" s="5">
        <v>635723000</v>
      </c>
      <c r="P115" s="5">
        <v>377721000</v>
      </c>
      <c r="Q115" s="5">
        <v>195295000</v>
      </c>
      <c r="R115" s="5">
        <v>91182000</v>
      </c>
      <c r="S115" s="5">
        <v>611511443</v>
      </c>
    </row>
    <row r="116" spans="3:19" ht="15.5" x14ac:dyDescent="0.35">
      <c r="C116" t="s">
        <v>147</v>
      </c>
      <c r="D116" s="5">
        <v>37246526494</v>
      </c>
      <c r="E116" s="5">
        <v>14748590701</v>
      </c>
      <c r="F116" s="5">
        <v>14497719059</v>
      </c>
      <c r="G116" s="5">
        <v>17052792121</v>
      </c>
      <c r="I116" s="5">
        <v>14497719059</v>
      </c>
      <c r="J116" s="5">
        <v>49433466141</v>
      </c>
      <c r="K116" s="5">
        <v>49162693539</v>
      </c>
      <c r="L116" s="5">
        <v>78336398935</v>
      </c>
      <c r="M116" s="5">
        <v>182789961457</v>
      </c>
      <c r="N116" s="5">
        <v>315928000</v>
      </c>
      <c r="O116" s="5">
        <v>635723000</v>
      </c>
      <c r="P116" s="5">
        <v>377721000</v>
      </c>
      <c r="Q116" s="5">
        <v>195295000</v>
      </c>
      <c r="R116" s="5">
        <v>91182000</v>
      </c>
      <c r="S116" s="5">
        <v>611511443</v>
      </c>
    </row>
    <row r="117" spans="3:19" ht="15.5" x14ac:dyDescent="0.35">
      <c r="C117" t="s">
        <v>789</v>
      </c>
      <c r="D117" s="5">
        <v>35583607435</v>
      </c>
      <c r="E117" s="5">
        <v>13085671642</v>
      </c>
      <c r="F117" s="5">
        <v>12834800000</v>
      </c>
      <c r="G117" s="5">
        <v>15821375400</v>
      </c>
      <c r="I117" s="5">
        <v>12834800000</v>
      </c>
      <c r="J117" s="5">
        <v>46813445789</v>
      </c>
      <c r="K117" s="5">
        <v>38544063404</v>
      </c>
      <c r="L117" s="5">
        <v>67902993404</v>
      </c>
      <c r="M117" s="5">
        <v>173424373326</v>
      </c>
    </row>
    <row r="118" spans="3:19" ht="15.5" x14ac:dyDescent="0.35">
      <c r="C118" t="s">
        <v>150</v>
      </c>
      <c r="M118" s="5">
        <v>7691932</v>
      </c>
    </row>
    <row r="119" spans="3:19" ht="15.5" x14ac:dyDescent="0.35">
      <c r="C119" t="s">
        <v>152</v>
      </c>
    </row>
    <row r="120" spans="3:19" ht="15.5" x14ac:dyDescent="0.35">
      <c r="C120" t="s">
        <v>192</v>
      </c>
    </row>
    <row r="121" spans="3:19" ht="15.5" x14ac:dyDescent="0.35">
      <c r="C121" t="s">
        <v>153</v>
      </c>
      <c r="J121" s="5">
        <v>1388603631</v>
      </c>
      <c r="K121" s="5">
        <v>4179437534</v>
      </c>
      <c r="L121" s="5">
        <v>6770774261</v>
      </c>
      <c r="M121" s="5">
        <v>9027160708</v>
      </c>
      <c r="S121" s="5">
        <v>5829443</v>
      </c>
    </row>
    <row r="122" spans="3:19" ht="15.5" x14ac:dyDescent="0.35">
      <c r="C122" t="s">
        <v>154</v>
      </c>
      <c r="D122" s="5">
        <v>76458925189</v>
      </c>
      <c r="E122" s="5">
        <v>75151092365</v>
      </c>
      <c r="F122" s="5">
        <v>63505368485</v>
      </c>
      <c r="G122" s="5">
        <v>78883096115</v>
      </c>
      <c r="I122" s="5">
        <v>63505368485</v>
      </c>
      <c r="J122" s="5">
        <v>133116767994</v>
      </c>
      <c r="K122" s="5">
        <v>93749162248</v>
      </c>
      <c r="L122" s="5">
        <v>215041141249</v>
      </c>
      <c r="M122" s="5">
        <v>209339992735</v>
      </c>
      <c r="N122" s="5">
        <v>429116050</v>
      </c>
      <c r="O122" s="5">
        <v>928158975</v>
      </c>
      <c r="P122" s="5">
        <v>664368510</v>
      </c>
      <c r="Q122" s="5">
        <v>6098676746</v>
      </c>
      <c r="R122" s="5">
        <v>574122042</v>
      </c>
      <c r="S122" s="5">
        <v>1152426070</v>
      </c>
    </row>
    <row r="123" spans="3:19" ht="15.5" x14ac:dyDescent="0.35">
      <c r="C123" t="s">
        <v>155</v>
      </c>
    </row>
    <row r="124" spans="3:19" ht="15.5" x14ac:dyDescent="0.35">
      <c r="C124" t="s">
        <v>156</v>
      </c>
      <c r="D124" s="5">
        <v>634722000000</v>
      </c>
      <c r="E124" s="5">
        <v>634722000000</v>
      </c>
      <c r="F124" s="5">
        <v>634722000000</v>
      </c>
      <c r="G124" s="5">
        <v>634722000000</v>
      </c>
      <c r="I124" s="5">
        <v>634722000000</v>
      </c>
      <c r="J124" s="5">
        <v>634722000000</v>
      </c>
      <c r="K124" s="5">
        <v>634722000000</v>
      </c>
      <c r="L124" s="5">
        <v>35860000000</v>
      </c>
      <c r="M124" s="5">
        <v>35860000000</v>
      </c>
      <c r="N124" s="5">
        <v>35860000000</v>
      </c>
      <c r="O124" s="5">
        <v>35860000000</v>
      </c>
      <c r="P124" s="5">
        <v>35860000000</v>
      </c>
      <c r="Q124" s="5">
        <v>35860000000</v>
      </c>
      <c r="R124" s="5">
        <v>35860000000</v>
      </c>
      <c r="S124" s="5">
        <v>9860000000</v>
      </c>
    </row>
    <row r="125" spans="3:19" ht="15.5" x14ac:dyDescent="0.35">
      <c r="C125" t="s">
        <v>157</v>
      </c>
      <c r="D125" s="5">
        <v>25611378502</v>
      </c>
      <c r="E125" s="5">
        <v>25611378502</v>
      </c>
      <c r="F125" s="5">
        <v>25611378502</v>
      </c>
      <c r="G125" s="5">
        <v>25611378502</v>
      </c>
      <c r="I125" s="5">
        <v>25611378502</v>
      </c>
      <c r="J125" s="5">
        <v>25611378502</v>
      </c>
      <c r="K125" s="5">
        <v>25611378502</v>
      </c>
      <c r="L125" s="5">
        <v>47094645862</v>
      </c>
      <c r="M125" s="5">
        <v>12586422213</v>
      </c>
    </row>
    <row r="126" spans="3:19" ht="15.5" x14ac:dyDescent="0.35">
      <c r="C126" t="s">
        <v>158</v>
      </c>
      <c r="D126" s="5">
        <v>-136906809824</v>
      </c>
      <c r="E126" s="5">
        <v>-122238136345</v>
      </c>
      <c r="F126" s="5">
        <v>-98532976549</v>
      </c>
      <c r="G126" s="5">
        <v>-69067930038</v>
      </c>
      <c r="I126" s="5">
        <v>-98532976549</v>
      </c>
      <c r="J126" s="5">
        <v>-55747377886</v>
      </c>
      <c r="K126" s="5">
        <v>7055586928</v>
      </c>
      <c r="L126" s="5">
        <v>4100551596</v>
      </c>
      <c r="M126" s="5">
        <v>-965534154</v>
      </c>
      <c r="N126" s="5">
        <v>-2266328476</v>
      </c>
      <c r="O126" s="5">
        <v>-1798212092</v>
      </c>
      <c r="P126" s="5">
        <v>-127056333</v>
      </c>
      <c r="Q126" s="5">
        <v>631270481</v>
      </c>
      <c r="R126" s="5">
        <v>2015870622</v>
      </c>
      <c r="S126" s="5">
        <v>3434574789</v>
      </c>
    </row>
    <row r="127" spans="3:19" ht="15.5" x14ac:dyDescent="0.35">
      <c r="C127" t="s">
        <v>162</v>
      </c>
      <c r="D127" s="5">
        <v>-4868715579</v>
      </c>
      <c r="E127" s="5">
        <v>-4489658116</v>
      </c>
      <c r="F127" s="5">
        <v>-3790132030</v>
      </c>
      <c r="G127" s="5">
        <v>-2256881528</v>
      </c>
      <c r="I127" s="5">
        <v>-3790132030</v>
      </c>
      <c r="J127" s="5">
        <v>-1205455374</v>
      </c>
      <c r="K127" s="5">
        <v>-802308158</v>
      </c>
      <c r="L127" s="5">
        <v>-410011846</v>
      </c>
      <c r="M127" s="5">
        <v>158586</v>
      </c>
      <c r="N127" s="5">
        <v>149012</v>
      </c>
      <c r="O127" s="5">
        <v>151503</v>
      </c>
      <c r="P127" s="5">
        <v>118300</v>
      </c>
      <c r="Q127" s="5">
        <v>134156</v>
      </c>
      <c r="R127" s="5">
        <v>390732</v>
      </c>
      <c r="S127" s="5">
        <v>387497</v>
      </c>
    </row>
    <row r="128" spans="3:19" ht="15.5" x14ac:dyDescent="0.35">
      <c r="C128" t="s">
        <v>10</v>
      </c>
      <c r="D128" s="5">
        <v>518608430457</v>
      </c>
      <c r="E128" s="5">
        <v>533656161399</v>
      </c>
      <c r="F128" s="5">
        <v>558060847281</v>
      </c>
      <c r="G128" s="5">
        <v>588924867118</v>
      </c>
      <c r="I128" s="5">
        <v>558060847281</v>
      </c>
      <c r="J128" s="5">
        <v>603296845424</v>
      </c>
      <c r="K128" s="5">
        <v>666639149922</v>
      </c>
      <c r="L128" s="5">
        <v>78737000441</v>
      </c>
      <c r="M128" s="5">
        <v>14192027270</v>
      </c>
      <c r="N128" s="5">
        <v>46410931749</v>
      </c>
      <c r="O128" s="5">
        <v>46431713624</v>
      </c>
      <c r="P128" s="5">
        <v>48110828180</v>
      </c>
      <c r="Q128" s="5">
        <v>48842640850</v>
      </c>
      <c r="R128" s="5">
        <v>50190794567</v>
      </c>
      <c r="S128" s="5">
        <v>13287290286</v>
      </c>
    </row>
    <row r="129" spans="2:19" ht="15.5" x14ac:dyDescent="0.35">
      <c r="C129" t="s">
        <v>163</v>
      </c>
      <c r="D129" s="5">
        <v>595067355646</v>
      </c>
      <c r="E129" s="5">
        <v>608807253764</v>
      </c>
      <c r="F129" s="5">
        <v>621566215766</v>
      </c>
      <c r="G129" s="5">
        <v>667807963233</v>
      </c>
      <c r="I129" s="5">
        <v>621566215766</v>
      </c>
      <c r="J129" s="5">
        <v>736413613418</v>
      </c>
      <c r="K129" s="5">
        <v>760388312170</v>
      </c>
      <c r="L129" s="5">
        <v>293778141690</v>
      </c>
      <c r="M129" s="5">
        <v>223532020005</v>
      </c>
      <c r="N129" s="5">
        <v>46840047799</v>
      </c>
      <c r="O129" s="5">
        <v>47359872599</v>
      </c>
      <c r="P129" s="5">
        <v>48775196690</v>
      </c>
      <c r="Q129" s="5">
        <v>54941317596</v>
      </c>
      <c r="R129" s="5">
        <v>50764916609</v>
      </c>
      <c r="S129" s="5">
        <v>14439716356</v>
      </c>
    </row>
    <row r="130" spans="2:19" ht="15.5" x14ac:dyDescent="0.35">
      <c r="C130" t="s">
        <v>164</v>
      </c>
      <c r="D130" s="5">
        <v>6347220000</v>
      </c>
      <c r="E130" s="5">
        <v>6347220000</v>
      </c>
      <c r="F130" s="5">
        <v>6347220000</v>
      </c>
      <c r="G130" s="5">
        <v>6347220000</v>
      </c>
      <c r="I130" s="5">
        <v>6347220000</v>
      </c>
      <c r="J130" s="5">
        <v>6347220000</v>
      </c>
      <c r="K130" s="5">
        <v>6347220000</v>
      </c>
      <c r="L130" s="5">
        <v>6347220000</v>
      </c>
      <c r="M130" s="5">
        <v>358600000</v>
      </c>
      <c r="N130" s="5">
        <v>358600000</v>
      </c>
      <c r="O130" s="5">
        <v>358600000</v>
      </c>
      <c r="P130" s="5">
        <v>358600000</v>
      </c>
      <c r="Q130" s="5">
        <v>358600000</v>
      </c>
      <c r="R130" s="5">
        <v>358600000</v>
      </c>
      <c r="S130" s="5">
        <v>358600000</v>
      </c>
    </row>
    <row r="132" spans="2:19" ht="15.5" x14ac:dyDescent="0.35">
      <c r="B132" t="s">
        <v>165</v>
      </c>
      <c r="C132" t="s">
        <v>166</v>
      </c>
      <c r="D132" s="5">
        <v>-6635500706</v>
      </c>
      <c r="E132" s="5">
        <v>-26017780867</v>
      </c>
      <c r="F132" s="5">
        <v>109283214457</v>
      </c>
      <c r="G132" s="5">
        <v>-35901978862</v>
      </c>
      <c r="I132" s="5">
        <v>73045323592</v>
      </c>
      <c r="J132" s="5">
        <v>67978505165</v>
      </c>
      <c r="K132" s="5">
        <v>-402942143624</v>
      </c>
      <c r="L132" s="5">
        <v>15049527440</v>
      </c>
      <c r="M132" s="5">
        <v>1283340504</v>
      </c>
      <c r="N132" s="5">
        <v>-5912160</v>
      </c>
      <c r="O132" s="5">
        <v>8332363362</v>
      </c>
      <c r="P132" s="5">
        <v>18439044114</v>
      </c>
      <c r="Q132" s="5">
        <v>-23796097834</v>
      </c>
      <c r="R132" s="5">
        <v>-36072762</v>
      </c>
      <c r="S132" s="5">
        <v>4370994715</v>
      </c>
    </row>
    <row r="133" spans="2:19" ht="15.5" x14ac:dyDescent="0.35">
      <c r="C133" t="s">
        <v>690</v>
      </c>
      <c r="D133" s="5">
        <v>4145293010</v>
      </c>
      <c r="E133" s="5">
        <v>2427673672</v>
      </c>
      <c r="F133" s="5">
        <v>14321772803</v>
      </c>
      <c r="G133" s="5">
        <v>9893268391</v>
      </c>
      <c r="I133" s="5">
        <v>50348952566</v>
      </c>
      <c r="J133" s="5">
        <v>79846285865</v>
      </c>
      <c r="K133" s="5">
        <v>18393929417</v>
      </c>
      <c r="L133" s="5">
        <v>40808504420</v>
      </c>
      <c r="M133" s="5">
        <v>3428381850</v>
      </c>
      <c r="N133" s="5">
        <v>1194112320</v>
      </c>
      <c r="O133" s="5">
        <v>26662284139</v>
      </c>
      <c r="P133" s="5">
        <v>45444211750</v>
      </c>
      <c r="Q133" s="5">
        <v>4053570970</v>
      </c>
      <c r="R133" s="5">
        <v>4271602226</v>
      </c>
      <c r="S133" s="5">
        <v>26612006549</v>
      </c>
    </row>
    <row r="134" spans="2:19" ht="15.5" x14ac:dyDescent="0.35">
      <c r="C134" t="s">
        <v>168</v>
      </c>
      <c r="D134" s="5">
        <v>-3101326058</v>
      </c>
      <c r="E134" s="5">
        <v>-3118919327</v>
      </c>
      <c r="F134" s="5">
        <v>-31398079563</v>
      </c>
      <c r="G134" s="5">
        <v>-5124495800</v>
      </c>
      <c r="I134" s="5">
        <v>-60611532011</v>
      </c>
      <c r="J134" s="5">
        <v>-43207926262</v>
      </c>
      <c r="K134" s="5">
        <v>-12293525340</v>
      </c>
      <c r="L134" s="5">
        <v>-2912304135</v>
      </c>
      <c r="M134" s="5">
        <v>-1717873825</v>
      </c>
      <c r="N134" s="5">
        <v>-387533937</v>
      </c>
      <c r="O134" s="5">
        <v>-15808079022</v>
      </c>
      <c r="P134" s="5">
        <v>-23454903343</v>
      </c>
      <c r="Q134" s="5">
        <v>-24867028948</v>
      </c>
      <c r="R134" s="5">
        <v>-6667017839</v>
      </c>
      <c r="S134" s="5">
        <v>-15874583886</v>
      </c>
    </row>
    <row r="135" spans="2:19" ht="15.5" x14ac:dyDescent="0.35">
      <c r="C135" t="s">
        <v>327</v>
      </c>
      <c r="D135" s="5">
        <v>-10051326818</v>
      </c>
      <c r="E135" s="5">
        <v>-7773161512</v>
      </c>
      <c r="F135" s="5">
        <v>-11834839035</v>
      </c>
      <c r="G135" s="5">
        <v>-9115159301</v>
      </c>
      <c r="I135" s="5">
        <v>-31280596919</v>
      </c>
      <c r="J135" s="5">
        <v>-29699830956</v>
      </c>
      <c r="K135" s="5">
        <v>-23636229491</v>
      </c>
      <c r="L135" s="5">
        <v>-13428837507</v>
      </c>
    </row>
    <row r="136" spans="2:19" ht="15.5" x14ac:dyDescent="0.35">
      <c r="C136" t="s">
        <v>1500</v>
      </c>
      <c r="D136" s="5">
        <v>-14363410297</v>
      </c>
      <c r="F136" s="5">
        <v>20263939820</v>
      </c>
      <c r="G136" s="5">
        <v>-30232777121</v>
      </c>
      <c r="K136" s="5">
        <v>-87078731638</v>
      </c>
      <c r="L136" s="5">
        <v>-7873614003</v>
      </c>
    </row>
    <row r="137" spans="2:19" ht="15.5" x14ac:dyDescent="0.35">
      <c r="C137" t="s">
        <v>1446</v>
      </c>
      <c r="D137" s="5">
        <v>17200664200</v>
      </c>
      <c r="E137" s="5">
        <v>-17200664200</v>
      </c>
      <c r="F137" s="5">
        <v>119971495260</v>
      </c>
      <c r="I137" s="5">
        <v>119971495260</v>
      </c>
      <c r="J137" s="5">
        <v>65554877277</v>
      </c>
      <c r="K137" s="5">
        <v>-295144819221</v>
      </c>
      <c r="L137" s="5">
        <v>-767708508</v>
      </c>
      <c r="M137" s="5">
        <v>-960293260</v>
      </c>
      <c r="N137" s="5">
        <v>-2115875382</v>
      </c>
      <c r="O137" s="5">
        <v>-4294861806</v>
      </c>
      <c r="P137" s="5">
        <v>-3568338828</v>
      </c>
      <c r="Q137" s="5">
        <v>-2099433310</v>
      </c>
      <c r="R137" s="5">
        <v>2545403322</v>
      </c>
      <c r="S137" s="5">
        <v>-5777222742</v>
      </c>
    </row>
    <row r="138" spans="2:19" ht="15.5" x14ac:dyDescent="0.35">
      <c r="C138" t="s">
        <v>220</v>
      </c>
      <c r="D138" s="5">
        <v>-465394743</v>
      </c>
      <c r="E138" s="5">
        <v>-352709500</v>
      </c>
      <c r="F138" s="5">
        <v>-627819636</v>
      </c>
      <c r="G138" s="5">
        <v>-719848729</v>
      </c>
      <c r="I138" s="5">
        <v>-3190642336</v>
      </c>
      <c r="J138" s="5">
        <v>-2953433799</v>
      </c>
      <c r="K138" s="5">
        <v>77567424</v>
      </c>
      <c r="L138" s="5">
        <v>53487173</v>
      </c>
      <c r="M138" s="5">
        <v>640001101</v>
      </c>
      <c r="N138" s="5">
        <v>1636877781</v>
      </c>
      <c r="O138" s="5">
        <v>2180136503</v>
      </c>
      <c r="P138" s="5">
        <v>771720322</v>
      </c>
    </row>
    <row r="139" spans="2:19" ht="15.5" x14ac:dyDescent="0.35">
      <c r="C139" t="s">
        <v>1625</v>
      </c>
      <c r="F139" s="5">
        <v>-1413255192</v>
      </c>
      <c r="G139" s="5">
        <v>-602966302</v>
      </c>
      <c r="I139" s="5">
        <v>-2192352968</v>
      </c>
      <c r="J139" s="5">
        <v>-1561466960</v>
      </c>
      <c r="K139" s="5">
        <v>-3260334775</v>
      </c>
      <c r="L139" s="5">
        <v>-830000000</v>
      </c>
      <c r="M139" s="5">
        <v>-106875362</v>
      </c>
      <c r="N139" s="5">
        <v>-333492942</v>
      </c>
      <c r="O139" s="5">
        <v>-407116452</v>
      </c>
      <c r="P139" s="5">
        <v>-753645787</v>
      </c>
      <c r="Q139" s="5">
        <v>-883206546</v>
      </c>
      <c r="R139" s="5">
        <v>-186060471</v>
      </c>
      <c r="S139" s="5">
        <v>-589205206</v>
      </c>
    </row>
    <row r="140" spans="2:19" ht="15.5" x14ac:dyDescent="0.35">
      <c r="C140" t="s">
        <v>172</v>
      </c>
      <c r="D140" s="5">
        <v>9341319156</v>
      </c>
      <c r="E140" s="5">
        <v>5871992714</v>
      </c>
      <c r="F140" s="5">
        <v>-3813823803</v>
      </c>
      <c r="G140" s="5">
        <v>-42891040439</v>
      </c>
      <c r="I140" s="5">
        <v>-45523677315</v>
      </c>
      <c r="J140" s="5">
        <v>31082479469</v>
      </c>
      <c r="K140" s="5">
        <v>567215798763</v>
      </c>
      <c r="L140" s="5">
        <v>42047919189</v>
      </c>
      <c r="N140" s="5">
        <v>-354000000</v>
      </c>
      <c r="Q140" s="5">
        <v>-5915845</v>
      </c>
      <c r="R140" s="5">
        <v>38284929281</v>
      </c>
      <c r="S140" s="5">
        <v>-4273779518</v>
      </c>
    </row>
    <row r="141" spans="2:19" ht="15.5" x14ac:dyDescent="0.35">
      <c r="C141" t="s">
        <v>173</v>
      </c>
      <c r="D141" s="5">
        <v>-101032288</v>
      </c>
      <c r="E141" s="5">
        <v>-956546688</v>
      </c>
      <c r="F141" s="5">
        <v>-125352840776</v>
      </c>
      <c r="G141" s="5">
        <v>121457559852</v>
      </c>
      <c r="I141" s="5">
        <v>-8206911905</v>
      </c>
      <c r="J141" s="5">
        <v>-113235547687</v>
      </c>
      <c r="K141" s="5">
        <v>-148775856840</v>
      </c>
      <c r="L141" s="5">
        <v>-72811754170</v>
      </c>
      <c r="M141" s="5">
        <v>-33918000000</v>
      </c>
      <c r="N141" s="5">
        <v>-380042540</v>
      </c>
      <c r="O141" s="5">
        <v>212500000</v>
      </c>
      <c r="P141" s="5">
        <v>-89264500</v>
      </c>
      <c r="Q141" s="5">
        <v>3226972727</v>
      </c>
      <c r="R141" s="5">
        <v>-3685869000</v>
      </c>
      <c r="S141" s="5">
        <v>1360931535</v>
      </c>
    </row>
    <row r="142" spans="2:19" ht="15.5" x14ac:dyDescent="0.35">
      <c r="C142" t="s">
        <v>950</v>
      </c>
      <c r="J142" s="5">
        <v>1506665466</v>
      </c>
      <c r="K142" s="5">
        <v>-974308151</v>
      </c>
      <c r="L142" s="5">
        <v>55781945000</v>
      </c>
    </row>
    <row r="143" spans="2:19" ht="15.5" x14ac:dyDescent="0.35">
      <c r="C143" t="s">
        <v>1626</v>
      </c>
    </row>
    <row r="144" spans="2:19" ht="15.5" x14ac:dyDescent="0.35">
      <c r="C144" t="s">
        <v>1627</v>
      </c>
      <c r="D144" s="5">
        <v>3341651949</v>
      </c>
      <c r="E144" s="5">
        <v>-6118764763</v>
      </c>
      <c r="F144" s="5">
        <v>-62444614993</v>
      </c>
      <c r="G144" s="5">
        <v>66301982613</v>
      </c>
      <c r="J144" s="5">
        <v>-110396714070</v>
      </c>
      <c r="K144" s="5">
        <v>-139937823444</v>
      </c>
      <c r="L144" s="5">
        <v>-90407965156</v>
      </c>
    </row>
    <row r="145" spans="3:19" ht="15.5" x14ac:dyDescent="0.35">
      <c r="C145" t="s">
        <v>175</v>
      </c>
      <c r="D145" s="5">
        <v>-945828201</v>
      </c>
      <c r="E145" s="5">
        <v>-42782400</v>
      </c>
      <c r="F145" s="5">
        <v>-152493737</v>
      </c>
      <c r="G145" s="5">
        <v>-301554290</v>
      </c>
      <c r="I145" s="5">
        <v>-462206377</v>
      </c>
      <c r="J145" s="5">
        <v>-3876637953</v>
      </c>
      <c r="K145" s="5">
        <v>-7863725245</v>
      </c>
      <c r="L145" s="5">
        <v>-33509234014</v>
      </c>
      <c r="P145" s="5">
        <v>-7975000</v>
      </c>
      <c r="Q145" s="5">
        <v>-631177273</v>
      </c>
      <c r="R145" s="5">
        <v>-255719000</v>
      </c>
      <c r="S145" s="5">
        <v>-236874687</v>
      </c>
    </row>
    <row r="146" spans="3:19" ht="15.5" x14ac:dyDescent="0.35">
      <c r="C146" t="s">
        <v>963</v>
      </c>
      <c r="F146" s="5">
        <v>-55000000000</v>
      </c>
      <c r="G146" s="5">
        <v>55583655011</v>
      </c>
    </row>
    <row r="147" spans="3:19" ht="15.5" x14ac:dyDescent="0.35">
      <c r="C147" t="s">
        <v>335</v>
      </c>
      <c r="F147" s="5">
        <v>-34657658</v>
      </c>
      <c r="G147" s="5">
        <v>62000000</v>
      </c>
      <c r="I147" s="5">
        <v>27342342</v>
      </c>
      <c r="L147" s="5">
        <v>350000000</v>
      </c>
      <c r="R147" s="5">
        <v>428000000</v>
      </c>
      <c r="S147" s="5">
        <v>1597806222</v>
      </c>
    </row>
    <row r="148" spans="3:19" ht="15.5" x14ac:dyDescent="0.35">
      <c r="C148" t="s">
        <v>1628</v>
      </c>
      <c r="L148" s="5">
        <v>-4470000000</v>
      </c>
    </row>
    <row r="149" spans="3:19" ht="15.5" x14ac:dyDescent="0.35">
      <c r="C149" t="s">
        <v>1207</v>
      </c>
      <c r="D149" s="5">
        <v>-2517766</v>
      </c>
      <c r="G149" s="5">
        <v>-207550000</v>
      </c>
    </row>
    <row r="150" spans="3:19" ht="15.5" x14ac:dyDescent="0.35">
      <c r="C150" t="s">
        <v>1629</v>
      </c>
      <c r="D150" s="5">
        <v>15817766</v>
      </c>
      <c r="E150" s="5">
        <v>-15817766</v>
      </c>
      <c r="F150" s="5">
        <v>18347057</v>
      </c>
      <c r="G150" s="5">
        <v>61319077</v>
      </c>
      <c r="I150" s="5">
        <v>79666134</v>
      </c>
      <c r="J150" s="5">
        <v>-423861130</v>
      </c>
      <c r="L150" s="5">
        <v>-6500000</v>
      </c>
    </row>
    <row r="151" spans="3:19" ht="15.5" x14ac:dyDescent="0.35">
      <c r="C151" t="s">
        <v>1630</v>
      </c>
    </row>
    <row r="152" spans="3:19" ht="15.5" x14ac:dyDescent="0.35">
      <c r="C152" t="s">
        <v>1631</v>
      </c>
      <c r="D152" s="5">
        <v>2710662205</v>
      </c>
      <c r="F152" s="5">
        <v>-7851714004</v>
      </c>
      <c r="G152" s="5">
        <v>70000000</v>
      </c>
      <c r="I152" s="5">
        <v>-7851714004</v>
      </c>
      <c r="J152" s="5">
        <v>-45000000</v>
      </c>
      <c r="Q152" s="5">
        <v>3858150000</v>
      </c>
      <c r="R152" s="5">
        <v>-3858150000</v>
      </c>
    </row>
    <row r="153" spans="3:19" ht="15.5" x14ac:dyDescent="0.35">
      <c r="C153" t="s">
        <v>1632</v>
      </c>
    </row>
    <row r="154" spans="3:19" ht="15.5" x14ac:dyDescent="0.35">
      <c r="C154" t="s">
        <v>1542</v>
      </c>
      <c r="D154" s="5">
        <v>-5220818241</v>
      </c>
      <c r="E154" s="5">
        <v>5220818241</v>
      </c>
      <c r="F154" s="5">
        <v>112292559</v>
      </c>
      <c r="G154" s="5">
        <v>-112292559</v>
      </c>
    </row>
    <row r="155" spans="3:19" ht="15.5" x14ac:dyDescent="0.35">
      <c r="C155" t="s">
        <v>1633</v>
      </c>
    </row>
    <row r="156" spans="3:19" ht="15.5" x14ac:dyDescent="0.35">
      <c r="C156" t="s">
        <v>533</v>
      </c>
      <c r="M156" s="5">
        <v>-2264500000</v>
      </c>
      <c r="N156" s="5">
        <v>-3279715040</v>
      </c>
      <c r="O156" s="5">
        <v>-2076500000</v>
      </c>
      <c r="P156" s="5">
        <v>-440789500</v>
      </c>
    </row>
    <row r="157" spans="3:19" ht="15.5" x14ac:dyDescent="0.35">
      <c r="C157" t="s">
        <v>1634</v>
      </c>
      <c r="M157" s="5">
        <v>2346500000</v>
      </c>
      <c r="N157" s="5">
        <v>2899672500</v>
      </c>
      <c r="O157" s="5">
        <v>2289000000</v>
      </c>
      <c r="P157" s="5">
        <v>359500000</v>
      </c>
    </row>
    <row r="158" spans="3:19" ht="15.5" x14ac:dyDescent="0.35">
      <c r="C158" t="s">
        <v>1635</v>
      </c>
      <c r="L158" s="5">
        <v>-550000000</v>
      </c>
    </row>
    <row r="159" spans="3:19" ht="15.5" x14ac:dyDescent="0.35">
      <c r="C159" t="s">
        <v>1203</v>
      </c>
      <c r="M159" s="5">
        <v>-34000000000</v>
      </c>
    </row>
    <row r="160" spans="3:19" ht="15.5" x14ac:dyDescent="0.35">
      <c r="C160" t="s">
        <v>1293</v>
      </c>
    </row>
    <row r="161" spans="3:19" ht="15.5" x14ac:dyDescent="0.35">
      <c r="C161" t="s">
        <v>189</v>
      </c>
      <c r="D161" s="5">
        <v>9341319156</v>
      </c>
      <c r="E161" s="5">
        <v>5871992714</v>
      </c>
      <c r="F161" s="5">
        <v>-3813823803</v>
      </c>
      <c r="G161" s="5">
        <v>-42891040439</v>
      </c>
      <c r="I161" s="5">
        <v>-45523677315</v>
      </c>
      <c r="J161" s="5">
        <v>31082479469</v>
      </c>
      <c r="K161" s="5">
        <v>567215798763</v>
      </c>
      <c r="L161" s="5">
        <v>42047919189</v>
      </c>
      <c r="N161" s="5">
        <v>-354000000</v>
      </c>
      <c r="Q161" s="5">
        <v>-5915845</v>
      </c>
      <c r="R161" s="5">
        <v>38284929281</v>
      </c>
      <c r="S161" s="5">
        <v>-4273779518</v>
      </c>
    </row>
    <row r="162" spans="3:19" ht="15.5" x14ac:dyDescent="0.35">
      <c r="C162" t="s">
        <v>1636</v>
      </c>
    </row>
    <row r="163" spans="3:19" ht="15.5" x14ac:dyDescent="0.35">
      <c r="C163" t="s">
        <v>210</v>
      </c>
      <c r="S163" s="5">
        <v>-3000000000</v>
      </c>
    </row>
    <row r="164" spans="3:19" ht="15.5" x14ac:dyDescent="0.35">
      <c r="C164" t="s">
        <v>157</v>
      </c>
      <c r="K164" s="5">
        <v>598862000000</v>
      </c>
      <c r="R164" s="5">
        <v>38336422213</v>
      </c>
    </row>
    <row r="165" spans="3:19" ht="15.5" x14ac:dyDescent="0.35">
      <c r="C165" t="s">
        <v>1637</v>
      </c>
      <c r="J165" s="5">
        <v>300000000</v>
      </c>
      <c r="L165" s="5">
        <v>615000000</v>
      </c>
    </row>
    <row r="166" spans="3:19" ht="15.5" x14ac:dyDescent="0.35">
      <c r="C166" t="s">
        <v>209</v>
      </c>
    </row>
    <row r="167" spans="3:19" ht="15.5" x14ac:dyDescent="0.35">
      <c r="C167" t="s">
        <v>1036</v>
      </c>
      <c r="D167" s="5">
        <v>-896789961</v>
      </c>
      <c r="G167" s="5">
        <v>1628078518</v>
      </c>
      <c r="R167" s="5">
        <v>-40806110</v>
      </c>
      <c r="S167" s="5">
        <v>-1155393741</v>
      </c>
    </row>
    <row r="168" spans="3:19" ht="15.5" x14ac:dyDescent="0.35">
      <c r="C168" t="s">
        <v>1638</v>
      </c>
    </row>
    <row r="169" spans="3:19" ht="15.5" x14ac:dyDescent="0.35">
      <c r="C169" t="s">
        <v>1549</v>
      </c>
      <c r="F169" s="5">
        <v>-2986575401</v>
      </c>
      <c r="G169" s="5">
        <v>-30992070389</v>
      </c>
      <c r="I169" s="5">
        <v>-33978645790</v>
      </c>
      <c r="J169" s="5">
        <v>8269382385</v>
      </c>
      <c r="K169" s="5">
        <v>-29358930000</v>
      </c>
      <c r="L169" s="5">
        <v>43478620078</v>
      </c>
    </row>
    <row r="170" spans="3:19" ht="15.5" x14ac:dyDescent="0.35">
      <c r="C170" t="s">
        <v>1042</v>
      </c>
      <c r="D170" s="5">
        <v>22497935793</v>
      </c>
      <c r="E170" s="5">
        <v>250871642</v>
      </c>
      <c r="G170" s="5">
        <v>-10763758028</v>
      </c>
    </row>
    <row r="171" spans="3:19" ht="15.5" x14ac:dyDescent="0.35">
      <c r="C171" t="s">
        <v>1049</v>
      </c>
      <c r="Q171" s="5">
        <v>-5915845</v>
      </c>
      <c r="R171" s="5">
        <v>-10686822</v>
      </c>
      <c r="S171" s="5">
        <v>-118385777</v>
      </c>
    </row>
    <row r="172" spans="3:19" ht="15.5" x14ac:dyDescent="0.35">
      <c r="C172" t="s">
        <v>435</v>
      </c>
      <c r="D172" s="5">
        <v>742316351</v>
      </c>
      <c r="E172" s="5">
        <v>-742316351</v>
      </c>
      <c r="F172" s="5">
        <v>125087933</v>
      </c>
      <c r="G172" s="5">
        <v>-2334337983</v>
      </c>
      <c r="I172" s="5">
        <v>-2209250050</v>
      </c>
      <c r="J172" s="5">
        <v>-2769339995</v>
      </c>
      <c r="K172" s="5">
        <v>-2287271237</v>
      </c>
      <c r="L172" s="5">
        <v>-2045700889</v>
      </c>
      <c r="N172" s="5">
        <v>-354000000</v>
      </c>
    </row>
    <row r="173" spans="3:19" ht="15.5" x14ac:dyDescent="0.35">
      <c r="C173" t="s">
        <v>593</v>
      </c>
      <c r="J173" s="5">
        <v>10000000000</v>
      </c>
    </row>
    <row r="174" spans="3:19" ht="15.5" x14ac:dyDescent="0.35">
      <c r="C174" t="s">
        <v>204</v>
      </c>
      <c r="F174" s="5">
        <v>-2800200000</v>
      </c>
      <c r="I174" s="5">
        <v>-2800200000</v>
      </c>
      <c r="J174" s="5">
        <v>-1041750000</v>
      </c>
    </row>
    <row r="175" spans="3:19" ht="15.5" x14ac:dyDescent="0.35">
      <c r="C175" t="s">
        <v>1039</v>
      </c>
      <c r="D175" s="5">
        <v>-6363437423</v>
      </c>
      <c r="E175" s="5">
        <v>6363437423</v>
      </c>
    </row>
    <row r="176" spans="3:19" ht="15.5" x14ac:dyDescent="0.35">
      <c r="C176" t="s">
        <v>1040</v>
      </c>
      <c r="D176" s="5">
        <v>-6638705604</v>
      </c>
      <c r="F176" s="5">
        <v>8383445140</v>
      </c>
      <c r="G176" s="5">
        <v>-428952557</v>
      </c>
    </row>
    <row r="177" spans="2:19" ht="15.5" x14ac:dyDescent="0.35">
      <c r="C177" t="s">
        <v>598</v>
      </c>
      <c r="D177" s="5">
        <v>2604786162</v>
      </c>
      <c r="E177" s="5">
        <v>-21102334841</v>
      </c>
      <c r="F177" s="5">
        <v>-19883450122</v>
      </c>
      <c r="G177" s="5">
        <v>42664540551</v>
      </c>
      <c r="I177" s="5">
        <v>19314734372</v>
      </c>
      <c r="J177" s="5">
        <v>-14174563053</v>
      </c>
      <c r="K177" s="5">
        <v>15497798299</v>
      </c>
      <c r="L177" s="5">
        <v>-15714307541</v>
      </c>
      <c r="M177" s="5">
        <v>-32634659496</v>
      </c>
      <c r="N177" s="5">
        <v>-739954700</v>
      </c>
      <c r="O177" s="5">
        <v>8544863362</v>
      </c>
      <c r="P177" s="5">
        <v>18349779614</v>
      </c>
      <c r="Q177" s="5">
        <v>-20575040952</v>
      </c>
      <c r="R177" s="5">
        <v>34562987519</v>
      </c>
      <c r="S177" s="5">
        <v>1458146732</v>
      </c>
    </row>
    <row r="178" spans="2:19" ht="15.5" x14ac:dyDescent="0.35">
      <c r="C178" t="s">
        <v>227</v>
      </c>
      <c r="E178" s="5">
        <v>23623166298</v>
      </c>
      <c r="I178" s="5">
        <v>4308431926</v>
      </c>
      <c r="J178" s="5">
        <v>18482994979</v>
      </c>
      <c r="K178" s="5">
        <v>2985196680</v>
      </c>
      <c r="L178" s="5">
        <v>18661640217</v>
      </c>
      <c r="M178" s="5">
        <v>45116777276</v>
      </c>
      <c r="N178" s="5">
        <v>45727139793</v>
      </c>
      <c r="O178" s="5">
        <v>37810024819</v>
      </c>
      <c r="P178" s="5">
        <v>19460245205</v>
      </c>
      <c r="Q178" s="5">
        <v>40035286157</v>
      </c>
      <c r="R178" s="5">
        <v>5472298638</v>
      </c>
      <c r="S178" s="5">
        <v>4014151906</v>
      </c>
    </row>
    <row r="179" spans="2:19" ht="15.5" x14ac:dyDescent="0.35">
      <c r="C179" t="s">
        <v>225</v>
      </c>
      <c r="L179" s="5">
        <v>28013333</v>
      </c>
      <c r="M179" s="5">
        <v>561125993</v>
      </c>
      <c r="N179" s="5">
        <v>129592183</v>
      </c>
      <c r="O179" s="5">
        <v>-627748388</v>
      </c>
    </row>
    <row r="180" spans="2:19" ht="15.5" x14ac:dyDescent="0.35">
      <c r="C180" t="s">
        <v>1639</v>
      </c>
    </row>
    <row r="181" spans="2:19" ht="15.5" x14ac:dyDescent="0.35">
      <c r="C181" t="s">
        <v>229</v>
      </c>
      <c r="D181" s="5">
        <v>2604786162</v>
      </c>
      <c r="E181" s="5">
        <v>2520831457</v>
      </c>
      <c r="F181" s="5">
        <v>-19883450122</v>
      </c>
      <c r="G181" s="5">
        <v>42664540551</v>
      </c>
      <c r="I181" s="5">
        <v>23623166298</v>
      </c>
      <c r="J181" s="5">
        <v>4308431926</v>
      </c>
      <c r="K181" s="5">
        <v>18482994979</v>
      </c>
      <c r="L181" s="5">
        <v>2975346009</v>
      </c>
      <c r="M181" s="5">
        <v>13043243773</v>
      </c>
      <c r="N181" s="5">
        <v>45116777276</v>
      </c>
      <c r="O181" s="5">
        <v>45727139793</v>
      </c>
      <c r="P181" s="5">
        <v>37810024819</v>
      </c>
      <c r="Q181" s="5">
        <v>19460245205</v>
      </c>
      <c r="R181" s="5">
        <v>40035286157</v>
      </c>
      <c r="S181" s="5">
        <v>5472298638</v>
      </c>
    </row>
    <row r="183" spans="2:19" ht="15.5" x14ac:dyDescent="0.35">
      <c r="B183" t="s">
        <v>230</v>
      </c>
      <c r="C183" t="s">
        <v>12</v>
      </c>
      <c r="D183" s="5">
        <v>6350000000</v>
      </c>
      <c r="E183" s="5">
        <v>6350000000</v>
      </c>
      <c r="F183" s="5">
        <v>6350000000</v>
      </c>
      <c r="G183" s="5">
        <v>6350000000</v>
      </c>
      <c r="I183" s="5">
        <v>6350000000</v>
      </c>
      <c r="J183" s="5">
        <v>6350000000</v>
      </c>
      <c r="K183" s="5">
        <v>6350000000</v>
      </c>
      <c r="L183" s="5">
        <v>6350000000</v>
      </c>
      <c r="M183" s="5">
        <v>360000000</v>
      </c>
      <c r="N183" s="5">
        <v>360000000</v>
      </c>
      <c r="O183" s="5">
        <v>360000000</v>
      </c>
      <c r="P183" s="5">
        <v>360000000</v>
      </c>
      <c r="Q183" s="5">
        <v>360000000</v>
      </c>
      <c r="R183" s="5">
        <v>360000000</v>
      </c>
      <c r="S183" s="5">
        <v>360000000</v>
      </c>
    </row>
    <row r="184" spans="2:19" ht="15.5" x14ac:dyDescent="0.35">
      <c r="C184" t="s">
        <v>231</v>
      </c>
      <c r="D184" s="6">
        <v>-2.31</v>
      </c>
      <c r="E184" s="6">
        <v>-3.73</v>
      </c>
      <c r="F184" s="6">
        <v>-4.6399999999999997</v>
      </c>
      <c r="G184" s="6">
        <v>0.34</v>
      </c>
    </row>
    <row r="185" spans="2:19" ht="15.5" x14ac:dyDescent="0.35">
      <c r="C185" t="s">
        <v>232</v>
      </c>
      <c r="D185" s="6">
        <v>-106.49</v>
      </c>
      <c r="E185" s="6">
        <v>-63.81</v>
      </c>
      <c r="F185" s="6">
        <v>-56.9</v>
      </c>
      <c r="G185" s="6">
        <v>688.24</v>
      </c>
    </row>
    <row r="186" spans="2:19" ht="15.5" x14ac:dyDescent="0.35">
      <c r="C186" t="s">
        <v>67</v>
      </c>
      <c r="D186" s="6">
        <v>336.77</v>
      </c>
      <c r="E186" s="6">
        <v>633.91999999999996</v>
      </c>
      <c r="F186" s="6">
        <v>865.37</v>
      </c>
      <c r="G186" s="6">
        <v>241.82</v>
      </c>
    </row>
    <row r="187" spans="2:19" ht="15.5" x14ac:dyDescent="0.35">
      <c r="C187" t="s">
        <v>233</v>
      </c>
      <c r="D187" s="5">
        <v>-8620000000</v>
      </c>
      <c r="E187" s="5">
        <v>-20250000000</v>
      </c>
      <c r="F187" s="5">
        <v>-30920000000</v>
      </c>
      <c r="G187" s="5">
        <v>3740000000</v>
      </c>
    </row>
    <row r="188" spans="2:19" ht="15.5" x14ac:dyDescent="0.35">
      <c r="C188" t="s">
        <v>234</v>
      </c>
      <c r="D188" s="6">
        <v>-2.4700000000000003E-2</v>
      </c>
      <c r="E188" s="6">
        <v>-3.8900000000000004E-2</v>
      </c>
      <c r="F188" s="6">
        <v>-4.7400000000000005E-2</v>
      </c>
      <c r="G188" s="6">
        <v>3.2000000000000002E-3</v>
      </c>
    </row>
    <row r="189" spans="2:19" ht="15.5" x14ac:dyDescent="0.35">
      <c r="C189" t="s">
        <v>235</v>
      </c>
      <c r="D189" s="6">
        <v>-2.7999999999999997E-2</v>
      </c>
      <c r="E189" s="6">
        <v>-4.4000000000000004E-2</v>
      </c>
      <c r="F189" s="6">
        <v>-5.2400000000000002E-2</v>
      </c>
      <c r="G189" s="6">
        <v>3.5999999999999999E-3</v>
      </c>
    </row>
    <row r="190" spans="2:19" ht="15.5" x14ac:dyDescent="0.35">
      <c r="C190" t="s">
        <v>236</v>
      </c>
      <c r="D190" s="6">
        <v>-1.7500000000000002E-2</v>
      </c>
      <c r="E190" s="6">
        <v>-3.95E-2</v>
      </c>
      <c r="F190" s="6">
        <v>-5.5599999999999997E-2</v>
      </c>
      <c r="G190" s="6">
        <v>3.0999999999999999E-3</v>
      </c>
    </row>
    <row r="191" spans="2:19" ht="15.5" x14ac:dyDescent="0.35">
      <c r="C191" t="s">
        <v>237</v>
      </c>
      <c r="F191" s="6">
        <v>-10.17</v>
      </c>
    </row>
    <row r="192" spans="2:19" ht="15.5" x14ac:dyDescent="0.35">
      <c r="C192" t="s">
        <v>443</v>
      </c>
      <c r="D192" s="5">
        <v>519000000000</v>
      </c>
      <c r="E192" s="5">
        <v>534000000000</v>
      </c>
      <c r="F192" s="5">
        <v>558000000000</v>
      </c>
      <c r="G192" s="5">
        <v>589000000000</v>
      </c>
    </row>
    <row r="193" spans="3:19" ht="15.5" x14ac:dyDescent="0.35">
      <c r="C193" t="s">
        <v>238</v>
      </c>
      <c r="D193" s="6">
        <v>2.98</v>
      </c>
      <c r="E193" s="6">
        <v>2.81</v>
      </c>
      <c r="F193" s="6">
        <v>2.98</v>
      </c>
      <c r="G193" s="6">
        <v>2.5099999999999998</v>
      </c>
    </row>
    <row r="194" spans="3:19" ht="15.5" x14ac:dyDescent="0.35">
      <c r="C194" t="s">
        <v>239</v>
      </c>
      <c r="D194" s="6">
        <v>82.47</v>
      </c>
      <c r="E194" s="6">
        <v>84.78</v>
      </c>
      <c r="F194" s="6">
        <v>88.52</v>
      </c>
      <c r="G194" s="6">
        <v>93.14</v>
      </c>
    </row>
    <row r="195" spans="3:19" ht="15.5" x14ac:dyDescent="0.35">
      <c r="C195" t="s">
        <v>240</v>
      </c>
      <c r="D195" s="5">
        <v>3</v>
      </c>
      <c r="E195" s="6">
        <v>2.82</v>
      </c>
      <c r="F195" s="5">
        <v>3</v>
      </c>
      <c r="G195" s="6">
        <v>2.5299999999999998</v>
      </c>
    </row>
    <row r="196" spans="3:19" ht="15.5" x14ac:dyDescent="0.35">
      <c r="C196" t="s">
        <v>241</v>
      </c>
      <c r="D196" s="6">
        <v>82.08</v>
      </c>
      <c r="E196" s="6">
        <v>84.34</v>
      </c>
      <c r="F196" s="6">
        <v>88.04</v>
      </c>
      <c r="G196" s="6">
        <v>92.61</v>
      </c>
    </row>
    <row r="197" spans="3:19" ht="15.5" x14ac:dyDescent="0.35">
      <c r="C197" t="s">
        <v>242</v>
      </c>
      <c r="D197" s="5">
        <v>11000000000</v>
      </c>
      <c r="E197" s="5">
        <v>24000000000</v>
      </c>
      <c r="F197" s="5">
        <v>18000000000</v>
      </c>
      <c r="G197" s="5">
        <v>19000000000</v>
      </c>
    </row>
    <row r="198" spans="3:19" ht="15.5" x14ac:dyDescent="0.35">
      <c r="C198" t="s">
        <v>243</v>
      </c>
    </row>
    <row r="199" spans="3:19" ht="15.5" x14ac:dyDescent="0.35">
      <c r="C199" t="s">
        <v>306</v>
      </c>
      <c r="D199" s="5">
        <v>523000000000</v>
      </c>
      <c r="E199" s="5">
        <v>538000000000</v>
      </c>
      <c r="F199" s="5">
        <v>562000000000</v>
      </c>
      <c r="G199" s="5">
        <v>591000000000</v>
      </c>
    </row>
    <row r="200" spans="3:19" ht="15.5" x14ac:dyDescent="0.35">
      <c r="C200" t="s">
        <v>24</v>
      </c>
      <c r="D200" s="5">
        <v>11000000000</v>
      </c>
      <c r="E200" s="5">
        <v>24000000000</v>
      </c>
      <c r="F200" s="5">
        <v>18000000000</v>
      </c>
      <c r="G200" s="5">
        <v>19000000000</v>
      </c>
    </row>
    <row r="201" spans="3:19" ht="15.5" x14ac:dyDescent="0.35">
      <c r="C201" t="s">
        <v>21</v>
      </c>
      <c r="D201" s="5">
        <v>6000000000</v>
      </c>
      <c r="E201" s="5">
        <v>21000000000</v>
      </c>
      <c r="F201" s="5">
        <v>-5000000000</v>
      </c>
      <c r="G201" s="5">
        <v>-24000000000</v>
      </c>
    </row>
    <row r="202" spans="3:19" ht="15.5" x14ac:dyDescent="0.35">
      <c r="C202" t="s">
        <v>245</v>
      </c>
      <c r="D202" s="5">
        <v>284000000000</v>
      </c>
      <c r="E202" s="5">
        <v>54000000000</v>
      </c>
      <c r="F202" s="5">
        <v>76000000000</v>
      </c>
      <c r="G202" s="5">
        <v>114000000000</v>
      </c>
    </row>
    <row r="203" spans="3:19" ht="15.5" x14ac:dyDescent="0.35">
      <c r="C203" t="s">
        <v>246</v>
      </c>
      <c r="D203" s="5">
        <v>-7000000000</v>
      </c>
      <c r="E203" s="5">
        <v>-26000000000</v>
      </c>
      <c r="F203" s="5">
        <v>109000000000</v>
      </c>
      <c r="G203" s="5">
        <v>-36000000000</v>
      </c>
    </row>
    <row r="204" spans="3:19" ht="15.5" x14ac:dyDescent="0.35">
      <c r="C204" t="s">
        <v>247</v>
      </c>
      <c r="D204" s="5">
        <v>-1000000000</v>
      </c>
      <c r="E204" s="5">
        <v>0</v>
      </c>
      <c r="F204" s="5">
        <v>0</v>
      </c>
      <c r="G204" s="5">
        <v>0</v>
      </c>
    </row>
    <row r="205" spans="3:19" ht="15.5" x14ac:dyDescent="0.35">
      <c r="C205" t="s">
        <v>13</v>
      </c>
      <c r="D205" s="5">
        <v>-8000000000</v>
      </c>
      <c r="E205" s="5">
        <v>-26000000000</v>
      </c>
      <c r="F205" s="5">
        <v>109000000000</v>
      </c>
      <c r="G205" s="5">
        <v>-36000000000</v>
      </c>
    </row>
    <row r="206" spans="3:19" ht="15.5" x14ac:dyDescent="0.35">
      <c r="C206" t="s">
        <v>16</v>
      </c>
      <c r="D206" s="6">
        <v>-1.19</v>
      </c>
      <c r="E206" s="6">
        <v>-4.1100000000000003</v>
      </c>
      <c r="F206" s="6">
        <v>17.190000000000001</v>
      </c>
      <c r="G206" s="6">
        <v>-5.7</v>
      </c>
    </row>
    <row r="207" spans="3:19" ht="15.5" x14ac:dyDescent="0.35">
      <c r="C207" t="s">
        <v>52</v>
      </c>
      <c r="I207" s="6">
        <v>-6.74</v>
      </c>
      <c r="J207" s="6">
        <v>-9.89</v>
      </c>
      <c r="K207" s="6">
        <v>0.47</v>
      </c>
      <c r="L207" s="6">
        <v>0.8</v>
      </c>
      <c r="M207" s="6">
        <v>3.63</v>
      </c>
      <c r="N207" s="6">
        <v>-1.31</v>
      </c>
      <c r="O207" s="6">
        <v>-4.66</v>
      </c>
      <c r="P207" s="6">
        <v>-2.11</v>
      </c>
      <c r="Q207" s="6">
        <v>-3.86</v>
      </c>
      <c r="R207" s="6">
        <v>-3.96</v>
      </c>
      <c r="S207" s="6">
        <v>8.4700000000000006</v>
      </c>
    </row>
    <row r="208" spans="3:19" ht="15.5" x14ac:dyDescent="0.35">
      <c r="C208" t="s">
        <v>66</v>
      </c>
      <c r="I208" s="6">
        <v>-39.17</v>
      </c>
      <c r="J208" s="6">
        <v>-14.26</v>
      </c>
      <c r="K208" s="6">
        <v>291.49</v>
      </c>
      <c r="L208" s="6">
        <v>868.75</v>
      </c>
      <c r="M208" s="6">
        <v>232.78</v>
      </c>
      <c r="N208" s="6">
        <v>-280.92</v>
      </c>
      <c r="O208" s="6">
        <v>-90.13</v>
      </c>
      <c r="P208" s="6">
        <v>-174.41</v>
      </c>
      <c r="Q208" s="6">
        <v>-103.11</v>
      </c>
      <c r="R208" s="6">
        <v>-76.260000000000005</v>
      </c>
      <c r="S208" s="5">
        <v>0</v>
      </c>
    </row>
    <row r="209" spans="3:19" ht="15.5" x14ac:dyDescent="0.35">
      <c r="C209" t="s">
        <v>69</v>
      </c>
      <c r="I209" s="6">
        <v>51.43</v>
      </c>
      <c r="J209" s="6">
        <v>13.4</v>
      </c>
      <c r="K209" s="6">
        <v>19.7</v>
      </c>
      <c r="L209" s="6">
        <v>108.1</v>
      </c>
      <c r="M209" s="6">
        <v>88.84</v>
      </c>
      <c r="N209" s="6">
        <v>108.91</v>
      </c>
      <c r="O209" s="6">
        <v>8.92</v>
      </c>
      <c r="P209" s="6">
        <v>5.78</v>
      </c>
      <c r="Q209" s="6">
        <v>4.47</v>
      </c>
      <c r="R209" s="6">
        <v>15.65</v>
      </c>
      <c r="S209" s="5">
        <v>0</v>
      </c>
    </row>
    <row r="210" spans="3:19" ht="15.5" x14ac:dyDescent="0.35">
      <c r="C210" t="s">
        <v>248</v>
      </c>
      <c r="I210" s="5">
        <v>-36350000000</v>
      </c>
      <c r="J210" s="5">
        <v>-27110000000</v>
      </c>
      <c r="K210" s="6">
        <v>-2109999999.9999998</v>
      </c>
      <c r="L210" s="5">
        <v>8870000000</v>
      </c>
      <c r="M210" s="5">
        <v>940000000</v>
      </c>
      <c r="N210" s="5">
        <v>-1390000000</v>
      </c>
      <c r="O210" s="5">
        <v>-3290000000</v>
      </c>
      <c r="P210" s="5">
        <v>-440000000</v>
      </c>
    </row>
    <row r="211" spans="3:19" ht="15.5" x14ac:dyDescent="0.35">
      <c r="C211" t="s">
        <v>249</v>
      </c>
      <c r="I211" s="6">
        <v>-6.88E-2</v>
      </c>
      <c r="J211" s="6">
        <v>-8.5299999999999987E-2</v>
      </c>
      <c r="K211" s="6">
        <v>3.9000000000000003E-3</v>
      </c>
      <c r="L211" s="6">
        <v>1.72E-2</v>
      </c>
      <c r="M211" s="6">
        <v>5.7999999999999996E-3</v>
      </c>
      <c r="N211" s="6">
        <v>-0.01</v>
      </c>
      <c r="O211" s="6">
        <v>-3.5299999999999998E-2</v>
      </c>
      <c r="P211" s="6">
        <v>-1.55E-2</v>
      </c>
      <c r="Q211" s="6">
        <v>-2.52E-2</v>
      </c>
      <c r="R211" s="6">
        <v>-2.7900000000000001E-2</v>
      </c>
      <c r="S211" s="6">
        <v>0.2104</v>
      </c>
    </row>
    <row r="212" spans="3:19" ht="15.5" x14ac:dyDescent="0.35">
      <c r="C212" t="s">
        <v>250</v>
      </c>
      <c r="I212" s="6">
        <v>-7.6200000000000004E-2</v>
      </c>
      <c r="J212" s="6">
        <v>-0.10390000000000001</v>
      </c>
      <c r="K212" s="6">
        <v>4.4000000000000003E-3</v>
      </c>
      <c r="L212" s="6">
        <v>6.4000000000000001E-2</v>
      </c>
      <c r="M212" s="6">
        <v>9.1700000000000004E-2</v>
      </c>
      <c r="N212" s="6">
        <v>-1.01E-2</v>
      </c>
      <c r="O212" s="6">
        <v>-3.6000000000000004E-2</v>
      </c>
      <c r="P212" s="6">
        <v>-1.5800000000000002E-2</v>
      </c>
      <c r="Q212" s="6">
        <v>-2.8300000000000002E-2</v>
      </c>
      <c r="R212" s="6">
        <v>-2.8300000000000002E-2</v>
      </c>
      <c r="S212" s="6">
        <v>0.22870000000000001</v>
      </c>
    </row>
    <row r="213" spans="3:19" ht="15.5" x14ac:dyDescent="0.35">
      <c r="C213" t="s">
        <v>251</v>
      </c>
      <c r="I213" s="6">
        <v>-7.1300000000000002E-2</v>
      </c>
      <c r="J213" s="6">
        <v>-4.8799999999999996E-2</v>
      </c>
      <c r="K213" s="6">
        <v>-1.6799999999999999E-2</v>
      </c>
      <c r="L213" s="6">
        <v>2.9900000000000003E-2</v>
      </c>
      <c r="M213" s="6">
        <v>6.3E-3</v>
      </c>
      <c r="N213" s="6">
        <v>-3.73E-2</v>
      </c>
      <c r="O213" s="6">
        <v>-7.2000000000000008E-2</v>
      </c>
      <c r="P213" s="6">
        <v>-1.5800000000000002E-2</v>
      </c>
      <c r="Q213" s="6">
        <v>-6.0999999999999999E-2</v>
      </c>
      <c r="R213" s="6">
        <v>-6.7599999999999993E-2</v>
      </c>
      <c r="S213" s="6">
        <v>0.4456</v>
      </c>
    </row>
    <row r="214" spans="3:19" ht="15.5" x14ac:dyDescent="0.35">
      <c r="C214" t="s">
        <v>252</v>
      </c>
      <c r="I214" s="6">
        <v>-13.54</v>
      </c>
      <c r="J214" s="6">
        <v>-11.04</v>
      </c>
      <c r="K214" s="6">
        <v>-0.65</v>
      </c>
      <c r="L214" s="6">
        <v>42.92</v>
      </c>
      <c r="M214" s="6">
        <v>356.84</v>
      </c>
      <c r="N214" s="6">
        <v>-74.540000000000006</v>
      </c>
      <c r="O214" s="6">
        <v>-566.53</v>
      </c>
      <c r="P214" s="6">
        <v>-113.84</v>
      </c>
      <c r="Q214" s="6">
        <v>-511.88</v>
      </c>
      <c r="R214" s="6">
        <v>-202.94</v>
      </c>
      <c r="S214" s="6">
        <v>26.16</v>
      </c>
    </row>
    <row r="215" spans="3:19" ht="15.5" x14ac:dyDescent="0.35">
      <c r="C215" t="s">
        <v>63</v>
      </c>
      <c r="I215" s="6">
        <v>2.98</v>
      </c>
      <c r="J215" s="6">
        <v>1.48</v>
      </c>
      <c r="K215" s="6">
        <v>1.3</v>
      </c>
      <c r="L215" s="6">
        <v>55.73</v>
      </c>
      <c r="M215" s="6">
        <v>21.35</v>
      </c>
      <c r="N215" s="6">
        <v>2.84</v>
      </c>
      <c r="O215" s="6">
        <v>3.24</v>
      </c>
      <c r="P215" s="6">
        <v>2.74</v>
      </c>
      <c r="Q215" s="6">
        <v>2.92</v>
      </c>
      <c r="R215" s="6">
        <v>2.16</v>
      </c>
      <c r="S215" s="5">
        <v>0</v>
      </c>
    </row>
    <row r="216" spans="3:19" ht="15.5" x14ac:dyDescent="0.35">
      <c r="C216" t="s">
        <v>60</v>
      </c>
      <c r="I216" s="6">
        <v>88.52</v>
      </c>
      <c r="J216" s="6">
        <v>95.24</v>
      </c>
      <c r="K216" s="6">
        <v>105.15</v>
      </c>
      <c r="L216" s="6">
        <v>12.47</v>
      </c>
      <c r="M216" s="6">
        <v>39.58</v>
      </c>
      <c r="N216" s="6">
        <v>129.41999999999999</v>
      </c>
      <c r="O216" s="6">
        <v>129.47999999999999</v>
      </c>
      <c r="P216" s="6">
        <v>134.16</v>
      </c>
      <c r="Q216" s="6">
        <v>136.19999999999999</v>
      </c>
      <c r="R216" s="6">
        <v>139.96</v>
      </c>
      <c r="S216" s="6">
        <v>37.049999999999997</v>
      </c>
    </row>
    <row r="217" spans="3:19" ht="15.5" x14ac:dyDescent="0.35">
      <c r="C217" t="s">
        <v>253</v>
      </c>
      <c r="I217" s="5">
        <v>3</v>
      </c>
      <c r="J217" s="6">
        <v>1.49</v>
      </c>
      <c r="K217" s="6">
        <v>1.31</v>
      </c>
      <c r="L217" s="6">
        <v>59.05</v>
      </c>
      <c r="M217" s="6">
        <v>21.35</v>
      </c>
      <c r="N217" s="6">
        <v>2.84</v>
      </c>
      <c r="O217" s="6">
        <v>3.24</v>
      </c>
      <c r="P217" s="6">
        <v>2.74</v>
      </c>
      <c r="Q217" s="6">
        <v>2.92</v>
      </c>
      <c r="R217" s="6">
        <v>2.16</v>
      </c>
      <c r="S217" s="5">
        <v>0</v>
      </c>
    </row>
    <row r="218" spans="3:19" ht="15.5" x14ac:dyDescent="0.35">
      <c r="C218" t="s">
        <v>254</v>
      </c>
      <c r="I218" s="6">
        <v>88.04</v>
      </c>
      <c r="J218" s="6">
        <v>94.58</v>
      </c>
      <c r="K218" s="6">
        <v>104.45</v>
      </c>
      <c r="L218" s="6">
        <v>11.77</v>
      </c>
      <c r="M218" s="6">
        <v>39.58</v>
      </c>
      <c r="N218" s="6">
        <v>129.41999999999999</v>
      </c>
      <c r="O218" s="6">
        <v>129.47999999999999</v>
      </c>
      <c r="P218" s="6">
        <v>134.16</v>
      </c>
      <c r="Q218" s="6">
        <v>136.19999999999999</v>
      </c>
      <c r="R218" s="6">
        <v>139.96</v>
      </c>
      <c r="S218" s="6">
        <v>37.049999999999997</v>
      </c>
    </row>
    <row r="219" spans="3:19" ht="15.5" x14ac:dyDescent="0.35">
      <c r="C219" t="s">
        <v>255</v>
      </c>
      <c r="I219" s="5">
        <v>18000000000</v>
      </c>
      <c r="J219" s="5">
        <v>28000000000</v>
      </c>
      <c r="K219" s="5">
        <v>3000000000</v>
      </c>
      <c r="L219" s="5">
        <v>2000000000</v>
      </c>
      <c r="M219" s="5">
        <v>2000000000</v>
      </c>
      <c r="S219" s="5">
        <v>0</v>
      </c>
    </row>
    <row r="220" spans="3:19" ht="15.5" x14ac:dyDescent="0.35">
      <c r="C220" t="s">
        <v>256</v>
      </c>
      <c r="S220" s="5">
        <v>0</v>
      </c>
    </row>
    <row r="221" spans="3:19" ht="15.5" x14ac:dyDescent="0.35">
      <c r="C221" t="s">
        <v>26</v>
      </c>
      <c r="I221" s="5">
        <v>18000000000</v>
      </c>
      <c r="J221" s="5">
        <v>28000000000</v>
      </c>
      <c r="K221" s="5">
        <v>3000000000</v>
      </c>
      <c r="L221" s="5">
        <v>2000000000</v>
      </c>
      <c r="M221" s="5">
        <v>2000000000</v>
      </c>
      <c r="S221" s="5">
        <v>0</v>
      </c>
    </row>
    <row r="222" spans="3:19" ht="15.5" x14ac:dyDescent="0.35">
      <c r="C222" t="s">
        <v>23</v>
      </c>
      <c r="I222" s="5">
        <v>-5000000000</v>
      </c>
      <c r="J222" s="5">
        <v>24000000000</v>
      </c>
      <c r="K222" s="5">
        <v>-16000000000</v>
      </c>
      <c r="L222" s="5">
        <v>-1000000000</v>
      </c>
      <c r="M222" s="5">
        <v>-17000000000</v>
      </c>
      <c r="N222" s="5">
        <v>-45000000000</v>
      </c>
      <c r="O222" s="5">
        <v>-46000000000</v>
      </c>
      <c r="P222" s="5">
        <v>-38000000000</v>
      </c>
      <c r="Q222" s="5">
        <v>-19000000000</v>
      </c>
      <c r="R222" s="5">
        <v>-40000000000</v>
      </c>
      <c r="S222" s="5">
        <v>-5000000000</v>
      </c>
    </row>
    <row r="223" spans="3:19" ht="15.5" x14ac:dyDescent="0.35">
      <c r="C223" t="s">
        <v>257</v>
      </c>
      <c r="I223" s="5">
        <v>76000000000</v>
      </c>
      <c r="J223" s="5">
        <v>-35000000000</v>
      </c>
      <c r="K223" s="5">
        <v>320000000000</v>
      </c>
      <c r="L223" s="5">
        <v>-118000000000</v>
      </c>
      <c r="M223" s="5">
        <v>161000000000</v>
      </c>
      <c r="N223" s="5">
        <v>46000000000</v>
      </c>
      <c r="O223" s="5">
        <v>47000000000</v>
      </c>
      <c r="P223" s="5">
        <v>48000000000</v>
      </c>
      <c r="Q223" s="5">
        <v>48000000000</v>
      </c>
      <c r="R223" s="5">
        <v>50000000000</v>
      </c>
      <c r="S223" s="5">
        <v>13000000000</v>
      </c>
    </row>
    <row r="224" spans="3:19" ht="15.5" x14ac:dyDescent="0.35">
      <c r="C224" t="s">
        <v>258</v>
      </c>
      <c r="I224" s="5">
        <v>73000000000</v>
      </c>
      <c r="J224" s="5">
        <v>68000000000</v>
      </c>
      <c r="K224" s="5">
        <v>-403000000000</v>
      </c>
      <c r="L224" s="5">
        <v>15000000000</v>
      </c>
      <c r="M224" s="5">
        <v>1000000000</v>
      </c>
      <c r="N224" s="5">
        <v>0</v>
      </c>
      <c r="O224" s="5">
        <v>8000000000</v>
      </c>
      <c r="P224" s="5">
        <v>18000000000</v>
      </c>
      <c r="Q224" s="5">
        <v>-24000000000</v>
      </c>
      <c r="R224" s="5">
        <v>0</v>
      </c>
      <c r="S224" s="5">
        <v>4000000000</v>
      </c>
    </row>
    <row r="225" spans="2:19" ht="15.5" x14ac:dyDescent="0.35">
      <c r="C225" t="s">
        <v>259</v>
      </c>
      <c r="I225" s="5">
        <v>0</v>
      </c>
      <c r="J225" s="5">
        <v>-4000000000</v>
      </c>
      <c r="K225" s="5">
        <v>-8000000000</v>
      </c>
      <c r="L225" s="5">
        <v>-34000000000</v>
      </c>
      <c r="P225" s="5">
        <v>0</v>
      </c>
      <c r="Q225" s="5">
        <v>-1000000000</v>
      </c>
      <c r="R225" s="5">
        <v>0</v>
      </c>
      <c r="S225" s="5">
        <v>0</v>
      </c>
    </row>
    <row r="226" spans="2:19" ht="15.5" x14ac:dyDescent="0.35">
      <c r="C226" t="s">
        <v>15</v>
      </c>
      <c r="I226" s="5">
        <v>73000000000</v>
      </c>
      <c r="J226" s="5">
        <v>64000000000</v>
      </c>
      <c r="K226" s="5">
        <v>-411000000000</v>
      </c>
      <c r="L226" s="5">
        <v>-18000000000</v>
      </c>
      <c r="M226" s="5">
        <v>1000000000</v>
      </c>
      <c r="N226" s="5">
        <v>0</v>
      </c>
      <c r="O226" s="5">
        <v>8000000000</v>
      </c>
      <c r="P226" s="5">
        <v>18000000000</v>
      </c>
      <c r="Q226" s="5">
        <v>-24000000000</v>
      </c>
      <c r="R226" s="5">
        <v>0</v>
      </c>
      <c r="S226" s="5">
        <v>4000000000</v>
      </c>
    </row>
    <row r="227" spans="2:19" ht="15.5" x14ac:dyDescent="0.35">
      <c r="C227" t="s">
        <v>17</v>
      </c>
      <c r="I227" s="6">
        <v>11.44</v>
      </c>
      <c r="J227" s="6">
        <v>10.1</v>
      </c>
      <c r="K227" s="6">
        <v>-64.72</v>
      </c>
      <c r="L227" s="6">
        <v>-2.91</v>
      </c>
      <c r="M227" s="6">
        <v>3.58</v>
      </c>
      <c r="N227" s="6">
        <v>-0.02</v>
      </c>
      <c r="O227" s="6">
        <v>23.24</v>
      </c>
      <c r="P227" s="6">
        <v>51.4</v>
      </c>
      <c r="Q227" s="6">
        <v>-68.12</v>
      </c>
      <c r="R227" s="6">
        <v>-0.81</v>
      </c>
      <c r="S227" s="6">
        <v>11.53</v>
      </c>
    </row>
    <row r="229" spans="2:19" ht="15.5" x14ac:dyDescent="0.35">
      <c r="B229" t="s">
        <v>260</v>
      </c>
      <c r="C229" t="s">
        <v>261</v>
      </c>
      <c r="D229" s="5">
        <v>-15000000000</v>
      </c>
      <c r="E229" s="5">
        <v>-24000000000</v>
      </c>
      <c r="F229" s="5">
        <v>-29000000000</v>
      </c>
      <c r="G229" s="5">
        <v>2000000000</v>
      </c>
      <c r="H229" s="5">
        <v>-77000000000</v>
      </c>
      <c r="I229" s="5">
        <v>-43000000000</v>
      </c>
      <c r="J229" s="5">
        <v>-63000000000</v>
      </c>
      <c r="K229" s="5">
        <v>3000000000</v>
      </c>
      <c r="L229" s="5">
        <v>5000000000</v>
      </c>
      <c r="M229" s="5">
        <v>1000000000</v>
      </c>
      <c r="N229" s="5">
        <v>-468000000</v>
      </c>
      <c r="O229" s="5">
        <v>-2000000000</v>
      </c>
      <c r="P229" s="5">
        <v>-758000000</v>
      </c>
      <c r="Q229" s="5">
        <v>-1000000000</v>
      </c>
    </row>
    <row r="230" spans="2:19" ht="15.5" x14ac:dyDescent="0.35">
      <c r="C230" t="s">
        <v>51</v>
      </c>
      <c r="D230" s="6">
        <v>-2.31</v>
      </c>
      <c r="E230" s="6">
        <v>-3.73</v>
      </c>
      <c r="F230" s="6">
        <v>-4.6399999999999997</v>
      </c>
      <c r="G230" s="6">
        <v>0.34</v>
      </c>
      <c r="H230" s="6">
        <v>-12.09</v>
      </c>
      <c r="I230" s="6">
        <v>-6.74</v>
      </c>
      <c r="J230" s="6">
        <v>-9.89</v>
      </c>
      <c r="K230" s="6">
        <v>0.47</v>
      </c>
      <c r="L230" s="6">
        <v>0.8</v>
      </c>
      <c r="M230" s="6">
        <v>0.2</v>
      </c>
      <c r="N230" s="6">
        <v>-7.0000000000000007E-2</v>
      </c>
      <c r="O230" s="6">
        <v>-0.26</v>
      </c>
      <c r="P230" s="6">
        <v>-0.12</v>
      </c>
      <c r="Q230" s="6">
        <v>-0.22</v>
      </c>
    </row>
    <row r="231" spans="2:19" ht="15.5" x14ac:dyDescent="0.35">
      <c r="C231" t="s">
        <v>262</v>
      </c>
      <c r="D231" s="5">
        <v>5000000000</v>
      </c>
      <c r="E231" s="5">
        <v>2000000000</v>
      </c>
      <c r="F231" s="5">
        <v>2000000000</v>
      </c>
      <c r="G231" s="5">
        <v>6000000000</v>
      </c>
      <c r="H231" s="5">
        <v>14000000000</v>
      </c>
      <c r="I231" s="5">
        <v>33000000000</v>
      </c>
      <c r="J231" s="5">
        <v>67000000000</v>
      </c>
      <c r="K231" s="5">
        <v>44000000000</v>
      </c>
      <c r="L231" s="5">
        <v>41000000000</v>
      </c>
      <c r="M231" s="5">
        <v>3000000000</v>
      </c>
      <c r="N231" s="5">
        <v>1000000000</v>
      </c>
      <c r="O231" s="5">
        <v>17000000000</v>
      </c>
      <c r="P231" s="5">
        <v>23000000000</v>
      </c>
      <c r="Q231" s="5">
        <v>32000000000</v>
      </c>
    </row>
    <row r="232" spans="2:19" ht="15.5" x14ac:dyDescent="0.35">
      <c r="C232" t="s">
        <v>344</v>
      </c>
      <c r="I232" s="6">
        <v>-17.53</v>
      </c>
    </row>
    <row r="233" spans="2:19" ht="15.5" x14ac:dyDescent="0.35">
      <c r="C233" t="s">
        <v>345</v>
      </c>
      <c r="I233" s="6">
        <v>-20.49</v>
      </c>
    </row>
    <row r="234" spans="2:19" ht="15.5" x14ac:dyDescent="0.35">
      <c r="C234" t="s">
        <v>263</v>
      </c>
      <c r="I234" s="6">
        <v>6.95</v>
      </c>
    </row>
    <row r="235" spans="2:19" ht="15.5" x14ac:dyDescent="0.35">
      <c r="C235" t="s">
        <v>346</v>
      </c>
      <c r="I235" s="6">
        <v>-4.8799999999999996E-2</v>
      </c>
    </row>
    <row r="236" spans="2:19" ht="15.5" x14ac:dyDescent="0.35">
      <c r="C236" t="s">
        <v>347</v>
      </c>
      <c r="I236" s="6">
        <v>89.13</v>
      </c>
    </row>
    <row r="237" spans="2:19" ht="15.5" x14ac:dyDescent="0.35">
      <c r="C237" t="s">
        <v>348</v>
      </c>
      <c r="I237" s="6">
        <v>2.57</v>
      </c>
    </row>
    <row r="238" spans="2:19" ht="15.5" x14ac:dyDescent="0.35">
      <c r="C238" t="s">
        <v>349</v>
      </c>
      <c r="I238" s="6">
        <v>33.04</v>
      </c>
    </row>
    <row r="239" spans="2:19" ht="15.5" x14ac:dyDescent="0.35">
      <c r="C239" t="s">
        <v>350</v>
      </c>
      <c r="I239" s="6">
        <v>34.25</v>
      </c>
    </row>
    <row r="240" spans="2:19" ht="15.5" x14ac:dyDescent="0.35">
      <c r="C240" t="s">
        <v>351</v>
      </c>
      <c r="I240" s="6">
        <v>-21.49</v>
      </c>
    </row>
    <row r="241" spans="3:9" ht="15.5" x14ac:dyDescent="0.35">
      <c r="C241" t="s">
        <v>264</v>
      </c>
      <c r="I241" s="6">
        <v>-24.02</v>
      </c>
    </row>
    <row r="242" spans="3:9" ht="15.5" x14ac:dyDescent="0.35">
      <c r="C242" t="s">
        <v>451</v>
      </c>
      <c r="I242" s="6">
        <v>-0.64</v>
      </c>
    </row>
    <row r="243" spans="3:9" ht="15.5" x14ac:dyDescent="0.35">
      <c r="C243" t="s">
        <v>452</v>
      </c>
      <c r="I243" s="6">
        <v>-0.2</v>
      </c>
    </row>
    <row r="244" spans="3:9" ht="15.5" x14ac:dyDescent="0.35">
      <c r="C244" t="s">
        <v>352</v>
      </c>
      <c r="I244" s="6">
        <v>-10.35</v>
      </c>
    </row>
    <row r="245" spans="3:9" ht="15.5" x14ac:dyDescent="0.35">
      <c r="C245" t="s">
        <v>353</v>
      </c>
      <c r="I245" s="6">
        <v>-12.09</v>
      </c>
    </row>
    <row r="246" spans="3:9" ht="15.5" x14ac:dyDescent="0.35">
      <c r="C246" t="s">
        <v>354</v>
      </c>
      <c r="I246" s="6">
        <v>2.38</v>
      </c>
    </row>
    <row r="247" spans="3:9" ht="15.5" x14ac:dyDescent="0.35">
      <c r="C247" t="s">
        <v>355</v>
      </c>
      <c r="D247" s="6">
        <v>0.81</v>
      </c>
    </row>
    <row r="248" spans="3:9" ht="15.5" x14ac:dyDescent="0.35">
      <c r="C248" t="s">
        <v>356</v>
      </c>
      <c r="I248" s="6">
        <v>82.47</v>
      </c>
    </row>
    <row r="249" spans="3:9" ht="15.5" x14ac:dyDescent="0.35">
      <c r="C249" t="s">
        <v>357</v>
      </c>
      <c r="I249" s="6">
        <v>6.19</v>
      </c>
    </row>
    <row r="250" spans="3:9" ht="15.5" x14ac:dyDescent="0.35">
      <c r="C250" t="s">
        <v>265</v>
      </c>
      <c r="D250" s="6">
        <v>8.24</v>
      </c>
    </row>
    <row r="251" spans="3:9" ht="15.5" x14ac:dyDescent="0.35">
      <c r="C251" t="s">
        <v>266</v>
      </c>
      <c r="D251" s="6">
        <v>8.23</v>
      </c>
    </row>
    <row r="252" spans="3:9" ht="15.5" x14ac:dyDescent="0.35">
      <c r="C252" t="s">
        <v>267</v>
      </c>
      <c r="D252" s="6">
        <v>0.02</v>
      </c>
    </row>
    <row r="253" spans="3:9" ht="15.5" x14ac:dyDescent="0.35">
      <c r="C253" t="s">
        <v>269</v>
      </c>
      <c r="D253" s="6">
        <v>0.15</v>
      </c>
    </row>
    <row r="254" spans="3:9" ht="15.5" x14ac:dyDescent="0.35">
      <c r="C254" t="s">
        <v>270</v>
      </c>
      <c r="D254" s="6">
        <v>0.02</v>
      </c>
    </row>
    <row r="255" spans="3:9" ht="15.5" x14ac:dyDescent="0.35">
      <c r="C255" t="s">
        <v>271</v>
      </c>
      <c r="D255" s="6">
        <v>1.1399999999999999</v>
      </c>
    </row>
    <row r="256" spans="3:9" ht="15.5" x14ac:dyDescent="0.35">
      <c r="C256" t="s">
        <v>272</v>
      </c>
      <c r="I256" s="6">
        <v>-19.420000000000002</v>
      </c>
    </row>
    <row r="257" spans="3:9" ht="15.5" x14ac:dyDescent="0.35">
      <c r="C257" t="s">
        <v>13</v>
      </c>
      <c r="D257" s="5">
        <v>-8000000000</v>
      </c>
    </row>
    <row r="258" spans="3:9" ht="15.5" x14ac:dyDescent="0.35">
      <c r="C258" t="s">
        <v>358</v>
      </c>
      <c r="I258" s="6">
        <v>8.86</v>
      </c>
    </row>
    <row r="259" spans="3:9" ht="15.5" x14ac:dyDescent="0.35">
      <c r="C259" t="s">
        <v>273</v>
      </c>
      <c r="I259" s="6">
        <v>-0.1104</v>
      </c>
    </row>
    <row r="260" spans="3:9" ht="15.5" x14ac:dyDescent="0.35">
      <c r="C260" t="s">
        <v>274</v>
      </c>
      <c r="I260" s="6">
        <v>-0.1255</v>
      </c>
    </row>
    <row r="261" spans="3:9" ht="15.5" x14ac:dyDescent="0.35">
      <c r="C261" t="s">
        <v>275</v>
      </c>
      <c r="I261" s="6">
        <v>-0.11349999999999999</v>
      </c>
    </row>
    <row r="262" spans="3:9" ht="15.5" x14ac:dyDescent="0.35">
      <c r="C262" t="s">
        <v>359</v>
      </c>
      <c r="I262" s="6">
        <v>-0.10400000000000001</v>
      </c>
    </row>
    <row r="263" spans="3:9" ht="15.5" x14ac:dyDescent="0.35">
      <c r="C263" t="s">
        <v>276</v>
      </c>
      <c r="D263" s="6">
        <v>17.28</v>
      </c>
    </row>
    <row r="264" spans="3:9" ht="15.5" x14ac:dyDescent="0.35">
      <c r="C264" t="s">
        <v>277</v>
      </c>
      <c r="D264" s="6">
        <v>7.76</v>
      </c>
    </row>
    <row r="265" spans="3:9" ht="15.5" x14ac:dyDescent="0.35">
      <c r="C265" t="s">
        <v>278</v>
      </c>
      <c r="D265" s="6">
        <v>32.130000000000003</v>
      </c>
    </row>
    <row r="266" spans="3:9" ht="15.5" x14ac:dyDescent="0.35">
      <c r="C266" t="s">
        <v>279</v>
      </c>
      <c r="D266" s="6">
        <v>-7.09</v>
      </c>
    </row>
    <row r="267" spans="3:9" ht="15.5" x14ac:dyDescent="0.35">
      <c r="C267" t="s">
        <v>280</v>
      </c>
      <c r="D267" s="6">
        <v>5.27</v>
      </c>
    </row>
    <row r="268" spans="3:9" ht="15.5" x14ac:dyDescent="0.35">
      <c r="C268" t="s">
        <v>281</v>
      </c>
      <c r="I268" s="6">
        <v>0.03</v>
      </c>
    </row>
    <row r="269" spans="3:9" ht="15.5" x14ac:dyDescent="0.35">
      <c r="C269" t="s">
        <v>282</v>
      </c>
      <c r="I269" s="6">
        <v>42.81</v>
      </c>
    </row>
    <row r="270" spans="3:9" ht="15.5" x14ac:dyDescent="0.35">
      <c r="C270" t="s">
        <v>47</v>
      </c>
      <c r="I270" s="5">
        <v>1346000000000</v>
      </c>
    </row>
    <row r="271" spans="3:9" ht="15.5" x14ac:dyDescent="0.35">
      <c r="C271" t="s">
        <v>283</v>
      </c>
      <c r="I271" s="5">
        <v>1346000000000</v>
      </c>
    </row>
    <row r="272" spans="3:9" ht="15.5" x14ac:dyDescent="0.35">
      <c r="C272" t="s">
        <v>284</v>
      </c>
      <c r="I272" s="5">
        <v>6350000000</v>
      </c>
    </row>
    <row r="273" spans="3:9" ht="15.5" x14ac:dyDescent="0.35">
      <c r="C273" t="s">
        <v>285</v>
      </c>
      <c r="I273" s="6">
        <v>0.52969999999999995</v>
      </c>
    </row>
    <row r="274" spans="3:9" ht="15.5" x14ac:dyDescent="0.35">
      <c r="C274" t="s">
        <v>286</v>
      </c>
      <c r="D274" s="6">
        <v>0.3044</v>
      </c>
    </row>
    <row r="275" spans="3:9" ht="15.5" x14ac:dyDescent="0.35">
      <c r="C275" t="s">
        <v>287</v>
      </c>
      <c r="D275" s="6">
        <v>-2.0781999999999998</v>
      </c>
    </row>
    <row r="276" spans="3:9" ht="15.5" x14ac:dyDescent="0.35">
      <c r="C276" t="s">
        <v>288</v>
      </c>
      <c r="D276" s="6">
        <v>-3.1638000000000002</v>
      </c>
    </row>
    <row r="277" spans="3:9" ht="15.5" x14ac:dyDescent="0.35">
      <c r="C277" t="s">
        <v>453</v>
      </c>
      <c r="D277" s="6">
        <v>0.1444</v>
      </c>
    </row>
    <row r="278" spans="3:9" ht="15.5" x14ac:dyDescent="0.35">
      <c r="C278" t="s">
        <v>289</v>
      </c>
      <c r="D278" s="6">
        <v>21.015700000000002</v>
      </c>
    </row>
    <row r="279" spans="3:9" ht="15.5" x14ac:dyDescent="0.35">
      <c r="C279" t="s">
        <v>360</v>
      </c>
      <c r="D279" s="6">
        <v>-0.98269999999999991</v>
      </c>
    </row>
    <row r="280" spans="3:9" ht="15.5" x14ac:dyDescent="0.35">
      <c r="C280" t="s">
        <v>293</v>
      </c>
      <c r="I280" s="5">
        <v>6</v>
      </c>
    </row>
    <row r="281" spans="3:9" ht="15.5" x14ac:dyDescent="0.35">
      <c r="C281" t="s">
        <v>294</v>
      </c>
      <c r="I281" s="6">
        <v>0.11</v>
      </c>
    </row>
    <row r="282" spans="3:9" ht="15.5" x14ac:dyDescent="0.35">
      <c r="C282" t="s">
        <v>295</v>
      </c>
      <c r="I282" s="6">
        <v>0.56000000000000005</v>
      </c>
    </row>
    <row r="283" spans="3:9" ht="15.5" x14ac:dyDescent="0.35">
      <c r="C283" t="s">
        <v>458</v>
      </c>
      <c r="I283" s="6">
        <v>0.04</v>
      </c>
    </row>
    <row r="284" spans="3:9" ht="15.5" x14ac:dyDescent="0.35">
      <c r="C284" t="s">
        <v>296</v>
      </c>
      <c r="I284" s="6">
        <v>0.4</v>
      </c>
    </row>
    <row r="285" spans="3:9" ht="15.5" x14ac:dyDescent="0.35">
      <c r="C285" t="s">
        <v>361</v>
      </c>
      <c r="I285" s="6">
        <v>0.02</v>
      </c>
    </row>
    <row r="286" spans="3:9" ht="15.5" x14ac:dyDescent="0.35">
      <c r="C286" t="s">
        <v>297</v>
      </c>
      <c r="I286" s="6">
        <v>0.26</v>
      </c>
    </row>
    <row r="287" spans="3:9" ht="15.5" x14ac:dyDescent="0.35">
      <c r="C287" t="s">
        <v>298</v>
      </c>
      <c r="I287" s="6">
        <v>0.2</v>
      </c>
    </row>
    <row r="288" spans="3:9" ht="15.5" x14ac:dyDescent="0.35">
      <c r="C288" t="s">
        <v>299</v>
      </c>
      <c r="I288" s="5">
        <v>15000000000</v>
      </c>
    </row>
    <row r="289" spans="3:9" ht="15.5" x14ac:dyDescent="0.35">
      <c r="C289" t="s">
        <v>300</v>
      </c>
      <c r="I289" s="5">
        <v>3000000000</v>
      </c>
    </row>
    <row r="290" spans="3:9" ht="15.5" x14ac:dyDescent="0.35">
      <c r="C290" t="s">
        <v>301</v>
      </c>
      <c r="I290" s="5">
        <v>-56000000000</v>
      </c>
    </row>
    <row r="291" spans="3:9" ht="15.5" x14ac:dyDescent="0.35">
      <c r="C291" t="s">
        <v>302</v>
      </c>
      <c r="I291" s="5">
        <v>-66000000000</v>
      </c>
    </row>
    <row r="292" spans="3:9" ht="15.5" x14ac:dyDescent="0.35">
      <c r="C292" t="s">
        <v>303</v>
      </c>
      <c r="D292" s="5">
        <v>5000000000</v>
      </c>
    </row>
    <row r="293" spans="3:9" ht="15.5" x14ac:dyDescent="0.35">
      <c r="C293" t="s">
        <v>304</v>
      </c>
      <c r="D293" s="5">
        <v>595000000000</v>
      </c>
    </row>
    <row r="294" spans="3:9" ht="15.5" x14ac:dyDescent="0.35">
      <c r="C294" t="s">
        <v>305</v>
      </c>
      <c r="D294" s="5">
        <v>76000000000</v>
      </c>
    </row>
    <row r="295" spans="3:9" ht="15.5" x14ac:dyDescent="0.35">
      <c r="C295" t="s">
        <v>245</v>
      </c>
      <c r="D295" s="5">
        <v>284000000000</v>
      </c>
    </row>
    <row r="296" spans="3:9" ht="15.5" x14ac:dyDescent="0.35">
      <c r="C296" t="s">
        <v>306</v>
      </c>
      <c r="I296" s="5">
        <v>523000000000</v>
      </c>
    </row>
    <row r="297" spans="3:9" ht="15.5" x14ac:dyDescent="0.35">
      <c r="C297" t="s">
        <v>242</v>
      </c>
      <c r="D297" s="5">
        <v>11000000000</v>
      </c>
    </row>
    <row r="298" spans="3:9" ht="15.5" x14ac:dyDescent="0.35">
      <c r="C298" t="s">
        <v>24</v>
      </c>
      <c r="D298" s="5">
        <v>11000000000</v>
      </c>
    </row>
    <row r="299" spans="3:9" ht="15.5" x14ac:dyDescent="0.35">
      <c r="C299" t="s">
        <v>21</v>
      </c>
      <c r="D299" s="5">
        <v>6000000000</v>
      </c>
    </row>
    <row r="300" spans="3:9" ht="15.5" x14ac:dyDescent="0.35">
      <c r="C300" t="s">
        <v>244</v>
      </c>
      <c r="I300" s="5">
        <v>519000000000</v>
      </c>
    </row>
    <row r="301" spans="3:9" ht="15.5" x14ac:dyDescent="0.35">
      <c r="C301" t="s">
        <v>307</v>
      </c>
      <c r="I301" s="5">
        <v>41000000000</v>
      </c>
    </row>
    <row r="302" spans="3:9" ht="15.5" x14ac:dyDescent="0.35">
      <c r="C302" t="s">
        <v>308</v>
      </c>
      <c r="I302" s="5">
        <v>-5000000000</v>
      </c>
    </row>
    <row r="303" spans="3:9" ht="15.5" x14ac:dyDescent="0.35">
      <c r="C303" t="s">
        <v>309</v>
      </c>
      <c r="I303" s="5">
        <v>-31000000000</v>
      </c>
    </row>
    <row r="304" spans="3:9" ht="15.5" x14ac:dyDescent="0.35">
      <c r="C304" t="s">
        <v>310</v>
      </c>
      <c r="I304" s="5">
        <v>-1000000000</v>
      </c>
    </row>
    <row r="305" spans="3:9" ht="15.5" x14ac:dyDescent="0.35">
      <c r="C305" t="s">
        <v>311</v>
      </c>
      <c r="I305" s="5">
        <v>39000000000</v>
      </c>
    </row>
  </sheetData>
  <pageMargins left="0.7" right="0.7" top="0.75" bottom="0.75" header="0.3" footer="0.3"/>
  <ignoredErrors>
    <ignoredError sqref="A1:S306" numberStoredAsText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U28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1640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1641</v>
      </c>
      <c r="D2" s="2" vm="95">
        <f ca="1">IFERROR(_xlfn.STOCKHISTORY("XIDX:" &amp; $C$1, D3, , 0, 0, 1), "Libur")</f>
        <v>730</v>
      </c>
      <c r="E2" s="2" vm="422">
        <f ca="1">IFERROR(_xlfn.STOCKHISTORY("XIDX:" &amp; $C$1, E3, , 0, 0, 1), "Libur")</f>
        <v>705</v>
      </c>
      <c r="H2" s="2" vm="422">
        <f ca="1">IFERROR(INDEX(D2:G2,COUNT(D2:G2)),"")</f>
        <v>705</v>
      </c>
      <c r="I2" s="2" vm="45">
        <f t="shared" ref="I2:U2" ca="1" si="0">IFERROR(_xlfn.STOCKHISTORY("XIDX:" &amp; $C$1, I1, , 0, 0, 1), "Libur")</f>
        <v>700</v>
      </c>
      <c r="J2" s="2" vm="417">
        <f t="shared" ca="1" si="0"/>
        <v>695</v>
      </c>
      <c r="K2" s="2" vm="423">
        <f t="shared" ca="1" si="0"/>
        <v>710</v>
      </c>
      <c r="L2" s="2" vm="350">
        <f t="shared" ca="1" si="0"/>
        <v>660</v>
      </c>
      <c r="M2" s="2" vm="424">
        <f t="shared" ca="1" si="0"/>
        <v>615</v>
      </c>
      <c r="N2" s="2" vm="423">
        <f t="shared" ca="1" si="0"/>
        <v>710</v>
      </c>
      <c r="O2" s="2" vm="43">
        <f t="shared" ca="1" si="0"/>
        <v>1000</v>
      </c>
      <c r="P2" s="2" vm="44">
        <f t="shared" ca="1" si="0"/>
        <v>890</v>
      </c>
      <c r="Q2" s="2" vm="344">
        <f t="shared" ca="1" si="0"/>
        <v>1300</v>
      </c>
      <c r="R2" s="2" vm="425">
        <f t="shared" ca="1" si="0"/>
        <v>1285</v>
      </c>
      <c r="S2" s="2" t="str">
        <f t="shared" ca="1" si="0"/>
        <v>Libur</v>
      </c>
      <c r="T2" s="2" t="str">
        <f t="shared" ca="1" si="0"/>
        <v>Libur</v>
      </c>
      <c r="U2" s="2" t="str">
        <f t="shared" ca="1" si="0"/>
        <v>Libur</v>
      </c>
    </row>
    <row r="3" spans="1:21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1" ht="15.5" x14ac:dyDescent="0.35">
      <c r="B4" t="s">
        <v>5</v>
      </c>
      <c r="C4" t="s">
        <v>6</v>
      </c>
      <c r="D4" s="2">
        <f>IFERROR(INDEX(D51:D500,MATCH($C$4,$C$51:$C$500,0)),"")</f>
        <v>146595601</v>
      </c>
      <c r="E4" s="2">
        <f>IFERROR(INDEX(E51:E500,MATCH($C$4,$C$51:$C$500,0)),"")</f>
        <v>128187874</v>
      </c>
      <c r="H4" s="2">
        <f>IFERROR(SUM(D4:G4)*(4/MAX(1,COUNT(D4:G4))),"")</f>
        <v>549566950</v>
      </c>
      <c r="I4" s="2">
        <f t="shared" ref="I4:U4" si="1">IFERROR(INDEX(I51:I500,MATCH($C$4,$C$51:$C$500,0)),"")</f>
        <v>553495788</v>
      </c>
      <c r="J4" s="2">
        <f t="shared" si="1"/>
        <v>547019675</v>
      </c>
      <c r="K4" s="2">
        <f t="shared" si="1"/>
        <v>546079025</v>
      </c>
      <c r="L4" s="2">
        <f t="shared" si="1"/>
        <v>550450870</v>
      </c>
      <c r="M4" s="2">
        <f t="shared" si="1"/>
        <v>514850737</v>
      </c>
      <c r="N4" s="2">
        <f t="shared" si="1"/>
        <v>465897702</v>
      </c>
      <c r="O4" s="2">
        <f t="shared" si="1"/>
        <v>588491199</v>
      </c>
      <c r="P4" s="2">
        <f t="shared" si="1"/>
        <v>574107058</v>
      </c>
      <c r="Q4" s="2">
        <f t="shared" si="1"/>
        <v>566147774</v>
      </c>
      <c r="R4" s="2">
        <f t="shared" si="1"/>
        <v>550856228</v>
      </c>
      <c r="S4" s="2">
        <f t="shared" si="1"/>
        <v>547895039</v>
      </c>
      <c r="T4" s="2">
        <f t="shared" si="1"/>
        <v>544708191</v>
      </c>
      <c r="U4" s="2">
        <f t="shared" si="1"/>
        <v>501777209</v>
      </c>
    </row>
    <row r="5" spans="1:21" ht="15.5" x14ac:dyDescent="0.35">
      <c r="B5" t="s">
        <v>7</v>
      </c>
      <c r="C5" t="s">
        <v>8</v>
      </c>
      <c r="D5" s="2">
        <f>IFERROR(INDEX(D51:D500,MATCH($C$5,$C$51:$C$500,0)),"")</f>
        <v>19218257</v>
      </c>
      <c r="E5" s="2">
        <f>IFERROR(INDEX(E51:E500,MATCH($C$5,$C$51:$C$500,0)),"")</f>
        <v>16550001</v>
      </c>
      <c r="H5" s="2">
        <f>IFERROR(SUM(D5:G5)*(4/MAX(1,COUNT(D5:G5))),"")</f>
        <v>71536516</v>
      </c>
      <c r="I5" s="2">
        <f t="shared" ref="I5:U5" si="2">IFERROR(INDEX(I51:I500,MATCH($C$5,$C$51:$C$500,0)),"")</f>
        <v>72714583</v>
      </c>
      <c r="J5" s="2">
        <f t="shared" si="2"/>
        <v>73916160</v>
      </c>
      <c r="K5" s="2">
        <f t="shared" si="2"/>
        <v>78106483</v>
      </c>
      <c r="L5" s="2">
        <f t="shared" si="2"/>
        <v>68464950</v>
      </c>
      <c r="M5" s="2">
        <f t="shared" si="2"/>
        <v>90953368</v>
      </c>
      <c r="N5" s="2">
        <f t="shared" si="2"/>
        <v>74911271</v>
      </c>
      <c r="O5" s="2">
        <f t="shared" si="2"/>
        <v>113336691</v>
      </c>
      <c r="P5" s="2">
        <f t="shared" si="2"/>
        <v>80041194</v>
      </c>
      <c r="Q5" s="2">
        <f t="shared" si="2"/>
        <v>107527124</v>
      </c>
      <c r="R5" s="2">
        <f t="shared" si="2"/>
        <v>104694107</v>
      </c>
      <c r="S5" s="2">
        <f t="shared" si="2"/>
        <v>79283982</v>
      </c>
      <c r="T5" s="2">
        <f t="shared" si="2"/>
        <v>81911401</v>
      </c>
      <c r="U5" s="2">
        <f t="shared" si="2"/>
        <v>43848677</v>
      </c>
    </row>
    <row r="6" spans="1:21" ht="15.5" x14ac:dyDescent="0.35">
      <c r="B6" t="s">
        <v>9</v>
      </c>
      <c r="C6" t="s">
        <v>10</v>
      </c>
      <c r="D6" s="2">
        <f>IFERROR(INDEX(D51:D500,MATCH($C$6,$C$51:$C$500,0)),"")</f>
        <v>705533088</v>
      </c>
      <c r="E6" s="2">
        <f>IFERROR(INDEX(E51:E500,MATCH($C$6,$C$51:$C$500,0)),"")</f>
        <v>731533143</v>
      </c>
      <c r="H6" s="2">
        <f>IFERROR(INDEX(D6:G6,COUNT(D6:G6)),"")</f>
        <v>731533143</v>
      </c>
      <c r="I6" s="2">
        <f t="shared" ref="I6:U6" si="3">IFERROR(INDEX(I51:I500,MATCH($C$6,$C$51:$C$500,0)),"")</f>
        <v>714983142</v>
      </c>
      <c r="J6" s="2">
        <f t="shared" si="3"/>
        <v>708044164</v>
      </c>
      <c r="K6" s="2">
        <f t="shared" si="3"/>
        <v>704124346</v>
      </c>
      <c r="L6" s="2">
        <f t="shared" si="3"/>
        <v>699760965</v>
      </c>
      <c r="M6" s="2">
        <f t="shared" si="3"/>
        <v>698483163</v>
      </c>
      <c r="N6" s="2">
        <f t="shared" si="3"/>
        <v>670568407</v>
      </c>
      <c r="O6" s="2">
        <f t="shared" si="3"/>
        <v>659641290</v>
      </c>
      <c r="P6" s="2">
        <f t="shared" si="3"/>
        <v>640446654</v>
      </c>
      <c r="Q6" s="2">
        <f t="shared" si="3"/>
        <v>640168973</v>
      </c>
      <c r="R6" s="2">
        <f t="shared" si="3"/>
        <v>604104942</v>
      </c>
      <c r="S6" s="2">
        <f t="shared" si="3"/>
        <v>337131337</v>
      </c>
      <c r="T6" s="2">
        <f t="shared" si="3"/>
        <v>262847355</v>
      </c>
      <c r="U6" s="2">
        <f t="shared" si="3"/>
        <v>223019144</v>
      </c>
    </row>
    <row r="7" spans="1:21" ht="15.5" x14ac:dyDescent="0.35">
      <c r="B7" t="s">
        <v>11</v>
      </c>
      <c r="C7" t="s">
        <v>12</v>
      </c>
      <c r="D7" s="3">
        <f>IFERROR(INDEX(D51:D500,MATCH($C$7,$C$51:$C$500,0))/1000000000,"")</f>
        <v>16.09</v>
      </c>
      <c r="E7" s="3">
        <f>IFERROR(INDEX(E51:E500,MATCH($C$7,$C$51:$C$500,0))/1000000000,"")</f>
        <v>16.09</v>
      </c>
      <c r="H7" s="3">
        <f>IFERROR(INDEX(D7:G7,COUNT(D7:G7)),"")</f>
        <v>16.09</v>
      </c>
      <c r="I7" s="3">
        <f t="shared" ref="I7:U7" si="4">IFERROR(INDEX(I51:I500,MATCH($C$7,$C$51:$C$500,0))/1000000000,"")</f>
        <v>16.09</v>
      </c>
      <c r="J7" s="3">
        <f t="shared" si="4"/>
        <v>16.09</v>
      </c>
      <c r="K7" s="3">
        <f t="shared" si="4"/>
        <v>16.09</v>
      </c>
      <c r="L7" s="3">
        <f t="shared" si="4"/>
        <v>16.09</v>
      </c>
      <c r="M7" s="3">
        <f t="shared" si="4"/>
        <v>16.09</v>
      </c>
      <c r="N7" s="3">
        <f t="shared" si="4"/>
        <v>16.09</v>
      </c>
      <c r="O7" s="3">
        <f t="shared" si="4"/>
        <v>16.09</v>
      </c>
      <c r="P7" s="3">
        <f t="shared" si="4"/>
        <v>16.09</v>
      </c>
      <c r="Q7" s="3">
        <f t="shared" si="4"/>
        <v>16.09</v>
      </c>
      <c r="R7" s="3">
        <f t="shared" si="4"/>
        <v>16.09</v>
      </c>
      <c r="S7" s="3">
        <f t="shared" si="4"/>
        <v>14.48</v>
      </c>
      <c r="T7" s="3">
        <f t="shared" si="4"/>
        <v>0</v>
      </c>
      <c r="U7" s="3">
        <f t="shared" si="4"/>
        <v>0</v>
      </c>
    </row>
    <row r="8" spans="1:21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420000000000</v>
      </c>
      <c r="E8" s="2">
        <f>IFERROR(INDEX(E51:E500,MATCH("Free cash flow (Quarter)",$C$51:$C$500,0)),"")</f>
        <v>342000000000</v>
      </c>
      <c r="H8" s="2">
        <f>IFERROR(INDEX(D8:G8,COUNT(D8:G8)),"")</f>
        <v>342000000000</v>
      </c>
      <c r="I8" s="2">
        <f t="shared" ref="I8:U8" si="5">IFERROR(INDEX(I51:I500,MATCH($C$8,$C$51:$C$500,0)),"")</f>
        <v>1537000000000</v>
      </c>
      <c r="J8" s="2">
        <f t="shared" si="5"/>
        <v>1653000000000</v>
      </c>
      <c r="K8" s="2">
        <f t="shared" si="5"/>
        <v>1926000000000</v>
      </c>
      <c r="L8" s="2">
        <f t="shared" si="5"/>
        <v>1675000000000</v>
      </c>
      <c r="M8" s="2">
        <f t="shared" si="5"/>
        <v>1767000000000</v>
      </c>
      <c r="N8" s="2">
        <f t="shared" si="5"/>
        <v>2125000000000</v>
      </c>
      <c r="O8" s="2">
        <f t="shared" si="5"/>
        <v>1489000000000</v>
      </c>
      <c r="P8" s="2">
        <f t="shared" si="5"/>
        <v>1644000000000</v>
      </c>
      <c r="Q8" s="2">
        <f t="shared" si="5"/>
        <v>633000000000</v>
      </c>
      <c r="R8" s="2">
        <f t="shared" si="5"/>
        <v>-238000000000</v>
      </c>
      <c r="S8" s="2">
        <f t="shared" si="5"/>
        <v>-412000000000</v>
      </c>
      <c r="T8" s="2">
        <f t="shared" si="5"/>
        <v>-32000000000</v>
      </c>
      <c r="U8" s="2">
        <f t="shared" si="5"/>
        <v>-1187000000000</v>
      </c>
    </row>
    <row r="9" spans="1:21" ht="15.5" x14ac:dyDescent="0.35">
      <c r="A9" t="s">
        <v>16</v>
      </c>
      <c r="C9" t="s">
        <v>17</v>
      </c>
      <c r="D9" s="3">
        <f>IFERROR(INDEX(D51:D500,MATCH("Free cash flow per share (Quarter)",$C$51:$C$500,0)),"")</f>
        <v>26.08</v>
      </c>
      <c r="E9" s="3">
        <f>IFERROR(INDEX(E51:E500,MATCH("Free cash flow per share (Quarter)",$C$51:$C$500,0)),"")</f>
        <v>21.23</v>
      </c>
      <c r="H9" s="3">
        <f>IFERROR(INDEX(D9:G9,COUNT(D9:G9)),"")</f>
        <v>21.23</v>
      </c>
      <c r="I9" s="3">
        <f t="shared" ref="I9:U9" si="6">IFERROR(INDEX(I51:I500,MATCH($C$9,$C$51:$C$500,0)),"")</f>
        <v>95.52</v>
      </c>
      <c r="J9" s="3">
        <f t="shared" si="6"/>
        <v>102.78</v>
      </c>
      <c r="K9" s="3">
        <f t="shared" si="6"/>
        <v>119.7</v>
      </c>
      <c r="L9" s="3">
        <f t="shared" si="6"/>
        <v>104.14</v>
      </c>
      <c r="M9" s="3">
        <f t="shared" si="6"/>
        <v>109.83</v>
      </c>
      <c r="N9" s="3">
        <f t="shared" si="6"/>
        <v>132.08000000000001</v>
      </c>
      <c r="O9" s="3">
        <f t="shared" si="6"/>
        <v>92.56</v>
      </c>
      <c r="P9" s="3">
        <f t="shared" si="6"/>
        <v>102.19</v>
      </c>
      <c r="Q9" s="3">
        <f t="shared" si="6"/>
        <v>39.340000000000003</v>
      </c>
      <c r="R9" s="3">
        <f t="shared" si="6"/>
        <v>-14.78</v>
      </c>
      <c r="S9" s="3">
        <f t="shared" si="6"/>
        <v>-28.43</v>
      </c>
      <c r="T9" s="3">
        <f t="shared" si="6"/>
        <v>-30320.52</v>
      </c>
      <c r="U9" s="3">
        <f t="shared" si="6"/>
        <v>-1111418.51</v>
      </c>
    </row>
    <row r="10" spans="1:21" ht="15.5" x14ac:dyDescent="0.35">
      <c r="C10" t="s">
        <v>18</v>
      </c>
      <c r="D10" s="3">
        <f ca="1">IFERROR(IF(D9=0,"",D2/D9),"")</f>
        <v>27.990797546012271</v>
      </c>
      <c r="E10" s="3">
        <f ca="1">IFERROR(IF(E9=0,"",E2/E9),"")</f>
        <v>33.207724917569479</v>
      </c>
      <c r="I10" s="3">
        <f t="shared" ref="I10:U10" ca="1" si="7">IFERROR(IF(I9=0,"",I2/I9),"")</f>
        <v>7.3283082077051933</v>
      </c>
      <c r="J10" s="3">
        <f t="shared" ca="1" si="7"/>
        <v>6.7620159564117532</v>
      </c>
      <c r="K10" s="3">
        <f t="shared" ca="1" si="7"/>
        <v>5.9314954051796152</v>
      </c>
      <c r="L10" s="3">
        <f t="shared" ca="1" si="7"/>
        <v>6.3376224313424236</v>
      </c>
      <c r="M10" s="3">
        <f t="shared" ca="1" si="7"/>
        <v>5.5995629609396342</v>
      </c>
      <c r="N10" s="3">
        <f t="shared" ca="1" si="7"/>
        <v>5.3755299818291942</v>
      </c>
      <c r="O10" s="3">
        <f t="shared" ca="1" si="7"/>
        <v>10.8038029386344</v>
      </c>
      <c r="P10" s="3">
        <f t="shared" ca="1" si="7"/>
        <v>8.7092670515706043</v>
      </c>
      <c r="Q10" s="3">
        <f t="shared" ca="1" si="7"/>
        <v>33.045246568378239</v>
      </c>
      <c r="R10" s="3">
        <f t="shared" ca="1" si="7"/>
        <v>-86.941813261163745</v>
      </c>
      <c r="S10" s="3" t="str">
        <f t="shared" ca="1" si="7"/>
        <v/>
      </c>
      <c r="T10" s="3" t="str">
        <f t="shared" ca="1" si="7"/>
        <v/>
      </c>
      <c r="U10" s="3" t="str">
        <f t="shared" ca="1" si="7"/>
        <v/>
      </c>
    </row>
    <row r="11" spans="1:21" ht="15.5" x14ac:dyDescent="0.35">
      <c r="B11" t="s">
        <v>19</v>
      </c>
      <c r="C11" t="s">
        <v>20</v>
      </c>
      <c r="D11" s="2">
        <f>IFERROR(INDEX(D51:D500,MATCH($C$11,$C$51:$C$500,0)),"")</f>
        <v>123951821</v>
      </c>
      <c r="E11" s="2">
        <f>IFERROR(INDEX(E51:E500,MATCH($C$11,$C$51:$C$500,0)),"")</f>
        <v>250667310</v>
      </c>
      <c r="H11" s="2">
        <f>IFERROR(INDEX(D11:G11,COUNT(D11:G11)),"")</f>
        <v>250667310</v>
      </c>
      <c r="I11" s="2">
        <f t="shared" ref="I11:U11" si="8">IFERROR(INDEX(I51:I500,MATCH($C$11,$C$51:$C$500,0)),"")</f>
        <v>174179480</v>
      </c>
      <c r="J11" s="2">
        <f t="shared" si="8"/>
        <v>191318579</v>
      </c>
      <c r="K11" s="2">
        <f t="shared" si="8"/>
        <v>244291095</v>
      </c>
      <c r="L11" s="2">
        <f t="shared" si="8"/>
        <v>305083705</v>
      </c>
      <c r="M11" s="2">
        <f t="shared" si="8"/>
        <v>277710016</v>
      </c>
      <c r="N11" s="2">
        <f t="shared" si="8"/>
        <v>272479054</v>
      </c>
      <c r="O11" s="2">
        <f t="shared" si="8"/>
        <v>242661834</v>
      </c>
      <c r="P11" s="2">
        <f t="shared" si="8"/>
        <v>156399591</v>
      </c>
      <c r="Q11" s="2">
        <f t="shared" si="8"/>
        <v>198041022</v>
      </c>
      <c r="R11" s="2">
        <f t="shared" si="8"/>
        <v>221585981</v>
      </c>
      <c r="S11" s="2">
        <f t="shared" si="8"/>
        <v>57626349</v>
      </c>
      <c r="T11" s="2">
        <f t="shared" si="8"/>
        <v>95286868</v>
      </c>
      <c r="U11" s="2">
        <f t="shared" si="8"/>
        <v>130743222</v>
      </c>
    </row>
    <row r="12" spans="1:21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3931000000000</v>
      </c>
      <c r="E12" s="2">
        <f>IFERROR(INDEX(E51:E500,MATCH("Net Debt (Quarter)",$C$51:$C$500,0)),"")</f>
        <v>1577000000000</v>
      </c>
      <c r="H12" s="2">
        <f>IFERROR(INDEX(D12:G12,COUNT(D12:G12)),"")</f>
        <v>1577000000000</v>
      </c>
      <c r="I12" s="2">
        <f t="shared" ref="I12:U12" si="9">IFERROR(INDEX(I51:I500,MATCH($C$12,$C$51:$C$500,0)),"")</f>
        <v>2828000000000</v>
      </c>
      <c r="J12" s="2">
        <f t="shared" si="9"/>
        <v>4941000000000</v>
      </c>
      <c r="K12" s="2">
        <f t="shared" si="9"/>
        <v>3879000000000</v>
      </c>
      <c r="L12" s="2">
        <f t="shared" si="9"/>
        <v>3726000000000</v>
      </c>
      <c r="M12" s="2">
        <f t="shared" si="9"/>
        <v>3782000000000</v>
      </c>
      <c r="N12" s="2">
        <f t="shared" si="9"/>
        <v>3791000000000</v>
      </c>
      <c r="O12" s="2">
        <f t="shared" si="9"/>
        <v>4133000000000</v>
      </c>
      <c r="P12" s="2">
        <f t="shared" si="9"/>
        <v>5537000000000</v>
      </c>
      <c r="Q12" s="2">
        <f t="shared" si="9"/>
        <v>4601000000000</v>
      </c>
      <c r="R12" s="2">
        <f t="shared" si="9"/>
        <v>4232000000000</v>
      </c>
      <c r="S12" s="2">
        <f t="shared" si="9"/>
        <v>6040000000000</v>
      </c>
      <c r="T12" s="2">
        <f t="shared" si="9"/>
        <v>4963000000000</v>
      </c>
      <c r="U12" s="2">
        <f t="shared" si="9"/>
        <v>4419000000000</v>
      </c>
    </row>
    <row r="13" spans="1:21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6150000000000</v>
      </c>
      <c r="E13" s="2">
        <f>IFERROR(INDEX(E51:E500,MATCH("Total Debt (Quarter)",$C$51:$C$500,0)),"")</f>
        <v>5838000000000</v>
      </c>
      <c r="H13" s="2">
        <f>IFERROR(INDEX(D13:G13,COUNT(D13:G13)),"")</f>
        <v>5838000000000</v>
      </c>
      <c r="I13" s="2">
        <f t="shared" ref="I13:U13" si="10">IFERROR(INDEX(I51:I500,MATCH($C$13,$C$51:$C$500,0)),"")</f>
        <v>5740000000000</v>
      </c>
      <c r="J13" s="2">
        <f t="shared" si="10"/>
        <v>8032000000000</v>
      </c>
      <c r="K13" s="2">
        <f t="shared" si="10"/>
        <v>7651000000000</v>
      </c>
      <c r="L13" s="2">
        <f t="shared" si="10"/>
        <v>8483000000000</v>
      </c>
      <c r="M13" s="2">
        <f t="shared" si="10"/>
        <v>7748000000000</v>
      </c>
      <c r="N13" s="2">
        <f t="shared" si="10"/>
        <v>7635000000000</v>
      </c>
      <c r="O13" s="2">
        <f t="shared" si="10"/>
        <v>7507000000000</v>
      </c>
      <c r="P13" s="2">
        <f t="shared" si="10"/>
        <v>7802000000000</v>
      </c>
      <c r="Q13" s="2">
        <f t="shared" si="10"/>
        <v>7284000000000</v>
      </c>
      <c r="R13" s="2">
        <f t="shared" si="10"/>
        <v>7209000000000</v>
      </c>
      <c r="S13" s="2">
        <f t="shared" si="10"/>
        <v>6835000000000</v>
      </c>
      <c r="T13" s="2">
        <f t="shared" si="10"/>
        <v>6148000000000</v>
      </c>
      <c r="U13" s="2">
        <f t="shared" si="10"/>
        <v>6014000000000</v>
      </c>
    </row>
    <row r="14" spans="1:21" ht="15.5" x14ac:dyDescent="0.35">
      <c r="C14" t="s">
        <v>27</v>
      </c>
      <c r="D14" s="2">
        <f>IFERROR(INDEX(D51:D500,MATCH($C$14,$C$51:$C$500,0)),"")</f>
        <v>-5158470</v>
      </c>
      <c r="E14" s="2">
        <f>IFERROR(INDEX(E51:E500,MATCH($C$14,$C$51:$C$500,0)),"")</f>
        <v>-5155020</v>
      </c>
      <c r="H14" s="2">
        <f>IFERROR(SUM(D14:G14)*(4/MAX(1,COUNT(D14:G14))),"")</f>
        <v>-20626980</v>
      </c>
      <c r="I14" s="2">
        <f t="shared" ref="I14:U14" si="11">IFERROR(INDEX(I51:I500,MATCH($C$14,$C$51:$C$500,0)),"")</f>
        <v>-26653908</v>
      </c>
      <c r="J14" s="2">
        <f t="shared" si="11"/>
        <v>-26871582</v>
      </c>
      <c r="K14" s="2">
        <f t="shared" si="11"/>
        <v>-27698082</v>
      </c>
      <c r="L14" s="2">
        <f t="shared" si="11"/>
        <v>-29108772</v>
      </c>
      <c r="M14" s="2">
        <f t="shared" si="11"/>
        <v>-29156540</v>
      </c>
      <c r="N14" s="2">
        <f t="shared" si="11"/>
        <v>-29191351</v>
      </c>
      <c r="O14" s="2">
        <f t="shared" si="11"/>
        <v>-29534963</v>
      </c>
      <c r="P14" s="2">
        <f t="shared" si="11"/>
        <v>-27190592</v>
      </c>
      <c r="Q14" s="2">
        <f t="shared" si="11"/>
        <v>-16842048</v>
      </c>
      <c r="R14" s="2">
        <f t="shared" si="11"/>
        <v>-44544384</v>
      </c>
      <c r="S14" s="2">
        <f t="shared" si="11"/>
        <v>-24841619</v>
      </c>
      <c r="T14" s="2">
        <f t="shared" si="11"/>
        <v>-29496669</v>
      </c>
      <c r="U14" s="2">
        <f t="shared" si="11"/>
        <v>-33831769</v>
      </c>
    </row>
    <row r="15" spans="1:21" ht="15.5" x14ac:dyDescent="0.35">
      <c r="C15" t="s">
        <v>28</v>
      </c>
      <c r="D15" s="2">
        <f>IFERROR(INDEX(D51:D500,MATCH($C$15,$C$51:$C$500,0)),"")</f>
        <v>-12061113</v>
      </c>
      <c r="E15" s="2">
        <f>IFERROR(INDEX(E51:E500,MATCH($C$15,$C$51:$C$500,0)),"")</f>
        <v>-6380977</v>
      </c>
      <c r="H15" s="2">
        <f>IFERROR(SUM(D15:G15)*(4/MAX(1,COUNT(D15:G15))),"")</f>
        <v>-36884180</v>
      </c>
      <c r="I15" s="2">
        <f t="shared" ref="I15:U15" si="12">IFERROR(INDEX(I51:I500,MATCH($C$15,$C$51:$C$500,0)),"")</f>
        <v>-21265383</v>
      </c>
      <c r="J15" s="2">
        <f t="shared" si="12"/>
        <v>-28563492</v>
      </c>
      <c r="K15" s="2">
        <f t="shared" si="12"/>
        <v>-35304800</v>
      </c>
      <c r="L15" s="2">
        <f t="shared" si="12"/>
        <v>-38764966</v>
      </c>
      <c r="M15" s="2">
        <f t="shared" si="12"/>
        <v>-30305837</v>
      </c>
      <c r="N15" s="2">
        <f t="shared" si="12"/>
        <v>-30348601</v>
      </c>
      <c r="O15" s="2">
        <f t="shared" si="12"/>
        <v>-26872987</v>
      </c>
      <c r="P15" s="2">
        <f t="shared" si="12"/>
        <v>-47725320</v>
      </c>
      <c r="Q15" s="2">
        <f t="shared" si="12"/>
        <v>-39372018</v>
      </c>
      <c r="R15" s="2">
        <f t="shared" si="12"/>
        <v>36785749</v>
      </c>
      <c r="S15" s="2">
        <f t="shared" si="12"/>
        <v>-28240367</v>
      </c>
      <c r="T15" s="2">
        <f t="shared" si="12"/>
        <v>-27895626</v>
      </c>
      <c r="U15" s="2">
        <f t="shared" si="12"/>
        <v>-19388353</v>
      </c>
    </row>
    <row r="16" spans="1:21" ht="15.5" x14ac:dyDescent="0.35">
      <c r="C16" t="s">
        <v>29</v>
      </c>
      <c r="D16" s="2">
        <f>IFERROR(INDEX(D51:D500,MATCH($C$16,$C$51:$C$500,0)),"")</f>
        <v>31661564</v>
      </c>
      <c r="E16" s="2">
        <f>IFERROR(INDEX(E51:E500,MATCH($C$16,$C$51:$C$500,0)),"")</f>
        <v>23920656</v>
      </c>
      <c r="H16" s="2">
        <f>IFERROR(SUM(D16:G16)*(4/MAX(1,COUNT(D16:G16))),"")</f>
        <v>111164440</v>
      </c>
      <c r="I16" s="2">
        <f t="shared" ref="I16:U16" si="13">IFERROR(INDEX(I51:I500,MATCH($C$16,$C$51:$C$500,0)),"")</f>
        <v>93321692</v>
      </c>
      <c r="J16" s="2">
        <f t="shared" si="13"/>
        <v>103908077</v>
      </c>
      <c r="K16" s="2">
        <f t="shared" si="13"/>
        <v>112281595</v>
      </c>
      <c r="L16" s="2">
        <f t="shared" si="13"/>
        <v>111300660</v>
      </c>
      <c r="M16" s="2">
        <f t="shared" si="13"/>
        <v>120745627</v>
      </c>
      <c r="N16" s="2">
        <f t="shared" si="13"/>
        <v>105100888</v>
      </c>
      <c r="O16" s="2">
        <f t="shared" si="13"/>
        <v>140402976</v>
      </c>
      <c r="P16" s="2">
        <f t="shared" si="13"/>
        <v>126618701</v>
      </c>
      <c r="Q16" s="2">
        <f t="shared" si="13"/>
        <v>146705651</v>
      </c>
      <c r="R16" s="2">
        <f t="shared" si="13"/>
        <v>67062843</v>
      </c>
      <c r="S16" s="2">
        <f t="shared" si="13"/>
        <v>108250991</v>
      </c>
      <c r="T16" s="2">
        <f t="shared" si="13"/>
        <v>112305418</v>
      </c>
      <c r="U16" s="2">
        <f t="shared" si="13"/>
        <v>62556668</v>
      </c>
    </row>
    <row r="17" spans="1:21" ht="15.5" x14ac:dyDescent="0.35">
      <c r="A17" t="s">
        <v>30</v>
      </c>
    </row>
    <row r="18" spans="1:21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  <c r="S18" t="s">
        <v>35</v>
      </c>
      <c r="T18" t="s">
        <v>36</v>
      </c>
      <c r="U18" t="s">
        <v>37</v>
      </c>
    </row>
    <row r="19" spans="1:21" ht="15.5" x14ac:dyDescent="0.35">
      <c r="A19" t="s">
        <v>44</v>
      </c>
      <c r="C19" t="s">
        <v>45</v>
      </c>
    </row>
    <row r="20" spans="1:21" ht="15.5" x14ac:dyDescent="0.35">
      <c r="A20" t="s">
        <v>46</v>
      </c>
      <c r="C20" t="s">
        <v>47</v>
      </c>
      <c r="D20" s="2">
        <f ca="1">IFERROR(D21*D2,"")</f>
        <v>11745700000000</v>
      </c>
      <c r="E20" s="2">
        <f ca="1">IFERROR(E21*E2,"")</f>
        <v>11343450000000</v>
      </c>
      <c r="H20" s="2">
        <f t="shared" ref="H20:U20" ca="1" si="14">IFERROR(H21*H2,"")</f>
        <v>11343450000000</v>
      </c>
      <c r="I20" s="2">
        <f t="shared" ca="1" si="14"/>
        <v>11263000000000</v>
      </c>
      <c r="J20" s="2">
        <f t="shared" ca="1" si="14"/>
        <v>11182550000000</v>
      </c>
      <c r="K20" s="2">
        <f t="shared" ca="1" si="14"/>
        <v>11423900000000</v>
      </c>
      <c r="L20" s="2">
        <f t="shared" ca="1" si="14"/>
        <v>10619400000000</v>
      </c>
      <c r="M20" s="2">
        <f t="shared" ca="1" si="14"/>
        <v>9895350000000</v>
      </c>
      <c r="N20" s="2">
        <f t="shared" ca="1" si="14"/>
        <v>11423900000000</v>
      </c>
      <c r="O20" s="2">
        <f t="shared" ca="1" si="14"/>
        <v>16090000000000</v>
      </c>
      <c r="P20" s="2">
        <f t="shared" ca="1" si="14"/>
        <v>14320100000000</v>
      </c>
      <c r="Q20" s="2">
        <f t="shared" ca="1" si="14"/>
        <v>20917000000000</v>
      </c>
      <c r="R20" s="2">
        <f t="shared" ca="1" si="14"/>
        <v>20675650000000</v>
      </c>
      <c r="S20" s="2" t="str">
        <f t="shared" ca="1" si="14"/>
        <v/>
      </c>
      <c r="T20" s="2" t="str">
        <f t="shared" ca="1" si="14"/>
        <v/>
      </c>
      <c r="U20" s="2" t="str">
        <f t="shared" ca="1" si="14"/>
        <v/>
      </c>
    </row>
    <row r="21" spans="1:21" ht="15.5" x14ac:dyDescent="0.35">
      <c r="C21" t="s">
        <v>12</v>
      </c>
      <c r="D21" s="2">
        <f>IFERROR(INDEX(D51:D500,MATCH($C$7,$C$51:$C$500,0)),"")</f>
        <v>16090000000</v>
      </c>
      <c r="E21" s="2">
        <f>IFERROR(INDEX(E51:E500,MATCH($C$7,$C$51:$C$500,0)),"")</f>
        <v>16090000000</v>
      </c>
      <c r="H21" s="2">
        <f>IFERROR(INDEX(D21:G21,COUNT(D21:G21)),"")</f>
        <v>16090000000</v>
      </c>
      <c r="I21" s="2">
        <f t="shared" ref="I21:U21" si="15">IFERROR(INDEX(I51:I500,MATCH($C$7,$C$51:$C$500,0)),"")</f>
        <v>16090000000</v>
      </c>
      <c r="J21" s="2">
        <f t="shared" si="15"/>
        <v>16090000000</v>
      </c>
      <c r="K21" s="2">
        <f t="shared" si="15"/>
        <v>16090000000</v>
      </c>
      <c r="L21" s="2">
        <f t="shared" si="15"/>
        <v>16090000000</v>
      </c>
      <c r="M21" s="2">
        <f t="shared" si="15"/>
        <v>16090000000</v>
      </c>
      <c r="N21" s="2">
        <f t="shared" si="15"/>
        <v>16090000000</v>
      </c>
      <c r="O21" s="2">
        <f t="shared" si="15"/>
        <v>16090000000</v>
      </c>
      <c r="P21" s="2">
        <f t="shared" si="15"/>
        <v>16090000000</v>
      </c>
      <c r="Q21" s="2">
        <f t="shared" si="15"/>
        <v>16090000000</v>
      </c>
      <c r="R21" s="2">
        <f t="shared" si="15"/>
        <v>16090000000</v>
      </c>
      <c r="S21" s="2">
        <f t="shared" si="15"/>
        <v>14480000000</v>
      </c>
      <c r="T21" s="2">
        <f t="shared" si="15"/>
        <v>0</v>
      </c>
      <c r="U21" s="2">
        <f t="shared" si="15"/>
        <v>0</v>
      </c>
    </row>
    <row r="23" spans="1:21" ht="15.5" x14ac:dyDescent="0.35">
      <c r="B23" t="s">
        <v>48</v>
      </c>
      <c r="C23" t="s">
        <v>49</v>
      </c>
      <c r="D23" s="3">
        <f>IFERROR(D5/D6*100,"")</f>
        <v>2.7239341891786655</v>
      </c>
      <c r="E23" s="3">
        <f>IFERROR(E5/E6*100,"")</f>
        <v>2.2623720002799654</v>
      </c>
      <c r="H23" s="3">
        <f t="shared" ref="H23:U23" si="16">IFERROR(H5/H6*100,"")</f>
        <v>9.7789849557096549</v>
      </c>
      <c r="I23" s="3">
        <f t="shared" si="16"/>
        <v>10.170111535301066</v>
      </c>
      <c r="J23" s="3">
        <f t="shared" si="16"/>
        <v>10.439484393518708</v>
      </c>
      <c r="K23" s="3">
        <f t="shared" si="16"/>
        <v>11.092711598982262</v>
      </c>
      <c r="L23" s="3">
        <f t="shared" si="16"/>
        <v>9.7840481856543686</v>
      </c>
      <c r="M23" s="3">
        <f t="shared" si="16"/>
        <v>13.021554823075956</v>
      </c>
      <c r="N23" s="3">
        <f t="shared" si="16"/>
        <v>11.17130932772978</v>
      </c>
      <c r="O23" s="3">
        <f t="shared" si="16"/>
        <v>17.181564089173378</v>
      </c>
      <c r="P23" s="3">
        <f t="shared" si="16"/>
        <v>12.497714446643045</v>
      </c>
      <c r="Q23" s="3">
        <f t="shared" si="16"/>
        <v>16.796678460703841</v>
      </c>
      <c r="R23" s="3">
        <f t="shared" si="16"/>
        <v>17.330450344172156</v>
      </c>
      <c r="S23" s="3">
        <f t="shared" si="16"/>
        <v>23.517238921043994</v>
      </c>
      <c r="T23" s="3">
        <f t="shared" si="16"/>
        <v>31.163106434911626</v>
      </c>
      <c r="U23" s="3">
        <f t="shared" si="16"/>
        <v>19.661395974150096</v>
      </c>
    </row>
    <row r="24" spans="1:21" ht="15.5" x14ac:dyDescent="0.35">
      <c r="C24" t="s">
        <v>50</v>
      </c>
      <c r="D24" s="4">
        <f>IFERROR(_xlfn.RRI(5,I23,D23),"")</f>
        <v>-0.2316233141750591</v>
      </c>
      <c r="E24" s="4">
        <f>IFERROR(_xlfn.RRI(5,J23,E23),"")</f>
        <v>-0.26349280549612919</v>
      </c>
      <c r="H24" s="4">
        <f t="shared" ref="H24:U24" si="17">IFERROR(_xlfn.RRI(5,M23,H23),"")</f>
        <v>-5.5664781342255054E-2</v>
      </c>
      <c r="I24" s="4">
        <f t="shared" si="17"/>
        <v>-1.8603900218941538E-2</v>
      </c>
      <c r="J24" s="4">
        <f t="shared" si="17"/>
        <v>-9.4844341753765549E-2</v>
      </c>
      <c r="K24" s="4">
        <f t="shared" si="17"/>
        <v>-2.3569301707552892E-2</v>
      </c>
      <c r="L24" s="4">
        <f t="shared" si="17"/>
        <v>-0.1024492072022124</v>
      </c>
      <c r="M24" s="4">
        <f t="shared" si="17"/>
        <v>-5.5568205903044676E-2</v>
      </c>
      <c r="N24" s="4">
        <f t="shared" si="17"/>
        <v>-0.13832488815509458</v>
      </c>
      <c r="O24" s="4">
        <f t="shared" si="17"/>
        <v>-0.11226285800345781</v>
      </c>
      <c r="P24" s="4">
        <f t="shared" si="17"/>
        <v>-8.6637346979898888E-2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51</v>
      </c>
      <c r="C25" t="s">
        <v>52</v>
      </c>
      <c r="D25" s="3">
        <f>IFERROR(INDEX(D51:D500,MATCH($A$25,$C$51:$C$500,0)),"")</f>
        <v>21.38</v>
      </c>
      <c r="E25" s="3">
        <f>IFERROR(INDEX(E51:E500,MATCH($A$25,$C$51:$C$500,0)),"")</f>
        <v>18.38</v>
      </c>
      <c r="H25" s="3">
        <f>IFERROR(INDEX(D25:G25,COUNT(D25:G25)),"")</f>
        <v>18.38</v>
      </c>
      <c r="I25" s="3">
        <f t="shared" ref="I25:U25" si="18">IFERROR(INDEX(I51:I500,MATCH($C$25,$C$51:$C$500,0)),"")</f>
        <v>73.8</v>
      </c>
      <c r="J25" s="3">
        <f t="shared" si="18"/>
        <v>74.23</v>
      </c>
      <c r="K25" s="3">
        <f t="shared" si="18"/>
        <v>72.989999999999995</v>
      </c>
      <c r="L25" s="3">
        <f t="shared" si="18"/>
        <v>67.069999999999993</v>
      </c>
      <c r="M25" s="3">
        <f t="shared" si="18"/>
        <v>80.459999999999994</v>
      </c>
      <c r="N25" s="3">
        <f t="shared" si="18"/>
        <v>67.73</v>
      </c>
      <c r="O25" s="3">
        <f t="shared" si="18"/>
        <v>99.83</v>
      </c>
      <c r="P25" s="3">
        <f t="shared" si="18"/>
        <v>69.88</v>
      </c>
      <c r="Q25" s="3">
        <f t="shared" si="18"/>
        <v>89.3</v>
      </c>
      <c r="R25" s="3">
        <f t="shared" si="18"/>
        <v>85.9</v>
      </c>
      <c r="S25" s="3">
        <f t="shared" si="18"/>
        <v>74.010000000000005</v>
      </c>
      <c r="T25" s="3">
        <f t="shared" si="18"/>
        <v>983279.23</v>
      </c>
      <c r="U25" s="3">
        <f t="shared" si="18"/>
        <v>493040.36</v>
      </c>
    </row>
    <row r="26" spans="1:21" ht="15.5" x14ac:dyDescent="0.35">
      <c r="C26" t="s">
        <v>53</v>
      </c>
      <c r="D26" s="4">
        <f>IFERROR(_xlfn.RRI(5,I25,D25),"")</f>
        <v>-0.21946879980619527</v>
      </c>
      <c r="E26" s="4">
        <f>IFERROR(_xlfn.RRI(5,J25,E25),"")</f>
        <v>-0.24359705808430254</v>
      </c>
      <c r="H26" s="4">
        <f t="shared" ref="H26:U26" si="19">IFERROR(_xlfn.RRI(5,M25,H25),"")</f>
        <v>-0.25569129930733248</v>
      </c>
      <c r="I26" s="4">
        <f t="shared" si="19"/>
        <v>1.7314084471905522E-2</v>
      </c>
      <c r="J26" s="4">
        <f t="shared" si="19"/>
        <v>-5.7538370263665595E-2</v>
      </c>
      <c r="K26" s="4">
        <f t="shared" si="19"/>
        <v>8.746622143249283E-3</v>
      </c>
      <c r="L26" s="4">
        <f t="shared" si="19"/>
        <v>-5.5644814289714017E-2</v>
      </c>
      <c r="M26" s="4">
        <f t="shared" si="19"/>
        <v>-1.2999499536645476E-2</v>
      </c>
      <c r="N26" s="4">
        <f t="shared" si="19"/>
        <v>-1.7577875717043057E-2</v>
      </c>
      <c r="O26" s="4">
        <f t="shared" si="19"/>
        <v>-0.84102938985289644</v>
      </c>
      <c r="P26" s="4">
        <f t="shared" si="19"/>
        <v>-0.83006059830671064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54</v>
      </c>
      <c r="D27" s="3">
        <f>IFERROR(D4/D21,"")</f>
        <v>9.1109758234928524E-3</v>
      </c>
      <c r="E27" s="3">
        <f>IFERROR(E4/E21,"")</f>
        <v>7.9669281541330014E-3</v>
      </c>
      <c r="H27" s="3">
        <f t="shared" ref="H27:U27" si="20">IFERROR(H4/H21,"")</f>
        <v>3.4155807955251707E-2</v>
      </c>
      <c r="I27" s="3">
        <f t="shared" si="20"/>
        <v>3.4399986824114354E-2</v>
      </c>
      <c r="J27" s="3">
        <f t="shared" si="20"/>
        <v>3.3997493784959601E-2</v>
      </c>
      <c r="K27" s="3">
        <f t="shared" si="20"/>
        <v>3.3939032007458049E-2</v>
      </c>
      <c r="L27" s="3">
        <f t="shared" si="20"/>
        <v>3.421074394033561E-2</v>
      </c>
      <c r="M27" s="3">
        <f t="shared" si="20"/>
        <v>3.1998181292728405E-2</v>
      </c>
      <c r="N27" s="3">
        <f t="shared" si="20"/>
        <v>2.8955730391547543E-2</v>
      </c>
      <c r="O27" s="3">
        <f t="shared" si="20"/>
        <v>3.6574965755127406E-2</v>
      </c>
      <c r="P27" s="3">
        <f t="shared" si="20"/>
        <v>3.568098558110628E-2</v>
      </c>
      <c r="Q27" s="3">
        <f t="shared" si="20"/>
        <v>3.5186312865133622E-2</v>
      </c>
      <c r="R27" s="3">
        <f t="shared" si="20"/>
        <v>3.4235937103791178E-2</v>
      </c>
      <c r="S27" s="3">
        <f t="shared" si="20"/>
        <v>3.783805517955801E-2</v>
      </c>
      <c r="T27" s="3" t="str">
        <f t="shared" si="20"/>
        <v/>
      </c>
      <c r="U27" s="3" t="str">
        <f t="shared" si="20"/>
        <v/>
      </c>
    </row>
    <row r="28" spans="1:21" ht="15.5" x14ac:dyDescent="0.35">
      <c r="C28" t="s">
        <v>55</v>
      </c>
      <c r="D28" s="4">
        <f>IFERROR(_xlfn.RRI(5,I27,D27),"")</f>
        <v>-0.23334261477650986</v>
      </c>
      <c r="E28" s="4">
        <f>IFERROR(_xlfn.RRI(5,J27,E27),"")</f>
        <v>-0.25188424735400261</v>
      </c>
      <c r="H28" s="4">
        <f t="shared" ref="H28:U28" si="21">IFERROR(_xlfn.RRI(5,M27,H27),"")</f>
        <v>1.3136247640618715E-2</v>
      </c>
      <c r="I28" s="4">
        <f t="shared" si="21"/>
        <v>3.5058152561170397E-2</v>
      </c>
      <c r="J28" s="4">
        <f t="shared" si="21"/>
        <v>-1.4509153079451886E-2</v>
      </c>
      <c r="K28" s="4">
        <f t="shared" si="21"/>
        <v>-9.9605006181013866E-3</v>
      </c>
      <c r="L28" s="4">
        <f t="shared" si="21"/>
        <v>-5.6077023864826714E-3</v>
      </c>
      <c r="M28" s="4">
        <f t="shared" si="21"/>
        <v>-1.3428387504245798E-2</v>
      </c>
      <c r="N28" s="4">
        <f t="shared" si="21"/>
        <v>-5.2103011272700228E-2</v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56</v>
      </c>
      <c r="H29" s="4">
        <f t="shared" ref="H29:U29" si="22">IFERROR(((H25-I25)/I25)*100%,"")</f>
        <v>-0.75094850948509495</v>
      </c>
      <c r="I29" s="4">
        <f t="shared" si="22"/>
        <v>-5.7928061430689319E-3</v>
      </c>
      <c r="J29" s="4">
        <f t="shared" si="22"/>
        <v>1.6988628579257557E-2</v>
      </c>
      <c r="K29" s="4">
        <f t="shared" si="22"/>
        <v>8.8265990755926685E-2</v>
      </c>
      <c r="L29" s="4">
        <f t="shared" si="22"/>
        <v>-0.16641809594829732</v>
      </c>
      <c r="M29" s="4">
        <f t="shared" si="22"/>
        <v>0.18795216300014747</v>
      </c>
      <c r="N29" s="4">
        <f t="shared" si="22"/>
        <v>-0.32154662926975852</v>
      </c>
      <c r="O29" s="4">
        <f t="shared" si="22"/>
        <v>0.4285918717801947</v>
      </c>
      <c r="P29" s="4">
        <f t="shared" si="22"/>
        <v>-0.21746920492721167</v>
      </c>
      <c r="Q29" s="4">
        <f t="shared" si="22"/>
        <v>3.9580908032595938E-2</v>
      </c>
      <c r="R29" s="4">
        <f t="shared" si="22"/>
        <v>0.16065396568031345</v>
      </c>
      <c r="S29" s="4">
        <f t="shared" si="22"/>
        <v>-0.99992473145191929</v>
      </c>
      <c r="T29" s="4">
        <f t="shared" si="22"/>
        <v>0.99431792967212662</v>
      </c>
      <c r="U29" s="4" t="str">
        <f t="shared" si="22"/>
        <v/>
      </c>
    </row>
    <row r="30" spans="1:21" ht="15.5" x14ac:dyDescent="0.35">
      <c r="C30" t="s">
        <v>57</v>
      </c>
      <c r="H30" s="4">
        <f t="shared" ref="H30:U30" si="23">IFERROR(((H27-I27)/I27)*100%,"")</f>
        <v>-7.0982256508155712E-3</v>
      </c>
      <c r="I30" s="4">
        <f t="shared" si="23"/>
        <v>1.1838903235061829E-2</v>
      </c>
      <c r="J30" s="4">
        <f t="shared" si="23"/>
        <v>1.7225528850883277E-3</v>
      </c>
      <c r="K30" s="4">
        <f t="shared" si="23"/>
        <v>-7.9422982835869686E-3</v>
      </c>
      <c r="L30" s="4">
        <f t="shared" si="23"/>
        <v>6.9146512652267858E-2</v>
      </c>
      <c r="M30" s="4">
        <f t="shared" si="23"/>
        <v>0.10507249722386496</v>
      </c>
      <c r="N30" s="4">
        <f t="shared" si="23"/>
        <v>-0.2083183184528814</v>
      </c>
      <c r="O30" s="4">
        <f t="shared" si="23"/>
        <v>2.5054806067198575E-2</v>
      </c>
      <c r="P30" s="4">
        <f t="shared" si="23"/>
        <v>1.4058668717825009E-2</v>
      </c>
      <c r="Q30" s="4">
        <f t="shared" si="23"/>
        <v>2.7759595376672257E-2</v>
      </c>
      <c r="R30" s="4">
        <f t="shared" si="23"/>
        <v>-9.5198288037617596E-2</v>
      </c>
      <c r="S30" s="4" t="str">
        <f t="shared" si="23"/>
        <v/>
      </c>
      <c r="T30" s="4" t="str">
        <f t="shared" si="23"/>
        <v/>
      </c>
      <c r="U30" s="4" t="str">
        <f t="shared" si="23"/>
        <v/>
      </c>
    </row>
    <row r="32" spans="1:21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784.99</v>
      </c>
      <c r="E32" s="3">
        <f>IFERROR(INDEX(E51:E500,MATCH($A$32,$C$51:$C$500,0)),"")</f>
        <v>773</v>
      </c>
      <c r="H32" s="3">
        <f>IFERROR(INDEX(D32:G32,COUNT(D32:G32)),"")</f>
        <v>773</v>
      </c>
      <c r="I32" s="3">
        <f t="shared" ref="I32:U32" si="24">IFERROR(INDEX(I51:I500,MATCH($C$32,$C$51:$C$500,0)),"")</f>
        <v>743.11</v>
      </c>
      <c r="J32" s="3">
        <f t="shared" si="24"/>
        <v>711.12</v>
      </c>
      <c r="K32" s="3">
        <f t="shared" si="24"/>
        <v>675.75</v>
      </c>
      <c r="L32" s="3">
        <f t="shared" si="24"/>
        <v>678.22</v>
      </c>
      <c r="M32" s="3">
        <f t="shared" si="24"/>
        <v>619.92999999999995</v>
      </c>
      <c r="N32" s="3">
        <f t="shared" si="24"/>
        <v>587.95000000000005</v>
      </c>
      <c r="O32" s="3">
        <f t="shared" si="24"/>
        <v>570</v>
      </c>
      <c r="P32" s="3">
        <f t="shared" si="24"/>
        <v>576.5</v>
      </c>
      <c r="Q32" s="3">
        <f t="shared" si="24"/>
        <v>539.13</v>
      </c>
      <c r="R32" s="3">
        <f t="shared" si="24"/>
        <v>504.55</v>
      </c>
      <c r="S32" s="3">
        <f t="shared" si="24"/>
        <v>321.22000000000003</v>
      </c>
      <c r="T32" s="3">
        <f t="shared" si="24"/>
        <v>3061876.35</v>
      </c>
      <c r="U32" s="3">
        <f t="shared" si="24"/>
        <v>2547179.3199999998</v>
      </c>
    </row>
    <row r="33" spans="1:21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0.9</v>
      </c>
      <c r="E33" s="3">
        <f>IFERROR(INDEX(E51:E500,MATCH($A$33,$C$51:$C$500,0)),"")</f>
        <v>0.93</v>
      </c>
      <c r="H33" s="3">
        <f>IFERROR(INDEX(D33:G33,COUNT(D33:G33)),"")</f>
        <v>0.93</v>
      </c>
      <c r="I33" s="3">
        <f t="shared" ref="I33:U33" si="25">IFERROR(INDEX(I51:I500,MATCH($C$33,$C$51:$C$500,0)),"")</f>
        <v>0.94</v>
      </c>
      <c r="J33" s="3">
        <f t="shared" si="25"/>
        <v>0.98</v>
      </c>
      <c r="K33" s="3">
        <f t="shared" si="25"/>
        <v>1.05</v>
      </c>
      <c r="L33" s="3">
        <f t="shared" si="25"/>
        <v>0.97</v>
      </c>
      <c r="M33" s="3">
        <f t="shared" si="25"/>
        <v>0.99</v>
      </c>
      <c r="N33" s="3">
        <f t="shared" si="25"/>
        <v>1.21</v>
      </c>
      <c r="O33" s="3">
        <f t="shared" si="25"/>
        <v>1.75</v>
      </c>
      <c r="P33" s="3">
        <f t="shared" si="25"/>
        <v>1.54</v>
      </c>
      <c r="Q33" s="3">
        <f t="shared" si="25"/>
        <v>2.41</v>
      </c>
      <c r="R33" s="3">
        <f t="shared" si="25"/>
        <v>2.5499999999999998</v>
      </c>
      <c r="S33" s="3">
        <f t="shared" si="25"/>
        <v>0</v>
      </c>
      <c r="T33" s="3">
        <f t="shared" si="25"/>
        <v>0</v>
      </c>
      <c r="U33" s="3">
        <f t="shared" si="25"/>
        <v>0</v>
      </c>
    </row>
    <row r="34" spans="1:21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32.97</v>
      </c>
      <c r="E34" s="3">
        <f>IFERROR(INDEX(E51:E500,MATCH($A$34,$C$51:$C$500,0)),"")</f>
        <v>39.17</v>
      </c>
      <c r="H34" s="3">
        <f>IFERROR(INDEX(D34:G34,COUNT(D34:G34)),"")</f>
        <v>39.17</v>
      </c>
      <c r="I34" s="3">
        <f t="shared" ref="I34:U34" si="26">IFERROR(INDEX(I51:I500,MATCH($C$34,$C$51:$C$500,0)),"")</f>
        <v>9.49</v>
      </c>
      <c r="J34" s="3">
        <f t="shared" si="26"/>
        <v>9.36</v>
      </c>
      <c r="K34" s="3">
        <f t="shared" si="26"/>
        <v>9.73</v>
      </c>
      <c r="L34" s="3">
        <f t="shared" si="26"/>
        <v>9.84</v>
      </c>
      <c r="M34" s="3">
        <f t="shared" si="26"/>
        <v>7.64</v>
      </c>
      <c r="N34" s="3">
        <f t="shared" si="26"/>
        <v>10.48</v>
      </c>
      <c r="O34" s="3">
        <f t="shared" si="26"/>
        <v>10.02</v>
      </c>
      <c r="P34" s="3">
        <f t="shared" si="26"/>
        <v>12.74</v>
      </c>
      <c r="Q34" s="3">
        <f t="shared" si="26"/>
        <v>14.56</v>
      </c>
      <c r="R34" s="3">
        <f t="shared" si="26"/>
        <v>14.96</v>
      </c>
      <c r="S34" s="3">
        <f t="shared" si="26"/>
        <v>0</v>
      </c>
      <c r="T34" s="3">
        <f t="shared" si="26"/>
        <v>0</v>
      </c>
      <c r="U34" s="3">
        <f t="shared" si="26"/>
        <v>0</v>
      </c>
    </row>
    <row r="35" spans="1:21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4.41</v>
      </c>
      <c r="E35" s="3">
        <f>IFERROR(INDEX(E51:E500,MATCH($A$35,$C$51:$C$500,0)),"")</f>
        <v>5.36</v>
      </c>
      <c r="H35" s="3">
        <f>IFERROR(INDEX(D35:G35,COUNT(D35:G35)),"")</f>
        <v>5.36</v>
      </c>
      <c r="I35" s="3">
        <f t="shared" ref="I35:U35" si="27">IFERROR(INDEX(I51:I500,MATCH($C$35,$C$51:$C$500,0)),"")</f>
        <v>1.23</v>
      </c>
      <c r="J35" s="3">
        <f t="shared" si="27"/>
        <v>1.29</v>
      </c>
      <c r="K35" s="3">
        <f t="shared" si="27"/>
        <v>1.37</v>
      </c>
      <c r="L35" s="3">
        <f t="shared" si="27"/>
        <v>1.3</v>
      </c>
      <c r="M35" s="3">
        <f t="shared" si="27"/>
        <v>1.34</v>
      </c>
      <c r="N35" s="3">
        <f t="shared" si="27"/>
        <v>1.68</v>
      </c>
      <c r="O35" s="3">
        <f t="shared" si="27"/>
        <v>1.93</v>
      </c>
      <c r="P35" s="3">
        <f t="shared" si="27"/>
        <v>1.75</v>
      </c>
      <c r="Q35" s="3">
        <f t="shared" si="27"/>
        <v>2.76</v>
      </c>
      <c r="R35" s="3">
        <f t="shared" si="27"/>
        <v>2.82</v>
      </c>
      <c r="S35" s="3">
        <f t="shared" si="27"/>
        <v>0</v>
      </c>
      <c r="T35" s="3">
        <f t="shared" si="27"/>
        <v>0</v>
      </c>
      <c r="U35" s="3">
        <f t="shared" si="27"/>
        <v>0</v>
      </c>
    </row>
    <row r="36" spans="1:21" ht="15.5" x14ac:dyDescent="0.35">
      <c r="B36" t="s">
        <v>70</v>
      </c>
      <c r="C36" t="s">
        <v>71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U36" si="28">IFERROR(INDEX(H51:H500,MATCH($C$36,$C$51:$C$500,0)),"")</f>
        <v>0.92799999999999994</v>
      </c>
      <c r="I36" s="4">
        <f t="shared" si="28"/>
        <v>0.99900000000000011</v>
      </c>
      <c r="J36" s="4">
        <f t="shared" si="28"/>
        <v>0.99450000000000005</v>
      </c>
      <c r="K36" s="4">
        <f t="shared" si="28"/>
        <v>1.0054000000000001</v>
      </c>
      <c r="L36" s="4">
        <f t="shared" si="28"/>
        <v>0.99</v>
      </c>
      <c r="M36" s="4">
        <f t="shared" si="28"/>
        <v>0.75819999999999999</v>
      </c>
      <c r="N36" s="4">
        <f t="shared" si="28"/>
        <v>0.78879999999999995</v>
      </c>
      <c r="O36" s="4">
        <f t="shared" si="28"/>
        <v>0.66930000000000012</v>
      </c>
      <c r="P36" s="4">
        <f t="shared" si="28"/>
        <v>0.33630000000000004</v>
      </c>
      <c r="Q36" s="4">
        <f t="shared" si="28"/>
        <v>0.66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</row>
    <row r="37" spans="1:21" ht="15.5" x14ac:dyDescent="0.35">
      <c r="B37" t="s">
        <v>72</v>
      </c>
      <c r="C37" t="s">
        <v>73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U37" si="29">IFERROR(INDEX(H51:H500,MATCH($C$37,$C$51:$C$500,0)),"")</f>
        <v>73.73</v>
      </c>
      <c r="I37" s="3">
        <f t="shared" si="29"/>
        <v>73.73</v>
      </c>
      <c r="J37" s="3">
        <f t="shared" si="29"/>
        <v>73.819999999999993</v>
      </c>
      <c r="K37" s="3">
        <f t="shared" si="29"/>
        <v>73.39</v>
      </c>
      <c r="L37" s="3">
        <f t="shared" si="29"/>
        <v>66.41</v>
      </c>
      <c r="M37" s="3">
        <f t="shared" si="29"/>
        <v>61</v>
      </c>
      <c r="N37" s="3">
        <f t="shared" si="29"/>
        <v>53.43</v>
      </c>
      <c r="O37" s="3">
        <f t="shared" si="29"/>
        <v>66.819999999999993</v>
      </c>
      <c r="P37" s="3">
        <f t="shared" si="29"/>
        <v>23.5</v>
      </c>
      <c r="Q37" s="3">
        <f t="shared" si="29"/>
        <v>58.93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</row>
    <row r="50" spans="2:21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  <c r="S50" t="s">
        <v>35</v>
      </c>
      <c r="T50" t="s">
        <v>36</v>
      </c>
      <c r="U50" t="s">
        <v>37</v>
      </c>
    </row>
    <row r="51" spans="2:21" ht="15.5" x14ac:dyDescent="0.35">
      <c r="B51" t="s">
        <v>79</v>
      </c>
      <c r="C51" t="s">
        <v>6</v>
      </c>
      <c r="D51" s="5">
        <v>146595601</v>
      </c>
      <c r="E51" s="5">
        <v>128187874</v>
      </c>
      <c r="F51" s="5">
        <v>141018536</v>
      </c>
      <c r="G51" s="5">
        <v>141138497</v>
      </c>
      <c r="I51" s="5">
        <v>553495788</v>
      </c>
      <c r="J51" s="5">
        <v>547019675</v>
      </c>
      <c r="K51" s="5">
        <v>546079025</v>
      </c>
      <c r="L51" s="5">
        <v>550450870</v>
      </c>
      <c r="M51" s="5">
        <v>514850737</v>
      </c>
      <c r="N51" s="5">
        <v>465897702</v>
      </c>
      <c r="O51" s="5">
        <v>588491199</v>
      </c>
      <c r="P51" s="5">
        <v>574107058</v>
      </c>
      <c r="Q51" s="5">
        <v>566147774</v>
      </c>
      <c r="R51" s="5">
        <v>550856228</v>
      </c>
      <c r="S51" s="5">
        <v>547895039</v>
      </c>
      <c r="T51" s="5">
        <v>544708191</v>
      </c>
      <c r="U51" s="5">
        <v>501777209</v>
      </c>
    </row>
    <row r="52" spans="2:21" ht="15.5" x14ac:dyDescent="0.35">
      <c r="C52" t="s">
        <v>80</v>
      </c>
      <c r="D52" s="5">
        <v>-113998828</v>
      </c>
      <c r="E52" s="5">
        <v>-97016279</v>
      </c>
      <c r="F52" s="5">
        <v>-132294797</v>
      </c>
      <c r="G52" s="5">
        <v>-97607314</v>
      </c>
      <c r="I52" s="5">
        <v>-441732475</v>
      </c>
      <c r="J52" s="5">
        <v>-424738422</v>
      </c>
      <c r="K52" s="5">
        <v>-417321701</v>
      </c>
      <c r="L52" s="5">
        <v>-399172293</v>
      </c>
      <c r="M52" s="5">
        <v>-364609902</v>
      </c>
      <c r="N52" s="5">
        <v>-275942873</v>
      </c>
      <c r="O52" s="5">
        <v>-366005853</v>
      </c>
      <c r="P52" s="5">
        <v>-358716039</v>
      </c>
      <c r="Q52" s="5">
        <v>-358191894</v>
      </c>
      <c r="R52" s="5">
        <v>-362674341</v>
      </c>
      <c r="S52" s="5">
        <v>-362448544</v>
      </c>
      <c r="T52" s="5">
        <v>-359245460</v>
      </c>
      <c r="U52" s="5">
        <v>-354081077</v>
      </c>
    </row>
    <row r="53" spans="2:21" ht="15.5" x14ac:dyDescent="0.35">
      <c r="C53" t="s">
        <v>81</v>
      </c>
      <c r="D53" s="5">
        <v>32596773</v>
      </c>
      <c r="E53" s="5">
        <v>31171595</v>
      </c>
      <c r="F53" s="5">
        <v>8723739</v>
      </c>
      <c r="G53" s="5">
        <v>43531183</v>
      </c>
      <c r="I53" s="5">
        <v>111763313</v>
      </c>
      <c r="J53" s="5">
        <v>122281253</v>
      </c>
      <c r="K53" s="5">
        <v>128757324</v>
      </c>
      <c r="L53" s="5">
        <v>151278577</v>
      </c>
      <c r="M53" s="5">
        <v>150240835</v>
      </c>
      <c r="N53" s="5">
        <v>189954829</v>
      </c>
      <c r="O53" s="5">
        <v>222485346</v>
      </c>
      <c r="P53" s="5">
        <v>215391019</v>
      </c>
      <c r="Q53" s="5">
        <v>207955880</v>
      </c>
      <c r="R53" s="5">
        <v>188181887</v>
      </c>
      <c r="S53" s="5">
        <v>185446495</v>
      </c>
      <c r="T53" s="5">
        <v>185462731</v>
      </c>
      <c r="U53" s="5">
        <v>147696132</v>
      </c>
    </row>
    <row r="54" spans="2:21" ht="15.5" x14ac:dyDescent="0.35">
      <c r="C54" t="s">
        <v>82</v>
      </c>
      <c r="D54" s="5">
        <v>1521533</v>
      </c>
      <c r="E54" s="5">
        <v>-4796067</v>
      </c>
      <c r="F54" s="5">
        <v>10921548</v>
      </c>
      <c r="G54" s="5">
        <v>-16119925</v>
      </c>
      <c r="I54" s="5">
        <v>-6266002</v>
      </c>
      <c r="J54" s="5">
        <v>-10960310</v>
      </c>
      <c r="K54" s="5">
        <v>-4200836</v>
      </c>
      <c r="L54" s="5">
        <v>-17690127</v>
      </c>
      <c r="M54" s="5">
        <v>-5353047</v>
      </c>
      <c r="N54" s="5">
        <v>-62167652</v>
      </c>
      <c r="O54" s="5">
        <v>-59715024</v>
      </c>
      <c r="P54" s="5">
        <v>-66740185</v>
      </c>
      <c r="Q54" s="5">
        <v>-47598387</v>
      </c>
      <c r="R54" s="5">
        <v>-78518988</v>
      </c>
      <c r="S54" s="5">
        <v>-53874992</v>
      </c>
      <c r="T54" s="5">
        <v>-48292667</v>
      </c>
      <c r="U54" s="5">
        <v>-57218746</v>
      </c>
    </row>
    <row r="55" spans="2:21" ht="15.5" x14ac:dyDescent="0.35">
      <c r="C55" t="s">
        <v>83</v>
      </c>
      <c r="Q55" s="5">
        <v>-46711533</v>
      </c>
      <c r="R55" s="5">
        <v>-45230255</v>
      </c>
      <c r="S55" s="5">
        <v>-37998839</v>
      </c>
      <c r="T55" s="5">
        <v>-38084019</v>
      </c>
      <c r="U55" s="5">
        <v>-29268563</v>
      </c>
    </row>
    <row r="56" spans="2:21" ht="15.5" x14ac:dyDescent="0.35">
      <c r="C56" t="s">
        <v>84</v>
      </c>
      <c r="N56" s="5">
        <v>-58010197</v>
      </c>
      <c r="O56" s="5">
        <v>-59996945</v>
      </c>
      <c r="P56" s="5">
        <v>-57132823</v>
      </c>
      <c r="Q56" s="5">
        <v>-4938321</v>
      </c>
      <c r="R56" s="5">
        <v>-4803083</v>
      </c>
      <c r="S56" s="5">
        <v>-4225093</v>
      </c>
      <c r="T56" s="5">
        <v>-4300111</v>
      </c>
      <c r="U56" s="5">
        <v>-4281668</v>
      </c>
    </row>
    <row r="57" spans="2:21" ht="15.5" x14ac:dyDescent="0.35">
      <c r="C57" t="s">
        <v>85</v>
      </c>
      <c r="R57" s="5">
        <v>-7646782</v>
      </c>
    </row>
    <row r="58" spans="2:21" ht="15.5" x14ac:dyDescent="0.35">
      <c r="C58" t="s">
        <v>86</v>
      </c>
      <c r="D58" s="5">
        <v>34118306</v>
      </c>
      <c r="E58" s="5">
        <v>26375528</v>
      </c>
      <c r="F58" s="5">
        <v>19645287</v>
      </c>
      <c r="G58" s="5">
        <v>27411258</v>
      </c>
      <c r="I58" s="5">
        <v>105497311</v>
      </c>
      <c r="J58" s="5">
        <v>111320943</v>
      </c>
      <c r="K58" s="5">
        <v>124556488</v>
      </c>
      <c r="L58" s="5">
        <v>133588450</v>
      </c>
      <c r="M58" s="5">
        <v>144887788</v>
      </c>
      <c r="N58" s="5">
        <v>127787177</v>
      </c>
      <c r="O58" s="5">
        <v>162770322</v>
      </c>
      <c r="P58" s="5">
        <v>148650834</v>
      </c>
      <c r="Q58" s="5">
        <v>160357493</v>
      </c>
      <c r="R58" s="5">
        <v>109662899</v>
      </c>
      <c r="S58" s="5">
        <v>131571503</v>
      </c>
      <c r="T58" s="5">
        <v>137170064</v>
      </c>
      <c r="U58" s="5">
        <v>90477386</v>
      </c>
    </row>
    <row r="59" spans="2:21" ht="15.5" x14ac:dyDescent="0.35">
      <c r="C59" t="s">
        <v>87</v>
      </c>
      <c r="D59" s="5">
        <v>-2456742</v>
      </c>
      <c r="E59" s="5">
        <v>-2454872</v>
      </c>
      <c r="F59" s="5">
        <v>-2252168</v>
      </c>
      <c r="G59" s="5">
        <v>-2119213</v>
      </c>
      <c r="I59" s="5">
        <v>-12175619</v>
      </c>
      <c r="J59" s="5">
        <v>-7412866</v>
      </c>
      <c r="K59" s="5">
        <v>-12274893</v>
      </c>
      <c r="L59" s="5">
        <v>-22287790</v>
      </c>
      <c r="M59" s="5">
        <v>-24142161</v>
      </c>
      <c r="N59" s="5">
        <v>-22686289</v>
      </c>
      <c r="O59" s="5">
        <v>-22367346</v>
      </c>
      <c r="P59" s="5">
        <v>-22032133</v>
      </c>
      <c r="Q59" s="5">
        <v>-13651842</v>
      </c>
      <c r="R59" s="5">
        <v>-42600056</v>
      </c>
      <c r="S59" s="5">
        <v>-23320512</v>
      </c>
      <c r="T59" s="5">
        <v>-24864646</v>
      </c>
      <c r="U59" s="5">
        <v>-27920718</v>
      </c>
    </row>
    <row r="60" spans="2:21" ht="15.5" x14ac:dyDescent="0.35">
      <c r="C60" t="s">
        <v>27</v>
      </c>
      <c r="D60" s="5">
        <v>-5158470</v>
      </c>
      <c r="E60" s="5">
        <v>-5155020</v>
      </c>
      <c r="F60" s="5">
        <v>-5198761</v>
      </c>
      <c r="G60" s="5">
        <v>-5202325</v>
      </c>
      <c r="I60" s="5">
        <v>-26653908</v>
      </c>
      <c r="J60" s="5">
        <v>-26871582</v>
      </c>
      <c r="K60" s="5">
        <v>-27698082</v>
      </c>
      <c r="L60" s="5">
        <v>-29108772</v>
      </c>
      <c r="M60" s="5">
        <v>-29156540</v>
      </c>
      <c r="N60" s="5">
        <v>-29191351</v>
      </c>
      <c r="O60" s="5">
        <v>-29534963</v>
      </c>
      <c r="P60" s="5">
        <v>-27190592</v>
      </c>
      <c r="Q60" s="5">
        <v>-16842048</v>
      </c>
      <c r="R60" s="5">
        <v>-44544384</v>
      </c>
      <c r="S60" s="5">
        <v>-24841619</v>
      </c>
      <c r="T60" s="5">
        <v>-29496669</v>
      </c>
      <c r="U60" s="5">
        <v>-33831769</v>
      </c>
    </row>
    <row r="61" spans="2:21" ht="15.5" x14ac:dyDescent="0.35">
      <c r="C61" t="s">
        <v>89</v>
      </c>
      <c r="D61" s="5">
        <v>3258779</v>
      </c>
      <c r="E61" s="5">
        <v>3253266</v>
      </c>
      <c r="F61" s="5">
        <v>3560200</v>
      </c>
      <c r="G61" s="5">
        <v>3670166</v>
      </c>
      <c r="I61" s="5">
        <v>17382159</v>
      </c>
      <c r="J61" s="5">
        <v>22964912</v>
      </c>
      <c r="K61" s="5">
        <v>19083553</v>
      </c>
      <c r="L61" s="5">
        <v>8230406</v>
      </c>
      <c r="M61" s="5">
        <v>6154667</v>
      </c>
      <c r="N61" s="5">
        <v>7935074</v>
      </c>
      <c r="O61" s="5">
        <v>8959521</v>
      </c>
      <c r="P61" s="5">
        <v>6448074</v>
      </c>
      <c r="Q61" s="5">
        <v>3987758</v>
      </c>
      <c r="R61" s="5">
        <v>2389302</v>
      </c>
      <c r="S61" s="5">
        <v>1901384</v>
      </c>
      <c r="T61" s="5">
        <v>5790029</v>
      </c>
      <c r="U61" s="5">
        <v>7388814</v>
      </c>
    </row>
    <row r="62" spans="2:21" ht="15.5" x14ac:dyDescent="0.35">
      <c r="C62" t="s">
        <v>94</v>
      </c>
      <c r="D62" s="5">
        <v>-2456742</v>
      </c>
      <c r="E62" s="5">
        <v>-2454872</v>
      </c>
      <c r="F62" s="5">
        <v>-2252168</v>
      </c>
      <c r="G62" s="5">
        <v>-2119213</v>
      </c>
      <c r="I62" s="5">
        <v>-12175619</v>
      </c>
      <c r="J62" s="5">
        <v>-7412866</v>
      </c>
      <c r="K62" s="5">
        <v>-12274893</v>
      </c>
      <c r="L62" s="5">
        <v>-22287790</v>
      </c>
      <c r="M62" s="5">
        <v>-24142161</v>
      </c>
      <c r="N62" s="5">
        <v>-22686289</v>
      </c>
      <c r="O62" s="5">
        <v>-22367346</v>
      </c>
      <c r="P62" s="5">
        <v>-22032133</v>
      </c>
      <c r="Q62" s="5">
        <v>-13651842</v>
      </c>
      <c r="R62" s="5">
        <v>-42600056</v>
      </c>
      <c r="S62" s="5">
        <v>-23320512</v>
      </c>
      <c r="T62" s="5">
        <v>-24864646</v>
      </c>
      <c r="U62" s="5">
        <v>-27920718</v>
      </c>
    </row>
    <row r="63" spans="2:21" ht="15.5" x14ac:dyDescent="0.35">
      <c r="C63" t="s">
        <v>29</v>
      </c>
      <c r="D63" s="5">
        <v>31661564</v>
      </c>
      <c r="E63" s="5">
        <v>23920656</v>
      </c>
      <c r="F63" s="5">
        <v>17393119</v>
      </c>
      <c r="G63" s="5">
        <v>25292045</v>
      </c>
      <c r="I63" s="5">
        <v>93321692</v>
      </c>
      <c r="J63" s="5">
        <v>103908077</v>
      </c>
      <c r="K63" s="5">
        <v>112281595</v>
      </c>
      <c r="L63" s="5">
        <v>111300660</v>
      </c>
      <c r="M63" s="5">
        <v>120745627</v>
      </c>
      <c r="N63" s="5">
        <v>105100888</v>
      </c>
      <c r="O63" s="5">
        <v>140402976</v>
      </c>
      <c r="P63" s="5">
        <v>126618701</v>
      </c>
      <c r="Q63" s="5">
        <v>146705651</v>
      </c>
      <c r="R63" s="5">
        <v>67062843</v>
      </c>
      <c r="S63" s="5">
        <v>108250991</v>
      </c>
      <c r="T63" s="5">
        <v>112305418</v>
      </c>
      <c r="U63" s="5">
        <v>62556668</v>
      </c>
    </row>
    <row r="64" spans="2:21" ht="15.5" x14ac:dyDescent="0.35">
      <c r="C64" t="s">
        <v>28</v>
      </c>
      <c r="D64" s="5">
        <v>-12061113</v>
      </c>
      <c r="E64" s="5">
        <v>-6380977</v>
      </c>
      <c r="F64" s="5">
        <v>-2643179</v>
      </c>
      <c r="G64" s="5">
        <v>-7632094</v>
      </c>
      <c r="I64" s="5">
        <v>-21265383</v>
      </c>
      <c r="J64" s="5">
        <v>-28563492</v>
      </c>
      <c r="K64" s="5">
        <v>-35304800</v>
      </c>
      <c r="L64" s="5">
        <v>-38764966</v>
      </c>
      <c r="M64" s="5">
        <v>-30305837</v>
      </c>
      <c r="N64" s="5">
        <v>-30348601</v>
      </c>
      <c r="O64" s="5">
        <v>-26872987</v>
      </c>
      <c r="P64" s="5">
        <v>-47725320</v>
      </c>
      <c r="Q64" s="5">
        <v>-39372018</v>
      </c>
      <c r="R64" s="5">
        <v>36785749</v>
      </c>
      <c r="S64" s="5">
        <v>-28240367</v>
      </c>
      <c r="T64" s="5">
        <v>-27895626</v>
      </c>
      <c r="U64" s="5">
        <v>-19388353</v>
      </c>
    </row>
    <row r="65" spans="2:21" ht="15.5" x14ac:dyDescent="0.35">
      <c r="C65" t="s">
        <v>321</v>
      </c>
      <c r="D65" s="5">
        <v>-6065181</v>
      </c>
      <c r="E65" s="5">
        <v>-4655824</v>
      </c>
      <c r="F65" s="5">
        <v>-3839259</v>
      </c>
      <c r="G65" s="5">
        <v>-4116475</v>
      </c>
      <c r="I65" s="5">
        <v>-17820788</v>
      </c>
      <c r="J65" s="5">
        <v>-19793817</v>
      </c>
      <c r="K65" s="5">
        <v>-36790571</v>
      </c>
      <c r="L65" s="5">
        <v>-18843604</v>
      </c>
      <c r="M65" s="5">
        <v>-25430544</v>
      </c>
      <c r="N65" s="5">
        <v>-20149545</v>
      </c>
      <c r="O65" s="5">
        <v>-30326540</v>
      </c>
      <c r="P65" s="5">
        <v>-24395925</v>
      </c>
      <c r="Q65" s="5">
        <v>-35949048</v>
      </c>
      <c r="R65" s="5">
        <v>-30264831</v>
      </c>
      <c r="S65" s="5">
        <v>-24834715</v>
      </c>
      <c r="T65" s="5">
        <v>-29583225</v>
      </c>
      <c r="U65" s="5">
        <v>-4867541</v>
      </c>
    </row>
    <row r="66" spans="2:21" ht="15.5" x14ac:dyDescent="0.35">
      <c r="C66" t="s">
        <v>322</v>
      </c>
      <c r="D66" s="5">
        <v>-5995932</v>
      </c>
      <c r="E66" s="5">
        <v>-1725153</v>
      </c>
      <c r="F66" s="5">
        <v>1196080</v>
      </c>
      <c r="G66" s="5">
        <v>-3515619</v>
      </c>
      <c r="I66" s="5">
        <v>-3444595</v>
      </c>
      <c r="J66" s="5">
        <v>-8769675</v>
      </c>
      <c r="K66" s="5">
        <v>1485771</v>
      </c>
      <c r="L66" s="5">
        <v>-19921362</v>
      </c>
      <c r="M66" s="5">
        <v>-4875293</v>
      </c>
      <c r="N66" s="5">
        <v>-10199056</v>
      </c>
      <c r="O66" s="5">
        <v>3453553</v>
      </c>
      <c r="P66" s="5">
        <v>-23329395</v>
      </c>
      <c r="Q66" s="5">
        <v>-3422970</v>
      </c>
      <c r="R66" s="5">
        <v>74697362</v>
      </c>
      <c r="S66" s="5">
        <v>-3405652</v>
      </c>
      <c r="T66" s="5">
        <v>1687599</v>
      </c>
      <c r="U66" s="5">
        <v>-14520812</v>
      </c>
    </row>
    <row r="67" spans="2:21" ht="15.5" x14ac:dyDescent="0.35">
      <c r="C67" t="s">
        <v>323</v>
      </c>
      <c r="D67" s="5">
        <v>-12061113</v>
      </c>
      <c r="E67" s="5">
        <v>-6380977</v>
      </c>
      <c r="F67" s="5">
        <v>-2643179</v>
      </c>
      <c r="G67" s="5">
        <v>-7632094</v>
      </c>
      <c r="I67" s="5">
        <v>-21265383</v>
      </c>
      <c r="J67" s="5">
        <v>-28563492</v>
      </c>
      <c r="K67" s="5">
        <v>-35304800</v>
      </c>
      <c r="L67" s="5">
        <v>-38764966</v>
      </c>
      <c r="M67" s="5">
        <v>-30305837</v>
      </c>
      <c r="N67" s="5">
        <v>-30348601</v>
      </c>
      <c r="O67" s="5">
        <v>-26872987</v>
      </c>
      <c r="P67" s="5">
        <v>-47725320</v>
      </c>
      <c r="Q67" s="5">
        <v>-39372018</v>
      </c>
      <c r="R67" s="5">
        <v>36785749</v>
      </c>
      <c r="S67" s="5">
        <v>-28240367</v>
      </c>
      <c r="T67" s="5">
        <v>-27895626</v>
      </c>
      <c r="U67" s="5">
        <v>-19388353</v>
      </c>
    </row>
    <row r="68" spans="2:21" ht="15.5" x14ac:dyDescent="0.35">
      <c r="C68" t="s">
        <v>97</v>
      </c>
      <c r="D68" s="5">
        <v>19600451</v>
      </c>
      <c r="E68" s="5">
        <v>17539679</v>
      </c>
      <c r="F68" s="5">
        <v>14749940</v>
      </c>
      <c r="G68" s="5">
        <v>17659951</v>
      </c>
      <c r="I68" s="5">
        <v>72056309</v>
      </c>
      <c r="J68" s="5">
        <v>75344585</v>
      </c>
      <c r="K68" s="5">
        <v>76976795</v>
      </c>
      <c r="L68" s="5">
        <v>72535694</v>
      </c>
      <c r="M68" s="5">
        <v>90439790</v>
      </c>
      <c r="N68" s="5">
        <v>74752287</v>
      </c>
      <c r="O68" s="5">
        <v>113529989</v>
      </c>
      <c r="P68" s="5">
        <v>78893381</v>
      </c>
      <c r="Q68" s="5">
        <v>107333633</v>
      </c>
      <c r="R68" s="5">
        <v>103848592</v>
      </c>
      <c r="S68" s="5">
        <v>80010624</v>
      </c>
      <c r="T68" s="5">
        <v>84409792</v>
      </c>
      <c r="U68" s="5">
        <v>43168315</v>
      </c>
    </row>
    <row r="69" spans="2:21" ht="15.5" x14ac:dyDescent="0.35">
      <c r="C69" t="s">
        <v>98</v>
      </c>
      <c r="D69" s="5">
        <v>-382194</v>
      </c>
      <c r="E69" s="5">
        <v>-989678</v>
      </c>
      <c r="F69" s="5">
        <v>266192</v>
      </c>
      <c r="G69" s="5">
        <v>-143868</v>
      </c>
      <c r="I69" s="5">
        <v>658274</v>
      </c>
      <c r="J69" s="5">
        <v>-1428425</v>
      </c>
      <c r="K69" s="5">
        <v>1129688</v>
      </c>
      <c r="L69" s="5">
        <v>-4070744</v>
      </c>
      <c r="M69" s="5">
        <v>513578</v>
      </c>
      <c r="N69" s="5">
        <v>158984</v>
      </c>
      <c r="O69" s="5">
        <v>-193298</v>
      </c>
      <c r="P69" s="5">
        <v>1147813</v>
      </c>
      <c r="Q69" s="5">
        <v>193491</v>
      </c>
      <c r="R69" s="5">
        <v>845515</v>
      </c>
      <c r="S69" s="5">
        <v>-726642</v>
      </c>
      <c r="T69" s="5">
        <v>-2498391</v>
      </c>
      <c r="U69" s="5">
        <v>680362</v>
      </c>
    </row>
    <row r="70" spans="2:21" ht="15.5" x14ac:dyDescent="0.35">
      <c r="C70" t="s">
        <v>99</v>
      </c>
      <c r="D70" s="5">
        <v>19218257</v>
      </c>
      <c r="E70" s="5">
        <v>16550001</v>
      </c>
      <c r="F70" s="5">
        <v>15016132</v>
      </c>
      <c r="G70" s="5">
        <v>17516083</v>
      </c>
      <c r="I70" s="5">
        <v>72714583</v>
      </c>
      <c r="J70" s="5">
        <v>73916160</v>
      </c>
      <c r="K70" s="5">
        <v>78106483</v>
      </c>
      <c r="L70" s="5">
        <v>68464950</v>
      </c>
      <c r="M70" s="5">
        <v>90953368</v>
      </c>
      <c r="N70" s="5">
        <v>74911271</v>
      </c>
      <c r="O70" s="5">
        <v>113336691</v>
      </c>
      <c r="P70" s="5">
        <v>80041194</v>
      </c>
      <c r="Q70" s="5">
        <v>107527124</v>
      </c>
      <c r="R70" s="5">
        <v>104694107</v>
      </c>
      <c r="S70" s="5">
        <v>79283982</v>
      </c>
      <c r="T70" s="5">
        <v>81911401</v>
      </c>
      <c r="U70" s="5">
        <v>43848677</v>
      </c>
    </row>
    <row r="71" spans="2:21" ht="15.5" x14ac:dyDescent="0.35">
      <c r="C71" t="s">
        <v>100</v>
      </c>
      <c r="D71" s="5">
        <v>19600451</v>
      </c>
      <c r="E71" s="5">
        <v>17539679</v>
      </c>
      <c r="F71" s="5">
        <v>14749940</v>
      </c>
      <c r="G71" s="5">
        <v>17659951</v>
      </c>
      <c r="I71" s="5">
        <v>72056309</v>
      </c>
      <c r="J71" s="5">
        <v>75344585</v>
      </c>
      <c r="K71" s="5">
        <v>76976795</v>
      </c>
      <c r="L71" s="5">
        <v>72535694</v>
      </c>
      <c r="M71" s="5">
        <v>90439790</v>
      </c>
      <c r="N71" s="5">
        <v>74752287</v>
      </c>
      <c r="O71" s="5">
        <v>113529989</v>
      </c>
      <c r="P71" s="5">
        <v>78893381</v>
      </c>
      <c r="Q71" s="5">
        <v>107333633</v>
      </c>
      <c r="R71" s="5">
        <v>103848592</v>
      </c>
      <c r="S71" s="5">
        <v>80010624</v>
      </c>
      <c r="T71" s="5">
        <v>84409792</v>
      </c>
      <c r="U71" s="5">
        <v>43168315</v>
      </c>
    </row>
    <row r="72" spans="2:21" ht="15.5" x14ac:dyDescent="0.35">
      <c r="C72" t="s">
        <v>8</v>
      </c>
      <c r="D72" s="5">
        <v>19218257</v>
      </c>
      <c r="E72" s="5">
        <v>16550001</v>
      </c>
      <c r="F72" s="5">
        <v>15016132</v>
      </c>
      <c r="G72" s="5">
        <v>17516083</v>
      </c>
      <c r="I72" s="5">
        <v>72714583</v>
      </c>
      <c r="J72" s="5">
        <v>73916160</v>
      </c>
      <c r="K72" s="5">
        <v>78106483</v>
      </c>
      <c r="L72" s="5">
        <v>68464950</v>
      </c>
      <c r="M72" s="5">
        <v>90953368</v>
      </c>
      <c r="N72" s="5">
        <v>74911271</v>
      </c>
      <c r="O72" s="5">
        <v>113336691</v>
      </c>
      <c r="P72" s="5">
        <v>80041194</v>
      </c>
      <c r="Q72" s="5">
        <v>107527124</v>
      </c>
      <c r="R72" s="5">
        <v>104694107</v>
      </c>
      <c r="S72" s="5">
        <v>79283982</v>
      </c>
      <c r="T72" s="5">
        <v>81911401</v>
      </c>
      <c r="U72" s="5">
        <v>43848677</v>
      </c>
    </row>
    <row r="73" spans="2:21" ht="15.5" x14ac:dyDescent="0.35">
      <c r="C73" t="s">
        <v>101</v>
      </c>
    </row>
    <row r="74" spans="2:21" ht="15.5" x14ac:dyDescent="0.35">
      <c r="C74" t="s">
        <v>102</v>
      </c>
      <c r="D74" s="5">
        <v>19600451</v>
      </c>
      <c r="E74" s="5">
        <v>17539679</v>
      </c>
      <c r="F74" s="5">
        <v>14749940</v>
      </c>
      <c r="G74" s="5">
        <v>17659951</v>
      </c>
      <c r="I74" s="5">
        <v>72056309</v>
      </c>
      <c r="J74" s="5">
        <v>75344585</v>
      </c>
      <c r="K74" s="5">
        <v>76976795</v>
      </c>
      <c r="L74" s="5">
        <v>72535694</v>
      </c>
      <c r="M74" s="5">
        <v>90439790</v>
      </c>
      <c r="N74" s="5">
        <v>74752287</v>
      </c>
      <c r="O74" s="5">
        <v>113529989</v>
      </c>
      <c r="P74" s="5">
        <v>78893381</v>
      </c>
      <c r="Q74" s="5">
        <v>107333633</v>
      </c>
      <c r="R74" s="5">
        <v>103848592</v>
      </c>
      <c r="S74" s="5">
        <v>80010624</v>
      </c>
      <c r="T74" s="5">
        <v>84409792</v>
      </c>
      <c r="U74" s="5">
        <v>43168315</v>
      </c>
    </row>
    <row r="75" spans="2:21" ht="15.5" x14ac:dyDescent="0.35">
      <c r="C75" t="s">
        <v>103</v>
      </c>
      <c r="D75" s="5">
        <v>19218257</v>
      </c>
      <c r="E75" s="5">
        <v>16550001</v>
      </c>
      <c r="F75" s="5">
        <v>15016132</v>
      </c>
      <c r="G75" s="5">
        <v>17516083</v>
      </c>
      <c r="I75" s="5">
        <v>72714583</v>
      </c>
      <c r="J75" s="5">
        <v>73916160</v>
      </c>
      <c r="K75" s="5">
        <v>78106483</v>
      </c>
      <c r="L75" s="5">
        <v>68464950</v>
      </c>
      <c r="M75" s="5">
        <v>90953368</v>
      </c>
      <c r="N75" s="5">
        <v>74911271</v>
      </c>
      <c r="O75" s="5">
        <v>113336691</v>
      </c>
      <c r="P75" s="5">
        <v>80041194</v>
      </c>
      <c r="Q75" s="5">
        <v>107527124</v>
      </c>
      <c r="R75" s="5">
        <v>104694107</v>
      </c>
      <c r="S75" s="5">
        <v>79283982</v>
      </c>
      <c r="T75" s="5">
        <v>81911401</v>
      </c>
      <c r="U75" s="5">
        <v>43848677</v>
      </c>
    </row>
    <row r="76" spans="2:21" ht="15.5" x14ac:dyDescent="0.35">
      <c r="C76" t="s">
        <v>104</v>
      </c>
      <c r="D76" s="5">
        <v>19218257</v>
      </c>
      <c r="E76" s="5">
        <v>16550001</v>
      </c>
      <c r="F76" s="5">
        <v>15016132</v>
      </c>
      <c r="G76" s="5">
        <v>17516083</v>
      </c>
      <c r="I76" s="5">
        <v>72714583</v>
      </c>
      <c r="J76" s="5">
        <v>73916160</v>
      </c>
      <c r="K76" s="5">
        <v>78106483</v>
      </c>
      <c r="L76" s="5">
        <v>68464950</v>
      </c>
      <c r="M76" s="5">
        <v>90953368</v>
      </c>
      <c r="N76" s="5">
        <v>74911271</v>
      </c>
      <c r="O76" s="5">
        <v>113336691</v>
      </c>
      <c r="P76" s="5">
        <v>80041194</v>
      </c>
      <c r="Q76" s="5">
        <v>107527124</v>
      </c>
      <c r="R76" s="5">
        <v>104694107</v>
      </c>
      <c r="S76" s="5">
        <v>79283982</v>
      </c>
      <c r="T76" s="5">
        <v>81911401</v>
      </c>
      <c r="U76" s="5">
        <v>43848677</v>
      </c>
    </row>
    <row r="78" spans="2:21" ht="15.5" x14ac:dyDescent="0.35">
      <c r="B78" t="s">
        <v>105</v>
      </c>
      <c r="C78" t="s">
        <v>106</v>
      </c>
    </row>
    <row r="79" spans="2:21" ht="15.5" x14ac:dyDescent="0.35">
      <c r="C79" t="s">
        <v>107</v>
      </c>
    </row>
    <row r="80" spans="2:21" ht="15.5" x14ac:dyDescent="0.35">
      <c r="C80" t="s">
        <v>20</v>
      </c>
      <c r="D80" s="5">
        <v>123951821</v>
      </c>
      <c r="E80" s="5">
        <v>250667310</v>
      </c>
      <c r="F80" s="5">
        <v>174179480</v>
      </c>
      <c r="G80" s="5">
        <v>157900095</v>
      </c>
      <c r="I80" s="5">
        <v>174179480</v>
      </c>
      <c r="J80" s="5">
        <v>191318579</v>
      </c>
      <c r="K80" s="5">
        <v>244291095</v>
      </c>
      <c r="L80" s="5">
        <v>305083705</v>
      </c>
      <c r="M80" s="5">
        <v>277710016</v>
      </c>
      <c r="N80" s="5">
        <v>272479054</v>
      </c>
      <c r="O80" s="5">
        <v>242661834</v>
      </c>
      <c r="P80" s="5">
        <v>156399591</v>
      </c>
      <c r="Q80" s="5">
        <v>198041022</v>
      </c>
      <c r="R80" s="5">
        <v>221585981</v>
      </c>
      <c r="S80" s="5">
        <v>57626349</v>
      </c>
      <c r="T80" s="5">
        <v>95286868</v>
      </c>
      <c r="U80" s="5">
        <v>130743222</v>
      </c>
    </row>
    <row r="81" spans="3:21" ht="15.5" x14ac:dyDescent="0.35">
      <c r="C81" t="s">
        <v>109</v>
      </c>
      <c r="D81" s="5">
        <v>57870260</v>
      </c>
      <c r="E81" s="5">
        <v>46513086</v>
      </c>
      <c r="F81" s="5">
        <v>46859709</v>
      </c>
      <c r="G81" s="5">
        <v>50077279</v>
      </c>
      <c r="I81" s="5">
        <v>46859709</v>
      </c>
      <c r="J81" s="5">
        <v>53936538</v>
      </c>
      <c r="K81" s="5">
        <v>58614727</v>
      </c>
      <c r="L81" s="5">
        <v>57251462</v>
      </c>
      <c r="M81" s="5">
        <v>56519741</v>
      </c>
      <c r="N81" s="5">
        <v>57689155</v>
      </c>
      <c r="O81" s="5">
        <v>73392993</v>
      </c>
      <c r="P81" s="5">
        <v>69725252</v>
      </c>
      <c r="Q81" s="5">
        <v>69944642</v>
      </c>
      <c r="R81" s="5">
        <v>66141507</v>
      </c>
      <c r="S81" s="5">
        <v>70920109</v>
      </c>
      <c r="T81" s="5">
        <v>60540711</v>
      </c>
      <c r="U81" s="5">
        <v>58591731</v>
      </c>
    </row>
    <row r="82" spans="3:21" ht="15.5" x14ac:dyDescent="0.35">
      <c r="C82" t="s">
        <v>113</v>
      </c>
      <c r="D82" s="5">
        <v>1600299</v>
      </c>
      <c r="E82" s="5">
        <v>1353036</v>
      </c>
      <c r="F82" s="5">
        <v>1987911</v>
      </c>
      <c r="G82" s="5">
        <v>1312233</v>
      </c>
      <c r="I82" s="5">
        <v>1987911</v>
      </c>
      <c r="J82" s="5">
        <v>7931076</v>
      </c>
      <c r="K82" s="5">
        <v>3273075</v>
      </c>
      <c r="L82" s="5">
        <v>1747370</v>
      </c>
      <c r="M82" s="5">
        <v>674117</v>
      </c>
      <c r="N82" s="5">
        <v>1014362</v>
      </c>
      <c r="O82" s="5">
        <v>1104791</v>
      </c>
      <c r="P82" s="5">
        <v>1113303</v>
      </c>
      <c r="Q82" s="5">
        <v>952761</v>
      </c>
      <c r="R82" s="5">
        <v>203615</v>
      </c>
      <c r="S82" s="5">
        <v>88749</v>
      </c>
      <c r="T82" s="5">
        <v>177655</v>
      </c>
      <c r="U82" s="5">
        <v>464188</v>
      </c>
    </row>
    <row r="83" spans="3:21" ht="15.5" x14ac:dyDescent="0.35">
      <c r="C83" t="s">
        <v>115</v>
      </c>
      <c r="D83" s="5">
        <v>66349478</v>
      </c>
      <c r="E83" s="5">
        <v>58607822</v>
      </c>
      <c r="F83" s="5">
        <v>63477578</v>
      </c>
      <c r="G83" s="5">
        <v>64142378</v>
      </c>
      <c r="I83" s="5">
        <v>63477578</v>
      </c>
      <c r="J83" s="5">
        <v>63548539</v>
      </c>
      <c r="K83" s="5">
        <v>68742158</v>
      </c>
      <c r="L83" s="5">
        <v>63427420</v>
      </c>
      <c r="M83" s="5">
        <v>47087674</v>
      </c>
      <c r="N83" s="5">
        <v>42692850</v>
      </c>
      <c r="O83" s="5">
        <v>42543249</v>
      </c>
      <c r="P83" s="5">
        <v>43453923</v>
      </c>
      <c r="Q83" s="5">
        <v>32133719</v>
      </c>
      <c r="R83" s="5">
        <v>33143544</v>
      </c>
      <c r="S83" s="5">
        <v>23769073</v>
      </c>
      <c r="T83" s="5">
        <v>25528109</v>
      </c>
      <c r="U83" s="5">
        <v>25165903</v>
      </c>
    </row>
    <row r="84" spans="3:21" ht="15.5" x14ac:dyDescent="0.35">
      <c r="C84" t="s">
        <v>1642</v>
      </c>
      <c r="D84" s="5">
        <v>20370064</v>
      </c>
      <c r="E84" s="5">
        <v>18025065</v>
      </c>
      <c r="F84" s="5">
        <v>18207548</v>
      </c>
      <c r="G84" s="5">
        <v>14972620</v>
      </c>
      <c r="I84" s="5">
        <v>18207548</v>
      </c>
      <c r="J84" s="5">
        <v>12308011</v>
      </c>
      <c r="K84" s="5">
        <v>5817572</v>
      </c>
    </row>
    <row r="85" spans="3:21" ht="15.5" x14ac:dyDescent="0.35">
      <c r="C85" t="s">
        <v>85</v>
      </c>
      <c r="D85" s="5">
        <v>-19844501</v>
      </c>
      <c r="E85" s="5">
        <v>-19462307</v>
      </c>
      <c r="F85" s="5">
        <v>-18472629</v>
      </c>
      <c r="G85" s="5">
        <v>-19749096</v>
      </c>
      <c r="I85" s="5">
        <v>-18472629</v>
      </c>
      <c r="J85" s="5">
        <v>-20141178</v>
      </c>
      <c r="K85" s="5">
        <v>-20224290</v>
      </c>
      <c r="L85" s="5">
        <v>-23173698</v>
      </c>
      <c r="M85" s="5">
        <v>-19651708</v>
      </c>
      <c r="N85" s="5">
        <v>-20293920</v>
      </c>
      <c r="O85" s="5">
        <v>-19602707</v>
      </c>
      <c r="P85" s="5">
        <v>-1338317</v>
      </c>
      <c r="Q85" s="5">
        <v>31209</v>
      </c>
      <c r="R85" s="5">
        <v>7522</v>
      </c>
      <c r="T85" s="5">
        <v>-11092</v>
      </c>
      <c r="U85" s="5">
        <v>453976</v>
      </c>
    </row>
    <row r="86" spans="3:21" ht="15.5" x14ac:dyDescent="0.35">
      <c r="C86" t="s">
        <v>116</v>
      </c>
      <c r="D86" s="5">
        <v>430732561</v>
      </c>
      <c r="E86" s="5">
        <v>438532916</v>
      </c>
      <c r="F86" s="5">
        <v>428907903</v>
      </c>
      <c r="G86" s="5">
        <v>435561930</v>
      </c>
      <c r="I86" s="5">
        <v>428907903</v>
      </c>
      <c r="J86" s="5">
        <v>575533134</v>
      </c>
      <c r="K86" s="5">
        <v>556308492</v>
      </c>
      <c r="L86" s="5">
        <v>542054110</v>
      </c>
      <c r="M86" s="5">
        <v>496724189</v>
      </c>
      <c r="N86" s="5">
        <v>437380189</v>
      </c>
      <c r="O86" s="5">
        <v>371974046</v>
      </c>
      <c r="P86" s="5">
        <v>348471376</v>
      </c>
      <c r="Q86" s="5">
        <v>307625539</v>
      </c>
      <c r="R86" s="5">
        <v>326065389</v>
      </c>
      <c r="S86" s="5">
        <v>165325708</v>
      </c>
      <c r="T86" s="5">
        <v>222517106</v>
      </c>
      <c r="U86" s="5">
        <v>265338519</v>
      </c>
    </row>
    <row r="87" spans="3:21" ht="15.5" x14ac:dyDescent="0.35">
      <c r="C87" t="s">
        <v>117</v>
      </c>
    </row>
    <row r="88" spans="3:21" ht="15.5" x14ac:dyDescent="0.35">
      <c r="C88" t="s">
        <v>121</v>
      </c>
      <c r="D88" s="5">
        <v>716589089</v>
      </c>
      <c r="E88" s="5">
        <v>717336230</v>
      </c>
      <c r="F88" s="5">
        <v>723356010</v>
      </c>
      <c r="G88" s="5">
        <v>730322987</v>
      </c>
      <c r="I88" s="5">
        <v>723356010</v>
      </c>
      <c r="J88" s="5">
        <v>730149952</v>
      </c>
      <c r="K88" s="5">
        <v>742671964</v>
      </c>
      <c r="L88" s="5">
        <v>775267979</v>
      </c>
      <c r="M88" s="5">
        <v>786681757</v>
      </c>
      <c r="N88" s="5">
        <v>827747049</v>
      </c>
      <c r="O88" s="5">
        <v>860209482</v>
      </c>
      <c r="P88" s="5">
        <v>901075458</v>
      </c>
      <c r="Q88" s="5">
        <v>928259354</v>
      </c>
      <c r="R88" s="5">
        <v>821972552</v>
      </c>
      <c r="S88" s="5">
        <v>754328679</v>
      </c>
      <c r="T88" s="5">
        <v>614438885</v>
      </c>
      <c r="U88" s="5">
        <v>489950176</v>
      </c>
    </row>
    <row r="89" spans="3:21" ht="15.5" x14ac:dyDescent="0.35">
      <c r="C89" t="s">
        <v>518</v>
      </c>
      <c r="D89" s="5">
        <v>8646858</v>
      </c>
      <c r="E89" s="5">
        <v>8749389</v>
      </c>
      <c r="F89" s="5">
        <v>8851921</v>
      </c>
      <c r="G89" s="5">
        <v>8954453</v>
      </c>
      <c r="I89" s="5">
        <v>8851921</v>
      </c>
      <c r="J89" s="5">
        <v>9262048</v>
      </c>
      <c r="K89" s="5">
        <v>9672175</v>
      </c>
      <c r="L89" s="5">
        <v>10082302</v>
      </c>
      <c r="M89" s="5">
        <v>10492429</v>
      </c>
      <c r="N89" s="5">
        <v>10902556</v>
      </c>
      <c r="O89" s="5">
        <v>10789497</v>
      </c>
      <c r="P89" s="5">
        <v>11180657</v>
      </c>
      <c r="Q89" s="5">
        <v>11571817</v>
      </c>
    </row>
    <row r="90" spans="3:21" ht="15.5" x14ac:dyDescent="0.35">
      <c r="C90" t="s">
        <v>119</v>
      </c>
      <c r="M90" s="5">
        <v>13217509</v>
      </c>
      <c r="N90" s="5">
        <v>18253067</v>
      </c>
      <c r="O90" s="5">
        <v>28483457</v>
      </c>
      <c r="P90" s="5">
        <v>24923225</v>
      </c>
      <c r="Q90" s="5">
        <v>48732605</v>
      </c>
      <c r="R90" s="5">
        <v>52220072</v>
      </c>
      <c r="S90" s="5">
        <v>2711764</v>
      </c>
      <c r="T90" s="5">
        <v>3780823</v>
      </c>
      <c r="U90" s="5">
        <v>6385450</v>
      </c>
    </row>
    <row r="91" spans="3:21" ht="15.5" x14ac:dyDescent="0.35">
      <c r="C91" t="s">
        <v>126</v>
      </c>
      <c r="D91" s="5">
        <v>761054446</v>
      </c>
      <c r="E91" s="5">
        <v>757916081</v>
      </c>
      <c r="F91" s="5">
        <v>762553645</v>
      </c>
      <c r="G91" s="5">
        <v>769667988</v>
      </c>
      <c r="I91" s="5">
        <v>762553645</v>
      </c>
      <c r="J91" s="5">
        <v>761149418</v>
      </c>
      <c r="K91" s="5">
        <v>767920796</v>
      </c>
      <c r="L91" s="5">
        <v>819564363</v>
      </c>
      <c r="M91" s="5">
        <v>862218718</v>
      </c>
      <c r="N91" s="5">
        <v>905489372</v>
      </c>
      <c r="O91" s="5">
        <v>952837416</v>
      </c>
      <c r="P91" s="5">
        <v>960524752</v>
      </c>
      <c r="Q91" s="5">
        <v>1015808566</v>
      </c>
      <c r="R91" s="5">
        <v>944747124</v>
      </c>
      <c r="S91" s="5">
        <v>840393759</v>
      </c>
      <c r="T91" s="5">
        <v>679719649</v>
      </c>
      <c r="U91" s="5">
        <v>568155559</v>
      </c>
    </row>
    <row r="92" spans="3:21" ht="15.5" x14ac:dyDescent="0.35">
      <c r="C92" t="s">
        <v>127</v>
      </c>
      <c r="D92" s="5">
        <v>1191787007</v>
      </c>
      <c r="E92" s="5">
        <v>1196448997</v>
      </c>
      <c r="F92" s="5">
        <v>1191461548</v>
      </c>
      <c r="G92" s="5">
        <v>1205229918</v>
      </c>
      <c r="I92" s="5">
        <v>1191461548</v>
      </c>
      <c r="J92" s="5">
        <v>1336682552</v>
      </c>
      <c r="K92" s="5">
        <v>1324229288</v>
      </c>
      <c r="L92" s="5">
        <v>1361618473</v>
      </c>
      <c r="M92" s="5">
        <v>1358942907</v>
      </c>
      <c r="N92" s="5">
        <v>1342869561</v>
      </c>
      <c r="O92" s="5">
        <v>1324811462</v>
      </c>
      <c r="P92" s="5">
        <v>1308996128</v>
      </c>
      <c r="Q92" s="5">
        <v>1323434105</v>
      </c>
      <c r="R92" s="5">
        <v>1270812513</v>
      </c>
      <c r="S92" s="5">
        <v>1005719467</v>
      </c>
      <c r="T92" s="5">
        <v>902236755</v>
      </c>
      <c r="U92" s="5">
        <v>833494078</v>
      </c>
    </row>
    <row r="93" spans="3:21" ht="15.5" x14ac:dyDescent="0.35">
      <c r="C93" t="s">
        <v>128</v>
      </c>
    </row>
    <row r="94" spans="3:21" ht="15.5" x14ac:dyDescent="0.35">
      <c r="C94" t="s">
        <v>129</v>
      </c>
    </row>
    <row r="95" spans="3:21" ht="15.5" x14ac:dyDescent="0.35">
      <c r="C95" t="s">
        <v>130</v>
      </c>
      <c r="D95" s="5">
        <v>60546026</v>
      </c>
      <c r="E95" s="5">
        <v>42397913</v>
      </c>
      <c r="F95" s="5">
        <v>55033391</v>
      </c>
      <c r="G95" s="5">
        <v>57492232</v>
      </c>
      <c r="I95" s="5">
        <v>55033391</v>
      </c>
      <c r="J95" s="5">
        <v>53912273</v>
      </c>
      <c r="K95" s="5">
        <v>57816392</v>
      </c>
      <c r="L95" s="5">
        <v>54751246</v>
      </c>
      <c r="M95" s="5">
        <v>53504032</v>
      </c>
      <c r="N95" s="5">
        <v>56498057</v>
      </c>
      <c r="O95" s="5">
        <v>55658591</v>
      </c>
      <c r="P95" s="5">
        <v>63154796</v>
      </c>
      <c r="Q95" s="5">
        <v>76937347</v>
      </c>
      <c r="R95" s="5">
        <v>64909695</v>
      </c>
      <c r="S95" s="5">
        <v>84723809</v>
      </c>
      <c r="T95" s="5">
        <v>64352246</v>
      </c>
      <c r="U95" s="5">
        <v>41812190</v>
      </c>
    </row>
    <row r="96" spans="3:21" ht="15.5" x14ac:dyDescent="0.35">
      <c r="C96" t="s">
        <v>131</v>
      </c>
    </row>
    <row r="97" spans="3:21" ht="15.5" x14ac:dyDescent="0.35">
      <c r="C97" t="s">
        <v>110</v>
      </c>
      <c r="D97" s="5">
        <v>35938503</v>
      </c>
      <c r="E97" s="5">
        <v>28600728</v>
      </c>
      <c r="F97" s="5">
        <v>33579773</v>
      </c>
      <c r="G97" s="5">
        <v>34243163</v>
      </c>
      <c r="I97" s="5">
        <v>33579773</v>
      </c>
      <c r="J97" s="5">
        <v>33891925</v>
      </c>
      <c r="K97" s="5">
        <v>33082659</v>
      </c>
      <c r="L97" s="5">
        <v>33482791</v>
      </c>
      <c r="M97" s="5">
        <v>30177423</v>
      </c>
      <c r="N97" s="5">
        <v>24170026</v>
      </c>
      <c r="O97" s="5">
        <v>33543212</v>
      </c>
      <c r="P97" s="5">
        <v>34113671</v>
      </c>
      <c r="Q97" s="5">
        <v>40726791</v>
      </c>
      <c r="R97" s="5">
        <v>31982866</v>
      </c>
      <c r="S97" s="5">
        <v>38156073</v>
      </c>
      <c r="T97" s="5">
        <v>25765737</v>
      </c>
      <c r="U97" s="5">
        <v>20255214</v>
      </c>
    </row>
    <row r="98" spans="3:21" ht="15.5" x14ac:dyDescent="0.35">
      <c r="C98" t="s">
        <v>111</v>
      </c>
      <c r="S98" s="5">
        <v>11012</v>
      </c>
      <c r="T98" s="5">
        <v>456985</v>
      </c>
      <c r="U98" s="5">
        <v>495484</v>
      </c>
    </row>
    <row r="99" spans="3:21" ht="15.5" x14ac:dyDescent="0.35">
      <c r="C99" t="s">
        <v>132</v>
      </c>
      <c r="D99" s="5">
        <v>35938503</v>
      </c>
      <c r="E99" s="5">
        <v>28600728</v>
      </c>
      <c r="F99" s="5">
        <v>33579773</v>
      </c>
      <c r="G99" s="5">
        <v>34243163</v>
      </c>
      <c r="I99" s="5">
        <v>33579773</v>
      </c>
      <c r="J99" s="5">
        <v>33891925</v>
      </c>
      <c r="K99" s="5">
        <v>33082659</v>
      </c>
      <c r="L99" s="5">
        <v>33482791</v>
      </c>
      <c r="M99" s="5">
        <v>30177423</v>
      </c>
      <c r="N99" s="5">
        <v>24170026</v>
      </c>
      <c r="O99" s="5">
        <v>33543212</v>
      </c>
      <c r="P99" s="5">
        <v>34113671</v>
      </c>
      <c r="Q99" s="5">
        <v>40726791</v>
      </c>
      <c r="R99" s="5">
        <v>31982866</v>
      </c>
      <c r="S99" s="5">
        <v>38167085</v>
      </c>
      <c r="T99" s="5">
        <v>26222722</v>
      </c>
      <c r="U99" s="5">
        <v>20750698</v>
      </c>
    </row>
    <row r="100" spans="3:21" ht="15.5" x14ac:dyDescent="0.35">
      <c r="C100" t="s">
        <v>133</v>
      </c>
      <c r="R100" s="5">
        <v>1128701</v>
      </c>
      <c r="S100" s="5">
        <v>2960564</v>
      </c>
    </row>
    <row r="101" spans="3:21" ht="15.5" x14ac:dyDescent="0.35">
      <c r="C101" t="s">
        <v>136</v>
      </c>
      <c r="D101" s="5">
        <v>8594214</v>
      </c>
      <c r="E101" s="5">
        <v>8037658</v>
      </c>
      <c r="F101" s="5">
        <v>11323026</v>
      </c>
      <c r="G101" s="5">
        <v>8390652</v>
      </c>
      <c r="I101" s="5">
        <v>11323026</v>
      </c>
      <c r="J101" s="5">
        <v>10066348</v>
      </c>
      <c r="K101" s="5">
        <v>14717303</v>
      </c>
      <c r="L101" s="5">
        <v>11010213</v>
      </c>
      <c r="M101" s="5">
        <v>12341792</v>
      </c>
      <c r="N101" s="5">
        <v>19125363</v>
      </c>
      <c r="O101" s="5">
        <v>8671582</v>
      </c>
      <c r="P101" s="5">
        <v>14156884</v>
      </c>
      <c r="Q101" s="5">
        <v>13749661</v>
      </c>
      <c r="R101" s="5">
        <v>3086223</v>
      </c>
      <c r="S101" s="5">
        <v>17517935</v>
      </c>
      <c r="T101" s="5">
        <v>17516464</v>
      </c>
      <c r="U101" s="5">
        <v>5772340</v>
      </c>
    </row>
    <row r="102" spans="3:21" ht="15.5" x14ac:dyDescent="0.35">
      <c r="C102" t="s">
        <v>139</v>
      </c>
    </row>
    <row r="103" spans="3:21" ht="15.5" x14ac:dyDescent="0.35">
      <c r="C103" t="s">
        <v>1643</v>
      </c>
      <c r="D103" s="5">
        <v>343571896</v>
      </c>
      <c r="E103" s="5">
        <v>343430517</v>
      </c>
      <c r="F103" s="5">
        <v>343292391</v>
      </c>
      <c r="G103" s="5">
        <v>343155078</v>
      </c>
      <c r="I103" s="5">
        <v>343292391</v>
      </c>
      <c r="J103" s="5">
        <v>497117594</v>
      </c>
      <c r="K103" s="5">
        <v>495541490</v>
      </c>
      <c r="L103" s="5">
        <v>544045453</v>
      </c>
      <c r="M103" s="5">
        <v>542625411</v>
      </c>
      <c r="N103" s="5">
        <v>541277505</v>
      </c>
      <c r="O103" s="5">
        <v>539998068</v>
      </c>
      <c r="P103" s="5">
        <v>538783622</v>
      </c>
      <c r="Q103" s="5">
        <v>537630862</v>
      </c>
      <c r="R103" s="5">
        <v>536536658</v>
      </c>
      <c r="S103" s="5">
        <v>495442803</v>
      </c>
      <c r="T103" s="5">
        <v>494196154</v>
      </c>
      <c r="U103" s="5">
        <v>493036695</v>
      </c>
    </row>
    <row r="104" spans="3:21" ht="15.5" x14ac:dyDescent="0.35">
      <c r="C104" t="s">
        <v>145</v>
      </c>
      <c r="D104" s="5">
        <v>792121</v>
      </c>
      <c r="E104" s="5">
        <v>807870</v>
      </c>
      <c r="F104" s="5">
        <v>793970</v>
      </c>
      <c r="G104" s="5">
        <v>1650683</v>
      </c>
      <c r="I104" s="5">
        <v>793970</v>
      </c>
      <c r="J104" s="5">
        <v>882254</v>
      </c>
      <c r="K104" s="5">
        <v>865019</v>
      </c>
      <c r="L104" s="5">
        <v>703605</v>
      </c>
      <c r="M104" s="5">
        <v>842137</v>
      </c>
      <c r="N104" s="5">
        <v>1360558</v>
      </c>
    </row>
    <row r="105" spans="3:21" ht="15.5" x14ac:dyDescent="0.35">
      <c r="C105" t="s">
        <v>137</v>
      </c>
      <c r="D105" s="5">
        <v>1638108</v>
      </c>
      <c r="E105" s="5">
        <v>1525117</v>
      </c>
      <c r="F105" s="5">
        <v>1993332</v>
      </c>
      <c r="G105" s="5">
        <v>649723</v>
      </c>
      <c r="I105" s="5">
        <v>1993332</v>
      </c>
      <c r="J105" s="5">
        <v>454282</v>
      </c>
      <c r="K105" s="5">
        <v>497229</v>
      </c>
      <c r="L105" s="5">
        <v>227652</v>
      </c>
      <c r="M105" s="5">
        <v>903614</v>
      </c>
      <c r="N105" s="5">
        <v>2641491</v>
      </c>
      <c r="O105" s="5">
        <v>4029750</v>
      </c>
      <c r="P105" s="5">
        <v>5666621</v>
      </c>
      <c r="Q105" s="5">
        <v>13040823</v>
      </c>
      <c r="R105" s="5">
        <v>18744501</v>
      </c>
      <c r="S105" s="5">
        <v>14463246</v>
      </c>
      <c r="T105" s="5">
        <v>13878246</v>
      </c>
      <c r="U105" s="5">
        <v>13871074</v>
      </c>
    </row>
    <row r="106" spans="3:21" ht="15.5" x14ac:dyDescent="0.35">
      <c r="C106" t="s">
        <v>146</v>
      </c>
      <c r="D106" s="5">
        <v>425707893</v>
      </c>
      <c r="E106" s="5">
        <v>422517941</v>
      </c>
      <c r="F106" s="5">
        <v>421445015</v>
      </c>
      <c r="G106" s="5">
        <v>425926987</v>
      </c>
      <c r="I106" s="5">
        <v>421445015</v>
      </c>
      <c r="J106" s="5">
        <v>574726115</v>
      </c>
      <c r="K106" s="5">
        <v>562288550</v>
      </c>
      <c r="L106" s="5">
        <v>607106262</v>
      </c>
      <c r="M106" s="5">
        <v>606955712</v>
      </c>
      <c r="N106" s="5">
        <v>615803097</v>
      </c>
      <c r="O106" s="5">
        <v>609511581</v>
      </c>
      <c r="P106" s="5">
        <v>605394678</v>
      </c>
      <c r="Q106" s="5">
        <v>606327785</v>
      </c>
      <c r="R106" s="5">
        <v>601797876</v>
      </c>
      <c r="S106" s="5">
        <v>583864321</v>
      </c>
      <c r="T106" s="5">
        <v>575037154</v>
      </c>
      <c r="U106" s="5">
        <v>568662744</v>
      </c>
    </row>
    <row r="107" spans="3:21" ht="15.5" x14ac:dyDescent="0.35">
      <c r="C107" t="s">
        <v>147</v>
      </c>
      <c r="D107" s="5">
        <v>425707893</v>
      </c>
      <c r="E107" s="5">
        <v>422517941</v>
      </c>
      <c r="F107" s="5">
        <v>421445015</v>
      </c>
      <c r="G107" s="5">
        <v>425926987</v>
      </c>
      <c r="I107" s="5">
        <v>421445015</v>
      </c>
      <c r="J107" s="5">
        <v>574726115</v>
      </c>
      <c r="K107" s="5">
        <v>562288550</v>
      </c>
      <c r="L107" s="5">
        <v>607106262</v>
      </c>
      <c r="M107" s="5">
        <v>606955712</v>
      </c>
      <c r="N107" s="5">
        <v>615803097</v>
      </c>
      <c r="O107" s="5">
        <v>609511581</v>
      </c>
      <c r="P107" s="5">
        <v>605394678</v>
      </c>
      <c r="Q107" s="5">
        <v>606327785</v>
      </c>
      <c r="R107" s="5">
        <v>601797876</v>
      </c>
      <c r="S107" s="5">
        <v>583864321</v>
      </c>
      <c r="T107" s="5">
        <v>575037154</v>
      </c>
      <c r="U107" s="5">
        <v>568662744</v>
      </c>
    </row>
    <row r="108" spans="3:21" ht="15.5" x14ac:dyDescent="0.35">
      <c r="C108" t="s">
        <v>152</v>
      </c>
    </row>
    <row r="109" spans="3:21" ht="15.5" x14ac:dyDescent="0.35">
      <c r="C109" t="s">
        <v>153</v>
      </c>
      <c r="D109" s="5">
        <v>343840673</v>
      </c>
      <c r="E109" s="5">
        <v>343752810</v>
      </c>
      <c r="F109" s="5">
        <v>343800463</v>
      </c>
      <c r="G109" s="5">
        <v>345033653</v>
      </c>
      <c r="I109" s="5">
        <v>343800463</v>
      </c>
      <c r="J109" s="5">
        <v>499926014</v>
      </c>
      <c r="K109" s="5">
        <v>498818838</v>
      </c>
      <c r="L109" s="5">
        <v>546261222</v>
      </c>
      <c r="M109" s="5">
        <v>543948530</v>
      </c>
      <c r="N109" s="5">
        <v>543226253</v>
      </c>
      <c r="O109" s="5">
        <v>539998068</v>
      </c>
      <c r="P109" s="5">
        <v>538783622</v>
      </c>
      <c r="Q109" s="5">
        <v>537630862</v>
      </c>
      <c r="R109" s="5">
        <v>537665359</v>
      </c>
      <c r="S109" s="5">
        <v>498403367</v>
      </c>
      <c r="T109" s="5">
        <v>494196154</v>
      </c>
      <c r="U109" s="5">
        <v>493036695</v>
      </c>
    </row>
    <row r="110" spans="3:21" ht="15.5" x14ac:dyDescent="0.35">
      <c r="C110" t="s">
        <v>150</v>
      </c>
      <c r="D110" s="5">
        <v>24385737</v>
      </c>
      <c r="E110" s="5">
        <v>18304090</v>
      </c>
      <c r="F110" s="5">
        <v>16808607</v>
      </c>
      <c r="G110" s="5">
        <v>17907593</v>
      </c>
      <c r="I110" s="5">
        <v>16808607</v>
      </c>
      <c r="J110" s="5">
        <v>13053451</v>
      </c>
      <c r="K110" s="5">
        <v>4557578</v>
      </c>
      <c r="L110" s="5">
        <v>5760854</v>
      </c>
      <c r="S110" s="5">
        <v>24907215</v>
      </c>
      <c r="T110" s="5">
        <v>22812836</v>
      </c>
      <c r="U110" s="5">
        <v>27937859</v>
      </c>
    </row>
    <row r="111" spans="3:21" ht="15.5" x14ac:dyDescent="0.35">
      <c r="C111" t="s">
        <v>154</v>
      </c>
      <c r="D111" s="5">
        <v>486253919</v>
      </c>
      <c r="E111" s="5">
        <v>464915854</v>
      </c>
      <c r="F111" s="5">
        <v>476478406</v>
      </c>
      <c r="G111" s="5">
        <v>483419219</v>
      </c>
      <c r="I111" s="5">
        <v>476478406</v>
      </c>
      <c r="J111" s="5">
        <v>628638388</v>
      </c>
      <c r="K111" s="5">
        <v>620104942</v>
      </c>
      <c r="L111" s="5">
        <v>661857508</v>
      </c>
      <c r="M111" s="5">
        <v>660459744</v>
      </c>
      <c r="N111" s="5">
        <v>672301154</v>
      </c>
      <c r="O111" s="5">
        <v>665170172</v>
      </c>
      <c r="P111" s="5">
        <v>668549474</v>
      </c>
      <c r="Q111" s="5">
        <v>683265132</v>
      </c>
      <c r="R111" s="5">
        <v>666707571</v>
      </c>
      <c r="S111" s="5">
        <v>668588130</v>
      </c>
      <c r="T111" s="5">
        <v>639389400</v>
      </c>
      <c r="U111" s="5">
        <v>610474934</v>
      </c>
    </row>
    <row r="112" spans="3:21" ht="15.5" x14ac:dyDescent="0.35">
      <c r="C112" t="s">
        <v>155</v>
      </c>
    </row>
    <row r="113" spans="2:21" ht="15.5" x14ac:dyDescent="0.35">
      <c r="C113" t="s">
        <v>156</v>
      </c>
      <c r="D113" s="5">
        <v>282002166</v>
      </c>
      <c r="E113" s="5">
        <v>282002166</v>
      </c>
      <c r="F113" s="5">
        <v>282002166</v>
      </c>
      <c r="G113" s="5">
        <v>282002166</v>
      </c>
      <c r="I113" s="5">
        <v>282002166</v>
      </c>
      <c r="J113" s="5">
        <v>282002166</v>
      </c>
      <c r="K113" s="5">
        <v>282002166</v>
      </c>
      <c r="L113" s="5">
        <v>282002166</v>
      </c>
      <c r="M113" s="5">
        <v>282002166</v>
      </c>
      <c r="N113" s="5">
        <v>282002166</v>
      </c>
      <c r="O113" s="5">
        <v>282002166</v>
      </c>
      <c r="P113" s="5">
        <v>282002166</v>
      </c>
      <c r="Q113" s="5">
        <v>282002166</v>
      </c>
      <c r="R113" s="5">
        <v>282002166</v>
      </c>
      <c r="S113" s="5">
        <v>257885293</v>
      </c>
      <c r="T113" s="5">
        <v>120949053</v>
      </c>
      <c r="U113" s="5">
        <v>120949053</v>
      </c>
    </row>
    <row r="114" spans="2:21" ht="15.5" x14ac:dyDescent="0.35">
      <c r="C114" t="s">
        <v>157</v>
      </c>
      <c r="D114" s="5">
        <v>146882960</v>
      </c>
      <c r="E114" s="5">
        <v>146882960</v>
      </c>
      <c r="F114" s="5">
        <v>146882960</v>
      </c>
      <c r="G114" s="5">
        <v>147115163</v>
      </c>
      <c r="I114" s="5">
        <v>146882960</v>
      </c>
      <c r="J114" s="5">
        <v>147115163</v>
      </c>
      <c r="K114" s="5">
        <v>147382663</v>
      </c>
      <c r="L114" s="5">
        <v>147628171</v>
      </c>
      <c r="M114" s="5">
        <v>147819121</v>
      </c>
      <c r="N114" s="5">
        <v>148029076</v>
      </c>
      <c r="O114" s="5">
        <v>148162108</v>
      </c>
      <c r="P114" s="5">
        <v>148162625</v>
      </c>
      <c r="Q114" s="5">
        <v>148162625</v>
      </c>
      <c r="R114" s="5">
        <v>148162625</v>
      </c>
    </row>
    <row r="115" spans="2:21" ht="15.5" x14ac:dyDescent="0.35">
      <c r="C115" t="s">
        <v>158</v>
      </c>
      <c r="D115" s="5">
        <v>296492463</v>
      </c>
      <c r="E115" s="5">
        <v>322110324</v>
      </c>
      <c r="F115" s="5">
        <v>304570645</v>
      </c>
      <c r="G115" s="5">
        <v>312442466</v>
      </c>
      <c r="I115" s="5">
        <v>304570645</v>
      </c>
      <c r="J115" s="5">
        <v>299068013</v>
      </c>
      <c r="K115" s="5">
        <v>294963807</v>
      </c>
      <c r="L115" s="5">
        <v>293304326</v>
      </c>
      <c r="M115" s="5">
        <v>288313584</v>
      </c>
      <c r="N115" s="5">
        <v>260831085</v>
      </c>
      <c r="O115" s="5">
        <v>249079723</v>
      </c>
      <c r="P115" s="5">
        <v>211620180</v>
      </c>
      <c r="Q115" s="5">
        <v>209972973</v>
      </c>
      <c r="R115" s="5">
        <v>173932629</v>
      </c>
      <c r="S115" s="5">
        <v>79246044</v>
      </c>
      <c r="T115" s="5">
        <v>141909394</v>
      </c>
      <c r="U115" s="5">
        <v>101616115</v>
      </c>
    </row>
    <row r="116" spans="2:21" ht="15.5" x14ac:dyDescent="0.35">
      <c r="C116" t="s">
        <v>159</v>
      </c>
      <c r="D116" s="5">
        <v>1800349</v>
      </c>
      <c r="E116" s="5">
        <v>1728293</v>
      </c>
      <c r="F116" s="5">
        <v>1728293</v>
      </c>
      <c r="G116" s="5">
        <v>1728293</v>
      </c>
      <c r="I116" s="5">
        <v>1728293</v>
      </c>
      <c r="J116" s="5">
        <v>1652948</v>
      </c>
      <c r="K116" s="5">
        <v>1575971</v>
      </c>
      <c r="L116" s="5">
        <v>1503435</v>
      </c>
      <c r="M116" s="5">
        <v>1412995</v>
      </c>
      <c r="N116" s="5">
        <v>1338243</v>
      </c>
      <c r="O116" s="5">
        <v>1224713</v>
      </c>
      <c r="P116" s="5">
        <v>1145820</v>
      </c>
      <c r="Q116" s="5">
        <v>1038486</v>
      </c>
    </row>
    <row r="117" spans="2:21" ht="15.5" x14ac:dyDescent="0.35">
      <c r="C117" t="s">
        <v>160</v>
      </c>
      <c r="D117" s="5">
        <v>294692114</v>
      </c>
      <c r="E117" s="5">
        <v>320382031</v>
      </c>
      <c r="F117" s="5">
        <v>302842352</v>
      </c>
      <c r="G117" s="5">
        <v>310714173</v>
      </c>
      <c r="I117" s="5">
        <v>302842352</v>
      </c>
      <c r="J117" s="5">
        <v>297415065</v>
      </c>
      <c r="K117" s="5">
        <v>293387836</v>
      </c>
      <c r="L117" s="5">
        <v>291800891</v>
      </c>
      <c r="M117" s="5">
        <v>286900589</v>
      </c>
      <c r="N117" s="5">
        <v>259492842</v>
      </c>
      <c r="O117" s="5">
        <v>247855010</v>
      </c>
      <c r="P117" s="5">
        <v>210474360</v>
      </c>
      <c r="Q117" s="5">
        <v>208934487</v>
      </c>
    </row>
    <row r="118" spans="2:21" ht="15.5" x14ac:dyDescent="0.35">
      <c r="C118" t="s">
        <v>161</v>
      </c>
      <c r="D118" s="5">
        <v>296492463</v>
      </c>
      <c r="E118" s="5">
        <v>322110324</v>
      </c>
      <c r="F118" s="5">
        <v>304570645</v>
      </c>
      <c r="G118" s="5">
        <v>312442466</v>
      </c>
      <c r="I118" s="5">
        <v>304570645</v>
      </c>
      <c r="J118" s="5">
        <v>299068013</v>
      </c>
      <c r="K118" s="5">
        <v>294963807</v>
      </c>
      <c r="L118" s="5">
        <v>293304326</v>
      </c>
      <c r="M118" s="5">
        <v>288313584</v>
      </c>
      <c r="N118" s="5">
        <v>260831085</v>
      </c>
      <c r="O118" s="5">
        <v>249079723</v>
      </c>
      <c r="P118" s="5">
        <v>211620180</v>
      </c>
      <c r="Q118" s="5">
        <v>209972973</v>
      </c>
      <c r="R118" s="5">
        <v>173932629</v>
      </c>
      <c r="S118" s="5">
        <v>79246044</v>
      </c>
      <c r="T118" s="5">
        <v>141909394</v>
      </c>
      <c r="U118" s="5">
        <v>101616115</v>
      </c>
    </row>
    <row r="119" spans="2:21" ht="15.5" x14ac:dyDescent="0.35">
      <c r="C119" t="s">
        <v>10</v>
      </c>
      <c r="D119" s="5">
        <v>705533088</v>
      </c>
      <c r="E119" s="5">
        <v>731533143</v>
      </c>
      <c r="F119" s="5">
        <v>714983142</v>
      </c>
      <c r="G119" s="5">
        <v>721810699</v>
      </c>
      <c r="I119" s="5">
        <v>714983142</v>
      </c>
      <c r="J119" s="5">
        <v>708044164</v>
      </c>
      <c r="K119" s="5">
        <v>704124346</v>
      </c>
      <c r="L119" s="5">
        <v>699760965</v>
      </c>
      <c r="M119" s="5">
        <v>698483163</v>
      </c>
      <c r="N119" s="5">
        <v>670568407</v>
      </c>
      <c r="O119" s="5">
        <v>659641290</v>
      </c>
      <c r="P119" s="5">
        <v>640446654</v>
      </c>
      <c r="Q119" s="5">
        <v>640168973</v>
      </c>
      <c r="R119" s="5">
        <v>604104942</v>
      </c>
      <c r="S119" s="5">
        <v>337131337</v>
      </c>
      <c r="T119" s="5">
        <v>262847355</v>
      </c>
      <c r="U119" s="5">
        <v>223019144</v>
      </c>
    </row>
    <row r="120" spans="2:21" ht="15.5" x14ac:dyDescent="0.35">
      <c r="C120" t="s">
        <v>163</v>
      </c>
      <c r="D120" s="5">
        <v>1191787007</v>
      </c>
      <c r="E120" s="5">
        <v>1196448997</v>
      </c>
      <c r="F120" s="5">
        <v>1191461548</v>
      </c>
      <c r="G120" s="5">
        <v>1205229918</v>
      </c>
      <c r="I120" s="5">
        <v>1191461548</v>
      </c>
      <c r="J120" s="5">
        <v>1336682552</v>
      </c>
      <c r="K120" s="5">
        <v>1324229288</v>
      </c>
      <c r="L120" s="5">
        <v>1361618473</v>
      </c>
      <c r="M120" s="5">
        <v>1358942907</v>
      </c>
      <c r="N120" s="5">
        <v>1342869561</v>
      </c>
      <c r="O120" s="5">
        <v>1324811462</v>
      </c>
      <c r="P120" s="5">
        <v>1308996128</v>
      </c>
      <c r="Q120" s="5">
        <v>1323434105</v>
      </c>
      <c r="R120" s="5">
        <v>1270812513</v>
      </c>
      <c r="S120" s="5">
        <v>1005719467</v>
      </c>
      <c r="T120" s="5">
        <v>902236755</v>
      </c>
      <c r="U120" s="5">
        <v>833494078</v>
      </c>
    </row>
    <row r="121" spans="2:21" ht="15.5" x14ac:dyDescent="0.35">
      <c r="C121" t="s">
        <v>164</v>
      </c>
      <c r="D121" s="5">
        <v>16087156000</v>
      </c>
      <c r="E121" s="5">
        <v>16087156000</v>
      </c>
      <c r="F121" s="5">
        <v>16087156000</v>
      </c>
      <c r="G121" s="5">
        <v>16087156000</v>
      </c>
      <c r="I121" s="5">
        <v>16087156000</v>
      </c>
      <c r="J121" s="5">
        <v>16087156000</v>
      </c>
      <c r="K121" s="5">
        <v>16087156000</v>
      </c>
      <c r="L121" s="5">
        <v>16087156000</v>
      </c>
      <c r="M121" s="5">
        <v>16087156000</v>
      </c>
      <c r="N121" s="5">
        <v>16087156000</v>
      </c>
      <c r="O121" s="5">
        <v>16087156000</v>
      </c>
      <c r="P121" s="5">
        <v>16087156000</v>
      </c>
      <c r="Q121" s="5">
        <v>16087156000</v>
      </c>
      <c r="R121" s="5">
        <v>16087156000</v>
      </c>
      <c r="S121" s="5">
        <v>14478440000</v>
      </c>
      <c r="T121" s="5">
        <v>1068000</v>
      </c>
      <c r="U121" s="5">
        <v>1068000</v>
      </c>
    </row>
    <row r="123" spans="2:21" ht="15.5" x14ac:dyDescent="0.35">
      <c r="B123" t="s">
        <v>165</v>
      </c>
      <c r="C123" t="s">
        <v>166</v>
      </c>
      <c r="D123" s="5">
        <v>42557710</v>
      </c>
      <c r="E123" s="5">
        <v>31227546</v>
      </c>
      <c r="F123" s="5">
        <v>31905218</v>
      </c>
      <c r="G123" s="5">
        <v>34897141</v>
      </c>
      <c r="I123" s="5">
        <v>155253575</v>
      </c>
      <c r="J123" s="5">
        <v>156079406</v>
      </c>
      <c r="K123" s="5">
        <v>154865050</v>
      </c>
      <c r="L123" s="5">
        <v>146552733</v>
      </c>
      <c r="M123" s="5">
        <v>139334070</v>
      </c>
      <c r="N123" s="5">
        <v>169842767</v>
      </c>
      <c r="O123" s="5">
        <v>125735333</v>
      </c>
      <c r="P123" s="5">
        <v>142097122</v>
      </c>
      <c r="Q123" s="5">
        <v>147204892</v>
      </c>
      <c r="R123" s="5">
        <v>99843690</v>
      </c>
      <c r="S123" s="5">
        <v>147033484</v>
      </c>
      <c r="T123" s="5">
        <v>162430580</v>
      </c>
      <c r="U123" s="5">
        <v>68520765</v>
      </c>
    </row>
    <row r="124" spans="2:21" ht="15.5" x14ac:dyDescent="0.35">
      <c r="C124" t="s">
        <v>167</v>
      </c>
      <c r="D124" s="5">
        <v>136326034</v>
      </c>
      <c r="E124" s="5">
        <v>130196591</v>
      </c>
      <c r="F124" s="5">
        <v>143584538</v>
      </c>
      <c r="G124" s="5">
        <v>148817700</v>
      </c>
      <c r="I124" s="5">
        <v>563939840</v>
      </c>
      <c r="J124" s="5">
        <v>553943629</v>
      </c>
      <c r="K124" s="5">
        <v>541956178</v>
      </c>
      <c r="L124" s="5">
        <v>550087420</v>
      </c>
      <c r="M124" s="5">
        <v>517390745</v>
      </c>
      <c r="N124" s="5">
        <v>482741914</v>
      </c>
      <c r="O124" s="5">
        <v>584876351</v>
      </c>
      <c r="P124" s="5">
        <v>575182157</v>
      </c>
      <c r="Q124" s="5">
        <v>562178148</v>
      </c>
      <c r="R124" s="5">
        <v>557330575</v>
      </c>
      <c r="S124" s="5">
        <v>541669774</v>
      </c>
      <c r="T124" s="5">
        <v>547770740</v>
      </c>
      <c r="U124" s="5">
        <v>499647992</v>
      </c>
    </row>
    <row r="125" spans="2:21" ht="15.5" x14ac:dyDescent="0.35">
      <c r="C125" t="s">
        <v>519</v>
      </c>
      <c r="D125" s="5">
        <v>-87932896</v>
      </c>
      <c r="E125" s="5">
        <v>-85103177</v>
      </c>
      <c r="F125" s="5">
        <v>-106891422</v>
      </c>
      <c r="G125" s="5">
        <v>-99914155</v>
      </c>
      <c r="I125" s="5">
        <v>-366355387</v>
      </c>
      <c r="J125" s="5">
        <v>-351821691</v>
      </c>
      <c r="K125" s="5">
        <v>-344044651</v>
      </c>
      <c r="L125" s="5">
        <v>-363969791</v>
      </c>
      <c r="M125" s="5">
        <v>-319382284</v>
      </c>
      <c r="N125" s="5">
        <v>-278245341</v>
      </c>
      <c r="O125" s="5">
        <v>-369599008</v>
      </c>
      <c r="P125" s="5">
        <v>-383380912</v>
      </c>
      <c r="Q125" s="5">
        <v>-355067213</v>
      </c>
      <c r="R125" s="5">
        <v>-386673840</v>
      </c>
      <c r="S125" s="5">
        <v>-331154784</v>
      </c>
      <c r="T125" s="5">
        <v>-339163850</v>
      </c>
      <c r="U125" s="5">
        <v>-374714863</v>
      </c>
    </row>
    <row r="126" spans="2:21" ht="15.5" x14ac:dyDescent="0.35">
      <c r="C126" t="s">
        <v>1644</v>
      </c>
      <c r="D126" s="5">
        <v>-73340</v>
      </c>
      <c r="E126" s="5">
        <v>-9960647</v>
      </c>
      <c r="F126" s="5">
        <v>-117696</v>
      </c>
      <c r="G126" s="5">
        <v>-10017692</v>
      </c>
      <c r="I126" s="5">
        <v>-24640066</v>
      </c>
      <c r="J126" s="5">
        <v>-25295478</v>
      </c>
      <c r="K126" s="5">
        <v>-26930795</v>
      </c>
      <c r="L126" s="5">
        <v>-27688730</v>
      </c>
      <c r="M126" s="5">
        <v>-27808634</v>
      </c>
      <c r="N126" s="5">
        <v>-27911914</v>
      </c>
      <c r="O126" s="5">
        <v>-28320517</v>
      </c>
      <c r="P126" s="5">
        <v>-26037832</v>
      </c>
      <c r="Q126" s="5">
        <v>-15747844</v>
      </c>
      <c r="R126" s="5">
        <v>-26734904</v>
      </c>
      <c r="S126" s="5">
        <v>-23594970</v>
      </c>
      <c r="T126" s="5">
        <v>-28337209</v>
      </c>
      <c r="U126" s="5">
        <v>-33275643</v>
      </c>
    </row>
    <row r="127" spans="2:21" ht="15.5" x14ac:dyDescent="0.35">
      <c r="C127" t="s">
        <v>1645</v>
      </c>
      <c r="K127" s="5">
        <v>6547177</v>
      </c>
      <c r="L127" s="5">
        <v>7271487</v>
      </c>
      <c r="M127" s="5">
        <v>1190560</v>
      </c>
      <c r="N127" s="5">
        <v>5158891</v>
      </c>
    </row>
    <row r="128" spans="2:21" ht="15.5" x14ac:dyDescent="0.35">
      <c r="C128" t="s">
        <v>171</v>
      </c>
      <c r="D128" s="5">
        <v>-5762088</v>
      </c>
      <c r="E128" s="5">
        <v>-3905221</v>
      </c>
      <c r="F128" s="5">
        <v>-4670202</v>
      </c>
      <c r="G128" s="5">
        <v>-3988712</v>
      </c>
      <c r="I128" s="5">
        <v>-17690812</v>
      </c>
      <c r="J128" s="5">
        <v>-20747054</v>
      </c>
      <c r="K128" s="5">
        <v>-22662859</v>
      </c>
      <c r="L128" s="5">
        <v>-19147653</v>
      </c>
      <c r="M128" s="5">
        <v>-32056317</v>
      </c>
      <c r="N128" s="5">
        <v>-11900783</v>
      </c>
      <c r="O128" s="5">
        <v>-61221493</v>
      </c>
      <c r="P128" s="5">
        <v>-23666291</v>
      </c>
      <c r="Q128" s="5">
        <v>-44158199</v>
      </c>
      <c r="R128" s="5">
        <v>-44078141</v>
      </c>
      <c r="S128" s="5">
        <v>-39886536</v>
      </c>
      <c r="T128" s="5">
        <v>-17839101</v>
      </c>
      <c r="U128" s="5">
        <v>-23136721</v>
      </c>
    </row>
    <row r="129" spans="3:21" ht="15.5" x14ac:dyDescent="0.35">
      <c r="C129" t="s">
        <v>172</v>
      </c>
      <c r="D129" s="5">
        <v>-46140259</v>
      </c>
      <c r="E129" s="5">
        <v>-283927</v>
      </c>
      <c r="F129" s="5">
        <v>-24008829</v>
      </c>
      <c r="G129" s="5">
        <v>-756991</v>
      </c>
      <c r="I129" s="5">
        <v>-226409728</v>
      </c>
      <c r="J129" s="5">
        <v>-72102546</v>
      </c>
      <c r="K129" s="5">
        <v>-75953819</v>
      </c>
      <c r="L129" s="5">
        <v>-69307037</v>
      </c>
      <c r="M129" s="5">
        <v>-64702558</v>
      </c>
      <c r="N129" s="5">
        <v>-66086661</v>
      </c>
      <c r="O129" s="5">
        <v>-94141538</v>
      </c>
      <c r="P129" s="5">
        <v>-79763513</v>
      </c>
      <c r="Q129" s="5">
        <v>-71463093</v>
      </c>
      <c r="R129" s="5">
        <v>181128042</v>
      </c>
      <c r="S129" s="5">
        <v>-5000000</v>
      </c>
      <c r="T129" s="5">
        <v>-42083190</v>
      </c>
      <c r="U129" s="5">
        <v>-55433817</v>
      </c>
    </row>
    <row r="130" spans="3:21" ht="15.5" x14ac:dyDescent="0.35">
      <c r="C130" t="s">
        <v>173</v>
      </c>
      <c r="D130" s="5">
        <v>-120678813</v>
      </c>
      <c r="E130" s="5">
        <v>49262642</v>
      </c>
      <c r="F130" s="5">
        <v>8824585</v>
      </c>
      <c r="G130" s="5">
        <v>-55296515</v>
      </c>
      <c r="I130" s="5">
        <v>56765058</v>
      </c>
      <c r="J130" s="5">
        <v>-133753257</v>
      </c>
      <c r="K130" s="5">
        <v>-141153769</v>
      </c>
      <c r="L130" s="5">
        <v>-42204228</v>
      </c>
      <c r="M130" s="5">
        <v>-68342194</v>
      </c>
      <c r="N130" s="5">
        <v>-72523471</v>
      </c>
      <c r="O130" s="5">
        <v>51483213</v>
      </c>
      <c r="P130" s="5">
        <v>-51340734</v>
      </c>
      <c r="Q130" s="5">
        <v>-100349039</v>
      </c>
      <c r="R130" s="5">
        <v>-117601364</v>
      </c>
      <c r="S130" s="5">
        <v>-175251165</v>
      </c>
      <c r="T130" s="5">
        <v>-153751097</v>
      </c>
      <c r="U130" s="5">
        <v>-167156854</v>
      </c>
    </row>
    <row r="131" spans="3:21" ht="15.5" x14ac:dyDescent="0.35">
      <c r="C131" t="s">
        <v>417</v>
      </c>
      <c r="D131" s="5">
        <v>-2262963</v>
      </c>
      <c r="E131" s="5">
        <v>-2057086</v>
      </c>
      <c r="F131" s="5">
        <v>1820454</v>
      </c>
      <c r="G131" s="5">
        <v>-4132768</v>
      </c>
      <c r="I131" s="5">
        <v>-7255353</v>
      </c>
      <c r="J131" s="5">
        <v>-2317045</v>
      </c>
      <c r="K131" s="5">
        <v>-2287408</v>
      </c>
      <c r="L131" s="5">
        <v>-1497144</v>
      </c>
      <c r="M131" s="5">
        <v>-2953462</v>
      </c>
      <c r="N131" s="5">
        <v>-53654</v>
      </c>
      <c r="O131" s="5">
        <v>-3483031</v>
      </c>
      <c r="P131" s="5">
        <v>-2492541</v>
      </c>
      <c r="Q131" s="5">
        <v>-1990907</v>
      </c>
      <c r="R131" s="5">
        <v>-12552947</v>
      </c>
      <c r="S131" s="5">
        <v>-3488425</v>
      </c>
      <c r="T131" s="5">
        <v>-2493587</v>
      </c>
      <c r="U131" s="5">
        <v>-23216451</v>
      </c>
    </row>
    <row r="132" spans="3:21" ht="15.5" x14ac:dyDescent="0.35">
      <c r="C132" t="s">
        <v>175</v>
      </c>
      <c r="D132" s="5">
        <v>-17864899</v>
      </c>
      <c r="E132" s="5">
        <v>-9076870</v>
      </c>
      <c r="F132" s="5">
        <v>-11507266</v>
      </c>
      <c r="G132" s="5">
        <v>-17575547</v>
      </c>
      <c r="I132" s="5">
        <v>-56093001</v>
      </c>
      <c r="J132" s="5">
        <v>-51426869</v>
      </c>
      <c r="K132" s="5">
        <v>-27852349</v>
      </c>
      <c r="L132" s="5">
        <v>-37610366</v>
      </c>
      <c r="M132" s="5">
        <v>-12635500</v>
      </c>
      <c r="N132" s="5">
        <v>-18645721</v>
      </c>
      <c r="O132" s="5">
        <v>-15136382</v>
      </c>
      <c r="P132" s="5">
        <v>-26081521</v>
      </c>
      <c r="Q132" s="5">
        <v>-98498689</v>
      </c>
      <c r="R132" s="5">
        <v>-104992764</v>
      </c>
      <c r="S132" s="5">
        <v>-173387281</v>
      </c>
      <c r="T132" s="5">
        <v>-162539864</v>
      </c>
      <c r="U132" s="5">
        <v>-142614936</v>
      </c>
    </row>
    <row r="133" spans="3:21" ht="15.5" x14ac:dyDescent="0.35">
      <c r="C133" t="s">
        <v>1646</v>
      </c>
      <c r="S133" s="5">
        <v>-561462</v>
      </c>
      <c r="T133" s="5">
        <v>-416755</v>
      </c>
      <c r="U133" s="5">
        <v>-584418</v>
      </c>
    </row>
    <row r="134" spans="3:21" ht="15.5" x14ac:dyDescent="0.35">
      <c r="C134" t="s">
        <v>221</v>
      </c>
      <c r="O134" s="5">
        <v>1998683</v>
      </c>
    </row>
    <row r="135" spans="3:21" ht="15.5" x14ac:dyDescent="0.35">
      <c r="C135" t="s">
        <v>1647</v>
      </c>
      <c r="D135" s="5">
        <v>-24278533</v>
      </c>
      <c r="E135" s="5">
        <v>-26490994</v>
      </c>
      <c r="G135" s="5">
        <v>-5244212</v>
      </c>
      <c r="I135" s="5">
        <v>-186426816</v>
      </c>
      <c r="J135" s="5">
        <v>-52032500</v>
      </c>
      <c r="K135" s="5">
        <v>-33989972</v>
      </c>
      <c r="L135" s="5">
        <v>-71172407</v>
      </c>
      <c r="M135" s="5">
        <v>-197079897</v>
      </c>
      <c r="N135" s="5">
        <v>-140131701</v>
      </c>
      <c r="O135" s="5">
        <v>-78759063</v>
      </c>
      <c r="P135" s="5">
        <v>-39090519</v>
      </c>
      <c r="R135" s="5">
        <v>-305437</v>
      </c>
      <c r="S135" s="5">
        <v>-934856</v>
      </c>
      <c r="T135" s="5">
        <v>-14491281</v>
      </c>
      <c r="U135" s="5">
        <v>-6337171</v>
      </c>
    </row>
    <row r="136" spans="3:21" ht="15.5" x14ac:dyDescent="0.35">
      <c r="C136" t="s">
        <v>532</v>
      </c>
      <c r="N136" s="5">
        <v>-504219</v>
      </c>
    </row>
    <row r="137" spans="3:21" ht="15.5" x14ac:dyDescent="0.35">
      <c r="C137" t="s">
        <v>420</v>
      </c>
      <c r="D137" s="5">
        <v>-82462000</v>
      </c>
      <c r="E137" s="5">
        <v>-5164688</v>
      </c>
      <c r="F137" s="5">
        <v>-12826574</v>
      </c>
      <c r="G137" s="5">
        <v>-83817924</v>
      </c>
      <c r="I137" s="5">
        <v>-130781349</v>
      </c>
      <c r="J137" s="5">
        <v>-294066228</v>
      </c>
      <c r="K137" s="5">
        <v>-180835314</v>
      </c>
      <c r="L137" s="5">
        <v>-166243457</v>
      </c>
    </row>
    <row r="138" spans="3:21" ht="15.5" x14ac:dyDescent="0.35">
      <c r="C138" t="s">
        <v>1648</v>
      </c>
      <c r="E138" s="5">
        <v>77540419</v>
      </c>
      <c r="F138" s="5">
        <v>30671489</v>
      </c>
      <c r="G138" s="5">
        <v>41500000</v>
      </c>
      <c r="I138" s="5">
        <v>239701700</v>
      </c>
      <c r="J138" s="5">
        <v>227583553</v>
      </c>
      <c r="K138" s="5">
        <v>100522633</v>
      </c>
      <c r="L138" s="5">
        <v>187837984</v>
      </c>
    </row>
    <row r="139" spans="3:21" ht="15.5" x14ac:dyDescent="0.35">
      <c r="C139" t="s">
        <v>189</v>
      </c>
      <c r="D139" s="5">
        <v>-46140259</v>
      </c>
      <c r="E139" s="5">
        <v>-283927</v>
      </c>
      <c r="F139" s="5">
        <v>-24008829</v>
      </c>
      <c r="G139" s="5">
        <v>-756991</v>
      </c>
      <c r="I139" s="5">
        <v>-226409728</v>
      </c>
      <c r="J139" s="5">
        <v>-72102546</v>
      </c>
      <c r="K139" s="5">
        <v>-75953819</v>
      </c>
      <c r="L139" s="5">
        <v>-69307037</v>
      </c>
      <c r="M139" s="5">
        <v>-64702558</v>
      </c>
      <c r="N139" s="5">
        <v>-66086661</v>
      </c>
      <c r="O139" s="5">
        <v>-94141538</v>
      </c>
      <c r="P139" s="5">
        <v>-79763513</v>
      </c>
      <c r="Q139" s="5">
        <v>-71463093</v>
      </c>
      <c r="R139" s="5">
        <v>181128042</v>
      </c>
      <c r="S139" s="5">
        <v>-5000000</v>
      </c>
      <c r="T139" s="5">
        <v>-42083190</v>
      </c>
      <c r="U139" s="5">
        <v>-55433817</v>
      </c>
    </row>
    <row r="140" spans="3:21" ht="15.5" x14ac:dyDescent="0.35">
      <c r="C140" t="s">
        <v>565</v>
      </c>
      <c r="D140" s="5">
        <v>-45218312</v>
      </c>
      <c r="F140" s="5">
        <v>-22946956</v>
      </c>
      <c r="I140" s="5">
        <v>-66878872</v>
      </c>
      <c r="J140" s="5">
        <v>-71225462</v>
      </c>
      <c r="K140" s="5">
        <v>-74838811</v>
      </c>
      <c r="L140" s="5">
        <v>-67873126</v>
      </c>
      <c r="M140" s="5">
        <v>-63558508</v>
      </c>
      <c r="N140" s="5">
        <v>-63120623</v>
      </c>
      <c r="O140" s="5">
        <v>-75559656</v>
      </c>
      <c r="P140" s="5">
        <v>-78693525</v>
      </c>
      <c r="Q140" s="5">
        <v>-71463093</v>
      </c>
      <c r="R140" s="5">
        <v>-10000000</v>
      </c>
      <c r="S140" s="5">
        <v>-5000000</v>
      </c>
      <c r="T140" s="5">
        <v>-42083190</v>
      </c>
      <c r="U140" s="5">
        <v>-35999817</v>
      </c>
    </row>
    <row r="141" spans="3:21" ht="15.5" x14ac:dyDescent="0.35">
      <c r="C141" t="s">
        <v>576</v>
      </c>
      <c r="N141" s="5">
        <v>-1339683</v>
      </c>
      <c r="O141" s="5">
        <v>-18581882</v>
      </c>
      <c r="P141" s="5">
        <v>-1069988</v>
      </c>
    </row>
    <row r="142" spans="3:21" ht="15.5" x14ac:dyDescent="0.35">
      <c r="C142" t="s">
        <v>1649</v>
      </c>
      <c r="D142" s="5">
        <v>-921947</v>
      </c>
      <c r="E142" s="5">
        <v>-283927</v>
      </c>
      <c r="F142" s="5">
        <v>-1061873</v>
      </c>
      <c r="G142" s="5">
        <v>-1065931</v>
      </c>
      <c r="I142" s="5">
        <v>-2391746</v>
      </c>
      <c r="J142" s="5">
        <v>-877084</v>
      </c>
      <c r="K142" s="5">
        <v>-1115008</v>
      </c>
      <c r="L142" s="5">
        <v>-1433911</v>
      </c>
      <c r="M142" s="5">
        <v>-1144050</v>
      </c>
      <c r="N142" s="5">
        <v>-1626355</v>
      </c>
    </row>
    <row r="143" spans="3:21" ht="15.5" x14ac:dyDescent="0.35">
      <c r="C143" t="s">
        <v>1650</v>
      </c>
      <c r="I143" s="5">
        <v>-500000000</v>
      </c>
      <c r="R143" s="5">
        <v>-517375000</v>
      </c>
      <c r="U143" s="5">
        <v>-19434000</v>
      </c>
    </row>
    <row r="144" spans="3:21" ht="15.5" x14ac:dyDescent="0.35">
      <c r="C144" t="s">
        <v>1651</v>
      </c>
      <c r="G144" s="5">
        <v>308940</v>
      </c>
      <c r="I144" s="5">
        <v>-7139110</v>
      </c>
      <c r="R144" s="5">
        <v>-13776456</v>
      </c>
    </row>
    <row r="145" spans="2:21" ht="15.5" x14ac:dyDescent="0.35">
      <c r="C145" t="s">
        <v>497</v>
      </c>
      <c r="R145" s="5">
        <v>172279498</v>
      </c>
    </row>
    <row r="146" spans="2:21" ht="15.5" x14ac:dyDescent="0.35">
      <c r="C146" t="s">
        <v>226</v>
      </c>
      <c r="D146" s="5">
        <v>-124261362</v>
      </c>
      <c r="E146" s="5">
        <v>80206261</v>
      </c>
      <c r="F146" s="5">
        <v>16720974</v>
      </c>
      <c r="G146" s="5">
        <v>-21156365</v>
      </c>
      <c r="I146" s="5">
        <v>-14391095</v>
      </c>
      <c r="J146" s="5">
        <v>-49776397</v>
      </c>
      <c r="K146" s="5">
        <v>-62242538</v>
      </c>
      <c r="L146" s="5">
        <v>35041468</v>
      </c>
      <c r="M146" s="5">
        <v>6289318</v>
      </c>
      <c r="N146" s="5">
        <v>31232635</v>
      </c>
      <c r="O146" s="5">
        <v>83077008</v>
      </c>
      <c r="P146" s="5">
        <v>10992875</v>
      </c>
      <c r="Q146" s="5">
        <v>-24607240</v>
      </c>
      <c r="R146" s="5">
        <v>163370368</v>
      </c>
      <c r="S146" s="5">
        <v>-33217681</v>
      </c>
      <c r="T146" s="5">
        <v>-33403707</v>
      </c>
      <c r="U146" s="5">
        <v>-154069906</v>
      </c>
    </row>
    <row r="147" spans="2:21" ht="15.5" x14ac:dyDescent="0.35">
      <c r="C147" t="s">
        <v>225</v>
      </c>
      <c r="D147" s="5">
        <v>-2454127</v>
      </c>
      <c r="E147" s="5">
        <v>-3718431</v>
      </c>
      <c r="F147" s="5">
        <v>-441589</v>
      </c>
      <c r="G147" s="5">
        <v>-2010657</v>
      </c>
      <c r="I147" s="5">
        <v>-2748004</v>
      </c>
      <c r="J147" s="5">
        <v>-3196119</v>
      </c>
      <c r="K147" s="5">
        <v>1449928</v>
      </c>
      <c r="L147" s="5">
        <v>-7667779</v>
      </c>
      <c r="M147" s="5">
        <v>-1058356</v>
      </c>
      <c r="N147" s="5">
        <v>-1415415</v>
      </c>
      <c r="O147" s="5">
        <v>3185235</v>
      </c>
      <c r="P147" s="5">
        <v>-4596046</v>
      </c>
      <c r="Q147" s="5">
        <v>1062281</v>
      </c>
      <c r="R147" s="5">
        <v>589264</v>
      </c>
      <c r="S147" s="5">
        <v>-4442838</v>
      </c>
      <c r="T147" s="5">
        <v>-2052647</v>
      </c>
      <c r="U147" s="5">
        <v>-19588415</v>
      </c>
    </row>
    <row r="148" spans="2:21" ht="15.5" x14ac:dyDescent="0.35">
      <c r="C148" t="s">
        <v>227</v>
      </c>
      <c r="E148" s="5">
        <v>174179480</v>
      </c>
      <c r="I148" s="5">
        <v>191318579</v>
      </c>
      <c r="J148" s="5">
        <v>244291095</v>
      </c>
      <c r="K148" s="5">
        <v>305083705</v>
      </c>
      <c r="L148" s="5">
        <v>277710016</v>
      </c>
      <c r="M148" s="5">
        <v>272479054</v>
      </c>
      <c r="N148" s="5">
        <v>242661834</v>
      </c>
      <c r="O148" s="5">
        <v>156399591</v>
      </c>
      <c r="P148" s="5">
        <v>150002762</v>
      </c>
      <c r="Q148" s="5">
        <v>221585981</v>
      </c>
      <c r="R148" s="5">
        <v>57626349</v>
      </c>
      <c r="S148" s="5">
        <v>95286868</v>
      </c>
      <c r="T148" s="5">
        <v>130743222</v>
      </c>
      <c r="U148" s="5">
        <v>304401543</v>
      </c>
    </row>
    <row r="149" spans="2:21" ht="15.5" x14ac:dyDescent="0.35">
      <c r="C149" t="s">
        <v>229</v>
      </c>
      <c r="D149" s="5">
        <v>-126715489</v>
      </c>
      <c r="E149" s="5">
        <v>250667310</v>
      </c>
      <c r="F149" s="5">
        <v>16279385</v>
      </c>
      <c r="G149" s="5">
        <v>-23167022</v>
      </c>
      <c r="I149" s="5">
        <v>174179480</v>
      </c>
      <c r="J149" s="5">
        <v>191318579</v>
      </c>
      <c r="K149" s="5">
        <v>244291095</v>
      </c>
      <c r="L149" s="5">
        <v>305083705</v>
      </c>
      <c r="M149" s="5">
        <v>277710016</v>
      </c>
      <c r="N149" s="5">
        <v>272479054</v>
      </c>
      <c r="O149" s="5">
        <v>242661834</v>
      </c>
      <c r="P149" s="5">
        <v>156399591</v>
      </c>
      <c r="Q149" s="5">
        <v>198041022</v>
      </c>
      <c r="R149" s="5">
        <v>221585981</v>
      </c>
      <c r="S149" s="5">
        <v>57626349</v>
      </c>
      <c r="T149" s="5">
        <v>95286868</v>
      </c>
      <c r="U149" s="5">
        <v>130743222</v>
      </c>
    </row>
    <row r="151" spans="2:21" ht="15.5" x14ac:dyDescent="0.35">
      <c r="B151" t="s">
        <v>230</v>
      </c>
      <c r="C151" t="s">
        <v>12</v>
      </c>
      <c r="D151" s="5">
        <v>16090000000</v>
      </c>
      <c r="E151" s="5">
        <v>16090000000</v>
      </c>
      <c r="F151" s="5">
        <v>16090000000</v>
      </c>
      <c r="G151" s="5">
        <v>16090000000</v>
      </c>
      <c r="I151" s="5">
        <v>16090000000</v>
      </c>
      <c r="J151" s="5">
        <v>16090000000</v>
      </c>
      <c r="K151" s="5">
        <v>16090000000</v>
      </c>
      <c r="L151" s="5">
        <v>16090000000</v>
      </c>
      <c r="M151" s="5">
        <v>16090000000</v>
      </c>
      <c r="N151" s="5">
        <v>16090000000</v>
      </c>
      <c r="O151" s="5">
        <v>16090000000</v>
      </c>
      <c r="P151" s="5">
        <v>16090000000</v>
      </c>
      <c r="Q151" s="5">
        <v>16090000000</v>
      </c>
      <c r="R151" s="5">
        <v>16090000000</v>
      </c>
      <c r="S151" s="5">
        <v>14480000000</v>
      </c>
      <c r="T151" s="5">
        <v>0</v>
      </c>
      <c r="U151" s="5">
        <v>0</v>
      </c>
    </row>
    <row r="152" spans="2:21" ht="15.5" x14ac:dyDescent="0.35">
      <c r="C152" t="s">
        <v>231</v>
      </c>
      <c r="D152" s="6">
        <v>21.38</v>
      </c>
      <c r="E152" s="6">
        <v>18.38</v>
      </c>
      <c r="F152" s="6">
        <v>15.28</v>
      </c>
      <c r="G152" s="6">
        <v>17.97</v>
      </c>
    </row>
    <row r="153" spans="2:21" ht="15.5" x14ac:dyDescent="0.35">
      <c r="C153" t="s">
        <v>232</v>
      </c>
      <c r="D153" s="6">
        <v>32.97</v>
      </c>
      <c r="E153" s="6">
        <v>39.17</v>
      </c>
      <c r="F153" s="6">
        <v>45.81</v>
      </c>
      <c r="G153" s="6">
        <v>39.229999999999997</v>
      </c>
    </row>
    <row r="154" spans="2:21" ht="15.5" x14ac:dyDescent="0.35">
      <c r="C154" t="s">
        <v>67</v>
      </c>
      <c r="D154" s="6">
        <v>4.41</v>
      </c>
      <c r="E154" s="6">
        <v>5.36</v>
      </c>
      <c r="F154" s="6">
        <v>4.79</v>
      </c>
      <c r="G154" s="6">
        <v>4.91</v>
      </c>
    </row>
    <row r="155" spans="2:21" ht="15.5" x14ac:dyDescent="0.35">
      <c r="C155" t="s">
        <v>233</v>
      </c>
      <c r="D155" s="5">
        <v>889310000000</v>
      </c>
      <c r="E155" s="5">
        <v>709730000000</v>
      </c>
      <c r="F155" s="5">
        <v>585470000000</v>
      </c>
      <c r="G155" s="5">
        <v>708370000000</v>
      </c>
    </row>
    <row r="156" spans="2:21" ht="15.5" x14ac:dyDescent="0.35">
      <c r="C156" t="s">
        <v>234</v>
      </c>
      <c r="D156" s="6">
        <v>1.61E-2</v>
      </c>
      <c r="E156" s="6">
        <v>1.4499999999999999E-2</v>
      </c>
      <c r="F156" s="6">
        <v>1.23E-2</v>
      </c>
      <c r="G156" s="6">
        <v>1.44E-2</v>
      </c>
    </row>
    <row r="157" spans="2:21" ht="15.5" x14ac:dyDescent="0.35">
      <c r="C157" t="s">
        <v>235</v>
      </c>
      <c r="D157" s="6">
        <v>2.7200000000000002E-2</v>
      </c>
      <c r="E157" s="6">
        <v>2.3799999999999998E-2</v>
      </c>
      <c r="F157" s="6">
        <v>2.06E-2</v>
      </c>
      <c r="G157" s="6">
        <v>2.4E-2</v>
      </c>
    </row>
    <row r="158" spans="2:21" ht="15.5" x14ac:dyDescent="0.35">
      <c r="C158" t="s">
        <v>236</v>
      </c>
      <c r="D158" s="6">
        <v>0.03</v>
      </c>
      <c r="E158" s="6">
        <v>2.3E-2</v>
      </c>
      <c r="F158" s="6">
        <v>1.72E-2</v>
      </c>
      <c r="G158" s="6">
        <v>2.4E-2</v>
      </c>
    </row>
    <row r="159" spans="2:21" ht="15.5" x14ac:dyDescent="0.35">
      <c r="C159" t="s">
        <v>237</v>
      </c>
      <c r="D159" s="6">
        <v>6.61</v>
      </c>
      <c r="E159" s="6">
        <v>5.12</v>
      </c>
      <c r="F159" s="6">
        <v>3.78</v>
      </c>
      <c r="G159" s="6">
        <v>5.27</v>
      </c>
    </row>
    <row r="160" spans="2:21" ht="15.5" x14ac:dyDescent="0.35">
      <c r="C160" t="s">
        <v>443</v>
      </c>
      <c r="D160" s="5">
        <v>12628000000000</v>
      </c>
      <c r="E160" s="5">
        <v>12435000000000</v>
      </c>
      <c r="F160" s="5">
        <v>11955000000000</v>
      </c>
      <c r="G160" s="5">
        <v>12048000000000</v>
      </c>
    </row>
    <row r="161" spans="3:21" ht="15.5" x14ac:dyDescent="0.35">
      <c r="C161" t="s">
        <v>238</v>
      </c>
      <c r="D161" s="6">
        <v>0.9</v>
      </c>
      <c r="E161" s="6">
        <v>0.93</v>
      </c>
      <c r="F161" s="6">
        <v>0.94</v>
      </c>
      <c r="G161" s="6">
        <v>0.94</v>
      </c>
    </row>
    <row r="162" spans="3:21" ht="15.5" x14ac:dyDescent="0.35">
      <c r="C162" t="s">
        <v>239</v>
      </c>
      <c r="D162" s="6">
        <v>784.99</v>
      </c>
      <c r="E162" s="5">
        <v>773</v>
      </c>
      <c r="F162" s="6">
        <v>743.11</v>
      </c>
      <c r="G162" s="6">
        <v>748.95</v>
      </c>
    </row>
    <row r="163" spans="3:21" ht="15.5" x14ac:dyDescent="0.35">
      <c r="C163" t="s">
        <v>240</v>
      </c>
      <c r="D163" s="6">
        <v>0.9</v>
      </c>
      <c r="E163" s="6">
        <v>0.93</v>
      </c>
      <c r="F163" s="6">
        <v>0.94</v>
      </c>
      <c r="G163" s="6">
        <v>0.94</v>
      </c>
    </row>
    <row r="164" spans="3:21" ht="15.5" x14ac:dyDescent="0.35">
      <c r="C164" t="s">
        <v>241</v>
      </c>
      <c r="D164" s="6">
        <v>784.99</v>
      </c>
      <c r="E164" s="5">
        <v>773</v>
      </c>
      <c r="F164" s="6">
        <v>743.11</v>
      </c>
      <c r="G164" s="6">
        <v>748.95</v>
      </c>
    </row>
    <row r="165" spans="3:21" ht="15.5" x14ac:dyDescent="0.35">
      <c r="C165" t="s">
        <v>242</v>
      </c>
    </row>
    <row r="166" spans="3:21" ht="15.5" x14ac:dyDescent="0.35">
      <c r="C166" t="s">
        <v>243</v>
      </c>
      <c r="D166" s="5">
        <v>6150000000000</v>
      </c>
      <c r="E166" s="5">
        <v>5838000000000</v>
      </c>
      <c r="F166" s="5">
        <v>5740000000000</v>
      </c>
      <c r="G166" s="5">
        <v>5728000000000</v>
      </c>
    </row>
    <row r="167" spans="3:21" ht="15.5" x14ac:dyDescent="0.35">
      <c r="C167" t="s">
        <v>306</v>
      </c>
      <c r="D167" s="5">
        <v>12628000000000</v>
      </c>
      <c r="E167" s="5">
        <v>12435000000000</v>
      </c>
      <c r="F167" s="5">
        <v>11955000000000</v>
      </c>
      <c r="G167" s="5">
        <v>12048000000000</v>
      </c>
    </row>
    <row r="168" spans="3:21" ht="15.5" x14ac:dyDescent="0.35">
      <c r="C168" t="s">
        <v>24</v>
      </c>
      <c r="D168" s="5">
        <v>6150000000000</v>
      </c>
      <c r="E168" s="5">
        <v>5838000000000</v>
      </c>
      <c r="F168" s="5">
        <v>5740000000000</v>
      </c>
      <c r="G168" s="5">
        <v>5728000000000</v>
      </c>
    </row>
    <row r="169" spans="3:21" ht="15.5" x14ac:dyDescent="0.35">
      <c r="C169" t="s">
        <v>21</v>
      </c>
      <c r="D169" s="5">
        <v>3931000000000</v>
      </c>
      <c r="E169" s="5">
        <v>1577000000000</v>
      </c>
      <c r="F169" s="5">
        <v>2828000000000</v>
      </c>
      <c r="G169" s="5">
        <v>3092000000000</v>
      </c>
    </row>
    <row r="170" spans="3:21" ht="15.5" x14ac:dyDescent="0.35">
      <c r="C170" t="s">
        <v>245</v>
      </c>
      <c r="D170" s="5">
        <v>6626000000000</v>
      </c>
      <c r="E170" s="5">
        <v>6734000000000</v>
      </c>
      <c r="F170" s="5">
        <v>6251000000000</v>
      </c>
      <c r="G170" s="5">
        <v>6311000000000</v>
      </c>
    </row>
    <row r="171" spans="3:21" ht="15.5" x14ac:dyDescent="0.35">
      <c r="C171" t="s">
        <v>246</v>
      </c>
      <c r="D171" s="5">
        <v>790000000000</v>
      </c>
      <c r="E171" s="5">
        <v>531000000000</v>
      </c>
      <c r="F171" s="5">
        <v>537000000000</v>
      </c>
      <c r="G171" s="5">
        <v>623000000000</v>
      </c>
    </row>
    <row r="172" spans="3:21" ht="15.5" x14ac:dyDescent="0.35">
      <c r="C172" t="s">
        <v>247</v>
      </c>
      <c r="D172" s="5">
        <v>-370000000000</v>
      </c>
      <c r="E172" s="5">
        <v>-189000000000</v>
      </c>
      <c r="F172" s="5">
        <v>-163000000000</v>
      </c>
      <c r="G172" s="5">
        <v>-377000000000</v>
      </c>
    </row>
    <row r="173" spans="3:21" ht="15.5" x14ac:dyDescent="0.35">
      <c r="C173" t="s">
        <v>13</v>
      </c>
      <c r="D173" s="5">
        <v>420000000000</v>
      </c>
      <c r="E173" s="5">
        <v>342000000000</v>
      </c>
      <c r="F173" s="5">
        <v>373000000000</v>
      </c>
      <c r="G173" s="5">
        <v>246000000000</v>
      </c>
    </row>
    <row r="174" spans="3:21" ht="15.5" x14ac:dyDescent="0.35">
      <c r="C174" t="s">
        <v>16</v>
      </c>
      <c r="D174" s="6">
        <v>26.08</v>
      </c>
      <c r="E174" s="6">
        <v>21.23</v>
      </c>
      <c r="F174" s="6">
        <v>23.21</v>
      </c>
      <c r="G174" s="6">
        <v>15.3</v>
      </c>
    </row>
    <row r="175" spans="3:21" ht="15.5" x14ac:dyDescent="0.35">
      <c r="C175" t="s">
        <v>52</v>
      </c>
      <c r="I175" s="6">
        <v>73.8</v>
      </c>
      <c r="J175" s="6">
        <v>74.23</v>
      </c>
      <c r="K175" s="6">
        <v>72.989999999999995</v>
      </c>
      <c r="L175" s="6">
        <v>67.069999999999993</v>
      </c>
      <c r="M175" s="6">
        <v>80.459999999999994</v>
      </c>
      <c r="N175" s="6">
        <v>67.73</v>
      </c>
      <c r="O175" s="6">
        <v>99.83</v>
      </c>
      <c r="P175" s="6">
        <v>69.88</v>
      </c>
      <c r="Q175" s="6">
        <v>89.3</v>
      </c>
      <c r="R175" s="6">
        <v>85.9</v>
      </c>
      <c r="S175" s="6">
        <v>74.010000000000005</v>
      </c>
      <c r="T175" s="6">
        <v>983279.23</v>
      </c>
      <c r="U175" s="6">
        <v>493040.36</v>
      </c>
    </row>
    <row r="176" spans="3:21" ht="15.5" x14ac:dyDescent="0.35">
      <c r="C176" t="s">
        <v>66</v>
      </c>
      <c r="I176" s="6">
        <v>9.49</v>
      </c>
      <c r="J176" s="6">
        <v>9.36</v>
      </c>
      <c r="K176" s="6">
        <v>9.73</v>
      </c>
      <c r="L176" s="6">
        <v>9.84</v>
      </c>
      <c r="M176" s="6">
        <v>7.64</v>
      </c>
      <c r="N176" s="6">
        <v>10.48</v>
      </c>
      <c r="O176" s="6">
        <v>10.02</v>
      </c>
      <c r="P176" s="6">
        <v>12.74</v>
      </c>
      <c r="Q176" s="6">
        <v>14.56</v>
      </c>
      <c r="R176" s="6">
        <v>14.96</v>
      </c>
      <c r="S176" s="5">
        <v>0</v>
      </c>
      <c r="T176" s="5">
        <v>0</v>
      </c>
      <c r="U176" s="5">
        <v>0</v>
      </c>
    </row>
    <row r="177" spans="3:21" ht="15.5" x14ac:dyDescent="0.35">
      <c r="C177" t="s">
        <v>69</v>
      </c>
      <c r="I177" s="6">
        <v>1.23</v>
      </c>
      <c r="J177" s="6">
        <v>1.29</v>
      </c>
      <c r="K177" s="6">
        <v>1.37</v>
      </c>
      <c r="L177" s="6">
        <v>1.3</v>
      </c>
      <c r="M177" s="6">
        <v>1.34</v>
      </c>
      <c r="N177" s="6">
        <v>1.68</v>
      </c>
      <c r="O177" s="6">
        <v>1.93</v>
      </c>
      <c r="P177" s="6">
        <v>1.75</v>
      </c>
      <c r="Q177" s="6">
        <v>2.76</v>
      </c>
      <c r="R177" s="6">
        <v>2.82</v>
      </c>
      <c r="S177" s="5">
        <v>0</v>
      </c>
      <c r="T177" s="5">
        <v>0</v>
      </c>
      <c r="U177" s="5">
        <v>0</v>
      </c>
    </row>
    <row r="178" spans="3:21" ht="15.5" x14ac:dyDescent="0.35">
      <c r="C178" t="s">
        <v>248</v>
      </c>
      <c r="I178" s="5">
        <v>2748640000000</v>
      </c>
      <c r="J178" s="5">
        <v>2702460000000</v>
      </c>
      <c r="K178" s="5">
        <v>2787470000000</v>
      </c>
      <c r="L178" s="5">
        <v>2820970000000</v>
      </c>
      <c r="M178" s="5">
        <v>2872200000000</v>
      </c>
      <c r="N178" s="5">
        <v>2667160000000</v>
      </c>
      <c r="O178" s="5">
        <v>3148310000000</v>
      </c>
      <c r="P178" s="5">
        <v>2949420000000</v>
      </c>
    </row>
    <row r="179" spans="3:21" ht="15.5" x14ac:dyDescent="0.35">
      <c r="C179" t="s">
        <v>249</v>
      </c>
      <c r="I179" s="6">
        <v>5.96E-2</v>
      </c>
      <c r="J179" s="6">
        <v>5.5300000000000002E-2</v>
      </c>
      <c r="K179" s="6">
        <v>5.74E-2</v>
      </c>
      <c r="L179" s="6">
        <v>5.0799999999999998E-2</v>
      </c>
      <c r="M179" s="6">
        <v>6.6699999999999995E-2</v>
      </c>
      <c r="N179" s="6">
        <v>5.7500000000000002E-2</v>
      </c>
      <c r="O179" s="6">
        <v>8.72E-2</v>
      </c>
      <c r="P179" s="6">
        <v>5.9299999999999999E-2</v>
      </c>
      <c r="Q179" s="6">
        <v>8.0100000000000005E-2</v>
      </c>
      <c r="R179" s="6">
        <v>8.09E-2</v>
      </c>
      <c r="S179" s="6">
        <v>7.7199999999999991E-2</v>
      </c>
      <c r="T179" s="6">
        <v>9.3599999999999989E-2</v>
      </c>
      <c r="U179" s="6">
        <v>5.1799999999999999E-2</v>
      </c>
    </row>
    <row r="180" spans="3:21" ht="15.5" x14ac:dyDescent="0.35">
      <c r="C180" t="s">
        <v>250</v>
      </c>
      <c r="I180" s="6">
        <v>9.9299999999999999E-2</v>
      </c>
      <c r="J180" s="6">
        <v>0.10439999999999999</v>
      </c>
      <c r="K180" s="6">
        <v>0.10800000000000001</v>
      </c>
      <c r="L180" s="6">
        <v>9.8900000000000002E-2</v>
      </c>
      <c r="M180" s="6">
        <v>0.1298</v>
      </c>
      <c r="N180" s="6">
        <v>0.1152</v>
      </c>
      <c r="O180" s="6">
        <v>0.17510000000000001</v>
      </c>
      <c r="P180" s="6">
        <v>0.12119999999999999</v>
      </c>
      <c r="Q180" s="6">
        <v>0.1656</v>
      </c>
      <c r="R180" s="6">
        <v>0.17030000000000001</v>
      </c>
      <c r="S180" s="6">
        <v>0.23039999999999999</v>
      </c>
      <c r="T180" s="6">
        <v>0.3211</v>
      </c>
      <c r="U180" s="6">
        <v>0.19359999999999999</v>
      </c>
    </row>
    <row r="181" spans="3:21" ht="15.5" x14ac:dyDescent="0.35">
      <c r="C181" t="s">
        <v>251</v>
      </c>
      <c r="I181" s="6">
        <v>8.7499999999999994E-2</v>
      </c>
      <c r="J181" s="6">
        <v>8.7599999999999997E-2</v>
      </c>
      <c r="K181" s="6">
        <v>9.5199999999999993E-2</v>
      </c>
      <c r="L181" s="6">
        <v>0.10189999999999999</v>
      </c>
      <c r="M181" s="6">
        <v>0.11269999999999999</v>
      </c>
      <c r="N181" s="6">
        <v>0.1041</v>
      </c>
      <c r="O181" s="6">
        <v>0.12909999999999999</v>
      </c>
      <c r="P181" s="6">
        <v>0.12130000000000001</v>
      </c>
      <c r="Q181" s="6">
        <v>0.12970000000000001</v>
      </c>
      <c r="R181" s="6">
        <v>0.10099999999999999</v>
      </c>
      <c r="S181" s="6">
        <v>0.15240000000000001</v>
      </c>
      <c r="T181" s="6">
        <v>0.17</v>
      </c>
      <c r="U181" s="6">
        <v>0.2286</v>
      </c>
    </row>
    <row r="182" spans="3:21" ht="15.5" x14ac:dyDescent="0.35">
      <c r="C182" t="s">
        <v>252</v>
      </c>
      <c r="I182" s="6">
        <v>3.96</v>
      </c>
      <c r="J182" s="6">
        <v>4.1399999999999997</v>
      </c>
      <c r="K182" s="6">
        <v>4.5</v>
      </c>
      <c r="L182" s="6">
        <v>4.59</v>
      </c>
      <c r="M182" s="6">
        <v>4.97</v>
      </c>
      <c r="N182" s="6">
        <v>4.38</v>
      </c>
      <c r="O182" s="6">
        <v>5.51</v>
      </c>
      <c r="P182" s="6">
        <v>5.47</v>
      </c>
      <c r="Q182" s="6">
        <v>9.52</v>
      </c>
      <c r="R182" s="6">
        <v>2.46</v>
      </c>
      <c r="S182" s="6">
        <v>5.3</v>
      </c>
      <c r="T182" s="6">
        <v>4.6500000000000004</v>
      </c>
      <c r="U182" s="6">
        <v>2.67</v>
      </c>
    </row>
    <row r="183" spans="3:21" ht="15.5" x14ac:dyDescent="0.35">
      <c r="C183" t="s">
        <v>63</v>
      </c>
      <c r="I183" s="6">
        <v>0.94</v>
      </c>
      <c r="J183" s="6">
        <v>0.98</v>
      </c>
      <c r="K183" s="6">
        <v>1.05</v>
      </c>
      <c r="L183" s="6">
        <v>0.97</v>
      </c>
      <c r="M183" s="6">
        <v>0.99</v>
      </c>
      <c r="N183" s="6">
        <v>1.21</v>
      </c>
      <c r="O183" s="6">
        <v>1.75</v>
      </c>
      <c r="P183" s="6">
        <v>1.54</v>
      </c>
      <c r="Q183" s="6">
        <v>2.41</v>
      </c>
      <c r="R183" s="6">
        <v>2.5499999999999998</v>
      </c>
      <c r="S183" s="5">
        <v>0</v>
      </c>
      <c r="T183" s="5">
        <v>0</v>
      </c>
      <c r="U183" s="5">
        <v>0</v>
      </c>
    </row>
    <row r="184" spans="3:21" ht="15.5" x14ac:dyDescent="0.35">
      <c r="C184" t="s">
        <v>60</v>
      </c>
      <c r="I184" s="6">
        <v>743.11</v>
      </c>
      <c r="J184" s="6">
        <v>711.12</v>
      </c>
      <c r="K184" s="6">
        <v>675.75</v>
      </c>
      <c r="L184" s="6">
        <v>678.22</v>
      </c>
      <c r="M184" s="6">
        <v>619.92999999999995</v>
      </c>
      <c r="N184" s="6">
        <v>587.95000000000005</v>
      </c>
      <c r="O184" s="5">
        <v>570</v>
      </c>
      <c r="P184" s="6">
        <v>576.5</v>
      </c>
      <c r="Q184" s="6">
        <v>539.13</v>
      </c>
      <c r="R184" s="6">
        <v>504.55</v>
      </c>
      <c r="S184" s="6">
        <v>321.22000000000003</v>
      </c>
      <c r="T184" s="6">
        <v>3061876.35</v>
      </c>
      <c r="U184" s="6">
        <v>2547179.3199999998</v>
      </c>
    </row>
    <row r="185" spans="3:21" ht="15.5" x14ac:dyDescent="0.35">
      <c r="C185" t="s">
        <v>253</v>
      </c>
      <c r="I185" s="6">
        <v>0.94</v>
      </c>
      <c r="J185" s="6">
        <v>0.98</v>
      </c>
      <c r="K185" s="6">
        <v>1.05</v>
      </c>
      <c r="L185" s="6">
        <v>0.97</v>
      </c>
      <c r="M185" s="6">
        <v>0.99</v>
      </c>
      <c r="N185" s="6">
        <v>1.21</v>
      </c>
      <c r="O185" s="6">
        <v>1.75</v>
      </c>
      <c r="P185" s="6">
        <v>1.54</v>
      </c>
      <c r="Q185" s="6">
        <v>2.41</v>
      </c>
      <c r="R185" s="6">
        <v>2.5499999999999998</v>
      </c>
      <c r="S185" s="5">
        <v>0</v>
      </c>
      <c r="T185" s="5">
        <v>0</v>
      </c>
      <c r="U185" s="5">
        <v>0</v>
      </c>
    </row>
    <row r="186" spans="3:21" ht="15.5" x14ac:dyDescent="0.35">
      <c r="C186" t="s">
        <v>254</v>
      </c>
      <c r="I186" s="6">
        <v>743.11</v>
      </c>
      <c r="J186" s="6">
        <v>711.12</v>
      </c>
      <c r="K186" s="6">
        <v>675.75</v>
      </c>
      <c r="L186" s="6">
        <v>678.22</v>
      </c>
      <c r="M186" s="6">
        <v>619.92999999999995</v>
      </c>
      <c r="N186" s="6">
        <v>587.95000000000005</v>
      </c>
      <c r="O186" s="5">
        <v>570</v>
      </c>
      <c r="P186" s="6">
        <v>576.5</v>
      </c>
      <c r="Q186" s="6">
        <v>539.13</v>
      </c>
      <c r="R186" s="6">
        <v>504.55</v>
      </c>
      <c r="S186" s="6">
        <v>321.22000000000003</v>
      </c>
      <c r="T186" s="6">
        <v>3061876.35</v>
      </c>
      <c r="U186" s="6">
        <v>2547179.3199999998</v>
      </c>
    </row>
    <row r="187" spans="3:21" ht="15.5" x14ac:dyDescent="0.35">
      <c r="C187" t="s">
        <v>255</v>
      </c>
    </row>
    <row r="188" spans="3:21" ht="15.5" x14ac:dyDescent="0.35">
      <c r="C188" t="s">
        <v>256</v>
      </c>
      <c r="I188" s="5">
        <v>5740000000000</v>
      </c>
      <c r="J188" s="5">
        <v>8032000000000</v>
      </c>
      <c r="K188" s="5">
        <v>7651000000000</v>
      </c>
      <c r="L188" s="5">
        <v>8483000000000</v>
      </c>
      <c r="M188" s="5">
        <v>7748000000000</v>
      </c>
      <c r="N188" s="5">
        <v>7635000000000</v>
      </c>
      <c r="O188" s="5">
        <v>7507000000000</v>
      </c>
      <c r="P188" s="5">
        <v>7802000000000</v>
      </c>
      <c r="Q188" s="5">
        <v>7284000000000</v>
      </c>
      <c r="R188" s="5">
        <v>7209000000000</v>
      </c>
      <c r="S188" s="5">
        <v>6835000000000</v>
      </c>
      <c r="T188" s="5">
        <v>6148000000000</v>
      </c>
      <c r="U188" s="5">
        <v>6014000000000</v>
      </c>
    </row>
    <row r="189" spans="3:21" ht="15.5" x14ac:dyDescent="0.35">
      <c r="C189" t="s">
        <v>26</v>
      </c>
      <c r="I189" s="5">
        <v>5740000000000</v>
      </c>
      <c r="J189" s="5">
        <v>8032000000000</v>
      </c>
      <c r="K189" s="5">
        <v>7651000000000</v>
      </c>
      <c r="L189" s="5">
        <v>8483000000000</v>
      </c>
      <c r="M189" s="5">
        <v>7748000000000</v>
      </c>
      <c r="N189" s="5">
        <v>7635000000000</v>
      </c>
      <c r="O189" s="5">
        <v>7507000000000</v>
      </c>
      <c r="P189" s="5">
        <v>7802000000000</v>
      </c>
      <c r="Q189" s="5">
        <v>7284000000000</v>
      </c>
      <c r="R189" s="5">
        <v>7209000000000</v>
      </c>
      <c r="S189" s="5">
        <v>6835000000000</v>
      </c>
      <c r="T189" s="5">
        <v>6148000000000</v>
      </c>
      <c r="U189" s="5">
        <v>6014000000000</v>
      </c>
    </row>
    <row r="190" spans="3:21" ht="15.5" x14ac:dyDescent="0.35">
      <c r="C190" t="s">
        <v>23</v>
      </c>
      <c r="I190" s="5">
        <v>2828000000000</v>
      </c>
      <c r="J190" s="5">
        <v>4941000000000</v>
      </c>
      <c r="K190" s="5">
        <v>3879000000000</v>
      </c>
      <c r="L190" s="5">
        <v>3726000000000</v>
      </c>
      <c r="M190" s="5">
        <v>3782000000000</v>
      </c>
      <c r="N190" s="5">
        <v>3791000000000</v>
      </c>
      <c r="O190" s="5">
        <v>4133000000000</v>
      </c>
      <c r="P190" s="5">
        <v>5537000000000</v>
      </c>
      <c r="Q190" s="5">
        <v>4601000000000</v>
      </c>
      <c r="R190" s="5">
        <v>4232000000000</v>
      </c>
      <c r="S190" s="5">
        <v>6040000000000</v>
      </c>
      <c r="T190" s="5">
        <v>4963000000000</v>
      </c>
      <c r="U190" s="5">
        <v>4419000000000</v>
      </c>
    </row>
    <row r="191" spans="3:21" ht="15.5" x14ac:dyDescent="0.35">
      <c r="C191" t="s">
        <v>257</v>
      </c>
      <c r="I191" s="5">
        <v>6251000000000</v>
      </c>
      <c r="J191" s="5">
        <v>8428000000000</v>
      </c>
      <c r="K191" s="5">
        <v>7696000000000</v>
      </c>
      <c r="L191" s="5">
        <v>7598000000000</v>
      </c>
      <c r="M191" s="5">
        <v>6328000000000</v>
      </c>
      <c r="N191" s="5">
        <v>5372000000000</v>
      </c>
      <c r="O191" s="5">
        <v>4397000000000</v>
      </c>
      <c r="P191" s="5">
        <v>4132000000000</v>
      </c>
      <c r="Q191" s="5">
        <v>3125000000000</v>
      </c>
      <c r="R191" s="5">
        <v>3509000000000</v>
      </c>
      <c r="S191" s="5">
        <v>1112000000000</v>
      </c>
      <c r="T191" s="5">
        <v>1968000000000</v>
      </c>
      <c r="U191" s="5">
        <v>2727000000000</v>
      </c>
    </row>
    <row r="192" spans="3:21" ht="15.5" x14ac:dyDescent="0.35">
      <c r="C192" t="s">
        <v>258</v>
      </c>
      <c r="I192" s="5">
        <v>2596000000000</v>
      </c>
      <c r="J192" s="5">
        <v>2522000000000</v>
      </c>
      <c r="K192" s="5">
        <v>2391000000000</v>
      </c>
      <c r="L192" s="5">
        <v>2285000000000</v>
      </c>
      <c r="M192" s="5">
        <v>1989000000000</v>
      </c>
      <c r="N192" s="5">
        <v>2396000000000</v>
      </c>
      <c r="O192" s="5">
        <v>1748000000000</v>
      </c>
      <c r="P192" s="5">
        <v>2058000000000</v>
      </c>
      <c r="Q192" s="5">
        <v>1994000000000</v>
      </c>
      <c r="R192" s="5">
        <v>1341000000000</v>
      </c>
      <c r="S192" s="5">
        <v>2028000000000</v>
      </c>
      <c r="T192" s="5">
        <v>2021000000000</v>
      </c>
      <c r="U192" s="5">
        <v>836000000000</v>
      </c>
    </row>
    <row r="193" spans="2:21" ht="15.5" x14ac:dyDescent="0.35">
      <c r="C193" t="s">
        <v>259</v>
      </c>
      <c r="I193" s="5">
        <v>-1059000000000</v>
      </c>
      <c r="J193" s="5">
        <v>-868000000000</v>
      </c>
      <c r="K193" s="5">
        <v>-465000000000</v>
      </c>
      <c r="L193" s="5">
        <v>-610000000000</v>
      </c>
      <c r="M193" s="5">
        <v>-223000000000</v>
      </c>
      <c r="N193" s="5">
        <v>-271000000000</v>
      </c>
      <c r="O193" s="5">
        <v>-259000000000</v>
      </c>
      <c r="P193" s="5">
        <v>-414000000000</v>
      </c>
      <c r="Q193" s="5">
        <v>-1361000000000</v>
      </c>
      <c r="R193" s="5">
        <v>-1579000000000</v>
      </c>
      <c r="S193" s="5">
        <v>-2440000000000</v>
      </c>
      <c r="T193" s="5">
        <v>-2053000000000</v>
      </c>
      <c r="U193" s="5">
        <v>-2023000000000</v>
      </c>
    </row>
    <row r="194" spans="2:21" ht="15.5" x14ac:dyDescent="0.35">
      <c r="C194" t="s">
        <v>15</v>
      </c>
      <c r="I194" s="5">
        <v>1537000000000</v>
      </c>
      <c r="J194" s="5">
        <v>1653000000000</v>
      </c>
      <c r="K194" s="5">
        <v>1926000000000</v>
      </c>
      <c r="L194" s="5">
        <v>1675000000000</v>
      </c>
      <c r="M194" s="5">
        <v>1767000000000</v>
      </c>
      <c r="N194" s="5">
        <v>2125000000000</v>
      </c>
      <c r="O194" s="5">
        <v>1489000000000</v>
      </c>
      <c r="P194" s="5">
        <v>1644000000000</v>
      </c>
      <c r="Q194" s="5">
        <v>633000000000</v>
      </c>
      <c r="R194" s="5">
        <v>-238000000000</v>
      </c>
      <c r="S194" s="5">
        <v>-412000000000</v>
      </c>
      <c r="T194" s="5">
        <v>-32000000000</v>
      </c>
      <c r="U194" s="5">
        <v>-1187000000000</v>
      </c>
    </row>
    <row r="195" spans="2:21" ht="15.5" x14ac:dyDescent="0.35">
      <c r="C195" t="s">
        <v>17</v>
      </c>
      <c r="I195" s="6">
        <v>95.52</v>
      </c>
      <c r="J195" s="6">
        <v>102.78</v>
      </c>
      <c r="K195" s="6">
        <v>119.7</v>
      </c>
      <c r="L195" s="6">
        <v>104.14</v>
      </c>
      <c r="M195" s="6">
        <v>109.83</v>
      </c>
      <c r="N195" s="6">
        <v>132.08000000000001</v>
      </c>
      <c r="O195" s="6">
        <v>92.56</v>
      </c>
      <c r="P195" s="6">
        <v>102.19</v>
      </c>
      <c r="Q195" s="6">
        <v>39.340000000000003</v>
      </c>
      <c r="R195" s="6">
        <v>-14.78</v>
      </c>
      <c r="S195" s="6">
        <v>-28.43</v>
      </c>
      <c r="T195" s="6">
        <v>-30320.52</v>
      </c>
      <c r="U195" s="6">
        <v>-1111418.51</v>
      </c>
    </row>
    <row r="197" spans="2:21" ht="15.5" x14ac:dyDescent="0.35">
      <c r="B197" t="s">
        <v>260</v>
      </c>
      <c r="C197" t="s">
        <v>261</v>
      </c>
      <c r="D197" s="5">
        <v>344000000000</v>
      </c>
      <c r="E197" s="5">
        <v>296000000000</v>
      </c>
      <c r="F197" s="5">
        <v>246000000000</v>
      </c>
      <c r="G197" s="5">
        <v>289000000000</v>
      </c>
      <c r="H197" s="5">
        <v>1279000000000</v>
      </c>
      <c r="I197" s="5">
        <v>1187000000000</v>
      </c>
      <c r="J197" s="5">
        <v>1194000000000</v>
      </c>
      <c r="K197" s="5">
        <v>1174000000000</v>
      </c>
      <c r="L197" s="5">
        <v>1079000000000</v>
      </c>
      <c r="M197" s="5">
        <v>1294000000000</v>
      </c>
      <c r="N197" s="5">
        <v>1090000000000</v>
      </c>
      <c r="O197" s="5">
        <v>1606000000000</v>
      </c>
      <c r="P197" s="5">
        <v>1124000000000</v>
      </c>
      <c r="Q197" s="5">
        <v>1437000000000</v>
      </c>
    </row>
    <row r="198" spans="2:21" ht="15.5" x14ac:dyDescent="0.35">
      <c r="C198" t="s">
        <v>444</v>
      </c>
      <c r="H198" s="6">
        <v>73.73</v>
      </c>
      <c r="I198" s="6">
        <v>73.73</v>
      </c>
      <c r="J198" s="6">
        <v>73.819999999999993</v>
      </c>
      <c r="K198" s="6">
        <v>73.39</v>
      </c>
      <c r="L198" s="6">
        <v>66.41</v>
      </c>
      <c r="M198" s="5">
        <v>61</v>
      </c>
      <c r="N198" s="6">
        <v>53.43</v>
      </c>
      <c r="O198" s="6">
        <v>66.819999999999993</v>
      </c>
      <c r="P198" s="6">
        <v>23.5</v>
      </c>
      <c r="Q198" s="6">
        <v>58.93</v>
      </c>
    </row>
    <row r="199" spans="2:21" ht="15.5" x14ac:dyDescent="0.35">
      <c r="C199" t="s">
        <v>71</v>
      </c>
      <c r="H199" s="6">
        <v>0.92799999999999994</v>
      </c>
      <c r="I199" s="6">
        <v>0.99900000000000011</v>
      </c>
      <c r="J199" s="6">
        <v>0.99450000000000005</v>
      </c>
      <c r="K199" s="6">
        <v>1.0054000000000001</v>
      </c>
      <c r="L199" s="6">
        <v>0.99</v>
      </c>
      <c r="M199" s="6">
        <v>0.75819999999999999</v>
      </c>
      <c r="N199" s="6">
        <v>0.78879999999999995</v>
      </c>
      <c r="O199" s="6">
        <v>0.66930000000000012</v>
      </c>
      <c r="P199" s="6">
        <v>0.33630000000000004</v>
      </c>
      <c r="Q199" s="6">
        <v>0.66</v>
      </c>
    </row>
    <row r="200" spans="2:21" ht="15.5" x14ac:dyDescent="0.35">
      <c r="C200" t="s">
        <v>445</v>
      </c>
      <c r="H200" s="6">
        <v>7.9299999999999995E-2</v>
      </c>
      <c r="I200" s="6">
        <v>9.6999999999999989E-2</v>
      </c>
      <c r="J200" s="6">
        <v>9.98E-2</v>
      </c>
      <c r="K200" s="6">
        <v>0.1104</v>
      </c>
      <c r="L200" s="6">
        <v>9.4200000000000006E-2</v>
      </c>
      <c r="M200" s="6">
        <v>8.4100000000000008E-2</v>
      </c>
      <c r="N200" s="6">
        <v>7.6299999999999993E-2</v>
      </c>
      <c r="O200" s="6">
        <v>0.10949999999999999</v>
      </c>
      <c r="P200" s="6">
        <v>2.4500000000000001E-2</v>
      </c>
      <c r="Q200" s="6">
        <v>5.0799999999999998E-2</v>
      </c>
    </row>
    <row r="201" spans="2:21" ht="15.5" x14ac:dyDescent="0.35">
      <c r="C201" t="s">
        <v>51</v>
      </c>
      <c r="D201" s="6">
        <v>21.38</v>
      </c>
      <c r="E201" s="6">
        <v>18.38</v>
      </c>
      <c r="F201" s="6">
        <v>15.28</v>
      </c>
      <c r="G201" s="6">
        <v>17.97</v>
      </c>
      <c r="H201" s="6">
        <v>79.510000000000005</v>
      </c>
      <c r="I201" s="6">
        <v>73.8</v>
      </c>
      <c r="J201" s="6">
        <v>74.23</v>
      </c>
      <c r="K201" s="6">
        <v>72.989999999999995</v>
      </c>
      <c r="L201" s="6">
        <v>67.069999999999993</v>
      </c>
      <c r="M201" s="6">
        <v>80.459999999999994</v>
      </c>
      <c r="N201" s="6">
        <v>67.73</v>
      </c>
      <c r="O201" s="6">
        <v>99.83</v>
      </c>
      <c r="P201" s="6">
        <v>69.88</v>
      </c>
      <c r="Q201" s="6">
        <v>89.3</v>
      </c>
    </row>
    <row r="202" spans="2:21" ht="15.5" x14ac:dyDescent="0.35">
      <c r="C202" t="s">
        <v>73</v>
      </c>
      <c r="H202" s="6">
        <v>73.73</v>
      </c>
      <c r="I202" s="6">
        <v>73.73</v>
      </c>
      <c r="J202" s="6">
        <v>73.819999999999993</v>
      </c>
      <c r="K202" s="6">
        <v>73.39</v>
      </c>
      <c r="L202" s="6">
        <v>66.41</v>
      </c>
      <c r="M202" s="5">
        <v>61</v>
      </c>
      <c r="N202" s="6">
        <v>53.43</v>
      </c>
      <c r="O202" s="6">
        <v>66.819999999999993</v>
      </c>
      <c r="P202" s="6">
        <v>23.5</v>
      </c>
      <c r="Q202" s="6">
        <v>58.93</v>
      </c>
    </row>
    <row r="203" spans="2:21" ht="15.5" x14ac:dyDescent="0.35">
      <c r="C203" t="s">
        <v>446</v>
      </c>
      <c r="H203" s="6">
        <v>0.92799999999999994</v>
      </c>
      <c r="I203" s="6">
        <v>0.99900000000000011</v>
      </c>
      <c r="J203" s="6">
        <v>0.99450000000000005</v>
      </c>
      <c r="K203" s="6">
        <v>1.0054000000000001</v>
      </c>
      <c r="L203" s="6">
        <v>0.99</v>
      </c>
      <c r="M203" s="6">
        <v>0.75819999999999999</v>
      </c>
      <c r="N203" s="6">
        <v>0.78879999999999995</v>
      </c>
      <c r="O203" s="6">
        <v>0.66930000000000012</v>
      </c>
      <c r="P203" s="6">
        <v>0.33630000000000004</v>
      </c>
      <c r="Q203" s="6">
        <v>0.66</v>
      </c>
    </row>
    <row r="204" spans="2:21" ht="15.5" x14ac:dyDescent="0.35">
      <c r="C204" t="s">
        <v>447</v>
      </c>
      <c r="H204" s="6">
        <v>7.9299999999999995E-2</v>
      </c>
      <c r="I204" s="6">
        <v>9.6999999999999989E-2</v>
      </c>
      <c r="J204" s="6">
        <v>9.98E-2</v>
      </c>
      <c r="K204" s="6">
        <v>0.1104</v>
      </c>
      <c r="L204" s="6">
        <v>9.4200000000000006E-2</v>
      </c>
      <c r="M204" s="6">
        <v>8.4100000000000008E-2</v>
      </c>
      <c r="N204" s="6">
        <v>7.6299999999999993E-2</v>
      </c>
      <c r="O204" s="6">
        <v>0.10949999999999999</v>
      </c>
      <c r="P204" s="6">
        <v>2.4500000000000001E-2</v>
      </c>
      <c r="Q204" s="6">
        <v>5.0799999999999998E-2</v>
      </c>
    </row>
    <row r="205" spans="2:21" ht="15.5" x14ac:dyDescent="0.35">
      <c r="C205" t="s">
        <v>262</v>
      </c>
      <c r="D205" s="5">
        <v>2572000000000</v>
      </c>
      <c r="E205" s="5">
        <v>2161000000000</v>
      </c>
      <c r="F205" s="5">
        <v>2350000000000</v>
      </c>
      <c r="G205" s="5">
        <v>2311000000000</v>
      </c>
      <c r="H205" s="5">
        <v>9466000000000</v>
      </c>
      <c r="I205" s="5">
        <v>9120000000000</v>
      </c>
      <c r="J205" s="5">
        <v>8670000000000</v>
      </c>
      <c r="K205" s="5">
        <v>8330000000000</v>
      </c>
      <c r="L205" s="5">
        <v>8188000000000</v>
      </c>
      <c r="M205" s="5">
        <v>7368000000000</v>
      </c>
      <c r="N205" s="5">
        <v>6791000000000</v>
      </c>
      <c r="O205" s="5">
        <v>8325000000000</v>
      </c>
      <c r="P205" s="5">
        <v>8181000000000</v>
      </c>
      <c r="Q205" s="5">
        <v>7577000000000</v>
      </c>
    </row>
    <row r="206" spans="2:21" ht="15.5" x14ac:dyDescent="0.35">
      <c r="C206" t="s">
        <v>448</v>
      </c>
      <c r="H206" s="6">
        <v>73.73</v>
      </c>
      <c r="I206" s="6">
        <v>73.73</v>
      </c>
      <c r="J206" s="6">
        <v>73.819999999999993</v>
      </c>
      <c r="K206" s="6">
        <v>73.39</v>
      </c>
      <c r="L206" s="6">
        <v>66.41</v>
      </c>
      <c r="M206" s="5">
        <v>61</v>
      </c>
      <c r="N206" s="6">
        <v>53.43</v>
      </c>
      <c r="O206" s="6">
        <v>66.819999999999993</v>
      </c>
      <c r="P206" s="6">
        <v>23.5</v>
      </c>
      <c r="Q206" s="6">
        <v>58.93</v>
      </c>
    </row>
    <row r="207" spans="2:21" ht="15.5" x14ac:dyDescent="0.35">
      <c r="C207" t="s">
        <v>449</v>
      </c>
      <c r="H207" s="6">
        <v>0.92799999999999994</v>
      </c>
      <c r="I207" s="6">
        <v>0.99900000000000011</v>
      </c>
      <c r="J207" s="6">
        <v>0.99450000000000005</v>
      </c>
      <c r="K207" s="6">
        <v>1.0054000000000001</v>
      </c>
      <c r="L207" s="6">
        <v>0.99</v>
      </c>
      <c r="M207" s="6">
        <v>0.75819999999999999</v>
      </c>
      <c r="N207" s="6">
        <v>0.78879999999999995</v>
      </c>
      <c r="O207" s="6">
        <v>0.66930000000000012</v>
      </c>
      <c r="P207" s="6">
        <v>0.33630000000000004</v>
      </c>
      <c r="Q207" s="6">
        <v>0.66</v>
      </c>
    </row>
    <row r="208" spans="2:21" ht="15.5" x14ac:dyDescent="0.35">
      <c r="C208" t="s">
        <v>450</v>
      </c>
      <c r="H208" s="6">
        <v>7.9299999999999995E-2</v>
      </c>
      <c r="I208" s="6">
        <v>9.6999999999999989E-2</v>
      </c>
      <c r="J208" s="6">
        <v>9.98E-2</v>
      </c>
      <c r="K208" s="6">
        <v>0.1104</v>
      </c>
      <c r="L208" s="6">
        <v>9.4200000000000006E-2</v>
      </c>
      <c r="M208" s="6">
        <v>8.4100000000000008E-2</v>
      </c>
      <c r="N208" s="6">
        <v>7.6299999999999993E-2</v>
      </c>
      <c r="O208" s="6">
        <v>0.10949999999999999</v>
      </c>
      <c r="P208" s="6">
        <v>2.4500000000000001E-2</v>
      </c>
      <c r="Q208" s="6">
        <v>5.0799999999999998E-2</v>
      </c>
    </row>
    <row r="209" spans="3:9" ht="15.5" x14ac:dyDescent="0.35">
      <c r="C209" t="s">
        <v>344</v>
      </c>
      <c r="I209" s="6">
        <v>11.7</v>
      </c>
    </row>
    <row r="210" spans="3:9" ht="15.5" x14ac:dyDescent="0.35">
      <c r="C210" t="s">
        <v>345</v>
      </c>
      <c r="I210" s="6">
        <v>12.77</v>
      </c>
    </row>
    <row r="211" spans="3:9" ht="15.5" x14ac:dyDescent="0.35">
      <c r="C211" t="s">
        <v>263</v>
      </c>
      <c r="I211" s="6">
        <v>6.95</v>
      </c>
    </row>
    <row r="212" spans="3:9" ht="15.5" x14ac:dyDescent="0.35">
      <c r="C212" t="s">
        <v>346</v>
      </c>
      <c r="I212" s="6">
        <v>7.8299999999999995E-2</v>
      </c>
    </row>
    <row r="213" spans="3:9" ht="15.5" x14ac:dyDescent="0.35">
      <c r="C213" t="s">
        <v>347</v>
      </c>
      <c r="I213" s="6">
        <v>1.6</v>
      </c>
    </row>
    <row r="214" spans="3:9" ht="15.5" x14ac:dyDescent="0.35">
      <c r="C214" t="s">
        <v>348</v>
      </c>
      <c r="I214" s="6">
        <v>1.18</v>
      </c>
    </row>
    <row r="215" spans="3:9" ht="15.5" x14ac:dyDescent="0.35">
      <c r="C215" t="s">
        <v>349</v>
      </c>
      <c r="I215" s="6">
        <v>6.03</v>
      </c>
    </row>
    <row r="216" spans="3:9" ht="15.5" x14ac:dyDescent="0.35">
      <c r="C216" t="s">
        <v>350</v>
      </c>
      <c r="I216" s="6">
        <v>10.84</v>
      </c>
    </row>
    <row r="217" spans="3:9" ht="15.5" x14ac:dyDescent="0.35">
      <c r="C217" t="s">
        <v>351</v>
      </c>
      <c r="I217" s="6">
        <v>10.43</v>
      </c>
    </row>
    <row r="218" spans="3:9" ht="15.5" x14ac:dyDescent="0.35">
      <c r="C218" t="s">
        <v>264</v>
      </c>
      <c r="I218" s="6">
        <v>6.55</v>
      </c>
    </row>
    <row r="219" spans="3:9" ht="15.5" x14ac:dyDescent="0.35">
      <c r="C219" t="s">
        <v>451</v>
      </c>
      <c r="I219" s="6">
        <v>-22.02</v>
      </c>
    </row>
    <row r="220" spans="3:9" ht="15.5" x14ac:dyDescent="0.35">
      <c r="C220" t="s">
        <v>452</v>
      </c>
      <c r="I220" s="6">
        <v>3.94</v>
      </c>
    </row>
    <row r="221" spans="3:9" ht="15.5" x14ac:dyDescent="0.35">
      <c r="C221" t="s">
        <v>352</v>
      </c>
      <c r="I221" s="6">
        <v>72.81</v>
      </c>
    </row>
    <row r="222" spans="3:9" ht="15.5" x14ac:dyDescent="0.35">
      <c r="C222" t="s">
        <v>353</v>
      </c>
      <c r="I222" s="6">
        <v>79.45</v>
      </c>
    </row>
    <row r="223" spans="3:9" ht="15.5" x14ac:dyDescent="0.35">
      <c r="C223" t="s">
        <v>354</v>
      </c>
      <c r="I223" s="6">
        <v>583.02</v>
      </c>
    </row>
    <row r="224" spans="3:9" ht="15.5" x14ac:dyDescent="0.35">
      <c r="C224" t="s">
        <v>355</v>
      </c>
      <c r="D224" s="6">
        <v>137.91</v>
      </c>
    </row>
    <row r="225" spans="3:9" ht="15.5" x14ac:dyDescent="0.35">
      <c r="C225" t="s">
        <v>356</v>
      </c>
      <c r="I225" s="6">
        <v>784.99</v>
      </c>
    </row>
    <row r="226" spans="3:9" ht="15.5" x14ac:dyDescent="0.35">
      <c r="C226" t="s">
        <v>357</v>
      </c>
      <c r="I226" s="6">
        <v>85.83</v>
      </c>
    </row>
    <row r="227" spans="3:9" ht="15.5" x14ac:dyDescent="0.35">
      <c r="C227" t="s">
        <v>265</v>
      </c>
      <c r="D227" s="6">
        <v>7.11</v>
      </c>
    </row>
    <row r="228" spans="3:9" ht="15.5" x14ac:dyDescent="0.35">
      <c r="C228" t="s">
        <v>266</v>
      </c>
      <c r="D228" s="6">
        <v>6.02</v>
      </c>
    </row>
    <row r="229" spans="3:9" ht="15.5" x14ac:dyDescent="0.35">
      <c r="C229" t="s">
        <v>267</v>
      </c>
      <c r="D229" s="6">
        <v>0.49</v>
      </c>
    </row>
    <row r="230" spans="3:9" ht="15.5" x14ac:dyDescent="0.35">
      <c r="C230" t="s">
        <v>268</v>
      </c>
      <c r="D230" s="6">
        <v>0.49</v>
      </c>
    </row>
    <row r="231" spans="3:9" ht="15.5" x14ac:dyDescent="0.35">
      <c r="C231" t="s">
        <v>269</v>
      </c>
      <c r="D231" s="6">
        <v>0.69</v>
      </c>
    </row>
    <row r="232" spans="3:9" ht="15.5" x14ac:dyDescent="0.35">
      <c r="C232" t="s">
        <v>270</v>
      </c>
      <c r="D232" s="6">
        <v>0.28999999999999998</v>
      </c>
    </row>
    <row r="233" spans="3:9" ht="15.5" x14ac:dyDescent="0.35">
      <c r="C233" t="s">
        <v>271</v>
      </c>
      <c r="D233" s="6">
        <v>1.69</v>
      </c>
    </row>
    <row r="234" spans="3:9" ht="15.5" x14ac:dyDescent="0.35">
      <c r="C234" t="s">
        <v>272</v>
      </c>
      <c r="I234" s="6">
        <v>5.19</v>
      </c>
    </row>
    <row r="235" spans="3:9" ht="15.5" x14ac:dyDescent="0.35">
      <c r="C235" t="s">
        <v>13</v>
      </c>
      <c r="D235" s="5">
        <v>420000000000</v>
      </c>
    </row>
    <row r="236" spans="3:9" ht="15.5" x14ac:dyDescent="0.35">
      <c r="C236" t="s">
        <v>358</v>
      </c>
      <c r="I236" s="6">
        <v>4.9400000000000004</v>
      </c>
    </row>
    <row r="237" spans="3:9" ht="15.5" x14ac:dyDescent="0.35">
      <c r="C237" t="s">
        <v>273</v>
      </c>
      <c r="I237" s="6">
        <v>5.4900000000000004E-2</v>
      </c>
    </row>
    <row r="238" spans="3:9" ht="15.5" x14ac:dyDescent="0.35">
      <c r="C238" t="s">
        <v>274</v>
      </c>
      <c r="I238" s="6">
        <v>9.2699999999999991E-2</v>
      </c>
    </row>
    <row r="239" spans="3:9" ht="15.5" x14ac:dyDescent="0.35">
      <c r="C239" t="s">
        <v>275</v>
      </c>
      <c r="I239" s="6">
        <v>9.0899999999999995E-2</v>
      </c>
    </row>
    <row r="240" spans="3:9" ht="15.5" x14ac:dyDescent="0.35">
      <c r="C240" t="s">
        <v>359</v>
      </c>
      <c r="I240" s="6">
        <v>6.9199999999999998E-2</v>
      </c>
    </row>
    <row r="241" spans="3:9" ht="15.5" x14ac:dyDescent="0.35">
      <c r="C241" t="s">
        <v>276</v>
      </c>
      <c r="D241" s="6">
        <v>32.31</v>
      </c>
    </row>
    <row r="242" spans="3:9" ht="15.5" x14ac:dyDescent="0.35">
      <c r="C242" t="s">
        <v>277</v>
      </c>
      <c r="D242" s="6">
        <v>49.68</v>
      </c>
    </row>
    <row r="243" spans="3:9" ht="15.5" x14ac:dyDescent="0.35">
      <c r="C243" t="s">
        <v>278</v>
      </c>
      <c r="D243" s="6">
        <v>25.69</v>
      </c>
    </row>
    <row r="244" spans="3:9" ht="15.5" x14ac:dyDescent="0.35">
      <c r="C244" t="s">
        <v>279</v>
      </c>
      <c r="D244" s="6">
        <v>56.3</v>
      </c>
    </row>
    <row r="245" spans="3:9" ht="15.5" x14ac:dyDescent="0.35">
      <c r="C245" t="s">
        <v>280</v>
      </c>
      <c r="D245" s="6">
        <v>2.82</v>
      </c>
    </row>
    <row r="246" spans="3:9" ht="15.5" x14ac:dyDescent="0.35">
      <c r="C246" t="s">
        <v>281</v>
      </c>
      <c r="I246" s="6">
        <v>0.45</v>
      </c>
    </row>
    <row r="247" spans="3:9" ht="15.5" x14ac:dyDescent="0.35">
      <c r="C247" t="s">
        <v>282</v>
      </c>
      <c r="I247" s="6">
        <v>6.8</v>
      </c>
    </row>
    <row r="248" spans="3:9" ht="15.5" x14ac:dyDescent="0.35">
      <c r="C248" t="s">
        <v>47</v>
      </c>
      <c r="I248" s="5">
        <v>14961000000000</v>
      </c>
    </row>
    <row r="249" spans="3:9" ht="15.5" x14ac:dyDescent="0.35">
      <c r="C249" t="s">
        <v>283</v>
      </c>
      <c r="I249" s="5">
        <v>18892000000000</v>
      </c>
    </row>
    <row r="250" spans="3:9" ht="15.5" x14ac:dyDescent="0.35">
      <c r="C250" t="s">
        <v>284</v>
      </c>
      <c r="I250" s="5">
        <v>16090000000</v>
      </c>
    </row>
    <row r="251" spans="3:9" ht="15.5" x14ac:dyDescent="0.35">
      <c r="C251" t="s">
        <v>285</v>
      </c>
      <c r="I251" s="6">
        <v>0.1588</v>
      </c>
    </row>
    <row r="252" spans="3:9" ht="15.5" x14ac:dyDescent="0.35">
      <c r="C252" t="s">
        <v>286</v>
      </c>
      <c r="D252" s="6">
        <v>0.22239999999999999</v>
      </c>
    </row>
    <row r="253" spans="3:9" ht="15.5" x14ac:dyDescent="0.35">
      <c r="C253" t="s">
        <v>287</v>
      </c>
      <c r="D253" s="6">
        <v>0.23269999999999999</v>
      </c>
    </row>
    <row r="254" spans="3:9" ht="15.5" x14ac:dyDescent="0.35">
      <c r="C254" t="s">
        <v>288</v>
      </c>
      <c r="D254" s="6">
        <v>0.13369999999999999</v>
      </c>
    </row>
    <row r="255" spans="3:9" ht="15.5" x14ac:dyDescent="0.35">
      <c r="C255" t="s">
        <v>453</v>
      </c>
      <c r="D255" s="6">
        <v>0.14699999999999999</v>
      </c>
    </row>
    <row r="256" spans="3:9" ht="15.5" x14ac:dyDescent="0.35">
      <c r="C256" t="s">
        <v>289</v>
      </c>
      <c r="D256" s="6">
        <v>0.45490000000000003</v>
      </c>
    </row>
    <row r="257" spans="3:9" ht="15.5" x14ac:dyDescent="0.35">
      <c r="C257" t="s">
        <v>360</v>
      </c>
      <c r="D257" s="6">
        <v>-8.2799999999999999E-2</v>
      </c>
    </row>
    <row r="258" spans="3:9" ht="15.5" x14ac:dyDescent="0.35">
      <c r="C258" t="s">
        <v>290</v>
      </c>
      <c r="I258" s="6">
        <v>49.53</v>
      </c>
    </row>
    <row r="259" spans="3:9" ht="15.5" x14ac:dyDescent="0.35">
      <c r="C259" t="s">
        <v>454</v>
      </c>
      <c r="I259" s="6">
        <v>73.73</v>
      </c>
    </row>
    <row r="260" spans="3:9" ht="15.5" x14ac:dyDescent="0.35">
      <c r="C260" t="s">
        <v>455</v>
      </c>
      <c r="I260" s="6">
        <v>0.92799999999999994</v>
      </c>
    </row>
    <row r="261" spans="3:9" ht="15.5" x14ac:dyDescent="0.35">
      <c r="C261" t="s">
        <v>456</v>
      </c>
      <c r="I261" s="6">
        <v>7.9299999999999995E-2</v>
      </c>
    </row>
    <row r="262" spans="3:9" ht="15.5" x14ac:dyDescent="0.35">
      <c r="C262" t="s">
        <v>291</v>
      </c>
      <c r="I262" t="s">
        <v>1159</v>
      </c>
    </row>
    <row r="263" spans="3:9" ht="15.5" x14ac:dyDescent="0.35">
      <c r="C263" t="s">
        <v>293</v>
      </c>
      <c r="I263" s="5">
        <v>6</v>
      </c>
    </row>
    <row r="264" spans="3:9" ht="15.5" x14ac:dyDescent="0.35">
      <c r="C264" t="s">
        <v>294</v>
      </c>
      <c r="I264" s="6">
        <v>0.9</v>
      </c>
    </row>
    <row r="265" spans="3:9" ht="15.5" x14ac:dyDescent="0.35">
      <c r="C265" t="s">
        <v>295</v>
      </c>
      <c r="I265" s="6">
        <v>0.89</v>
      </c>
    </row>
    <row r="266" spans="3:9" ht="15.5" x14ac:dyDescent="0.35">
      <c r="C266" t="s">
        <v>458</v>
      </c>
      <c r="I266" s="6">
        <v>0.51</v>
      </c>
    </row>
    <row r="267" spans="3:9" ht="15.5" x14ac:dyDescent="0.35">
      <c r="C267" t="s">
        <v>296</v>
      </c>
      <c r="I267" s="6">
        <v>0.84</v>
      </c>
    </row>
    <row r="268" spans="3:9" ht="15.5" x14ac:dyDescent="0.35">
      <c r="C268" t="s">
        <v>361</v>
      </c>
      <c r="I268" s="6">
        <v>0.45</v>
      </c>
    </row>
    <row r="269" spans="3:9" ht="15.5" x14ac:dyDescent="0.35">
      <c r="C269" t="s">
        <v>297</v>
      </c>
      <c r="I269" s="6">
        <v>0.5</v>
      </c>
    </row>
    <row r="270" spans="3:9" ht="15.5" x14ac:dyDescent="0.35">
      <c r="C270" t="s">
        <v>298</v>
      </c>
      <c r="I270" s="6">
        <v>0.85</v>
      </c>
    </row>
    <row r="271" spans="3:9" ht="15.5" x14ac:dyDescent="0.35">
      <c r="C271" t="s">
        <v>299</v>
      </c>
      <c r="I271" s="5">
        <v>9379000000000</v>
      </c>
    </row>
    <row r="272" spans="3:9" ht="15.5" x14ac:dyDescent="0.35">
      <c r="C272" t="s">
        <v>300</v>
      </c>
      <c r="I272" s="5">
        <v>1954000000000</v>
      </c>
    </row>
    <row r="273" spans="3:9" ht="15.5" x14ac:dyDescent="0.35">
      <c r="C273" t="s">
        <v>301</v>
      </c>
      <c r="I273" s="5">
        <v>2885000000000</v>
      </c>
    </row>
    <row r="274" spans="3:9" ht="15.5" x14ac:dyDescent="0.35">
      <c r="C274" t="s">
        <v>302</v>
      </c>
      <c r="I274" s="5">
        <v>1171000000000</v>
      </c>
    </row>
    <row r="275" spans="3:9" ht="15.5" x14ac:dyDescent="0.35">
      <c r="C275" t="s">
        <v>303</v>
      </c>
      <c r="D275" s="5">
        <v>2219000000000</v>
      </c>
    </row>
    <row r="276" spans="3:9" ht="15.5" x14ac:dyDescent="0.35">
      <c r="C276" t="s">
        <v>304</v>
      </c>
      <c r="D276" s="5">
        <v>21332000000000</v>
      </c>
    </row>
    <row r="277" spans="3:9" ht="15.5" x14ac:dyDescent="0.35">
      <c r="C277" t="s">
        <v>305</v>
      </c>
      <c r="D277" s="5">
        <v>8703000000000</v>
      </c>
    </row>
    <row r="278" spans="3:9" ht="15.5" x14ac:dyDescent="0.35">
      <c r="C278" t="s">
        <v>245</v>
      </c>
      <c r="D278" s="5">
        <v>6626000000000</v>
      </c>
    </row>
    <row r="279" spans="3:9" ht="15.5" x14ac:dyDescent="0.35">
      <c r="C279" t="s">
        <v>306</v>
      </c>
      <c r="I279" s="5">
        <v>12628000000000</v>
      </c>
    </row>
    <row r="280" spans="3:9" ht="15.5" x14ac:dyDescent="0.35">
      <c r="C280" t="s">
        <v>243</v>
      </c>
      <c r="D280" s="5">
        <v>6150000000000</v>
      </c>
    </row>
    <row r="281" spans="3:9" ht="15.5" x14ac:dyDescent="0.35">
      <c r="C281" t="s">
        <v>24</v>
      </c>
      <c r="D281" s="5">
        <v>6150000000000</v>
      </c>
    </row>
    <row r="282" spans="3:9" ht="15.5" x14ac:dyDescent="0.35">
      <c r="C282" t="s">
        <v>21</v>
      </c>
      <c r="D282" s="5">
        <v>3931000000000</v>
      </c>
    </row>
    <row r="283" spans="3:9" ht="15.5" x14ac:dyDescent="0.35">
      <c r="C283" t="s">
        <v>244</v>
      </c>
      <c r="I283" s="5">
        <v>12628000000000</v>
      </c>
    </row>
    <row r="284" spans="3:9" ht="15.5" x14ac:dyDescent="0.35">
      <c r="C284" t="s">
        <v>307</v>
      </c>
      <c r="I284" s="5">
        <v>2481000000000</v>
      </c>
    </row>
    <row r="285" spans="3:9" ht="15.5" x14ac:dyDescent="0.35">
      <c r="C285" t="s">
        <v>308</v>
      </c>
      <c r="I285" s="5">
        <v>-2005000000000</v>
      </c>
    </row>
    <row r="286" spans="3:9" ht="15.5" x14ac:dyDescent="0.35">
      <c r="C286" t="s">
        <v>309</v>
      </c>
      <c r="I286" s="5">
        <v>-1344000000000</v>
      </c>
    </row>
    <row r="287" spans="3:9" ht="15.5" x14ac:dyDescent="0.35">
      <c r="C287" t="s">
        <v>310</v>
      </c>
      <c r="I287" s="5">
        <v>-1100000000000</v>
      </c>
    </row>
    <row r="288" spans="3:9" ht="15.5" x14ac:dyDescent="0.35">
      <c r="C288" t="s">
        <v>311</v>
      </c>
      <c r="I288" s="5">
        <v>1381000000000</v>
      </c>
    </row>
  </sheetData>
  <pageMargins left="0.7" right="0.7" top="0.75" bottom="0.75" header="0.3" footer="0.3"/>
  <ignoredErrors>
    <ignoredError sqref="A1:U289" numberStoredAsText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S26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9" width="18.83203125" customWidth="1"/>
  </cols>
  <sheetData>
    <row r="1" spans="1:19" ht="15.5" x14ac:dyDescent="0.35">
      <c r="C1" t="s">
        <v>1652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</row>
    <row r="2" spans="1:19" ht="15.5" x14ac:dyDescent="0.35">
      <c r="C2" t="s">
        <v>1653</v>
      </c>
      <c r="D2" s="2" vm="426">
        <f ca="1">IFERROR(_xlfn.STOCKHISTORY("XIDX:" &amp; $C$1, D3, , 0, 0, 1), "Libur")</f>
        <v>55</v>
      </c>
      <c r="E2" s="2" t="str">
        <f ca="1">IFERROR(_xlfn.STOCKHISTORY("XIDX:" &amp; $C$1, E3, , 0, 0, 1), "Libur")</f>
        <v>Libur</v>
      </c>
      <c r="H2" s="2" vm="426">
        <f ca="1">IFERROR(INDEX(D2:G2,COUNT(D2:G2)),"")</f>
        <v>55</v>
      </c>
      <c r="I2" s="2" vm="427">
        <f t="shared" ref="I2:S2" ca="1" si="0">IFERROR(_xlfn.STOCKHISTORY("XIDX:" &amp; $C$1, I1, , 0, 0, 1), "Libur")</f>
        <v>65</v>
      </c>
      <c r="J2" s="2" vm="428">
        <f t="shared" ca="1" si="0"/>
        <v>19</v>
      </c>
      <c r="K2" s="2" vm="11">
        <f t="shared" ca="1" si="0"/>
        <v>50</v>
      </c>
      <c r="L2" s="2" vm="429">
        <f t="shared" ca="1" si="0"/>
        <v>57</v>
      </c>
      <c r="M2" s="2" vm="322">
        <f t="shared" ca="1" si="0"/>
        <v>276</v>
      </c>
      <c r="N2" s="2" vm="430">
        <f t="shared" ca="1" si="0"/>
        <v>76</v>
      </c>
      <c r="O2" s="2" vm="11">
        <f t="shared" ca="1" si="0"/>
        <v>50</v>
      </c>
      <c r="P2" s="2" vm="322">
        <f t="shared" ca="1" si="0"/>
        <v>276</v>
      </c>
      <c r="Q2" s="2" vm="49">
        <f t="shared" ca="1" si="0"/>
        <v>192</v>
      </c>
      <c r="R2" s="2" vm="431">
        <f t="shared" ca="1" si="0"/>
        <v>488</v>
      </c>
      <c r="S2" s="2" t="str">
        <f t="shared" ca="1" si="0"/>
        <v>Libur</v>
      </c>
    </row>
    <row r="3" spans="1:19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9" ht="15.5" x14ac:dyDescent="0.35">
      <c r="B4" t="s">
        <v>5</v>
      </c>
      <c r="C4" t="s">
        <v>6</v>
      </c>
      <c r="D4" s="2">
        <f>IFERROR(INDEX(D51:D500,MATCH($C$4,$C$51:$C$500,0)),"")</f>
        <v>22457809482</v>
      </c>
      <c r="E4" s="2">
        <f>IFERROR(INDEX(E51:E500,MATCH($C$4,$C$51:$C$500,0)),"")</f>
        <v>18255365574</v>
      </c>
      <c r="H4" s="2">
        <f>IFERROR(SUM(D4:G4)*(4/MAX(1,COUNT(D4:G4))),"")</f>
        <v>81426350112</v>
      </c>
      <c r="I4" s="2">
        <f t="shared" ref="I4:S4" si="1">IFERROR(INDEX(I51:I500,MATCH($C$4,$C$51:$C$500,0)),"")</f>
        <v>128971931600</v>
      </c>
      <c r="J4" s="2">
        <f t="shared" si="1"/>
        <v>183904880000</v>
      </c>
      <c r="K4" s="2">
        <f t="shared" si="1"/>
        <v>202242648252</v>
      </c>
      <c r="L4" s="2">
        <f t="shared" si="1"/>
        <v>320482000000</v>
      </c>
      <c r="M4" s="2">
        <f t="shared" si="1"/>
        <v>363604570740</v>
      </c>
      <c r="N4" s="2">
        <f t="shared" si="1"/>
        <v>288636107329</v>
      </c>
      <c r="O4" s="2">
        <f t="shared" si="1"/>
        <v>535719525407</v>
      </c>
      <c r="P4" s="2">
        <f t="shared" si="1"/>
        <v>735093525919</v>
      </c>
      <c r="Q4" s="2">
        <f t="shared" si="1"/>
        <v>563864071410</v>
      </c>
      <c r="R4" s="2">
        <f t="shared" si="1"/>
        <v>446830466068</v>
      </c>
      <c r="S4" s="2">
        <f t="shared" si="1"/>
        <v>374407257762</v>
      </c>
    </row>
    <row r="5" spans="1:19" ht="15.5" x14ac:dyDescent="0.35">
      <c r="B5" t="s">
        <v>7</v>
      </c>
      <c r="C5" t="s">
        <v>8</v>
      </c>
      <c r="D5" s="2">
        <f>IFERROR(INDEX(D51:D500,MATCH($C$5,$C$51:$C$500,0)),"")</f>
        <v>-74002859</v>
      </c>
      <c r="E5" s="2">
        <f>IFERROR(INDEX(E51:E500,MATCH($C$5,$C$51:$C$500,0)),"")</f>
        <v>-576124802</v>
      </c>
      <c r="H5" s="2">
        <f>IFERROR(SUM(D5:G5)*(4/MAX(1,COUNT(D5:G5))),"")</f>
        <v>-1300255322</v>
      </c>
      <c r="I5" s="2">
        <f t="shared" ref="I5:S5" si="2">IFERROR(INDEX(I51:I500,MATCH($C$5,$C$51:$C$500,0)),"")</f>
        <v>1036890758</v>
      </c>
      <c r="J5" s="2">
        <f t="shared" si="2"/>
        <v>1632339577</v>
      </c>
      <c r="K5" s="2">
        <f t="shared" si="2"/>
        <v>1557463451</v>
      </c>
      <c r="L5" s="2">
        <f t="shared" si="2"/>
        <v>874000000</v>
      </c>
      <c r="M5" s="2">
        <f t="shared" si="2"/>
        <v>3098748576</v>
      </c>
      <c r="N5" s="2">
        <f t="shared" si="2"/>
        <v>-6472407619</v>
      </c>
      <c r="O5" s="2">
        <f t="shared" si="2"/>
        <v>-3592541066</v>
      </c>
      <c r="P5" s="2">
        <f t="shared" si="2"/>
        <v>7035283663</v>
      </c>
      <c r="Q5" s="2">
        <f t="shared" si="2"/>
        <v>2069300111</v>
      </c>
      <c r="R5" s="2">
        <f t="shared" si="2"/>
        <v>5565724911</v>
      </c>
      <c r="S5" s="2">
        <f t="shared" si="2"/>
        <v>5727115002</v>
      </c>
    </row>
    <row r="6" spans="1:19" ht="15.5" x14ac:dyDescent="0.35">
      <c r="B6" t="s">
        <v>9</v>
      </c>
      <c r="C6" t="s">
        <v>10</v>
      </c>
      <c r="D6" s="2">
        <f>IFERROR(INDEX(D51:D500,MATCH($C$6,$C$51:$C$500,0)),"")</f>
        <v>149679612032</v>
      </c>
      <c r="E6" s="2">
        <f>IFERROR(INDEX(E51:E500,MATCH($C$6,$C$51:$C$500,0)),"")</f>
        <v>149754394935</v>
      </c>
      <c r="H6" s="2">
        <f>IFERROR(INDEX(D6:G6,COUNT(D6:G6)),"")</f>
        <v>149754394935</v>
      </c>
      <c r="I6" s="2">
        <f t="shared" ref="I6:S6" si="3">IFERROR(INDEX(I51:I500,MATCH($C$6,$C$51:$C$500,0)),"")</f>
        <v>149679612032</v>
      </c>
      <c r="J6" s="2">
        <f t="shared" si="3"/>
        <v>148628034649</v>
      </c>
      <c r="K6" s="2">
        <f t="shared" si="3"/>
        <v>146978460206</v>
      </c>
      <c r="L6" s="2">
        <f t="shared" si="3"/>
        <v>145446000000</v>
      </c>
      <c r="M6" s="2">
        <f t="shared" si="3"/>
        <v>144649603966</v>
      </c>
      <c r="N6" s="2">
        <f t="shared" si="3"/>
        <v>141527059339</v>
      </c>
      <c r="O6" s="2">
        <f t="shared" si="3"/>
        <v>148063200719</v>
      </c>
      <c r="P6" s="2">
        <f t="shared" si="3"/>
        <v>149694592893</v>
      </c>
      <c r="Q6" s="2">
        <f t="shared" si="3"/>
        <v>142612290190</v>
      </c>
      <c r="R6" s="2">
        <f t="shared" si="3"/>
        <v>140502296525</v>
      </c>
      <c r="S6" s="2">
        <f t="shared" si="3"/>
        <v>134870278928</v>
      </c>
    </row>
    <row r="7" spans="1:19" ht="15.5" x14ac:dyDescent="0.35">
      <c r="B7" t="s">
        <v>11</v>
      </c>
      <c r="C7" t="s">
        <v>12</v>
      </c>
      <c r="D7" s="3">
        <f>IFERROR(INDEX(D51:D500,MATCH($C$7,$C$51:$C$500,0))/1000000000,"")</f>
        <v>1.44</v>
      </c>
      <c r="E7" s="3">
        <f>IFERROR(INDEX(E51:E500,MATCH($C$7,$C$51:$C$500,0))/1000000000,"")</f>
        <v>1.44</v>
      </c>
      <c r="H7" s="3">
        <f>IFERROR(INDEX(D7:G7,COUNT(D7:G7)),"")</f>
        <v>1.44</v>
      </c>
      <c r="I7" s="3">
        <f t="shared" ref="I7:S7" si="4">IFERROR(INDEX(I51:I500,MATCH($C$7,$C$51:$C$500,0))/1000000000,"")</f>
        <v>1.44</v>
      </c>
      <c r="J7" s="3">
        <f t="shared" si="4"/>
        <v>1.44</v>
      </c>
      <c r="K7" s="3">
        <f t="shared" si="4"/>
        <v>1.44</v>
      </c>
      <c r="L7" s="3">
        <f t="shared" si="4"/>
        <v>1.44</v>
      </c>
      <c r="M7" s="3">
        <f t="shared" si="4"/>
        <v>1.44</v>
      </c>
      <c r="N7" s="3">
        <f t="shared" si="4"/>
        <v>1.44</v>
      </c>
      <c r="O7" s="3">
        <f t="shared" si="4"/>
        <v>1.44</v>
      </c>
      <c r="P7" s="3">
        <f t="shared" si="4"/>
        <v>1.44</v>
      </c>
      <c r="Q7" s="3">
        <f t="shared" si="4"/>
        <v>1.44</v>
      </c>
      <c r="R7" s="3">
        <f t="shared" si="4"/>
        <v>1.44</v>
      </c>
      <c r="S7" s="3">
        <f t="shared" si="4"/>
        <v>1.44</v>
      </c>
    </row>
    <row r="8" spans="1:19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0</v>
      </c>
      <c r="E8" s="2">
        <f>IFERROR(INDEX(E51:E500,MATCH("Free cash flow (Quarter)",$C$51:$C$500,0)),"")</f>
        <v>4000000000</v>
      </c>
      <c r="H8" s="2">
        <f>IFERROR(INDEX(D8:G8,COUNT(D8:G8)),"")</f>
        <v>4000000000</v>
      </c>
      <c r="I8" s="2">
        <f t="shared" ref="I8:S8" si="5">IFERROR(INDEX(I51:I500,MATCH($C$8,$C$51:$C$500,0)),"")</f>
        <v>13000000000</v>
      </c>
      <c r="J8" s="2">
        <f t="shared" si="5"/>
        <v>14000000000</v>
      </c>
      <c r="K8" s="2">
        <f t="shared" si="5"/>
        <v>21000000000</v>
      </c>
      <c r="L8" s="2">
        <f t="shared" si="5"/>
        <v>53000000000</v>
      </c>
      <c r="M8" s="2">
        <f t="shared" si="5"/>
        <v>-52000000000</v>
      </c>
      <c r="N8" s="2">
        <f t="shared" si="5"/>
        <v>-34000000000</v>
      </c>
      <c r="O8" s="2">
        <f t="shared" si="5"/>
        <v>12000000000</v>
      </c>
      <c r="P8" s="2">
        <f t="shared" si="5"/>
        <v>15000000000</v>
      </c>
      <c r="Q8" s="2">
        <f t="shared" si="5"/>
        <v>50000000000</v>
      </c>
      <c r="R8" s="2">
        <f t="shared" si="5"/>
        <v>-60000000000</v>
      </c>
      <c r="S8" s="2">
        <f t="shared" si="5"/>
        <v>-36000000000</v>
      </c>
    </row>
    <row r="9" spans="1:19" ht="15.5" x14ac:dyDescent="0.35">
      <c r="A9" t="s">
        <v>16</v>
      </c>
      <c r="C9" t="s">
        <v>17</v>
      </c>
      <c r="D9" s="3">
        <f>IFERROR(INDEX(D51:D500,MATCH("Free cash flow per share (Quarter)",$C$51:$C$500,0)),"")</f>
        <v>0.24</v>
      </c>
      <c r="E9" s="3">
        <f>IFERROR(INDEX(E51:E500,MATCH("Free cash flow per share (Quarter)",$C$51:$C$500,0)),"")</f>
        <v>2.6</v>
      </c>
      <c r="H9" s="3">
        <f>IFERROR(INDEX(D9:G9,COUNT(D9:G9)),"")</f>
        <v>2.6</v>
      </c>
      <c r="I9" s="3">
        <f t="shared" ref="I9:S9" si="6">IFERROR(INDEX(I51:I500,MATCH($C$9,$C$51:$C$500,0)),"")</f>
        <v>9.1999999999999993</v>
      </c>
      <c r="J9" s="3">
        <f t="shared" si="6"/>
        <v>9.6</v>
      </c>
      <c r="K9" s="3">
        <f t="shared" si="6"/>
        <v>14.73</v>
      </c>
      <c r="L9" s="3">
        <f t="shared" si="6"/>
        <v>36.86</v>
      </c>
      <c r="M9" s="3">
        <f t="shared" si="6"/>
        <v>-36.14</v>
      </c>
      <c r="N9" s="3">
        <f t="shared" si="6"/>
        <v>-23.88</v>
      </c>
      <c r="O9" s="3">
        <f t="shared" si="6"/>
        <v>8.15</v>
      </c>
      <c r="P9" s="3">
        <f t="shared" si="6"/>
        <v>10.64</v>
      </c>
      <c r="Q9" s="3">
        <f t="shared" si="6"/>
        <v>34.840000000000003</v>
      </c>
      <c r="R9" s="3">
        <f t="shared" si="6"/>
        <v>-41.99</v>
      </c>
      <c r="S9" s="3">
        <f t="shared" si="6"/>
        <v>-25.24</v>
      </c>
    </row>
    <row r="10" spans="1:19" ht="15.5" x14ac:dyDescent="0.35">
      <c r="C10" t="s">
        <v>18</v>
      </c>
      <c r="D10" s="3">
        <f ca="1">IFERROR(IF(D9=0,"",D2/D9),"")</f>
        <v>229.16666666666669</v>
      </c>
      <c r="E10" s="3" t="str">
        <f ca="1">IFERROR(IF(E9=0,"",E2/E9),"")</f>
        <v/>
      </c>
      <c r="I10" s="3">
        <f t="shared" ref="I10:S10" ca="1" si="7">IFERROR(IF(I9=0,"",I2/I9),"")</f>
        <v>7.0652173913043486</v>
      </c>
      <c r="J10" s="3">
        <f t="shared" ca="1" si="7"/>
        <v>1.9791666666666667</v>
      </c>
      <c r="K10" s="3">
        <f t="shared" ca="1" si="7"/>
        <v>3.3944331296673456</v>
      </c>
      <c r="L10" s="3">
        <f t="shared" ca="1" si="7"/>
        <v>1.5463917525773196</v>
      </c>
      <c r="M10" s="3">
        <f t="shared" ca="1" si="7"/>
        <v>-7.6369673491975645</v>
      </c>
      <c r="N10" s="3">
        <f t="shared" ca="1" si="7"/>
        <v>-3.1825795644891124</v>
      </c>
      <c r="O10" s="3">
        <f t="shared" ca="1" si="7"/>
        <v>6.1349693251533743</v>
      </c>
      <c r="P10" s="3">
        <f t="shared" ca="1" si="7"/>
        <v>25.939849624060148</v>
      </c>
      <c r="Q10" s="3">
        <f t="shared" ca="1" si="7"/>
        <v>5.5109070034443164</v>
      </c>
      <c r="R10" s="3">
        <f t="shared" ca="1" si="7"/>
        <v>-11.621814717789949</v>
      </c>
      <c r="S10" s="3" t="str">
        <f t="shared" ca="1" si="7"/>
        <v/>
      </c>
    </row>
    <row r="11" spans="1:19" ht="15.5" x14ac:dyDescent="0.35">
      <c r="B11" t="s">
        <v>19</v>
      </c>
      <c r="C11" t="s">
        <v>20</v>
      </c>
      <c r="D11" s="2">
        <f>IFERROR(INDEX(D51:D500,MATCH($C$11,$C$51:$C$500,0)),"")</f>
        <v>3540174471</v>
      </c>
      <c r="E11" s="2">
        <f>IFERROR(INDEX(E51:E500,MATCH($C$11,$C$51:$C$500,0)),"")</f>
        <v>7174721414</v>
      </c>
      <c r="H11" s="2">
        <f>IFERROR(INDEX(D11:G11,COUNT(D11:G11)),"")</f>
        <v>7174721414</v>
      </c>
      <c r="I11" s="2">
        <f t="shared" ref="I11:S11" si="8">IFERROR(INDEX(I51:I500,MATCH($C$11,$C$51:$C$500,0)),"")</f>
        <v>3540174471</v>
      </c>
      <c r="J11" s="2">
        <f t="shared" si="8"/>
        <v>6309414990</v>
      </c>
      <c r="K11" s="2">
        <f t="shared" si="8"/>
        <v>8795168040</v>
      </c>
      <c r="L11" s="2">
        <f t="shared" si="8"/>
        <v>9149000000</v>
      </c>
      <c r="M11" s="2">
        <f t="shared" si="8"/>
        <v>28367193224</v>
      </c>
      <c r="N11" s="2">
        <f t="shared" si="8"/>
        <v>19975156905</v>
      </c>
      <c r="O11" s="2">
        <f t="shared" si="8"/>
        <v>26535603210</v>
      </c>
      <c r="P11" s="2">
        <f t="shared" si="8"/>
        <v>63776024266</v>
      </c>
      <c r="Q11" s="2">
        <f t="shared" si="8"/>
        <v>109671182737</v>
      </c>
      <c r="R11" s="2">
        <f t="shared" si="8"/>
        <v>30338590016</v>
      </c>
      <c r="S11" s="2">
        <f t="shared" si="8"/>
        <v>27439754167</v>
      </c>
    </row>
    <row r="12" spans="1:19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234000000000</v>
      </c>
      <c r="E12" s="2">
        <f>IFERROR(INDEX(E51:E500,MATCH("Net Debt (Quarter)",$C$51:$C$500,0)),"")</f>
        <v>227000000000</v>
      </c>
      <c r="H12" s="2">
        <f>IFERROR(INDEX(D12:G12,COUNT(D12:G12)),"")</f>
        <v>227000000000</v>
      </c>
      <c r="I12" s="2">
        <f t="shared" ref="I12:S12" si="9">IFERROR(INDEX(I51:I500,MATCH($C$12,$C$51:$C$500,0)),"")</f>
        <v>234000000000</v>
      </c>
      <c r="J12" s="2">
        <f t="shared" si="9"/>
        <v>227000000000</v>
      </c>
      <c r="K12" s="2">
        <f t="shared" si="9"/>
        <v>225000000000</v>
      </c>
      <c r="L12" s="2">
        <f t="shared" si="9"/>
        <v>216000000000</v>
      </c>
      <c r="M12" s="2">
        <f t="shared" si="9"/>
        <v>351000000000</v>
      </c>
      <c r="N12" s="2">
        <f t="shared" si="9"/>
        <v>303000000000</v>
      </c>
      <c r="O12" s="2">
        <f t="shared" si="9"/>
        <v>273000000000</v>
      </c>
      <c r="P12" s="2">
        <f t="shared" si="9"/>
        <v>243000000000</v>
      </c>
      <c r="Q12" s="2">
        <f t="shared" si="9"/>
        <v>258000000000</v>
      </c>
      <c r="R12" s="2">
        <f t="shared" si="9"/>
        <v>236000000000</v>
      </c>
      <c r="S12" s="2">
        <f t="shared" si="9"/>
        <v>236000000000</v>
      </c>
    </row>
    <row r="13" spans="1:19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237000000000</v>
      </c>
      <c r="E13" s="2">
        <f>IFERROR(INDEX(E51:E500,MATCH("Total Debt (Quarter)",$C$51:$C$500,0)),"")</f>
        <v>235000000000</v>
      </c>
      <c r="H13" s="2">
        <f>IFERROR(INDEX(D13:G13,COUNT(D13:G13)),"")</f>
        <v>235000000000</v>
      </c>
      <c r="I13" s="2">
        <f t="shared" ref="I13:S13" si="10">IFERROR(INDEX(I51:I500,MATCH($C$13,$C$51:$C$500,0)),"")</f>
        <v>237000000000</v>
      </c>
      <c r="J13" s="2">
        <f t="shared" si="10"/>
        <v>234000000000</v>
      </c>
      <c r="K13" s="2">
        <f t="shared" si="10"/>
        <v>234000000000</v>
      </c>
      <c r="L13" s="2">
        <f t="shared" si="10"/>
        <v>226000000000</v>
      </c>
      <c r="M13" s="2">
        <f t="shared" si="10"/>
        <v>379000000000</v>
      </c>
      <c r="N13" s="2">
        <f t="shared" si="10"/>
        <v>323000000000</v>
      </c>
      <c r="O13" s="2">
        <f t="shared" si="10"/>
        <v>299000000000</v>
      </c>
      <c r="P13" s="2">
        <f t="shared" si="10"/>
        <v>306000000000</v>
      </c>
      <c r="Q13" s="2">
        <f t="shared" si="10"/>
        <v>368000000000</v>
      </c>
      <c r="R13" s="2">
        <f t="shared" si="10"/>
        <v>266000000000</v>
      </c>
      <c r="S13" s="2">
        <f t="shared" si="10"/>
        <v>263000000000</v>
      </c>
    </row>
    <row r="14" spans="1:19" ht="15.5" x14ac:dyDescent="0.35">
      <c r="C14" t="s">
        <v>27</v>
      </c>
      <c r="D14" s="2">
        <f>IFERROR(INDEX(D51:D500,MATCH($C$14,$C$51:$C$500,0)),"")</f>
        <v>-5112017832</v>
      </c>
      <c r="E14" s="2">
        <f>IFERROR(INDEX(E51:E500,MATCH($C$14,$C$51:$C$500,0)),"")</f>
        <v>-5736263044</v>
      </c>
      <c r="H14" s="2">
        <f>IFERROR(SUM(D14:G14)*(4/MAX(1,COUNT(D14:G14))),"")</f>
        <v>-21696561752</v>
      </c>
      <c r="I14" s="2">
        <f t="shared" ref="I14:S14" si="11">IFERROR(INDEX(I51:I500,MATCH($C$14,$C$51:$C$500,0)),"")</f>
        <v>-22686467840</v>
      </c>
      <c r="J14" s="2">
        <f t="shared" si="11"/>
        <v>-24776435146</v>
      </c>
      <c r="K14" s="2">
        <f t="shared" si="11"/>
        <v>-26429959197</v>
      </c>
      <c r="L14" s="2">
        <f t="shared" si="11"/>
        <v>-28361000000</v>
      </c>
      <c r="M14" s="2">
        <f t="shared" si="11"/>
        <v>-36086268441</v>
      </c>
      <c r="N14" s="2">
        <f t="shared" si="11"/>
        <v>-30902873249</v>
      </c>
      <c r="O14" s="2">
        <f t="shared" si="11"/>
        <v>-31938394315</v>
      </c>
      <c r="P14" s="2">
        <f t="shared" si="11"/>
        <v>-33009721133</v>
      </c>
      <c r="Q14" s="2">
        <f t="shared" si="11"/>
        <v>-25989879193</v>
      </c>
      <c r="R14" s="2">
        <f t="shared" si="11"/>
        <v>-26223516654</v>
      </c>
      <c r="S14" s="2">
        <f t="shared" si="11"/>
        <v>-28388907245</v>
      </c>
    </row>
    <row r="15" spans="1:19" ht="15.5" x14ac:dyDescent="0.35">
      <c r="C15" t="s">
        <v>28</v>
      </c>
      <c r="D15" s="2">
        <f>IFERROR(INDEX(D51:D500,MATCH($C$15,$C$51:$C$500,0)),"")</f>
        <v>-46832811</v>
      </c>
      <c r="E15" s="2">
        <f>IFERROR(INDEX(E51:E500,MATCH($C$15,$C$51:$C$500,0)),"")</f>
        <v>0</v>
      </c>
      <c r="H15" s="2">
        <f>IFERROR(SUM(D15:G15)*(4/MAX(1,COUNT(D15:G15))),"")</f>
        <v>-93665622</v>
      </c>
      <c r="I15" s="2">
        <f t="shared" ref="I15:S15" si="12">IFERROR(INDEX(I51:I500,MATCH($C$15,$C$51:$C$500,0)),"")</f>
        <v>-46832811</v>
      </c>
      <c r="J15" s="2">
        <f t="shared" si="12"/>
        <v>54189058</v>
      </c>
      <c r="K15" s="2">
        <f t="shared" si="12"/>
        <v>-1363496820</v>
      </c>
      <c r="L15" s="2">
        <f t="shared" si="12"/>
        <v>-1193000000</v>
      </c>
      <c r="M15" s="2">
        <f t="shared" si="12"/>
        <v>-353320095</v>
      </c>
      <c r="N15" s="2">
        <f t="shared" si="12"/>
        <v>1929901023</v>
      </c>
      <c r="O15" s="2">
        <f t="shared" si="12"/>
        <v>-651617032</v>
      </c>
      <c r="P15" s="2">
        <f t="shared" si="12"/>
        <v>-2038431234</v>
      </c>
      <c r="Q15" s="2">
        <f t="shared" si="12"/>
        <v>-1541898673</v>
      </c>
      <c r="R15" s="2">
        <f t="shared" si="12"/>
        <v>-692211265</v>
      </c>
      <c r="S15" s="2">
        <f t="shared" si="12"/>
        <v>-448724168</v>
      </c>
    </row>
    <row r="16" spans="1:19" ht="15.5" x14ac:dyDescent="0.35">
      <c r="C16" t="s">
        <v>29</v>
      </c>
      <c r="D16" s="2">
        <f>IFERROR(INDEX(D51:D500,MATCH($C$16,$C$51:$C$500,0)),"")</f>
        <v>-1330555354</v>
      </c>
      <c r="E16" s="2">
        <f>IFERROR(INDEX(E51:E500,MATCH($C$16,$C$51:$C$500,0)),"")</f>
        <v>-581944245</v>
      </c>
      <c r="H16" s="2">
        <f>IFERROR(SUM(D16:G16)*(4/MAX(1,COUNT(D16:G16))),"")</f>
        <v>-3824999198</v>
      </c>
      <c r="I16" s="2">
        <f t="shared" ref="I16:S16" si="13">IFERROR(INDEX(I51:I500,MATCH($C$16,$C$51:$C$500,0)),"")</f>
        <v>-204195068</v>
      </c>
      <c r="J16" s="2">
        <f t="shared" si="13"/>
        <v>1261984107</v>
      </c>
      <c r="K16" s="2">
        <f t="shared" si="13"/>
        <v>2139327390</v>
      </c>
      <c r="L16" s="2">
        <f t="shared" si="13"/>
        <v>94000000</v>
      </c>
      <c r="M16" s="2">
        <f t="shared" si="13"/>
        <v>1096259711</v>
      </c>
      <c r="N16" s="2">
        <f t="shared" si="13"/>
        <v>-8735044491</v>
      </c>
      <c r="O16" s="2">
        <f t="shared" si="13"/>
        <v>-3572157075</v>
      </c>
      <c r="P16" s="2">
        <f t="shared" si="13"/>
        <v>6508601488</v>
      </c>
      <c r="Q16" s="2">
        <f t="shared" si="13"/>
        <v>5345868131</v>
      </c>
      <c r="R16" s="2">
        <f t="shared" si="13"/>
        <v>6605337030</v>
      </c>
      <c r="S16" s="2">
        <f t="shared" si="13"/>
        <v>5396444709</v>
      </c>
    </row>
    <row r="17" spans="1:19" ht="15.5" x14ac:dyDescent="0.35">
      <c r="A17" t="s">
        <v>30</v>
      </c>
    </row>
    <row r="18" spans="1:19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  <c r="S18" t="s">
        <v>35</v>
      </c>
    </row>
    <row r="19" spans="1:19" ht="15.5" x14ac:dyDescent="0.35">
      <c r="A19" t="s">
        <v>44</v>
      </c>
      <c r="C19" t="s">
        <v>45</v>
      </c>
    </row>
    <row r="20" spans="1:19" ht="15.5" x14ac:dyDescent="0.35">
      <c r="A20" t="s">
        <v>46</v>
      </c>
      <c r="C20" t="s">
        <v>47</v>
      </c>
      <c r="D20" s="2">
        <f ca="1">IFERROR(D21*D2,"")</f>
        <v>79200000000</v>
      </c>
      <c r="E20" s="2" t="str">
        <f ca="1">IFERROR(E21*E2,"")</f>
        <v/>
      </c>
      <c r="H20" s="2">
        <f t="shared" ref="H20:S20" ca="1" si="14">IFERROR(H21*H2,"")</f>
        <v>79200000000</v>
      </c>
      <c r="I20" s="2">
        <f t="shared" ca="1" si="14"/>
        <v>93600000000</v>
      </c>
      <c r="J20" s="2">
        <f t="shared" ca="1" si="14"/>
        <v>27360000000</v>
      </c>
      <c r="K20" s="2">
        <f t="shared" ca="1" si="14"/>
        <v>72000000000</v>
      </c>
      <c r="L20" s="2">
        <f t="shared" ca="1" si="14"/>
        <v>82080000000</v>
      </c>
      <c r="M20" s="2">
        <f t="shared" ca="1" si="14"/>
        <v>397440000000</v>
      </c>
      <c r="N20" s="2">
        <f t="shared" ca="1" si="14"/>
        <v>109440000000</v>
      </c>
      <c r="O20" s="2">
        <f t="shared" ca="1" si="14"/>
        <v>72000000000</v>
      </c>
      <c r="P20" s="2">
        <f t="shared" ca="1" si="14"/>
        <v>397440000000</v>
      </c>
      <c r="Q20" s="2">
        <f t="shared" ca="1" si="14"/>
        <v>276480000000</v>
      </c>
      <c r="R20" s="2">
        <f t="shared" ca="1" si="14"/>
        <v>702720000000</v>
      </c>
      <c r="S20" s="2" t="str">
        <f t="shared" ca="1" si="14"/>
        <v/>
      </c>
    </row>
    <row r="21" spans="1:19" ht="15.5" x14ac:dyDescent="0.35">
      <c r="C21" t="s">
        <v>12</v>
      </c>
      <c r="D21" s="2">
        <f>IFERROR(INDEX(D51:D500,MATCH($C$7,$C$51:$C$500,0)),"")</f>
        <v>1440000000</v>
      </c>
      <c r="E21" s="2">
        <f>IFERROR(INDEX(E51:E500,MATCH($C$7,$C$51:$C$500,0)),"")</f>
        <v>1440000000</v>
      </c>
      <c r="H21" s="2">
        <f>IFERROR(INDEX(D21:G21,COUNT(D21:G21)),"")</f>
        <v>1440000000</v>
      </c>
      <c r="I21" s="2">
        <f t="shared" ref="I21:S21" si="15">IFERROR(INDEX(I51:I500,MATCH($C$7,$C$51:$C$500,0)),"")</f>
        <v>1440000000</v>
      </c>
      <c r="J21" s="2">
        <f t="shared" si="15"/>
        <v>1440000000</v>
      </c>
      <c r="K21" s="2">
        <f t="shared" si="15"/>
        <v>1440000000</v>
      </c>
      <c r="L21" s="2">
        <f t="shared" si="15"/>
        <v>1440000000</v>
      </c>
      <c r="M21" s="2">
        <f t="shared" si="15"/>
        <v>1440000000</v>
      </c>
      <c r="N21" s="2">
        <f t="shared" si="15"/>
        <v>1440000000</v>
      </c>
      <c r="O21" s="2">
        <f t="shared" si="15"/>
        <v>1440000000</v>
      </c>
      <c r="P21" s="2">
        <f t="shared" si="15"/>
        <v>1440000000</v>
      </c>
      <c r="Q21" s="2">
        <f t="shared" si="15"/>
        <v>1440000000</v>
      </c>
      <c r="R21" s="2">
        <f t="shared" si="15"/>
        <v>1440000000</v>
      </c>
      <c r="S21" s="2">
        <f t="shared" si="15"/>
        <v>1440000000</v>
      </c>
    </row>
    <row r="23" spans="1:19" ht="15.5" x14ac:dyDescent="0.35">
      <c r="B23" t="s">
        <v>48</v>
      </c>
      <c r="C23" t="s">
        <v>49</v>
      </c>
      <c r="D23" s="3">
        <f>IFERROR(D5/D6*100,"")</f>
        <v>-4.9440841003903009E-2</v>
      </c>
      <c r="E23" s="3">
        <f>IFERROR(E5/E6*100,"")</f>
        <v>-0.3847131179355795</v>
      </c>
      <c r="H23" s="3">
        <f t="shared" ref="H23:S23" si="16">IFERROR(H5/H6*100,"")</f>
        <v>-0.86825853929987706</v>
      </c>
      <c r="I23" s="3">
        <f t="shared" si="16"/>
        <v>0.69274014271116846</v>
      </c>
      <c r="J23" s="3">
        <f t="shared" si="16"/>
        <v>1.0982716557175323</v>
      </c>
      <c r="K23" s="3">
        <f t="shared" si="16"/>
        <v>1.0596542165546654</v>
      </c>
      <c r="L23" s="3">
        <f t="shared" si="16"/>
        <v>0.60091030348032948</v>
      </c>
      <c r="M23" s="3">
        <f t="shared" si="16"/>
        <v>2.1422447701470122</v>
      </c>
      <c r="N23" s="3">
        <f t="shared" si="16"/>
        <v>-4.5732651050825774</v>
      </c>
      <c r="O23" s="3">
        <f t="shared" si="16"/>
        <v>-2.4263564805802504</v>
      </c>
      <c r="P23" s="3">
        <f t="shared" si="16"/>
        <v>4.699758038708012</v>
      </c>
      <c r="Q23" s="3">
        <f t="shared" si="16"/>
        <v>1.450997041168826</v>
      </c>
      <c r="R23" s="3">
        <f t="shared" si="16"/>
        <v>3.9613052944011304</v>
      </c>
      <c r="S23" s="3">
        <f t="shared" si="16"/>
        <v>4.24638774941468</v>
      </c>
    </row>
    <row r="24" spans="1:19" ht="15.5" x14ac:dyDescent="0.35">
      <c r="C24" t="s">
        <v>50</v>
      </c>
      <c r="D24" s="4" t="str">
        <f>IFERROR(_xlfn.RRI(5,I23,D23),"")</f>
        <v/>
      </c>
      <c r="E24" s="4" t="str">
        <f>IFERROR(_xlfn.RRI(5,J23,E23),"")</f>
        <v/>
      </c>
      <c r="H24" s="4" t="str">
        <f t="shared" ref="H24:S24" si="17">IFERROR(_xlfn.RRI(5,M23,H23),"")</f>
        <v/>
      </c>
      <c r="I24" s="4" t="str">
        <f t="shared" si="17"/>
        <v/>
      </c>
      <c r="J24" s="4" t="str">
        <f t="shared" si="17"/>
        <v/>
      </c>
      <c r="K24" s="4">
        <f t="shared" si="17"/>
        <v>-0.25763457938575052</v>
      </c>
      <c r="L24" s="4">
        <f t="shared" si="17"/>
        <v>-0.16164371449486914</v>
      </c>
      <c r="M24" s="4">
        <f t="shared" si="17"/>
        <v>-0.11568670294186645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</row>
    <row r="25" spans="1:19" ht="15.5" x14ac:dyDescent="0.35">
      <c r="A25" t="s">
        <v>51</v>
      </c>
      <c r="C25" t="s">
        <v>52</v>
      </c>
      <c r="D25" s="3">
        <f>IFERROR(INDEX(D51:D500,MATCH($A$25,$C$51:$C$500,0)),"")</f>
        <v>-0.95</v>
      </c>
      <c r="E25" s="3">
        <f>IFERROR(INDEX(E51:E500,MATCH($A$25,$C$51:$C$500,0)),"")</f>
        <v>-0.4</v>
      </c>
      <c r="H25" s="3">
        <f>IFERROR(INDEX(D25:G25,COUNT(D25:G25)),"")</f>
        <v>-0.4</v>
      </c>
      <c r="I25" s="3">
        <f t="shared" ref="I25:S25" si="18">IFERROR(INDEX(I51:I500,MATCH($C$25,$C$51:$C$500,0)),"")</f>
        <v>-0.18</v>
      </c>
      <c r="J25" s="3">
        <f t="shared" si="18"/>
        <v>0.91</v>
      </c>
      <c r="K25" s="3">
        <f t="shared" si="18"/>
        <v>0.55000000000000004</v>
      </c>
      <c r="L25" s="3">
        <f t="shared" si="18"/>
        <v>-0.75</v>
      </c>
      <c r="M25" s="3">
        <f t="shared" si="18"/>
        <v>0.51</v>
      </c>
      <c r="N25" s="3">
        <f t="shared" si="18"/>
        <v>-4.68</v>
      </c>
      <c r="O25" s="3">
        <f t="shared" si="18"/>
        <v>-2.92</v>
      </c>
      <c r="P25" s="3">
        <f t="shared" si="18"/>
        <v>3.09</v>
      </c>
      <c r="Q25" s="3">
        <f t="shared" si="18"/>
        <v>2.6</v>
      </c>
      <c r="R25" s="3">
        <f t="shared" si="18"/>
        <v>4.0599999999999996</v>
      </c>
      <c r="S25" s="3">
        <f t="shared" si="18"/>
        <v>3.42</v>
      </c>
    </row>
    <row r="26" spans="1:19" ht="15.5" x14ac:dyDescent="0.35">
      <c r="C26" t="s">
        <v>53</v>
      </c>
      <c r="D26" s="4">
        <f>IFERROR(_xlfn.RRI(5,I25,D25),"")</f>
        <v>0.39473024908143484</v>
      </c>
      <c r="E26" s="4" t="str">
        <f>IFERROR(_xlfn.RRI(5,J25,E25),"")</f>
        <v/>
      </c>
      <c r="H26" s="4" t="str">
        <f t="shared" ref="H26:S26" si="19">IFERROR(_xlfn.RRI(5,M25,H25),"")</f>
        <v/>
      </c>
      <c r="I26" s="4">
        <f t="shared" si="19"/>
        <v>-0.47879889186135105</v>
      </c>
      <c r="J26" s="4" t="str">
        <f t="shared" si="19"/>
        <v/>
      </c>
      <c r="K26" s="4">
        <f t="shared" si="19"/>
        <v>-0.29192242234570731</v>
      </c>
      <c r="L26" s="4" t="str">
        <f t="shared" si="19"/>
        <v/>
      </c>
      <c r="M26" s="4">
        <f t="shared" si="19"/>
        <v>-0.339597317739878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</row>
    <row r="27" spans="1:19" ht="15.5" x14ac:dyDescent="0.35">
      <c r="C27" t="s">
        <v>54</v>
      </c>
      <c r="D27" s="3">
        <f>IFERROR(D4/D21,"")</f>
        <v>15.595701029166667</v>
      </c>
      <c r="E27" s="3">
        <f>IFERROR(E4/E21,"")</f>
        <v>12.677337204166667</v>
      </c>
      <c r="H27" s="3">
        <f t="shared" ref="H27:S27" si="20">IFERROR(H4/H21,"")</f>
        <v>56.546076466666669</v>
      </c>
      <c r="I27" s="3">
        <f t="shared" si="20"/>
        <v>89.563841388888889</v>
      </c>
      <c r="J27" s="3">
        <f t="shared" si="20"/>
        <v>127.71172222222222</v>
      </c>
      <c r="K27" s="3">
        <f t="shared" si="20"/>
        <v>140.44628350833332</v>
      </c>
      <c r="L27" s="3">
        <f t="shared" si="20"/>
        <v>222.55694444444444</v>
      </c>
      <c r="M27" s="3">
        <f t="shared" si="20"/>
        <v>252.50317412499999</v>
      </c>
      <c r="N27" s="3">
        <f t="shared" si="20"/>
        <v>200.44174120069445</v>
      </c>
      <c r="O27" s="3">
        <f t="shared" si="20"/>
        <v>372.02744819930558</v>
      </c>
      <c r="P27" s="3">
        <f t="shared" si="20"/>
        <v>510.48161522152776</v>
      </c>
      <c r="Q27" s="3">
        <f t="shared" si="20"/>
        <v>391.57227181249999</v>
      </c>
      <c r="R27" s="3">
        <f t="shared" si="20"/>
        <v>310.29893476944443</v>
      </c>
      <c r="S27" s="3">
        <f t="shared" si="20"/>
        <v>260.00504011250001</v>
      </c>
    </row>
    <row r="28" spans="1:19" ht="15.5" x14ac:dyDescent="0.35">
      <c r="C28" t="s">
        <v>55</v>
      </c>
      <c r="D28" s="4">
        <f>IFERROR(_xlfn.RRI(5,I27,D27),"")</f>
        <v>-0.29502382867189025</v>
      </c>
      <c r="E28" s="4">
        <f>IFERROR(_xlfn.RRI(5,J27,E27),"")</f>
        <v>-0.36997257280203</v>
      </c>
      <c r="H28" s="4">
        <f t="shared" ref="H28:S28" si="21">IFERROR(_xlfn.RRI(5,M27,H27),"")</f>
        <v>-0.25864345360609975</v>
      </c>
      <c r="I28" s="4">
        <f t="shared" si="21"/>
        <v>-0.14880530336288267</v>
      </c>
      <c r="J28" s="4">
        <f t="shared" si="21"/>
        <v>-0.19252115037271056</v>
      </c>
      <c r="K28" s="4">
        <f t="shared" si="21"/>
        <v>-0.22748658630812324</v>
      </c>
      <c r="L28" s="4">
        <f t="shared" si="21"/>
        <v>-0.10684703586947741</v>
      </c>
      <c r="M28" s="4">
        <f t="shared" si="21"/>
        <v>-4.0384373560501619E-2</v>
      </c>
      <c r="N28" s="4">
        <f t="shared" si="21"/>
        <v>-5.0704810747387974E-2</v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</row>
    <row r="29" spans="1:19" ht="15.5" x14ac:dyDescent="0.35">
      <c r="C29" t="s">
        <v>56</v>
      </c>
      <c r="H29" s="4">
        <f t="shared" ref="H29:S29" si="22">IFERROR(((H25-I25)/I25)*100%,"")</f>
        <v>1.2222222222222223</v>
      </c>
      <c r="I29" s="4">
        <f t="shared" si="22"/>
        <v>-1.1978021978021978</v>
      </c>
      <c r="J29" s="4">
        <f t="shared" si="22"/>
        <v>0.65454545454545443</v>
      </c>
      <c r="K29" s="4">
        <f t="shared" si="22"/>
        <v>-1.7333333333333334</v>
      </c>
      <c r="L29" s="4">
        <f t="shared" si="22"/>
        <v>-2.4705882352941178</v>
      </c>
      <c r="M29" s="4">
        <f t="shared" si="22"/>
        <v>-1.108974358974359</v>
      </c>
      <c r="N29" s="4">
        <f t="shared" si="22"/>
        <v>0.60273972602739723</v>
      </c>
      <c r="O29" s="4">
        <f t="shared" si="22"/>
        <v>-1.9449838187702266</v>
      </c>
      <c r="P29" s="4">
        <f t="shared" si="22"/>
        <v>0.18846153846153837</v>
      </c>
      <c r="Q29" s="4">
        <f t="shared" si="22"/>
        <v>-0.35960591133004915</v>
      </c>
      <c r="R29" s="4">
        <f t="shared" si="22"/>
        <v>0.18713450292397651</v>
      </c>
      <c r="S29" s="4" t="str">
        <f t="shared" si="22"/>
        <v/>
      </c>
    </row>
    <row r="30" spans="1:19" ht="15.5" x14ac:dyDescent="0.35">
      <c r="C30" t="s">
        <v>57</v>
      </c>
      <c r="H30" s="4">
        <f t="shared" ref="H30:S30" si="23">IFERROR(((H27-I27)/I27)*100%,"")</f>
        <v>-0.36865061178939496</v>
      </c>
      <c r="I30" s="4">
        <f t="shared" si="23"/>
        <v>-0.29870304909799023</v>
      </c>
      <c r="J30" s="4">
        <f t="shared" si="23"/>
        <v>-9.0672112981583466E-2</v>
      </c>
      <c r="K30" s="4">
        <f t="shared" si="23"/>
        <v>-0.36894225494099514</v>
      </c>
      <c r="L30" s="4">
        <f t="shared" si="23"/>
        <v>-0.11859743856420145</v>
      </c>
      <c r="M30" s="4">
        <f t="shared" si="23"/>
        <v>0.25973348970351673</v>
      </c>
      <c r="N30" s="4">
        <f t="shared" si="23"/>
        <v>-0.46121786935110182</v>
      </c>
      <c r="O30" s="4">
        <f t="shared" si="23"/>
        <v>-0.27122263151854908</v>
      </c>
      <c r="P30" s="4">
        <f t="shared" si="23"/>
        <v>0.30367151090301453</v>
      </c>
      <c r="Q30" s="4">
        <f t="shared" si="23"/>
        <v>0.26191948452366604</v>
      </c>
      <c r="R30" s="4">
        <f t="shared" si="23"/>
        <v>0.19343430663952921</v>
      </c>
      <c r="S30" s="4" t="str">
        <f t="shared" si="23"/>
        <v/>
      </c>
    </row>
    <row r="32" spans="1:19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103.23</v>
      </c>
      <c r="E32" s="3">
        <f>IFERROR(INDEX(E51:E500,MATCH($A$32,$C$51:$C$500,0)),"")</f>
        <v>103.28</v>
      </c>
      <c r="H32" s="3">
        <f>IFERROR(INDEX(D32:G32,COUNT(D32:G32)),"")</f>
        <v>103.28</v>
      </c>
      <c r="I32" s="3">
        <f t="shared" ref="I32:S32" si="24">IFERROR(INDEX(I51:I500,MATCH($C$32,$C$51:$C$500,0)),"")</f>
        <v>103.23</v>
      </c>
      <c r="J32" s="3">
        <f t="shared" si="24"/>
        <v>102.51</v>
      </c>
      <c r="K32" s="3">
        <f t="shared" si="24"/>
        <v>101.37</v>
      </c>
      <c r="L32" s="3">
        <f t="shared" si="24"/>
        <v>100.29</v>
      </c>
      <c r="M32" s="3">
        <f t="shared" si="24"/>
        <v>99.68</v>
      </c>
      <c r="N32" s="3">
        <f t="shared" si="24"/>
        <v>97.53</v>
      </c>
      <c r="O32" s="3">
        <f t="shared" si="24"/>
        <v>102.03</v>
      </c>
      <c r="P32" s="3">
        <f t="shared" si="24"/>
        <v>103.07</v>
      </c>
      <c r="Q32" s="3">
        <f t="shared" si="24"/>
        <v>98.18</v>
      </c>
      <c r="R32" s="3">
        <f t="shared" si="24"/>
        <v>96.74</v>
      </c>
      <c r="S32" s="3">
        <f t="shared" si="24"/>
        <v>92.87</v>
      </c>
    </row>
    <row r="33" spans="1:19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0.63</v>
      </c>
      <c r="E33" s="3">
        <f>IFERROR(INDEX(E51:E500,MATCH($A$33,$C$51:$C$500,0)),"")</f>
        <v>0.5</v>
      </c>
      <c r="H33" s="3">
        <f>IFERROR(INDEX(D33:G33,COUNT(D33:G33)),"")</f>
        <v>0.5</v>
      </c>
      <c r="I33" s="3">
        <f t="shared" ref="I33:S33" si="25">IFERROR(INDEX(I51:I500,MATCH($C$33,$C$51:$C$500,0)),"")</f>
        <v>0.63</v>
      </c>
      <c r="J33" s="3">
        <f t="shared" si="25"/>
        <v>0.19</v>
      </c>
      <c r="K33" s="3">
        <f t="shared" si="25"/>
        <v>0.49</v>
      </c>
      <c r="L33" s="3">
        <f t="shared" si="25"/>
        <v>0.56999999999999995</v>
      </c>
      <c r="M33" s="3">
        <f t="shared" si="25"/>
        <v>2.77</v>
      </c>
      <c r="N33" s="3">
        <f t="shared" si="25"/>
        <v>0.78</v>
      </c>
      <c r="O33" s="3">
        <f t="shared" si="25"/>
        <v>0.49</v>
      </c>
      <c r="P33" s="3">
        <f t="shared" si="25"/>
        <v>2.68</v>
      </c>
      <c r="Q33" s="3">
        <f t="shared" si="25"/>
        <v>1.96</v>
      </c>
      <c r="R33" s="3">
        <f t="shared" si="25"/>
        <v>5.04</v>
      </c>
      <c r="S33" s="3">
        <f t="shared" si="25"/>
        <v>0</v>
      </c>
    </row>
    <row r="34" spans="1:19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-68.42</v>
      </c>
      <c r="E34" s="3">
        <f>IFERROR(INDEX(E51:E500,MATCH($A$34,$C$51:$C$500,0)),"")</f>
        <v>-130</v>
      </c>
      <c r="H34" s="3">
        <f>IFERROR(INDEX(D34:G34,COUNT(D34:G34)),"")</f>
        <v>-130</v>
      </c>
      <c r="I34" s="3">
        <f t="shared" ref="I34:S34" si="26">IFERROR(INDEX(I51:I500,MATCH($C$34,$C$51:$C$500,0)),"")</f>
        <v>-361.11</v>
      </c>
      <c r="J34" s="3">
        <f t="shared" si="26"/>
        <v>20.88</v>
      </c>
      <c r="K34" s="3">
        <f t="shared" si="26"/>
        <v>90.91</v>
      </c>
      <c r="L34" s="3">
        <f t="shared" si="26"/>
        <v>-76</v>
      </c>
      <c r="M34" s="3">
        <f t="shared" si="26"/>
        <v>541.17999999999995</v>
      </c>
      <c r="N34" s="3">
        <f t="shared" si="26"/>
        <v>-16.239999999999998</v>
      </c>
      <c r="O34" s="3">
        <f t="shared" si="26"/>
        <v>-17.12</v>
      </c>
      <c r="P34" s="3">
        <f t="shared" si="26"/>
        <v>89.32</v>
      </c>
      <c r="Q34" s="3">
        <f t="shared" si="26"/>
        <v>73.849999999999994</v>
      </c>
      <c r="R34" s="3">
        <f t="shared" si="26"/>
        <v>120.2</v>
      </c>
      <c r="S34" s="3">
        <f t="shared" si="26"/>
        <v>0</v>
      </c>
    </row>
    <row r="35" spans="1:19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4.16</v>
      </c>
      <c r="E35" s="3">
        <f>IFERROR(INDEX(E51:E500,MATCH($A$35,$C$51:$C$500,0)),"")</f>
        <v>4.0999999999999996</v>
      </c>
      <c r="H35" s="3">
        <f>IFERROR(INDEX(D35:G35,COUNT(D35:G35)),"")</f>
        <v>4.0999999999999996</v>
      </c>
      <c r="I35" s="3">
        <f t="shared" ref="I35:S35" si="27">IFERROR(INDEX(I51:I500,MATCH($C$35,$C$51:$C$500,0)),"")</f>
        <v>0.72</v>
      </c>
      <c r="J35" s="3">
        <f t="shared" si="27"/>
        <v>0.15</v>
      </c>
      <c r="K35" s="3">
        <f t="shared" si="27"/>
        <v>0.36</v>
      </c>
      <c r="L35" s="3">
        <f t="shared" si="27"/>
        <v>0.26</v>
      </c>
      <c r="M35" s="3">
        <f t="shared" si="27"/>
        <v>1.0900000000000001</v>
      </c>
      <c r="N35" s="3">
        <f t="shared" si="27"/>
        <v>0.38</v>
      </c>
      <c r="O35" s="3">
        <f t="shared" si="27"/>
        <v>0.13</v>
      </c>
      <c r="P35" s="3">
        <f t="shared" si="27"/>
        <v>0.54</v>
      </c>
      <c r="Q35" s="3">
        <f t="shared" si="27"/>
        <v>0.49</v>
      </c>
      <c r="R35" s="3">
        <f t="shared" si="27"/>
        <v>1.57</v>
      </c>
      <c r="S35" s="3">
        <f t="shared" si="27"/>
        <v>0</v>
      </c>
    </row>
    <row r="36" spans="1:19" ht="15.5" x14ac:dyDescent="0.35">
      <c r="B36" t="s">
        <v>70</v>
      </c>
      <c r="C36" t="s">
        <v>71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S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</row>
    <row r="37" spans="1:19" ht="15.5" x14ac:dyDescent="0.35">
      <c r="B37" t="s">
        <v>72</v>
      </c>
      <c r="C37" t="s">
        <v>73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S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</row>
    <row r="50" spans="2:19" ht="15.5" x14ac:dyDescent="0.35">
      <c r="D50" t="s">
        <v>372</v>
      </c>
      <c r="E50" t="s">
        <v>373</v>
      </c>
      <c r="F50" t="s">
        <v>1597</v>
      </c>
      <c r="G50" t="s">
        <v>1654</v>
      </c>
      <c r="H50" t="s">
        <v>1655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  <c r="S50" t="s">
        <v>35</v>
      </c>
    </row>
    <row r="51" spans="2:19" ht="15.5" x14ac:dyDescent="0.35">
      <c r="B51" t="s">
        <v>79</v>
      </c>
      <c r="C51" t="s">
        <v>6</v>
      </c>
      <c r="D51" s="5">
        <v>22457809482</v>
      </c>
      <c r="E51" s="5">
        <v>18255365574</v>
      </c>
      <c r="F51" s="5">
        <v>56022429133</v>
      </c>
      <c r="G51" s="5">
        <v>32236327411</v>
      </c>
      <c r="I51" s="5">
        <v>128971931600</v>
      </c>
      <c r="J51" s="5">
        <v>183904880000</v>
      </c>
      <c r="K51" s="5">
        <v>202242648252</v>
      </c>
      <c r="L51" s="5">
        <v>320482000000</v>
      </c>
      <c r="M51" s="5">
        <v>363604570740</v>
      </c>
      <c r="N51" s="5">
        <v>288636107329</v>
      </c>
      <c r="O51" s="5">
        <v>535719525407</v>
      </c>
      <c r="P51" s="5">
        <v>735093525919</v>
      </c>
      <c r="Q51" s="5">
        <v>563864071410</v>
      </c>
      <c r="R51" s="5">
        <v>446830466068</v>
      </c>
      <c r="S51" s="5">
        <v>374407257762</v>
      </c>
    </row>
    <row r="52" spans="2:19" ht="15.5" x14ac:dyDescent="0.35">
      <c r="C52" t="s">
        <v>80</v>
      </c>
      <c r="D52" s="5">
        <v>-18246543945</v>
      </c>
      <c r="E52" s="5">
        <v>-12285498955</v>
      </c>
      <c r="F52" s="5">
        <v>-47439670950</v>
      </c>
      <c r="G52" s="5">
        <v>-24175522416</v>
      </c>
      <c r="I52" s="5">
        <v>-102147236266</v>
      </c>
      <c r="J52" s="5">
        <v>-149918399128</v>
      </c>
      <c r="K52" s="5">
        <v>-164793706686</v>
      </c>
      <c r="L52" s="5">
        <v>-272207000000</v>
      </c>
      <c r="M52" s="5">
        <v>-307296819399</v>
      </c>
      <c r="N52" s="5">
        <v>-243686481043</v>
      </c>
      <c r="O52" s="5">
        <v>-474862106869</v>
      </c>
      <c r="P52" s="5">
        <v>-663625384823</v>
      </c>
      <c r="Q52" s="5">
        <v>-491484878965</v>
      </c>
      <c r="R52" s="5">
        <v>-381139559712</v>
      </c>
      <c r="S52" s="5">
        <v>-310654417925</v>
      </c>
    </row>
    <row r="53" spans="2:19" ht="15.5" x14ac:dyDescent="0.35">
      <c r="C53" t="s">
        <v>81</v>
      </c>
      <c r="D53" s="5">
        <v>4211265537</v>
      </c>
      <c r="E53" s="5">
        <v>5969866619</v>
      </c>
      <c r="F53" s="5">
        <v>8582758183</v>
      </c>
      <c r="G53" s="5">
        <v>8060804995</v>
      </c>
      <c r="I53" s="5">
        <v>26824695334</v>
      </c>
      <c r="J53" s="5">
        <v>33986480872</v>
      </c>
      <c r="K53" s="5">
        <v>37448941566</v>
      </c>
      <c r="L53" s="5">
        <v>48275000000</v>
      </c>
      <c r="M53" s="5">
        <v>56307751341</v>
      </c>
      <c r="N53" s="5">
        <v>44949626286</v>
      </c>
      <c r="O53" s="5">
        <v>60857418538</v>
      </c>
      <c r="P53" s="5">
        <v>71468141096</v>
      </c>
      <c r="Q53" s="5">
        <v>72379192445</v>
      </c>
      <c r="R53" s="5">
        <v>65690906356</v>
      </c>
      <c r="S53" s="5">
        <v>63752839837</v>
      </c>
    </row>
    <row r="54" spans="2:19" ht="15.5" x14ac:dyDescent="0.35">
      <c r="C54" t="s">
        <v>82</v>
      </c>
      <c r="D54" s="5">
        <v>-1767905714</v>
      </c>
      <c r="E54" s="5">
        <v>-817266782</v>
      </c>
      <c r="F54" s="5">
        <v>-1624684115</v>
      </c>
      <c r="G54" s="5">
        <v>-1452679289</v>
      </c>
      <c r="I54" s="5">
        <v>-5662535900</v>
      </c>
      <c r="J54" s="5">
        <v>-7730394871</v>
      </c>
      <c r="K54" s="5">
        <v>-13149258312</v>
      </c>
      <c r="L54" s="5">
        <v>-19539000000</v>
      </c>
      <c r="M54" s="5">
        <v>-19018355327</v>
      </c>
      <c r="N54" s="5">
        <v>-20777842933</v>
      </c>
      <c r="O54" s="5">
        <v>-25446513148</v>
      </c>
      <c r="P54" s="5">
        <v>-34725404007</v>
      </c>
      <c r="Q54" s="5">
        <v>-43371501218</v>
      </c>
      <c r="R54" s="5">
        <v>-37978928993</v>
      </c>
      <c r="S54" s="5">
        <v>-39805320261</v>
      </c>
    </row>
    <row r="55" spans="2:19" ht="15.5" x14ac:dyDescent="0.35">
      <c r="C55" t="s">
        <v>381</v>
      </c>
      <c r="F55" s="5">
        <v>-17667118</v>
      </c>
      <c r="G55" s="5">
        <v>-13477583</v>
      </c>
      <c r="I55" s="5">
        <v>-31144701</v>
      </c>
      <c r="J55" s="5">
        <v>-94729005</v>
      </c>
      <c r="K55" s="5">
        <v>-543161551</v>
      </c>
      <c r="L55" s="5">
        <v>-769000000</v>
      </c>
      <c r="M55" s="5">
        <v>-1098043166</v>
      </c>
      <c r="N55" s="5">
        <v>-2831446438</v>
      </c>
      <c r="O55" s="5">
        <v>-7148473591</v>
      </c>
      <c r="P55" s="5">
        <v>-8631338567</v>
      </c>
      <c r="Q55" s="5">
        <v>-12158093444</v>
      </c>
      <c r="R55" s="5">
        <v>-10087265318</v>
      </c>
      <c r="S55" s="5">
        <v>-8922154682</v>
      </c>
    </row>
    <row r="56" spans="2:19" ht="15.5" x14ac:dyDescent="0.35">
      <c r="C56" t="s">
        <v>83</v>
      </c>
      <c r="D56" s="5">
        <v>-1767905714</v>
      </c>
      <c r="E56" s="5">
        <v>-817266782</v>
      </c>
      <c r="F56" s="5">
        <v>-1607016997</v>
      </c>
      <c r="G56" s="5">
        <v>-1439201706</v>
      </c>
      <c r="I56" s="5">
        <v>-5631391199</v>
      </c>
      <c r="J56" s="5">
        <v>-7635665866</v>
      </c>
      <c r="K56" s="5">
        <v>-12606096761</v>
      </c>
      <c r="L56" s="5">
        <v>-18770000000</v>
      </c>
      <c r="M56" s="5">
        <v>-17920312161</v>
      </c>
      <c r="N56" s="5">
        <v>-17946396495</v>
      </c>
      <c r="O56" s="5">
        <v>-18298039557</v>
      </c>
      <c r="P56" s="5">
        <v>-26094065440</v>
      </c>
      <c r="Q56" s="5">
        <v>-31213407774</v>
      </c>
      <c r="R56" s="5">
        <v>-27891663675</v>
      </c>
      <c r="S56" s="5">
        <v>-30883165579</v>
      </c>
    </row>
    <row r="57" spans="2:19" ht="15.5" x14ac:dyDescent="0.35">
      <c r="C57" t="s">
        <v>86</v>
      </c>
      <c r="D57" s="5">
        <v>2443359823</v>
      </c>
      <c r="E57" s="5">
        <v>5152599837</v>
      </c>
      <c r="F57" s="5">
        <v>6958074068</v>
      </c>
      <c r="G57" s="5">
        <v>6608125706</v>
      </c>
      <c r="I57" s="5">
        <v>21162159434</v>
      </c>
      <c r="J57" s="5">
        <v>26256086001</v>
      </c>
      <c r="K57" s="5">
        <v>24299683254</v>
      </c>
      <c r="L57" s="5">
        <v>28736000000</v>
      </c>
      <c r="M57" s="5">
        <v>37289396014</v>
      </c>
      <c r="N57" s="5">
        <v>24171783353</v>
      </c>
      <c r="O57" s="5">
        <v>35410905390</v>
      </c>
      <c r="P57" s="5">
        <v>36742737089</v>
      </c>
      <c r="Q57" s="5">
        <v>29007691227</v>
      </c>
      <c r="R57" s="5">
        <v>27711977363</v>
      </c>
      <c r="S57" s="5">
        <v>23947519576</v>
      </c>
    </row>
    <row r="58" spans="2:19" ht="15.5" x14ac:dyDescent="0.35">
      <c r="C58" t="s">
        <v>87</v>
      </c>
      <c r="D58" s="5">
        <v>-3773915177</v>
      </c>
      <c r="E58" s="5">
        <v>-5734544082</v>
      </c>
      <c r="F58" s="5">
        <v>-5918209930</v>
      </c>
      <c r="G58" s="5">
        <v>-5939685313</v>
      </c>
      <c r="I58" s="5">
        <v>-21366354502</v>
      </c>
      <c r="J58" s="5">
        <v>-24994101894</v>
      </c>
      <c r="K58" s="5">
        <v>-22160355864</v>
      </c>
      <c r="L58" s="5">
        <v>-28642000000</v>
      </c>
      <c r="M58" s="5">
        <v>-36193136303</v>
      </c>
      <c r="N58" s="5">
        <v>-32906827844</v>
      </c>
      <c r="O58" s="5">
        <v>-38983062465</v>
      </c>
      <c r="P58" s="5">
        <v>-30234135601</v>
      </c>
      <c r="Q58" s="5">
        <v>-23661823096</v>
      </c>
      <c r="R58" s="5">
        <v>-21106640333</v>
      </c>
      <c r="S58" s="5">
        <v>-18551074867</v>
      </c>
    </row>
    <row r="59" spans="2:19" ht="15.5" x14ac:dyDescent="0.35">
      <c r="C59" t="s">
        <v>27</v>
      </c>
      <c r="D59" s="5">
        <v>-5112017832</v>
      </c>
      <c r="E59" s="5">
        <v>-5736263044</v>
      </c>
      <c r="F59" s="5">
        <v>-5911319193</v>
      </c>
      <c r="G59" s="5">
        <v>-5926867771</v>
      </c>
      <c r="I59" s="5">
        <v>-22686467840</v>
      </c>
      <c r="J59" s="5">
        <v>-24776435146</v>
      </c>
      <c r="K59" s="5">
        <v>-26429959197</v>
      </c>
      <c r="L59" s="5">
        <v>-28361000000</v>
      </c>
      <c r="M59" s="5">
        <v>-36086268441</v>
      </c>
      <c r="N59" s="5">
        <v>-30902873249</v>
      </c>
      <c r="O59" s="5">
        <v>-31938394315</v>
      </c>
      <c r="P59" s="5">
        <v>-33009721133</v>
      </c>
      <c r="Q59" s="5">
        <v>-25989879193</v>
      </c>
      <c r="R59" s="5">
        <v>-26223516654</v>
      </c>
      <c r="S59" s="5">
        <v>-28388907245</v>
      </c>
    </row>
    <row r="60" spans="2:19" ht="15.5" x14ac:dyDescent="0.35">
      <c r="C60" t="s">
        <v>85</v>
      </c>
      <c r="D60" s="5">
        <v>-780044</v>
      </c>
      <c r="E60" s="5">
        <v>-5819443</v>
      </c>
      <c r="F60" s="5">
        <v>11570509</v>
      </c>
      <c r="G60" s="5">
        <v>9715603</v>
      </c>
      <c r="I60" s="5">
        <v>14686625</v>
      </c>
      <c r="J60" s="5">
        <v>17234866</v>
      </c>
      <c r="K60" s="5">
        <v>-25241128</v>
      </c>
      <c r="L60" s="5">
        <v>-78000000</v>
      </c>
      <c r="M60" s="5">
        <v>23796050</v>
      </c>
      <c r="N60" s="5">
        <v>-63733762</v>
      </c>
      <c r="O60" s="5">
        <v>-17142312</v>
      </c>
      <c r="P60" s="5">
        <v>47019039</v>
      </c>
      <c r="Q60" s="5">
        <v>40693555</v>
      </c>
      <c r="R60" s="5">
        <v>66292683</v>
      </c>
      <c r="S60" s="5">
        <v>21632669</v>
      </c>
    </row>
    <row r="61" spans="2:19" ht="15.5" x14ac:dyDescent="0.35">
      <c r="C61" t="s">
        <v>94</v>
      </c>
      <c r="D61" s="5">
        <v>-3773915177</v>
      </c>
      <c r="E61" s="5">
        <v>-5734544082</v>
      </c>
      <c r="F61" s="5">
        <v>-5918209930</v>
      </c>
      <c r="G61" s="5">
        <v>-5939685313</v>
      </c>
      <c r="I61" s="5">
        <v>-21366354502</v>
      </c>
      <c r="J61" s="5">
        <v>-24994101894</v>
      </c>
      <c r="K61" s="5">
        <v>-22160355864</v>
      </c>
      <c r="L61" s="5">
        <v>-28642000000</v>
      </c>
      <c r="M61" s="5">
        <v>-36193136303</v>
      </c>
      <c r="N61" s="5">
        <v>-32906827844</v>
      </c>
      <c r="O61" s="5">
        <v>-38983062465</v>
      </c>
      <c r="P61" s="5">
        <v>-30234135601</v>
      </c>
      <c r="Q61" s="5">
        <v>-23661823096</v>
      </c>
      <c r="R61" s="5">
        <v>-21106640333</v>
      </c>
      <c r="S61" s="5">
        <v>-18551074867</v>
      </c>
    </row>
    <row r="62" spans="2:19" ht="15.5" x14ac:dyDescent="0.35">
      <c r="C62" t="s">
        <v>29</v>
      </c>
      <c r="D62" s="5">
        <v>-1330555354</v>
      </c>
      <c r="E62" s="5">
        <v>-581944245</v>
      </c>
      <c r="F62" s="5">
        <v>1039864138</v>
      </c>
      <c r="G62" s="5">
        <v>668440393</v>
      </c>
      <c r="I62" s="5">
        <v>-204195068</v>
      </c>
      <c r="J62" s="5">
        <v>1261984107</v>
      </c>
      <c r="K62" s="5">
        <v>2139327390</v>
      </c>
      <c r="L62" s="5">
        <v>94000000</v>
      </c>
      <c r="M62" s="5">
        <v>1096259711</v>
      </c>
      <c r="N62" s="5">
        <v>-8735044491</v>
      </c>
      <c r="O62" s="5">
        <v>-3572157075</v>
      </c>
      <c r="P62" s="5">
        <v>6508601488</v>
      </c>
      <c r="Q62" s="5">
        <v>5345868131</v>
      </c>
      <c r="R62" s="5">
        <v>6605337030</v>
      </c>
      <c r="S62" s="5">
        <v>5396444709</v>
      </c>
    </row>
    <row r="63" spans="2:19" ht="15.5" x14ac:dyDescent="0.35">
      <c r="C63" t="s">
        <v>28</v>
      </c>
      <c r="D63" s="5">
        <v>-46832811</v>
      </c>
      <c r="I63" s="5">
        <v>-46832811</v>
      </c>
      <c r="J63" s="5">
        <v>54189058</v>
      </c>
      <c r="K63" s="5">
        <v>-1363496820</v>
      </c>
      <c r="L63" s="5">
        <v>-1193000000</v>
      </c>
      <c r="M63" s="5">
        <v>-353320095</v>
      </c>
      <c r="N63" s="5">
        <v>1929901023</v>
      </c>
      <c r="O63" s="5">
        <v>-651617032</v>
      </c>
      <c r="P63" s="5">
        <v>-2038431234</v>
      </c>
      <c r="Q63" s="5">
        <v>-1541898673</v>
      </c>
      <c r="R63" s="5">
        <v>-692211265</v>
      </c>
      <c r="S63" s="5">
        <v>-448724168</v>
      </c>
    </row>
    <row r="64" spans="2:19" ht="15.5" x14ac:dyDescent="0.35">
      <c r="C64" t="s">
        <v>97</v>
      </c>
      <c r="D64" s="5">
        <v>-1377388165</v>
      </c>
      <c r="E64" s="5">
        <v>-581944245</v>
      </c>
      <c r="F64" s="5">
        <v>1039864138</v>
      </c>
      <c r="G64" s="5">
        <v>668440393</v>
      </c>
      <c r="I64" s="5">
        <v>-251027879</v>
      </c>
      <c r="J64" s="5">
        <v>1316173165</v>
      </c>
      <c r="K64" s="5">
        <v>775830570</v>
      </c>
      <c r="L64" s="5">
        <v>-1099000000</v>
      </c>
      <c r="M64" s="5">
        <v>742939616</v>
      </c>
      <c r="N64" s="5">
        <v>-6805143468</v>
      </c>
      <c r="O64" s="5">
        <v>-4223774107</v>
      </c>
      <c r="P64" s="5">
        <v>4470170254</v>
      </c>
      <c r="Q64" s="5">
        <v>3803969458</v>
      </c>
      <c r="R64" s="5">
        <v>5913125765</v>
      </c>
      <c r="S64" s="5">
        <v>4947720541</v>
      </c>
    </row>
    <row r="65" spans="2:19" ht="15.5" x14ac:dyDescent="0.35">
      <c r="C65" t="s">
        <v>98</v>
      </c>
      <c r="D65" s="5">
        <v>1302605262</v>
      </c>
      <c r="I65" s="5">
        <v>1302605262</v>
      </c>
      <c r="J65" s="5">
        <v>333401279</v>
      </c>
      <c r="K65" s="5">
        <v>756391753</v>
      </c>
      <c r="L65" s="5">
        <v>1895000000</v>
      </c>
      <c r="M65" s="5">
        <v>2379605010</v>
      </c>
      <c r="N65" s="5">
        <v>269002087</v>
      </c>
      <c r="O65" s="5">
        <v>614090729</v>
      </c>
      <c r="P65" s="5">
        <v>2612132448</v>
      </c>
      <c r="Q65" s="5">
        <v>-1693975793</v>
      </c>
      <c r="R65" s="5">
        <v>-281108171</v>
      </c>
      <c r="S65" s="5">
        <v>801027130</v>
      </c>
    </row>
    <row r="66" spans="2:19" ht="15.5" x14ac:dyDescent="0.35">
      <c r="C66" t="s">
        <v>99</v>
      </c>
      <c r="D66" s="5">
        <v>-74782903</v>
      </c>
      <c r="E66" s="5">
        <v>-581944245</v>
      </c>
      <c r="F66" s="5">
        <v>1039864138</v>
      </c>
      <c r="G66" s="5">
        <v>668440393</v>
      </c>
      <c r="I66" s="5">
        <v>1051577383</v>
      </c>
      <c r="J66" s="5">
        <v>1649574444</v>
      </c>
      <c r="K66" s="5">
        <v>1532222323</v>
      </c>
      <c r="L66" s="5">
        <v>796000000</v>
      </c>
      <c r="M66" s="5">
        <v>3122544626</v>
      </c>
      <c r="N66" s="5">
        <v>-6536141381</v>
      </c>
      <c r="O66" s="5">
        <v>-3609683378</v>
      </c>
      <c r="P66" s="5">
        <v>7082302702</v>
      </c>
      <c r="Q66" s="5">
        <v>2109993665</v>
      </c>
      <c r="R66" s="5">
        <v>5632017594</v>
      </c>
      <c r="S66" s="5">
        <v>5748747671</v>
      </c>
    </row>
    <row r="67" spans="2:19" ht="15.5" x14ac:dyDescent="0.35">
      <c r="C67" t="s">
        <v>100</v>
      </c>
      <c r="D67" s="5">
        <v>-1377388165</v>
      </c>
      <c r="E67" s="5">
        <v>-581944245</v>
      </c>
      <c r="F67" s="5">
        <v>1039864138</v>
      </c>
      <c r="G67" s="5">
        <v>668440393</v>
      </c>
      <c r="I67" s="5">
        <v>-251027879</v>
      </c>
      <c r="J67" s="5">
        <v>1316173165</v>
      </c>
      <c r="K67" s="5">
        <v>775830570</v>
      </c>
      <c r="L67" s="5">
        <v>-1099000000</v>
      </c>
      <c r="M67" s="5">
        <v>742939616</v>
      </c>
      <c r="N67" s="5">
        <v>-6805143468</v>
      </c>
      <c r="O67" s="5">
        <v>-4223774106</v>
      </c>
      <c r="P67" s="5">
        <v>4470170254</v>
      </c>
      <c r="Q67" s="5">
        <v>3803969459</v>
      </c>
      <c r="R67" s="5">
        <v>5913125765</v>
      </c>
      <c r="S67" s="5">
        <v>4947720541</v>
      </c>
    </row>
    <row r="68" spans="2:19" ht="15.5" x14ac:dyDescent="0.35">
      <c r="C68" t="s">
        <v>8</v>
      </c>
      <c r="D68" s="5">
        <v>-74002859</v>
      </c>
      <c r="E68" s="5">
        <v>-576124802</v>
      </c>
      <c r="F68" s="5">
        <v>1028293629</v>
      </c>
      <c r="G68" s="5">
        <v>658724790</v>
      </c>
      <c r="I68" s="5">
        <v>1036890758</v>
      </c>
      <c r="J68" s="5">
        <v>1632339577</v>
      </c>
      <c r="K68" s="5">
        <v>1557463451</v>
      </c>
      <c r="L68" s="5">
        <v>874000000</v>
      </c>
      <c r="M68" s="5">
        <v>3098748576</v>
      </c>
      <c r="N68" s="5">
        <v>-6472407619</v>
      </c>
      <c r="O68" s="5">
        <v>-3592541066</v>
      </c>
      <c r="P68" s="5">
        <v>7035283663</v>
      </c>
      <c r="Q68" s="5">
        <v>2069300111</v>
      </c>
      <c r="R68" s="5">
        <v>5565724911</v>
      </c>
      <c r="S68" s="5">
        <v>5727115002</v>
      </c>
    </row>
    <row r="69" spans="2:19" ht="15.5" x14ac:dyDescent="0.35">
      <c r="C69" t="s">
        <v>224</v>
      </c>
    </row>
    <row r="70" spans="2:19" ht="15.5" x14ac:dyDescent="0.35">
      <c r="C70" t="s">
        <v>102</v>
      </c>
      <c r="D70" s="5">
        <v>-1377388165</v>
      </c>
      <c r="E70" s="5">
        <v>-581944245</v>
      </c>
      <c r="F70" s="5">
        <v>1039864138</v>
      </c>
      <c r="G70" s="5">
        <v>668440393</v>
      </c>
      <c r="I70" s="5">
        <v>-251027879</v>
      </c>
      <c r="J70" s="5">
        <v>1316173165</v>
      </c>
      <c r="K70" s="5">
        <v>775830570</v>
      </c>
      <c r="L70" s="5">
        <v>-1099000000</v>
      </c>
      <c r="M70" s="5">
        <v>742939616</v>
      </c>
      <c r="N70" s="5">
        <v>-6805143468</v>
      </c>
      <c r="O70" s="5">
        <v>-4223774106</v>
      </c>
      <c r="P70" s="5">
        <v>4470170254</v>
      </c>
      <c r="Q70" s="5">
        <v>3803969459</v>
      </c>
      <c r="R70" s="5">
        <v>5913125765</v>
      </c>
      <c r="S70" s="5">
        <v>4947720541</v>
      </c>
    </row>
    <row r="71" spans="2:19" ht="15.5" x14ac:dyDescent="0.35">
      <c r="C71" t="s">
        <v>103</v>
      </c>
      <c r="D71" s="5">
        <v>-74782903</v>
      </c>
      <c r="E71" s="5">
        <v>-581944245</v>
      </c>
      <c r="F71" s="5">
        <v>1039864138</v>
      </c>
      <c r="G71" s="5">
        <v>668440393</v>
      </c>
      <c r="I71" s="5">
        <v>1051577383</v>
      </c>
      <c r="J71" s="5">
        <v>1649574443</v>
      </c>
      <c r="K71" s="5">
        <v>1532222323</v>
      </c>
      <c r="L71" s="5">
        <v>796000000</v>
      </c>
      <c r="M71" s="5">
        <v>3122544626</v>
      </c>
      <c r="N71" s="5">
        <v>-6536141381</v>
      </c>
      <c r="O71" s="5">
        <v>-3609683378</v>
      </c>
      <c r="P71" s="5">
        <v>7082302702</v>
      </c>
      <c r="Q71" s="5">
        <v>2109993666</v>
      </c>
      <c r="R71" s="5">
        <v>5632017594</v>
      </c>
      <c r="S71" s="5">
        <v>5748747671</v>
      </c>
    </row>
    <row r="72" spans="2:19" ht="15.5" x14ac:dyDescent="0.35">
      <c r="C72" t="s">
        <v>104</v>
      </c>
      <c r="D72" s="5">
        <v>-74782903</v>
      </c>
      <c r="E72" s="5">
        <v>-581944245</v>
      </c>
      <c r="F72" s="5">
        <v>1039864138</v>
      </c>
      <c r="G72" s="5">
        <v>668440393</v>
      </c>
      <c r="I72" s="5">
        <v>1051577383</v>
      </c>
      <c r="J72" s="5">
        <v>1649574443</v>
      </c>
      <c r="K72" s="5">
        <v>1532222323</v>
      </c>
      <c r="L72" s="5">
        <v>796000000</v>
      </c>
      <c r="M72" s="5">
        <v>3122544626</v>
      </c>
      <c r="N72" s="5">
        <v>-6536141381</v>
      </c>
      <c r="O72" s="5">
        <v>-3609683378</v>
      </c>
      <c r="P72" s="5">
        <v>7082302702</v>
      </c>
      <c r="Q72" s="5">
        <v>2109993666</v>
      </c>
      <c r="R72" s="5">
        <v>5632017594</v>
      </c>
      <c r="S72" s="5">
        <v>5748747671</v>
      </c>
    </row>
    <row r="74" spans="2:19" ht="15.5" x14ac:dyDescent="0.35">
      <c r="B74" t="s">
        <v>105</v>
      </c>
      <c r="C74" t="s">
        <v>106</v>
      </c>
    </row>
    <row r="75" spans="2:19" ht="15.5" x14ac:dyDescent="0.35">
      <c r="C75" t="s">
        <v>107</v>
      </c>
    </row>
    <row r="76" spans="2:19" ht="15.5" x14ac:dyDescent="0.35">
      <c r="C76" t="s">
        <v>20</v>
      </c>
      <c r="D76" s="5">
        <v>3540174471</v>
      </c>
      <c r="E76" s="5">
        <v>7174721414</v>
      </c>
      <c r="F76" s="5">
        <v>7401156163</v>
      </c>
      <c r="G76" s="5">
        <v>7111869407</v>
      </c>
      <c r="I76" s="5">
        <v>3540174471</v>
      </c>
      <c r="J76" s="5">
        <v>6309414990</v>
      </c>
      <c r="K76" s="5">
        <v>8795168040</v>
      </c>
      <c r="L76" s="5">
        <v>9149000000</v>
      </c>
      <c r="M76" s="5">
        <v>28367193224</v>
      </c>
      <c r="N76" s="5">
        <v>19975156905</v>
      </c>
      <c r="O76" s="5">
        <v>26535603210</v>
      </c>
      <c r="P76" s="5">
        <v>63776024266</v>
      </c>
      <c r="Q76" s="5">
        <v>109671182737</v>
      </c>
      <c r="R76" s="5">
        <v>30338590016</v>
      </c>
      <c r="S76" s="5">
        <v>27439754167</v>
      </c>
    </row>
    <row r="77" spans="2:19" ht="15.5" x14ac:dyDescent="0.35">
      <c r="C77" t="s">
        <v>109</v>
      </c>
      <c r="D77" s="5">
        <v>72418009040</v>
      </c>
      <c r="E77" s="5">
        <v>88519740589</v>
      </c>
      <c r="F77" s="5">
        <v>90053067534</v>
      </c>
      <c r="G77" s="5">
        <v>95482205682</v>
      </c>
      <c r="I77" s="5">
        <v>72418009040</v>
      </c>
      <c r="J77" s="5">
        <v>97154648965</v>
      </c>
      <c r="K77" s="5">
        <v>155618145651</v>
      </c>
      <c r="L77" s="5">
        <v>165170000000</v>
      </c>
      <c r="M77" s="5">
        <v>175327078733</v>
      </c>
      <c r="N77" s="5">
        <v>158050494378</v>
      </c>
      <c r="O77" s="5">
        <v>163398365316</v>
      </c>
      <c r="P77" s="5">
        <v>221231510642</v>
      </c>
      <c r="Q77" s="5">
        <v>28778538248</v>
      </c>
      <c r="R77" s="5">
        <v>29690073358</v>
      </c>
      <c r="S77" s="5">
        <v>7359905409</v>
      </c>
    </row>
    <row r="78" spans="2:19" ht="15.5" x14ac:dyDescent="0.35">
      <c r="C78" t="s">
        <v>113</v>
      </c>
      <c r="D78" s="5">
        <v>8500000</v>
      </c>
      <c r="I78" s="5">
        <v>8500000</v>
      </c>
      <c r="L78" s="5">
        <v>46250000000</v>
      </c>
      <c r="M78" s="5">
        <v>62241755819</v>
      </c>
      <c r="N78" s="5">
        <v>63456650779</v>
      </c>
      <c r="R78" s="5">
        <v>2625000000</v>
      </c>
    </row>
    <row r="79" spans="2:19" ht="15.5" x14ac:dyDescent="0.35">
      <c r="C79" t="s">
        <v>110</v>
      </c>
      <c r="D79" s="5">
        <v>8500000</v>
      </c>
      <c r="I79" s="5">
        <v>8500000</v>
      </c>
      <c r="R79" s="5">
        <v>2625000000</v>
      </c>
    </row>
    <row r="80" spans="2:19" ht="15.5" x14ac:dyDescent="0.35">
      <c r="C80" t="s">
        <v>111</v>
      </c>
      <c r="L80" s="5">
        <v>46250000000</v>
      </c>
      <c r="M80" s="5">
        <v>62241755819</v>
      </c>
      <c r="N80" s="5">
        <v>63456650779</v>
      </c>
    </row>
    <row r="81" spans="3:19" ht="15.5" x14ac:dyDescent="0.35">
      <c r="C81" t="s">
        <v>114</v>
      </c>
      <c r="D81" s="5">
        <v>8500000</v>
      </c>
      <c r="I81" s="5">
        <v>8500000</v>
      </c>
      <c r="L81" s="5">
        <v>46250000000</v>
      </c>
      <c r="M81" s="5">
        <v>62241755819</v>
      </c>
      <c r="N81" s="5">
        <v>63456650779</v>
      </c>
      <c r="R81" s="5">
        <v>2625000000</v>
      </c>
    </row>
    <row r="82" spans="3:19" ht="15.5" x14ac:dyDescent="0.35">
      <c r="C82" t="s">
        <v>115</v>
      </c>
      <c r="D82" s="5">
        <v>84133375360</v>
      </c>
      <c r="E82" s="5">
        <v>87293521864</v>
      </c>
      <c r="F82" s="5">
        <v>85445292495</v>
      </c>
      <c r="G82" s="5">
        <v>87951333702</v>
      </c>
      <c r="I82" s="5">
        <v>84133375360</v>
      </c>
      <c r="J82" s="5">
        <v>80782960056</v>
      </c>
      <c r="K82" s="5">
        <v>50525779683</v>
      </c>
      <c r="L82" s="5">
        <v>57520000000</v>
      </c>
      <c r="M82" s="5">
        <v>68055925419</v>
      </c>
      <c r="N82" s="5">
        <v>53212779779</v>
      </c>
      <c r="O82" s="5">
        <v>40832321528</v>
      </c>
      <c r="P82" s="5">
        <v>46798660135</v>
      </c>
      <c r="Q82" s="5">
        <v>152437746927</v>
      </c>
      <c r="R82" s="5">
        <v>184170407735</v>
      </c>
      <c r="S82" s="5">
        <v>155745536123</v>
      </c>
    </row>
    <row r="83" spans="3:19" ht="15.5" x14ac:dyDescent="0.35">
      <c r="C83" t="s">
        <v>85</v>
      </c>
      <c r="D83" s="5">
        <v>9088589388</v>
      </c>
      <c r="E83" s="5">
        <v>7799010179</v>
      </c>
      <c r="F83" s="5">
        <v>7799010179</v>
      </c>
      <c r="G83" s="5">
        <v>7799010179</v>
      </c>
      <c r="I83" s="5">
        <v>9088589388</v>
      </c>
      <c r="J83" s="5">
        <v>7799010179</v>
      </c>
      <c r="K83" s="5">
        <v>7468942913</v>
      </c>
      <c r="L83" s="5">
        <v>6705000000</v>
      </c>
      <c r="M83" s="5">
        <v>4753061140</v>
      </c>
      <c r="N83" s="5">
        <v>2387429866</v>
      </c>
      <c r="O83" s="5">
        <v>24008153799</v>
      </c>
      <c r="P83" s="5">
        <v>23409118018</v>
      </c>
      <c r="Q83" s="5">
        <v>20823106894</v>
      </c>
      <c r="R83" s="5">
        <v>22500142929</v>
      </c>
      <c r="S83" s="5">
        <v>22778440017</v>
      </c>
    </row>
    <row r="84" spans="3:19" ht="15.5" x14ac:dyDescent="0.35">
      <c r="C84" t="s">
        <v>116</v>
      </c>
      <c r="D84" s="5">
        <v>241602244072</v>
      </c>
      <c r="E84" s="5">
        <v>257930151504</v>
      </c>
      <c r="F84" s="5">
        <v>263093729826</v>
      </c>
      <c r="G84" s="5">
        <v>267265984035</v>
      </c>
      <c r="I84" s="5">
        <v>241602244072</v>
      </c>
      <c r="J84" s="5">
        <v>265478967712</v>
      </c>
      <c r="K84" s="5">
        <v>275163172748</v>
      </c>
      <c r="L84" s="5">
        <v>335455000000</v>
      </c>
      <c r="M84" s="5">
        <v>408518769443</v>
      </c>
      <c r="N84" s="5">
        <v>350679816815</v>
      </c>
      <c r="O84" s="5">
        <v>270007416065</v>
      </c>
      <c r="P84" s="5">
        <v>376627797261</v>
      </c>
      <c r="Q84" s="5">
        <v>350317114180</v>
      </c>
      <c r="R84" s="5">
        <v>326152847308</v>
      </c>
      <c r="S84" s="5">
        <v>275061666472</v>
      </c>
    </row>
    <row r="85" spans="3:19" ht="15.5" x14ac:dyDescent="0.35">
      <c r="C85" t="s">
        <v>117</v>
      </c>
    </row>
    <row r="86" spans="3:19" ht="15.5" x14ac:dyDescent="0.35">
      <c r="C86" t="s">
        <v>119</v>
      </c>
      <c r="D86" s="5">
        <v>3884021901</v>
      </c>
      <c r="E86" s="5">
        <v>4280044375</v>
      </c>
      <c r="F86" s="5">
        <v>4280044375</v>
      </c>
      <c r="G86" s="5">
        <v>4280044375</v>
      </c>
      <c r="I86" s="5">
        <v>3884021901</v>
      </c>
      <c r="J86" s="5">
        <v>4280044375</v>
      </c>
      <c r="K86" s="5">
        <v>4026024029</v>
      </c>
      <c r="L86" s="5">
        <v>4839000000</v>
      </c>
      <c r="M86" s="5">
        <v>5638947976</v>
      </c>
      <c r="N86" s="5">
        <v>5998751395</v>
      </c>
      <c r="O86" s="5">
        <v>4144722757</v>
      </c>
      <c r="P86" s="5">
        <v>3980361948</v>
      </c>
      <c r="Q86" s="5">
        <v>5855522998</v>
      </c>
      <c r="R86" s="5">
        <v>3877237573</v>
      </c>
      <c r="S86" s="5">
        <v>3016604614</v>
      </c>
    </row>
    <row r="87" spans="3:19" ht="15.5" x14ac:dyDescent="0.35">
      <c r="C87" t="s">
        <v>118</v>
      </c>
      <c r="D87" s="5">
        <v>47563198840</v>
      </c>
      <c r="E87" s="5">
        <v>43984008840</v>
      </c>
      <c r="F87" s="5">
        <v>44895436889</v>
      </c>
      <c r="G87" s="5">
        <v>43765267767</v>
      </c>
      <c r="I87" s="5">
        <v>47563198840</v>
      </c>
      <c r="J87" s="5">
        <v>47563198840</v>
      </c>
      <c r="K87" s="5">
        <v>44968359752</v>
      </c>
      <c r="O87" s="5">
        <v>73165023590</v>
      </c>
      <c r="P87" s="5">
        <v>31275266736</v>
      </c>
      <c r="Q87" s="5">
        <v>97732265554</v>
      </c>
      <c r="R87" s="5">
        <v>25603816260</v>
      </c>
      <c r="S87" s="5">
        <v>85844056073</v>
      </c>
    </row>
    <row r="88" spans="3:19" ht="15.5" x14ac:dyDescent="0.35">
      <c r="C88" t="s">
        <v>121</v>
      </c>
      <c r="D88" s="5">
        <v>113439280016</v>
      </c>
      <c r="E88" s="5">
        <v>113870692847</v>
      </c>
      <c r="F88" s="5">
        <v>114252777847</v>
      </c>
      <c r="G88" s="5">
        <v>114652120847</v>
      </c>
      <c r="I88" s="5">
        <v>113439280016</v>
      </c>
      <c r="J88" s="5">
        <v>115067957847</v>
      </c>
      <c r="K88" s="5">
        <v>116774860548</v>
      </c>
      <c r="L88" s="5">
        <v>118802000000</v>
      </c>
      <c r="M88" s="5">
        <v>120584677303</v>
      </c>
      <c r="N88" s="5">
        <v>124086104462</v>
      </c>
      <c r="O88" s="5">
        <v>115098864537</v>
      </c>
      <c r="P88" s="5">
        <v>117481401418</v>
      </c>
      <c r="Q88" s="5">
        <v>120751091460</v>
      </c>
      <c r="R88" s="5">
        <v>77773513758</v>
      </c>
      <c r="S88" s="5">
        <v>53828752854</v>
      </c>
    </row>
    <row r="89" spans="3:19" ht="15.5" x14ac:dyDescent="0.35">
      <c r="C89" t="s">
        <v>122</v>
      </c>
      <c r="D89" s="5">
        <v>5311850105</v>
      </c>
      <c r="E89" s="5">
        <v>5311850105</v>
      </c>
      <c r="F89" s="5">
        <v>5311850105</v>
      </c>
      <c r="G89" s="5">
        <v>5311850105</v>
      </c>
      <c r="I89" s="5">
        <v>5311850105</v>
      </c>
      <c r="J89" s="5">
        <v>5311850105</v>
      </c>
      <c r="K89" s="5">
        <v>5311850105</v>
      </c>
      <c r="L89" s="5">
        <v>5312000000</v>
      </c>
      <c r="M89" s="5">
        <v>5311850105</v>
      </c>
      <c r="N89" s="5">
        <v>5311850105</v>
      </c>
      <c r="O89" s="5">
        <v>5311850105</v>
      </c>
      <c r="P89" s="5">
        <v>5311850105</v>
      </c>
      <c r="Q89" s="5">
        <v>5311850105</v>
      </c>
      <c r="R89" s="5">
        <v>5311850105</v>
      </c>
      <c r="S89" s="5">
        <v>5311850105</v>
      </c>
    </row>
    <row r="90" spans="3:19" ht="15.5" x14ac:dyDescent="0.35">
      <c r="C90" t="s">
        <v>126</v>
      </c>
      <c r="D90" s="5">
        <v>170198350862</v>
      </c>
      <c r="E90" s="5">
        <v>167446596167</v>
      </c>
      <c r="F90" s="5">
        <v>168740109216</v>
      </c>
      <c r="G90" s="5">
        <v>168009283094</v>
      </c>
      <c r="I90" s="5">
        <v>170198350862</v>
      </c>
      <c r="J90" s="5">
        <v>172223051167</v>
      </c>
      <c r="K90" s="5">
        <v>171081094434</v>
      </c>
      <c r="L90" s="5">
        <v>128953000000</v>
      </c>
      <c r="M90" s="5">
        <v>131535475384</v>
      </c>
      <c r="N90" s="5">
        <v>135396705962</v>
      </c>
      <c r="O90" s="5">
        <v>197720460989</v>
      </c>
      <c r="P90" s="5">
        <v>158048880207</v>
      </c>
      <c r="Q90" s="5">
        <v>229650730117</v>
      </c>
      <c r="R90" s="5">
        <v>112568336396</v>
      </c>
      <c r="S90" s="5">
        <v>148001263646</v>
      </c>
    </row>
    <row r="91" spans="3:19" ht="15.5" x14ac:dyDescent="0.35">
      <c r="C91" t="s">
        <v>127</v>
      </c>
      <c r="D91" s="5">
        <v>411800594934</v>
      </c>
      <c r="E91" s="5">
        <v>425376747671</v>
      </c>
      <c r="F91" s="5">
        <v>431833839042</v>
      </c>
      <c r="G91" s="5">
        <v>435275267129</v>
      </c>
      <c r="I91" s="5">
        <v>411800594934</v>
      </c>
      <c r="J91" s="5">
        <v>437702018879</v>
      </c>
      <c r="K91" s="5">
        <v>446244267182</v>
      </c>
      <c r="L91" s="5">
        <v>464408000000</v>
      </c>
      <c r="M91" s="5">
        <v>540054244827</v>
      </c>
      <c r="N91" s="5">
        <v>486076522777</v>
      </c>
      <c r="O91" s="5">
        <v>467727877054</v>
      </c>
      <c r="P91" s="5">
        <v>534676677468</v>
      </c>
      <c r="Q91" s="5">
        <v>579967844297</v>
      </c>
      <c r="R91" s="5">
        <v>438721183704</v>
      </c>
      <c r="S91" s="5">
        <v>423062930118</v>
      </c>
    </row>
    <row r="92" spans="3:19" ht="15.5" x14ac:dyDescent="0.35">
      <c r="C92" t="s">
        <v>128</v>
      </c>
    </row>
    <row r="93" spans="3:19" ht="15.5" x14ac:dyDescent="0.35">
      <c r="C93" t="s">
        <v>129</v>
      </c>
    </row>
    <row r="94" spans="3:19" ht="15.5" x14ac:dyDescent="0.35">
      <c r="C94" t="s">
        <v>130</v>
      </c>
      <c r="D94" s="5">
        <v>254570687945</v>
      </c>
      <c r="E94" s="5">
        <v>266198687471</v>
      </c>
      <c r="F94" s="5">
        <v>272073834597</v>
      </c>
      <c r="G94" s="5">
        <v>276555126822</v>
      </c>
      <c r="I94" s="5">
        <v>237473465723</v>
      </c>
      <c r="J94" s="5">
        <v>262553096743</v>
      </c>
      <c r="K94" s="5">
        <v>273345057588</v>
      </c>
      <c r="L94" s="5">
        <v>300852000000</v>
      </c>
      <c r="M94" s="5">
        <v>251602860008</v>
      </c>
      <c r="N94" s="5">
        <v>177077322265</v>
      </c>
      <c r="O94" s="5">
        <v>303085785310</v>
      </c>
      <c r="P94" s="5">
        <v>369060636786</v>
      </c>
      <c r="Q94" s="5">
        <v>419107925736</v>
      </c>
      <c r="R94" s="5">
        <v>285084248364</v>
      </c>
      <c r="S94" s="5">
        <v>276668416266</v>
      </c>
    </row>
    <row r="95" spans="3:19" ht="15.5" x14ac:dyDescent="0.35">
      <c r="C95" t="s">
        <v>134</v>
      </c>
      <c r="D95" s="5">
        <v>219998598347</v>
      </c>
      <c r="E95" s="5">
        <v>217425457686</v>
      </c>
      <c r="F95" s="5">
        <v>212385481260</v>
      </c>
      <c r="G95" s="5">
        <v>210327973992</v>
      </c>
      <c r="I95" s="5">
        <v>219998598347</v>
      </c>
      <c r="J95" s="5">
        <v>216635848002</v>
      </c>
      <c r="K95" s="5">
        <v>217698578602</v>
      </c>
      <c r="L95" s="5">
        <v>217690000000</v>
      </c>
      <c r="M95" s="5">
        <v>230343053309</v>
      </c>
      <c r="N95" s="5">
        <v>160395296691</v>
      </c>
      <c r="O95" s="5">
        <v>299393440044</v>
      </c>
      <c r="P95" s="5">
        <v>306469746720</v>
      </c>
      <c r="Q95" s="5">
        <v>367665385281</v>
      </c>
      <c r="R95" s="5">
        <v>266320887054</v>
      </c>
      <c r="S95" s="5">
        <v>263267947800</v>
      </c>
    </row>
    <row r="96" spans="3:19" ht="15.5" x14ac:dyDescent="0.35">
      <c r="C96" t="s">
        <v>131</v>
      </c>
      <c r="D96" s="5">
        <v>240962000</v>
      </c>
      <c r="E96" s="5">
        <v>4887797850</v>
      </c>
      <c r="F96" s="5">
        <v>3320788950</v>
      </c>
      <c r="G96" s="5">
        <v>3265288950</v>
      </c>
      <c r="I96" s="5">
        <v>240962000</v>
      </c>
      <c r="J96" s="5">
        <v>3125346450</v>
      </c>
      <c r="K96" s="5">
        <v>3287679013</v>
      </c>
      <c r="L96" s="5">
        <v>2657000000</v>
      </c>
      <c r="M96" s="5">
        <v>1321412914</v>
      </c>
      <c r="N96" s="5">
        <v>1992045030</v>
      </c>
      <c r="O96" s="5">
        <v>2637550354</v>
      </c>
      <c r="P96" s="5">
        <v>55569389405</v>
      </c>
      <c r="Q96" s="5">
        <v>14302461970</v>
      </c>
      <c r="R96" s="5">
        <v>14729052188</v>
      </c>
      <c r="S96" s="5">
        <v>7335064612</v>
      </c>
    </row>
    <row r="97" spans="3:19" ht="15.5" x14ac:dyDescent="0.35">
      <c r="C97" t="s">
        <v>137</v>
      </c>
      <c r="D97" s="5">
        <v>577352088</v>
      </c>
      <c r="E97" s="5">
        <v>3535301333</v>
      </c>
      <c r="F97" s="5">
        <v>7013440249</v>
      </c>
      <c r="G97" s="5">
        <v>7492003858</v>
      </c>
      <c r="I97" s="5">
        <v>577352088</v>
      </c>
      <c r="J97" s="5">
        <v>6744175774</v>
      </c>
      <c r="K97" s="5">
        <v>2821313461</v>
      </c>
      <c r="L97" s="5">
        <v>1166000000</v>
      </c>
      <c r="M97" s="5">
        <v>826601087</v>
      </c>
      <c r="N97" s="5">
        <v>1111484564</v>
      </c>
      <c r="O97" s="5">
        <v>264741617</v>
      </c>
      <c r="P97" s="5">
        <v>1875465811</v>
      </c>
      <c r="Q97" s="5">
        <v>1724018274</v>
      </c>
      <c r="R97" s="5">
        <v>1692998175</v>
      </c>
      <c r="S97" s="5">
        <v>4479084620</v>
      </c>
    </row>
    <row r="98" spans="3:19" ht="15.5" x14ac:dyDescent="0.35">
      <c r="C98" t="s">
        <v>133</v>
      </c>
      <c r="O98" s="5">
        <v>726605300</v>
      </c>
      <c r="Q98" s="5">
        <v>39951317</v>
      </c>
    </row>
    <row r="99" spans="3:19" ht="15.5" x14ac:dyDescent="0.35">
      <c r="C99" t="s">
        <v>136</v>
      </c>
      <c r="D99" s="5">
        <v>407289820</v>
      </c>
      <c r="E99" s="5">
        <v>456612083</v>
      </c>
      <c r="F99" s="5">
        <v>449031545</v>
      </c>
      <c r="G99" s="5">
        <v>461758170</v>
      </c>
      <c r="I99" s="5">
        <v>407289820</v>
      </c>
      <c r="J99" s="5">
        <v>428513554</v>
      </c>
      <c r="K99" s="5">
        <v>184687691</v>
      </c>
      <c r="L99" s="5">
        <v>359000000</v>
      </c>
      <c r="M99" s="5">
        <v>95126028</v>
      </c>
      <c r="N99" s="5">
        <v>128495976</v>
      </c>
      <c r="O99" s="5">
        <v>63447995</v>
      </c>
      <c r="P99" s="5">
        <v>5146034850</v>
      </c>
      <c r="Q99" s="5">
        <v>6890316654</v>
      </c>
      <c r="R99" s="5">
        <v>2341310947</v>
      </c>
      <c r="S99" s="5">
        <v>1586319234</v>
      </c>
    </row>
    <row r="100" spans="3:19" ht="15.5" x14ac:dyDescent="0.35">
      <c r="C100" t="s">
        <v>139</v>
      </c>
    </row>
    <row r="101" spans="3:19" ht="15.5" x14ac:dyDescent="0.35">
      <c r="C101" t="s">
        <v>224</v>
      </c>
    </row>
    <row r="102" spans="3:19" ht="15.5" x14ac:dyDescent="0.35">
      <c r="C102" t="s">
        <v>146</v>
      </c>
      <c r="D102" s="5">
        <v>7550294957</v>
      </c>
      <c r="E102" s="5">
        <v>9423665265</v>
      </c>
      <c r="F102" s="5">
        <v>9423665265</v>
      </c>
      <c r="G102" s="5">
        <v>9423665265</v>
      </c>
      <c r="I102" s="5">
        <v>7550294957</v>
      </c>
      <c r="J102" s="5">
        <v>9423665265</v>
      </c>
      <c r="K102" s="5">
        <v>9914436257</v>
      </c>
      <c r="L102" s="5">
        <v>10179000000</v>
      </c>
      <c r="M102" s="5">
        <v>143801780853</v>
      </c>
      <c r="N102" s="5">
        <v>167472141173</v>
      </c>
      <c r="O102" s="5">
        <v>16578891025</v>
      </c>
      <c r="P102" s="5">
        <v>15921447789</v>
      </c>
      <c r="Q102" s="5">
        <v>18247628370</v>
      </c>
      <c r="R102" s="5">
        <v>13134638814</v>
      </c>
      <c r="S102" s="5">
        <v>11524234924</v>
      </c>
    </row>
    <row r="103" spans="3:19" ht="15.5" x14ac:dyDescent="0.35">
      <c r="C103" t="s">
        <v>147</v>
      </c>
      <c r="D103" s="5">
        <v>7550294957</v>
      </c>
      <c r="E103" s="5">
        <v>9423665265</v>
      </c>
      <c r="F103" s="5">
        <v>9423665265</v>
      </c>
      <c r="G103" s="5">
        <v>9423665265</v>
      </c>
      <c r="I103" s="5">
        <v>7550294957</v>
      </c>
      <c r="J103" s="5">
        <v>9423665265</v>
      </c>
      <c r="K103" s="5">
        <v>9914436257</v>
      </c>
      <c r="L103" s="5">
        <v>10179000000</v>
      </c>
      <c r="M103" s="5">
        <v>143801780853</v>
      </c>
      <c r="N103" s="5">
        <v>167472141173</v>
      </c>
      <c r="O103" s="5">
        <v>16578891025</v>
      </c>
      <c r="P103" s="5">
        <v>15921447789</v>
      </c>
      <c r="Q103" s="5">
        <v>18247628370</v>
      </c>
      <c r="R103" s="5">
        <v>13134638814</v>
      </c>
      <c r="S103" s="5">
        <v>11524234924</v>
      </c>
    </row>
    <row r="104" spans="3:19" ht="15.5" x14ac:dyDescent="0.35">
      <c r="C104" t="s">
        <v>789</v>
      </c>
      <c r="Q104" s="5">
        <v>230996874</v>
      </c>
      <c r="R104" s="5">
        <v>230996874</v>
      </c>
      <c r="S104" s="5">
        <v>230996874</v>
      </c>
    </row>
    <row r="105" spans="3:19" ht="15.5" x14ac:dyDescent="0.35">
      <c r="C105" t="s">
        <v>152</v>
      </c>
    </row>
    <row r="106" spans="3:19" ht="15.5" x14ac:dyDescent="0.35">
      <c r="C106" t="s">
        <v>140</v>
      </c>
      <c r="M106" s="5">
        <v>130116666663</v>
      </c>
      <c r="N106" s="5">
        <v>149133333329</v>
      </c>
    </row>
    <row r="107" spans="3:19" ht="15.5" x14ac:dyDescent="0.35">
      <c r="C107" t="s">
        <v>153</v>
      </c>
      <c r="M107" s="5">
        <v>130116666663</v>
      </c>
      <c r="N107" s="5">
        <v>149133333329</v>
      </c>
    </row>
    <row r="108" spans="3:19" ht="15.5" x14ac:dyDescent="0.35">
      <c r="C108" t="s">
        <v>154</v>
      </c>
      <c r="D108" s="5">
        <v>262120982902</v>
      </c>
      <c r="E108" s="5">
        <v>275622352736</v>
      </c>
      <c r="F108" s="5">
        <v>281497499862</v>
      </c>
      <c r="G108" s="5">
        <v>285978792087</v>
      </c>
      <c r="I108" s="5">
        <v>245023760680</v>
      </c>
      <c r="J108" s="5">
        <v>271976762008</v>
      </c>
      <c r="K108" s="5">
        <v>283259493845</v>
      </c>
      <c r="L108" s="5">
        <v>311031000000</v>
      </c>
      <c r="M108" s="5">
        <v>395404640861</v>
      </c>
      <c r="N108" s="5">
        <v>344549463438</v>
      </c>
      <c r="O108" s="5">
        <v>319664676335</v>
      </c>
      <c r="P108" s="5">
        <v>384982084575</v>
      </c>
      <c r="Q108" s="5">
        <v>437355554106</v>
      </c>
      <c r="R108" s="5">
        <v>298218887178</v>
      </c>
      <c r="S108" s="5">
        <v>288192651190</v>
      </c>
    </row>
    <row r="109" spans="3:19" ht="15.5" x14ac:dyDescent="0.35">
      <c r="C109" t="s">
        <v>155</v>
      </c>
    </row>
    <row r="110" spans="3:19" ht="15.5" x14ac:dyDescent="0.35">
      <c r="C110" t="s">
        <v>156</v>
      </c>
      <c r="D110" s="5">
        <v>168367416900</v>
      </c>
      <c r="E110" s="5">
        <v>168367416900</v>
      </c>
      <c r="F110" s="5">
        <v>168367416900</v>
      </c>
      <c r="G110" s="5">
        <v>168367416900</v>
      </c>
      <c r="I110" s="5">
        <v>168367416900</v>
      </c>
      <c r="J110" s="5">
        <v>168367416900</v>
      </c>
      <c r="K110" s="5">
        <v>168367416900</v>
      </c>
      <c r="L110" s="5">
        <v>168367000000</v>
      </c>
      <c r="M110" s="5">
        <v>168367416900</v>
      </c>
      <c r="N110" s="5">
        <v>168367416900</v>
      </c>
      <c r="O110" s="5">
        <v>168367416900</v>
      </c>
      <c r="P110" s="5">
        <v>168367416900</v>
      </c>
      <c r="Q110" s="5">
        <v>168367416900</v>
      </c>
      <c r="R110" s="5">
        <v>168367416900</v>
      </c>
      <c r="S110" s="5">
        <v>168367416900</v>
      </c>
    </row>
    <row r="111" spans="3:19" ht="15.5" x14ac:dyDescent="0.35">
      <c r="C111" t="s">
        <v>157</v>
      </c>
      <c r="D111" s="5">
        <v>21887036000</v>
      </c>
      <c r="E111" s="5">
        <v>21887036000</v>
      </c>
      <c r="F111" s="5">
        <v>21887036000</v>
      </c>
      <c r="G111" s="5">
        <v>21887036000</v>
      </c>
      <c r="I111" s="5">
        <v>21887036000</v>
      </c>
      <c r="J111" s="5">
        <v>21887036000</v>
      </c>
      <c r="K111" s="5">
        <v>21887036000</v>
      </c>
      <c r="L111" s="5">
        <v>21887000000</v>
      </c>
      <c r="M111" s="5">
        <v>21887036000</v>
      </c>
      <c r="N111" s="5">
        <v>21887036000</v>
      </c>
    </row>
    <row r="112" spans="3:19" ht="15.5" x14ac:dyDescent="0.35">
      <c r="C112" t="s">
        <v>158</v>
      </c>
      <c r="D112" s="5">
        <v>-50860149030</v>
      </c>
      <c r="E112" s="5">
        <v>-49496566962</v>
      </c>
      <c r="F112" s="5">
        <v>-48920442160</v>
      </c>
      <c r="G112" s="5">
        <v>-49948735789</v>
      </c>
      <c r="I112" s="5">
        <v>-50860149030</v>
      </c>
      <c r="J112" s="5">
        <v>-50607460579</v>
      </c>
      <c r="K112" s="5">
        <v>-51909732890</v>
      </c>
      <c r="L112" s="5">
        <v>-52703000000</v>
      </c>
      <c r="M112" s="5">
        <v>-51625551351</v>
      </c>
      <c r="N112" s="5">
        <v>-52358668654</v>
      </c>
      <c r="O112" s="5">
        <v>-45619948969</v>
      </c>
      <c r="P112" s="5">
        <v>-43524486366</v>
      </c>
      <c r="Q112" s="5">
        <v>-47973758906</v>
      </c>
      <c r="R112" s="5">
        <v>-51720095051</v>
      </c>
      <c r="S112" s="5">
        <v>-57564117053</v>
      </c>
    </row>
    <row r="113" spans="2:19" ht="15.5" x14ac:dyDescent="0.35">
      <c r="C113" t="s">
        <v>162</v>
      </c>
      <c r="D113" s="5">
        <v>1196718774</v>
      </c>
      <c r="E113" s="5">
        <v>1197498818</v>
      </c>
      <c r="F113" s="5">
        <v>1203318261</v>
      </c>
      <c r="G113" s="5">
        <v>1191747752</v>
      </c>
      <c r="I113" s="5">
        <v>1196718774</v>
      </c>
      <c r="J113" s="5">
        <v>1182032149</v>
      </c>
      <c r="K113" s="5">
        <v>1164797283</v>
      </c>
      <c r="L113" s="5">
        <v>1190000000</v>
      </c>
      <c r="M113" s="5">
        <v>1267641277</v>
      </c>
      <c r="N113" s="5">
        <v>1243845227</v>
      </c>
      <c r="O113" s="5">
        <v>1307578989</v>
      </c>
      <c r="P113" s="5">
        <v>1442544341</v>
      </c>
      <c r="Q113" s="5">
        <v>1395525302</v>
      </c>
      <c r="R113" s="5">
        <v>1354831747</v>
      </c>
      <c r="S113" s="5">
        <v>1288539064</v>
      </c>
    </row>
    <row r="114" spans="2:19" ht="15.5" x14ac:dyDescent="0.35">
      <c r="C114" t="s">
        <v>10</v>
      </c>
      <c r="D114" s="5">
        <v>149679612032</v>
      </c>
      <c r="E114" s="5">
        <v>149754394935</v>
      </c>
      <c r="F114" s="5">
        <v>150336339180</v>
      </c>
      <c r="G114" s="5">
        <v>149296475042</v>
      </c>
      <c r="I114" s="5">
        <v>149679612032</v>
      </c>
      <c r="J114" s="5">
        <v>148628034649</v>
      </c>
      <c r="K114" s="5">
        <v>146978460206</v>
      </c>
      <c r="L114" s="5">
        <v>145446000000</v>
      </c>
      <c r="M114" s="5">
        <v>144649603966</v>
      </c>
      <c r="N114" s="5">
        <v>141527059339</v>
      </c>
      <c r="O114" s="5">
        <v>148063200719</v>
      </c>
      <c r="P114" s="5">
        <v>149694592893</v>
      </c>
      <c r="Q114" s="5">
        <v>142612290190</v>
      </c>
      <c r="R114" s="5">
        <v>140502296525</v>
      </c>
      <c r="S114" s="5">
        <v>134870278928</v>
      </c>
    </row>
    <row r="115" spans="2:19" ht="15.5" x14ac:dyDescent="0.35">
      <c r="C115" t="s">
        <v>163</v>
      </c>
      <c r="D115" s="5">
        <v>411800594934</v>
      </c>
      <c r="E115" s="5">
        <v>425376747671</v>
      </c>
      <c r="F115" s="5">
        <v>431833839042</v>
      </c>
      <c r="G115" s="5">
        <v>435275267129</v>
      </c>
      <c r="I115" s="5">
        <v>394703372712</v>
      </c>
      <c r="J115" s="5">
        <v>420604796657</v>
      </c>
      <c r="K115" s="5">
        <v>430237954051</v>
      </c>
      <c r="L115" s="5">
        <v>456477000000</v>
      </c>
      <c r="M115" s="5">
        <v>540054244827</v>
      </c>
      <c r="N115" s="5">
        <v>486076522777</v>
      </c>
      <c r="O115" s="5">
        <v>467727877054</v>
      </c>
      <c r="P115" s="5">
        <v>534676677468</v>
      </c>
      <c r="Q115" s="5">
        <v>579967844296</v>
      </c>
      <c r="R115" s="5">
        <v>438721183703</v>
      </c>
      <c r="S115" s="5">
        <v>423062930118</v>
      </c>
    </row>
    <row r="116" spans="2:19" ht="15.5" x14ac:dyDescent="0.35">
      <c r="C116" t="s">
        <v>164</v>
      </c>
      <c r="D116" s="5">
        <v>1438370465</v>
      </c>
      <c r="E116" s="5">
        <v>1438370465</v>
      </c>
      <c r="F116" s="5">
        <v>1438370465</v>
      </c>
      <c r="G116" s="5">
        <v>1438370465</v>
      </c>
      <c r="I116" s="5">
        <v>1438370465</v>
      </c>
      <c r="J116" s="5">
        <v>1438370465</v>
      </c>
      <c r="K116" s="5">
        <v>1438370465</v>
      </c>
      <c r="L116" s="5">
        <v>1438370465</v>
      </c>
      <c r="M116" s="5">
        <v>1438370465</v>
      </c>
      <c r="N116" s="5">
        <v>1438370465</v>
      </c>
      <c r="O116" s="5">
        <v>1438370465</v>
      </c>
      <c r="P116" s="5">
        <v>1438370465</v>
      </c>
      <c r="Q116" s="5">
        <v>1438370465</v>
      </c>
      <c r="R116" s="5">
        <v>1438370465</v>
      </c>
      <c r="S116" s="5">
        <v>1438370465</v>
      </c>
    </row>
    <row r="118" spans="2:19" ht="15.5" x14ac:dyDescent="0.35">
      <c r="B118" t="s">
        <v>165</v>
      </c>
      <c r="C118" t="s">
        <v>166</v>
      </c>
      <c r="D118" s="5">
        <v>339345225</v>
      </c>
      <c r="E118" s="5">
        <v>3609095444</v>
      </c>
      <c r="F118" s="5">
        <v>4334788747</v>
      </c>
      <c r="G118" s="5">
        <v>4954729215</v>
      </c>
      <c r="I118" s="5">
        <v>13237958631</v>
      </c>
      <c r="J118" s="5">
        <v>13814493405</v>
      </c>
      <c r="K118" s="5">
        <v>21188725620</v>
      </c>
      <c r="L118" s="5">
        <v>53084000000</v>
      </c>
      <c r="M118" s="5">
        <v>-51978048226</v>
      </c>
      <c r="N118" s="5">
        <v>-21371604429</v>
      </c>
      <c r="O118" s="5">
        <v>14204803313</v>
      </c>
      <c r="P118" s="5">
        <v>20928724987</v>
      </c>
      <c r="Q118" s="5">
        <v>54345870981</v>
      </c>
      <c r="R118" s="5">
        <v>-58446080418</v>
      </c>
      <c r="S118" s="5">
        <v>-35401386697</v>
      </c>
    </row>
    <row r="119" spans="2:19" ht="15.5" x14ac:dyDescent="0.35">
      <c r="C119" t="s">
        <v>690</v>
      </c>
      <c r="D119" s="5">
        <v>34264753589</v>
      </c>
      <c r="E119" s="5">
        <v>19788692519</v>
      </c>
      <c r="F119" s="5">
        <v>61451567281</v>
      </c>
      <c r="G119" s="5">
        <v>38158148403</v>
      </c>
      <c r="I119" s="5">
        <v>153663161792</v>
      </c>
      <c r="J119" s="5">
        <v>242368376686</v>
      </c>
      <c r="K119" s="5">
        <v>216044003178</v>
      </c>
      <c r="L119" s="5">
        <v>323306000000</v>
      </c>
      <c r="M119" s="5">
        <v>346221118523</v>
      </c>
      <c r="N119" s="5">
        <v>293983978265</v>
      </c>
      <c r="O119" s="5">
        <v>589996872610</v>
      </c>
      <c r="P119" s="5">
        <v>514154761285</v>
      </c>
      <c r="Q119" s="5">
        <v>593241968117</v>
      </c>
      <c r="R119" s="5">
        <v>424500298119</v>
      </c>
      <c r="S119" s="5">
        <v>385427240460</v>
      </c>
    </row>
    <row r="120" spans="2:19" ht="15.5" x14ac:dyDescent="0.35">
      <c r="C120" t="s">
        <v>1197</v>
      </c>
      <c r="S120" s="5">
        <v>44298591</v>
      </c>
    </row>
    <row r="121" spans="2:19" ht="15.5" x14ac:dyDescent="0.35">
      <c r="C121" t="s">
        <v>168</v>
      </c>
      <c r="D121" s="5">
        <v>-28880919944</v>
      </c>
      <c r="E121" s="5">
        <v>-10443334031</v>
      </c>
      <c r="F121" s="5">
        <v>-51205459341</v>
      </c>
      <c r="G121" s="5">
        <v>-27169586451</v>
      </c>
      <c r="I121" s="5">
        <v>-117699299767</v>
      </c>
      <c r="J121" s="5">
        <v>-203671819173</v>
      </c>
      <c r="K121" s="5">
        <v>-167496767310</v>
      </c>
      <c r="L121" s="5">
        <v>-241214000000</v>
      </c>
      <c r="M121" s="5">
        <v>-361901755238</v>
      </c>
      <c r="N121" s="5">
        <v>-283302249445</v>
      </c>
    </row>
    <row r="122" spans="2:19" ht="15.5" x14ac:dyDescent="0.35">
      <c r="C122" t="s">
        <v>326</v>
      </c>
      <c r="O122" s="5">
        <v>-497931223451</v>
      </c>
      <c r="P122" s="5">
        <v>-411008372664</v>
      </c>
      <c r="Q122" s="5">
        <v>-469904806092</v>
      </c>
      <c r="R122" s="5">
        <v>-422001903608</v>
      </c>
      <c r="S122" s="5">
        <v>-361677889139</v>
      </c>
    </row>
    <row r="123" spans="2:19" ht="15.5" x14ac:dyDescent="0.35">
      <c r="C123" t="s">
        <v>327</v>
      </c>
      <c r="O123" s="5">
        <v>-24472075642</v>
      </c>
      <c r="P123" s="5">
        <v>-26317561491</v>
      </c>
      <c r="Q123" s="5">
        <v>-25802597476</v>
      </c>
      <c r="R123" s="5">
        <v>2489065240</v>
      </c>
    </row>
    <row r="124" spans="2:19" ht="15.5" x14ac:dyDescent="0.35">
      <c r="C124" t="s">
        <v>1656</v>
      </c>
      <c r="F124" s="5">
        <v>106964966</v>
      </c>
      <c r="G124" s="5">
        <v>-106964966</v>
      </c>
      <c r="Q124" s="5">
        <v>5045879072</v>
      </c>
    </row>
    <row r="125" spans="2:19" ht="15.5" x14ac:dyDescent="0.35">
      <c r="C125" t="s">
        <v>521</v>
      </c>
      <c r="O125" s="5">
        <v>-13580093096</v>
      </c>
      <c r="P125" s="5">
        <v>-22456707182</v>
      </c>
      <c r="Q125" s="5">
        <v>-22108891754</v>
      </c>
      <c r="R125" s="5">
        <v>-35985249141</v>
      </c>
      <c r="S125" s="5">
        <v>-29055718152</v>
      </c>
    </row>
    <row r="126" spans="2:19" ht="15.5" x14ac:dyDescent="0.35">
      <c r="C126" t="s">
        <v>1657</v>
      </c>
      <c r="P126" s="5">
        <v>3435284353</v>
      </c>
      <c r="Q126" s="5">
        <v>2466516659</v>
      </c>
    </row>
    <row r="127" spans="2:19" ht="15.5" x14ac:dyDescent="0.35">
      <c r="C127" t="s">
        <v>1658</v>
      </c>
      <c r="D127" s="5">
        <v>67529412</v>
      </c>
      <c r="F127" s="5">
        <v>-106964966</v>
      </c>
      <c r="I127" s="5">
        <v>-39435554</v>
      </c>
      <c r="J127" s="5">
        <v>-105628962</v>
      </c>
      <c r="K127" s="5">
        <v>-928551051</v>
      </c>
      <c r="L127" s="5">
        <v>-647000000</v>
      </c>
      <c r="M127" s="5">
        <v>-211143070</v>
      </c>
      <c r="N127" s="5">
        <v>-1150460000</v>
      </c>
      <c r="O127" s="5">
        <v>-7870282793</v>
      </c>
      <c r="P127" s="5">
        <v>-3868958181</v>
      </c>
      <c r="Q127" s="5">
        <v>-2602318352</v>
      </c>
      <c r="R127" s="5">
        <v>-1224774374</v>
      </c>
      <c r="S127" s="5">
        <v>-1750411212</v>
      </c>
    </row>
    <row r="128" spans="2:19" ht="15.5" x14ac:dyDescent="0.35">
      <c r="C128" t="s">
        <v>178</v>
      </c>
    </row>
    <row r="129" spans="3:19" ht="15.5" x14ac:dyDescent="0.35">
      <c r="C129" t="s">
        <v>1184</v>
      </c>
      <c r="D129" s="5">
        <v>-5112017832</v>
      </c>
      <c r="E129" s="5">
        <v>-5736263044</v>
      </c>
      <c r="F129" s="5">
        <v>-5911319193</v>
      </c>
      <c r="G129" s="5">
        <v>-5926867771</v>
      </c>
      <c r="I129" s="5">
        <v>-22686467840</v>
      </c>
      <c r="J129" s="5">
        <v>-24776435146</v>
      </c>
      <c r="K129" s="5">
        <v>-26429959197</v>
      </c>
      <c r="L129" s="5">
        <v>-28361000000</v>
      </c>
      <c r="M129" s="5">
        <v>-36086268441</v>
      </c>
      <c r="N129" s="5">
        <v>-30902873249</v>
      </c>
      <c r="O129" s="5">
        <v>-31938394315</v>
      </c>
      <c r="P129" s="5">
        <v>-33009721133</v>
      </c>
      <c r="Q129" s="5">
        <v>-25989879193</v>
      </c>
      <c r="R129" s="5">
        <v>-26223516654</v>
      </c>
      <c r="S129" s="5">
        <v>-28388907245</v>
      </c>
    </row>
    <row r="130" spans="3:19" ht="15.5" x14ac:dyDescent="0.35">
      <c r="C130" t="s">
        <v>172</v>
      </c>
      <c r="D130" s="5">
        <v>-3973892168</v>
      </c>
      <c r="E130" s="5">
        <v>-3971597648</v>
      </c>
      <c r="F130" s="5">
        <v>-4045501991</v>
      </c>
      <c r="G130" s="5">
        <v>-4016207343</v>
      </c>
      <c r="I130" s="5">
        <v>-16007199150</v>
      </c>
      <c r="J130" s="5">
        <v>-16300246454</v>
      </c>
      <c r="K130" s="5">
        <v>-21542916212</v>
      </c>
      <c r="L130" s="5">
        <v>-72242000000</v>
      </c>
      <c r="M130" s="5">
        <v>59851612545</v>
      </c>
      <c r="N130" s="5">
        <v>30281664957</v>
      </c>
      <c r="O130" s="5">
        <v>-7076306676</v>
      </c>
      <c r="P130" s="5">
        <v>-61195638561</v>
      </c>
      <c r="Q130" s="5">
        <v>29216048933</v>
      </c>
      <c r="R130" s="5">
        <v>63293179068</v>
      </c>
      <c r="S130" s="5">
        <v>21488094571</v>
      </c>
    </row>
    <row r="131" spans="3:19" ht="15.5" x14ac:dyDescent="0.35">
      <c r="C131" t="s">
        <v>173</v>
      </c>
      <c r="E131" s="5">
        <v>136067455</v>
      </c>
      <c r="G131" s="5">
        <v>-136067455</v>
      </c>
      <c r="L131" s="5">
        <v>-61000000</v>
      </c>
      <c r="M131" s="5">
        <v>518472000</v>
      </c>
      <c r="N131" s="5">
        <v>-12982777600</v>
      </c>
      <c r="O131" s="5">
        <v>-44368917691</v>
      </c>
      <c r="P131" s="5">
        <v>-5628244897</v>
      </c>
      <c r="Q131" s="5">
        <v>-4229327195</v>
      </c>
      <c r="R131" s="5">
        <v>-1948262801</v>
      </c>
      <c r="S131" s="5">
        <v>-900111447</v>
      </c>
    </row>
    <row r="132" spans="3:19" ht="15.5" x14ac:dyDescent="0.35">
      <c r="C132" t="s">
        <v>175</v>
      </c>
      <c r="E132" s="5">
        <v>136067455</v>
      </c>
      <c r="G132" s="5">
        <v>-136067455</v>
      </c>
      <c r="L132" s="5">
        <v>-61000000</v>
      </c>
      <c r="N132" s="5">
        <v>-12982777600</v>
      </c>
      <c r="O132" s="5">
        <v>-2479160837</v>
      </c>
      <c r="P132" s="5">
        <v>-5628244897</v>
      </c>
      <c r="Q132" s="5">
        <v>-4229327195</v>
      </c>
      <c r="R132" s="5">
        <v>-1948262801</v>
      </c>
      <c r="S132" s="5">
        <v>-900111447</v>
      </c>
    </row>
    <row r="133" spans="3:19" ht="15.5" x14ac:dyDescent="0.35">
      <c r="C133" t="s">
        <v>221</v>
      </c>
      <c r="M133" s="5">
        <v>518472000</v>
      </c>
    </row>
    <row r="134" spans="3:19" ht="15.5" x14ac:dyDescent="0.35">
      <c r="C134" t="s">
        <v>1659</v>
      </c>
      <c r="O134" s="5">
        <v>-41889756854</v>
      </c>
    </row>
    <row r="135" spans="3:19" ht="15.5" x14ac:dyDescent="0.35">
      <c r="C135" t="s">
        <v>189</v>
      </c>
      <c r="D135" s="5">
        <v>-3973892168</v>
      </c>
      <c r="E135" s="5">
        <v>-3971597648</v>
      </c>
      <c r="F135" s="5">
        <v>-4045501991</v>
      </c>
      <c r="G135" s="5">
        <v>-4016207343</v>
      </c>
      <c r="I135" s="5">
        <v>-16007199150</v>
      </c>
      <c r="J135" s="5">
        <v>-16300246454</v>
      </c>
      <c r="K135" s="5">
        <v>-21542916212</v>
      </c>
      <c r="L135" s="5">
        <v>-72242000000</v>
      </c>
      <c r="M135" s="5">
        <v>59851612545</v>
      </c>
      <c r="N135" s="5">
        <v>30281664957</v>
      </c>
      <c r="O135" s="5">
        <v>-7076306676</v>
      </c>
      <c r="P135" s="5">
        <v>-61195638561</v>
      </c>
      <c r="Q135" s="5">
        <v>29216048933</v>
      </c>
      <c r="R135" s="5">
        <v>63293179068</v>
      </c>
      <c r="S135" s="5">
        <v>21488094571</v>
      </c>
    </row>
    <row r="136" spans="3:19" ht="15.5" x14ac:dyDescent="0.35">
      <c r="C136" t="s">
        <v>1025</v>
      </c>
      <c r="N136" s="5">
        <v>-2285292535</v>
      </c>
    </row>
    <row r="137" spans="3:19" ht="15.5" x14ac:dyDescent="0.35">
      <c r="C137" t="s">
        <v>1660</v>
      </c>
      <c r="L137" s="5">
        <v>2634000000</v>
      </c>
      <c r="M137" s="5">
        <v>2138960965</v>
      </c>
    </row>
    <row r="138" spans="3:19" ht="15.5" x14ac:dyDescent="0.35">
      <c r="C138" t="s">
        <v>1661</v>
      </c>
      <c r="J138" s="5">
        <v>-2594839088</v>
      </c>
    </row>
    <row r="139" spans="3:19" ht="15.5" x14ac:dyDescent="0.35">
      <c r="C139" t="s">
        <v>1662</v>
      </c>
      <c r="M139" s="5">
        <v>1214894962</v>
      </c>
      <c r="N139" s="5">
        <v>8981767512</v>
      </c>
    </row>
    <row r="140" spans="3:19" ht="15.5" x14ac:dyDescent="0.35">
      <c r="C140" t="s">
        <v>1663</v>
      </c>
      <c r="Q140" s="5">
        <v>-72128449293</v>
      </c>
      <c r="R140" s="5">
        <v>60240239814</v>
      </c>
    </row>
    <row r="141" spans="3:19" ht="15.5" x14ac:dyDescent="0.35">
      <c r="C141" t="s">
        <v>438</v>
      </c>
      <c r="D141" s="5">
        <v>-49625046515</v>
      </c>
      <c r="E141" s="5">
        <v>-3971597648</v>
      </c>
      <c r="F141" s="5">
        <v>-8061709334</v>
      </c>
      <c r="I141" s="5">
        <v>-61658353497</v>
      </c>
      <c r="J141" s="5">
        <v>-17097222222</v>
      </c>
      <c r="K141" s="5">
        <v>-121822504010</v>
      </c>
      <c r="L141" s="5">
        <v>-323043000000</v>
      </c>
      <c r="M141" s="5">
        <v>-13502243382</v>
      </c>
      <c r="N141" s="5">
        <v>-56248143353</v>
      </c>
    </row>
    <row r="142" spans="3:19" ht="15.5" x14ac:dyDescent="0.35">
      <c r="C142" t="s">
        <v>202</v>
      </c>
      <c r="D142" s="5">
        <v>45651154347</v>
      </c>
      <c r="F142" s="5">
        <v>4016207343</v>
      </c>
      <c r="G142" s="5">
        <v>-4016207343</v>
      </c>
      <c r="I142" s="5">
        <v>45651154347</v>
      </c>
      <c r="J142" s="5">
        <v>3391814856</v>
      </c>
      <c r="K142" s="5">
        <v>100279587798</v>
      </c>
      <c r="L142" s="5">
        <v>248167000000</v>
      </c>
      <c r="M142" s="5">
        <v>70000000000</v>
      </c>
      <c r="N142" s="5">
        <v>79833333333</v>
      </c>
      <c r="O142" s="5">
        <v>-7076306676</v>
      </c>
      <c r="P142" s="5">
        <v>-61195638561</v>
      </c>
      <c r="Q142" s="5">
        <v>101344498226</v>
      </c>
      <c r="R142" s="5">
        <v>3052939254</v>
      </c>
      <c r="S142" s="5">
        <v>20447270102</v>
      </c>
    </row>
    <row r="143" spans="3:19" ht="15.5" x14ac:dyDescent="0.35">
      <c r="C143" t="s">
        <v>224</v>
      </c>
      <c r="L143" s="5">
        <v>1000000</v>
      </c>
    </row>
    <row r="144" spans="3:19" ht="15.5" x14ac:dyDescent="0.35">
      <c r="C144" t="s">
        <v>226</v>
      </c>
      <c r="D144" s="5">
        <v>-3634546943</v>
      </c>
      <c r="E144" s="5">
        <v>-226434749</v>
      </c>
      <c r="F144" s="5">
        <v>289286756</v>
      </c>
      <c r="G144" s="5">
        <v>802454417</v>
      </c>
      <c r="I144" s="5">
        <v>-2769240519</v>
      </c>
      <c r="J144" s="5">
        <v>-2485753049</v>
      </c>
      <c r="K144" s="5">
        <v>-354190592</v>
      </c>
      <c r="L144" s="5">
        <v>-19219000000</v>
      </c>
      <c r="M144" s="5">
        <v>8392036319</v>
      </c>
      <c r="N144" s="5">
        <v>-4072717072</v>
      </c>
      <c r="O144" s="5">
        <v>-37240421054</v>
      </c>
      <c r="P144" s="5">
        <v>-45895158471</v>
      </c>
      <c r="Q144" s="5">
        <v>79332592719</v>
      </c>
      <c r="R144" s="5">
        <v>2898835849</v>
      </c>
      <c r="S144" s="5">
        <v>-14813403573</v>
      </c>
    </row>
    <row r="145" spans="2:19" ht="15.5" x14ac:dyDescent="0.35">
      <c r="C145" t="s">
        <v>227</v>
      </c>
      <c r="G145" s="5">
        <v>6309414990</v>
      </c>
      <c r="I145" s="5">
        <v>6309414990</v>
      </c>
      <c r="J145" s="5">
        <v>8795168040</v>
      </c>
      <c r="K145" s="5">
        <v>9149358632</v>
      </c>
      <c r="L145" s="5">
        <v>28367000000</v>
      </c>
      <c r="M145" s="5">
        <v>19975156905</v>
      </c>
      <c r="N145" s="5">
        <v>24047873977</v>
      </c>
      <c r="O145" s="5">
        <v>63776024266</v>
      </c>
      <c r="P145" s="5">
        <v>109671182737</v>
      </c>
      <c r="Q145" s="5">
        <v>30338590016</v>
      </c>
      <c r="R145" s="5">
        <v>27439754167</v>
      </c>
      <c r="S145" s="5">
        <v>42253157740</v>
      </c>
    </row>
    <row r="146" spans="2:19" ht="15.5" x14ac:dyDescent="0.35">
      <c r="C146" t="s">
        <v>225</v>
      </c>
    </row>
    <row r="147" spans="2:19" ht="15.5" x14ac:dyDescent="0.35">
      <c r="C147" t="s">
        <v>229</v>
      </c>
      <c r="D147" s="5">
        <v>-3634546943</v>
      </c>
      <c r="E147" s="5">
        <v>-226434749</v>
      </c>
      <c r="F147" s="5">
        <v>289286756</v>
      </c>
      <c r="G147" s="5">
        <v>7111869407</v>
      </c>
      <c r="I147" s="5">
        <v>3540174471</v>
      </c>
      <c r="J147" s="5">
        <v>6309414991</v>
      </c>
      <c r="K147" s="5">
        <v>8795168040</v>
      </c>
      <c r="L147" s="5">
        <v>9149000000</v>
      </c>
      <c r="M147" s="5">
        <v>28367193224</v>
      </c>
      <c r="N147" s="5">
        <v>19975156905</v>
      </c>
      <c r="O147" s="5">
        <v>26535603212</v>
      </c>
      <c r="P147" s="5">
        <v>63776024266</v>
      </c>
      <c r="Q147" s="5">
        <v>109671182735</v>
      </c>
      <c r="R147" s="5">
        <v>30338590016</v>
      </c>
      <c r="S147" s="5">
        <v>27439754167</v>
      </c>
    </row>
    <row r="149" spans="2:19" ht="15.5" x14ac:dyDescent="0.35">
      <c r="B149" t="s">
        <v>230</v>
      </c>
      <c r="C149" t="s">
        <v>12</v>
      </c>
      <c r="D149" s="5">
        <v>1440000000</v>
      </c>
      <c r="E149" s="5">
        <v>1440000000</v>
      </c>
      <c r="F149" s="5">
        <v>1440000000</v>
      </c>
      <c r="G149" s="5">
        <v>1440000000</v>
      </c>
      <c r="I149" s="5">
        <v>1440000000</v>
      </c>
      <c r="J149" s="5">
        <v>1440000000</v>
      </c>
      <c r="K149" s="5">
        <v>1440000000</v>
      </c>
      <c r="L149" s="5">
        <v>1440000000</v>
      </c>
      <c r="M149" s="5">
        <v>1440000000</v>
      </c>
      <c r="N149" s="5">
        <v>1440000000</v>
      </c>
      <c r="O149" s="5">
        <v>1440000000</v>
      </c>
      <c r="P149" s="5">
        <v>1440000000</v>
      </c>
      <c r="Q149" s="5">
        <v>1440000000</v>
      </c>
      <c r="R149" s="5">
        <v>1440000000</v>
      </c>
      <c r="S149" s="5">
        <v>1440000000</v>
      </c>
    </row>
    <row r="150" spans="2:19" ht="15.5" x14ac:dyDescent="0.35">
      <c r="C150" t="s">
        <v>231</v>
      </c>
      <c r="D150" s="6">
        <v>-0.95</v>
      </c>
      <c r="E150" s="6">
        <v>-0.4</v>
      </c>
      <c r="F150" s="6">
        <v>0.71</v>
      </c>
      <c r="G150" s="6">
        <v>0.46</v>
      </c>
    </row>
    <row r="151" spans="2:19" ht="15.5" x14ac:dyDescent="0.35">
      <c r="C151" t="s">
        <v>232</v>
      </c>
      <c r="D151" s="6">
        <v>-68.42</v>
      </c>
      <c r="E151" s="5">
        <v>-130</v>
      </c>
      <c r="F151" s="6">
        <v>30.99</v>
      </c>
      <c r="G151" s="6">
        <v>43.48</v>
      </c>
    </row>
    <row r="152" spans="2:19" ht="15.5" x14ac:dyDescent="0.35">
      <c r="C152" t="s">
        <v>67</v>
      </c>
      <c r="D152" s="6">
        <v>4.16</v>
      </c>
      <c r="E152" s="6">
        <v>4.0999999999999996</v>
      </c>
      <c r="F152" s="6">
        <v>0.56000000000000005</v>
      </c>
      <c r="G152" s="6">
        <v>0.89</v>
      </c>
    </row>
    <row r="153" spans="2:19" ht="15.5" x14ac:dyDescent="0.35">
      <c r="C153" t="s">
        <v>233</v>
      </c>
      <c r="D153" s="5">
        <v>2870000000</v>
      </c>
      <c r="E153" s="5">
        <v>5400000000</v>
      </c>
      <c r="F153" s="5">
        <v>7360000000</v>
      </c>
      <c r="G153" s="5">
        <v>7160000000</v>
      </c>
    </row>
    <row r="154" spans="2:19" ht="15.5" x14ac:dyDescent="0.35">
      <c r="C154" t="s">
        <v>234</v>
      </c>
      <c r="D154" s="6">
        <v>-3.3E-3</v>
      </c>
      <c r="E154" s="6">
        <v>-1.4000000000000002E-3</v>
      </c>
      <c r="F154" s="6">
        <v>2.3999999999999998E-3</v>
      </c>
      <c r="G154" s="6">
        <v>1.5E-3</v>
      </c>
    </row>
    <row r="155" spans="2:19" ht="15.5" x14ac:dyDescent="0.35">
      <c r="C155" t="s">
        <v>235</v>
      </c>
      <c r="D155" s="6">
        <v>-9.1999999999999998E-3</v>
      </c>
      <c r="E155" s="6">
        <v>-3.9000000000000003E-3</v>
      </c>
      <c r="F155" s="6">
        <v>6.8999999999999999E-3</v>
      </c>
      <c r="G155" s="6">
        <v>4.4000000000000003E-3</v>
      </c>
    </row>
    <row r="156" spans="2:19" ht="15.5" x14ac:dyDescent="0.35">
      <c r="C156" t="s">
        <v>236</v>
      </c>
      <c r="D156" s="6">
        <v>1.54E-2</v>
      </c>
      <c r="E156" s="6">
        <v>3.2300000000000002E-2</v>
      </c>
      <c r="F156" s="6">
        <v>4.3700000000000003E-2</v>
      </c>
      <c r="G156" s="6">
        <v>4.1700000000000001E-2</v>
      </c>
    </row>
    <row r="157" spans="2:19" ht="15.5" x14ac:dyDescent="0.35">
      <c r="C157" t="s">
        <v>237</v>
      </c>
      <c r="D157" s="6">
        <v>0.48</v>
      </c>
      <c r="E157" s="6">
        <v>0.9</v>
      </c>
      <c r="F157" s="6">
        <v>1.18</v>
      </c>
      <c r="G157" s="6">
        <v>1.1100000000000001</v>
      </c>
    </row>
    <row r="158" spans="2:19" ht="15.5" x14ac:dyDescent="0.35">
      <c r="C158" t="s">
        <v>443</v>
      </c>
      <c r="D158" s="5">
        <v>150000000000</v>
      </c>
      <c r="E158" s="5">
        <v>150000000000</v>
      </c>
      <c r="F158" s="5">
        <v>150000000000</v>
      </c>
      <c r="G158" s="5">
        <v>149000000000</v>
      </c>
    </row>
    <row r="159" spans="2:19" ht="15.5" x14ac:dyDescent="0.35">
      <c r="C159" t="s">
        <v>238</v>
      </c>
      <c r="D159" s="6">
        <v>0.63</v>
      </c>
      <c r="E159" s="6">
        <v>0.5</v>
      </c>
      <c r="F159" s="6">
        <v>0.21</v>
      </c>
      <c r="G159" s="6">
        <v>0.19</v>
      </c>
    </row>
    <row r="160" spans="2:19" ht="15.5" x14ac:dyDescent="0.35">
      <c r="C160" t="s">
        <v>239</v>
      </c>
      <c r="D160" s="6">
        <v>103.23</v>
      </c>
      <c r="E160" s="6">
        <v>103.28</v>
      </c>
      <c r="F160" s="6">
        <v>103.68</v>
      </c>
      <c r="G160" s="6">
        <v>102.97</v>
      </c>
    </row>
    <row r="161" spans="3:19" ht="15.5" x14ac:dyDescent="0.35">
      <c r="C161" t="s">
        <v>240</v>
      </c>
      <c r="D161" s="6">
        <v>0.65</v>
      </c>
      <c r="E161" s="6">
        <v>0.52</v>
      </c>
      <c r="F161" s="6">
        <v>0.22</v>
      </c>
      <c r="G161" s="6">
        <v>0.2</v>
      </c>
    </row>
    <row r="162" spans="3:19" ht="15.5" x14ac:dyDescent="0.35">
      <c r="C162" t="s">
        <v>241</v>
      </c>
      <c r="D162" s="6">
        <v>99.54</v>
      </c>
      <c r="E162" s="6">
        <v>99.59</v>
      </c>
      <c r="F162" s="6">
        <v>99.99</v>
      </c>
      <c r="G162" s="6">
        <v>99.27</v>
      </c>
    </row>
    <row r="163" spans="3:19" ht="15.5" x14ac:dyDescent="0.35">
      <c r="C163" t="s">
        <v>242</v>
      </c>
      <c r="D163" s="5">
        <v>237000000000</v>
      </c>
      <c r="E163" s="5">
        <v>235000000000</v>
      </c>
      <c r="F163" s="5">
        <v>228000000000</v>
      </c>
      <c r="G163" s="5">
        <v>227000000000</v>
      </c>
    </row>
    <row r="164" spans="3:19" ht="15.5" x14ac:dyDescent="0.35">
      <c r="C164" t="s">
        <v>243</v>
      </c>
    </row>
    <row r="165" spans="3:19" ht="15.5" x14ac:dyDescent="0.35">
      <c r="C165" t="s">
        <v>306</v>
      </c>
      <c r="D165" s="5">
        <v>148000000000</v>
      </c>
      <c r="E165" s="5">
        <v>149000000000</v>
      </c>
      <c r="F165" s="5">
        <v>149000000000</v>
      </c>
      <c r="G165" s="5">
        <v>148000000000</v>
      </c>
    </row>
    <row r="166" spans="3:19" ht="15.5" x14ac:dyDescent="0.35">
      <c r="C166" t="s">
        <v>24</v>
      </c>
      <c r="D166" s="5">
        <v>237000000000</v>
      </c>
      <c r="E166" s="5">
        <v>235000000000</v>
      </c>
      <c r="F166" s="5">
        <v>228000000000</v>
      </c>
      <c r="G166" s="5">
        <v>227000000000</v>
      </c>
    </row>
    <row r="167" spans="3:19" ht="15.5" x14ac:dyDescent="0.35">
      <c r="C167" t="s">
        <v>21</v>
      </c>
      <c r="D167" s="5">
        <v>234000000000</v>
      </c>
      <c r="E167" s="5">
        <v>227000000000</v>
      </c>
      <c r="F167" s="5">
        <v>221000000000</v>
      </c>
      <c r="G167" s="5">
        <v>220000000000</v>
      </c>
    </row>
    <row r="168" spans="3:19" ht="15.5" x14ac:dyDescent="0.35">
      <c r="C168" t="s">
        <v>245</v>
      </c>
      <c r="D168" s="5">
        <v>-13000000000</v>
      </c>
      <c r="E168" s="5">
        <v>-8000000000</v>
      </c>
      <c r="F168" s="5">
        <v>-9000000000</v>
      </c>
      <c r="G168" s="5">
        <v>-9000000000</v>
      </c>
    </row>
    <row r="169" spans="3:19" ht="15.5" x14ac:dyDescent="0.35">
      <c r="C169" t="s">
        <v>246</v>
      </c>
      <c r="D169" s="5">
        <v>0</v>
      </c>
      <c r="E169" s="5">
        <v>4000000000</v>
      </c>
      <c r="F169" s="5">
        <v>4000000000</v>
      </c>
      <c r="G169" s="5">
        <v>5000000000</v>
      </c>
    </row>
    <row r="170" spans="3:19" ht="15.5" x14ac:dyDescent="0.35">
      <c r="C170" t="s">
        <v>247</v>
      </c>
      <c r="E170" s="5">
        <v>0</v>
      </c>
      <c r="G170" s="5">
        <v>0</v>
      </c>
    </row>
    <row r="171" spans="3:19" ht="15.5" x14ac:dyDescent="0.35">
      <c r="C171" t="s">
        <v>13</v>
      </c>
      <c r="D171" s="5">
        <v>0</v>
      </c>
      <c r="E171" s="5">
        <v>4000000000</v>
      </c>
      <c r="F171" s="5">
        <v>4000000000</v>
      </c>
      <c r="G171" s="5">
        <v>5000000000</v>
      </c>
    </row>
    <row r="172" spans="3:19" ht="15.5" x14ac:dyDescent="0.35">
      <c r="C172" t="s">
        <v>16</v>
      </c>
      <c r="D172" s="6">
        <v>0.24</v>
      </c>
      <c r="E172" s="6">
        <v>2.6</v>
      </c>
      <c r="F172" s="6">
        <v>3.01</v>
      </c>
      <c r="G172" s="6">
        <v>3.35</v>
      </c>
    </row>
    <row r="173" spans="3:19" ht="15.5" x14ac:dyDescent="0.35">
      <c r="C173" t="s">
        <v>52</v>
      </c>
      <c r="I173" s="6">
        <v>-0.18</v>
      </c>
      <c r="J173" s="6">
        <v>0.91</v>
      </c>
      <c r="K173" s="6">
        <v>0.55000000000000004</v>
      </c>
      <c r="L173" s="6">
        <v>-0.75</v>
      </c>
      <c r="M173" s="6">
        <v>0.51</v>
      </c>
      <c r="N173" s="6">
        <v>-4.68</v>
      </c>
      <c r="O173" s="6">
        <v>-2.92</v>
      </c>
      <c r="P173" s="6">
        <v>3.09</v>
      </c>
      <c r="Q173" s="6">
        <v>2.6</v>
      </c>
      <c r="R173" s="6">
        <v>4.0599999999999996</v>
      </c>
      <c r="S173" s="6">
        <v>3.42</v>
      </c>
    </row>
    <row r="174" spans="3:19" ht="15.5" x14ac:dyDescent="0.35">
      <c r="C174" t="s">
        <v>66</v>
      </c>
      <c r="I174" s="6">
        <v>-361.11</v>
      </c>
      <c r="J174" s="6">
        <v>20.88</v>
      </c>
      <c r="K174" s="6">
        <v>90.91</v>
      </c>
      <c r="L174" s="5">
        <v>-76</v>
      </c>
      <c r="M174" s="6">
        <v>541.17999999999995</v>
      </c>
      <c r="N174" s="6">
        <v>-16.239999999999998</v>
      </c>
      <c r="O174" s="6">
        <v>-17.12</v>
      </c>
      <c r="P174" s="6">
        <v>89.32</v>
      </c>
      <c r="Q174" s="6">
        <v>73.849999999999994</v>
      </c>
      <c r="R174" s="6">
        <v>120.2</v>
      </c>
      <c r="S174" s="5">
        <v>0</v>
      </c>
    </row>
    <row r="175" spans="3:19" ht="15.5" x14ac:dyDescent="0.35">
      <c r="C175" t="s">
        <v>69</v>
      </c>
      <c r="I175" s="6">
        <v>0.72</v>
      </c>
      <c r="J175" s="6">
        <v>0.15</v>
      </c>
      <c r="K175" s="6">
        <v>0.36</v>
      </c>
      <c r="L175" s="6">
        <v>0.26</v>
      </c>
      <c r="M175" s="6">
        <v>1.0900000000000001</v>
      </c>
      <c r="N175" s="6">
        <v>0.38</v>
      </c>
      <c r="O175" s="6">
        <v>0.13</v>
      </c>
      <c r="P175" s="6">
        <v>0.54</v>
      </c>
      <c r="Q175" s="6">
        <v>0.49</v>
      </c>
      <c r="R175" s="6">
        <v>1.57</v>
      </c>
      <c r="S175" s="5">
        <v>0</v>
      </c>
    </row>
    <row r="176" spans="3:19" ht="15.5" x14ac:dyDescent="0.35">
      <c r="C176" t="s">
        <v>248</v>
      </c>
      <c r="I176" s="5">
        <v>22790000000</v>
      </c>
      <c r="J176" s="5">
        <v>27960000000</v>
      </c>
      <c r="K176" s="5">
        <v>26330000000</v>
      </c>
      <c r="L176" s="5">
        <v>30580000000</v>
      </c>
      <c r="M176" s="5">
        <v>40270000000</v>
      </c>
      <c r="N176" s="5">
        <v>28170000000</v>
      </c>
      <c r="O176" s="5">
        <v>40330000000</v>
      </c>
      <c r="P176" s="5">
        <v>45640000000</v>
      </c>
    </row>
    <row r="177" spans="3:19" ht="15.5" x14ac:dyDescent="0.35">
      <c r="C177" t="s">
        <v>249</v>
      </c>
      <c r="I177" s="6">
        <v>-5.9999999999999995E-4</v>
      </c>
      <c r="J177" s="6">
        <v>3.0000000000000001E-3</v>
      </c>
      <c r="K177" s="6">
        <v>1.8E-3</v>
      </c>
      <c r="L177" s="6">
        <v>-2.3E-3</v>
      </c>
      <c r="M177" s="6">
        <v>1.4000000000000002E-3</v>
      </c>
      <c r="N177" s="6">
        <v>-1.3899999999999999E-2</v>
      </c>
      <c r="O177" s="6">
        <v>-9.0000000000000011E-3</v>
      </c>
      <c r="P177" s="6">
        <v>8.3000000000000001E-3</v>
      </c>
      <c r="Q177" s="6">
        <v>6.5000000000000006E-3</v>
      </c>
      <c r="R177" s="6">
        <v>1.3300000000000001E-2</v>
      </c>
      <c r="S177" s="6">
        <v>1.1599999999999999E-2</v>
      </c>
    </row>
    <row r="178" spans="3:19" ht="15.5" x14ac:dyDescent="0.35">
      <c r="C178" t="s">
        <v>250</v>
      </c>
      <c r="I178" s="6">
        <v>-1.7000000000000001E-3</v>
      </c>
      <c r="J178" s="6">
        <v>8.8000000000000005E-3</v>
      </c>
      <c r="K178" s="6">
        <v>5.4000000000000003E-3</v>
      </c>
      <c r="L178" s="6">
        <v>-7.4999999999999997E-3</v>
      </c>
      <c r="M178" s="6">
        <v>5.1000000000000004E-3</v>
      </c>
      <c r="N178" s="6">
        <v>-4.8000000000000001E-2</v>
      </c>
      <c r="O178" s="6">
        <v>-2.86E-2</v>
      </c>
      <c r="P178" s="6">
        <v>0.03</v>
      </c>
      <c r="Q178" s="6">
        <v>2.6499999999999999E-2</v>
      </c>
      <c r="R178" s="6">
        <v>4.2000000000000003E-2</v>
      </c>
      <c r="S178" s="6">
        <v>3.6900000000000002E-2</v>
      </c>
    </row>
    <row r="179" spans="3:19" ht="15.5" x14ac:dyDescent="0.35">
      <c r="C179" t="s">
        <v>251</v>
      </c>
      <c r="I179" s="6">
        <v>0.13419999999999999</v>
      </c>
      <c r="J179" s="6">
        <v>0.16670000000000001</v>
      </c>
      <c r="K179" s="6">
        <v>0.1555</v>
      </c>
      <c r="L179" s="6">
        <v>0.12939999999999999</v>
      </c>
      <c r="M179" s="6">
        <v>0.12480000000000001</v>
      </c>
      <c r="N179" s="6">
        <v>0.10210000000000001</v>
      </c>
      <c r="O179" s="6">
        <v>0.21440000000000001</v>
      </c>
      <c r="P179" s="6">
        <v>0.22510000000000002</v>
      </c>
      <c r="Q179" s="6">
        <v>0.1845</v>
      </c>
      <c r="R179" s="6">
        <v>0.18469999999999998</v>
      </c>
      <c r="S179" s="6">
        <v>0.32719999999999999</v>
      </c>
    </row>
    <row r="180" spans="3:19" ht="15.5" x14ac:dyDescent="0.35">
      <c r="C180" t="s">
        <v>252</v>
      </c>
      <c r="I180" s="6">
        <v>0.93</v>
      </c>
      <c r="J180" s="6">
        <v>1.06</v>
      </c>
      <c r="K180" s="6">
        <v>0.92</v>
      </c>
      <c r="L180" s="6">
        <v>1.01</v>
      </c>
      <c r="M180" s="6">
        <v>1.03</v>
      </c>
      <c r="N180" s="6">
        <v>0.78</v>
      </c>
      <c r="O180" s="6">
        <v>1.1100000000000001</v>
      </c>
      <c r="P180" s="6">
        <v>1.1100000000000001</v>
      </c>
      <c r="Q180" s="6">
        <v>1.1200000000000001</v>
      </c>
      <c r="R180" s="6">
        <v>1.06</v>
      </c>
      <c r="S180" s="6">
        <v>0.84</v>
      </c>
    </row>
    <row r="181" spans="3:19" ht="15.5" x14ac:dyDescent="0.35">
      <c r="C181" t="s">
        <v>63</v>
      </c>
      <c r="I181" s="6">
        <v>0.63</v>
      </c>
      <c r="J181" s="6">
        <v>0.19</v>
      </c>
      <c r="K181" s="6">
        <v>0.49</v>
      </c>
      <c r="L181" s="6">
        <v>0.56999999999999995</v>
      </c>
      <c r="M181" s="6">
        <v>2.77</v>
      </c>
      <c r="N181" s="6">
        <v>0.78</v>
      </c>
      <c r="O181" s="6">
        <v>0.49</v>
      </c>
      <c r="P181" s="6">
        <v>2.68</v>
      </c>
      <c r="Q181" s="6">
        <v>1.96</v>
      </c>
      <c r="R181" s="6">
        <v>5.04</v>
      </c>
      <c r="S181" s="5">
        <v>0</v>
      </c>
    </row>
    <row r="182" spans="3:19" ht="15.5" x14ac:dyDescent="0.35">
      <c r="C182" t="s">
        <v>60</v>
      </c>
      <c r="I182" s="6">
        <v>103.23</v>
      </c>
      <c r="J182" s="6">
        <v>102.51</v>
      </c>
      <c r="K182" s="6">
        <v>101.37</v>
      </c>
      <c r="L182" s="6">
        <v>100.29</v>
      </c>
      <c r="M182" s="6">
        <v>99.68</v>
      </c>
      <c r="N182" s="6">
        <v>97.53</v>
      </c>
      <c r="O182" s="6">
        <v>102.03</v>
      </c>
      <c r="P182" s="6">
        <v>103.07</v>
      </c>
      <c r="Q182" s="6">
        <v>98.18</v>
      </c>
      <c r="R182" s="6">
        <v>96.74</v>
      </c>
      <c r="S182" s="6">
        <v>92.87</v>
      </c>
    </row>
    <row r="183" spans="3:19" ht="15.5" x14ac:dyDescent="0.35">
      <c r="C183" t="s">
        <v>253</v>
      </c>
      <c r="I183" s="6">
        <v>0.65</v>
      </c>
      <c r="J183" s="6">
        <v>0.19</v>
      </c>
      <c r="K183" s="6">
        <v>0.51</v>
      </c>
      <c r="L183" s="6">
        <v>0.59</v>
      </c>
      <c r="M183" s="6">
        <v>2.88</v>
      </c>
      <c r="N183" s="6">
        <v>0.81</v>
      </c>
      <c r="O183" s="6">
        <v>0.51</v>
      </c>
      <c r="P183" s="6">
        <v>2.78</v>
      </c>
      <c r="Q183" s="6">
        <v>2.0299999999999998</v>
      </c>
      <c r="R183" s="6">
        <v>5.24</v>
      </c>
      <c r="S183" s="5">
        <v>0</v>
      </c>
    </row>
    <row r="184" spans="3:19" ht="15.5" x14ac:dyDescent="0.35">
      <c r="C184" t="s">
        <v>254</v>
      </c>
      <c r="I184" s="6">
        <v>99.54</v>
      </c>
      <c r="J184" s="6">
        <v>98.82</v>
      </c>
      <c r="K184" s="6">
        <v>97.68</v>
      </c>
      <c r="L184" s="6">
        <v>96.6</v>
      </c>
      <c r="M184" s="6">
        <v>95.99</v>
      </c>
      <c r="N184" s="6">
        <v>93.84</v>
      </c>
      <c r="O184" s="6">
        <v>98.34</v>
      </c>
      <c r="P184" s="6">
        <v>99.38</v>
      </c>
      <c r="Q184" s="6">
        <v>94.49</v>
      </c>
      <c r="R184" s="6">
        <v>93.05</v>
      </c>
      <c r="S184" s="6">
        <v>89.18</v>
      </c>
    </row>
    <row r="185" spans="3:19" ht="15.5" x14ac:dyDescent="0.35">
      <c r="C185" t="s">
        <v>255</v>
      </c>
      <c r="I185" s="5">
        <v>237000000000</v>
      </c>
      <c r="J185" s="5">
        <v>234000000000</v>
      </c>
      <c r="K185" s="5">
        <v>234000000000</v>
      </c>
      <c r="L185" s="5">
        <v>226000000000</v>
      </c>
      <c r="M185" s="5">
        <v>249000000000</v>
      </c>
      <c r="N185" s="5">
        <v>174000000000</v>
      </c>
      <c r="O185" s="5">
        <v>299000000000</v>
      </c>
      <c r="P185" s="5">
        <v>306000000000</v>
      </c>
      <c r="Q185" s="5">
        <v>368000000000</v>
      </c>
      <c r="R185" s="5">
        <v>266000000000</v>
      </c>
      <c r="S185" s="5">
        <v>263000000000</v>
      </c>
    </row>
    <row r="186" spans="3:19" ht="15.5" x14ac:dyDescent="0.35">
      <c r="C186" t="s">
        <v>256</v>
      </c>
      <c r="M186" s="5">
        <v>130000000000</v>
      </c>
      <c r="N186" s="5">
        <v>149000000000</v>
      </c>
    </row>
    <row r="187" spans="3:19" ht="15.5" x14ac:dyDescent="0.35">
      <c r="C187" t="s">
        <v>26</v>
      </c>
      <c r="I187" s="5">
        <v>237000000000</v>
      </c>
      <c r="J187" s="5">
        <v>234000000000</v>
      </c>
      <c r="K187" s="5">
        <v>234000000000</v>
      </c>
      <c r="L187" s="5">
        <v>226000000000</v>
      </c>
      <c r="M187" s="5">
        <v>379000000000</v>
      </c>
      <c r="N187" s="5">
        <v>323000000000</v>
      </c>
      <c r="O187" s="5">
        <v>299000000000</v>
      </c>
      <c r="P187" s="5">
        <v>306000000000</v>
      </c>
      <c r="Q187" s="5">
        <v>368000000000</v>
      </c>
      <c r="R187" s="5">
        <v>266000000000</v>
      </c>
      <c r="S187" s="5">
        <v>263000000000</v>
      </c>
    </row>
    <row r="188" spans="3:19" ht="15.5" x14ac:dyDescent="0.35">
      <c r="C188" t="s">
        <v>23</v>
      </c>
      <c r="I188" s="5">
        <v>234000000000</v>
      </c>
      <c r="J188" s="5">
        <v>227000000000</v>
      </c>
      <c r="K188" s="5">
        <v>225000000000</v>
      </c>
      <c r="L188" s="5">
        <v>216000000000</v>
      </c>
      <c r="M188" s="5">
        <v>351000000000</v>
      </c>
      <c r="N188" s="5">
        <v>303000000000</v>
      </c>
      <c r="O188" s="5">
        <v>273000000000</v>
      </c>
      <c r="P188" s="5">
        <v>243000000000</v>
      </c>
      <c r="Q188" s="5">
        <v>258000000000</v>
      </c>
      <c r="R188" s="5">
        <v>236000000000</v>
      </c>
      <c r="S188" s="5">
        <v>236000000000</v>
      </c>
    </row>
    <row r="189" spans="3:19" ht="15.5" x14ac:dyDescent="0.35">
      <c r="C189" t="s">
        <v>257</v>
      </c>
      <c r="I189" s="5">
        <v>-13000000000</v>
      </c>
      <c r="J189" s="5">
        <v>-14000000000</v>
      </c>
      <c r="K189" s="5">
        <v>-14000000000</v>
      </c>
      <c r="L189" s="5">
        <v>27000000000</v>
      </c>
      <c r="M189" s="5">
        <v>157000000000</v>
      </c>
      <c r="N189" s="5">
        <v>174000000000</v>
      </c>
      <c r="O189" s="5">
        <v>-33000000000</v>
      </c>
      <c r="P189" s="5">
        <v>8000000000</v>
      </c>
      <c r="Q189" s="5">
        <v>-69000000000</v>
      </c>
      <c r="R189" s="5">
        <v>41000000000</v>
      </c>
      <c r="S189" s="5">
        <v>-2000000000</v>
      </c>
    </row>
    <row r="190" spans="3:19" ht="15.5" x14ac:dyDescent="0.35">
      <c r="C190" t="s">
        <v>258</v>
      </c>
      <c r="I190" s="5">
        <v>13000000000</v>
      </c>
      <c r="J190" s="5">
        <v>14000000000</v>
      </c>
      <c r="K190" s="5">
        <v>21000000000</v>
      </c>
      <c r="L190" s="5">
        <v>53000000000</v>
      </c>
      <c r="M190" s="5">
        <v>-52000000000</v>
      </c>
      <c r="N190" s="5">
        <v>-21000000000</v>
      </c>
      <c r="O190" s="5">
        <v>14000000000</v>
      </c>
      <c r="P190" s="5">
        <v>21000000000</v>
      </c>
      <c r="Q190" s="5">
        <v>54000000000</v>
      </c>
      <c r="R190" s="5">
        <v>-58000000000</v>
      </c>
      <c r="S190" s="5">
        <v>-35000000000</v>
      </c>
    </row>
    <row r="191" spans="3:19" ht="15.5" x14ac:dyDescent="0.35">
      <c r="C191" t="s">
        <v>259</v>
      </c>
      <c r="L191" s="5">
        <v>0</v>
      </c>
      <c r="N191" s="5">
        <v>-13000000000</v>
      </c>
      <c r="O191" s="5">
        <v>-2000000000</v>
      </c>
      <c r="P191" s="5">
        <v>-6000000000</v>
      </c>
      <c r="Q191" s="5">
        <v>-4000000000</v>
      </c>
      <c r="R191" s="5">
        <v>-2000000000</v>
      </c>
      <c r="S191" s="5">
        <v>-1000000000</v>
      </c>
    </row>
    <row r="192" spans="3:19" ht="15.5" x14ac:dyDescent="0.35">
      <c r="C192" t="s">
        <v>15</v>
      </c>
      <c r="I192" s="5">
        <v>13000000000</v>
      </c>
      <c r="J192" s="5">
        <v>14000000000</v>
      </c>
      <c r="K192" s="5">
        <v>21000000000</v>
      </c>
      <c r="L192" s="5">
        <v>53000000000</v>
      </c>
      <c r="M192" s="5">
        <v>-52000000000</v>
      </c>
      <c r="N192" s="5">
        <v>-34000000000</v>
      </c>
      <c r="O192" s="5">
        <v>12000000000</v>
      </c>
      <c r="P192" s="5">
        <v>15000000000</v>
      </c>
      <c r="Q192" s="5">
        <v>50000000000</v>
      </c>
      <c r="R192" s="5">
        <v>-60000000000</v>
      </c>
      <c r="S192" s="5">
        <v>-36000000000</v>
      </c>
    </row>
    <row r="193" spans="2:19" ht="15.5" x14ac:dyDescent="0.35">
      <c r="C193" t="s">
        <v>17</v>
      </c>
      <c r="I193" s="6">
        <v>9.1999999999999993</v>
      </c>
      <c r="J193" s="6">
        <v>9.6</v>
      </c>
      <c r="K193" s="6">
        <v>14.73</v>
      </c>
      <c r="L193" s="6">
        <v>36.86</v>
      </c>
      <c r="M193" s="6">
        <v>-36.14</v>
      </c>
      <c r="N193" s="6">
        <v>-23.88</v>
      </c>
      <c r="O193" s="6">
        <v>8.15</v>
      </c>
      <c r="P193" s="6">
        <v>10.64</v>
      </c>
      <c r="Q193" s="6">
        <v>34.840000000000003</v>
      </c>
      <c r="R193" s="6">
        <v>-41.99</v>
      </c>
      <c r="S193" s="6">
        <v>-25.24</v>
      </c>
    </row>
    <row r="195" spans="2:19" ht="15.5" x14ac:dyDescent="0.35">
      <c r="B195" t="s">
        <v>260</v>
      </c>
      <c r="C195" t="s">
        <v>261</v>
      </c>
      <c r="D195" s="5">
        <v>-1000000000</v>
      </c>
      <c r="E195" s="5">
        <v>-576000000</v>
      </c>
      <c r="F195" s="5">
        <v>1000000000</v>
      </c>
      <c r="G195" s="5">
        <v>659000000</v>
      </c>
      <c r="H195" s="5">
        <v>-253000000</v>
      </c>
      <c r="J195" s="5">
        <v>1000000000</v>
      </c>
      <c r="K195" s="5">
        <v>794000000</v>
      </c>
      <c r="L195" s="5">
        <v>-1000000000</v>
      </c>
      <c r="M195" s="5">
        <v>733000000</v>
      </c>
      <c r="N195" s="5">
        <v>-7000000000</v>
      </c>
      <c r="O195" s="5">
        <v>-4000000000</v>
      </c>
      <c r="P195" s="5">
        <v>4000000000</v>
      </c>
      <c r="Q195" s="5">
        <v>4000000000</v>
      </c>
      <c r="R195" s="5">
        <v>6000000000</v>
      </c>
    </row>
    <row r="196" spans="2:19" ht="15.5" x14ac:dyDescent="0.35">
      <c r="C196" t="s">
        <v>51</v>
      </c>
      <c r="D196" s="6">
        <v>-0.95</v>
      </c>
      <c r="E196" s="6">
        <v>-0.4</v>
      </c>
      <c r="F196" s="6">
        <v>0.71</v>
      </c>
      <c r="G196" s="6">
        <v>0.46</v>
      </c>
      <c r="H196" s="6">
        <v>-0.18</v>
      </c>
      <c r="J196" s="6">
        <v>0.91</v>
      </c>
      <c r="K196" s="6">
        <v>0.55000000000000004</v>
      </c>
      <c r="L196" s="6">
        <v>-0.75</v>
      </c>
      <c r="M196" s="6">
        <v>0.51</v>
      </c>
      <c r="N196" s="6">
        <v>-4.68</v>
      </c>
      <c r="O196" s="6">
        <v>-2.92</v>
      </c>
      <c r="P196" s="6">
        <v>3.09</v>
      </c>
      <c r="Q196" s="6">
        <v>2.6</v>
      </c>
      <c r="R196" s="6">
        <v>4.0599999999999996</v>
      </c>
    </row>
    <row r="197" spans="2:19" ht="15.5" x14ac:dyDescent="0.35">
      <c r="C197" t="s">
        <v>262</v>
      </c>
      <c r="D197" s="5">
        <v>22000000000</v>
      </c>
      <c r="E197" s="5">
        <v>18000000000</v>
      </c>
      <c r="F197" s="5">
        <v>56000000000</v>
      </c>
      <c r="G197" s="5">
        <v>32000000000</v>
      </c>
      <c r="H197" s="5">
        <v>129000000000</v>
      </c>
      <c r="J197" s="5">
        <v>184000000000</v>
      </c>
      <c r="K197" s="5">
        <v>202000000000</v>
      </c>
      <c r="L197" s="5">
        <v>320000000000</v>
      </c>
      <c r="M197" s="5">
        <v>364000000000</v>
      </c>
      <c r="N197" s="5">
        <v>289000000000</v>
      </c>
      <c r="O197" s="5">
        <v>536000000000</v>
      </c>
      <c r="P197" s="5">
        <v>735000000000</v>
      </c>
      <c r="Q197" s="5">
        <v>564000000000</v>
      </c>
      <c r="R197" s="5">
        <v>447000000000</v>
      </c>
    </row>
    <row r="198" spans="2:19" ht="15.5" x14ac:dyDescent="0.35">
      <c r="C198" t="s">
        <v>344</v>
      </c>
      <c r="I198" s="6">
        <v>-284.61</v>
      </c>
    </row>
    <row r="199" spans="2:19" ht="15.5" x14ac:dyDescent="0.35">
      <c r="C199" t="s">
        <v>345</v>
      </c>
      <c r="I199" s="6">
        <v>-284.61</v>
      </c>
    </row>
    <row r="200" spans="2:19" ht="15.5" x14ac:dyDescent="0.35">
      <c r="C200" t="s">
        <v>263</v>
      </c>
      <c r="I200" s="6">
        <v>6.95</v>
      </c>
    </row>
    <row r="201" spans="2:19" ht="15.5" x14ac:dyDescent="0.35">
      <c r="C201" t="s">
        <v>346</v>
      </c>
      <c r="I201" s="6">
        <v>-3.4999999999999996E-3</v>
      </c>
    </row>
    <row r="202" spans="2:19" ht="15.5" x14ac:dyDescent="0.35">
      <c r="C202" t="s">
        <v>347</v>
      </c>
      <c r="I202" s="6">
        <v>0.56000000000000005</v>
      </c>
    </row>
    <row r="203" spans="2:19" ht="15.5" x14ac:dyDescent="0.35">
      <c r="C203" t="s">
        <v>348</v>
      </c>
      <c r="I203" s="6">
        <v>0.48</v>
      </c>
    </row>
    <row r="204" spans="2:19" ht="15.5" x14ac:dyDescent="0.35">
      <c r="C204" t="s">
        <v>349</v>
      </c>
      <c r="I204" s="6">
        <v>5.43</v>
      </c>
    </row>
    <row r="205" spans="2:19" ht="15.5" x14ac:dyDescent="0.35">
      <c r="C205" t="s">
        <v>350</v>
      </c>
      <c r="I205" s="6">
        <v>5.43</v>
      </c>
    </row>
    <row r="206" spans="2:19" ht="15.5" x14ac:dyDescent="0.35">
      <c r="C206" t="s">
        <v>351</v>
      </c>
      <c r="I206" s="6">
        <v>14.49</v>
      </c>
    </row>
    <row r="207" spans="2:19" ht="15.5" x14ac:dyDescent="0.35">
      <c r="C207" t="s">
        <v>264</v>
      </c>
      <c r="I207" s="6">
        <v>13.46</v>
      </c>
    </row>
    <row r="208" spans="2:19" ht="15.5" x14ac:dyDescent="0.35">
      <c r="C208" t="s">
        <v>352</v>
      </c>
      <c r="I208" s="6">
        <v>-0.18</v>
      </c>
    </row>
    <row r="209" spans="3:9" ht="15.5" x14ac:dyDescent="0.35">
      <c r="C209" t="s">
        <v>353</v>
      </c>
      <c r="I209" s="6">
        <v>-0.18</v>
      </c>
    </row>
    <row r="210" spans="3:9" ht="15.5" x14ac:dyDescent="0.35">
      <c r="C210" t="s">
        <v>354</v>
      </c>
      <c r="I210" s="6">
        <v>89.67</v>
      </c>
    </row>
    <row r="211" spans="3:9" ht="15.5" x14ac:dyDescent="0.35">
      <c r="C211" t="s">
        <v>355</v>
      </c>
      <c r="D211" s="6">
        <v>2.46</v>
      </c>
    </row>
    <row r="212" spans="3:9" ht="15.5" x14ac:dyDescent="0.35">
      <c r="C212" t="s">
        <v>356</v>
      </c>
      <c r="I212" s="6">
        <v>103.23</v>
      </c>
    </row>
    <row r="213" spans="3:9" ht="15.5" x14ac:dyDescent="0.35">
      <c r="C213" t="s">
        <v>357</v>
      </c>
      <c r="I213" s="6">
        <v>9.1999999999999993</v>
      </c>
    </row>
    <row r="214" spans="3:9" ht="15.5" x14ac:dyDescent="0.35">
      <c r="C214" t="s">
        <v>265</v>
      </c>
      <c r="D214" s="6">
        <v>0.95</v>
      </c>
    </row>
    <row r="215" spans="3:9" ht="15.5" x14ac:dyDescent="0.35">
      <c r="C215" t="s">
        <v>266</v>
      </c>
      <c r="D215" s="6">
        <v>0.62</v>
      </c>
    </row>
    <row r="216" spans="3:9" ht="15.5" x14ac:dyDescent="0.35">
      <c r="C216" t="s">
        <v>267</v>
      </c>
      <c r="D216" s="6">
        <v>1.6</v>
      </c>
    </row>
    <row r="217" spans="3:9" ht="15.5" x14ac:dyDescent="0.35">
      <c r="C217" t="s">
        <v>269</v>
      </c>
      <c r="D217" s="6">
        <v>1.77</v>
      </c>
    </row>
    <row r="218" spans="3:9" ht="15.5" x14ac:dyDescent="0.35">
      <c r="C218" t="s">
        <v>270</v>
      </c>
      <c r="D218" s="6">
        <v>0.57999999999999996</v>
      </c>
    </row>
    <row r="219" spans="3:9" ht="15.5" x14ac:dyDescent="0.35">
      <c r="C219" t="s">
        <v>271</v>
      </c>
      <c r="D219" s="6">
        <v>2.77</v>
      </c>
    </row>
    <row r="220" spans="3:9" ht="15.5" x14ac:dyDescent="0.35">
      <c r="C220" t="s">
        <v>272</v>
      </c>
      <c r="I220" s="6">
        <v>0.93</v>
      </c>
    </row>
    <row r="221" spans="3:9" ht="15.5" x14ac:dyDescent="0.35">
      <c r="C221" t="s">
        <v>13</v>
      </c>
      <c r="D221" s="5">
        <v>0</v>
      </c>
    </row>
    <row r="222" spans="3:9" ht="15.5" x14ac:dyDescent="0.35">
      <c r="C222" t="s">
        <v>358</v>
      </c>
      <c r="I222" s="6">
        <v>0.33</v>
      </c>
    </row>
    <row r="223" spans="3:9" ht="15.5" x14ac:dyDescent="0.35">
      <c r="C223" t="s">
        <v>273</v>
      </c>
      <c r="I223" s="6">
        <v>-5.9999999999999995E-4</v>
      </c>
    </row>
    <row r="224" spans="3:9" ht="15.5" x14ac:dyDescent="0.35">
      <c r="C224" t="s">
        <v>274</v>
      </c>
      <c r="I224" s="6">
        <v>-1.7000000000000001E-3</v>
      </c>
    </row>
    <row r="225" spans="3:9" ht="15.5" x14ac:dyDescent="0.35">
      <c r="C225" t="s">
        <v>275</v>
      </c>
      <c r="I225" s="6">
        <v>0.1338</v>
      </c>
    </row>
    <row r="226" spans="3:9" ht="15.5" x14ac:dyDescent="0.35">
      <c r="C226" t="s">
        <v>359</v>
      </c>
      <c r="I226" s="6">
        <v>4.2300000000000004E-2</v>
      </c>
    </row>
    <row r="227" spans="3:9" ht="15.5" x14ac:dyDescent="0.35">
      <c r="C227" t="s">
        <v>276</v>
      </c>
      <c r="D227" s="6">
        <v>326.06</v>
      </c>
    </row>
    <row r="228" spans="3:9" ht="15.5" x14ac:dyDescent="0.35">
      <c r="C228" t="s">
        <v>277</v>
      </c>
      <c r="D228" s="6">
        <v>427.47</v>
      </c>
    </row>
    <row r="229" spans="3:9" ht="15.5" x14ac:dyDescent="0.35">
      <c r="C229" t="s">
        <v>278</v>
      </c>
      <c r="D229" s="6">
        <v>12.79</v>
      </c>
    </row>
    <row r="230" spans="3:9" ht="15.5" x14ac:dyDescent="0.35">
      <c r="C230" t="s">
        <v>279</v>
      </c>
      <c r="D230" s="6">
        <v>740.74</v>
      </c>
    </row>
    <row r="231" spans="3:9" ht="15.5" x14ac:dyDescent="0.35">
      <c r="C231" t="s">
        <v>280</v>
      </c>
      <c r="D231" s="6">
        <v>0.28000000000000003</v>
      </c>
    </row>
    <row r="232" spans="3:9" ht="15.5" x14ac:dyDescent="0.35">
      <c r="C232" t="s">
        <v>281</v>
      </c>
      <c r="I232" s="6">
        <v>0.31</v>
      </c>
    </row>
    <row r="233" spans="3:9" ht="15.5" x14ac:dyDescent="0.35">
      <c r="C233" t="s">
        <v>282</v>
      </c>
      <c r="I233" s="6">
        <v>1.19</v>
      </c>
    </row>
    <row r="234" spans="3:9" ht="15.5" x14ac:dyDescent="0.35">
      <c r="C234" t="s">
        <v>47</v>
      </c>
      <c r="I234" s="5">
        <v>72000000000</v>
      </c>
    </row>
    <row r="235" spans="3:9" ht="15.5" x14ac:dyDescent="0.35">
      <c r="C235" t="s">
        <v>283</v>
      </c>
      <c r="I235" s="5">
        <v>307000000000</v>
      </c>
    </row>
    <row r="236" spans="3:9" ht="15.5" x14ac:dyDescent="0.35">
      <c r="C236" t="s">
        <v>284</v>
      </c>
      <c r="I236" s="5">
        <v>1440000000</v>
      </c>
    </row>
    <row r="237" spans="3:9" ht="15.5" x14ac:dyDescent="0.35">
      <c r="C237" t="s">
        <v>285</v>
      </c>
      <c r="I237" s="6">
        <v>0.42619999999999997</v>
      </c>
    </row>
    <row r="238" spans="3:9" ht="15.5" x14ac:dyDescent="0.35">
      <c r="C238" t="s">
        <v>286</v>
      </c>
      <c r="D238" s="6">
        <v>0.1875</v>
      </c>
    </row>
    <row r="239" spans="3:9" ht="15.5" x14ac:dyDescent="0.35">
      <c r="C239" t="s">
        <v>287</v>
      </c>
      <c r="D239" s="6">
        <v>0.10880000000000001</v>
      </c>
    </row>
    <row r="240" spans="3:9" ht="15.5" x14ac:dyDescent="0.35">
      <c r="C240" t="s">
        <v>288</v>
      </c>
      <c r="D240" s="6">
        <v>-6.0700000000000004E-2</v>
      </c>
    </row>
    <row r="241" spans="3:9" ht="15.5" x14ac:dyDescent="0.35">
      <c r="C241" t="s">
        <v>453</v>
      </c>
      <c r="D241" s="6">
        <v>-5.8899999999999994E-2</v>
      </c>
    </row>
    <row r="242" spans="3:9" ht="15.5" x14ac:dyDescent="0.35">
      <c r="C242" t="s">
        <v>289</v>
      </c>
      <c r="D242" s="6">
        <v>-0.25519999999999998</v>
      </c>
    </row>
    <row r="243" spans="3:9" ht="15.5" x14ac:dyDescent="0.35">
      <c r="C243" t="s">
        <v>360</v>
      </c>
      <c r="D243" s="6">
        <v>0.30249999999999999</v>
      </c>
    </row>
    <row r="244" spans="3:9" ht="15.5" x14ac:dyDescent="0.35">
      <c r="C244" t="s">
        <v>293</v>
      </c>
      <c r="I244" s="5">
        <v>5</v>
      </c>
    </row>
    <row r="245" spans="3:9" ht="15.5" x14ac:dyDescent="0.35">
      <c r="C245" t="s">
        <v>294</v>
      </c>
      <c r="I245" s="6">
        <v>0.54</v>
      </c>
    </row>
    <row r="246" spans="3:9" ht="15.5" x14ac:dyDescent="0.35">
      <c r="C246" t="s">
        <v>295</v>
      </c>
      <c r="I246" s="6">
        <v>0.06</v>
      </c>
    </row>
    <row r="247" spans="3:9" ht="15.5" x14ac:dyDescent="0.35">
      <c r="C247" t="s">
        <v>458</v>
      </c>
      <c r="I247" s="6">
        <v>0.23</v>
      </c>
    </row>
    <row r="248" spans="3:9" ht="15.5" x14ac:dyDescent="0.35">
      <c r="C248" t="s">
        <v>296</v>
      </c>
      <c r="I248" s="6">
        <v>0.43</v>
      </c>
    </row>
    <row r="249" spans="3:9" ht="15.5" x14ac:dyDescent="0.35">
      <c r="C249" t="s">
        <v>361</v>
      </c>
      <c r="I249" s="6">
        <v>0.72</v>
      </c>
    </row>
    <row r="250" spans="3:9" ht="15.5" x14ac:dyDescent="0.35">
      <c r="C250" t="s">
        <v>297</v>
      </c>
      <c r="I250" s="6">
        <v>0.82</v>
      </c>
    </row>
    <row r="251" spans="3:9" ht="15.5" x14ac:dyDescent="0.35">
      <c r="C251" t="s">
        <v>298</v>
      </c>
      <c r="I251" s="6">
        <v>0.56000000000000005</v>
      </c>
    </row>
    <row r="252" spans="3:9" ht="15.5" x14ac:dyDescent="0.35">
      <c r="C252" t="s">
        <v>299</v>
      </c>
      <c r="I252" s="5">
        <v>129000000000</v>
      </c>
    </row>
    <row r="253" spans="3:9" ht="15.5" x14ac:dyDescent="0.35">
      <c r="C253" t="s">
        <v>300</v>
      </c>
      <c r="I253" s="5">
        <v>27000000000</v>
      </c>
    </row>
    <row r="254" spans="3:9" ht="15.5" x14ac:dyDescent="0.35">
      <c r="C254" t="s">
        <v>301</v>
      </c>
      <c r="I254" s="5">
        <v>23000000000</v>
      </c>
    </row>
    <row r="255" spans="3:9" ht="15.5" x14ac:dyDescent="0.35">
      <c r="C255" t="s">
        <v>302</v>
      </c>
      <c r="I255" s="5">
        <v>0</v>
      </c>
    </row>
    <row r="256" spans="3:9" ht="15.5" x14ac:dyDescent="0.35">
      <c r="C256" t="s">
        <v>303</v>
      </c>
      <c r="D256" s="5">
        <v>4000000000</v>
      </c>
    </row>
    <row r="257" spans="3:9" ht="15.5" x14ac:dyDescent="0.35">
      <c r="C257" t="s">
        <v>304</v>
      </c>
      <c r="D257" s="5">
        <v>412000000000</v>
      </c>
    </row>
    <row r="258" spans="3:9" ht="15.5" x14ac:dyDescent="0.35">
      <c r="C258" t="s">
        <v>305</v>
      </c>
      <c r="D258" s="5">
        <v>262000000000</v>
      </c>
    </row>
    <row r="259" spans="3:9" ht="15.5" x14ac:dyDescent="0.35">
      <c r="C259" t="s">
        <v>245</v>
      </c>
      <c r="D259" s="5">
        <v>-13000000000</v>
      </c>
    </row>
    <row r="260" spans="3:9" ht="15.5" x14ac:dyDescent="0.35">
      <c r="C260" t="s">
        <v>306</v>
      </c>
      <c r="I260" s="5">
        <v>148000000000</v>
      </c>
    </row>
    <row r="261" spans="3:9" ht="15.5" x14ac:dyDescent="0.35">
      <c r="C261" t="s">
        <v>242</v>
      </c>
      <c r="D261" s="5">
        <v>237000000000</v>
      </c>
    </row>
    <row r="262" spans="3:9" ht="15.5" x14ac:dyDescent="0.35">
      <c r="C262" t="s">
        <v>24</v>
      </c>
      <c r="D262" s="5">
        <v>237000000000</v>
      </c>
    </row>
    <row r="263" spans="3:9" ht="15.5" x14ac:dyDescent="0.35">
      <c r="C263" t="s">
        <v>21</v>
      </c>
      <c r="D263" s="5">
        <v>234000000000</v>
      </c>
    </row>
    <row r="264" spans="3:9" ht="15.5" x14ac:dyDescent="0.35">
      <c r="C264" t="s">
        <v>244</v>
      </c>
      <c r="I264" s="5">
        <v>150000000000</v>
      </c>
    </row>
    <row r="265" spans="3:9" ht="15.5" x14ac:dyDescent="0.35">
      <c r="C265" t="s">
        <v>307</v>
      </c>
      <c r="I265" s="5">
        <v>13000000000</v>
      </c>
    </row>
    <row r="266" spans="3:9" ht="15.5" x14ac:dyDescent="0.35">
      <c r="C266" t="s">
        <v>309</v>
      </c>
      <c r="I266" s="5">
        <v>-16000000000</v>
      </c>
    </row>
    <row r="267" spans="3:9" ht="15.5" x14ac:dyDescent="0.35">
      <c r="C267" t="s">
        <v>311</v>
      </c>
      <c r="I267" s="5">
        <v>13000000000</v>
      </c>
    </row>
  </sheetData>
  <pageMargins left="0.7" right="0.7" top="0.75" bottom="0.75" header="0.3" footer="0.3"/>
  <ignoredErrors>
    <ignoredError sqref="A1:S268" numberStoredAsText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S30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9" width="18.83203125" customWidth="1"/>
  </cols>
  <sheetData>
    <row r="1" spans="1:19" ht="15.5" x14ac:dyDescent="0.35">
      <c r="C1" t="s">
        <v>1664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</row>
    <row r="2" spans="1:19" ht="15.5" x14ac:dyDescent="0.35">
      <c r="C2" t="s">
        <v>1665</v>
      </c>
      <c r="D2" s="2" vm="428">
        <f ca="1">IFERROR(_xlfn.STOCKHISTORY("XIDX:" &amp; $C$1, D3, , 0, 0, 1), "Libur")</f>
        <v>19</v>
      </c>
      <c r="E2" s="2" vm="432">
        <f ca="1">IFERROR(_xlfn.STOCKHISTORY("XIDX:" &amp; $C$1, E3, , 0, 0, 1), "Libur")</f>
        <v>14</v>
      </c>
      <c r="H2" s="2" vm="432">
        <f ca="1">IFERROR(INDEX(D2:G2,COUNT(D2:G2)),"")</f>
        <v>14</v>
      </c>
      <c r="I2" s="2" vm="407">
        <f t="shared" ref="I2:S2" ca="1" si="0">IFERROR(_xlfn.STOCKHISTORY("XIDX:" &amp; $C$1, I1, , 0, 0, 1), "Libur")</f>
        <v>23</v>
      </c>
      <c r="J2" s="2" vm="433">
        <f t="shared" ca="1" si="0"/>
        <v>16</v>
      </c>
      <c r="K2" s="2" vm="11">
        <f t="shared" ca="1" si="0"/>
        <v>50</v>
      </c>
      <c r="L2" s="2" t="str">
        <f t="shared" ca="1" si="0"/>
        <v>Libur</v>
      </c>
      <c r="M2" s="2" vm="134">
        <f t="shared" ca="1" si="0"/>
        <v>114</v>
      </c>
      <c r="N2" s="2" vm="434">
        <f t="shared" ca="1" si="0"/>
        <v>274</v>
      </c>
      <c r="O2" s="2" vm="380">
        <f t="shared" ca="1" si="0"/>
        <v>304</v>
      </c>
      <c r="P2" s="2" vm="342">
        <f t="shared" ca="1" si="0"/>
        <v>376</v>
      </c>
      <c r="Q2" s="2" vm="435">
        <f t="shared" ca="1" si="0"/>
        <v>408</v>
      </c>
      <c r="R2" s="2" vm="436">
        <f t="shared" ca="1" si="0"/>
        <v>555</v>
      </c>
      <c r="S2" s="2" t="str">
        <f t="shared" ca="1" si="0"/>
        <v>Libur</v>
      </c>
    </row>
    <row r="3" spans="1:19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9" ht="15.5" x14ac:dyDescent="0.35">
      <c r="B4" t="s">
        <v>5</v>
      </c>
      <c r="C4" t="s">
        <v>6</v>
      </c>
      <c r="D4" s="2">
        <f>IFERROR(INDEX(D51:D500,MATCH($C$4,$C$51:$C$500,0)),"")</f>
        <v>269525625243</v>
      </c>
      <c r="E4" s="2">
        <f>IFERROR(INDEX(E51:E500,MATCH($C$4,$C$51:$C$500,0)),"")</f>
        <v>412971671920</v>
      </c>
      <c r="H4" s="2">
        <f>IFERROR(SUM(D4:G4)*(4/MAX(1,COUNT(D4:G4))),"")</f>
        <v>1364994594326</v>
      </c>
      <c r="I4" s="2">
        <f t="shared" ref="I4:S4" si="1">IFERROR(INDEX(I51:I500,MATCH($C$4,$C$51:$C$500,0)),"")</f>
        <v>1569574633435</v>
      </c>
      <c r="J4" s="2">
        <f t="shared" si="1"/>
        <v>1971896434453</v>
      </c>
      <c r="K4" s="2">
        <f t="shared" si="1"/>
        <v>1487587869182</v>
      </c>
      <c r="L4" s="2">
        <f t="shared" si="1"/>
        <v>2062171056660</v>
      </c>
      <c r="M4" s="2">
        <f t="shared" si="1"/>
        <v>1380071332830</v>
      </c>
      <c r="N4" s="2">
        <f t="shared" si="1"/>
        <v>2211413142070</v>
      </c>
      <c r="O4" s="2">
        <f t="shared" si="1"/>
        <v>7467175916375</v>
      </c>
      <c r="P4" s="2">
        <f t="shared" si="1"/>
        <v>8000149423527</v>
      </c>
      <c r="Q4" s="2">
        <f t="shared" si="1"/>
        <v>7104157901230</v>
      </c>
      <c r="R4" s="2">
        <f t="shared" si="1"/>
        <v>4717150071779</v>
      </c>
      <c r="S4" s="2">
        <f t="shared" si="1"/>
        <v>2644319999853</v>
      </c>
    </row>
    <row r="5" spans="1:19" ht="15.5" x14ac:dyDescent="0.35">
      <c r="B5" t="s">
        <v>7</v>
      </c>
      <c r="C5" t="s">
        <v>8</v>
      </c>
      <c r="D5" s="2">
        <f>IFERROR(INDEX(D51:D500,MATCH($C$5,$C$51:$C$500,0)),"")</f>
        <v>-125183021086</v>
      </c>
      <c r="E5" s="2">
        <f>IFERROR(INDEX(E51:E500,MATCH($C$5,$C$51:$C$500,0)),"")</f>
        <v>-140883092770</v>
      </c>
      <c r="H5" s="2">
        <f>IFERROR(SUM(D5:G5)*(4/MAX(1,COUNT(D5:G5))),"")</f>
        <v>-532132227712</v>
      </c>
      <c r="I5" s="2">
        <f t="shared" ref="I5:S5" si="2">IFERROR(INDEX(I51:I500,MATCH($C$5,$C$51:$C$500,0)),"")</f>
        <v>-495466402974</v>
      </c>
      <c r="J5" s="2">
        <f t="shared" si="2"/>
        <v>-920214030926</v>
      </c>
      <c r="K5" s="2">
        <f t="shared" si="2"/>
        <v>6148621649</v>
      </c>
      <c r="L5" s="2">
        <f t="shared" si="2"/>
        <v>675320565576</v>
      </c>
      <c r="M5" s="2">
        <f t="shared" si="2"/>
        <v>-1904425883849</v>
      </c>
      <c r="N5" s="2">
        <f t="shared" si="2"/>
        <v>-4345005600305</v>
      </c>
      <c r="O5" s="2">
        <f t="shared" si="2"/>
        <v>803844617906</v>
      </c>
      <c r="P5" s="2">
        <f t="shared" si="2"/>
        <v>1315904712927</v>
      </c>
      <c r="Q5" s="2">
        <f t="shared" si="2"/>
        <v>1004518533244</v>
      </c>
      <c r="R5" s="2">
        <f t="shared" si="2"/>
        <v>635271036798</v>
      </c>
      <c r="S5" s="2">
        <f t="shared" si="2"/>
        <v>429019543808</v>
      </c>
    </row>
    <row r="6" spans="1:19" ht="15.5" x14ac:dyDescent="0.35">
      <c r="B6" t="s">
        <v>9</v>
      </c>
      <c r="C6" t="s">
        <v>10</v>
      </c>
      <c r="D6" s="2">
        <f>IFERROR(INDEX(D51:D500,MATCH($C$6,$C$51:$C$500,0)),"")</f>
        <v>-2368829277200</v>
      </c>
      <c r="E6" s="2">
        <f>IFERROR(INDEX(E51:E500,MATCH($C$6,$C$51:$C$500,0)),"")</f>
        <v>-2243646256514</v>
      </c>
      <c r="H6" s="2">
        <f>IFERROR(INDEX(D6:G6,COUNT(D6:G6)),"")</f>
        <v>-2243646256514</v>
      </c>
      <c r="I6" s="2">
        <f t="shared" ref="I6:S6" si="3">IFERROR(INDEX(I51:I500,MATCH($C$6,$C$51:$C$500,0)),"")</f>
        <v>-1967134614115</v>
      </c>
      <c r="J6" s="2">
        <f t="shared" si="3"/>
        <v>-1557812998607</v>
      </c>
      <c r="K6" s="2">
        <f t="shared" si="3"/>
        <v>-664494091554</v>
      </c>
      <c r="L6" s="2">
        <f t="shared" si="3"/>
        <v>-2103208499424</v>
      </c>
      <c r="M6" s="2">
        <f t="shared" si="3"/>
        <v>-2778529065000</v>
      </c>
      <c r="N6" s="2">
        <f t="shared" si="3"/>
        <v>-874103181151</v>
      </c>
      <c r="O6" s="2">
        <f t="shared" si="3"/>
        <v>8134550586355</v>
      </c>
      <c r="P6" s="2">
        <f t="shared" si="3"/>
        <v>7882313190464</v>
      </c>
      <c r="Q6" s="2">
        <f t="shared" si="3"/>
        <v>7316656090419</v>
      </c>
      <c r="R6" s="2">
        <f t="shared" si="3"/>
        <v>7405501041961</v>
      </c>
      <c r="S6" s="2">
        <f t="shared" si="3"/>
        <v>1330826173352</v>
      </c>
    </row>
    <row r="7" spans="1:19" ht="15.5" x14ac:dyDescent="0.35">
      <c r="B7" t="s">
        <v>11</v>
      </c>
      <c r="C7" t="s">
        <v>12</v>
      </c>
      <c r="D7" s="3">
        <f>IFERROR(INDEX(D51:D500,MATCH($C$7,$C$51:$C$500,0))/1000000000,"")</f>
        <v>56.78</v>
      </c>
      <c r="E7" s="3">
        <f>IFERROR(INDEX(E51:E500,MATCH($C$7,$C$51:$C$500,0))/1000000000,"")</f>
        <v>56.96</v>
      </c>
      <c r="H7" s="3">
        <f>IFERROR(INDEX(D7:G7,COUNT(D7:G7)),"")</f>
        <v>56.96</v>
      </c>
      <c r="I7" s="3">
        <f t="shared" ref="I7:S7" si="4">IFERROR(INDEX(I51:I500,MATCH($C$7,$C$51:$C$500,0))/1000000000,"")</f>
        <v>56.78</v>
      </c>
      <c r="J7" s="3">
        <f t="shared" si="4"/>
        <v>55.09</v>
      </c>
      <c r="K7" s="3">
        <f t="shared" si="4"/>
        <v>54.56</v>
      </c>
      <c r="L7" s="3">
        <f t="shared" si="4"/>
        <v>26.36</v>
      </c>
      <c r="M7" s="3">
        <f t="shared" si="4"/>
        <v>26.36</v>
      </c>
      <c r="N7" s="3">
        <f t="shared" si="4"/>
        <v>26.36</v>
      </c>
      <c r="O7" s="3">
        <f t="shared" si="4"/>
        <v>26.36</v>
      </c>
      <c r="P7" s="3">
        <f t="shared" si="4"/>
        <v>26.36</v>
      </c>
      <c r="Q7" s="3">
        <f t="shared" si="4"/>
        <v>26.36</v>
      </c>
      <c r="R7" s="3">
        <f t="shared" si="4"/>
        <v>26.36</v>
      </c>
      <c r="S7" s="3">
        <f t="shared" si="4"/>
        <v>0</v>
      </c>
    </row>
    <row r="8" spans="1:19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-9000000000</v>
      </c>
      <c r="E8" s="2">
        <f>IFERROR(INDEX(E51:E500,MATCH("Free cash flow (Quarter)",$C$51:$C$500,0)),"")</f>
        <v>22000000000</v>
      </c>
      <c r="H8" s="2">
        <f>IFERROR(INDEX(D8:G8,COUNT(D8:G8)),"")</f>
        <v>22000000000</v>
      </c>
      <c r="I8" s="2">
        <f t="shared" ref="I8:S8" si="5">IFERROR(INDEX(I51:I500,MATCH($C$8,$C$51:$C$500,0)),"")</f>
        <v>-144000000000</v>
      </c>
      <c r="J8" s="2">
        <f t="shared" si="5"/>
        <v>76000000000</v>
      </c>
      <c r="K8" s="2">
        <f t="shared" si="5"/>
        <v>-107000000000</v>
      </c>
      <c r="L8" s="2">
        <f t="shared" si="5"/>
        <v>150000000000</v>
      </c>
      <c r="M8" s="2">
        <f t="shared" si="5"/>
        <v>-19000000000</v>
      </c>
      <c r="N8" s="2">
        <f t="shared" si="5"/>
        <v>399000000000</v>
      </c>
      <c r="O8" s="2">
        <f t="shared" si="5"/>
        <v>-899000000000</v>
      </c>
      <c r="P8" s="2">
        <f t="shared" si="5"/>
        <v>546000000000</v>
      </c>
      <c r="Q8" s="2">
        <f t="shared" si="5"/>
        <v>-3716000000000</v>
      </c>
      <c r="R8" s="2">
        <f t="shared" si="5"/>
        <v>-3867000000000</v>
      </c>
      <c r="S8" s="2">
        <f t="shared" si="5"/>
        <v>-810000000000</v>
      </c>
    </row>
    <row r="9" spans="1:19" ht="15.5" x14ac:dyDescent="0.35">
      <c r="A9" t="s">
        <v>16</v>
      </c>
      <c r="C9" t="s">
        <v>17</v>
      </c>
      <c r="D9" s="3">
        <f>IFERROR(INDEX(D51:D500,MATCH("Free cash flow per share (Quarter)",$C$51:$C$500,0)),"")</f>
        <v>-0.16</v>
      </c>
      <c r="E9" s="3">
        <f>IFERROR(INDEX(E51:E500,MATCH("Free cash flow per share (Quarter)",$C$51:$C$500,0)),"")</f>
        <v>0.39</v>
      </c>
      <c r="H9" s="3">
        <f>IFERROR(INDEX(D9:G9,COUNT(D9:G9)),"")</f>
        <v>0.39</v>
      </c>
      <c r="I9" s="3">
        <f t="shared" ref="I9:S9" si="6">IFERROR(INDEX(I51:I500,MATCH($C$9,$C$51:$C$500,0)),"")</f>
        <v>-2.54</v>
      </c>
      <c r="J9" s="3">
        <f t="shared" si="6"/>
        <v>1.38</v>
      </c>
      <c r="K9" s="3">
        <f t="shared" si="6"/>
        <v>-1.97</v>
      </c>
      <c r="L9" s="3">
        <f t="shared" si="6"/>
        <v>5.7</v>
      </c>
      <c r="M9" s="3">
        <f t="shared" si="6"/>
        <v>-0.72</v>
      </c>
      <c r="N9" s="3">
        <f t="shared" si="6"/>
        <v>15.14</v>
      </c>
      <c r="O9" s="3">
        <f t="shared" si="6"/>
        <v>-34.119999999999997</v>
      </c>
      <c r="P9" s="3">
        <f t="shared" si="6"/>
        <v>20.71</v>
      </c>
      <c r="Q9" s="3">
        <f t="shared" si="6"/>
        <v>-140.97</v>
      </c>
      <c r="R9" s="3">
        <f t="shared" si="6"/>
        <v>-146.69999999999999</v>
      </c>
      <c r="S9" s="3">
        <f t="shared" si="6"/>
        <v>-969624.41</v>
      </c>
    </row>
    <row r="10" spans="1:19" ht="15.5" x14ac:dyDescent="0.35">
      <c r="C10" t="s">
        <v>18</v>
      </c>
      <c r="D10" s="3">
        <f ca="1">IFERROR(IF(D9=0,"",D2/D9),"")</f>
        <v>-118.75</v>
      </c>
      <c r="E10" s="3">
        <f ca="1">IFERROR(IF(E9=0,"",E2/E9),"")</f>
        <v>35.897435897435898</v>
      </c>
      <c r="I10" s="3">
        <f t="shared" ref="I10:S10" ca="1" si="7">IFERROR(IF(I9=0,"",I2/I9),"")</f>
        <v>-9.0551181102362204</v>
      </c>
      <c r="J10" s="3">
        <f t="shared" ca="1" si="7"/>
        <v>11.594202898550726</v>
      </c>
      <c r="K10" s="3">
        <f t="shared" ca="1" si="7"/>
        <v>-25.380710659898476</v>
      </c>
      <c r="L10" s="3" t="str">
        <f t="shared" ca="1" si="7"/>
        <v/>
      </c>
      <c r="M10" s="3">
        <f t="shared" ca="1" si="7"/>
        <v>-158.33333333333334</v>
      </c>
      <c r="N10" s="3">
        <f t="shared" ca="1" si="7"/>
        <v>18.097754293262881</v>
      </c>
      <c r="O10" s="3">
        <f t="shared" ca="1" si="7"/>
        <v>-8.909730363423213</v>
      </c>
      <c r="P10" s="3">
        <f t="shared" ca="1" si="7"/>
        <v>18.155480444229841</v>
      </c>
      <c r="Q10" s="3">
        <f t="shared" ca="1" si="7"/>
        <v>-2.894232815492658</v>
      </c>
      <c r="R10" s="3">
        <f t="shared" ca="1" si="7"/>
        <v>-3.7832310838445813</v>
      </c>
      <c r="S10" s="3" t="str">
        <f t="shared" ca="1" si="7"/>
        <v/>
      </c>
    </row>
    <row r="11" spans="1:19" ht="15.5" x14ac:dyDescent="0.35">
      <c r="B11" t="s">
        <v>19</v>
      </c>
      <c r="C11" t="s">
        <v>20</v>
      </c>
      <c r="D11" s="2">
        <f>IFERROR(INDEX(D51:D500,MATCH($C$11,$C$51:$C$500,0)),"")</f>
        <v>28149739410</v>
      </c>
      <c r="E11" s="2">
        <f>IFERROR(INDEX(E51:E500,MATCH($C$11,$C$51:$C$500,0)),"")</f>
        <v>37711657944</v>
      </c>
      <c r="H11" s="2">
        <f>IFERROR(INDEX(D11:G11,COUNT(D11:G11)),"")</f>
        <v>37711657944</v>
      </c>
      <c r="I11" s="2">
        <f t="shared" ref="I11:S11" si="8">IFERROR(INDEX(I51:I500,MATCH($C$11,$C$51:$C$500,0)),"")</f>
        <v>61564390064</v>
      </c>
      <c r="J11" s="2">
        <f t="shared" si="8"/>
        <v>205754409914</v>
      </c>
      <c r="K11" s="2">
        <f t="shared" si="8"/>
        <v>120811660447</v>
      </c>
      <c r="L11" s="2">
        <f t="shared" si="8"/>
        <v>238946856294</v>
      </c>
      <c r="M11" s="2">
        <f t="shared" si="8"/>
        <v>93663903876</v>
      </c>
      <c r="N11" s="2">
        <f t="shared" si="8"/>
        <v>244198852485</v>
      </c>
      <c r="O11" s="2">
        <f t="shared" si="8"/>
        <v>469333770150</v>
      </c>
      <c r="P11" s="2">
        <f t="shared" si="8"/>
        <v>1299204217422</v>
      </c>
      <c r="Q11" s="2">
        <f t="shared" si="8"/>
        <v>1028345582018</v>
      </c>
      <c r="R11" s="2">
        <f t="shared" si="8"/>
        <v>4205820405671</v>
      </c>
      <c r="S11" s="2">
        <f t="shared" si="8"/>
        <v>98185902017</v>
      </c>
    </row>
    <row r="12" spans="1:19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3948000000000</v>
      </c>
      <c r="E12" s="2">
        <f>IFERROR(INDEX(E51:E500,MATCH("Net Debt (Quarter)",$C$51:$C$500,0)),"")</f>
        <v>3876000000000</v>
      </c>
      <c r="H12" s="2">
        <f>IFERROR(INDEX(D12:G12,COUNT(D12:G12)),"")</f>
        <v>3876000000000</v>
      </c>
      <c r="I12" s="2">
        <f t="shared" ref="I12:S12" si="9">IFERROR(INDEX(I51:I500,MATCH($C$12,$C$51:$C$500,0)),"")</f>
        <v>3728000000000</v>
      </c>
      <c r="J12" s="2">
        <f t="shared" si="9"/>
        <v>3357000000000</v>
      </c>
      <c r="K12" s="2">
        <f t="shared" si="9"/>
        <v>3240000000000</v>
      </c>
      <c r="L12" s="2">
        <f t="shared" si="9"/>
        <v>4022000000000</v>
      </c>
      <c r="M12" s="2">
        <f t="shared" si="9"/>
        <v>5782000000000</v>
      </c>
      <c r="N12" s="2">
        <f t="shared" si="9"/>
        <v>7444000000000</v>
      </c>
      <c r="O12" s="2">
        <f t="shared" si="9"/>
        <v>7602000000000</v>
      </c>
      <c r="P12" s="2">
        <f t="shared" si="9"/>
        <v>4164000000000</v>
      </c>
      <c r="Q12" s="2">
        <f t="shared" si="9"/>
        <v>3960000000000</v>
      </c>
      <c r="R12" s="2">
        <f t="shared" si="9"/>
        <v>-850000000000</v>
      </c>
      <c r="S12" s="2">
        <f t="shared" si="9"/>
        <v>663000000000</v>
      </c>
    </row>
    <row r="13" spans="1:19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3976000000000</v>
      </c>
      <c r="E13" s="2">
        <f>IFERROR(INDEX(E51:E500,MATCH("Total Debt (Quarter)",$C$51:$C$500,0)),"")</f>
        <v>3913000000000</v>
      </c>
      <c r="H13" s="2">
        <f>IFERROR(INDEX(D13:G13,COUNT(D13:G13)),"")</f>
        <v>3913000000000</v>
      </c>
      <c r="I13" s="2">
        <f t="shared" ref="I13:S13" si="10">IFERROR(INDEX(I51:I500,MATCH($C$13,$C$51:$C$500,0)),"")</f>
        <v>3790000000000</v>
      </c>
      <c r="J13" s="2">
        <f t="shared" si="10"/>
        <v>3562000000000</v>
      </c>
      <c r="K13" s="2">
        <f t="shared" si="10"/>
        <v>3361000000000</v>
      </c>
      <c r="L13" s="2">
        <f t="shared" si="10"/>
        <v>4261000000000</v>
      </c>
      <c r="M13" s="2">
        <f t="shared" si="10"/>
        <v>5875000000000</v>
      </c>
      <c r="N13" s="2">
        <f t="shared" si="10"/>
        <v>7688000000000</v>
      </c>
      <c r="O13" s="2">
        <f t="shared" si="10"/>
        <v>8072000000000</v>
      </c>
      <c r="P13" s="2">
        <f t="shared" si="10"/>
        <v>5463000000000</v>
      </c>
      <c r="Q13" s="2">
        <f t="shared" si="10"/>
        <v>4988000000000</v>
      </c>
      <c r="R13" s="2">
        <f t="shared" si="10"/>
        <v>3356000000000</v>
      </c>
      <c r="S13" s="2">
        <f t="shared" si="10"/>
        <v>761000000000</v>
      </c>
    </row>
    <row r="14" spans="1:19" ht="15.5" x14ac:dyDescent="0.35">
      <c r="C14" t="s">
        <v>27</v>
      </c>
      <c r="D14" s="2">
        <f>IFERROR(INDEX(D51:D500,MATCH($C$14,$C$51:$C$500,0)),"")</f>
        <v>-78780505610</v>
      </c>
      <c r="E14" s="2">
        <f>IFERROR(INDEX(E51:E500,MATCH($C$14,$C$51:$C$500,0)),"")</f>
        <v>-78108192309</v>
      </c>
      <c r="H14" s="2">
        <f>IFERROR(SUM(D14:G14)*(4/MAX(1,COUNT(D14:G14))),"")</f>
        <v>-313777395838</v>
      </c>
      <c r="I14" s="2">
        <f t="shared" ref="I14:S14" si="11">IFERROR(INDEX(I51:I500,MATCH($C$14,$C$51:$C$500,0)),"")</f>
        <v>-289812847400</v>
      </c>
      <c r="J14" s="2">
        <f t="shared" si="11"/>
        <v>-283912861098</v>
      </c>
      <c r="K14" s="2">
        <f t="shared" si="11"/>
        <v>-246964100404</v>
      </c>
      <c r="L14" s="2">
        <f t="shared" si="11"/>
        <v>-451275271676</v>
      </c>
      <c r="M14" s="2">
        <f t="shared" si="11"/>
        <v>-617250878677</v>
      </c>
      <c r="N14" s="2">
        <f t="shared" si="11"/>
        <v>-761342954810</v>
      </c>
      <c r="O14" s="2">
        <f t="shared" si="11"/>
        <v>-312445392896</v>
      </c>
      <c r="P14" s="2">
        <f t="shared" si="11"/>
        <v>-331723112056</v>
      </c>
      <c r="Q14" s="2">
        <f t="shared" si="11"/>
        <v>-462208188431</v>
      </c>
      <c r="R14" s="2">
        <f t="shared" si="11"/>
        <v>-45153615414</v>
      </c>
      <c r="S14" s="2">
        <f t="shared" si="11"/>
        <v>-19581814877</v>
      </c>
    </row>
    <row r="15" spans="1:19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S15" si="12">IFERROR(INDEX(I51:I500,MATCH($C$15,$C$51:$C$500,0)),"")</f>
        <v>0</v>
      </c>
      <c r="J15" s="2">
        <f t="shared" si="12"/>
        <v>0</v>
      </c>
      <c r="K15" s="2">
        <f t="shared" si="12"/>
        <v>0</v>
      </c>
      <c r="L15" s="2">
        <f t="shared" si="12"/>
        <v>0</v>
      </c>
      <c r="M15" s="2">
        <f t="shared" si="12"/>
        <v>0</v>
      </c>
      <c r="N15" s="2">
        <f t="shared" si="12"/>
        <v>-165419666542</v>
      </c>
      <c r="O15" s="2">
        <f t="shared" si="12"/>
        <v>-142941382618</v>
      </c>
      <c r="P15" s="2">
        <f t="shared" si="12"/>
        <v>-252075523422</v>
      </c>
      <c r="Q15" s="2">
        <f t="shared" si="12"/>
        <v>-155903861503</v>
      </c>
      <c r="R15" s="2">
        <f t="shared" si="12"/>
        <v>-332525025124</v>
      </c>
      <c r="S15" s="2">
        <f t="shared" si="12"/>
        <v>-11180627089</v>
      </c>
    </row>
    <row r="16" spans="1:19" ht="15.5" x14ac:dyDescent="0.35">
      <c r="C16" t="s">
        <v>29</v>
      </c>
      <c r="D16" s="2">
        <f>IFERROR(INDEX(D51:D500,MATCH($C$16,$C$51:$C$500,0)),"")</f>
        <v>-125183021086</v>
      </c>
      <c r="E16" s="2">
        <f>IFERROR(INDEX(E51:E500,MATCH($C$16,$C$51:$C$500,0)),"")</f>
        <v>-140883092770</v>
      </c>
      <c r="H16" s="2">
        <f>IFERROR(SUM(D16:G16)*(4/MAX(1,COUNT(D16:G16))),"")</f>
        <v>-532132227712</v>
      </c>
      <c r="I16" s="2">
        <f t="shared" ref="I16:S16" si="13">IFERROR(INDEX(I51:I500,MATCH($C$16,$C$51:$C$500,0)),"")</f>
        <v>-537369571473</v>
      </c>
      <c r="J16" s="2">
        <f t="shared" si="13"/>
        <v>-997301850759</v>
      </c>
      <c r="K16" s="2">
        <f t="shared" si="13"/>
        <v>6300283809</v>
      </c>
      <c r="L16" s="2">
        <f t="shared" si="13"/>
        <v>675769677491</v>
      </c>
      <c r="M16" s="2">
        <f t="shared" si="13"/>
        <v>-1943362438396</v>
      </c>
      <c r="N16" s="2">
        <f t="shared" si="13"/>
        <v>-4121891709553</v>
      </c>
      <c r="O16" s="2">
        <f t="shared" si="13"/>
        <v>949090135544</v>
      </c>
      <c r="P16" s="2">
        <f t="shared" si="13"/>
        <v>1355548311604</v>
      </c>
      <c r="Q16" s="2">
        <f t="shared" si="13"/>
        <v>1156234012013</v>
      </c>
      <c r="R16" s="2">
        <f t="shared" si="13"/>
        <v>967344550016</v>
      </c>
      <c r="S16" s="2">
        <f t="shared" si="13"/>
        <v>345550212095</v>
      </c>
    </row>
    <row r="17" spans="1:19" ht="15.5" x14ac:dyDescent="0.35">
      <c r="A17" t="s">
        <v>30</v>
      </c>
    </row>
    <row r="18" spans="1:19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  <c r="S18" t="s">
        <v>35</v>
      </c>
    </row>
    <row r="19" spans="1:19" ht="15.5" x14ac:dyDescent="0.35">
      <c r="A19" t="s">
        <v>44</v>
      </c>
      <c r="C19" t="s">
        <v>45</v>
      </c>
    </row>
    <row r="20" spans="1:19" ht="15.5" x14ac:dyDescent="0.35">
      <c r="A20" t="s">
        <v>46</v>
      </c>
      <c r="C20" t="s">
        <v>47</v>
      </c>
      <c r="D20" s="2">
        <f ca="1">IFERROR(D21*D2,"")</f>
        <v>1078820000000</v>
      </c>
      <c r="E20" s="2">
        <f ca="1">IFERROR(E21*E2,"")</f>
        <v>797440000000</v>
      </c>
      <c r="H20" s="2">
        <f t="shared" ref="H20:S20" ca="1" si="14">IFERROR(H21*H2,"")</f>
        <v>797440000000</v>
      </c>
      <c r="I20" s="2">
        <f t="shared" ca="1" si="14"/>
        <v>1305940000000</v>
      </c>
      <c r="J20" s="2">
        <f t="shared" ca="1" si="14"/>
        <v>881440000000</v>
      </c>
      <c r="K20" s="2">
        <f t="shared" ca="1" si="14"/>
        <v>2728000000000</v>
      </c>
      <c r="L20" s="2" t="str">
        <f t="shared" ca="1" si="14"/>
        <v/>
      </c>
      <c r="M20" s="2">
        <f t="shared" ca="1" si="14"/>
        <v>3005040000000</v>
      </c>
      <c r="N20" s="2">
        <f t="shared" ca="1" si="14"/>
        <v>7222640000000</v>
      </c>
      <c r="O20" s="2">
        <f t="shared" ca="1" si="14"/>
        <v>8013440000000</v>
      </c>
      <c r="P20" s="2">
        <f t="shared" ca="1" si="14"/>
        <v>9911360000000</v>
      </c>
      <c r="Q20" s="2">
        <f t="shared" ca="1" si="14"/>
        <v>10754880000000</v>
      </c>
      <c r="R20" s="2">
        <f t="shared" ca="1" si="14"/>
        <v>14629800000000</v>
      </c>
      <c r="S20" s="2" t="str">
        <f t="shared" ca="1" si="14"/>
        <v/>
      </c>
    </row>
    <row r="21" spans="1:19" ht="15.5" x14ac:dyDescent="0.35">
      <c r="C21" t="s">
        <v>12</v>
      </c>
      <c r="D21" s="2">
        <f>IFERROR(INDEX(D51:D500,MATCH($C$7,$C$51:$C$500,0)),"")</f>
        <v>56780000000</v>
      </c>
      <c r="E21" s="2">
        <f>IFERROR(INDEX(E51:E500,MATCH($C$7,$C$51:$C$500,0)),"")</f>
        <v>56960000000</v>
      </c>
      <c r="H21" s="2">
        <f>IFERROR(INDEX(D21:G21,COUNT(D21:G21)),"")</f>
        <v>56960000000</v>
      </c>
      <c r="I21" s="2">
        <f t="shared" ref="I21:S21" si="15">IFERROR(INDEX(I51:I500,MATCH($C$7,$C$51:$C$500,0)),"")</f>
        <v>56780000000</v>
      </c>
      <c r="J21" s="2">
        <f t="shared" si="15"/>
        <v>55090000000</v>
      </c>
      <c r="K21" s="2">
        <f t="shared" si="15"/>
        <v>54560000000</v>
      </c>
      <c r="L21" s="2">
        <f t="shared" si="15"/>
        <v>26360000000</v>
      </c>
      <c r="M21" s="2">
        <f t="shared" si="15"/>
        <v>26360000000</v>
      </c>
      <c r="N21" s="2">
        <f t="shared" si="15"/>
        <v>26360000000</v>
      </c>
      <c r="O21" s="2">
        <f t="shared" si="15"/>
        <v>26360000000</v>
      </c>
      <c r="P21" s="2">
        <f t="shared" si="15"/>
        <v>26360000000</v>
      </c>
      <c r="Q21" s="2">
        <f t="shared" si="15"/>
        <v>26360000000</v>
      </c>
      <c r="R21" s="2">
        <f t="shared" si="15"/>
        <v>26360000000</v>
      </c>
      <c r="S21" s="2">
        <f t="shared" si="15"/>
        <v>0</v>
      </c>
    </row>
    <row r="23" spans="1:19" ht="15.5" x14ac:dyDescent="0.35">
      <c r="B23" t="s">
        <v>48</v>
      </c>
      <c r="C23" t="s">
        <v>49</v>
      </c>
      <c r="D23" s="3">
        <f>IFERROR(D5/D6*100,"")</f>
        <v>5.2845944741939634</v>
      </c>
      <c r="E23" s="3">
        <f>IFERROR(E5/E6*100,"")</f>
        <v>6.2792025418879085</v>
      </c>
      <c r="H23" s="3">
        <f t="shared" ref="H23:S23" si="16">IFERROR(H5/H6*100,"")</f>
        <v>23.717296172115159</v>
      </c>
      <c r="I23" s="3">
        <f t="shared" si="16"/>
        <v>25.187213900809063</v>
      </c>
      <c r="J23" s="3">
        <f t="shared" si="16"/>
        <v>59.070891804655467</v>
      </c>
      <c r="K23" s="3">
        <f t="shared" si="16"/>
        <v>-0.9253087013340785</v>
      </c>
      <c r="L23" s="3">
        <f t="shared" si="16"/>
        <v>-32.10906411613248</v>
      </c>
      <c r="M23" s="3">
        <f t="shared" si="16"/>
        <v>68.540794042368603</v>
      </c>
      <c r="N23" s="3">
        <f t="shared" si="16"/>
        <v>497.08154529120822</v>
      </c>
      <c r="O23" s="3">
        <f t="shared" si="16"/>
        <v>9.8818565251088284</v>
      </c>
      <c r="P23" s="3">
        <f t="shared" si="16"/>
        <v>16.694397712069826</v>
      </c>
      <c r="Q23" s="3">
        <f t="shared" si="16"/>
        <v>13.729202532279668</v>
      </c>
      <c r="R23" s="3">
        <f t="shared" si="16"/>
        <v>8.5783667195295976</v>
      </c>
      <c r="S23" s="3">
        <f t="shared" si="16"/>
        <v>32.237083429717416</v>
      </c>
    </row>
    <row r="24" spans="1:19" ht="15.5" x14ac:dyDescent="0.35">
      <c r="C24" t="s">
        <v>50</v>
      </c>
      <c r="D24" s="4">
        <f>IFERROR(_xlfn.RRI(5,I23,D23),"")</f>
        <v>-0.26824397458532756</v>
      </c>
      <c r="E24" s="4">
        <f>IFERROR(_xlfn.RRI(5,J23,E23),"")</f>
        <v>-0.36128635695556699</v>
      </c>
      <c r="H24" s="4">
        <f t="shared" ref="H24:S24" si="17">IFERROR(_xlfn.RRI(5,M23,H23),"")</f>
        <v>-0.19123339738540668</v>
      </c>
      <c r="I24" s="4">
        <f t="shared" si="17"/>
        <v>-0.44925508233130018</v>
      </c>
      <c r="J24" s="4">
        <f t="shared" si="17"/>
        <v>0.42990438074436388</v>
      </c>
      <c r="K24" s="4" t="str">
        <f t="shared" si="17"/>
        <v/>
      </c>
      <c r="L24" s="4" t="str">
        <f t="shared" si="17"/>
        <v/>
      </c>
      <c r="M24" s="4">
        <f t="shared" si="17"/>
        <v>0.51533587343187892</v>
      </c>
      <c r="N24" s="4">
        <f t="shared" si="17"/>
        <v>0.72828109469335534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</row>
    <row r="25" spans="1:19" ht="15.5" x14ac:dyDescent="0.35">
      <c r="A25" t="s">
        <v>51</v>
      </c>
      <c r="C25" t="s">
        <v>52</v>
      </c>
      <c r="D25" s="3">
        <f>IFERROR(INDEX(D51:D500,MATCH($A$25,$C$51:$C$500,0)),"")</f>
        <v>-2.2000000000000002</v>
      </c>
      <c r="E25" s="3">
        <f>IFERROR(INDEX(E51:E500,MATCH($A$25,$C$51:$C$500,0)),"")</f>
        <v>-2.4700000000000002</v>
      </c>
      <c r="H25" s="3">
        <f>IFERROR(INDEX(D25:G25,COUNT(D25:G25)),"")</f>
        <v>-2.4700000000000002</v>
      </c>
      <c r="I25" s="3">
        <f t="shared" ref="I25:S25" si="18">IFERROR(INDEX(I51:I500,MATCH($C$25,$C$51:$C$500,0)),"")</f>
        <v>-9.4600000000000009</v>
      </c>
      <c r="J25" s="3">
        <f t="shared" si="18"/>
        <v>-18.100000000000001</v>
      </c>
      <c r="K25" s="3">
        <f t="shared" si="18"/>
        <v>0.12</v>
      </c>
      <c r="L25" s="3">
        <f t="shared" si="18"/>
        <v>25.64</v>
      </c>
      <c r="M25" s="3">
        <f t="shared" si="18"/>
        <v>-73.72</v>
      </c>
      <c r="N25" s="3">
        <f t="shared" si="18"/>
        <v>-162.63999999999999</v>
      </c>
      <c r="O25" s="3">
        <f t="shared" si="18"/>
        <v>30.58</v>
      </c>
      <c r="P25" s="3">
        <f t="shared" si="18"/>
        <v>41.86</v>
      </c>
      <c r="Q25" s="3">
        <f t="shared" si="18"/>
        <v>37.950000000000003</v>
      </c>
      <c r="R25" s="3">
        <f t="shared" si="18"/>
        <v>24.08</v>
      </c>
      <c r="S25" s="3">
        <f t="shared" si="18"/>
        <v>400415.76</v>
      </c>
    </row>
    <row r="26" spans="1:19" ht="15.5" x14ac:dyDescent="0.35">
      <c r="C26" t="s">
        <v>53</v>
      </c>
      <c r="D26" s="4">
        <f>IFERROR(_xlfn.RRI(5,I25,D25),"")</f>
        <v>-0.25302458388132743</v>
      </c>
      <c r="E26" s="4">
        <f>IFERROR(_xlfn.RRI(5,J25,E25),"")</f>
        <v>-0.32856546437054901</v>
      </c>
      <c r="H26" s="4">
        <f t="shared" ref="H26:S26" si="19">IFERROR(_xlfn.RRI(5,M25,H25),"")</f>
        <v>-0.4929832286905993</v>
      </c>
      <c r="I26" s="4">
        <f t="shared" si="19"/>
        <v>-0.43384838025904893</v>
      </c>
      <c r="J26" s="4" t="str">
        <f t="shared" si="19"/>
        <v/>
      </c>
      <c r="K26" s="4">
        <f t="shared" si="19"/>
        <v>-0.68991810861905534</v>
      </c>
      <c r="L26" s="4">
        <f t="shared" si="19"/>
        <v>-7.5426911875650426E-2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</row>
    <row r="27" spans="1:19" ht="15.5" x14ac:dyDescent="0.35">
      <c r="C27" t="s">
        <v>54</v>
      </c>
      <c r="D27" s="3">
        <f>IFERROR(D4/D21,"")</f>
        <v>4.7468408813490663</v>
      </c>
      <c r="E27" s="3">
        <f>IFERROR(E4/E21,"")</f>
        <v>7.2502049143258427</v>
      </c>
      <c r="H27" s="3">
        <f t="shared" ref="H27:S27" si="20">IFERROR(H4/H21,"")</f>
        <v>23.964090490273875</v>
      </c>
      <c r="I27" s="3">
        <f t="shared" si="20"/>
        <v>27.643089704737584</v>
      </c>
      <c r="J27" s="3">
        <f t="shared" si="20"/>
        <v>35.794090296841532</v>
      </c>
      <c r="K27" s="3">
        <f t="shared" si="20"/>
        <v>27.265173555388564</v>
      </c>
      <c r="L27" s="3">
        <f t="shared" si="20"/>
        <v>78.23107195220031</v>
      </c>
      <c r="M27" s="3">
        <f t="shared" si="20"/>
        <v>52.354754659711688</v>
      </c>
      <c r="N27" s="3">
        <f t="shared" si="20"/>
        <v>83.892759562594847</v>
      </c>
      <c r="O27" s="3">
        <f t="shared" si="20"/>
        <v>283.27677983213204</v>
      </c>
      <c r="P27" s="3">
        <f t="shared" si="20"/>
        <v>303.49580514138847</v>
      </c>
      <c r="Q27" s="3">
        <f t="shared" si="20"/>
        <v>269.50523145789072</v>
      </c>
      <c r="R27" s="3">
        <f t="shared" si="20"/>
        <v>178.95106493850531</v>
      </c>
      <c r="S27" s="3" t="str">
        <f t="shared" si="20"/>
        <v/>
      </c>
    </row>
    <row r="28" spans="1:19" ht="15.5" x14ac:dyDescent="0.35">
      <c r="C28" t="s">
        <v>55</v>
      </c>
      <c r="D28" s="4">
        <f>IFERROR(_xlfn.RRI(5,I27,D27),"")</f>
        <v>-0.29698657558621289</v>
      </c>
      <c r="E28" s="4">
        <f>IFERROR(_xlfn.RRI(5,J27,E27),"")</f>
        <v>-0.2733792590211539</v>
      </c>
      <c r="H28" s="4">
        <f t="shared" ref="H28:S28" si="21">IFERROR(_xlfn.RRI(5,M27,H27),"")</f>
        <v>-0.14469509147973436</v>
      </c>
      <c r="I28" s="4">
        <f t="shared" si="21"/>
        <v>-0.19911083075322722</v>
      </c>
      <c r="J28" s="4">
        <f t="shared" si="21"/>
        <v>-0.3388194483633874</v>
      </c>
      <c r="K28" s="4">
        <f t="shared" si="21"/>
        <v>-0.38242299820246028</v>
      </c>
      <c r="L28" s="4">
        <f t="shared" si="21"/>
        <v>-0.21915934647834345</v>
      </c>
      <c r="M28" s="4">
        <f t="shared" si="21"/>
        <v>-0.21793226623439987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</row>
    <row r="29" spans="1:19" ht="15.5" x14ac:dyDescent="0.35">
      <c r="C29" t="s">
        <v>56</v>
      </c>
      <c r="H29" s="4">
        <f t="shared" ref="H29:S29" si="22">IFERROR(((H25-I25)/I25)*100%,"")</f>
        <v>-0.73890063424947139</v>
      </c>
      <c r="I29" s="4">
        <f t="shared" si="22"/>
        <v>-0.47734806629834253</v>
      </c>
      <c r="J29" s="4">
        <f t="shared" si="22"/>
        <v>-151.83333333333337</v>
      </c>
      <c r="K29" s="4">
        <f t="shared" si="22"/>
        <v>-0.99531981279251169</v>
      </c>
      <c r="L29" s="4">
        <f t="shared" si="22"/>
        <v>-1.3478024959305481</v>
      </c>
      <c r="M29" s="4">
        <f t="shared" si="22"/>
        <v>-0.54672897196261683</v>
      </c>
      <c r="N29" s="4">
        <f t="shared" si="22"/>
        <v>-6.3185088293001952</v>
      </c>
      <c r="O29" s="4">
        <f t="shared" si="22"/>
        <v>-0.26946966077400863</v>
      </c>
      <c r="P29" s="4">
        <f t="shared" si="22"/>
        <v>0.10303030303030293</v>
      </c>
      <c r="Q29" s="4">
        <f t="shared" si="22"/>
        <v>0.57599667774086405</v>
      </c>
      <c r="R29" s="4">
        <f t="shared" si="22"/>
        <v>-0.99993986250691025</v>
      </c>
      <c r="S29" s="4" t="str">
        <f t="shared" si="22"/>
        <v/>
      </c>
    </row>
    <row r="30" spans="1:19" ht="15.5" x14ac:dyDescent="0.35">
      <c r="C30" t="s">
        <v>57</v>
      </c>
      <c r="H30" s="4">
        <f t="shared" ref="H30:S30" si="23">IFERROR(((H27-I27)/I27)*100%,"")</f>
        <v>-0.13308929116679699</v>
      </c>
      <c r="I30" s="4">
        <f t="shared" si="23"/>
        <v>-0.22771917164278907</v>
      </c>
      <c r="J30" s="4">
        <f t="shared" si="23"/>
        <v>0.31281358705187301</v>
      </c>
      <c r="K30" s="4">
        <f t="shared" si="23"/>
        <v>-0.65147897280446621</v>
      </c>
      <c r="L30" s="4">
        <f t="shared" si="23"/>
        <v>0.49424961420745811</v>
      </c>
      <c r="M30" s="4">
        <f t="shared" si="23"/>
        <v>-0.37593238161812675</v>
      </c>
      <c r="N30" s="4">
        <f t="shared" si="23"/>
        <v>-0.70384879547024948</v>
      </c>
      <c r="O30" s="4">
        <f t="shared" si="23"/>
        <v>-6.6620444061284714E-2</v>
      </c>
      <c r="P30" s="4">
        <f t="shared" si="23"/>
        <v>0.12612212942815795</v>
      </c>
      <c r="Q30" s="4">
        <f t="shared" si="23"/>
        <v>0.5060275363575143</v>
      </c>
      <c r="R30" s="4" t="str">
        <f t="shared" si="23"/>
        <v/>
      </c>
      <c r="S30" s="4" t="str">
        <f t="shared" si="23"/>
        <v/>
      </c>
    </row>
    <row r="32" spans="1:19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-41.72</v>
      </c>
      <c r="E32" s="3">
        <f>IFERROR(INDEX(E51:E500,MATCH($A$32,$C$51:$C$500,0)),"")</f>
        <v>-39.39</v>
      </c>
      <c r="H32" s="3">
        <f>IFERROR(INDEX(D32:G32,COUNT(D32:G32)),"")</f>
        <v>-39.39</v>
      </c>
      <c r="I32" s="3">
        <f t="shared" ref="I32:S32" si="24">IFERROR(INDEX(I51:I500,MATCH($C$32,$C$51:$C$500,0)),"")</f>
        <v>-34.64</v>
      </c>
      <c r="J32" s="3">
        <f t="shared" si="24"/>
        <v>-28.28</v>
      </c>
      <c r="K32" s="3">
        <f t="shared" si="24"/>
        <v>-12.18</v>
      </c>
      <c r="L32" s="3">
        <f t="shared" si="24"/>
        <v>-79.78</v>
      </c>
      <c r="M32" s="3">
        <f t="shared" si="24"/>
        <v>-105.4</v>
      </c>
      <c r="N32" s="3">
        <f t="shared" si="24"/>
        <v>-33.159999999999997</v>
      </c>
      <c r="O32" s="3">
        <f t="shared" si="24"/>
        <v>308.58</v>
      </c>
      <c r="P32" s="3">
        <f t="shared" si="24"/>
        <v>299.01</v>
      </c>
      <c r="Q32" s="3">
        <f t="shared" si="24"/>
        <v>277.55</v>
      </c>
      <c r="R32" s="3">
        <f t="shared" si="24"/>
        <v>280.92</v>
      </c>
      <c r="S32" s="3">
        <f t="shared" si="24"/>
        <v>1593696.92</v>
      </c>
    </row>
    <row r="33" spans="1:19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-0.34</v>
      </c>
      <c r="E33" s="3">
        <f>IFERROR(INDEX(E51:E500,MATCH($A$33,$C$51:$C$500,0)),"")</f>
        <v>-0.36</v>
      </c>
      <c r="H33" s="3">
        <f>IFERROR(INDEX(D33:G33,COUNT(D33:G33)),"")</f>
        <v>-0.36</v>
      </c>
      <c r="I33" s="3">
        <f t="shared" ref="I33:S33" si="25">IFERROR(INDEX(I51:I500,MATCH($C$33,$C$51:$C$500,0)),"")</f>
        <v>-0.66</v>
      </c>
      <c r="J33" s="3">
        <f t="shared" si="25"/>
        <v>-0.56999999999999995</v>
      </c>
      <c r="K33" s="3">
        <f t="shared" si="25"/>
        <v>-4.1100000000000003</v>
      </c>
      <c r="L33" s="3">
        <f t="shared" si="25"/>
        <v>-1.19</v>
      </c>
      <c r="M33" s="3">
        <f t="shared" si="25"/>
        <v>-1.08</v>
      </c>
      <c r="N33" s="3">
        <f t="shared" si="25"/>
        <v>-8.26</v>
      </c>
      <c r="O33" s="3">
        <f t="shared" si="25"/>
        <v>0.99</v>
      </c>
      <c r="P33" s="3">
        <f t="shared" si="25"/>
        <v>1.26</v>
      </c>
      <c r="Q33" s="3">
        <f t="shared" si="25"/>
        <v>1.47</v>
      </c>
      <c r="R33" s="3">
        <f t="shared" si="25"/>
        <v>1.98</v>
      </c>
      <c r="S33" s="3">
        <f t="shared" si="25"/>
        <v>0</v>
      </c>
    </row>
    <row r="34" spans="1:19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-6.36</v>
      </c>
      <c r="E34" s="3">
        <f>IFERROR(INDEX(E51:E500,MATCH($A$34,$C$51:$C$500,0)),"")</f>
        <v>-5.67</v>
      </c>
      <c r="H34" s="3">
        <f>IFERROR(INDEX(D34:G34,COUNT(D34:G34)),"")</f>
        <v>-5.67</v>
      </c>
      <c r="I34" s="3">
        <f t="shared" ref="I34:S34" si="26">IFERROR(INDEX(I51:I500,MATCH($C$34,$C$51:$C$500,0)),"")</f>
        <v>-2.4300000000000002</v>
      </c>
      <c r="J34" s="3">
        <f t="shared" si="26"/>
        <v>-0.88</v>
      </c>
      <c r="K34" s="3">
        <f t="shared" si="26"/>
        <v>416.67</v>
      </c>
      <c r="L34" s="3">
        <f t="shared" si="26"/>
        <v>3.71</v>
      </c>
      <c r="M34" s="3">
        <f t="shared" si="26"/>
        <v>-1.55</v>
      </c>
      <c r="N34" s="3">
        <f t="shared" si="26"/>
        <v>-1.68</v>
      </c>
      <c r="O34" s="3">
        <f t="shared" si="26"/>
        <v>9.94</v>
      </c>
      <c r="P34" s="3">
        <f t="shared" si="26"/>
        <v>8.98</v>
      </c>
      <c r="Q34" s="3">
        <f t="shared" si="26"/>
        <v>10.75</v>
      </c>
      <c r="R34" s="3">
        <f t="shared" si="26"/>
        <v>23.05</v>
      </c>
      <c r="S34" s="3">
        <f t="shared" si="26"/>
        <v>0</v>
      </c>
    </row>
    <row r="35" spans="1:19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2.95</v>
      </c>
      <c r="E35" s="3">
        <f>IFERROR(INDEX(E51:E500,MATCH($A$35,$C$51:$C$500,0)),"")</f>
        <v>1.93</v>
      </c>
      <c r="H35" s="3">
        <f>IFERROR(INDEX(D35:G35,COUNT(D35:G35)),"")</f>
        <v>1.93</v>
      </c>
      <c r="I35" s="3">
        <f t="shared" ref="I35:S35" si="27">IFERROR(INDEX(I51:I500,MATCH($C$35,$C$51:$C$500,0)),"")</f>
        <v>0.83</v>
      </c>
      <c r="J35" s="3">
        <f t="shared" si="27"/>
        <v>0.45</v>
      </c>
      <c r="K35" s="3">
        <f t="shared" si="27"/>
        <v>1.83</v>
      </c>
      <c r="L35" s="3">
        <f t="shared" si="27"/>
        <v>1.21</v>
      </c>
      <c r="M35" s="3">
        <f t="shared" si="27"/>
        <v>2.1800000000000002</v>
      </c>
      <c r="N35" s="3">
        <f t="shared" si="27"/>
        <v>3.27</v>
      </c>
      <c r="O35" s="3">
        <f t="shared" si="27"/>
        <v>1.07</v>
      </c>
      <c r="P35" s="3">
        <f t="shared" si="27"/>
        <v>1.24</v>
      </c>
      <c r="Q35" s="3">
        <f t="shared" si="27"/>
        <v>1.51</v>
      </c>
      <c r="R35" s="3">
        <f t="shared" si="27"/>
        <v>3.1</v>
      </c>
      <c r="S35" s="3">
        <f t="shared" si="27"/>
        <v>0</v>
      </c>
    </row>
    <row r="36" spans="1:19" ht="15.5" x14ac:dyDescent="0.35">
      <c r="B36" t="s">
        <v>70</v>
      </c>
      <c r="C36" t="s">
        <v>71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S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0.58079999999999998</v>
      </c>
      <c r="P36" s="4">
        <f t="shared" si="28"/>
        <v>1.1384999999999998</v>
      </c>
      <c r="Q36" s="4">
        <f t="shared" si="28"/>
        <v>1.7081999999999999</v>
      </c>
      <c r="R36" s="4">
        <f t="shared" si="28"/>
        <v>0</v>
      </c>
      <c r="S36" s="4">
        <f t="shared" si="28"/>
        <v>0</v>
      </c>
    </row>
    <row r="37" spans="1:19" ht="15.5" x14ac:dyDescent="0.35">
      <c r="B37" t="s">
        <v>72</v>
      </c>
      <c r="C37" t="s">
        <v>73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S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8.2200000000000006</v>
      </c>
      <c r="P37" s="3">
        <f t="shared" si="29"/>
        <v>22.5</v>
      </c>
      <c r="Q37" s="3">
        <f t="shared" si="29"/>
        <v>30.6</v>
      </c>
      <c r="R37" s="3">
        <f t="shared" si="29"/>
        <v>0</v>
      </c>
      <c r="S37" s="3">
        <f t="shared" si="29"/>
        <v>0</v>
      </c>
    </row>
    <row r="50" spans="2:19" ht="15.5" x14ac:dyDescent="0.35">
      <c r="D50" t="s">
        <v>836</v>
      </c>
      <c r="E50" t="s">
        <v>370</v>
      </c>
      <c r="F50" t="s">
        <v>371</v>
      </c>
      <c r="G50" t="s">
        <v>372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  <c r="S50" t="s">
        <v>35</v>
      </c>
    </row>
    <row r="51" spans="2:19" ht="15.5" x14ac:dyDescent="0.35">
      <c r="B51" t="s">
        <v>79</v>
      </c>
      <c r="C51" t="s">
        <v>6</v>
      </c>
      <c r="D51" s="5">
        <v>269525625243</v>
      </c>
      <c r="E51" s="5">
        <v>412971671920</v>
      </c>
      <c r="F51" s="5">
        <v>395095967217</v>
      </c>
      <c r="G51" s="5">
        <v>401409147547</v>
      </c>
      <c r="I51" s="5">
        <v>1569574633435</v>
      </c>
      <c r="J51" s="5">
        <v>1971896434453</v>
      </c>
      <c r="K51" s="5">
        <v>1487587869182</v>
      </c>
      <c r="L51" s="5">
        <v>2062171056660</v>
      </c>
      <c r="M51" s="5">
        <v>1380071332830</v>
      </c>
      <c r="N51" s="5">
        <v>2211413142070</v>
      </c>
      <c r="O51" s="5">
        <v>7467175916375</v>
      </c>
      <c r="P51" s="5">
        <v>8000149423527</v>
      </c>
      <c r="Q51" s="5">
        <v>7104157901230</v>
      </c>
      <c r="R51" s="5">
        <v>4717150071779</v>
      </c>
      <c r="S51" s="5">
        <v>2644319999853</v>
      </c>
    </row>
    <row r="52" spans="2:19" ht="15.5" x14ac:dyDescent="0.35">
      <c r="C52" t="s">
        <v>80</v>
      </c>
      <c r="D52" s="5">
        <v>-229768409778</v>
      </c>
      <c r="E52" s="5">
        <v>-372289906590</v>
      </c>
      <c r="F52" s="5">
        <v>-345706606091</v>
      </c>
      <c r="G52" s="5">
        <v>-328434144612</v>
      </c>
      <c r="I52" s="5">
        <v>-1295108480705</v>
      </c>
      <c r="J52" s="5">
        <v>-1602221726484</v>
      </c>
      <c r="K52" s="5">
        <v>-1496422947848</v>
      </c>
      <c r="L52" s="5">
        <v>-1757946301923</v>
      </c>
      <c r="M52" s="5">
        <v>-1073122548594</v>
      </c>
      <c r="N52" s="5">
        <v>-2264507177589</v>
      </c>
      <c r="O52" s="5">
        <v>-5904248163360</v>
      </c>
      <c r="P52" s="5">
        <v>-6153867715706</v>
      </c>
      <c r="Q52" s="5">
        <v>-5155966777478</v>
      </c>
      <c r="R52" s="5">
        <v>-3667087981947</v>
      </c>
      <c r="S52" s="5">
        <v>-2224889972556</v>
      </c>
    </row>
    <row r="53" spans="2:19" ht="15.5" x14ac:dyDescent="0.35">
      <c r="C53" t="s">
        <v>81</v>
      </c>
      <c r="D53" s="5">
        <v>39757215465</v>
      </c>
      <c r="E53" s="5">
        <v>40681765330</v>
      </c>
      <c r="F53" s="5">
        <v>49389361126</v>
      </c>
      <c r="G53" s="5">
        <v>72975002935</v>
      </c>
      <c r="I53" s="5">
        <v>274466152730</v>
      </c>
      <c r="J53" s="5">
        <v>369674707969</v>
      </c>
      <c r="K53" s="5">
        <v>-8835078666</v>
      </c>
      <c r="L53" s="5">
        <v>304224754737</v>
      </c>
      <c r="M53" s="5">
        <v>306948784236</v>
      </c>
      <c r="N53" s="5">
        <v>-53094035519</v>
      </c>
      <c r="O53" s="5">
        <v>1562927753015</v>
      </c>
      <c r="P53" s="5">
        <v>1846281707821</v>
      </c>
      <c r="Q53" s="5">
        <v>1948191123752</v>
      </c>
      <c r="R53" s="5">
        <v>1050062089832</v>
      </c>
      <c r="S53" s="5">
        <v>419430027297</v>
      </c>
    </row>
    <row r="54" spans="2:19" ht="15.5" x14ac:dyDescent="0.35">
      <c r="C54" t="s">
        <v>1217</v>
      </c>
      <c r="Q54" s="5">
        <v>-3354253842</v>
      </c>
      <c r="R54" s="5">
        <v>16715621117</v>
      </c>
    </row>
    <row r="55" spans="2:19" ht="15.5" x14ac:dyDescent="0.35">
      <c r="C55" t="s">
        <v>1218</v>
      </c>
      <c r="D55" s="5">
        <v>39757215465</v>
      </c>
      <c r="E55" s="5">
        <v>40681765330</v>
      </c>
      <c r="F55" s="5">
        <v>49389361126</v>
      </c>
      <c r="G55" s="5">
        <v>72975002935</v>
      </c>
      <c r="I55" s="5">
        <v>274466152730</v>
      </c>
      <c r="J55" s="5">
        <v>369674707969</v>
      </c>
      <c r="K55" s="5">
        <v>-8835078666</v>
      </c>
      <c r="L55" s="5">
        <v>304224754737</v>
      </c>
      <c r="M55" s="5">
        <v>306948784236</v>
      </c>
      <c r="N55" s="5">
        <v>-53094035519</v>
      </c>
      <c r="O55" s="5">
        <v>1562927753015</v>
      </c>
      <c r="P55" s="5">
        <v>1846281707821</v>
      </c>
      <c r="Q55" s="5">
        <v>1944836869910</v>
      </c>
      <c r="R55" s="5">
        <v>1066777710949</v>
      </c>
      <c r="S55" s="5">
        <v>419430027297</v>
      </c>
    </row>
    <row r="56" spans="2:19" ht="15.5" x14ac:dyDescent="0.35">
      <c r="C56" t="s">
        <v>82</v>
      </c>
      <c r="D56" s="5">
        <v>-95523291546</v>
      </c>
      <c r="E56" s="5">
        <v>-100471814189</v>
      </c>
      <c r="F56" s="5">
        <v>-106170626666</v>
      </c>
      <c r="G56" s="5">
        <v>-134972783184</v>
      </c>
      <c r="I56" s="5">
        <v>-479808428231</v>
      </c>
      <c r="J56" s="5">
        <v>-611113019237</v>
      </c>
      <c r="K56" s="5">
        <v>-600157587848</v>
      </c>
      <c r="L56" s="5">
        <v>-660682802464</v>
      </c>
      <c r="M56" s="5">
        <v>-1371772994133</v>
      </c>
      <c r="N56" s="5">
        <v>-1568568111617</v>
      </c>
      <c r="O56" s="5">
        <v>-273932420696</v>
      </c>
      <c r="P56" s="5">
        <v>-196479227148</v>
      </c>
      <c r="Q56" s="5">
        <v>-414514476793</v>
      </c>
      <c r="R56" s="5">
        <v>-97012206655</v>
      </c>
      <c r="S56" s="5">
        <v>-56075404982</v>
      </c>
    </row>
    <row r="57" spans="2:19" ht="15.5" x14ac:dyDescent="0.35">
      <c r="C57" t="s">
        <v>84</v>
      </c>
      <c r="D57" s="5">
        <v>-18920463654</v>
      </c>
      <c r="E57" s="5">
        <v>-22021734832</v>
      </c>
      <c r="F57" s="5">
        <v>-23438391377</v>
      </c>
      <c r="G57" s="5">
        <v>-27846193804</v>
      </c>
      <c r="I57" s="5">
        <v>-99214906502</v>
      </c>
      <c r="J57" s="5">
        <v>-137382281636</v>
      </c>
      <c r="K57" s="5">
        <v>-93827185052</v>
      </c>
      <c r="L57" s="5">
        <v>-117165244103</v>
      </c>
      <c r="M57" s="5">
        <v>-154906009569</v>
      </c>
      <c r="N57" s="5">
        <v>-349200187029</v>
      </c>
      <c r="O57" s="5">
        <v>-13453058225</v>
      </c>
      <c r="P57" s="5">
        <v>-7987878198</v>
      </c>
      <c r="Q57" s="5">
        <v>-6990531406</v>
      </c>
      <c r="R57" s="5">
        <v>-4280880513</v>
      </c>
      <c r="S57" s="5">
        <v>-2321834794</v>
      </c>
    </row>
    <row r="58" spans="2:19" ht="15.5" x14ac:dyDescent="0.35">
      <c r="C58" t="s">
        <v>83</v>
      </c>
      <c r="D58" s="5">
        <v>-76602827892</v>
      </c>
      <c r="E58" s="5">
        <v>-78450079357</v>
      </c>
      <c r="F58" s="5">
        <v>-82732235289</v>
      </c>
      <c r="G58" s="5">
        <v>-107126589380</v>
      </c>
      <c r="I58" s="5">
        <v>-380593521729</v>
      </c>
      <c r="J58" s="5">
        <v>-473730737601</v>
      </c>
      <c r="K58" s="5">
        <v>-506330402796</v>
      </c>
      <c r="L58" s="5">
        <v>-543517558361</v>
      </c>
      <c r="M58" s="5">
        <v>-1216866984564</v>
      </c>
      <c r="N58" s="5">
        <v>-1219367924588</v>
      </c>
      <c r="O58" s="5">
        <v>-260479362471</v>
      </c>
      <c r="P58" s="5">
        <v>-188491348950</v>
      </c>
      <c r="Q58" s="5">
        <v>-407523945387</v>
      </c>
      <c r="R58" s="5">
        <v>-92731326142</v>
      </c>
      <c r="S58" s="5">
        <v>-53753570188</v>
      </c>
    </row>
    <row r="59" spans="2:19" ht="15.5" x14ac:dyDescent="0.35">
      <c r="C59" t="s">
        <v>86</v>
      </c>
      <c r="D59" s="5">
        <v>-55766076081</v>
      </c>
      <c r="E59" s="5">
        <v>-59790048859</v>
      </c>
      <c r="F59" s="5">
        <v>-56781265540</v>
      </c>
      <c r="G59" s="5">
        <v>-61997780249</v>
      </c>
      <c r="I59" s="5">
        <v>-205342275501</v>
      </c>
      <c r="J59" s="5">
        <v>-241438311268</v>
      </c>
      <c r="K59" s="5">
        <v>-608992666514</v>
      </c>
      <c r="L59" s="5">
        <v>-356458047727</v>
      </c>
      <c r="M59" s="5">
        <v>-1064824209897</v>
      </c>
      <c r="N59" s="5">
        <v>-1621662147136</v>
      </c>
      <c r="O59" s="5">
        <v>1288995332319</v>
      </c>
      <c r="P59" s="5">
        <v>1649802480673</v>
      </c>
      <c r="Q59" s="5">
        <v>1530322393117</v>
      </c>
      <c r="R59" s="5">
        <v>969765504294</v>
      </c>
      <c r="S59" s="5">
        <v>363354622315</v>
      </c>
    </row>
    <row r="60" spans="2:19" ht="15.5" x14ac:dyDescent="0.35">
      <c r="C60" t="s">
        <v>87</v>
      </c>
      <c r="D60" s="5">
        <v>-69416945005</v>
      </c>
      <c r="E60" s="5">
        <v>-81093043911</v>
      </c>
      <c r="F60" s="5">
        <v>-87926281750</v>
      </c>
      <c r="G60" s="5">
        <v>-151152719818</v>
      </c>
      <c r="I60" s="5">
        <v>-332027295972</v>
      </c>
      <c r="J60" s="5">
        <v>-755863539491</v>
      </c>
      <c r="K60" s="5">
        <v>615292950323</v>
      </c>
      <c r="L60" s="5">
        <v>1032227725218</v>
      </c>
      <c r="M60" s="5">
        <v>-878538228499</v>
      </c>
      <c r="N60" s="5">
        <v>-2500229562417</v>
      </c>
      <c r="O60" s="5">
        <v>-339905196775</v>
      </c>
      <c r="P60" s="5">
        <v>-294254169069</v>
      </c>
      <c r="Q60" s="5">
        <v>-374088381104</v>
      </c>
      <c r="R60" s="5">
        <v>-2420954278</v>
      </c>
      <c r="S60" s="5">
        <v>-17804410220</v>
      </c>
    </row>
    <row r="61" spans="2:19" ht="15.5" x14ac:dyDescent="0.35">
      <c r="C61" t="s">
        <v>27</v>
      </c>
      <c r="D61" s="5">
        <v>-78780505610</v>
      </c>
      <c r="E61" s="5">
        <v>-78108192309</v>
      </c>
      <c r="F61" s="5">
        <v>-77337919553</v>
      </c>
      <c r="G61" s="5">
        <v>-73862431641</v>
      </c>
      <c r="I61" s="5">
        <v>-289812847400</v>
      </c>
      <c r="J61" s="5">
        <v>-283912861098</v>
      </c>
      <c r="K61" s="5">
        <v>-246964100404</v>
      </c>
      <c r="L61" s="5">
        <v>-451275271676</v>
      </c>
      <c r="M61" s="5">
        <v>-617250878677</v>
      </c>
      <c r="N61" s="5">
        <v>-761342954810</v>
      </c>
      <c r="O61" s="5">
        <v>-312445392896</v>
      </c>
      <c r="P61" s="5">
        <v>-331723112056</v>
      </c>
      <c r="Q61" s="5">
        <v>-462208188431</v>
      </c>
      <c r="R61" s="5">
        <v>-45153615414</v>
      </c>
      <c r="S61" s="5">
        <v>-19581814877</v>
      </c>
    </row>
    <row r="62" spans="2:19" ht="15.5" x14ac:dyDescent="0.35">
      <c r="C62" t="s">
        <v>89</v>
      </c>
      <c r="D62" s="5">
        <v>141063443</v>
      </c>
      <c r="E62" s="5">
        <v>182256067</v>
      </c>
      <c r="F62" s="5">
        <v>675588502</v>
      </c>
      <c r="G62" s="5">
        <v>216208921</v>
      </c>
      <c r="I62" s="5">
        <v>2164160366</v>
      </c>
      <c r="J62" s="5">
        <v>2628660841</v>
      </c>
      <c r="K62" s="5">
        <v>2131062433</v>
      </c>
      <c r="L62" s="5">
        <v>1848023168</v>
      </c>
      <c r="M62" s="5">
        <v>1165943389</v>
      </c>
      <c r="N62" s="5">
        <v>3645844618</v>
      </c>
      <c r="O62" s="5">
        <v>9140719517</v>
      </c>
      <c r="P62" s="5">
        <v>11186002756</v>
      </c>
      <c r="Q62" s="5">
        <v>87893613760</v>
      </c>
      <c r="R62" s="5">
        <v>58048439682</v>
      </c>
      <c r="S62" s="5">
        <v>2359244674</v>
      </c>
    </row>
    <row r="63" spans="2:19" ht="15.5" x14ac:dyDescent="0.35">
      <c r="C63" t="s">
        <v>90</v>
      </c>
      <c r="D63" s="5">
        <v>443791981</v>
      </c>
      <c r="J63" s="5">
        <v>6981533</v>
      </c>
      <c r="K63" s="5">
        <v>-63617835</v>
      </c>
      <c r="L63" s="5">
        <v>294219783</v>
      </c>
      <c r="M63" s="5">
        <v>515902590</v>
      </c>
      <c r="N63" s="5">
        <v>-281423727</v>
      </c>
      <c r="O63" s="5">
        <v>152199301</v>
      </c>
      <c r="P63" s="5">
        <v>-1105532031</v>
      </c>
      <c r="Q63" s="5">
        <v>-145297657</v>
      </c>
      <c r="R63" s="5">
        <v>-197471592</v>
      </c>
      <c r="S63" s="5">
        <v>-557470218</v>
      </c>
    </row>
    <row r="64" spans="2:19" ht="15.5" x14ac:dyDescent="0.35">
      <c r="C64" t="s">
        <v>93</v>
      </c>
      <c r="D64" s="5">
        <v>-1917263294</v>
      </c>
      <c r="E64" s="5">
        <v>-4275832346</v>
      </c>
      <c r="F64" s="5">
        <v>-4119655108</v>
      </c>
      <c r="G64" s="5">
        <v>-1108005552</v>
      </c>
      <c r="I64" s="5">
        <v>-8599161342</v>
      </c>
      <c r="J64" s="5">
        <v>-7387409122</v>
      </c>
      <c r="K64" s="5">
        <v>-1275123574</v>
      </c>
      <c r="L64" s="5">
        <v>-4465123541</v>
      </c>
      <c r="M64" s="5">
        <v>-8654167357</v>
      </c>
      <c r="N64" s="5">
        <v>-19429250144</v>
      </c>
      <c r="O64" s="5">
        <v>-39322731339</v>
      </c>
      <c r="P64" s="5">
        <v>-38587250567</v>
      </c>
    </row>
    <row r="65" spans="3:19" ht="15.5" x14ac:dyDescent="0.35">
      <c r="C65" t="s">
        <v>85</v>
      </c>
      <c r="D65" s="5">
        <v>10695968475</v>
      </c>
      <c r="E65" s="5">
        <v>1108724677</v>
      </c>
      <c r="F65" s="5">
        <v>-7144295591</v>
      </c>
      <c r="G65" s="5">
        <v>-76398491546</v>
      </c>
      <c r="I65" s="5">
        <v>-35779447596</v>
      </c>
      <c r="J65" s="5">
        <v>-467198911645</v>
      </c>
      <c r="K65" s="5">
        <v>861464729703</v>
      </c>
      <c r="L65" s="5">
        <v>1485825877484</v>
      </c>
      <c r="M65" s="5">
        <v>-254315028444</v>
      </c>
      <c r="N65" s="5">
        <v>-1722821778354</v>
      </c>
      <c r="O65" s="5">
        <v>2570008642</v>
      </c>
      <c r="P65" s="5">
        <v>65975722829</v>
      </c>
      <c r="Q65" s="5">
        <v>371491224</v>
      </c>
      <c r="R65" s="5">
        <v>-15118306954</v>
      </c>
      <c r="S65" s="5">
        <v>-24369799</v>
      </c>
    </row>
    <row r="66" spans="3:19" ht="15.5" x14ac:dyDescent="0.35">
      <c r="C66" t="s">
        <v>94</v>
      </c>
      <c r="D66" s="5">
        <v>-69416945005</v>
      </c>
      <c r="E66" s="5">
        <v>-81093043911</v>
      </c>
      <c r="F66" s="5">
        <v>-87926281750</v>
      </c>
      <c r="G66" s="5">
        <v>-151152719818</v>
      </c>
      <c r="I66" s="5">
        <v>-332027295972</v>
      </c>
      <c r="J66" s="5">
        <v>-755863539491</v>
      </c>
      <c r="K66" s="5">
        <v>615292950323</v>
      </c>
      <c r="L66" s="5">
        <v>1032227725218</v>
      </c>
      <c r="M66" s="5">
        <v>-878538228499</v>
      </c>
      <c r="N66" s="5">
        <v>-2500229562417</v>
      </c>
      <c r="O66" s="5">
        <v>-339905196775</v>
      </c>
      <c r="P66" s="5">
        <v>-294254169069</v>
      </c>
      <c r="Q66" s="5">
        <v>-374088381104</v>
      </c>
      <c r="R66" s="5">
        <v>-2420954278</v>
      </c>
      <c r="S66" s="5">
        <v>-17804410220</v>
      </c>
    </row>
    <row r="67" spans="3:19" ht="15.5" x14ac:dyDescent="0.35">
      <c r="C67" t="s">
        <v>29</v>
      </c>
      <c r="D67" s="5">
        <v>-125183021086</v>
      </c>
      <c r="E67" s="5">
        <v>-140883092770</v>
      </c>
      <c r="F67" s="5">
        <v>-144707547290</v>
      </c>
      <c r="G67" s="5">
        <v>-213150500067</v>
      </c>
      <c r="I67" s="5">
        <v>-537369571473</v>
      </c>
      <c r="J67" s="5">
        <v>-997301850759</v>
      </c>
      <c r="K67" s="5">
        <v>6300283809</v>
      </c>
      <c r="L67" s="5">
        <v>675769677491</v>
      </c>
      <c r="M67" s="5">
        <v>-1943362438396</v>
      </c>
      <c r="N67" s="5">
        <v>-4121891709553</v>
      </c>
      <c r="O67" s="5">
        <v>949090135544</v>
      </c>
      <c r="P67" s="5">
        <v>1355548311604</v>
      </c>
      <c r="Q67" s="5">
        <v>1156234012013</v>
      </c>
      <c r="R67" s="5">
        <v>967344550016</v>
      </c>
      <c r="S67" s="5">
        <v>345550212095</v>
      </c>
    </row>
    <row r="68" spans="3:19" ht="15.5" x14ac:dyDescent="0.35">
      <c r="C68" t="s">
        <v>28</v>
      </c>
      <c r="N68" s="5">
        <v>-165419666542</v>
      </c>
      <c r="O68" s="5">
        <v>-142941382618</v>
      </c>
      <c r="P68" s="5">
        <v>-252075523422</v>
      </c>
      <c r="Q68" s="5">
        <v>-155903861503</v>
      </c>
      <c r="R68" s="5">
        <v>-332525025124</v>
      </c>
      <c r="S68" s="5">
        <v>-11180627089</v>
      </c>
    </row>
    <row r="69" spans="3:19" ht="15.5" x14ac:dyDescent="0.35">
      <c r="C69" t="s">
        <v>321</v>
      </c>
      <c r="O69" s="5">
        <v>-119703990464</v>
      </c>
      <c r="P69" s="5">
        <v>-211680901266</v>
      </c>
      <c r="Q69" s="5">
        <v>-155903861503</v>
      </c>
      <c r="R69" s="5">
        <v>-335518156838</v>
      </c>
      <c r="S69" s="5">
        <v>-11180627089</v>
      </c>
    </row>
    <row r="70" spans="3:19" ht="15.5" x14ac:dyDescent="0.35">
      <c r="C70" t="s">
        <v>322</v>
      </c>
      <c r="N70" s="5">
        <v>-165419666542</v>
      </c>
      <c r="O70" s="5">
        <v>-23237392154</v>
      </c>
      <c r="P70" s="5">
        <v>-40394622156</v>
      </c>
      <c r="R70" s="5">
        <v>2993131714</v>
      </c>
    </row>
    <row r="71" spans="3:19" ht="15.5" x14ac:dyDescent="0.35">
      <c r="C71" t="s">
        <v>323</v>
      </c>
      <c r="N71" s="5">
        <v>-165419666542</v>
      </c>
      <c r="O71" s="5">
        <v>-142941382618</v>
      </c>
      <c r="P71" s="5">
        <v>-252075523422</v>
      </c>
      <c r="Q71" s="5">
        <v>-155903861503</v>
      </c>
      <c r="R71" s="5">
        <v>-332525025124</v>
      </c>
      <c r="S71" s="5">
        <v>-11180627089</v>
      </c>
    </row>
    <row r="72" spans="3:19" ht="15.5" x14ac:dyDescent="0.35">
      <c r="C72" t="s">
        <v>97</v>
      </c>
      <c r="D72" s="5">
        <v>-125183021086</v>
      </c>
      <c r="E72" s="5">
        <v>-140883092770</v>
      </c>
      <c r="F72" s="5">
        <v>-144707547290</v>
      </c>
      <c r="G72" s="5">
        <v>-213150500067</v>
      </c>
      <c r="I72" s="5">
        <v>-537369571473</v>
      </c>
      <c r="J72" s="5">
        <v>-997301850759</v>
      </c>
      <c r="K72" s="5">
        <v>6300283809</v>
      </c>
      <c r="L72" s="5">
        <v>675769677491</v>
      </c>
      <c r="M72" s="5">
        <v>-1943362438396</v>
      </c>
      <c r="N72" s="5">
        <v>-4287311376095</v>
      </c>
      <c r="O72" s="5">
        <v>806148752926</v>
      </c>
      <c r="P72" s="5">
        <v>1103472788182</v>
      </c>
      <c r="Q72" s="5">
        <v>1000330150510</v>
      </c>
      <c r="R72" s="5">
        <v>634819524892</v>
      </c>
      <c r="S72" s="5">
        <v>334369585006</v>
      </c>
    </row>
    <row r="73" spans="3:19" ht="15.5" x14ac:dyDescent="0.35">
      <c r="C73" t="s">
        <v>98</v>
      </c>
      <c r="G73" s="5">
        <v>41903168499</v>
      </c>
      <c r="I73" s="5">
        <v>41903168499</v>
      </c>
      <c r="J73" s="5">
        <v>77087819833</v>
      </c>
      <c r="K73" s="5">
        <v>-151662160</v>
      </c>
      <c r="L73" s="5">
        <v>-449111915</v>
      </c>
      <c r="M73" s="5">
        <v>38936554547</v>
      </c>
      <c r="N73" s="5">
        <v>-57694224210</v>
      </c>
      <c r="O73" s="5">
        <v>-2304135020</v>
      </c>
      <c r="P73" s="5">
        <v>212431924745</v>
      </c>
      <c r="Q73" s="5">
        <v>4188382734</v>
      </c>
      <c r="R73" s="5">
        <v>451511906</v>
      </c>
      <c r="S73" s="5">
        <v>94649958802</v>
      </c>
    </row>
    <row r="74" spans="3:19" ht="15.5" x14ac:dyDescent="0.35">
      <c r="C74" t="s">
        <v>99</v>
      </c>
      <c r="D74" s="5">
        <v>-125183021086</v>
      </c>
      <c r="E74" s="5">
        <v>-140883092770</v>
      </c>
      <c r="F74" s="5">
        <v>-144707547290</v>
      </c>
      <c r="G74" s="5">
        <v>-171247331568</v>
      </c>
      <c r="I74" s="5">
        <v>-495466402974</v>
      </c>
      <c r="J74" s="5">
        <v>-920214030926</v>
      </c>
      <c r="K74" s="5">
        <v>6148621649</v>
      </c>
      <c r="L74" s="5">
        <v>675320565576</v>
      </c>
      <c r="M74" s="5">
        <v>-1904425883849</v>
      </c>
      <c r="N74" s="5">
        <v>-4345005600305</v>
      </c>
      <c r="O74" s="5">
        <v>803844617906</v>
      </c>
      <c r="P74" s="5">
        <v>1315904712927</v>
      </c>
      <c r="Q74" s="5">
        <v>1004518533244</v>
      </c>
      <c r="R74" s="5">
        <v>635271036798</v>
      </c>
      <c r="S74" s="5">
        <v>429019543808</v>
      </c>
    </row>
    <row r="75" spans="3:19" ht="15.5" x14ac:dyDescent="0.35">
      <c r="C75" t="s">
        <v>100</v>
      </c>
      <c r="D75" s="5">
        <v>-125183021086</v>
      </c>
      <c r="E75" s="5">
        <v>-140883092770</v>
      </c>
      <c r="F75" s="5">
        <v>-144707547290</v>
      </c>
      <c r="G75" s="5">
        <v>-213150500067</v>
      </c>
      <c r="I75" s="5">
        <v>-537369571473</v>
      </c>
      <c r="J75" s="5">
        <v>-997301850759</v>
      </c>
      <c r="K75" s="5">
        <v>6300283809</v>
      </c>
      <c r="L75" s="5">
        <v>675769677491</v>
      </c>
      <c r="M75" s="5">
        <v>-1943362438396</v>
      </c>
      <c r="N75" s="5">
        <v>-4287311376095</v>
      </c>
      <c r="O75" s="5">
        <v>806148752926</v>
      </c>
      <c r="P75" s="5">
        <v>1103472788182</v>
      </c>
      <c r="Q75" s="5">
        <v>1000330150510</v>
      </c>
      <c r="R75" s="5">
        <v>634819524892</v>
      </c>
      <c r="S75" s="5">
        <v>334369585006</v>
      </c>
    </row>
    <row r="76" spans="3:19" ht="15.5" x14ac:dyDescent="0.35">
      <c r="C76" t="s">
        <v>8</v>
      </c>
      <c r="D76" s="5">
        <v>-125183021086</v>
      </c>
      <c r="E76" s="5">
        <v>-140883092770</v>
      </c>
      <c r="F76" s="5">
        <v>-144707547290</v>
      </c>
      <c r="G76" s="5">
        <v>-171247331568</v>
      </c>
      <c r="I76" s="5">
        <v>-495466402974</v>
      </c>
      <c r="J76" s="5">
        <v>-920214030926</v>
      </c>
      <c r="K76" s="5">
        <v>6148621649</v>
      </c>
      <c r="L76" s="5">
        <v>675320565576</v>
      </c>
      <c r="M76" s="5">
        <v>-1904425883849</v>
      </c>
      <c r="N76" s="5">
        <v>-4345005600305</v>
      </c>
      <c r="O76" s="5">
        <v>803844617906</v>
      </c>
      <c r="P76" s="5">
        <v>1315904712927</v>
      </c>
      <c r="Q76" s="5">
        <v>1004518533244</v>
      </c>
      <c r="R76" s="5">
        <v>635271036798</v>
      </c>
      <c r="S76" s="5">
        <v>429019543808</v>
      </c>
    </row>
    <row r="77" spans="3:19" ht="15.5" x14ac:dyDescent="0.35">
      <c r="C77" t="s">
        <v>101</v>
      </c>
    </row>
    <row r="78" spans="3:19" ht="15.5" x14ac:dyDescent="0.35">
      <c r="C78" t="s">
        <v>102</v>
      </c>
      <c r="D78" s="5">
        <v>-125183021086</v>
      </c>
      <c r="E78" s="5">
        <v>-140883092770</v>
      </c>
      <c r="F78" s="5">
        <v>-144707547290</v>
      </c>
      <c r="G78" s="5">
        <v>-213150500067</v>
      </c>
      <c r="I78" s="5">
        <v>-537369571473</v>
      </c>
      <c r="J78" s="5">
        <v>-997301850759</v>
      </c>
      <c r="K78" s="5">
        <v>6300283809</v>
      </c>
      <c r="L78" s="5">
        <v>675769677491</v>
      </c>
      <c r="M78" s="5">
        <v>-1943362438396</v>
      </c>
      <c r="N78" s="5">
        <v>-4287311376095</v>
      </c>
      <c r="O78" s="5">
        <v>806148752926</v>
      </c>
      <c r="P78" s="5">
        <v>1103472788182</v>
      </c>
      <c r="Q78" s="5">
        <v>1000330150510</v>
      </c>
      <c r="R78" s="5">
        <v>634819524892</v>
      </c>
      <c r="S78" s="5">
        <v>334369585006</v>
      </c>
    </row>
    <row r="79" spans="3:19" ht="15.5" x14ac:dyDescent="0.35">
      <c r="C79" t="s">
        <v>103</v>
      </c>
      <c r="D79" s="5">
        <v>-125183021086</v>
      </c>
      <c r="E79" s="5">
        <v>-140883092770</v>
      </c>
      <c r="F79" s="5">
        <v>-144707547290</v>
      </c>
      <c r="G79" s="5">
        <v>-171247331568</v>
      </c>
      <c r="I79" s="5">
        <v>-495466402974</v>
      </c>
      <c r="J79" s="5">
        <v>-920214030926</v>
      </c>
      <c r="K79" s="5">
        <v>6148621649</v>
      </c>
      <c r="L79" s="5">
        <v>675320565576</v>
      </c>
      <c r="M79" s="5">
        <v>-1904425883849</v>
      </c>
      <c r="N79" s="5">
        <v>-4345005600305</v>
      </c>
      <c r="O79" s="5">
        <v>803844617906</v>
      </c>
      <c r="P79" s="5">
        <v>1315904712927</v>
      </c>
      <c r="Q79" s="5">
        <v>1004518533244</v>
      </c>
      <c r="R79" s="5">
        <v>635271036798</v>
      </c>
      <c r="S79" s="5">
        <v>429019543808</v>
      </c>
    </row>
    <row r="80" spans="3:19" ht="15.5" x14ac:dyDescent="0.35">
      <c r="C80" t="s">
        <v>104</v>
      </c>
      <c r="D80" s="5">
        <v>-125183021086</v>
      </c>
      <c r="E80" s="5">
        <v>-140883092770</v>
      </c>
      <c r="F80" s="5">
        <v>-144707547290</v>
      </c>
      <c r="G80" s="5">
        <v>-171247331568</v>
      </c>
      <c r="I80" s="5">
        <v>-495466402974</v>
      </c>
      <c r="J80" s="5">
        <v>-920214030926</v>
      </c>
      <c r="K80" s="5">
        <v>6148621649</v>
      </c>
      <c r="L80" s="5">
        <v>675320565576</v>
      </c>
      <c r="M80" s="5">
        <v>-1904425883849</v>
      </c>
      <c r="N80" s="5">
        <v>-4345005600305</v>
      </c>
      <c r="O80" s="5">
        <v>803844617906</v>
      </c>
      <c r="P80" s="5">
        <v>1315904712927</v>
      </c>
      <c r="Q80" s="5">
        <v>1004518533244</v>
      </c>
      <c r="R80" s="5">
        <v>635271036798</v>
      </c>
      <c r="S80" s="5">
        <v>429019543808</v>
      </c>
    </row>
    <row r="82" spans="2:19" ht="15.5" x14ac:dyDescent="0.35">
      <c r="B82" t="s">
        <v>105</v>
      </c>
      <c r="C82" t="s">
        <v>106</v>
      </c>
    </row>
    <row r="83" spans="2:19" ht="15.5" x14ac:dyDescent="0.35">
      <c r="C83" t="s">
        <v>107</v>
      </c>
    </row>
    <row r="84" spans="2:19" ht="15.5" x14ac:dyDescent="0.35">
      <c r="C84" t="s">
        <v>20</v>
      </c>
      <c r="D84" s="5">
        <v>28149739410</v>
      </c>
      <c r="E84" s="5">
        <v>37711657944</v>
      </c>
      <c r="F84" s="5">
        <v>16249503490</v>
      </c>
      <c r="G84" s="5">
        <v>61564390064</v>
      </c>
      <c r="I84" s="5">
        <v>61564390064</v>
      </c>
      <c r="J84" s="5">
        <v>205754409914</v>
      </c>
      <c r="K84" s="5">
        <v>120811660447</v>
      </c>
      <c r="L84" s="5">
        <v>238946856294</v>
      </c>
      <c r="M84" s="5">
        <v>93663903876</v>
      </c>
      <c r="N84" s="5">
        <v>244198852485</v>
      </c>
      <c r="O84" s="5">
        <v>469333770150</v>
      </c>
      <c r="P84" s="5">
        <v>1299204217422</v>
      </c>
      <c r="Q84" s="5">
        <v>1028345582018</v>
      </c>
      <c r="R84" s="5">
        <v>4205820405671</v>
      </c>
      <c r="S84" s="5">
        <v>98185902017</v>
      </c>
    </row>
    <row r="85" spans="2:19" ht="15.5" x14ac:dyDescent="0.35">
      <c r="C85" t="s">
        <v>109</v>
      </c>
      <c r="R85" s="5">
        <v>3609829629344</v>
      </c>
      <c r="S85" s="5">
        <v>2320143697504</v>
      </c>
    </row>
    <row r="86" spans="2:19" ht="15.5" x14ac:dyDescent="0.35">
      <c r="C86" t="s">
        <v>111</v>
      </c>
      <c r="D86" s="5">
        <v>1055985355572</v>
      </c>
      <c r="E86" s="5">
        <v>1039877474319</v>
      </c>
      <c r="F86" s="5">
        <v>1023687984609</v>
      </c>
      <c r="G86" s="5">
        <v>1008853362409</v>
      </c>
      <c r="I86" s="5">
        <v>1008853362409</v>
      </c>
      <c r="J86" s="5">
        <v>951159265953</v>
      </c>
      <c r="K86" s="5">
        <v>901878918016</v>
      </c>
      <c r="L86" s="5">
        <v>677672349774</v>
      </c>
    </row>
    <row r="87" spans="2:19" ht="15.5" x14ac:dyDescent="0.35">
      <c r="C87" t="s">
        <v>110</v>
      </c>
      <c r="D87" s="5">
        <v>800511047654</v>
      </c>
      <c r="E87" s="5">
        <v>787279258198</v>
      </c>
      <c r="F87" s="5">
        <v>773922651385</v>
      </c>
      <c r="G87" s="5">
        <v>761584515148</v>
      </c>
      <c r="I87" s="5">
        <v>761584515148</v>
      </c>
      <c r="J87" s="5">
        <v>713882943897</v>
      </c>
      <c r="K87" s="5">
        <v>672637340678</v>
      </c>
      <c r="L87" s="5">
        <v>630603301947</v>
      </c>
    </row>
    <row r="88" spans="2:19" ht="15.5" x14ac:dyDescent="0.35">
      <c r="C88" t="s">
        <v>112</v>
      </c>
      <c r="D88" s="5">
        <v>257494179336</v>
      </c>
      <c r="E88" s="5">
        <v>315214390518</v>
      </c>
      <c r="F88" s="5">
        <v>283254775461</v>
      </c>
      <c r="G88" s="5">
        <v>387469159954</v>
      </c>
      <c r="I88" s="5">
        <v>387469159954</v>
      </c>
      <c r="J88" s="5">
        <v>423536146007</v>
      </c>
      <c r="K88" s="5">
        <v>594710168095</v>
      </c>
      <c r="L88" s="5">
        <v>833266141011</v>
      </c>
      <c r="M88" s="5">
        <v>1355257478764</v>
      </c>
      <c r="N88" s="5">
        <v>1376762578072</v>
      </c>
      <c r="O88" s="5">
        <v>2502046837132</v>
      </c>
      <c r="P88" s="5">
        <v>4254475723949</v>
      </c>
      <c r="Q88" s="5">
        <v>6627124256834</v>
      </c>
      <c r="R88" s="5">
        <v>3046134271737</v>
      </c>
      <c r="S88" s="5">
        <v>511946280467</v>
      </c>
    </row>
    <row r="89" spans="2:19" ht="15.5" x14ac:dyDescent="0.35">
      <c r="C89" t="s">
        <v>113</v>
      </c>
      <c r="D89" s="5">
        <v>14168444125</v>
      </c>
      <c r="E89" s="5">
        <v>11862910907</v>
      </c>
      <c r="F89" s="5">
        <v>14626586333</v>
      </c>
      <c r="G89" s="5">
        <v>33510791231</v>
      </c>
      <c r="I89" s="5">
        <v>33510791231</v>
      </c>
      <c r="J89" s="5">
        <v>17594770842</v>
      </c>
      <c r="K89" s="5">
        <v>92371068048</v>
      </c>
      <c r="L89" s="5">
        <v>25088893954</v>
      </c>
      <c r="M89" s="5">
        <v>7084407572</v>
      </c>
      <c r="N89" s="5">
        <v>9070243242</v>
      </c>
      <c r="O89" s="5">
        <v>5774451388</v>
      </c>
      <c r="P89" s="5">
        <v>21222553866</v>
      </c>
      <c r="Q89" s="5">
        <v>3403163441</v>
      </c>
      <c r="R89" s="5">
        <v>5491939678</v>
      </c>
      <c r="S89" s="5">
        <v>4953826430</v>
      </c>
    </row>
    <row r="90" spans="2:19" ht="15.5" x14ac:dyDescent="0.35">
      <c r="C90" t="s">
        <v>114</v>
      </c>
      <c r="D90" s="5">
        <v>14168444125</v>
      </c>
      <c r="E90" s="5">
        <v>11862910907</v>
      </c>
      <c r="F90" s="5">
        <v>14626586333</v>
      </c>
      <c r="G90" s="5">
        <v>33510791231</v>
      </c>
      <c r="I90" s="5">
        <v>33510791231</v>
      </c>
      <c r="J90" s="5">
        <v>17594770842</v>
      </c>
      <c r="K90" s="5">
        <v>92371068048</v>
      </c>
      <c r="L90" s="5">
        <v>25088893954</v>
      </c>
      <c r="M90" s="5">
        <v>7084407572</v>
      </c>
      <c r="N90" s="5">
        <v>9070243242</v>
      </c>
      <c r="O90" s="5">
        <v>5774451388</v>
      </c>
      <c r="P90" s="5">
        <v>21222553866</v>
      </c>
      <c r="Q90" s="5">
        <v>3403163441</v>
      </c>
      <c r="R90" s="5">
        <v>5491939678</v>
      </c>
      <c r="S90" s="5">
        <v>4953826430</v>
      </c>
    </row>
    <row r="91" spans="2:19" ht="15.5" x14ac:dyDescent="0.35">
      <c r="C91" t="s">
        <v>781</v>
      </c>
      <c r="D91" s="5">
        <v>110767656974</v>
      </c>
      <c r="E91" s="5">
        <v>110062748842</v>
      </c>
      <c r="F91" s="5">
        <v>136874996287</v>
      </c>
      <c r="G91" s="5">
        <v>135813511645</v>
      </c>
      <c r="I91" s="5">
        <v>135813511645</v>
      </c>
      <c r="J91" s="5">
        <v>147235855685</v>
      </c>
      <c r="K91" s="5">
        <v>215215120561</v>
      </c>
    </row>
    <row r="92" spans="2:19" ht="15.5" x14ac:dyDescent="0.35">
      <c r="C92" t="s">
        <v>1221</v>
      </c>
      <c r="D92" s="5">
        <v>110767656974</v>
      </c>
      <c r="E92" s="5">
        <v>110062748842</v>
      </c>
      <c r="F92" s="5">
        <v>136874996287</v>
      </c>
      <c r="G92" s="5">
        <v>135813511645</v>
      </c>
      <c r="I92" s="5">
        <v>135813511645</v>
      </c>
      <c r="J92" s="5">
        <v>147235855685</v>
      </c>
      <c r="K92" s="5">
        <v>215215120561</v>
      </c>
    </row>
    <row r="93" spans="2:19" ht="15.5" x14ac:dyDescent="0.35">
      <c r="C93" t="s">
        <v>115</v>
      </c>
      <c r="D93" s="5">
        <v>206016080040</v>
      </c>
      <c r="E93" s="5">
        <v>157492434451</v>
      </c>
      <c r="F93" s="5">
        <v>196272500876</v>
      </c>
      <c r="G93" s="5">
        <v>144451619599</v>
      </c>
      <c r="I93" s="5">
        <v>144451619599</v>
      </c>
      <c r="J93" s="5">
        <v>204660747845</v>
      </c>
      <c r="K93" s="5">
        <v>250412830030</v>
      </c>
      <c r="L93" s="5">
        <v>346193304408</v>
      </c>
      <c r="M93" s="5">
        <v>595242754827</v>
      </c>
      <c r="N93" s="5">
        <v>963321978280</v>
      </c>
      <c r="O93" s="5">
        <v>1536505202969</v>
      </c>
      <c r="P93" s="5">
        <v>2228092184118</v>
      </c>
      <c r="Q93" s="5">
        <v>858693375039</v>
      </c>
      <c r="R93" s="5">
        <v>231947161468</v>
      </c>
      <c r="S93" s="5">
        <v>54551293293</v>
      </c>
    </row>
    <row r="94" spans="2:19" ht="15.5" x14ac:dyDescent="0.35">
      <c r="C94" t="s">
        <v>782</v>
      </c>
      <c r="D94" s="5">
        <v>171099664608</v>
      </c>
      <c r="E94" s="5">
        <v>165762201187</v>
      </c>
      <c r="F94" s="5">
        <v>150293999886</v>
      </c>
      <c r="G94" s="5">
        <v>105535772286</v>
      </c>
      <c r="I94" s="5">
        <v>105535772286</v>
      </c>
      <c r="J94" s="5">
        <v>269546204541</v>
      </c>
      <c r="K94" s="5">
        <v>317540931290</v>
      </c>
      <c r="L94" s="5">
        <v>693954287674</v>
      </c>
      <c r="M94" s="5">
        <v>433535963211</v>
      </c>
      <c r="N94" s="5">
        <v>1209539999759</v>
      </c>
      <c r="O94" s="5">
        <v>4162887099401</v>
      </c>
      <c r="P94" s="5">
        <v>1242300599349</v>
      </c>
      <c r="Q94" s="5">
        <v>2090744276470</v>
      </c>
    </row>
    <row r="95" spans="2:19" ht="15.5" x14ac:dyDescent="0.35">
      <c r="C95" t="s">
        <v>1222</v>
      </c>
      <c r="D95" s="5">
        <v>171099664608</v>
      </c>
      <c r="E95" s="5">
        <v>165762201187</v>
      </c>
      <c r="F95" s="5">
        <v>150293999886</v>
      </c>
      <c r="G95" s="5">
        <v>105535772286</v>
      </c>
      <c r="I95" s="5">
        <v>105535772286</v>
      </c>
      <c r="J95" s="5">
        <v>269546204541</v>
      </c>
      <c r="K95" s="5">
        <v>317540931290</v>
      </c>
      <c r="L95" s="5">
        <v>693954287674</v>
      </c>
      <c r="M95" s="5">
        <v>433535963211</v>
      </c>
      <c r="N95" s="5">
        <v>1209539999759</v>
      </c>
      <c r="O95" s="5">
        <v>4162887099401</v>
      </c>
      <c r="P95" s="5">
        <v>1242300599349</v>
      </c>
      <c r="Q95" s="5">
        <v>2090744276470</v>
      </c>
    </row>
    <row r="96" spans="2:19" ht="15.5" x14ac:dyDescent="0.35">
      <c r="C96" t="s">
        <v>85</v>
      </c>
      <c r="D96" s="5">
        <v>-376173620950</v>
      </c>
      <c r="E96" s="5">
        <v>-376173620950</v>
      </c>
      <c r="F96" s="5">
        <v>-376173620950</v>
      </c>
      <c r="G96" s="5">
        <v>-376173620950</v>
      </c>
      <c r="I96" s="5">
        <v>-376173620950</v>
      </c>
      <c r="J96" s="5">
        <v>-417334107577</v>
      </c>
      <c r="K96" s="5">
        <v>-493789492125</v>
      </c>
      <c r="L96" s="5">
        <v>-493789492125</v>
      </c>
      <c r="M96" s="5">
        <v>-487515501648</v>
      </c>
      <c r="N96" s="5">
        <v>-526452056195</v>
      </c>
      <c r="O96" s="5">
        <v>-468757831985</v>
      </c>
      <c r="P96" s="5">
        <v>-468757831985</v>
      </c>
      <c r="Q96" s="5">
        <v>-678376445225</v>
      </c>
      <c r="R96" s="5">
        <v>94649958802</v>
      </c>
      <c r="S96" s="5">
        <v>94649958802</v>
      </c>
    </row>
    <row r="97" spans="3:19" ht="15.5" x14ac:dyDescent="0.35">
      <c r="C97" t="s">
        <v>116</v>
      </c>
      <c r="D97" s="5">
        <v>851997073671</v>
      </c>
      <c r="E97" s="5">
        <v>857652019222</v>
      </c>
      <c r="F97" s="5">
        <v>860866114453</v>
      </c>
      <c r="G97" s="5">
        <v>901816775490</v>
      </c>
      <c r="I97" s="5">
        <v>901816775490</v>
      </c>
      <c r="J97" s="5">
        <v>1328833828575</v>
      </c>
      <c r="K97" s="5">
        <v>1678076743844</v>
      </c>
      <c r="L97" s="5">
        <v>2234091963771</v>
      </c>
      <c r="M97" s="5">
        <v>4188082440669</v>
      </c>
      <c r="N97" s="5">
        <v>4067189304334</v>
      </c>
      <c r="O97" s="5">
        <v>9695354716598</v>
      </c>
      <c r="P97" s="5">
        <v>10236132156003</v>
      </c>
      <c r="Q97" s="5">
        <v>11574944658940</v>
      </c>
      <c r="R97" s="5">
        <v>8132620689686</v>
      </c>
      <c r="S97" s="5">
        <v>1003665018451</v>
      </c>
    </row>
    <row r="98" spans="3:19" ht="15.5" x14ac:dyDescent="0.35">
      <c r="C98" t="s">
        <v>117</v>
      </c>
    </row>
    <row r="99" spans="3:19" ht="15.5" x14ac:dyDescent="0.35">
      <c r="C99" t="s">
        <v>121</v>
      </c>
      <c r="D99" s="5">
        <v>2014986350930</v>
      </c>
      <c r="E99" s="5">
        <v>2041134588437</v>
      </c>
      <c r="F99" s="5">
        <v>2069231469275</v>
      </c>
      <c r="G99" s="5">
        <v>2100181791052</v>
      </c>
      <c r="I99" s="5">
        <v>2100181791052</v>
      </c>
      <c r="J99" s="5">
        <v>2221654000209</v>
      </c>
      <c r="K99" s="5">
        <v>2752256841256</v>
      </c>
      <c r="L99" s="5">
        <v>3680901556393</v>
      </c>
      <c r="M99" s="5">
        <v>2574848019701</v>
      </c>
      <c r="N99" s="5">
        <v>4394677884022</v>
      </c>
      <c r="O99" s="5">
        <v>5741675633194</v>
      </c>
      <c r="P99" s="5">
        <v>4726297844350</v>
      </c>
      <c r="Q99" s="5">
        <v>3148700789918</v>
      </c>
      <c r="R99" s="5">
        <v>1932852161580</v>
      </c>
      <c r="S99" s="5">
        <v>987351348015</v>
      </c>
    </row>
    <row r="100" spans="3:19" ht="15.5" x14ac:dyDescent="0.35">
      <c r="C100" t="s">
        <v>119</v>
      </c>
      <c r="Q100" s="5">
        <v>41963875696</v>
      </c>
      <c r="R100" s="5">
        <v>2842627745</v>
      </c>
    </row>
    <row r="101" spans="3:19" ht="15.5" x14ac:dyDescent="0.35">
      <c r="C101" t="s">
        <v>126</v>
      </c>
      <c r="D101" s="5">
        <v>2026315457262</v>
      </c>
      <c r="E101" s="5">
        <v>2057834367334</v>
      </c>
      <c r="F101" s="5">
        <v>2084459997032</v>
      </c>
      <c r="G101" s="5">
        <v>2153724236558</v>
      </c>
      <c r="I101" s="5">
        <v>2153724236558</v>
      </c>
      <c r="J101" s="5">
        <v>2289796827940</v>
      </c>
      <c r="K101" s="5">
        <v>2795068976658</v>
      </c>
      <c r="L101" s="5">
        <v>3729565988107</v>
      </c>
      <c r="M101" s="5">
        <v>2693994841490</v>
      </c>
      <c r="N101" s="5">
        <v>4521836450903</v>
      </c>
      <c r="O101" s="5">
        <v>6453766967732</v>
      </c>
      <c r="P101" s="5">
        <v>4986256433811</v>
      </c>
      <c r="Q101" s="5">
        <v>3344604014815</v>
      </c>
      <c r="R101" s="5">
        <v>5601646795526</v>
      </c>
      <c r="S101" s="5">
        <v>3328743991796</v>
      </c>
    </row>
    <row r="102" spans="3:19" ht="15.5" x14ac:dyDescent="0.35">
      <c r="C102" t="s">
        <v>127</v>
      </c>
      <c r="D102" s="5">
        <v>2878312530933</v>
      </c>
      <c r="E102" s="5">
        <v>2915486386556</v>
      </c>
      <c r="F102" s="5">
        <v>2945326111485</v>
      </c>
      <c r="G102" s="5">
        <v>3055541012048</v>
      </c>
      <c r="I102" s="5">
        <v>3055541012048</v>
      </c>
      <c r="J102" s="5">
        <v>3618630656515</v>
      </c>
      <c r="K102" s="5">
        <v>4473145720502</v>
      </c>
      <c r="L102" s="5">
        <v>5963657951878</v>
      </c>
      <c r="M102" s="5">
        <v>6882077282159</v>
      </c>
      <c r="N102" s="5">
        <v>8589025755237</v>
      </c>
      <c r="O102" s="5">
        <v>16149121684330</v>
      </c>
      <c r="P102" s="5">
        <v>15222388589814</v>
      </c>
      <c r="Q102" s="5">
        <v>14919548673755</v>
      </c>
      <c r="R102" s="5">
        <v>13734267485212</v>
      </c>
      <c r="S102" s="5">
        <v>4332409010247</v>
      </c>
    </row>
    <row r="103" spans="3:19" ht="15.5" x14ac:dyDescent="0.35">
      <c r="C103" t="s">
        <v>128</v>
      </c>
    </row>
    <row r="104" spans="3:19" ht="15.5" x14ac:dyDescent="0.35">
      <c r="C104" t="s">
        <v>129</v>
      </c>
    </row>
    <row r="105" spans="3:19" ht="15.5" x14ac:dyDescent="0.35">
      <c r="C105" t="s">
        <v>130</v>
      </c>
      <c r="D105" s="5">
        <v>2203095615999</v>
      </c>
      <c r="E105" s="5">
        <v>2170281165827</v>
      </c>
      <c r="F105" s="5">
        <v>2124032601827</v>
      </c>
      <c r="G105" s="5">
        <v>2142117535788</v>
      </c>
      <c r="I105" s="5">
        <v>2142117535788</v>
      </c>
      <c r="J105" s="5">
        <v>2505964576180</v>
      </c>
      <c r="K105" s="5">
        <v>2646049116628</v>
      </c>
      <c r="L105" s="5">
        <v>6522489968497</v>
      </c>
      <c r="M105" s="5">
        <v>9627618926198</v>
      </c>
      <c r="N105" s="5">
        <v>7426948646675</v>
      </c>
      <c r="O105" s="5">
        <v>5979916258397</v>
      </c>
      <c r="P105" s="5">
        <v>7327262600178</v>
      </c>
      <c r="Q105" s="5">
        <v>7593431366806</v>
      </c>
      <c r="R105" s="5">
        <v>4766317324109</v>
      </c>
      <c r="S105" s="5">
        <v>2432181231103</v>
      </c>
    </row>
    <row r="106" spans="3:19" ht="15.5" x14ac:dyDescent="0.35">
      <c r="C106" t="s">
        <v>134</v>
      </c>
      <c r="O106" s="5">
        <v>4091241225078</v>
      </c>
      <c r="P106" s="5">
        <v>5463099210444</v>
      </c>
      <c r="Q106" s="5">
        <v>3539084204116</v>
      </c>
      <c r="R106" s="5">
        <v>1907060780720</v>
      </c>
      <c r="S106" s="5">
        <v>301784934720</v>
      </c>
    </row>
    <row r="107" spans="3:19" ht="15.5" x14ac:dyDescent="0.35">
      <c r="C107" t="s">
        <v>463</v>
      </c>
      <c r="D107" s="5">
        <v>1856496403226</v>
      </c>
      <c r="E107" s="5">
        <v>1827156732517</v>
      </c>
      <c r="F107" s="5">
        <v>1797610635994</v>
      </c>
      <c r="G107" s="5">
        <v>1770437877557</v>
      </c>
      <c r="I107" s="5">
        <v>1770437877557</v>
      </c>
      <c r="J107" s="5">
        <v>1665042209850</v>
      </c>
      <c r="K107" s="5">
        <v>1574516258694</v>
      </c>
      <c r="L107" s="5">
        <v>1308275651721</v>
      </c>
    </row>
    <row r="108" spans="3:19" ht="15.5" x14ac:dyDescent="0.35">
      <c r="C108" t="s">
        <v>131</v>
      </c>
    </row>
    <row r="109" spans="3:19" ht="15.5" x14ac:dyDescent="0.35">
      <c r="C109" t="s">
        <v>132</v>
      </c>
      <c r="D109" s="5">
        <v>904949725438</v>
      </c>
      <c r="E109" s="5">
        <v>874896132338</v>
      </c>
      <c r="F109" s="5">
        <v>839779642617</v>
      </c>
      <c r="G109" s="5">
        <v>878270818030</v>
      </c>
      <c r="I109" s="5">
        <v>878270818030</v>
      </c>
      <c r="J109" s="5">
        <v>1157027017404</v>
      </c>
      <c r="K109" s="5">
        <v>1271173226772</v>
      </c>
      <c r="L109" s="5">
        <v>3280373013202</v>
      </c>
      <c r="M109" s="5">
        <v>3034924879645</v>
      </c>
      <c r="N109" s="5">
        <v>3417878754887</v>
      </c>
      <c r="O109" s="5">
        <v>1651559004572</v>
      </c>
      <c r="P109" s="5">
        <v>1404920715786</v>
      </c>
      <c r="Q109" s="5">
        <v>2318209734966</v>
      </c>
      <c r="R109" s="5">
        <v>1541851651697</v>
      </c>
      <c r="S109" s="5">
        <v>730169129691</v>
      </c>
    </row>
    <row r="110" spans="3:19" ht="15.5" x14ac:dyDescent="0.35">
      <c r="C110" t="s">
        <v>133</v>
      </c>
    </row>
    <row r="111" spans="3:19" ht="15.5" x14ac:dyDescent="0.35">
      <c r="C111" t="s">
        <v>465</v>
      </c>
      <c r="D111" s="5">
        <v>21093260450</v>
      </c>
      <c r="E111" s="5">
        <v>22667466665</v>
      </c>
      <c r="F111" s="5">
        <v>28442330901</v>
      </c>
      <c r="G111" s="5">
        <v>45178353760</v>
      </c>
      <c r="I111" s="5">
        <v>45178353760</v>
      </c>
      <c r="J111" s="5">
        <v>23080311358</v>
      </c>
      <c r="K111" s="5">
        <v>27998786844</v>
      </c>
      <c r="L111" s="5">
        <v>19002499800</v>
      </c>
      <c r="M111" s="5">
        <v>77244775940</v>
      </c>
      <c r="N111" s="5">
        <v>68982369405</v>
      </c>
      <c r="O111" s="5">
        <v>1695533060</v>
      </c>
      <c r="P111" s="5">
        <v>214749323420</v>
      </c>
      <c r="Q111" s="5">
        <v>137075207970</v>
      </c>
    </row>
    <row r="112" spans="3:19" ht="15.5" x14ac:dyDescent="0.35">
      <c r="C112" t="s">
        <v>136</v>
      </c>
      <c r="D112" s="5">
        <v>47023446433</v>
      </c>
      <c r="E112" s="5">
        <v>47625506757</v>
      </c>
      <c r="F112" s="5">
        <v>46223639774</v>
      </c>
      <c r="G112" s="5">
        <v>42031008270</v>
      </c>
      <c r="I112" s="5">
        <v>42031008270</v>
      </c>
      <c r="J112" s="5">
        <v>58385381435</v>
      </c>
      <c r="K112" s="5">
        <v>46354594135</v>
      </c>
      <c r="L112" s="5">
        <v>45882235407</v>
      </c>
      <c r="M112" s="5">
        <v>53302816824</v>
      </c>
      <c r="N112" s="5">
        <v>44275479885</v>
      </c>
      <c r="O112" s="5">
        <v>44710759497</v>
      </c>
      <c r="P112" s="5">
        <v>68133382865</v>
      </c>
      <c r="Q112" s="5">
        <v>35133701861</v>
      </c>
      <c r="R112" s="5">
        <v>161773118743</v>
      </c>
      <c r="S112" s="5">
        <v>208283828600</v>
      </c>
    </row>
    <row r="113" spans="3:19" ht="15.5" x14ac:dyDescent="0.35">
      <c r="C113" t="s">
        <v>137</v>
      </c>
      <c r="D113" s="5">
        <v>322631703483</v>
      </c>
      <c r="E113" s="5">
        <v>307171761723</v>
      </c>
      <c r="F113" s="5">
        <v>274643978345</v>
      </c>
      <c r="G113" s="5">
        <v>235109555525</v>
      </c>
      <c r="I113" s="5">
        <v>235109555525</v>
      </c>
      <c r="J113" s="5">
        <v>267933831991</v>
      </c>
      <c r="K113" s="5">
        <v>294732578506</v>
      </c>
      <c r="L113" s="5">
        <v>578761527449</v>
      </c>
      <c r="M113" s="5">
        <v>570862935623</v>
      </c>
      <c r="N113" s="5">
        <v>182353156941</v>
      </c>
      <c r="O113" s="5">
        <v>121943115872</v>
      </c>
      <c r="P113" s="5">
        <v>69870834521</v>
      </c>
      <c r="Q113" s="5">
        <v>28492623220</v>
      </c>
      <c r="R113" s="5">
        <v>83988866865</v>
      </c>
      <c r="S113" s="5">
        <v>77188251949</v>
      </c>
    </row>
    <row r="114" spans="3:19" ht="15.5" x14ac:dyDescent="0.35">
      <c r="C114" t="s">
        <v>139</v>
      </c>
    </row>
    <row r="115" spans="3:19" ht="15.5" x14ac:dyDescent="0.35">
      <c r="C115" t="s">
        <v>140</v>
      </c>
      <c r="R115" s="5">
        <v>1448924225893</v>
      </c>
      <c r="S115" s="5">
        <v>459255313244</v>
      </c>
    </row>
    <row r="116" spans="3:19" ht="15.5" x14ac:dyDescent="0.35">
      <c r="C116" t="s">
        <v>151</v>
      </c>
      <c r="D116" s="5">
        <v>286954145929</v>
      </c>
      <c r="E116" s="5">
        <v>281022196423</v>
      </c>
      <c r="F116" s="5">
        <v>275090246917</v>
      </c>
      <c r="G116" s="5">
        <v>269467545964</v>
      </c>
      <c r="I116" s="5">
        <v>269467545964</v>
      </c>
      <c r="J116" s="5">
        <v>248133967027</v>
      </c>
      <c r="K116" s="5">
        <v>228966761482</v>
      </c>
      <c r="L116" s="5">
        <v>211745939370</v>
      </c>
      <c r="N116" s="5">
        <v>1993479934973</v>
      </c>
      <c r="O116" s="5">
        <v>1990137292982</v>
      </c>
    </row>
    <row r="117" spans="3:19" ht="15.5" x14ac:dyDescent="0.35">
      <c r="C117" t="s">
        <v>145</v>
      </c>
      <c r="E117" s="5">
        <v>124875000</v>
      </c>
      <c r="F117" s="5">
        <v>124875000</v>
      </c>
      <c r="G117" s="5">
        <v>124875000</v>
      </c>
      <c r="I117" s="5">
        <v>124875000</v>
      </c>
      <c r="J117" s="5">
        <v>1338809772</v>
      </c>
      <c r="K117" s="5">
        <v>4347202066</v>
      </c>
      <c r="L117" s="5">
        <v>1853741731103</v>
      </c>
      <c r="M117" s="5">
        <v>2001246930923</v>
      </c>
      <c r="Q117" s="5">
        <v>1448924225894</v>
      </c>
    </row>
    <row r="118" spans="3:19" ht="15.5" x14ac:dyDescent="0.35">
      <c r="C118" t="s">
        <v>146</v>
      </c>
      <c r="D118" s="5">
        <v>3044046192134</v>
      </c>
      <c r="E118" s="5">
        <v>2988851476843</v>
      </c>
      <c r="F118" s="5">
        <v>2933135671063</v>
      </c>
      <c r="G118" s="5">
        <v>2880558090375</v>
      </c>
      <c r="I118" s="5">
        <v>2880558090375</v>
      </c>
      <c r="J118" s="5">
        <v>2670479078942</v>
      </c>
      <c r="K118" s="5">
        <v>2491590695428</v>
      </c>
      <c r="L118" s="5">
        <v>1544376482805</v>
      </c>
      <c r="M118" s="5">
        <v>32987420961</v>
      </c>
      <c r="N118" s="5">
        <v>2036180289713</v>
      </c>
      <c r="O118" s="5">
        <v>2034654839578</v>
      </c>
      <c r="P118" s="5">
        <v>12812799172</v>
      </c>
      <c r="Q118" s="5">
        <v>9461216530</v>
      </c>
      <c r="R118" s="5">
        <v>1562449119141</v>
      </c>
      <c r="S118" s="5">
        <v>569401605792</v>
      </c>
    </row>
    <row r="119" spans="3:19" ht="15.5" x14ac:dyDescent="0.35">
      <c r="C119" t="s">
        <v>147</v>
      </c>
      <c r="D119" s="5">
        <v>3044046192134</v>
      </c>
      <c r="E119" s="5">
        <v>2988851476843</v>
      </c>
      <c r="F119" s="5">
        <v>2933135671063</v>
      </c>
      <c r="G119" s="5">
        <v>2880558090375</v>
      </c>
      <c r="I119" s="5">
        <v>2880558090375</v>
      </c>
      <c r="J119" s="5">
        <v>2670479078942</v>
      </c>
      <c r="K119" s="5">
        <v>2491590695428</v>
      </c>
      <c r="L119" s="5">
        <v>1544376482805</v>
      </c>
      <c r="M119" s="5">
        <v>32987420961</v>
      </c>
      <c r="N119" s="5">
        <v>2036180289713</v>
      </c>
      <c r="O119" s="5">
        <v>2034654839578</v>
      </c>
      <c r="P119" s="5">
        <v>12812799172</v>
      </c>
      <c r="Q119" s="5">
        <v>9461216530</v>
      </c>
      <c r="R119" s="5">
        <v>1562449119141</v>
      </c>
      <c r="S119" s="5">
        <v>569401605792</v>
      </c>
    </row>
    <row r="120" spans="3:19" ht="15.5" x14ac:dyDescent="0.35">
      <c r="C120" t="s">
        <v>467</v>
      </c>
    </row>
    <row r="121" spans="3:19" ht="15.5" x14ac:dyDescent="0.35">
      <c r="C121" t="s">
        <v>152</v>
      </c>
    </row>
    <row r="122" spans="3:19" ht="15.5" x14ac:dyDescent="0.35">
      <c r="C122" t="s">
        <v>153</v>
      </c>
      <c r="D122" s="5">
        <v>286954145929</v>
      </c>
      <c r="E122" s="5">
        <v>281899459321</v>
      </c>
      <c r="F122" s="5">
        <v>276299649827</v>
      </c>
      <c r="G122" s="5">
        <v>271003810917</v>
      </c>
      <c r="I122" s="5">
        <v>271003810917</v>
      </c>
      <c r="J122" s="5">
        <v>250488535685</v>
      </c>
      <c r="K122" s="5">
        <v>234219211340</v>
      </c>
      <c r="L122" s="5">
        <v>218728689143</v>
      </c>
      <c r="M122" s="5">
        <v>13043044665</v>
      </c>
      <c r="N122" s="5">
        <v>2025741673665</v>
      </c>
      <c r="O122" s="5">
        <v>1990137292982</v>
      </c>
      <c r="R122" s="5">
        <v>1448924225893</v>
      </c>
      <c r="S122" s="5">
        <v>459255313244</v>
      </c>
    </row>
    <row r="123" spans="3:19" ht="15.5" x14ac:dyDescent="0.35">
      <c r="C123" t="s">
        <v>150</v>
      </c>
      <c r="O123" s="5">
        <v>25018339055</v>
      </c>
      <c r="P123" s="5">
        <v>2548991904</v>
      </c>
    </row>
    <row r="124" spans="3:19" ht="15.5" x14ac:dyDescent="0.35">
      <c r="C124" t="s">
        <v>466</v>
      </c>
      <c r="D124" s="5">
        <v>874331644288</v>
      </c>
      <c r="E124" s="5">
        <v>852119985889</v>
      </c>
      <c r="F124" s="5">
        <v>829908327490</v>
      </c>
      <c r="G124" s="5">
        <v>807696669091</v>
      </c>
      <c r="I124" s="5">
        <v>807696669091</v>
      </c>
      <c r="J124" s="5">
        <v>727654656836</v>
      </c>
      <c r="K124" s="5">
        <v>651812439998</v>
      </c>
    </row>
    <row r="125" spans="3:19" ht="15.5" x14ac:dyDescent="0.35">
      <c r="C125" t="s">
        <v>154</v>
      </c>
      <c r="D125" s="5">
        <v>5247141808133</v>
      </c>
      <c r="E125" s="5">
        <v>5159132642670</v>
      </c>
      <c r="F125" s="5">
        <v>5057168272890</v>
      </c>
      <c r="G125" s="5">
        <v>5022675626163</v>
      </c>
      <c r="I125" s="5">
        <v>5022675626163</v>
      </c>
      <c r="J125" s="5">
        <v>5176443655122</v>
      </c>
      <c r="K125" s="5">
        <v>5137639812056</v>
      </c>
      <c r="L125" s="5">
        <v>8066866451302</v>
      </c>
      <c r="M125" s="5">
        <v>9660606347159</v>
      </c>
      <c r="N125" s="5">
        <v>9463128936388</v>
      </c>
      <c r="O125" s="5">
        <v>8014571097975</v>
      </c>
      <c r="P125" s="5">
        <v>7340075399350</v>
      </c>
      <c r="Q125" s="5">
        <v>7602892583336</v>
      </c>
      <c r="R125" s="5">
        <v>6328766443250</v>
      </c>
      <c r="S125" s="5">
        <v>3001582836895</v>
      </c>
    </row>
    <row r="126" spans="3:19" ht="15.5" x14ac:dyDescent="0.35">
      <c r="C126" t="s">
        <v>155</v>
      </c>
    </row>
    <row r="127" spans="3:19" ht="15.5" x14ac:dyDescent="0.35">
      <c r="C127" t="s">
        <v>156</v>
      </c>
      <c r="D127" s="5">
        <v>4166016064000</v>
      </c>
      <c r="E127" s="5">
        <v>4166016063600</v>
      </c>
      <c r="F127" s="5">
        <v>4157081801000</v>
      </c>
      <c r="G127" s="5">
        <v>4157081801000</v>
      </c>
      <c r="I127" s="5">
        <v>4157081801000</v>
      </c>
      <c r="J127" s="5">
        <v>4072310311658</v>
      </c>
      <c r="K127" s="5">
        <v>4045843942950</v>
      </c>
      <c r="L127" s="5">
        <v>2636115753400</v>
      </c>
      <c r="M127" s="5">
        <v>2636115753400</v>
      </c>
      <c r="N127" s="5">
        <v>2636115753400</v>
      </c>
      <c r="O127" s="5">
        <v>2636115753400</v>
      </c>
      <c r="P127" s="5">
        <v>2636115753400</v>
      </c>
      <c r="Q127" s="5">
        <v>2636115753400</v>
      </c>
      <c r="R127" s="5">
        <v>2636115753400</v>
      </c>
      <c r="S127" s="5">
        <v>835056000000</v>
      </c>
    </row>
    <row r="128" spans="3:19" ht="15.5" x14ac:dyDescent="0.35">
      <c r="C128" t="s">
        <v>157</v>
      </c>
      <c r="D128" s="5">
        <v>3969313793882</v>
      </c>
      <c r="E128" s="5">
        <v>3969313793882</v>
      </c>
      <c r="F128" s="5">
        <v>3969169058821</v>
      </c>
      <c r="G128" s="5">
        <v>3969169058821</v>
      </c>
      <c r="I128" s="5">
        <v>3969169058821</v>
      </c>
      <c r="J128" s="5">
        <v>3967795760697</v>
      </c>
      <c r="K128" s="5">
        <v>3967367005532</v>
      </c>
      <c r="L128" s="5">
        <v>3944529408861</v>
      </c>
      <c r="M128" s="5">
        <v>3944529408861</v>
      </c>
      <c r="N128" s="5">
        <v>3944529408861</v>
      </c>
      <c r="O128" s="5">
        <v>3944529408861</v>
      </c>
      <c r="P128" s="5">
        <v>3944529408861</v>
      </c>
      <c r="Q128" s="5">
        <v>3944529408861</v>
      </c>
      <c r="R128" s="5">
        <v>3944529408861</v>
      </c>
      <c r="S128" s="5">
        <v>-73554205952</v>
      </c>
    </row>
    <row r="129" spans="2:19" ht="15.5" x14ac:dyDescent="0.35">
      <c r="C129" t="s">
        <v>158</v>
      </c>
      <c r="D129" s="5">
        <v>-10127985514132</v>
      </c>
      <c r="E129" s="5">
        <v>-10002802493046</v>
      </c>
      <c r="F129" s="5">
        <v>-9861919400276</v>
      </c>
      <c r="G129" s="5">
        <v>-9717211852986</v>
      </c>
      <c r="I129" s="5">
        <v>-9717211852986</v>
      </c>
      <c r="J129" s="5">
        <v>-9180584963385</v>
      </c>
      <c r="K129" s="5">
        <v>-8183915547911</v>
      </c>
      <c r="L129" s="5">
        <v>-8190064169560</v>
      </c>
      <c r="M129" s="5">
        <v>-8871658725613</v>
      </c>
      <c r="N129" s="5">
        <v>-6928296287217</v>
      </c>
      <c r="O129" s="5">
        <v>2022663256079</v>
      </c>
      <c r="P129" s="5">
        <v>1770425860188</v>
      </c>
      <c r="Q129" s="5">
        <v>1414387373383</v>
      </c>
      <c r="R129" s="5">
        <v>730205920898</v>
      </c>
      <c r="S129" s="5">
        <v>474674420502</v>
      </c>
    </row>
    <row r="130" spans="2:19" ht="15.5" x14ac:dyDescent="0.35">
      <c r="C130" t="s">
        <v>159</v>
      </c>
      <c r="D130" s="5">
        <v>272173444924</v>
      </c>
      <c r="E130" s="5">
        <v>272173444924</v>
      </c>
      <c r="F130" s="5">
        <v>272173444924</v>
      </c>
      <c r="G130" s="5">
        <v>272173444924</v>
      </c>
      <c r="I130" s="5">
        <v>272173444924</v>
      </c>
      <c r="J130" s="5">
        <v>272173444924</v>
      </c>
      <c r="K130" s="5">
        <v>272173444924</v>
      </c>
      <c r="L130" s="5">
        <v>272173444924</v>
      </c>
      <c r="M130" s="5">
        <v>272173444924</v>
      </c>
      <c r="N130" s="5">
        <v>272173444924</v>
      </c>
      <c r="O130" s="5">
        <v>231866007278</v>
      </c>
      <c r="P130" s="5">
        <v>176692367869</v>
      </c>
      <c r="Q130" s="5">
        <v>126675860344</v>
      </c>
      <c r="R130" s="5">
        <v>94934884100</v>
      </c>
      <c r="S130" s="5">
        <v>28060967099</v>
      </c>
    </row>
    <row r="131" spans="2:19" ht="15.5" x14ac:dyDescent="0.35">
      <c r="C131" t="s">
        <v>160</v>
      </c>
      <c r="D131" s="5">
        <v>-10400158959056</v>
      </c>
      <c r="E131" s="5">
        <v>-10274975937970</v>
      </c>
      <c r="F131" s="5">
        <v>-10134092845200</v>
      </c>
      <c r="G131" s="5">
        <v>-9989385297910</v>
      </c>
      <c r="I131" s="5">
        <v>-9989385297910</v>
      </c>
      <c r="J131" s="5">
        <v>-9452758408309</v>
      </c>
      <c r="K131" s="5">
        <v>-8456088992835</v>
      </c>
      <c r="L131" s="5">
        <v>-8462237614484</v>
      </c>
      <c r="M131" s="5">
        <v>-9143832170537</v>
      </c>
      <c r="N131" s="5">
        <v>-7200469732141</v>
      </c>
      <c r="O131" s="5">
        <v>1790797248801</v>
      </c>
      <c r="P131" s="5">
        <v>1593733492319</v>
      </c>
      <c r="Q131" s="5">
        <v>1287711513039</v>
      </c>
      <c r="R131" s="5">
        <v>635271036798</v>
      </c>
      <c r="S131" s="5">
        <v>446613453403</v>
      </c>
    </row>
    <row r="132" spans="2:19" ht="15.5" x14ac:dyDescent="0.35">
      <c r="C132" t="s">
        <v>161</v>
      </c>
      <c r="D132" s="5">
        <v>-10127985514132</v>
      </c>
      <c r="E132" s="5">
        <v>-10002802493046</v>
      </c>
      <c r="F132" s="5">
        <v>-9861919400276</v>
      </c>
      <c r="G132" s="5">
        <v>-9717211852986</v>
      </c>
      <c r="I132" s="5">
        <v>-9717211852986</v>
      </c>
      <c r="J132" s="5">
        <v>-9180584963385</v>
      </c>
      <c r="K132" s="5">
        <v>-8183915547911</v>
      </c>
      <c r="L132" s="5">
        <v>-8190064169560</v>
      </c>
      <c r="M132" s="5">
        <v>-8871658725613</v>
      </c>
      <c r="N132" s="5">
        <v>-6928296287217</v>
      </c>
      <c r="O132" s="5">
        <v>2022663256079</v>
      </c>
      <c r="P132" s="5">
        <v>1770425860188</v>
      </c>
      <c r="Q132" s="5">
        <v>1414387373383</v>
      </c>
      <c r="R132" s="5">
        <v>730205920898</v>
      </c>
      <c r="S132" s="5">
        <v>474674420502</v>
      </c>
    </row>
    <row r="133" spans="2:19" ht="15.5" x14ac:dyDescent="0.35">
      <c r="C133" t="s">
        <v>10</v>
      </c>
      <c r="D133" s="5">
        <v>-2368829277200</v>
      </c>
      <c r="E133" s="5">
        <v>-2243646256514</v>
      </c>
      <c r="F133" s="5">
        <v>-2111842161405</v>
      </c>
      <c r="G133" s="5">
        <v>-1967134614115</v>
      </c>
      <c r="I133" s="5">
        <v>-1967134614115</v>
      </c>
      <c r="J133" s="5">
        <v>-1557812998607</v>
      </c>
      <c r="K133" s="5">
        <v>-664494091554</v>
      </c>
      <c r="L133" s="5">
        <v>-2103208499424</v>
      </c>
      <c r="M133" s="5">
        <v>-2778529065000</v>
      </c>
      <c r="N133" s="5">
        <v>-874103181151</v>
      </c>
      <c r="O133" s="5">
        <v>8134550586355</v>
      </c>
      <c r="P133" s="5">
        <v>7882313190464</v>
      </c>
      <c r="Q133" s="5">
        <v>7316656090419</v>
      </c>
      <c r="R133" s="5">
        <v>7405501041961</v>
      </c>
      <c r="S133" s="5">
        <v>1330826173352</v>
      </c>
    </row>
    <row r="134" spans="2:19" ht="15.5" x14ac:dyDescent="0.35">
      <c r="C134" t="s">
        <v>163</v>
      </c>
      <c r="D134" s="5">
        <v>2878312530933</v>
      </c>
      <c r="E134" s="5">
        <v>2915486386156</v>
      </c>
      <c r="F134" s="5">
        <v>2945326111485</v>
      </c>
      <c r="G134" s="5">
        <v>3055541012048</v>
      </c>
      <c r="I134" s="5">
        <v>3055541012048</v>
      </c>
      <c r="J134" s="5">
        <v>3618630656515</v>
      </c>
      <c r="K134" s="5">
        <v>4473145720502</v>
      </c>
      <c r="L134" s="5">
        <v>5963657951878</v>
      </c>
      <c r="M134" s="5">
        <v>6882077282159</v>
      </c>
      <c r="N134" s="5">
        <v>8589025755237</v>
      </c>
      <c r="O134" s="5">
        <v>16149121684330</v>
      </c>
      <c r="P134" s="5">
        <v>15222388589814</v>
      </c>
      <c r="Q134" s="5">
        <v>14919548673755</v>
      </c>
      <c r="R134" s="5">
        <v>13734267485211</v>
      </c>
      <c r="S134" s="5">
        <v>4332409010247</v>
      </c>
    </row>
    <row r="135" spans="2:19" ht="15.5" x14ac:dyDescent="0.35">
      <c r="C135" t="s">
        <v>164</v>
      </c>
      <c r="D135" s="5">
        <v>56780478486</v>
      </c>
      <c r="E135" s="5">
        <v>56959163746</v>
      </c>
      <c r="F135" s="5">
        <v>56780478486</v>
      </c>
      <c r="G135" s="5">
        <v>56780478486</v>
      </c>
      <c r="I135" s="5">
        <v>56780478486</v>
      </c>
      <c r="J135" s="5">
        <v>55085048699</v>
      </c>
      <c r="K135" s="5">
        <v>54555721325</v>
      </c>
      <c r="L135" s="5">
        <v>26361157534</v>
      </c>
      <c r="M135" s="5">
        <v>26361157534</v>
      </c>
      <c r="N135" s="5">
        <v>26361157534</v>
      </c>
      <c r="O135" s="5">
        <v>26361157534</v>
      </c>
      <c r="P135" s="5">
        <v>26361157534</v>
      </c>
      <c r="Q135" s="5">
        <v>26361157534</v>
      </c>
      <c r="R135" s="5">
        <v>26361157534</v>
      </c>
      <c r="S135" s="5">
        <v>835056</v>
      </c>
    </row>
    <row r="137" spans="2:19" ht="15.5" x14ac:dyDescent="0.35">
      <c r="B137" t="s">
        <v>165</v>
      </c>
      <c r="C137" t="s">
        <v>166</v>
      </c>
      <c r="D137" s="5">
        <v>-9320507146</v>
      </c>
      <c r="E137" s="5">
        <v>22014308103</v>
      </c>
      <c r="F137" s="5">
        <v>-46373008103</v>
      </c>
      <c r="G137" s="5">
        <v>17413479766</v>
      </c>
      <c r="I137" s="5">
        <v>-144337923933</v>
      </c>
      <c r="J137" s="5">
        <v>82213389667</v>
      </c>
      <c r="K137" s="5">
        <v>-106350093592</v>
      </c>
      <c r="L137" s="5">
        <v>151945946515</v>
      </c>
      <c r="M137" s="5">
        <v>-18561790720</v>
      </c>
      <c r="N137" s="5">
        <v>561476766499</v>
      </c>
      <c r="O137" s="5">
        <v>26265454496</v>
      </c>
      <c r="P137" s="5">
        <v>1818103331586</v>
      </c>
      <c r="Q137" s="5">
        <v>-2413798672493</v>
      </c>
      <c r="R137" s="5">
        <v>-3034905406375</v>
      </c>
      <c r="S137" s="5">
        <v>-686135441847</v>
      </c>
    </row>
    <row r="138" spans="2:19" ht="15.5" x14ac:dyDescent="0.35">
      <c r="C138" t="s">
        <v>1666</v>
      </c>
      <c r="D138" s="5">
        <v>318830508682</v>
      </c>
      <c r="E138" s="5">
        <v>393373594503</v>
      </c>
      <c r="F138" s="5">
        <v>439569152158</v>
      </c>
      <c r="G138" s="5">
        <v>465704219723</v>
      </c>
      <c r="I138" s="5">
        <v>1858437309484</v>
      </c>
      <c r="J138" s="5">
        <v>2264905292822</v>
      </c>
      <c r="K138" s="5">
        <v>1893344592840</v>
      </c>
      <c r="L138" s="5">
        <v>2117518639844</v>
      </c>
      <c r="M138" s="5">
        <v>1496312823914</v>
      </c>
      <c r="N138" s="5">
        <v>3325422038384</v>
      </c>
      <c r="O138" s="5">
        <v>6030496433012</v>
      </c>
      <c r="P138" s="5">
        <v>11401174639156</v>
      </c>
      <c r="Q138" s="5">
        <v>4693276446278</v>
      </c>
      <c r="R138" s="5">
        <v>978966203756</v>
      </c>
      <c r="S138" s="5">
        <v>573118833278</v>
      </c>
    </row>
    <row r="139" spans="2:19" ht="15.5" x14ac:dyDescent="0.35">
      <c r="C139" t="s">
        <v>326</v>
      </c>
      <c r="D139" s="5">
        <v>-305052309965</v>
      </c>
      <c r="E139" s="5">
        <v>-339805370701</v>
      </c>
      <c r="F139" s="5">
        <v>-412075447117</v>
      </c>
      <c r="G139" s="5">
        <v>-412577940055</v>
      </c>
      <c r="I139" s="5">
        <v>-1756598773320</v>
      </c>
      <c r="J139" s="5">
        <v>-2022128881587</v>
      </c>
      <c r="K139" s="5">
        <v>-1608346529333</v>
      </c>
      <c r="L139" s="5">
        <v>-1642734172610</v>
      </c>
      <c r="M139" s="5">
        <v>-555898216730</v>
      </c>
      <c r="N139" s="5">
        <v>-2235338944559</v>
      </c>
      <c r="O139" s="5">
        <v>-4862630886437</v>
      </c>
      <c r="P139" s="5">
        <v>-7996351811508</v>
      </c>
      <c r="Q139" s="5">
        <v>-5976491111444</v>
      </c>
      <c r="R139" s="5">
        <v>-3620933382811</v>
      </c>
      <c r="S139" s="5">
        <v>-1238658566622</v>
      </c>
    </row>
    <row r="140" spans="2:19" ht="15.5" x14ac:dyDescent="0.35">
      <c r="C140" t="s">
        <v>327</v>
      </c>
      <c r="D140" s="5">
        <v>-18128898815</v>
      </c>
      <c r="E140" s="5">
        <v>-28138702323</v>
      </c>
      <c r="F140" s="5">
        <v>-28502309078</v>
      </c>
      <c r="G140" s="5">
        <v>-30761093023</v>
      </c>
      <c r="I140" s="5">
        <v>-128836268226</v>
      </c>
      <c r="J140" s="5">
        <v>-135721515057</v>
      </c>
      <c r="K140" s="5">
        <v>-275554973335</v>
      </c>
      <c r="L140" s="5">
        <v>-288188603875</v>
      </c>
      <c r="M140" s="5">
        <v>-375184379221</v>
      </c>
      <c r="N140" s="5">
        <v>-507324458328</v>
      </c>
      <c r="O140" s="5">
        <v>-522395885448</v>
      </c>
      <c r="P140" s="5">
        <v>-810222569294</v>
      </c>
      <c r="Q140" s="5">
        <v>-431922927231</v>
      </c>
      <c r="R140" s="5">
        <v>-86446281889</v>
      </c>
      <c r="S140" s="5">
        <v>-13381507370</v>
      </c>
    </row>
    <row r="141" spans="2:19" ht="15.5" x14ac:dyDescent="0.35">
      <c r="C141" t="s">
        <v>1347</v>
      </c>
      <c r="D141" s="5">
        <v>-467631540</v>
      </c>
      <c r="E141" s="5">
        <v>-1976417733</v>
      </c>
      <c r="G141" s="5">
        <v>2292173532</v>
      </c>
    </row>
    <row r="142" spans="2:19" ht="15.5" x14ac:dyDescent="0.35">
      <c r="C142" t="s">
        <v>1667</v>
      </c>
      <c r="D142" s="5">
        <v>-11135887963</v>
      </c>
      <c r="E142" s="5">
        <v>11148900080</v>
      </c>
      <c r="F142" s="5">
        <v>339916769</v>
      </c>
      <c r="G142" s="5">
        <v>90648863</v>
      </c>
      <c r="I142" s="5">
        <v>1634610176</v>
      </c>
      <c r="J142" s="5">
        <v>1841632928</v>
      </c>
      <c r="K142" s="5">
        <v>2131062433</v>
      </c>
      <c r="L142" s="5">
        <v>1848023168</v>
      </c>
      <c r="M142" s="5">
        <v>1156765779</v>
      </c>
      <c r="N142" s="5">
        <v>3004266332</v>
      </c>
      <c r="O142" s="5">
        <v>7777361078</v>
      </c>
      <c r="P142" s="5">
        <v>9308815329</v>
      </c>
      <c r="Q142" s="5">
        <v>87893613760</v>
      </c>
      <c r="R142" s="5">
        <v>58067622176</v>
      </c>
      <c r="S142" s="5">
        <v>2359292545</v>
      </c>
    </row>
    <row r="143" spans="2:19" ht="15.5" x14ac:dyDescent="0.35">
      <c r="C143" t="s">
        <v>846</v>
      </c>
      <c r="Q143" s="5">
        <v>-53000134</v>
      </c>
    </row>
    <row r="144" spans="2:19" ht="15.5" x14ac:dyDescent="0.35">
      <c r="C144" t="s">
        <v>1668</v>
      </c>
      <c r="I144" s="5">
        <v>4129384581</v>
      </c>
      <c r="J144" s="5">
        <v>10849588873</v>
      </c>
      <c r="L144" s="5">
        <v>6208543282</v>
      </c>
      <c r="M144" s="5">
        <v>37867327689</v>
      </c>
      <c r="N144" s="5">
        <v>605668823505</v>
      </c>
      <c r="O144" s="5">
        <v>259595120109</v>
      </c>
      <c r="P144" s="5">
        <v>222959929385</v>
      </c>
    </row>
    <row r="145" spans="3:19" ht="15.5" x14ac:dyDescent="0.35">
      <c r="C145" t="s">
        <v>623</v>
      </c>
      <c r="D145" s="5">
        <v>-5521898054</v>
      </c>
      <c r="E145" s="5">
        <v>-7303474700</v>
      </c>
      <c r="F145" s="5">
        <v>-13716040758</v>
      </c>
      <c r="G145" s="5">
        <v>-5219119405</v>
      </c>
      <c r="I145" s="5">
        <v>-43583610439</v>
      </c>
      <c r="J145" s="5">
        <v>-49510505690</v>
      </c>
      <c r="K145" s="5">
        <v>-31056823667</v>
      </c>
      <c r="L145" s="5">
        <v>-27882839228</v>
      </c>
      <c r="M145" s="5">
        <v>-23220712523</v>
      </c>
      <c r="N145" s="5">
        <v>-48409435209</v>
      </c>
      <c r="O145" s="5">
        <v>-405141281000</v>
      </c>
      <c r="P145" s="5">
        <v>-472052995679</v>
      </c>
      <c r="Q145" s="5">
        <v>-316757905370</v>
      </c>
      <c r="R145" s="5">
        <v>-244155844638</v>
      </c>
      <c r="S145" s="5">
        <v>-9573493678</v>
      </c>
    </row>
    <row r="146" spans="3:19" ht="15.5" x14ac:dyDescent="0.35">
      <c r="C146" t="s">
        <v>996</v>
      </c>
      <c r="D146" s="5">
        <v>11995802496</v>
      </c>
      <c r="E146" s="5">
        <v>-7260638756</v>
      </c>
      <c r="F146" s="5">
        <v>7541994650</v>
      </c>
      <c r="G146" s="5">
        <v>176763663</v>
      </c>
      <c r="I146" s="5">
        <v>177063663</v>
      </c>
      <c r="J146" s="5">
        <v>92095585600</v>
      </c>
    </row>
    <row r="147" spans="3:19" ht="15.5" x14ac:dyDescent="0.35">
      <c r="C147" t="s">
        <v>172</v>
      </c>
      <c r="D147" s="5">
        <v>-712881540</v>
      </c>
      <c r="E147" s="5">
        <v>-367875000</v>
      </c>
      <c r="F147" s="5">
        <v>-2344292733</v>
      </c>
      <c r="G147" s="5">
        <v>-501883210</v>
      </c>
      <c r="I147" s="5">
        <v>-3856806742</v>
      </c>
      <c r="J147" s="5">
        <v>-14392922691</v>
      </c>
      <c r="K147" s="5">
        <v>-10577034420</v>
      </c>
      <c r="L147" s="5">
        <v>-5359613880</v>
      </c>
      <c r="M147" s="5">
        <v>-131586157889</v>
      </c>
      <c r="N147" s="5">
        <v>-624252454997</v>
      </c>
      <c r="O147" s="5">
        <v>69622035433</v>
      </c>
      <c r="P147" s="5">
        <v>-275156832449</v>
      </c>
      <c r="Q147" s="5">
        <v>538659938611</v>
      </c>
      <c r="R147" s="5">
        <v>7975859442472</v>
      </c>
      <c r="S147" s="5">
        <v>635655313244</v>
      </c>
    </row>
    <row r="148" spans="3:19" ht="15.5" x14ac:dyDescent="0.35">
      <c r="C148" t="s">
        <v>173</v>
      </c>
      <c r="D148" s="5">
        <v>471470152</v>
      </c>
      <c r="E148" s="5">
        <v>-184278649</v>
      </c>
      <c r="F148" s="5">
        <v>3402414262</v>
      </c>
      <c r="I148" s="5">
        <v>4004710825</v>
      </c>
      <c r="J148" s="5">
        <v>17115300958</v>
      </c>
      <c r="K148" s="5">
        <v>-1144450000</v>
      </c>
      <c r="L148" s="5">
        <v>-1597600000</v>
      </c>
      <c r="M148" s="5">
        <v>-387000000</v>
      </c>
      <c r="N148" s="5">
        <v>-162359229167</v>
      </c>
      <c r="O148" s="5">
        <v>-925757937201</v>
      </c>
      <c r="P148" s="5">
        <v>-1272087863733</v>
      </c>
      <c r="Q148" s="5">
        <v>-1302336089771</v>
      </c>
      <c r="R148" s="5">
        <v>-833319532443</v>
      </c>
      <c r="S148" s="5">
        <v>-123555236321</v>
      </c>
    </row>
    <row r="149" spans="3:19" ht="15.5" x14ac:dyDescent="0.35">
      <c r="C149" t="s">
        <v>175</v>
      </c>
      <c r="J149" s="5">
        <v>-6301115739</v>
      </c>
      <c r="K149" s="5">
        <v>-1144450000</v>
      </c>
      <c r="L149" s="5">
        <v>-1597600000</v>
      </c>
      <c r="M149" s="5">
        <v>-387000000</v>
      </c>
      <c r="N149" s="5">
        <v>-162359229167</v>
      </c>
      <c r="O149" s="5">
        <v>-925757937201</v>
      </c>
      <c r="P149" s="5">
        <v>-1272087863733</v>
      </c>
      <c r="Q149" s="5">
        <v>-1302336089771</v>
      </c>
      <c r="R149" s="5">
        <v>-832216018443</v>
      </c>
      <c r="S149" s="5">
        <v>-123555236321</v>
      </c>
    </row>
    <row r="150" spans="3:19" ht="15.5" x14ac:dyDescent="0.35">
      <c r="C150" t="s">
        <v>174</v>
      </c>
      <c r="D150" s="5">
        <v>471470152</v>
      </c>
      <c r="E150" s="5">
        <v>785454753</v>
      </c>
      <c r="F150" s="5">
        <v>3402414262</v>
      </c>
      <c r="I150" s="5">
        <v>4004710825</v>
      </c>
      <c r="J150" s="5">
        <v>23416416697</v>
      </c>
    </row>
    <row r="151" spans="3:19" ht="15.5" x14ac:dyDescent="0.35">
      <c r="C151" t="s">
        <v>1350</v>
      </c>
      <c r="E151" s="5">
        <v>-969733402</v>
      </c>
      <c r="R151" s="5">
        <v>-1103514000</v>
      </c>
    </row>
    <row r="152" spans="3:19" ht="15.5" x14ac:dyDescent="0.35">
      <c r="C152" t="s">
        <v>189</v>
      </c>
      <c r="D152" s="5">
        <v>-712881540</v>
      </c>
      <c r="E152" s="5">
        <v>-367875000</v>
      </c>
      <c r="F152" s="5">
        <v>-2344292733</v>
      </c>
      <c r="G152" s="5">
        <v>-501883210</v>
      </c>
      <c r="I152" s="5">
        <v>-3856806742</v>
      </c>
      <c r="J152" s="5">
        <v>-14392922691</v>
      </c>
      <c r="K152" s="5">
        <v>-10577034420</v>
      </c>
      <c r="L152" s="5">
        <v>-5359613880</v>
      </c>
      <c r="M152" s="5">
        <v>-131586157889</v>
      </c>
      <c r="N152" s="5">
        <v>-624252454997</v>
      </c>
      <c r="O152" s="5">
        <v>69622035433</v>
      </c>
      <c r="P152" s="5">
        <v>-275156832449</v>
      </c>
      <c r="Q152" s="5">
        <v>538659938611</v>
      </c>
      <c r="R152" s="5">
        <v>7975859442472</v>
      </c>
      <c r="S152" s="5">
        <v>635655313244</v>
      </c>
    </row>
    <row r="153" spans="3:19" ht="15.5" x14ac:dyDescent="0.35">
      <c r="C153" t="s">
        <v>1669</v>
      </c>
      <c r="R153" s="5">
        <v>-86210357848</v>
      </c>
    </row>
    <row r="154" spans="3:19" ht="15.5" x14ac:dyDescent="0.35">
      <c r="C154" t="s">
        <v>1039</v>
      </c>
      <c r="N154" s="5">
        <v>6601184520366</v>
      </c>
      <c r="O154" s="5">
        <v>5385774621299</v>
      </c>
      <c r="P154" s="5">
        <v>7918370560037</v>
      </c>
      <c r="Q154" s="5">
        <v>3182023423397</v>
      </c>
      <c r="R154" s="5">
        <v>3367539220690</v>
      </c>
      <c r="S154" s="5">
        <v>500655313244</v>
      </c>
    </row>
    <row r="155" spans="3:19" ht="15.5" x14ac:dyDescent="0.35">
      <c r="C155" t="s">
        <v>1040</v>
      </c>
      <c r="E155" s="5">
        <v>1976417733</v>
      </c>
      <c r="F155" s="5">
        <v>-1976417733</v>
      </c>
      <c r="G155" s="5">
        <v>-2295381742</v>
      </c>
      <c r="I155" s="5">
        <v>-2295381742</v>
      </c>
      <c r="J155" s="5">
        <v>-13420097691</v>
      </c>
      <c r="M155" s="5">
        <v>-131586157889</v>
      </c>
      <c r="N155" s="5">
        <v>-7023916470254</v>
      </c>
      <c r="O155" s="5">
        <v>-6753757606665</v>
      </c>
      <c r="P155" s="5">
        <v>-7443279779604</v>
      </c>
      <c r="Q155" s="5">
        <v>-1550000000000</v>
      </c>
      <c r="R155" s="5">
        <v>-772256290370</v>
      </c>
    </row>
    <row r="156" spans="3:19" ht="15.5" x14ac:dyDescent="0.35">
      <c r="C156" t="s">
        <v>968</v>
      </c>
      <c r="R156" s="5">
        <v>5466786870000</v>
      </c>
      <c r="S156" s="5">
        <v>135000000000</v>
      </c>
    </row>
    <row r="157" spans="3:19" ht="15.5" x14ac:dyDescent="0.35">
      <c r="C157" t="s">
        <v>435</v>
      </c>
      <c r="D157" s="5">
        <v>-245250000</v>
      </c>
      <c r="E157" s="5">
        <v>-367875000</v>
      </c>
      <c r="F157" s="5">
        <v>-367875000</v>
      </c>
      <c r="G157" s="5">
        <v>-498675000</v>
      </c>
      <c r="I157" s="5">
        <v>-1561425000</v>
      </c>
      <c r="J157" s="5">
        <v>-972825000</v>
      </c>
      <c r="K157" s="5">
        <v>-10577034420</v>
      </c>
      <c r="L157" s="5">
        <v>-5359613880</v>
      </c>
    </row>
    <row r="158" spans="3:19" ht="15.5" x14ac:dyDescent="0.35">
      <c r="C158" t="s">
        <v>1379</v>
      </c>
    </row>
    <row r="159" spans="3:19" ht="15.5" x14ac:dyDescent="0.35">
      <c r="C159" t="s">
        <v>565</v>
      </c>
      <c r="N159" s="5">
        <v>-201520505109</v>
      </c>
      <c r="O159" s="5">
        <v>-551607222015</v>
      </c>
      <c r="P159" s="5">
        <v>-750247612882</v>
      </c>
      <c r="Q159" s="5">
        <v>-317409762446</v>
      </c>
    </row>
    <row r="160" spans="3:19" ht="15.5" x14ac:dyDescent="0.35">
      <c r="C160" t="s">
        <v>865</v>
      </c>
      <c r="Q160" s="5">
        <v>-775953722340</v>
      </c>
    </row>
    <row r="161" spans="2:19" ht="15.5" x14ac:dyDescent="0.35">
      <c r="C161" t="s">
        <v>709</v>
      </c>
    </row>
    <row r="162" spans="2:19" ht="15.5" x14ac:dyDescent="0.35">
      <c r="C162" t="s">
        <v>1670</v>
      </c>
      <c r="O162" s="5">
        <v>2000000000000</v>
      </c>
    </row>
    <row r="163" spans="2:19" ht="15.5" x14ac:dyDescent="0.35">
      <c r="C163" t="s">
        <v>1364</v>
      </c>
      <c r="O163" s="5">
        <v>-10787757186</v>
      </c>
    </row>
    <row r="164" spans="2:19" ht="15.5" x14ac:dyDescent="0.35">
      <c r="C164" t="s">
        <v>226</v>
      </c>
      <c r="D164" s="5">
        <v>-9561918534</v>
      </c>
      <c r="E164" s="5">
        <v>21462154454</v>
      </c>
      <c r="F164" s="5">
        <v>-45314886574</v>
      </c>
      <c r="G164" s="5">
        <v>16911596556</v>
      </c>
      <c r="I164" s="5">
        <v>-144190019850</v>
      </c>
      <c r="J164" s="5">
        <v>84935767934</v>
      </c>
      <c r="K164" s="5">
        <v>-118071578012</v>
      </c>
      <c r="L164" s="5">
        <v>144988732635</v>
      </c>
      <c r="M164" s="5">
        <v>-150534948609</v>
      </c>
      <c r="N164" s="5">
        <v>-225134917665</v>
      </c>
      <c r="O164" s="5">
        <v>-829870447272</v>
      </c>
      <c r="P164" s="5">
        <v>270858635404</v>
      </c>
      <c r="Q164" s="5">
        <v>-3177474823653</v>
      </c>
      <c r="R164" s="5">
        <v>4107634503654</v>
      </c>
      <c r="S164" s="5">
        <v>-174035364924</v>
      </c>
    </row>
    <row r="165" spans="2:19" ht="15.5" x14ac:dyDescent="0.35">
      <c r="C165" t="s">
        <v>227</v>
      </c>
      <c r="F165" s="5">
        <v>61564390064</v>
      </c>
      <c r="I165" s="5">
        <v>205754409914</v>
      </c>
      <c r="J165" s="5">
        <v>120811660447</v>
      </c>
      <c r="K165" s="5">
        <v>238946856294</v>
      </c>
      <c r="L165" s="5">
        <v>93663903876</v>
      </c>
      <c r="M165" s="5">
        <v>244198852485</v>
      </c>
      <c r="N165" s="5">
        <v>469333770150</v>
      </c>
      <c r="O165" s="5">
        <v>1299204217422</v>
      </c>
      <c r="P165" s="5">
        <v>1028345582018</v>
      </c>
      <c r="Q165" s="5">
        <v>4205820405671</v>
      </c>
      <c r="R165" s="5">
        <v>98185902017</v>
      </c>
      <c r="S165" s="5">
        <v>272221266941</v>
      </c>
    </row>
    <row r="166" spans="2:19" ht="15.5" x14ac:dyDescent="0.35">
      <c r="C166" t="s">
        <v>225</v>
      </c>
      <c r="J166" s="5">
        <v>6981533</v>
      </c>
      <c r="K166" s="5">
        <v>-63617835</v>
      </c>
      <c r="L166" s="5">
        <v>294219783</v>
      </c>
    </row>
    <row r="167" spans="2:19" ht="15.5" x14ac:dyDescent="0.35">
      <c r="C167" t="s">
        <v>229</v>
      </c>
      <c r="D167" s="5">
        <v>-9561918534</v>
      </c>
      <c r="E167" s="5">
        <v>21462154454</v>
      </c>
      <c r="F167" s="5">
        <v>16249503490</v>
      </c>
      <c r="G167" s="5">
        <v>16911596556</v>
      </c>
      <c r="I167" s="5">
        <v>61564390064</v>
      </c>
      <c r="J167" s="5">
        <v>205754409914</v>
      </c>
      <c r="K167" s="5">
        <v>120811660447</v>
      </c>
      <c r="L167" s="5">
        <v>238946856294</v>
      </c>
      <c r="M167" s="5">
        <v>93663903876</v>
      </c>
      <c r="N167" s="5">
        <v>244198852485</v>
      </c>
      <c r="O167" s="5">
        <v>469333770150</v>
      </c>
      <c r="P167" s="5">
        <v>1299204217422</v>
      </c>
      <c r="Q167" s="5">
        <v>1028345582018</v>
      </c>
      <c r="R167" s="5">
        <v>4205820405671</v>
      </c>
      <c r="S167" s="5">
        <v>98185902017</v>
      </c>
    </row>
    <row r="169" spans="2:19" ht="15.5" x14ac:dyDescent="0.35">
      <c r="B169" t="s">
        <v>230</v>
      </c>
      <c r="C169" t="s">
        <v>12</v>
      </c>
      <c r="D169" s="5">
        <v>56780000000</v>
      </c>
      <c r="E169" s="5">
        <v>56960000000</v>
      </c>
      <c r="F169" s="5">
        <v>56780000000</v>
      </c>
      <c r="G169" s="5">
        <v>56780000000</v>
      </c>
      <c r="I169" s="5">
        <v>56780000000</v>
      </c>
      <c r="J169" s="5">
        <v>55090000000</v>
      </c>
      <c r="K169" s="5">
        <v>54560000000</v>
      </c>
      <c r="L169" s="5">
        <v>26360000000</v>
      </c>
      <c r="M169" s="5">
        <v>26360000000</v>
      </c>
      <c r="N169" s="5">
        <v>26360000000</v>
      </c>
      <c r="O169" s="5">
        <v>26360000000</v>
      </c>
      <c r="P169" s="5">
        <v>26360000000</v>
      </c>
      <c r="Q169" s="5">
        <v>26360000000</v>
      </c>
      <c r="R169" s="5">
        <v>26360000000</v>
      </c>
      <c r="S169" s="5">
        <v>0</v>
      </c>
    </row>
    <row r="170" spans="2:19" ht="15.5" x14ac:dyDescent="0.35">
      <c r="C170" t="s">
        <v>231</v>
      </c>
      <c r="D170" s="6">
        <v>-2.2000000000000002</v>
      </c>
      <c r="E170" s="6">
        <v>-2.4700000000000002</v>
      </c>
      <c r="F170" s="6">
        <v>-2.5499999999999998</v>
      </c>
      <c r="G170" s="6">
        <v>-3.75</v>
      </c>
    </row>
    <row r="171" spans="2:19" ht="15.5" x14ac:dyDescent="0.35">
      <c r="C171" t="s">
        <v>232</v>
      </c>
      <c r="D171" s="6">
        <v>-6.36</v>
      </c>
      <c r="E171" s="6">
        <v>-5.67</v>
      </c>
      <c r="F171" s="6">
        <v>-7.45</v>
      </c>
      <c r="G171" s="6">
        <v>-6.13</v>
      </c>
    </row>
    <row r="172" spans="2:19" ht="15.5" x14ac:dyDescent="0.35">
      <c r="C172" t="s">
        <v>67</v>
      </c>
      <c r="D172" s="6">
        <v>2.95</v>
      </c>
      <c r="E172" s="6">
        <v>1.93</v>
      </c>
      <c r="F172" s="6">
        <v>2.73</v>
      </c>
      <c r="G172" s="6">
        <v>3.25</v>
      </c>
    </row>
    <row r="173" spans="2:19" ht="15.5" x14ac:dyDescent="0.35">
      <c r="C173" t="s">
        <v>233</v>
      </c>
      <c r="E173" s="5">
        <v>-31300000000</v>
      </c>
      <c r="F173" s="5">
        <v>-24950000000</v>
      </c>
      <c r="G173" s="5">
        <v>-26880000000</v>
      </c>
    </row>
    <row r="174" spans="2:19" ht="15.5" x14ac:dyDescent="0.35">
      <c r="C174" t="s">
        <v>234</v>
      </c>
      <c r="D174" s="6">
        <v>-4.3499999999999997E-2</v>
      </c>
      <c r="E174" s="6">
        <v>-4.8300000000000003E-2</v>
      </c>
      <c r="F174" s="6">
        <v>-4.9100000000000005E-2</v>
      </c>
      <c r="G174" s="6">
        <v>-6.9800000000000001E-2</v>
      </c>
    </row>
    <row r="175" spans="2:19" ht="15.5" x14ac:dyDescent="0.35">
      <c r="C175" t="s">
        <v>235</v>
      </c>
      <c r="D175" s="6">
        <v>5.28E-2</v>
      </c>
      <c r="E175" s="6">
        <v>6.2800000000000009E-2</v>
      </c>
      <c r="F175" s="6">
        <v>6.8499999999999991E-2</v>
      </c>
      <c r="G175" s="6">
        <v>0.1084</v>
      </c>
    </row>
    <row r="176" spans="2:19" ht="15.5" x14ac:dyDescent="0.35">
      <c r="C176" t="s">
        <v>236</v>
      </c>
      <c r="D176" s="6">
        <v>-7.85E-2</v>
      </c>
      <c r="E176" s="6">
        <v>-7.6299999999999993E-2</v>
      </c>
      <c r="F176" s="6">
        <v>-6.5500000000000003E-2</v>
      </c>
      <c r="G176" s="6">
        <v>-6.4000000000000001E-2</v>
      </c>
    </row>
    <row r="177" spans="3:7" ht="15.5" x14ac:dyDescent="0.35">
      <c r="C177" t="s">
        <v>237</v>
      </c>
      <c r="D177" s="6">
        <v>-0.71</v>
      </c>
      <c r="E177" s="6">
        <v>-0.77</v>
      </c>
      <c r="F177" s="6">
        <v>-0.73</v>
      </c>
      <c r="G177" s="6">
        <v>-0.84</v>
      </c>
    </row>
    <row r="178" spans="3:7" ht="15.5" x14ac:dyDescent="0.35">
      <c r="C178" t="s">
        <v>443</v>
      </c>
      <c r="D178" s="5">
        <v>-2369000000000</v>
      </c>
      <c r="E178" s="5">
        <v>-2244000000000</v>
      </c>
      <c r="F178" s="5">
        <v>-2112000000000</v>
      </c>
      <c r="G178" s="5">
        <v>-1967000000000</v>
      </c>
    </row>
    <row r="179" spans="3:7" ht="15.5" x14ac:dyDescent="0.35">
      <c r="C179" t="s">
        <v>238</v>
      </c>
      <c r="D179" s="6">
        <v>-0.34</v>
      </c>
      <c r="E179" s="6">
        <v>-0.36</v>
      </c>
      <c r="F179" s="6">
        <v>-0.51</v>
      </c>
      <c r="G179" s="6">
        <v>-0.66</v>
      </c>
    </row>
    <row r="180" spans="3:7" ht="15.5" x14ac:dyDescent="0.35">
      <c r="C180" t="s">
        <v>239</v>
      </c>
      <c r="D180" s="6">
        <v>-41.72</v>
      </c>
      <c r="E180" s="6">
        <v>-39.39</v>
      </c>
      <c r="F180" s="6">
        <v>-37.19</v>
      </c>
      <c r="G180" s="6">
        <v>-34.64</v>
      </c>
    </row>
    <row r="181" spans="3:7" ht="15.5" x14ac:dyDescent="0.35">
      <c r="C181" t="s">
        <v>240</v>
      </c>
      <c r="D181" s="6">
        <v>-0.34</v>
      </c>
      <c r="E181" s="6">
        <v>-0.36</v>
      </c>
      <c r="F181" s="6">
        <v>-0.51</v>
      </c>
      <c r="G181" s="6">
        <v>-0.66</v>
      </c>
    </row>
    <row r="182" spans="3:7" ht="15.5" x14ac:dyDescent="0.35">
      <c r="C182" t="s">
        <v>241</v>
      </c>
      <c r="D182" s="6">
        <v>-41.72</v>
      </c>
      <c r="E182" s="6">
        <v>-39.39</v>
      </c>
      <c r="F182" s="6">
        <v>-37.19</v>
      </c>
      <c r="G182" s="6">
        <v>-34.64</v>
      </c>
    </row>
    <row r="183" spans="3:7" ht="15.5" x14ac:dyDescent="0.35">
      <c r="C183" t="s">
        <v>242</v>
      </c>
      <c r="D183" s="5">
        <v>671000000000</v>
      </c>
      <c r="E183" s="5">
        <v>671000000000</v>
      </c>
      <c r="F183" s="5">
        <v>671000000000</v>
      </c>
      <c r="G183" s="5">
        <v>671000000000</v>
      </c>
    </row>
    <row r="184" spans="3:7" ht="15.5" x14ac:dyDescent="0.35">
      <c r="C184" t="s">
        <v>243</v>
      </c>
      <c r="D184" s="5">
        <v>3305000000000</v>
      </c>
      <c r="E184" s="5">
        <v>3242000000000</v>
      </c>
      <c r="F184" s="5">
        <v>3179000000000</v>
      </c>
      <c r="G184" s="5">
        <v>3119000000000</v>
      </c>
    </row>
    <row r="185" spans="3:7" ht="15.5" x14ac:dyDescent="0.35">
      <c r="C185" t="s">
        <v>306</v>
      </c>
      <c r="D185" s="5">
        <v>-2369000000000</v>
      </c>
      <c r="E185" s="5">
        <v>-2244000000000</v>
      </c>
      <c r="F185" s="5">
        <v>-2112000000000</v>
      </c>
      <c r="G185" s="5">
        <v>-1967000000000</v>
      </c>
    </row>
    <row r="186" spans="3:7" ht="15.5" x14ac:dyDescent="0.35">
      <c r="C186" t="s">
        <v>24</v>
      </c>
      <c r="D186" s="5">
        <v>3976000000000</v>
      </c>
      <c r="E186" s="5">
        <v>3913000000000</v>
      </c>
      <c r="F186" s="5">
        <v>3850000000000</v>
      </c>
      <c r="G186" s="5">
        <v>3790000000000</v>
      </c>
    </row>
    <row r="187" spans="3:7" ht="15.5" x14ac:dyDescent="0.35">
      <c r="C187" t="s">
        <v>21</v>
      </c>
      <c r="D187" s="5">
        <v>3948000000000</v>
      </c>
      <c r="E187" s="5">
        <v>3876000000000</v>
      </c>
      <c r="F187" s="5">
        <v>3834000000000</v>
      </c>
      <c r="G187" s="5">
        <v>3728000000000</v>
      </c>
    </row>
    <row r="188" spans="3:7" ht="15.5" x14ac:dyDescent="0.35">
      <c r="C188" t="s">
        <v>245</v>
      </c>
      <c r="D188" s="5">
        <v>-1351000000000</v>
      </c>
      <c r="E188" s="5">
        <v>-1313000000000</v>
      </c>
      <c r="F188" s="5">
        <v>-1263000000000</v>
      </c>
      <c r="G188" s="5">
        <v>-1240000000000</v>
      </c>
    </row>
    <row r="189" spans="3:7" ht="15.5" x14ac:dyDescent="0.35">
      <c r="C189" t="s">
        <v>246</v>
      </c>
      <c r="D189" s="5">
        <v>-9000000000</v>
      </c>
      <c r="E189" s="5">
        <v>22000000000</v>
      </c>
      <c r="F189" s="5">
        <v>-46000000000</v>
      </c>
      <c r="G189" s="5">
        <v>17000000000</v>
      </c>
    </row>
    <row r="190" spans="3:7" ht="15.5" x14ac:dyDescent="0.35">
      <c r="C190" t="s">
        <v>247</v>
      </c>
    </row>
    <row r="191" spans="3:7" ht="15.5" x14ac:dyDescent="0.35">
      <c r="C191" t="s">
        <v>13</v>
      </c>
      <c r="D191" s="5">
        <v>-9000000000</v>
      </c>
      <c r="E191" s="5">
        <v>22000000000</v>
      </c>
      <c r="F191" s="5">
        <v>-46000000000</v>
      </c>
      <c r="G191" s="5">
        <v>17000000000</v>
      </c>
    </row>
    <row r="192" spans="3:7" ht="15.5" x14ac:dyDescent="0.35">
      <c r="C192" t="s">
        <v>16</v>
      </c>
      <c r="D192" s="6">
        <v>-0.16</v>
      </c>
      <c r="E192" s="6">
        <v>0.39</v>
      </c>
      <c r="F192" s="6">
        <v>-0.82</v>
      </c>
      <c r="G192" s="6">
        <v>0.31</v>
      </c>
    </row>
    <row r="193" spans="3:19" ht="15.5" x14ac:dyDescent="0.35">
      <c r="C193" t="s">
        <v>52</v>
      </c>
      <c r="I193" s="6">
        <v>-9.4600000000000009</v>
      </c>
      <c r="J193" s="6">
        <v>-18.100000000000001</v>
      </c>
      <c r="K193" s="6">
        <v>0.12</v>
      </c>
      <c r="L193" s="6">
        <v>25.64</v>
      </c>
      <c r="M193" s="6">
        <v>-73.72</v>
      </c>
      <c r="N193" s="6">
        <v>-162.63999999999999</v>
      </c>
      <c r="O193" s="6">
        <v>30.58</v>
      </c>
      <c r="P193" s="6">
        <v>41.86</v>
      </c>
      <c r="Q193" s="6">
        <v>37.950000000000003</v>
      </c>
      <c r="R193" s="6">
        <v>24.08</v>
      </c>
      <c r="S193" s="6">
        <v>400415.76</v>
      </c>
    </row>
    <row r="194" spans="3:19" ht="15.5" x14ac:dyDescent="0.35">
      <c r="C194" t="s">
        <v>66</v>
      </c>
      <c r="I194" s="6">
        <v>-2.4300000000000002</v>
      </c>
      <c r="J194" s="6">
        <v>-0.88</v>
      </c>
      <c r="K194" s="6">
        <v>416.67</v>
      </c>
      <c r="L194" s="6">
        <v>3.71</v>
      </c>
      <c r="M194" s="6">
        <v>-1.55</v>
      </c>
      <c r="N194" s="6">
        <v>-1.68</v>
      </c>
      <c r="O194" s="6">
        <v>9.94</v>
      </c>
      <c r="P194" s="6">
        <v>8.98</v>
      </c>
      <c r="Q194" s="6">
        <v>10.75</v>
      </c>
      <c r="R194" s="6">
        <v>23.05</v>
      </c>
      <c r="S194" s="5">
        <v>0</v>
      </c>
    </row>
    <row r="195" spans="3:19" ht="15.5" x14ac:dyDescent="0.35">
      <c r="C195" t="s">
        <v>69</v>
      </c>
      <c r="I195" s="6">
        <v>0.83</v>
      </c>
      <c r="J195" s="6">
        <v>0.45</v>
      </c>
      <c r="K195" s="6">
        <v>1.83</v>
      </c>
      <c r="L195" s="6">
        <v>1.21</v>
      </c>
      <c r="M195" s="6">
        <v>2.1800000000000002</v>
      </c>
      <c r="N195" s="6">
        <v>3.27</v>
      </c>
      <c r="O195" s="6">
        <v>1.07</v>
      </c>
      <c r="P195" s="6">
        <v>1.24</v>
      </c>
      <c r="Q195" s="6">
        <v>1.51</v>
      </c>
      <c r="R195" s="6">
        <v>3.1</v>
      </c>
      <c r="S195" s="5">
        <v>0</v>
      </c>
    </row>
    <row r="196" spans="3:19" ht="15.5" x14ac:dyDescent="0.35">
      <c r="C196" t="s">
        <v>248</v>
      </c>
      <c r="I196" s="5">
        <v>-42410000000</v>
      </c>
      <c r="J196" s="5">
        <v>42520000000</v>
      </c>
      <c r="K196" s="5">
        <v>-197650000000</v>
      </c>
      <c r="L196" s="5">
        <v>-3950000000</v>
      </c>
      <c r="M196" s="5">
        <v>-698800000000</v>
      </c>
      <c r="N196" s="6">
        <v>-1031640000000.0001</v>
      </c>
      <c r="O196" s="5">
        <v>1602500000000</v>
      </c>
      <c r="P196" s="5">
        <v>2038350000000</v>
      </c>
    </row>
    <row r="197" spans="3:19" ht="15.5" x14ac:dyDescent="0.35">
      <c r="C197" t="s">
        <v>249</v>
      </c>
      <c r="I197" s="6">
        <v>-0.1759</v>
      </c>
      <c r="J197" s="6">
        <v>-0.27560000000000001</v>
      </c>
      <c r="K197" s="6">
        <v>1.4000000000000002E-3</v>
      </c>
      <c r="L197" s="6">
        <v>0.1133</v>
      </c>
      <c r="M197" s="6">
        <v>-0.28239999999999998</v>
      </c>
      <c r="N197" s="6">
        <v>-0.49920000000000003</v>
      </c>
      <c r="O197" s="6">
        <v>4.99E-2</v>
      </c>
      <c r="P197" s="6">
        <v>7.2499999999999995E-2</v>
      </c>
      <c r="Q197" s="6">
        <v>6.7000000000000004E-2</v>
      </c>
      <c r="R197" s="6">
        <v>4.6199999999999998E-2</v>
      </c>
      <c r="S197" s="6">
        <v>7.7199999999999991E-2</v>
      </c>
    </row>
    <row r="198" spans="3:19" ht="15.5" x14ac:dyDescent="0.35">
      <c r="C198" t="s">
        <v>250</v>
      </c>
      <c r="I198" s="6">
        <v>0.2732</v>
      </c>
      <c r="J198" s="6">
        <v>0.64019999999999999</v>
      </c>
      <c r="K198" s="6">
        <v>-9.4999999999999998E-3</v>
      </c>
      <c r="L198" s="6">
        <v>-0.32130000000000003</v>
      </c>
      <c r="M198" s="6">
        <v>0.69940000000000002</v>
      </c>
      <c r="N198" s="6">
        <v>4.9047999999999998</v>
      </c>
      <c r="O198" s="6">
        <v>9.9100000000000008E-2</v>
      </c>
      <c r="P198" s="6">
        <v>0.14000000000000001</v>
      </c>
      <c r="Q198" s="6">
        <v>0.13669999999999999</v>
      </c>
      <c r="R198" s="6">
        <v>8.5699999999999998E-2</v>
      </c>
      <c r="S198" s="6">
        <v>0.25120000000000003</v>
      </c>
    </row>
    <row r="199" spans="3:19" ht="15.5" x14ac:dyDescent="0.35">
      <c r="C199" t="s">
        <v>251</v>
      </c>
      <c r="I199" s="6">
        <v>-0.20269999999999999</v>
      </c>
      <c r="J199" s="6">
        <v>-0.1643</v>
      </c>
      <c r="K199" s="6">
        <v>-0.96040000000000003</v>
      </c>
      <c r="L199" s="6">
        <v>0.2157</v>
      </c>
      <c r="M199" s="6">
        <v>1.3449</v>
      </c>
      <c r="N199" s="6">
        <v>-0.28620000000000001</v>
      </c>
      <c r="O199" s="6">
        <v>0.14269999999999999</v>
      </c>
      <c r="P199" s="6">
        <v>0.21679999999999999</v>
      </c>
      <c r="Q199" s="6">
        <v>0.18780000000000002</v>
      </c>
      <c r="R199" s="6">
        <v>0.17850000000000002</v>
      </c>
      <c r="S199" s="6">
        <v>0.38240000000000002</v>
      </c>
    </row>
    <row r="200" spans="3:19" ht="15.5" x14ac:dyDescent="0.35">
      <c r="C200" t="s">
        <v>252</v>
      </c>
      <c r="I200" s="6">
        <v>-0.71</v>
      </c>
      <c r="J200" s="6">
        <v>-0.85</v>
      </c>
      <c r="K200" s="6">
        <v>-2.4700000000000002</v>
      </c>
      <c r="L200" s="6">
        <v>-0.79</v>
      </c>
      <c r="M200" s="6">
        <v>-1.73</v>
      </c>
      <c r="N200" s="6">
        <v>-2.13</v>
      </c>
      <c r="O200" s="6">
        <v>4.13</v>
      </c>
      <c r="P200" s="6">
        <v>4.97</v>
      </c>
      <c r="Q200" s="6">
        <v>3.31</v>
      </c>
      <c r="R200" s="6">
        <v>21.48</v>
      </c>
      <c r="S200" s="6">
        <v>18.559999999999999</v>
      </c>
    </row>
    <row r="201" spans="3:19" ht="15.5" x14ac:dyDescent="0.35">
      <c r="C201" t="s">
        <v>63</v>
      </c>
      <c r="I201" s="6">
        <v>-0.66</v>
      </c>
      <c r="J201" s="6">
        <v>-0.56999999999999995</v>
      </c>
      <c r="K201" s="6">
        <v>-4.1100000000000003</v>
      </c>
      <c r="L201" s="6">
        <v>-1.19</v>
      </c>
      <c r="M201" s="6">
        <v>-1.08</v>
      </c>
      <c r="N201" s="6">
        <v>-8.26</v>
      </c>
      <c r="O201" s="6">
        <v>0.99</v>
      </c>
      <c r="P201" s="6">
        <v>1.26</v>
      </c>
      <c r="Q201" s="6">
        <v>1.47</v>
      </c>
      <c r="R201" s="6">
        <v>1.98</v>
      </c>
      <c r="S201" s="5">
        <v>0</v>
      </c>
    </row>
    <row r="202" spans="3:19" ht="15.5" x14ac:dyDescent="0.35">
      <c r="C202" t="s">
        <v>60</v>
      </c>
      <c r="I202" s="6">
        <v>-34.64</v>
      </c>
      <c r="J202" s="6">
        <v>-28.28</v>
      </c>
      <c r="K202" s="6">
        <v>-12.18</v>
      </c>
      <c r="L202" s="6">
        <v>-79.78</v>
      </c>
      <c r="M202" s="6">
        <v>-105.4</v>
      </c>
      <c r="N202" s="6">
        <v>-33.159999999999997</v>
      </c>
      <c r="O202" s="6">
        <v>308.58</v>
      </c>
      <c r="P202" s="6">
        <v>299.01</v>
      </c>
      <c r="Q202" s="6">
        <v>277.55</v>
      </c>
      <c r="R202" s="6">
        <v>280.92</v>
      </c>
      <c r="S202" s="6">
        <v>1593696.92</v>
      </c>
    </row>
    <row r="203" spans="3:19" ht="15.5" x14ac:dyDescent="0.35">
      <c r="C203" t="s">
        <v>253</v>
      </c>
      <c r="I203" s="6">
        <v>-0.66</v>
      </c>
      <c r="J203" s="6">
        <v>-0.56999999999999995</v>
      </c>
      <c r="K203" s="6">
        <v>-4.1100000000000003</v>
      </c>
      <c r="L203" s="6">
        <v>-1.19</v>
      </c>
      <c r="M203" s="6">
        <v>-1.08</v>
      </c>
      <c r="N203" s="6">
        <v>-8.26</v>
      </c>
      <c r="O203" s="6">
        <v>0.99</v>
      </c>
      <c r="P203" s="6">
        <v>1.26</v>
      </c>
      <c r="Q203" s="6">
        <v>1.47</v>
      </c>
      <c r="R203" s="6">
        <v>1.98</v>
      </c>
      <c r="S203" s="5">
        <v>0</v>
      </c>
    </row>
    <row r="204" spans="3:19" ht="15.5" x14ac:dyDescent="0.35">
      <c r="C204" t="s">
        <v>254</v>
      </c>
      <c r="I204" s="6">
        <v>-34.64</v>
      </c>
      <c r="J204" s="6">
        <v>-28.28</v>
      </c>
      <c r="K204" s="6">
        <v>-12.18</v>
      </c>
      <c r="L204" s="6">
        <v>-79.78</v>
      </c>
      <c r="M204" s="6">
        <v>-105.4</v>
      </c>
      <c r="N204" s="6">
        <v>-33.159999999999997</v>
      </c>
      <c r="O204" s="6">
        <v>308.58</v>
      </c>
      <c r="P204" s="6">
        <v>299.01</v>
      </c>
      <c r="Q204" s="6">
        <v>277.55</v>
      </c>
      <c r="R204" s="6">
        <v>280.92</v>
      </c>
      <c r="S204" s="6">
        <v>1593696.92</v>
      </c>
    </row>
    <row r="205" spans="3:19" ht="15.5" x14ac:dyDescent="0.35">
      <c r="C205" t="s">
        <v>255</v>
      </c>
      <c r="I205" s="5">
        <v>671000000000</v>
      </c>
      <c r="J205" s="5">
        <v>671000000000</v>
      </c>
      <c r="K205" s="5">
        <v>671000000000</v>
      </c>
      <c r="L205" s="5">
        <v>2522000000000</v>
      </c>
      <c r="M205" s="5">
        <v>5862000000000</v>
      </c>
      <c r="N205" s="5">
        <v>3669000000000</v>
      </c>
      <c r="O205" s="5">
        <v>4091000000000</v>
      </c>
      <c r="P205" s="5">
        <v>5463000000000</v>
      </c>
      <c r="Q205" s="5">
        <v>4988000000000</v>
      </c>
      <c r="R205" s="5">
        <v>1907000000000</v>
      </c>
      <c r="S205" s="5">
        <v>302000000000</v>
      </c>
    </row>
    <row r="206" spans="3:19" ht="15.5" x14ac:dyDescent="0.35">
      <c r="C206" t="s">
        <v>256</v>
      </c>
      <c r="I206" s="5">
        <v>3119000000000</v>
      </c>
      <c r="J206" s="5">
        <v>2891000000000</v>
      </c>
      <c r="K206" s="5">
        <v>2690000000000</v>
      </c>
      <c r="L206" s="5">
        <v>1739000000000</v>
      </c>
      <c r="M206" s="5">
        <v>13000000000</v>
      </c>
      <c r="N206" s="5">
        <v>4019000000000</v>
      </c>
      <c r="O206" s="5">
        <v>3980000000000</v>
      </c>
      <c r="R206" s="5">
        <v>1449000000000</v>
      </c>
      <c r="S206" s="5">
        <v>459000000000</v>
      </c>
    </row>
    <row r="207" spans="3:19" ht="15.5" x14ac:dyDescent="0.35">
      <c r="C207" t="s">
        <v>26</v>
      </c>
      <c r="I207" s="5">
        <v>3790000000000</v>
      </c>
      <c r="J207" s="5">
        <v>3562000000000</v>
      </c>
      <c r="K207" s="5">
        <v>3361000000000</v>
      </c>
      <c r="L207" s="5">
        <v>4261000000000</v>
      </c>
      <c r="M207" s="5">
        <v>5875000000000</v>
      </c>
      <c r="N207" s="5">
        <v>7688000000000</v>
      </c>
      <c r="O207" s="5">
        <v>8072000000000</v>
      </c>
      <c r="P207" s="5">
        <v>5463000000000</v>
      </c>
      <c r="Q207" s="5">
        <v>4988000000000</v>
      </c>
      <c r="R207" s="5">
        <v>3356000000000</v>
      </c>
      <c r="S207" s="5">
        <v>761000000000</v>
      </c>
    </row>
    <row r="208" spans="3:19" ht="15.5" x14ac:dyDescent="0.35">
      <c r="C208" t="s">
        <v>23</v>
      </c>
      <c r="I208" s="5">
        <v>3728000000000</v>
      </c>
      <c r="J208" s="5">
        <v>3357000000000</v>
      </c>
      <c r="K208" s="5">
        <v>3240000000000</v>
      </c>
      <c r="L208" s="5">
        <v>4022000000000</v>
      </c>
      <c r="M208" s="5">
        <v>5782000000000</v>
      </c>
      <c r="N208" s="5">
        <v>7444000000000</v>
      </c>
      <c r="O208" s="5">
        <v>7602000000000</v>
      </c>
      <c r="P208" s="5">
        <v>4164000000000</v>
      </c>
      <c r="Q208" s="5">
        <v>3960000000000</v>
      </c>
      <c r="R208" s="5">
        <v>-850000000000</v>
      </c>
      <c r="S208" s="5">
        <v>663000000000</v>
      </c>
    </row>
    <row r="209" spans="2:19" ht="15.5" x14ac:dyDescent="0.35">
      <c r="C209" t="s">
        <v>257</v>
      </c>
      <c r="I209" s="5">
        <v>-1240000000000</v>
      </c>
      <c r="J209" s="5">
        <v>-1177000000000</v>
      </c>
      <c r="K209" s="5">
        <v>-968000000000</v>
      </c>
      <c r="L209" s="5">
        <v>-4288000000000</v>
      </c>
      <c r="M209" s="5">
        <v>-5440000000000</v>
      </c>
      <c r="N209" s="5">
        <v>-3360000000000</v>
      </c>
      <c r="O209" s="5">
        <v>3715000000000</v>
      </c>
      <c r="P209" s="5">
        <v>2909000000000</v>
      </c>
      <c r="Q209" s="5">
        <v>3982000000000</v>
      </c>
      <c r="R209" s="5">
        <v>3366000000000</v>
      </c>
      <c r="S209" s="5">
        <v>-1429000000000</v>
      </c>
    </row>
    <row r="210" spans="2:19" ht="15.5" x14ac:dyDescent="0.35">
      <c r="C210" t="s">
        <v>258</v>
      </c>
      <c r="I210" s="5">
        <v>-144000000000</v>
      </c>
      <c r="J210" s="5">
        <v>82000000000</v>
      </c>
      <c r="K210" s="5">
        <v>-106000000000</v>
      </c>
      <c r="L210" s="5">
        <v>152000000000</v>
      </c>
      <c r="M210" s="5">
        <v>-19000000000</v>
      </c>
      <c r="N210" s="5">
        <v>561000000000</v>
      </c>
      <c r="O210" s="5">
        <v>26000000000</v>
      </c>
      <c r="P210" s="5">
        <v>1818000000000</v>
      </c>
      <c r="Q210" s="5">
        <v>-2414000000000</v>
      </c>
      <c r="R210" s="5">
        <v>-3035000000000</v>
      </c>
      <c r="S210" s="5">
        <v>-686000000000</v>
      </c>
    </row>
    <row r="211" spans="2:19" ht="15.5" x14ac:dyDescent="0.35">
      <c r="C211" t="s">
        <v>259</v>
      </c>
      <c r="J211" s="5">
        <v>-6000000000</v>
      </c>
      <c r="K211" s="5">
        <v>-1000000000</v>
      </c>
      <c r="L211" s="5">
        <v>-2000000000</v>
      </c>
      <c r="M211" s="5">
        <v>0</v>
      </c>
      <c r="N211" s="5">
        <v>-162000000000</v>
      </c>
      <c r="O211" s="5">
        <v>-926000000000</v>
      </c>
      <c r="P211" s="5">
        <v>-1272000000000</v>
      </c>
      <c r="Q211" s="5">
        <v>-1302000000000</v>
      </c>
      <c r="R211" s="5">
        <v>-832000000000</v>
      </c>
      <c r="S211" s="5">
        <v>-124000000000</v>
      </c>
    </row>
    <row r="212" spans="2:19" ht="15.5" x14ac:dyDescent="0.35">
      <c r="C212" t="s">
        <v>15</v>
      </c>
      <c r="I212" s="5">
        <v>-144000000000</v>
      </c>
      <c r="J212" s="5">
        <v>76000000000</v>
      </c>
      <c r="K212" s="5">
        <v>-107000000000</v>
      </c>
      <c r="L212" s="5">
        <v>150000000000</v>
      </c>
      <c r="M212" s="5">
        <v>-19000000000</v>
      </c>
      <c r="N212" s="5">
        <v>399000000000</v>
      </c>
      <c r="O212" s="5">
        <v>-899000000000</v>
      </c>
      <c r="P212" s="5">
        <v>546000000000</v>
      </c>
      <c r="Q212" s="5">
        <v>-3716000000000</v>
      </c>
      <c r="R212" s="5">
        <v>-3867000000000</v>
      </c>
      <c r="S212" s="5">
        <v>-810000000000</v>
      </c>
    </row>
    <row r="213" spans="2:19" ht="15.5" x14ac:dyDescent="0.35">
      <c r="C213" t="s">
        <v>17</v>
      </c>
      <c r="I213" s="6">
        <v>-2.54</v>
      </c>
      <c r="J213" s="6">
        <v>1.38</v>
      </c>
      <c r="K213" s="6">
        <v>-1.97</v>
      </c>
      <c r="L213" s="6">
        <v>5.7</v>
      </c>
      <c r="M213" s="6">
        <v>-0.72</v>
      </c>
      <c r="N213" s="6">
        <v>15.14</v>
      </c>
      <c r="O213" s="6">
        <v>-34.119999999999997</v>
      </c>
      <c r="P213" s="6">
        <v>20.71</v>
      </c>
      <c r="Q213" s="6">
        <v>-140.97</v>
      </c>
      <c r="R213" s="6">
        <v>-146.69999999999999</v>
      </c>
      <c r="S213" s="6">
        <v>-969624.41</v>
      </c>
    </row>
    <row r="215" spans="2:19" ht="15.5" x14ac:dyDescent="0.35">
      <c r="B215" t="s">
        <v>260</v>
      </c>
      <c r="C215" t="s">
        <v>261</v>
      </c>
      <c r="D215" s="5">
        <v>-125000000000</v>
      </c>
      <c r="E215" s="5">
        <v>-141000000000</v>
      </c>
      <c r="F215" s="5">
        <v>-145000000000</v>
      </c>
      <c r="G215" s="5">
        <v>-213000000000</v>
      </c>
      <c r="H215" s="5">
        <v>-548000000000</v>
      </c>
      <c r="I215" s="5">
        <v>-537000000000</v>
      </c>
      <c r="J215" s="5">
        <v>-997000000000</v>
      </c>
      <c r="K215" s="5">
        <v>6000000000</v>
      </c>
      <c r="L215" s="5">
        <v>676000000000</v>
      </c>
      <c r="M215" s="5">
        <v>-1943000000000</v>
      </c>
      <c r="N215" s="5">
        <v>-4287000000000</v>
      </c>
      <c r="O215" s="5">
        <v>806000000000</v>
      </c>
      <c r="P215" s="5">
        <v>1103000000000</v>
      </c>
      <c r="Q215" s="5">
        <v>1000000000000</v>
      </c>
    </row>
    <row r="216" spans="2:19" ht="15.5" x14ac:dyDescent="0.35">
      <c r="C216" t="s">
        <v>444</v>
      </c>
      <c r="O216" s="6">
        <v>8.2200000000000006</v>
      </c>
      <c r="P216" s="6">
        <v>22.5</v>
      </c>
      <c r="Q216" s="6">
        <v>30.6</v>
      </c>
    </row>
    <row r="217" spans="2:19" ht="15.5" x14ac:dyDescent="0.35">
      <c r="C217" t="s">
        <v>71</v>
      </c>
      <c r="O217" s="6">
        <v>0.58079999999999998</v>
      </c>
      <c r="P217" s="6">
        <v>1.1384999999999998</v>
      </c>
      <c r="Q217" s="6">
        <v>1.7081999999999999</v>
      </c>
    </row>
    <row r="218" spans="2:19" ht="15.5" x14ac:dyDescent="0.35">
      <c r="C218" t="s">
        <v>445</v>
      </c>
      <c r="O218" s="6">
        <v>5.3699999999999998E-2</v>
      </c>
      <c r="P218" s="6">
        <v>5.2600000000000001E-2</v>
      </c>
      <c r="Q218" s="6">
        <v>6.7699999999999996E-2</v>
      </c>
    </row>
    <row r="219" spans="2:19" ht="15.5" x14ac:dyDescent="0.35">
      <c r="C219" t="s">
        <v>51</v>
      </c>
      <c r="D219" s="6">
        <v>-2.2000000000000002</v>
      </c>
      <c r="E219" s="6">
        <v>-2.4700000000000002</v>
      </c>
      <c r="F219" s="6">
        <v>-2.54</v>
      </c>
      <c r="G219" s="6">
        <v>-3.74</v>
      </c>
      <c r="H219" s="6">
        <v>-9.6199999999999992</v>
      </c>
      <c r="I219" s="6">
        <v>-9.43</v>
      </c>
      <c r="J219" s="6">
        <v>-17.510000000000002</v>
      </c>
      <c r="K219" s="6">
        <v>0.11</v>
      </c>
      <c r="L219" s="6">
        <v>11.86</v>
      </c>
      <c r="M219" s="6">
        <v>-34.119999999999997</v>
      </c>
      <c r="N219" s="6">
        <v>-75.27</v>
      </c>
      <c r="O219" s="6">
        <v>14.15</v>
      </c>
      <c r="P219" s="6">
        <v>19.37</v>
      </c>
      <c r="Q219" s="6">
        <v>17.559999999999999</v>
      </c>
    </row>
    <row r="220" spans="2:19" ht="15.5" x14ac:dyDescent="0.35">
      <c r="C220" t="s">
        <v>73</v>
      </c>
      <c r="O220" s="6">
        <v>8.2200000000000006</v>
      </c>
      <c r="P220" s="6">
        <v>22.5</v>
      </c>
      <c r="Q220" s="6">
        <v>30.6</v>
      </c>
    </row>
    <row r="221" spans="2:19" ht="15.5" x14ac:dyDescent="0.35">
      <c r="C221" t="s">
        <v>446</v>
      </c>
      <c r="O221" s="6">
        <v>0.58079999999999998</v>
      </c>
      <c r="P221" s="6">
        <v>1.1384999999999998</v>
      </c>
      <c r="Q221" s="6">
        <v>1.7081999999999999</v>
      </c>
    </row>
    <row r="222" spans="2:19" ht="15.5" x14ac:dyDescent="0.35">
      <c r="C222" t="s">
        <v>447</v>
      </c>
      <c r="O222" s="6">
        <v>5.3699999999999998E-2</v>
      </c>
      <c r="P222" s="6">
        <v>5.2600000000000001E-2</v>
      </c>
      <c r="Q222" s="6">
        <v>6.7699999999999996E-2</v>
      </c>
    </row>
    <row r="223" spans="2:19" ht="15.5" x14ac:dyDescent="0.35">
      <c r="C223" t="s">
        <v>262</v>
      </c>
      <c r="D223" s="5">
        <v>270000000000</v>
      </c>
      <c r="E223" s="5">
        <v>413000000000</v>
      </c>
      <c r="F223" s="5">
        <v>395000000000</v>
      </c>
      <c r="G223" s="5">
        <v>401000000000</v>
      </c>
      <c r="H223" s="5">
        <v>1437000000000</v>
      </c>
      <c r="I223" s="5">
        <v>1570000000000</v>
      </c>
      <c r="J223" s="5">
        <v>1972000000000</v>
      </c>
      <c r="K223" s="5">
        <v>1488000000000</v>
      </c>
      <c r="L223" s="5">
        <v>2062000000000</v>
      </c>
      <c r="M223" s="5">
        <v>1380000000000</v>
      </c>
      <c r="N223" s="5">
        <v>2211000000000</v>
      </c>
      <c r="O223" s="5">
        <v>7467000000000</v>
      </c>
      <c r="P223" s="5">
        <v>8000000000000</v>
      </c>
      <c r="Q223" s="5">
        <v>7104000000000</v>
      </c>
    </row>
    <row r="224" spans="2:19" ht="15.5" x14ac:dyDescent="0.35">
      <c r="C224" t="s">
        <v>448</v>
      </c>
      <c r="O224" s="6">
        <v>8.2200000000000006</v>
      </c>
      <c r="P224" s="6">
        <v>22.5</v>
      </c>
      <c r="Q224" s="6">
        <v>30.6</v>
      </c>
    </row>
    <row r="225" spans="3:17" ht="15.5" x14ac:dyDescent="0.35">
      <c r="C225" t="s">
        <v>449</v>
      </c>
      <c r="O225" s="6">
        <v>0.58079999999999998</v>
      </c>
      <c r="P225" s="6">
        <v>1.1384999999999998</v>
      </c>
      <c r="Q225" s="6">
        <v>1.7081999999999999</v>
      </c>
    </row>
    <row r="226" spans="3:17" ht="15.5" x14ac:dyDescent="0.35">
      <c r="C226" t="s">
        <v>450</v>
      </c>
      <c r="O226" s="6">
        <v>5.3699999999999998E-2</v>
      </c>
      <c r="P226" s="6">
        <v>5.2600000000000001E-2</v>
      </c>
      <c r="Q226" s="6">
        <v>6.7699999999999996E-2</v>
      </c>
    </row>
    <row r="227" spans="3:17" ht="15.5" x14ac:dyDescent="0.35">
      <c r="C227" t="s">
        <v>344</v>
      </c>
      <c r="I227" s="6">
        <v>-1.46</v>
      </c>
    </row>
    <row r="228" spans="3:17" ht="15.5" x14ac:dyDescent="0.35">
      <c r="C228" t="s">
        <v>345</v>
      </c>
      <c r="I228" s="6">
        <v>-1.28</v>
      </c>
    </row>
    <row r="229" spans="3:17" ht="15.5" x14ac:dyDescent="0.35">
      <c r="C229" t="s">
        <v>263</v>
      </c>
      <c r="I229" s="6">
        <v>6.95</v>
      </c>
    </row>
    <row r="230" spans="3:17" ht="15.5" x14ac:dyDescent="0.35">
      <c r="C230" t="s">
        <v>346</v>
      </c>
      <c r="I230" s="6">
        <v>-0.78239999999999998</v>
      </c>
    </row>
    <row r="231" spans="3:17" ht="15.5" x14ac:dyDescent="0.35">
      <c r="C231" t="s">
        <v>347</v>
      </c>
      <c r="I231" s="6">
        <v>0.54</v>
      </c>
    </row>
    <row r="232" spans="3:17" ht="15.5" x14ac:dyDescent="0.35">
      <c r="C232" t="s">
        <v>348</v>
      </c>
      <c r="I232" s="6">
        <v>-0.34</v>
      </c>
    </row>
    <row r="233" spans="3:17" ht="15.5" x14ac:dyDescent="0.35">
      <c r="C233" t="s">
        <v>349</v>
      </c>
      <c r="I233" s="6">
        <v>-49.03</v>
      </c>
    </row>
    <row r="234" spans="3:17" ht="15.5" x14ac:dyDescent="0.35">
      <c r="C234" t="s">
        <v>350</v>
      </c>
      <c r="I234" s="6">
        <v>-49.03</v>
      </c>
    </row>
    <row r="235" spans="3:17" ht="15.5" x14ac:dyDescent="0.35">
      <c r="C235" t="s">
        <v>351</v>
      </c>
      <c r="I235" s="6">
        <v>-20.25</v>
      </c>
    </row>
    <row r="236" spans="3:17" ht="15.5" x14ac:dyDescent="0.35">
      <c r="C236" t="s">
        <v>264</v>
      </c>
      <c r="I236" s="6">
        <v>-52.19</v>
      </c>
    </row>
    <row r="237" spans="3:17" ht="15.5" x14ac:dyDescent="0.35">
      <c r="C237" t="s">
        <v>451</v>
      </c>
      <c r="I237" s="6">
        <v>-0.03</v>
      </c>
    </row>
    <row r="238" spans="3:17" ht="15.5" x14ac:dyDescent="0.35">
      <c r="C238" t="s">
        <v>352</v>
      </c>
      <c r="I238" s="6">
        <v>-10.95</v>
      </c>
    </row>
    <row r="239" spans="3:17" ht="15.5" x14ac:dyDescent="0.35">
      <c r="C239" t="s">
        <v>353</v>
      </c>
      <c r="I239" s="6">
        <v>-9.6199999999999992</v>
      </c>
    </row>
    <row r="240" spans="3:17" ht="15.5" x14ac:dyDescent="0.35">
      <c r="C240" t="s">
        <v>354</v>
      </c>
      <c r="I240" s="6">
        <v>25.97</v>
      </c>
    </row>
    <row r="241" spans="3:9" ht="15.5" x14ac:dyDescent="0.35">
      <c r="C241" t="s">
        <v>355</v>
      </c>
      <c r="D241" s="6">
        <v>0.49</v>
      </c>
    </row>
    <row r="242" spans="3:9" ht="15.5" x14ac:dyDescent="0.35">
      <c r="C242" t="s">
        <v>356</v>
      </c>
      <c r="I242" s="6">
        <v>-41.59</v>
      </c>
    </row>
    <row r="243" spans="3:9" ht="15.5" x14ac:dyDescent="0.35">
      <c r="C243" t="s">
        <v>357</v>
      </c>
      <c r="I243" s="6">
        <v>-0.28999999999999998</v>
      </c>
    </row>
    <row r="244" spans="3:9" ht="15.5" x14ac:dyDescent="0.35">
      <c r="C244" t="s">
        <v>265</v>
      </c>
      <c r="D244" s="6">
        <v>0.39</v>
      </c>
    </row>
    <row r="245" spans="3:9" ht="15.5" x14ac:dyDescent="0.35">
      <c r="C245" t="s">
        <v>266</v>
      </c>
      <c r="D245" s="6">
        <v>0.28999999999999998</v>
      </c>
    </row>
    <row r="246" spans="3:9" ht="15.5" x14ac:dyDescent="0.35">
      <c r="C246" t="s">
        <v>267</v>
      </c>
      <c r="D246" s="6">
        <v>-1.68</v>
      </c>
    </row>
    <row r="247" spans="3:9" ht="15.5" x14ac:dyDescent="0.35">
      <c r="C247" t="s">
        <v>268</v>
      </c>
      <c r="D247" s="6">
        <v>-1.4</v>
      </c>
    </row>
    <row r="248" spans="3:9" ht="15.5" x14ac:dyDescent="0.35">
      <c r="C248" t="s">
        <v>269</v>
      </c>
      <c r="D248" s="6">
        <v>-2.2200000000000002</v>
      </c>
    </row>
    <row r="249" spans="3:9" ht="15.5" x14ac:dyDescent="0.35">
      <c r="C249" t="s">
        <v>270</v>
      </c>
      <c r="D249" s="6">
        <v>1.38</v>
      </c>
    </row>
    <row r="250" spans="3:9" ht="15.5" x14ac:dyDescent="0.35">
      <c r="C250" t="s">
        <v>271</v>
      </c>
      <c r="D250" s="6">
        <v>-1.22</v>
      </c>
    </row>
    <row r="251" spans="3:9" ht="15.5" x14ac:dyDescent="0.35">
      <c r="C251" t="s">
        <v>272</v>
      </c>
      <c r="I251" s="6">
        <v>-0.76</v>
      </c>
    </row>
    <row r="252" spans="3:9" ht="15.5" x14ac:dyDescent="0.35">
      <c r="C252" t="s">
        <v>13</v>
      </c>
      <c r="D252" s="5">
        <v>-9000000000</v>
      </c>
    </row>
    <row r="253" spans="3:9" ht="15.5" x14ac:dyDescent="0.35">
      <c r="C253" t="s">
        <v>358</v>
      </c>
      <c r="I253" s="6">
        <v>-15.57</v>
      </c>
    </row>
    <row r="254" spans="3:9" ht="15.5" x14ac:dyDescent="0.35">
      <c r="C254" t="s">
        <v>273</v>
      </c>
      <c r="I254" s="6">
        <v>-0.21679999999999999</v>
      </c>
    </row>
    <row r="255" spans="3:9" ht="15.5" x14ac:dyDescent="0.35">
      <c r="C255" t="s">
        <v>274</v>
      </c>
      <c r="I255" s="6">
        <v>0.26340000000000002</v>
      </c>
    </row>
    <row r="256" spans="3:9" ht="15.5" x14ac:dyDescent="0.35">
      <c r="C256" t="s">
        <v>275</v>
      </c>
      <c r="I256" s="6">
        <v>-0.33</v>
      </c>
    </row>
    <row r="257" spans="3:9" ht="15.5" x14ac:dyDescent="0.35">
      <c r="C257" t="s">
        <v>359</v>
      </c>
      <c r="I257" s="6">
        <v>-0.14300000000000002</v>
      </c>
    </row>
    <row r="258" spans="3:9" ht="15.5" x14ac:dyDescent="0.35">
      <c r="C258" t="s">
        <v>276</v>
      </c>
      <c r="D258" s="6">
        <v>96.68</v>
      </c>
    </row>
    <row r="259" spans="3:9" ht="15.5" x14ac:dyDescent="0.35">
      <c r="C259" t="s">
        <v>277</v>
      </c>
      <c r="D259" s="6">
        <v>71.98</v>
      </c>
    </row>
    <row r="260" spans="3:9" ht="15.5" x14ac:dyDescent="0.35">
      <c r="C260" t="s">
        <v>278</v>
      </c>
      <c r="D260" s="6">
        <v>352.45</v>
      </c>
    </row>
    <row r="261" spans="3:9" ht="15.5" x14ac:dyDescent="0.35">
      <c r="C261" t="s">
        <v>279</v>
      </c>
      <c r="D261" s="6">
        <v>-183.79</v>
      </c>
    </row>
    <row r="262" spans="3:9" ht="15.5" x14ac:dyDescent="0.35">
      <c r="C262" t="s">
        <v>280</v>
      </c>
      <c r="D262" s="6">
        <v>0.94</v>
      </c>
    </row>
    <row r="263" spans="3:9" ht="15.5" x14ac:dyDescent="0.35">
      <c r="C263" t="s">
        <v>281</v>
      </c>
      <c r="I263" s="6">
        <v>0.51</v>
      </c>
    </row>
    <row r="264" spans="3:9" ht="15.5" x14ac:dyDescent="0.35">
      <c r="C264" t="s">
        <v>282</v>
      </c>
      <c r="I264" s="6">
        <v>7.02</v>
      </c>
    </row>
    <row r="265" spans="3:9" ht="15.5" x14ac:dyDescent="0.35">
      <c r="C265" t="s">
        <v>47</v>
      </c>
      <c r="I265" s="5">
        <v>797000000000</v>
      </c>
    </row>
    <row r="266" spans="3:9" ht="15.5" x14ac:dyDescent="0.35">
      <c r="C266" t="s">
        <v>283</v>
      </c>
      <c r="I266" s="5">
        <v>4745000000000</v>
      </c>
    </row>
    <row r="267" spans="3:9" ht="15.5" x14ac:dyDescent="0.35">
      <c r="C267" t="s">
        <v>284</v>
      </c>
      <c r="I267" s="5">
        <v>56960000000</v>
      </c>
    </row>
    <row r="268" spans="3:9" ht="15.5" x14ac:dyDescent="0.35">
      <c r="C268" t="s">
        <v>285</v>
      </c>
      <c r="I268" s="6">
        <v>0.57729999999999992</v>
      </c>
    </row>
    <row r="269" spans="3:9" ht="15.5" x14ac:dyDescent="0.35">
      <c r="C269" t="s">
        <v>286</v>
      </c>
      <c r="D269" s="6">
        <v>0.14749999999999999</v>
      </c>
    </row>
    <row r="270" spans="3:9" ht="15.5" x14ac:dyDescent="0.35">
      <c r="C270" t="s">
        <v>287</v>
      </c>
      <c r="D270" s="6">
        <v>-0.2069</v>
      </c>
    </row>
    <row r="271" spans="3:9" ht="15.5" x14ac:dyDescent="0.35">
      <c r="C271" t="s">
        <v>288</v>
      </c>
      <c r="D271" s="6">
        <v>-0.46450000000000002</v>
      </c>
    </row>
    <row r="272" spans="3:9" ht="15.5" x14ac:dyDescent="0.35">
      <c r="C272" t="s">
        <v>453</v>
      </c>
      <c r="D272" s="6">
        <v>-0.38109999999999999</v>
      </c>
    </row>
    <row r="273" spans="3:9" ht="15.5" x14ac:dyDescent="0.35">
      <c r="C273" t="s">
        <v>289</v>
      </c>
      <c r="D273" s="6">
        <v>-0.43189999999999995</v>
      </c>
    </row>
    <row r="274" spans="3:9" ht="15.5" x14ac:dyDescent="0.35">
      <c r="C274" t="s">
        <v>360</v>
      </c>
      <c r="D274" s="6">
        <v>-0.43340000000000001</v>
      </c>
    </row>
    <row r="275" spans="3:9" ht="15.5" x14ac:dyDescent="0.35">
      <c r="C275" t="s">
        <v>290</v>
      </c>
      <c r="I275" s="6">
        <v>12.04</v>
      </c>
    </row>
    <row r="276" spans="3:9" ht="15.5" x14ac:dyDescent="0.35">
      <c r="C276" t="s">
        <v>291</v>
      </c>
      <c r="I276" t="s">
        <v>1671</v>
      </c>
    </row>
    <row r="277" spans="3:9" ht="15.5" x14ac:dyDescent="0.35">
      <c r="C277" t="s">
        <v>293</v>
      </c>
      <c r="I277" s="5">
        <v>3</v>
      </c>
    </row>
    <row r="278" spans="3:9" ht="15.5" x14ac:dyDescent="0.35">
      <c r="C278" t="s">
        <v>294</v>
      </c>
      <c r="I278" s="6">
        <v>0.31</v>
      </c>
    </row>
    <row r="279" spans="3:9" ht="15.5" x14ac:dyDescent="0.35">
      <c r="C279" t="s">
        <v>295</v>
      </c>
      <c r="I279" s="6">
        <v>0.46</v>
      </c>
    </row>
    <row r="280" spans="3:9" ht="15.5" x14ac:dyDescent="0.35">
      <c r="C280" t="s">
        <v>296</v>
      </c>
      <c r="I280" s="6">
        <v>7.0000000000000007E-2</v>
      </c>
    </row>
    <row r="281" spans="3:9" ht="15.5" x14ac:dyDescent="0.35">
      <c r="C281" t="s">
        <v>361</v>
      </c>
      <c r="I281" s="6">
        <v>0.73</v>
      </c>
    </row>
    <row r="282" spans="3:9" ht="15.5" x14ac:dyDescent="0.35">
      <c r="C282" t="s">
        <v>297</v>
      </c>
      <c r="I282" s="5">
        <v>0</v>
      </c>
    </row>
    <row r="283" spans="3:9" ht="15.5" x14ac:dyDescent="0.35">
      <c r="C283" t="s">
        <v>298</v>
      </c>
      <c r="I283" s="6">
        <v>0.36</v>
      </c>
    </row>
    <row r="284" spans="3:9" ht="15.5" x14ac:dyDescent="0.35">
      <c r="C284" t="s">
        <v>299</v>
      </c>
      <c r="I284" s="5">
        <v>1479000000000</v>
      </c>
    </row>
    <row r="285" spans="3:9" ht="15.5" x14ac:dyDescent="0.35">
      <c r="C285" t="s">
        <v>300</v>
      </c>
      <c r="I285" s="5">
        <v>203000000000</v>
      </c>
    </row>
    <row r="286" spans="3:9" ht="15.5" x14ac:dyDescent="0.35">
      <c r="C286" t="s">
        <v>301</v>
      </c>
      <c r="I286" s="5">
        <v>-91000000000</v>
      </c>
    </row>
    <row r="287" spans="3:9" ht="15.5" x14ac:dyDescent="0.35">
      <c r="C287" t="s">
        <v>302</v>
      </c>
      <c r="I287" s="5">
        <v>-624000000000</v>
      </c>
    </row>
    <row r="288" spans="3:9" ht="15.5" x14ac:dyDescent="0.35">
      <c r="C288" t="s">
        <v>303</v>
      </c>
      <c r="D288" s="5">
        <v>28000000000</v>
      </c>
    </row>
    <row r="289" spans="3:9" ht="15.5" x14ac:dyDescent="0.35">
      <c r="C289" t="s">
        <v>304</v>
      </c>
      <c r="D289" s="5">
        <v>2878000000000</v>
      </c>
    </row>
    <row r="290" spans="3:9" ht="15.5" x14ac:dyDescent="0.35">
      <c r="C290" t="s">
        <v>305</v>
      </c>
      <c r="D290" s="5">
        <v>5247000000000</v>
      </c>
    </row>
    <row r="291" spans="3:9" ht="15.5" x14ac:dyDescent="0.35">
      <c r="C291" t="s">
        <v>245</v>
      </c>
      <c r="D291" s="5">
        <v>-1351000000000</v>
      </c>
    </row>
    <row r="292" spans="3:9" ht="15.5" x14ac:dyDescent="0.35">
      <c r="C292" t="s">
        <v>306</v>
      </c>
      <c r="I292" s="5">
        <v>-2369000000000</v>
      </c>
    </row>
    <row r="293" spans="3:9" ht="15.5" x14ac:dyDescent="0.35">
      <c r="C293" t="s">
        <v>243</v>
      </c>
      <c r="D293" s="5">
        <v>3305000000000</v>
      </c>
    </row>
    <row r="294" spans="3:9" ht="15.5" x14ac:dyDescent="0.35">
      <c r="C294" t="s">
        <v>242</v>
      </c>
      <c r="D294" s="5">
        <v>671000000000</v>
      </c>
    </row>
    <row r="295" spans="3:9" ht="15.5" x14ac:dyDescent="0.35">
      <c r="C295" t="s">
        <v>24</v>
      </c>
      <c r="D295" s="5">
        <v>3976000000000</v>
      </c>
    </row>
    <row r="296" spans="3:9" ht="15.5" x14ac:dyDescent="0.35">
      <c r="C296" t="s">
        <v>21</v>
      </c>
      <c r="D296" s="5">
        <v>3948000000000</v>
      </c>
    </row>
    <row r="297" spans="3:9" ht="15.5" x14ac:dyDescent="0.35">
      <c r="C297" t="s">
        <v>244</v>
      </c>
      <c r="I297" s="5">
        <v>-2369000000000</v>
      </c>
    </row>
    <row r="298" spans="3:9" ht="15.5" x14ac:dyDescent="0.35">
      <c r="C298" t="s">
        <v>307</v>
      </c>
      <c r="I298" s="5">
        <v>-16000000000</v>
      </c>
    </row>
    <row r="299" spans="3:9" ht="15.5" x14ac:dyDescent="0.35">
      <c r="C299" t="s">
        <v>308</v>
      </c>
      <c r="I299" s="5">
        <v>4000000000</v>
      </c>
    </row>
    <row r="300" spans="3:9" ht="15.5" x14ac:dyDescent="0.35">
      <c r="C300" t="s">
        <v>309</v>
      </c>
      <c r="I300" s="5">
        <v>-4000000000</v>
      </c>
    </row>
    <row r="301" spans="3:9" ht="15.5" x14ac:dyDescent="0.35">
      <c r="C301" t="s">
        <v>311</v>
      </c>
      <c r="I301" s="5">
        <v>-16000000000</v>
      </c>
    </row>
  </sheetData>
  <pageMargins left="0.7" right="0.7" top="0.75" bottom="0.75" header="0.3" footer="0.3"/>
  <ignoredErrors>
    <ignoredError sqref="A1:S302" numberStoredAsText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S31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9" width="18.83203125" customWidth="1"/>
  </cols>
  <sheetData>
    <row r="1" spans="1:19" ht="15.5" x14ac:dyDescent="0.35">
      <c r="C1" t="s">
        <v>1672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</row>
    <row r="2" spans="1:19" ht="15.5" x14ac:dyDescent="0.35">
      <c r="C2" t="s">
        <v>1673</v>
      </c>
      <c r="D2" s="2" vm="437">
        <f ca="1">IFERROR(_xlfn.STOCKHISTORY("XIDX:" &amp; $C$1, D3, , 0, 0, 1), "Libur")</f>
        <v>552.5</v>
      </c>
      <c r="E2" s="2" vm="438">
        <f ca="1">IFERROR(_xlfn.STOCKHISTORY("XIDX:" &amp; $C$1, E3, , 0, 0, 1), "Libur")</f>
        <v>375</v>
      </c>
      <c r="H2" s="2" vm="438">
        <f ca="1">IFERROR(INDEX(D2:G2,COUNT(D2:G2)),"")</f>
        <v>375</v>
      </c>
      <c r="I2" s="2" vm="378">
        <f t="shared" ref="I2:S2" ca="1" si="0">IFERROR(_xlfn.STOCKHISTORY("XIDX:" &amp; $C$1, I1, , 0, 0, 1), "Libur")</f>
        <v>750</v>
      </c>
      <c r="J2" s="2" vm="237">
        <f t="shared" ca="1" si="0"/>
        <v>185</v>
      </c>
      <c r="K2" s="2" vm="439">
        <f t="shared" ca="1" si="0"/>
        <v>153</v>
      </c>
      <c r="L2" s="2" vm="251">
        <f t="shared" ca="1" si="0"/>
        <v>152</v>
      </c>
      <c r="M2" s="2" t="str">
        <f t="shared" ca="1" si="0"/>
        <v>Libur</v>
      </c>
      <c r="N2" s="2" vm="440">
        <f t="shared" ca="1" si="0"/>
        <v>148.75</v>
      </c>
      <c r="O2" s="2" vm="441">
        <f t="shared" ca="1" si="0"/>
        <v>175</v>
      </c>
      <c r="P2" s="2" t="str">
        <f t="shared" ca="1" si="0"/>
        <v>Libur</v>
      </c>
      <c r="Q2" s="2" vm="442">
        <f t="shared" ca="1" si="0"/>
        <v>437.5</v>
      </c>
      <c r="R2" s="2" vm="443">
        <f t="shared" ca="1" si="0"/>
        <v>322.5</v>
      </c>
      <c r="S2" s="2" t="str">
        <f t="shared" ca="1" si="0"/>
        <v>Libur</v>
      </c>
    </row>
    <row r="3" spans="1:19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9" ht="15.5" x14ac:dyDescent="0.35">
      <c r="B4" t="s">
        <v>5</v>
      </c>
      <c r="C4" t="s">
        <v>6</v>
      </c>
      <c r="D4" s="2">
        <f>IFERROR(INDEX(D51:D500,MATCH($C$4,$C$51:$C$500,0)),"")</f>
        <v>521077480949</v>
      </c>
      <c r="E4" s="2">
        <f>IFERROR(INDEX(E51:E500,MATCH($C$4,$C$51:$C$500,0)),"")</f>
        <v>410568716250</v>
      </c>
      <c r="H4" s="2">
        <f>IFERROR(SUM(D4:G4)*(4/MAX(1,COUNT(D4:G4))),"")</f>
        <v>1863292394398</v>
      </c>
      <c r="I4" s="2">
        <f t="shared" ref="I4:S4" si="1">IFERROR(INDEX(I51:I500,MATCH($C$4,$C$51:$C$500,0)),"")</f>
        <v>1591238558757</v>
      </c>
      <c r="J4" s="2">
        <f t="shared" si="1"/>
        <v>1154289864419</v>
      </c>
      <c r="K4" s="2">
        <f t="shared" si="1"/>
        <v>572763446107</v>
      </c>
      <c r="L4" s="2">
        <f t="shared" si="1"/>
        <v>731846535897</v>
      </c>
      <c r="M4" s="2">
        <f t="shared" si="1"/>
        <v>279155322925</v>
      </c>
      <c r="N4" s="2">
        <f t="shared" si="1"/>
        <v>552602370724</v>
      </c>
      <c r="O4" s="2">
        <f t="shared" si="1"/>
        <v>607764419249</v>
      </c>
      <c r="P4" s="2">
        <f t="shared" si="1"/>
        <v>358691115030</v>
      </c>
      <c r="Q4" s="2">
        <f t="shared" si="1"/>
        <v>630066809911</v>
      </c>
      <c r="R4" s="2">
        <f t="shared" si="1"/>
        <v>1269523220084</v>
      </c>
      <c r="S4" s="2">
        <f t="shared" si="1"/>
        <v>957523544389</v>
      </c>
    </row>
    <row r="5" spans="1:19" ht="15.5" x14ac:dyDescent="0.35">
      <c r="B5" t="s">
        <v>7</v>
      </c>
      <c r="C5" t="s">
        <v>8</v>
      </c>
      <c r="D5" s="2">
        <f>IFERROR(INDEX(D51:D500,MATCH($C$5,$C$51:$C$500,0)),"")</f>
        <v>25912694080</v>
      </c>
      <c r="E5" s="2">
        <f>IFERROR(INDEX(E51:E500,MATCH($C$5,$C$51:$C$500,0)),"")</f>
        <v>1502059266</v>
      </c>
      <c r="H5" s="2">
        <f>IFERROR(SUM(D5:G5)*(4/MAX(1,COUNT(D5:G5))),"")</f>
        <v>54829506692</v>
      </c>
      <c r="I5" s="2">
        <f t="shared" ref="I5:S5" si="2">IFERROR(INDEX(I51:I500,MATCH($C$5,$C$51:$C$500,0)),"")</f>
        <v>318528505219</v>
      </c>
      <c r="J5" s="2">
        <f t="shared" si="2"/>
        <v>216914247624</v>
      </c>
      <c r="K5" s="2">
        <f t="shared" si="2"/>
        <v>191844529440</v>
      </c>
      <c r="L5" s="2">
        <f t="shared" si="2"/>
        <v>134606418973</v>
      </c>
      <c r="M5" s="2">
        <f t="shared" si="2"/>
        <v>85767439692</v>
      </c>
      <c r="N5" s="2">
        <f t="shared" si="2"/>
        <v>47634983302</v>
      </c>
      <c r="O5" s="2">
        <f t="shared" si="2"/>
        <v>13612575044</v>
      </c>
      <c r="P5" s="2">
        <f t="shared" si="2"/>
        <v>45523839527</v>
      </c>
      <c r="Q5" s="2">
        <f t="shared" si="2"/>
        <v>96252336643</v>
      </c>
      <c r="R5" s="2">
        <f t="shared" si="2"/>
        <v>122513312467</v>
      </c>
      <c r="S5" s="2">
        <f t="shared" si="2"/>
        <v>175653344803</v>
      </c>
    </row>
    <row r="6" spans="1:19" ht="15.5" x14ac:dyDescent="0.35">
      <c r="B6" t="s">
        <v>9</v>
      </c>
      <c r="C6" t="s">
        <v>10</v>
      </c>
      <c r="D6" s="2">
        <f>IFERROR(INDEX(D51:D500,MATCH($C$6,$C$51:$C$500,0)),"")</f>
        <v>758539504459</v>
      </c>
      <c r="E6" s="2">
        <f>IFERROR(INDEX(E51:E500,MATCH($C$6,$C$51:$C$500,0)),"")</f>
        <v>911516371220</v>
      </c>
      <c r="H6" s="2">
        <f>IFERROR(INDEX(D6:G6,COUNT(D6:G6)),"")</f>
        <v>911516371220</v>
      </c>
      <c r="I6" s="2">
        <f t="shared" ref="I6:S6" si="3">IFERROR(INDEX(I51:I500,MATCH($C$6,$C$51:$C$500,0)),"")</f>
        <v>929232617255</v>
      </c>
      <c r="J6" s="2">
        <f t="shared" si="3"/>
        <v>775487896511</v>
      </c>
      <c r="K6" s="2">
        <f t="shared" si="3"/>
        <v>597158950877</v>
      </c>
      <c r="L6" s="2">
        <f t="shared" si="3"/>
        <v>645412500150</v>
      </c>
      <c r="M6" s="2">
        <f t="shared" si="3"/>
        <v>580998695826</v>
      </c>
      <c r="N6" s="2">
        <f t="shared" si="3"/>
        <v>536015720910</v>
      </c>
      <c r="O6" s="2">
        <f t="shared" si="3"/>
        <v>537848070509</v>
      </c>
      <c r="P6" s="2">
        <f t="shared" si="3"/>
        <v>543295495465</v>
      </c>
      <c r="Q6" s="2">
        <f t="shared" si="3"/>
        <v>619740131472</v>
      </c>
      <c r="R6" s="2">
        <f t="shared" si="3"/>
        <v>552582949015</v>
      </c>
      <c r="S6" s="2">
        <f t="shared" si="3"/>
        <v>377863257159</v>
      </c>
    </row>
    <row r="7" spans="1:19" ht="15.5" x14ac:dyDescent="0.35">
      <c r="B7" t="s">
        <v>11</v>
      </c>
      <c r="C7" t="s">
        <v>12</v>
      </c>
      <c r="D7" s="3">
        <f>IFERROR(INDEX(D51:D500,MATCH($C$7,$C$51:$C$500,0))/1000000000,"")</f>
        <v>3</v>
      </c>
      <c r="E7" s="3">
        <f>IFERROR(INDEX(E51:E500,MATCH($C$7,$C$51:$C$500,0))/1000000000,"")</f>
        <v>3</v>
      </c>
      <c r="H7" s="3">
        <f>IFERROR(INDEX(D7:G7,COUNT(D7:G7)),"")</f>
        <v>3</v>
      </c>
      <c r="I7" s="3">
        <f t="shared" ref="I7:S7" si="4">IFERROR(INDEX(I51:I500,MATCH($C$7,$C$51:$C$500,0))/1000000000,"")</f>
        <v>3</v>
      </c>
      <c r="J7" s="3">
        <f t="shared" si="4"/>
        <v>3</v>
      </c>
      <c r="K7" s="3">
        <f t="shared" si="4"/>
        <v>3</v>
      </c>
      <c r="L7" s="3">
        <f t="shared" si="4"/>
        <v>3</v>
      </c>
      <c r="M7" s="3">
        <f t="shared" si="4"/>
        <v>1.5</v>
      </c>
      <c r="N7" s="3">
        <f t="shared" si="4"/>
        <v>1.5</v>
      </c>
      <c r="O7" s="3">
        <f t="shared" si="4"/>
        <v>1.5</v>
      </c>
      <c r="P7" s="3">
        <f t="shared" si="4"/>
        <v>1.5</v>
      </c>
      <c r="Q7" s="3">
        <f t="shared" si="4"/>
        <v>1.5</v>
      </c>
      <c r="R7" s="3">
        <f t="shared" si="4"/>
        <v>1.5</v>
      </c>
      <c r="S7" s="3">
        <f t="shared" si="4"/>
        <v>0</v>
      </c>
    </row>
    <row r="8" spans="1:19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57000000000</v>
      </c>
      <c r="E8" s="2">
        <f>IFERROR(INDEX(E51:E500,MATCH("Free cash flow (Quarter)",$C$51:$C$500,0)),"")</f>
        <v>-111000000000</v>
      </c>
      <c r="H8" s="2">
        <f>IFERROR(INDEX(D8:G8,COUNT(D8:G8)),"")</f>
        <v>-111000000000</v>
      </c>
      <c r="I8" s="2">
        <f t="shared" ref="I8:S8" si="5">IFERROR(INDEX(I51:I500,MATCH($C$8,$C$51:$C$500,0)),"")</f>
        <v>350000000000</v>
      </c>
      <c r="J8" s="2">
        <f t="shared" si="5"/>
        <v>-71000000000</v>
      </c>
      <c r="K8" s="2">
        <f t="shared" si="5"/>
        <v>153000000000</v>
      </c>
      <c r="L8" s="2">
        <f t="shared" si="5"/>
        <v>153000000000</v>
      </c>
      <c r="M8" s="2">
        <f t="shared" si="5"/>
        <v>18000000000</v>
      </c>
      <c r="N8" s="2">
        <f t="shared" si="5"/>
        <v>41000000000</v>
      </c>
      <c r="O8" s="2">
        <f t="shared" si="5"/>
        <v>-7000000000</v>
      </c>
      <c r="P8" s="2">
        <f t="shared" si="5"/>
        <v>-56000000000</v>
      </c>
      <c r="Q8" s="2">
        <f t="shared" si="5"/>
        <v>215000000000</v>
      </c>
      <c r="R8" s="2">
        <f t="shared" si="5"/>
        <v>62000000000</v>
      </c>
      <c r="S8" s="2">
        <f t="shared" si="5"/>
        <v>51000000000</v>
      </c>
    </row>
    <row r="9" spans="1:19" ht="15.5" x14ac:dyDescent="0.35">
      <c r="A9" t="s">
        <v>16</v>
      </c>
      <c r="C9" t="s">
        <v>17</v>
      </c>
      <c r="D9" s="3">
        <f>IFERROR(INDEX(D51:D500,MATCH("Free cash flow per share (Quarter)",$C$51:$C$500,0)),"")</f>
        <v>18.98</v>
      </c>
      <c r="E9" s="3">
        <f>IFERROR(INDEX(E51:E500,MATCH("Free cash flow per share (Quarter)",$C$51:$C$500,0)),"")</f>
        <v>-36.840000000000003</v>
      </c>
      <c r="H9" s="3">
        <f>IFERROR(INDEX(D9:G9,COUNT(D9:G9)),"")</f>
        <v>-36.840000000000003</v>
      </c>
      <c r="I9" s="3">
        <f t="shared" ref="I9:S9" si="6">IFERROR(INDEX(I51:I500,MATCH($C$9,$C$51:$C$500,0)),"")</f>
        <v>116.82</v>
      </c>
      <c r="J9" s="3">
        <f t="shared" si="6"/>
        <v>-23.65</v>
      </c>
      <c r="K9" s="3">
        <f t="shared" si="6"/>
        <v>51.03</v>
      </c>
      <c r="L9" s="3">
        <f t="shared" si="6"/>
        <v>50.88</v>
      </c>
      <c r="M9" s="3">
        <f t="shared" si="6"/>
        <v>12.28</v>
      </c>
      <c r="N9" s="3">
        <f t="shared" si="6"/>
        <v>27.3</v>
      </c>
      <c r="O9" s="3">
        <f t="shared" si="6"/>
        <v>-4.87</v>
      </c>
      <c r="P9" s="3">
        <f t="shared" si="6"/>
        <v>-37.590000000000003</v>
      </c>
      <c r="Q9" s="3">
        <f t="shared" si="6"/>
        <v>143.22</v>
      </c>
      <c r="R9" s="3">
        <f t="shared" si="6"/>
        <v>41.22</v>
      </c>
      <c r="S9" s="3">
        <f t="shared" si="6"/>
        <v>1607669.87</v>
      </c>
    </row>
    <row r="10" spans="1:19" ht="15.5" x14ac:dyDescent="0.35">
      <c r="C10" t="s">
        <v>18</v>
      </c>
      <c r="D10" s="3">
        <f ca="1">IFERROR(IF(D9=0,"",D2/D9),"")</f>
        <v>29.109589041095891</v>
      </c>
      <c r="E10" s="3">
        <f ca="1">IFERROR(IF(E9=0,"",E2/E9),"")</f>
        <v>-10.17915309446254</v>
      </c>
      <c r="I10" s="3">
        <f t="shared" ref="I10:S10" ca="1" si="7">IFERROR(IF(I9=0,"",I2/I9),"")</f>
        <v>6.4201335387776073</v>
      </c>
      <c r="J10" s="3">
        <f t="shared" ca="1" si="7"/>
        <v>-7.822410147991544</v>
      </c>
      <c r="K10" s="3">
        <f t="shared" ca="1" si="7"/>
        <v>2.998236331569665</v>
      </c>
      <c r="L10" s="3">
        <f t="shared" ca="1" si="7"/>
        <v>2.9874213836477987</v>
      </c>
      <c r="M10" s="3" t="str">
        <f t="shared" ca="1" si="7"/>
        <v/>
      </c>
      <c r="N10" s="3">
        <f t="shared" ca="1" si="7"/>
        <v>5.4487179487179489</v>
      </c>
      <c r="O10" s="3">
        <f t="shared" ca="1" si="7"/>
        <v>-35.93429158110883</v>
      </c>
      <c r="P10" s="3" t="str">
        <f t="shared" ca="1" si="7"/>
        <v/>
      </c>
      <c r="Q10" s="3">
        <f t="shared" ca="1" si="7"/>
        <v>3.0547409579667644</v>
      </c>
      <c r="R10" s="3">
        <f t="shared" ca="1" si="7"/>
        <v>7.8238719068413394</v>
      </c>
      <c r="S10" s="3" t="str">
        <f t="shared" ca="1" si="7"/>
        <v/>
      </c>
    </row>
    <row r="11" spans="1:19" ht="15.5" x14ac:dyDescent="0.35">
      <c r="B11" t="s">
        <v>19</v>
      </c>
      <c r="C11" t="s">
        <v>20</v>
      </c>
      <c r="D11" s="2">
        <f>IFERROR(INDEX(D51:D500,MATCH($C$11,$C$51:$C$500,0)),"")</f>
        <v>192319687150</v>
      </c>
      <c r="E11" s="2">
        <f>IFERROR(INDEX(E51:E500,MATCH($C$11,$C$51:$C$500,0)),"")</f>
        <v>64427107916</v>
      </c>
      <c r="H11" s="2">
        <f>IFERROR(INDEX(D11:G11,COUNT(D11:G11)),"")</f>
        <v>64427107916</v>
      </c>
      <c r="I11" s="2">
        <f t="shared" ref="I11:S11" si="8">IFERROR(INDEX(I51:I500,MATCH($C$11,$C$51:$C$500,0)),"")</f>
        <v>145223430499</v>
      </c>
      <c r="J11" s="2">
        <f t="shared" si="8"/>
        <v>81064760956</v>
      </c>
      <c r="K11" s="2">
        <f t="shared" si="8"/>
        <v>171118376320</v>
      </c>
      <c r="L11" s="2">
        <f t="shared" si="8"/>
        <v>178200967729</v>
      </c>
      <c r="M11" s="2">
        <f t="shared" si="8"/>
        <v>157895577379</v>
      </c>
      <c r="N11" s="2">
        <f t="shared" si="8"/>
        <v>59332089430</v>
      </c>
      <c r="O11" s="2">
        <f t="shared" si="8"/>
        <v>50438936887</v>
      </c>
      <c r="P11" s="2">
        <f t="shared" si="8"/>
        <v>104940352399</v>
      </c>
      <c r="Q11" s="2">
        <f t="shared" si="8"/>
        <v>204454940270</v>
      </c>
      <c r="R11" s="2">
        <f t="shared" si="8"/>
        <v>133209724949</v>
      </c>
      <c r="S11" s="2">
        <f t="shared" si="8"/>
        <v>65974251983</v>
      </c>
    </row>
    <row r="12" spans="1:19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-192000000000</v>
      </c>
      <c r="E12" s="2">
        <f>IFERROR(INDEX(E51:E500,MATCH("Net Debt (Quarter)",$C$51:$C$500,0)),"")</f>
        <v>-64000000000</v>
      </c>
      <c r="H12" s="2">
        <f>IFERROR(INDEX(D12:G12,COUNT(D12:G12)),"")</f>
        <v>-64000000000</v>
      </c>
      <c r="I12" s="2">
        <f t="shared" ref="I12:S12" si="9">IFERROR(INDEX(I51:I500,MATCH($C$12,$C$51:$C$500,0)),"")</f>
        <v>-144000000000</v>
      </c>
      <c r="J12" s="2">
        <f t="shared" si="9"/>
        <v>-69000000000</v>
      </c>
      <c r="K12" s="2">
        <f t="shared" si="9"/>
        <v>-167000000000</v>
      </c>
      <c r="L12" s="2">
        <f t="shared" si="9"/>
        <v>-178000000000</v>
      </c>
      <c r="M12" s="2">
        <f t="shared" si="9"/>
        <v>-115000000000</v>
      </c>
      <c r="N12" s="2">
        <f t="shared" si="9"/>
        <v>-53000000000</v>
      </c>
      <c r="O12" s="2">
        <f t="shared" si="9"/>
        <v>-49000000000</v>
      </c>
      <c r="P12" s="2">
        <f t="shared" si="9"/>
        <v>-105000000000</v>
      </c>
      <c r="Q12" s="2">
        <f t="shared" si="9"/>
        <v>-179000000000</v>
      </c>
      <c r="R12" s="2">
        <f t="shared" si="9"/>
        <v>-103000000000</v>
      </c>
      <c r="S12" s="2">
        <f t="shared" si="9"/>
        <v>-63000000000</v>
      </c>
    </row>
    <row r="13" spans="1:19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S13" si="10">IFERROR(INDEX(I51:I500,MATCH($C$13,$C$51:$C$500,0)),"")</f>
        <v>1000000000</v>
      </c>
      <c r="J13" s="2">
        <f t="shared" si="10"/>
        <v>12000000000</v>
      </c>
      <c r="K13" s="2">
        <f t="shared" si="10"/>
        <v>4000000000</v>
      </c>
      <c r="L13" s="2">
        <f t="shared" si="10"/>
        <v>0</v>
      </c>
      <c r="M13" s="2">
        <f t="shared" si="10"/>
        <v>43000000000</v>
      </c>
      <c r="N13" s="2">
        <f t="shared" si="10"/>
        <v>6000000000</v>
      </c>
      <c r="O13" s="2">
        <f t="shared" si="10"/>
        <v>1000000000</v>
      </c>
      <c r="P13" s="2">
        <f t="shared" si="10"/>
        <v>0</v>
      </c>
      <c r="Q13" s="2">
        <f t="shared" si="10"/>
        <v>25000000000</v>
      </c>
      <c r="R13" s="2">
        <f t="shared" si="10"/>
        <v>30000000000</v>
      </c>
      <c r="S13" s="2">
        <f t="shared" si="10"/>
        <v>3000000000</v>
      </c>
    </row>
    <row r="14" spans="1:19" ht="15.5" x14ac:dyDescent="0.35">
      <c r="C14" t="s">
        <v>27</v>
      </c>
      <c r="D14" s="2">
        <f>IFERROR(INDEX(D51:D500,MATCH($C$14,$C$51:$C$500,0)),"")</f>
        <v>-657492288</v>
      </c>
      <c r="E14" s="2">
        <f>IFERROR(INDEX(E51:E500,MATCH($C$14,$C$51:$C$500,0)),"")</f>
        <v>-525484167</v>
      </c>
      <c r="H14" s="2">
        <f>IFERROR(SUM(D14:G14)*(4/MAX(1,COUNT(D14:G14))),"")</f>
        <v>-2365952910</v>
      </c>
      <c r="I14" s="2">
        <f t="shared" ref="I14:S14" si="11">IFERROR(INDEX(I51:I500,MATCH($C$14,$C$51:$C$500,0)),"")</f>
        <v>-1316017636</v>
      </c>
      <c r="J14" s="2">
        <f t="shared" si="11"/>
        <v>-1528417821</v>
      </c>
      <c r="K14" s="2">
        <f t="shared" si="11"/>
        <v>-1407914843</v>
      </c>
      <c r="L14" s="2">
        <f t="shared" si="11"/>
        <v>-1307639270</v>
      </c>
      <c r="M14" s="2">
        <f t="shared" si="11"/>
        <v>-657106096</v>
      </c>
      <c r="N14" s="2">
        <f t="shared" si="11"/>
        <v>-1080625975</v>
      </c>
      <c r="O14" s="2">
        <f t="shared" si="11"/>
        <v>-603742412</v>
      </c>
      <c r="P14" s="2">
        <f t="shared" si="11"/>
        <v>-223387884</v>
      </c>
      <c r="Q14" s="2">
        <f t="shared" si="11"/>
        <v>-1078580988</v>
      </c>
      <c r="R14" s="2">
        <f t="shared" si="11"/>
        <v>-7199857848</v>
      </c>
      <c r="S14" s="2">
        <f t="shared" si="11"/>
        <v>-7969594503</v>
      </c>
    </row>
    <row r="15" spans="1:19" ht="15.5" x14ac:dyDescent="0.35">
      <c r="C15" t="s">
        <v>28</v>
      </c>
      <c r="D15" s="2">
        <f>IFERROR(INDEX(D51:D500,MATCH($C$15,$C$51:$C$500,0)),"")</f>
        <v>-8376538898</v>
      </c>
      <c r="E15" s="2">
        <f>IFERROR(INDEX(E51:E500,MATCH($C$15,$C$51:$C$500,0)),"")</f>
        <v>-9713844879</v>
      </c>
      <c r="H15" s="2">
        <f>IFERROR(SUM(D15:G15)*(4/MAX(1,COUNT(D15:G15))),"")</f>
        <v>-36180767554</v>
      </c>
      <c r="I15" s="2">
        <f t="shared" ref="I15:S15" si="12">IFERROR(INDEX(I51:I500,MATCH($C$15,$C$51:$C$500,0)),"")</f>
        <v>-40831844652</v>
      </c>
      <c r="J15" s="2">
        <f t="shared" si="12"/>
        <v>-26888783926</v>
      </c>
      <c r="K15" s="2">
        <f t="shared" si="12"/>
        <v>-50736571464</v>
      </c>
      <c r="L15" s="2">
        <f t="shared" si="12"/>
        <v>-17870766854</v>
      </c>
      <c r="M15" s="2">
        <f t="shared" si="12"/>
        <v>-9184099043</v>
      </c>
      <c r="N15" s="2">
        <f t="shared" si="12"/>
        <v>-9944609436</v>
      </c>
      <c r="O15" s="2">
        <f t="shared" si="12"/>
        <v>-10956839423</v>
      </c>
      <c r="P15" s="2">
        <f t="shared" si="12"/>
        <v>-6816538437</v>
      </c>
      <c r="Q15" s="2">
        <f t="shared" si="12"/>
        <v>-13088566591</v>
      </c>
      <c r="R15" s="2">
        <f t="shared" si="12"/>
        <v>-23753541300</v>
      </c>
      <c r="S15" s="2">
        <f t="shared" si="12"/>
        <v>-20688089732</v>
      </c>
    </row>
    <row r="16" spans="1:19" ht="15.5" x14ac:dyDescent="0.35">
      <c r="C16" t="s">
        <v>29</v>
      </c>
      <c r="D16" s="2">
        <f>IFERROR(INDEX(D51:D500,MATCH($C$16,$C$51:$C$500,0)),"")</f>
        <v>34260950831</v>
      </c>
      <c r="E16" s="2">
        <f>IFERROR(INDEX(E51:E500,MATCH($C$16,$C$51:$C$500,0)),"")</f>
        <v>11183373613</v>
      </c>
      <c r="H16" s="2">
        <f>IFERROR(SUM(D16:G16)*(4/MAX(1,COUNT(D16:G16))),"")</f>
        <v>90888648888</v>
      </c>
      <c r="I16" s="2">
        <f t="shared" ref="I16:S16" si="13">IFERROR(INDEX(I51:I500,MATCH($C$16,$C$51:$C$500,0)),"")</f>
        <v>360913149355</v>
      </c>
      <c r="J16" s="2">
        <f t="shared" si="13"/>
        <v>241931997414</v>
      </c>
      <c r="K16" s="2">
        <f t="shared" si="13"/>
        <v>243479102151</v>
      </c>
      <c r="L16" s="2">
        <f t="shared" si="13"/>
        <v>151858852673</v>
      </c>
      <c r="M16" s="2">
        <f t="shared" si="13"/>
        <v>92499928324</v>
      </c>
      <c r="N16" s="2">
        <f t="shared" si="13"/>
        <v>53096151080</v>
      </c>
      <c r="O16" s="2">
        <f t="shared" si="13"/>
        <v>24243981658</v>
      </c>
      <c r="P16" s="2">
        <f t="shared" si="13"/>
        <v>51049302044</v>
      </c>
      <c r="Q16" s="2">
        <f t="shared" si="13"/>
        <v>109668326141</v>
      </c>
      <c r="R16" s="2">
        <f t="shared" si="13"/>
        <v>147329154637</v>
      </c>
      <c r="S16" s="2">
        <f t="shared" si="13"/>
        <v>197573185483</v>
      </c>
    </row>
    <row r="17" spans="1:19" ht="15.5" x14ac:dyDescent="0.35">
      <c r="A17" t="s">
        <v>30</v>
      </c>
    </row>
    <row r="18" spans="1:19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  <c r="S18" t="s">
        <v>35</v>
      </c>
    </row>
    <row r="19" spans="1:19" ht="15.5" x14ac:dyDescent="0.35">
      <c r="A19" t="s">
        <v>44</v>
      </c>
      <c r="C19" t="s">
        <v>45</v>
      </c>
    </row>
    <row r="20" spans="1:19" ht="15.5" x14ac:dyDescent="0.35">
      <c r="A20" t="s">
        <v>46</v>
      </c>
      <c r="C20" t="s">
        <v>47</v>
      </c>
      <c r="D20" s="2">
        <f ca="1">IFERROR(D21*D2,"")</f>
        <v>1657500000000</v>
      </c>
      <c r="E20" s="2">
        <f ca="1">IFERROR(E21*E2,"")</f>
        <v>1125000000000</v>
      </c>
      <c r="H20" s="2">
        <f t="shared" ref="H20:S20" ca="1" si="14">IFERROR(H21*H2,"")</f>
        <v>1125000000000</v>
      </c>
      <c r="I20" s="2">
        <f t="shared" ca="1" si="14"/>
        <v>2250000000000</v>
      </c>
      <c r="J20" s="2">
        <f t="shared" ca="1" si="14"/>
        <v>555000000000</v>
      </c>
      <c r="K20" s="2">
        <f t="shared" ca="1" si="14"/>
        <v>459000000000</v>
      </c>
      <c r="L20" s="2">
        <f t="shared" ca="1" si="14"/>
        <v>456000000000</v>
      </c>
      <c r="M20" s="2" t="str">
        <f t="shared" ca="1" si="14"/>
        <v/>
      </c>
      <c r="N20" s="2">
        <f t="shared" ca="1" si="14"/>
        <v>223125000000</v>
      </c>
      <c r="O20" s="2">
        <f t="shared" ca="1" si="14"/>
        <v>262500000000</v>
      </c>
      <c r="P20" s="2" t="str">
        <f t="shared" ca="1" si="14"/>
        <v/>
      </c>
      <c r="Q20" s="2">
        <f t="shared" ca="1" si="14"/>
        <v>656250000000</v>
      </c>
      <c r="R20" s="2">
        <f t="shared" ca="1" si="14"/>
        <v>483750000000</v>
      </c>
      <c r="S20" s="2" t="str">
        <f t="shared" ca="1" si="14"/>
        <v/>
      </c>
    </row>
    <row r="21" spans="1:19" ht="15.5" x14ac:dyDescent="0.35">
      <c r="C21" t="s">
        <v>12</v>
      </c>
      <c r="D21" s="2">
        <f>IFERROR(INDEX(D51:D500,MATCH($C$7,$C$51:$C$500,0)),"")</f>
        <v>3000000000</v>
      </c>
      <c r="E21" s="2">
        <f>IFERROR(INDEX(E51:E500,MATCH($C$7,$C$51:$C$500,0)),"")</f>
        <v>3000000000</v>
      </c>
      <c r="H21" s="2">
        <f>IFERROR(INDEX(D21:G21,COUNT(D21:G21)),"")</f>
        <v>3000000000</v>
      </c>
      <c r="I21" s="2">
        <f t="shared" ref="I21:S21" si="15">IFERROR(INDEX(I51:I500,MATCH($C$7,$C$51:$C$500,0)),"")</f>
        <v>3000000000</v>
      </c>
      <c r="J21" s="2">
        <f t="shared" si="15"/>
        <v>3000000000</v>
      </c>
      <c r="K21" s="2">
        <f t="shared" si="15"/>
        <v>3000000000</v>
      </c>
      <c r="L21" s="2">
        <f t="shared" si="15"/>
        <v>3000000000</v>
      </c>
      <c r="M21" s="2">
        <f t="shared" si="15"/>
        <v>1500000000</v>
      </c>
      <c r="N21" s="2">
        <f t="shared" si="15"/>
        <v>1500000000</v>
      </c>
      <c r="O21" s="2">
        <f t="shared" si="15"/>
        <v>1500000000</v>
      </c>
      <c r="P21" s="2">
        <f t="shared" si="15"/>
        <v>1500000000</v>
      </c>
      <c r="Q21" s="2">
        <f t="shared" si="15"/>
        <v>1500000000</v>
      </c>
      <c r="R21" s="2">
        <f t="shared" si="15"/>
        <v>1500000000</v>
      </c>
      <c r="S21" s="2">
        <f t="shared" si="15"/>
        <v>0</v>
      </c>
    </row>
    <row r="23" spans="1:19" ht="15.5" x14ac:dyDescent="0.35">
      <c r="B23" t="s">
        <v>48</v>
      </c>
      <c r="C23" t="s">
        <v>49</v>
      </c>
      <c r="D23" s="3">
        <f>IFERROR(D5/D6*100,"")</f>
        <v>3.4161298030853731</v>
      </c>
      <c r="E23" s="3">
        <f>IFERROR(E5/E6*100,"")</f>
        <v>0.16478686652545804</v>
      </c>
      <c r="H23" s="3">
        <f t="shared" ref="H23:S23" si="16">IFERROR(H5/H6*100,"")</f>
        <v>6.0151971399717805</v>
      </c>
      <c r="I23" s="3">
        <f t="shared" si="16"/>
        <v>34.278661693984574</v>
      </c>
      <c r="J23" s="3">
        <f t="shared" si="16"/>
        <v>27.971326000047142</v>
      </c>
      <c r="K23" s="3">
        <f t="shared" si="16"/>
        <v>32.126208467318982</v>
      </c>
      <c r="L23" s="3">
        <f t="shared" si="16"/>
        <v>20.855874179957187</v>
      </c>
      <c r="M23" s="3">
        <f t="shared" si="16"/>
        <v>14.762070949241169</v>
      </c>
      <c r="N23" s="3">
        <f t="shared" si="16"/>
        <v>8.886863098181065</v>
      </c>
      <c r="O23" s="3">
        <f t="shared" si="16"/>
        <v>2.5309331371436454</v>
      </c>
      <c r="P23" s="3">
        <f t="shared" si="16"/>
        <v>8.3792043017100113</v>
      </c>
      <c r="Q23" s="3">
        <f t="shared" si="16"/>
        <v>15.531080166517942</v>
      </c>
      <c r="R23" s="3">
        <f t="shared" si="16"/>
        <v>22.171026573546037</v>
      </c>
      <c r="S23" s="3">
        <f t="shared" si="16"/>
        <v>46.485955296015277</v>
      </c>
    </row>
    <row r="24" spans="1:19" ht="15.5" x14ac:dyDescent="0.35">
      <c r="C24" t="s">
        <v>50</v>
      </c>
      <c r="D24" s="4">
        <f>IFERROR(_xlfn.RRI(5,I23,D23),"")</f>
        <v>-0.36947530420380892</v>
      </c>
      <c r="E24" s="4">
        <f>IFERROR(_xlfn.RRI(5,J23,E23),"")</f>
        <v>-0.64186900598014018</v>
      </c>
      <c r="H24" s="4">
        <f t="shared" ref="H24:S24" si="17">IFERROR(_xlfn.RRI(5,M23,H23),"")</f>
        <v>-0.16435750823029305</v>
      </c>
      <c r="I24" s="4">
        <f t="shared" si="17"/>
        <v>0.30995106889269586</v>
      </c>
      <c r="J24" s="4">
        <f t="shared" si="17"/>
        <v>0.61691234396666084</v>
      </c>
      <c r="K24" s="4">
        <f t="shared" si="17"/>
        <v>0.30837229331000571</v>
      </c>
      <c r="L24" s="4">
        <f t="shared" si="17"/>
        <v>6.0731210046990336E-2</v>
      </c>
      <c r="M24" s="4">
        <f t="shared" si="17"/>
        <v>-7.81244491551214E-2</v>
      </c>
      <c r="N24" s="4">
        <f t="shared" si="17"/>
        <v>-0.28173393900387911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</row>
    <row r="25" spans="1:19" ht="15.5" x14ac:dyDescent="0.35">
      <c r="A25" t="s">
        <v>51</v>
      </c>
      <c r="C25" t="s">
        <v>52</v>
      </c>
      <c r="D25" s="3">
        <f>IFERROR(INDEX(D51:D500,MATCH($A$25,$C$51:$C$500,0)),"")</f>
        <v>4.28</v>
      </c>
      <c r="E25" s="3">
        <f>IFERROR(INDEX(E51:E500,MATCH($A$25,$C$51:$C$500,0)),"")</f>
        <v>0.23</v>
      </c>
      <c r="H25" s="3">
        <f>IFERROR(INDEX(D25:G25,COUNT(D25:G25)),"")</f>
        <v>0.23</v>
      </c>
      <c r="I25" s="3">
        <f t="shared" ref="I25:S25" si="18">IFERROR(INDEX(I51:I500,MATCH($C$25,$C$51:$C$500,0)),"")</f>
        <v>106.61</v>
      </c>
      <c r="J25" s="3">
        <f t="shared" si="18"/>
        <v>71.53</v>
      </c>
      <c r="K25" s="3">
        <f t="shared" si="18"/>
        <v>64.28</v>
      </c>
      <c r="L25" s="3">
        <f t="shared" si="18"/>
        <v>44.56</v>
      </c>
      <c r="M25" s="3">
        <f t="shared" si="18"/>
        <v>55.73</v>
      </c>
      <c r="N25" s="3">
        <f t="shared" si="18"/>
        <v>28.75</v>
      </c>
      <c r="O25" s="3">
        <f t="shared" si="18"/>
        <v>8.86</v>
      </c>
      <c r="P25" s="3">
        <f t="shared" si="18"/>
        <v>29.49</v>
      </c>
      <c r="Q25" s="3">
        <f t="shared" si="18"/>
        <v>64.39</v>
      </c>
      <c r="R25" s="3">
        <f t="shared" si="18"/>
        <v>82.38</v>
      </c>
      <c r="S25" s="3">
        <f t="shared" si="18"/>
        <v>5527659.2400000002</v>
      </c>
    </row>
    <row r="26" spans="1:19" ht="15.5" x14ac:dyDescent="0.35">
      <c r="C26" t="s">
        <v>53</v>
      </c>
      <c r="D26" s="4">
        <f>IFERROR(_xlfn.RRI(5,I25,D25),"")</f>
        <v>-0.47431066640629571</v>
      </c>
      <c r="E26" s="4">
        <f>IFERROR(_xlfn.RRI(5,J25,E25),"")</f>
        <v>-0.68271618253552468</v>
      </c>
      <c r="H26" s="4">
        <f t="shared" ref="H26:S26" si="19">IFERROR(_xlfn.RRI(5,M25,H25),"")</f>
        <v>-0.66647548708315973</v>
      </c>
      <c r="I26" s="4">
        <f t="shared" si="19"/>
        <v>0.29966678157209192</v>
      </c>
      <c r="J26" s="4">
        <f t="shared" si="19"/>
        <v>0.51848637911152551</v>
      </c>
      <c r="K26" s="4">
        <f t="shared" si="19"/>
        <v>0.16863857900949664</v>
      </c>
      <c r="L26" s="4">
        <f t="shared" si="19"/>
        <v>-7.0979384348902275E-2</v>
      </c>
      <c r="M26" s="4">
        <f t="shared" si="19"/>
        <v>-7.5188011204685434E-2</v>
      </c>
      <c r="N26" s="4">
        <f t="shared" si="19"/>
        <v>-0.91225561844487491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</row>
    <row r="27" spans="1:19" ht="15.5" x14ac:dyDescent="0.35">
      <c r="C27" t="s">
        <v>54</v>
      </c>
      <c r="D27" s="3">
        <f>IFERROR(D4/D21,"")</f>
        <v>173.69249364966666</v>
      </c>
      <c r="E27" s="3">
        <f>IFERROR(E4/E21,"")</f>
        <v>136.85623874999999</v>
      </c>
      <c r="H27" s="3">
        <f t="shared" ref="H27:S27" si="20">IFERROR(H4/H21,"")</f>
        <v>621.09746479933335</v>
      </c>
      <c r="I27" s="3">
        <f t="shared" si="20"/>
        <v>530.41285291899999</v>
      </c>
      <c r="J27" s="3">
        <f t="shared" si="20"/>
        <v>384.76328813966666</v>
      </c>
      <c r="K27" s="3">
        <f t="shared" si="20"/>
        <v>190.92114870233334</v>
      </c>
      <c r="L27" s="3">
        <f t="shared" si="20"/>
        <v>243.948845299</v>
      </c>
      <c r="M27" s="3">
        <f t="shared" si="20"/>
        <v>186.10354861666667</v>
      </c>
      <c r="N27" s="3">
        <f t="shared" si="20"/>
        <v>368.40158048266665</v>
      </c>
      <c r="O27" s="3">
        <f t="shared" si="20"/>
        <v>405.17627949933336</v>
      </c>
      <c r="P27" s="3">
        <f t="shared" si="20"/>
        <v>239.12741002000001</v>
      </c>
      <c r="Q27" s="3">
        <f t="shared" si="20"/>
        <v>420.04453994066665</v>
      </c>
      <c r="R27" s="3">
        <f t="shared" si="20"/>
        <v>846.34881338933337</v>
      </c>
      <c r="S27" s="3" t="str">
        <f t="shared" si="20"/>
        <v/>
      </c>
    </row>
    <row r="28" spans="1:19" ht="15.5" x14ac:dyDescent="0.35">
      <c r="C28" t="s">
        <v>55</v>
      </c>
      <c r="D28" s="4">
        <f>IFERROR(_xlfn.RRI(5,I27,D27),"")</f>
        <v>-0.20010422627359781</v>
      </c>
      <c r="E28" s="4">
        <f>IFERROR(_xlfn.RRI(5,J27,E27),"")</f>
        <v>-0.18676849608278978</v>
      </c>
      <c r="H28" s="4">
        <f t="shared" ref="H28:S28" si="21">IFERROR(_xlfn.RRI(5,M27,H27),"")</f>
        <v>0.2725680649831812</v>
      </c>
      <c r="I28" s="4">
        <f t="shared" si="21"/>
        <v>7.5619113478230693E-2</v>
      </c>
      <c r="J28" s="4">
        <f t="shared" si="21"/>
        <v>-1.0285522728205487E-2</v>
      </c>
      <c r="K28" s="4">
        <f t="shared" si="21"/>
        <v>-4.4028520450745789E-2</v>
      </c>
      <c r="L28" s="4">
        <f t="shared" si="21"/>
        <v>-0.10298297758004915</v>
      </c>
      <c r="M28" s="4">
        <f t="shared" si="21"/>
        <v>-0.26134600178451817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</row>
    <row r="29" spans="1:19" ht="15.5" x14ac:dyDescent="0.35">
      <c r="C29" t="s">
        <v>56</v>
      </c>
      <c r="H29" s="4">
        <f t="shared" ref="H29:S29" si="22">IFERROR(((H25-I25)/I25)*100%,"")</f>
        <v>-0.99784260388331292</v>
      </c>
      <c r="I29" s="4">
        <f t="shared" si="22"/>
        <v>0.49042359849014394</v>
      </c>
      <c r="J29" s="4">
        <f t="shared" si="22"/>
        <v>0.11278780336029869</v>
      </c>
      <c r="K29" s="4">
        <f t="shared" si="22"/>
        <v>0.44254937163375219</v>
      </c>
      <c r="L29" s="4">
        <f t="shared" si="22"/>
        <v>-0.20043064776601463</v>
      </c>
      <c r="M29" s="4">
        <f t="shared" si="22"/>
        <v>0.93843478260869551</v>
      </c>
      <c r="N29" s="4">
        <f t="shared" si="22"/>
        <v>2.244920993227991</v>
      </c>
      <c r="O29" s="4">
        <f t="shared" si="22"/>
        <v>-0.69955917260088163</v>
      </c>
      <c r="P29" s="4">
        <f t="shared" si="22"/>
        <v>-0.54200962882435166</v>
      </c>
      <c r="Q29" s="4">
        <f t="shared" si="22"/>
        <v>-0.21837824714736581</v>
      </c>
      <c r="R29" s="4">
        <f t="shared" si="22"/>
        <v>-0.99998509676584191</v>
      </c>
      <c r="S29" s="4" t="str">
        <f t="shared" si="22"/>
        <v/>
      </c>
    </row>
    <row r="30" spans="1:19" ht="15.5" x14ac:dyDescent="0.35">
      <c r="C30" t="s">
        <v>57</v>
      </c>
      <c r="H30" s="4">
        <f t="shared" ref="H30:S30" si="23">IFERROR(((H27-I27)/I27)*100%,"")</f>
        <v>0.17096986127178543</v>
      </c>
      <c r="I30" s="4">
        <f t="shared" si="23"/>
        <v>0.37854329991707381</v>
      </c>
      <c r="J30" s="4">
        <f t="shared" si="23"/>
        <v>1.0152994613475437</v>
      </c>
      <c r="K30" s="4">
        <f t="shared" si="23"/>
        <v>-0.21737219756737267</v>
      </c>
      <c r="L30" s="4">
        <f t="shared" si="23"/>
        <v>0.310823179419766</v>
      </c>
      <c r="M30" s="4">
        <f t="shared" si="23"/>
        <v>-0.49483509714361046</v>
      </c>
      <c r="N30" s="4">
        <f t="shared" si="23"/>
        <v>-9.076222098220639E-2</v>
      </c>
      <c r="O30" s="4">
        <f t="shared" si="23"/>
        <v>0.69439496486599106</v>
      </c>
      <c r="P30" s="4">
        <f t="shared" si="23"/>
        <v>-0.43070939559462451</v>
      </c>
      <c r="Q30" s="4">
        <f t="shared" si="23"/>
        <v>-0.5036980813400872</v>
      </c>
      <c r="R30" s="4" t="str">
        <f t="shared" si="23"/>
        <v/>
      </c>
      <c r="S30" s="4" t="str">
        <f t="shared" si="23"/>
        <v/>
      </c>
    </row>
    <row r="32" spans="1:19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252.51</v>
      </c>
      <c r="E32" s="3">
        <f>IFERROR(INDEX(E51:E500,MATCH($A$32,$C$51:$C$500,0)),"")</f>
        <v>303.57</v>
      </c>
      <c r="H32" s="3">
        <f>IFERROR(INDEX(D32:G32,COUNT(D32:G32)),"")</f>
        <v>303.57</v>
      </c>
      <c r="I32" s="3">
        <f t="shared" ref="I32:S32" si="24">IFERROR(INDEX(I51:I500,MATCH($C$32,$C$51:$C$500,0)),"")</f>
        <v>309.5</v>
      </c>
      <c r="J32" s="3">
        <f t="shared" si="24"/>
        <v>258.32</v>
      </c>
      <c r="K32" s="3">
        <f t="shared" si="24"/>
        <v>199.01</v>
      </c>
      <c r="L32" s="3">
        <f t="shared" si="24"/>
        <v>215.07</v>
      </c>
      <c r="M32" s="3">
        <f t="shared" si="24"/>
        <v>387.4</v>
      </c>
      <c r="N32" s="3">
        <f t="shared" si="24"/>
        <v>357.22</v>
      </c>
      <c r="O32" s="3">
        <f t="shared" si="24"/>
        <v>358.46</v>
      </c>
      <c r="P32" s="3">
        <f t="shared" si="24"/>
        <v>362.2</v>
      </c>
      <c r="Q32" s="3">
        <f t="shared" si="24"/>
        <v>413.16</v>
      </c>
      <c r="R32" s="3">
        <f t="shared" si="24"/>
        <v>368.39</v>
      </c>
      <c r="S32" s="3">
        <f t="shared" si="24"/>
        <v>11808226.789999999</v>
      </c>
    </row>
    <row r="33" spans="1:19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2.97</v>
      </c>
      <c r="E33" s="3">
        <f>IFERROR(INDEX(E51:E500,MATCH($A$33,$C$51:$C$500,0)),"")</f>
        <v>3.44</v>
      </c>
      <c r="H33" s="3">
        <f>IFERROR(INDEX(D33:G33,COUNT(D33:G33)),"")</f>
        <v>3.44</v>
      </c>
      <c r="I33" s="3">
        <f t="shared" ref="I33:S33" si="25">IFERROR(INDEX(I51:I500,MATCH($C$33,$C$51:$C$500,0)),"")</f>
        <v>4.8499999999999996</v>
      </c>
      <c r="J33" s="3">
        <f t="shared" si="25"/>
        <v>1.43</v>
      </c>
      <c r="K33" s="3">
        <f t="shared" si="25"/>
        <v>1.54</v>
      </c>
      <c r="L33" s="3">
        <f t="shared" si="25"/>
        <v>1.41</v>
      </c>
      <c r="M33" s="3">
        <f t="shared" si="25"/>
        <v>1.88</v>
      </c>
      <c r="N33" s="3">
        <f t="shared" si="25"/>
        <v>1.67</v>
      </c>
      <c r="O33" s="3">
        <f t="shared" si="25"/>
        <v>1.95</v>
      </c>
      <c r="P33" s="3">
        <f t="shared" si="25"/>
        <v>1.95</v>
      </c>
      <c r="Q33" s="3">
        <f t="shared" si="25"/>
        <v>4.24</v>
      </c>
      <c r="R33" s="3">
        <f t="shared" si="25"/>
        <v>3.5</v>
      </c>
      <c r="S33" s="3">
        <f t="shared" si="25"/>
        <v>0</v>
      </c>
    </row>
    <row r="34" spans="1:19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87.62</v>
      </c>
      <c r="E34" s="3">
        <f>IFERROR(INDEX(E51:E500,MATCH($A$34,$C$51:$C$500,0)),"")</f>
        <v>2223.4</v>
      </c>
      <c r="H34" s="3">
        <f>IFERROR(INDEX(D34:G34,COUNT(D34:G34)),"")</f>
        <v>2223.4</v>
      </c>
      <c r="I34" s="3">
        <f t="shared" ref="I34:S34" si="26">IFERROR(INDEX(I51:I500,MATCH($C$34,$C$51:$C$500,0)),"")</f>
        <v>14.07</v>
      </c>
      <c r="J34" s="3">
        <f t="shared" si="26"/>
        <v>5.17</v>
      </c>
      <c r="K34" s="3">
        <f t="shared" si="26"/>
        <v>4.76</v>
      </c>
      <c r="L34" s="3">
        <f t="shared" si="26"/>
        <v>6.82</v>
      </c>
      <c r="M34" s="3">
        <f t="shared" si="26"/>
        <v>13.1</v>
      </c>
      <c r="N34" s="3">
        <f t="shared" si="26"/>
        <v>20.73</v>
      </c>
      <c r="O34" s="3">
        <f t="shared" si="26"/>
        <v>79.010000000000005</v>
      </c>
      <c r="P34" s="3">
        <f t="shared" si="26"/>
        <v>23.94</v>
      </c>
      <c r="Q34" s="3">
        <f t="shared" si="26"/>
        <v>27.18</v>
      </c>
      <c r="R34" s="3">
        <f t="shared" si="26"/>
        <v>15.66</v>
      </c>
      <c r="S34" s="3">
        <f t="shared" si="26"/>
        <v>0</v>
      </c>
    </row>
    <row r="35" spans="1:19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4.32</v>
      </c>
      <c r="E35" s="3">
        <f>IFERROR(INDEX(E51:E500,MATCH($A$35,$C$51:$C$500,0)),"")</f>
        <v>7.64</v>
      </c>
      <c r="H35" s="3">
        <f>IFERROR(INDEX(D35:G35,COUNT(D35:G35)),"")</f>
        <v>7.64</v>
      </c>
      <c r="I35" s="3">
        <f t="shared" ref="I35:S35" si="27">IFERROR(INDEX(I51:I500,MATCH($C$35,$C$51:$C$500,0)),"")</f>
        <v>2.83</v>
      </c>
      <c r="J35" s="3">
        <f t="shared" si="27"/>
        <v>0.96</v>
      </c>
      <c r="K35" s="3">
        <f t="shared" si="27"/>
        <v>1.6</v>
      </c>
      <c r="L35" s="3">
        <f t="shared" si="27"/>
        <v>1.25</v>
      </c>
      <c r="M35" s="3">
        <f t="shared" si="27"/>
        <v>3.92</v>
      </c>
      <c r="N35" s="3">
        <f t="shared" si="27"/>
        <v>1.62</v>
      </c>
      <c r="O35" s="3">
        <f t="shared" si="27"/>
        <v>1.73</v>
      </c>
      <c r="P35" s="3">
        <f t="shared" si="27"/>
        <v>2.95</v>
      </c>
      <c r="Q35" s="3">
        <f t="shared" si="27"/>
        <v>4.17</v>
      </c>
      <c r="R35" s="3">
        <f t="shared" si="27"/>
        <v>1.52</v>
      </c>
      <c r="S35" s="3">
        <f t="shared" si="27"/>
        <v>0</v>
      </c>
    </row>
    <row r="36" spans="1:19" ht="15.5" x14ac:dyDescent="0.35">
      <c r="B36" t="s">
        <v>70</v>
      </c>
      <c r="C36" t="s">
        <v>71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S36" si="28">IFERROR(INDEX(H51:H500,MATCH($C$36,$C$51:$C$500,0)),"")</f>
        <v>3.3226999999999998</v>
      </c>
      <c r="I36" s="4">
        <f t="shared" si="28"/>
        <v>0.56279999999999997</v>
      </c>
      <c r="J36" s="4">
        <f t="shared" si="28"/>
        <v>0.76890000000000003</v>
      </c>
      <c r="K36" s="4">
        <f t="shared" si="28"/>
        <v>0.82459999999999989</v>
      </c>
      <c r="L36" s="4">
        <f t="shared" si="28"/>
        <v>0.89769999999999994</v>
      </c>
      <c r="M36" s="4">
        <f t="shared" si="28"/>
        <v>0.84329999999999994</v>
      </c>
      <c r="N36" s="4">
        <f t="shared" si="28"/>
        <v>0.93930000000000002</v>
      </c>
      <c r="O36" s="4">
        <f t="shared" si="28"/>
        <v>3.7254</v>
      </c>
      <c r="P36" s="4">
        <f t="shared" si="28"/>
        <v>0.44079999999999997</v>
      </c>
      <c r="Q36" s="4">
        <f t="shared" si="28"/>
        <v>1.2424999999999999</v>
      </c>
      <c r="R36" s="4">
        <f t="shared" si="28"/>
        <v>0</v>
      </c>
      <c r="S36" s="4">
        <f t="shared" si="28"/>
        <v>0</v>
      </c>
    </row>
    <row r="37" spans="1:19" ht="15.5" x14ac:dyDescent="0.35">
      <c r="B37" t="s">
        <v>72</v>
      </c>
      <c r="C37" t="s">
        <v>73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S37" si="29">IFERROR(INDEX(H51:H500,MATCH($C$37,$C$51:$C$500,0)),"")</f>
        <v>30</v>
      </c>
      <c r="I37" s="3">
        <f t="shared" si="29"/>
        <v>30</v>
      </c>
      <c r="J37" s="3">
        <f t="shared" si="29"/>
        <v>27.5</v>
      </c>
      <c r="K37" s="3">
        <f t="shared" si="29"/>
        <v>26.5</v>
      </c>
      <c r="L37" s="3">
        <f t="shared" si="29"/>
        <v>20</v>
      </c>
      <c r="M37" s="3">
        <f t="shared" si="29"/>
        <v>11.75</v>
      </c>
      <c r="N37" s="3">
        <f t="shared" si="29"/>
        <v>6.75</v>
      </c>
      <c r="O37" s="3">
        <f t="shared" si="29"/>
        <v>8.25</v>
      </c>
      <c r="P37" s="3">
        <f t="shared" si="29"/>
        <v>3.25</v>
      </c>
      <c r="Q37" s="3">
        <f t="shared" si="29"/>
        <v>20</v>
      </c>
      <c r="R37" s="3">
        <f t="shared" si="29"/>
        <v>0</v>
      </c>
      <c r="S37" s="3">
        <f t="shared" si="29"/>
        <v>0</v>
      </c>
    </row>
    <row r="50" spans="2:19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  <c r="S50" t="s">
        <v>35</v>
      </c>
    </row>
    <row r="51" spans="2:19" ht="15.5" x14ac:dyDescent="0.35">
      <c r="B51" t="s">
        <v>79</v>
      </c>
      <c r="C51" t="s">
        <v>6</v>
      </c>
      <c r="D51" s="5">
        <v>521077480949</v>
      </c>
      <c r="E51" s="5">
        <v>410568716250</v>
      </c>
      <c r="F51" s="5">
        <v>568493995430</v>
      </c>
      <c r="G51" s="5">
        <v>315482761652</v>
      </c>
      <c r="I51" s="5">
        <v>1591238558757</v>
      </c>
      <c r="J51" s="5">
        <v>1154289864419</v>
      </c>
      <c r="K51" s="5">
        <v>572763446107</v>
      </c>
      <c r="L51" s="5">
        <v>731846535897</v>
      </c>
      <c r="M51" s="5">
        <v>279155322925</v>
      </c>
      <c r="N51" s="5">
        <v>552602370724</v>
      </c>
      <c r="O51" s="5">
        <v>607764419249</v>
      </c>
      <c r="P51" s="5">
        <v>358691115030</v>
      </c>
      <c r="Q51" s="5">
        <v>630066809911</v>
      </c>
      <c r="R51" s="5">
        <v>1269523220084</v>
      </c>
      <c r="S51" s="5">
        <v>957523544389</v>
      </c>
    </row>
    <row r="52" spans="2:19" ht="15.5" x14ac:dyDescent="0.35">
      <c r="C52" t="s">
        <v>80</v>
      </c>
      <c r="D52" s="5">
        <v>-437524911733</v>
      </c>
      <c r="E52" s="5">
        <v>-315515340936</v>
      </c>
      <c r="F52" s="5">
        <v>-476681655358</v>
      </c>
      <c r="G52" s="5">
        <v>-242180786858</v>
      </c>
      <c r="I52" s="5">
        <v>-1292417702222</v>
      </c>
      <c r="J52" s="5">
        <v>-920384751553</v>
      </c>
      <c r="K52" s="5">
        <v>-422054016109</v>
      </c>
      <c r="L52" s="5">
        <v>-544384342114</v>
      </c>
      <c r="M52" s="5">
        <v>-158726665655</v>
      </c>
      <c r="N52" s="5">
        <v>-459189347714</v>
      </c>
      <c r="O52" s="5">
        <v>-522949776863</v>
      </c>
      <c r="P52" s="5">
        <v>-285193715976</v>
      </c>
      <c r="Q52" s="5">
        <v>-487426357413</v>
      </c>
      <c r="R52" s="5">
        <v>-1080090236922</v>
      </c>
      <c r="S52" s="5">
        <v>-733549226231</v>
      </c>
    </row>
    <row r="53" spans="2:19" ht="15.5" x14ac:dyDescent="0.35">
      <c r="C53" t="s">
        <v>81</v>
      </c>
      <c r="D53" s="5">
        <v>83552569216</v>
      </c>
      <c r="E53" s="5">
        <v>95053375314</v>
      </c>
      <c r="F53" s="5">
        <v>91812340072</v>
      </c>
      <c r="G53" s="5">
        <v>73301974794</v>
      </c>
      <c r="I53" s="5">
        <v>298820856535</v>
      </c>
      <c r="J53" s="5">
        <v>233905112866</v>
      </c>
      <c r="K53" s="5">
        <v>150709429998</v>
      </c>
      <c r="L53" s="5">
        <v>187462193783</v>
      </c>
      <c r="M53" s="5">
        <v>120428657270</v>
      </c>
      <c r="N53" s="5">
        <v>93413023010</v>
      </c>
      <c r="O53" s="5">
        <v>84814642386</v>
      </c>
      <c r="P53" s="5">
        <v>73497399054</v>
      </c>
      <c r="Q53" s="5">
        <v>142640452498</v>
      </c>
      <c r="R53" s="5">
        <v>189432983162</v>
      </c>
      <c r="S53" s="5">
        <v>223974318158</v>
      </c>
    </row>
    <row r="54" spans="2:19" ht="15.5" x14ac:dyDescent="0.35">
      <c r="C54" t="s">
        <v>82</v>
      </c>
      <c r="D54" s="5">
        <v>-9726771638</v>
      </c>
      <c r="E54" s="5">
        <v>-13711200365</v>
      </c>
      <c r="F54" s="5">
        <v>-13361577289</v>
      </c>
      <c r="G54" s="5">
        <v>-20555618629</v>
      </c>
      <c r="I54" s="5">
        <v>-55797612837</v>
      </c>
      <c r="J54" s="5">
        <v>-42419520101</v>
      </c>
      <c r="K54" s="5">
        <v>-39836964858</v>
      </c>
      <c r="L54" s="5">
        <v>-39434562436</v>
      </c>
      <c r="M54" s="5">
        <v>-37536857168</v>
      </c>
      <c r="N54" s="5">
        <v>-39581424651</v>
      </c>
      <c r="O54" s="5">
        <v>-50681943015</v>
      </c>
      <c r="P54" s="5">
        <v>-41096167902</v>
      </c>
      <c r="Q54" s="5">
        <v>-37212229889</v>
      </c>
      <c r="R54" s="5">
        <v>-35232361007</v>
      </c>
      <c r="S54" s="5">
        <v>-31691111840</v>
      </c>
    </row>
    <row r="55" spans="2:19" ht="15.5" x14ac:dyDescent="0.35">
      <c r="C55" t="s">
        <v>83</v>
      </c>
      <c r="D55" s="5">
        <v>-9726771638</v>
      </c>
      <c r="E55" s="5">
        <v>-13711200365</v>
      </c>
      <c r="F55" s="5">
        <v>-13361577289</v>
      </c>
      <c r="G55" s="5">
        <v>-20555618629</v>
      </c>
      <c r="I55" s="5">
        <v>-55797612837</v>
      </c>
      <c r="J55" s="5">
        <v>-42419520101</v>
      </c>
      <c r="K55" s="5">
        <v>-39836964858</v>
      </c>
      <c r="L55" s="5">
        <v>-39434562436</v>
      </c>
      <c r="M55" s="5">
        <v>-37536857168</v>
      </c>
      <c r="N55" s="5">
        <v>-39581424651</v>
      </c>
      <c r="O55" s="5">
        <v>-50681943015</v>
      </c>
      <c r="P55" s="5">
        <v>-41096167902</v>
      </c>
      <c r="Q55" s="5">
        <v>-37212229889</v>
      </c>
      <c r="R55" s="5">
        <v>-35232361007</v>
      </c>
      <c r="S55" s="5">
        <v>-31691111840</v>
      </c>
    </row>
    <row r="56" spans="2:19" ht="15.5" x14ac:dyDescent="0.35">
      <c r="C56" t="s">
        <v>86</v>
      </c>
      <c r="D56" s="5">
        <v>73825797578</v>
      </c>
      <c r="E56" s="5">
        <v>81342174949</v>
      </c>
      <c r="F56" s="5">
        <v>78450762783</v>
      </c>
      <c r="G56" s="5">
        <v>52746356165</v>
      </c>
      <c r="I56" s="5">
        <v>243023243698</v>
      </c>
      <c r="J56" s="5">
        <v>191485592765</v>
      </c>
      <c r="K56" s="5">
        <v>110872465140</v>
      </c>
      <c r="L56" s="5">
        <v>148027631347</v>
      </c>
      <c r="M56" s="5">
        <v>82891800102</v>
      </c>
      <c r="N56" s="5">
        <v>53831598359</v>
      </c>
      <c r="O56" s="5">
        <v>34132699371</v>
      </c>
      <c r="P56" s="5">
        <v>32401231152</v>
      </c>
      <c r="Q56" s="5">
        <v>105428222609</v>
      </c>
      <c r="R56" s="5">
        <v>154200622155</v>
      </c>
      <c r="S56" s="5">
        <v>192283206318</v>
      </c>
    </row>
    <row r="57" spans="2:19" ht="15.5" x14ac:dyDescent="0.35">
      <c r="C57" t="s">
        <v>87</v>
      </c>
      <c r="D57" s="5">
        <v>-39564846747</v>
      </c>
      <c r="E57" s="5">
        <v>-70158801336</v>
      </c>
      <c r="F57" s="5">
        <v>96191210672</v>
      </c>
      <c r="G57" s="5">
        <v>19810436441</v>
      </c>
      <c r="I57" s="5">
        <v>117889905657</v>
      </c>
      <c r="J57" s="5">
        <v>50446404649</v>
      </c>
      <c r="K57" s="5">
        <v>132606637011</v>
      </c>
      <c r="L57" s="5">
        <v>3831221326</v>
      </c>
      <c r="M57" s="5">
        <v>9608128222</v>
      </c>
      <c r="N57" s="5">
        <v>-735447279</v>
      </c>
      <c r="O57" s="5">
        <v>-9888717713</v>
      </c>
      <c r="P57" s="5">
        <v>18648070892</v>
      </c>
      <c r="Q57" s="5">
        <v>4240103532</v>
      </c>
      <c r="R57" s="5">
        <v>-6871467518</v>
      </c>
      <c r="S57" s="5">
        <v>5289979165</v>
      </c>
    </row>
    <row r="58" spans="2:19" ht="15.5" x14ac:dyDescent="0.35">
      <c r="C58" t="s">
        <v>89</v>
      </c>
      <c r="D58" s="5">
        <v>563627333</v>
      </c>
      <c r="E58" s="5">
        <v>930004042</v>
      </c>
      <c r="F58" s="5">
        <v>1377074053</v>
      </c>
      <c r="G58" s="5">
        <v>1060792174</v>
      </c>
      <c r="I58" s="5">
        <v>5637840345</v>
      </c>
      <c r="J58" s="5">
        <v>2117158077</v>
      </c>
      <c r="K58" s="5">
        <v>3438878253</v>
      </c>
      <c r="L58" s="5">
        <v>3388452839</v>
      </c>
      <c r="M58" s="5">
        <v>1430897478</v>
      </c>
      <c r="N58" s="5">
        <v>1049618427</v>
      </c>
      <c r="O58" s="5">
        <v>2612942163</v>
      </c>
      <c r="P58" s="5">
        <v>4554107310</v>
      </c>
      <c r="Q58" s="5">
        <v>6886664537</v>
      </c>
      <c r="R58" s="5">
        <v>1340082403</v>
      </c>
      <c r="S58" s="5">
        <v>3355405227</v>
      </c>
    </row>
    <row r="59" spans="2:19" ht="15.5" x14ac:dyDescent="0.35">
      <c r="C59" t="s">
        <v>27</v>
      </c>
      <c r="D59" s="5">
        <v>-657492288</v>
      </c>
      <c r="E59" s="5">
        <v>-525484167</v>
      </c>
      <c r="F59" s="5">
        <v>-302056195</v>
      </c>
      <c r="G59" s="5">
        <v>-526785485</v>
      </c>
      <c r="I59" s="5">
        <v>-1316017636</v>
      </c>
      <c r="J59" s="5">
        <v>-1528417821</v>
      </c>
      <c r="K59" s="5">
        <v>-1407914843</v>
      </c>
      <c r="L59" s="5">
        <v>-1307639270</v>
      </c>
      <c r="M59" s="5">
        <v>-657106096</v>
      </c>
      <c r="N59" s="5">
        <v>-1080625975</v>
      </c>
      <c r="O59" s="5">
        <v>-603742412</v>
      </c>
      <c r="P59" s="5">
        <v>-223387884</v>
      </c>
      <c r="Q59" s="5">
        <v>-1078580988</v>
      </c>
      <c r="R59" s="5">
        <v>-7199857848</v>
      </c>
      <c r="S59" s="5">
        <v>-7969594503</v>
      </c>
    </row>
    <row r="60" spans="2:19" ht="15.5" x14ac:dyDescent="0.35">
      <c r="C60" t="s">
        <v>90</v>
      </c>
      <c r="D60" s="5">
        <v>-109240362772</v>
      </c>
      <c r="E60" s="5">
        <v>55024951</v>
      </c>
      <c r="F60" s="5">
        <v>209051204</v>
      </c>
      <c r="G60" s="5">
        <v>-301822566</v>
      </c>
      <c r="K60" s="5">
        <v>-1295102853</v>
      </c>
      <c r="L60" s="5">
        <v>1915558739</v>
      </c>
      <c r="M60" s="5">
        <v>386868318</v>
      </c>
      <c r="N60" s="5">
        <v>294423361</v>
      </c>
      <c r="O60" s="5">
        <v>-4635079918</v>
      </c>
      <c r="P60" s="5">
        <v>11486084729</v>
      </c>
      <c r="Q60" s="5">
        <v>382213466</v>
      </c>
      <c r="R60" s="5">
        <v>-12766603601</v>
      </c>
      <c r="S60" s="5">
        <v>10269198499</v>
      </c>
    </row>
    <row r="61" spans="2:19" ht="15.5" x14ac:dyDescent="0.35">
      <c r="C61" t="s">
        <v>88</v>
      </c>
      <c r="I61" s="5">
        <v>-5848012</v>
      </c>
      <c r="J61" s="5">
        <v>-3768750</v>
      </c>
      <c r="K61" s="5">
        <v>47476008</v>
      </c>
      <c r="L61" s="5">
        <v>-3684608455</v>
      </c>
      <c r="M61" s="5">
        <v>-2361248182</v>
      </c>
      <c r="O61" s="5">
        <v>35347898</v>
      </c>
      <c r="P61" s="5">
        <v>205367424</v>
      </c>
      <c r="Q61" s="5">
        <v>254094699</v>
      </c>
    </row>
    <row r="62" spans="2:19" ht="15.5" x14ac:dyDescent="0.35">
      <c r="C62" t="s">
        <v>1390</v>
      </c>
    </row>
    <row r="63" spans="2:19" ht="15.5" x14ac:dyDescent="0.35">
      <c r="C63" t="s">
        <v>92</v>
      </c>
    </row>
    <row r="64" spans="2:19" ht="15.5" x14ac:dyDescent="0.35">
      <c r="C64" t="s">
        <v>91</v>
      </c>
    </row>
    <row r="65" spans="3:19" ht="15.5" x14ac:dyDescent="0.35">
      <c r="C65" t="s">
        <v>779</v>
      </c>
    </row>
    <row r="66" spans="3:19" ht="15.5" x14ac:dyDescent="0.35">
      <c r="C66" t="s">
        <v>1674</v>
      </c>
    </row>
    <row r="67" spans="3:19" ht="15.5" x14ac:dyDescent="0.35">
      <c r="C67" t="s">
        <v>85</v>
      </c>
      <c r="D67" s="5">
        <v>203617159</v>
      </c>
      <c r="E67" s="5">
        <v>64076057</v>
      </c>
      <c r="F67" s="5">
        <v>13153185</v>
      </c>
      <c r="G67" s="5">
        <v>192287488</v>
      </c>
      <c r="I67" s="5">
        <v>216215525</v>
      </c>
      <c r="J67" s="5">
        <v>444698010</v>
      </c>
      <c r="K67" s="5">
        <v>-98078713</v>
      </c>
      <c r="L67" s="5">
        <v>307385351</v>
      </c>
      <c r="M67" s="5">
        <v>-284464776</v>
      </c>
      <c r="N67" s="5">
        <v>32667099</v>
      </c>
    </row>
    <row r="68" spans="3:19" ht="15.5" x14ac:dyDescent="0.35">
      <c r="C68" t="s">
        <v>94</v>
      </c>
      <c r="D68" s="5">
        <v>-39564846747</v>
      </c>
      <c r="E68" s="5">
        <v>-70158801336</v>
      </c>
      <c r="F68" s="5">
        <v>96191210672</v>
      </c>
      <c r="G68" s="5">
        <v>19810436441</v>
      </c>
      <c r="I68" s="5">
        <v>117889905657</v>
      </c>
      <c r="J68" s="5">
        <v>50446404649</v>
      </c>
      <c r="K68" s="5">
        <v>132606637011</v>
      </c>
      <c r="L68" s="5">
        <v>3831221326</v>
      </c>
      <c r="M68" s="5">
        <v>9608128222</v>
      </c>
      <c r="N68" s="5">
        <v>-735447279</v>
      </c>
      <c r="O68" s="5">
        <v>-9888717713</v>
      </c>
      <c r="P68" s="5">
        <v>18648070892</v>
      </c>
      <c r="Q68" s="5">
        <v>4240103532</v>
      </c>
      <c r="R68" s="5">
        <v>-6871467518</v>
      </c>
      <c r="S68" s="5">
        <v>5289979165</v>
      </c>
    </row>
    <row r="69" spans="3:19" ht="15.5" x14ac:dyDescent="0.35">
      <c r="C69" t="s">
        <v>29</v>
      </c>
      <c r="D69" s="5">
        <v>34260950831</v>
      </c>
      <c r="E69" s="5">
        <v>11183373613</v>
      </c>
      <c r="F69" s="5">
        <v>174641973455</v>
      </c>
      <c r="G69" s="5">
        <v>72556792606</v>
      </c>
      <c r="I69" s="5">
        <v>360913149355</v>
      </c>
      <c r="J69" s="5">
        <v>241931997414</v>
      </c>
      <c r="K69" s="5">
        <v>243479102151</v>
      </c>
      <c r="L69" s="5">
        <v>151858852673</v>
      </c>
      <c r="M69" s="5">
        <v>92499928324</v>
      </c>
      <c r="N69" s="5">
        <v>53096151080</v>
      </c>
      <c r="O69" s="5">
        <v>24243981658</v>
      </c>
      <c r="P69" s="5">
        <v>51049302044</v>
      </c>
      <c r="Q69" s="5">
        <v>109668326141</v>
      </c>
      <c r="R69" s="5">
        <v>147329154637</v>
      </c>
      <c r="S69" s="5">
        <v>197573185483</v>
      </c>
    </row>
    <row r="70" spans="3:19" ht="15.5" x14ac:dyDescent="0.35">
      <c r="C70" t="s">
        <v>28</v>
      </c>
      <c r="D70" s="5">
        <v>-8376538898</v>
      </c>
      <c r="E70" s="5">
        <v>-9713844879</v>
      </c>
      <c r="F70" s="5">
        <v>-11732590945</v>
      </c>
      <c r="G70" s="5">
        <v>-12097103286</v>
      </c>
      <c r="I70" s="5">
        <v>-40831844652</v>
      </c>
      <c r="J70" s="5">
        <v>-26888783926</v>
      </c>
      <c r="K70" s="5">
        <v>-50736571464</v>
      </c>
      <c r="L70" s="5">
        <v>-17870766854</v>
      </c>
      <c r="M70" s="5">
        <v>-9184099043</v>
      </c>
      <c r="N70" s="5">
        <v>-9944609436</v>
      </c>
      <c r="O70" s="5">
        <v>-10956839423</v>
      </c>
      <c r="P70" s="5">
        <v>-6816538437</v>
      </c>
      <c r="Q70" s="5">
        <v>-13088566591</v>
      </c>
      <c r="R70" s="5">
        <v>-23753541300</v>
      </c>
      <c r="S70" s="5">
        <v>-20688089732</v>
      </c>
    </row>
    <row r="71" spans="3:19" ht="15.5" x14ac:dyDescent="0.35">
      <c r="C71" t="s">
        <v>321</v>
      </c>
      <c r="F71" s="5">
        <v>-1181716510</v>
      </c>
      <c r="I71" s="5">
        <v>-1181716510</v>
      </c>
      <c r="J71" s="5">
        <v>-3738303700</v>
      </c>
    </row>
    <row r="72" spans="3:19" ht="15.5" x14ac:dyDescent="0.35">
      <c r="C72" t="s">
        <v>322</v>
      </c>
      <c r="F72" s="5">
        <v>47676666</v>
      </c>
      <c r="I72" s="5">
        <v>47676666</v>
      </c>
      <c r="K72" s="5">
        <v>-38872841920</v>
      </c>
      <c r="L72" s="5">
        <v>-96417798</v>
      </c>
      <c r="M72" s="5">
        <v>-292740360</v>
      </c>
      <c r="N72" s="5">
        <v>-299379520</v>
      </c>
      <c r="O72" s="5">
        <v>-299520263</v>
      </c>
    </row>
    <row r="73" spans="3:19" ht="15.5" x14ac:dyDescent="0.35">
      <c r="C73" t="s">
        <v>93</v>
      </c>
      <c r="D73" s="5">
        <v>-8376538898</v>
      </c>
      <c r="E73" s="5">
        <v>-9713844879</v>
      </c>
      <c r="F73" s="5">
        <v>-10598551101</v>
      </c>
      <c r="G73" s="5">
        <v>-12097103286</v>
      </c>
      <c r="I73" s="5">
        <v>-39697804808</v>
      </c>
      <c r="J73" s="5">
        <v>-23150480226</v>
      </c>
      <c r="K73" s="5">
        <v>-11863729544</v>
      </c>
      <c r="L73" s="5">
        <v>-17774349056</v>
      </c>
      <c r="M73" s="5">
        <v>-8891358683</v>
      </c>
      <c r="N73" s="5">
        <v>-9645229916</v>
      </c>
      <c r="O73" s="5">
        <v>-10657319160</v>
      </c>
    </row>
    <row r="74" spans="3:19" ht="15.5" x14ac:dyDescent="0.35">
      <c r="C74" t="s">
        <v>323</v>
      </c>
      <c r="D74" s="5">
        <v>-8376538898</v>
      </c>
      <c r="E74" s="5">
        <v>-9713844879</v>
      </c>
      <c r="F74" s="5">
        <v>-11732590945</v>
      </c>
      <c r="G74" s="5">
        <v>-12097103286</v>
      </c>
      <c r="I74" s="5">
        <v>-40831844652</v>
      </c>
      <c r="J74" s="5">
        <v>-26888783926</v>
      </c>
      <c r="K74" s="5">
        <v>-50736571464</v>
      </c>
      <c r="L74" s="5">
        <v>-17870766854</v>
      </c>
      <c r="M74" s="5">
        <v>-9184099043</v>
      </c>
      <c r="N74" s="5">
        <v>-9944609436</v>
      </c>
      <c r="O74" s="5">
        <v>-10956839423</v>
      </c>
      <c r="P74" s="5">
        <v>-6816538437</v>
      </c>
      <c r="Q74" s="5">
        <v>-13088566591</v>
      </c>
      <c r="R74" s="5">
        <v>-23753541300</v>
      </c>
      <c r="S74" s="5">
        <v>-20688089732</v>
      </c>
    </row>
    <row r="75" spans="3:19" ht="15.5" x14ac:dyDescent="0.35">
      <c r="C75" t="s">
        <v>97</v>
      </c>
      <c r="D75" s="5">
        <v>25884411933</v>
      </c>
      <c r="E75" s="5">
        <v>1469528734</v>
      </c>
      <c r="F75" s="5">
        <v>162909382510</v>
      </c>
      <c r="G75" s="5">
        <v>60459689320</v>
      </c>
      <c r="I75" s="5">
        <v>320081304703</v>
      </c>
      <c r="J75" s="5">
        <v>215043213488</v>
      </c>
      <c r="K75" s="5">
        <v>192742530687</v>
      </c>
      <c r="L75" s="5">
        <v>133988085819</v>
      </c>
      <c r="M75" s="5">
        <v>83315829281</v>
      </c>
      <c r="N75" s="5">
        <v>43151541644</v>
      </c>
      <c r="O75" s="5">
        <v>13287142235</v>
      </c>
      <c r="P75" s="5">
        <v>44232763607</v>
      </c>
      <c r="Q75" s="5">
        <v>96579759550</v>
      </c>
      <c r="R75" s="5">
        <v>123575613337</v>
      </c>
      <c r="S75" s="5">
        <v>176885095751</v>
      </c>
    </row>
    <row r="76" spans="3:19" ht="15.5" x14ac:dyDescent="0.35">
      <c r="C76" t="s">
        <v>98</v>
      </c>
      <c r="D76" s="5">
        <v>231899306</v>
      </c>
      <c r="E76" s="5">
        <v>96606589</v>
      </c>
      <c r="F76" s="5">
        <v>-1803859422</v>
      </c>
      <c r="G76" s="5">
        <v>156129269</v>
      </c>
      <c r="I76" s="5">
        <v>-1336583959</v>
      </c>
      <c r="J76" s="5">
        <v>2315732146</v>
      </c>
      <c r="K76" s="5">
        <v>-996079960</v>
      </c>
      <c r="L76" s="5">
        <v>925718505</v>
      </c>
      <c r="M76" s="5">
        <v>2167145635</v>
      </c>
      <c r="N76" s="5">
        <v>4516108757</v>
      </c>
      <c r="O76" s="5">
        <v>325432809</v>
      </c>
      <c r="P76" s="5">
        <v>1291075920</v>
      </c>
      <c r="Q76" s="5">
        <v>-327422907</v>
      </c>
      <c r="R76" s="5">
        <v>-1062300870</v>
      </c>
      <c r="S76" s="5">
        <v>-1231750948</v>
      </c>
    </row>
    <row r="77" spans="3:19" ht="15.5" x14ac:dyDescent="0.35">
      <c r="C77" t="s">
        <v>99</v>
      </c>
      <c r="D77" s="5">
        <v>26116311239</v>
      </c>
      <c r="E77" s="5">
        <v>1566135323</v>
      </c>
      <c r="F77" s="5">
        <v>161105523088</v>
      </c>
      <c r="G77" s="5">
        <v>60615818589</v>
      </c>
      <c r="I77" s="5">
        <v>318744720744</v>
      </c>
      <c r="J77" s="5">
        <v>217358945634</v>
      </c>
      <c r="K77" s="5">
        <v>191746450727</v>
      </c>
      <c r="L77" s="5">
        <v>134913804324</v>
      </c>
      <c r="M77" s="5">
        <v>85482974916</v>
      </c>
      <c r="N77" s="5">
        <v>47667650401</v>
      </c>
      <c r="O77" s="5">
        <v>13612575044</v>
      </c>
      <c r="P77" s="5">
        <v>45523839527</v>
      </c>
      <c r="Q77" s="5">
        <v>96252336643</v>
      </c>
      <c r="R77" s="5">
        <v>122513312467</v>
      </c>
      <c r="S77" s="5">
        <v>175653344803</v>
      </c>
    </row>
    <row r="78" spans="3:19" ht="15.5" x14ac:dyDescent="0.35">
      <c r="C78" t="s">
        <v>100</v>
      </c>
      <c r="D78" s="5">
        <v>25884411933</v>
      </c>
      <c r="E78" s="5">
        <v>1469528734</v>
      </c>
      <c r="F78" s="5">
        <v>162909382510</v>
      </c>
      <c r="G78" s="5">
        <v>60459689320</v>
      </c>
      <c r="I78" s="5">
        <v>320081304703</v>
      </c>
      <c r="J78" s="5">
        <v>215043213488</v>
      </c>
      <c r="K78" s="5">
        <v>192742530687</v>
      </c>
      <c r="L78" s="5">
        <v>133988085819</v>
      </c>
      <c r="M78" s="5">
        <v>83315829281</v>
      </c>
      <c r="N78" s="5">
        <v>43151541644</v>
      </c>
      <c r="O78" s="5">
        <v>13287142235</v>
      </c>
      <c r="P78" s="5">
        <v>44232763607</v>
      </c>
      <c r="Q78" s="5">
        <v>96579759550</v>
      </c>
      <c r="R78" s="5">
        <v>123575613337</v>
      </c>
      <c r="S78" s="5">
        <v>176885095751</v>
      </c>
    </row>
    <row r="79" spans="3:19" ht="15.5" x14ac:dyDescent="0.35">
      <c r="C79" t="s">
        <v>8</v>
      </c>
      <c r="D79" s="5">
        <v>25912694080</v>
      </c>
      <c r="E79" s="5">
        <v>1502059266</v>
      </c>
      <c r="F79" s="5">
        <v>161092369903</v>
      </c>
      <c r="G79" s="5">
        <v>60423531101</v>
      </c>
      <c r="I79" s="5">
        <v>318528505219</v>
      </c>
      <c r="J79" s="5">
        <v>216914247624</v>
      </c>
      <c r="K79" s="5">
        <v>191844529440</v>
      </c>
      <c r="L79" s="5">
        <v>134606418973</v>
      </c>
      <c r="M79" s="5">
        <v>85767439692</v>
      </c>
      <c r="N79" s="5">
        <v>47634983302</v>
      </c>
      <c r="O79" s="5">
        <v>13612575044</v>
      </c>
      <c r="P79" s="5">
        <v>45523839527</v>
      </c>
      <c r="Q79" s="5">
        <v>96252336643</v>
      </c>
      <c r="R79" s="5">
        <v>122513312467</v>
      </c>
      <c r="S79" s="5">
        <v>175653344803</v>
      </c>
    </row>
    <row r="80" spans="3:19" ht="15.5" x14ac:dyDescent="0.35">
      <c r="C80" t="s">
        <v>102</v>
      </c>
      <c r="D80" s="5">
        <v>25884411933</v>
      </c>
      <c r="E80" s="5">
        <v>1469528734</v>
      </c>
      <c r="F80" s="5">
        <v>162909382510</v>
      </c>
      <c r="G80" s="5">
        <v>60459689320</v>
      </c>
      <c r="I80" s="5">
        <v>320081304703</v>
      </c>
      <c r="J80" s="5">
        <v>215043213488</v>
      </c>
      <c r="K80" s="5">
        <v>192742530687</v>
      </c>
      <c r="L80" s="5">
        <v>133988085819</v>
      </c>
      <c r="M80" s="5">
        <v>83315829281</v>
      </c>
      <c r="N80" s="5">
        <v>43151541644</v>
      </c>
      <c r="O80" s="5">
        <v>13287142235</v>
      </c>
      <c r="P80" s="5">
        <v>44232763607</v>
      </c>
      <c r="Q80" s="5">
        <v>96579759550</v>
      </c>
      <c r="R80" s="5">
        <v>123575613337</v>
      </c>
      <c r="S80" s="5">
        <v>176885095751</v>
      </c>
    </row>
    <row r="81" spans="2:19" ht="15.5" x14ac:dyDescent="0.35">
      <c r="C81" t="s">
        <v>103</v>
      </c>
      <c r="D81" s="5">
        <v>26116311239</v>
      </c>
      <c r="E81" s="5">
        <v>1566135323</v>
      </c>
      <c r="F81" s="5">
        <v>161105523088</v>
      </c>
      <c r="G81" s="5">
        <v>60615818589</v>
      </c>
      <c r="I81" s="5">
        <v>318744720744</v>
      </c>
      <c r="J81" s="5">
        <v>217358945634</v>
      </c>
      <c r="K81" s="5">
        <v>191746450727</v>
      </c>
      <c r="L81" s="5">
        <v>134913804324</v>
      </c>
      <c r="M81" s="5">
        <v>85482974916</v>
      </c>
      <c r="N81" s="5">
        <v>47667650401</v>
      </c>
      <c r="O81" s="5">
        <v>13612575044</v>
      </c>
      <c r="P81" s="5">
        <v>45523839527</v>
      </c>
      <c r="Q81" s="5">
        <v>96252336643</v>
      </c>
      <c r="R81" s="5">
        <v>122513312467</v>
      </c>
      <c r="S81" s="5">
        <v>175653344803</v>
      </c>
    </row>
    <row r="82" spans="2:19" ht="15.5" x14ac:dyDescent="0.35">
      <c r="C82" t="s">
        <v>104</v>
      </c>
      <c r="D82" s="5">
        <v>26116311239</v>
      </c>
      <c r="E82" s="5">
        <v>1566135323</v>
      </c>
      <c r="F82" s="5">
        <v>161105523088</v>
      </c>
      <c r="G82" s="5">
        <v>60615818589</v>
      </c>
      <c r="I82" s="5">
        <v>318744720744</v>
      </c>
      <c r="J82" s="5">
        <v>217358945634</v>
      </c>
      <c r="K82" s="5">
        <v>191746450727</v>
      </c>
      <c r="L82" s="5">
        <v>134913804324</v>
      </c>
      <c r="M82" s="5">
        <v>85482974916</v>
      </c>
      <c r="N82" s="5">
        <v>47667650401</v>
      </c>
      <c r="O82" s="5">
        <v>13612575044</v>
      </c>
      <c r="P82" s="5">
        <v>45523839527</v>
      </c>
      <c r="Q82" s="5">
        <v>96252336643</v>
      </c>
      <c r="R82" s="5">
        <v>122513312467</v>
      </c>
      <c r="S82" s="5">
        <v>175653344803</v>
      </c>
    </row>
    <row r="84" spans="2:19" ht="15.5" x14ac:dyDescent="0.35">
      <c r="B84" t="s">
        <v>105</v>
      </c>
      <c r="C84" t="s">
        <v>106</v>
      </c>
    </row>
    <row r="85" spans="2:19" ht="15.5" x14ac:dyDescent="0.35">
      <c r="C85" t="s">
        <v>107</v>
      </c>
    </row>
    <row r="86" spans="2:19" ht="15.5" x14ac:dyDescent="0.35">
      <c r="C86" t="s">
        <v>20</v>
      </c>
      <c r="D86" s="5">
        <v>192319687150</v>
      </c>
      <c r="E86" s="5">
        <v>64427107916</v>
      </c>
      <c r="F86" s="5">
        <v>145223430499</v>
      </c>
      <c r="G86" s="5">
        <v>206080485880</v>
      </c>
      <c r="I86" s="5">
        <v>145223430499</v>
      </c>
      <c r="J86" s="5">
        <v>81064760956</v>
      </c>
      <c r="K86" s="5">
        <v>171118376320</v>
      </c>
      <c r="L86" s="5">
        <v>178200967729</v>
      </c>
      <c r="M86" s="5">
        <v>157895577379</v>
      </c>
      <c r="N86" s="5">
        <v>59332089430</v>
      </c>
      <c r="O86" s="5">
        <v>50438936887</v>
      </c>
      <c r="P86" s="5">
        <v>104940352399</v>
      </c>
      <c r="Q86" s="5">
        <v>204454940270</v>
      </c>
      <c r="R86" s="5">
        <v>133209724949</v>
      </c>
      <c r="S86" s="5">
        <v>65974251983</v>
      </c>
    </row>
    <row r="87" spans="2:19" ht="15.5" x14ac:dyDescent="0.35">
      <c r="C87" t="s">
        <v>108</v>
      </c>
      <c r="D87" s="5">
        <v>97982308281</v>
      </c>
      <c r="E87" s="5">
        <v>207916468573</v>
      </c>
      <c r="F87" s="5">
        <v>327847222020</v>
      </c>
      <c r="G87" s="5">
        <v>181025155285</v>
      </c>
      <c r="I87" s="5">
        <v>327847222020</v>
      </c>
      <c r="J87" s="5">
        <v>88895011304</v>
      </c>
      <c r="K87" s="5">
        <v>101785349160</v>
      </c>
      <c r="L87" s="5">
        <v>17588460281</v>
      </c>
      <c r="O87" s="5">
        <v>21089776359</v>
      </c>
      <c r="P87" s="5">
        <v>14416684216</v>
      </c>
      <c r="Q87" s="5">
        <v>122460373795</v>
      </c>
    </row>
    <row r="88" spans="2:19" ht="15.5" x14ac:dyDescent="0.35">
      <c r="C88" t="s">
        <v>109</v>
      </c>
      <c r="D88" s="5">
        <v>232624126570</v>
      </c>
      <c r="E88" s="5">
        <v>269227325800</v>
      </c>
      <c r="F88" s="5">
        <v>196667027522</v>
      </c>
      <c r="G88" s="5">
        <v>229914742829</v>
      </c>
      <c r="I88" s="5">
        <v>196667027522</v>
      </c>
      <c r="J88" s="5">
        <v>290183136330</v>
      </c>
      <c r="K88" s="5">
        <v>79215907145</v>
      </c>
      <c r="L88" s="5">
        <v>245794342122</v>
      </c>
      <c r="M88" s="5">
        <v>286741369439</v>
      </c>
      <c r="N88" s="5">
        <v>188615198076</v>
      </c>
      <c r="O88" s="5">
        <v>189538192705</v>
      </c>
      <c r="P88" s="5">
        <v>121123066014</v>
      </c>
      <c r="Q88" s="5">
        <v>78476414763</v>
      </c>
      <c r="R88" s="5">
        <v>174531559128</v>
      </c>
      <c r="S88" s="5">
        <v>221497888726</v>
      </c>
    </row>
    <row r="89" spans="2:19" ht="15.5" x14ac:dyDescent="0.35">
      <c r="C89" t="s">
        <v>110</v>
      </c>
      <c r="L89" s="5">
        <v>255259046</v>
      </c>
      <c r="M89" s="5">
        <v>244631034</v>
      </c>
      <c r="N89" s="5">
        <v>177491462</v>
      </c>
      <c r="O89" s="5">
        <v>62084432</v>
      </c>
      <c r="P89" s="5">
        <v>60114429</v>
      </c>
      <c r="Q89" s="5">
        <v>45000000</v>
      </c>
      <c r="R89" s="5">
        <v>81927109679</v>
      </c>
    </row>
    <row r="90" spans="2:19" ht="15.5" x14ac:dyDescent="0.35">
      <c r="C90" t="s">
        <v>111</v>
      </c>
      <c r="S90" s="5">
        <v>102500000000</v>
      </c>
    </row>
    <row r="91" spans="2:19" ht="15.5" x14ac:dyDescent="0.35">
      <c r="C91" t="s">
        <v>112</v>
      </c>
      <c r="D91" s="5">
        <v>232624126570</v>
      </c>
      <c r="E91" s="5">
        <v>269227325800</v>
      </c>
      <c r="F91" s="5">
        <v>196667027522</v>
      </c>
      <c r="G91" s="5">
        <v>229914742829</v>
      </c>
      <c r="I91" s="5">
        <v>196667027522</v>
      </c>
      <c r="J91" s="5">
        <v>290183136330</v>
      </c>
      <c r="K91" s="5">
        <v>79215907145</v>
      </c>
      <c r="L91" s="5">
        <v>245794342122</v>
      </c>
      <c r="M91" s="5">
        <v>286741369439</v>
      </c>
      <c r="N91" s="5">
        <v>188615198076</v>
      </c>
      <c r="O91" s="5">
        <v>189538192705</v>
      </c>
      <c r="P91" s="5">
        <v>121123066014</v>
      </c>
      <c r="Q91" s="5">
        <v>78476414763</v>
      </c>
      <c r="R91" s="5">
        <v>174531559128</v>
      </c>
      <c r="S91" s="5">
        <v>221497888726</v>
      </c>
    </row>
    <row r="92" spans="2:19" ht="15.5" x14ac:dyDescent="0.35">
      <c r="C92" t="s">
        <v>118</v>
      </c>
    </row>
    <row r="93" spans="2:19" ht="15.5" x14ac:dyDescent="0.35">
      <c r="C93" t="s">
        <v>113</v>
      </c>
      <c r="D93" s="5">
        <v>1707182920</v>
      </c>
      <c r="E93" s="5">
        <v>1267257909</v>
      </c>
      <c r="F93" s="5">
        <v>1793759639</v>
      </c>
      <c r="G93" s="5">
        <v>5456173862</v>
      </c>
      <c r="I93" s="5">
        <v>1793759639</v>
      </c>
      <c r="J93" s="5">
        <v>1878536536</v>
      </c>
      <c r="K93" s="5">
        <v>2529711215</v>
      </c>
      <c r="L93" s="5">
        <v>579924066</v>
      </c>
      <c r="M93" s="5">
        <v>51339038185</v>
      </c>
      <c r="N93" s="5">
        <v>7537348971</v>
      </c>
      <c r="O93" s="5">
        <v>767628176</v>
      </c>
      <c r="P93" s="5">
        <v>436511182</v>
      </c>
      <c r="Q93" s="5">
        <v>373140502</v>
      </c>
      <c r="R93" s="5">
        <v>371097365408</v>
      </c>
      <c r="S93" s="5">
        <v>41102678</v>
      </c>
    </row>
    <row r="94" spans="2:19" ht="15.5" x14ac:dyDescent="0.35">
      <c r="C94" t="s">
        <v>114</v>
      </c>
      <c r="D94" s="5">
        <v>1707182920</v>
      </c>
      <c r="E94" s="5">
        <v>1267257909</v>
      </c>
      <c r="F94" s="5">
        <v>1793759639</v>
      </c>
      <c r="G94" s="5">
        <v>5456173862</v>
      </c>
      <c r="I94" s="5">
        <v>1793759639</v>
      </c>
      <c r="J94" s="5">
        <v>1878536536</v>
      </c>
      <c r="K94" s="5">
        <v>2529711215</v>
      </c>
      <c r="L94" s="5">
        <v>579924066</v>
      </c>
      <c r="M94" s="5">
        <v>51339038185</v>
      </c>
      <c r="N94" s="5">
        <v>7537348971</v>
      </c>
      <c r="O94" s="5">
        <v>767628176</v>
      </c>
      <c r="P94" s="5">
        <v>436511182</v>
      </c>
      <c r="Q94" s="5">
        <v>373140502</v>
      </c>
      <c r="R94" s="5">
        <v>371097365408</v>
      </c>
      <c r="S94" s="5">
        <v>41102678</v>
      </c>
    </row>
    <row r="95" spans="2:19" ht="15.5" x14ac:dyDescent="0.35">
      <c r="C95" t="s">
        <v>115</v>
      </c>
      <c r="D95" s="5">
        <v>46921285834</v>
      </c>
      <c r="E95" s="5">
        <v>58658626594</v>
      </c>
      <c r="F95" s="5">
        <v>32497921033</v>
      </c>
      <c r="G95" s="5">
        <v>45447209820</v>
      </c>
      <c r="I95" s="5">
        <v>32497921033</v>
      </c>
      <c r="J95" s="5">
        <v>19428132500</v>
      </c>
      <c r="K95" s="5">
        <v>56241822087</v>
      </c>
      <c r="L95" s="5">
        <v>91283922580</v>
      </c>
      <c r="M95" s="5">
        <v>9456472395</v>
      </c>
      <c r="N95" s="5">
        <v>3056286513</v>
      </c>
      <c r="O95" s="5">
        <v>28894143401</v>
      </c>
      <c r="P95" s="5">
        <v>35950096983</v>
      </c>
      <c r="Q95" s="5">
        <v>42338874348</v>
      </c>
      <c r="R95" s="5">
        <v>26752681464</v>
      </c>
      <c r="S95" s="5">
        <v>148474575782</v>
      </c>
    </row>
    <row r="96" spans="2:19" ht="15.5" x14ac:dyDescent="0.35">
      <c r="C96" t="s">
        <v>781</v>
      </c>
      <c r="D96" s="5">
        <v>155592101645</v>
      </c>
      <c r="E96" s="5">
        <v>118128204315</v>
      </c>
      <c r="F96" s="5">
        <v>102578854327</v>
      </c>
      <c r="G96" s="5">
        <v>103280107343</v>
      </c>
      <c r="I96" s="5">
        <v>102578854327</v>
      </c>
      <c r="J96" s="5">
        <v>66528899668</v>
      </c>
      <c r="K96" s="5">
        <v>46774965229</v>
      </c>
      <c r="L96" s="5">
        <v>62042338772</v>
      </c>
      <c r="M96" s="5">
        <v>48689449518</v>
      </c>
      <c r="N96" s="5">
        <v>51479197537</v>
      </c>
      <c r="O96" s="5">
        <v>54715613636</v>
      </c>
      <c r="P96" s="5">
        <v>143475999976</v>
      </c>
      <c r="Q96" s="5">
        <v>240925432470</v>
      </c>
      <c r="S96" s="5">
        <v>111792431162</v>
      </c>
    </row>
    <row r="97" spans="3:19" ht="15.5" x14ac:dyDescent="0.35">
      <c r="C97" t="s">
        <v>782</v>
      </c>
      <c r="D97" s="5">
        <v>299512830229</v>
      </c>
      <c r="E97" s="5">
        <v>246315953669</v>
      </c>
      <c r="F97" s="5">
        <v>185900670972</v>
      </c>
      <c r="G97" s="5">
        <v>29918349815</v>
      </c>
      <c r="I97" s="5">
        <v>185900670972</v>
      </c>
      <c r="J97" s="5">
        <v>214789781245</v>
      </c>
      <c r="K97" s="5">
        <v>91569390918</v>
      </c>
      <c r="L97" s="5">
        <v>25987205393</v>
      </c>
      <c r="M97" s="5">
        <v>44729851296</v>
      </c>
      <c r="N97" s="5">
        <v>154775647518</v>
      </c>
      <c r="O97" s="5">
        <v>131546167972</v>
      </c>
      <c r="P97" s="5">
        <v>26410402342</v>
      </c>
      <c r="Q97" s="5">
        <v>33965051092</v>
      </c>
      <c r="S97" s="5">
        <v>110624897117</v>
      </c>
    </row>
    <row r="98" spans="3:19" ht="15.5" x14ac:dyDescent="0.35">
      <c r="C98" t="s">
        <v>85</v>
      </c>
      <c r="D98" s="5">
        <v>-18299258191</v>
      </c>
      <c r="E98" s="5">
        <v>-18531157497</v>
      </c>
      <c r="F98" s="5">
        <v>654617272</v>
      </c>
      <c r="G98" s="5">
        <v>409106247</v>
      </c>
      <c r="I98" s="5">
        <v>654617272</v>
      </c>
      <c r="J98" s="5">
        <v>-58169216</v>
      </c>
      <c r="K98" s="5">
        <v>-437191438</v>
      </c>
      <c r="L98" s="5">
        <v>-129768086</v>
      </c>
      <c r="M98" s="5">
        <v>-326631084</v>
      </c>
      <c r="N98" s="5">
        <v>-213271789</v>
      </c>
      <c r="O98" s="5">
        <v>-361382190</v>
      </c>
      <c r="P98" s="5">
        <v>-134071149</v>
      </c>
    </row>
    <row r="99" spans="3:19" ht="15.5" x14ac:dyDescent="0.35">
      <c r="C99" t="s">
        <v>116</v>
      </c>
      <c r="D99" s="5">
        <v>1236869051732</v>
      </c>
      <c r="E99" s="5">
        <v>1172737556397</v>
      </c>
      <c r="F99" s="5">
        <v>1190917876147</v>
      </c>
      <c r="G99" s="5">
        <v>997665401480</v>
      </c>
      <c r="I99" s="5">
        <v>1190917876147</v>
      </c>
      <c r="J99" s="5">
        <v>889838101417</v>
      </c>
      <c r="K99" s="5">
        <v>581651410344</v>
      </c>
      <c r="L99" s="5">
        <v>655359010311</v>
      </c>
      <c r="M99" s="5">
        <v>618264595632</v>
      </c>
      <c r="N99" s="5">
        <v>484044833406</v>
      </c>
      <c r="O99" s="5">
        <v>515545371827</v>
      </c>
      <c r="P99" s="5">
        <v>467458331096</v>
      </c>
      <c r="Q99" s="5">
        <v>741983755533</v>
      </c>
      <c r="R99" s="5">
        <v>732037006350</v>
      </c>
      <c r="S99" s="5">
        <v>684144645100</v>
      </c>
    </row>
    <row r="100" spans="3:19" ht="15.5" x14ac:dyDescent="0.35">
      <c r="C100" t="s">
        <v>117</v>
      </c>
    </row>
    <row r="101" spans="3:19" ht="15.5" x14ac:dyDescent="0.35">
      <c r="C101" t="s">
        <v>121</v>
      </c>
      <c r="D101" s="5">
        <v>128426673769</v>
      </c>
      <c r="E101" s="5">
        <v>122313107024</v>
      </c>
      <c r="F101" s="5">
        <v>121699250583</v>
      </c>
      <c r="G101" s="5">
        <v>112907444874</v>
      </c>
      <c r="I101" s="5">
        <v>121699250583</v>
      </c>
      <c r="J101" s="5">
        <v>117210144068</v>
      </c>
      <c r="K101" s="5">
        <v>165029602412</v>
      </c>
      <c r="L101" s="5">
        <v>123147749552</v>
      </c>
      <c r="M101" s="5">
        <v>92942553783</v>
      </c>
      <c r="N101" s="5">
        <v>151323510847</v>
      </c>
      <c r="O101" s="5">
        <v>145676335815</v>
      </c>
      <c r="P101" s="5">
        <v>146699767492</v>
      </c>
      <c r="Q101" s="5">
        <v>68928365055</v>
      </c>
      <c r="R101" s="5">
        <v>71633605466</v>
      </c>
      <c r="S101" s="5">
        <v>14911705722</v>
      </c>
    </row>
    <row r="102" spans="3:19" ht="15.5" x14ac:dyDescent="0.35">
      <c r="C102" t="s">
        <v>119</v>
      </c>
      <c r="D102" s="5">
        <v>47676666</v>
      </c>
      <c r="E102" s="5">
        <v>47676666</v>
      </c>
      <c r="F102" s="5">
        <v>47676666</v>
      </c>
      <c r="I102" s="5">
        <v>47676666</v>
      </c>
    </row>
    <row r="103" spans="3:19" ht="15.5" x14ac:dyDescent="0.35">
      <c r="C103" t="s">
        <v>518</v>
      </c>
      <c r="D103" s="5">
        <v>100770240447</v>
      </c>
      <c r="E103" s="5">
        <v>101728379815</v>
      </c>
      <c r="F103" s="5">
        <v>102686519181</v>
      </c>
      <c r="G103" s="5">
        <v>103644658548</v>
      </c>
      <c r="I103" s="5">
        <v>102686519181</v>
      </c>
      <c r="J103" s="5">
        <v>106519076649</v>
      </c>
      <c r="K103" s="5">
        <v>44086644389</v>
      </c>
      <c r="L103" s="5">
        <v>44226165560</v>
      </c>
      <c r="M103" s="5">
        <v>30406110188</v>
      </c>
      <c r="N103" s="5">
        <v>31006534816</v>
      </c>
      <c r="O103" s="5">
        <v>31667035714</v>
      </c>
      <c r="P103" s="5">
        <v>31749707108</v>
      </c>
      <c r="Q103" s="5">
        <v>29654852794</v>
      </c>
      <c r="R103" s="5">
        <v>30113038809</v>
      </c>
    </row>
    <row r="104" spans="3:19" ht="15.5" x14ac:dyDescent="0.35">
      <c r="C104" t="s">
        <v>126</v>
      </c>
      <c r="D104" s="5">
        <v>234860666492</v>
      </c>
      <c r="E104" s="5">
        <v>231011051653</v>
      </c>
      <c r="F104" s="5">
        <v>231060893251</v>
      </c>
      <c r="G104" s="5">
        <v>218788125196</v>
      </c>
      <c r="I104" s="5">
        <v>231060893251</v>
      </c>
      <c r="J104" s="5">
        <v>227273684878</v>
      </c>
      <c r="K104" s="5">
        <v>213971093435</v>
      </c>
      <c r="L104" s="5">
        <v>202460101749</v>
      </c>
      <c r="M104" s="5">
        <v>158723112208</v>
      </c>
      <c r="N104" s="5">
        <v>218185839274</v>
      </c>
      <c r="O104" s="5">
        <v>207358292069</v>
      </c>
      <c r="P104" s="5">
        <v>197279544381</v>
      </c>
      <c r="Q104" s="5">
        <v>99415765849</v>
      </c>
      <c r="R104" s="5">
        <v>115774323875</v>
      </c>
      <c r="S104" s="5">
        <v>72618909239</v>
      </c>
    </row>
    <row r="105" spans="3:19" ht="15.5" x14ac:dyDescent="0.35">
      <c r="C105" t="s">
        <v>127</v>
      </c>
      <c r="D105" s="5">
        <v>1471729718224</v>
      </c>
      <c r="E105" s="5">
        <v>1403748608050</v>
      </c>
      <c r="F105" s="5">
        <v>1421978769398</v>
      </c>
      <c r="G105" s="5">
        <v>1216453526676</v>
      </c>
      <c r="I105" s="5">
        <v>1421978769398</v>
      </c>
      <c r="J105" s="5">
        <v>1117111786295</v>
      </c>
      <c r="K105" s="5">
        <v>795622503779</v>
      </c>
      <c r="L105" s="5">
        <v>857819112060</v>
      </c>
      <c r="M105" s="5">
        <v>776987707840</v>
      </c>
      <c r="N105" s="5">
        <v>702230672680</v>
      </c>
      <c r="O105" s="5">
        <v>722903663896</v>
      </c>
      <c r="P105" s="5">
        <v>664737875477</v>
      </c>
      <c r="Q105" s="5">
        <v>841399521382</v>
      </c>
      <c r="R105" s="5">
        <v>847811330225</v>
      </c>
      <c r="S105" s="5">
        <v>756763554339</v>
      </c>
    </row>
    <row r="106" spans="3:19" ht="15.5" x14ac:dyDescent="0.35">
      <c r="C106" t="s">
        <v>128</v>
      </c>
    </row>
    <row r="107" spans="3:19" ht="15.5" x14ac:dyDescent="0.35">
      <c r="C107" t="s">
        <v>129</v>
      </c>
    </row>
    <row r="108" spans="3:19" ht="15.5" x14ac:dyDescent="0.35">
      <c r="C108" t="s">
        <v>130</v>
      </c>
      <c r="D108" s="5">
        <v>701059519543</v>
      </c>
      <c r="E108" s="5">
        <v>480353532528</v>
      </c>
      <c r="F108" s="5">
        <v>480946978675</v>
      </c>
      <c r="G108" s="5">
        <v>439478961077</v>
      </c>
      <c r="I108" s="5">
        <v>480946978675</v>
      </c>
      <c r="J108" s="5">
        <v>333112158509</v>
      </c>
      <c r="K108" s="5">
        <v>186870697975</v>
      </c>
      <c r="L108" s="5">
        <v>202684342970</v>
      </c>
      <c r="M108" s="5">
        <v>185890931795</v>
      </c>
      <c r="N108" s="5">
        <v>149973011766</v>
      </c>
      <c r="O108" s="5">
        <v>169307343263</v>
      </c>
      <c r="P108" s="5">
        <v>109065259583</v>
      </c>
      <c r="Q108" s="5">
        <v>210275330013</v>
      </c>
      <c r="R108" s="5">
        <v>285447096369</v>
      </c>
      <c r="S108" s="5">
        <v>372110915925</v>
      </c>
    </row>
    <row r="109" spans="3:19" ht="15.5" x14ac:dyDescent="0.35">
      <c r="C109" t="s">
        <v>134</v>
      </c>
      <c r="G109" s="5">
        <v>10000000000</v>
      </c>
      <c r="J109" s="5">
        <v>9742194640</v>
      </c>
      <c r="M109" s="5">
        <v>42253113456</v>
      </c>
      <c r="N109" s="5">
        <v>4953160723</v>
      </c>
      <c r="Q109" s="5">
        <v>25028385191</v>
      </c>
      <c r="R109" s="5">
        <v>29999230000</v>
      </c>
      <c r="S109" s="5">
        <v>3055701762</v>
      </c>
    </row>
    <row r="110" spans="3:19" ht="15.5" x14ac:dyDescent="0.35">
      <c r="C110" t="s">
        <v>131</v>
      </c>
      <c r="D110" s="5">
        <v>155573255919</v>
      </c>
      <c r="E110" s="5">
        <v>112634582271</v>
      </c>
      <c r="F110" s="5">
        <v>142669731318</v>
      </c>
      <c r="G110" s="5">
        <v>141459862981</v>
      </c>
      <c r="I110" s="5">
        <v>142669731318</v>
      </c>
      <c r="J110" s="5">
        <v>82705064785</v>
      </c>
      <c r="K110" s="5">
        <v>36900774683</v>
      </c>
      <c r="L110" s="5">
        <v>18307817357</v>
      </c>
      <c r="M110" s="5">
        <v>30394925803</v>
      </c>
      <c r="N110" s="5">
        <v>8693032596</v>
      </c>
      <c r="O110" s="5">
        <v>23214989907</v>
      </c>
      <c r="P110" s="5">
        <v>19194761333</v>
      </c>
      <c r="Q110" s="5">
        <v>21916312819</v>
      </c>
      <c r="R110" s="5">
        <v>30753038075</v>
      </c>
      <c r="S110" s="5">
        <v>68353995525</v>
      </c>
    </row>
    <row r="111" spans="3:19" ht="15.5" x14ac:dyDescent="0.35">
      <c r="C111" t="s">
        <v>132</v>
      </c>
      <c r="D111" s="5">
        <v>155573255919</v>
      </c>
      <c r="E111" s="5">
        <v>112634582271</v>
      </c>
      <c r="F111" s="5">
        <v>142669731318</v>
      </c>
      <c r="G111" s="5">
        <v>141459862981</v>
      </c>
      <c r="I111" s="5">
        <v>142669731318</v>
      </c>
      <c r="J111" s="5">
        <v>82705064785</v>
      </c>
      <c r="K111" s="5">
        <v>36900774683</v>
      </c>
      <c r="L111" s="5">
        <v>18307817357</v>
      </c>
      <c r="M111" s="5">
        <v>30394925803</v>
      </c>
      <c r="N111" s="5">
        <v>8693032596</v>
      </c>
      <c r="O111" s="5">
        <v>23214989907</v>
      </c>
      <c r="P111" s="5">
        <v>19194761333</v>
      </c>
      <c r="Q111" s="5">
        <v>21916312819</v>
      </c>
      <c r="R111" s="5">
        <v>30753038075</v>
      </c>
      <c r="S111" s="5">
        <v>68353995525</v>
      </c>
    </row>
    <row r="112" spans="3:19" ht="15.5" x14ac:dyDescent="0.35">
      <c r="C112" t="s">
        <v>133</v>
      </c>
      <c r="J112" s="5">
        <v>38071996</v>
      </c>
      <c r="K112" s="5">
        <v>148310112</v>
      </c>
      <c r="L112" s="5">
        <v>169639402</v>
      </c>
      <c r="M112" s="5">
        <v>26266637</v>
      </c>
      <c r="N112" s="5">
        <v>152346220</v>
      </c>
    </row>
    <row r="113" spans="3:19" ht="15.5" x14ac:dyDescent="0.35">
      <c r="C113" t="s">
        <v>465</v>
      </c>
      <c r="D113" s="5">
        <v>1256989032</v>
      </c>
      <c r="E113" s="5">
        <v>1184251229</v>
      </c>
      <c r="F113" s="5">
        <v>1117669806</v>
      </c>
      <c r="G113" s="5">
        <v>1087322812</v>
      </c>
      <c r="I113" s="5">
        <v>1117669806</v>
      </c>
      <c r="J113" s="5">
        <v>899492835</v>
      </c>
      <c r="K113" s="5">
        <v>676601302</v>
      </c>
      <c r="L113" s="5">
        <v>255259046</v>
      </c>
      <c r="M113" s="5">
        <v>244631034</v>
      </c>
      <c r="N113" s="5">
        <v>177491462</v>
      </c>
      <c r="O113" s="5">
        <v>62084432</v>
      </c>
      <c r="P113" s="5">
        <v>60114429</v>
      </c>
      <c r="Q113" s="5">
        <v>45000000</v>
      </c>
      <c r="R113" s="5">
        <v>81927109679</v>
      </c>
      <c r="S113" s="5">
        <v>102500000000</v>
      </c>
    </row>
    <row r="114" spans="3:19" ht="15.5" x14ac:dyDescent="0.35">
      <c r="C114" t="s">
        <v>137</v>
      </c>
      <c r="D114" s="5">
        <v>118533821459</v>
      </c>
      <c r="E114" s="5">
        <v>82301441925</v>
      </c>
      <c r="F114" s="5">
        <v>108181720973</v>
      </c>
      <c r="G114" s="5">
        <v>49757068847</v>
      </c>
      <c r="I114" s="5">
        <v>108181720973</v>
      </c>
      <c r="J114" s="5">
        <v>56149362463</v>
      </c>
      <c r="K114" s="5">
        <v>55472353181</v>
      </c>
      <c r="L114" s="5">
        <v>97809424252</v>
      </c>
      <c r="M114" s="5">
        <v>31591919114</v>
      </c>
      <c r="N114" s="5">
        <v>88544059388</v>
      </c>
      <c r="O114" s="5">
        <v>56866057145</v>
      </c>
      <c r="P114" s="5">
        <v>1445497609</v>
      </c>
      <c r="Q114" s="5">
        <v>55390162954</v>
      </c>
      <c r="R114" s="5">
        <v>74471798039</v>
      </c>
      <c r="S114" s="5">
        <v>23969917634</v>
      </c>
    </row>
    <row r="115" spans="3:19" ht="15.5" x14ac:dyDescent="0.35">
      <c r="C115" t="s">
        <v>193</v>
      </c>
      <c r="D115" s="5">
        <v>71812557</v>
      </c>
      <c r="E115" s="5">
        <v>349661403</v>
      </c>
      <c r="F115" s="5">
        <v>725836380</v>
      </c>
      <c r="G115" s="5">
        <v>1108893765</v>
      </c>
      <c r="I115" s="5">
        <v>725836380</v>
      </c>
      <c r="J115" s="5">
        <v>1521766157</v>
      </c>
      <c r="K115" s="5">
        <v>1370032407</v>
      </c>
      <c r="L115" s="5">
        <v>44105839</v>
      </c>
      <c r="M115" s="5">
        <v>371828752</v>
      </c>
      <c r="N115" s="5">
        <v>472959041</v>
      </c>
      <c r="O115" s="5">
        <v>396830125</v>
      </c>
    </row>
    <row r="116" spans="3:19" ht="15.5" x14ac:dyDescent="0.35">
      <c r="C116" t="s">
        <v>1675</v>
      </c>
      <c r="E116" s="5">
        <v>9581901</v>
      </c>
      <c r="F116" s="5">
        <v>38071996</v>
      </c>
      <c r="G116" s="5">
        <v>66186805</v>
      </c>
      <c r="I116" s="5">
        <v>38071996</v>
      </c>
      <c r="J116" s="5">
        <v>110238116</v>
      </c>
      <c r="K116" s="5">
        <v>279403278</v>
      </c>
    </row>
    <row r="117" spans="3:19" ht="15.5" x14ac:dyDescent="0.35">
      <c r="C117" t="s">
        <v>136</v>
      </c>
      <c r="D117" s="5">
        <v>2284384305</v>
      </c>
      <c r="E117" s="5">
        <v>8189213242</v>
      </c>
      <c r="F117" s="5">
        <v>3506335029</v>
      </c>
      <c r="G117" s="5">
        <v>3492924716</v>
      </c>
      <c r="I117" s="5">
        <v>3506335029</v>
      </c>
      <c r="J117" s="5">
        <v>12180059450</v>
      </c>
      <c r="K117" s="5">
        <v>42417568488</v>
      </c>
      <c r="L117" s="5">
        <v>746238584</v>
      </c>
      <c r="M117" s="5">
        <v>5573112590</v>
      </c>
      <c r="N117" s="5">
        <v>3750269595</v>
      </c>
      <c r="O117" s="5">
        <v>10089305935</v>
      </c>
      <c r="P117" s="5">
        <v>2606641654</v>
      </c>
      <c r="Q117" s="5">
        <v>565509850</v>
      </c>
      <c r="R117" s="5">
        <v>1017334996</v>
      </c>
      <c r="S117" s="5">
        <v>7015593644</v>
      </c>
    </row>
    <row r="118" spans="3:19" ht="15.5" x14ac:dyDescent="0.35">
      <c r="C118" t="s">
        <v>146</v>
      </c>
      <c r="D118" s="5">
        <v>12130694222</v>
      </c>
      <c r="E118" s="5">
        <v>11878704302</v>
      </c>
      <c r="F118" s="5">
        <v>11799173468</v>
      </c>
      <c r="G118" s="5">
        <v>8847471432</v>
      </c>
      <c r="I118" s="5">
        <v>11799173468</v>
      </c>
      <c r="J118" s="5">
        <v>8511731275</v>
      </c>
      <c r="K118" s="5">
        <v>11592854927</v>
      </c>
      <c r="L118" s="5">
        <v>9722268940</v>
      </c>
      <c r="M118" s="5">
        <v>10098080219</v>
      </c>
      <c r="N118" s="5">
        <v>16241940004</v>
      </c>
      <c r="O118" s="5">
        <v>15748250124</v>
      </c>
      <c r="P118" s="5">
        <v>12377120429</v>
      </c>
      <c r="Q118" s="5">
        <v>11384059897</v>
      </c>
      <c r="R118" s="5">
        <v>9781284841</v>
      </c>
      <c r="S118" s="5">
        <v>6789381255</v>
      </c>
    </row>
    <row r="119" spans="3:19" ht="15.5" x14ac:dyDescent="0.35">
      <c r="C119" t="s">
        <v>147</v>
      </c>
      <c r="D119" s="5">
        <v>12130694222</v>
      </c>
      <c r="E119" s="5">
        <v>11878704302</v>
      </c>
      <c r="F119" s="5">
        <v>11799173468</v>
      </c>
      <c r="G119" s="5">
        <v>8847471432</v>
      </c>
      <c r="I119" s="5">
        <v>11799173468</v>
      </c>
      <c r="J119" s="5">
        <v>8511731275</v>
      </c>
      <c r="K119" s="5">
        <v>11592854927</v>
      </c>
      <c r="L119" s="5">
        <v>9722268940</v>
      </c>
      <c r="M119" s="5">
        <v>10098080219</v>
      </c>
      <c r="N119" s="5">
        <v>16241940004</v>
      </c>
      <c r="O119" s="5">
        <v>15748250124</v>
      </c>
      <c r="P119" s="5">
        <v>12377120429</v>
      </c>
      <c r="Q119" s="5">
        <v>11384059897</v>
      </c>
      <c r="R119" s="5">
        <v>9781284841</v>
      </c>
      <c r="S119" s="5">
        <v>6789381255</v>
      </c>
    </row>
    <row r="120" spans="3:19" ht="15.5" x14ac:dyDescent="0.35">
      <c r="C120" t="s">
        <v>152</v>
      </c>
    </row>
    <row r="121" spans="3:19" ht="15.5" x14ac:dyDescent="0.35">
      <c r="C121" t="s">
        <v>141</v>
      </c>
      <c r="F121" s="5">
        <v>18655166</v>
      </c>
      <c r="G121" s="5">
        <v>45749108</v>
      </c>
      <c r="I121" s="5">
        <v>18655166</v>
      </c>
      <c r="J121" s="5">
        <v>623488287</v>
      </c>
      <c r="K121" s="5">
        <v>2145254444</v>
      </c>
      <c r="M121" s="5">
        <v>44296507</v>
      </c>
      <c r="N121" s="5">
        <v>415432810</v>
      </c>
      <c r="O121" s="5">
        <v>888391851</v>
      </c>
    </row>
    <row r="122" spans="3:19" ht="15.5" x14ac:dyDescent="0.35">
      <c r="C122" t="s">
        <v>153</v>
      </c>
      <c r="F122" s="5">
        <v>18655166</v>
      </c>
      <c r="G122" s="5">
        <v>45749108</v>
      </c>
      <c r="I122" s="5">
        <v>18655166</v>
      </c>
      <c r="J122" s="5">
        <v>661560283</v>
      </c>
      <c r="K122" s="5">
        <v>2493564556</v>
      </c>
      <c r="L122" s="5">
        <v>2769639402</v>
      </c>
      <c r="M122" s="5">
        <v>270563144</v>
      </c>
      <c r="N122" s="5">
        <v>3167779030</v>
      </c>
      <c r="O122" s="5">
        <v>888391851</v>
      </c>
    </row>
    <row r="123" spans="3:19" ht="15.5" x14ac:dyDescent="0.35">
      <c r="C123" t="s">
        <v>154</v>
      </c>
      <c r="D123" s="5">
        <v>713190213765</v>
      </c>
      <c r="E123" s="5">
        <v>492232236830</v>
      </c>
      <c r="F123" s="5">
        <v>492746152143</v>
      </c>
      <c r="G123" s="5">
        <v>448326432509</v>
      </c>
      <c r="I123" s="5">
        <v>492746152143</v>
      </c>
      <c r="J123" s="5">
        <v>341623889784</v>
      </c>
      <c r="K123" s="5">
        <v>198463552902</v>
      </c>
      <c r="L123" s="5">
        <v>212406611910</v>
      </c>
      <c r="M123" s="5">
        <v>195989012014</v>
      </c>
      <c r="N123" s="5">
        <v>166214951770</v>
      </c>
      <c r="O123" s="5">
        <v>185055593387</v>
      </c>
      <c r="P123" s="5">
        <v>121442380012</v>
      </c>
      <c r="Q123" s="5">
        <v>221659389910</v>
      </c>
      <c r="R123" s="5">
        <v>295228381210</v>
      </c>
      <c r="S123" s="5">
        <v>378900297180</v>
      </c>
    </row>
    <row r="124" spans="3:19" ht="15.5" x14ac:dyDescent="0.35">
      <c r="C124" t="s">
        <v>155</v>
      </c>
    </row>
    <row r="125" spans="3:19" ht="15.5" x14ac:dyDescent="0.35">
      <c r="C125" t="s">
        <v>156</v>
      </c>
      <c r="D125" s="5">
        <v>150000000000</v>
      </c>
      <c r="E125" s="5">
        <v>150000000000</v>
      </c>
      <c r="F125" s="5">
        <v>150000000000</v>
      </c>
      <c r="G125" s="5">
        <v>150000000000</v>
      </c>
      <c r="I125" s="5">
        <v>150000000000</v>
      </c>
      <c r="J125" s="5">
        <v>150000000000</v>
      </c>
      <c r="K125" s="5">
        <v>150000000000</v>
      </c>
      <c r="L125" s="5">
        <v>150000000000</v>
      </c>
      <c r="M125" s="5">
        <v>150000000000</v>
      </c>
      <c r="N125" s="5">
        <v>150000000000</v>
      </c>
      <c r="O125" s="5">
        <v>150000000000</v>
      </c>
      <c r="P125" s="5">
        <v>150000000000</v>
      </c>
      <c r="Q125" s="5">
        <v>150000000000</v>
      </c>
      <c r="R125" s="5">
        <v>150000000000</v>
      </c>
      <c r="S125" s="5">
        <v>32000000000</v>
      </c>
    </row>
    <row r="126" spans="3:19" ht="15.5" x14ac:dyDescent="0.35">
      <c r="C126" t="s">
        <v>157</v>
      </c>
      <c r="D126" s="5">
        <v>327441379389</v>
      </c>
      <c r="E126" s="5">
        <v>327441379389</v>
      </c>
      <c r="F126" s="5">
        <v>327441379389</v>
      </c>
      <c r="G126" s="5">
        <v>327441379389</v>
      </c>
      <c r="I126" s="5">
        <v>327441379389</v>
      </c>
      <c r="J126" s="5">
        <v>327441379389</v>
      </c>
      <c r="K126" s="5">
        <v>327441379389</v>
      </c>
      <c r="L126" s="5">
        <v>327441379389</v>
      </c>
      <c r="M126" s="5">
        <v>327441379389</v>
      </c>
      <c r="N126" s="5">
        <v>327441379389</v>
      </c>
      <c r="O126" s="5">
        <v>327441379389</v>
      </c>
      <c r="P126" s="5">
        <v>327441379389</v>
      </c>
      <c r="Q126" s="5">
        <v>327441379389</v>
      </c>
      <c r="R126" s="5">
        <v>327191379389</v>
      </c>
    </row>
    <row r="127" spans="3:19" ht="15.5" x14ac:dyDescent="0.35">
      <c r="C127" t="s">
        <v>158</v>
      </c>
      <c r="D127" s="5">
        <v>298384023188</v>
      </c>
      <c r="E127" s="5">
        <v>451796406414</v>
      </c>
      <c r="F127" s="5">
        <v>450390953737</v>
      </c>
      <c r="G127" s="5">
        <v>289544094859</v>
      </c>
      <c r="I127" s="5">
        <v>450390953737</v>
      </c>
      <c r="J127" s="5">
        <v>297575235006</v>
      </c>
      <c r="K127" s="5">
        <v>120040009604</v>
      </c>
      <c r="L127" s="5">
        <v>167888056812</v>
      </c>
      <c r="M127" s="5">
        <v>103978500837</v>
      </c>
      <c r="N127" s="5">
        <v>58597701850</v>
      </c>
      <c r="O127" s="5">
        <v>60610828949</v>
      </c>
      <c r="P127" s="5">
        <v>65988187225</v>
      </c>
      <c r="Q127" s="5">
        <v>142298752083</v>
      </c>
      <c r="R127" s="5">
        <v>75391569626</v>
      </c>
      <c r="S127" s="5">
        <v>345863257159</v>
      </c>
    </row>
    <row r="128" spans="3:19" ht="15.5" x14ac:dyDescent="0.35">
      <c r="C128" t="s">
        <v>159</v>
      </c>
      <c r="D128" s="5">
        <v>30000000000</v>
      </c>
      <c r="E128" s="5">
        <v>10000000000</v>
      </c>
      <c r="F128" s="5">
        <v>10000000000</v>
      </c>
      <c r="G128" s="5">
        <v>10000000000</v>
      </c>
      <c r="I128" s="5">
        <v>10000000000</v>
      </c>
      <c r="J128" s="5">
        <v>8000000000</v>
      </c>
      <c r="K128" s="5">
        <v>7000000000</v>
      </c>
      <c r="L128" s="5">
        <v>6000000000</v>
      </c>
      <c r="M128" s="5">
        <v>5000000000</v>
      </c>
      <c r="N128" s="5">
        <v>4000000000</v>
      </c>
      <c r="O128" s="5">
        <v>3000000000</v>
      </c>
      <c r="P128" s="5">
        <v>2000000000</v>
      </c>
      <c r="Q128" s="5">
        <v>1000000000</v>
      </c>
    </row>
    <row r="129" spans="2:19" ht="15.5" x14ac:dyDescent="0.35">
      <c r="C129" t="s">
        <v>160</v>
      </c>
      <c r="D129" s="5">
        <v>268384023188</v>
      </c>
      <c r="E129" s="5">
        <v>441796406414</v>
      </c>
      <c r="F129" s="5">
        <v>440390953737</v>
      </c>
      <c r="G129" s="5">
        <v>279544094859</v>
      </c>
      <c r="I129" s="5">
        <v>440390953737</v>
      </c>
      <c r="J129" s="5">
        <v>289575235006</v>
      </c>
      <c r="K129" s="5">
        <v>113040009604</v>
      </c>
      <c r="L129" s="5">
        <v>161888056812</v>
      </c>
      <c r="M129" s="5">
        <v>98978500837</v>
      </c>
      <c r="N129" s="5">
        <v>54597701850</v>
      </c>
      <c r="O129" s="5">
        <v>57610828949</v>
      </c>
      <c r="P129" s="5">
        <v>63988187225</v>
      </c>
      <c r="Q129" s="5">
        <v>141298752083</v>
      </c>
      <c r="R129" s="5">
        <v>75391569626</v>
      </c>
      <c r="S129" s="5">
        <v>345863257159</v>
      </c>
    </row>
    <row r="130" spans="2:19" ht="15.5" x14ac:dyDescent="0.35">
      <c r="C130" t="s">
        <v>161</v>
      </c>
      <c r="D130" s="5">
        <v>298384023188</v>
      </c>
      <c r="E130" s="5">
        <v>451796406414</v>
      </c>
      <c r="F130" s="5">
        <v>450390953737</v>
      </c>
      <c r="G130" s="5">
        <v>289544094859</v>
      </c>
      <c r="I130" s="5">
        <v>450390953737</v>
      </c>
      <c r="J130" s="5">
        <v>297575235006</v>
      </c>
      <c r="K130" s="5">
        <v>120040009604</v>
      </c>
      <c r="L130" s="5">
        <v>167888056812</v>
      </c>
      <c r="M130" s="5">
        <v>103978500837</v>
      </c>
      <c r="N130" s="5">
        <v>58597701850</v>
      </c>
      <c r="O130" s="5">
        <v>60610828949</v>
      </c>
      <c r="P130" s="5">
        <v>65988187225</v>
      </c>
      <c r="Q130" s="5">
        <v>142298752083</v>
      </c>
      <c r="R130" s="5">
        <v>75391569626</v>
      </c>
      <c r="S130" s="5">
        <v>345863257159</v>
      </c>
    </row>
    <row r="131" spans="2:19" ht="15.5" x14ac:dyDescent="0.35">
      <c r="C131" t="s">
        <v>162</v>
      </c>
      <c r="D131" s="5">
        <v>1013360073</v>
      </c>
      <c r="E131" s="5">
        <v>809742914</v>
      </c>
      <c r="F131" s="5">
        <v>745666857</v>
      </c>
      <c r="G131" s="5">
        <v>732513672</v>
      </c>
      <c r="I131" s="5">
        <v>745666857</v>
      </c>
      <c r="J131" s="5">
        <v>529451332</v>
      </c>
      <c r="K131" s="5">
        <v>114753322</v>
      </c>
      <c r="L131" s="5">
        <v>212832035</v>
      </c>
      <c r="M131" s="5">
        <v>-94553316</v>
      </c>
      <c r="N131" s="5">
        <v>189911460</v>
      </c>
      <c r="O131" s="5">
        <v>157244361</v>
      </c>
    </row>
    <row r="132" spans="2:19" ht="15.5" x14ac:dyDescent="0.35">
      <c r="C132" t="s">
        <v>10</v>
      </c>
      <c r="D132" s="5">
        <v>758539504459</v>
      </c>
      <c r="E132" s="5">
        <v>911516371220</v>
      </c>
      <c r="F132" s="5">
        <v>929232617255</v>
      </c>
      <c r="G132" s="5">
        <v>768127094167</v>
      </c>
      <c r="I132" s="5">
        <v>929232617255</v>
      </c>
      <c r="J132" s="5">
        <v>775487896511</v>
      </c>
      <c r="K132" s="5">
        <v>597158950877</v>
      </c>
      <c r="L132" s="5">
        <v>645412500150</v>
      </c>
      <c r="M132" s="5">
        <v>580998695826</v>
      </c>
      <c r="N132" s="5">
        <v>536015720910</v>
      </c>
      <c r="O132" s="5">
        <v>537848070509</v>
      </c>
      <c r="P132" s="5">
        <v>543295495465</v>
      </c>
      <c r="Q132" s="5">
        <v>619740131472</v>
      </c>
      <c r="R132" s="5">
        <v>552582949015</v>
      </c>
      <c r="S132" s="5">
        <v>377863257159</v>
      </c>
    </row>
    <row r="133" spans="2:19" ht="15.5" x14ac:dyDescent="0.35">
      <c r="C133" t="s">
        <v>163</v>
      </c>
      <c r="D133" s="5">
        <v>1471729718224</v>
      </c>
      <c r="E133" s="5">
        <v>1403748608050</v>
      </c>
      <c r="F133" s="5">
        <v>1421978769398</v>
      </c>
      <c r="G133" s="5">
        <v>1216453526676</v>
      </c>
      <c r="I133" s="5">
        <v>1421978769398</v>
      </c>
      <c r="J133" s="5">
        <v>1117111786295</v>
      </c>
      <c r="K133" s="5">
        <v>795622503779</v>
      </c>
      <c r="L133" s="5">
        <v>857819112060</v>
      </c>
      <c r="M133" s="5">
        <v>776987707840</v>
      </c>
      <c r="N133" s="5">
        <v>702230672680</v>
      </c>
      <c r="O133" s="5">
        <v>722903663896</v>
      </c>
      <c r="P133" s="5">
        <v>664737875477</v>
      </c>
      <c r="Q133" s="5">
        <v>841399521382</v>
      </c>
      <c r="R133" s="5">
        <v>847811330225</v>
      </c>
      <c r="S133" s="5">
        <v>756763554339</v>
      </c>
    </row>
    <row r="134" spans="2:19" ht="15.5" x14ac:dyDescent="0.35">
      <c r="C134" t="s">
        <v>164</v>
      </c>
      <c r="D134" s="5">
        <v>3000000000</v>
      </c>
      <c r="E134" s="5">
        <v>3000000000</v>
      </c>
      <c r="F134" s="5">
        <v>3000000000</v>
      </c>
      <c r="G134" s="5">
        <v>3000000000</v>
      </c>
      <c r="I134" s="5">
        <v>3000000000</v>
      </c>
      <c r="J134" s="5">
        <v>3000000000</v>
      </c>
      <c r="K134" s="5">
        <v>3000000000</v>
      </c>
      <c r="L134" s="5">
        <v>3000000000</v>
      </c>
      <c r="M134" s="5">
        <v>1500000000</v>
      </c>
      <c r="N134" s="5">
        <v>1500000000</v>
      </c>
      <c r="O134" s="5">
        <v>1500000000</v>
      </c>
      <c r="P134" s="5">
        <v>1500000000</v>
      </c>
      <c r="Q134" s="5">
        <v>1500000000</v>
      </c>
      <c r="R134" s="5">
        <v>1500000000</v>
      </c>
      <c r="S134" s="5">
        <v>32000</v>
      </c>
    </row>
    <row r="136" spans="2:19" ht="15.5" x14ac:dyDescent="0.35">
      <c r="B136" t="s">
        <v>165</v>
      </c>
      <c r="C136" t="s">
        <v>166</v>
      </c>
      <c r="D136" s="5">
        <v>66201921333</v>
      </c>
      <c r="E136" s="5">
        <v>-106041702680</v>
      </c>
      <c r="F136" s="5">
        <v>12010472636</v>
      </c>
      <c r="G136" s="5">
        <v>162329100008</v>
      </c>
      <c r="I136" s="5">
        <v>367031675138</v>
      </c>
      <c r="J136" s="5">
        <v>-43067830808</v>
      </c>
      <c r="K136" s="5">
        <v>200456066284</v>
      </c>
      <c r="L136" s="5">
        <v>203040702839</v>
      </c>
      <c r="M136" s="5">
        <v>42313513127</v>
      </c>
      <c r="N136" s="5">
        <v>49586728211</v>
      </c>
      <c r="O136" s="5">
        <v>-2826594535</v>
      </c>
      <c r="P136" s="5">
        <v>29457414953</v>
      </c>
      <c r="Q136" s="5">
        <v>217456078645</v>
      </c>
      <c r="R136" s="5">
        <v>132144312856</v>
      </c>
      <c r="S136" s="5">
        <v>56030462978</v>
      </c>
    </row>
    <row r="137" spans="2:19" ht="15.5" x14ac:dyDescent="0.35">
      <c r="C137" t="s">
        <v>167</v>
      </c>
      <c r="D137" s="5">
        <v>442163670051</v>
      </c>
      <c r="E137" s="5">
        <v>312668674539</v>
      </c>
      <c r="F137" s="5">
        <v>434328979187</v>
      </c>
      <c r="G137" s="5">
        <v>519904160097</v>
      </c>
      <c r="I137" s="5">
        <v>1715590284711</v>
      </c>
      <c r="J137" s="5">
        <v>915764836920</v>
      </c>
      <c r="K137" s="5">
        <v>653118130524</v>
      </c>
      <c r="L137" s="5">
        <v>784561091956</v>
      </c>
      <c r="M137" s="5">
        <v>320266777712</v>
      </c>
      <c r="N137" s="5">
        <v>500943323156</v>
      </c>
      <c r="O137" s="5">
        <v>563611971347</v>
      </c>
      <c r="P137" s="5">
        <v>423397083148</v>
      </c>
      <c r="Q137" s="5">
        <v>771698769889</v>
      </c>
      <c r="R137" s="5">
        <v>1082494824785</v>
      </c>
      <c r="S137" s="5">
        <v>891561472349</v>
      </c>
    </row>
    <row r="138" spans="2:19" ht="15.5" x14ac:dyDescent="0.35">
      <c r="C138" t="s">
        <v>519</v>
      </c>
      <c r="D138" s="5">
        <v>-364802840341</v>
      </c>
      <c r="E138" s="5">
        <v>-409804637819</v>
      </c>
      <c r="F138" s="5">
        <v>-403308462030</v>
      </c>
      <c r="G138" s="5">
        <v>-346496501605</v>
      </c>
      <c r="I138" s="5">
        <v>-1305571351058</v>
      </c>
      <c r="J138" s="5">
        <v>-936399208100</v>
      </c>
      <c r="K138" s="5">
        <v>-439101496905</v>
      </c>
      <c r="L138" s="5">
        <v>-577210994504</v>
      </c>
      <c r="M138" s="5">
        <v>-276864475160</v>
      </c>
      <c r="N138" s="5">
        <v>-443770471839</v>
      </c>
      <c r="O138" s="5">
        <v>-556196930109</v>
      </c>
      <c r="P138" s="5">
        <v>-391313711788</v>
      </c>
      <c r="Q138" s="5">
        <v>-546740394225</v>
      </c>
      <c r="R138" s="5">
        <v>-920815996774</v>
      </c>
      <c r="S138" s="5">
        <v>-816452766254</v>
      </c>
    </row>
    <row r="139" spans="2:19" ht="15.5" x14ac:dyDescent="0.35">
      <c r="C139" t="s">
        <v>1676</v>
      </c>
      <c r="D139" s="5">
        <v>563627333</v>
      </c>
      <c r="E139" s="5">
        <v>930004042</v>
      </c>
      <c r="F139" s="5">
        <v>1377074053</v>
      </c>
      <c r="G139" s="5">
        <v>1060792174</v>
      </c>
      <c r="I139" s="5">
        <v>5637840345</v>
      </c>
      <c r="J139" s="5">
        <v>2117158077</v>
      </c>
      <c r="K139" s="5">
        <v>3438878253</v>
      </c>
      <c r="L139" s="5">
        <v>3388452839</v>
      </c>
      <c r="M139" s="5">
        <v>1430897478</v>
      </c>
      <c r="N139" s="5">
        <v>1049618427</v>
      </c>
      <c r="O139" s="5">
        <v>2612942163</v>
      </c>
      <c r="P139" s="5">
        <v>4554107310</v>
      </c>
      <c r="Q139" s="5">
        <v>6886664537</v>
      </c>
      <c r="R139" s="5">
        <v>1340082403</v>
      </c>
      <c r="S139" s="5">
        <v>3602635054</v>
      </c>
    </row>
    <row r="140" spans="2:19" ht="15.5" x14ac:dyDescent="0.35">
      <c r="C140" t="s">
        <v>27</v>
      </c>
      <c r="D140" s="5">
        <v>8530868424</v>
      </c>
      <c r="E140" s="5">
        <v>-9713844879</v>
      </c>
      <c r="F140" s="5">
        <v>-302056195</v>
      </c>
      <c r="G140" s="5">
        <v>-526785485</v>
      </c>
      <c r="I140" s="5">
        <v>-1316017636</v>
      </c>
      <c r="J140" s="5">
        <v>-1528417821</v>
      </c>
      <c r="K140" s="5">
        <v>-1407914843</v>
      </c>
      <c r="L140" s="5">
        <v>-1307639270</v>
      </c>
      <c r="M140" s="5">
        <v>-657106096</v>
      </c>
      <c r="N140" s="5">
        <v>-1080625975</v>
      </c>
      <c r="O140" s="5">
        <v>-603742412</v>
      </c>
      <c r="P140" s="5">
        <v>-223387884</v>
      </c>
      <c r="Q140" s="5">
        <v>-1078580988</v>
      </c>
      <c r="R140" s="5">
        <v>-7199857848</v>
      </c>
      <c r="S140" s="5">
        <v>-1551649298</v>
      </c>
    </row>
    <row r="141" spans="2:19" ht="15.5" x14ac:dyDescent="0.35">
      <c r="C141" t="s">
        <v>623</v>
      </c>
      <c r="D141" s="5">
        <v>-17564899610</v>
      </c>
      <c r="E141" s="5">
        <v>-525484167</v>
      </c>
      <c r="F141" s="5">
        <v>-19376599737</v>
      </c>
      <c r="G141" s="5">
        <v>-12097103286</v>
      </c>
      <c r="I141" s="5">
        <v>-47793116284</v>
      </c>
      <c r="J141" s="5">
        <v>-23246565654</v>
      </c>
      <c r="K141" s="5">
        <v>-12486402464</v>
      </c>
      <c r="L141" s="5">
        <v>-18217181369</v>
      </c>
      <c r="M141" s="5">
        <v>-9233622441</v>
      </c>
      <c r="N141" s="5">
        <v>-9106022717</v>
      </c>
      <c r="O141" s="5">
        <v>-12449557130</v>
      </c>
      <c r="P141" s="5">
        <v>-7161985223</v>
      </c>
      <c r="Q141" s="5">
        <v>-13088566591</v>
      </c>
      <c r="R141" s="5">
        <v>-23753541300</v>
      </c>
      <c r="S141" s="5">
        <v>-20764198815</v>
      </c>
    </row>
    <row r="142" spans="2:19" ht="15.5" x14ac:dyDescent="0.35">
      <c r="C142" t="s">
        <v>717</v>
      </c>
      <c r="D142" s="5">
        <v>-2688504524</v>
      </c>
      <c r="E142" s="5">
        <v>403585604</v>
      </c>
      <c r="F142" s="5">
        <v>-708462642</v>
      </c>
      <c r="G142" s="5">
        <v>484538113</v>
      </c>
      <c r="I142" s="5">
        <v>484035060</v>
      </c>
      <c r="J142" s="5">
        <v>224365770</v>
      </c>
      <c r="K142" s="5">
        <v>-3105128281</v>
      </c>
      <c r="L142" s="5">
        <v>11826973187</v>
      </c>
      <c r="M142" s="5">
        <v>7371041634</v>
      </c>
      <c r="N142" s="5">
        <v>1550907159</v>
      </c>
      <c r="O142" s="5">
        <v>198721606</v>
      </c>
      <c r="P142" s="5">
        <v>205309390</v>
      </c>
      <c r="Q142" s="5">
        <v>-221813977</v>
      </c>
      <c r="R142" s="5">
        <v>78801590</v>
      </c>
      <c r="S142" s="5">
        <v>-365030058</v>
      </c>
    </row>
    <row r="143" spans="2:19" ht="15.5" x14ac:dyDescent="0.35">
      <c r="C143" t="s">
        <v>172</v>
      </c>
      <c r="D143" s="5">
        <v>-287430747</v>
      </c>
      <c r="E143" s="5">
        <v>-19705701596</v>
      </c>
      <c r="F143" s="5">
        <v>-10438266137</v>
      </c>
      <c r="G143" s="5">
        <v>-155439149116</v>
      </c>
      <c r="I143" s="5">
        <v>-166705967815</v>
      </c>
      <c r="J143" s="5">
        <v>-40679435685</v>
      </c>
      <c r="K143" s="5">
        <v>-241017438675</v>
      </c>
      <c r="L143" s="5">
        <v>-110872019420</v>
      </c>
      <c r="M143" s="5">
        <v>-972266592</v>
      </c>
      <c r="N143" s="5">
        <v>-49896830125</v>
      </c>
      <c r="O143" s="5">
        <v>-19474867994</v>
      </c>
      <c r="P143" s="5">
        <v>-120000000000</v>
      </c>
      <c r="Q143" s="5">
        <v>-29750000000</v>
      </c>
      <c r="R143" s="5">
        <v>-50308620611</v>
      </c>
      <c r="S143" s="5">
        <v>-68710086094</v>
      </c>
    </row>
    <row r="144" spans="2:19" ht="15.5" x14ac:dyDescent="0.35">
      <c r="C144" t="s">
        <v>173</v>
      </c>
      <c r="D144" s="5">
        <v>64903677456</v>
      </c>
      <c r="E144" s="5">
        <v>44932489106</v>
      </c>
      <c r="F144" s="5">
        <v>-62435500995</v>
      </c>
      <c r="G144" s="5">
        <v>-76572266891</v>
      </c>
      <c r="I144" s="5">
        <v>-138650994282</v>
      </c>
      <c r="J144" s="5">
        <v>-7235110806</v>
      </c>
      <c r="K144" s="5">
        <v>32131546805</v>
      </c>
      <c r="L144" s="5">
        <v>-70470366285</v>
      </c>
      <c r="M144" s="5">
        <v>59782399744</v>
      </c>
      <c r="N144" s="5">
        <v>4238827021</v>
      </c>
      <c r="O144" s="5">
        <v>-28343220543</v>
      </c>
      <c r="P144" s="5">
        <v>7266234376</v>
      </c>
      <c r="Q144" s="5">
        <v>-112906765521</v>
      </c>
      <c r="R144" s="5">
        <v>-36618844255</v>
      </c>
      <c r="S144" s="5">
        <v>-32064645434</v>
      </c>
    </row>
    <row r="145" spans="3:19" ht="15.5" x14ac:dyDescent="0.35">
      <c r="C145" t="s">
        <v>175</v>
      </c>
      <c r="D145" s="5">
        <v>-9265988050</v>
      </c>
      <c r="E145" s="5">
        <v>-4487280894</v>
      </c>
      <c r="F145" s="5">
        <v>-12088200994</v>
      </c>
      <c r="G145" s="5">
        <v>-1829144891</v>
      </c>
      <c r="I145" s="5">
        <v>-16561275442</v>
      </c>
      <c r="J145" s="5">
        <v>-27878152576</v>
      </c>
      <c r="K145" s="5">
        <v>-46912952989</v>
      </c>
      <c r="L145" s="5">
        <v>-35980346334</v>
      </c>
      <c r="M145" s="5">
        <v>-23893962074</v>
      </c>
      <c r="N145" s="5">
        <v>-8627289403</v>
      </c>
      <c r="O145" s="5">
        <v>-4108202067</v>
      </c>
      <c r="P145" s="5">
        <v>-85449175555</v>
      </c>
      <c r="Q145" s="5">
        <v>-2047608687</v>
      </c>
      <c r="R145" s="5">
        <v>-70070782859</v>
      </c>
      <c r="S145" s="5">
        <v>-4585027230</v>
      </c>
    </row>
    <row r="146" spans="3:19" ht="15.5" x14ac:dyDescent="0.35">
      <c r="C146" t="s">
        <v>417</v>
      </c>
      <c r="P146" s="5">
        <v>-400000000</v>
      </c>
      <c r="Q146" s="5">
        <v>-578000000</v>
      </c>
      <c r="R146" s="5">
        <v>-241000000</v>
      </c>
    </row>
    <row r="147" spans="3:19" ht="15.5" x14ac:dyDescent="0.35">
      <c r="C147" t="s">
        <v>174</v>
      </c>
      <c r="I147" s="5">
        <v>2000000</v>
      </c>
      <c r="K147" s="5">
        <v>51549537</v>
      </c>
      <c r="L147" s="5">
        <v>450450</v>
      </c>
      <c r="M147" s="5">
        <v>77958181818</v>
      </c>
      <c r="O147" s="5">
        <v>1631807273</v>
      </c>
      <c r="P147" s="5">
        <v>259090909</v>
      </c>
      <c r="Q147" s="5">
        <v>273636366</v>
      </c>
      <c r="R147" s="5">
        <v>20000000000</v>
      </c>
    </row>
    <row r="148" spans="3:19" ht="15.5" x14ac:dyDescent="0.35">
      <c r="C148" t="s">
        <v>1677</v>
      </c>
      <c r="F148" s="5">
        <v>-1296838</v>
      </c>
      <c r="I148" s="5">
        <v>-1296838</v>
      </c>
      <c r="K148" s="5">
        <v>-366081378</v>
      </c>
    </row>
    <row r="149" spans="3:19" ht="15.5" x14ac:dyDescent="0.35">
      <c r="C149" t="s">
        <v>1678</v>
      </c>
      <c r="F149" s="5">
        <v>1296839</v>
      </c>
    </row>
    <row r="150" spans="3:19" ht="15.5" x14ac:dyDescent="0.35">
      <c r="C150" t="s">
        <v>538</v>
      </c>
      <c r="G150" s="5">
        <v>5000000</v>
      </c>
      <c r="I150" s="5">
        <v>5000000</v>
      </c>
      <c r="J150" s="5">
        <v>249410000</v>
      </c>
      <c r="K150" s="5">
        <v>2782556000</v>
      </c>
    </row>
    <row r="151" spans="3:19" ht="15.5" x14ac:dyDescent="0.35">
      <c r="C151" t="s">
        <v>414</v>
      </c>
    </row>
    <row r="152" spans="3:19" ht="15.5" x14ac:dyDescent="0.35">
      <c r="C152" t="s">
        <v>420</v>
      </c>
    </row>
    <row r="153" spans="3:19" ht="15.5" x14ac:dyDescent="0.35">
      <c r="C153" t="s">
        <v>947</v>
      </c>
      <c r="D153" s="5">
        <v>124197310506</v>
      </c>
      <c r="F153" s="5">
        <v>-50000000002</v>
      </c>
      <c r="G153" s="5">
        <v>-74748122000</v>
      </c>
      <c r="I153" s="5">
        <v>-121748122002</v>
      </c>
      <c r="J153" s="5">
        <v>59286941200</v>
      </c>
      <c r="K153" s="5">
        <v>-133804062100</v>
      </c>
      <c r="L153" s="5">
        <v>38198000000</v>
      </c>
      <c r="M153" s="5">
        <v>255972980000</v>
      </c>
      <c r="N153" s="5">
        <v>18539927920</v>
      </c>
      <c r="O153" s="5">
        <v>-14170000000</v>
      </c>
      <c r="P153" s="5">
        <v>-20213490400</v>
      </c>
      <c r="Q153" s="5">
        <v>-124442848000</v>
      </c>
      <c r="R153" s="5">
        <v>13692938604</v>
      </c>
      <c r="S153" s="5">
        <v>-27479618204</v>
      </c>
    </row>
    <row r="154" spans="3:19" ht="15.5" x14ac:dyDescent="0.35">
      <c r="C154" t="s">
        <v>1679</v>
      </c>
      <c r="J154" s="5">
        <v>-38808722825</v>
      </c>
    </row>
    <row r="155" spans="3:19" ht="15.5" x14ac:dyDescent="0.35">
      <c r="C155" t="s">
        <v>1170</v>
      </c>
      <c r="K155" s="5">
        <v>210841441192</v>
      </c>
    </row>
    <row r="156" spans="3:19" ht="15.5" x14ac:dyDescent="0.35">
      <c r="C156" t="s">
        <v>1680</v>
      </c>
      <c r="L156" s="5">
        <v>-58267990400</v>
      </c>
      <c r="M156" s="5">
        <v>-250254800000</v>
      </c>
      <c r="N156" s="5">
        <v>-5671244496</v>
      </c>
      <c r="O156" s="5">
        <v>-11321311129</v>
      </c>
      <c r="P156" s="5">
        <v>-17445600000</v>
      </c>
    </row>
    <row r="157" spans="3:19" ht="15.5" x14ac:dyDescent="0.35">
      <c r="C157" t="s">
        <v>532</v>
      </c>
      <c r="J157" s="5">
        <v>-6266605</v>
      </c>
      <c r="K157" s="5">
        <v>-460903457</v>
      </c>
      <c r="L157" s="5">
        <v>-14420480001</v>
      </c>
      <c r="N157" s="5">
        <v>-2567000</v>
      </c>
      <c r="O157" s="5">
        <v>-375514620</v>
      </c>
    </row>
    <row r="158" spans="3:19" ht="15.5" x14ac:dyDescent="0.35">
      <c r="C158" t="s">
        <v>1681</v>
      </c>
      <c r="D158" s="5">
        <v>-27645000</v>
      </c>
      <c r="E158" s="5">
        <v>-580230000</v>
      </c>
      <c r="F158" s="5">
        <v>-347300000</v>
      </c>
      <c r="I158" s="5">
        <v>-347300000</v>
      </c>
      <c r="J158" s="5">
        <v>-78320000</v>
      </c>
      <c r="P158" s="5">
        <v>-176841478</v>
      </c>
    </row>
    <row r="159" spans="3:19" ht="15.5" x14ac:dyDescent="0.35">
      <c r="C159" t="s">
        <v>629</v>
      </c>
      <c r="D159" s="5">
        <v>-50000000000</v>
      </c>
      <c r="E159" s="5">
        <v>50000000000</v>
      </c>
      <c r="P159" s="5">
        <v>130677769900</v>
      </c>
    </row>
    <row r="160" spans="3:19" ht="15.5" x14ac:dyDescent="0.35">
      <c r="C160" t="s">
        <v>189</v>
      </c>
      <c r="D160" s="5">
        <v>-287430747</v>
      </c>
      <c r="E160" s="5">
        <v>-19705701596</v>
      </c>
      <c r="F160" s="5">
        <v>-10438266137</v>
      </c>
      <c r="G160" s="5">
        <v>-155439149116</v>
      </c>
      <c r="I160" s="5">
        <v>-166705967815</v>
      </c>
      <c r="J160" s="5">
        <v>-40679435685</v>
      </c>
      <c r="K160" s="5">
        <v>-241017438675</v>
      </c>
      <c r="L160" s="5">
        <v>-110872019420</v>
      </c>
      <c r="M160" s="5">
        <v>-972266592</v>
      </c>
      <c r="N160" s="5">
        <v>-49896830125</v>
      </c>
      <c r="O160" s="5">
        <v>-19474867994</v>
      </c>
      <c r="P160" s="5">
        <v>-120000000000</v>
      </c>
      <c r="Q160" s="5">
        <v>-29750000000</v>
      </c>
      <c r="R160" s="5">
        <v>-50308620611</v>
      </c>
      <c r="S160" s="5">
        <v>-68710086094</v>
      </c>
    </row>
    <row r="161" spans="3:19" ht="15.5" x14ac:dyDescent="0.35">
      <c r="C161" t="s">
        <v>1039</v>
      </c>
      <c r="G161" s="5">
        <v>10000000000</v>
      </c>
      <c r="I161" s="5">
        <v>10000000000</v>
      </c>
      <c r="J161" s="5">
        <v>32000000000</v>
      </c>
      <c r="M161" s="5">
        <v>70000000000</v>
      </c>
      <c r="R161" s="5">
        <v>180000000000</v>
      </c>
    </row>
    <row r="162" spans="3:19" ht="15.5" x14ac:dyDescent="0.35">
      <c r="C162" t="s">
        <v>1040</v>
      </c>
      <c r="F162" s="5">
        <v>-10000000000</v>
      </c>
      <c r="I162" s="5">
        <v>-10000000000</v>
      </c>
      <c r="J162" s="5">
        <v>-32000000000</v>
      </c>
      <c r="L162" s="5">
        <v>-40000000000</v>
      </c>
      <c r="M162" s="5">
        <v>-30000000000</v>
      </c>
      <c r="R162" s="5">
        <v>-180000000000</v>
      </c>
    </row>
    <row r="163" spans="3:19" ht="15.5" x14ac:dyDescent="0.35">
      <c r="C163" t="s">
        <v>1682</v>
      </c>
    </row>
    <row r="164" spans="3:19" ht="15.5" x14ac:dyDescent="0.35">
      <c r="C164" t="s">
        <v>497</v>
      </c>
      <c r="R164" s="5">
        <v>360000000000</v>
      </c>
    </row>
    <row r="165" spans="3:19" ht="15.5" x14ac:dyDescent="0.35">
      <c r="C165" t="s">
        <v>1298</v>
      </c>
      <c r="R165" s="5">
        <v>-2808620611</v>
      </c>
    </row>
    <row r="166" spans="3:19" ht="15.5" x14ac:dyDescent="0.35">
      <c r="C166" t="s">
        <v>210</v>
      </c>
      <c r="G166" s="5">
        <v>-165000000000</v>
      </c>
      <c r="I166" s="5">
        <v>-165000000000</v>
      </c>
      <c r="J166" s="5">
        <v>-39000000000</v>
      </c>
      <c r="K166" s="5">
        <v>-240000000000</v>
      </c>
      <c r="L166" s="5">
        <v>-70500000000</v>
      </c>
      <c r="M166" s="5">
        <v>-40500000000</v>
      </c>
      <c r="N166" s="5">
        <v>-49500000000</v>
      </c>
      <c r="O166" s="5">
        <v>-19500000000</v>
      </c>
      <c r="P166" s="5">
        <v>-120000000000</v>
      </c>
      <c r="Q166" s="5">
        <v>-30000000000</v>
      </c>
      <c r="S166" s="5">
        <v>-170660086094</v>
      </c>
    </row>
    <row r="167" spans="3:19" ht="15.5" x14ac:dyDescent="0.35">
      <c r="C167" t="s">
        <v>1186</v>
      </c>
      <c r="D167" s="5">
        <v>-9581901</v>
      </c>
      <c r="E167" s="5">
        <v>-28490095</v>
      </c>
      <c r="F167" s="5">
        <v>-28114809</v>
      </c>
      <c r="G167" s="5">
        <v>-27740941</v>
      </c>
      <c r="I167" s="5">
        <v>-110238116</v>
      </c>
      <c r="J167" s="5">
        <v>-279403278</v>
      </c>
      <c r="K167" s="5">
        <v>-299536471</v>
      </c>
    </row>
    <row r="168" spans="3:19" ht="15.5" x14ac:dyDescent="0.35">
      <c r="C168" t="s">
        <v>576</v>
      </c>
      <c r="E168" s="5">
        <v>-19282381358</v>
      </c>
    </row>
    <row r="169" spans="3:19" ht="15.5" x14ac:dyDescent="0.35">
      <c r="C169" t="s">
        <v>1683</v>
      </c>
      <c r="J169" s="5">
        <v>-30000000</v>
      </c>
    </row>
    <row r="170" spans="3:19" ht="15.5" x14ac:dyDescent="0.35">
      <c r="C170" t="s">
        <v>1684</v>
      </c>
      <c r="Q170" s="5">
        <v>250000000</v>
      </c>
    </row>
    <row r="171" spans="3:19" ht="15.5" x14ac:dyDescent="0.35">
      <c r="C171" t="s">
        <v>1685</v>
      </c>
    </row>
    <row r="172" spans="3:19" ht="15.5" x14ac:dyDescent="0.35">
      <c r="C172" t="s">
        <v>438</v>
      </c>
    </row>
    <row r="173" spans="3:19" ht="15.5" x14ac:dyDescent="0.35">
      <c r="C173" t="s">
        <v>577</v>
      </c>
    </row>
    <row r="174" spans="3:19" ht="15.5" x14ac:dyDescent="0.35">
      <c r="C174" t="s">
        <v>1686</v>
      </c>
      <c r="O174" s="5">
        <v>440000000</v>
      </c>
    </row>
    <row r="175" spans="3:19" ht="15.5" x14ac:dyDescent="0.35">
      <c r="C175" t="s">
        <v>1687</v>
      </c>
      <c r="D175" s="5">
        <v>-277848846</v>
      </c>
      <c r="E175" s="5">
        <v>-394830143</v>
      </c>
      <c r="F175" s="5">
        <v>-410151328</v>
      </c>
      <c r="G175" s="5">
        <v>-411408175</v>
      </c>
      <c r="I175" s="5">
        <v>-1595729699</v>
      </c>
      <c r="J175" s="5">
        <v>-1370032407</v>
      </c>
      <c r="K175" s="5">
        <v>-717902204</v>
      </c>
      <c r="L175" s="5">
        <v>-372019420</v>
      </c>
      <c r="M175" s="5">
        <v>-472266592</v>
      </c>
      <c r="N175" s="5">
        <v>-396830125</v>
      </c>
      <c r="O175" s="5">
        <v>-414867994</v>
      </c>
    </row>
    <row r="176" spans="3:19" ht="15.5" x14ac:dyDescent="0.35">
      <c r="C176" t="s">
        <v>1688</v>
      </c>
      <c r="D176" s="5">
        <v>130818168042</v>
      </c>
      <c r="E176" s="5">
        <v>-80814915170</v>
      </c>
      <c r="F176" s="5">
        <v>-60863294496</v>
      </c>
      <c r="G176" s="5">
        <v>-69682315999</v>
      </c>
      <c r="I176" s="5">
        <v>61674713041</v>
      </c>
      <c r="J176" s="5">
        <v>-90982377299</v>
      </c>
      <c r="K176" s="5">
        <v>-8429825586</v>
      </c>
      <c r="L176" s="5">
        <v>21698317134</v>
      </c>
      <c r="M176" s="5">
        <v>101123646279</v>
      </c>
      <c r="N176" s="5">
        <v>3928725107</v>
      </c>
      <c r="O176" s="5">
        <v>-50644683072</v>
      </c>
      <c r="P176" s="5">
        <v>-83276350671</v>
      </c>
      <c r="Q176" s="5">
        <v>74799313124</v>
      </c>
      <c r="R176" s="5">
        <v>45216847990</v>
      </c>
      <c r="S176" s="5">
        <v>-44744268550</v>
      </c>
    </row>
    <row r="177" spans="2:19" ht="15.5" x14ac:dyDescent="0.35">
      <c r="C177" t="s">
        <v>1689</v>
      </c>
      <c r="E177" s="5">
        <v>145223430499</v>
      </c>
      <c r="I177" s="5">
        <v>83322566316</v>
      </c>
      <c r="J177" s="5">
        <v>171118376320</v>
      </c>
      <c r="K177" s="5">
        <v>178200967729</v>
      </c>
      <c r="L177" s="5">
        <v>155642463923</v>
      </c>
      <c r="M177" s="5">
        <v>54378928707</v>
      </c>
      <c r="N177" s="5">
        <v>50438936887</v>
      </c>
      <c r="O177" s="5">
        <v>104940352399</v>
      </c>
      <c r="P177" s="5">
        <v>179426555079</v>
      </c>
      <c r="Q177" s="5">
        <v>103210494949</v>
      </c>
      <c r="R177" s="5">
        <v>62918550221</v>
      </c>
      <c r="S177" s="5">
        <v>103287353948</v>
      </c>
    </row>
    <row r="178" spans="2:19" ht="15.5" x14ac:dyDescent="0.35">
      <c r="C178" t="s">
        <v>225</v>
      </c>
      <c r="D178" s="5">
        <v>144411192</v>
      </c>
      <c r="E178" s="5">
        <v>18592587</v>
      </c>
      <c r="F178" s="5">
        <v>6239115</v>
      </c>
      <c r="G178" s="5">
        <v>41573018</v>
      </c>
      <c r="I178" s="5">
        <v>226151142</v>
      </c>
      <c r="J178" s="5">
        <v>3186567295</v>
      </c>
      <c r="K178" s="5">
        <v>1347234177</v>
      </c>
      <c r="L178" s="5">
        <v>860276672</v>
      </c>
      <c r="M178" s="5">
        <v>139888937</v>
      </c>
      <c r="N178" s="5">
        <v>11266713</v>
      </c>
      <c r="O178" s="5">
        <v>-3856732440</v>
      </c>
      <c r="P178" s="5">
        <v>8790147991</v>
      </c>
      <c r="Q178" s="5">
        <v>1416747006</v>
      </c>
      <c r="R178" s="5">
        <v>-4924903262</v>
      </c>
      <c r="S178" s="5">
        <v>4375464823</v>
      </c>
    </row>
    <row r="179" spans="2:19" ht="15.5" x14ac:dyDescent="0.35">
      <c r="C179" t="s">
        <v>1690</v>
      </c>
      <c r="D179" s="5">
        <v>130962579234</v>
      </c>
      <c r="E179" s="5">
        <v>64427107916</v>
      </c>
      <c r="F179" s="5">
        <v>-60857055381</v>
      </c>
      <c r="G179" s="5">
        <v>-69640742981</v>
      </c>
      <c r="I179" s="5">
        <v>145223430499</v>
      </c>
      <c r="J179" s="5">
        <v>83322566316</v>
      </c>
      <c r="K179" s="5">
        <v>171118376320</v>
      </c>
      <c r="L179" s="5">
        <v>178201057729</v>
      </c>
      <c r="M179" s="5">
        <v>155642463923</v>
      </c>
      <c r="N179" s="5">
        <v>54378928707</v>
      </c>
      <c r="O179" s="5">
        <v>50438936887</v>
      </c>
      <c r="P179" s="5">
        <v>104940352399</v>
      </c>
      <c r="Q179" s="5">
        <v>179426555079</v>
      </c>
      <c r="R179" s="5">
        <v>103210494949</v>
      </c>
      <c r="S179" s="5">
        <v>62918550221</v>
      </c>
    </row>
    <row r="181" spans="2:19" ht="15.5" x14ac:dyDescent="0.35">
      <c r="B181" t="s">
        <v>230</v>
      </c>
      <c r="C181" t="s">
        <v>12</v>
      </c>
      <c r="D181" s="5">
        <v>3000000000</v>
      </c>
      <c r="E181" s="5">
        <v>3000000000</v>
      </c>
      <c r="F181" s="5">
        <v>3000000000</v>
      </c>
      <c r="G181" s="5">
        <v>3000000000</v>
      </c>
      <c r="I181" s="5">
        <v>3000000000</v>
      </c>
      <c r="J181" s="5">
        <v>3000000000</v>
      </c>
      <c r="K181" s="5">
        <v>3000000000</v>
      </c>
      <c r="L181" s="5">
        <v>3000000000</v>
      </c>
      <c r="M181" s="5">
        <v>1500000000</v>
      </c>
      <c r="N181" s="5">
        <v>1500000000</v>
      </c>
      <c r="O181" s="5">
        <v>1500000000</v>
      </c>
      <c r="P181" s="5">
        <v>1500000000</v>
      </c>
      <c r="Q181" s="5">
        <v>1500000000</v>
      </c>
      <c r="R181" s="5">
        <v>1500000000</v>
      </c>
      <c r="S181" s="5">
        <v>0</v>
      </c>
    </row>
    <row r="182" spans="2:19" ht="15.5" x14ac:dyDescent="0.35">
      <c r="C182" t="s">
        <v>231</v>
      </c>
      <c r="D182" s="6">
        <v>8.56</v>
      </c>
      <c r="E182" s="6">
        <v>0.47</v>
      </c>
      <c r="F182" s="6">
        <v>54.28</v>
      </c>
      <c r="G182" s="6">
        <v>20.09</v>
      </c>
    </row>
    <row r="183" spans="2:19" ht="15.5" x14ac:dyDescent="0.35">
      <c r="C183" t="s">
        <v>232</v>
      </c>
      <c r="D183" s="6">
        <v>87.62</v>
      </c>
      <c r="E183" s="6">
        <v>2223.4</v>
      </c>
      <c r="F183" s="6">
        <v>27.63</v>
      </c>
      <c r="G183" s="6">
        <v>49.03</v>
      </c>
    </row>
    <row r="184" spans="2:19" ht="15.5" x14ac:dyDescent="0.35">
      <c r="C184" t="s">
        <v>67</v>
      </c>
      <c r="D184" s="6">
        <v>4.32</v>
      </c>
      <c r="E184" s="6">
        <v>7.64</v>
      </c>
      <c r="F184" s="6">
        <v>7.92</v>
      </c>
      <c r="G184" s="6">
        <v>9.3699999999999992</v>
      </c>
    </row>
    <row r="185" spans="2:19" ht="15.5" x14ac:dyDescent="0.35">
      <c r="C185" t="s">
        <v>233</v>
      </c>
      <c r="D185" s="5">
        <v>78260000000</v>
      </c>
      <c r="E185" s="5">
        <v>85480000000</v>
      </c>
      <c r="F185" s="5">
        <v>82200000000</v>
      </c>
      <c r="G185" s="5">
        <v>56000000000</v>
      </c>
    </row>
    <row r="186" spans="2:19" ht="15.5" x14ac:dyDescent="0.35">
      <c r="C186" t="s">
        <v>234</v>
      </c>
      <c r="D186" s="6">
        <v>1.7399999999999999E-2</v>
      </c>
      <c r="E186" s="6">
        <v>1E-3</v>
      </c>
      <c r="F186" s="6">
        <v>0.11449999999999999</v>
      </c>
      <c r="G186" s="6">
        <v>4.9500000000000002E-2</v>
      </c>
    </row>
    <row r="187" spans="2:19" ht="15.5" x14ac:dyDescent="0.35">
      <c r="C187" t="s">
        <v>235</v>
      </c>
      <c r="D187" s="6">
        <v>3.39E-2</v>
      </c>
      <c r="E187" s="6">
        <v>1.5E-3</v>
      </c>
      <c r="F187" s="6">
        <v>0.1754</v>
      </c>
      <c r="G187" s="6">
        <v>7.85E-2</v>
      </c>
    </row>
    <row r="188" spans="2:19" ht="15.5" x14ac:dyDescent="0.35">
      <c r="C188" t="s">
        <v>236</v>
      </c>
      <c r="D188" s="6">
        <v>8.72E-2</v>
      </c>
      <c r="E188" s="6">
        <v>8.7300000000000003E-2</v>
      </c>
      <c r="F188" s="6">
        <v>9.1300000000000006E-2</v>
      </c>
      <c r="G188" s="6">
        <v>7.0699999999999999E-2</v>
      </c>
    </row>
    <row r="189" spans="2:19" ht="15.5" x14ac:dyDescent="0.35">
      <c r="C189" t="s">
        <v>237</v>
      </c>
      <c r="D189" s="6">
        <v>112.28</v>
      </c>
      <c r="E189" s="6">
        <v>154.79</v>
      </c>
      <c r="F189" s="6">
        <v>259.72000000000003</v>
      </c>
      <c r="G189" s="6">
        <v>100.13</v>
      </c>
    </row>
    <row r="190" spans="2:19" ht="15.5" x14ac:dyDescent="0.35">
      <c r="C190" t="s">
        <v>443</v>
      </c>
      <c r="D190" s="5">
        <v>759000000000</v>
      </c>
      <c r="E190" s="5">
        <v>912000000000</v>
      </c>
      <c r="F190" s="5">
        <v>929000000000</v>
      </c>
      <c r="G190" s="5">
        <v>768000000000</v>
      </c>
    </row>
    <row r="191" spans="2:19" ht="15.5" x14ac:dyDescent="0.35">
      <c r="C191" t="s">
        <v>238</v>
      </c>
      <c r="D191" s="6">
        <v>2.97</v>
      </c>
      <c r="E191" s="6">
        <v>3.44</v>
      </c>
      <c r="F191" s="6">
        <v>4.8499999999999996</v>
      </c>
      <c r="G191" s="6">
        <v>3.85</v>
      </c>
    </row>
    <row r="192" spans="2:19" ht="15.5" x14ac:dyDescent="0.35">
      <c r="C192" t="s">
        <v>239</v>
      </c>
      <c r="D192" s="6">
        <v>252.51</v>
      </c>
      <c r="E192" s="6">
        <v>303.57</v>
      </c>
      <c r="F192" s="6">
        <v>309.5</v>
      </c>
      <c r="G192" s="6">
        <v>255.8</v>
      </c>
    </row>
    <row r="193" spans="3:19" ht="15.5" x14ac:dyDescent="0.35">
      <c r="C193" t="s">
        <v>240</v>
      </c>
      <c r="D193" s="6">
        <v>2.97</v>
      </c>
      <c r="E193" s="6">
        <v>3.44</v>
      </c>
      <c r="F193" s="6">
        <v>4.8499999999999996</v>
      </c>
      <c r="G193" s="6">
        <v>3.85</v>
      </c>
    </row>
    <row r="194" spans="3:19" ht="15.5" x14ac:dyDescent="0.35">
      <c r="C194" t="s">
        <v>241</v>
      </c>
      <c r="D194" s="6">
        <v>252.51</v>
      </c>
      <c r="E194" s="6">
        <v>303.57</v>
      </c>
      <c r="F194" s="6">
        <v>309.5</v>
      </c>
      <c r="G194" s="6">
        <v>255.8</v>
      </c>
    </row>
    <row r="195" spans="3:19" ht="15.5" x14ac:dyDescent="0.35">
      <c r="C195" t="s">
        <v>242</v>
      </c>
      <c r="D195" s="5">
        <v>0</v>
      </c>
      <c r="E195" s="5">
        <v>0</v>
      </c>
      <c r="F195" s="5">
        <v>1000000000</v>
      </c>
      <c r="G195" s="5">
        <v>11000000000</v>
      </c>
    </row>
    <row r="196" spans="3:19" ht="15.5" x14ac:dyDescent="0.35">
      <c r="C196" t="s">
        <v>243</v>
      </c>
      <c r="F196" s="5">
        <v>0</v>
      </c>
      <c r="G196" s="5">
        <v>0</v>
      </c>
    </row>
    <row r="197" spans="3:19" ht="15.5" x14ac:dyDescent="0.35">
      <c r="C197" t="s">
        <v>306</v>
      </c>
      <c r="D197" s="5">
        <v>758000000000</v>
      </c>
      <c r="E197" s="5">
        <v>911000000000</v>
      </c>
      <c r="F197" s="5">
        <v>928000000000</v>
      </c>
      <c r="G197" s="5">
        <v>767000000000</v>
      </c>
    </row>
    <row r="198" spans="3:19" ht="15.5" x14ac:dyDescent="0.35">
      <c r="C198" t="s">
        <v>24</v>
      </c>
      <c r="D198" s="5">
        <v>0</v>
      </c>
      <c r="E198" s="5">
        <v>0</v>
      </c>
      <c r="F198" s="5">
        <v>1000000000</v>
      </c>
      <c r="G198" s="5">
        <v>11000000000</v>
      </c>
    </row>
    <row r="199" spans="3:19" ht="15.5" x14ac:dyDescent="0.35">
      <c r="C199" t="s">
        <v>21</v>
      </c>
      <c r="D199" s="5">
        <v>-192000000000</v>
      </c>
      <c r="E199" s="5">
        <v>-64000000000</v>
      </c>
      <c r="F199" s="5">
        <v>-144000000000</v>
      </c>
      <c r="G199" s="5">
        <v>-195000000000</v>
      </c>
    </row>
    <row r="200" spans="3:19" ht="15.5" x14ac:dyDescent="0.35">
      <c r="C200" t="s">
        <v>245</v>
      </c>
      <c r="D200" s="5">
        <v>536000000000</v>
      </c>
      <c r="E200" s="5">
        <v>692000000000</v>
      </c>
      <c r="F200" s="5">
        <v>710000000000</v>
      </c>
      <c r="G200" s="5">
        <v>558000000000</v>
      </c>
    </row>
    <row r="201" spans="3:19" ht="15.5" x14ac:dyDescent="0.35">
      <c r="C201" t="s">
        <v>246</v>
      </c>
      <c r="D201" s="5">
        <v>66000000000</v>
      </c>
      <c r="E201" s="5">
        <v>-106000000000</v>
      </c>
      <c r="F201" s="5">
        <v>12000000000</v>
      </c>
      <c r="G201" s="5">
        <v>162000000000</v>
      </c>
    </row>
    <row r="202" spans="3:19" ht="15.5" x14ac:dyDescent="0.35">
      <c r="C202" t="s">
        <v>247</v>
      </c>
      <c r="D202" s="5">
        <v>-9000000000</v>
      </c>
      <c r="E202" s="5">
        <v>-4000000000</v>
      </c>
      <c r="F202" s="5">
        <v>-12000000000</v>
      </c>
      <c r="G202" s="5">
        <v>-2000000000</v>
      </c>
    </row>
    <row r="203" spans="3:19" ht="15.5" x14ac:dyDescent="0.35">
      <c r="C203" t="s">
        <v>13</v>
      </c>
      <c r="D203" s="5">
        <v>57000000000</v>
      </c>
      <c r="E203" s="5">
        <v>-111000000000</v>
      </c>
      <c r="F203" s="5">
        <v>0</v>
      </c>
      <c r="G203" s="5">
        <v>160000000000</v>
      </c>
    </row>
    <row r="204" spans="3:19" ht="15.5" x14ac:dyDescent="0.35">
      <c r="C204" t="s">
        <v>16</v>
      </c>
      <c r="D204" s="6">
        <v>18.98</v>
      </c>
      <c r="E204" s="6">
        <v>-36.840000000000003</v>
      </c>
      <c r="F204" s="6">
        <v>-0.03</v>
      </c>
      <c r="G204" s="6">
        <v>53.5</v>
      </c>
    </row>
    <row r="205" spans="3:19" ht="15.5" x14ac:dyDescent="0.35">
      <c r="C205" t="s">
        <v>52</v>
      </c>
      <c r="I205" s="6">
        <v>106.61</v>
      </c>
      <c r="J205" s="6">
        <v>71.53</v>
      </c>
      <c r="K205" s="6">
        <v>64.28</v>
      </c>
      <c r="L205" s="6">
        <v>44.56</v>
      </c>
      <c r="M205" s="6">
        <v>55.73</v>
      </c>
      <c r="N205" s="6">
        <v>28.75</v>
      </c>
      <c r="O205" s="6">
        <v>8.86</v>
      </c>
      <c r="P205" s="6">
        <v>29.49</v>
      </c>
      <c r="Q205" s="6">
        <v>64.39</v>
      </c>
      <c r="R205" s="6">
        <v>82.38</v>
      </c>
      <c r="S205" s="6">
        <v>5527659.2400000002</v>
      </c>
    </row>
    <row r="206" spans="3:19" ht="15.5" x14ac:dyDescent="0.35">
      <c r="C206" t="s">
        <v>66</v>
      </c>
      <c r="I206" s="6">
        <v>14.07</v>
      </c>
      <c r="J206" s="6">
        <v>5.17</v>
      </c>
      <c r="K206" s="6">
        <v>4.76</v>
      </c>
      <c r="L206" s="6">
        <v>6.82</v>
      </c>
      <c r="M206" s="6">
        <v>13.1</v>
      </c>
      <c r="N206" s="6">
        <v>20.73</v>
      </c>
      <c r="O206" s="6">
        <v>79.010000000000005</v>
      </c>
      <c r="P206" s="6">
        <v>23.94</v>
      </c>
      <c r="Q206" s="6">
        <v>27.18</v>
      </c>
      <c r="R206" s="6">
        <v>15.66</v>
      </c>
      <c r="S206" s="5">
        <v>0</v>
      </c>
    </row>
    <row r="207" spans="3:19" ht="15.5" x14ac:dyDescent="0.35">
      <c r="C207" t="s">
        <v>69</v>
      </c>
      <c r="I207" s="6">
        <v>2.83</v>
      </c>
      <c r="J207" s="6">
        <v>0.96</v>
      </c>
      <c r="K207" s="6">
        <v>1.6</v>
      </c>
      <c r="L207" s="6">
        <v>1.25</v>
      </c>
      <c r="M207" s="6">
        <v>3.92</v>
      </c>
      <c r="N207" s="6">
        <v>1.62</v>
      </c>
      <c r="O207" s="6">
        <v>1.73</v>
      </c>
      <c r="P207" s="6">
        <v>2.95</v>
      </c>
      <c r="Q207" s="6">
        <v>4.17</v>
      </c>
      <c r="R207" s="6">
        <v>1.52</v>
      </c>
      <c r="S207" s="5">
        <v>0</v>
      </c>
    </row>
    <row r="208" spans="3:19" ht="15.5" x14ac:dyDescent="0.35">
      <c r="C208" t="s">
        <v>248</v>
      </c>
      <c r="I208" s="6">
        <v>256350000000.00003</v>
      </c>
      <c r="J208" s="5">
        <v>203640000000</v>
      </c>
      <c r="K208" s="5">
        <v>113300000000</v>
      </c>
      <c r="L208" s="5">
        <v>149980000000</v>
      </c>
      <c r="M208" s="5">
        <v>85150000000</v>
      </c>
      <c r="N208" s="5">
        <v>56620000000</v>
      </c>
      <c r="O208" s="5">
        <v>39490000000</v>
      </c>
      <c r="P208" s="5">
        <v>37940000000</v>
      </c>
    </row>
    <row r="209" spans="3:19" ht="15.5" x14ac:dyDescent="0.35">
      <c r="C209" t="s">
        <v>249</v>
      </c>
      <c r="I209" s="6">
        <v>0.22489999999999999</v>
      </c>
      <c r="J209" s="6">
        <v>0.19210000000000002</v>
      </c>
      <c r="K209" s="6">
        <v>0.24239999999999998</v>
      </c>
      <c r="L209" s="6">
        <v>0.15579999999999999</v>
      </c>
      <c r="M209" s="6">
        <v>0.1076</v>
      </c>
      <c r="N209" s="6">
        <v>6.1399999999999996E-2</v>
      </c>
      <c r="O209" s="6">
        <v>1.84E-2</v>
      </c>
      <c r="P209" s="6">
        <v>6.6500000000000004E-2</v>
      </c>
      <c r="Q209" s="6">
        <v>0.1148</v>
      </c>
      <c r="R209" s="6">
        <v>0.14580000000000001</v>
      </c>
      <c r="S209" s="6">
        <v>0.23370000000000002</v>
      </c>
    </row>
    <row r="210" spans="3:19" ht="15.5" x14ac:dyDescent="0.35">
      <c r="C210" t="s">
        <v>250</v>
      </c>
      <c r="I210" s="6">
        <v>0.34439999999999998</v>
      </c>
      <c r="J210" s="6">
        <v>0.27690000000000003</v>
      </c>
      <c r="K210" s="6">
        <v>0.32299999999999995</v>
      </c>
      <c r="L210" s="6">
        <v>0.2072</v>
      </c>
      <c r="M210" s="6">
        <v>0.1439</v>
      </c>
      <c r="N210" s="6">
        <v>8.0500000000000002E-2</v>
      </c>
      <c r="O210" s="6">
        <v>2.4700000000000003E-2</v>
      </c>
      <c r="P210" s="6">
        <v>8.14E-2</v>
      </c>
      <c r="Q210" s="6">
        <v>0.15579999999999999</v>
      </c>
      <c r="R210" s="6">
        <v>0.22359999999999999</v>
      </c>
      <c r="S210" s="6">
        <v>0.46810000000000002</v>
      </c>
    </row>
    <row r="211" spans="3:19" ht="15.5" x14ac:dyDescent="0.35">
      <c r="C211" t="s">
        <v>251</v>
      </c>
      <c r="I211" s="6">
        <v>0.28179999999999999</v>
      </c>
      <c r="J211" s="6">
        <v>0.27500000000000002</v>
      </c>
      <c r="K211" s="6">
        <v>0.1754</v>
      </c>
      <c r="L211" s="6">
        <v>0.23760000000000001</v>
      </c>
      <c r="M211" s="6">
        <v>0.14499999999999999</v>
      </c>
      <c r="N211" s="6">
        <v>9.74E-2</v>
      </c>
      <c r="O211" s="6">
        <v>6.1500000000000006E-2</v>
      </c>
      <c r="P211" s="6">
        <v>5.4600000000000003E-2</v>
      </c>
      <c r="Q211" s="6">
        <v>0.17670000000000002</v>
      </c>
      <c r="R211" s="6">
        <v>0.32569999999999999</v>
      </c>
      <c r="S211" s="6">
        <v>0.99980000000000002</v>
      </c>
    </row>
    <row r="212" spans="3:19" ht="15.5" x14ac:dyDescent="0.35">
      <c r="C212" t="s">
        <v>252</v>
      </c>
      <c r="I212" s="6">
        <v>184.67</v>
      </c>
      <c r="J212" s="6">
        <v>125.28</v>
      </c>
      <c r="K212" s="6">
        <v>78.75</v>
      </c>
      <c r="L212" s="6">
        <v>113.2</v>
      </c>
      <c r="M212" s="6">
        <v>126.15</v>
      </c>
      <c r="N212" s="6">
        <v>49.82</v>
      </c>
      <c r="O212" s="6">
        <v>56.54</v>
      </c>
      <c r="P212" s="6">
        <v>145.04</v>
      </c>
      <c r="Q212" s="6">
        <v>97.75</v>
      </c>
      <c r="R212" s="6">
        <v>21.42</v>
      </c>
      <c r="S212" s="6">
        <v>24.13</v>
      </c>
    </row>
    <row r="213" spans="3:19" ht="15.5" x14ac:dyDescent="0.35">
      <c r="C213" t="s">
        <v>63</v>
      </c>
      <c r="I213" s="6">
        <v>4.8499999999999996</v>
      </c>
      <c r="J213" s="6">
        <v>1.43</v>
      </c>
      <c r="K213" s="6">
        <v>1.54</v>
      </c>
      <c r="L213" s="6">
        <v>1.41</v>
      </c>
      <c r="M213" s="6">
        <v>1.88</v>
      </c>
      <c r="N213" s="6">
        <v>1.67</v>
      </c>
      <c r="O213" s="6">
        <v>1.95</v>
      </c>
      <c r="P213" s="6">
        <v>1.95</v>
      </c>
      <c r="Q213" s="6">
        <v>4.24</v>
      </c>
      <c r="R213" s="6">
        <v>3.5</v>
      </c>
      <c r="S213" s="5">
        <v>0</v>
      </c>
    </row>
    <row r="214" spans="3:19" ht="15.5" x14ac:dyDescent="0.35">
      <c r="C214" t="s">
        <v>60</v>
      </c>
      <c r="I214" s="6">
        <v>309.5</v>
      </c>
      <c r="J214" s="6">
        <v>258.32</v>
      </c>
      <c r="K214" s="6">
        <v>199.01</v>
      </c>
      <c r="L214" s="6">
        <v>215.07</v>
      </c>
      <c r="M214" s="6">
        <v>387.4</v>
      </c>
      <c r="N214" s="6">
        <v>357.22</v>
      </c>
      <c r="O214" s="6">
        <v>358.46</v>
      </c>
      <c r="P214" s="6">
        <v>362.2</v>
      </c>
      <c r="Q214" s="6">
        <v>413.16</v>
      </c>
      <c r="R214" s="6">
        <v>368.39</v>
      </c>
      <c r="S214" s="6">
        <v>11808226.789999999</v>
      </c>
    </row>
    <row r="215" spans="3:19" ht="15.5" x14ac:dyDescent="0.35">
      <c r="C215" t="s">
        <v>253</v>
      </c>
      <c r="I215" s="6">
        <v>4.8499999999999996</v>
      </c>
      <c r="J215" s="6">
        <v>1.43</v>
      </c>
      <c r="K215" s="6">
        <v>1.54</v>
      </c>
      <c r="L215" s="6">
        <v>1.41</v>
      </c>
      <c r="M215" s="6">
        <v>1.88</v>
      </c>
      <c r="N215" s="6">
        <v>1.67</v>
      </c>
      <c r="O215" s="6">
        <v>1.95</v>
      </c>
      <c r="P215" s="6">
        <v>1.95</v>
      </c>
      <c r="Q215" s="6">
        <v>4.24</v>
      </c>
      <c r="R215" s="6">
        <v>3.5</v>
      </c>
      <c r="S215" s="5">
        <v>0</v>
      </c>
    </row>
    <row r="216" spans="3:19" ht="15.5" x14ac:dyDescent="0.35">
      <c r="C216" t="s">
        <v>254</v>
      </c>
      <c r="I216" s="6">
        <v>309.5</v>
      </c>
      <c r="J216" s="6">
        <v>258.32</v>
      </c>
      <c r="K216" s="6">
        <v>199.01</v>
      </c>
      <c r="L216" s="6">
        <v>215.07</v>
      </c>
      <c r="M216" s="6">
        <v>387.4</v>
      </c>
      <c r="N216" s="6">
        <v>357.22</v>
      </c>
      <c r="O216" s="6">
        <v>358.46</v>
      </c>
      <c r="P216" s="6">
        <v>362.2</v>
      </c>
      <c r="Q216" s="6">
        <v>413.16</v>
      </c>
      <c r="R216" s="6">
        <v>368.39</v>
      </c>
      <c r="S216" s="6">
        <v>11808226.789999999</v>
      </c>
    </row>
    <row r="217" spans="3:19" ht="15.5" x14ac:dyDescent="0.35">
      <c r="C217" t="s">
        <v>255</v>
      </c>
      <c r="I217" s="5">
        <v>1000000000</v>
      </c>
      <c r="J217" s="5">
        <v>11000000000</v>
      </c>
      <c r="K217" s="5">
        <v>2000000000</v>
      </c>
      <c r="L217" s="5">
        <v>0</v>
      </c>
      <c r="M217" s="5">
        <v>43000000000</v>
      </c>
      <c r="N217" s="5">
        <v>5000000000</v>
      </c>
      <c r="O217" s="5">
        <v>0</v>
      </c>
      <c r="Q217" s="5">
        <v>25000000000</v>
      </c>
      <c r="R217" s="5">
        <v>30000000000</v>
      </c>
      <c r="S217" s="5">
        <v>3000000000</v>
      </c>
    </row>
    <row r="218" spans="3:19" ht="15.5" x14ac:dyDescent="0.35">
      <c r="C218" t="s">
        <v>256</v>
      </c>
      <c r="I218" s="5">
        <v>0</v>
      </c>
      <c r="J218" s="5">
        <v>1000000000</v>
      </c>
      <c r="K218" s="5">
        <v>2000000000</v>
      </c>
      <c r="M218" s="5">
        <v>0</v>
      </c>
      <c r="N218" s="5">
        <v>0</v>
      </c>
      <c r="O218" s="5">
        <v>1000000000</v>
      </c>
    </row>
    <row r="219" spans="3:19" ht="15.5" x14ac:dyDescent="0.35">
      <c r="C219" t="s">
        <v>26</v>
      </c>
      <c r="I219" s="5">
        <v>1000000000</v>
      </c>
      <c r="J219" s="5">
        <v>12000000000</v>
      </c>
      <c r="K219" s="5">
        <v>4000000000</v>
      </c>
      <c r="L219" s="5">
        <v>0</v>
      </c>
      <c r="M219" s="5">
        <v>43000000000</v>
      </c>
      <c r="N219" s="5">
        <v>6000000000</v>
      </c>
      <c r="O219" s="5">
        <v>1000000000</v>
      </c>
      <c r="Q219" s="5">
        <v>25000000000</v>
      </c>
      <c r="R219" s="5">
        <v>30000000000</v>
      </c>
      <c r="S219" s="5">
        <v>3000000000</v>
      </c>
    </row>
    <row r="220" spans="3:19" ht="15.5" x14ac:dyDescent="0.35">
      <c r="C220" t="s">
        <v>23</v>
      </c>
      <c r="I220" s="5">
        <v>-144000000000</v>
      </c>
      <c r="J220" s="5">
        <v>-69000000000</v>
      </c>
      <c r="K220" s="5">
        <v>-167000000000</v>
      </c>
      <c r="L220" s="5">
        <v>-178000000000</v>
      </c>
      <c r="M220" s="5">
        <v>-115000000000</v>
      </c>
      <c r="N220" s="5">
        <v>-53000000000</v>
      </c>
      <c r="O220" s="5">
        <v>-49000000000</v>
      </c>
      <c r="P220" s="5">
        <v>-105000000000</v>
      </c>
      <c r="Q220" s="5">
        <v>-179000000000</v>
      </c>
      <c r="R220" s="5">
        <v>-103000000000</v>
      </c>
      <c r="S220" s="5">
        <v>-63000000000</v>
      </c>
    </row>
    <row r="221" spans="3:19" ht="15.5" x14ac:dyDescent="0.35">
      <c r="C221" t="s">
        <v>257</v>
      </c>
      <c r="I221" s="5">
        <v>710000000000</v>
      </c>
      <c r="J221" s="5">
        <v>557000000000</v>
      </c>
      <c r="K221" s="5">
        <v>395000000000</v>
      </c>
      <c r="L221" s="5">
        <v>453000000000</v>
      </c>
      <c r="M221" s="5">
        <v>432000000000</v>
      </c>
      <c r="N221" s="5">
        <v>334000000000</v>
      </c>
      <c r="O221" s="5">
        <v>346000000000</v>
      </c>
      <c r="P221" s="5">
        <v>358000000000</v>
      </c>
      <c r="Q221" s="5">
        <v>532000000000</v>
      </c>
      <c r="R221" s="5">
        <v>447000000000</v>
      </c>
      <c r="S221" s="5">
        <v>312000000000</v>
      </c>
    </row>
    <row r="222" spans="3:19" ht="15.5" x14ac:dyDescent="0.35">
      <c r="C222" t="s">
        <v>258</v>
      </c>
      <c r="I222" s="5">
        <v>367000000000</v>
      </c>
      <c r="J222" s="5">
        <v>-43000000000</v>
      </c>
      <c r="K222" s="5">
        <v>200000000000</v>
      </c>
      <c r="L222" s="5">
        <v>203000000000</v>
      </c>
      <c r="M222" s="5">
        <v>42000000000</v>
      </c>
      <c r="N222" s="5">
        <v>50000000000</v>
      </c>
      <c r="O222" s="5">
        <v>-3000000000</v>
      </c>
      <c r="P222" s="5">
        <v>29000000000</v>
      </c>
      <c r="Q222" s="5">
        <v>217000000000</v>
      </c>
      <c r="R222" s="5">
        <v>132000000000</v>
      </c>
      <c r="S222" s="5">
        <v>56000000000</v>
      </c>
    </row>
    <row r="223" spans="3:19" ht="15.5" x14ac:dyDescent="0.35">
      <c r="C223" t="s">
        <v>259</v>
      </c>
      <c r="I223" s="5">
        <v>-17000000000</v>
      </c>
      <c r="J223" s="5">
        <v>-28000000000</v>
      </c>
      <c r="K223" s="5">
        <v>-47000000000</v>
      </c>
      <c r="L223" s="5">
        <v>-50000000000</v>
      </c>
      <c r="M223" s="5">
        <v>-24000000000</v>
      </c>
      <c r="N223" s="5">
        <v>-9000000000</v>
      </c>
      <c r="O223" s="5">
        <v>-4000000000</v>
      </c>
      <c r="P223" s="5">
        <v>-86000000000</v>
      </c>
      <c r="Q223" s="5">
        <v>-3000000000</v>
      </c>
      <c r="R223" s="5">
        <v>-70000000000</v>
      </c>
      <c r="S223" s="5">
        <v>-5000000000</v>
      </c>
    </row>
    <row r="224" spans="3:19" ht="15.5" x14ac:dyDescent="0.35">
      <c r="C224" t="s">
        <v>15</v>
      </c>
      <c r="I224" s="5">
        <v>350000000000</v>
      </c>
      <c r="J224" s="5">
        <v>-71000000000</v>
      </c>
      <c r="K224" s="5">
        <v>153000000000</v>
      </c>
      <c r="L224" s="5">
        <v>153000000000</v>
      </c>
      <c r="M224" s="5">
        <v>18000000000</v>
      </c>
      <c r="N224" s="5">
        <v>41000000000</v>
      </c>
      <c r="O224" s="5">
        <v>-7000000000</v>
      </c>
      <c r="P224" s="5">
        <v>-56000000000</v>
      </c>
      <c r="Q224" s="5">
        <v>215000000000</v>
      </c>
      <c r="R224" s="5">
        <v>62000000000</v>
      </c>
      <c r="S224" s="5">
        <v>51000000000</v>
      </c>
    </row>
    <row r="225" spans="2:19" ht="15.5" x14ac:dyDescent="0.35">
      <c r="C225" t="s">
        <v>17</v>
      </c>
      <c r="I225" s="6">
        <v>116.82</v>
      </c>
      <c r="J225" s="6">
        <v>-23.65</v>
      </c>
      <c r="K225" s="6">
        <v>51.03</v>
      </c>
      <c r="L225" s="6">
        <v>50.88</v>
      </c>
      <c r="M225" s="6">
        <v>12.28</v>
      </c>
      <c r="N225" s="6">
        <v>27.3</v>
      </c>
      <c r="O225" s="6">
        <v>-4.87</v>
      </c>
      <c r="P225" s="6">
        <v>-37.590000000000003</v>
      </c>
      <c r="Q225" s="6">
        <v>143.22</v>
      </c>
      <c r="R225" s="6">
        <v>41.22</v>
      </c>
      <c r="S225" s="6">
        <v>1607669.87</v>
      </c>
    </row>
    <row r="227" spans="2:19" ht="15.5" x14ac:dyDescent="0.35">
      <c r="B227" t="s">
        <v>260</v>
      </c>
      <c r="C227" t="s">
        <v>261</v>
      </c>
      <c r="D227" s="5">
        <v>26000000000</v>
      </c>
      <c r="E227" s="5">
        <v>1000000000</v>
      </c>
      <c r="F227" s="5">
        <v>163000000000</v>
      </c>
      <c r="G227" s="5">
        <v>60000000000</v>
      </c>
      <c r="H227" s="5">
        <v>54000000000</v>
      </c>
      <c r="I227" s="5">
        <v>320000000000</v>
      </c>
      <c r="J227" s="5">
        <v>215000000000</v>
      </c>
      <c r="K227" s="5">
        <v>193000000000</v>
      </c>
      <c r="L227" s="5">
        <v>134000000000</v>
      </c>
      <c r="M227" s="5">
        <v>84000000000</v>
      </c>
      <c r="N227" s="5">
        <v>43000000000</v>
      </c>
      <c r="O227" s="5">
        <v>13000000000</v>
      </c>
      <c r="P227" s="5">
        <v>44000000000</v>
      </c>
      <c r="Q227" s="5">
        <v>97000000000</v>
      </c>
    </row>
    <row r="228" spans="2:19" ht="15.5" x14ac:dyDescent="0.35">
      <c r="C228" t="s">
        <v>444</v>
      </c>
      <c r="H228" s="5">
        <v>30</v>
      </c>
      <c r="I228" s="5">
        <v>30</v>
      </c>
      <c r="J228" s="6">
        <v>27.5</v>
      </c>
      <c r="K228" s="6">
        <v>26.5</v>
      </c>
      <c r="L228" s="5">
        <v>20</v>
      </c>
      <c r="M228" s="6">
        <v>11.75</v>
      </c>
      <c r="N228" s="6">
        <v>6.75</v>
      </c>
      <c r="O228" s="6">
        <v>8.25</v>
      </c>
      <c r="P228" s="6">
        <v>3.25</v>
      </c>
      <c r="Q228" s="5">
        <v>20</v>
      </c>
    </row>
    <row r="229" spans="2:19" ht="15.5" x14ac:dyDescent="0.35">
      <c r="C229" t="s">
        <v>71</v>
      </c>
      <c r="H229" s="6">
        <v>3.3226999999999998</v>
      </c>
      <c r="I229" s="6">
        <v>0.56279999999999997</v>
      </c>
      <c r="J229" s="6">
        <v>0.76890000000000003</v>
      </c>
      <c r="K229" s="6">
        <v>0.82459999999999989</v>
      </c>
      <c r="L229" s="6">
        <v>0.89769999999999994</v>
      </c>
      <c r="M229" s="6">
        <v>0.84329999999999994</v>
      </c>
      <c r="N229" s="6">
        <v>0.93930000000000002</v>
      </c>
      <c r="O229" s="6">
        <v>3.7254</v>
      </c>
      <c r="P229" s="6">
        <v>0.44079999999999997</v>
      </c>
      <c r="Q229" s="6">
        <v>1.2424999999999999</v>
      </c>
    </row>
    <row r="230" spans="2:19" ht="15.5" x14ac:dyDescent="0.35">
      <c r="C230" t="s">
        <v>445</v>
      </c>
      <c r="H230" s="6">
        <v>9.4299999999999995E-2</v>
      </c>
      <c r="I230" s="6">
        <v>7.1900000000000006E-2</v>
      </c>
      <c r="J230" s="6">
        <v>0.1273</v>
      </c>
      <c r="K230" s="6">
        <v>0.18280000000000002</v>
      </c>
      <c r="L230" s="6">
        <v>0.10869999999999999</v>
      </c>
      <c r="M230" s="6">
        <v>5.3899999999999997E-2</v>
      </c>
      <c r="N230" s="6">
        <v>3.9E-2</v>
      </c>
      <c r="O230" s="6">
        <v>4.7699999999999992E-2</v>
      </c>
      <c r="P230" s="6">
        <v>1.72E-2</v>
      </c>
      <c r="Q230" s="6">
        <v>8.4000000000000005E-2</v>
      </c>
    </row>
    <row r="231" spans="2:19" ht="15.5" x14ac:dyDescent="0.35">
      <c r="C231" t="s">
        <v>51</v>
      </c>
      <c r="D231" s="6">
        <v>4.28</v>
      </c>
      <c r="E231" s="6">
        <v>0.23</v>
      </c>
      <c r="F231" s="6">
        <v>27.14</v>
      </c>
      <c r="G231" s="6">
        <v>10.039999999999999</v>
      </c>
      <c r="H231" s="6">
        <v>9.0299999999999994</v>
      </c>
      <c r="I231" s="6">
        <v>53.3</v>
      </c>
      <c r="J231" s="6">
        <v>35.770000000000003</v>
      </c>
      <c r="K231" s="6">
        <v>32.14</v>
      </c>
      <c r="L231" s="6">
        <v>22.28</v>
      </c>
      <c r="M231" s="6">
        <v>13.93</v>
      </c>
      <c r="N231" s="6">
        <v>7.19</v>
      </c>
      <c r="O231" s="6">
        <v>2.21</v>
      </c>
      <c r="P231" s="6">
        <v>7.37</v>
      </c>
      <c r="Q231" s="6">
        <v>16.100000000000001</v>
      </c>
    </row>
    <row r="232" spans="2:19" ht="15.5" x14ac:dyDescent="0.35">
      <c r="C232" t="s">
        <v>73</v>
      </c>
      <c r="H232" s="5">
        <v>30</v>
      </c>
      <c r="I232" s="5">
        <v>30</v>
      </c>
      <c r="J232" s="6">
        <v>27.5</v>
      </c>
      <c r="K232" s="6">
        <v>26.5</v>
      </c>
      <c r="L232" s="5">
        <v>20</v>
      </c>
      <c r="M232" s="6">
        <v>11.75</v>
      </c>
      <c r="N232" s="6">
        <v>6.75</v>
      </c>
      <c r="O232" s="6">
        <v>8.25</v>
      </c>
      <c r="P232" s="6">
        <v>3.25</v>
      </c>
      <c r="Q232" s="5">
        <v>20</v>
      </c>
    </row>
    <row r="233" spans="2:19" ht="15.5" x14ac:dyDescent="0.35">
      <c r="C233" t="s">
        <v>446</v>
      </c>
      <c r="H233" s="6">
        <v>3.3226999999999998</v>
      </c>
      <c r="I233" s="6">
        <v>0.56279999999999997</v>
      </c>
      <c r="J233" s="6">
        <v>0.76890000000000003</v>
      </c>
      <c r="K233" s="6">
        <v>0.82459999999999989</v>
      </c>
      <c r="L233" s="6">
        <v>0.89769999999999994</v>
      </c>
      <c r="M233" s="6">
        <v>0.84329999999999994</v>
      </c>
      <c r="N233" s="6">
        <v>0.93930000000000002</v>
      </c>
      <c r="O233" s="6">
        <v>3.7254</v>
      </c>
      <c r="P233" s="6">
        <v>0.44079999999999997</v>
      </c>
      <c r="Q233" s="6">
        <v>1.2424999999999999</v>
      </c>
    </row>
    <row r="234" spans="2:19" ht="15.5" x14ac:dyDescent="0.35">
      <c r="C234" t="s">
        <v>447</v>
      </c>
      <c r="H234" s="6">
        <v>9.4299999999999995E-2</v>
      </c>
      <c r="I234" s="6">
        <v>7.1900000000000006E-2</v>
      </c>
      <c r="J234" s="6">
        <v>0.1273</v>
      </c>
      <c r="K234" s="6">
        <v>0.18280000000000002</v>
      </c>
      <c r="L234" s="6">
        <v>0.10869999999999999</v>
      </c>
      <c r="M234" s="6">
        <v>5.3899999999999997E-2</v>
      </c>
      <c r="N234" s="6">
        <v>3.9E-2</v>
      </c>
      <c r="O234" s="6">
        <v>4.7699999999999992E-2</v>
      </c>
      <c r="P234" s="6">
        <v>1.72E-2</v>
      </c>
      <c r="Q234" s="6">
        <v>8.4000000000000005E-2</v>
      </c>
    </row>
    <row r="235" spans="2:19" ht="15.5" x14ac:dyDescent="0.35">
      <c r="C235" t="s">
        <v>262</v>
      </c>
      <c r="D235" s="5">
        <v>521000000000</v>
      </c>
      <c r="E235" s="5">
        <v>411000000000</v>
      </c>
      <c r="F235" s="5">
        <v>568000000000</v>
      </c>
      <c r="G235" s="5">
        <v>315000000000</v>
      </c>
      <c r="H235" s="5">
        <v>1863000000000</v>
      </c>
      <c r="I235" s="5">
        <v>1591000000000</v>
      </c>
      <c r="J235" s="5">
        <v>1154000000000</v>
      </c>
      <c r="K235" s="5">
        <v>573000000000</v>
      </c>
      <c r="L235" s="5">
        <v>732000000000</v>
      </c>
      <c r="M235" s="5">
        <v>279000000000</v>
      </c>
      <c r="N235" s="5">
        <v>553000000000</v>
      </c>
      <c r="O235" s="5">
        <v>608000000000</v>
      </c>
      <c r="P235" s="5">
        <v>359000000000</v>
      </c>
      <c r="Q235" s="5">
        <v>630000000000</v>
      </c>
    </row>
    <row r="236" spans="2:19" ht="15.5" x14ac:dyDescent="0.35">
      <c r="C236" t="s">
        <v>448</v>
      </c>
      <c r="H236" s="5">
        <v>30</v>
      </c>
      <c r="I236" s="5">
        <v>30</v>
      </c>
      <c r="J236" s="6">
        <v>27.5</v>
      </c>
      <c r="K236" s="6">
        <v>26.5</v>
      </c>
      <c r="L236" s="5">
        <v>20</v>
      </c>
      <c r="M236" s="6">
        <v>11.75</v>
      </c>
      <c r="N236" s="6">
        <v>6.75</v>
      </c>
      <c r="O236" s="6">
        <v>8.25</v>
      </c>
      <c r="P236" s="6">
        <v>3.25</v>
      </c>
      <c r="Q236" s="5">
        <v>20</v>
      </c>
    </row>
    <row r="237" spans="2:19" ht="15.5" x14ac:dyDescent="0.35">
      <c r="C237" t="s">
        <v>449</v>
      </c>
      <c r="H237" s="6">
        <v>3.3226999999999998</v>
      </c>
      <c r="I237" s="6">
        <v>0.56279999999999997</v>
      </c>
      <c r="J237" s="6">
        <v>0.76890000000000003</v>
      </c>
      <c r="K237" s="6">
        <v>0.82459999999999989</v>
      </c>
      <c r="L237" s="6">
        <v>0.89769999999999994</v>
      </c>
      <c r="M237" s="6">
        <v>0.84329999999999994</v>
      </c>
      <c r="N237" s="6">
        <v>0.93930000000000002</v>
      </c>
      <c r="O237" s="6">
        <v>3.7254</v>
      </c>
      <c r="P237" s="6">
        <v>0.44079999999999997</v>
      </c>
      <c r="Q237" s="6">
        <v>1.2424999999999999</v>
      </c>
    </row>
    <row r="238" spans="2:19" ht="15.5" x14ac:dyDescent="0.35">
      <c r="C238" t="s">
        <v>450</v>
      </c>
      <c r="H238" s="6">
        <v>9.4299999999999995E-2</v>
      </c>
      <c r="I238" s="6">
        <v>7.1900000000000006E-2</v>
      </c>
      <c r="J238" s="6">
        <v>0.1273</v>
      </c>
      <c r="K238" s="6">
        <v>0.18280000000000002</v>
      </c>
      <c r="L238" s="6">
        <v>0.10869999999999999</v>
      </c>
      <c r="M238" s="6">
        <v>5.3899999999999997E-2</v>
      </c>
      <c r="N238" s="6">
        <v>3.9E-2</v>
      </c>
      <c r="O238" s="6">
        <v>4.7699999999999992E-2</v>
      </c>
      <c r="P238" s="6">
        <v>1.72E-2</v>
      </c>
      <c r="Q238" s="6">
        <v>8.4000000000000005E-2</v>
      </c>
    </row>
    <row r="239" spans="2:19" ht="15.5" x14ac:dyDescent="0.35">
      <c r="C239" t="s">
        <v>344</v>
      </c>
      <c r="I239" s="6">
        <v>35.22</v>
      </c>
    </row>
    <row r="240" spans="2:19" ht="15.5" x14ac:dyDescent="0.35">
      <c r="C240" t="s">
        <v>345</v>
      </c>
      <c r="I240" s="6">
        <v>7.63</v>
      </c>
    </row>
    <row r="241" spans="3:9" ht="15.5" x14ac:dyDescent="0.35">
      <c r="C241" t="s">
        <v>263</v>
      </c>
      <c r="I241" s="6">
        <v>6.95</v>
      </c>
    </row>
    <row r="242" spans="3:9" ht="15.5" x14ac:dyDescent="0.35">
      <c r="C242" t="s">
        <v>346</v>
      </c>
      <c r="I242" s="6">
        <v>0.13109999999999999</v>
      </c>
    </row>
    <row r="243" spans="3:9" ht="15.5" x14ac:dyDescent="0.35">
      <c r="C243" t="s">
        <v>347</v>
      </c>
      <c r="I243" s="6">
        <v>1.05</v>
      </c>
    </row>
    <row r="244" spans="3:9" ht="15.5" x14ac:dyDescent="0.35">
      <c r="C244" t="s">
        <v>348</v>
      </c>
      <c r="I244" s="6">
        <v>2.52</v>
      </c>
    </row>
    <row r="245" spans="3:9" ht="15.5" x14ac:dyDescent="0.35">
      <c r="C245" t="s">
        <v>349</v>
      </c>
      <c r="I245" s="6">
        <v>14.19</v>
      </c>
    </row>
    <row r="246" spans="3:9" ht="15.5" x14ac:dyDescent="0.35">
      <c r="C246" t="s">
        <v>350</v>
      </c>
      <c r="I246" s="6">
        <v>17.86</v>
      </c>
    </row>
    <row r="247" spans="3:9" ht="15.5" x14ac:dyDescent="0.35">
      <c r="C247" t="s">
        <v>351</v>
      </c>
      <c r="I247" s="5">
        <v>6</v>
      </c>
    </row>
    <row r="248" spans="3:9" ht="15.5" x14ac:dyDescent="0.35">
      <c r="C248" t="s">
        <v>264</v>
      </c>
      <c r="I248" s="6">
        <v>5.69</v>
      </c>
    </row>
    <row r="249" spans="3:9" ht="15.5" x14ac:dyDescent="0.35">
      <c r="C249" t="s">
        <v>451</v>
      </c>
      <c r="I249" s="6">
        <v>0.16</v>
      </c>
    </row>
    <row r="250" spans="3:9" ht="15.5" x14ac:dyDescent="0.35">
      <c r="C250" t="s">
        <v>452</v>
      </c>
      <c r="I250" s="6">
        <v>0.23</v>
      </c>
    </row>
    <row r="251" spans="3:9" ht="15.5" x14ac:dyDescent="0.35">
      <c r="C251" t="s">
        <v>352</v>
      </c>
      <c r="I251" s="6">
        <v>41.7</v>
      </c>
    </row>
    <row r="252" spans="3:9" ht="15.5" x14ac:dyDescent="0.35">
      <c r="C252" t="s">
        <v>353</v>
      </c>
      <c r="I252" s="6">
        <v>9.0299999999999994</v>
      </c>
    </row>
    <row r="253" spans="3:9" ht="15.5" x14ac:dyDescent="0.35">
      <c r="C253" t="s">
        <v>354</v>
      </c>
      <c r="I253" s="6">
        <v>302.60000000000002</v>
      </c>
    </row>
    <row r="254" spans="3:9" ht="15.5" x14ac:dyDescent="0.35">
      <c r="C254" t="s">
        <v>355</v>
      </c>
      <c r="D254" s="6">
        <v>32.049999999999997</v>
      </c>
    </row>
    <row r="255" spans="3:9" ht="15.5" x14ac:dyDescent="0.35">
      <c r="C255" t="s">
        <v>356</v>
      </c>
      <c r="I255" s="6">
        <v>126.25</v>
      </c>
    </row>
    <row r="256" spans="3:9" ht="15.5" x14ac:dyDescent="0.35">
      <c r="C256" t="s">
        <v>357</v>
      </c>
      <c r="I256" s="6">
        <v>17.8</v>
      </c>
    </row>
    <row r="257" spans="3:9" ht="15.5" x14ac:dyDescent="0.35">
      <c r="C257" t="s">
        <v>265</v>
      </c>
      <c r="D257" s="6">
        <v>1.76</v>
      </c>
    </row>
    <row r="258" spans="3:9" ht="15.5" x14ac:dyDescent="0.35">
      <c r="C258" t="s">
        <v>266</v>
      </c>
      <c r="D258" s="6">
        <v>1.7</v>
      </c>
    </row>
    <row r="259" spans="3:9" ht="15.5" x14ac:dyDescent="0.35">
      <c r="C259" t="s">
        <v>269</v>
      </c>
      <c r="D259" s="6">
        <v>0.94</v>
      </c>
    </row>
    <row r="260" spans="3:9" ht="15.5" x14ac:dyDescent="0.35">
      <c r="C260" t="s">
        <v>271</v>
      </c>
      <c r="D260" s="6">
        <v>1.94</v>
      </c>
    </row>
    <row r="261" spans="3:9" ht="15.5" x14ac:dyDescent="0.35">
      <c r="C261" t="s">
        <v>272</v>
      </c>
      <c r="I261" s="6">
        <v>142.34</v>
      </c>
    </row>
    <row r="262" spans="3:9" ht="15.5" x14ac:dyDescent="0.35">
      <c r="C262" t="s">
        <v>13</v>
      </c>
      <c r="D262" s="5">
        <v>57000000000</v>
      </c>
    </row>
    <row r="263" spans="3:9" ht="15.5" x14ac:dyDescent="0.35">
      <c r="C263" t="s">
        <v>358</v>
      </c>
      <c r="I263" s="6">
        <v>5.47</v>
      </c>
    </row>
    <row r="264" spans="3:9" ht="15.5" x14ac:dyDescent="0.35">
      <c r="C264" t="s">
        <v>273</v>
      </c>
      <c r="I264" s="6">
        <v>0.17</v>
      </c>
    </row>
    <row r="265" spans="3:9" ht="15.5" x14ac:dyDescent="0.35">
      <c r="C265" t="s">
        <v>274</v>
      </c>
      <c r="I265" s="6">
        <v>0.33030000000000004</v>
      </c>
    </row>
    <row r="266" spans="3:9" ht="15.5" x14ac:dyDescent="0.35">
      <c r="C266" t="s">
        <v>275</v>
      </c>
      <c r="I266" s="6">
        <v>0.33810000000000001</v>
      </c>
    </row>
    <row r="267" spans="3:9" ht="15.5" x14ac:dyDescent="0.35">
      <c r="C267" t="s">
        <v>359</v>
      </c>
      <c r="I267" s="6">
        <v>0.29370000000000002</v>
      </c>
    </row>
    <row r="268" spans="3:9" ht="15.5" x14ac:dyDescent="0.35">
      <c r="C268" t="s">
        <v>276</v>
      </c>
      <c r="D268" s="6">
        <v>43.82</v>
      </c>
    </row>
    <row r="269" spans="3:9" ht="15.5" x14ac:dyDescent="0.35">
      <c r="C269" t="s">
        <v>277</v>
      </c>
      <c r="D269" s="6">
        <v>10.98</v>
      </c>
    </row>
    <row r="270" spans="3:9" ht="15.5" x14ac:dyDescent="0.35">
      <c r="C270" t="s">
        <v>278</v>
      </c>
      <c r="D270" s="6">
        <v>27.89</v>
      </c>
    </row>
    <row r="271" spans="3:9" ht="15.5" x14ac:dyDescent="0.35">
      <c r="C271" t="s">
        <v>279</v>
      </c>
      <c r="D271" s="6">
        <v>26.91</v>
      </c>
    </row>
    <row r="272" spans="3:9" ht="15.5" x14ac:dyDescent="0.35">
      <c r="C272" t="s">
        <v>280</v>
      </c>
      <c r="D272" s="6">
        <v>2.08</v>
      </c>
    </row>
    <row r="273" spans="3:9" ht="15.5" x14ac:dyDescent="0.35">
      <c r="C273" t="s">
        <v>281</v>
      </c>
      <c r="I273" s="6">
        <v>1.26</v>
      </c>
    </row>
    <row r="274" spans="3:9" ht="15.5" x14ac:dyDescent="0.35">
      <c r="C274" t="s">
        <v>282</v>
      </c>
      <c r="I274" s="6">
        <v>27.88</v>
      </c>
    </row>
    <row r="275" spans="3:9" ht="15.5" x14ac:dyDescent="0.35">
      <c r="C275" t="s">
        <v>47</v>
      </c>
      <c r="I275" s="5">
        <v>1908000000000</v>
      </c>
    </row>
    <row r="276" spans="3:9" ht="15.5" x14ac:dyDescent="0.35">
      <c r="C276" t="s">
        <v>283</v>
      </c>
      <c r="I276" s="5">
        <v>1717000000000</v>
      </c>
    </row>
    <row r="277" spans="3:9" ht="15.5" x14ac:dyDescent="0.35">
      <c r="C277" t="s">
        <v>284</v>
      </c>
      <c r="I277" s="5">
        <v>6000000000</v>
      </c>
    </row>
    <row r="278" spans="3:9" ht="15.5" x14ac:dyDescent="0.35">
      <c r="C278" t="s">
        <v>285</v>
      </c>
      <c r="I278" s="6">
        <v>0.13970000000000002</v>
      </c>
    </row>
    <row r="279" spans="3:9" ht="15.5" x14ac:dyDescent="0.35">
      <c r="C279" t="s">
        <v>286</v>
      </c>
      <c r="D279" s="6">
        <v>0.1603</v>
      </c>
    </row>
    <row r="280" spans="3:9" ht="15.5" x14ac:dyDescent="0.35">
      <c r="C280" t="s">
        <v>287</v>
      </c>
      <c r="D280" s="6">
        <v>0.14169999999999999</v>
      </c>
    </row>
    <row r="281" spans="3:9" ht="15.5" x14ac:dyDescent="0.35">
      <c r="C281" t="s">
        <v>288</v>
      </c>
      <c r="D281" s="6">
        <v>4.9299999999999997E-2</v>
      </c>
    </row>
    <row r="282" spans="3:9" ht="15.5" x14ac:dyDescent="0.35">
      <c r="C282" t="s">
        <v>453</v>
      </c>
      <c r="D282" s="6">
        <v>0.21850000000000003</v>
      </c>
    </row>
    <row r="283" spans="3:9" ht="15.5" x14ac:dyDescent="0.35">
      <c r="C283" t="s">
        <v>289</v>
      </c>
      <c r="D283" s="6">
        <v>0.1716</v>
      </c>
    </row>
    <row r="284" spans="3:9" ht="15.5" x14ac:dyDescent="0.35">
      <c r="C284" t="s">
        <v>360</v>
      </c>
      <c r="D284" s="6">
        <v>-0.6381</v>
      </c>
    </row>
    <row r="285" spans="3:9" ht="15.5" x14ac:dyDescent="0.35">
      <c r="C285" t="s">
        <v>290</v>
      </c>
      <c r="I285" s="5">
        <v>30</v>
      </c>
    </row>
    <row r="286" spans="3:9" ht="15.5" x14ac:dyDescent="0.35">
      <c r="C286" t="s">
        <v>454</v>
      </c>
      <c r="I286" s="5">
        <v>30</v>
      </c>
    </row>
    <row r="287" spans="3:9" ht="15.5" x14ac:dyDescent="0.35">
      <c r="C287" t="s">
        <v>455</v>
      </c>
      <c r="I287" s="6">
        <v>3.3226999999999998</v>
      </c>
    </row>
    <row r="288" spans="3:9" ht="15.5" x14ac:dyDescent="0.35">
      <c r="C288" t="s">
        <v>456</v>
      </c>
      <c r="I288" s="6">
        <v>9.4299999999999995E-2</v>
      </c>
    </row>
    <row r="289" spans="3:9" ht="15.5" x14ac:dyDescent="0.35">
      <c r="C289" t="s">
        <v>291</v>
      </c>
      <c r="I289" t="s">
        <v>599</v>
      </c>
    </row>
    <row r="290" spans="3:9" ht="15.5" x14ac:dyDescent="0.35">
      <c r="C290" t="s">
        <v>293</v>
      </c>
      <c r="I290" s="5">
        <v>4</v>
      </c>
    </row>
    <row r="291" spans="3:9" ht="15.5" x14ac:dyDescent="0.35">
      <c r="C291" t="s">
        <v>1691</v>
      </c>
      <c r="I291" s="6">
        <v>0.98</v>
      </c>
    </row>
    <row r="292" spans="3:9" ht="15.5" x14ac:dyDescent="0.35">
      <c r="C292" t="s">
        <v>294</v>
      </c>
      <c r="I292" s="6">
        <v>0.1</v>
      </c>
    </row>
    <row r="293" spans="3:9" ht="15.5" x14ac:dyDescent="0.35">
      <c r="C293" t="s">
        <v>295</v>
      </c>
      <c r="I293" s="6">
        <v>0.62</v>
      </c>
    </row>
    <row r="294" spans="3:9" ht="15.5" x14ac:dyDescent="0.35">
      <c r="C294" t="s">
        <v>458</v>
      </c>
      <c r="I294" s="6">
        <v>0.74</v>
      </c>
    </row>
    <row r="295" spans="3:9" ht="15.5" x14ac:dyDescent="0.35">
      <c r="C295" t="s">
        <v>296</v>
      </c>
      <c r="I295" s="6">
        <v>0.8</v>
      </c>
    </row>
    <row r="296" spans="3:9" ht="15.5" x14ac:dyDescent="0.35">
      <c r="C296" t="s">
        <v>361</v>
      </c>
      <c r="I296" s="6">
        <v>0.56000000000000005</v>
      </c>
    </row>
    <row r="297" spans="3:9" ht="15.5" x14ac:dyDescent="0.35">
      <c r="C297" t="s">
        <v>297</v>
      </c>
      <c r="I297" s="6">
        <v>0.26</v>
      </c>
    </row>
    <row r="298" spans="3:9" ht="15.5" x14ac:dyDescent="0.35">
      <c r="C298" t="s">
        <v>298</v>
      </c>
      <c r="I298" s="6">
        <v>0.06</v>
      </c>
    </row>
    <row r="299" spans="3:9" ht="15.5" x14ac:dyDescent="0.35">
      <c r="C299" t="s">
        <v>299</v>
      </c>
      <c r="I299" s="5">
        <v>1816000000000</v>
      </c>
    </row>
    <row r="300" spans="3:9" ht="15.5" x14ac:dyDescent="0.35">
      <c r="C300" t="s">
        <v>300</v>
      </c>
      <c r="I300" s="5">
        <v>344000000000</v>
      </c>
    </row>
    <row r="301" spans="3:9" ht="15.5" x14ac:dyDescent="0.35">
      <c r="C301" t="s">
        <v>301</v>
      </c>
      <c r="I301" s="5">
        <v>302000000000</v>
      </c>
    </row>
    <row r="302" spans="3:9" ht="15.5" x14ac:dyDescent="0.35">
      <c r="C302" t="s">
        <v>302</v>
      </c>
      <c r="I302" s="5">
        <v>250000000000</v>
      </c>
    </row>
    <row r="303" spans="3:9" ht="15.5" x14ac:dyDescent="0.35">
      <c r="C303" t="s">
        <v>303</v>
      </c>
      <c r="D303" s="5">
        <v>192000000000</v>
      </c>
    </row>
    <row r="304" spans="3:9" ht="15.5" x14ac:dyDescent="0.35">
      <c r="C304" t="s">
        <v>304</v>
      </c>
      <c r="D304" s="5">
        <v>1472000000000</v>
      </c>
    </row>
    <row r="305" spans="3:9" ht="15.5" x14ac:dyDescent="0.35">
      <c r="C305" t="s">
        <v>305</v>
      </c>
      <c r="D305" s="5">
        <v>713000000000</v>
      </c>
    </row>
    <row r="306" spans="3:9" ht="15.5" x14ac:dyDescent="0.35">
      <c r="C306" t="s">
        <v>245</v>
      </c>
      <c r="D306" s="5">
        <v>536000000000</v>
      </c>
    </row>
    <row r="307" spans="3:9" ht="15.5" x14ac:dyDescent="0.35">
      <c r="C307" t="s">
        <v>306</v>
      </c>
      <c r="I307" s="5">
        <v>758000000000</v>
      </c>
    </row>
    <row r="308" spans="3:9" ht="15.5" x14ac:dyDescent="0.35">
      <c r="C308" t="s">
        <v>242</v>
      </c>
      <c r="D308" s="5">
        <v>0</v>
      </c>
    </row>
    <row r="309" spans="3:9" ht="15.5" x14ac:dyDescent="0.35">
      <c r="C309" t="s">
        <v>24</v>
      </c>
      <c r="D309" s="5">
        <v>0</v>
      </c>
    </row>
    <row r="310" spans="3:9" ht="15.5" x14ac:dyDescent="0.35">
      <c r="C310" t="s">
        <v>21</v>
      </c>
      <c r="D310" s="5">
        <v>-192000000000</v>
      </c>
    </row>
    <row r="311" spans="3:9" ht="15.5" x14ac:dyDescent="0.35">
      <c r="C311" t="s">
        <v>244</v>
      </c>
      <c r="I311" s="5">
        <v>759000000000</v>
      </c>
    </row>
    <row r="312" spans="3:9" ht="15.5" x14ac:dyDescent="0.35">
      <c r="C312" t="s">
        <v>307</v>
      </c>
      <c r="I312" s="5">
        <v>134000000000</v>
      </c>
    </row>
    <row r="313" spans="3:9" ht="15.5" x14ac:dyDescent="0.35">
      <c r="C313" t="s">
        <v>308</v>
      </c>
      <c r="I313" s="5">
        <v>-29000000000</v>
      </c>
    </row>
    <row r="314" spans="3:9" ht="15.5" x14ac:dyDescent="0.35">
      <c r="C314" t="s">
        <v>309</v>
      </c>
      <c r="I314" s="5">
        <v>-186000000000</v>
      </c>
    </row>
    <row r="315" spans="3:9" ht="15.5" x14ac:dyDescent="0.35">
      <c r="C315" t="s">
        <v>310</v>
      </c>
      <c r="I315" s="5">
        <v>-28000000000</v>
      </c>
    </row>
    <row r="316" spans="3:9" ht="15.5" x14ac:dyDescent="0.35">
      <c r="C316" t="s">
        <v>311</v>
      </c>
      <c r="I316" s="5">
        <v>107000000000</v>
      </c>
    </row>
  </sheetData>
  <pageMargins left="0.7" right="0.7" top="0.75" bottom="0.75" header="0.3" footer="0.3"/>
  <ignoredErrors>
    <ignoredError sqref="A1:S317" numberStoredAsText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U31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1692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1693</v>
      </c>
      <c r="D2" s="2" vm="444">
        <f ca="1">IFERROR(_xlfn.STOCKHISTORY("XIDX:" &amp; $C$1, D3, , 0, 0, 1), "Libur")</f>
        <v>2770</v>
      </c>
      <c r="E2" s="2" vm="445">
        <f ca="1">IFERROR(_xlfn.STOCKHISTORY("XIDX:" &amp; $C$1, E3, , 0, 0, 1), "Libur")</f>
        <v>2400</v>
      </c>
      <c r="H2" s="2" vm="445">
        <f ca="1">IFERROR(INDEX(D2:G2,COUNT(D2:G2)),"")</f>
        <v>2400</v>
      </c>
      <c r="I2" s="2" vm="446">
        <f t="shared" ref="I2:U2" ca="1" si="0">IFERROR(_xlfn.STOCKHISTORY("XIDX:" &amp; $C$1, I1, , 0, 0, 1), "Libur")</f>
        <v>2300</v>
      </c>
      <c r="J2" s="2" vm="447">
        <f t="shared" ca="1" si="0"/>
        <v>2700</v>
      </c>
      <c r="K2" s="2" vm="448">
        <f t="shared" ca="1" si="0"/>
        <v>5400</v>
      </c>
      <c r="L2" s="2" vm="449">
        <f t="shared" ca="1" si="0"/>
        <v>5600</v>
      </c>
      <c r="M2" s="2" vm="450">
        <f t="shared" ca="1" si="0"/>
        <v>9200</v>
      </c>
      <c r="N2" s="2" vm="91">
        <f t="shared" ca="1" si="0"/>
        <v>3250</v>
      </c>
      <c r="O2" s="2" vm="451">
        <f t="shared" ca="1" si="0"/>
        <v>3620</v>
      </c>
      <c r="P2" s="2" vm="452">
        <f t="shared" ca="1" si="0"/>
        <v>2280</v>
      </c>
      <c r="Q2" s="2" vm="453">
        <f t="shared" ca="1" si="0"/>
        <v>3700</v>
      </c>
      <c r="R2" s="2" vm="454">
        <f t="shared" ca="1" si="0"/>
        <v>5800</v>
      </c>
      <c r="S2" s="2" t="str">
        <f t="shared" ca="1" si="0"/>
        <v>Libur</v>
      </c>
      <c r="T2" s="2" t="str">
        <f t="shared" ca="1" si="0"/>
        <v>Libur</v>
      </c>
      <c r="U2" s="2" t="str">
        <f t="shared" ca="1" si="0"/>
        <v>Libur</v>
      </c>
    </row>
    <row r="3" spans="1:21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1" ht="15.5" x14ac:dyDescent="0.35">
      <c r="B4" t="s">
        <v>5</v>
      </c>
      <c r="C4" t="s">
        <v>6</v>
      </c>
      <c r="D4" s="2">
        <f>IFERROR(INDEX(D51:D500,MATCH($C$4,$C$51:$C$500,0)),"")</f>
        <v>613293000000</v>
      </c>
      <c r="E4" s="2">
        <f>IFERROR(INDEX(E51:E500,MATCH($C$4,$C$51:$C$500,0)),"")</f>
        <v>501383000000</v>
      </c>
      <c r="H4" s="2">
        <f>IFERROR(SUM(D4:G4)*(4/MAX(1,COUNT(D4:G4))),"")</f>
        <v>2229352000000</v>
      </c>
      <c r="I4" s="2">
        <f t="shared" ref="I4:U4" si="1">IFERROR(INDEX(I51:I500,MATCH($C$4,$C$51:$C$500,0)),"")</f>
        <v>2281704000000</v>
      </c>
      <c r="J4" s="2">
        <f t="shared" si="1"/>
        <v>2252194000000</v>
      </c>
      <c r="K4" s="2">
        <f t="shared" si="1"/>
        <v>2222466000000</v>
      </c>
      <c r="L4" s="2">
        <f t="shared" si="1"/>
        <v>2181642000000</v>
      </c>
      <c r="M4" s="2">
        <f t="shared" si="1"/>
        <v>2652257000000</v>
      </c>
      <c r="N4" s="2">
        <f t="shared" si="1"/>
        <v>1873375000000</v>
      </c>
      <c r="O4" s="2">
        <f t="shared" si="1"/>
        <v>1744271000000</v>
      </c>
      <c r="P4" s="2">
        <f t="shared" si="1"/>
        <v>1599757000000</v>
      </c>
      <c r="Q4" s="2">
        <f t="shared" si="1"/>
        <v>1466017000000</v>
      </c>
      <c r="R4" s="2">
        <f t="shared" si="1"/>
        <v>1358664085976</v>
      </c>
      <c r="S4" s="2">
        <f t="shared" si="1"/>
        <v>1197727222012</v>
      </c>
      <c r="T4" s="2">
        <f t="shared" si="1"/>
        <v>1101043712612</v>
      </c>
      <c r="U4" s="2">
        <f t="shared" si="1"/>
        <v>997986700079</v>
      </c>
    </row>
    <row r="5" spans="1:21" ht="15.5" x14ac:dyDescent="0.35">
      <c r="B5" t="s">
        <v>7</v>
      </c>
      <c r="C5" t="s">
        <v>8</v>
      </c>
      <c r="D5" s="2">
        <f>IFERROR(INDEX(D51:D500,MATCH($C$5,$C$51:$C$500,0)),"")</f>
        <v>69589000000</v>
      </c>
      <c r="E5" s="2">
        <f>IFERROR(INDEX(E51:E500,MATCH($C$5,$C$51:$C$500,0)),"")</f>
        <v>17917000000</v>
      </c>
      <c r="H5" s="2">
        <f>IFERROR(SUM(D5:G5)*(4/MAX(1,COUNT(D5:G5))),"")</f>
        <v>175012000000</v>
      </c>
      <c r="I5" s="2">
        <f t="shared" ref="I5:U5" si="2">IFERROR(INDEX(I51:I500,MATCH($C$5,$C$51:$C$500,0)),"")</f>
        <v>202945000000</v>
      </c>
      <c r="J5" s="2">
        <f t="shared" si="2"/>
        <v>279825000000</v>
      </c>
      <c r="K5" s="2">
        <f t="shared" si="2"/>
        <v>273003000000</v>
      </c>
      <c r="L5" s="2">
        <f t="shared" si="2"/>
        <v>370697000000</v>
      </c>
      <c r="M5" s="2">
        <f t="shared" si="2"/>
        <v>625241000000</v>
      </c>
      <c r="N5" s="2">
        <f t="shared" si="2"/>
        <v>234304000000</v>
      </c>
      <c r="O5" s="2">
        <f t="shared" si="2"/>
        <v>184210000000</v>
      </c>
      <c r="P5" s="2">
        <f t="shared" si="2"/>
        <v>254665000000</v>
      </c>
      <c r="Q5" s="2">
        <f t="shared" si="2"/>
        <v>110686000000</v>
      </c>
      <c r="R5" s="2">
        <f t="shared" si="2"/>
        <v>69413504774</v>
      </c>
      <c r="S5" s="2">
        <f t="shared" si="2"/>
        <v>66503624672</v>
      </c>
      <c r="T5" s="2">
        <f t="shared" si="2"/>
        <v>48161870465</v>
      </c>
      <c r="U5" s="2">
        <f t="shared" si="2"/>
        <v>89765209713</v>
      </c>
    </row>
    <row r="6" spans="1:21" ht="15.5" x14ac:dyDescent="0.35">
      <c r="B6" t="s">
        <v>9</v>
      </c>
      <c r="C6" t="s">
        <v>10</v>
      </c>
      <c r="D6" s="2">
        <f>IFERROR(INDEX(D51:D500,MATCH($C$6,$C$51:$C$500,0)),"")</f>
        <v>2341712000000</v>
      </c>
      <c r="E6" s="2">
        <f>IFERROR(INDEX(E51:E500,MATCH($C$6,$C$51:$C$500,0)),"")</f>
        <v>2411579000000</v>
      </c>
      <c r="H6" s="2">
        <f>IFERROR(INDEX(D6:G6,COUNT(D6:G6)),"")</f>
        <v>2411579000000</v>
      </c>
      <c r="I6" s="2">
        <f t="shared" ref="I6:U6" si="3">IFERROR(INDEX(I51:I500,MATCH($C$6,$C$51:$C$500,0)),"")</f>
        <v>2393703000000</v>
      </c>
      <c r="J6" s="2">
        <f t="shared" si="3"/>
        <v>2484686000000</v>
      </c>
      <c r="K6" s="2">
        <f t="shared" si="3"/>
        <v>2360609000000</v>
      </c>
      <c r="L6" s="2">
        <f t="shared" si="3"/>
        <v>2311144000000</v>
      </c>
      <c r="M6" s="2">
        <f t="shared" si="3"/>
        <v>2252292000000</v>
      </c>
      <c r="N6" s="2">
        <f t="shared" si="3"/>
        <v>1788299000000</v>
      </c>
      <c r="O6" s="2">
        <f t="shared" si="3"/>
        <v>1659599000000</v>
      </c>
      <c r="P6" s="2">
        <f t="shared" si="3"/>
        <v>1562166000000</v>
      </c>
      <c r="Q6" s="2">
        <f t="shared" si="3"/>
        <v>1363090000000</v>
      </c>
      <c r="R6" s="2">
        <f t="shared" si="3"/>
        <v>1267266642861</v>
      </c>
      <c r="S6" s="2">
        <f t="shared" si="3"/>
        <v>126327355286</v>
      </c>
      <c r="T6" s="2">
        <f t="shared" si="3"/>
        <v>134254075183</v>
      </c>
      <c r="U6" s="2">
        <f t="shared" si="3"/>
        <v>88323707139</v>
      </c>
    </row>
    <row r="7" spans="1:21" ht="15.5" x14ac:dyDescent="0.35">
      <c r="B7" t="s">
        <v>11</v>
      </c>
      <c r="C7" t="s">
        <v>12</v>
      </c>
      <c r="D7" s="3">
        <f>IFERROR(INDEX(D51:D500,MATCH($C$7,$C$51:$C$500,0))/1000000000,"")</f>
        <v>0.94</v>
      </c>
      <c r="E7" s="3">
        <f>IFERROR(INDEX(E51:E500,MATCH($C$7,$C$51:$C$500,0))/1000000000,"")</f>
        <v>0.94</v>
      </c>
      <c r="H7" s="3">
        <f>IFERROR(INDEX(D7:G7,COUNT(D7:G7)),"")</f>
        <v>0.94</v>
      </c>
      <c r="I7" s="3">
        <f t="shared" ref="I7:U7" si="4">IFERROR(INDEX(I51:I500,MATCH($C$7,$C$51:$C$500,0))/1000000000,"")</f>
        <v>0.94</v>
      </c>
      <c r="J7" s="3">
        <f t="shared" si="4"/>
        <v>0.94</v>
      </c>
      <c r="K7" s="3">
        <f t="shared" si="4"/>
        <v>0.94</v>
      </c>
      <c r="L7" s="3">
        <f t="shared" si="4"/>
        <v>0.94</v>
      </c>
      <c r="M7" s="3">
        <f t="shared" si="4"/>
        <v>0.94</v>
      </c>
      <c r="N7" s="3">
        <f t="shared" si="4"/>
        <v>0.94</v>
      </c>
      <c r="O7" s="3">
        <f t="shared" si="4"/>
        <v>0.94</v>
      </c>
      <c r="P7" s="3">
        <f t="shared" si="4"/>
        <v>0.94</v>
      </c>
      <c r="Q7" s="3">
        <f t="shared" si="4"/>
        <v>0.94</v>
      </c>
      <c r="R7" s="3">
        <f t="shared" si="4"/>
        <v>0.94</v>
      </c>
      <c r="S7" s="3">
        <f t="shared" si="4"/>
        <v>0</v>
      </c>
      <c r="T7" s="3">
        <f t="shared" si="4"/>
        <v>0</v>
      </c>
      <c r="U7" s="3">
        <f t="shared" si="4"/>
        <v>0</v>
      </c>
    </row>
    <row r="8" spans="1:21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68000000000</v>
      </c>
      <c r="E8" s="2">
        <f>IFERROR(INDEX(E51:E500,MATCH("Free cash flow (Quarter)",$C$51:$C$500,0)),"")</f>
        <v>85000000000</v>
      </c>
      <c r="H8" s="2">
        <f>IFERROR(INDEX(D8:G8,COUNT(D8:G8)),"")</f>
        <v>85000000000</v>
      </c>
      <c r="I8" s="2">
        <f t="shared" ref="I8:U8" si="5">IFERROR(INDEX(I51:I500,MATCH($C$8,$C$51:$C$500,0)),"")</f>
        <v>288000000000</v>
      </c>
      <c r="J8" s="2">
        <f t="shared" si="5"/>
        <v>260000000000</v>
      </c>
      <c r="K8" s="2">
        <f t="shared" si="5"/>
        <v>165000000000</v>
      </c>
      <c r="L8" s="2">
        <f t="shared" si="5"/>
        <v>224000000000</v>
      </c>
      <c r="M8" s="2">
        <f t="shared" si="5"/>
        <v>649000000000</v>
      </c>
      <c r="N8" s="2">
        <f t="shared" si="5"/>
        <v>291000000000</v>
      </c>
      <c r="O8" s="2">
        <f t="shared" si="5"/>
        <v>259000000000</v>
      </c>
      <c r="P8" s="2">
        <f t="shared" si="5"/>
        <v>48000000000</v>
      </c>
      <c r="Q8" s="2">
        <f t="shared" si="5"/>
        <v>-116000000000</v>
      </c>
      <c r="R8" s="2">
        <f t="shared" si="5"/>
        <v>42000000000</v>
      </c>
      <c r="S8" s="2">
        <f t="shared" si="5"/>
        <v>-164000000000</v>
      </c>
      <c r="T8" s="2">
        <f t="shared" si="5"/>
        <v>-23000000000</v>
      </c>
      <c r="U8" s="2">
        <f t="shared" si="5"/>
        <v>14000000000</v>
      </c>
    </row>
    <row r="9" spans="1:21" ht="15.5" x14ac:dyDescent="0.35">
      <c r="A9" t="s">
        <v>16</v>
      </c>
      <c r="C9" t="s">
        <v>17</v>
      </c>
      <c r="D9" s="3">
        <f>IFERROR(INDEX(D51:D500,MATCH("Free cash flow per share (Quarter)",$C$51:$C$500,0)),"")</f>
        <v>72.38</v>
      </c>
      <c r="E9" s="3">
        <f>IFERROR(INDEX(E51:E500,MATCH("Free cash flow per share (Quarter)",$C$51:$C$500,0)),"")</f>
        <v>90.19</v>
      </c>
      <c r="H9" s="3">
        <f>IFERROR(INDEX(D9:G9,COUNT(D9:G9)),"")</f>
        <v>90.19</v>
      </c>
      <c r="I9" s="3">
        <f t="shared" ref="I9:U9" si="6">IFERROR(INDEX(I51:I500,MATCH($C$9,$C$51:$C$500,0)),"")</f>
        <v>307.08</v>
      </c>
      <c r="J9" s="3">
        <f t="shared" si="6"/>
        <v>277.39999999999998</v>
      </c>
      <c r="K9" s="3">
        <f t="shared" si="6"/>
        <v>176.49</v>
      </c>
      <c r="L9" s="3">
        <f t="shared" si="6"/>
        <v>239.44</v>
      </c>
      <c r="M9" s="3">
        <f t="shared" si="6"/>
        <v>691.75</v>
      </c>
      <c r="N9" s="3">
        <f t="shared" si="6"/>
        <v>310.27</v>
      </c>
      <c r="O9" s="3">
        <f t="shared" si="6"/>
        <v>276.39</v>
      </c>
      <c r="P9" s="3">
        <f t="shared" si="6"/>
        <v>51.33</v>
      </c>
      <c r="Q9" s="3">
        <f t="shared" si="6"/>
        <v>-124.11</v>
      </c>
      <c r="R9" s="3">
        <f t="shared" si="6"/>
        <v>44.89</v>
      </c>
      <c r="S9" s="3">
        <f t="shared" si="6"/>
        <v>-2181565.64</v>
      </c>
      <c r="T9" s="3">
        <f t="shared" si="6"/>
        <v>-312736.78999999998</v>
      </c>
      <c r="U9" s="3">
        <f t="shared" si="6"/>
        <v>182759.85</v>
      </c>
    </row>
    <row r="10" spans="1:21" ht="15.5" x14ac:dyDescent="0.35">
      <c r="C10" t="s">
        <v>18</v>
      </c>
      <c r="D10" s="3">
        <f ca="1">IFERROR(IF(D9=0,"",D2/D9),"")</f>
        <v>38.270240397899975</v>
      </c>
      <c r="E10" s="3">
        <f ca="1">IFERROR(IF(E9=0,"",E2/E9),"")</f>
        <v>26.610488967734781</v>
      </c>
      <c r="I10" s="3">
        <f t="shared" ref="I10:U10" ca="1" si="7">IFERROR(IF(I9=0,"",I2/I9),"")</f>
        <v>7.4899049107724371</v>
      </c>
      <c r="J10" s="3">
        <f t="shared" ca="1" si="7"/>
        <v>9.7332372025955305</v>
      </c>
      <c r="K10" s="3">
        <f t="shared" ca="1" si="7"/>
        <v>30.596634370219274</v>
      </c>
      <c r="L10" s="3">
        <f t="shared" ca="1" si="7"/>
        <v>23.387905111927832</v>
      </c>
      <c r="M10" s="3">
        <f t="shared" ca="1" si="7"/>
        <v>13.299602457535237</v>
      </c>
      <c r="N10" s="3">
        <f t="shared" ca="1" si="7"/>
        <v>10.474747800302962</v>
      </c>
      <c r="O10" s="3">
        <f t="shared" ca="1" si="7"/>
        <v>13.097434784181774</v>
      </c>
      <c r="P10" s="3">
        <f t="shared" ca="1" si="7"/>
        <v>44.418468731735828</v>
      </c>
      <c r="Q10" s="3">
        <f t="shared" ca="1" si="7"/>
        <v>-29.812263314801385</v>
      </c>
      <c r="R10" s="3">
        <f t="shared" ca="1" si="7"/>
        <v>129.20472265537981</v>
      </c>
      <c r="S10" s="3" t="str">
        <f t="shared" ca="1" si="7"/>
        <v/>
      </c>
      <c r="T10" s="3" t="str">
        <f t="shared" ca="1" si="7"/>
        <v/>
      </c>
      <c r="U10" s="3" t="str">
        <f t="shared" ca="1" si="7"/>
        <v/>
      </c>
    </row>
    <row r="11" spans="1:21" ht="15.5" x14ac:dyDescent="0.35">
      <c r="B11" t="s">
        <v>19</v>
      </c>
      <c r="C11" t="s">
        <v>20</v>
      </c>
      <c r="D11" s="2">
        <f>IFERROR(INDEX(D51:D500,MATCH($C$11,$C$51:$C$500,0)),"")</f>
        <v>542734000000</v>
      </c>
      <c r="E11" s="2">
        <f>IFERROR(INDEX(E51:E500,MATCH($C$11,$C$51:$C$500,0)),"")</f>
        <v>622472000000</v>
      </c>
      <c r="H11" s="2">
        <f>IFERROR(INDEX(D11:G11,COUNT(D11:G11)),"")</f>
        <v>622472000000</v>
      </c>
      <c r="I11" s="2">
        <f t="shared" ref="I11:U11" si="8">IFERROR(INDEX(I51:I500,MATCH($C$11,$C$51:$C$500,0)),"")</f>
        <v>589078000000</v>
      </c>
      <c r="J11" s="2">
        <f t="shared" si="8"/>
        <v>441800000000</v>
      </c>
      <c r="K11" s="2">
        <f t="shared" si="8"/>
        <v>542960000000</v>
      </c>
      <c r="L11" s="2">
        <f t="shared" si="8"/>
        <v>698403000000</v>
      </c>
      <c r="M11" s="2">
        <f t="shared" si="8"/>
        <v>607833000000</v>
      </c>
      <c r="N11" s="2">
        <f t="shared" si="8"/>
        <v>364988000000</v>
      </c>
      <c r="O11" s="2">
        <f t="shared" si="8"/>
        <v>91852000000</v>
      </c>
      <c r="P11" s="2">
        <f t="shared" si="8"/>
        <v>102484000000</v>
      </c>
      <c r="Q11" s="2">
        <f t="shared" si="8"/>
        <v>788429000000</v>
      </c>
      <c r="R11" s="2">
        <f t="shared" si="8"/>
        <v>1177489921448</v>
      </c>
      <c r="S11" s="2">
        <f t="shared" si="8"/>
        <v>44976920673</v>
      </c>
      <c r="T11" s="2">
        <f t="shared" si="8"/>
        <v>45112170081</v>
      </c>
      <c r="U11" s="2">
        <f t="shared" si="8"/>
        <v>34583531564</v>
      </c>
    </row>
    <row r="12" spans="1:21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-522000000000</v>
      </c>
      <c r="E12" s="2">
        <f>IFERROR(INDEX(E51:E500,MATCH("Net Debt (Quarter)",$C$51:$C$500,0)),"")</f>
        <v>-600000000000</v>
      </c>
      <c r="H12" s="2">
        <f>IFERROR(INDEX(D12:G12,COUNT(D12:G12)),"")</f>
        <v>-600000000000</v>
      </c>
      <c r="I12" s="2">
        <f t="shared" ref="I12:U12" si="9">IFERROR(INDEX(I51:I500,MATCH($C$12,$C$51:$C$500,0)),"")</f>
        <v>-549000000000</v>
      </c>
      <c r="J12" s="2">
        <f t="shared" si="9"/>
        <v>-370000000000</v>
      </c>
      <c r="K12" s="2">
        <f t="shared" si="9"/>
        <v>-506000000000</v>
      </c>
      <c r="L12" s="2">
        <f t="shared" si="9"/>
        <v>-645000000000</v>
      </c>
      <c r="M12" s="2">
        <f t="shared" si="9"/>
        <v>-551000000000</v>
      </c>
      <c r="N12" s="2">
        <f t="shared" si="9"/>
        <v>-333000000000</v>
      </c>
      <c r="O12" s="2">
        <f t="shared" si="9"/>
        <v>-45000000000</v>
      </c>
      <c r="P12" s="2">
        <f t="shared" si="9"/>
        <v>-27000000000</v>
      </c>
      <c r="Q12" s="2">
        <f t="shared" si="9"/>
        <v>-689000000000</v>
      </c>
      <c r="R12" s="2">
        <f t="shared" si="9"/>
        <v>-1051000000000</v>
      </c>
      <c r="S12" s="2">
        <f t="shared" si="9"/>
        <v>61000000000</v>
      </c>
      <c r="T12" s="2">
        <f t="shared" si="9"/>
        <v>151000000000</v>
      </c>
      <c r="U12" s="2">
        <f t="shared" si="9"/>
        <v>118000000000</v>
      </c>
    </row>
    <row r="13" spans="1:21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21000000000</v>
      </c>
      <c r="E13" s="2">
        <f>IFERROR(INDEX(E51:E500,MATCH("Total Debt (Quarter)",$C$51:$C$500,0)),"")</f>
        <v>22000000000</v>
      </c>
      <c r="H13" s="2">
        <f>IFERROR(INDEX(D13:G13,COUNT(D13:G13)),"")</f>
        <v>22000000000</v>
      </c>
      <c r="I13" s="2">
        <f t="shared" ref="I13:U13" si="10">IFERROR(INDEX(I51:I500,MATCH($C$13,$C$51:$C$500,0)),"")</f>
        <v>40000000000</v>
      </c>
      <c r="J13" s="2">
        <f t="shared" si="10"/>
        <v>72000000000</v>
      </c>
      <c r="K13" s="2">
        <f t="shared" si="10"/>
        <v>36000000000</v>
      </c>
      <c r="L13" s="2">
        <f t="shared" si="10"/>
        <v>53000000000</v>
      </c>
      <c r="M13" s="2">
        <f t="shared" si="10"/>
        <v>57000000000</v>
      </c>
      <c r="N13" s="2">
        <f t="shared" si="10"/>
        <v>32000000000</v>
      </c>
      <c r="O13" s="2">
        <f t="shared" si="10"/>
        <v>47000000000</v>
      </c>
      <c r="P13" s="2">
        <f t="shared" si="10"/>
        <v>76000000000</v>
      </c>
      <c r="Q13" s="2">
        <f t="shared" si="10"/>
        <v>99000000000</v>
      </c>
      <c r="R13" s="2">
        <f t="shared" si="10"/>
        <v>126000000000</v>
      </c>
      <c r="S13" s="2">
        <f t="shared" si="10"/>
        <v>106000000000</v>
      </c>
      <c r="T13" s="2">
        <f t="shared" si="10"/>
        <v>196000000000</v>
      </c>
      <c r="U13" s="2">
        <f t="shared" si="10"/>
        <v>153000000000</v>
      </c>
    </row>
    <row r="14" spans="1:21" ht="15.5" x14ac:dyDescent="0.35">
      <c r="C14" t="s">
        <v>27</v>
      </c>
      <c r="D14" s="2">
        <f>IFERROR(INDEX(D51:D500,MATCH($C$14,$C$51:$C$500,0)),"")</f>
        <v>-539000000</v>
      </c>
      <c r="E14" s="2">
        <f>IFERROR(INDEX(E51:E500,MATCH($C$14,$C$51:$C$500,0)),"")</f>
        <v>-366000000</v>
      </c>
      <c r="H14" s="2">
        <f>IFERROR(SUM(D14:G14)*(4/MAX(1,COUNT(D14:G14))),"")</f>
        <v>-1810000000</v>
      </c>
      <c r="I14" s="2">
        <f t="shared" ref="I14:U14" si="11">IFERROR(INDEX(I51:I500,MATCH($C$14,$C$51:$C$500,0)),"")</f>
        <v>-1894000000</v>
      </c>
      <c r="J14" s="2">
        <f t="shared" si="11"/>
        <v>-2446000000</v>
      </c>
      <c r="K14" s="2">
        <f t="shared" si="11"/>
        <v>-3947000000</v>
      </c>
      <c r="L14" s="2">
        <f t="shared" si="11"/>
        <v>-2740000000</v>
      </c>
      <c r="M14" s="2">
        <f t="shared" si="11"/>
        <v>-3531000000</v>
      </c>
      <c r="N14" s="2">
        <f t="shared" si="11"/>
        <v>-5162000000</v>
      </c>
      <c r="O14" s="2">
        <f t="shared" si="11"/>
        <v>-3321000000</v>
      </c>
      <c r="P14" s="2">
        <f t="shared" si="11"/>
        <v>-5891000000</v>
      </c>
      <c r="Q14" s="2">
        <f t="shared" si="11"/>
        <v>-8499000000</v>
      </c>
      <c r="R14" s="2">
        <f t="shared" si="11"/>
        <v>-9399721010</v>
      </c>
      <c r="S14" s="2">
        <f t="shared" si="11"/>
        <v>-18517781968</v>
      </c>
      <c r="T14" s="2">
        <f t="shared" si="11"/>
        <v>-14521651286</v>
      </c>
      <c r="U14" s="2">
        <f t="shared" si="11"/>
        <v>-6367569450</v>
      </c>
    </row>
    <row r="15" spans="1:21" ht="15.5" x14ac:dyDescent="0.35">
      <c r="C15" t="s">
        <v>28</v>
      </c>
      <c r="D15" s="2">
        <f>IFERROR(INDEX(D51:D500,MATCH($C$15,$C$51:$C$500,0)),"")</f>
        <v>-15675000000</v>
      </c>
      <c r="E15" s="2">
        <f>IFERROR(INDEX(E51:E500,MATCH($C$15,$C$51:$C$500,0)),"")</f>
        <v>-5359000000</v>
      </c>
      <c r="H15" s="2">
        <f>IFERROR(SUM(D15:G15)*(4/MAX(1,COUNT(D15:G15))),"")</f>
        <v>-42068000000</v>
      </c>
      <c r="I15" s="2">
        <f t="shared" ref="I15:U15" si="12">IFERROR(INDEX(I51:I500,MATCH($C$15,$C$51:$C$500,0)),"")</f>
        <v>-57643000000</v>
      </c>
      <c r="J15" s="2">
        <f t="shared" si="12"/>
        <v>-72946000000</v>
      </c>
      <c r="K15" s="2">
        <f t="shared" si="12"/>
        <v>-79578000000</v>
      </c>
      <c r="L15" s="2">
        <f t="shared" si="12"/>
        <v>-98721000000</v>
      </c>
      <c r="M15" s="2">
        <f t="shared" si="12"/>
        <v>-164952000000</v>
      </c>
      <c r="N15" s="2">
        <f t="shared" si="12"/>
        <v>-70331000000</v>
      </c>
      <c r="O15" s="2">
        <f t="shared" si="12"/>
        <v>-54539000000</v>
      </c>
      <c r="P15" s="2">
        <f t="shared" si="12"/>
        <v>-46243000000</v>
      </c>
      <c r="Q15" s="2">
        <f t="shared" si="12"/>
        <v>-45917000000</v>
      </c>
      <c r="R15" s="2">
        <f t="shared" si="12"/>
        <v>-32066222936</v>
      </c>
      <c r="S15" s="2">
        <f t="shared" si="12"/>
        <v>-17964927808</v>
      </c>
      <c r="T15" s="2">
        <f t="shared" si="12"/>
        <v>-21002132312</v>
      </c>
      <c r="U15" s="2">
        <f t="shared" si="12"/>
        <v>-27772078599</v>
      </c>
    </row>
    <row r="16" spans="1:21" ht="15.5" x14ac:dyDescent="0.35">
      <c r="C16" t="s">
        <v>29</v>
      </c>
      <c r="D16" s="2">
        <f>IFERROR(INDEX(D51:D500,MATCH($C$16,$C$51:$C$500,0)),"")</f>
        <v>76053000000</v>
      </c>
      <c r="E16" s="2">
        <f>IFERROR(INDEX(E51:E500,MATCH($C$16,$C$51:$C$500,0)),"")</f>
        <v>22547000000</v>
      </c>
      <c r="H16" s="2">
        <f>IFERROR(SUM(D16:G16)*(4/MAX(1,COUNT(D16:G16))),"")</f>
        <v>197200000000</v>
      </c>
      <c r="I16" s="2">
        <f t="shared" ref="I16:U16" si="13">IFERROR(INDEX(I51:I500,MATCH($C$16,$C$51:$C$500,0)),"")</f>
        <v>264337000000</v>
      </c>
      <c r="J16" s="2">
        <f t="shared" si="13"/>
        <v>342987000000</v>
      </c>
      <c r="K16" s="2">
        <f t="shared" si="13"/>
        <v>338902000000</v>
      </c>
      <c r="L16" s="2">
        <f t="shared" si="13"/>
        <v>470347000000</v>
      </c>
      <c r="M16" s="2">
        <f t="shared" si="13"/>
        <v>786575000000</v>
      </c>
      <c r="N16" s="2">
        <f t="shared" si="13"/>
        <v>339078000000</v>
      </c>
      <c r="O16" s="2">
        <f t="shared" si="13"/>
        <v>264800000000</v>
      </c>
      <c r="P16" s="2">
        <f t="shared" si="13"/>
        <v>221693000000</v>
      </c>
      <c r="Q16" s="2">
        <f t="shared" si="13"/>
        <v>196714000000</v>
      </c>
      <c r="R16" s="2">
        <f t="shared" si="13"/>
        <v>120201210460</v>
      </c>
      <c r="S16" s="2">
        <f t="shared" si="13"/>
        <v>76989922230</v>
      </c>
      <c r="T16" s="2">
        <f t="shared" si="13"/>
        <v>76287115081</v>
      </c>
      <c r="U16" s="2">
        <f t="shared" si="13"/>
        <v>87560920338</v>
      </c>
    </row>
    <row r="17" spans="1:21" ht="15.5" x14ac:dyDescent="0.35">
      <c r="A17" t="s">
        <v>30</v>
      </c>
    </row>
    <row r="18" spans="1:21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  <c r="S18" t="s">
        <v>35</v>
      </c>
      <c r="T18" t="s">
        <v>36</v>
      </c>
      <c r="U18" t="s">
        <v>37</v>
      </c>
    </row>
    <row r="19" spans="1:21" ht="15.5" x14ac:dyDescent="0.35">
      <c r="A19" t="s">
        <v>44</v>
      </c>
      <c r="C19" t="s">
        <v>45</v>
      </c>
    </row>
    <row r="20" spans="1:21" ht="15.5" x14ac:dyDescent="0.35">
      <c r="A20" t="s">
        <v>46</v>
      </c>
      <c r="C20" t="s">
        <v>47</v>
      </c>
      <c r="D20" s="2">
        <f ca="1">IFERROR(D21*D2,"")</f>
        <v>2603800000000</v>
      </c>
      <c r="E20" s="2">
        <f ca="1">IFERROR(E21*E2,"")</f>
        <v>2256000000000</v>
      </c>
      <c r="H20" s="2">
        <f t="shared" ref="H20:U20" ca="1" si="14">IFERROR(H21*H2,"")</f>
        <v>2256000000000</v>
      </c>
      <c r="I20" s="2">
        <f t="shared" ca="1" si="14"/>
        <v>2162000000000</v>
      </c>
      <c r="J20" s="2">
        <f t="shared" ca="1" si="14"/>
        <v>2538000000000</v>
      </c>
      <c r="K20" s="2">
        <f t="shared" ca="1" si="14"/>
        <v>5076000000000</v>
      </c>
      <c r="L20" s="2">
        <f t="shared" ca="1" si="14"/>
        <v>5264000000000</v>
      </c>
      <c r="M20" s="2">
        <f t="shared" ca="1" si="14"/>
        <v>8648000000000</v>
      </c>
      <c r="N20" s="2">
        <f t="shared" ca="1" si="14"/>
        <v>3055000000000</v>
      </c>
      <c r="O20" s="2">
        <f t="shared" ca="1" si="14"/>
        <v>3402800000000</v>
      </c>
      <c r="P20" s="2">
        <f t="shared" ca="1" si="14"/>
        <v>2143200000000</v>
      </c>
      <c r="Q20" s="2">
        <f t="shared" ca="1" si="14"/>
        <v>3478000000000</v>
      </c>
      <c r="R20" s="2">
        <f t="shared" ca="1" si="14"/>
        <v>5452000000000</v>
      </c>
      <c r="S20" s="2" t="str">
        <f t="shared" ca="1" si="14"/>
        <v/>
      </c>
      <c r="T20" s="2" t="str">
        <f t="shared" ca="1" si="14"/>
        <v/>
      </c>
      <c r="U20" s="2" t="str">
        <f t="shared" ca="1" si="14"/>
        <v/>
      </c>
    </row>
    <row r="21" spans="1:21" ht="15.5" x14ac:dyDescent="0.35">
      <c r="C21" t="s">
        <v>12</v>
      </c>
      <c r="D21" s="2">
        <f>IFERROR(INDEX(D51:D500,MATCH($C$7,$C$51:$C$500,0)),"")</f>
        <v>940000000</v>
      </c>
      <c r="E21" s="2">
        <f>IFERROR(INDEX(E51:E500,MATCH($C$7,$C$51:$C$500,0)),"")</f>
        <v>940000000</v>
      </c>
      <c r="H21" s="2">
        <f>IFERROR(INDEX(D21:G21,COUNT(D21:G21)),"")</f>
        <v>940000000</v>
      </c>
      <c r="I21" s="2">
        <f t="shared" ref="I21:U21" si="15">IFERROR(INDEX(I51:I500,MATCH($C$7,$C$51:$C$500,0)),"")</f>
        <v>940000000</v>
      </c>
      <c r="J21" s="2">
        <f t="shared" si="15"/>
        <v>940000000</v>
      </c>
      <c r="K21" s="2">
        <f t="shared" si="15"/>
        <v>940000000</v>
      </c>
      <c r="L21" s="2">
        <f t="shared" si="15"/>
        <v>940000000</v>
      </c>
      <c r="M21" s="2">
        <f t="shared" si="15"/>
        <v>940000000</v>
      </c>
      <c r="N21" s="2">
        <f t="shared" si="15"/>
        <v>940000000</v>
      </c>
      <c r="O21" s="2">
        <f t="shared" si="15"/>
        <v>940000000</v>
      </c>
      <c r="P21" s="2">
        <f t="shared" si="15"/>
        <v>940000000</v>
      </c>
      <c r="Q21" s="2">
        <f t="shared" si="15"/>
        <v>940000000</v>
      </c>
      <c r="R21" s="2">
        <f t="shared" si="15"/>
        <v>940000000</v>
      </c>
      <c r="S21" s="2">
        <f t="shared" si="15"/>
        <v>0</v>
      </c>
      <c r="T21" s="2">
        <f t="shared" si="15"/>
        <v>0</v>
      </c>
      <c r="U21" s="2">
        <f t="shared" si="15"/>
        <v>0</v>
      </c>
    </row>
    <row r="23" spans="1:21" ht="15.5" x14ac:dyDescent="0.35">
      <c r="B23" t="s">
        <v>48</v>
      </c>
      <c r="C23" t="s">
        <v>49</v>
      </c>
      <c r="D23" s="3">
        <f>IFERROR(D5/D6*100,"")</f>
        <v>2.9717147112881515</v>
      </c>
      <c r="E23" s="3">
        <f>IFERROR(E5/E6*100,"")</f>
        <v>0.74295720770499329</v>
      </c>
      <c r="H23" s="3">
        <f t="shared" ref="H23:U23" si="16">IFERROR(H5/H6*100,"")</f>
        <v>7.2571539228032753</v>
      </c>
      <c r="I23" s="3">
        <f t="shared" si="16"/>
        <v>8.4782865710574793</v>
      </c>
      <c r="J23" s="3">
        <f t="shared" si="16"/>
        <v>11.261986424039094</v>
      </c>
      <c r="K23" s="3">
        <f t="shared" si="16"/>
        <v>11.564939386404102</v>
      </c>
      <c r="L23" s="3">
        <f t="shared" si="16"/>
        <v>16.039545783386931</v>
      </c>
      <c r="M23" s="3">
        <f t="shared" si="16"/>
        <v>27.76021048780531</v>
      </c>
      <c r="N23" s="3">
        <f t="shared" si="16"/>
        <v>13.10205955491783</v>
      </c>
      <c r="O23" s="3">
        <f t="shared" si="16"/>
        <v>11.099669257453156</v>
      </c>
      <c r="P23" s="3">
        <f t="shared" si="16"/>
        <v>16.302044725080435</v>
      </c>
      <c r="Q23" s="3">
        <f t="shared" si="16"/>
        <v>8.120226837552913</v>
      </c>
      <c r="R23" s="3">
        <f t="shared" si="16"/>
        <v>5.4774190708035242</v>
      </c>
      <c r="S23" s="3">
        <f t="shared" si="16"/>
        <v>52.643882650308392</v>
      </c>
      <c r="T23" s="3">
        <f t="shared" si="16"/>
        <v>35.873674895418389</v>
      </c>
      <c r="U23" s="3">
        <f t="shared" si="16"/>
        <v>101.63206756225871</v>
      </c>
    </row>
    <row r="24" spans="1:21" ht="15.5" x14ac:dyDescent="0.35">
      <c r="C24" t="s">
        <v>50</v>
      </c>
      <c r="D24" s="4">
        <f>IFERROR(_xlfn.RRI(5,I23,D23),"")</f>
        <v>-0.18915133788849947</v>
      </c>
      <c r="E24" s="4">
        <f>IFERROR(_xlfn.RRI(5,J23,E23),"")</f>
        <v>-0.4194097208193226</v>
      </c>
      <c r="H24" s="4">
        <f t="shared" ref="H24:U24" si="17">IFERROR(_xlfn.RRI(5,M23,H23),"")</f>
        <v>-0.23533939526475234</v>
      </c>
      <c r="I24" s="4">
        <f t="shared" si="17"/>
        <v>-8.3370764972514277E-2</v>
      </c>
      <c r="J24" s="4">
        <f t="shared" si="17"/>
        <v>2.9077613842360961E-3</v>
      </c>
      <c r="K24" s="4">
        <f t="shared" si="17"/>
        <v>-6.6358266887154294E-2</v>
      </c>
      <c r="L24" s="4">
        <f t="shared" si="17"/>
        <v>0.1458421157733929</v>
      </c>
      <c r="M24" s="4">
        <f t="shared" si="17"/>
        <v>0.38346876071874925</v>
      </c>
      <c r="N24" s="4">
        <f t="shared" si="17"/>
        <v>-0.24282139950747972</v>
      </c>
      <c r="O24" s="4">
        <f t="shared" si="17"/>
        <v>-0.20912684556169225</v>
      </c>
      <c r="P24" s="4">
        <f t="shared" si="17"/>
        <v>-0.30650670911121136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51</v>
      </c>
      <c r="C25" t="s">
        <v>52</v>
      </c>
      <c r="D25" s="3">
        <f>IFERROR(INDEX(D51:D500,MATCH($A$25,$C$51:$C$500,0)),"")</f>
        <v>64.34</v>
      </c>
      <c r="E25" s="3">
        <f>IFERROR(INDEX(E51:E500,MATCH($A$25,$C$51:$C$500,0)),"")</f>
        <v>18.38</v>
      </c>
      <c r="H25" s="3">
        <f>IFERROR(INDEX(D25:G25,COUNT(D25:G25)),"")</f>
        <v>18.38</v>
      </c>
      <c r="I25" s="3">
        <f t="shared" ref="I25:U25" si="18">IFERROR(INDEX(I51:I500,MATCH($C$25,$C$51:$C$500,0)),"")</f>
        <v>220.57</v>
      </c>
      <c r="J25" s="3">
        <f t="shared" si="18"/>
        <v>288.20999999999998</v>
      </c>
      <c r="K25" s="3">
        <f t="shared" si="18"/>
        <v>277.2</v>
      </c>
      <c r="L25" s="3">
        <f t="shared" si="18"/>
        <v>396.42</v>
      </c>
      <c r="M25" s="3">
        <f t="shared" si="18"/>
        <v>663.06</v>
      </c>
      <c r="N25" s="3">
        <f t="shared" si="18"/>
        <v>286.66000000000003</v>
      </c>
      <c r="O25" s="3">
        <f t="shared" si="18"/>
        <v>224.28</v>
      </c>
      <c r="P25" s="3">
        <f t="shared" si="18"/>
        <v>187.15</v>
      </c>
      <c r="Q25" s="3">
        <f t="shared" si="18"/>
        <v>160.85</v>
      </c>
      <c r="R25" s="3">
        <f t="shared" si="18"/>
        <v>94.01</v>
      </c>
      <c r="S25" s="3">
        <f t="shared" si="18"/>
        <v>786999.93</v>
      </c>
      <c r="T25" s="3">
        <f t="shared" si="18"/>
        <v>780803.09</v>
      </c>
      <c r="U25" s="3">
        <f t="shared" si="18"/>
        <v>821208.42</v>
      </c>
    </row>
    <row r="26" spans="1:21" ht="15.5" x14ac:dyDescent="0.35">
      <c r="C26" t="s">
        <v>53</v>
      </c>
      <c r="D26" s="4">
        <f>IFERROR(_xlfn.RRI(5,I25,D25),"")</f>
        <v>-0.21839573116204536</v>
      </c>
      <c r="E26" s="4">
        <f>IFERROR(_xlfn.RRI(5,J25,E25),"")</f>
        <v>-0.4233300882328882</v>
      </c>
      <c r="H26" s="4">
        <f t="shared" ref="H26:U26" si="19">IFERROR(_xlfn.RRI(5,M25,H25),"")</f>
        <v>-0.51184410802800751</v>
      </c>
      <c r="I26" s="4">
        <f t="shared" si="19"/>
        <v>-5.1066302000041697E-2</v>
      </c>
      <c r="J26" s="4">
        <f t="shared" si="19"/>
        <v>5.1438074578802784E-2</v>
      </c>
      <c r="K26" s="4">
        <f t="shared" si="19"/>
        <v>8.1734494815266512E-2</v>
      </c>
      <c r="L26" s="4">
        <f t="shared" si="19"/>
        <v>0.19769682531547916</v>
      </c>
      <c r="M26" s="4">
        <f t="shared" si="19"/>
        <v>0.47800449655823463</v>
      </c>
      <c r="N26" s="4">
        <f t="shared" si="19"/>
        <v>-0.79475221425424714</v>
      </c>
      <c r="O26" s="4">
        <f t="shared" si="19"/>
        <v>-0.8042734212505902</v>
      </c>
      <c r="P26" s="4">
        <f t="shared" si="19"/>
        <v>-0.81312668593476123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54</v>
      </c>
      <c r="D27" s="3">
        <f>IFERROR(D4/D21,"")</f>
        <v>652.43936170212771</v>
      </c>
      <c r="E27" s="3">
        <f>IFERROR(E4/E21,"")</f>
        <v>533.38617021276593</v>
      </c>
      <c r="H27" s="3">
        <f t="shared" ref="H27:U27" si="20">IFERROR(H4/H21,"")</f>
        <v>2371.6510638297873</v>
      </c>
      <c r="I27" s="3">
        <f t="shared" si="20"/>
        <v>2427.3446808510639</v>
      </c>
      <c r="J27" s="3">
        <f t="shared" si="20"/>
        <v>2395.951063829787</v>
      </c>
      <c r="K27" s="3">
        <f t="shared" si="20"/>
        <v>2364.3255319148934</v>
      </c>
      <c r="L27" s="3">
        <f t="shared" si="20"/>
        <v>2320.8957446808508</v>
      </c>
      <c r="M27" s="3">
        <f t="shared" si="20"/>
        <v>2821.55</v>
      </c>
      <c r="N27" s="3">
        <f t="shared" si="20"/>
        <v>1992.9521276595744</v>
      </c>
      <c r="O27" s="3">
        <f t="shared" si="20"/>
        <v>1855.6074468085105</v>
      </c>
      <c r="P27" s="3">
        <f t="shared" si="20"/>
        <v>1701.8691489361702</v>
      </c>
      <c r="Q27" s="3">
        <f t="shared" si="20"/>
        <v>1559.5925531914893</v>
      </c>
      <c r="R27" s="3">
        <f t="shared" si="20"/>
        <v>1445.3873255063829</v>
      </c>
      <c r="S27" s="3" t="str">
        <f t="shared" si="20"/>
        <v/>
      </c>
      <c r="T27" s="3" t="str">
        <f t="shared" si="20"/>
        <v/>
      </c>
      <c r="U27" s="3" t="str">
        <f t="shared" si="20"/>
        <v/>
      </c>
    </row>
    <row r="28" spans="1:21" ht="15.5" x14ac:dyDescent="0.35">
      <c r="C28" t="s">
        <v>55</v>
      </c>
      <c r="D28" s="4">
        <f>IFERROR(_xlfn.RRI(5,I27,D27),"")</f>
        <v>-0.23107896685354701</v>
      </c>
      <c r="E28" s="4">
        <f>IFERROR(_xlfn.RRI(5,J27,E27),"")</f>
        <v>-0.25952097432732413</v>
      </c>
      <c r="H28" s="4">
        <f t="shared" ref="H28:U28" si="21">IFERROR(_xlfn.RRI(5,M27,H27),"")</f>
        <v>-3.4143496656646621E-2</v>
      </c>
      <c r="I28" s="4">
        <f t="shared" si="21"/>
        <v>4.0224112839349679E-2</v>
      </c>
      <c r="J28" s="4">
        <f t="shared" si="21"/>
        <v>5.244247529431445E-2</v>
      </c>
      <c r="K28" s="4">
        <f t="shared" si="21"/>
        <v>6.7963036048876768E-2</v>
      </c>
      <c r="L28" s="4">
        <f t="shared" si="21"/>
        <v>8.2751753872096767E-2</v>
      </c>
      <c r="M28" s="4">
        <f t="shared" si="21"/>
        <v>0.14314336960521423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56</v>
      </c>
      <c r="H29" s="4">
        <f t="shared" ref="H29:U29" si="22">IFERROR(((H25-I25)/I25)*100%,"")</f>
        <v>-0.91667044475676662</v>
      </c>
      <c r="I29" s="4">
        <f t="shared" si="22"/>
        <v>-0.23468998299850799</v>
      </c>
      <c r="J29" s="4">
        <f t="shared" si="22"/>
        <v>3.9718614718614688E-2</v>
      </c>
      <c r="K29" s="4">
        <f t="shared" si="22"/>
        <v>-0.30074163765703049</v>
      </c>
      <c r="L29" s="4">
        <f t="shared" si="22"/>
        <v>-0.40213555334358875</v>
      </c>
      <c r="M29" s="4">
        <f t="shared" si="22"/>
        <v>1.3130537919486496</v>
      </c>
      <c r="N29" s="4">
        <f t="shared" si="22"/>
        <v>0.27813447476368836</v>
      </c>
      <c r="O29" s="4">
        <f t="shared" si="22"/>
        <v>0.19839700774779587</v>
      </c>
      <c r="P29" s="4">
        <f t="shared" si="22"/>
        <v>0.16350637239664292</v>
      </c>
      <c r="Q29" s="4">
        <f t="shared" si="22"/>
        <v>0.71098819274545244</v>
      </c>
      <c r="R29" s="4">
        <f t="shared" si="22"/>
        <v>-0.99988054636802826</v>
      </c>
      <c r="S29" s="4">
        <f t="shared" si="22"/>
        <v>7.9364952308271265E-3</v>
      </c>
      <c r="T29" s="4">
        <f t="shared" si="22"/>
        <v>-4.9202284116862893E-2</v>
      </c>
      <c r="U29" s="4" t="str">
        <f t="shared" si="22"/>
        <v/>
      </c>
    </row>
    <row r="30" spans="1:21" ht="15.5" x14ac:dyDescent="0.35">
      <c r="C30" t="s">
        <v>57</v>
      </c>
      <c r="H30" s="4">
        <f t="shared" ref="H30:U30" si="23">IFERROR(((H27-I27)/I27)*100%,"")</f>
        <v>-2.2944255696619731E-2</v>
      </c>
      <c r="I30" s="4">
        <f t="shared" si="23"/>
        <v>1.3102778890273344E-2</v>
      </c>
      <c r="J30" s="4">
        <f t="shared" si="23"/>
        <v>1.3376132638249577E-2</v>
      </c>
      <c r="K30" s="4">
        <f t="shared" si="23"/>
        <v>1.8712511035266111E-2</v>
      </c>
      <c r="L30" s="4">
        <f t="shared" si="23"/>
        <v>-0.17743944120045696</v>
      </c>
      <c r="M30" s="4">
        <f t="shared" si="23"/>
        <v>0.41576406218722906</v>
      </c>
      <c r="N30" s="4">
        <f t="shared" si="23"/>
        <v>7.401602159297499E-2</v>
      </c>
      <c r="O30" s="4">
        <f t="shared" si="23"/>
        <v>9.0334969623511535E-2</v>
      </c>
      <c r="P30" s="4">
        <f t="shared" si="23"/>
        <v>9.1226772950109072E-2</v>
      </c>
      <c r="Q30" s="4">
        <f t="shared" si="23"/>
        <v>7.901358042218562E-2</v>
      </c>
      <c r="R30" s="4" t="str">
        <f t="shared" si="23"/>
        <v/>
      </c>
      <c r="S30" s="4" t="str">
        <f t="shared" si="23"/>
        <v/>
      </c>
      <c r="T30" s="4" t="str">
        <f t="shared" si="23"/>
        <v/>
      </c>
      <c r="U30" s="4" t="str">
        <f t="shared" si="23"/>
        <v/>
      </c>
    </row>
    <row r="32" spans="1:21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2495.48</v>
      </c>
      <c r="E32" s="3">
        <f>IFERROR(INDEX(E51:E500,MATCH($A$32,$C$51:$C$500,0)),"")</f>
        <v>2570.0700000000002</v>
      </c>
      <c r="H32" s="3">
        <f>IFERROR(INDEX(D32:G32,COUNT(D32:G32)),"")</f>
        <v>2570.0700000000002</v>
      </c>
      <c r="I32" s="3">
        <f t="shared" ref="I32:U32" si="24">IFERROR(INDEX(I51:I500,MATCH($C$32,$C$51:$C$500,0)),"")</f>
        <v>2550.96</v>
      </c>
      <c r="J32" s="3">
        <f t="shared" si="24"/>
        <v>2647.91</v>
      </c>
      <c r="K32" s="3">
        <f t="shared" si="24"/>
        <v>2515.39</v>
      </c>
      <c r="L32" s="3">
        <f t="shared" si="24"/>
        <v>2462.04</v>
      </c>
      <c r="M32" s="3">
        <f t="shared" si="24"/>
        <v>2402.44</v>
      </c>
      <c r="N32" s="3">
        <f t="shared" si="24"/>
        <v>1907.52</v>
      </c>
      <c r="O32" s="3">
        <f t="shared" si="24"/>
        <v>1770.24</v>
      </c>
      <c r="P32" s="3">
        <f t="shared" si="24"/>
        <v>1666.31</v>
      </c>
      <c r="Q32" s="3">
        <f t="shared" si="24"/>
        <v>1453.96</v>
      </c>
      <c r="R32" s="3">
        <f t="shared" si="24"/>
        <v>1351.75</v>
      </c>
      <c r="S32" s="3">
        <f t="shared" si="24"/>
        <v>1684364.74</v>
      </c>
      <c r="T32" s="3">
        <f t="shared" si="24"/>
        <v>1792211.54</v>
      </c>
      <c r="U32" s="3">
        <f t="shared" si="24"/>
        <v>1163386.6000000001</v>
      </c>
    </row>
    <row r="33" spans="1:21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0.96</v>
      </c>
      <c r="E33" s="3">
        <f>IFERROR(INDEX(E51:E500,MATCH($A$33,$C$51:$C$500,0)),"")</f>
        <v>1.05</v>
      </c>
      <c r="H33" s="3">
        <f>IFERROR(INDEX(D33:G33,COUNT(D33:G33)),"")</f>
        <v>1.05</v>
      </c>
      <c r="I33" s="3">
        <f t="shared" ref="I33:U33" si="25">IFERROR(INDEX(I51:I500,MATCH($C$33,$C$51:$C$500,0)),"")</f>
        <v>0.9</v>
      </c>
      <c r="J33" s="3">
        <f t="shared" si="25"/>
        <v>1.02</v>
      </c>
      <c r="K33" s="3">
        <f t="shared" si="25"/>
        <v>2.15</v>
      </c>
      <c r="L33" s="3">
        <f t="shared" si="25"/>
        <v>2.27</v>
      </c>
      <c r="M33" s="3">
        <f t="shared" si="25"/>
        <v>3.83</v>
      </c>
      <c r="N33" s="3">
        <f t="shared" si="25"/>
        <v>1.7</v>
      </c>
      <c r="O33" s="3">
        <f t="shared" si="25"/>
        <v>2.04</v>
      </c>
      <c r="P33" s="3">
        <f t="shared" si="25"/>
        <v>1.37</v>
      </c>
      <c r="Q33" s="3">
        <f t="shared" si="25"/>
        <v>2.54</v>
      </c>
      <c r="R33" s="3">
        <f t="shared" si="25"/>
        <v>4.29</v>
      </c>
      <c r="S33" s="3">
        <f t="shared" si="25"/>
        <v>0</v>
      </c>
      <c r="T33" s="3">
        <f t="shared" si="25"/>
        <v>0</v>
      </c>
      <c r="U33" s="3">
        <f t="shared" si="25"/>
        <v>0</v>
      </c>
    </row>
    <row r="34" spans="1:21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37.299999999999997</v>
      </c>
      <c r="E34" s="3">
        <f>IFERROR(INDEX(E51:E500,MATCH($A$34,$C$51:$C$500,0)),"")</f>
        <v>146.9</v>
      </c>
      <c r="H34" s="3">
        <f>IFERROR(INDEX(D34:G34,COUNT(D34:G34)),"")</f>
        <v>146.9</v>
      </c>
      <c r="I34" s="3">
        <f t="shared" ref="I34:U34" si="26">IFERROR(INDEX(I51:I500,MATCH($C$34,$C$51:$C$500,0)),"")</f>
        <v>10.43</v>
      </c>
      <c r="J34" s="3">
        <f t="shared" si="26"/>
        <v>9.3699999999999992</v>
      </c>
      <c r="K34" s="3">
        <f t="shared" si="26"/>
        <v>19.48</v>
      </c>
      <c r="L34" s="3">
        <f t="shared" si="26"/>
        <v>14.13</v>
      </c>
      <c r="M34" s="3">
        <f t="shared" si="26"/>
        <v>13.88</v>
      </c>
      <c r="N34" s="3">
        <f t="shared" si="26"/>
        <v>11.34</v>
      </c>
      <c r="O34" s="3">
        <f t="shared" si="26"/>
        <v>16.14</v>
      </c>
      <c r="P34" s="3">
        <f t="shared" si="26"/>
        <v>12.18</v>
      </c>
      <c r="Q34" s="3">
        <f t="shared" si="26"/>
        <v>23</v>
      </c>
      <c r="R34" s="3">
        <f t="shared" si="26"/>
        <v>61.7</v>
      </c>
      <c r="S34" s="3">
        <f t="shared" si="26"/>
        <v>0</v>
      </c>
      <c r="T34" s="3">
        <f t="shared" si="26"/>
        <v>0</v>
      </c>
      <c r="U34" s="3">
        <f t="shared" si="26"/>
        <v>0</v>
      </c>
    </row>
    <row r="35" spans="1:21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3.67</v>
      </c>
      <c r="E35" s="3">
        <f>IFERROR(INDEX(E51:E500,MATCH($A$35,$C$51:$C$500,0)),"")</f>
        <v>5.05</v>
      </c>
      <c r="H35" s="3">
        <f>IFERROR(INDEX(D35:G35,COUNT(D35:G35)),"")</f>
        <v>5.05</v>
      </c>
      <c r="I35" s="3">
        <f t="shared" ref="I35:U35" si="27">IFERROR(INDEX(I51:I500,MATCH($C$35,$C$51:$C$500,0)),"")</f>
        <v>0.95</v>
      </c>
      <c r="J35" s="3">
        <f t="shared" si="27"/>
        <v>1.1200000000000001</v>
      </c>
      <c r="K35" s="3">
        <f t="shared" si="27"/>
        <v>2.2799999999999998</v>
      </c>
      <c r="L35" s="3">
        <f t="shared" si="27"/>
        <v>2.41</v>
      </c>
      <c r="M35" s="3">
        <f t="shared" si="27"/>
        <v>3.25</v>
      </c>
      <c r="N35" s="3">
        <f t="shared" si="27"/>
        <v>1.63</v>
      </c>
      <c r="O35" s="3">
        <f t="shared" si="27"/>
        <v>1.95</v>
      </c>
      <c r="P35" s="3">
        <f t="shared" si="27"/>
        <v>1.34</v>
      </c>
      <c r="Q35" s="3">
        <f t="shared" si="27"/>
        <v>2.37</v>
      </c>
      <c r="R35" s="3">
        <f t="shared" si="27"/>
        <v>4</v>
      </c>
      <c r="S35" s="3">
        <f t="shared" si="27"/>
        <v>0</v>
      </c>
      <c r="T35" s="3">
        <f t="shared" si="27"/>
        <v>0</v>
      </c>
      <c r="U35" s="3">
        <f t="shared" si="27"/>
        <v>0</v>
      </c>
    </row>
    <row r="36" spans="1:21" ht="15.5" x14ac:dyDescent="0.35">
      <c r="B36" t="s">
        <v>70</v>
      </c>
      <c r="C36" t="s">
        <v>71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U36" si="28">IFERROR(INDEX(H51:H500,MATCH($C$36,$C$51:$C$500,0)),"")</f>
        <v>0.98340000000000005</v>
      </c>
      <c r="I36" s="4">
        <f t="shared" si="28"/>
        <v>0.73750000000000004</v>
      </c>
      <c r="J36" s="4">
        <f t="shared" si="28"/>
        <v>0.6</v>
      </c>
      <c r="K36" s="4">
        <f t="shared" si="28"/>
        <v>0.59870000000000001</v>
      </c>
      <c r="L36" s="4">
        <f t="shared" si="28"/>
        <v>0.6</v>
      </c>
      <c r="M36" s="4">
        <f t="shared" si="28"/>
        <v>0.6</v>
      </c>
      <c r="N36" s="4">
        <f t="shared" si="28"/>
        <v>0.6</v>
      </c>
      <c r="O36" s="4">
        <f t="shared" si="28"/>
        <v>0.5</v>
      </c>
      <c r="P36" s="4">
        <f t="shared" si="28"/>
        <v>0.5</v>
      </c>
      <c r="Q36" s="4">
        <f t="shared" si="28"/>
        <v>0.4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</row>
    <row r="37" spans="1:21" ht="15.5" x14ac:dyDescent="0.35">
      <c r="B37" t="s">
        <v>72</v>
      </c>
      <c r="C37" t="s">
        <v>73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U37" si="29">IFERROR(INDEX(H51:H500,MATCH($C$37,$C$51:$C$500,0)),"")</f>
        <v>162.68</v>
      </c>
      <c r="I37" s="3">
        <f t="shared" si="29"/>
        <v>162.68</v>
      </c>
      <c r="J37" s="3">
        <f t="shared" si="29"/>
        <v>172.93</v>
      </c>
      <c r="K37" s="3">
        <f t="shared" si="29"/>
        <v>165.97</v>
      </c>
      <c r="L37" s="3">
        <f t="shared" si="29"/>
        <v>237.85</v>
      </c>
      <c r="M37" s="3">
        <f t="shared" si="29"/>
        <v>397.84</v>
      </c>
      <c r="N37" s="3">
        <f t="shared" si="29"/>
        <v>172</v>
      </c>
      <c r="O37" s="3">
        <f t="shared" si="29"/>
        <v>112.14</v>
      </c>
      <c r="P37" s="3">
        <f t="shared" si="29"/>
        <v>93.57</v>
      </c>
      <c r="Q37" s="3">
        <f t="shared" si="29"/>
        <v>64.34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</row>
    <row r="50" spans="2:21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  <c r="S50" t="s">
        <v>35</v>
      </c>
      <c r="T50" t="s">
        <v>36</v>
      </c>
      <c r="U50" t="s">
        <v>37</v>
      </c>
    </row>
    <row r="51" spans="2:21" ht="15.5" x14ac:dyDescent="0.35">
      <c r="B51" t="s">
        <v>79</v>
      </c>
      <c r="C51" t="s">
        <v>6</v>
      </c>
      <c r="D51" s="5">
        <v>613293000000</v>
      </c>
      <c r="E51" s="5">
        <v>501383000000</v>
      </c>
      <c r="F51" s="5">
        <v>701149000000</v>
      </c>
      <c r="G51" s="5">
        <v>553206000000</v>
      </c>
      <c r="I51" s="5">
        <v>2281704000000</v>
      </c>
      <c r="J51" s="5">
        <v>2252194000000</v>
      </c>
      <c r="K51" s="5">
        <v>2222466000000</v>
      </c>
      <c r="L51" s="5">
        <v>2181642000000</v>
      </c>
      <c r="M51" s="5">
        <v>2652257000000</v>
      </c>
      <c r="N51" s="5">
        <v>1873375000000</v>
      </c>
      <c r="O51" s="5">
        <v>1744271000000</v>
      </c>
      <c r="P51" s="5">
        <v>1599757000000</v>
      </c>
      <c r="Q51" s="5">
        <v>1466017000000</v>
      </c>
      <c r="R51" s="5">
        <v>1358664085976</v>
      </c>
      <c r="S51" s="5">
        <v>1197727222012</v>
      </c>
      <c r="T51" s="5">
        <v>1101043712612</v>
      </c>
      <c r="U51" s="5">
        <v>997986700079</v>
      </c>
    </row>
    <row r="52" spans="2:21" ht="15.5" x14ac:dyDescent="0.35">
      <c r="C52" t="s">
        <v>80</v>
      </c>
      <c r="D52" s="5">
        <v>-257103000000</v>
      </c>
      <c r="E52" s="5">
        <v>-229272000000</v>
      </c>
      <c r="F52" s="5">
        <v>-276384000000</v>
      </c>
      <c r="G52" s="5">
        <v>-243497000000</v>
      </c>
      <c r="I52" s="5">
        <v>-948963000000</v>
      </c>
      <c r="J52" s="5">
        <v>-900167000000</v>
      </c>
      <c r="K52" s="5">
        <v>-903247000000</v>
      </c>
      <c r="L52" s="5">
        <v>-854535000000</v>
      </c>
      <c r="M52" s="5">
        <v>-1019556000000</v>
      </c>
      <c r="N52" s="5">
        <v>-827152000000</v>
      </c>
      <c r="O52" s="5">
        <v>-703260000000</v>
      </c>
      <c r="P52" s="5">
        <v>-656946000000</v>
      </c>
      <c r="Q52" s="5">
        <v>-612487000000</v>
      </c>
      <c r="R52" s="5">
        <v>-565284016959</v>
      </c>
      <c r="S52" s="5">
        <v>-511193688103</v>
      </c>
      <c r="T52" s="5">
        <v>-464067245695</v>
      </c>
      <c r="U52" s="5">
        <v>-395980250495</v>
      </c>
    </row>
    <row r="53" spans="2:21" ht="15.5" x14ac:dyDescent="0.35">
      <c r="C53" t="s">
        <v>85</v>
      </c>
      <c r="D53" s="5">
        <v>-1279000000</v>
      </c>
      <c r="E53" s="5">
        <v>-2699000000</v>
      </c>
      <c r="F53" s="5">
        <v>1024000000</v>
      </c>
      <c r="G53" s="5">
        <v>3926000000</v>
      </c>
      <c r="I53" s="5">
        <v>6243000000</v>
      </c>
      <c r="J53" s="5">
        <v>3874000000</v>
      </c>
      <c r="S53" s="5">
        <v>-1433879309</v>
      </c>
    </row>
    <row r="54" spans="2:21" ht="15.5" x14ac:dyDescent="0.35">
      <c r="C54" t="s">
        <v>1578</v>
      </c>
      <c r="D54" s="5">
        <v>-257103000000</v>
      </c>
      <c r="E54" s="5">
        <v>-229272000000</v>
      </c>
      <c r="F54" s="5">
        <v>-276384000000</v>
      </c>
      <c r="G54" s="5">
        <v>-243497000000</v>
      </c>
      <c r="I54" s="5">
        <v>-948963000000</v>
      </c>
      <c r="J54" s="5">
        <v>-900167000000</v>
      </c>
      <c r="K54" s="5">
        <v>-903247000000</v>
      </c>
      <c r="L54" s="5">
        <v>-854535000000</v>
      </c>
      <c r="M54" s="5">
        <v>-1019556000000</v>
      </c>
      <c r="N54" s="5">
        <v>-827152000000</v>
      </c>
      <c r="O54" s="5">
        <v>-703260000000</v>
      </c>
      <c r="P54" s="5">
        <v>-656946000000</v>
      </c>
      <c r="Q54" s="5">
        <v>-612487000000</v>
      </c>
      <c r="R54" s="5">
        <v>-565284016959</v>
      </c>
      <c r="S54" s="5">
        <v>-511193688103</v>
      </c>
      <c r="T54" s="5">
        <v>-464067245695</v>
      </c>
      <c r="U54" s="5">
        <v>-395980250495</v>
      </c>
    </row>
    <row r="55" spans="2:21" ht="15.5" x14ac:dyDescent="0.35">
      <c r="C55" t="s">
        <v>81</v>
      </c>
      <c r="D55" s="5">
        <v>356190000000</v>
      </c>
      <c r="E55" s="5">
        <v>272111000000</v>
      </c>
      <c r="F55" s="5">
        <v>424765000000</v>
      </c>
      <c r="G55" s="5">
        <v>309709000000</v>
      </c>
      <c r="I55" s="5">
        <v>1332741000000</v>
      </c>
      <c r="J55" s="5">
        <v>1352027000000</v>
      </c>
      <c r="K55" s="5">
        <v>1319219000000</v>
      </c>
      <c r="L55" s="5">
        <v>1327107000000</v>
      </c>
      <c r="M55" s="5">
        <v>1632701000000</v>
      </c>
      <c r="N55" s="5">
        <v>1046223000000</v>
      </c>
      <c r="O55" s="5">
        <v>1041011000000</v>
      </c>
      <c r="P55" s="5">
        <v>942811000000</v>
      </c>
      <c r="Q55" s="5">
        <v>853530000000</v>
      </c>
      <c r="R55" s="5">
        <v>793380069017</v>
      </c>
      <c r="S55" s="5">
        <v>686533533909</v>
      </c>
      <c r="T55" s="5">
        <v>636976466917</v>
      </c>
      <c r="U55" s="5">
        <v>602006449584</v>
      </c>
    </row>
    <row r="56" spans="2:21" ht="15.5" x14ac:dyDescent="0.35">
      <c r="C56" t="s">
        <v>82</v>
      </c>
      <c r="D56" s="5">
        <v>-285856000000</v>
      </c>
      <c r="E56" s="5">
        <v>-254099000000</v>
      </c>
      <c r="F56" s="5">
        <v>-310734000000</v>
      </c>
      <c r="G56" s="5">
        <v>-262186000000</v>
      </c>
      <c r="I56" s="5">
        <v>-1107587000000</v>
      </c>
      <c r="J56" s="5">
        <v>-1051528000000</v>
      </c>
      <c r="K56" s="5">
        <v>-1010718000000</v>
      </c>
      <c r="L56" s="5">
        <v>-880067000000</v>
      </c>
      <c r="M56" s="5">
        <v>-876076000000</v>
      </c>
      <c r="N56" s="5">
        <v>-744459000000</v>
      </c>
      <c r="O56" s="5">
        <v>-824962000000</v>
      </c>
      <c r="P56" s="5">
        <v>-762895000000</v>
      </c>
      <c r="Q56" s="5">
        <v>-703771000000</v>
      </c>
      <c r="R56" s="5">
        <v>-663779137547</v>
      </c>
      <c r="S56" s="5">
        <v>-589591950402</v>
      </c>
      <c r="T56" s="5">
        <v>-546167700550</v>
      </c>
      <c r="U56" s="5">
        <v>-508077959796</v>
      </c>
    </row>
    <row r="57" spans="2:21" ht="15.5" x14ac:dyDescent="0.35">
      <c r="C57" t="s">
        <v>724</v>
      </c>
      <c r="D57" s="5">
        <v>-283745000000</v>
      </c>
      <c r="E57" s="5">
        <v>-257045000000</v>
      </c>
      <c r="F57" s="5">
        <v>-305386000000</v>
      </c>
      <c r="G57" s="5">
        <v>-261441000000</v>
      </c>
      <c r="I57" s="5">
        <v>-1100388000000</v>
      </c>
      <c r="J57" s="5">
        <v>-1053895000000</v>
      </c>
      <c r="K57" s="5">
        <v>-1020154000000</v>
      </c>
      <c r="L57" s="5">
        <v>-890034000000</v>
      </c>
      <c r="M57" s="5">
        <v>-878128000000</v>
      </c>
      <c r="N57" s="5">
        <v>-745740000000</v>
      </c>
      <c r="O57" s="5">
        <v>-827398000000</v>
      </c>
      <c r="P57" s="5">
        <v>-770417000000</v>
      </c>
      <c r="Q57" s="5">
        <v>-712688000000</v>
      </c>
      <c r="R57" s="5">
        <v>-676145914676</v>
      </c>
      <c r="S57" s="5">
        <v>-606548942080</v>
      </c>
      <c r="T57" s="5">
        <v>-560398033344</v>
      </c>
      <c r="U57" s="5">
        <v>-508826150829</v>
      </c>
    </row>
    <row r="58" spans="2:21" ht="15.5" x14ac:dyDescent="0.35">
      <c r="C58" t="s">
        <v>86</v>
      </c>
      <c r="D58" s="5">
        <v>70334000000</v>
      </c>
      <c r="E58" s="5">
        <v>18012000000</v>
      </c>
      <c r="F58" s="5">
        <v>114031000000</v>
      </c>
      <c r="G58" s="5">
        <v>47523000000</v>
      </c>
      <c r="I58" s="5">
        <v>225154000000</v>
      </c>
      <c r="J58" s="5">
        <v>300499000000</v>
      </c>
      <c r="K58" s="5">
        <v>308501000000</v>
      </c>
      <c r="L58" s="5">
        <v>447040000000</v>
      </c>
      <c r="M58" s="5">
        <v>756625000000</v>
      </c>
      <c r="N58" s="5">
        <v>301764000000</v>
      </c>
      <c r="O58" s="5">
        <v>216049000000</v>
      </c>
      <c r="P58" s="5">
        <v>179916000000</v>
      </c>
      <c r="Q58" s="5">
        <v>149759000000</v>
      </c>
      <c r="R58" s="5">
        <v>129600931470</v>
      </c>
      <c r="S58" s="5">
        <v>96941583507</v>
      </c>
      <c r="T58" s="5">
        <v>90808766367</v>
      </c>
      <c r="U58" s="5">
        <v>93928489788</v>
      </c>
    </row>
    <row r="59" spans="2:21" ht="15.5" x14ac:dyDescent="0.35">
      <c r="C59" t="s">
        <v>87</v>
      </c>
      <c r="D59" s="5">
        <v>5719000000</v>
      </c>
      <c r="E59" s="5">
        <v>4535000000</v>
      </c>
      <c r="F59" s="5">
        <v>7133000000</v>
      </c>
      <c r="G59" s="5">
        <v>9491000000</v>
      </c>
      <c r="I59" s="5">
        <v>39183000000</v>
      </c>
      <c r="J59" s="5">
        <v>42488000000</v>
      </c>
      <c r="K59" s="5">
        <v>30401000000</v>
      </c>
      <c r="L59" s="5">
        <v>23307000000</v>
      </c>
      <c r="M59" s="5">
        <v>29950000000</v>
      </c>
      <c r="N59" s="5">
        <v>37314000000</v>
      </c>
      <c r="O59" s="5">
        <v>48751000000</v>
      </c>
      <c r="P59" s="5">
        <v>41777000000</v>
      </c>
      <c r="Q59" s="5">
        <v>46955000000</v>
      </c>
      <c r="R59" s="5">
        <v>-9399721010</v>
      </c>
      <c r="S59" s="5">
        <v>-19951661277</v>
      </c>
      <c r="T59" s="5">
        <v>-14521651286</v>
      </c>
      <c r="U59" s="5">
        <v>-6367569450</v>
      </c>
    </row>
    <row r="60" spans="2:21" ht="15.5" x14ac:dyDescent="0.35">
      <c r="C60" t="s">
        <v>89</v>
      </c>
      <c r="D60" s="5">
        <v>7537000000</v>
      </c>
      <c r="E60" s="5">
        <v>7600000000</v>
      </c>
      <c r="F60" s="5">
        <v>6557000000</v>
      </c>
      <c r="G60" s="5">
        <v>6000000000</v>
      </c>
      <c r="I60" s="5">
        <v>34834000000</v>
      </c>
      <c r="J60" s="5">
        <v>41060000000</v>
      </c>
      <c r="K60" s="5">
        <v>34348000000</v>
      </c>
      <c r="L60" s="5">
        <v>26047000000</v>
      </c>
      <c r="M60" s="5">
        <v>33481000000</v>
      </c>
      <c r="N60" s="5">
        <v>42476000000</v>
      </c>
      <c r="O60" s="5">
        <v>52072000000</v>
      </c>
      <c r="P60" s="5">
        <v>47668000000</v>
      </c>
      <c r="Q60" s="5">
        <v>55454000000</v>
      </c>
    </row>
    <row r="61" spans="2:21" ht="15.5" x14ac:dyDescent="0.35">
      <c r="C61" t="s">
        <v>27</v>
      </c>
      <c r="D61" s="5">
        <v>-539000000</v>
      </c>
      <c r="E61" s="5">
        <v>-366000000</v>
      </c>
      <c r="F61" s="5">
        <v>-448000000</v>
      </c>
      <c r="G61" s="5">
        <v>-435000000</v>
      </c>
      <c r="I61" s="5">
        <v>-1894000000</v>
      </c>
      <c r="J61" s="5">
        <v>-2446000000</v>
      </c>
      <c r="K61" s="5">
        <v>-3947000000</v>
      </c>
      <c r="L61" s="5">
        <v>-2740000000</v>
      </c>
      <c r="M61" s="5">
        <v>-3531000000</v>
      </c>
      <c r="N61" s="5">
        <v>-5162000000</v>
      </c>
      <c r="O61" s="5">
        <v>-3321000000</v>
      </c>
      <c r="P61" s="5">
        <v>-5891000000</v>
      </c>
      <c r="Q61" s="5">
        <v>-8499000000</v>
      </c>
      <c r="R61" s="5">
        <v>-9399721010</v>
      </c>
      <c r="S61" s="5">
        <v>-18517781968</v>
      </c>
      <c r="T61" s="5">
        <v>-14521651286</v>
      </c>
      <c r="U61" s="5">
        <v>-6367569450</v>
      </c>
    </row>
    <row r="62" spans="2:21" ht="15.5" x14ac:dyDescent="0.35">
      <c r="C62" t="s">
        <v>94</v>
      </c>
      <c r="D62" s="5">
        <v>5719000000</v>
      </c>
      <c r="E62" s="5">
        <v>4535000000</v>
      </c>
      <c r="F62" s="5">
        <v>7133000000</v>
      </c>
      <c r="G62" s="5">
        <v>9491000000</v>
      </c>
      <c r="I62" s="5">
        <v>39183000000</v>
      </c>
      <c r="J62" s="5">
        <v>42488000000</v>
      </c>
      <c r="K62" s="5">
        <v>30401000000</v>
      </c>
      <c r="L62" s="5">
        <v>23307000000</v>
      </c>
      <c r="M62" s="5">
        <v>29950000000</v>
      </c>
      <c r="N62" s="5">
        <v>37314000000</v>
      </c>
      <c r="O62" s="5">
        <v>48751000000</v>
      </c>
      <c r="P62" s="5">
        <v>41777000000</v>
      </c>
      <c r="Q62" s="5">
        <v>46955000000</v>
      </c>
      <c r="R62" s="5">
        <v>-9399721010</v>
      </c>
      <c r="S62" s="5">
        <v>-19951661277</v>
      </c>
      <c r="T62" s="5">
        <v>-14521651286</v>
      </c>
      <c r="U62" s="5">
        <v>-6367569450</v>
      </c>
    </row>
    <row r="63" spans="2:21" ht="15.5" x14ac:dyDescent="0.35">
      <c r="C63" t="s">
        <v>29</v>
      </c>
      <c r="D63" s="5">
        <v>76053000000</v>
      </c>
      <c r="E63" s="5">
        <v>22547000000</v>
      </c>
      <c r="F63" s="5">
        <v>121164000000</v>
      </c>
      <c r="G63" s="5">
        <v>57014000000</v>
      </c>
      <c r="I63" s="5">
        <v>264337000000</v>
      </c>
      <c r="J63" s="5">
        <v>342987000000</v>
      </c>
      <c r="K63" s="5">
        <v>338902000000</v>
      </c>
      <c r="L63" s="5">
        <v>470347000000</v>
      </c>
      <c r="M63" s="5">
        <v>786575000000</v>
      </c>
      <c r="N63" s="5">
        <v>339078000000</v>
      </c>
      <c r="O63" s="5">
        <v>264800000000</v>
      </c>
      <c r="P63" s="5">
        <v>221693000000</v>
      </c>
      <c r="Q63" s="5">
        <v>196714000000</v>
      </c>
      <c r="R63" s="5">
        <v>120201210460</v>
      </c>
      <c r="S63" s="5">
        <v>76989922230</v>
      </c>
      <c r="T63" s="5">
        <v>76287115081</v>
      </c>
      <c r="U63" s="5">
        <v>87560920338</v>
      </c>
    </row>
    <row r="64" spans="2:21" ht="15.5" x14ac:dyDescent="0.35">
      <c r="C64" t="s">
        <v>28</v>
      </c>
      <c r="D64" s="5">
        <v>-15675000000</v>
      </c>
      <c r="E64" s="5">
        <v>-5359000000</v>
      </c>
      <c r="F64" s="5">
        <v>-28958000000</v>
      </c>
      <c r="G64" s="5">
        <v>-12126000000</v>
      </c>
      <c r="I64" s="5">
        <v>-57643000000</v>
      </c>
      <c r="J64" s="5">
        <v>-72946000000</v>
      </c>
      <c r="K64" s="5">
        <v>-79578000000</v>
      </c>
      <c r="L64" s="5">
        <v>-98721000000</v>
      </c>
      <c r="M64" s="5">
        <v>-164952000000</v>
      </c>
      <c r="N64" s="5">
        <v>-70331000000</v>
      </c>
      <c r="O64" s="5">
        <v>-54539000000</v>
      </c>
      <c r="P64" s="5">
        <v>-46243000000</v>
      </c>
      <c r="Q64" s="5">
        <v>-45917000000</v>
      </c>
      <c r="R64" s="5">
        <v>-32066222936</v>
      </c>
      <c r="S64" s="5">
        <v>-17964927808</v>
      </c>
      <c r="T64" s="5">
        <v>-21002132312</v>
      </c>
      <c r="U64" s="5">
        <v>-27772078599</v>
      </c>
    </row>
    <row r="65" spans="2:21" ht="15.5" x14ac:dyDescent="0.35">
      <c r="C65" t="s">
        <v>321</v>
      </c>
      <c r="D65" s="5">
        <v>-15675000000</v>
      </c>
      <c r="E65" s="5">
        <v>-5359000000</v>
      </c>
      <c r="F65" s="5">
        <v>-28958000000</v>
      </c>
      <c r="G65" s="5">
        <v>-12126000000</v>
      </c>
      <c r="I65" s="5">
        <v>-57643000000</v>
      </c>
      <c r="J65" s="5">
        <v>-72946000000</v>
      </c>
      <c r="K65" s="5">
        <v>-79578000000</v>
      </c>
      <c r="L65" s="5">
        <v>-98721000000</v>
      </c>
      <c r="M65" s="5">
        <v>-164952000000</v>
      </c>
      <c r="N65" s="5">
        <v>-70331000000</v>
      </c>
      <c r="O65" s="5">
        <v>-54539000000</v>
      </c>
      <c r="P65" s="5">
        <v>-46243000000</v>
      </c>
      <c r="Q65" s="5">
        <v>-45917000000</v>
      </c>
      <c r="R65" s="5">
        <v>-38944246596</v>
      </c>
      <c r="S65" s="5">
        <v>-29543600000</v>
      </c>
      <c r="T65" s="5">
        <v>-28185462750</v>
      </c>
      <c r="U65" s="5">
        <v>-27561259000</v>
      </c>
    </row>
    <row r="66" spans="2:21" ht="15.5" x14ac:dyDescent="0.35">
      <c r="C66" t="s">
        <v>322</v>
      </c>
      <c r="R66" s="5">
        <v>6878023660</v>
      </c>
      <c r="S66" s="5">
        <v>11578672192</v>
      </c>
      <c r="T66" s="5">
        <v>7183330438</v>
      </c>
      <c r="U66" s="5">
        <v>-210819599</v>
      </c>
    </row>
    <row r="67" spans="2:21" ht="15.5" x14ac:dyDescent="0.35">
      <c r="C67" t="s">
        <v>323</v>
      </c>
      <c r="D67" s="5">
        <v>-15675000000</v>
      </c>
      <c r="E67" s="5">
        <v>-5359000000</v>
      </c>
      <c r="F67" s="5">
        <v>-28958000000</v>
      </c>
      <c r="G67" s="5">
        <v>-12126000000</v>
      </c>
      <c r="I67" s="5">
        <v>-57643000000</v>
      </c>
      <c r="J67" s="5">
        <v>-72946000000</v>
      </c>
      <c r="K67" s="5">
        <v>-79578000000</v>
      </c>
      <c r="L67" s="5">
        <v>-98721000000</v>
      </c>
      <c r="M67" s="5">
        <v>-164952000000</v>
      </c>
      <c r="N67" s="5">
        <v>-70331000000</v>
      </c>
      <c r="O67" s="5">
        <v>-54539000000</v>
      </c>
      <c r="P67" s="5">
        <v>-46243000000</v>
      </c>
      <c r="Q67" s="5">
        <v>-45917000000</v>
      </c>
      <c r="R67" s="5">
        <v>-32066222936</v>
      </c>
      <c r="S67" s="5">
        <v>-17964927808</v>
      </c>
      <c r="T67" s="5">
        <v>-21002132312</v>
      </c>
      <c r="U67" s="5">
        <v>-27772078599</v>
      </c>
    </row>
    <row r="68" spans="2:21" ht="15.5" x14ac:dyDescent="0.35">
      <c r="C68" t="s">
        <v>97</v>
      </c>
      <c r="D68" s="5">
        <v>60378000000</v>
      </c>
      <c r="E68" s="5">
        <v>17188000000</v>
      </c>
      <c r="F68" s="5">
        <v>92206000000</v>
      </c>
      <c r="G68" s="5">
        <v>44888000000</v>
      </c>
      <c r="I68" s="5">
        <v>206694000000</v>
      </c>
      <c r="J68" s="5">
        <v>270041000000</v>
      </c>
      <c r="K68" s="5">
        <v>259324000000</v>
      </c>
      <c r="L68" s="5">
        <v>371626000000</v>
      </c>
      <c r="M68" s="5">
        <v>621623000000</v>
      </c>
      <c r="N68" s="5">
        <v>268747000000</v>
      </c>
      <c r="O68" s="5">
        <v>210261000000</v>
      </c>
      <c r="P68" s="5">
        <v>175450000000</v>
      </c>
      <c r="Q68" s="5">
        <v>150797000000</v>
      </c>
      <c r="R68" s="5">
        <v>88134987524</v>
      </c>
      <c r="S68" s="5">
        <v>59024994422</v>
      </c>
      <c r="T68" s="5">
        <v>55284982769</v>
      </c>
      <c r="U68" s="5">
        <v>59788841739</v>
      </c>
    </row>
    <row r="69" spans="2:21" ht="15.5" x14ac:dyDescent="0.35">
      <c r="C69" t="s">
        <v>98</v>
      </c>
      <c r="D69" s="5">
        <v>9274000000</v>
      </c>
      <c r="E69" s="5">
        <v>688000000</v>
      </c>
      <c r="F69" s="5">
        <v>-11416000000</v>
      </c>
      <c r="G69" s="5">
        <v>992000000</v>
      </c>
      <c r="I69" s="5">
        <v>-3843000000</v>
      </c>
      <c r="J69" s="5">
        <v>9630000000</v>
      </c>
      <c r="K69" s="5">
        <v>13129000000</v>
      </c>
      <c r="L69" s="5">
        <v>-950000000</v>
      </c>
      <c r="M69" s="5">
        <v>3618000000</v>
      </c>
      <c r="N69" s="5">
        <v>-34443000000</v>
      </c>
      <c r="O69" s="5">
        <v>-26051000000</v>
      </c>
      <c r="P69" s="5">
        <v>79215000000</v>
      </c>
      <c r="Q69" s="5">
        <v>-40111000000</v>
      </c>
      <c r="R69" s="5">
        <v>-18721482750</v>
      </c>
      <c r="S69" s="5">
        <v>7478630250</v>
      </c>
      <c r="T69" s="5">
        <v>-10454614725</v>
      </c>
      <c r="U69" s="5">
        <v>28174578000</v>
      </c>
    </row>
    <row r="70" spans="2:21" ht="15.5" x14ac:dyDescent="0.35">
      <c r="C70" t="s">
        <v>99</v>
      </c>
      <c r="D70" s="5">
        <v>69652000000</v>
      </c>
      <c r="E70" s="5">
        <v>17876000000</v>
      </c>
      <c r="F70" s="5">
        <v>80790000000</v>
      </c>
      <c r="G70" s="5">
        <v>45880000000</v>
      </c>
      <c r="I70" s="5">
        <v>202851000000</v>
      </c>
      <c r="J70" s="5">
        <v>279671000000</v>
      </c>
      <c r="K70" s="5">
        <v>272453000000</v>
      </c>
      <c r="L70" s="5">
        <v>370676000000</v>
      </c>
      <c r="M70" s="5">
        <v>625241000000</v>
      </c>
      <c r="N70" s="5">
        <v>234304000000</v>
      </c>
      <c r="O70" s="5">
        <v>184210000000</v>
      </c>
      <c r="P70" s="5">
        <v>254665000000</v>
      </c>
      <c r="Q70" s="5">
        <v>110686000000</v>
      </c>
      <c r="R70" s="5">
        <v>69413504774</v>
      </c>
      <c r="S70" s="5">
        <v>66503624672</v>
      </c>
      <c r="T70" s="5">
        <v>44830368044</v>
      </c>
      <c r="U70" s="5">
        <v>87963419739</v>
      </c>
    </row>
    <row r="71" spans="2:21" ht="15.5" x14ac:dyDescent="0.35">
      <c r="C71" t="s">
        <v>100</v>
      </c>
      <c r="D71" s="5">
        <v>60378000000</v>
      </c>
      <c r="E71" s="5">
        <v>17188000000</v>
      </c>
      <c r="F71" s="5">
        <v>92206000000</v>
      </c>
      <c r="G71" s="5">
        <v>44888000000</v>
      </c>
      <c r="I71" s="5">
        <v>206694000000</v>
      </c>
      <c r="J71" s="5">
        <v>270041000000</v>
      </c>
      <c r="K71" s="5">
        <v>259324000000</v>
      </c>
      <c r="L71" s="5">
        <v>371626000000</v>
      </c>
      <c r="M71" s="5">
        <v>621623000000</v>
      </c>
      <c r="N71" s="5">
        <v>268747000000</v>
      </c>
      <c r="O71" s="5">
        <v>210261000000</v>
      </c>
      <c r="P71" s="5">
        <v>175450000000</v>
      </c>
      <c r="Q71" s="5">
        <v>150797000000</v>
      </c>
      <c r="R71" s="5">
        <v>88134987524</v>
      </c>
      <c r="S71" s="5">
        <v>59024994422</v>
      </c>
      <c r="T71" s="5">
        <v>55284982769</v>
      </c>
      <c r="U71" s="5">
        <v>59788841739</v>
      </c>
    </row>
    <row r="72" spans="2:21" ht="15.5" x14ac:dyDescent="0.35">
      <c r="C72" t="s">
        <v>8</v>
      </c>
      <c r="D72" s="5">
        <v>69589000000</v>
      </c>
      <c r="E72" s="5">
        <v>17917000000</v>
      </c>
      <c r="F72" s="5">
        <v>80813000000</v>
      </c>
      <c r="G72" s="5">
        <v>45911000000</v>
      </c>
      <c r="I72" s="5">
        <v>202945000000</v>
      </c>
      <c r="J72" s="5">
        <v>279825000000</v>
      </c>
      <c r="K72" s="5">
        <v>273003000000</v>
      </c>
      <c r="L72" s="5">
        <v>370697000000</v>
      </c>
      <c r="M72" s="5">
        <v>625241000000</v>
      </c>
      <c r="N72" s="5">
        <v>234304000000</v>
      </c>
      <c r="O72" s="5">
        <v>184210000000</v>
      </c>
      <c r="P72" s="5">
        <v>254665000000</v>
      </c>
      <c r="Q72" s="5">
        <v>110686000000</v>
      </c>
      <c r="R72" s="5">
        <v>69413504774</v>
      </c>
      <c r="S72" s="5">
        <v>66503624672</v>
      </c>
      <c r="T72" s="5">
        <v>48161870465</v>
      </c>
      <c r="U72" s="5">
        <v>89765209713</v>
      </c>
    </row>
    <row r="73" spans="2:21" ht="15.5" x14ac:dyDescent="0.35">
      <c r="C73" t="s">
        <v>101</v>
      </c>
      <c r="D73" s="5">
        <v>63000000</v>
      </c>
      <c r="E73" s="5">
        <v>-41000000</v>
      </c>
      <c r="F73" s="5">
        <v>-23000000</v>
      </c>
      <c r="G73" s="5">
        <v>-31000000</v>
      </c>
      <c r="I73" s="5">
        <v>-94000000</v>
      </c>
      <c r="J73" s="5">
        <v>-154000000</v>
      </c>
      <c r="K73" s="5">
        <v>-550000000</v>
      </c>
      <c r="L73" s="5">
        <v>-21000000</v>
      </c>
      <c r="T73" s="5">
        <v>-3331502421</v>
      </c>
      <c r="U73" s="5">
        <v>-1801789974</v>
      </c>
    </row>
    <row r="74" spans="2:21" ht="15.5" x14ac:dyDescent="0.35">
      <c r="C74" t="s">
        <v>102</v>
      </c>
      <c r="D74" s="5">
        <v>60378000000</v>
      </c>
      <c r="E74" s="5">
        <v>17188000000</v>
      </c>
      <c r="F74" s="5">
        <v>92206000000</v>
      </c>
      <c r="G74" s="5">
        <v>44888000000</v>
      </c>
      <c r="I74" s="5">
        <v>206694000000</v>
      </c>
      <c r="J74" s="5">
        <v>270041000000</v>
      </c>
      <c r="K74" s="5">
        <v>259324000000</v>
      </c>
      <c r="L74" s="5">
        <v>371626000000</v>
      </c>
      <c r="M74" s="5">
        <v>621623000000</v>
      </c>
      <c r="N74" s="5">
        <v>268747000000</v>
      </c>
      <c r="O74" s="5">
        <v>210261000000</v>
      </c>
      <c r="P74" s="5">
        <v>175450000000</v>
      </c>
      <c r="Q74" s="5">
        <v>150797000000</v>
      </c>
      <c r="R74" s="5">
        <v>88134987524</v>
      </c>
      <c r="S74" s="5">
        <v>59024994422</v>
      </c>
      <c r="T74" s="5">
        <v>55284982769</v>
      </c>
      <c r="U74" s="5">
        <v>59788841739</v>
      </c>
    </row>
    <row r="75" spans="2:21" ht="15.5" x14ac:dyDescent="0.35">
      <c r="C75" t="s">
        <v>103</v>
      </c>
      <c r="D75" s="5">
        <v>69652000000</v>
      </c>
      <c r="E75" s="5">
        <v>17876000000</v>
      </c>
      <c r="F75" s="5">
        <v>80790000000</v>
      </c>
      <c r="G75" s="5">
        <v>45880000000</v>
      </c>
      <c r="I75" s="5">
        <v>202851000000</v>
      </c>
      <c r="J75" s="5">
        <v>279671000000</v>
      </c>
      <c r="K75" s="5">
        <v>272453000000</v>
      </c>
      <c r="L75" s="5">
        <v>370676000000</v>
      </c>
      <c r="M75" s="5">
        <v>625241000000</v>
      </c>
      <c r="N75" s="5">
        <v>234304000000</v>
      </c>
      <c r="O75" s="5">
        <v>184210000000</v>
      </c>
      <c r="P75" s="5">
        <v>254665000000</v>
      </c>
      <c r="Q75" s="5">
        <v>110686000000</v>
      </c>
      <c r="R75" s="5">
        <v>69413504774</v>
      </c>
      <c r="S75" s="5">
        <v>66503624672</v>
      </c>
      <c r="T75" s="5">
        <v>44830368044</v>
      </c>
      <c r="U75" s="5">
        <v>87963419739</v>
      </c>
    </row>
    <row r="76" spans="2:21" ht="15.5" x14ac:dyDescent="0.35">
      <c r="C76" t="s">
        <v>104</v>
      </c>
      <c r="D76" s="5">
        <v>69652000000</v>
      </c>
      <c r="E76" s="5">
        <v>17876000000</v>
      </c>
      <c r="F76" s="5">
        <v>80790000000</v>
      </c>
      <c r="G76" s="5">
        <v>45880000000</v>
      </c>
      <c r="I76" s="5">
        <v>202851000000</v>
      </c>
      <c r="J76" s="5">
        <v>279671000000</v>
      </c>
      <c r="K76" s="5">
        <v>272453000000</v>
      </c>
      <c r="L76" s="5">
        <v>370676000000</v>
      </c>
      <c r="M76" s="5">
        <v>625241000000</v>
      </c>
      <c r="N76" s="5">
        <v>234304000000</v>
      </c>
      <c r="O76" s="5">
        <v>184210000000</v>
      </c>
      <c r="P76" s="5">
        <v>254665000000</v>
      </c>
      <c r="Q76" s="5">
        <v>110686000000</v>
      </c>
      <c r="R76" s="5">
        <v>69413504774</v>
      </c>
      <c r="S76" s="5">
        <v>66503624672</v>
      </c>
      <c r="T76" s="5">
        <v>44830368044</v>
      </c>
      <c r="U76" s="5">
        <v>87963419739</v>
      </c>
    </row>
    <row r="78" spans="2:21" ht="15.5" x14ac:dyDescent="0.35">
      <c r="B78" t="s">
        <v>105</v>
      </c>
      <c r="C78" t="s">
        <v>106</v>
      </c>
    </row>
    <row r="79" spans="2:21" ht="15.5" x14ac:dyDescent="0.35">
      <c r="C79" t="s">
        <v>107</v>
      </c>
    </row>
    <row r="80" spans="2:21" ht="15.5" x14ac:dyDescent="0.35">
      <c r="C80" t="s">
        <v>20</v>
      </c>
      <c r="D80" s="5">
        <v>542734000000</v>
      </c>
      <c r="E80" s="5">
        <v>622472000000</v>
      </c>
      <c r="F80" s="5">
        <v>589078000000</v>
      </c>
      <c r="G80" s="5">
        <v>554443000000</v>
      </c>
      <c r="I80" s="5">
        <v>589078000000</v>
      </c>
      <c r="J80" s="5">
        <v>441800000000</v>
      </c>
      <c r="K80" s="5">
        <v>542960000000</v>
      </c>
      <c r="L80" s="5">
        <v>698403000000</v>
      </c>
      <c r="M80" s="5">
        <v>607833000000</v>
      </c>
      <c r="N80" s="5">
        <v>364988000000</v>
      </c>
      <c r="O80" s="5">
        <v>91852000000</v>
      </c>
      <c r="P80" s="5">
        <v>102484000000</v>
      </c>
      <c r="Q80" s="5">
        <v>788429000000</v>
      </c>
      <c r="R80" s="5">
        <v>1177489921448</v>
      </c>
      <c r="S80" s="5">
        <v>44976920673</v>
      </c>
      <c r="T80" s="5">
        <v>45112170081</v>
      </c>
      <c r="U80" s="5">
        <v>34583531564</v>
      </c>
    </row>
    <row r="81" spans="3:21" ht="15.5" x14ac:dyDescent="0.35">
      <c r="C81" t="s">
        <v>780</v>
      </c>
      <c r="D81" s="5">
        <v>103398000000</v>
      </c>
      <c r="E81" s="5">
        <v>103402000000</v>
      </c>
      <c r="F81" s="5">
        <v>113407000000</v>
      </c>
      <c r="G81" s="5">
        <v>113388000000</v>
      </c>
      <c r="I81" s="5">
        <v>113407000000</v>
      </c>
      <c r="J81" s="5">
        <v>299940000000</v>
      </c>
      <c r="K81" s="5">
        <v>449853000000</v>
      </c>
      <c r="L81" s="5">
        <v>499951000000</v>
      </c>
      <c r="M81" s="5">
        <v>899850000000</v>
      </c>
      <c r="N81" s="5">
        <v>769554000000</v>
      </c>
      <c r="O81" s="5">
        <v>920000000000</v>
      </c>
      <c r="P81" s="5">
        <v>835000000000</v>
      </c>
      <c r="Q81" s="5">
        <v>200000000000</v>
      </c>
    </row>
    <row r="82" spans="3:21" ht="15.5" x14ac:dyDescent="0.35">
      <c r="C82" t="s">
        <v>109</v>
      </c>
      <c r="D82" s="5">
        <v>204706000000</v>
      </c>
      <c r="E82" s="5">
        <v>149101000000</v>
      </c>
      <c r="F82" s="5">
        <v>203679000000</v>
      </c>
      <c r="G82" s="5">
        <v>164441000000</v>
      </c>
      <c r="I82" s="5">
        <v>203679000000</v>
      </c>
      <c r="J82" s="5">
        <v>207687000000</v>
      </c>
      <c r="K82" s="5">
        <v>201273000000</v>
      </c>
      <c r="L82" s="5">
        <v>182293000000</v>
      </c>
      <c r="M82" s="5">
        <v>185773000000</v>
      </c>
      <c r="N82" s="5">
        <v>138525000000</v>
      </c>
      <c r="O82" s="5">
        <v>146995000000</v>
      </c>
      <c r="P82" s="5">
        <v>164537000000</v>
      </c>
      <c r="Q82" s="5">
        <v>132807000000</v>
      </c>
      <c r="R82" s="5">
        <v>113504057587</v>
      </c>
      <c r="S82" s="5">
        <v>78407626563</v>
      </c>
      <c r="T82" s="5">
        <v>74473362154</v>
      </c>
      <c r="U82" s="5">
        <v>62491913167</v>
      </c>
    </row>
    <row r="83" spans="3:21" ht="15.5" x14ac:dyDescent="0.35">
      <c r="C83" t="s">
        <v>110</v>
      </c>
      <c r="D83" s="5">
        <v>646000000</v>
      </c>
      <c r="E83" s="5">
        <v>646000000</v>
      </c>
      <c r="F83" s="5">
        <v>646000000</v>
      </c>
      <c r="G83" s="5">
        <v>646000000</v>
      </c>
      <c r="I83" s="5">
        <v>646000000</v>
      </c>
      <c r="J83" s="5">
        <v>646000000</v>
      </c>
      <c r="K83" s="5">
        <v>646000000</v>
      </c>
      <c r="L83" s="5">
        <v>646000000</v>
      </c>
      <c r="M83" s="5">
        <v>646000000</v>
      </c>
      <c r="N83" s="5">
        <v>646000000</v>
      </c>
      <c r="O83" s="5">
        <v>649000000</v>
      </c>
      <c r="P83" s="5">
        <v>646000000</v>
      </c>
      <c r="Q83" s="5">
        <v>756000000</v>
      </c>
      <c r="R83" s="5">
        <v>656666880</v>
      </c>
      <c r="S83" s="5">
        <v>656766881</v>
      </c>
      <c r="T83" s="5">
        <v>7038454853</v>
      </c>
      <c r="U83" s="5">
        <v>3945019229</v>
      </c>
    </row>
    <row r="84" spans="3:21" ht="15.5" x14ac:dyDescent="0.35">
      <c r="C84" t="s">
        <v>111</v>
      </c>
      <c r="R84" s="5">
        <v>182802500</v>
      </c>
      <c r="S84" s="5">
        <v>766807849</v>
      </c>
      <c r="T84" s="5">
        <v>3916807849</v>
      </c>
    </row>
    <row r="85" spans="3:21" ht="15.5" x14ac:dyDescent="0.35">
      <c r="C85" t="s">
        <v>112</v>
      </c>
      <c r="D85" s="5">
        <v>204706000000</v>
      </c>
      <c r="E85" s="5">
        <v>149101000000</v>
      </c>
      <c r="F85" s="5">
        <v>203679000000</v>
      </c>
      <c r="G85" s="5">
        <v>164441000000</v>
      </c>
      <c r="I85" s="5">
        <v>203679000000</v>
      </c>
      <c r="J85" s="5">
        <v>207687000000</v>
      </c>
      <c r="K85" s="5">
        <v>201273000000</v>
      </c>
      <c r="L85" s="5">
        <v>182293000000</v>
      </c>
      <c r="M85" s="5">
        <v>185773000000</v>
      </c>
      <c r="N85" s="5">
        <v>138525000000</v>
      </c>
      <c r="O85" s="5">
        <v>146995000000</v>
      </c>
      <c r="P85" s="5">
        <v>164537000000</v>
      </c>
      <c r="Q85" s="5">
        <v>132807000000</v>
      </c>
      <c r="R85" s="5">
        <v>113504057587</v>
      </c>
      <c r="S85" s="5">
        <v>78407626563</v>
      </c>
      <c r="T85" s="5">
        <v>74473362154</v>
      </c>
      <c r="U85" s="5">
        <v>62491913167</v>
      </c>
    </row>
    <row r="86" spans="3:21" ht="15.5" x14ac:dyDescent="0.35">
      <c r="C86" t="s">
        <v>115</v>
      </c>
      <c r="D86" s="5">
        <v>48130000000</v>
      </c>
      <c r="E86" s="5">
        <v>38871000000</v>
      </c>
      <c r="F86" s="5">
        <v>45545000000</v>
      </c>
      <c r="G86" s="5">
        <v>34382000000</v>
      </c>
      <c r="I86" s="5">
        <v>45545000000</v>
      </c>
      <c r="J86" s="5">
        <v>42803000000</v>
      </c>
      <c r="K86" s="5">
        <v>42266000000</v>
      </c>
      <c r="L86" s="5">
        <v>45168000000</v>
      </c>
      <c r="M86" s="5">
        <v>46541000000</v>
      </c>
      <c r="N86" s="5">
        <v>68199000000</v>
      </c>
      <c r="O86" s="5">
        <v>32650000000</v>
      </c>
      <c r="P86" s="5">
        <v>33970000000</v>
      </c>
      <c r="Q86" s="5">
        <v>27703000000</v>
      </c>
      <c r="R86" s="5">
        <v>19125203237</v>
      </c>
      <c r="S86" s="5">
        <v>25785616043</v>
      </c>
      <c r="T86" s="5">
        <v>19732082484</v>
      </c>
      <c r="U86" s="5">
        <v>15056198441</v>
      </c>
    </row>
    <row r="87" spans="3:21" ht="15.5" x14ac:dyDescent="0.35">
      <c r="C87" t="s">
        <v>85</v>
      </c>
      <c r="D87" s="5">
        <v>-131716000000</v>
      </c>
      <c r="E87" s="5">
        <v>-131716000000</v>
      </c>
      <c r="F87" s="5">
        <v>-131716000000</v>
      </c>
      <c r="G87" s="5">
        <v>-131716000000</v>
      </c>
      <c r="I87" s="5">
        <v>-131716000000</v>
      </c>
      <c r="L87" s="5">
        <v>947000000</v>
      </c>
      <c r="M87" s="5">
        <v>4810000000</v>
      </c>
      <c r="N87" s="5">
        <v>17255000000</v>
      </c>
      <c r="O87" s="5">
        <v>17255000000</v>
      </c>
      <c r="P87" s="5">
        <v>16307000000</v>
      </c>
      <c r="Q87" s="5">
        <v>11577000000</v>
      </c>
      <c r="R87" s="5">
        <v>-77801469000</v>
      </c>
      <c r="S87" s="5">
        <v>-59079986250</v>
      </c>
      <c r="T87" s="5">
        <v>-66596118990</v>
      </c>
      <c r="U87" s="5">
        <v>-56197758000</v>
      </c>
    </row>
    <row r="88" spans="3:21" ht="15.5" x14ac:dyDescent="0.35">
      <c r="C88" t="s">
        <v>116</v>
      </c>
      <c r="D88" s="5">
        <v>994798000000</v>
      </c>
      <c r="E88" s="5">
        <v>1013024000000</v>
      </c>
      <c r="F88" s="5">
        <v>1049084000000</v>
      </c>
      <c r="G88" s="5">
        <v>982410000000</v>
      </c>
      <c r="I88" s="5">
        <v>1049084000000</v>
      </c>
      <c r="J88" s="5">
        <v>1066466000000</v>
      </c>
      <c r="K88" s="5">
        <v>1291763000000</v>
      </c>
      <c r="L88" s="5">
        <v>1464980000000</v>
      </c>
      <c r="M88" s="5">
        <v>1769057000000</v>
      </c>
      <c r="N88" s="5">
        <v>1360012000000</v>
      </c>
      <c r="O88" s="5">
        <v>1254350000000</v>
      </c>
      <c r="P88" s="5">
        <v>1202095000000</v>
      </c>
      <c r="Q88" s="5">
        <v>1163851000000</v>
      </c>
      <c r="R88" s="5">
        <v>1384655785294</v>
      </c>
      <c r="S88" s="5">
        <v>196036331101</v>
      </c>
      <c r="T88" s="5">
        <v>183498330806</v>
      </c>
      <c r="U88" s="5">
        <v>162004388579</v>
      </c>
    </row>
    <row r="89" spans="3:21" ht="15.5" x14ac:dyDescent="0.35">
      <c r="C89" t="s">
        <v>117</v>
      </c>
    </row>
    <row r="90" spans="3:21" ht="15.5" x14ac:dyDescent="0.35">
      <c r="C90" t="s">
        <v>119</v>
      </c>
      <c r="D90" s="5">
        <v>16175000000</v>
      </c>
      <c r="E90" s="5">
        <v>17286000000</v>
      </c>
      <c r="F90" s="5">
        <v>15996000000</v>
      </c>
      <c r="G90" s="5">
        <v>20095000000</v>
      </c>
      <c r="I90" s="5">
        <v>15996000000</v>
      </c>
      <c r="J90" s="5">
        <v>20561000000</v>
      </c>
      <c r="K90" s="5">
        <v>21466000000</v>
      </c>
      <c r="L90" s="5">
        <v>25154000000</v>
      </c>
      <c r="M90" s="5">
        <v>39659000000</v>
      </c>
      <c r="N90" s="5">
        <v>43342000000</v>
      </c>
      <c r="O90" s="5">
        <v>49635000000</v>
      </c>
      <c r="P90" s="5">
        <v>45621000000</v>
      </c>
      <c r="Q90" s="5">
        <v>74673000000</v>
      </c>
      <c r="R90" s="5">
        <v>73919232297</v>
      </c>
      <c r="S90" s="5">
        <v>60800714387</v>
      </c>
      <c r="T90" s="5">
        <v>52444278229</v>
      </c>
      <c r="U90" s="5">
        <v>41807328291</v>
      </c>
    </row>
    <row r="91" spans="3:21" ht="15.5" x14ac:dyDescent="0.35">
      <c r="C91" t="s">
        <v>118</v>
      </c>
      <c r="D91" s="5">
        <v>1000000</v>
      </c>
      <c r="F91" s="5">
        <v>1224000000</v>
      </c>
      <c r="I91" s="5">
        <v>1224000000</v>
      </c>
      <c r="N91" s="5">
        <v>12000000</v>
      </c>
      <c r="O91" s="5">
        <v>12000000</v>
      </c>
      <c r="Q91" s="5">
        <v>36000000</v>
      </c>
      <c r="R91" s="5">
        <v>4384036850</v>
      </c>
      <c r="S91" s="5">
        <v>83745575348</v>
      </c>
      <c r="T91" s="5">
        <v>2656959253</v>
      </c>
      <c r="U91" s="5">
        <v>1667024151</v>
      </c>
    </row>
    <row r="92" spans="3:21" ht="15.5" x14ac:dyDescent="0.35">
      <c r="C92" t="s">
        <v>121</v>
      </c>
      <c r="D92" s="5">
        <v>690328000000</v>
      </c>
      <c r="E92" s="5">
        <v>698695000000</v>
      </c>
      <c r="F92" s="5">
        <v>710064000000</v>
      </c>
      <c r="G92" s="5">
        <v>711272000000</v>
      </c>
      <c r="I92" s="5">
        <v>710064000000</v>
      </c>
      <c r="J92" s="5">
        <v>750745000000</v>
      </c>
      <c r="K92" s="5">
        <v>716642000000</v>
      </c>
      <c r="L92" s="5">
        <v>684210000000</v>
      </c>
      <c r="M92" s="5">
        <v>596070000000</v>
      </c>
      <c r="N92" s="5">
        <v>567933000000</v>
      </c>
      <c r="O92" s="5">
        <v>517906000000</v>
      </c>
      <c r="P92" s="5">
        <v>519806000000</v>
      </c>
      <c r="Q92" s="5">
        <v>410272000000</v>
      </c>
      <c r="R92" s="5">
        <v>225645337963</v>
      </c>
      <c r="S92" s="5">
        <v>196284269448</v>
      </c>
      <c r="T92" s="5">
        <v>362906950176</v>
      </c>
      <c r="U92" s="5">
        <v>272608322804</v>
      </c>
    </row>
    <row r="93" spans="3:21" ht="15.5" x14ac:dyDescent="0.35">
      <c r="C93" t="s">
        <v>123</v>
      </c>
      <c r="D93" s="5">
        <v>227073000000</v>
      </c>
      <c r="E93" s="5">
        <v>243032000000</v>
      </c>
      <c r="F93" s="5">
        <v>260367000000</v>
      </c>
      <c r="G93" s="5">
        <v>264724000000</v>
      </c>
      <c r="I93" s="5">
        <v>260367000000</v>
      </c>
      <c r="J93" s="5">
        <v>288571000000</v>
      </c>
      <c r="K93" s="5">
        <v>226805000000</v>
      </c>
      <c r="L93" s="5">
        <v>119305000000</v>
      </c>
      <c r="M93" s="5">
        <v>29716000000</v>
      </c>
      <c r="N93" s="5">
        <v>13935000000</v>
      </c>
      <c r="O93" s="5">
        <v>12344000000</v>
      </c>
      <c r="P93" s="5">
        <v>15511000000</v>
      </c>
      <c r="Q93" s="5">
        <v>12831000000</v>
      </c>
      <c r="R93" s="5">
        <v>7986018071</v>
      </c>
      <c r="S93" s="5">
        <v>3522017873</v>
      </c>
      <c r="T93" s="5">
        <v>7154421360</v>
      </c>
      <c r="U93" s="5">
        <v>8972268477</v>
      </c>
    </row>
    <row r="94" spans="3:21" ht="15.5" x14ac:dyDescent="0.35">
      <c r="C94" t="s">
        <v>126</v>
      </c>
      <c r="D94" s="5">
        <v>1647914000000</v>
      </c>
      <c r="E94" s="5">
        <v>1662040000000</v>
      </c>
      <c r="F94" s="5">
        <v>1647095000000</v>
      </c>
      <c r="G94" s="5">
        <v>1598403000000</v>
      </c>
      <c r="I94" s="5">
        <v>1647095000000</v>
      </c>
      <c r="J94" s="5">
        <v>1773670000000</v>
      </c>
      <c r="K94" s="5">
        <v>1416293000000</v>
      </c>
      <c r="L94" s="5">
        <v>1204611000000</v>
      </c>
      <c r="M94" s="5">
        <v>949507000000</v>
      </c>
      <c r="N94" s="5">
        <v>872040000000</v>
      </c>
      <c r="O94" s="5">
        <v>756617000000</v>
      </c>
      <c r="P94" s="5">
        <v>728286000000</v>
      </c>
      <c r="Q94" s="5">
        <v>684350000000</v>
      </c>
      <c r="R94" s="5">
        <v>439390305385</v>
      </c>
      <c r="S94" s="5">
        <v>381829697547</v>
      </c>
      <c r="T94" s="5">
        <v>450833084269</v>
      </c>
      <c r="U94" s="5">
        <v>351633864400</v>
      </c>
    </row>
    <row r="95" spans="3:21" ht="15.5" x14ac:dyDescent="0.35">
      <c r="C95" t="s">
        <v>127</v>
      </c>
      <c r="D95" s="5">
        <v>2642712000000</v>
      </c>
      <c r="E95" s="5">
        <v>2675064000000</v>
      </c>
      <c r="F95" s="5">
        <v>2696179000000</v>
      </c>
      <c r="G95" s="5">
        <v>2580813000000</v>
      </c>
      <c r="I95" s="5">
        <v>2696179000000</v>
      </c>
      <c r="J95" s="5">
        <v>2840136000000</v>
      </c>
      <c r="K95" s="5">
        <v>2708056000000</v>
      </c>
      <c r="L95" s="5">
        <v>2669591000000</v>
      </c>
      <c r="M95" s="5">
        <v>2718564000000</v>
      </c>
      <c r="N95" s="5">
        <v>2232052000000</v>
      </c>
      <c r="O95" s="5">
        <v>2010967000000</v>
      </c>
      <c r="P95" s="5">
        <v>1930381000000</v>
      </c>
      <c r="Q95" s="5">
        <v>1848201000000</v>
      </c>
      <c r="R95" s="5">
        <v>1824046090679</v>
      </c>
      <c r="S95" s="5">
        <v>577866028648</v>
      </c>
      <c r="T95" s="5">
        <v>634331415075</v>
      </c>
      <c r="U95" s="5">
        <v>513638252979</v>
      </c>
    </row>
    <row r="96" spans="3:21" ht="15.5" x14ac:dyDescent="0.35">
      <c r="C96" t="s">
        <v>128</v>
      </c>
    </row>
    <row r="97" spans="3:21" ht="15.5" x14ac:dyDescent="0.35">
      <c r="C97" t="s">
        <v>129</v>
      </c>
    </row>
    <row r="98" spans="3:21" ht="15.5" x14ac:dyDescent="0.35">
      <c r="C98" t="s">
        <v>130</v>
      </c>
      <c r="D98" s="5">
        <v>185789000000</v>
      </c>
      <c r="E98" s="5">
        <v>157256000000</v>
      </c>
      <c r="F98" s="5">
        <v>200901000000</v>
      </c>
      <c r="G98" s="5">
        <v>154275000000</v>
      </c>
      <c r="I98" s="5">
        <v>200901000000</v>
      </c>
      <c r="J98" s="5">
        <v>250718000000</v>
      </c>
      <c r="K98" s="5">
        <v>235030000000</v>
      </c>
      <c r="L98" s="5">
        <v>230224000000</v>
      </c>
      <c r="M98" s="5">
        <v>268910000000</v>
      </c>
      <c r="N98" s="5">
        <v>210155000000</v>
      </c>
      <c r="O98" s="5">
        <v>143554000000</v>
      </c>
      <c r="P98" s="5">
        <v>164283000000</v>
      </c>
      <c r="Q98" s="5">
        <v>147117000000</v>
      </c>
      <c r="R98" s="5">
        <v>192926324556</v>
      </c>
      <c r="S98" s="5">
        <v>145095917230</v>
      </c>
      <c r="T98" s="5">
        <v>145870962641</v>
      </c>
      <c r="U98" s="5">
        <v>136360265333</v>
      </c>
    </row>
    <row r="99" spans="3:21" ht="15.5" x14ac:dyDescent="0.35">
      <c r="C99" t="s">
        <v>134</v>
      </c>
      <c r="R99" s="5">
        <v>23460651983</v>
      </c>
      <c r="S99" s="5">
        <v>1000000000</v>
      </c>
      <c r="T99" s="5">
        <v>5731684721</v>
      </c>
      <c r="U99" s="5">
        <v>4791979057</v>
      </c>
    </row>
    <row r="100" spans="3:21" ht="15.5" x14ac:dyDescent="0.35">
      <c r="C100" t="s">
        <v>131</v>
      </c>
    </row>
    <row r="101" spans="3:21" ht="15.5" x14ac:dyDescent="0.35">
      <c r="C101" t="s">
        <v>132</v>
      </c>
      <c r="D101" s="5">
        <v>47985000000</v>
      </c>
      <c r="E101" s="5">
        <v>32137000000</v>
      </c>
      <c r="F101" s="5">
        <v>42519000000</v>
      </c>
      <c r="G101" s="5">
        <v>40776000000</v>
      </c>
      <c r="I101" s="5">
        <v>42519000000</v>
      </c>
      <c r="J101" s="5">
        <v>54995000000</v>
      </c>
      <c r="K101" s="5">
        <v>64182000000</v>
      </c>
      <c r="L101" s="5">
        <v>54789000000</v>
      </c>
      <c r="M101" s="5">
        <v>60498000000</v>
      </c>
      <c r="N101" s="5">
        <v>82200000000</v>
      </c>
      <c r="O101" s="5">
        <v>43532000000</v>
      </c>
      <c r="P101" s="5">
        <v>48076000000</v>
      </c>
      <c r="Q101" s="5">
        <v>46099000000</v>
      </c>
      <c r="R101" s="5">
        <v>40296241890</v>
      </c>
      <c r="S101" s="5">
        <v>43060642051</v>
      </c>
      <c r="T101" s="5">
        <v>30715056247</v>
      </c>
      <c r="U101" s="5">
        <v>32456677370</v>
      </c>
    </row>
    <row r="102" spans="3:21" ht="15.5" x14ac:dyDescent="0.35">
      <c r="C102" t="s">
        <v>136</v>
      </c>
      <c r="D102" s="5">
        <v>22684000000</v>
      </c>
      <c r="E102" s="5">
        <v>36338000000</v>
      </c>
      <c r="F102" s="5">
        <v>27913000000</v>
      </c>
      <c r="G102" s="5">
        <v>11851000000</v>
      </c>
      <c r="I102" s="5">
        <v>27913000000</v>
      </c>
      <c r="J102" s="5">
        <v>31700000000</v>
      </c>
      <c r="K102" s="5">
        <v>33472000000</v>
      </c>
      <c r="L102" s="5">
        <v>56245000000</v>
      </c>
      <c r="M102" s="5">
        <v>87498000000</v>
      </c>
      <c r="N102" s="5">
        <v>51783000000</v>
      </c>
      <c r="O102" s="5">
        <v>26427000000</v>
      </c>
      <c r="P102" s="5">
        <v>23471000000</v>
      </c>
      <c r="Q102" s="5">
        <v>7750000000</v>
      </c>
      <c r="R102" s="5">
        <v>14801975346</v>
      </c>
      <c r="S102" s="5">
        <v>14989044356</v>
      </c>
      <c r="T102" s="5">
        <v>13284127781</v>
      </c>
      <c r="U102" s="5">
        <v>22265141813</v>
      </c>
    </row>
    <row r="103" spans="3:21" ht="15.5" x14ac:dyDescent="0.35">
      <c r="C103" t="s">
        <v>137</v>
      </c>
      <c r="D103" s="5">
        <v>84247000000</v>
      </c>
      <c r="E103" s="5">
        <v>58095000000</v>
      </c>
      <c r="F103" s="5">
        <v>81557000000</v>
      </c>
      <c r="G103" s="5">
        <v>50431000000</v>
      </c>
      <c r="I103" s="5">
        <v>81557000000</v>
      </c>
      <c r="J103" s="5">
        <v>75127000000</v>
      </c>
      <c r="K103" s="5">
        <v>87855000000</v>
      </c>
      <c r="L103" s="5">
        <v>55443000000</v>
      </c>
      <c r="M103" s="5">
        <v>56113000000</v>
      </c>
      <c r="N103" s="5">
        <v>32247000000</v>
      </c>
      <c r="O103" s="5">
        <v>36656000000</v>
      </c>
      <c r="P103" s="5">
        <v>38143000000</v>
      </c>
      <c r="Q103" s="5">
        <v>34319000000</v>
      </c>
      <c r="R103" s="5">
        <v>71360425087</v>
      </c>
      <c r="S103" s="5">
        <v>34709974520</v>
      </c>
      <c r="T103" s="5">
        <v>43925316753</v>
      </c>
      <c r="U103" s="5">
        <v>44204544923</v>
      </c>
    </row>
    <row r="104" spans="3:21" ht="15.5" x14ac:dyDescent="0.35">
      <c r="C104" t="s">
        <v>138</v>
      </c>
    </row>
    <row r="105" spans="3:21" ht="15.5" x14ac:dyDescent="0.35">
      <c r="C105" t="s">
        <v>622</v>
      </c>
      <c r="D105" s="5">
        <v>646000000</v>
      </c>
      <c r="E105" s="5">
        <v>646000000</v>
      </c>
      <c r="F105" s="5">
        <v>646000000</v>
      </c>
      <c r="G105" s="5">
        <v>646000000</v>
      </c>
      <c r="I105" s="5">
        <v>646000000</v>
      </c>
      <c r="J105" s="5">
        <v>646000000</v>
      </c>
      <c r="K105" s="5">
        <v>646000000</v>
      </c>
      <c r="L105" s="5">
        <v>646000000</v>
      </c>
      <c r="M105" s="5">
        <v>646000000</v>
      </c>
      <c r="N105" s="5">
        <v>646000000</v>
      </c>
      <c r="O105" s="5">
        <v>649000000</v>
      </c>
      <c r="P105" s="5">
        <v>646000000</v>
      </c>
      <c r="Q105" s="5">
        <v>756000000</v>
      </c>
      <c r="R105" s="5">
        <v>839469380</v>
      </c>
      <c r="S105" s="5">
        <v>1423574730</v>
      </c>
      <c r="T105" s="5">
        <v>10955262702</v>
      </c>
      <c r="U105" s="5">
        <v>3945019229</v>
      </c>
    </row>
    <row r="106" spans="3:21" ht="15.5" x14ac:dyDescent="0.35">
      <c r="C106" t="s">
        <v>139</v>
      </c>
    </row>
    <row r="107" spans="3:21" ht="15.5" x14ac:dyDescent="0.35">
      <c r="C107" t="s">
        <v>192</v>
      </c>
      <c r="M107" s="5">
        <v>1714000000</v>
      </c>
      <c r="N107" s="5">
        <v>5141000000</v>
      </c>
      <c r="O107" s="5">
        <v>8569000000</v>
      </c>
      <c r="P107" s="5">
        <v>18770000000</v>
      </c>
      <c r="Q107" s="5">
        <v>39348000000</v>
      </c>
      <c r="R107" s="5">
        <v>55904254851</v>
      </c>
      <c r="S107" s="5">
        <v>50363348180</v>
      </c>
      <c r="T107" s="5">
        <v>122649568435</v>
      </c>
      <c r="U107" s="5">
        <v>111542470788</v>
      </c>
    </row>
    <row r="108" spans="3:21" ht="15.5" x14ac:dyDescent="0.35">
      <c r="C108" t="s">
        <v>141</v>
      </c>
      <c r="P108" s="5">
        <v>551000000</v>
      </c>
      <c r="Q108" s="5">
        <v>2078000000</v>
      </c>
      <c r="R108" s="5">
        <v>4685467722</v>
      </c>
      <c r="S108" s="5">
        <v>4785372913</v>
      </c>
      <c r="T108" s="5">
        <v>5963382670</v>
      </c>
      <c r="U108" s="5">
        <v>1147068180</v>
      </c>
    </row>
    <row r="109" spans="3:21" ht="15.5" x14ac:dyDescent="0.35">
      <c r="C109" t="s">
        <v>144</v>
      </c>
      <c r="D109" s="5">
        <v>665000000</v>
      </c>
      <c r="E109" s="5">
        <v>1057000000</v>
      </c>
      <c r="F109" s="5">
        <v>1563000000</v>
      </c>
      <c r="G109" s="5">
        <v>1769000000</v>
      </c>
      <c r="I109" s="5">
        <v>1563000000</v>
      </c>
      <c r="J109" s="5">
        <v>2699000000</v>
      </c>
      <c r="K109" s="5">
        <v>1767000000</v>
      </c>
      <c r="L109" s="5">
        <v>1551000000</v>
      </c>
      <c r="M109" s="5">
        <v>244000000</v>
      </c>
      <c r="N109" s="5">
        <v>423000000</v>
      </c>
      <c r="O109" s="5">
        <v>1149000000</v>
      </c>
      <c r="P109" s="5">
        <v>1209000000</v>
      </c>
    </row>
    <row r="110" spans="3:21" ht="15.5" x14ac:dyDescent="0.35">
      <c r="C110" t="s">
        <v>145</v>
      </c>
      <c r="D110" s="5">
        <v>8952000000</v>
      </c>
      <c r="E110" s="5">
        <v>7661000000</v>
      </c>
      <c r="F110" s="5">
        <v>9601000000</v>
      </c>
      <c r="G110" s="5">
        <v>9976000000</v>
      </c>
      <c r="I110" s="5">
        <v>9601000000</v>
      </c>
      <c r="J110" s="5">
        <v>16172000000</v>
      </c>
      <c r="K110" s="5">
        <v>13130000000</v>
      </c>
      <c r="L110" s="5">
        <v>14192000000</v>
      </c>
      <c r="M110" s="5">
        <v>13639000000</v>
      </c>
      <c r="N110" s="5">
        <v>21982000000</v>
      </c>
      <c r="O110" s="5">
        <v>12145000000</v>
      </c>
      <c r="P110" s="5">
        <v>22515000000</v>
      </c>
      <c r="Q110" s="5">
        <v>20192000000</v>
      </c>
      <c r="R110" s="5">
        <v>22540727480</v>
      </c>
      <c r="S110" s="5">
        <v>18855155188</v>
      </c>
      <c r="T110" s="5">
        <v>31540642303</v>
      </c>
      <c r="U110" s="5">
        <v>16341397275</v>
      </c>
    </row>
    <row r="111" spans="3:21" ht="15.5" x14ac:dyDescent="0.35">
      <c r="C111" t="s">
        <v>146</v>
      </c>
      <c r="D111" s="5">
        <v>115211000000</v>
      </c>
      <c r="E111" s="5">
        <v>106229000000</v>
      </c>
      <c r="F111" s="5">
        <v>101575000000</v>
      </c>
      <c r="G111" s="5">
        <v>113625000000</v>
      </c>
      <c r="I111" s="5">
        <v>101575000000</v>
      </c>
      <c r="J111" s="5">
        <v>104732000000</v>
      </c>
      <c r="K111" s="5">
        <v>112417000000</v>
      </c>
      <c r="L111" s="5">
        <v>128223000000</v>
      </c>
      <c r="M111" s="5">
        <v>197362000000</v>
      </c>
      <c r="N111" s="5">
        <v>233598000000</v>
      </c>
      <c r="O111" s="5">
        <v>207814000000</v>
      </c>
      <c r="P111" s="5">
        <v>203932000000</v>
      </c>
      <c r="Q111" s="5">
        <v>337994000000</v>
      </c>
      <c r="R111" s="5">
        <v>363853123262</v>
      </c>
      <c r="S111" s="5">
        <v>306442756132</v>
      </c>
      <c r="T111" s="5">
        <v>354206377251</v>
      </c>
      <c r="U111" s="5">
        <v>288954280506</v>
      </c>
    </row>
    <row r="112" spans="3:21" ht="15.5" x14ac:dyDescent="0.35">
      <c r="C112" t="s">
        <v>147</v>
      </c>
      <c r="D112" s="5">
        <v>115211000000</v>
      </c>
      <c r="E112" s="5">
        <v>106229000000</v>
      </c>
      <c r="F112" s="5">
        <v>101575000000</v>
      </c>
      <c r="G112" s="5">
        <v>113625000000</v>
      </c>
      <c r="I112" s="5">
        <v>101575000000</v>
      </c>
      <c r="J112" s="5">
        <v>104732000000</v>
      </c>
      <c r="K112" s="5">
        <v>112417000000</v>
      </c>
      <c r="L112" s="5">
        <v>128223000000</v>
      </c>
      <c r="M112" s="5">
        <v>197362000000</v>
      </c>
      <c r="N112" s="5">
        <v>233598000000</v>
      </c>
      <c r="O112" s="5">
        <v>207814000000</v>
      </c>
      <c r="P112" s="5">
        <v>203932000000</v>
      </c>
      <c r="Q112" s="5">
        <v>337994000000</v>
      </c>
      <c r="R112" s="5">
        <v>363853123262</v>
      </c>
      <c r="S112" s="5">
        <v>306442756132</v>
      </c>
      <c r="T112" s="5">
        <v>354206377251</v>
      </c>
      <c r="U112" s="5">
        <v>288954280506</v>
      </c>
    </row>
    <row r="113" spans="2:21" ht="15.5" x14ac:dyDescent="0.35">
      <c r="C113" t="s">
        <v>152</v>
      </c>
    </row>
    <row r="114" spans="2:21" ht="15.5" x14ac:dyDescent="0.35">
      <c r="C114" t="s">
        <v>153</v>
      </c>
      <c r="D114" s="5">
        <v>12026000000</v>
      </c>
      <c r="E114" s="5">
        <v>9626000000</v>
      </c>
      <c r="F114" s="5">
        <v>11267000000</v>
      </c>
      <c r="G114" s="5">
        <v>11822000000</v>
      </c>
      <c r="I114" s="5">
        <v>11267000000</v>
      </c>
      <c r="J114" s="5">
        <v>14167000000</v>
      </c>
      <c r="K114" s="5">
        <v>18433000000</v>
      </c>
      <c r="L114" s="5">
        <v>17352000000</v>
      </c>
      <c r="M114" s="5">
        <v>19256000000</v>
      </c>
      <c r="N114" s="5">
        <v>21915000000</v>
      </c>
      <c r="O114" s="5">
        <v>9718000000</v>
      </c>
      <c r="P114" s="5">
        <v>20530000000</v>
      </c>
      <c r="Q114" s="5">
        <v>41426000000</v>
      </c>
      <c r="R114" s="5">
        <v>60589722573</v>
      </c>
      <c r="S114" s="5">
        <v>55148721093</v>
      </c>
      <c r="T114" s="5">
        <v>128612951105</v>
      </c>
      <c r="U114" s="5">
        <v>112689538968</v>
      </c>
    </row>
    <row r="115" spans="2:21" ht="15.5" x14ac:dyDescent="0.35">
      <c r="C115" t="s">
        <v>154</v>
      </c>
      <c r="D115" s="5">
        <v>301000000000</v>
      </c>
      <c r="E115" s="5">
        <v>263485000000</v>
      </c>
      <c r="F115" s="5">
        <v>302476000000</v>
      </c>
      <c r="G115" s="5">
        <v>267900000000</v>
      </c>
      <c r="I115" s="5">
        <v>302476000000</v>
      </c>
      <c r="J115" s="5">
        <v>355450000000</v>
      </c>
      <c r="K115" s="5">
        <v>347447000000</v>
      </c>
      <c r="L115" s="5">
        <v>358447000000</v>
      </c>
      <c r="M115" s="5">
        <v>466272000000</v>
      </c>
      <c r="N115" s="5">
        <v>443753000000</v>
      </c>
      <c r="O115" s="5">
        <v>351368000000</v>
      </c>
      <c r="P115" s="5">
        <v>368215000000</v>
      </c>
      <c r="Q115" s="5">
        <v>485111000000</v>
      </c>
      <c r="R115" s="5">
        <v>556779447818</v>
      </c>
      <c r="S115" s="5">
        <v>451538673362</v>
      </c>
      <c r="T115" s="5">
        <v>500077339892</v>
      </c>
      <c r="U115" s="5">
        <v>425314545839</v>
      </c>
    </row>
    <row r="116" spans="2:21" ht="15.5" x14ac:dyDescent="0.35">
      <c r="C116" t="s">
        <v>155</v>
      </c>
    </row>
    <row r="117" spans="2:21" ht="15.5" x14ac:dyDescent="0.35">
      <c r="C117" t="s">
        <v>156</v>
      </c>
      <c r="D117" s="5">
        <v>93750000000</v>
      </c>
      <c r="E117" s="5">
        <v>93750000000</v>
      </c>
      <c r="F117" s="5">
        <v>93750000000</v>
      </c>
      <c r="G117" s="5">
        <v>93750000000</v>
      </c>
      <c r="I117" s="5">
        <v>93750000000</v>
      </c>
      <c r="J117" s="5">
        <v>93750000000</v>
      </c>
      <c r="K117" s="5">
        <v>93750000000</v>
      </c>
      <c r="L117" s="5">
        <v>93750000000</v>
      </c>
      <c r="M117" s="5">
        <v>93750000000</v>
      </c>
      <c r="N117" s="5">
        <v>93750000000</v>
      </c>
      <c r="O117" s="5">
        <v>93750000000</v>
      </c>
      <c r="P117" s="5">
        <v>93750000000</v>
      </c>
      <c r="Q117" s="5">
        <v>93750000000</v>
      </c>
      <c r="R117" s="5">
        <v>93750000000</v>
      </c>
      <c r="S117" s="5">
        <v>75000000000</v>
      </c>
      <c r="T117" s="5">
        <v>75000000000</v>
      </c>
      <c r="U117" s="5">
        <v>18000000000</v>
      </c>
    </row>
    <row r="118" spans="2:21" ht="15.5" x14ac:dyDescent="0.35">
      <c r="C118" t="s">
        <v>157</v>
      </c>
      <c r="D118" s="5">
        <v>1153146000000</v>
      </c>
      <c r="E118" s="5">
        <v>1153146000000</v>
      </c>
      <c r="F118" s="5">
        <v>1153146000000</v>
      </c>
      <c r="G118" s="5">
        <v>1153146000000</v>
      </c>
      <c r="I118" s="5">
        <v>1153146000000</v>
      </c>
      <c r="J118" s="5">
        <v>1153146000000</v>
      </c>
      <c r="K118" s="5">
        <v>1153146000000</v>
      </c>
      <c r="L118" s="5">
        <v>1153146000000</v>
      </c>
      <c r="M118" s="5">
        <v>1153146000000</v>
      </c>
      <c r="N118" s="5">
        <v>1153146000000</v>
      </c>
      <c r="O118" s="5">
        <v>1153146000000</v>
      </c>
      <c r="P118" s="5">
        <v>1153146000000</v>
      </c>
      <c r="Q118" s="5">
        <v>1153146000000</v>
      </c>
      <c r="R118" s="5">
        <v>1153146145627</v>
      </c>
      <c r="S118" s="5">
        <v>25370362828</v>
      </c>
    </row>
    <row r="119" spans="2:21" ht="15.5" x14ac:dyDescent="0.35">
      <c r="C119" t="s">
        <v>158</v>
      </c>
      <c r="D119" s="5">
        <v>1224329000000</v>
      </c>
      <c r="E119" s="5">
        <v>1294259000000</v>
      </c>
      <c r="F119" s="5">
        <v>1276342000000</v>
      </c>
      <c r="G119" s="5">
        <v>1195529000000</v>
      </c>
      <c r="I119" s="5">
        <v>1276342000000</v>
      </c>
      <c r="J119" s="5">
        <v>1235515000000</v>
      </c>
      <c r="K119" s="5">
        <v>1111284000000</v>
      </c>
      <c r="L119" s="5">
        <v>1060322000000</v>
      </c>
      <c r="M119" s="5">
        <v>1000586000000</v>
      </c>
      <c r="N119" s="5">
        <v>524148000000</v>
      </c>
      <c r="O119" s="5">
        <v>395448000000</v>
      </c>
      <c r="P119" s="5">
        <v>298963000000</v>
      </c>
      <c r="Q119" s="5">
        <v>104617000000</v>
      </c>
      <c r="R119" s="5">
        <v>98171966234</v>
      </c>
      <c r="S119" s="5">
        <v>85036978708</v>
      </c>
      <c r="T119" s="5">
        <v>126011984286</v>
      </c>
      <c r="U119" s="5">
        <v>125451752831</v>
      </c>
    </row>
    <row r="120" spans="2:21" ht="15.5" x14ac:dyDescent="0.35">
      <c r="C120" t="s">
        <v>159</v>
      </c>
      <c r="D120" s="5">
        <v>5000000000</v>
      </c>
      <c r="E120" s="5">
        <v>5000000000</v>
      </c>
      <c r="F120" s="5">
        <v>5000000000</v>
      </c>
      <c r="G120" s="5">
        <v>5000000000</v>
      </c>
      <c r="I120" s="5">
        <v>5000000000</v>
      </c>
      <c r="J120" s="5">
        <v>5000000000</v>
      </c>
      <c r="K120" s="5">
        <v>5000000000</v>
      </c>
      <c r="L120" s="5">
        <v>5000000000</v>
      </c>
      <c r="M120" s="5">
        <v>5000000000</v>
      </c>
      <c r="N120" s="5">
        <v>5000000000</v>
      </c>
      <c r="O120" s="5">
        <v>5000000000</v>
      </c>
      <c r="P120" s="5">
        <v>5000000000</v>
      </c>
      <c r="Q120" s="5">
        <v>5000000000</v>
      </c>
    </row>
    <row r="121" spans="2:21" ht="15.5" x14ac:dyDescent="0.35">
      <c r="C121" t="s">
        <v>160</v>
      </c>
      <c r="D121" s="5">
        <v>1219329000000</v>
      </c>
      <c r="E121" s="5">
        <v>1289259000000</v>
      </c>
      <c r="F121" s="5">
        <v>1271342000000</v>
      </c>
      <c r="G121" s="5">
        <v>1190529000000</v>
      </c>
      <c r="I121" s="5">
        <v>1271342000000</v>
      </c>
      <c r="J121" s="5">
        <v>1230515000000</v>
      </c>
      <c r="K121" s="5">
        <v>1106284000000</v>
      </c>
      <c r="L121" s="5">
        <v>1055322000000</v>
      </c>
      <c r="M121" s="5">
        <v>995586000000</v>
      </c>
      <c r="N121" s="5">
        <v>519148000000</v>
      </c>
      <c r="O121" s="5">
        <v>390448000000</v>
      </c>
      <c r="P121" s="5">
        <v>293963000000</v>
      </c>
      <c r="Q121" s="5">
        <v>99617000000</v>
      </c>
    </row>
    <row r="122" spans="2:21" ht="15.5" x14ac:dyDescent="0.35">
      <c r="C122" t="s">
        <v>161</v>
      </c>
      <c r="D122" s="5">
        <v>1224329000000</v>
      </c>
      <c r="E122" s="5">
        <v>1294259000000</v>
      </c>
      <c r="F122" s="5">
        <v>1276342000000</v>
      </c>
      <c r="G122" s="5">
        <v>1195529000000</v>
      </c>
      <c r="I122" s="5">
        <v>1276342000000</v>
      </c>
      <c r="J122" s="5">
        <v>1235515000000</v>
      </c>
      <c r="K122" s="5">
        <v>1111284000000</v>
      </c>
      <c r="L122" s="5">
        <v>1060322000000</v>
      </c>
      <c r="M122" s="5">
        <v>1000586000000</v>
      </c>
      <c r="N122" s="5">
        <v>524148000000</v>
      </c>
      <c r="O122" s="5">
        <v>395448000000</v>
      </c>
      <c r="P122" s="5">
        <v>298963000000</v>
      </c>
      <c r="Q122" s="5">
        <v>104617000000</v>
      </c>
      <c r="R122" s="5">
        <v>98171966234</v>
      </c>
      <c r="S122" s="5">
        <v>85036978708</v>
      </c>
      <c r="T122" s="5">
        <v>126011984286</v>
      </c>
      <c r="U122" s="5">
        <v>125451752831</v>
      </c>
    </row>
    <row r="123" spans="2:21" ht="15.5" x14ac:dyDescent="0.35">
      <c r="C123" t="s">
        <v>162</v>
      </c>
      <c r="D123" s="5">
        <v>2203000000</v>
      </c>
      <c r="E123" s="5">
        <v>2140000000</v>
      </c>
      <c r="F123" s="5">
        <v>2181000000</v>
      </c>
      <c r="G123" s="5">
        <v>2204000000</v>
      </c>
      <c r="I123" s="5">
        <v>2181000000</v>
      </c>
      <c r="J123" s="5">
        <v>2275000000</v>
      </c>
      <c r="K123" s="5">
        <v>2429000000</v>
      </c>
      <c r="L123" s="5">
        <v>2979000000</v>
      </c>
      <c r="T123" s="5">
        <v>-161790113</v>
      </c>
      <c r="U123" s="5">
        <v>1069712308</v>
      </c>
    </row>
    <row r="124" spans="2:21" ht="15.5" x14ac:dyDescent="0.35">
      <c r="C124" t="s">
        <v>10</v>
      </c>
      <c r="D124" s="5">
        <v>2341712000000</v>
      </c>
      <c r="E124" s="5">
        <v>2411579000000</v>
      </c>
      <c r="F124" s="5">
        <v>2393703000000</v>
      </c>
      <c r="G124" s="5">
        <v>2312913000000</v>
      </c>
      <c r="I124" s="5">
        <v>2393703000000</v>
      </c>
      <c r="J124" s="5">
        <v>2484686000000</v>
      </c>
      <c r="K124" s="5">
        <v>2360609000000</v>
      </c>
      <c r="L124" s="5">
        <v>2311144000000</v>
      </c>
      <c r="M124" s="5">
        <v>2252292000000</v>
      </c>
      <c r="N124" s="5">
        <v>1788299000000</v>
      </c>
      <c r="O124" s="5">
        <v>1659599000000</v>
      </c>
      <c r="P124" s="5">
        <v>1562166000000</v>
      </c>
      <c r="Q124" s="5">
        <v>1363090000000</v>
      </c>
      <c r="R124" s="5">
        <v>1267266642861</v>
      </c>
      <c r="S124" s="5">
        <v>126327355286</v>
      </c>
      <c r="T124" s="5">
        <v>134254075183</v>
      </c>
      <c r="U124" s="5">
        <v>88323707139</v>
      </c>
    </row>
    <row r="125" spans="2:21" ht="15.5" x14ac:dyDescent="0.35">
      <c r="C125" t="s">
        <v>163</v>
      </c>
      <c r="D125" s="5">
        <v>2642712000000</v>
      </c>
      <c r="E125" s="5">
        <v>2675064000000</v>
      </c>
      <c r="F125" s="5">
        <v>2696179000000</v>
      </c>
      <c r="G125" s="5">
        <v>2580813000000</v>
      </c>
      <c r="I125" s="5">
        <v>2696179000000</v>
      </c>
      <c r="J125" s="5">
        <v>2840136000000</v>
      </c>
      <c r="K125" s="5">
        <v>2708056000000</v>
      </c>
      <c r="L125" s="5">
        <v>2669591000000</v>
      </c>
      <c r="M125" s="5">
        <v>2718564000000</v>
      </c>
      <c r="N125" s="5">
        <v>2232052000000</v>
      </c>
      <c r="O125" s="5">
        <v>2010967000000</v>
      </c>
      <c r="P125" s="5">
        <v>1930381000000</v>
      </c>
      <c r="Q125" s="5">
        <v>1848201000000</v>
      </c>
      <c r="R125" s="5">
        <v>1824046090679</v>
      </c>
      <c r="S125" s="5">
        <v>577866028648</v>
      </c>
      <c r="T125" s="5">
        <v>634331415075</v>
      </c>
      <c r="U125" s="5">
        <v>513638252978</v>
      </c>
    </row>
    <row r="126" spans="2:21" ht="15.5" x14ac:dyDescent="0.35">
      <c r="C126" t="s">
        <v>164</v>
      </c>
      <c r="D126" s="5">
        <v>937500000</v>
      </c>
      <c r="E126" s="5">
        <v>937500000</v>
      </c>
      <c r="F126" s="5">
        <v>937500000</v>
      </c>
      <c r="G126" s="5">
        <v>937500000</v>
      </c>
      <c r="I126" s="5">
        <v>937500000</v>
      </c>
      <c r="J126" s="5">
        <v>937500000</v>
      </c>
      <c r="K126" s="5">
        <v>937500000</v>
      </c>
      <c r="L126" s="5">
        <v>937500000</v>
      </c>
      <c r="M126" s="5">
        <v>937500000</v>
      </c>
      <c r="N126" s="5">
        <v>937500000</v>
      </c>
      <c r="O126" s="5">
        <v>937500000</v>
      </c>
      <c r="P126" s="5">
        <v>937500000</v>
      </c>
      <c r="Q126" s="5">
        <v>937500000</v>
      </c>
      <c r="R126" s="5">
        <v>937500000</v>
      </c>
      <c r="S126" s="5">
        <v>75000</v>
      </c>
      <c r="T126" s="5">
        <v>75000</v>
      </c>
      <c r="U126" s="5">
        <v>75000</v>
      </c>
    </row>
    <row r="128" spans="2:21" ht="15.5" x14ac:dyDescent="0.35">
      <c r="B128" t="s">
        <v>165</v>
      </c>
      <c r="C128" t="s">
        <v>166</v>
      </c>
      <c r="D128" s="5">
        <v>87836000000</v>
      </c>
      <c r="E128" s="5">
        <v>112153000000</v>
      </c>
      <c r="F128" s="5">
        <v>138018000000</v>
      </c>
      <c r="G128" s="5">
        <v>116965000000</v>
      </c>
      <c r="I128" s="5">
        <v>424134000000</v>
      </c>
      <c r="J128" s="5">
        <v>476645000000</v>
      </c>
      <c r="K128" s="5">
        <v>411285000000</v>
      </c>
      <c r="L128" s="5">
        <v>459768000000</v>
      </c>
      <c r="M128" s="5">
        <v>777266000000</v>
      </c>
      <c r="N128" s="5">
        <v>434631000000</v>
      </c>
      <c r="O128" s="5">
        <v>341825000000</v>
      </c>
      <c r="P128" s="5">
        <v>239829000000</v>
      </c>
      <c r="Q128" s="5">
        <v>93470000000</v>
      </c>
      <c r="R128" s="5">
        <v>119253694641</v>
      </c>
      <c r="S128" s="5">
        <v>158164814201</v>
      </c>
      <c r="T128" s="5">
        <v>105658756890</v>
      </c>
      <c r="U128" s="5">
        <v>82664729507</v>
      </c>
    </row>
    <row r="129" spans="3:21" ht="15.5" x14ac:dyDescent="0.35">
      <c r="C129" t="s">
        <v>167</v>
      </c>
      <c r="D129" s="5">
        <v>558075000000</v>
      </c>
      <c r="E129" s="5">
        <v>556553000000</v>
      </c>
      <c r="F129" s="5">
        <v>658875000000</v>
      </c>
      <c r="G129" s="5">
        <v>552660000000</v>
      </c>
      <c r="I129" s="5">
        <v>2280869000000</v>
      </c>
      <c r="J129" s="5">
        <v>2251554000000</v>
      </c>
      <c r="K129" s="5">
        <v>2206038000000</v>
      </c>
      <c r="L129" s="5">
        <v>2185231000000</v>
      </c>
      <c r="M129" s="5">
        <v>2606719000000</v>
      </c>
      <c r="N129" s="5">
        <v>1879350000000</v>
      </c>
      <c r="O129" s="5">
        <v>1762168000000</v>
      </c>
      <c r="P129" s="5">
        <v>1564985000000</v>
      </c>
      <c r="Q129" s="5">
        <v>1446715000000</v>
      </c>
      <c r="R129" s="5">
        <v>1323567654952</v>
      </c>
      <c r="S129" s="5">
        <v>1188775478887</v>
      </c>
      <c r="T129" s="5">
        <v>1088735477081</v>
      </c>
      <c r="U129" s="5">
        <v>998450124489</v>
      </c>
    </row>
    <row r="130" spans="3:21" ht="15.5" x14ac:dyDescent="0.35">
      <c r="C130" t="s">
        <v>520</v>
      </c>
      <c r="D130" s="5">
        <v>-446253000000</v>
      </c>
      <c r="E130" s="5">
        <v>-447376000000</v>
      </c>
      <c r="F130" s="5">
        <v>-524138000000</v>
      </c>
      <c r="G130" s="5">
        <v>-436570000000</v>
      </c>
      <c r="I130" s="5">
        <v>-1833619000000</v>
      </c>
      <c r="J130" s="5">
        <v>-1746859000000</v>
      </c>
      <c r="K130" s="5">
        <v>-1723171000000</v>
      </c>
      <c r="L130" s="5">
        <v>-1619219000000</v>
      </c>
      <c r="M130" s="5">
        <v>-1736478000000</v>
      </c>
      <c r="N130" s="5">
        <v>-1447858000000</v>
      </c>
      <c r="O130" s="5">
        <v>-1423618000000</v>
      </c>
      <c r="P130" s="5">
        <v>-1336319000000</v>
      </c>
      <c r="Q130" s="5">
        <v>-1359733000000</v>
      </c>
      <c r="R130" s="5">
        <v>-1178320867767</v>
      </c>
      <c r="S130" s="5">
        <v>-1001595246705</v>
      </c>
      <c r="T130" s="5">
        <v>-951027899871</v>
      </c>
      <c r="U130" s="5">
        <v>-882124343497</v>
      </c>
    </row>
    <row r="131" spans="3:21" ht="15.5" x14ac:dyDescent="0.35">
      <c r="C131" t="s">
        <v>332</v>
      </c>
      <c r="D131" s="5">
        <v>5854000000</v>
      </c>
      <c r="E131" s="5">
        <v>6409000000</v>
      </c>
      <c r="F131" s="5">
        <v>4999000000</v>
      </c>
      <c r="G131" s="5">
        <v>4707000000</v>
      </c>
      <c r="I131" s="5">
        <v>33276000000</v>
      </c>
      <c r="J131" s="5">
        <v>39649000000</v>
      </c>
      <c r="K131" s="5">
        <v>34348000000</v>
      </c>
      <c r="L131" s="5">
        <v>26047000000</v>
      </c>
      <c r="M131" s="5">
        <v>33481000000</v>
      </c>
      <c r="N131" s="5">
        <v>42476000000</v>
      </c>
      <c r="O131" s="5">
        <v>52072000000</v>
      </c>
      <c r="P131" s="5">
        <v>47668000000</v>
      </c>
      <c r="Q131" s="5">
        <v>55454000000</v>
      </c>
      <c r="R131" s="5">
        <v>5146524169</v>
      </c>
      <c r="S131" s="5">
        <v>658719502</v>
      </c>
      <c r="T131" s="5">
        <v>1346266725</v>
      </c>
      <c r="U131" s="5">
        <v>314121495</v>
      </c>
    </row>
    <row r="132" spans="3:21" ht="15.5" x14ac:dyDescent="0.35">
      <c r="C132" t="s">
        <v>170</v>
      </c>
      <c r="D132" s="5">
        <v>-36000000</v>
      </c>
      <c r="E132" s="5">
        <v>-61000000</v>
      </c>
      <c r="F132" s="5">
        <v>1164000000</v>
      </c>
      <c r="G132" s="5">
        <v>-435000000</v>
      </c>
      <c r="I132" s="5">
        <v>-282000000</v>
      </c>
      <c r="J132" s="5">
        <v>-229000000</v>
      </c>
      <c r="K132" s="5">
        <v>-269000000</v>
      </c>
      <c r="L132" s="5">
        <v>-414000000</v>
      </c>
      <c r="M132" s="5">
        <v>-772000000</v>
      </c>
      <c r="N132" s="5">
        <v>-1524000000</v>
      </c>
      <c r="O132" s="5">
        <v>-3258000000</v>
      </c>
      <c r="P132" s="5">
        <v>-5891000000</v>
      </c>
      <c r="Q132" s="5">
        <v>-8499000000</v>
      </c>
    </row>
    <row r="133" spans="3:21" ht="15.5" x14ac:dyDescent="0.35">
      <c r="C133" t="s">
        <v>171</v>
      </c>
      <c r="D133" s="5">
        <v>-29804000000</v>
      </c>
      <c r="E133" s="5">
        <v>-3372000000</v>
      </c>
      <c r="F133" s="5">
        <v>-2882000000</v>
      </c>
      <c r="G133" s="5">
        <v>-3397000000</v>
      </c>
      <c r="I133" s="5">
        <v>-56110000000</v>
      </c>
      <c r="J133" s="5">
        <v>-67470000000</v>
      </c>
      <c r="K133" s="5">
        <v>-105661000000</v>
      </c>
      <c r="L133" s="5">
        <v>-131877000000</v>
      </c>
      <c r="M133" s="5">
        <v>-125684000000</v>
      </c>
      <c r="N133" s="5">
        <v>-37813000000</v>
      </c>
      <c r="O133" s="5">
        <v>-45539000000</v>
      </c>
      <c r="P133" s="5">
        <v>-30614000000</v>
      </c>
      <c r="Q133" s="5">
        <v>-40467000000</v>
      </c>
      <c r="R133" s="5">
        <v>-31139616713</v>
      </c>
      <c r="S133" s="5">
        <v>-29674137483</v>
      </c>
      <c r="T133" s="5">
        <v>-33395087045</v>
      </c>
      <c r="U133" s="5">
        <v>-33975172980</v>
      </c>
    </row>
    <row r="134" spans="3:21" ht="15.5" x14ac:dyDescent="0.35">
      <c r="C134" t="s">
        <v>172</v>
      </c>
      <c r="D134" s="5">
        <v>-144140000000</v>
      </c>
      <c r="E134" s="5">
        <v>-15912000000</v>
      </c>
      <c r="F134" s="5">
        <v>-7159000000</v>
      </c>
      <c r="G134" s="5">
        <v>-53030000000</v>
      </c>
      <c r="I134" s="5">
        <v>-331743000000</v>
      </c>
      <c r="J134" s="5">
        <v>-278025000000</v>
      </c>
      <c r="K134" s="5">
        <v>-322458000000</v>
      </c>
      <c r="L134" s="5">
        <v>-434586000000</v>
      </c>
      <c r="M134" s="5">
        <v>-200978000000</v>
      </c>
      <c r="N134" s="5">
        <v>-167157000000</v>
      </c>
      <c r="O134" s="5">
        <v>-110716000000</v>
      </c>
      <c r="P134" s="5">
        <v>-81502000000</v>
      </c>
      <c r="Q134" s="5">
        <v>-73426000000</v>
      </c>
      <c r="R134" s="5">
        <v>1085679884918</v>
      </c>
      <c r="S134" s="5">
        <v>-219158670171</v>
      </c>
      <c r="T134" s="5">
        <v>27502982497</v>
      </c>
      <c r="U134" s="5">
        <v>-14169151953</v>
      </c>
    </row>
    <row r="135" spans="3:21" ht="15.5" x14ac:dyDescent="0.35">
      <c r="C135" t="s">
        <v>173</v>
      </c>
      <c r="D135" s="5">
        <v>-23434000000</v>
      </c>
      <c r="E135" s="5">
        <v>-62847000000</v>
      </c>
      <c r="F135" s="5">
        <v>-96224000000</v>
      </c>
      <c r="G135" s="5">
        <v>-101158000000</v>
      </c>
      <c r="I135" s="5">
        <v>54887000000</v>
      </c>
      <c r="J135" s="5">
        <v>-299780000000</v>
      </c>
      <c r="K135" s="5">
        <v>-244270000000</v>
      </c>
      <c r="L135" s="5">
        <v>65388000000</v>
      </c>
      <c r="M135" s="5">
        <v>-333443000000</v>
      </c>
      <c r="N135" s="5">
        <v>5662000000</v>
      </c>
      <c r="O135" s="5">
        <v>-241741000000</v>
      </c>
      <c r="P135" s="5">
        <v>-844272000000</v>
      </c>
      <c r="Q135" s="5">
        <v>-409105000000</v>
      </c>
      <c r="R135" s="5">
        <v>-72419299309</v>
      </c>
      <c r="S135" s="5">
        <v>63410959044</v>
      </c>
      <c r="T135" s="5">
        <v>-122641840192</v>
      </c>
      <c r="U135" s="5">
        <v>-58951743659</v>
      </c>
    </row>
    <row r="136" spans="3:21" ht="15.5" x14ac:dyDescent="0.35">
      <c r="C136" t="s">
        <v>335</v>
      </c>
      <c r="D136" s="5">
        <v>160000000</v>
      </c>
      <c r="E136" s="5">
        <v>24000000</v>
      </c>
      <c r="F136" s="5">
        <v>-200000000</v>
      </c>
      <c r="G136" s="5">
        <v>484000000</v>
      </c>
      <c r="I136" s="5">
        <v>1453000000</v>
      </c>
      <c r="J136" s="5">
        <v>5845000000</v>
      </c>
      <c r="K136" s="5">
        <v>2023000000</v>
      </c>
      <c r="L136" s="5">
        <v>963000000</v>
      </c>
      <c r="M136" s="5">
        <v>2933000000</v>
      </c>
      <c r="N136" s="5">
        <v>640000000</v>
      </c>
      <c r="O136" s="5">
        <v>965000000</v>
      </c>
      <c r="P136" s="5">
        <v>353000000</v>
      </c>
      <c r="Q136" s="5">
        <v>717000000</v>
      </c>
      <c r="R136" s="5">
        <v>4753157130</v>
      </c>
      <c r="S136" s="5">
        <v>352974171130</v>
      </c>
      <c r="T136" s="5">
        <v>6472175906</v>
      </c>
      <c r="U136" s="5">
        <v>10005996978</v>
      </c>
    </row>
    <row r="137" spans="3:21" ht="15.5" x14ac:dyDescent="0.35">
      <c r="C137" t="s">
        <v>175</v>
      </c>
      <c r="D137" s="5">
        <v>-15377000000</v>
      </c>
      <c r="E137" s="5">
        <v>-20242000000</v>
      </c>
      <c r="F137" s="5">
        <v>-43298000000</v>
      </c>
      <c r="G137" s="5">
        <v>-12613000000</v>
      </c>
      <c r="I137" s="5">
        <v>-63757000000</v>
      </c>
      <c r="J137" s="5">
        <v>-124371000000</v>
      </c>
      <c r="K137" s="5">
        <v>-128646000000</v>
      </c>
      <c r="L137" s="5">
        <v>-133783000000</v>
      </c>
      <c r="M137" s="5">
        <v>-100069000000</v>
      </c>
      <c r="N137" s="5">
        <v>-130780000000</v>
      </c>
      <c r="O137" s="5">
        <v>-77161000000</v>
      </c>
      <c r="P137" s="5">
        <v>-181456000000</v>
      </c>
      <c r="Q137" s="5">
        <v>-199479000000</v>
      </c>
      <c r="R137" s="5">
        <v>-71298136750</v>
      </c>
      <c r="S137" s="5">
        <v>-320468406836</v>
      </c>
      <c r="T137" s="5">
        <v>-128681106695</v>
      </c>
      <c r="U137" s="5">
        <v>-65710684705</v>
      </c>
    </row>
    <row r="138" spans="3:21" ht="15.5" x14ac:dyDescent="0.35">
      <c r="C138" t="s">
        <v>417</v>
      </c>
      <c r="D138" s="5">
        <v>-2924000000</v>
      </c>
      <c r="E138" s="5">
        <v>-3249000000</v>
      </c>
      <c r="F138" s="5">
        <v>-581000000</v>
      </c>
      <c r="G138" s="5">
        <v>14388000000</v>
      </c>
      <c r="I138" s="5">
        <v>-581000000</v>
      </c>
      <c r="J138" s="5">
        <v>-3799000000</v>
      </c>
      <c r="K138" s="5">
        <v>-2900000000</v>
      </c>
      <c r="L138" s="5">
        <v>-3794000000</v>
      </c>
      <c r="M138" s="5">
        <v>-4038000000</v>
      </c>
      <c r="N138" s="5">
        <v>-2717000000</v>
      </c>
      <c r="O138" s="5">
        <v>-1938000000</v>
      </c>
      <c r="P138" s="5">
        <v>-1167000000</v>
      </c>
    </row>
    <row r="139" spans="3:21" ht="15.5" x14ac:dyDescent="0.35">
      <c r="C139" t="s">
        <v>1694</v>
      </c>
      <c r="F139" s="5">
        <v>24831000000</v>
      </c>
      <c r="G139" s="5">
        <v>-24831000000</v>
      </c>
    </row>
    <row r="140" spans="3:21" ht="15.5" x14ac:dyDescent="0.35">
      <c r="C140" t="s">
        <v>419</v>
      </c>
      <c r="D140" s="5">
        <v>-1683000000</v>
      </c>
      <c r="E140" s="5">
        <v>-4107000000</v>
      </c>
      <c r="F140" s="5">
        <v>-21493000000</v>
      </c>
      <c r="G140" s="5">
        <v>-19240000000</v>
      </c>
      <c r="I140" s="5">
        <v>-71910000000</v>
      </c>
      <c r="J140" s="5">
        <v>-88408000000</v>
      </c>
      <c r="K140" s="5">
        <v>-114276000000</v>
      </c>
      <c r="L140" s="5">
        <v>-97720000000</v>
      </c>
      <c r="M140" s="5">
        <v>-24642000000</v>
      </c>
      <c r="N140" s="5">
        <v>-10260000000</v>
      </c>
      <c r="O140" s="5">
        <v>-3615000000</v>
      </c>
      <c r="P140" s="5">
        <v>-9087000000</v>
      </c>
      <c r="Q140" s="5">
        <v>-10343000000</v>
      </c>
      <c r="R140" s="5">
        <v>-5874319689</v>
      </c>
      <c r="S140" s="5">
        <v>-1313830250</v>
      </c>
      <c r="T140" s="5">
        <v>-432909403</v>
      </c>
      <c r="U140" s="5">
        <v>-3247055932</v>
      </c>
    </row>
    <row r="141" spans="3:21" ht="15.5" x14ac:dyDescent="0.35">
      <c r="C141" t="s">
        <v>1695</v>
      </c>
      <c r="D141" s="5">
        <v>640000000</v>
      </c>
      <c r="F141" s="5">
        <v>-5867000000</v>
      </c>
      <c r="G141" s="5">
        <v>-1213000000</v>
      </c>
      <c r="I141" s="5">
        <v>-8240000000</v>
      </c>
      <c r="J141" s="5">
        <v>-8534000000</v>
      </c>
      <c r="M141" s="5">
        <v>-78577000000</v>
      </c>
    </row>
    <row r="142" spans="3:21" ht="15.5" x14ac:dyDescent="0.35">
      <c r="C142" t="s">
        <v>420</v>
      </c>
      <c r="D142" s="5">
        <v>-10000000000</v>
      </c>
      <c r="E142" s="5">
        <v>10000000000</v>
      </c>
      <c r="F142" s="5">
        <v>24000000</v>
      </c>
      <c r="G142" s="5">
        <v>186552000000</v>
      </c>
      <c r="I142" s="5">
        <v>186576000000</v>
      </c>
      <c r="J142" s="5">
        <v>150000000000</v>
      </c>
      <c r="K142" s="5">
        <v>50000000000</v>
      </c>
      <c r="L142" s="5">
        <v>399999000000</v>
      </c>
      <c r="M142" s="5">
        <v>-130000000000</v>
      </c>
      <c r="O142" s="5">
        <v>-85000000000</v>
      </c>
      <c r="P142" s="5">
        <v>-635000000000</v>
      </c>
      <c r="Q142" s="5">
        <v>-200000000000</v>
      </c>
    </row>
    <row r="143" spans="3:21" ht="15.5" x14ac:dyDescent="0.35">
      <c r="C143" t="s">
        <v>1696</v>
      </c>
      <c r="D143" s="5">
        <v>-5365000000</v>
      </c>
      <c r="E143" s="5">
        <v>-44288000000</v>
      </c>
      <c r="F143" s="5">
        <v>-45438000000</v>
      </c>
      <c r="G143" s="5">
        <v>-8825000000</v>
      </c>
      <c r="I143" s="5">
        <v>44775000000</v>
      </c>
      <c r="J143" s="5">
        <v>-160291000000</v>
      </c>
      <c r="K143" s="5">
        <v>-50000000000</v>
      </c>
      <c r="L143" s="5">
        <v>-100000000000</v>
      </c>
    </row>
    <row r="144" spans="3:21" ht="15.5" x14ac:dyDescent="0.35">
      <c r="C144" t="s">
        <v>414</v>
      </c>
      <c r="D144" s="5">
        <v>10000000000</v>
      </c>
      <c r="G144" s="5">
        <v>-236532000000</v>
      </c>
      <c r="N144" s="5">
        <v>150000000000</v>
      </c>
    </row>
    <row r="145" spans="3:21" ht="15.5" x14ac:dyDescent="0.35">
      <c r="C145" t="s">
        <v>1697</v>
      </c>
      <c r="I145" s="5">
        <v>-33000000000</v>
      </c>
      <c r="J145" s="5">
        <v>-72000000000</v>
      </c>
    </row>
    <row r="146" spans="3:21" ht="15.5" x14ac:dyDescent="0.35">
      <c r="C146" t="s">
        <v>1698</v>
      </c>
      <c r="S146" s="5">
        <v>32219025000</v>
      </c>
    </row>
    <row r="147" spans="3:21" ht="15.5" x14ac:dyDescent="0.35">
      <c r="C147" t="s">
        <v>1699</v>
      </c>
      <c r="D147" s="5">
        <v>1059000000</v>
      </c>
      <c r="E147" s="5">
        <v>-1059000000</v>
      </c>
      <c r="N147" s="5">
        <v>-392000000</v>
      </c>
      <c r="O147" s="5">
        <v>-75161000000</v>
      </c>
      <c r="P147" s="5">
        <v>-17456000000</v>
      </c>
    </row>
    <row r="148" spans="3:21" ht="15.5" x14ac:dyDescent="0.35">
      <c r="C148" t="s">
        <v>1700</v>
      </c>
      <c r="D148" s="5">
        <v>56000000</v>
      </c>
      <c r="E148" s="5">
        <v>74000000</v>
      </c>
      <c r="F148" s="5">
        <v>-4202000000</v>
      </c>
      <c r="G148" s="5">
        <v>672000000</v>
      </c>
      <c r="I148" s="5">
        <v>-429000000</v>
      </c>
      <c r="J148" s="5">
        <v>1778000000</v>
      </c>
      <c r="K148" s="5">
        <v>-471000000</v>
      </c>
      <c r="L148" s="5">
        <v>-277000000</v>
      </c>
      <c r="M148" s="5">
        <v>950000000</v>
      </c>
      <c r="O148" s="5">
        <v>169000000</v>
      </c>
    </row>
    <row r="149" spans="3:21" ht="15.5" x14ac:dyDescent="0.35">
      <c r="C149" t="s">
        <v>1563</v>
      </c>
      <c r="N149" s="5">
        <v>-829000000</v>
      </c>
      <c r="P149" s="5">
        <v>-459000000</v>
      </c>
    </row>
    <row r="150" spans="3:21" ht="15.5" x14ac:dyDescent="0.35">
      <c r="C150" t="s">
        <v>189</v>
      </c>
      <c r="D150" s="5">
        <v>-144140000000</v>
      </c>
      <c r="E150" s="5">
        <v>-15912000000</v>
      </c>
      <c r="F150" s="5">
        <v>-7159000000</v>
      </c>
      <c r="G150" s="5">
        <v>-53030000000</v>
      </c>
      <c r="I150" s="5">
        <v>-331743000000</v>
      </c>
      <c r="J150" s="5">
        <v>-278025000000</v>
      </c>
      <c r="K150" s="5">
        <v>-322458000000</v>
      </c>
      <c r="L150" s="5">
        <v>-434586000000</v>
      </c>
      <c r="M150" s="5">
        <v>-200978000000</v>
      </c>
      <c r="N150" s="5">
        <v>-167157000000</v>
      </c>
      <c r="O150" s="5">
        <v>-110716000000</v>
      </c>
      <c r="P150" s="5">
        <v>-81502000000</v>
      </c>
      <c r="Q150" s="5">
        <v>-73426000000</v>
      </c>
      <c r="R150" s="5">
        <v>1085679884918</v>
      </c>
      <c r="S150" s="5">
        <v>-219158670171</v>
      </c>
      <c r="T150" s="5">
        <v>27502982497</v>
      </c>
      <c r="U150" s="5">
        <v>-14169151953</v>
      </c>
    </row>
    <row r="151" spans="3:21" ht="15.5" x14ac:dyDescent="0.35">
      <c r="C151" t="s">
        <v>862</v>
      </c>
      <c r="Q151" s="5">
        <v>20000000000</v>
      </c>
      <c r="R151" s="5">
        <v>31130483347</v>
      </c>
      <c r="S151" s="5">
        <v>65297000000</v>
      </c>
      <c r="T151" s="5">
        <v>44478211551</v>
      </c>
      <c r="U151" s="5">
        <v>79202390167</v>
      </c>
    </row>
    <row r="152" spans="3:21" ht="15.5" x14ac:dyDescent="0.35">
      <c r="C152" t="s">
        <v>576</v>
      </c>
      <c r="F152" s="5">
        <v>71000000</v>
      </c>
      <c r="G152" s="5">
        <v>-47933000000</v>
      </c>
      <c r="I152" s="5">
        <v>-131716000000</v>
      </c>
    </row>
    <row r="153" spans="3:21" ht="15.5" x14ac:dyDescent="0.35">
      <c r="C153" t="s">
        <v>863</v>
      </c>
      <c r="K153" s="5">
        <v>-1714000000</v>
      </c>
      <c r="L153" s="5">
        <v>-3427000000</v>
      </c>
      <c r="M153" s="5">
        <v>-3427000000</v>
      </c>
      <c r="N153" s="5">
        <v>-10203000000</v>
      </c>
      <c r="O153" s="5">
        <v>-20578000000</v>
      </c>
      <c r="P153" s="5">
        <v>-16545000000</v>
      </c>
      <c r="Q153" s="5">
        <v>-60139000000</v>
      </c>
      <c r="R153" s="5">
        <v>-10909653793</v>
      </c>
      <c r="S153" s="5">
        <v>-178512362606</v>
      </c>
      <c r="T153" s="5">
        <v>-16299899703</v>
      </c>
      <c r="U153" s="5">
        <v>-17212052654</v>
      </c>
    </row>
    <row r="154" spans="3:21" ht="15.5" x14ac:dyDescent="0.35">
      <c r="C154" t="s">
        <v>1265</v>
      </c>
      <c r="R154" s="5">
        <v>1146525782799</v>
      </c>
      <c r="T154" s="5">
        <v>57000000000</v>
      </c>
    </row>
    <row r="155" spans="3:21" ht="15.5" x14ac:dyDescent="0.35">
      <c r="C155" t="s">
        <v>756</v>
      </c>
    </row>
    <row r="156" spans="3:21" ht="15.5" x14ac:dyDescent="0.35">
      <c r="C156" t="s">
        <v>1701</v>
      </c>
      <c r="L156" s="5">
        <v>3000000000</v>
      </c>
      <c r="T156" s="5">
        <v>2100000000</v>
      </c>
      <c r="U156" s="5">
        <v>900000000</v>
      </c>
    </row>
    <row r="157" spans="3:21" ht="15.5" x14ac:dyDescent="0.35">
      <c r="C157" t="s">
        <v>635</v>
      </c>
      <c r="N157" s="5">
        <v>-437000000</v>
      </c>
      <c r="O157" s="5">
        <v>-817000000</v>
      </c>
      <c r="P157" s="5">
        <v>-2733000000</v>
      </c>
      <c r="Q157" s="5">
        <v>-6847000000</v>
      </c>
      <c r="R157" s="5">
        <v>-6066727435</v>
      </c>
      <c r="S157" s="5">
        <v>-5943307565</v>
      </c>
      <c r="T157" s="5">
        <v>-1775329351</v>
      </c>
      <c r="U157" s="5">
        <v>-2542822800</v>
      </c>
    </row>
    <row r="158" spans="3:21" ht="15.5" x14ac:dyDescent="0.35">
      <c r="C158" t="s">
        <v>1548</v>
      </c>
      <c r="D158" s="5">
        <v>3603000000</v>
      </c>
      <c r="E158" s="5">
        <v>-2380000000</v>
      </c>
      <c r="F158" s="5">
        <v>4269000000</v>
      </c>
      <c r="G158" s="5">
        <v>-529000000</v>
      </c>
    </row>
    <row r="159" spans="3:21" ht="15.5" x14ac:dyDescent="0.35">
      <c r="C159" t="s">
        <v>494</v>
      </c>
      <c r="D159" s="5">
        <v>-559000000</v>
      </c>
      <c r="E159" s="5">
        <v>-570000000</v>
      </c>
      <c r="F159" s="5">
        <v>-2266000000</v>
      </c>
      <c r="G159" s="5">
        <v>1276000000</v>
      </c>
      <c r="I159" s="5">
        <v>-1763000000</v>
      </c>
      <c r="J159" s="5">
        <v>1710000000</v>
      </c>
      <c r="K159" s="5">
        <v>976000000</v>
      </c>
      <c r="L159" s="5">
        <v>2002000000</v>
      </c>
      <c r="M159" s="5">
        <v>-1031000000</v>
      </c>
      <c r="N159" s="5">
        <v>-1544000000</v>
      </c>
      <c r="O159" s="5">
        <v>-1599000000</v>
      </c>
      <c r="P159" s="5">
        <v>-1794000000</v>
      </c>
    </row>
    <row r="160" spans="3:21" ht="15.5" x14ac:dyDescent="0.35">
      <c r="C160" t="s">
        <v>1302</v>
      </c>
    </row>
    <row r="161" spans="2:21" ht="15.5" x14ac:dyDescent="0.35">
      <c r="C161" t="s">
        <v>1702</v>
      </c>
      <c r="D161" s="5">
        <v>-7665000000</v>
      </c>
      <c r="E161" s="5">
        <v>-12962000000</v>
      </c>
      <c r="F161" s="5">
        <v>-9233000000</v>
      </c>
      <c r="G161" s="5">
        <v>-5844000000</v>
      </c>
      <c r="I161" s="5">
        <v>-36146000000</v>
      </c>
      <c r="J161" s="5">
        <v>-124141000000</v>
      </c>
      <c r="K161" s="5">
        <v>-98732000000</v>
      </c>
      <c r="L161" s="5">
        <v>-63187000000</v>
      </c>
      <c r="M161" s="5">
        <v>-35272000000</v>
      </c>
      <c r="N161" s="5">
        <v>-49839000000</v>
      </c>
    </row>
    <row r="162" spans="2:21" ht="15.5" x14ac:dyDescent="0.35">
      <c r="C162" t="s">
        <v>565</v>
      </c>
      <c r="D162" s="5">
        <v>-139519000000</v>
      </c>
      <c r="I162" s="5">
        <v>-162118000000</v>
      </c>
      <c r="J162" s="5">
        <v>-155594000000</v>
      </c>
      <c r="K162" s="5">
        <v>-222988000000</v>
      </c>
      <c r="L162" s="5">
        <v>-372974000000</v>
      </c>
      <c r="M162" s="5">
        <v>-161248000000</v>
      </c>
      <c r="N162" s="5">
        <v>-105131000000</v>
      </c>
      <c r="O162" s="5">
        <v>-87725000000</v>
      </c>
      <c r="P162" s="5">
        <v>-60319000000</v>
      </c>
      <c r="Q162" s="5">
        <v>-26440000000</v>
      </c>
      <c r="R162" s="5">
        <v>-75000000000</v>
      </c>
      <c r="S162" s="5">
        <v>-100000000000</v>
      </c>
      <c r="T162" s="5">
        <v>-58000000000</v>
      </c>
      <c r="U162" s="5">
        <v>-74516666666</v>
      </c>
    </row>
    <row r="163" spans="2:21" ht="15.5" x14ac:dyDescent="0.35">
      <c r="C163" t="s">
        <v>506</v>
      </c>
      <c r="N163" s="5">
        <v>-3000000</v>
      </c>
      <c r="O163" s="5">
        <v>3000000</v>
      </c>
      <c r="P163" s="5">
        <v>-111000000</v>
      </c>
    </row>
    <row r="164" spans="2:21" ht="15.5" x14ac:dyDescent="0.35">
      <c r="C164" t="s">
        <v>1703</v>
      </c>
    </row>
    <row r="165" spans="2:21" ht="15.5" x14ac:dyDescent="0.35">
      <c r="C165" t="s">
        <v>226</v>
      </c>
      <c r="D165" s="5">
        <v>-79738000000</v>
      </c>
      <c r="E165" s="5">
        <v>33394000000</v>
      </c>
      <c r="F165" s="5">
        <v>34635000000</v>
      </c>
      <c r="G165" s="5">
        <v>-37223000000</v>
      </c>
      <c r="I165" s="5">
        <v>147278000000</v>
      </c>
      <c r="J165" s="5">
        <v>-101160000000</v>
      </c>
      <c r="K165" s="5">
        <v>-155443000000</v>
      </c>
      <c r="L165" s="5">
        <v>90570000000</v>
      </c>
      <c r="M165" s="5">
        <v>242845000000</v>
      </c>
      <c r="N165" s="5">
        <v>273136000000</v>
      </c>
      <c r="O165" s="5">
        <v>-10632000000</v>
      </c>
      <c r="P165" s="5">
        <v>-685945000000</v>
      </c>
      <c r="Q165" s="5">
        <v>-389061000000</v>
      </c>
      <c r="R165" s="5">
        <v>1132514280250</v>
      </c>
      <c r="S165" s="5">
        <v>2417103074</v>
      </c>
      <c r="T165" s="5">
        <v>10519899195</v>
      </c>
      <c r="U165" s="5">
        <v>9543833895</v>
      </c>
    </row>
    <row r="166" spans="2:21" ht="15.5" x14ac:dyDescent="0.35">
      <c r="C166" t="s">
        <v>225</v>
      </c>
      <c r="R166" s="5">
        <v>-1279476</v>
      </c>
      <c r="S166" s="5">
        <v>4310634</v>
      </c>
      <c r="T166" s="5">
        <v>8739322</v>
      </c>
      <c r="U166" s="5">
        <v>2216720</v>
      </c>
    </row>
    <row r="167" spans="2:21" ht="15.5" x14ac:dyDescent="0.35">
      <c r="C167" t="s">
        <v>227</v>
      </c>
      <c r="E167" s="5">
        <v>589078000000</v>
      </c>
      <c r="I167" s="5">
        <v>441800000000</v>
      </c>
      <c r="J167" s="5">
        <v>542960000000</v>
      </c>
      <c r="K167" s="5">
        <v>698403000000</v>
      </c>
      <c r="L167" s="5">
        <v>607833000000</v>
      </c>
      <c r="M167" s="5">
        <v>364988000000</v>
      </c>
      <c r="N167" s="5">
        <v>91852000000</v>
      </c>
      <c r="O167" s="5">
        <v>102484000000</v>
      </c>
      <c r="P167" s="5">
        <v>788429000000</v>
      </c>
      <c r="Q167" s="5">
        <v>1177490000000</v>
      </c>
      <c r="R167" s="5">
        <v>44976920673</v>
      </c>
      <c r="S167" s="5">
        <v>45112170081</v>
      </c>
      <c r="T167" s="5">
        <v>34583531564</v>
      </c>
      <c r="U167" s="5">
        <v>25037480949</v>
      </c>
    </row>
    <row r="168" spans="2:21" ht="15.5" x14ac:dyDescent="0.35">
      <c r="C168" t="s">
        <v>1704</v>
      </c>
      <c r="S168" s="5">
        <v>-2556663116</v>
      </c>
    </row>
    <row r="169" spans="2:21" ht="15.5" x14ac:dyDescent="0.35">
      <c r="C169" t="s">
        <v>229</v>
      </c>
      <c r="D169" s="5">
        <v>-79738000000</v>
      </c>
      <c r="E169" s="5">
        <v>622472000000</v>
      </c>
      <c r="F169" s="5">
        <v>34635000000</v>
      </c>
      <c r="G169" s="5">
        <v>-37223000000</v>
      </c>
      <c r="I169" s="5">
        <v>589078000000</v>
      </c>
      <c r="J169" s="5">
        <v>441800000000</v>
      </c>
      <c r="K169" s="5">
        <v>542960000000</v>
      </c>
      <c r="L169" s="5">
        <v>698403000000</v>
      </c>
      <c r="M169" s="5">
        <v>607833000000</v>
      </c>
      <c r="N169" s="5">
        <v>364988000000</v>
      </c>
      <c r="O169" s="5">
        <v>91852000000</v>
      </c>
      <c r="P169" s="5">
        <v>102484000000</v>
      </c>
      <c r="Q169" s="5">
        <v>788429000000</v>
      </c>
      <c r="R169" s="5">
        <v>1177489921447</v>
      </c>
      <c r="S169" s="5">
        <v>44976920673</v>
      </c>
      <c r="T169" s="5">
        <v>45112170081</v>
      </c>
      <c r="U169" s="5">
        <v>34583531564</v>
      </c>
    </row>
    <row r="171" spans="2:21" ht="15.5" x14ac:dyDescent="0.35">
      <c r="B171" t="s">
        <v>230</v>
      </c>
      <c r="C171" t="s">
        <v>12</v>
      </c>
      <c r="D171" s="5">
        <v>940000000</v>
      </c>
      <c r="E171" s="5">
        <v>940000000</v>
      </c>
      <c r="F171" s="5">
        <v>940000000</v>
      </c>
      <c r="G171" s="5">
        <v>940000000</v>
      </c>
      <c r="I171" s="5">
        <v>940000000</v>
      </c>
      <c r="J171" s="5">
        <v>940000000</v>
      </c>
      <c r="K171" s="5">
        <v>940000000</v>
      </c>
      <c r="L171" s="5">
        <v>940000000</v>
      </c>
      <c r="M171" s="5">
        <v>940000000</v>
      </c>
      <c r="N171" s="5">
        <v>940000000</v>
      </c>
      <c r="O171" s="5">
        <v>940000000</v>
      </c>
      <c r="P171" s="5">
        <v>940000000</v>
      </c>
      <c r="Q171" s="5">
        <v>940000000</v>
      </c>
      <c r="R171" s="5">
        <v>940000000</v>
      </c>
      <c r="S171" s="5">
        <v>0</v>
      </c>
      <c r="T171" s="5">
        <v>0</v>
      </c>
      <c r="U171" s="5">
        <v>0</v>
      </c>
    </row>
    <row r="172" spans="2:21" ht="15.5" x14ac:dyDescent="0.35">
      <c r="C172" t="s">
        <v>231</v>
      </c>
      <c r="D172" s="6">
        <v>64.34</v>
      </c>
      <c r="E172" s="6">
        <v>18.38</v>
      </c>
      <c r="F172" s="6">
        <v>98.38</v>
      </c>
      <c r="G172" s="6">
        <v>47.91</v>
      </c>
    </row>
    <row r="173" spans="2:21" ht="15.5" x14ac:dyDescent="0.35">
      <c r="C173" t="s">
        <v>232</v>
      </c>
      <c r="D173" s="6">
        <v>37.299999999999997</v>
      </c>
      <c r="E173" s="6">
        <v>146.9</v>
      </c>
      <c r="F173" s="6">
        <v>23.38</v>
      </c>
      <c r="G173" s="6">
        <v>55.31</v>
      </c>
    </row>
    <row r="174" spans="2:21" ht="15.5" x14ac:dyDescent="0.35">
      <c r="C174" t="s">
        <v>67</v>
      </c>
      <c r="D174" s="6">
        <v>3.67</v>
      </c>
      <c r="E174" s="6">
        <v>5.05</v>
      </c>
      <c r="F174" s="6">
        <v>3.08</v>
      </c>
      <c r="G174" s="6">
        <v>4.49</v>
      </c>
    </row>
    <row r="175" spans="2:21" ht="15.5" x14ac:dyDescent="0.35">
      <c r="C175" t="s">
        <v>233</v>
      </c>
      <c r="D175" s="5">
        <v>124810000000</v>
      </c>
      <c r="E175" s="5">
        <v>78140000000</v>
      </c>
      <c r="F175" s="5">
        <v>179490000000</v>
      </c>
      <c r="G175" s="5">
        <v>108720000000</v>
      </c>
    </row>
    <row r="176" spans="2:21" ht="15.5" x14ac:dyDescent="0.35">
      <c r="C176" t="s">
        <v>234</v>
      </c>
      <c r="D176" s="6">
        <v>2.2799999999999997E-2</v>
      </c>
      <c r="E176" s="6">
        <v>6.4000000000000003E-3</v>
      </c>
      <c r="F176" s="6">
        <v>3.4200000000000001E-2</v>
      </c>
      <c r="G176" s="6">
        <v>1.7399999999999999E-2</v>
      </c>
    </row>
    <row r="177" spans="3:7" ht="15.5" x14ac:dyDescent="0.35">
      <c r="C177" t="s">
        <v>235</v>
      </c>
      <c r="D177" s="6">
        <v>2.58E-2</v>
      </c>
      <c r="E177" s="6">
        <v>7.1999999999999998E-3</v>
      </c>
      <c r="F177" s="6">
        <v>3.8599999999999995E-2</v>
      </c>
      <c r="G177" s="6">
        <v>1.9400000000000001E-2</v>
      </c>
    </row>
    <row r="178" spans="3:7" ht="15.5" x14ac:dyDescent="0.35">
      <c r="C178" t="s">
        <v>236</v>
      </c>
      <c r="D178" s="6">
        <v>2.8300000000000002E-2</v>
      </c>
      <c r="E178" s="6">
        <v>7.1999999999999998E-3</v>
      </c>
      <c r="F178" s="6">
        <v>4.6300000000000001E-2</v>
      </c>
      <c r="G178" s="6">
        <v>1.9599999999999999E-2</v>
      </c>
    </row>
    <row r="179" spans="3:7" ht="15.5" x14ac:dyDescent="0.35">
      <c r="C179" t="s">
        <v>237</v>
      </c>
      <c r="D179" s="6">
        <v>130.49</v>
      </c>
      <c r="E179" s="6">
        <v>49.21</v>
      </c>
      <c r="F179" s="6">
        <v>254.53</v>
      </c>
      <c r="G179" s="6">
        <v>109.25</v>
      </c>
    </row>
    <row r="180" spans="3:7" ht="15.5" x14ac:dyDescent="0.35">
      <c r="C180" t="s">
        <v>443</v>
      </c>
      <c r="D180" s="5">
        <v>2342000000000</v>
      </c>
      <c r="E180" s="5">
        <v>2412000000000</v>
      </c>
      <c r="F180" s="5">
        <v>2394000000000</v>
      </c>
      <c r="G180" s="5">
        <v>2313000000000</v>
      </c>
    </row>
    <row r="181" spans="3:7" ht="15.5" x14ac:dyDescent="0.35">
      <c r="C181" t="s">
        <v>238</v>
      </c>
      <c r="D181" s="6">
        <v>0.96</v>
      </c>
      <c r="E181" s="6">
        <v>1.05</v>
      </c>
      <c r="F181" s="6">
        <v>0.9</v>
      </c>
      <c r="G181" s="6">
        <v>1.08</v>
      </c>
    </row>
    <row r="182" spans="3:7" ht="15.5" x14ac:dyDescent="0.35">
      <c r="C182" t="s">
        <v>239</v>
      </c>
      <c r="D182" s="6">
        <v>2495.48</v>
      </c>
      <c r="E182" s="6">
        <v>2570.0700000000002</v>
      </c>
      <c r="F182" s="6">
        <v>2550.96</v>
      </c>
      <c r="G182" s="6">
        <v>2464.7600000000002</v>
      </c>
    </row>
    <row r="183" spans="3:7" ht="15.5" x14ac:dyDescent="0.35">
      <c r="C183" t="s">
        <v>240</v>
      </c>
      <c r="D183" s="6">
        <v>1.07</v>
      </c>
      <c r="E183" s="6">
        <v>1.17</v>
      </c>
      <c r="F183" s="6">
        <v>1.01</v>
      </c>
      <c r="G183" s="6">
        <v>1.21</v>
      </c>
    </row>
    <row r="184" spans="3:7" ht="15.5" x14ac:dyDescent="0.35">
      <c r="C184" t="s">
        <v>241</v>
      </c>
      <c r="D184" s="6">
        <v>2253.27</v>
      </c>
      <c r="E184" s="6">
        <v>2310.83</v>
      </c>
      <c r="F184" s="6">
        <v>2273.23</v>
      </c>
      <c r="G184" s="6">
        <v>2182.38</v>
      </c>
    </row>
    <row r="185" spans="3:7" ht="15.5" x14ac:dyDescent="0.35">
      <c r="C185" t="s">
        <v>242</v>
      </c>
      <c r="D185" s="5">
        <v>19000000000</v>
      </c>
      <c r="E185" s="5">
        <v>21000000000</v>
      </c>
      <c r="F185" s="5">
        <v>38000000000</v>
      </c>
      <c r="G185" s="5">
        <v>38000000000</v>
      </c>
    </row>
    <row r="186" spans="3:7" ht="15.5" x14ac:dyDescent="0.35">
      <c r="C186" t="s">
        <v>243</v>
      </c>
      <c r="D186" s="5">
        <v>1000000000</v>
      </c>
      <c r="E186" s="5">
        <v>2000000000</v>
      </c>
      <c r="F186" s="5">
        <v>2000000000</v>
      </c>
      <c r="G186" s="5">
        <v>2000000000</v>
      </c>
    </row>
    <row r="187" spans="3:7" ht="15.5" x14ac:dyDescent="0.35">
      <c r="C187" t="s">
        <v>306</v>
      </c>
      <c r="D187" s="5">
        <v>2340000000000</v>
      </c>
      <c r="E187" s="5">
        <v>2409000000000</v>
      </c>
      <c r="F187" s="5">
        <v>2392000000000</v>
      </c>
      <c r="G187" s="5">
        <v>2311000000000</v>
      </c>
    </row>
    <row r="188" spans="3:7" ht="15.5" x14ac:dyDescent="0.35">
      <c r="C188" t="s">
        <v>24</v>
      </c>
      <c r="D188" s="5">
        <v>21000000000</v>
      </c>
      <c r="E188" s="5">
        <v>22000000000</v>
      </c>
      <c r="F188" s="5">
        <v>40000000000</v>
      </c>
      <c r="G188" s="5">
        <v>41000000000</v>
      </c>
    </row>
    <row r="189" spans="3:7" ht="15.5" x14ac:dyDescent="0.35">
      <c r="C189" t="s">
        <v>21</v>
      </c>
      <c r="D189" s="5">
        <v>-522000000000</v>
      </c>
      <c r="E189" s="5">
        <v>-600000000000</v>
      </c>
      <c r="F189" s="5">
        <v>-549000000000</v>
      </c>
      <c r="G189" s="5">
        <v>-514000000000</v>
      </c>
    </row>
    <row r="190" spans="3:7" ht="15.5" x14ac:dyDescent="0.35">
      <c r="C190" t="s">
        <v>245</v>
      </c>
      <c r="D190" s="5">
        <v>809000000000</v>
      </c>
      <c r="E190" s="5">
        <v>856000000000</v>
      </c>
      <c r="F190" s="5">
        <v>848000000000</v>
      </c>
      <c r="G190" s="5">
        <v>828000000000</v>
      </c>
    </row>
    <row r="191" spans="3:7" ht="15.5" x14ac:dyDescent="0.35">
      <c r="C191" t="s">
        <v>246</v>
      </c>
      <c r="D191" s="5">
        <v>88000000000</v>
      </c>
      <c r="E191" s="5">
        <v>112000000000</v>
      </c>
      <c r="F191" s="5">
        <v>138000000000</v>
      </c>
      <c r="G191" s="5">
        <v>117000000000</v>
      </c>
    </row>
    <row r="192" spans="3:7" ht="15.5" x14ac:dyDescent="0.35">
      <c r="C192" t="s">
        <v>247</v>
      </c>
      <c r="D192" s="5">
        <v>-20000000000</v>
      </c>
      <c r="E192" s="5">
        <v>-28000000000</v>
      </c>
      <c r="F192" s="5">
        <v>-65000000000</v>
      </c>
      <c r="G192" s="5">
        <v>-17000000000</v>
      </c>
    </row>
    <row r="193" spans="3:21" ht="15.5" x14ac:dyDescent="0.35">
      <c r="C193" t="s">
        <v>13</v>
      </c>
      <c r="D193" s="5">
        <v>68000000000</v>
      </c>
      <c r="E193" s="5">
        <v>85000000000</v>
      </c>
      <c r="F193" s="5">
        <v>73000000000</v>
      </c>
      <c r="G193" s="5">
        <v>100000000000</v>
      </c>
    </row>
    <row r="194" spans="3:21" ht="15.5" x14ac:dyDescent="0.35">
      <c r="C194" t="s">
        <v>16</v>
      </c>
      <c r="D194" s="6">
        <v>72.38</v>
      </c>
      <c r="E194" s="6">
        <v>90.19</v>
      </c>
      <c r="F194" s="6">
        <v>77.489999999999995</v>
      </c>
      <c r="G194" s="6">
        <v>106.13</v>
      </c>
    </row>
    <row r="195" spans="3:21" ht="15.5" x14ac:dyDescent="0.35">
      <c r="C195" t="s">
        <v>52</v>
      </c>
      <c r="I195" s="6">
        <v>220.57</v>
      </c>
      <c r="J195" s="6">
        <v>288.20999999999998</v>
      </c>
      <c r="K195" s="6">
        <v>277.2</v>
      </c>
      <c r="L195" s="6">
        <v>396.42</v>
      </c>
      <c r="M195" s="6">
        <v>663.06</v>
      </c>
      <c r="N195" s="6">
        <v>286.66000000000003</v>
      </c>
      <c r="O195" s="6">
        <v>224.28</v>
      </c>
      <c r="P195" s="6">
        <v>187.15</v>
      </c>
      <c r="Q195" s="6">
        <v>160.85</v>
      </c>
      <c r="R195" s="6">
        <v>94.01</v>
      </c>
      <c r="S195" s="6">
        <v>786999.93</v>
      </c>
      <c r="T195" s="6">
        <v>780803.09</v>
      </c>
      <c r="U195" s="6">
        <v>821208.42</v>
      </c>
    </row>
    <row r="196" spans="3:21" ht="15.5" x14ac:dyDescent="0.35">
      <c r="C196" t="s">
        <v>66</v>
      </c>
      <c r="I196" s="6">
        <v>10.43</v>
      </c>
      <c r="J196" s="6">
        <v>9.3699999999999992</v>
      </c>
      <c r="K196" s="6">
        <v>19.48</v>
      </c>
      <c r="L196" s="6">
        <v>14.13</v>
      </c>
      <c r="M196" s="6">
        <v>13.88</v>
      </c>
      <c r="N196" s="6">
        <v>11.34</v>
      </c>
      <c r="O196" s="6">
        <v>16.14</v>
      </c>
      <c r="P196" s="6">
        <v>12.18</v>
      </c>
      <c r="Q196" s="5">
        <v>23</v>
      </c>
      <c r="R196" s="6">
        <v>61.7</v>
      </c>
      <c r="S196" s="5">
        <v>0</v>
      </c>
      <c r="T196" s="5">
        <v>0</v>
      </c>
      <c r="U196" s="5">
        <v>0</v>
      </c>
    </row>
    <row r="197" spans="3:21" ht="15.5" x14ac:dyDescent="0.35">
      <c r="C197" t="s">
        <v>69</v>
      </c>
      <c r="I197" s="6">
        <v>0.95</v>
      </c>
      <c r="J197" s="6">
        <v>1.1200000000000001</v>
      </c>
      <c r="K197" s="6">
        <v>2.2799999999999998</v>
      </c>
      <c r="L197" s="6">
        <v>2.41</v>
      </c>
      <c r="M197" s="6">
        <v>3.25</v>
      </c>
      <c r="N197" s="6">
        <v>1.63</v>
      </c>
      <c r="O197" s="6">
        <v>1.95</v>
      </c>
      <c r="P197" s="6">
        <v>1.34</v>
      </c>
      <c r="Q197" s="6">
        <v>2.37</v>
      </c>
      <c r="R197" s="5">
        <v>4</v>
      </c>
      <c r="S197" s="5">
        <v>0</v>
      </c>
      <c r="T197" s="5">
        <v>0</v>
      </c>
      <c r="U197" s="5">
        <v>0</v>
      </c>
    </row>
    <row r="198" spans="3:21" ht="15.5" x14ac:dyDescent="0.35">
      <c r="C198" t="s">
        <v>248</v>
      </c>
      <c r="I198" s="5">
        <v>473700000000</v>
      </c>
      <c r="J198" s="6">
        <v>515409999999.99994</v>
      </c>
      <c r="K198" s="5">
        <v>484050000000</v>
      </c>
      <c r="L198" s="5">
        <v>593920000000</v>
      </c>
      <c r="M198" s="5">
        <v>901970000000</v>
      </c>
      <c r="N198" s="5">
        <v>502720000000</v>
      </c>
      <c r="O198" s="5">
        <v>296680000000</v>
      </c>
      <c r="P198" s="5">
        <v>256390000000</v>
      </c>
    </row>
    <row r="199" spans="3:21" ht="15.5" x14ac:dyDescent="0.35">
      <c r="C199" t="s">
        <v>249</v>
      </c>
      <c r="I199" s="6">
        <v>7.6700000000000004E-2</v>
      </c>
      <c r="J199" s="6">
        <v>9.5100000000000004E-2</v>
      </c>
      <c r="K199" s="6">
        <v>9.6000000000000002E-2</v>
      </c>
      <c r="L199" s="6">
        <v>0.13919999999999999</v>
      </c>
      <c r="M199" s="6">
        <v>0.22870000000000001</v>
      </c>
      <c r="N199" s="6">
        <v>0.12039999999999999</v>
      </c>
      <c r="O199" s="6">
        <v>0.10460000000000001</v>
      </c>
      <c r="P199" s="6">
        <v>9.0899999999999995E-2</v>
      </c>
      <c r="Q199" s="6">
        <v>8.1600000000000006E-2</v>
      </c>
      <c r="R199" s="6">
        <v>4.8300000000000003E-2</v>
      </c>
      <c r="S199" s="6">
        <v>0.10210000000000001</v>
      </c>
      <c r="T199" s="6">
        <v>9.2300000000000007E-2</v>
      </c>
      <c r="U199" s="6">
        <v>0.11990000000000001</v>
      </c>
    </row>
    <row r="200" spans="3:21" ht="15.5" x14ac:dyDescent="0.35">
      <c r="C200" t="s">
        <v>250</v>
      </c>
      <c r="I200" s="6">
        <v>8.6500000000000007E-2</v>
      </c>
      <c r="J200" s="6">
        <v>0.10880000000000001</v>
      </c>
      <c r="K200" s="6">
        <v>0.11019999999999999</v>
      </c>
      <c r="L200" s="6">
        <v>0.161</v>
      </c>
      <c r="M200" s="6">
        <v>0.27600000000000002</v>
      </c>
      <c r="N200" s="6">
        <v>0.15029999999999999</v>
      </c>
      <c r="O200" s="6">
        <v>0.12670000000000001</v>
      </c>
      <c r="P200" s="6">
        <v>0.11230000000000001</v>
      </c>
      <c r="Q200" s="6">
        <v>0.1106</v>
      </c>
      <c r="R200" s="6">
        <v>6.9500000000000006E-2</v>
      </c>
      <c r="S200" s="6">
        <v>0.4672</v>
      </c>
      <c r="T200" s="6">
        <v>0.43569999999999998</v>
      </c>
      <c r="U200" s="6">
        <v>0.70590000000000008</v>
      </c>
    </row>
    <row r="201" spans="3:21" ht="15.5" x14ac:dyDescent="0.35">
      <c r="C201" t="s">
        <v>251</v>
      </c>
      <c r="I201" s="6">
        <v>8.8599999999999998E-2</v>
      </c>
      <c r="J201" s="6">
        <v>0.11869999999999999</v>
      </c>
      <c r="K201" s="6">
        <v>0.12560000000000002</v>
      </c>
      <c r="L201" s="6">
        <v>0.18289999999999998</v>
      </c>
      <c r="M201" s="6">
        <v>0.33840000000000003</v>
      </c>
      <c r="N201" s="6">
        <v>0.1552</v>
      </c>
      <c r="O201" s="6">
        <v>0.11890000000000001</v>
      </c>
      <c r="P201" s="6">
        <v>0.1038</v>
      </c>
      <c r="Q201" s="6">
        <v>8.9900000000000008E-2</v>
      </c>
      <c r="R201" s="6">
        <v>0.12560000000000002</v>
      </c>
      <c r="S201" s="6">
        <v>0.21050000000000002</v>
      </c>
      <c r="T201" s="6">
        <v>0.20980000000000001</v>
      </c>
      <c r="U201" s="6">
        <v>0.49790000000000001</v>
      </c>
    </row>
    <row r="202" spans="3:21" ht="15.5" x14ac:dyDescent="0.35">
      <c r="C202" t="s">
        <v>252</v>
      </c>
      <c r="I202" s="6">
        <v>118.88</v>
      </c>
      <c r="J202" s="6">
        <v>122.85</v>
      </c>
      <c r="K202" s="6">
        <v>78.16</v>
      </c>
      <c r="L202" s="6">
        <v>163.15</v>
      </c>
      <c r="M202" s="6">
        <v>214.28</v>
      </c>
      <c r="N202" s="6">
        <v>58.46</v>
      </c>
      <c r="O202" s="6">
        <v>65.06</v>
      </c>
      <c r="P202" s="6">
        <v>30.54</v>
      </c>
      <c r="Q202" s="6">
        <v>17.62</v>
      </c>
      <c r="R202" s="6">
        <v>13.79</v>
      </c>
      <c r="S202" s="6">
        <v>5.24</v>
      </c>
      <c r="T202" s="6">
        <v>6.25</v>
      </c>
      <c r="U202" s="6">
        <v>14.75</v>
      </c>
    </row>
    <row r="203" spans="3:21" ht="15.5" x14ac:dyDescent="0.35">
      <c r="C203" t="s">
        <v>63</v>
      </c>
      <c r="I203" s="6">
        <v>0.9</v>
      </c>
      <c r="J203" s="6">
        <v>1.02</v>
      </c>
      <c r="K203" s="6">
        <v>2.15</v>
      </c>
      <c r="L203" s="6">
        <v>2.27</v>
      </c>
      <c r="M203" s="6">
        <v>3.83</v>
      </c>
      <c r="N203" s="6">
        <v>1.7</v>
      </c>
      <c r="O203" s="6">
        <v>2.04</v>
      </c>
      <c r="P203" s="6">
        <v>1.37</v>
      </c>
      <c r="Q203" s="6">
        <v>2.54</v>
      </c>
      <c r="R203" s="6">
        <v>4.29</v>
      </c>
      <c r="S203" s="5">
        <v>0</v>
      </c>
      <c r="T203" s="5">
        <v>0</v>
      </c>
      <c r="U203" s="5">
        <v>0</v>
      </c>
    </row>
    <row r="204" spans="3:21" ht="15.5" x14ac:dyDescent="0.35">
      <c r="C204" t="s">
        <v>60</v>
      </c>
      <c r="I204" s="6">
        <v>2550.96</v>
      </c>
      <c r="J204" s="6">
        <v>2647.91</v>
      </c>
      <c r="K204" s="6">
        <v>2515.39</v>
      </c>
      <c r="L204" s="6">
        <v>2462.04</v>
      </c>
      <c r="M204" s="6">
        <v>2402.44</v>
      </c>
      <c r="N204" s="6">
        <v>1907.52</v>
      </c>
      <c r="O204" s="6">
        <v>1770.24</v>
      </c>
      <c r="P204" s="6">
        <v>1666.31</v>
      </c>
      <c r="Q204" s="6">
        <v>1453.96</v>
      </c>
      <c r="R204" s="6">
        <v>1351.75</v>
      </c>
      <c r="S204" s="6">
        <v>1684364.74</v>
      </c>
      <c r="T204" s="6">
        <v>1792211.54</v>
      </c>
      <c r="U204" s="6">
        <v>1163386.6000000001</v>
      </c>
    </row>
    <row r="205" spans="3:21" ht="15.5" x14ac:dyDescent="0.35">
      <c r="C205" t="s">
        <v>253</v>
      </c>
      <c r="I205" s="6">
        <v>1.01</v>
      </c>
      <c r="J205" s="6">
        <v>1.1499999999999999</v>
      </c>
      <c r="K205" s="6">
        <v>2.38</v>
      </c>
      <c r="L205" s="6">
        <v>2.4</v>
      </c>
      <c r="M205" s="6">
        <v>3.88</v>
      </c>
      <c r="N205" s="6">
        <v>1.72</v>
      </c>
      <c r="O205" s="6">
        <v>2.06</v>
      </c>
      <c r="P205" s="6">
        <v>1.38</v>
      </c>
      <c r="Q205" s="6">
        <v>2.57</v>
      </c>
      <c r="R205" s="6">
        <v>4.32</v>
      </c>
      <c r="S205" s="5">
        <v>0</v>
      </c>
      <c r="T205" s="5">
        <v>0</v>
      </c>
      <c r="U205" s="5">
        <v>0</v>
      </c>
    </row>
    <row r="206" spans="3:21" ht="15.5" x14ac:dyDescent="0.35">
      <c r="C206" t="s">
        <v>254</v>
      </c>
      <c r="I206" s="6">
        <v>2273.23</v>
      </c>
      <c r="J206" s="6">
        <v>2340.1</v>
      </c>
      <c r="K206" s="6">
        <v>2273.4699999999998</v>
      </c>
      <c r="L206" s="6">
        <v>2334.7800000000002</v>
      </c>
      <c r="M206" s="6">
        <v>2370.75</v>
      </c>
      <c r="N206" s="6">
        <v>1892.65</v>
      </c>
      <c r="O206" s="6">
        <v>1757.07</v>
      </c>
      <c r="P206" s="6">
        <v>1649.77</v>
      </c>
      <c r="Q206" s="6">
        <v>1440.28</v>
      </c>
      <c r="R206" s="6">
        <v>1343.23</v>
      </c>
      <c r="S206" s="6">
        <v>1637404.5</v>
      </c>
      <c r="T206" s="6">
        <v>1696819.25</v>
      </c>
      <c r="U206" s="6">
        <v>1043756.35</v>
      </c>
    </row>
    <row r="207" spans="3:21" ht="15.5" x14ac:dyDescent="0.35">
      <c r="C207" t="s">
        <v>255</v>
      </c>
      <c r="I207" s="5">
        <v>38000000000</v>
      </c>
      <c r="J207" s="5">
        <v>68000000000</v>
      </c>
      <c r="K207" s="5">
        <v>34000000000</v>
      </c>
      <c r="L207" s="5">
        <v>51000000000</v>
      </c>
      <c r="M207" s="5">
        <v>54000000000</v>
      </c>
      <c r="N207" s="5">
        <v>26000000000</v>
      </c>
      <c r="O207" s="5">
        <v>37000000000</v>
      </c>
      <c r="P207" s="5">
        <v>54000000000</v>
      </c>
      <c r="Q207" s="5">
        <v>57000000000</v>
      </c>
      <c r="R207" s="5">
        <v>65000000000</v>
      </c>
      <c r="S207" s="5">
        <v>50000000000</v>
      </c>
      <c r="T207" s="5">
        <v>57000000000</v>
      </c>
      <c r="U207" s="5">
        <v>36000000000</v>
      </c>
    </row>
    <row r="208" spans="3:21" ht="15.5" x14ac:dyDescent="0.35">
      <c r="C208" t="s">
        <v>256</v>
      </c>
      <c r="I208" s="5">
        <v>2000000000</v>
      </c>
      <c r="J208" s="5">
        <v>3000000000</v>
      </c>
      <c r="K208" s="5">
        <v>2000000000</v>
      </c>
      <c r="L208" s="5">
        <v>2000000000</v>
      </c>
      <c r="M208" s="5">
        <v>3000000000</v>
      </c>
      <c r="N208" s="5">
        <v>6000000000</v>
      </c>
      <c r="O208" s="5">
        <v>10000000000</v>
      </c>
      <c r="P208" s="5">
        <v>21000000000</v>
      </c>
      <c r="Q208" s="5">
        <v>42000000000</v>
      </c>
      <c r="R208" s="5">
        <v>61000000000</v>
      </c>
      <c r="S208" s="5">
        <v>57000000000</v>
      </c>
      <c r="T208" s="5">
        <v>140000000000</v>
      </c>
      <c r="U208" s="5">
        <v>117000000000</v>
      </c>
    </row>
    <row r="209" spans="2:21" ht="15.5" x14ac:dyDescent="0.35">
      <c r="C209" t="s">
        <v>26</v>
      </c>
      <c r="I209" s="5">
        <v>40000000000</v>
      </c>
      <c r="J209" s="5">
        <v>72000000000</v>
      </c>
      <c r="K209" s="5">
        <v>36000000000</v>
      </c>
      <c r="L209" s="5">
        <v>53000000000</v>
      </c>
      <c r="M209" s="5">
        <v>57000000000</v>
      </c>
      <c r="N209" s="5">
        <v>32000000000</v>
      </c>
      <c r="O209" s="5">
        <v>47000000000</v>
      </c>
      <c r="P209" s="5">
        <v>76000000000</v>
      </c>
      <c r="Q209" s="5">
        <v>99000000000</v>
      </c>
      <c r="R209" s="5">
        <v>126000000000</v>
      </c>
      <c r="S209" s="5">
        <v>106000000000</v>
      </c>
      <c r="T209" s="5">
        <v>196000000000</v>
      </c>
      <c r="U209" s="5">
        <v>153000000000</v>
      </c>
    </row>
    <row r="210" spans="2:21" ht="15.5" x14ac:dyDescent="0.35">
      <c r="C210" t="s">
        <v>23</v>
      </c>
      <c r="I210" s="5">
        <v>-549000000000</v>
      </c>
      <c r="J210" s="5">
        <v>-370000000000</v>
      </c>
      <c r="K210" s="5">
        <v>-506000000000</v>
      </c>
      <c r="L210" s="5">
        <v>-645000000000</v>
      </c>
      <c r="M210" s="5">
        <v>-551000000000</v>
      </c>
      <c r="N210" s="5">
        <v>-333000000000</v>
      </c>
      <c r="O210" s="5">
        <v>-45000000000</v>
      </c>
      <c r="P210" s="5">
        <v>-27000000000</v>
      </c>
      <c r="Q210" s="5">
        <v>-689000000000</v>
      </c>
      <c r="R210" s="5">
        <v>-1051000000000</v>
      </c>
      <c r="S210" s="5">
        <v>61000000000</v>
      </c>
      <c r="T210" s="5">
        <v>151000000000</v>
      </c>
      <c r="U210" s="5">
        <v>118000000000</v>
      </c>
    </row>
    <row r="211" spans="2:21" ht="15.5" x14ac:dyDescent="0.35">
      <c r="C211" t="s">
        <v>257</v>
      </c>
      <c r="I211" s="5">
        <v>848000000000</v>
      </c>
      <c r="J211" s="5">
        <v>816000000000</v>
      </c>
      <c r="K211" s="5">
        <v>1057000000000</v>
      </c>
      <c r="L211" s="5">
        <v>1235000000000</v>
      </c>
      <c r="M211" s="5">
        <v>1500000000000</v>
      </c>
      <c r="N211" s="5">
        <v>1150000000000</v>
      </c>
      <c r="O211" s="5">
        <v>1111000000000</v>
      </c>
      <c r="P211" s="5">
        <v>1038000000000</v>
      </c>
      <c r="Q211" s="5">
        <v>1017000000000</v>
      </c>
      <c r="R211" s="5">
        <v>1192000000000</v>
      </c>
      <c r="S211" s="5">
        <v>51000000000</v>
      </c>
      <c r="T211" s="5">
        <v>38000000000</v>
      </c>
      <c r="U211" s="5">
        <v>26000000000</v>
      </c>
    </row>
    <row r="212" spans="2:21" ht="15.5" x14ac:dyDescent="0.35">
      <c r="C212" t="s">
        <v>258</v>
      </c>
      <c r="I212" s="5">
        <v>424000000000</v>
      </c>
      <c r="J212" s="5">
        <v>477000000000</v>
      </c>
      <c r="K212" s="5">
        <v>411000000000</v>
      </c>
      <c r="L212" s="5">
        <v>460000000000</v>
      </c>
      <c r="M212" s="5">
        <v>777000000000</v>
      </c>
      <c r="N212" s="5">
        <v>435000000000</v>
      </c>
      <c r="O212" s="5">
        <v>342000000000</v>
      </c>
      <c r="P212" s="5">
        <v>240000000000</v>
      </c>
      <c r="Q212" s="5">
        <v>93000000000</v>
      </c>
      <c r="R212" s="5">
        <v>119000000000</v>
      </c>
      <c r="S212" s="5">
        <v>158000000000</v>
      </c>
      <c r="T212" s="5">
        <v>106000000000</v>
      </c>
      <c r="U212" s="5">
        <v>83000000000</v>
      </c>
    </row>
    <row r="213" spans="2:21" ht="15.5" x14ac:dyDescent="0.35">
      <c r="C213" t="s">
        <v>259</v>
      </c>
      <c r="I213" s="5">
        <v>-136000000000</v>
      </c>
      <c r="J213" s="5">
        <v>-217000000000</v>
      </c>
      <c r="K213" s="5">
        <v>-246000000000</v>
      </c>
      <c r="L213" s="5">
        <v>-235000000000</v>
      </c>
      <c r="M213" s="5">
        <v>-129000000000</v>
      </c>
      <c r="N213" s="5">
        <v>-144000000000</v>
      </c>
      <c r="O213" s="5">
        <v>-83000000000</v>
      </c>
      <c r="P213" s="5">
        <v>-192000000000</v>
      </c>
      <c r="Q213" s="5">
        <v>-210000000000</v>
      </c>
      <c r="R213" s="5">
        <v>-77000000000</v>
      </c>
      <c r="S213" s="5">
        <v>-322000000000</v>
      </c>
      <c r="T213" s="5">
        <v>-129000000000</v>
      </c>
      <c r="U213" s="5">
        <v>-69000000000</v>
      </c>
    </row>
    <row r="214" spans="2:21" ht="15.5" x14ac:dyDescent="0.35">
      <c r="C214" t="s">
        <v>15</v>
      </c>
      <c r="I214" s="5">
        <v>288000000000</v>
      </c>
      <c r="J214" s="5">
        <v>260000000000</v>
      </c>
      <c r="K214" s="5">
        <v>165000000000</v>
      </c>
      <c r="L214" s="5">
        <v>224000000000</v>
      </c>
      <c r="M214" s="5">
        <v>649000000000</v>
      </c>
      <c r="N214" s="5">
        <v>291000000000</v>
      </c>
      <c r="O214" s="5">
        <v>259000000000</v>
      </c>
      <c r="P214" s="5">
        <v>48000000000</v>
      </c>
      <c r="Q214" s="5">
        <v>-116000000000</v>
      </c>
      <c r="R214" s="5">
        <v>42000000000</v>
      </c>
      <c r="S214" s="5">
        <v>-164000000000</v>
      </c>
      <c r="T214" s="5">
        <v>-23000000000</v>
      </c>
      <c r="U214" s="5">
        <v>14000000000</v>
      </c>
    </row>
    <row r="215" spans="2:21" ht="15.5" x14ac:dyDescent="0.35">
      <c r="C215" t="s">
        <v>17</v>
      </c>
      <c r="I215" s="6">
        <v>307.08</v>
      </c>
      <c r="J215" s="6">
        <v>277.39999999999998</v>
      </c>
      <c r="K215" s="6">
        <v>176.49</v>
      </c>
      <c r="L215" s="6">
        <v>239.44</v>
      </c>
      <c r="M215" s="6">
        <v>691.75</v>
      </c>
      <c r="N215" s="6">
        <v>310.27</v>
      </c>
      <c r="O215" s="6">
        <v>276.39</v>
      </c>
      <c r="P215" s="6">
        <v>51.33</v>
      </c>
      <c r="Q215" s="6">
        <v>-124.11</v>
      </c>
      <c r="R215" s="6">
        <v>44.89</v>
      </c>
      <c r="S215" s="6">
        <v>-2181565.64</v>
      </c>
      <c r="T215" s="6">
        <v>-312736.78999999998</v>
      </c>
      <c r="U215" s="6">
        <v>182759.85</v>
      </c>
    </row>
    <row r="217" spans="2:21" ht="15.5" x14ac:dyDescent="0.35">
      <c r="B217" t="s">
        <v>260</v>
      </c>
      <c r="C217" t="s">
        <v>261</v>
      </c>
      <c r="D217" s="5">
        <v>60000000000</v>
      </c>
      <c r="E217" s="5">
        <v>17000000000</v>
      </c>
      <c r="F217" s="5">
        <v>92000000000</v>
      </c>
      <c r="G217" s="5">
        <v>45000000000</v>
      </c>
      <c r="H217" s="5">
        <v>155000000000</v>
      </c>
      <c r="I217" s="5">
        <v>207000000000</v>
      </c>
      <c r="J217" s="5">
        <v>270000000000</v>
      </c>
      <c r="K217" s="5">
        <v>260000000000</v>
      </c>
      <c r="L217" s="5">
        <v>372000000000</v>
      </c>
      <c r="M217" s="5">
        <v>622000000000</v>
      </c>
      <c r="N217" s="5">
        <v>269000000000</v>
      </c>
      <c r="O217" s="5">
        <v>210000000000</v>
      </c>
      <c r="P217" s="5">
        <v>175000000000</v>
      </c>
      <c r="Q217" s="5">
        <v>151000000000</v>
      </c>
    </row>
    <row r="218" spans="2:21" ht="15.5" x14ac:dyDescent="0.35">
      <c r="C218" t="s">
        <v>444</v>
      </c>
      <c r="H218" s="6">
        <v>162.68</v>
      </c>
      <c r="I218" s="6">
        <v>162.68</v>
      </c>
      <c r="J218" s="6">
        <v>172.93</v>
      </c>
      <c r="K218" s="6">
        <v>165.97</v>
      </c>
      <c r="L218" s="6">
        <v>237.85</v>
      </c>
      <c r="M218" s="6">
        <v>397.84</v>
      </c>
      <c r="N218" s="5">
        <v>172</v>
      </c>
      <c r="O218" s="6">
        <v>112.14</v>
      </c>
      <c r="P218" s="6">
        <v>93.57</v>
      </c>
      <c r="Q218" s="6">
        <v>64.34</v>
      </c>
    </row>
    <row r="219" spans="2:21" ht="15.5" x14ac:dyDescent="0.35">
      <c r="C219" t="s">
        <v>71</v>
      </c>
      <c r="H219" s="6">
        <v>0.98340000000000005</v>
      </c>
      <c r="I219" s="6">
        <v>0.73750000000000004</v>
      </c>
      <c r="J219" s="6">
        <v>0.6</v>
      </c>
      <c r="K219" s="6">
        <v>0.59870000000000001</v>
      </c>
      <c r="L219" s="6">
        <v>0.6</v>
      </c>
      <c r="M219" s="6">
        <v>0.6</v>
      </c>
      <c r="N219" s="6">
        <v>0.6</v>
      </c>
      <c r="O219" s="6">
        <v>0.5</v>
      </c>
      <c r="P219" s="6">
        <v>0.5</v>
      </c>
      <c r="Q219" s="6">
        <v>0.4</v>
      </c>
    </row>
    <row r="220" spans="2:21" ht="15.5" x14ac:dyDescent="0.35">
      <c r="C220" t="s">
        <v>445</v>
      </c>
      <c r="H220" s="6">
        <v>4.4299999999999999E-2</v>
      </c>
      <c r="I220" s="6">
        <v>6.2600000000000003E-2</v>
      </c>
      <c r="J220" s="6">
        <v>6.480000000000001E-2</v>
      </c>
      <c r="K220" s="6">
        <v>4.9400000000000006E-2</v>
      </c>
      <c r="L220" s="6">
        <v>4.0500000000000001E-2</v>
      </c>
      <c r="M220" s="6">
        <v>5.3899999999999997E-2</v>
      </c>
      <c r="N220" s="6">
        <v>4.1200000000000001E-2</v>
      </c>
      <c r="O220" s="6">
        <v>3.1699999999999999E-2</v>
      </c>
      <c r="P220" s="6">
        <v>2.7900000000000001E-2</v>
      </c>
      <c r="Q220" s="6">
        <v>1.95E-2</v>
      </c>
    </row>
    <row r="221" spans="2:21" ht="15.5" x14ac:dyDescent="0.35">
      <c r="C221" t="s">
        <v>51</v>
      </c>
      <c r="D221" s="6">
        <v>64.34</v>
      </c>
      <c r="E221" s="6">
        <v>18.38</v>
      </c>
      <c r="F221" s="6">
        <v>98.38</v>
      </c>
      <c r="G221" s="6">
        <v>47.91</v>
      </c>
      <c r="H221" s="6">
        <v>165.43</v>
      </c>
      <c r="I221" s="6">
        <v>220.57</v>
      </c>
      <c r="J221" s="6">
        <v>288.20999999999998</v>
      </c>
      <c r="K221" s="6">
        <v>277.2</v>
      </c>
      <c r="L221" s="6">
        <v>396.42</v>
      </c>
      <c r="M221" s="6">
        <v>663.06</v>
      </c>
      <c r="N221" s="6">
        <v>286.66000000000003</v>
      </c>
      <c r="O221" s="6">
        <v>224.28</v>
      </c>
      <c r="P221" s="6">
        <v>187.15</v>
      </c>
      <c r="Q221" s="6">
        <v>160.85</v>
      </c>
    </row>
    <row r="222" spans="2:21" ht="15.5" x14ac:dyDescent="0.35">
      <c r="C222" t="s">
        <v>73</v>
      </c>
      <c r="H222" s="6">
        <v>162.68</v>
      </c>
      <c r="I222" s="6">
        <v>162.68</v>
      </c>
      <c r="J222" s="6">
        <v>172.93</v>
      </c>
      <c r="K222" s="6">
        <v>165.97</v>
      </c>
      <c r="L222" s="6">
        <v>237.85</v>
      </c>
      <c r="M222" s="6">
        <v>397.84</v>
      </c>
      <c r="N222" s="5">
        <v>172</v>
      </c>
      <c r="O222" s="6">
        <v>112.14</v>
      </c>
      <c r="P222" s="6">
        <v>93.57</v>
      </c>
      <c r="Q222" s="6">
        <v>64.34</v>
      </c>
    </row>
    <row r="223" spans="2:21" ht="15.5" x14ac:dyDescent="0.35">
      <c r="C223" t="s">
        <v>446</v>
      </c>
      <c r="H223" s="6">
        <v>0.98340000000000005</v>
      </c>
      <c r="I223" s="6">
        <v>0.73750000000000004</v>
      </c>
      <c r="J223" s="6">
        <v>0.6</v>
      </c>
      <c r="K223" s="6">
        <v>0.59870000000000001</v>
      </c>
      <c r="L223" s="6">
        <v>0.6</v>
      </c>
      <c r="M223" s="6">
        <v>0.6</v>
      </c>
      <c r="N223" s="6">
        <v>0.6</v>
      </c>
      <c r="O223" s="6">
        <v>0.5</v>
      </c>
      <c r="P223" s="6">
        <v>0.5</v>
      </c>
      <c r="Q223" s="6">
        <v>0.4</v>
      </c>
    </row>
    <row r="224" spans="2:21" ht="15.5" x14ac:dyDescent="0.35">
      <c r="C224" t="s">
        <v>447</v>
      </c>
      <c r="H224" s="6">
        <v>4.4299999999999999E-2</v>
      </c>
      <c r="I224" s="6">
        <v>6.2600000000000003E-2</v>
      </c>
      <c r="J224" s="6">
        <v>6.480000000000001E-2</v>
      </c>
      <c r="K224" s="6">
        <v>4.9400000000000006E-2</v>
      </c>
      <c r="L224" s="6">
        <v>4.0500000000000001E-2</v>
      </c>
      <c r="M224" s="6">
        <v>5.3899999999999997E-2</v>
      </c>
      <c r="N224" s="6">
        <v>4.1200000000000001E-2</v>
      </c>
      <c r="O224" s="6">
        <v>3.1699999999999999E-2</v>
      </c>
      <c r="P224" s="6">
        <v>2.7900000000000001E-2</v>
      </c>
      <c r="Q224" s="6">
        <v>1.95E-2</v>
      </c>
    </row>
    <row r="225" spans="3:17" ht="15.5" x14ac:dyDescent="0.35">
      <c r="C225" t="s">
        <v>262</v>
      </c>
      <c r="D225" s="5">
        <v>613000000000</v>
      </c>
      <c r="E225" s="5">
        <v>501000000000</v>
      </c>
      <c r="F225" s="5">
        <v>701000000000</v>
      </c>
      <c r="G225" s="5">
        <v>553000000000</v>
      </c>
      <c r="H225" s="5">
        <v>2229000000000</v>
      </c>
      <c r="I225" s="5">
        <v>2282000000000</v>
      </c>
      <c r="J225" s="5">
        <v>2252000000000</v>
      </c>
      <c r="K225" s="5">
        <v>2222000000000</v>
      </c>
      <c r="L225" s="5">
        <v>2182000000000</v>
      </c>
      <c r="M225" s="5">
        <v>2652000000000</v>
      </c>
      <c r="N225" s="5">
        <v>1873000000000</v>
      </c>
      <c r="O225" s="5">
        <v>1744000000000</v>
      </c>
      <c r="P225" s="5">
        <v>1600000000000</v>
      </c>
      <c r="Q225" s="5">
        <v>1466000000000</v>
      </c>
    </row>
    <row r="226" spans="3:17" ht="15.5" x14ac:dyDescent="0.35">
      <c r="C226" t="s">
        <v>448</v>
      </c>
      <c r="H226" s="6">
        <v>162.68</v>
      </c>
      <c r="I226" s="6">
        <v>162.68</v>
      </c>
      <c r="J226" s="6">
        <v>172.93</v>
      </c>
      <c r="K226" s="6">
        <v>165.97</v>
      </c>
      <c r="L226" s="6">
        <v>237.85</v>
      </c>
      <c r="M226" s="6">
        <v>397.84</v>
      </c>
      <c r="N226" s="5">
        <v>172</v>
      </c>
      <c r="O226" s="6">
        <v>112.14</v>
      </c>
      <c r="P226" s="6">
        <v>93.57</v>
      </c>
      <c r="Q226" s="6">
        <v>64.34</v>
      </c>
    </row>
    <row r="227" spans="3:17" ht="15.5" x14ac:dyDescent="0.35">
      <c r="C227" t="s">
        <v>449</v>
      </c>
      <c r="H227" s="6">
        <v>0.98340000000000005</v>
      </c>
      <c r="I227" s="6">
        <v>0.73750000000000004</v>
      </c>
      <c r="J227" s="6">
        <v>0.6</v>
      </c>
      <c r="K227" s="6">
        <v>0.59870000000000001</v>
      </c>
      <c r="L227" s="6">
        <v>0.6</v>
      </c>
      <c r="M227" s="6">
        <v>0.6</v>
      </c>
      <c r="N227" s="6">
        <v>0.6</v>
      </c>
      <c r="O227" s="6">
        <v>0.5</v>
      </c>
      <c r="P227" s="6">
        <v>0.5</v>
      </c>
      <c r="Q227" s="6">
        <v>0.4</v>
      </c>
    </row>
    <row r="228" spans="3:17" ht="15.5" x14ac:dyDescent="0.35">
      <c r="C228" t="s">
        <v>450</v>
      </c>
      <c r="H228" s="6">
        <v>4.4299999999999999E-2</v>
      </c>
      <c r="I228" s="6">
        <v>6.2600000000000003E-2</v>
      </c>
      <c r="J228" s="6">
        <v>6.480000000000001E-2</v>
      </c>
      <c r="K228" s="6">
        <v>4.9400000000000006E-2</v>
      </c>
      <c r="L228" s="6">
        <v>4.0500000000000001E-2</v>
      </c>
      <c r="M228" s="6">
        <v>5.3899999999999997E-2</v>
      </c>
      <c r="N228" s="6">
        <v>4.1200000000000001E-2</v>
      </c>
      <c r="O228" s="6">
        <v>3.1699999999999999E-2</v>
      </c>
      <c r="P228" s="6">
        <v>2.7900000000000001E-2</v>
      </c>
      <c r="Q228" s="6">
        <v>1.95E-2</v>
      </c>
    </row>
    <row r="229" spans="3:17" ht="15.5" x14ac:dyDescent="0.35">
      <c r="C229" t="s">
        <v>344</v>
      </c>
      <c r="I229" s="6">
        <v>22.18</v>
      </c>
    </row>
    <row r="230" spans="3:17" ht="15.5" x14ac:dyDescent="0.35">
      <c r="C230" t="s">
        <v>345</v>
      </c>
      <c r="I230" s="6">
        <v>16.03</v>
      </c>
    </row>
    <row r="231" spans="3:17" ht="15.5" x14ac:dyDescent="0.35">
      <c r="C231" t="s">
        <v>831</v>
      </c>
      <c r="I231" s="6">
        <v>6.96</v>
      </c>
    </row>
    <row r="232" spans="3:17" ht="15.5" x14ac:dyDescent="0.35">
      <c r="C232" t="s">
        <v>263</v>
      </c>
      <c r="I232" s="6">
        <v>6.95</v>
      </c>
    </row>
    <row r="233" spans="3:17" ht="15.5" x14ac:dyDescent="0.35">
      <c r="C233" t="s">
        <v>346</v>
      </c>
      <c r="I233" s="6">
        <v>6.2400000000000004E-2</v>
      </c>
    </row>
    <row r="234" spans="3:17" ht="15.5" x14ac:dyDescent="0.35">
      <c r="C234" t="s">
        <v>347</v>
      </c>
      <c r="I234" s="6">
        <v>1.45</v>
      </c>
    </row>
    <row r="235" spans="3:17" ht="15.5" x14ac:dyDescent="0.35">
      <c r="C235" t="s">
        <v>348</v>
      </c>
      <c r="I235" s="6">
        <v>1.47</v>
      </c>
    </row>
    <row r="236" spans="3:17" ht="15.5" x14ac:dyDescent="0.35">
      <c r="C236" t="s">
        <v>349</v>
      </c>
      <c r="I236" s="6">
        <v>7.56</v>
      </c>
    </row>
    <row r="237" spans="3:17" ht="15.5" x14ac:dyDescent="0.35">
      <c r="C237" t="s">
        <v>350</v>
      </c>
      <c r="I237" s="6">
        <v>10.6</v>
      </c>
    </row>
    <row r="238" spans="3:17" ht="15.5" x14ac:dyDescent="0.35">
      <c r="C238" t="s">
        <v>351</v>
      </c>
      <c r="I238" s="6">
        <v>11.69</v>
      </c>
    </row>
    <row r="239" spans="3:17" ht="15.5" x14ac:dyDescent="0.35">
      <c r="C239" t="s">
        <v>264</v>
      </c>
      <c r="I239" s="6">
        <v>5.95</v>
      </c>
    </row>
    <row r="240" spans="3:17" ht="15.5" x14ac:dyDescent="0.35">
      <c r="C240" t="s">
        <v>451</v>
      </c>
      <c r="I240" s="6">
        <v>-0.68</v>
      </c>
    </row>
    <row r="241" spans="3:9" ht="15.5" x14ac:dyDescent="0.35">
      <c r="C241" t="s">
        <v>452</v>
      </c>
      <c r="I241" s="6">
        <v>-0.9</v>
      </c>
    </row>
    <row r="242" spans="3:9" ht="15.5" x14ac:dyDescent="0.35">
      <c r="C242" t="s">
        <v>832</v>
      </c>
      <c r="I242" s="6">
        <v>0.18</v>
      </c>
    </row>
    <row r="243" spans="3:9" ht="15.5" x14ac:dyDescent="0.35">
      <c r="C243" t="s">
        <v>352</v>
      </c>
      <c r="I243" s="5">
        <v>229</v>
      </c>
    </row>
    <row r="244" spans="3:9" ht="15.5" x14ac:dyDescent="0.35">
      <c r="C244" t="s">
        <v>353</v>
      </c>
      <c r="I244" s="6">
        <v>165.43</v>
      </c>
    </row>
    <row r="245" spans="3:9" ht="15.5" x14ac:dyDescent="0.35">
      <c r="C245" t="s">
        <v>354</v>
      </c>
      <c r="I245" s="6">
        <v>2526.9699999999998</v>
      </c>
    </row>
    <row r="246" spans="3:9" ht="15.5" x14ac:dyDescent="0.35">
      <c r="C246" t="s">
        <v>355</v>
      </c>
      <c r="D246" s="6">
        <v>578.91999999999996</v>
      </c>
    </row>
    <row r="247" spans="3:9" ht="15.5" x14ac:dyDescent="0.35">
      <c r="C247" t="s">
        <v>356</v>
      </c>
      <c r="I247" s="6">
        <v>2495.48</v>
      </c>
    </row>
    <row r="248" spans="3:9" ht="15.5" x14ac:dyDescent="0.35">
      <c r="C248" t="s">
        <v>357</v>
      </c>
      <c r="I248" s="6">
        <v>346.19</v>
      </c>
    </row>
    <row r="249" spans="3:9" ht="15.5" x14ac:dyDescent="0.35">
      <c r="C249" t="s">
        <v>265</v>
      </c>
      <c r="D249" s="6">
        <v>5.35</v>
      </c>
    </row>
    <row r="250" spans="3:9" ht="15.5" x14ac:dyDescent="0.35">
      <c r="C250" t="s">
        <v>266</v>
      </c>
      <c r="D250" s="6">
        <v>5.0999999999999996</v>
      </c>
    </row>
    <row r="251" spans="3:9" ht="15.5" x14ac:dyDescent="0.35">
      <c r="C251" t="s">
        <v>267</v>
      </c>
      <c r="D251" s="6">
        <v>0.01</v>
      </c>
    </row>
    <row r="252" spans="3:9" ht="15.5" x14ac:dyDescent="0.35">
      <c r="C252" t="s">
        <v>269</v>
      </c>
      <c r="D252" s="6">
        <v>0.13</v>
      </c>
    </row>
    <row r="253" spans="3:9" ht="15.5" x14ac:dyDescent="0.35">
      <c r="C253" t="s">
        <v>270</v>
      </c>
      <c r="D253" s="6">
        <v>0.01</v>
      </c>
    </row>
    <row r="254" spans="3:9" ht="15.5" x14ac:dyDescent="0.35">
      <c r="C254" t="s">
        <v>271</v>
      </c>
      <c r="D254" s="6">
        <v>1.1299999999999999</v>
      </c>
    </row>
    <row r="255" spans="3:9" ht="15.5" x14ac:dyDescent="0.35">
      <c r="C255" t="s">
        <v>272</v>
      </c>
      <c r="I255" s="6">
        <v>139.77000000000001</v>
      </c>
    </row>
    <row r="256" spans="3:9" ht="15.5" x14ac:dyDescent="0.35">
      <c r="C256" t="s">
        <v>13</v>
      </c>
      <c r="D256" s="5">
        <v>68000000000</v>
      </c>
    </row>
    <row r="257" spans="3:9" ht="15.5" x14ac:dyDescent="0.35">
      <c r="C257" t="s">
        <v>358</v>
      </c>
      <c r="I257" s="6">
        <v>12.32</v>
      </c>
    </row>
    <row r="258" spans="3:9" ht="15.5" x14ac:dyDescent="0.35">
      <c r="C258" t="s">
        <v>273</v>
      </c>
      <c r="I258" s="6">
        <v>8.1199999999999994E-2</v>
      </c>
    </row>
    <row r="259" spans="3:9" ht="15.5" x14ac:dyDescent="0.35">
      <c r="C259" t="s">
        <v>274</v>
      </c>
      <c r="I259" s="6">
        <v>9.1799999999999993E-2</v>
      </c>
    </row>
    <row r="260" spans="3:9" ht="15.5" x14ac:dyDescent="0.35">
      <c r="C260" t="s">
        <v>275</v>
      </c>
      <c r="I260" s="6">
        <v>0.10050000000000001</v>
      </c>
    </row>
    <row r="261" spans="3:9" ht="15.5" x14ac:dyDescent="0.35">
      <c r="C261" t="s">
        <v>359</v>
      </c>
      <c r="I261" s="6">
        <v>8.0799999999999997E-2</v>
      </c>
    </row>
    <row r="262" spans="3:9" ht="15.5" x14ac:dyDescent="0.35">
      <c r="C262" t="s">
        <v>276</v>
      </c>
      <c r="D262" s="6">
        <v>26.25</v>
      </c>
    </row>
    <row r="263" spans="3:9" ht="15.5" x14ac:dyDescent="0.35">
      <c r="C263" t="s">
        <v>277</v>
      </c>
      <c r="D263" s="6">
        <v>15.4</v>
      </c>
    </row>
    <row r="264" spans="3:9" ht="15.5" x14ac:dyDescent="0.35">
      <c r="C264" t="s">
        <v>278</v>
      </c>
      <c r="D264" s="6">
        <v>14.18</v>
      </c>
    </row>
    <row r="265" spans="3:9" ht="15.5" x14ac:dyDescent="0.35">
      <c r="C265" t="s">
        <v>279</v>
      </c>
      <c r="D265" s="6">
        <v>27.47</v>
      </c>
    </row>
    <row r="266" spans="3:9" ht="15.5" x14ac:dyDescent="0.35">
      <c r="C266" t="s">
        <v>280</v>
      </c>
      <c r="D266" s="6">
        <v>3.47</v>
      </c>
    </row>
    <row r="267" spans="3:9" ht="15.5" x14ac:dyDescent="0.35">
      <c r="C267" t="s">
        <v>281</v>
      </c>
      <c r="I267" s="6">
        <v>0.89</v>
      </c>
    </row>
    <row r="268" spans="3:9" ht="15.5" x14ac:dyDescent="0.35">
      <c r="C268" t="s">
        <v>282</v>
      </c>
      <c r="I268" s="6">
        <v>23.13</v>
      </c>
    </row>
    <row r="269" spans="3:9" ht="15.5" x14ac:dyDescent="0.35">
      <c r="C269" t="s">
        <v>47</v>
      </c>
      <c r="I269" s="5">
        <v>3441000000000</v>
      </c>
    </row>
    <row r="270" spans="3:9" ht="15.5" x14ac:dyDescent="0.35">
      <c r="C270" t="s">
        <v>283</v>
      </c>
      <c r="I270" s="5">
        <v>2921000000000</v>
      </c>
    </row>
    <row r="271" spans="3:9" ht="15.5" x14ac:dyDescent="0.35">
      <c r="C271" t="s">
        <v>284</v>
      </c>
      <c r="I271" s="5">
        <v>937500000</v>
      </c>
    </row>
    <row r="272" spans="3:9" ht="15.5" x14ac:dyDescent="0.35">
      <c r="C272" t="s">
        <v>285</v>
      </c>
      <c r="I272" s="6">
        <v>0.24299999999999999</v>
      </c>
    </row>
    <row r="273" spans="3:9" ht="15.5" x14ac:dyDescent="0.35">
      <c r="C273" t="s">
        <v>286</v>
      </c>
      <c r="D273" s="6">
        <v>0.58079999999999998</v>
      </c>
    </row>
    <row r="274" spans="3:9" ht="15.5" x14ac:dyDescent="0.35">
      <c r="C274" t="s">
        <v>287</v>
      </c>
      <c r="D274" s="6">
        <v>0.11470000000000001</v>
      </c>
    </row>
    <row r="275" spans="3:9" ht="15.5" x14ac:dyDescent="0.35">
      <c r="C275" t="s">
        <v>288</v>
      </c>
      <c r="D275" s="6">
        <v>9.8299999999999998E-2</v>
      </c>
    </row>
    <row r="276" spans="3:9" ht="15.5" x14ac:dyDescent="0.35">
      <c r="C276" t="s">
        <v>453</v>
      </c>
      <c r="D276" s="6">
        <v>0.12670000000000001</v>
      </c>
    </row>
    <row r="277" spans="3:9" ht="15.5" x14ac:dyDescent="0.35">
      <c r="C277" t="s">
        <v>289</v>
      </c>
      <c r="D277" s="6">
        <v>6.3899999999999998E-2</v>
      </c>
    </row>
    <row r="278" spans="3:9" ht="15.5" x14ac:dyDescent="0.35">
      <c r="C278" t="s">
        <v>360</v>
      </c>
      <c r="D278" s="6">
        <v>-3.8599999999999995E-2</v>
      </c>
    </row>
    <row r="279" spans="3:9" ht="15.5" x14ac:dyDescent="0.35">
      <c r="C279" t="s">
        <v>290</v>
      </c>
      <c r="I279" s="6">
        <v>162.68</v>
      </c>
    </row>
    <row r="280" spans="3:9" ht="15.5" x14ac:dyDescent="0.35">
      <c r="C280" t="s">
        <v>454</v>
      </c>
      <c r="I280" s="6">
        <v>162.68</v>
      </c>
    </row>
    <row r="281" spans="3:9" ht="15.5" x14ac:dyDescent="0.35">
      <c r="C281" t="s">
        <v>455</v>
      </c>
      <c r="I281" s="6">
        <v>0.98340000000000005</v>
      </c>
    </row>
    <row r="282" spans="3:9" ht="15.5" x14ac:dyDescent="0.35">
      <c r="C282" t="s">
        <v>456</v>
      </c>
      <c r="I282" s="6">
        <v>4.4299999999999999E-2</v>
      </c>
    </row>
    <row r="283" spans="3:9" ht="15.5" x14ac:dyDescent="0.35">
      <c r="C283" t="s">
        <v>291</v>
      </c>
      <c r="I283" t="s">
        <v>1705</v>
      </c>
    </row>
    <row r="284" spans="3:9" ht="15.5" x14ac:dyDescent="0.35">
      <c r="C284" t="s">
        <v>293</v>
      </c>
      <c r="I284" s="5">
        <v>6</v>
      </c>
    </row>
    <row r="285" spans="3:9" ht="15.5" x14ac:dyDescent="0.35">
      <c r="C285" t="s">
        <v>294</v>
      </c>
      <c r="I285" s="6">
        <v>0.93</v>
      </c>
    </row>
    <row r="286" spans="3:9" ht="15.5" x14ac:dyDescent="0.35">
      <c r="C286" t="s">
        <v>295</v>
      </c>
      <c r="I286" s="6">
        <v>0.72</v>
      </c>
    </row>
    <row r="287" spans="3:9" ht="15.5" x14ac:dyDescent="0.35">
      <c r="C287" t="s">
        <v>458</v>
      </c>
      <c r="I287" s="6">
        <v>0.44</v>
      </c>
    </row>
    <row r="288" spans="3:9" ht="15.5" x14ac:dyDescent="0.35">
      <c r="C288" t="s">
        <v>296</v>
      </c>
      <c r="I288" s="6">
        <v>0.67</v>
      </c>
    </row>
    <row r="289" spans="3:9" ht="15.5" x14ac:dyDescent="0.35">
      <c r="C289" t="s">
        <v>361</v>
      </c>
      <c r="I289" s="6">
        <v>0.47</v>
      </c>
    </row>
    <row r="290" spans="3:9" ht="15.5" x14ac:dyDescent="0.35">
      <c r="C290" t="s">
        <v>297</v>
      </c>
      <c r="I290" s="6">
        <v>0.41</v>
      </c>
    </row>
    <row r="291" spans="3:9" ht="15.5" x14ac:dyDescent="0.35">
      <c r="C291" t="s">
        <v>298</v>
      </c>
      <c r="I291" s="6">
        <v>0.89</v>
      </c>
    </row>
    <row r="292" spans="3:9" ht="15.5" x14ac:dyDescent="0.35">
      <c r="C292" t="s">
        <v>299</v>
      </c>
      <c r="I292" s="5">
        <v>2369000000000</v>
      </c>
    </row>
    <row r="293" spans="3:9" ht="15.5" x14ac:dyDescent="0.35">
      <c r="C293" t="s">
        <v>300</v>
      </c>
      <c r="I293" s="5">
        <v>1363000000000</v>
      </c>
    </row>
    <row r="294" spans="3:9" ht="15.5" x14ac:dyDescent="0.35">
      <c r="C294" t="s">
        <v>301</v>
      </c>
      <c r="I294" s="5">
        <v>491000000000</v>
      </c>
    </row>
    <row r="295" spans="3:9" ht="15.5" x14ac:dyDescent="0.35">
      <c r="C295" t="s">
        <v>302</v>
      </c>
      <c r="I295" s="5">
        <v>215000000000</v>
      </c>
    </row>
    <row r="296" spans="3:9" ht="15.5" x14ac:dyDescent="0.35">
      <c r="C296" t="s">
        <v>303</v>
      </c>
      <c r="D296" s="5">
        <v>543000000000</v>
      </c>
    </row>
    <row r="297" spans="3:9" ht="15.5" x14ac:dyDescent="0.35">
      <c r="C297" t="s">
        <v>304</v>
      </c>
      <c r="D297" s="5">
        <v>2643000000000</v>
      </c>
    </row>
    <row r="298" spans="3:9" ht="15.5" x14ac:dyDescent="0.35">
      <c r="C298" t="s">
        <v>305</v>
      </c>
      <c r="D298" s="5">
        <v>301000000000</v>
      </c>
    </row>
    <row r="299" spans="3:9" ht="15.5" x14ac:dyDescent="0.35">
      <c r="C299" t="s">
        <v>245</v>
      </c>
      <c r="D299" s="5">
        <v>809000000000</v>
      </c>
    </row>
    <row r="300" spans="3:9" ht="15.5" x14ac:dyDescent="0.35">
      <c r="C300" t="s">
        <v>306</v>
      </c>
      <c r="I300" s="5">
        <v>2340000000000</v>
      </c>
    </row>
    <row r="301" spans="3:9" ht="15.5" x14ac:dyDescent="0.35">
      <c r="C301" t="s">
        <v>243</v>
      </c>
      <c r="D301" s="5">
        <v>1000000000</v>
      </c>
    </row>
    <row r="302" spans="3:9" ht="15.5" x14ac:dyDescent="0.35">
      <c r="C302" t="s">
        <v>242</v>
      </c>
      <c r="D302" s="5">
        <v>19000000000</v>
      </c>
    </row>
    <row r="303" spans="3:9" ht="15.5" x14ac:dyDescent="0.35">
      <c r="C303" t="s">
        <v>24</v>
      </c>
      <c r="D303" s="5">
        <v>21000000000</v>
      </c>
    </row>
    <row r="304" spans="3:9" ht="15.5" x14ac:dyDescent="0.35">
      <c r="C304" t="s">
        <v>21</v>
      </c>
      <c r="D304" s="5">
        <v>-522000000000</v>
      </c>
    </row>
    <row r="305" spans="3:9" ht="15.5" x14ac:dyDescent="0.35">
      <c r="C305" t="s">
        <v>244</v>
      </c>
      <c r="I305" s="5">
        <v>2342000000000</v>
      </c>
    </row>
    <row r="306" spans="3:9" ht="15.5" x14ac:dyDescent="0.35">
      <c r="C306" t="s">
        <v>307</v>
      </c>
      <c r="I306" s="5">
        <v>455000000000</v>
      </c>
    </row>
    <row r="307" spans="3:9" ht="15.5" x14ac:dyDescent="0.35">
      <c r="C307" t="s">
        <v>308</v>
      </c>
      <c r="I307" s="5">
        <v>-284000000000</v>
      </c>
    </row>
    <row r="308" spans="3:9" ht="15.5" x14ac:dyDescent="0.35">
      <c r="C308" t="s">
        <v>309</v>
      </c>
      <c r="I308" s="5">
        <v>-220000000000</v>
      </c>
    </row>
    <row r="309" spans="3:9" ht="15.5" x14ac:dyDescent="0.35">
      <c r="C309" t="s">
        <v>310</v>
      </c>
      <c r="I309" s="5">
        <v>-130000000000</v>
      </c>
    </row>
    <row r="310" spans="3:9" ht="15.5" x14ac:dyDescent="0.35">
      <c r="C310" t="s">
        <v>311</v>
      </c>
      <c r="I310" s="5">
        <v>325000000000</v>
      </c>
    </row>
  </sheetData>
  <pageMargins left="0.7" right="0.7" top="0.75" bottom="0.75" header="0.3" footer="0.3"/>
  <ignoredErrors>
    <ignoredError sqref="A1:U311" numberStoredAsText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S29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9" width="18.83203125" customWidth="1"/>
  </cols>
  <sheetData>
    <row r="1" spans="1:19" ht="15.5" x14ac:dyDescent="0.35">
      <c r="C1" t="s">
        <v>1706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</row>
    <row r="2" spans="1:19" ht="15.5" x14ac:dyDescent="0.35">
      <c r="C2" t="s">
        <v>1707</v>
      </c>
      <c r="D2" s="2" vm="455">
        <f ca="1">IFERROR(_xlfn.STOCKHISTORY("XIDX:" &amp; $C$1, D3, , 0, 0, 1), "Libur")</f>
        <v>1450</v>
      </c>
      <c r="E2" s="2" vm="83">
        <f ca="1">IFERROR(_xlfn.STOCKHISTORY("XIDX:" &amp; $C$1, E3, , 0, 0, 1), "Libur")</f>
        <v>1500</v>
      </c>
      <c r="H2" s="2" vm="83">
        <f ca="1">IFERROR(INDEX(D2:G2,COUNT(D2:G2)),"")</f>
        <v>1500</v>
      </c>
      <c r="I2" s="2" vm="456">
        <f t="shared" ref="I2:S2" ca="1" si="0">IFERROR(_xlfn.STOCKHISTORY("XIDX:" &amp; $C$1, I1, , 0, 0, 1), "Libur")</f>
        <v>1115</v>
      </c>
      <c r="J2" s="2" vm="457">
        <f t="shared" ca="1" si="0"/>
        <v>585</v>
      </c>
      <c r="K2" s="2" t="str">
        <f t="shared" ca="1" si="0"/>
        <v>Libur</v>
      </c>
      <c r="L2" s="2" vm="105">
        <f t="shared" ca="1" si="0"/>
        <v>1295</v>
      </c>
      <c r="M2" s="2" vm="86">
        <f t="shared" ca="1" si="0"/>
        <v>1390</v>
      </c>
      <c r="N2" s="2" vm="458">
        <f t="shared" ca="1" si="0"/>
        <v>1380</v>
      </c>
      <c r="O2" s="2" vm="370">
        <f t="shared" ca="1" si="0"/>
        <v>1330</v>
      </c>
      <c r="P2" s="2" vm="417">
        <f t="shared" ca="1" si="0"/>
        <v>695</v>
      </c>
      <c r="Q2" s="2" vm="459">
        <f t="shared" ca="1" si="0"/>
        <v>620</v>
      </c>
      <c r="R2" s="2" vm="70">
        <f t="shared" ca="1" si="0"/>
        <v>390</v>
      </c>
      <c r="S2" s="2" t="str">
        <f t="shared" ca="1" si="0"/>
        <v>Libur</v>
      </c>
    </row>
    <row r="3" spans="1:19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9" ht="15.5" x14ac:dyDescent="0.35">
      <c r="B4" t="s">
        <v>5</v>
      </c>
      <c r="C4" t="s">
        <v>6</v>
      </c>
      <c r="D4" s="2">
        <f>IFERROR(INDEX(D51:D500,MATCH($C$4,$C$51:$C$500,0)),"")</f>
        <v>60948215794</v>
      </c>
      <c r="E4" s="2">
        <f>IFERROR(INDEX(E51:E500,MATCH($C$4,$C$51:$C$500,0)),"")</f>
        <v>88923456963</v>
      </c>
      <c r="H4" s="2">
        <f>IFERROR(SUM(D4:G4)*(4/MAX(1,COUNT(D4:G4))),"")</f>
        <v>299743345514</v>
      </c>
      <c r="I4" s="2">
        <f t="shared" ref="I4:S4" si="1">IFERROR(INDEX(I51:I500,MATCH($C$4,$C$51:$C$500,0)),"")</f>
        <v>361600392027</v>
      </c>
      <c r="J4" s="2">
        <f t="shared" si="1"/>
        <v>678904039180</v>
      </c>
      <c r="K4" s="2">
        <f t="shared" si="1"/>
        <v>901839472087</v>
      </c>
      <c r="L4" s="2">
        <f t="shared" si="1"/>
        <v>733735486344</v>
      </c>
      <c r="M4" s="2">
        <f t="shared" si="1"/>
        <v>556343297730</v>
      </c>
      <c r="N4" s="2">
        <f t="shared" si="1"/>
        <v>478025803002</v>
      </c>
      <c r="O4" s="2">
        <f t="shared" si="1"/>
        <v>790812109230</v>
      </c>
      <c r="P4" s="2">
        <f t="shared" si="1"/>
        <v>692194495232</v>
      </c>
      <c r="Q4" s="2">
        <f t="shared" si="1"/>
        <v>395398478530</v>
      </c>
      <c r="R4" s="2">
        <f t="shared" si="1"/>
        <v>445993417757</v>
      </c>
      <c r="S4" s="2">
        <f t="shared" si="1"/>
        <v>353498295784</v>
      </c>
    </row>
    <row r="5" spans="1:19" ht="15.5" x14ac:dyDescent="0.35">
      <c r="B5" t="s">
        <v>7</v>
      </c>
      <c r="C5" t="s">
        <v>8</v>
      </c>
      <c r="D5" s="2">
        <f>IFERROR(INDEX(D51:D500,MATCH($C$5,$C$51:$C$500,0)),"")</f>
        <v>10555578270</v>
      </c>
      <c r="E5" s="2">
        <f>IFERROR(INDEX(E51:E500,MATCH($C$5,$C$51:$C$500,0)),"")</f>
        <v>-8019841218</v>
      </c>
      <c r="H5" s="2">
        <f>IFERROR(SUM(D5:G5)*(4/MAX(1,COUNT(D5:G5))),"")</f>
        <v>5071474104</v>
      </c>
      <c r="I5" s="2">
        <f t="shared" ref="I5:S5" si="2">IFERROR(INDEX(I51:I500,MATCH($C$5,$C$51:$C$500,0)),"")</f>
        <v>2445564385</v>
      </c>
      <c r="J5" s="2">
        <f t="shared" si="2"/>
        <v>-28046847744</v>
      </c>
      <c r="K5" s="2">
        <f t="shared" si="2"/>
        <v>7509373429</v>
      </c>
      <c r="L5" s="2">
        <f t="shared" si="2"/>
        <v>14731763971</v>
      </c>
      <c r="M5" s="2">
        <f t="shared" si="2"/>
        <v>27651116958</v>
      </c>
      <c r="N5" s="2">
        <f t="shared" si="2"/>
        <v>9671241897</v>
      </c>
      <c r="O5" s="2">
        <f t="shared" si="2"/>
        <v>9751746192</v>
      </c>
      <c r="P5" s="2">
        <f t="shared" si="2"/>
        <v>11835821201</v>
      </c>
      <c r="Q5" s="2">
        <f t="shared" si="2"/>
        <v>8175247468</v>
      </c>
      <c r="R5" s="2">
        <f t="shared" si="2"/>
        <v>9778676060</v>
      </c>
      <c r="S5" s="2">
        <f t="shared" si="2"/>
        <v>4913207757</v>
      </c>
    </row>
    <row r="6" spans="1:19" ht="15.5" x14ac:dyDescent="0.35">
      <c r="B6" t="s">
        <v>9</v>
      </c>
      <c r="C6" t="s">
        <v>10</v>
      </c>
      <c r="D6" s="2">
        <f>IFERROR(INDEX(D51:D500,MATCH($C$6,$C$51:$C$500,0)),"")</f>
        <v>464048669764</v>
      </c>
      <c r="E6" s="2">
        <f>IFERROR(INDEX(E51:E500,MATCH($C$6,$C$51:$C$500,0)),"")</f>
        <v>453488985291</v>
      </c>
      <c r="H6" s="2">
        <f>IFERROR(INDEX(D6:G6,COUNT(D6:G6)),"")</f>
        <v>453488985291</v>
      </c>
      <c r="I6" s="2">
        <f t="shared" ref="I6:S6" si="3">IFERROR(INDEX(I51:I500,MATCH($C$6,$C$51:$C$500,0)),"")</f>
        <v>461506836865</v>
      </c>
      <c r="J6" s="2">
        <f t="shared" si="3"/>
        <v>459048775329</v>
      </c>
      <c r="K6" s="2">
        <f t="shared" si="3"/>
        <v>487133890202</v>
      </c>
      <c r="L6" s="2">
        <f t="shared" si="3"/>
        <v>479596721714</v>
      </c>
      <c r="M6" s="2">
        <f t="shared" si="3"/>
        <v>464831023278</v>
      </c>
      <c r="N6" s="2">
        <f t="shared" si="3"/>
        <v>437154579457</v>
      </c>
      <c r="O6" s="2">
        <f t="shared" si="3"/>
        <v>427478480838</v>
      </c>
      <c r="P6" s="2">
        <f t="shared" si="3"/>
        <v>417682499159</v>
      </c>
      <c r="Q6" s="2">
        <f t="shared" si="3"/>
        <v>405782379164</v>
      </c>
      <c r="R6" s="2">
        <f t="shared" si="3"/>
        <v>397275660073</v>
      </c>
      <c r="S6" s="2">
        <f t="shared" si="3"/>
        <v>132478414496</v>
      </c>
    </row>
    <row r="7" spans="1:19" ht="15.5" x14ac:dyDescent="0.35">
      <c r="B7" t="s">
        <v>11</v>
      </c>
      <c r="C7" t="s">
        <v>12</v>
      </c>
      <c r="D7" s="3">
        <f>IFERROR(INDEX(D51:D500,MATCH($C$7,$C$51:$C$500,0))/1000000000,"")</f>
        <v>3.8</v>
      </c>
      <c r="E7" s="3">
        <f>IFERROR(INDEX(E51:E500,MATCH($C$7,$C$51:$C$500,0))/1000000000,"")</f>
        <v>3.8</v>
      </c>
      <c r="H7" s="3">
        <f>IFERROR(INDEX(D7:G7,COUNT(D7:G7)),"")</f>
        <v>3.8</v>
      </c>
      <c r="I7" s="3">
        <f t="shared" ref="I7:S7" si="4">IFERROR(INDEX(I51:I500,MATCH($C$7,$C$51:$C$500,0))/1000000000,"")</f>
        <v>3.8</v>
      </c>
      <c r="J7" s="3">
        <f t="shared" si="4"/>
        <v>3.8</v>
      </c>
      <c r="K7" s="3">
        <f t="shared" si="4"/>
        <v>3.8</v>
      </c>
      <c r="L7" s="3">
        <f t="shared" si="4"/>
        <v>3.8</v>
      </c>
      <c r="M7" s="3">
        <f t="shared" si="4"/>
        <v>3.8</v>
      </c>
      <c r="N7" s="3">
        <f t="shared" si="4"/>
        <v>3.8</v>
      </c>
      <c r="O7" s="3">
        <f t="shared" si="4"/>
        <v>3.8</v>
      </c>
      <c r="P7" s="3">
        <f t="shared" si="4"/>
        <v>3.8</v>
      </c>
      <c r="Q7" s="3">
        <f t="shared" si="4"/>
        <v>3.8</v>
      </c>
      <c r="R7" s="3">
        <f t="shared" si="4"/>
        <v>3.8</v>
      </c>
      <c r="S7" s="3">
        <f t="shared" si="4"/>
        <v>1.25</v>
      </c>
    </row>
    <row r="8" spans="1:19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-2000000000</v>
      </c>
      <c r="E8" s="2">
        <f>IFERROR(INDEX(E51:E500,MATCH("Free cash flow (Quarter)",$C$51:$C$500,0)),"")</f>
        <v>11000000000</v>
      </c>
      <c r="H8" s="2">
        <f>IFERROR(INDEX(D8:G8,COUNT(D8:G8)),"")</f>
        <v>11000000000</v>
      </c>
      <c r="I8" s="2">
        <f t="shared" ref="I8:S8" si="5">IFERROR(INDEX(I51:I500,MATCH($C$8,$C$51:$C$500,0)),"")</f>
        <v>16000000000</v>
      </c>
      <c r="J8" s="2">
        <f t="shared" si="5"/>
        <v>-89000000000</v>
      </c>
      <c r="K8" s="2">
        <f t="shared" si="5"/>
        <v>32000000000</v>
      </c>
      <c r="L8" s="2">
        <f t="shared" si="5"/>
        <v>-41000000000</v>
      </c>
      <c r="M8" s="2">
        <f t="shared" si="5"/>
        <v>193000000000</v>
      </c>
      <c r="N8" s="2">
        <f t="shared" si="5"/>
        <v>32000000000</v>
      </c>
      <c r="O8" s="2">
        <f t="shared" si="5"/>
        <v>-18000000000</v>
      </c>
      <c r="P8" s="2">
        <f t="shared" si="5"/>
        <v>37000000000</v>
      </c>
      <c r="Q8" s="2">
        <f t="shared" si="5"/>
        <v>-196000000000</v>
      </c>
      <c r="R8" s="2">
        <f t="shared" si="5"/>
        <v>-20000000000</v>
      </c>
      <c r="S8" s="2">
        <f t="shared" si="5"/>
        <v>-44000000000</v>
      </c>
    </row>
    <row r="9" spans="1:19" ht="15.5" x14ac:dyDescent="0.35">
      <c r="A9" t="s">
        <v>16</v>
      </c>
      <c r="C9" t="s">
        <v>17</v>
      </c>
      <c r="D9" s="3">
        <f>IFERROR(INDEX(D51:D500,MATCH("Free cash flow per share (Quarter)",$C$51:$C$500,0)),"")</f>
        <v>-0.51</v>
      </c>
      <c r="E9" s="3">
        <f>IFERROR(INDEX(E51:E500,MATCH("Free cash flow per share (Quarter)",$C$51:$C$500,0)),"")</f>
        <v>2.9</v>
      </c>
      <c r="H9" s="3">
        <f>IFERROR(INDEX(D9:G9,COUNT(D9:G9)),"")</f>
        <v>2.9</v>
      </c>
      <c r="I9" s="3">
        <f t="shared" ref="I9:S9" si="6">IFERROR(INDEX(I51:I500,MATCH($C$9,$C$51:$C$500,0)),"")</f>
        <v>4.12</v>
      </c>
      <c r="J9" s="3">
        <f t="shared" si="6"/>
        <v>-23.38</v>
      </c>
      <c r="K9" s="3">
        <f t="shared" si="6"/>
        <v>8.2899999999999991</v>
      </c>
      <c r="L9" s="3">
        <f t="shared" si="6"/>
        <v>-10.65</v>
      </c>
      <c r="M9" s="3">
        <f t="shared" si="6"/>
        <v>50.63</v>
      </c>
      <c r="N9" s="3">
        <f t="shared" si="6"/>
        <v>8.4600000000000009</v>
      </c>
      <c r="O9" s="3">
        <f t="shared" si="6"/>
        <v>-4.75</v>
      </c>
      <c r="P9" s="3">
        <f t="shared" si="6"/>
        <v>9.67</v>
      </c>
      <c r="Q9" s="3">
        <f t="shared" si="6"/>
        <v>-51.49</v>
      </c>
      <c r="R9" s="3">
        <f t="shared" si="6"/>
        <v>-5.16</v>
      </c>
      <c r="S9" s="3">
        <f t="shared" si="6"/>
        <v>-35.18</v>
      </c>
    </row>
    <row r="10" spans="1:19" ht="15.5" x14ac:dyDescent="0.35">
      <c r="C10" t="s">
        <v>18</v>
      </c>
      <c r="D10" s="3">
        <f ca="1">IFERROR(IF(D9=0,"",D2/D9),"")</f>
        <v>-2843.1372549019607</v>
      </c>
      <c r="E10" s="3">
        <f ca="1">IFERROR(IF(E9=0,"",E2/E9),"")</f>
        <v>517.24137931034488</v>
      </c>
      <c r="I10" s="3">
        <f t="shared" ref="I10:S10" ca="1" si="7">IFERROR(IF(I9=0,"",I2/I9),"")</f>
        <v>270.63106796116506</v>
      </c>
      <c r="J10" s="3">
        <f t="shared" ca="1" si="7"/>
        <v>-25.021385799828916</v>
      </c>
      <c r="K10" s="3" t="str">
        <f t="shared" ca="1" si="7"/>
        <v/>
      </c>
      <c r="L10" s="3">
        <f t="shared" ca="1" si="7"/>
        <v>-121.59624413145539</v>
      </c>
      <c r="M10" s="3">
        <f t="shared" ca="1" si="7"/>
        <v>27.454078609520046</v>
      </c>
      <c r="N10" s="3">
        <f t="shared" ca="1" si="7"/>
        <v>163.12056737588651</v>
      </c>
      <c r="O10" s="3">
        <f t="shared" ca="1" si="7"/>
        <v>-280</v>
      </c>
      <c r="P10" s="3">
        <f t="shared" ca="1" si="7"/>
        <v>71.871768355739405</v>
      </c>
      <c r="Q10" s="3">
        <f t="shared" ca="1" si="7"/>
        <v>-12.04117304330938</v>
      </c>
      <c r="R10" s="3">
        <f t="shared" ca="1" si="7"/>
        <v>-75.581395348837205</v>
      </c>
      <c r="S10" s="3" t="str">
        <f t="shared" ca="1" si="7"/>
        <v/>
      </c>
    </row>
    <row r="11" spans="1:19" ht="15.5" x14ac:dyDescent="0.35">
      <c r="B11" t="s">
        <v>19</v>
      </c>
      <c r="C11" t="s">
        <v>20</v>
      </c>
      <c r="D11" s="2">
        <f>IFERROR(INDEX(D51:D500,MATCH($C$11,$C$51:$C$500,0)),"")</f>
        <v>168973242288</v>
      </c>
      <c r="E11" s="2">
        <f>IFERROR(INDEX(E51:E500,MATCH($C$11,$C$51:$C$500,0)),"")</f>
        <v>195607441653</v>
      </c>
      <c r="H11" s="2">
        <f>IFERROR(INDEX(D11:G11,COUNT(D11:G11)),"")</f>
        <v>195607441653</v>
      </c>
      <c r="I11" s="2">
        <f t="shared" ref="I11:S11" si="8">IFERROR(INDEX(I51:I500,MATCH($C$11,$C$51:$C$500,0)),"")</f>
        <v>188825522921</v>
      </c>
      <c r="J11" s="2">
        <f t="shared" si="8"/>
        <v>146856510340</v>
      </c>
      <c r="K11" s="2">
        <f t="shared" si="8"/>
        <v>435714632691</v>
      </c>
      <c r="L11" s="2">
        <f t="shared" si="8"/>
        <v>414666370894</v>
      </c>
      <c r="M11" s="2">
        <f t="shared" si="8"/>
        <v>455119481305</v>
      </c>
      <c r="N11" s="2">
        <f t="shared" si="8"/>
        <v>73883550927</v>
      </c>
      <c r="O11" s="2">
        <f t="shared" si="8"/>
        <v>40430531675</v>
      </c>
      <c r="P11" s="2">
        <f t="shared" si="8"/>
        <v>28908575307</v>
      </c>
      <c r="Q11" s="2">
        <f t="shared" si="8"/>
        <v>15519355917</v>
      </c>
      <c r="R11" s="2">
        <f t="shared" si="8"/>
        <v>186934528343</v>
      </c>
      <c r="S11" s="2">
        <f t="shared" si="8"/>
        <v>16644936024</v>
      </c>
    </row>
    <row r="12" spans="1:19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-124000000000</v>
      </c>
      <c r="E12" s="2">
        <f>IFERROR(INDEX(E51:E500,MATCH("Net Debt (Quarter)",$C$51:$C$500,0)),"")</f>
        <v>-126000000000</v>
      </c>
      <c r="H12" s="2">
        <f>IFERROR(INDEX(D12:G12,COUNT(D12:G12)),"")</f>
        <v>-126000000000</v>
      </c>
      <c r="I12" s="2">
        <f t="shared" ref="I12:S12" si="9">IFERROR(INDEX(I51:I500,MATCH($C$12,$C$51:$C$500,0)),"")</f>
        <v>-115000000000</v>
      </c>
      <c r="J12" s="2">
        <f t="shared" si="9"/>
        <v>134000000000</v>
      </c>
      <c r="K12" s="2">
        <f t="shared" si="9"/>
        <v>-176000000000</v>
      </c>
      <c r="L12" s="2">
        <f t="shared" si="9"/>
        <v>-145000000000</v>
      </c>
      <c r="M12" s="2">
        <f t="shared" si="9"/>
        <v>-197000000000</v>
      </c>
      <c r="N12" s="2">
        <f t="shared" si="9"/>
        <v>-4000000000</v>
      </c>
      <c r="O12" s="2">
        <f t="shared" si="9"/>
        <v>28000000000</v>
      </c>
      <c r="P12" s="2">
        <f t="shared" si="9"/>
        <v>40000000000</v>
      </c>
      <c r="Q12" s="2">
        <f t="shared" si="9"/>
        <v>47000000000</v>
      </c>
      <c r="R12" s="2">
        <f t="shared" si="9"/>
        <v>-167000000000</v>
      </c>
      <c r="S12" s="2">
        <f t="shared" si="9"/>
        <v>-7000000000</v>
      </c>
    </row>
    <row r="13" spans="1:19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45000000000</v>
      </c>
      <c r="E13" s="2">
        <f>IFERROR(INDEX(E51:E500,MATCH("Total Debt (Quarter)",$C$51:$C$500,0)),"")</f>
        <v>69000000000</v>
      </c>
      <c r="H13" s="2">
        <f>IFERROR(INDEX(D13:G13,COUNT(D13:G13)),"")</f>
        <v>69000000000</v>
      </c>
      <c r="I13" s="2">
        <f t="shared" ref="I13:S13" si="10">IFERROR(INDEX(I51:I500,MATCH($C$13,$C$51:$C$500,0)),"")</f>
        <v>74000000000</v>
      </c>
      <c r="J13" s="2">
        <f t="shared" si="10"/>
        <v>281000000000</v>
      </c>
      <c r="K13" s="2">
        <f t="shared" si="10"/>
        <v>259000000000</v>
      </c>
      <c r="L13" s="2">
        <f t="shared" si="10"/>
        <v>270000000000</v>
      </c>
      <c r="M13" s="2">
        <f t="shared" si="10"/>
        <v>258000000000</v>
      </c>
      <c r="N13" s="2">
        <f t="shared" si="10"/>
        <v>70000000000</v>
      </c>
      <c r="O13" s="2">
        <f t="shared" si="10"/>
        <v>69000000000</v>
      </c>
      <c r="P13" s="2">
        <f t="shared" si="10"/>
        <v>69000000000</v>
      </c>
      <c r="Q13" s="2">
        <f t="shared" si="10"/>
        <v>63000000000</v>
      </c>
      <c r="R13" s="2">
        <f t="shared" si="10"/>
        <v>20000000000</v>
      </c>
      <c r="S13" s="2">
        <f t="shared" si="10"/>
        <v>10000000000</v>
      </c>
    </row>
    <row r="14" spans="1:19" ht="15.5" x14ac:dyDescent="0.35">
      <c r="C14" t="s">
        <v>27</v>
      </c>
      <c r="D14" s="2">
        <f>IFERROR(INDEX(D51:D500,MATCH($C$14,$C$51:$C$500,0)),"")</f>
        <v>-5975959003</v>
      </c>
      <c r="E14" s="2">
        <f>IFERROR(INDEX(E51:E500,MATCH($C$14,$C$51:$C$500,0)),"")</f>
        <v>-6112952250</v>
      </c>
      <c r="H14" s="2">
        <f>IFERROR(SUM(D14:G14)*(4/MAX(1,COUNT(D14:G14))),"")</f>
        <v>-24177822506</v>
      </c>
      <c r="I14" s="2">
        <f t="shared" ref="I14:S14" si="11">IFERROR(INDEX(I51:I500,MATCH($C$14,$C$51:$C$500,0)),"")</f>
        <v>-24420040997</v>
      </c>
      <c r="J14" s="2">
        <f t="shared" si="11"/>
        <v>-25478744994</v>
      </c>
      <c r="K14" s="2">
        <f t="shared" si="11"/>
        <v>-25577218446</v>
      </c>
      <c r="L14" s="2">
        <f t="shared" si="11"/>
        <v>-20962349151</v>
      </c>
      <c r="M14" s="2">
        <f t="shared" si="11"/>
        <v>-2898577244</v>
      </c>
      <c r="N14" s="2">
        <f t="shared" si="11"/>
        <v>-5913913850</v>
      </c>
      <c r="O14" s="2">
        <f t="shared" si="11"/>
        <v>-7137103633</v>
      </c>
      <c r="P14" s="2">
        <f t="shared" si="11"/>
        <v>-5190615509</v>
      </c>
      <c r="Q14" s="2">
        <f t="shared" si="11"/>
        <v>-3258572924</v>
      </c>
      <c r="R14" s="2">
        <f t="shared" si="11"/>
        <v>-3076960275</v>
      </c>
      <c r="S14" s="2">
        <f t="shared" si="11"/>
        <v>-580293520</v>
      </c>
    </row>
    <row r="15" spans="1:19" ht="15.5" x14ac:dyDescent="0.35">
      <c r="C15" t="s">
        <v>28</v>
      </c>
      <c r="D15" s="2">
        <f>IFERROR(INDEX(D51:D500,MATCH($C$15,$C$51:$C$500,0)),"")</f>
        <v>-2596965096</v>
      </c>
      <c r="E15" s="2">
        <f>IFERROR(INDEX(E51:E500,MATCH($C$15,$C$51:$C$500,0)),"")</f>
        <v>-603060874</v>
      </c>
      <c r="H15" s="2">
        <f>IFERROR(SUM(D15:G15)*(4/MAX(1,COUNT(D15:G15))),"")</f>
        <v>-6400051940</v>
      </c>
      <c r="I15" s="2">
        <f t="shared" ref="I15:S15" si="12">IFERROR(INDEX(I51:I500,MATCH($C$15,$C$51:$C$500,0)),"")</f>
        <v>-6277251919</v>
      </c>
      <c r="J15" s="2">
        <f t="shared" si="12"/>
        <v>-15909694150</v>
      </c>
      <c r="K15" s="2">
        <f t="shared" si="12"/>
        <v>-13341095374</v>
      </c>
      <c r="L15" s="2">
        <f t="shared" si="12"/>
        <v>-10369810663</v>
      </c>
      <c r="M15" s="2">
        <f t="shared" si="12"/>
        <v>-9948655962</v>
      </c>
      <c r="N15" s="2">
        <f t="shared" si="12"/>
        <v>-6036414462</v>
      </c>
      <c r="O15" s="2">
        <f t="shared" si="12"/>
        <v>-7822924680</v>
      </c>
      <c r="P15" s="2">
        <f t="shared" si="12"/>
        <v>-7304354911</v>
      </c>
      <c r="Q15" s="2">
        <f t="shared" si="12"/>
        <v>-3533904149</v>
      </c>
      <c r="R15" s="2">
        <f t="shared" si="12"/>
        <v>-2873879473</v>
      </c>
      <c r="S15" s="2">
        <f t="shared" si="12"/>
        <v>-1577282271</v>
      </c>
    </row>
    <row r="16" spans="1:19" ht="15.5" x14ac:dyDescent="0.35">
      <c r="C16" t="s">
        <v>29</v>
      </c>
      <c r="D16" s="2">
        <f>IFERROR(INDEX(D51:D500,MATCH($C$16,$C$51:$C$500,0)),"")</f>
        <v>13106365117</v>
      </c>
      <c r="E16" s="2">
        <f>IFERROR(INDEX(E51:E500,MATCH($C$16,$C$51:$C$500,0)),"")</f>
        <v>-7452755040</v>
      </c>
      <c r="H16" s="2">
        <f>IFERROR(SUM(D16:G16)*(4/MAX(1,COUNT(D16:G16))),"")</f>
        <v>11307220154</v>
      </c>
      <c r="I16" s="2">
        <f t="shared" ref="I16:S16" si="13">IFERROR(INDEX(I51:I500,MATCH($C$16,$C$51:$C$500,0)),"")</f>
        <v>8697349115</v>
      </c>
      <c r="J16" s="2">
        <f t="shared" si="13"/>
        <v>-12082487693</v>
      </c>
      <c r="K16" s="2">
        <f t="shared" si="13"/>
        <v>20827391108</v>
      </c>
      <c r="L16" s="2">
        <f t="shared" si="13"/>
        <v>25126405798</v>
      </c>
      <c r="M16" s="2">
        <f t="shared" si="13"/>
        <v>37471580135</v>
      </c>
      <c r="N16" s="2">
        <f t="shared" si="13"/>
        <v>15784634474</v>
      </c>
      <c r="O16" s="2">
        <f t="shared" si="13"/>
        <v>17651441119</v>
      </c>
      <c r="P16" s="2">
        <f t="shared" si="13"/>
        <v>18985636053</v>
      </c>
      <c r="Q16" s="2">
        <f t="shared" si="13"/>
        <v>11774183708</v>
      </c>
      <c r="R16" s="2">
        <f t="shared" si="13"/>
        <v>12693045743</v>
      </c>
      <c r="S16" s="2">
        <f t="shared" si="13"/>
        <v>6510038135</v>
      </c>
    </row>
    <row r="17" spans="1:19" ht="15.5" x14ac:dyDescent="0.35">
      <c r="A17" t="s">
        <v>30</v>
      </c>
    </row>
    <row r="18" spans="1:19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  <c r="S18" t="s">
        <v>35</v>
      </c>
    </row>
    <row r="19" spans="1:19" ht="15.5" x14ac:dyDescent="0.35">
      <c r="A19" t="s">
        <v>44</v>
      </c>
      <c r="C19" t="s">
        <v>45</v>
      </c>
    </row>
    <row r="20" spans="1:19" ht="15.5" x14ac:dyDescent="0.35">
      <c r="A20" t="s">
        <v>46</v>
      </c>
      <c r="C20" t="s">
        <v>47</v>
      </c>
      <c r="D20" s="2">
        <f ca="1">IFERROR(D21*D2,"")</f>
        <v>5510000000000</v>
      </c>
      <c r="E20" s="2">
        <f ca="1">IFERROR(E21*E2,"")</f>
        <v>5700000000000</v>
      </c>
      <c r="H20" s="2">
        <f t="shared" ref="H20:S20" ca="1" si="14">IFERROR(H21*H2,"")</f>
        <v>5700000000000</v>
      </c>
      <c r="I20" s="2">
        <f t="shared" ca="1" si="14"/>
        <v>4237000000000</v>
      </c>
      <c r="J20" s="2">
        <f t="shared" ca="1" si="14"/>
        <v>2223000000000</v>
      </c>
      <c r="K20" s="2" t="str">
        <f t="shared" ca="1" si="14"/>
        <v/>
      </c>
      <c r="L20" s="2">
        <f t="shared" ca="1" si="14"/>
        <v>4921000000000</v>
      </c>
      <c r="M20" s="2">
        <f t="shared" ca="1" si="14"/>
        <v>5282000000000</v>
      </c>
      <c r="N20" s="2">
        <f t="shared" ca="1" si="14"/>
        <v>5244000000000</v>
      </c>
      <c r="O20" s="2">
        <f t="shared" ca="1" si="14"/>
        <v>5054000000000</v>
      </c>
      <c r="P20" s="2">
        <f t="shared" ca="1" si="14"/>
        <v>2641000000000</v>
      </c>
      <c r="Q20" s="2">
        <f t="shared" ca="1" si="14"/>
        <v>2356000000000</v>
      </c>
      <c r="R20" s="2">
        <f t="shared" ca="1" si="14"/>
        <v>1482000000000</v>
      </c>
      <c r="S20" s="2" t="str">
        <f t="shared" ca="1" si="14"/>
        <v/>
      </c>
    </row>
    <row r="21" spans="1:19" ht="15.5" x14ac:dyDescent="0.35">
      <c r="C21" t="s">
        <v>12</v>
      </c>
      <c r="D21" s="2">
        <f>IFERROR(INDEX(D51:D500,MATCH($C$7,$C$51:$C$500,0)),"")</f>
        <v>3800000000</v>
      </c>
      <c r="E21" s="2">
        <f>IFERROR(INDEX(E51:E500,MATCH($C$7,$C$51:$C$500,0)),"")</f>
        <v>3800000000</v>
      </c>
      <c r="H21" s="2">
        <f>IFERROR(INDEX(D21:G21,COUNT(D21:G21)),"")</f>
        <v>3800000000</v>
      </c>
      <c r="I21" s="2">
        <f t="shared" ref="I21:S21" si="15">IFERROR(INDEX(I51:I500,MATCH($C$7,$C$51:$C$500,0)),"")</f>
        <v>3800000000</v>
      </c>
      <c r="J21" s="2">
        <f t="shared" si="15"/>
        <v>3800000000</v>
      </c>
      <c r="K21" s="2">
        <f t="shared" si="15"/>
        <v>3800000000</v>
      </c>
      <c r="L21" s="2">
        <f t="shared" si="15"/>
        <v>3800000000</v>
      </c>
      <c r="M21" s="2">
        <f t="shared" si="15"/>
        <v>3800000000</v>
      </c>
      <c r="N21" s="2">
        <f t="shared" si="15"/>
        <v>3800000000</v>
      </c>
      <c r="O21" s="2">
        <f t="shared" si="15"/>
        <v>3800000000</v>
      </c>
      <c r="P21" s="2">
        <f t="shared" si="15"/>
        <v>3800000000</v>
      </c>
      <c r="Q21" s="2">
        <f t="shared" si="15"/>
        <v>3800000000</v>
      </c>
      <c r="R21" s="2">
        <f t="shared" si="15"/>
        <v>3800000000</v>
      </c>
      <c r="S21" s="2">
        <f t="shared" si="15"/>
        <v>1250000000</v>
      </c>
    </row>
    <row r="23" spans="1:19" ht="15.5" x14ac:dyDescent="0.35">
      <c r="B23" t="s">
        <v>48</v>
      </c>
      <c r="C23" t="s">
        <v>49</v>
      </c>
      <c r="D23" s="3">
        <f>IFERROR(D5/D6*100,"")</f>
        <v>2.274670515781938</v>
      </c>
      <c r="E23" s="3">
        <f>IFERROR(E5/E6*100,"")</f>
        <v>-1.7684754157487941</v>
      </c>
      <c r="H23" s="3">
        <f t="shared" ref="H23:S23" si="16">IFERROR(H5/H6*100,"")</f>
        <v>1.1183235466558639</v>
      </c>
      <c r="I23" s="3">
        <f t="shared" si="16"/>
        <v>0.52990859282012692</v>
      </c>
      <c r="J23" s="3">
        <f t="shared" si="16"/>
        <v>-6.1097750939208666</v>
      </c>
      <c r="K23" s="3">
        <f t="shared" si="16"/>
        <v>1.5415419826130523</v>
      </c>
      <c r="L23" s="3">
        <f t="shared" si="16"/>
        <v>3.0716982214455286</v>
      </c>
      <c r="M23" s="3">
        <f t="shared" si="16"/>
        <v>5.9486384456449635</v>
      </c>
      <c r="N23" s="3">
        <f t="shared" si="16"/>
        <v>2.2123162724299665</v>
      </c>
      <c r="O23" s="3">
        <f t="shared" si="16"/>
        <v>2.2812250508805341</v>
      </c>
      <c r="P23" s="3">
        <f t="shared" si="16"/>
        <v>2.8336885612471963</v>
      </c>
      <c r="Q23" s="3">
        <f t="shared" si="16"/>
        <v>2.0146876473154869</v>
      </c>
      <c r="R23" s="3">
        <f t="shared" si="16"/>
        <v>2.4614334686910224</v>
      </c>
      <c r="S23" s="3">
        <f t="shared" si="16"/>
        <v>3.7086855060062236</v>
      </c>
    </row>
    <row r="24" spans="1:19" ht="15.5" x14ac:dyDescent="0.35">
      <c r="C24" t="s">
        <v>50</v>
      </c>
      <c r="D24" s="4">
        <f>IFERROR(_xlfn.RRI(5,I23,D23),"")</f>
        <v>0.3382692751989782</v>
      </c>
      <c r="E24" s="4">
        <f>IFERROR(_xlfn.RRI(5,J23,E23),"")</f>
        <v>-0.21960449250886271</v>
      </c>
      <c r="H24" s="4">
        <f t="shared" ref="H24:S24" si="17">IFERROR(_xlfn.RRI(5,M23,H23),"")</f>
        <v>-0.28413689613668991</v>
      </c>
      <c r="I24" s="4">
        <f t="shared" si="17"/>
        <v>-0.24860076315421942</v>
      </c>
      <c r="J24" s="4" t="str">
        <f t="shared" si="17"/>
        <v/>
      </c>
      <c r="K24" s="4">
        <f t="shared" si="17"/>
        <v>-0.11463846894854701</v>
      </c>
      <c r="L24" s="4">
        <f t="shared" si="17"/>
        <v>8.8013200444879258E-2</v>
      </c>
      <c r="M24" s="4">
        <f t="shared" si="17"/>
        <v>0.19301497320874295</v>
      </c>
      <c r="N24" s="4">
        <f t="shared" si="17"/>
        <v>-9.816841553755673E-2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</row>
    <row r="25" spans="1:19" ht="15.5" x14ac:dyDescent="0.35">
      <c r="A25" t="s">
        <v>51</v>
      </c>
      <c r="C25" t="s">
        <v>52</v>
      </c>
      <c r="D25" s="3">
        <f>IFERROR(INDEX(D51:D500,MATCH($A$25,$C$51:$C$500,0)),"")</f>
        <v>2.76</v>
      </c>
      <c r="E25" s="3">
        <f>IFERROR(INDEX(E51:E500,MATCH($A$25,$C$51:$C$500,0)),"")</f>
        <v>-2.12</v>
      </c>
      <c r="H25" s="3">
        <f>IFERROR(INDEX(D25:G25,COUNT(D25:G25)),"")</f>
        <v>-2.12</v>
      </c>
      <c r="I25" s="3">
        <f t="shared" ref="I25:S25" si="18">IFERROR(INDEX(I51:I500,MATCH($C$25,$C$51:$C$500,0)),"")</f>
        <v>0.63</v>
      </c>
      <c r="J25" s="3">
        <f t="shared" si="18"/>
        <v>-7.35</v>
      </c>
      <c r="K25" s="3">
        <f t="shared" si="18"/>
        <v>1.96</v>
      </c>
      <c r="L25" s="3">
        <f t="shared" si="18"/>
        <v>3.87</v>
      </c>
      <c r="M25" s="3">
        <f t="shared" si="18"/>
        <v>7.23</v>
      </c>
      <c r="N25" s="3">
        <f t="shared" si="18"/>
        <v>2.56</v>
      </c>
      <c r="O25" s="3">
        <f t="shared" si="18"/>
        <v>2.58</v>
      </c>
      <c r="P25" s="3">
        <f t="shared" si="18"/>
        <v>3.07</v>
      </c>
      <c r="Q25" s="3">
        <f t="shared" si="18"/>
        <v>2.16</v>
      </c>
      <c r="R25" s="3">
        <f t="shared" si="18"/>
        <v>2.58</v>
      </c>
      <c r="S25" s="3">
        <f t="shared" si="18"/>
        <v>3.91</v>
      </c>
    </row>
    <row r="26" spans="1:19" ht="15.5" x14ac:dyDescent="0.35">
      <c r="C26" t="s">
        <v>53</v>
      </c>
      <c r="D26" s="4">
        <f>IFERROR(_xlfn.RRI(5,I25,D25),"")</f>
        <v>0.34373523894874314</v>
      </c>
      <c r="E26" s="4">
        <f>IFERROR(_xlfn.RRI(5,J25,E25),"")</f>
        <v>-0.22015246387280674</v>
      </c>
      <c r="H26" s="4" t="str">
        <f t="shared" ref="H26:S26" si="19">IFERROR(_xlfn.RRI(5,M25,H25),"")</f>
        <v/>
      </c>
      <c r="I26" s="4">
        <f t="shared" si="19"/>
        <v>-0.24452496610359131</v>
      </c>
      <c r="J26" s="4" t="str">
        <f t="shared" si="19"/>
        <v/>
      </c>
      <c r="K26" s="4">
        <f t="shared" si="19"/>
        <v>-8.5837211375949796E-2</v>
      </c>
      <c r="L26" s="4">
        <f t="shared" si="19"/>
        <v>0.12370274760425981</v>
      </c>
      <c r="M26" s="4">
        <f t="shared" si="19"/>
        <v>0.22886370760304731</v>
      </c>
      <c r="N26" s="4">
        <f t="shared" si="19"/>
        <v>-8.1217654511713033E-2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</row>
    <row r="27" spans="1:19" ht="15.5" x14ac:dyDescent="0.35">
      <c r="C27" t="s">
        <v>54</v>
      </c>
      <c r="D27" s="3">
        <f>IFERROR(D4/D21,"")</f>
        <v>16.039004156315791</v>
      </c>
      <c r="E27" s="3">
        <f>IFERROR(E4/E21,"")</f>
        <v>23.400909727105262</v>
      </c>
      <c r="H27" s="3">
        <f t="shared" ref="H27:S27" si="20">IFERROR(H4/H21,"")</f>
        <v>78.879827766842112</v>
      </c>
      <c r="I27" s="3">
        <f t="shared" si="20"/>
        <v>95.157997901842108</v>
      </c>
      <c r="J27" s="3">
        <f t="shared" si="20"/>
        <v>178.65895767894736</v>
      </c>
      <c r="K27" s="3">
        <f t="shared" si="20"/>
        <v>237.32617686500001</v>
      </c>
      <c r="L27" s="3">
        <f t="shared" si="20"/>
        <v>193.08828588</v>
      </c>
      <c r="M27" s="3">
        <f t="shared" si="20"/>
        <v>146.40613098157894</v>
      </c>
      <c r="N27" s="3">
        <f t="shared" si="20"/>
        <v>125.79626394789474</v>
      </c>
      <c r="O27" s="3">
        <f t="shared" si="20"/>
        <v>208.10844979736842</v>
      </c>
      <c r="P27" s="3">
        <f t="shared" si="20"/>
        <v>182.15644611368421</v>
      </c>
      <c r="Q27" s="3">
        <f t="shared" si="20"/>
        <v>104.05223119210527</v>
      </c>
      <c r="R27" s="3">
        <f t="shared" si="20"/>
        <v>117.36668888342105</v>
      </c>
      <c r="S27" s="3">
        <f t="shared" si="20"/>
        <v>282.79863662719998</v>
      </c>
    </row>
    <row r="28" spans="1:19" ht="15.5" x14ac:dyDescent="0.35">
      <c r="C28" t="s">
        <v>55</v>
      </c>
      <c r="D28" s="4">
        <f>IFERROR(_xlfn.RRI(5,I27,D27),"")</f>
        <v>-0.29959954300076641</v>
      </c>
      <c r="E28" s="4">
        <f>IFERROR(_xlfn.RRI(5,J27,E27),"")</f>
        <v>-0.33405005242922003</v>
      </c>
      <c r="H28" s="4">
        <f t="shared" ref="H28:S28" si="21">IFERROR(_xlfn.RRI(5,M27,H27),"")</f>
        <v>-0.11634785103117318</v>
      </c>
      <c r="I28" s="4">
        <f t="shared" si="21"/>
        <v>-5.4295380195797271E-2</v>
      </c>
      <c r="J28" s="4">
        <f t="shared" si="21"/>
        <v>-3.0055206076658347E-2</v>
      </c>
      <c r="K28" s="4">
        <f t="shared" si="21"/>
        <v>5.4338874604401788E-2</v>
      </c>
      <c r="L28" s="4">
        <f t="shared" si="21"/>
        <v>0.13162075957504671</v>
      </c>
      <c r="M28" s="4">
        <f t="shared" si="21"/>
        <v>4.5208378112571834E-2</v>
      </c>
      <c r="N28" s="4">
        <f t="shared" si="21"/>
        <v>-0.1495709511634512</v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</row>
    <row r="29" spans="1:19" ht="15.5" x14ac:dyDescent="0.35">
      <c r="C29" t="s">
        <v>56</v>
      </c>
      <c r="H29" s="4">
        <f t="shared" ref="H29:S29" si="22">IFERROR(((H25-I25)/I25)*100%,"")</f>
        <v>-4.3650793650793647</v>
      </c>
      <c r="I29" s="4">
        <f t="shared" si="22"/>
        <v>-1.0857142857142856</v>
      </c>
      <c r="J29" s="4">
        <f t="shared" si="22"/>
        <v>-4.7499999999999991</v>
      </c>
      <c r="K29" s="4">
        <f t="shared" si="22"/>
        <v>-0.49354005167958659</v>
      </c>
      <c r="L29" s="4">
        <f t="shared" si="22"/>
        <v>-0.46473029045643155</v>
      </c>
      <c r="M29" s="4">
        <f t="shared" si="22"/>
        <v>1.82421875</v>
      </c>
      <c r="N29" s="4">
        <f t="shared" si="22"/>
        <v>-7.7519379844961309E-3</v>
      </c>
      <c r="O29" s="4">
        <f t="shared" si="22"/>
        <v>-0.15960912052117257</v>
      </c>
      <c r="P29" s="4">
        <f t="shared" si="22"/>
        <v>0.42129629629629611</v>
      </c>
      <c r="Q29" s="4">
        <f t="shared" si="22"/>
        <v>-0.16279069767441856</v>
      </c>
      <c r="R29" s="4">
        <f t="shared" si="22"/>
        <v>-0.34015345268542202</v>
      </c>
      <c r="S29" s="4" t="str">
        <f t="shared" si="22"/>
        <v/>
      </c>
    </row>
    <row r="30" spans="1:19" ht="15.5" x14ac:dyDescent="0.35">
      <c r="C30" t="s">
        <v>57</v>
      </c>
      <c r="H30" s="4">
        <f t="shared" ref="H30:S30" si="23">IFERROR(((H27-I27)/I27)*100%,"")</f>
        <v>-0.17106465556149408</v>
      </c>
      <c r="I30" s="4">
        <f t="shared" si="23"/>
        <v>-0.46737628418921845</v>
      </c>
      <c r="J30" s="4">
        <f t="shared" si="23"/>
        <v>-0.24720079327542849</v>
      </c>
      <c r="K30" s="4">
        <f t="shared" si="23"/>
        <v>0.22910706769903616</v>
      </c>
      <c r="L30" s="4">
        <f t="shared" si="23"/>
        <v>0.3188538252151113</v>
      </c>
      <c r="M30" s="4">
        <f t="shared" si="23"/>
        <v>0.16383528720869545</v>
      </c>
      <c r="N30" s="4">
        <f t="shared" si="23"/>
        <v>-0.39552543844144544</v>
      </c>
      <c r="O30" s="4">
        <f t="shared" si="23"/>
        <v>0.14247095964689338</v>
      </c>
      <c r="P30" s="4">
        <f t="shared" si="23"/>
        <v>0.75062508537063377</v>
      </c>
      <c r="Q30" s="4">
        <f t="shared" si="23"/>
        <v>-0.11344324201342065</v>
      </c>
      <c r="R30" s="4">
        <f t="shared" si="23"/>
        <v>-0.58498141899410938</v>
      </c>
      <c r="S30" s="4" t="str">
        <f t="shared" si="23"/>
        <v/>
      </c>
    </row>
    <row r="32" spans="1:19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121.96</v>
      </c>
      <c r="E32" s="3">
        <f>IFERROR(INDEX(E51:E500,MATCH($A$32,$C$51:$C$500,0)),"")</f>
        <v>119.19</v>
      </c>
      <c r="H32" s="3">
        <f>IFERROR(INDEX(D32:G32,COUNT(D32:G32)),"")</f>
        <v>119.19</v>
      </c>
      <c r="I32" s="3">
        <f t="shared" ref="I32:S32" si="24">IFERROR(INDEX(I51:I500,MATCH($C$32,$C$51:$C$500,0)),"")</f>
        <v>121.3</v>
      </c>
      <c r="J32" s="3">
        <f t="shared" si="24"/>
        <v>120.65</v>
      </c>
      <c r="K32" s="3">
        <f t="shared" si="24"/>
        <v>128.03</v>
      </c>
      <c r="L32" s="3">
        <f t="shared" si="24"/>
        <v>126.05</v>
      </c>
      <c r="M32" s="3">
        <f t="shared" si="24"/>
        <v>122.18</v>
      </c>
      <c r="N32" s="3">
        <f t="shared" si="24"/>
        <v>114.91</v>
      </c>
      <c r="O32" s="3">
        <f t="shared" si="24"/>
        <v>112.37</v>
      </c>
      <c r="P32" s="3">
        <f t="shared" si="24"/>
        <v>109.8</v>
      </c>
      <c r="Q32" s="3">
        <f t="shared" si="24"/>
        <v>106.77</v>
      </c>
      <c r="R32" s="3">
        <f t="shared" si="24"/>
        <v>104.54</v>
      </c>
      <c r="S32" s="3">
        <f t="shared" si="24"/>
        <v>105.97</v>
      </c>
    </row>
    <row r="33" spans="1:19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12.3</v>
      </c>
      <c r="E33" s="3">
        <f>IFERROR(INDEX(E51:E500,MATCH($A$33,$C$51:$C$500,0)),"")</f>
        <v>11.83</v>
      </c>
      <c r="H33" s="3">
        <f>IFERROR(INDEX(D33:G33,COUNT(D33:G33)),"")</f>
        <v>11.83</v>
      </c>
      <c r="I33" s="3">
        <f t="shared" ref="I33:S33" si="25">IFERROR(INDEX(I51:I500,MATCH($C$33,$C$51:$C$500,0)),"")</f>
        <v>9.19</v>
      </c>
      <c r="J33" s="3">
        <f t="shared" si="25"/>
        <v>4.8499999999999996</v>
      </c>
      <c r="K33" s="3">
        <f t="shared" si="25"/>
        <v>9.26</v>
      </c>
      <c r="L33" s="3">
        <f t="shared" si="25"/>
        <v>10.27</v>
      </c>
      <c r="M33" s="3">
        <f t="shared" si="25"/>
        <v>11.38</v>
      </c>
      <c r="N33" s="3">
        <f t="shared" si="25"/>
        <v>12.01</v>
      </c>
      <c r="O33" s="3">
        <f t="shared" si="25"/>
        <v>11.84</v>
      </c>
      <c r="P33" s="3">
        <f t="shared" si="25"/>
        <v>6.33</v>
      </c>
      <c r="Q33" s="3">
        <f t="shared" si="25"/>
        <v>5.81</v>
      </c>
      <c r="R33" s="3">
        <f t="shared" si="25"/>
        <v>3.73</v>
      </c>
      <c r="S33" s="3">
        <f t="shared" si="25"/>
        <v>0</v>
      </c>
    </row>
    <row r="34" spans="1:19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543.48</v>
      </c>
      <c r="E34" s="3">
        <f>IFERROR(INDEX(E51:E500,MATCH($A$34,$C$51:$C$500,0)),"")</f>
        <v>-665.09</v>
      </c>
      <c r="H34" s="3">
        <f>IFERROR(INDEX(D34:G34,COUNT(D34:G34)),"")</f>
        <v>-665.09</v>
      </c>
      <c r="I34" s="3">
        <f t="shared" ref="I34:S34" si="26">IFERROR(INDEX(I51:I500,MATCH($C$34,$C$51:$C$500,0)),"")</f>
        <v>1769.84</v>
      </c>
      <c r="J34" s="3">
        <f t="shared" si="26"/>
        <v>-79.59</v>
      </c>
      <c r="K34" s="3">
        <f t="shared" si="26"/>
        <v>604.59</v>
      </c>
      <c r="L34" s="3">
        <f t="shared" si="26"/>
        <v>334.63</v>
      </c>
      <c r="M34" s="3">
        <f t="shared" si="26"/>
        <v>192.25</v>
      </c>
      <c r="N34" s="3">
        <f t="shared" si="26"/>
        <v>539.05999999999995</v>
      </c>
      <c r="O34" s="3">
        <f t="shared" si="26"/>
        <v>515.5</v>
      </c>
      <c r="P34" s="3">
        <f t="shared" si="26"/>
        <v>226.38</v>
      </c>
      <c r="Q34" s="3">
        <f t="shared" si="26"/>
        <v>287.04000000000002</v>
      </c>
      <c r="R34" s="3">
        <f t="shared" si="26"/>
        <v>151.16</v>
      </c>
      <c r="S34" s="3">
        <f t="shared" si="26"/>
        <v>0</v>
      </c>
    </row>
    <row r="35" spans="1:19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93.61</v>
      </c>
      <c r="E35" s="3">
        <f>IFERROR(INDEX(E51:E500,MATCH($A$35,$C$51:$C$500,0)),"")</f>
        <v>60.31</v>
      </c>
      <c r="H35" s="3">
        <f>IFERROR(INDEX(D35:G35,COUNT(D35:G35)),"")</f>
        <v>60.31</v>
      </c>
      <c r="I35" s="3">
        <f t="shared" ref="I35:S35" si="27">IFERROR(INDEX(I51:I500,MATCH($C$35,$C$51:$C$500,0)),"")</f>
        <v>11.73</v>
      </c>
      <c r="J35" s="3">
        <f t="shared" si="27"/>
        <v>3.28</v>
      </c>
      <c r="K35" s="3">
        <f t="shared" si="27"/>
        <v>5</v>
      </c>
      <c r="L35" s="3">
        <f t="shared" si="27"/>
        <v>6.71</v>
      </c>
      <c r="M35" s="3">
        <f t="shared" si="27"/>
        <v>9.5</v>
      </c>
      <c r="N35" s="3">
        <f t="shared" si="27"/>
        <v>10.98</v>
      </c>
      <c r="O35" s="3">
        <f t="shared" si="27"/>
        <v>6.4</v>
      </c>
      <c r="P35" s="3">
        <f t="shared" si="27"/>
        <v>3.82</v>
      </c>
      <c r="Q35" s="3">
        <f t="shared" si="27"/>
        <v>5.96</v>
      </c>
      <c r="R35" s="3">
        <f t="shared" si="27"/>
        <v>3.32</v>
      </c>
      <c r="S35" s="3">
        <f t="shared" si="27"/>
        <v>0</v>
      </c>
    </row>
    <row r="36" spans="1:19" ht="15.5" x14ac:dyDescent="0.35">
      <c r="B36" t="s">
        <v>70</v>
      </c>
      <c r="C36" t="s">
        <v>71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S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</row>
    <row r="37" spans="1:19" ht="15.5" x14ac:dyDescent="0.35">
      <c r="B37" t="s">
        <v>72</v>
      </c>
      <c r="C37" t="s">
        <v>73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S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</row>
    <row r="50" spans="2:19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  <c r="S50" t="s">
        <v>35</v>
      </c>
    </row>
    <row r="51" spans="2:19" ht="15.5" x14ac:dyDescent="0.35">
      <c r="B51" t="s">
        <v>79</v>
      </c>
      <c r="C51" t="s">
        <v>6</v>
      </c>
      <c r="D51" s="5">
        <v>60948215794</v>
      </c>
      <c r="E51" s="5">
        <v>88923456963</v>
      </c>
      <c r="F51" s="5">
        <v>61107578726</v>
      </c>
      <c r="G51" s="5">
        <v>98205344362</v>
      </c>
      <c r="I51" s="5">
        <v>361600392027</v>
      </c>
      <c r="J51" s="5">
        <v>678904039180</v>
      </c>
      <c r="K51" s="5">
        <v>901839472087</v>
      </c>
      <c r="L51" s="5">
        <v>733735486344</v>
      </c>
      <c r="M51" s="5">
        <v>556343297730</v>
      </c>
      <c r="N51" s="5">
        <v>478025803002</v>
      </c>
      <c r="O51" s="5">
        <v>790812109230</v>
      </c>
      <c r="P51" s="5">
        <v>692194495232</v>
      </c>
      <c r="Q51" s="5">
        <v>395398478530</v>
      </c>
      <c r="R51" s="5">
        <v>445993417757</v>
      </c>
      <c r="S51" s="5">
        <v>353498295784</v>
      </c>
    </row>
    <row r="52" spans="2:19" ht="15.5" x14ac:dyDescent="0.35">
      <c r="C52" t="s">
        <v>80</v>
      </c>
      <c r="D52" s="5">
        <v>-37002445158</v>
      </c>
      <c r="E52" s="5">
        <v>-77388080516</v>
      </c>
      <c r="F52" s="5">
        <v>-48592102069</v>
      </c>
      <c r="G52" s="5">
        <v>-83873893633</v>
      </c>
      <c r="I52" s="5">
        <v>-313874031450</v>
      </c>
      <c r="J52" s="5">
        <v>-633279018169</v>
      </c>
      <c r="K52" s="5">
        <v>-833435732702</v>
      </c>
      <c r="L52" s="5">
        <v>-673282979661</v>
      </c>
      <c r="M52" s="5">
        <v>-492486107707</v>
      </c>
      <c r="N52" s="5">
        <v>-441709455749</v>
      </c>
      <c r="O52" s="5">
        <v>-742425945616</v>
      </c>
      <c r="P52" s="5">
        <v>-645666837292</v>
      </c>
      <c r="Q52" s="5">
        <v>-369041305333</v>
      </c>
      <c r="R52" s="5">
        <v>-423063351861</v>
      </c>
      <c r="S52" s="5">
        <v>-340619206092</v>
      </c>
    </row>
    <row r="53" spans="2:19" ht="15.5" x14ac:dyDescent="0.35">
      <c r="C53" t="s">
        <v>81</v>
      </c>
      <c r="D53" s="5">
        <v>23945770636</v>
      </c>
      <c r="E53" s="5">
        <v>11535376447</v>
      </c>
      <c r="F53" s="5">
        <v>12515476657</v>
      </c>
      <c r="G53" s="5">
        <v>14331450729</v>
      </c>
      <c r="I53" s="5">
        <v>47726360577</v>
      </c>
      <c r="J53" s="5">
        <v>45625021011</v>
      </c>
      <c r="K53" s="5">
        <v>68403739385</v>
      </c>
      <c r="L53" s="5">
        <v>60452506683</v>
      </c>
      <c r="M53" s="5">
        <v>63857190023</v>
      </c>
      <c r="N53" s="5">
        <v>36316347253</v>
      </c>
      <c r="O53" s="5">
        <v>48386163614</v>
      </c>
      <c r="P53" s="5">
        <v>46527657940</v>
      </c>
      <c r="Q53" s="5">
        <v>26357173197</v>
      </c>
      <c r="R53" s="5">
        <v>22930065896</v>
      </c>
      <c r="S53" s="5">
        <v>12879089692</v>
      </c>
    </row>
    <row r="54" spans="2:19" ht="15.5" x14ac:dyDescent="0.35">
      <c r="C54" t="s">
        <v>82</v>
      </c>
      <c r="D54" s="5">
        <v>-4863446516</v>
      </c>
      <c r="E54" s="5">
        <v>-12875179237</v>
      </c>
      <c r="F54" s="5">
        <v>-26242628463</v>
      </c>
      <c r="G54" s="5">
        <v>-12454321519</v>
      </c>
      <c r="I54" s="5">
        <v>-37799043484</v>
      </c>
      <c r="J54" s="5">
        <v>-41395183336</v>
      </c>
      <c r="K54" s="5">
        <v>-45364397197</v>
      </c>
      <c r="L54" s="5">
        <v>-31996432006</v>
      </c>
      <c r="M54" s="5">
        <v>-23487032644</v>
      </c>
      <c r="N54" s="5">
        <v>-14617798929</v>
      </c>
      <c r="O54" s="5">
        <v>-23597618862</v>
      </c>
      <c r="P54" s="5">
        <v>-22351406378</v>
      </c>
      <c r="Q54" s="5">
        <v>-11324416565</v>
      </c>
      <c r="R54" s="5">
        <v>-7160059878</v>
      </c>
      <c r="S54" s="5">
        <v>-5788758037</v>
      </c>
    </row>
    <row r="55" spans="2:19" ht="15.5" x14ac:dyDescent="0.35">
      <c r="C55" t="s">
        <v>83</v>
      </c>
      <c r="D55" s="5">
        <v>-8343622293</v>
      </c>
      <c r="E55" s="5">
        <v>-11159631958</v>
      </c>
      <c r="F55" s="5">
        <v>-8058622848</v>
      </c>
      <c r="G55" s="5">
        <v>-7086561800</v>
      </c>
      <c r="I55" s="5">
        <v>-35814763488</v>
      </c>
      <c r="J55" s="5">
        <v>-39004374980</v>
      </c>
      <c r="K55" s="5">
        <v>-42624734494</v>
      </c>
      <c r="L55" s="5">
        <v>-30451437133</v>
      </c>
      <c r="M55" s="5">
        <v>-35357315852</v>
      </c>
      <c r="N55" s="5">
        <v>-28320986402</v>
      </c>
      <c r="O55" s="5">
        <v>-27689163893</v>
      </c>
      <c r="P55" s="5">
        <v>-22388459948</v>
      </c>
      <c r="Q55" s="5">
        <v>-11023977630</v>
      </c>
      <c r="R55" s="5">
        <v>-7009749995</v>
      </c>
      <c r="S55" s="5">
        <v>-4535116983</v>
      </c>
    </row>
    <row r="56" spans="2:19" ht="15.5" x14ac:dyDescent="0.35">
      <c r="C56" t="s">
        <v>84</v>
      </c>
      <c r="D56" s="5">
        <v>-272751193</v>
      </c>
      <c r="E56" s="5">
        <v>-269178326</v>
      </c>
      <c r="F56" s="5">
        <v>-500613675</v>
      </c>
      <c r="G56" s="5">
        <v>-351852224</v>
      </c>
      <c r="I56" s="5">
        <v>-1984279996</v>
      </c>
      <c r="J56" s="5">
        <v>-2390808356</v>
      </c>
      <c r="K56" s="5">
        <v>-2739662703</v>
      </c>
      <c r="L56" s="5">
        <v>-1544994873</v>
      </c>
      <c r="M56" s="5">
        <v>-556890795</v>
      </c>
      <c r="N56" s="5">
        <v>-1671643701</v>
      </c>
      <c r="O56" s="5">
        <v>-2708250955</v>
      </c>
      <c r="P56" s="5">
        <v>-3159682294</v>
      </c>
      <c r="Q56" s="5">
        <v>-1248629735</v>
      </c>
      <c r="R56" s="5">
        <v>-2005934858</v>
      </c>
      <c r="S56" s="5">
        <v>-1454257268</v>
      </c>
    </row>
    <row r="57" spans="2:19" ht="15.5" x14ac:dyDescent="0.35">
      <c r="C57" t="s">
        <v>85</v>
      </c>
      <c r="D57" s="5">
        <v>4106203</v>
      </c>
      <c r="E57" s="5">
        <v>1989644</v>
      </c>
      <c r="F57" s="5">
        <v>1264659</v>
      </c>
      <c r="G57" s="5">
        <v>-443400</v>
      </c>
      <c r="I57" s="5">
        <v>12497151</v>
      </c>
      <c r="J57" s="5">
        <v>-38267129</v>
      </c>
      <c r="K57" s="5">
        <v>27795059</v>
      </c>
      <c r="L57" s="5">
        <v>33934465</v>
      </c>
      <c r="M57" s="5">
        <v>25326863</v>
      </c>
      <c r="N57" s="5">
        <v>4856722</v>
      </c>
      <c r="O57" s="5">
        <v>13587587</v>
      </c>
      <c r="P57" s="5">
        <v>22299894</v>
      </c>
      <c r="Q57" s="5">
        <v>18103123</v>
      </c>
      <c r="R57" s="5">
        <v>16569517</v>
      </c>
      <c r="S57" s="5">
        <v>48008404</v>
      </c>
    </row>
    <row r="58" spans="2:19" ht="15.5" x14ac:dyDescent="0.35">
      <c r="C58" t="s">
        <v>86</v>
      </c>
      <c r="D58" s="5">
        <v>19082324120</v>
      </c>
      <c r="E58" s="5">
        <v>-1339802790</v>
      </c>
      <c r="F58" s="5">
        <v>-13727151806</v>
      </c>
      <c r="G58" s="5">
        <v>1877129210</v>
      </c>
      <c r="I58" s="5">
        <v>9927317093</v>
      </c>
      <c r="J58" s="5">
        <v>4229837675</v>
      </c>
      <c r="K58" s="5">
        <v>23039342188</v>
      </c>
      <c r="L58" s="5">
        <v>28456074677</v>
      </c>
      <c r="M58" s="5">
        <v>40370157379</v>
      </c>
      <c r="N58" s="5">
        <v>21698548324</v>
      </c>
      <c r="O58" s="5">
        <v>24788544752</v>
      </c>
      <c r="P58" s="5">
        <v>24176251562</v>
      </c>
      <c r="Q58" s="5">
        <v>15032756632</v>
      </c>
      <c r="R58" s="5">
        <v>15770006018</v>
      </c>
      <c r="S58" s="5">
        <v>7090331655</v>
      </c>
    </row>
    <row r="59" spans="2:19" ht="15.5" x14ac:dyDescent="0.35">
      <c r="C59" t="s">
        <v>87</v>
      </c>
      <c r="D59" s="5">
        <v>-5975959003</v>
      </c>
      <c r="E59" s="5">
        <v>-6112952250</v>
      </c>
      <c r="F59" s="5">
        <v>17001804308</v>
      </c>
      <c r="G59" s="5">
        <v>-6404672499</v>
      </c>
      <c r="I59" s="5">
        <v>-1229967978</v>
      </c>
      <c r="J59" s="5">
        <v>-16312325368</v>
      </c>
      <c r="K59" s="5">
        <v>-2211951080</v>
      </c>
      <c r="L59" s="5">
        <v>-3329668879</v>
      </c>
      <c r="M59" s="5">
        <v>-2898577244</v>
      </c>
      <c r="N59" s="5">
        <v>-5913913850</v>
      </c>
      <c r="O59" s="5">
        <v>-7137103633</v>
      </c>
      <c r="P59" s="5">
        <v>-5190615509</v>
      </c>
      <c r="Q59" s="5">
        <v>-3258572924</v>
      </c>
      <c r="R59" s="5">
        <v>-3076960275</v>
      </c>
      <c r="S59" s="5">
        <v>-580293520</v>
      </c>
    </row>
    <row r="60" spans="2:19" ht="15.5" x14ac:dyDescent="0.35">
      <c r="C60" t="s">
        <v>27</v>
      </c>
      <c r="D60" s="5">
        <v>-5975959003</v>
      </c>
      <c r="E60" s="5">
        <v>-6112952250</v>
      </c>
      <c r="F60" s="5">
        <v>-6188268711</v>
      </c>
      <c r="G60" s="5">
        <v>-6404672499</v>
      </c>
      <c r="I60" s="5">
        <v>-24420040997</v>
      </c>
      <c r="J60" s="5">
        <v>-25478744994</v>
      </c>
      <c r="K60" s="5">
        <v>-25577218446</v>
      </c>
      <c r="L60" s="5">
        <v>-20962349151</v>
      </c>
      <c r="M60" s="5">
        <v>-2898577244</v>
      </c>
      <c r="N60" s="5">
        <v>-5913913850</v>
      </c>
      <c r="O60" s="5">
        <v>-7137103633</v>
      </c>
      <c r="P60" s="5">
        <v>-5190615509</v>
      </c>
      <c r="Q60" s="5">
        <v>-3258572924</v>
      </c>
      <c r="R60" s="5">
        <v>-3076960275</v>
      </c>
      <c r="S60" s="5">
        <v>-580293520</v>
      </c>
    </row>
    <row r="61" spans="2:19" ht="15.5" x14ac:dyDescent="0.35">
      <c r="C61" t="s">
        <v>94</v>
      </c>
      <c r="D61" s="5">
        <v>-5975959003</v>
      </c>
      <c r="E61" s="5">
        <v>-6112952250</v>
      </c>
      <c r="F61" s="5">
        <v>17001804308</v>
      </c>
      <c r="G61" s="5">
        <v>-6404672499</v>
      </c>
      <c r="I61" s="5">
        <v>-1229967978</v>
      </c>
      <c r="J61" s="5">
        <v>-16312325368</v>
      </c>
      <c r="K61" s="5">
        <v>-2211951080</v>
      </c>
      <c r="L61" s="5">
        <v>-3329668879</v>
      </c>
      <c r="M61" s="5">
        <v>-2898577244</v>
      </c>
      <c r="N61" s="5">
        <v>-5913913850</v>
      </c>
      <c r="O61" s="5">
        <v>-7137103633</v>
      </c>
      <c r="P61" s="5">
        <v>-5190615509</v>
      </c>
      <c r="Q61" s="5">
        <v>-3258572924</v>
      </c>
      <c r="R61" s="5">
        <v>-3076960275</v>
      </c>
      <c r="S61" s="5">
        <v>-580293520</v>
      </c>
    </row>
    <row r="62" spans="2:19" ht="15.5" x14ac:dyDescent="0.35">
      <c r="C62" t="s">
        <v>29</v>
      </c>
      <c r="D62" s="5">
        <v>13106365117</v>
      </c>
      <c r="E62" s="5">
        <v>-7452755040</v>
      </c>
      <c r="F62" s="5">
        <v>3274652502</v>
      </c>
      <c r="G62" s="5">
        <v>-4527543289</v>
      </c>
      <c r="I62" s="5">
        <v>8697349115</v>
      </c>
      <c r="J62" s="5">
        <v>-12082487693</v>
      </c>
      <c r="K62" s="5">
        <v>20827391108</v>
      </c>
      <c r="L62" s="5">
        <v>25126405798</v>
      </c>
      <c r="M62" s="5">
        <v>37471580135</v>
      </c>
      <c r="N62" s="5">
        <v>15784634474</v>
      </c>
      <c r="O62" s="5">
        <v>17651441119</v>
      </c>
      <c r="P62" s="5">
        <v>18985636053</v>
      </c>
      <c r="Q62" s="5">
        <v>11774183708</v>
      </c>
      <c r="R62" s="5">
        <v>12693045743</v>
      </c>
      <c r="S62" s="5">
        <v>6510038135</v>
      </c>
    </row>
    <row r="63" spans="2:19" ht="15.5" x14ac:dyDescent="0.35">
      <c r="C63" t="s">
        <v>28</v>
      </c>
      <c r="D63" s="5">
        <v>-2596965096</v>
      </c>
      <c r="E63" s="5">
        <v>-603060874</v>
      </c>
      <c r="F63" s="5">
        <v>-3823221834</v>
      </c>
      <c r="G63" s="5">
        <v>1371681080</v>
      </c>
      <c r="I63" s="5">
        <v>-6277251919</v>
      </c>
      <c r="J63" s="5">
        <v>-15909694150</v>
      </c>
      <c r="K63" s="5">
        <v>-13341095374</v>
      </c>
      <c r="L63" s="5">
        <v>-10369810663</v>
      </c>
      <c r="M63" s="5">
        <v>-9948655962</v>
      </c>
      <c r="N63" s="5">
        <v>-6036414462</v>
      </c>
      <c r="O63" s="5">
        <v>-7822924680</v>
      </c>
      <c r="P63" s="5">
        <v>-7304354911</v>
      </c>
      <c r="Q63" s="5">
        <v>-3533904149</v>
      </c>
      <c r="R63" s="5">
        <v>-2873879473</v>
      </c>
      <c r="S63" s="5">
        <v>-1577282271</v>
      </c>
    </row>
    <row r="64" spans="2:19" ht="15.5" x14ac:dyDescent="0.35">
      <c r="C64" t="s">
        <v>97</v>
      </c>
      <c r="D64" s="5">
        <v>10509400021</v>
      </c>
      <c r="E64" s="5">
        <v>-8055815914</v>
      </c>
      <c r="F64" s="5">
        <v>-548569332</v>
      </c>
      <c r="G64" s="5">
        <v>-3155862209</v>
      </c>
      <c r="I64" s="5">
        <v>2420097196</v>
      </c>
      <c r="J64" s="5">
        <v>-27992181843</v>
      </c>
      <c r="K64" s="5">
        <v>7486295734</v>
      </c>
      <c r="L64" s="5">
        <v>14756595135</v>
      </c>
      <c r="M64" s="5">
        <v>27522924173</v>
      </c>
      <c r="N64" s="5">
        <v>9748220012</v>
      </c>
      <c r="O64" s="5">
        <v>9828516439</v>
      </c>
      <c r="P64" s="5">
        <v>11681281142</v>
      </c>
      <c r="Q64" s="5">
        <v>8240279559</v>
      </c>
      <c r="R64" s="5">
        <v>9819166270</v>
      </c>
      <c r="S64" s="5">
        <v>4932755864</v>
      </c>
    </row>
    <row r="65" spans="2:19" ht="15.5" x14ac:dyDescent="0.35">
      <c r="C65" t="s">
        <v>98</v>
      </c>
      <c r="D65" s="5">
        <v>50284452</v>
      </c>
      <c r="E65" s="5">
        <v>37964340</v>
      </c>
      <c r="F65" s="5">
        <v>130897370</v>
      </c>
      <c r="I65" s="5">
        <v>37964340</v>
      </c>
      <c r="J65" s="5">
        <v>-92933030</v>
      </c>
      <c r="K65" s="5">
        <v>50872754</v>
      </c>
      <c r="L65" s="5">
        <v>9103301</v>
      </c>
      <c r="M65" s="5">
        <v>153519648</v>
      </c>
      <c r="N65" s="5">
        <v>-72121393</v>
      </c>
      <c r="O65" s="5">
        <v>-63182660</v>
      </c>
      <c r="P65" s="5">
        <v>176839953</v>
      </c>
      <c r="Q65" s="5">
        <v>-46928968</v>
      </c>
      <c r="R65" s="5">
        <v>-23920693</v>
      </c>
      <c r="S65" s="5">
        <v>28460297</v>
      </c>
    </row>
    <row r="66" spans="2:19" ht="15.5" x14ac:dyDescent="0.35">
      <c r="C66" t="s">
        <v>99</v>
      </c>
      <c r="D66" s="5">
        <v>10559684473</v>
      </c>
      <c r="E66" s="5">
        <v>-8017851574</v>
      </c>
      <c r="F66" s="5">
        <v>-417671962</v>
      </c>
      <c r="G66" s="5">
        <v>-3155862209</v>
      </c>
      <c r="I66" s="5">
        <v>2458061536</v>
      </c>
      <c r="J66" s="5">
        <v>-28085114873</v>
      </c>
      <c r="K66" s="5">
        <v>7537168488</v>
      </c>
      <c r="L66" s="5">
        <v>14765698436</v>
      </c>
      <c r="M66" s="5">
        <v>27676443821</v>
      </c>
      <c r="N66" s="5">
        <v>9676098619</v>
      </c>
      <c r="O66" s="5">
        <v>9765333779</v>
      </c>
      <c r="P66" s="5">
        <v>11858121095</v>
      </c>
      <c r="Q66" s="5">
        <v>8193350591</v>
      </c>
      <c r="R66" s="5">
        <v>9795245577</v>
      </c>
      <c r="S66" s="5">
        <v>4961216161</v>
      </c>
    </row>
    <row r="67" spans="2:19" ht="15.5" x14ac:dyDescent="0.35">
      <c r="C67" t="s">
        <v>100</v>
      </c>
      <c r="D67" s="5">
        <v>10509403021</v>
      </c>
      <c r="E67" s="5">
        <v>-8055818914</v>
      </c>
      <c r="F67" s="5">
        <v>-548569332</v>
      </c>
      <c r="G67" s="5">
        <v>-3155862209</v>
      </c>
      <c r="I67" s="5">
        <v>2420097196</v>
      </c>
      <c r="J67" s="5">
        <v>-27992181843</v>
      </c>
      <c r="K67" s="5">
        <v>7486295734</v>
      </c>
      <c r="L67" s="5">
        <v>14756595135</v>
      </c>
      <c r="M67" s="5">
        <v>27522924173</v>
      </c>
      <c r="N67" s="5">
        <v>9748220012</v>
      </c>
      <c r="O67" s="5">
        <v>9828516439</v>
      </c>
      <c r="P67" s="5">
        <v>11681281142</v>
      </c>
      <c r="Q67" s="5">
        <v>8240279559</v>
      </c>
      <c r="R67" s="5">
        <v>9819166270</v>
      </c>
      <c r="S67" s="5">
        <v>4932755864</v>
      </c>
    </row>
    <row r="68" spans="2:19" ht="15.5" x14ac:dyDescent="0.35">
      <c r="C68" t="s">
        <v>8</v>
      </c>
      <c r="D68" s="5">
        <v>10555578270</v>
      </c>
      <c r="E68" s="5">
        <v>-8019841218</v>
      </c>
      <c r="F68" s="5">
        <v>-418936621</v>
      </c>
      <c r="G68" s="5">
        <v>-3155418809</v>
      </c>
      <c r="I68" s="5">
        <v>2445564385</v>
      </c>
      <c r="J68" s="5">
        <v>-28046847744</v>
      </c>
      <c r="K68" s="5">
        <v>7509373429</v>
      </c>
      <c r="L68" s="5">
        <v>14731763971</v>
      </c>
      <c r="M68" s="5">
        <v>27651116958</v>
      </c>
      <c r="N68" s="5">
        <v>9671241897</v>
      </c>
      <c r="O68" s="5">
        <v>9751746192</v>
      </c>
      <c r="P68" s="5">
        <v>11835821201</v>
      </c>
      <c r="Q68" s="5">
        <v>8175247468</v>
      </c>
      <c r="R68" s="5">
        <v>9778676060</v>
      </c>
      <c r="S68" s="5">
        <v>4913207757</v>
      </c>
    </row>
    <row r="69" spans="2:19" ht="15.5" x14ac:dyDescent="0.35">
      <c r="C69" t="s">
        <v>102</v>
      </c>
      <c r="D69" s="5">
        <v>10509403021</v>
      </c>
      <c r="E69" s="5">
        <v>-8055818914</v>
      </c>
      <c r="F69" s="5">
        <v>-548569332</v>
      </c>
      <c r="G69" s="5">
        <v>-3155862209</v>
      </c>
      <c r="I69" s="5">
        <v>2420097196</v>
      </c>
      <c r="J69" s="5">
        <v>-27992181843</v>
      </c>
      <c r="K69" s="5">
        <v>7486295734</v>
      </c>
      <c r="L69" s="5">
        <v>14756595135</v>
      </c>
      <c r="M69" s="5">
        <v>27522924173</v>
      </c>
      <c r="N69" s="5">
        <v>9748220012</v>
      </c>
      <c r="O69" s="5">
        <v>9828516439</v>
      </c>
      <c r="P69" s="5">
        <v>11681281142</v>
      </c>
      <c r="Q69" s="5">
        <v>8240279559</v>
      </c>
      <c r="R69" s="5">
        <v>9819166270</v>
      </c>
      <c r="S69" s="5">
        <v>4932755864</v>
      </c>
    </row>
    <row r="70" spans="2:19" ht="15.5" x14ac:dyDescent="0.35">
      <c r="C70" t="s">
        <v>103</v>
      </c>
      <c r="D70" s="5">
        <v>10559684473</v>
      </c>
      <c r="E70" s="5">
        <v>-8017851574</v>
      </c>
      <c r="F70" s="5">
        <v>-417671962</v>
      </c>
      <c r="G70" s="5">
        <v>-3155862209</v>
      </c>
      <c r="I70" s="5">
        <v>2458061536</v>
      </c>
      <c r="J70" s="5">
        <v>-28085114873</v>
      </c>
      <c r="K70" s="5">
        <v>7537168488</v>
      </c>
      <c r="L70" s="5">
        <v>14765698436</v>
      </c>
      <c r="M70" s="5">
        <v>27676443821</v>
      </c>
      <c r="N70" s="5">
        <v>9676098619</v>
      </c>
      <c r="O70" s="5">
        <v>9765333779</v>
      </c>
      <c r="P70" s="5">
        <v>11858121095</v>
      </c>
      <c r="Q70" s="5">
        <v>8193350591</v>
      </c>
      <c r="R70" s="5">
        <v>9795245577</v>
      </c>
      <c r="S70" s="5">
        <v>4961216161</v>
      </c>
    </row>
    <row r="71" spans="2:19" ht="15.5" x14ac:dyDescent="0.35">
      <c r="C71" t="s">
        <v>224</v>
      </c>
    </row>
    <row r="72" spans="2:19" ht="15.5" x14ac:dyDescent="0.35">
      <c r="C72" t="s">
        <v>104</v>
      </c>
      <c r="D72" s="5">
        <v>10559684473</v>
      </c>
      <c r="E72" s="5">
        <v>-8017851574</v>
      </c>
      <c r="F72" s="5">
        <v>-417671962</v>
      </c>
      <c r="G72" s="5">
        <v>-3155862209</v>
      </c>
      <c r="I72" s="5">
        <v>2458061536</v>
      </c>
      <c r="J72" s="5">
        <v>-28085114873</v>
      </c>
      <c r="K72" s="5">
        <v>7537168488</v>
      </c>
      <c r="L72" s="5">
        <v>14765698436</v>
      </c>
      <c r="M72" s="5">
        <v>27676443821</v>
      </c>
      <c r="N72" s="5">
        <v>9676098619</v>
      </c>
      <c r="O72" s="5">
        <v>9765333779</v>
      </c>
      <c r="P72" s="5">
        <v>11858121095</v>
      </c>
      <c r="Q72" s="5">
        <v>8193350591</v>
      </c>
      <c r="R72" s="5">
        <v>9795245577</v>
      </c>
      <c r="S72" s="5">
        <v>4961216161</v>
      </c>
    </row>
    <row r="74" spans="2:19" ht="15.5" x14ac:dyDescent="0.35">
      <c r="B74" t="s">
        <v>105</v>
      </c>
      <c r="C74" t="s">
        <v>106</v>
      </c>
    </row>
    <row r="75" spans="2:19" ht="15.5" x14ac:dyDescent="0.35">
      <c r="C75" t="s">
        <v>107</v>
      </c>
    </row>
    <row r="76" spans="2:19" ht="15.5" x14ac:dyDescent="0.35">
      <c r="C76" t="s">
        <v>20</v>
      </c>
      <c r="D76" s="5">
        <v>168973242288</v>
      </c>
      <c r="E76" s="5">
        <v>195607441653</v>
      </c>
      <c r="F76" s="5">
        <v>188825522921</v>
      </c>
      <c r="G76" s="5">
        <v>139410115514</v>
      </c>
      <c r="I76" s="5">
        <v>188825522921</v>
      </c>
      <c r="J76" s="5">
        <v>146856510340</v>
      </c>
      <c r="K76" s="5">
        <v>435714632691</v>
      </c>
      <c r="L76" s="5">
        <v>414666370894</v>
      </c>
      <c r="M76" s="5">
        <v>455119481305</v>
      </c>
      <c r="N76" s="5">
        <v>73883550927</v>
      </c>
      <c r="O76" s="5">
        <v>40430531675</v>
      </c>
      <c r="P76" s="5">
        <v>28908575307</v>
      </c>
      <c r="Q76" s="5">
        <v>15519355917</v>
      </c>
      <c r="R76" s="5">
        <v>186934528343</v>
      </c>
      <c r="S76" s="5">
        <v>16644936024</v>
      </c>
    </row>
    <row r="77" spans="2:19" ht="15.5" x14ac:dyDescent="0.35">
      <c r="C77" t="s">
        <v>780</v>
      </c>
      <c r="D77" s="5">
        <v>161739000000</v>
      </c>
      <c r="E77" s="5">
        <v>161739000000</v>
      </c>
      <c r="F77" s="5">
        <v>161739000000</v>
      </c>
      <c r="G77" s="5">
        <v>199439000000</v>
      </c>
      <c r="I77" s="5">
        <v>161739000000</v>
      </c>
      <c r="J77" s="5">
        <v>199439000000</v>
      </c>
    </row>
    <row r="78" spans="2:19" ht="15.5" x14ac:dyDescent="0.35">
      <c r="C78" t="s">
        <v>108</v>
      </c>
    </row>
    <row r="79" spans="2:19" ht="15.5" x14ac:dyDescent="0.35">
      <c r="C79" t="s">
        <v>109</v>
      </c>
      <c r="D79" s="5">
        <v>3586246812</v>
      </c>
      <c r="E79" s="5">
        <v>6896295470</v>
      </c>
      <c r="F79" s="5">
        <v>9008650139</v>
      </c>
      <c r="G79" s="5">
        <v>18154886140</v>
      </c>
      <c r="I79" s="5">
        <v>9008650139</v>
      </c>
      <c r="J79" s="5">
        <v>12094170938</v>
      </c>
      <c r="K79" s="5">
        <v>26252291553</v>
      </c>
      <c r="L79" s="5">
        <v>58665633713</v>
      </c>
      <c r="M79" s="5">
        <v>38433126630</v>
      </c>
      <c r="N79" s="5">
        <v>42130267549</v>
      </c>
      <c r="O79" s="5">
        <v>42419558798</v>
      </c>
      <c r="P79" s="5">
        <v>32665293885</v>
      </c>
      <c r="Q79" s="5">
        <v>18786783366</v>
      </c>
      <c r="R79" s="5">
        <v>8486760897</v>
      </c>
      <c r="S79" s="5">
        <v>4296127738</v>
      </c>
    </row>
    <row r="80" spans="2:19" ht="15.5" x14ac:dyDescent="0.35">
      <c r="C80" t="s">
        <v>110</v>
      </c>
    </row>
    <row r="81" spans="3:19" ht="15.5" x14ac:dyDescent="0.35">
      <c r="C81" t="s">
        <v>112</v>
      </c>
      <c r="D81" s="5">
        <v>3586246812</v>
      </c>
      <c r="E81" s="5">
        <v>6896295470</v>
      </c>
      <c r="F81" s="5">
        <v>9008650139</v>
      </c>
      <c r="G81" s="5">
        <v>18154886140</v>
      </c>
      <c r="I81" s="5">
        <v>9008650139</v>
      </c>
      <c r="J81" s="5">
        <v>12094170938</v>
      </c>
      <c r="K81" s="5">
        <v>26252291553</v>
      </c>
      <c r="L81" s="5">
        <v>58665633713</v>
      </c>
      <c r="M81" s="5">
        <v>38433126630</v>
      </c>
      <c r="N81" s="5">
        <v>42130267549</v>
      </c>
      <c r="O81" s="5">
        <v>42419558798</v>
      </c>
      <c r="P81" s="5">
        <v>32665293885</v>
      </c>
      <c r="Q81" s="5">
        <v>18786783366</v>
      </c>
      <c r="R81" s="5">
        <v>8486760897</v>
      </c>
      <c r="S81" s="5">
        <v>4296127738</v>
      </c>
    </row>
    <row r="82" spans="3:19" ht="15.5" x14ac:dyDescent="0.35">
      <c r="C82" t="s">
        <v>113</v>
      </c>
      <c r="P82" s="5">
        <v>13046914858</v>
      </c>
      <c r="Q82" s="5">
        <v>58300000000</v>
      </c>
      <c r="R82" s="5">
        <v>273926503</v>
      </c>
    </row>
    <row r="83" spans="3:19" ht="15.5" x14ac:dyDescent="0.35">
      <c r="C83" t="s">
        <v>114</v>
      </c>
      <c r="P83" s="5">
        <v>13046914858</v>
      </c>
      <c r="Q83" s="5">
        <v>58300000000</v>
      </c>
      <c r="R83" s="5">
        <v>273926503</v>
      </c>
    </row>
    <row r="84" spans="3:19" ht="15.5" x14ac:dyDescent="0.35">
      <c r="C84" t="s">
        <v>115</v>
      </c>
      <c r="D84" s="5">
        <v>17793794049</v>
      </c>
      <c r="E84" s="5">
        <v>35188787088</v>
      </c>
      <c r="F84" s="5">
        <v>40673434607</v>
      </c>
      <c r="G84" s="5">
        <v>48296399605</v>
      </c>
      <c r="I84" s="5">
        <v>40673434607</v>
      </c>
      <c r="J84" s="5">
        <v>56430456289</v>
      </c>
      <c r="K84" s="5">
        <v>81416027353</v>
      </c>
      <c r="L84" s="5">
        <v>155135237973</v>
      </c>
      <c r="M84" s="5">
        <v>30227885118</v>
      </c>
      <c r="N84" s="5">
        <v>35720471063</v>
      </c>
      <c r="O84" s="5">
        <v>62917223072</v>
      </c>
      <c r="P84" s="5">
        <v>92538206782</v>
      </c>
      <c r="Q84" s="5">
        <v>85290710499</v>
      </c>
      <c r="R84" s="5">
        <v>34796602994</v>
      </c>
      <c r="S84" s="5">
        <v>28839314160</v>
      </c>
    </row>
    <row r="85" spans="3:19" ht="15.5" x14ac:dyDescent="0.35">
      <c r="C85" t="s">
        <v>85</v>
      </c>
      <c r="D85" s="5">
        <v>1079128764</v>
      </c>
      <c r="E85" s="5">
        <v>1180496051</v>
      </c>
      <c r="F85" s="5">
        <v>1079652491</v>
      </c>
      <c r="G85" s="5">
        <v>992204251</v>
      </c>
      <c r="I85" s="5">
        <v>1079652491</v>
      </c>
      <c r="J85" s="5">
        <v>978808931</v>
      </c>
      <c r="K85" s="5">
        <v>1668040609</v>
      </c>
      <c r="L85" s="5">
        <v>1398490814</v>
      </c>
      <c r="M85" s="5">
        <v>1537225103</v>
      </c>
      <c r="N85" s="5">
        <v>1892664709</v>
      </c>
      <c r="O85" s="5">
        <v>1402729194</v>
      </c>
      <c r="P85" s="5">
        <v>981758233</v>
      </c>
      <c r="Q85" s="5">
        <v>935498400</v>
      </c>
      <c r="R85" s="5">
        <v>565385678</v>
      </c>
      <c r="S85" s="5">
        <v>17107306626</v>
      </c>
    </row>
    <row r="86" spans="3:19" ht="15.5" x14ac:dyDescent="0.35">
      <c r="C86" t="s">
        <v>116</v>
      </c>
      <c r="D86" s="5">
        <v>353970043631</v>
      </c>
      <c r="E86" s="5">
        <v>399705603692</v>
      </c>
      <c r="F86" s="5">
        <v>400469672525</v>
      </c>
      <c r="G86" s="5">
        <v>412118397208</v>
      </c>
      <c r="I86" s="5">
        <v>400469672525</v>
      </c>
      <c r="J86" s="5">
        <v>415110200829</v>
      </c>
      <c r="K86" s="5">
        <v>543655105673</v>
      </c>
      <c r="L86" s="5">
        <v>631175767884</v>
      </c>
      <c r="M86" s="5">
        <v>530063304122</v>
      </c>
      <c r="N86" s="5">
        <v>160220223030</v>
      </c>
      <c r="O86" s="5">
        <v>149252682144</v>
      </c>
      <c r="P86" s="5">
        <v>171308933520</v>
      </c>
      <c r="Q86" s="5">
        <v>180511696645</v>
      </c>
      <c r="R86" s="5">
        <v>239771214002</v>
      </c>
      <c r="S86" s="5">
        <v>50062698713</v>
      </c>
    </row>
    <row r="87" spans="3:19" ht="15.5" x14ac:dyDescent="0.35">
      <c r="C87" t="s">
        <v>117</v>
      </c>
    </row>
    <row r="88" spans="3:19" ht="15.5" x14ac:dyDescent="0.35">
      <c r="C88" t="s">
        <v>119</v>
      </c>
      <c r="D88" s="5">
        <v>102653540</v>
      </c>
      <c r="E88" s="5">
        <v>422927461</v>
      </c>
      <c r="F88" s="5">
        <v>403675930</v>
      </c>
      <c r="G88" s="5">
        <v>18657000</v>
      </c>
      <c r="I88" s="5">
        <v>403675930</v>
      </c>
      <c r="J88" s="5">
        <v>46063615</v>
      </c>
      <c r="M88" s="5">
        <v>47746324</v>
      </c>
      <c r="N88" s="5">
        <v>161649671</v>
      </c>
      <c r="O88" s="5">
        <v>119213755</v>
      </c>
      <c r="P88" s="5">
        <v>93026900</v>
      </c>
      <c r="Q88" s="5">
        <v>33838667</v>
      </c>
      <c r="R88" s="5">
        <v>62370951</v>
      </c>
      <c r="S88" s="5">
        <v>30015860</v>
      </c>
    </row>
    <row r="89" spans="3:19" ht="15.5" x14ac:dyDescent="0.35">
      <c r="C89" t="s">
        <v>122</v>
      </c>
      <c r="D89" s="5">
        <v>9233513550</v>
      </c>
      <c r="E89" s="5">
        <v>9233513550</v>
      </c>
      <c r="F89" s="5">
        <v>9233513550</v>
      </c>
      <c r="G89" s="5">
        <v>9233513550</v>
      </c>
      <c r="I89" s="5">
        <v>9233513550</v>
      </c>
      <c r="J89" s="5">
        <v>9233513550</v>
      </c>
      <c r="K89" s="5">
        <v>9233513550</v>
      </c>
      <c r="L89" s="5">
        <v>9233513550</v>
      </c>
      <c r="M89" s="5">
        <v>9233513550</v>
      </c>
      <c r="N89" s="5">
        <v>9233513550</v>
      </c>
      <c r="O89" s="5">
        <v>9233513550</v>
      </c>
      <c r="P89" s="5">
        <v>9233513550</v>
      </c>
    </row>
    <row r="90" spans="3:19" ht="15.5" x14ac:dyDescent="0.35">
      <c r="C90" t="s">
        <v>121</v>
      </c>
      <c r="D90" s="5">
        <v>344133764848</v>
      </c>
      <c r="E90" s="5">
        <v>345531542548</v>
      </c>
      <c r="F90" s="5">
        <v>348860647464</v>
      </c>
      <c r="G90" s="5">
        <v>353260859377</v>
      </c>
      <c r="I90" s="5">
        <v>348860647464</v>
      </c>
      <c r="J90" s="5">
        <v>353884235544</v>
      </c>
      <c r="K90" s="5">
        <v>271070884359</v>
      </c>
      <c r="L90" s="5">
        <v>264314516173</v>
      </c>
      <c r="M90" s="5">
        <v>268483514251</v>
      </c>
      <c r="N90" s="5">
        <v>268080362792</v>
      </c>
      <c r="O90" s="5">
        <v>268225729856</v>
      </c>
      <c r="P90" s="5">
        <v>290715142153</v>
      </c>
      <c r="Q90" s="5">
        <v>239363772682</v>
      </c>
      <c r="R90" s="5">
        <v>192087040233</v>
      </c>
      <c r="S90" s="5">
        <v>61341760310</v>
      </c>
    </row>
    <row r="91" spans="3:19" ht="15.5" x14ac:dyDescent="0.35">
      <c r="C91" t="s">
        <v>126</v>
      </c>
      <c r="D91" s="5">
        <v>383469931938</v>
      </c>
      <c r="E91" s="5">
        <v>385192983559</v>
      </c>
      <c r="F91" s="5">
        <v>388497836944</v>
      </c>
      <c r="G91" s="5">
        <v>393765447505</v>
      </c>
      <c r="I91" s="5">
        <v>388497836944</v>
      </c>
      <c r="J91" s="5">
        <v>393163812709</v>
      </c>
      <c r="K91" s="5">
        <v>281583195700</v>
      </c>
      <c r="L91" s="5">
        <v>273686274090</v>
      </c>
      <c r="M91" s="5">
        <v>283688690054</v>
      </c>
      <c r="N91" s="5">
        <v>434919041942</v>
      </c>
      <c r="O91" s="5">
        <v>430683329018</v>
      </c>
      <c r="P91" s="5">
        <v>400592501228</v>
      </c>
      <c r="Q91" s="5">
        <v>339729636939</v>
      </c>
      <c r="R91" s="5">
        <v>192149411184</v>
      </c>
      <c r="S91" s="5">
        <v>117535378198</v>
      </c>
    </row>
    <row r="92" spans="3:19" ht="15.5" x14ac:dyDescent="0.35">
      <c r="C92" t="s">
        <v>127</v>
      </c>
      <c r="D92" s="5">
        <v>737439975569</v>
      </c>
      <c r="E92" s="5">
        <v>784898587251</v>
      </c>
      <c r="F92" s="5">
        <v>788967509469</v>
      </c>
      <c r="G92" s="5">
        <v>805883844713</v>
      </c>
      <c r="I92" s="5">
        <v>788967509469</v>
      </c>
      <c r="J92" s="5">
        <v>808274013538</v>
      </c>
      <c r="K92" s="5">
        <v>825238301373</v>
      </c>
      <c r="L92" s="5">
        <v>904862041974</v>
      </c>
      <c r="M92" s="5">
        <v>813751994176</v>
      </c>
      <c r="N92" s="5">
        <v>595139264972</v>
      </c>
      <c r="O92" s="5">
        <v>579936011162</v>
      </c>
      <c r="P92" s="5">
        <v>571901434748</v>
      </c>
      <c r="Q92" s="5">
        <v>520241333584</v>
      </c>
      <c r="R92" s="5">
        <v>431920625186</v>
      </c>
      <c r="S92" s="5">
        <v>167598076911</v>
      </c>
    </row>
    <row r="93" spans="3:19" ht="15.5" x14ac:dyDescent="0.35">
      <c r="C93" t="s">
        <v>128</v>
      </c>
    </row>
    <row r="94" spans="3:19" ht="15.5" x14ac:dyDescent="0.35">
      <c r="C94" t="s">
        <v>129</v>
      </c>
    </row>
    <row r="95" spans="3:19" ht="15.5" x14ac:dyDescent="0.35">
      <c r="C95" t="s">
        <v>130</v>
      </c>
      <c r="D95" s="5">
        <v>259490190600</v>
      </c>
      <c r="E95" s="5">
        <v>315553857077</v>
      </c>
      <c r="F95" s="5">
        <v>311885946869</v>
      </c>
      <c r="G95" s="5">
        <v>131664998290</v>
      </c>
      <c r="I95" s="5">
        <v>311885946869</v>
      </c>
      <c r="J95" s="5">
        <v>132361221819</v>
      </c>
      <c r="K95" s="5">
        <v>117093087153</v>
      </c>
      <c r="L95" s="5">
        <v>198183006191</v>
      </c>
      <c r="M95" s="5">
        <v>379609328306165</v>
      </c>
      <c r="N95" s="5">
        <v>133446046804</v>
      </c>
      <c r="O95" s="5">
        <v>120597236241</v>
      </c>
      <c r="P95" s="5">
        <v>129218836670</v>
      </c>
      <c r="Q95" s="5">
        <v>94440724056</v>
      </c>
      <c r="R95" s="5">
        <v>29636089980</v>
      </c>
      <c r="S95" s="5">
        <v>16649415708</v>
      </c>
    </row>
    <row r="96" spans="3:19" ht="15.5" x14ac:dyDescent="0.35">
      <c r="C96" t="s">
        <v>1226</v>
      </c>
      <c r="D96" s="5">
        <v>32196542460</v>
      </c>
      <c r="E96" s="5">
        <v>59381178254</v>
      </c>
      <c r="F96" s="5">
        <v>58732187349</v>
      </c>
      <c r="G96" s="5">
        <v>54196117376</v>
      </c>
      <c r="I96" s="5">
        <v>58732187349</v>
      </c>
      <c r="J96" s="5">
        <v>62580501762</v>
      </c>
      <c r="K96" s="5">
        <v>42088445077</v>
      </c>
      <c r="L96" s="5">
        <v>45799845062</v>
      </c>
      <c r="M96" s="5">
        <v>32972469291</v>
      </c>
      <c r="N96" s="5">
        <v>35659481314</v>
      </c>
      <c r="O96" s="5">
        <v>25340004645</v>
      </c>
      <c r="P96" s="5">
        <v>36712718737</v>
      </c>
      <c r="Q96" s="5">
        <v>32967159100</v>
      </c>
      <c r="R96" s="5">
        <v>12807937850</v>
      </c>
      <c r="S96" s="5">
        <v>7500000000</v>
      </c>
    </row>
    <row r="97" spans="3:19" ht="15.5" x14ac:dyDescent="0.35">
      <c r="C97" t="s">
        <v>131</v>
      </c>
      <c r="K97" s="5">
        <v>46335502282</v>
      </c>
      <c r="L97" s="5">
        <v>94501935305</v>
      </c>
      <c r="M97" s="5">
        <v>40879465792</v>
      </c>
      <c r="N97" s="5">
        <v>56614044428</v>
      </c>
      <c r="O97" s="5">
        <v>70472515494</v>
      </c>
      <c r="P97" s="5">
        <v>62775810576</v>
      </c>
      <c r="Q97" s="5">
        <v>34855061056</v>
      </c>
      <c r="R97" s="5">
        <v>1745409147</v>
      </c>
      <c r="S97" s="5">
        <v>4624472906</v>
      </c>
    </row>
    <row r="98" spans="3:19" ht="15.5" x14ac:dyDescent="0.35">
      <c r="C98" t="s">
        <v>132</v>
      </c>
      <c r="D98" s="5">
        <v>11878560369</v>
      </c>
      <c r="E98" s="5">
        <v>34081299760</v>
      </c>
      <c r="F98" s="5">
        <v>35676163961</v>
      </c>
      <c r="G98" s="5">
        <v>24474121938</v>
      </c>
      <c r="I98" s="5">
        <v>35676163961</v>
      </c>
      <c r="J98" s="5">
        <v>50351093626</v>
      </c>
      <c r="K98" s="5">
        <v>46335502282</v>
      </c>
      <c r="L98" s="5">
        <v>94501935305</v>
      </c>
      <c r="M98" s="5">
        <v>40879465792</v>
      </c>
      <c r="N98" s="5">
        <v>56614044428</v>
      </c>
      <c r="O98" s="5">
        <v>70472515494</v>
      </c>
      <c r="P98" s="5">
        <v>62775810576</v>
      </c>
      <c r="Q98" s="5">
        <v>34855061056</v>
      </c>
      <c r="R98" s="5">
        <v>1745409147</v>
      </c>
      <c r="S98" s="5">
        <v>4624472906</v>
      </c>
    </row>
    <row r="99" spans="3:19" ht="15.5" x14ac:dyDescent="0.35">
      <c r="C99" t="s">
        <v>133</v>
      </c>
      <c r="D99" s="5">
        <v>4538774991</v>
      </c>
      <c r="E99" s="5">
        <v>15763103664</v>
      </c>
      <c r="F99" s="5">
        <v>5492331118</v>
      </c>
      <c r="G99" s="5">
        <v>45918302785</v>
      </c>
      <c r="I99" s="5">
        <v>5492331118</v>
      </c>
      <c r="J99" s="5">
        <v>9018687165</v>
      </c>
      <c r="K99" s="5">
        <v>20767188076</v>
      </c>
      <c r="L99" s="5">
        <v>50438456759</v>
      </c>
      <c r="M99" s="5">
        <v>379520949168333</v>
      </c>
      <c r="N99" s="5">
        <v>24710680497</v>
      </c>
      <c r="O99" s="5">
        <v>6419862960</v>
      </c>
      <c r="P99" s="5">
        <v>17378756597</v>
      </c>
      <c r="Q99" s="5">
        <v>10977987958</v>
      </c>
      <c r="R99" s="5">
        <v>4169999863</v>
      </c>
      <c r="S99" s="5">
        <v>1599825389</v>
      </c>
    </row>
    <row r="100" spans="3:19" ht="15.5" x14ac:dyDescent="0.35">
      <c r="C100" t="s">
        <v>465</v>
      </c>
      <c r="D100" s="5">
        <v>4538774991</v>
      </c>
      <c r="E100" s="5">
        <v>15763103664</v>
      </c>
      <c r="F100" s="5">
        <v>5492331118</v>
      </c>
      <c r="G100" s="5">
        <v>45918302785</v>
      </c>
      <c r="I100" s="5">
        <v>5492331118</v>
      </c>
      <c r="J100" s="5">
        <v>9018687165</v>
      </c>
      <c r="K100" s="5">
        <v>20767188076</v>
      </c>
      <c r="L100" s="5">
        <v>50438456759</v>
      </c>
      <c r="M100" s="5">
        <v>379520949168333</v>
      </c>
      <c r="N100" s="5">
        <v>24710680497</v>
      </c>
      <c r="O100" s="5">
        <v>6419862960</v>
      </c>
      <c r="P100" s="5">
        <v>17378756597</v>
      </c>
      <c r="Q100" s="5">
        <v>10977987958</v>
      </c>
      <c r="R100" s="5">
        <v>4169999863</v>
      </c>
      <c r="S100" s="5">
        <v>1599825389</v>
      </c>
    </row>
    <row r="101" spans="3:19" ht="15.5" x14ac:dyDescent="0.35">
      <c r="C101" t="s">
        <v>139</v>
      </c>
    </row>
    <row r="102" spans="3:19" ht="15.5" x14ac:dyDescent="0.35">
      <c r="C102" t="s">
        <v>1162</v>
      </c>
      <c r="D102" s="5">
        <v>4925326961</v>
      </c>
      <c r="E102" s="5">
        <v>6747339789</v>
      </c>
      <c r="F102" s="5">
        <v>6747339789</v>
      </c>
      <c r="G102" s="5">
        <v>3953353840</v>
      </c>
      <c r="I102" s="5">
        <v>6747339789</v>
      </c>
      <c r="J102" s="5">
        <v>8677770250</v>
      </c>
      <c r="K102" s="5">
        <v>17269187984</v>
      </c>
      <c r="L102" s="5">
        <v>24037278287</v>
      </c>
      <c r="M102" s="5">
        <v>19760853027</v>
      </c>
      <c r="N102" s="5">
        <v>22059592364</v>
      </c>
      <c r="O102" s="5">
        <v>30424058242</v>
      </c>
      <c r="P102" s="5">
        <v>24018340686</v>
      </c>
      <c r="Q102" s="5">
        <v>19082731964</v>
      </c>
      <c r="R102" s="5">
        <v>4443489455</v>
      </c>
      <c r="S102" s="5">
        <v>1362940081</v>
      </c>
    </row>
    <row r="103" spans="3:19" ht="15.5" x14ac:dyDescent="0.35">
      <c r="C103" t="s">
        <v>145</v>
      </c>
      <c r="D103" s="5">
        <v>7500780136</v>
      </c>
      <c r="E103" s="5">
        <v>2981713949</v>
      </c>
      <c r="F103" s="5">
        <v>8040376209</v>
      </c>
      <c r="G103" s="5">
        <v>753346120</v>
      </c>
      <c r="I103" s="5">
        <v>8040376209</v>
      </c>
      <c r="J103" s="5">
        <v>9325346791</v>
      </c>
      <c r="M103" s="5">
        <v>5723404063</v>
      </c>
      <c r="N103" s="5">
        <v>12064627520</v>
      </c>
      <c r="O103" s="5">
        <v>12762345832</v>
      </c>
      <c r="P103" s="5">
        <v>8652654076</v>
      </c>
      <c r="Q103" s="5">
        <v>10528600309</v>
      </c>
      <c r="R103" s="5">
        <v>2986256763</v>
      </c>
      <c r="S103" s="5">
        <v>646037999</v>
      </c>
    </row>
    <row r="104" spans="3:19" ht="15.5" x14ac:dyDescent="0.35">
      <c r="C104" t="s">
        <v>136</v>
      </c>
      <c r="D104" s="5">
        <v>3375532644</v>
      </c>
      <c r="E104" s="5">
        <v>3346561450</v>
      </c>
      <c r="F104" s="5">
        <v>3944888232</v>
      </c>
      <c r="G104" s="5">
        <v>6323110071</v>
      </c>
      <c r="I104" s="5">
        <v>3944888232</v>
      </c>
      <c r="J104" s="5">
        <v>1085592475</v>
      </c>
      <c r="K104" s="5">
        <v>7901951718</v>
      </c>
      <c r="L104" s="5">
        <v>7442769065</v>
      </c>
      <c r="M104" s="5">
        <v>8803798686</v>
      </c>
      <c r="N104" s="5">
        <v>4397213045</v>
      </c>
      <c r="O104" s="5">
        <v>5602507310</v>
      </c>
      <c r="P104" s="5">
        <v>3698896684</v>
      </c>
      <c r="Q104" s="5">
        <v>5111915633</v>
      </c>
      <c r="R104" s="5">
        <v>7926486357</v>
      </c>
      <c r="S104" s="5">
        <v>2279079414</v>
      </c>
    </row>
    <row r="105" spans="3:19" ht="15.5" x14ac:dyDescent="0.35">
      <c r="C105" t="s">
        <v>146</v>
      </c>
      <c r="D105" s="5">
        <v>13901115205</v>
      </c>
      <c r="E105" s="5">
        <v>15855744883</v>
      </c>
      <c r="F105" s="5">
        <v>15574725735</v>
      </c>
      <c r="G105" s="5">
        <v>212294337596</v>
      </c>
      <c r="I105" s="5">
        <v>15574725735</v>
      </c>
      <c r="J105" s="5">
        <v>216864016390</v>
      </c>
      <c r="K105" s="5">
        <v>221011324018</v>
      </c>
      <c r="L105" s="5">
        <v>227082314069</v>
      </c>
      <c r="M105" s="5">
        <v>222589738149</v>
      </c>
      <c r="N105" s="5">
        <v>24538638711</v>
      </c>
      <c r="O105" s="5">
        <v>31860294083</v>
      </c>
      <c r="P105" s="5">
        <v>25000098919</v>
      </c>
      <c r="Q105" s="5">
        <v>20018230364</v>
      </c>
      <c r="R105" s="5">
        <v>5008875133</v>
      </c>
      <c r="S105" s="5">
        <v>18470246707</v>
      </c>
    </row>
    <row r="106" spans="3:19" ht="15.5" x14ac:dyDescent="0.35">
      <c r="C106" t="s">
        <v>147</v>
      </c>
      <c r="D106" s="5">
        <v>13901115205</v>
      </c>
      <c r="E106" s="5">
        <v>15855744883</v>
      </c>
      <c r="F106" s="5">
        <v>15574725735</v>
      </c>
      <c r="G106" s="5">
        <v>212294337596</v>
      </c>
      <c r="I106" s="5">
        <v>15574725735</v>
      </c>
      <c r="J106" s="5">
        <v>216864016390</v>
      </c>
      <c r="K106" s="5">
        <v>221011324018</v>
      </c>
      <c r="L106" s="5">
        <v>227082314069</v>
      </c>
      <c r="M106" s="5">
        <v>222589738149</v>
      </c>
      <c r="N106" s="5">
        <v>24538638711</v>
      </c>
      <c r="O106" s="5">
        <v>31860294083</v>
      </c>
      <c r="P106" s="5">
        <v>25000098919</v>
      </c>
      <c r="Q106" s="5">
        <v>20018230364</v>
      </c>
      <c r="R106" s="5">
        <v>5008875133</v>
      </c>
      <c r="S106" s="5">
        <v>18470246707</v>
      </c>
    </row>
    <row r="107" spans="3:19" ht="15.5" x14ac:dyDescent="0.35">
      <c r="C107" t="s">
        <v>152</v>
      </c>
    </row>
    <row r="108" spans="3:19" ht="15.5" x14ac:dyDescent="0.35">
      <c r="C108" t="s">
        <v>153</v>
      </c>
      <c r="D108" s="5">
        <v>4925326961</v>
      </c>
      <c r="E108" s="5">
        <v>6747339789</v>
      </c>
      <c r="F108" s="5">
        <v>6747339789</v>
      </c>
      <c r="G108" s="5">
        <v>3953353840</v>
      </c>
      <c r="I108" s="5">
        <v>6747339789</v>
      </c>
      <c r="J108" s="5">
        <v>8677770250</v>
      </c>
      <c r="K108" s="5">
        <v>17269187984</v>
      </c>
      <c r="L108" s="5">
        <v>24037278287</v>
      </c>
      <c r="M108" s="5">
        <v>19760853027</v>
      </c>
      <c r="N108" s="5">
        <v>22059592364</v>
      </c>
      <c r="O108" s="5">
        <v>30424058242</v>
      </c>
      <c r="P108" s="5">
        <v>24018340686</v>
      </c>
      <c r="Q108" s="5">
        <v>19082731964</v>
      </c>
      <c r="R108" s="5">
        <v>4443489455</v>
      </c>
      <c r="S108" s="5">
        <v>1362940081</v>
      </c>
    </row>
    <row r="109" spans="3:19" ht="15.5" x14ac:dyDescent="0.35">
      <c r="C109" t="s">
        <v>149</v>
      </c>
      <c r="G109" s="5">
        <v>200000000000</v>
      </c>
      <c r="J109" s="5">
        <v>200000000000</v>
      </c>
      <c r="K109" s="5">
        <v>200000000000</v>
      </c>
      <c r="L109" s="5">
        <v>200000000000</v>
      </c>
      <c r="M109" s="5">
        <v>200000000000</v>
      </c>
    </row>
    <row r="110" spans="3:19" ht="15.5" x14ac:dyDescent="0.35">
      <c r="C110" t="s">
        <v>150</v>
      </c>
      <c r="D110" s="5">
        <v>7896659480</v>
      </c>
      <c r="E110" s="5">
        <v>7927909043</v>
      </c>
      <c r="F110" s="5">
        <v>7747733455</v>
      </c>
      <c r="G110" s="5">
        <v>7348779505</v>
      </c>
      <c r="I110" s="5">
        <v>7747733455</v>
      </c>
      <c r="J110" s="5">
        <v>7207437209</v>
      </c>
      <c r="K110" s="5">
        <v>2074095425</v>
      </c>
      <c r="L110" s="5">
        <v>1646544968</v>
      </c>
      <c r="M110" s="5">
        <v>1291660019</v>
      </c>
      <c r="N110" s="5">
        <v>586381638</v>
      </c>
      <c r="O110" s="5">
        <v>33506647</v>
      </c>
    </row>
    <row r="111" spans="3:19" ht="15.5" x14ac:dyDescent="0.35">
      <c r="C111" t="s">
        <v>154</v>
      </c>
      <c r="D111" s="5">
        <v>273391305805</v>
      </c>
      <c r="E111" s="5">
        <v>331409601960</v>
      </c>
      <c r="F111" s="5">
        <v>327460672604</v>
      </c>
      <c r="G111" s="5">
        <v>343959335886</v>
      </c>
      <c r="I111" s="5">
        <v>327460672604</v>
      </c>
      <c r="J111" s="5">
        <v>349225238209</v>
      </c>
      <c r="K111" s="5">
        <v>338104411171</v>
      </c>
      <c r="L111" s="5">
        <v>425265320260</v>
      </c>
      <c r="M111" s="5">
        <v>379831918044314</v>
      </c>
      <c r="N111" s="5">
        <v>157984685515</v>
      </c>
      <c r="O111" s="5">
        <v>152457530324</v>
      </c>
      <c r="P111" s="5">
        <v>154218935589</v>
      </c>
      <c r="Q111" s="5">
        <v>114458954420</v>
      </c>
      <c r="R111" s="5">
        <v>34644965113</v>
      </c>
      <c r="S111" s="5">
        <v>35119662415</v>
      </c>
    </row>
    <row r="112" spans="3:19" ht="15.5" x14ac:dyDescent="0.35">
      <c r="C112" t="s">
        <v>155</v>
      </c>
    </row>
    <row r="113" spans="2:19" ht="15.5" x14ac:dyDescent="0.35">
      <c r="C113" t="s">
        <v>156</v>
      </c>
      <c r="D113" s="5">
        <v>380352621000</v>
      </c>
      <c r="E113" s="5">
        <v>380352621000</v>
      </c>
      <c r="F113" s="5">
        <v>380352621000</v>
      </c>
      <c r="G113" s="5">
        <v>380352621000</v>
      </c>
      <c r="I113" s="5">
        <v>380352621000</v>
      </c>
      <c r="J113" s="5">
        <v>380352621000</v>
      </c>
      <c r="K113" s="5">
        <v>380352621000</v>
      </c>
      <c r="L113" s="5">
        <v>380352621000</v>
      </c>
      <c r="M113" s="5">
        <v>380352621000</v>
      </c>
      <c r="N113" s="5">
        <v>380352621000</v>
      </c>
      <c r="O113" s="5">
        <v>380352621000</v>
      </c>
      <c r="P113" s="5">
        <v>380324764000</v>
      </c>
      <c r="Q113" s="5">
        <v>380286585000</v>
      </c>
      <c r="R113" s="5">
        <v>380000000000</v>
      </c>
      <c r="S113" s="5">
        <v>125000000000</v>
      </c>
    </row>
    <row r="114" spans="2:19" ht="15.5" x14ac:dyDescent="0.35">
      <c r="C114" t="s">
        <v>158</v>
      </c>
      <c r="D114" s="5">
        <v>83497196407</v>
      </c>
      <c r="E114" s="5">
        <v>72941618137</v>
      </c>
      <c r="F114" s="5">
        <v>80961459355</v>
      </c>
      <c r="G114" s="5">
        <v>81380582156</v>
      </c>
      <c r="I114" s="5">
        <v>80961459355</v>
      </c>
      <c r="J114" s="5">
        <v>78515894970</v>
      </c>
      <c r="K114" s="5">
        <v>106562742714</v>
      </c>
      <c r="L114" s="5">
        <v>99053369285</v>
      </c>
      <c r="M114" s="5">
        <v>84321605314</v>
      </c>
      <c r="N114" s="5">
        <v>56670488356</v>
      </c>
      <c r="O114" s="5">
        <v>46999246459</v>
      </c>
      <c r="P114" s="5">
        <v>37247500267</v>
      </c>
      <c r="Q114" s="5">
        <v>25411679066</v>
      </c>
      <c r="R114" s="5">
        <v>17236431598</v>
      </c>
      <c r="S114" s="5">
        <v>7457755538</v>
      </c>
    </row>
    <row r="115" spans="2:19" ht="15.5" x14ac:dyDescent="0.35">
      <c r="C115" t="s">
        <v>159</v>
      </c>
      <c r="D115" s="5">
        <v>9200000000</v>
      </c>
      <c r="E115" s="5">
        <v>9097429200</v>
      </c>
      <c r="F115" s="5">
        <v>9097429200</v>
      </c>
      <c r="G115" s="5">
        <v>9097429200</v>
      </c>
      <c r="I115" s="5">
        <v>9097429200</v>
      </c>
      <c r="J115" s="5">
        <v>9097429200</v>
      </c>
      <c r="K115" s="5">
        <v>6064952800</v>
      </c>
      <c r="L115" s="5">
        <v>3032476400</v>
      </c>
    </row>
    <row r="116" spans="2:19" ht="15.5" x14ac:dyDescent="0.35">
      <c r="C116" t="s">
        <v>160</v>
      </c>
      <c r="D116" s="5">
        <v>74297196407</v>
      </c>
      <c r="E116" s="5">
        <v>63844188937</v>
      </c>
      <c r="F116" s="5">
        <v>71864030155</v>
      </c>
      <c r="G116" s="5">
        <v>72283152956</v>
      </c>
      <c r="I116" s="5">
        <v>71864030155</v>
      </c>
      <c r="J116" s="5">
        <v>69418465770</v>
      </c>
      <c r="K116" s="5">
        <v>100497789914</v>
      </c>
      <c r="L116" s="5">
        <v>96020892885</v>
      </c>
    </row>
    <row r="117" spans="2:19" ht="15.5" x14ac:dyDescent="0.35">
      <c r="C117" t="s">
        <v>161</v>
      </c>
      <c r="D117" s="5">
        <v>83497196407</v>
      </c>
      <c r="E117" s="5">
        <v>72941618137</v>
      </c>
      <c r="F117" s="5">
        <v>80961459355</v>
      </c>
      <c r="G117" s="5">
        <v>81380582156</v>
      </c>
      <c r="I117" s="5">
        <v>80961459355</v>
      </c>
      <c r="J117" s="5">
        <v>78515894970</v>
      </c>
      <c r="K117" s="5">
        <v>106562742714</v>
      </c>
      <c r="L117" s="5">
        <v>99053369285</v>
      </c>
      <c r="M117" s="5">
        <v>84321605314</v>
      </c>
      <c r="N117" s="5">
        <v>56670488356</v>
      </c>
      <c r="O117" s="5">
        <v>46999246459</v>
      </c>
      <c r="P117" s="5">
        <v>37247500267</v>
      </c>
      <c r="Q117" s="5">
        <v>25411679066</v>
      </c>
      <c r="R117" s="5">
        <v>17236431598</v>
      </c>
      <c r="S117" s="5">
        <v>7457755538</v>
      </c>
    </row>
    <row r="118" spans="2:19" ht="15.5" x14ac:dyDescent="0.35">
      <c r="C118" t="s">
        <v>157</v>
      </c>
      <c r="D118" s="5">
        <v>35267300</v>
      </c>
      <c r="E118" s="5">
        <v>35267300</v>
      </c>
      <c r="F118" s="5">
        <v>35267300</v>
      </c>
      <c r="G118" s="5">
        <v>35267300</v>
      </c>
      <c r="I118" s="5">
        <v>35267300</v>
      </c>
      <c r="J118" s="5">
        <v>35267300</v>
      </c>
      <c r="K118" s="5">
        <v>35267300</v>
      </c>
      <c r="L118" s="5">
        <v>35267300</v>
      </c>
      <c r="M118" s="5">
        <v>35267300</v>
      </c>
      <c r="N118" s="5">
        <v>35267300</v>
      </c>
      <c r="O118" s="5">
        <v>35267300</v>
      </c>
      <c r="P118" s="5">
        <v>32476400</v>
      </c>
      <c r="Q118" s="5">
        <v>28658500</v>
      </c>
    </row>
    <row r="119" spans="2:19" ht="15.5" x14ac:dyDescent="0.35">
      <c r="C119" t="s">
        <v>162</v>
      </c>
      <c r="D119" s="5">
        <v>163585057</v>
      </c>
      <c r="E119" s="5">
        <v>159478854</v>
      </c>
      <c r="F119" s="5">
        <v>157489210</v>
      </c>
      <c r="G119" s="5">
        <v>156038371</v>
      </c>
      <c r="I119" s="5">
        <v>157489210</v>
      </c>
      <c r="J119" s="5">
        <v>144992059</v>
      </c>
      <c r="K119" s="5">
        <v>183259188</v>
      </c>
      <c r="L119" s="5">
        <v>155464129</v>
      </c>
      <c r="M119" s="5">
        <v>121529664</v>
      </c>
      <c r="N119" s="5">
        <v>96202801</v>
      </c>
      <c r="O119" s="5">
        <v>91346079</v>
      </c>
      <c r="P119" s="5">
        <v>77758492</v>
      </c>
      <c r="Q119" s="5">
        <v>55456598</v>
      </c>
      <c r="R119" s="5">
        <v>39228475</v>
      </c>
      <c r="S119" s="5">
        <v>20658958</v>
      </c>
    </row>
    <row r="120" spans="2:19" ht="15.5" x14ac:dyDescent="0.35">
      <c r="C120" t="s">
        <v>10</v>
      </c>
      <c r="D120" s="5">
        <v>464048669764</v>
      </c>
      <c r="E120" s="5">
        <v>453488985291</v>
      </c>
      <c r="F120" s="5">
        <v>461506836865</v>
      </c>
      <c r="G120" s="5">
        <v>461924508827</v>
      </c>
      <c r="I120" s="5">
        <v>461506836865</v>
      </c>
      <c r="J120" s="5">
        <v>459048775329</v>
      </c>
      <c r="K120" s="5">
        <v>487133890202</v>
      </c>
      <c r="L120" s="5">
        <v>479596721714</v>
      </c>
      <c r="M120" s="5">
        <v>464831023278</v>
      </c>
      <c r="N120" s="5">
        <v>437154579457</v>
      </c>
      <c r="O120" s="5">
        <v>427478480838</v>
      </c>
      <c r="P120" s="5">
        <v>417682499159</v>
      </c>
      <c r="Q120" s="5">
        <v>405782379164</v>
      </c>
      <c r="R120" s="5">
        <v>397275660073</v>
      </c>
      <c r="S120" s="5">
        <v>132478414496</v>
      </c>
    </row>
    <row r="121" spans="2:19" ht="15.5" x14ac:dyDescent="0.35">
      <c r="C121" t="s">
        <v>163</v>
      </c>
      <c r="D121" s="5">
        <v>737439975569</v>
      </c>
      <c r="E121" s="5">
        <v>784898587251</v>
      </c>
      <c r="F121" s="5">
        <v>788967509469</v>
      </c>
      <c r="G121" s="5">
        <v>805883844713</v>
      </c>
      <c r="I121" s="5">
        <v>788967509469</v>
      </c>
      <c r="J121" s="5">
        <v>808274013538</v>
      </c>
      <c r="K121" s="5">
        <v>825238301373</v>
      </c>
      <c r="L121" s="5">
        <v>904862041974</v>
      </c>
      <c r="M121" s="5">
        <v>380296749067592</v>
      </c>
      <c r="N121" s="5">
        <v>595139264972</v>
      </c>
      <c r="O121" s="5">
        <v>579936011162</v>
      </c>
      <c r="P121" s="5">
        <v>571901434748</v>
      </c>
      <c r="Q121" s="5">
        <v>520241333584</v>
      </c>
      <c r="R121" s="5">
        <v>431920625186</v>
      </c>
      <c r="S121" s="5">
        <v>167598076911</v>
      </c>
    </row>
    <row r="122" spans="2:19" ht="15.5" x14ac:dyDescent="0.35">
      <c r="C122" t="s">
        <v>164</v>
      </c>
      <c r="D122" s="5">
        <v>3803526210</v>
      </c>
      <c r="E122" s="5">
        <v>3803526210</v>
      </c>
      <c r="F122" s="5">
        <v>3803526210</v>
      </c>
      <c r="G122" s="5">
        <v>3803526210</v>
      </c>
      <c r="I122" s="5">
        <v>3803526210</v>
      </c>
      <c r="J122" s="5">
        <v>3803526210</v>
      </c>
      <c r="K122" s="5">
        <v>3803526210</v>
      </c>
      <c r="L122" s="5">
        <v>3803526210</v>
      </c>
      <c r="M122" s="5">
        <v>3803526210</v>
      </c>
      <c r="N122" s="5">
        <v>3803526210</v>
      </c>
      <c r="O122" s="5">
        <v>3803526210</v>
      </c>
      <c r="P122" s="5">
        <v>3803247640</v>
      </c>
      <c r="Q122" s="5">
        <v>3800000000</v>
      </c>
      <c r="R122" s="5">
        <v>3800000000</v>
      </c>
      <c r="S122" s="5">
        <v>1250000000</v>
      </c>
    </row>
    <row r="124" spans="2:19" ht="15.5" x14ac:dyDescent="0.35">
      <c r="B124" t="s">
        <v>165</v>
      </c>
      <c r="C124" t="s">
        <v>166</v>
      </c>
      <c r="D124" s="5">
        <v>250534064</v>
      </c>
      <c r="E124" s="5">
        <v>11039542481</v>
      </c>
      <c r="F124" s="5">
        <v>11647407150</v>
      </c>
      <c r="G124" s="5">
        <v>14407643095</v>
      </c>
      <c r="I124" s="5">
        <v>18390936852</v>
      </c>
      <c r="J124" s="5">
        <v>9325140596</v>
      </c>
      <c r="K124" s="5">
        <v>47385923629</v>
      </c>
      <c r="L124" s="5">
        <v>-40177549344</v>
      </c>
      <c r="M124" s="5">
        <v>46148740837</v>
      </c>
      <c r="N124" s="5">
        <v>49908636196</v>
      </c>
      <c r="O124" s="5">
        <v>55995844607</v>
      </c>
      <c r="P124" s="5">
        <v>80476055116</v>
      </c>
      <c r="Q124" s="5">
        <v>7339928373</v>
      </c>
      <c r="R124" s="5">
        <v>-293020048</v>
      </c>
      <c r="S124" s="5">
        <v>12058258494</v>
      </c>
    </row>
    <row r="125" spans="2:19" ht="15.5" x14ac:dyDescent="0.35">
      <c r="C125" t="s">
        <v>690</v>
      </c>
      <c r="D125" s="5">
        <v>64868266920</v>
      </c>
      <c r="E125" s="5">
        <v>91062527521</v>
      </c>
      <c r="F125" s="5">
        <v>61452891447</v>
      </c>
      <c r="G125" s="5">
        <v>112263954413</v>
      </c>
      <c r="I125" s="5">
        <v>361761641296</v>
      </c>
      <c r="J125" s="5">
        <v>694766484467</v>
      </c>
      <c r="K125" s="5">
        <v>934252814247</v>
      </c>
      <c r="L125" s="5">
        <v>713502979261</v>
      </c>
      <c r="M125" s="5">
        <v>560040438649</v>
      </c>
      <c r="N125" s="5">
        <v>478315094251</v>
      </c>
      <c r="O125" s="5">
        <v>781057844317</v>
      </c>
      <c r="P125" s="5">
        <v>683757193919</v>
      </c>
      <c r="Q125" s="5">
        <v>385098456061</v>
      </c>
      <c r="R125" s="5">
        <v>441802784598</v>
      </c>
      <c r="S125" s="5">
        <v>360219876264</v>
      </c>
    </row>
    <row r="126" spans="2:19" ht="15.5" x14ac:dyDescent="0.35">
      <c r="C126" t="s">
        <v>1235</v>
      </c>
      <c r="D126" s="5">
        <v>-8686841716</v>
      </c>
      <c r="E126" s="5">
        <v>11045030202</v>
      </c>
      <c r="F126" s="5">
        <v>-28851064261</v>
      </c>
      <c r="G126" s="5">
        <v>28127935248</v>
      </c>
      <c r="I126" s="5">
        <v>21888094662</v>
      </c>
      <c r="J126" s="5">
        <v>14922258221</v>
      </c>
      <c r="K126" s="5">
        <v>18643006619</v>
      </c>
      <c r="L126" s="5">
        <v>19460879692</v>
      </c>
      <c r="M126" s="5">
        <v>41711317601</v>
      </c>
    </row>
    <row r="127" spans="2:19" ht="15.5" x14ac:dyDescent="0.35">
      <c r="C127" t="s">
        <v>326</v>
      </c>
      <c r="D127" s="5">
        <v>-39832394806</v>
      </c>
      <c r="E127" s="5">
        <v>-71537634011</v>
      </c>
      <c r="F127" s="5">
        <v>-35679053739</v>
      </c>
      <c r="G127" s="5">
        <v>-71058568469</v>
      </c>
      <c r="I127" s="5">
        <v>-306209171157</v>
      </c>
      <c r="J127" s="5">
        <v>-602888935185</v>
      </c>
      <c r="K127" s="5">
        <v>-835338043358</v>
      </c>
      <c r="L127" s="5">
        <v>-720799597904</v>
      </c>
      <c r="M127" s="5">
        <v>-553058317327</v>
      </c>
      <c r="N127" s="5">
        <v>-417173658280</v>
      </c>
      <c r="O127" s="5">
        <v>-710762442654</v>
      </c>
      <c r="P127" s="5">
        <v>-590843755860</v>
      </c>
      <c r="Q127" s="5">
        <v>-368934371369</v>
      </c>
      <c r="R127" s="5">
        <v>-438379850471</v>
      </c>
      <c r="S127" s="5">
        <v>-346619233093</v>
      </c>
    </row>
    <row r="128" spans="2:19" ht="15.5" x14ac:dyDescent="0.35">
      <c r="C128" t="s">
        <v>327</v>
      </c>
      <c r="D128" s="5">
        <v>-3925023211</v>
      </c>
      <c r="E128" s="5">
        <v>-4613216886</v>
      </c>
      <c r="F128" s="5">
        <v>-3987231266</v>
      </c>
      <c r="G128" s="5">
        <v>-4409331658</v>
      </c>
      <c r="I128" s="5">
        <v>-17341621634</v>
      </c>
      <c r="J128" s="5">
        <v>-18571670848</v>
      </c>
      <c r="K128" s="5">
        <v>-18950719572</v>
      </c>
      <c r="L128" s="5">
        <v>-15736930333</v>
      </c>
    </row>
    <row r="129" spans="3:19" ht="15.5" x14ac:dyDescent="0.35">
      <c r="C129" t="s">
        <v>1708</v>
      </c>
      <c r="D129" s="5">
        <v>-3622812170</v>
      </c>
      <c r="E129" s="5">
        <v>-10986927838</v>
      </c>
      <c r="F129" s="5">
        <v>21664225169</v>
      </c>
      <c r="G129" s="5">
        <v>-40892573333</v>
      </c>
      <c r="I129" s="5">
        <v>-22809359315</v>
      </c>
      <c r="J129" s="5">
        <v>-41972821331</v>
      </c>
      <c r="K129" s="5">
        <v>-17629411543</v>
      </c>
      <c r="L129" s="5">
        <v>-25163048785</v>
      </c>
    </row>
    <row r="130" spans="3:19" ht="15.5" x14ac:dyDescent="0.35">
      <c r="C130" t="s">
        <v>178</v>
      </c>
      <c r="D130" s="5">
        <v>2333157439</v>
      </c>
      <c r="E130" s="5">
        <v>2005223921</v>
      </c>
      <c r="F130" s="5">
        <v>3916739186</v>
      </c>
      <c r="G130" s="5">
        <v>1537829086</v>
      </c>
      <c r="I130" s="5">
        <v>8837254212</v>
      </c>
      <c r="J130" s="5">
        <v>1355070503</v>
      </c>
      <c r="K130" s="5">
        <v>4722260747</v>
      </c>
      <c r="L130" s="5">
        <v>17632680272</v>
      </c>
      <c r="M130" s="5">
        <v>2529780027</v>
      </c>
      <c r="N130" s="5">
        <v>48926206</v>
      </c>
      <c r="O130" s="5">
        <v>167663661</v>
      </c>
      <c r="P130" s="5">
        <v>96811263</v>
      </c>
      <c r="Q130" s="5">
        <v>157640384</v>
      </c>
      <c r="R130" s="5">
        <v>355034623</v>
      </c>
      <c r="S130" s="5">
        <v>85938344</v>
      </c>
    </row>
    <row r="131" spans="3:19" ht="15.5" x14ac:dyDescent="0.35">
      <c r="C131" t="s">
        <v>527</v>
      </c>
    </row>
    <row r="132" spans="3:19" ht="15.5" x14ac:dyDescent="0.35">
      <c r="C132" t="s">
        <v>606</v>
      </c>
      <c r="D132" s="5">
        <v>-6051880344</v>
      </c>
      <c r="E132" s="5">
        <v>-5861987908</v>
      </c>
      <c r="F132" s="5">
        <v>-5937304369</v>
      </c>
      <c r="G132" s="5">
        <v>-6404672499</v>
      </c>
      <c r="I132" s="5">
        <v>-24169076655</v>
      </c>
      <c r="J132" s="5">
        <v>-25478744994</v>
      </c>
      <c r="K132" s="5">
        <v>-25577218446</v>
      </c>
      <c r="L132" s="5">
        <v>-20962349151</v>
      </c>
      <c r="M132" s="5">
        <v>-2898577244</v>
      </c>
      <c r="N132" s="5">
        <v>-5913913850</v>
      </c>
      <c r="O132" s="5">
        <v>-7137103633</v>
      </c>
      <c r="P132" s="5">
        <v>-5190615509</v>
      </c>
      <c r="Q132" s="5">
        <v>-3258572924</v>
      </c>
      <c r="R132" s="5">
        <v>-3076960275</v>
      </c>
      <c r="S132" s="5">
        <v>-580293520</v>
      </c>
    </row>
    <row r="133" spans="3:19" ht="15.5" x14ac:dyDescent="0.35">
      <c r="C133" t="s">
        <v>528</v>
      </c>
      <c r="D133" s="5">
        <v>-4831938048</v>
      </c>
      <c r="E133" s="5">
        <v>-73472520</v>
      </c>
      <c r="F133" s="5">
        <v>-931795017</v>
      </c>
      <c r="G133" s="5">
        <v>-4756929693</v>
      </c>
      <c r="I133" s="5">
        <v>-3566824557</v>
      </c>
      <c r="J133" s="5">
        <v>-12806500237</v>
      </c>
      <c r="K133" s="5">
        <v>-12736765065</v>
      </c>
      <c r="L133" s="5">
        <v>-8112162396</v>
      </c>
      <c r="M133" s="5">
        <v>-2175900869</v>
      </c>
      <c r="N133" s="5">
        <v>-5367812131</v>
      </c>
      <c r="O133" s="5">
        <v>-7330117084</v>
      </c>
      <c r="P133" s="5">
        <v>-7343578697</v>
      </c>
      <c r="Q133" s="5">
        <v>-5723223779</v>
      </c>
      <c r="R133" s="5">
        <v>-994028523</v>
      </c>
      <c r="S133" s="5">
        <v>-1048029501</v>
      </c>
    </row>
    <row r="134" spans="3:19" ht="15.5" x14ac:dyDescent="0.35">
      <c r="C134" t="s">
        <v>529</v>
      </c>
      <c r="D134" s="5">
        <v>-10883818392</v>
      </c>
      <c r="E134" s="5">
        <v>-5935460428</v>
      </c>
      <c r="F134" s="5">
        <v>-6869099386</v>
      </c>
      <c r="G134" s="5">
        <v>-11161602192</v>
      </c>
      <c r="I134" s="5">
        <v>-27735901212</v>
      </c>
      <c r="J134" s="5">
        <v>-38285245231</v>
      </c>
      <c r="K134" s="5">
        <v>-38313983511</v>
      </c>
      <c r="L134" s="5">
        <v>-29074511547</v>
      </c>
      <c r="M134" s="5">
        <v>-5074478113</v>
      </c>
      <c r="N134" s="5">
        <v>-11281725981</v>
      </c>
      <c r="O134" s="5">
        <v>-14467220717</v>
      </c>
      <c r="P134" s="5">
        <v>-12534194206</v>
      </c>
      <c r="Q134" s="5">
        <v>-8981796703</v>
      </c>
      <c r="R134" s="5">
        <v>-4070988798</v>
      </c>
      <c r="S134" s="5">
        <v>-1628323021</v>
      </c>
    </row>
    <row r="135" spans="3:19" ht="15.5" x14ac:dyDescent="0.35">
      <c r="C135" t="s">
        <v>172</v>
      </c>
      <c r="D135" s="5">
        <v>-24789326979</v>
      </c>
      <c r="E135" s="5">
        <v>-4409671355</v>
      </c>
      <c r="F135" s="5">
        <v>-6513520645</v>
      </c>
      <c r="G135" s="5">
        <v>4786809277</v>
      </c>
      <c r="I135" s="5">
        <v>-12560504265</v>
      </c>
      <c r="J135" s="5">
        <v>-506809323</v>
      </c>
      <c r="K135" s="5">
        <v>-10479490288</v>
      </c>
      <c r="L135" s="5">
        <v>53422151</v>
      </c>
      <c r="M135" s="5">
        <v>188673025183</v>
      </c>
      <c r="N135" s="5">
        <v>1257292479</v>
      </c>
      <c r="O135" s="5">
        <v>-12940517326</v>
      </c>
      <c r="P135" s="5">
        <v>-4398473824</v>
      </c>
      <c r="Q135" s="5">
        <v>24146952805</v>
      </c>
      <c r="R135" s="5">
        <v>189937296613</v>
      </c>
      <c r="S135" s="5">
        <v>60891076854</v>
      </c>
    </row>
    <row r="136" spans="3:19" ht="15.5" x14ac:dyDescent="0.35">
      <c r="C136" t="s">
        <v>173</v>
      </c>
      <c r="D136" s="5">
        <v>-2095406450</v>
      </c>
      <c r="E136" s="5">
        <v>152047606</v>
      </c>
      <c r="F136" s="5">
        <v>44281520902</v>
      </c>
      <c r="G136" s="5">
        <v>-5697592853</v>
      </c>
      <c r="I136" s="5">
        <v>36138579994</v>
      </c>
      <c r="J136" s="5">
        <v>-97676453624</v>
      </c>
      <c r="K136" s="5">
        <v>-15858171544</v>
      </c>
      <c r="L136" s="5">
        <v>-328983218</v>
      </c>
      <c r="M136" s="5">
        <v>146414164358</v>
      </c>
      <c r="N136" s="5">
        <v>-17712909423</v>
      </c>
      <c r="O136" s="5">
        <v>-31533370913</v>
      </c>
      <c r="P136" s="5">
        <v>-62688361902</v>
      </c>
      <c r="Q136" s="5">
        <v>-202902053604</v>
      </c>
      <c r="R136" s="5">
        <v>-19354684246</v>
      </c>
      <c r="S136" s="5">
        <v>-58450173683</v>
      </c>
    </row>
    <row r="137" spans="3:19" ht="15.5" x14ac:dyDescent="0.35">
      <c r="C137" t="s">
        <v>175</v>
      </c>
      <c r="D137" s="5">
        <v>-2176328856</v>
      </c>
      <c r="E137" s="5">
        <v>-25958559</v>
      </c>
      <c r="F137" s="5">
        <v>4178026397</v>
      </c>
      <c r="G137" s="5">
        <v>-5697592853</v>
      </c>
      <c r="I137" s="5">
        <v>-2712496933</v>
      </c>
      <c r="J137" s="5">
        <v>-68237453624</v>
      </c>
      <c r="K137" s="5">
        <v>-14717618120</v>
      </c>
      <c r="L137" s="5">
        <v>-6114654780</v>
      </c>
      <c r="M137" s="5">
        <v>-11028951571</v>
      </c>
      <c r="N137" s="5">
        <v>-13374265351</v>
      </c>
      <c r="O137" s="5">
        <v>-21508870330</v>
      </c>
      <c r="P137" s="5">
        <v>-43484874299</v>
      </c>
      <c r="Q137" s="5">
        <v>-102668028014</v>
      </c>
      <c r="R137" s="5">
        <v>-19299236246</v>
      </c>
      <c r="S137" s="5">
        <v>-149000389</v>
      </c>
    </row>
    <row r="138" spans="3:19" ht="15.5" x14ac:dyDescent="0.35">
      <c r="C138" t="s">
        <v>414</v>
      </c>
      <c r="F138" s="5">
        <v>199439000000</v>
      </c>
      <c r="I138" s="5">
        <v>199439000000</v>
      </c>
      <c r="J138" s="5">
        <v>200000000000</v>
      </c>
    </row>
    <row r="139" spans="3:19" ht="15.5" x14ac:dyDescent="0.35">
      <c r="C139" t="s">
        <v>420</v>
      </c>
      <c r="F139" s="5">
        <v>-161739000000</v>
      </c>
      <c r="I139" s="5">
        <v>-161739000000</v>
      </c>
      <c r="J139" s="5">
        <v>-199439000000</v>
      </c>
    </row>
    <row r="140" spans="3:19" ht="15.5" x14ac:dyDescent="0.35">
      <c r="C140" t="s">
        <v>1709</v>
      </c>
      <c r="P140" s="5">
        <v>-18984694568</v>
      </c>
      <c r="R140" s="5">
        <v>-598000000</v>
      </c>
      <c r="S140" s="5">
        <v>-2422173294</v>
      </c>
    </row>
    <row r="141" spans="3:19" ht="15.5" x14ac:dyDescent="0.35">
      <c r="C141" t="s">
        <v>1710</v>
      </c>
      <c r="D141" s="5">
        <v>-41683006165</v>
      </c>
      <c r="E141" s="5">
        <v>41683006165</v>
      </c>
      <c r="F141" s="5">
        <v>44076076927</v>
      </c>
      <c r="I141" s="5">
        <v>44076076927</v>
      </c>
    </row>
    <row r="142" spans="3:19" ht="15.5" x14ac:dyDescent="0.35">
      <c r="C142" t="s">
        <v>1711</v>
      </c>
      <c r="D142" s="5">
        <v>41500000000</v>
      </c>
      <c r="E142" s="5">
        <v>-41500000000</v>
      </c>
      <c r="F142" s="5">
        <v>-42925000000</v>
      </c>
      <c r="I142" s="5">
        <v>-42925000000</v>
      </c>
    </row>
    <row r="143" spans="3:19" ht="15.5" x14ac:dyDescent="0.35">
      <c r="C143" t="s">
        <v>629</v>
      </c>
    </row>
    <row r="144" spans="3:19" ht="15.5" x14ac:dyDescent="0.35">
      <c r="C144" t="s">
        <v>1712</v>
      </c>
      <c r="D144" s="5">
        <v>258928571</v>
      </c>
      <c r="O144" s="5">
        <v>42529552649</v>
      </c>
      <c r="R144" s="5">
        <v>542552000</v>
      </c>
    </row>
    <row r="145" spans="3:19" ht="15.5" x14ac:dyDescent="0.35">
      <c r="C145" t="s">
        <v>417</v>
      </c>
      <c r="J145" s="5">
        <v>-30000000000</v>
      </c>
      <c r="K145" s="5">
        <v>-1140553424</v>
      </c>
      <c r="L145" s="5">
        <v>5785671562</v>
      </c>
      <c r="M145" s="5">
        <v>157443115929</v>
      </c>
      <c r="N145" s="5">
        <v>-4338644072</v>
      </c>
      <c r="O145" s="5">
        <v>-52554053232</v>
      </c>
      <c r="P145" s="5">
        <v>-218793035</v>
      </c>
      <c r="Q145" s="5">
        <v>-100332025590</v>
      </c>
      <c r="S145" s="5">
        <v>-55879000000</v>
      </c>
    </row>
    <row r="146" spans="3:19" ht="15.5" x14ac:dyDescent="0.35">
      <c r="C146" t="s">
        <v>1713</v>
      </c>
      <c r="D146" s="5">
        <v>5000000</v>
      </c>
      <c r="E146" s="5">
        <v>-5000000</v>
      </c>
    </row>
    <row r="147" spans="3:19" ht="15.5" x14ac:dyDescent="0.35">
      <c r="C147" t="s">
        <v>1714</v>
      </c>
      <c r="G147" s="5">
        <v>1252417578</v>
      </c>
    </row>
    <row r="148" spans="3:19" ht="15.5" x14ac:dyDescent="0.35">
      <c r="C148" t="s">
        <v>1600</v>
      </c>
      <c r="Q148" s="5">
        <v>98000000</v>
      </c>
    </row>
    <row r="149" spans="3:19" ht="15.5" x14ac:dyDescent="0.35">
      <c r="C149" t="s">
        <v>1715</v>
      </c>
      <c r="F149" s="5">
        <v>1252417578</v>
      </c>
      <c r="G149" s="5">
        <v>-1252417578</v>
      </c>
    </row>
    <row r="150" spans="3:19" ht="15.5" x14ac:dyDescent="0.35">
      <c r="C150" t="s">
        <v>189</v>
      </c>
      <c r="D150" s="5">
        <v>-24789326979</v>
      </c>
      <c r="E150" s="5">
        <v>-4409671355</v>
      </c>
      <c r="F150" s="5">
        <v>-6513520645</v>
      </c>
      <c r="G150" s="5">
        <v>4786809277</v>
      </c>
      <c r="I150" s="5">
        <v>-12560504265</v>
      </c>
      <c r="J150" s="5">
        <v>-506809323</v>
      </c>
      <c r="K150" s="5">
        <v>-10479490288</v>
      </c>
      <c r="L150" s="5">
        <v>53422151</v>
      </c>
      <c r="M150" s="5">
        <v>188673025183</v>
      </c>
      <c r="N150" s="5">
        <v>1257292479</v>
      </c>
      <c r="O150" s="5">
        <v>-12940517326</v>
      </c>
      <c r="P150" s="5">
        <v>-4398473824</v>
      </c>
      <c r="Q150" s="5">
        <v>24146952805</v>
      </c>
      <c r="R150" s="5">
        <v>189937296613</v>
      </c>
      <c r="S150" s="5">
        <v>60891076854</v>
      </c>
    </row>
    <row r="151" spans="3:19" ht="15.5" x14ac:dyDescent="0.35">
      <c r="C151" t="s">
        <v>1716</v>
      </c>
    </row>
    <row r="152" spans="3:19" ht="15.5" x14ac:dyDescent="0.35">
      <c r="C152" t="s">
        <v>558</v>
      </c>
      <c r="D152" s="5">
        <v>-3124580000</v>
      </c>
      <c r="E152" s="5">
        <v>3124580000</v>
      </c>
      <c r="F152" s="5">
        <v>-7398342141</v>
      </c>
      <c r="G152" s="5">
        <v>-18958410153</v>
      </c>
      <c r="J152" s="5">
        <v>10414299933</v>
      </c>
      <c r="K152" s="5">
        <v>64787345045</v>
      </c>
      <c r="L152" s="5">
        <v>794686953231</v>
      </c>
      <c r="N152" s="5">
        <v>327240567462</v>
      </c>
      <c r="O152" s="5">
        <v>595503534681</v>
      </c>
      <c r="P152" s="5">
        <v>96900704087</v>
      </c>
      <c r="Q152" s="5">
        <v>336849058643</v>
      </c>
      <c r="R152" s="5">
        <v>329792954731</v>
      </c>
      <c r="S152" s="5">
        <v>67774658691</v>
      </c>
    </row>
    <row r="153" spans="3:19" ht="15.5" x14ac:dyDescent="0.35">
      <c r="C153" t="s">
        <v>559</v>
      </c>
      <c r="D153" s="5">
        <v>-24060055794</v>
      </c>
      <c r="E153" s="5">
        <v>-2475589095</v>
      </c>
      <c r="F153" s="5">
        <v>6790212785</v>
      </c>
      <c r="G153" s="5">
        <v>26552017993</v>
      </c>
      <c r="I153" s="5">
        <v>-3848314413</v>
      </c>
      <c r="J153" s="5">
        <v>-5572526527</v>
      </c>
      <c r="K153" s="5">
        <v>-68498745030</v>
      </c>
      <c r="L153" s="5">
        <v>-784546589483</v>
      </c>
      <c r="M153" s="5">
        <v>-2687012023</v>
      </c>
      <c r="N153" s="5">
        <v>-316921090793</v>
      </c>
      <c r="O153" s="5">
        <v>-606876248773</v>
      </c>
      <c r="P153" s="5">
        <v>-93155144450</v>
      </c>
      <c r="Q153" s="5">
        <v>-316689837393</v>
      </c>
      <c r="R153" s="5">
        <v>-324485016881</v>
      </c>
      <c r="S153" s="5">
        <v>-71764909058</v>
      </c>
    </row>
    <row r="154" spans="3:19" ht="15.5" x14ac:dyDescent="0.35">
      <c r="C154" t="s">
        <v>1717</v>
      </c>
      <c r="D154" s="5">
        <v>-27184635794</v>
      </c>
      <c r="E154" s="5">
        <v>648990905</v>
      </c>
      <c r="F154" s="5">
        <v>-608129356</v>
      </c>
      <c r="G154" s="5">
        <v>7593607840</v>
      </c>
      <c r="I154" s="5">
        <v>-3848314413</v>
      </c>
      <c r="J154" s="5">
        <v>4841773406</v>
      </c>
      <c r="K154" s="5">
        <v>-3711399985</v>
      </c>
      <c r="L154" s="5">
        <v>10140363748</v>
      </c>
      <c r="M154" s="5">
        <v>-2687012023</v>
      </c>
      <c r="N154" s="5">
        <v>10319476669</v>
      </c>
      <c r="O154" s="5">
        <v>-11372714092</v>
      </c>
      <c r="P154" s="5">
        <v>3745559637</v>
      </c>
      <c r="Q154" s="5">
        <v>20159221250</v>
      </c>
      <c r="R154" s="5">
        <v>5307937850</v>
      </c>
      <c r="S154" s="5">
        <v>-3990250367</v>
      </c>
    </row>
    <row r="155" spans="3:19" ht="15.5" x14ac:dyDescent="0.35">
      <c r="C155" t="s">
        <v>1381</v>
      </c>
      <c r="D155" s="5">
        <v>2395308815</v>
      </c>
      <c r="E155" s="5">
        <v>-5058662260</v>
      </c>
      <c r="F155" s="5">
        <v>-5905391289</v>
      </c>
      <c r="G155" s="5">
        <v>-2806798563</v>
      </c>
      <c r="I155" s="5">
        <v>-8712189852</v>
      </c>
      <c r="J155" s="5">
        <v>-5348582729</v>
      </c>
    </row>
    <row r="156" spans="3:19" ht="15.5" x14ac:dyDescent="0.35">
      <c r="C156" t="s">
        <v>968</v>
      </c>
    </row>
    <row r="157" spans="3:19" ht="15.5" x14ac:dyDescent="0.35">
      <c r="C157" t="s">
        <v>1718</v>
      </c>
      <c r="P157" s="5">
        <v>2000</v>
      </c>
    </row>
    <row r="158" spans="3:19" ht="15.5" x14ac:dyDescent="0.35">
      <c r="C158" t="s">
        <v>1261</v>
      </c>
      <c r="K158" s="5">
        <v>99956145640</v>
      </c>
      <c r="L158" s="5">
        <v>183911820258</v>
      </c>
      <c r="M158" s="5">
        <v>200000000000</v>
      </c>
      <c r="N158" s="5">
        <v>32314422776</v>
      </c>
      <c r="O158" s="5">
        <v>15000000000</v>
      </c>
      <c r="P158" s="5">
        <v>8597818986</v>
      </c>
      <c r="Q158" s="5">
        <v>13609742600</v>
      </c>
    </row>
    <row r="159" spans="3:19" ht="15.5" x14ac:dyDescent="0.35">
      <c r="C159" t="s">
        <v>197</v>
      </c>
      <c r="K159" s="5">
        <v>-106724235943</v>
      </c>
      <c r="L159" s="5">
        <v>-193998761855</v>
      </c>
      <c r="M159" s="5">
        <v>-8639962794</v>
      </c>
      <c r="N159" s="5">
        <v>-41376606966</v>
      </c>
      <c r="O159" s="5">
        <v>-16598451134</v>
      </c>
      <c r="P159" s="5">
        <v>-16783851347</v>
      </c>
      <c r="Q159" s="5">
        <v>-9937254545</v>
      </c>
      <c r="R159" s="5">
        <v>-3237892362</v>
      </c>
    </row>
    <row r="160" spans="3:19" ht="15.5" x14ac:dyDescent="0.35">
      <c r="C160" t="s">
        <v>426</v>
      </c>
    </row>
    <row r="161" spans="2:19" ht="15.5" x14ac:dyDescent="0.35">
      <c r="C161" t="s">
        <v>442</v>
      </c>
      <c r="R161" s="5">
        <v>180000000000</v>
      </c>
    </row>
    <row r="162" spans="2:19" ht="15.5" x14ac:dyDescent="0.35">
      <c r="C162" t="s">
        <v>549</v>
      </c>
      <c r="O162" s="5">
        <v>30647900</v>
      </c>
      <c r="P162" s="5">
        <v>41996900</v>
      </c>
      <c r="Q162" s="5">
        <v>315243500</v>
      </c>
      <c r="R162" s="5">
        <v>58187574014</v>
      </c>
      <c r="S162" s="5">
        <v>73223532607</v>
      </c>
    </row>
    <row r="163" spans="2:19" ht="15.5" x14ac:dyDescent="0.35">
      <c r="C163" t="s">
        <v>1719</v>
      </c>
      <c r="R163" s="5">
        <v>-50320322889</v>
      </c>
      <c r="S163" s="5">
        <v>-8347205386</v>
      </c>
    </row>
    <row r="164" spans="2:19" ht="15.5" x14ac:dyDescent="0.35">
      <c r="C164" t="s">
        <v>1720</v>
      </c>
      <c r="S164" s="5">
        <v>5000000</v>
      </c>
    </row>
    <row r="165" spans="2:19" ht="15.5" x14ac:dyDescent="0.35">
      <c r="C165" t="s">
        <v>1721</v>
      </c>
    </row>
    <row r="166" spans="2:19" ht="15.5" x14ac:dyDescent="0.35">
      <c r="C166" t="s">
        <v>1722</v>
      </c>
    </row>
    <row r="167" spans="2:19" ht="15.5" x14ac:dyDescent="0.35">
      <c r="C167" t="s">
        <v>598</v>
      </c>
      <c r="D167" s="5">
        <v>-26634199365</v>
      </c>
      <c r="E167" s="5">
        <v>6781918732</v>
      </c>
      <c r="F167" s="5">
        <v>49415407407</v>
      </c>
      <c r="G167" s="5">
        <v>13496859519</v>
      </c>
      <c r="I167" s="5">
        <v>41969012581</v>
      </c>
      <c r="J167" s="5">
        <v>-88858122351</v>
      </c>
      <c r="K167" s="5">
        <v>21048261797</v>
      </c>
      <c r="L167" s="5">
        <v>-40453110411</v>
      </c>
      <c r="M167" s="5">
        <v>381235930378</v>
      </c>
      <c r="N167" s="5">
        <v>33453019252</v>
      </c>
      <c r="O167" s="5">
        <v>11521956368</v>
      </c>
      <c r="P167" s="5">
        <v>13389219390</v>
      </c>
      <c r="Q167" s="5">
        <v>-171415172426</v>
      </c>
      <c r="R167" s="5">
        <v>170289592319</v>
      </c>
      <c r="S167" s="5">
        <v>14499161665</v>
      </c>
    </row>
    <row r="168" spans="2:19" ht="15.5" x14ac:dyDescent="0.35">
      <c r="C168" t="s">
        <v>227</v>
      </c>
      <c r="E168" s="5">
        <v>188825522921</v>
      </c>
      <c r="I168" s="5">
        <v>146856510340</v>
      </c>
      <c r="J168" s="5">
        <v>235714632691</v>
      </c>
      <c r="K168" s="5">
        <v>414666370894</v>
      </c>
      <c r="L168" s="5">
        <v>455119481305</v>
      </c>
      <c r="M168" s="5">
        <v>73883550927</v>
      </c>
      <c r="N168" s="5">
        <v>40430531675</v>
      </c>
      <c r="O168" s="5">
        <v>28908575307</v>
      </c>
      <c r="P168" s="5">
        <v>15519355917</v>
      </c>
      <c r="Q168" s="5">
        <v>186934528343</v>
      </c>
      <c r="R168" s="5">
        <v>16644936024</v>
      </c>
      <c r="S168" s="5">
        <v>2145774359</v>
      </c>
    </row>
    <row r="169" spans="2:19" ht="15.5" x14ac:dyDescent="0.35">
      <c r="C169" t="s">
        <v>229</v>
      </c>
      <c r="D169" s="5">
        <v>-26634199365</v>
      </c>
      <c r="E169" s="5">
        <v>195607441653</v>
      </c>
      <c r="F169" s="5">
        <v>49415407407</v>
      </c>
      <c r="G169" s="5">
        <v>13496859519</v>
      </c>
      <c r="I169" s="5">
        <v>188825522921</v>
      </c>
      <c r="J169" s="5">
        <v>146856510340</v>
      </c>
      <c r="K169" s="5">
        <v>435714632691</v>
      </c>
      <c r="L169" s="5">
        <v>414666370894</v>
      </c>
      <c r="M169" s="5">
        <v>455119481305</v>
      </c>
      <c r="N169" s="5">
        <v>73883550927</v>
      </c>
      <c r="O169" s="5">
        <v>40430531675</v>
      </c>
      <c r="P169" s="5">
        <v>28908575307</v>
      </c>
      <c r="Q169" s="5">
        <v>15519355917</v>
      </c>
      <c r="R169" s="5">
        <v>186934528343</v>
      </c>
      <c r="S169" s="5">
        <v>16644936024</v>
      </c>
    </row>
    <row r="171" spans="2:19" ht="15.5" x14ac:dyDescent="0.35">
      <c r="B171" t="s">
        <v>230</v>
      </c>
      <c r="C171" t="s">
        <v>12</v>
      </c>
      <c r="D171" s="5">
        <v>3800000000</v>
      </c>
      <c r="E171" s="5">
        <v>3800000000</v>
      </c>
      <c r="F171" s="5">
        <v>3800000000</v>
      </c>
      <c r="G171" s="5">
        <v>3800000000</v>
      </c>
      <c r="I171" s="5">
        <v>3800000000</v>
      </c>
      <c r="J171" s="5">
        <v>3800000000</v>
      </c>
      <c r="K171" s="5">
        <v>3800000000</v>
      </c>
      <c r="L171" s="5">
        <v>3800000000</v>
      </c>
      <c r="M171" s="5">
        <v>3800000000</v>
      </c>
      <c r="N171" s="5">
        <v>3800000000</v>
      </c>
      <c r="O171" s="5">
        <v>3800000000</v>
      </c>
      <c r="P171" s="5">
        <v>3800000000</v>
      </c>
      <c r="Q171" s="5">
        <v>3800000000</v>
      </c>
      <c r="R171" s="5">
        <v>3800000000</v>
      </c>
      <c r="S171" s="5">
        <v>1250000000</v>
      </c>
    </row>
    <row r="172" spans="2:19" ht="15.5" x14ac:dyDescent="0.35">
      <c r="C172" t="s">
        <v>231</v>
      </c>
      <c r="D172" s="6">
        <v>2.76</v>
      </c>
      <c r="E172" s="6">
        <v>-2.12</v>
      </c>
      <c r="F172" s="6">
        <v>-0.14000000000000001</v>
      </c>
      <c r="G172" s="6">
        <v>-0.83</v>
      </c>
    </row>
    <row r="173" spans="2:19" ht="15.5" x14ac:dyDescent="0.35">
      <c r="C173" t="s">
        <v>232</v>
      </c>
      <c r="D173" s="6">
        <v>543.48</v>
      </c>
      <c r="E173" s="6">
        <v>-665.09</v>
      </c>
      <c r="F173" s="6">
        <v>-7964.29</v>
      </c>
      <c r="G173" s="6">
        <v>-602.41</v>
      </c>
    </row>
    <row r="174" spans="2:19" ht="15.5" x14ac:dyDescent="0.35">
      <c r="C174" t="s">
        <v>67</v>
      </c>
      <c r="D174" s="6">
        <v>93.61</v>
      </c>
      <c r="E174" s="6">
        <v>60.31</v>
      </c>
      <c r="F174" s="6">
        <v>69.400000000000006</v>
      </c>
      <c r="G174" s="6">
        <v>19.37</v>
      </c>
    </row>
    <row r="175" spans="2:19" ht="15.5" x14ac:dyDescent="0.35">
      <c r="C175" t="s">
        <v>233</v>
      </c>
      <c r="E175" s="5">
        <v>2020000000</v>
      </c>
      <c r="F175" s="5">
        <v>-7380000000</v>
      </c>
      <c r="G175" s="5">
        <v>4010000000</v>
      </c>
    </row>
    <row r="176" spans="2:19" ht="15.5" x14ac:dyDescent="0.35">
      <c r="C176" t="s">
        <v>234</v>
      </c>
      <c r="D176" s="6">
        <v>1.4199999999999999E-2</v>
      </c>
      <c r="E176" s="6">
        <v>-1.03E-2</v>
      </c>
      <c r="F176" s="6">
        <v>-7.000000000000001E-4</v>
      </c>
      <c r="G176" s="6">
        <v>-3.9000000000000003E-3</v>
      </c>
    </row>
    <row r="177" spans="3:7" ht="15.5" x14ac:dyDescent="0.35">
      <c r="C177" t="s">
        <v>235</v>
      </c>
      <c r="D177" s="6">
        <v>2.2599999999999999E-2</v>
      </c>
      <c r="E177" s="6">
        <v>-1.78E-2</v>
      </c>
      <c r="F177" s="6">
        <v>-1.1999999999999999E-3</v>
      </c>
      <c r="G177" s="6">
        <v>-6.8000000000000005E-3</v>
      </c>
    </row>
    <row r="178" spans="3:7" ht="15.5" x14ac:dyDescent="0.35">
      <c r="C178" t="s">
        <v>236</v>
      </c>
      <c r="D178" s="6">
        <v>4.0300000000000002E-2</v>
      </c>
      <c r="E178" s="6">
        <v>-2.8000000000000004E-3</v>
      </c>
      <c r="F178" s="6">
        <v>-2.3799999999999998E-2</v>
      </c>
      <c r="G178" s="6">
        <v>2.8000000000000004E-3</v>
      </c>
    </row>
    <row r="179" spans="3:7" ht="15.5" x14ac:dyDescent="0.35">
      <c r="C179" t="s">
        <v>237</v>
      </c>
      <c r="D179" s="6">
        <v>3.19</v>
      </c>
      <c r="E179" s="6">
        <v>-0.22</v>
      </c>
      <c r="F179" s="6">
        <v>-2.2200000000000002</v>
      </c>
      <c r="G179" s="6">
        <v>0.28999999999999998</v>
      </c>
    </row>
    <row r="180" spans="3:7" ht="15.5" x14ac:dyDescent="0.35">
      <c r="C180" t="s">
        <v>443</v>
      </c>
      <c r="D180" s="5">
        <v>464000000000</v>
      </c>
      <c r="E180" s="5">
        <v>453000000000</v>
      </c>
      <c r="F180" s="5">
        <v>462000000000</v>
      </c>
      <c r="G180" s="5">
        <v>462000000000</v>
      </c>
    </row>
    <row r="181" spans="3:7" ht="15.5" x14ac:dyDescent="0.35">
      <c r="C181" t="s">
        <v>238</v>
      </c>
      <c r="D181" s="6">
        <v>12.3</v>
      </c>
      <c r="E181" s="6">
        <v>11.83</v>
      </c>
      <c r="F181" s="6">
        <v>9.19</v>
      </c>
      <c r="G181" s="6">
        <v>4.12</v>
      </c>
    </row>
    <row r="182" spans="3:7" ht="15.5" x14ac:dyDescent="0.35">
      <c r="C182" t="s">
        <v>239</v>
      </c>
      <c r="D182" s="6">
        <v>121.96</v>
      </c>
      <c r="E182" s="6">
        <v>119.19</v>
      </c>
      <c r="F182" s="6">
        <v>121.3</v>
      </c>
      <c r="G182" s="6">
        <v>121.41</v>
      </c>
    </row>
    <row r="183" spans="3:7" ht="15.5" x14ac:dyDescent="0.35">
      <c r="C183" t="s">
        <v>240</v>
      </c>
      <c r="D183" s="6">
        <v>12.55</v>
      </c>
      <c r="E183" s="6">
        <v>12.08</v>
      </c>
      <c r="F183" s="6">
        <v>9.3800000000000008</v>
      </c>
      <c r="G183" s="6">
        <v>4.2</v>
      </c>
    </row>
    <row r="184" spans="3:7" ht="15.5" x14ac:dyDescent="0.35">
      <c r="C184" t="s">
        <v>241</v>
      </c>
      <c r="D184" s="6">
        <v>119.53</v>
      </c>
      <c r="E184" s="6">
        <v>116.76</v>
      </c>
      <c r="F184" s="6">
        <v>118.87</v>
      </c>
      <c r="G184" s="6">
        <v>118.98</v>
      </c>
    </row>
    <row r="185" spans="3:7" ht="15.5" x14ac:dyDescent="0.35">
      <c r="C185" t="s">
        <v>242</v>
      </c>
      <c r="D185" s="5">
        <v>40000000000</v>
      </c>
      <c r="E185" s="5">
        <v>62000000000</v>
      </c>
      <c r="F185" s="5">
        <v>67000000000</v>
      </c>
      <c r="G185" s="5">
        <v>55000000000</v>
      </c>
    </row>
    <row r="186" spans="3:7" ht="15.5" x14ac:dyDescent="0.35">
      <c r="C186" t="s">
        <v>243</v>
      </c>
      <c r="D186" s="5">
        <v>5000000000</v>
      </c>
      <c r="E186" s="5">
        <v>7000000000</v>
      </c>
      <c r="F186" s="5">
        <v>7000000000</v>
      </c>
      <c r="G186" s="5">
        <v>204000000000</v>
      </c>
    </row>
    <row r="187" spans="3:7" ht="15.5" x14ac:dyDescent="0.35">
      <c r="C187" t="s">
        <v>306</v>
      </c>
      <c r="D187" s="5">
        <v>464000000000</v>
      </c>
      <c r="E187" s="5">
        <v>453000000000</v>
      </c>
      <c r="F187" s="5">
        <v>461000000000</v>
      </c>
      <c r="G187" s="5">
        <v>462000000000</v>
      </c>
    </row>
    <row r="188" spans="3:7" ht="15.5" x14ac:dyDescent="0.35">
      <c r="C188" t="s">
        <v>24</v>
      </c>
      <c r="D188" s="5">
        <v>45000000000</v>
      </c>
      <c r="E188" s="5">
        <v>69000000000</v>
      </c>
      <c r="F188" s="5">
        <v>74000000000</v>
      </c>
      <c r="G188" s="5">
        <v>259000000000</v>
      </c>
    </row>
    <row r="189" spans="3:7" ht="15.5" x14ac:dyDescent="0.35">
      <c r="C189" t="s">
        <v>21</v>
      </c>
      <c r="D189" s="5">
        <v>-124000000000</v>
      </c>
      <c r="E189" s="5">
        <v>-126000000000</v>
      </c>
      <c r="F189" s="5">
        <v>-115000000000</v>
      </c>
      <c r="G189" s="5">
        <v>119000000000</v>
      </c>
    </row>
    <row r="190" spans="3:7" ht="15.5" x14ac:dyDescent="0.35">
      <c r="C190" t="s">
        <v>245</v>
      </c>
      <c r="D190" s="5">
        <v>94000000000</v>
      </c>
      <c r="E190" s="5">
        <v>84000000000</v>
      </c>
      <c r="F190" s="5">
        <v>89000000000</v>
      </c>
      <c r="G190" s="5">
        <v>280000000000</v>
      </c>
    </row>
    <row r="191" spans="3:7" ht="15.5" x14ac:dyDescent="0.35">
      <c r="C191" t="s">
        <v>246</v>
      </c>
      <c r="D191" s="5">
        <v>0</v>
      </c>
      <c r="E191" s="5">
        <v>11000000000</v>
      </c>
      <c r="F191" s="5">
        <v>12000000000</v>
      </c>
      <c r="G191" s="5">
        <v>14000000000</v>
      </c>
    </row>
    <row r="192" spans="3:7" ht="15.5" x14ac:dyDescent="0.35">
      <c r="C192" t="s">
        <v>247</v>
      </c>
      <c r="D192" s="5">
        <v>-2000000000</v>
      </c>
      <c r="E192" s="5">
        <v>0</v>
      </c>
      <c r="F192" s="5">
        <v>4000000000</v>
      </c>
      <c r="G192" s="5">
        <v>-6000000000</v>
      </c>
    </row>
    <row r="193" spans="3:19" ht="15.5" x14ac:dyDescent="0.35">
      <c r="C193" t="s">
        <v>13</v>
      </c>
      <c r="D193" s="5">
        <v>-2000000000</v>
      </c>
      <c r="E193" s="5">
        <v>11000000000</v>
      </c>
      <c r="F193" s="5">
        <v>16000000000</v>
      </c>
      <c r="G193" s="5">
        <v>9000000000</v>
      </c>
    </row>
    <row r="194" spans="3:19" ht="15.5" x14ac:dyDescent="0.35">
      <c r="C194" t="s">
        <v>16</v>
      </c>
      <c r="D194" s="6">
        <v>-0.51</v>
      </c>
      <c r="E194" s="6">
        <v>2.9</v>
      </c>
      <c r="F194" s="6">
        <v>4.16</v>
      </c>
      <c r="G194" s="6">
        <v>2.29</v>
      </c>
    </row>
    <row r="195" spans="3:19" ht="15.5" x14ac:dyDescent="0.35">
      <c r="C195" t="s">
        <v>52</v>
      </c>
      <c r="I195" s="6">
        <v>0.63</v>
      </c>
      <c r="J195" s="6">
        <v>-7.35</v>
      </c>
      <c r="K195" s="6">
        <v>1.96</v>
      </c>
      <c r="L195" s="6">
        <v>3.87</v>
      </c>
      <c r="M195" s="6">
        <v>7.23</v>
      </c>
      <c r="N195" s="6">
        <v>2.56</v>
      </c>
      <c r="O195" s="6">
        <v>2.58</v>
      </c>
      <c r="P195" s="6">
        <v>3.07</v>
      </c>
      <c r="Q195" s="6">
        <v>2.16</v>
      </c>
      <c r="R195" s="6">
        <v>2.58</v>
      </c>
      <c r="S195" s="6">
        <v>3.91</v>
      </c>
    </row>
    <row r="196" spans="3:19" ht="15.5" x14ac:dyDescent="0.35">
      <c r="C196" t="s">
        <v>66</v>
      </c>
      <c r="I196" s="6">
        <v>1769.84</v>
      </c>
      <c r="J196" s="6">
        <v>-79.59</v>
      </c>
      <c r="K196" s="6">
        <v>604.59</v>
      </c>
      <c r="L196" s="6">
        <v>334.63</v>
      </c>
      <c r="M196" s="6">
        <v>192.25</v>
      </c>
      <c r="N196" s="6">
        <v>539.05999999999995</v>
      </c>
      <c r="O196" s="6">
        <v>515.5</v>
      </c>
      <c r="P196" s="6">
        <v>226.38</v>
      </c>
      <c r="Q196" s="6">
        <v>287.04000000000002</v>
      </c>
      <c r="R196" s="6">
        <v>151.16</v>
      </c>
      <c r="S196" s="5">
        <v>0</v>
      </c>
    </row>
    <row r="197" spans="3:19" ht="15.5" x14ac:dyDescent="0.35">
      <c r="C197" t="s">
        <v>69</v>
      </c>
      <c r="I197" s="6">
        <v>11.73</v>
      </c>
      <c r="J197" s="6">
        <v>3.28</v>
      </c>
      <c r="K197" s="5">
        <v>5</v>
      </c>
      <c r="L197" s="6">
        <v>6.71</v>
      </c>
      <c r="M197" s="6">
        <v>9.5</v>
      </c>
      <c r="N197" s="6">
        <v>10.98</v>
      </c>
      <c r="O197" s="6">
        <v>6.4</v>
      </c>
      <c r="P197" s="6">
        <v>3.82</v>
      </c>
      <c r="Q197" s="6">
        <v>5.96</v>
      </c>
      <c r="R197" s="6">
        <v>3.32</v>
      </c>
      <c r="S197" s="5">
        <v>0</v>
      </c>
    </row>
    <row r="198" spans="3:19" ht="15.5" x14ac:dyDescent="0.35">
      <c r="C198" t="s">
        <v>248</v>
      </c>
      <c r="I198" s="5">
        <v>23160000000</v>
      </c>
      <c r="J198" s="5">
        <v>12670000000</v>
      </c>
      <c r="K198" s="5">
        <v>31000000000</v>
      </c>
      <c r="L198" s="5">
        <v>38740000000</v>
      </c>
      <c r="M198" s="5">
        <v>51000000000</v>
      </c>
      <c r="N198" s="5">
        <v>35220000000</v>
      </c>
      <c r="O198" s="5">
        <v>38370000000</v>
      </c>
      <c r="P198" s="5">
        <v>36300000000</v>
      </c>
    </row>
    <row r="199" spans="3:19" ht="15.5" x14ac:dyDescent="0.35">
      <c r="C199" t="s">
        <v>249</v>
      </c>
      <c r="I199" s="6">
        <v>3.0999999999999999E-3</v>
      </c>
      <c r="J199" s="6">
        <v>-3.4599999999999999E-2</v>
      </c>
      <c r="K199" s="6">
        <v>9.0000000000000011E-3</v>
      </c>
      <c r="L199" s="6">
        <v>1.6299999999999999E-2</v>
      </c>
      <c r="M199" s="6">
        <v>3.3799999999999997E-2</v>
      </c>
      <c r="N199" s="6">
        <v>1.6399999999999998E-2</v>
      </c>
      <c r="O199" s="6">
        <v>1.6899999999999998E-2</v>
      </c>
      <c r="P199" s="6">
        <v>2.0400000000000001E-2</v>
      </c>
      <c r="Q199" s="6">
        <v>1.5800000000000002E-2</v>
      </c>
      <c r="R199" s="6">
        <v>2.2700000000000001E-2</v>
      </c>
      <c r="S199" s="6">
        <v>2.9100000000000001E-2</v>
      </c>
    </row>
    <row r="200" spans="3:19" ht="15.5" x14ac:dyDescent="0.35">
      <c r="C200" t="s">
        <v>250</v>
      </c>
      <c r="I200" s="6">
        <v>5.1999999999999998E-3</v>
      </c>
      <c r="J200" s="6">
        <v>-6.0899999999999996E-2</v>
      </c>
      <c r="K200" s="6">
        <v>1.5300000000000001E-2</v>
      </c>
      <c r="L200" s="6">
        <v>3.0699999999999998E-2</v>
      </c>
      <c r="M200" s="6">
        <v>5.9200000000000003E-2</v>
      </c>
      <c r="N200" s="6">
        <v>2.23E-2</v>
      </c>
      <c r="O200" s="6">
        <v>2.3E-2</v>
      </c>
      <c r="P200" s="6">
        <v>2.7900000000000001E-2</v>
      </c>
      <c r="Q200" s="6">
        <v>2.0299999999999999E-2</v>
      </c>
      <c r="R200" s="6">
        <v>2.4700000000000003E-2</v>
      </c>
      <c r="S200" s="6">
        <v>3.6900000000000002E-2</v>
      </c>
    </row>
    <row r="201" spans="3:19" ht="15.5" x14ac:dyDescent="0.35">
      <c r="C201" t="s">
        <v>251</v>
      </c>
      <c r="I201" s="6">
        <v>1.72E-2</v>
      </c>
      <c r="J201" s="6">
        <v>6.0999999999999995E-3</v>
      </c>
      <c r="K201" s="6">
        <v>3.2599999999999997E-2</v>
      </c>
      <c r="L201" s="6">
        <v>-2.0000000000000001E-4</v>
      </c>
      <c r="M201" s="6">
        <v>-2.0000000000000001E-4</v>
      </c>
      <c r="N201" s="6">
        <v>4.7100000000000003E-2</v>
      </c>
      <c r="O201" s="6">
        <v>5.5E-2</v>
      </c>
      <c r="P201" s="6">
        <v>5.57E-2</v>
      </c>
      <c r="Q201" s="6">
        <v>3.6299999999999999E-2</v>
      </c>
      <c r="R201" s="6">
        <v>5.7000000000000002E-2</v>
      </c>
      <c r="S201" s="6">
        <v>9.3900000000000011E-2</v>
      </c>
    </row>
    <row r="202" spans="3:19" ht="15.5" x14ac:dyDescent="0.35">
      <c r="C202" t="s">
        <v>252</v>
      </c>
      <c r="I202" s="6">
        <v>0.41</v>
      </c>
      <c r="J202" s="6">
        <v>0.17</v>
      </c>
      <c r="K202" s="6">
        <v>0.9</v>
      </c>
      <c r="L202" s="6">
        <v>1.36</v>
      </c>
      <c r="M202" s="6">
        <v>13.93</v>
      </c>
      <c r="N202" s="6">
        <v>3.67</v>
      </c>
      <c r="O202" s="6">
        <v>3.47</v>
      </c>
      <c r="P202" s="6">
        <v>4.66</v>
      </c>
      <c r="Q202" s="6">
        <v>4.6100000000000003</v>
      </c>
      <c r="R202" s="6">
        <v>5.13</v>
      </c>
      <c r="S202" s="6">
        <v>12.22</v>
      </c>
    </row>
    <row r="203" spans="3:19" ht="15.5" x14ac:dyDescent="0.35">
      <c r="C203" t="s">
        <v>63</v>
      </c>
      <c r="I203" s="6">
        <v>9.19</v>
      </c>
      <c r="J203" s="6">
        <v>4.8499999999999996</v>
      </c>
      <c r="K203" s="6">
        <v>9.26</v>
      </c>
      <c r="L203" s="6">
        <v>10.27</v>
      </c>
      <c r="M203" s="6">
        <v>11.38</v>
      </c>
      <c r="N203" s="6">
        <v>12.01</v>
      </c>
      <c r="O203" s="6">
        <v>11.84</v>
      </c>
      <c r="P203" s="6">
        <v>6.33</v>
      </c>
      <c r="Q203" s="6">
        <v>5.81</v>
      </c>
      <c r="R203" s="6">
        <v>3.73</v>
      </c>
      <c r="S203" s="5">
        <v>0</v>
      </c>
    </row>
    <row r="204" spans="3:19" ht="15.5" x14ac:dyDescent="0.35">
      <c r="C204" t="s">
        <v>60</v>
      </c>
      <c r="I204" s="6">
        <v>121.3</v>
      </c>
      <c r="J204" s="6">
        <v>120.65</v>
      </c>
      <c r="K204" s="6">
        <v>128.03</v>
      </c>
      <c r="L204" s="6">
        <v>126.05</v>
      </c>
      <c r="M204" s="6">
        <v>122.18</v>
      </c>
      <c r="N204" s="6">
        <v>114.91</v>
      </c>
      <c r="O204" s="6">
        <v>112.37</v>
      </c>
      <c r="P204" s="6">
        <v>109.8</v>
      </c>
      <c r="Q204" s="6">
        <v>106.77</v>
      </c>
      <c r="R204" s="6">
        <v>104.54</v>
      </c>
      <c r="S204" s="6">
        <v>105.97</v>
      </c>
    </row>
    <row r="205" spans="3:19" ht="15.5" x14ac:dyDescent="0.35">
      <c r="C205" t="s">
        <v>253</v>
      </c>
      <c r="I205" s="6">
        <v>9.3800000000000008</v>
      </c>
      <c r="J205" s="6">
        <v>4.95</v>
      </c>
      <c r="K205" s="6">
        <v>9.43</v>
      </c>
      <c r="L205" s="6">
        <v>10.48</v>
      </c>
      <c r="M205" s="6">
        <v>11.61</v>
      </c>
      <c r="N205" s="6">
        <v>12.27</v>
      </c>
      <c r="O205" s="6">
        <v>12.1</v>
      </c>
      <c r="P205" s="6">
        <v>6.47</v>
      </c>
      <c r="Q205" s="6">
        <v>5.81</v>
      </c>
      <c r="R205" s="6">
        <v>3.73</v>
      </c>
      <c r="S205" s="5">
        <v>0</v>
      </c>
    </row>
    <row r="206" spans="3:19" ht="15.5" x14ac:dyDescent="0.35">
      <c r="C206" t="s">
        <v>254</v>
      </c>
      <c r="I206" s="6">
        <v>118.87</v>
      </c>
      <c r="J206" s="6">
        <v>118.22</v>
      </c>
      <c r="K206" s="6">
        <v>125.6</v>
      </c>
      <c r="L206" s="6">
        <v>123.62</v>
      </c>
      <c r="M206" s="6">
        <v>119.75</v>
      </c>
      <c r="N206" s="6">
        <v>112.48</v>
      </c>
      <c r="O206" s="6">
        <v>109.94</v>
      </c>
      <c r="P206" s="6">
        <v>107.37</v>
      </c>
      <c r="Q206" s="6">
        <v>106.77</v>
      </c>
      <c r="R206" s="6">
        <v>104.54</v>
      </c>
      <c r="S206" s="6">
        <v>105.97</v>
      </c>
    </row>
    <row r="207" spans="3:19" ht="15.5" x14ac:dyDescent="0.35">
      <c r="C207" t="s">
        <v>255</v>
      </c>
      <c r="I207" s="5">
        <v>67000000000</v>
      </c>
      <c r="J207" s="5">
        <v>72000000000</v>
      </c>
      <c r="K207" s="5">
        <v>42000000000</v>
      </c>
      <c r="L207" s="5">
        <v>46000000000</v>
      </c>
      <c r="M207" s="5">
        <v>39000000000</v>
      </c>
      <c r="N207" s="5">
        <v>48000000000</v>
      </c>
      <c r="O207" s="5">
        <v>38000000000</v>
      </c>
      <c r="P207" s="5">
        <v>45000000000</v>
      </c>
      <c r="Q207" s="5">
        <v>43000000000</v>
      </c>
      <c r="R207" s="5">
        <v>16000000000</v>
      </c>
      <c r="S207" s="5">
        <v>8000000000</v>
      </c>
    </row>
    <row r="208" spans="3:19" ht="15.5" x14ac:dyDescent="0.35">
      <c r="C208" t="s">
        <v>256</v>
      </c>
      <c r="I208" s="5">
        <v>7000000000</v>
      </c>
      <c r="J208" s="5">
        <v>209000000000</v>
      </c>
      <c r="K208" s="5">
        <v>217000000000</v>
      </c>
      <c r="L208" s="5">
        <v>224000000000</v>
      </c>
      <c r="M208" s="5">
        <v>220000000000</v>
      </c>
      <c r="N208" s="5">
        <v>22000000000</v>
      </c>
      <c r="O208" s="5">
        <v>30000000000</v>
      </c>
      <c r="P208" s="5">
        <v>24000000000</v>
      </c>
      <c r="Q208" s="5">
        <v>19000000000</v>
      </c>
      <c r="R208" s="5">
        <v>4000000000</v>
      </c>
      <c r="S208" s="5">
        <v>1000000000</v>
      </c>
    </row>
    <row r="209" spans="2:19" ht="15.5" x14ac:dyDescent="0.35">
      <c r="C209" t="s">
        <v>26</v>
      </c>
      <c r="I209" s="5">
        <v>74000000000</v>
      </c>
      <c r="J209" s="5">
        <v>281000000000</v>
      </c>
      <c r="K209" s="5">
        <v>259000000000</v>
      </c>
      <c r="L209" s="5">
        <v>270000000000</v>
      </c>
      <c r="M209" s="5">
        <v>258000000000</v>
      </c>
      <c r="N209" s="5">
        <v>70000000000</v>
      </c>
      <c r="O209" s="5">
        <v>69000000000</v>
      </c>
      <c r="P209" s="5">
        <v>69000000000</v>
      </c>
      <c r="Q209" s="5">
        <v>63000000000</v>
      </c>
      <c r="R209" s="5">
        <v>20000000000</v>
      </c>
      <c r="S209" s="5">
        <v>10000000000</v>
      </c>
    </row>
    <row r="210" spans="2:19" ht="15.5" x14ac:dyDescent="0.35">
      <c r="C210" t="s">
        <v>23</v>
      </c>
      <c r="I210" s="5">
        <v>-115000000000</v>
      </c>
      <c r="J210" s="5">
        <v>134000000000</v>
      </c>
      <c r="K210" s="5">
        <v>-176000000000</v>
      </c>
      <c r="L210" s="5">
        <v>-145000000000</v>
      </c>
      <c r="M210" s="5">
        <v>-197000000000</v>
      </c>
      <c r="N210" s="5">
        <v>-4000000000</v>
      </c>
      <c r="O210" s="5">
        <v>28000000000</v>
      </c>
      <c r="P210" s="5">
        <v>40000000000</v>
      </c>
      <c r="Q210" s="5">
        <v>47000000000</v>
      </c>
      <c r="R210" s="5">
        <v>-167000000000</v>
      </c>
      <c r="S210" s="5">
        <v>-7000000000</v>
      </c>
    </row>
    <row r="211" spans="2:19" ht="15.5" x14ac:dyDescent="0.35">
      <c r="C211" t="s">
        <v>257</v>
      </c>
      <c r="I211" s="5">
        <v>89000000000</v>
      </c>
      <c r="J211" s="5">
        <v>283000000000</v>
      </c>
      <c r="K211" s="5">
        <v>427000000000</v>
      </c>
      <c r="L211" s="5">
        <v>433000000000</v>
      </c>
      <c r="M211" s="5">
        <v>-379079000000000</v>
      </c>
      <c r="N211" s="5">
        <v>27000000000</v>
      </c>
      <c r="O211" s="5">
        <v>29000000000</v>
      </c>
      <c r="P211" s="5">
        <v>42000000000</v>
      </c>
      <c r="Q211" s="5">
        <v>86000000000</v>
      </c>
      <c r="R211" s="5">
        <v>210000000000</v>
      </c>
      <c r="S211" s="5">
        <v>33000000000</v>
      </c>
    </row>
    <row r="212" spans="2:19" ht="15.5" x14ac:dyDescent="0.35">
      <c r="C212" t="s">
        <v>258</v>
      </c>
      <c r="I212" s="5">
        <v>18000000000</v>
      </c>
      <c r="J212" s="5">
        <v>9000000000</v>
      </c>
      <c r="K212" s="5">
        <v>47000000000</v>
      </c>
      <c r="L212" s="5">
        <v>-40000000000</v>
      </c>
      <c r="M212" s="5">
        <v>46000000000</v>
      </c>
      <c r="N212" s="5">
        <v>50000000000</v>
      </c>
      <c r="O212" s="5">
        <v>56000000000</v>
      </c>
      <c r="P212" s="5">
        <v>80000000000</v>
      </c>
      <c r="Q212" s="5">
        <v>7000000000</v>
      </c>
      <c r="R212" s="5">
        <v>0</v>
      </c>
      <c r="S212" s="5">
        <v>12000000000</v>
      </c>
    </row>
    <row r="213" spans="2:19" ht="15.5" x14ac:dyDescent="0.35">
      <c r="C213" t="s">
        <v>259</v>
      </c>
      <c r="I213" s="5">
        <v>-3000000000</v>
      </c>
      <c r="J213" s="5">
        <v>-98000000000</v>
      </c>
      <c r="K213" s="5">
        <v>-16000000000</v>
      </c>
      <c r="L213" s="5">
        <v>0</v>
      </c>
      <c r="M213" s="5">
        <v>146000000000</v>
      </c>
      <c r="N213" s="5">
        <v>-18000000000</v>
      </c>
      <c r="O213" s="5">
        <v>-74000000000</v>
      </c>
      <c r="P213" s="5">
        <v>-44000000000</v>
      </c>
      <c r="Q213" s="5">
        <v>-203000000000</v>
      </c>
      <c r="R213" s="5">
        <v>-19000000000</v>
      </c>
      <c r="S213" s="5">
        <v>-56000000000</v>
      </c>
    </row>
    <row r="214" spans="2:19" ht="15.5" x14ac:dyDescent="0.35">
      <c r="C214" t="s">
        <v>15</v>
      </c>
      <c r="I214" s="5">
        <v>16000000000</v>
      </c>
      <c r="J214" s="5">
        <v>-89000000000</v>
      </c>
      <c r="K214" s="5">
        <v>32000000000</v>
      </c>
      <c r="L214" s="5">
        <v>-41000000000</v>
      </c>
      <c r="M214" s="5">
        <v>193000000000</v>
      </c>
      <c r="N214" s="5">
        <v>32000000000</v>
      </c>
      <c r="O214" s="5">
        <v>-18000000000</v>
      </c>
      <c r="P214" s="5">
        <v>37000000000</v>
      </c>
      <c r="Q214" s="5">
        <v>-196000000000</v>
      </c>
      <c r="R214" s="5">
        <v>-20000000000</v>
      </c>
      <c r="S214" s="5">
        <v>-44000000000</v>
      </c>
    </row>
    <row r="215" spans="2:19" ht="15.5" x14ac:dyDescent="0.35">
      <c r="C215" t="s">
        <v>17</v>
      </c>
      <c r="I215" s="6">
        <v>4.12</v>
      </c>
      <c r="J215" s="6">
        <v>-23.38</v>
      </c>
      <c r="K215" s="6">
        <v>8.2899999999999991</v>
      </c>
      <c r="L215" s="6">
        <v>-10.65</v>
      </c>
      <c r="M215" s="6">
        <v>50.63</v>
      </c>
      <c r="N215" s="6">
        <v>8.4600000000000009</v>
      </c>
      <c r="O215" s="6">
        <v>-4.75</v>
      </c>
      <c r="P215" s="6">
        <v>9.67</v>
      </c>
      <c r="Q215" s="6">
        <v>-51.49</v>
      </c>
      <c r="R215" s="6">
        <v>-5.16</v>
      </c>
      <c r="S215" s="6">
        <v>-35.18</v>
      </c>
    </row>
    <row r="217" spans="2:19" ht="15.5" x14ac:dyDescent="0.35">
      <c r="B217" t="s">
        <v>260</v>
      </c>
      <c r="C217" t="s">
        <v>261</v>
      </c>
      <c r="D217" s="5">
        <v>11000000000</v>
      </c>
      <c r="E217" s="5">
        <v>-8000000000</v>
      </c>
      <c r="F217" s="5">
        <v>-550000000</v>
      </c>
      <c r="G217" s="5">
        <v>-3000000000</v>
      </c>
      <c r="H217" s="5">
        <v>5000000000</v>
      </c>
      <c r="I217" s="5">
        <v>2000000000</v>
      </c>
      <c r="J217" s="5">
        <v>-28000000000</v>
      </c>
      <c r="K217" s="5">
        <v>7000000000</v>
      </c>
      <c r="L217" s="5">
        <v>15000000000</v>
      </c>
      <c r="M217" s="5">
        <v>27000000000</v>
      </c>
      <c r="N217" s="5">
        <v>10000000000</v>
      </c>
      <c r="O217" s="5">
        <v>10000000000</v>
      </c>
      <c r="P217" s="5">
        <v>12000000000</v>
      </c>
      <c r="Q217" s="5">
        <v>8000000000</v>
      </c>
    </row>
    <row r="218" spans="2:19" ht="15.5" x14ac:dyDescent="0.35">
      <c r="C218" t="s">
        <v>51</v>
      </c>
      <c r="D218" s="6">
        <v>2.76</v>
      </c>
      <c r="E218" s="6">
        <v>-2.12</v>
      </c>
      <c r="F218" s="6">
        <v>-0.14000000000000001</v>
      </c>
      <c r="G218" s="6">
        <v>-0.83</v>
      </c>
      <c r="H218" s="6">
        <v>1.29</v>
      </c>
      <c r="I218" s="6">
        <v>0.63</v>
      </c>
      <c r="J218" s="6">
        <v>-7.35</v>
      </c>
      <c r="K218" s="6">
        <v>1.96</v>
      </c>
      <c r="L218" s="6">
        <v>3.87</v>
      </c>
      <c r="M218" s="6">
        <v>7.23</v>
      </c>
      <c r="N218" s="6">
        <v>2.56</v>
      </c>
      <c r="O218" s="6">
        <v>2.58</v>
      </c>
      <c r="P218" s="6">
        <v>3.07</v>
      </c>
      <c r="Q218" s="6">
        <v>2.16</v>
      </c>
    </row>
    <row r="219" spans="2:19" ht="15.5" x14ac:dyDescent="0.35">
      <c r="C219" t="s">
        <v>262</v>
      </c>
      <c r="D219" s="5">
        <v>61000000000</v>
      </c>
      <c r="E219" s="5">
        <v>89000000000</v>
      </c>
      <c r="F219" s="5">
        <v>61000000000</v>
      </c>
      <c r="G219" s="5">
        <v>98000000000</v>
      </c>
      <c r="H219" s="5">
        <v>300000000000</v>
      </c>
      <c r="I219" s="5">
        <v>362000000000</v>
      </c>
      <c r="J219" s="5">
        <v>679000000000</v>
      </c>
      <c r="K219" s="5">
        <v>902000000000</v>
      </c>
      <c r="L219" s="5">
        <v>734000000000</v>
      </c>
      <c r="M219" s="5">
        <v>556000000000</v>
      </c>
      <c r="N219" s="5">
        <v>478000000000</v>
      </c>
      <c r="O219" s="5">
        <v>791000000000</v>
      </c>
      <c r="P219" s="5">
        <v>692000000000</v>
      </c>
      <c r="Q219" s="5">
        <v>395000000000</v>
      </c>
    </row>
    <row r="220" spans="2:19" ht="15.5" x14ac:dyDescent="0.35">
      <c r="C220" t="s">
        <v>344</v>
      </c>
      <c r="I220" s="6">
        <v>1188.8499999999999</v>
      </c>
    </row>
    <row r="221" spans="2:19" ht="15.5" x14ac:dyDescent="0.35">
      <c r="C221" t="s">
        <v>345</v>
      </c>
      <c r="I221" s="6">
        <v>-4628.46</v>
      </c>
    </row>
    <row r="222" spans="2:19" ht="15.5" x14ac:dyDescent="0.35">
      <c r="C222" t="s">
        <v>263</v>
      </c>
      <c r="I222" s="6">
        <v>6.95</v>
      </c>
    </row>
    <row r="223" spans="2:19" ht="15.5" x14ac:dyDescent="0.35">
      <c r="C223" t="s">
        <v>346</v>
      </c>
      <c r="I223" s="6">
        <v>-2.0000000000000001E-4</v>
      </c>
    </row>
    <row r="224" spans="2:19" ht="15.5" x14ac:dyDescent="0.35">
      <c r="C224" t="s">
        <v>347</v>
      </c>
      <c r="I224" s="6">
        <v>18.82</v>
      </c>
    </row>
    <row r="225" spans="3:9" ht="15.5" x14ac:dyDescent="0.35">
      <c r="C225" t="s">
        <v>348</v>
      </c>
      <c r="I225" s="6">
        <v>12.54</v>
      </c>
    </row>
    <row r="226" spans="3:9" ht="15.5" x14ac:dyDescent="0.35">
      <c r="C226" t="s">
        <v>349</v>
      </c>
      <c r="I226" s="6">
        <v>155.83000000000001</v>
      </c>
    </row>
    <row r="227" spans="3:9" ht="15.5" x14ac:dyDescent="0.35">
      <c r="C227" t="s">
        <v>350</v>
      </c>
      <c r="I227" s="6">
        <v>173.08</v>
      </c>
    </row>
    <row r="228" spans="3:9" ht="15.5" x14ac:dyDescent="0.35">
      <c r="C228" t="s">
        <v>351</v>
      </c>
      <c r="I228" s="6">
        <v>966.52</v>
      </c>
    </row>
    <row r="229" spans="3:9" ht="15.5" x14ac:dyDescent="0.35">
      <c r="C229" t="s">
        <v>264</v>
      </c>
      <c r="I229" s="6">
        <v>228.24</v>
      </c>
    </row>
    <row r="230" spans="3:9" ht="15.5" x14ac:dyDescent="0.35">
      <c r="C230" t="s">
        <v>451</v>
      </c>
      <c r="I230" s="6">
        <v>-42.63</v>
      </c>
    </row>
    <row r="231" spans="3:9" ht="15.5" x14ac:dyDescent="0.35">
      <c r="C231" t="s">
        <v>352</v>
      </c>
      <c r="I231" s="6">
        <v>-0.33</v>
      </c>
    </row>
    <row r="232" spans="3:9" ht="15.5" x14ac:dyDescent="0.35">
      <c r="C232" t="s">
        <v>353</v>
      </c>
      <c r="I232" s="6">
        <v>1.29</v>
      </c>
    </row>
    <row r="233" spans="3:9" ht="15.5" x14ac:dyDescent="0.35">
      <c r="C233" t="s">
        <v>354</v>
      </c>
      <c r="I233" s="6">
        <v>81.290000000000006</v>
      </c>
    </row>
    <row r="234" spans="3:9" ht="15.5" x14ac:dyDescent="0.35">
      <c r="C234" t="s">
        <v>355</v>
      </c>
      <c r="D234" s="6">
        <v>44.43</v>
      </c>
    </row>
    <row r="235" spans="3:9" ht="15.5" x14ac:dyDescent="0.35">
      <c r="C235" t="s">
        <v>356</v>
      </c>
      <c r="I235" s="6">
        <v>121.96</v>
      </c>
    </row>
    <row r="236" spans="3:9" ht="15.5" x14ac:dyDescent="0.35">
      <c r="C236" t="s">
        <v>357</v>
      </c>
      <c r="I236" s="6">
        <v>8.84</v>
      </c>
    </row>
    <row r="237" spans="3:9" ht="15.5" x14ac:dyDescent="0.35">
      <c r="C237" t="s">
        <v>265</v>
      </c>
      <c r="D237" s="6">
        <v>1.36</v>
      </c>
    </row>
    <row r="238" spans="3:9" ht="15.5" x14ac:dyDescent="0.35">
      <c r="C238" t="s">
        <v>266</v>
      </c>
      <c r="D238" s="6">
        <v>1.3</v>
      </c>
    </row>
    <row r="239" spans="3:9" ht="15.5" x14ac:dyDescent="0.35">
      <c r="C239" t="s">
        <v>267</v>
      </c>
      <c r="D239" s="6">
        <v>0.1</v>
      </c>
    </row>
    <row r="240" spans="3:9" ht="15.5" x14ac:dyDescent="0.35">
      <c r="C240" t="s">
        <v>268</v>
      </c>
      <c r="D240" s="6">
        <v>0.01</v>
      </c>
    </row>
    <row r="241" spans="3:9" ht="15.5" x14ac:dyDescent="0.35">
      <c r="C241" t="s">
        <v>269</v>
      </c>
      <c r="D241" s="6">
        <v>0.59</v>
      </c>
    </row>
    <row r="242" spans="3:9" ht="15.5" x14ac:dyDescent="0.35">
      <c r="C242" t="s">
        <v>270</v>
      </c>
      <c r="D242" s="6">
        <v>0.06</v>
      </c>
    </row>
    <row r="243" spans="3:9" ht="15.5" x14ac:dyDescent="0.35">
      <c r="C243" t="s">
        <v>271</v>
      </c>
      <c r="D243" s="6">
        <v>1.59</v>
      </c>
    </row>
    <row r="244" spans="3:9" ht="15.5" x14ac:dyDescent="0.35">
      <c r="C244" t="s">
        <v>272</v>
      </c>
      <c r="I244" s="6">
        <v>0.24</v>
      </c>
    </row>
    <row r="245" spans="3:9" ht="15.5" x14ac:dyDescent="0.35">
      <c r="C245" t="s">
        <v>13</v>
      </c>
      <c r="D245" s="5">
        <v>-2000000000</v>
      </c>
    </row>
    <row r="246" spans="3:9" ht="15.5" x14ac:dyDescent="0.35">
      <c r="C246" t="s">
        <v>358</v>
      </c>
      <c r="I246" s="6">
        <v>3.04</v>
      </c>
    </row>
    <row r="247" spans="3:9" ht="15.5" x14ac:dyDescent="0.35">
      <c r="C247" t="s">
        <v>273</v>
      </c>
      <c r="I247" s="6">
        <v>-1.7000000000000001E-3</v>
      </c>
    </row>
    <row r="248" spans="3:9" ht="15.5" x14ac:dyDescent="0.35">
      <c r="C248" t="s">
        <v>274</v>
      </c>
      <c r="I248" s="6">
        <v>-2.7000000000000001E-3</v>
      </c>
    </row>
    <row r="249" spans="3:9" ht="15.5" x14ac:dyDescent="0.35">
      <c r="C249" t="s">
        <v>275</v>
      </c>
      <c r="I249" s="6">
        <v>1.24E-2</v>
      </c>
    </row>
    <row r="250" spans="3:9" ht="15.5" x14ac:dyDescent="0.35">
      <c r="C250" t="s">
        <v>359</v>
      </c>
      <c r="I250" s="6">
        <v>-3.2000000000000002E-3</v>
      </c>
    </row>
    <row r="251" spans="3:9" ht="15.5" x14ac:dyDescent="0.35">
      <c r="C251" t="s">
        <v>276</v>
      </c>
      <c r="D251" s="6">
        <v>7.83</v>
      </c>
    </row>
    <row r="252" spans="3:9" ht="15.5" x14ac:dyDescent="0.35">
      <c r="C252" t="s">
        <v>277</v>
      </c>
      <c r="D252" s="6">
        <v>65.150000000000006</v>
      </c>
    </row>
    <row r="253" spans="3:9" ht="15.5" x14ac:dyDescent="0.35">
      <c r="C253" t="s">
        <v>278</v>
      </c>
      <c r="D253" s="6">
        <v>56.51</v>
      </c>
    </row>
    <row r="254" spans="3:9" ht="15.5" x14ac:dyDescent="0.35">
      <c r="C254" t="s">
        <v>279</v>
      </c>
      <c r="D254" s="6">
        <v>16.47</v>
      </c>
    </row>
    <row r="255" spans="3:9" ht="15.5" x14ac:dyDescent="0.35">
      <c r="C255" t="s">
        <v>280</v>
      </c>
      <c r="D255" s="6">
        <v>11.63</v>
      </c>
    </row>
    <row r="256" spans="3:9" ht="15.5" x14ac:dyDescent="0.35">
      <c r="C256" t="s">
        <v>281</v>
      </c>
      <c r="I256" s="6">
        <v>0.41</v>
      </c>
    </row>
    <row r="257" spans="3:9" ht="15.5" x14ac:dyDescent="0.35">
      <c r="C257" t="s">
        <v>282</v>
      </c>
      <c r="I257" s="6">
        <v>9.32</v>
      </c>
    </row>
    <row r="258" spans="3:9" ht="15.5" x14ac:dyDescent="0.35">
      <c r="C258" t="s">
        <v>47</v>
      </c>
      <c r="I258" s="5">
        <v>5819000000000</v>
      </c>
    </row>
    <row r="259" spans="3:9" ht="15.5" x14ac:dyDescent="0.35">
      <c r="C259" t="s">
        <v>283</v>
      </c>
      <c r="I259" s="5">
        <v>5695000000000</v>
      </c>
    </row>
    <row r="260" spans="3:9" ht="15.5" x14ac:dyDescent="0.35">
      <c r="C260" t="s">
        <v>284</v>
      </c>
      <c r="I260" s="5">
        <v>3800000000</v>
      </c>
    </row>
    <row r="261" spans="3:9" ht="15.5" x14ac:dyDescent="0.35">
      <c r="C261" t="s">
        <v>285</v>
      </c>
      <c r="I261" s="6">
        <v>0.70310000000000006</v>
      </c>
    </row>
    <row r="262" spans="3:9" ht="15.5" x14ac:dyDescent="0.35">
      <c r="C262" t="s">
        <v>286</v>
      </c>
      <c r="D262" s="6">
        <v>0.39289999999999997</v>
      </c>
    </row>
    <row r="263" spans="3:9" ht="15.5" x14ac:dyDescent="0.35">
      <c r="C263" t="s">
        <v>287</v>
      </c>
      <c r="D263" s="6">
        <v>0.31309999999999999</v>
      </c>
    </row>
    <row r="264" spans="3:9" ht="15.5" x14ac:dyDescent="0.35">
      <c r="C264" t="s">
        <v>288</v>
      </c>
      <c r="D264" s="6">
        <v>0.1724</v>
      </c>
    </row>
    <row r="265" spans="3:9" ht="15.5" x14ac:dyDescent="0.35">
      <c r="C265" t="s">
        <v>453</v>
      </c>
      <c r="D265" s="6">
        <v>-0.19500000000000001</v>
      </c>
    </row>
    <row r="266" spans="3:9" ht="15.5" x14ac:dyDescent="0.35">
      <c r="C266" t="s">
        <v>289</v>
      </c>
      <c r="D266" s="6">
        <v>1.2599</v>
      </c>
    </row>
    <row r="267" spans="3:9" ht="15.5" x14ac:dyDescent="0.35">
      <c r="C267" t="s">
        <v>360</v>
      </c>
      <c r="D267" s="6">
        <v>-0.33889999999999998</v>
      </c>
    </row>
    <row r="268" spans="3:9" ht="15.5" x14ac:dyDescent="0.35">
      <c r="C268" t="s">
        <v>293</v>
      </c>
      <c r="I268" s="5">
        <v>6</v>
      </c>
    </row>
    <row r="269" spans="3:9" ht="15.5" x14ac:dyDescent="0.35">
      <c r="C269" t="s">
        <v>294</v>
      </c>
      <c r="I269" s="6">
        <v>0.94</v>
      </c>
    </row>
    <row r="270" spans="3:9" ht="15.5" x14ac:dyDescent="0.35">
      <c r="C270" t="s">
        <v>295</v>
      </c>
      <c r="I270" s="6">
        <v>0.79</v>
      </c>
    </row>
    <row r="271" spans="3:9" ht="15.5" x14ac:dyDescent="0.35">
      <c r="C271" t="s">
        <v>458</v>
      </c>
      <c r="I271" s="6">
        <v>0.01</v>
      </c>
    </row>
    <row r="272" spans="3:9" ht="15.5" x14ac:dyDescent="0.35">
      <c r="C272" t="s">
        <v>296</v>
      </c>
      <c r="I272" s="6">
        <v>0.35</v>
      </c>
    </row>
    <row r="273" spans="3:9" ht="15.5" x14ac:dyDescent="0.35">
      <c r="C273" t="s">
        <v>361</v>
      </c>
      <c r="I273" s="6">
        <v>0.09</v>
      </c>
    </row>
    <row r="274" spans="3:9" ht="15.5" x14ac:dyDescent="0.35">
      <c r="C274" t="s">
        <v>297</v>
      </c>
      <c r="I274" s="6">
        <v>0.05</v>
      </c>
    </row>
    <row r="275" spans="3:9" ht="15.5" x14ac:dyDescent="0.35">
      <c r="C275" t="s">
        <v>298</v>
      </c>
      <c r="I275" s="6">
        <v>0.76</v>
      </c>
    </row>
    <row r="276" spans="3:9" ht="15.5" x14ac:dyDescent="0.35">
      <c r="C276" t="s">
        <v>299</v>
      </c>
      <c r="I276" s="5">
        <v>309000000000</v>
      </c>
    </row>
    <row r="277" spans="3:9" ht="15.5" x14ac:dyDescent="0.35">
      <c r="C277" t="s">
        <v>300</v>
      </c>
      <c r="I277" s="5">
        <v>62000000000</v>
      </c>
    </row>
    <row r="278" spans="3:9" ht="15.5" x14ac:dyDescent="0.35">
      <c r="C278" t="s">
        <v>301</v>
      </c>
      <c r="I278" s="5">
        <v>25000000000</v>
      </c>
    </row>
    <row r="279" spans="3:9" ht="15.5" x14ac:dyDescent="0.35">
      <c r="C279" t="s">
        <v>302</v>
      </c>
      <c r="I279" s="5">
        <v>-1000000000</v>
      </c>
    </row>
    <row r="280" spans="3:9" ht="15.5" x14ac:dyDescent="0.35">
      <c r="C280" t="s">
        <v>303</v>
      </c>
      <c r="D280" s="5">
        <v>169000000000</v>
      </c>
    </row>
    <row r="281" spans="3:9" ht="15.5" x14ac:dyDescent="0.35">
      <c r="C281" t="s">
        <v>304</v>
      </c>
      <c r="D281" s="5">
        <v>737000000000</v>
      </c>
    </row>
    <row r="282" spans="3:9" ht="15.5" x14ac:dyDescent="0.35">
      <c r="C282" t="s">
        <v>305</v>
      </c>
      <c r="D282" s="5">
        <v>273000000000</v>
      </c>
    </row>
    <row r="283" spans="3:9" ht="15.5" x14ac:dyDescent="0.35">
      <c r="C283" t="s">
        <v>245</v>
      </c>
      <c r="D283" s="5">
        <v>94000000000</v>
      </c>
    </row>
    <row r="284" spans="3:9" ht="15.5" x14ac:dyDescent="0.35">
      <c r="C284" t="s">
        <v>306</v>
      </c>
      <c r="I284" s="5">
        <v>464000000000</v>
      </c>
    </row>
    <row r="285" spans="3:9" ht="15.5" x14ac:dyDescent="0.35">
      <c r="C285" t="s">
        <v>243</v>
      </c>
      <c r="D285" s="5">
        <v>5000000000</v>
      </c>
    </row>
    <row r="286" spans="3:9" ht="15.5" x14ac:dyDescent="0.35">
      <c r="C286" t="s">
        <v>242</v>
      </c>
      <c r="D286" s="5">
        <v>40000000000</v>
      </c>
    </row>
    <row r="287" spans="3:9" ht="15.5" x14ac:dyDescent="0.35">
      <c r="C287" t="s">
        <v>24</v>
      </c>
      <c r="D287" s="5">
        <v>45000000000</v>
      </c>
    </row>
    <row r="288" spans="3:9" ht="15.5" x14ac:dyDescent="0.35">
      <c r="C288" t="s">
        <v>21</v>
      </c>
      <c r="D288" s="5">
        <v>-124000000000</v>
      </c>
    </row>
    <row r="289" spans="3:9" ht="15.5" x14ac:dyDescent="0.35">
      <c r="C289" t="s">
        <v>244</v>
      </c>
      <c r="I289" s="5">
        <v>464000000000</v>
      </c>
    </row>
    <row r="290" spans="3:9" ht="15.5" x14ac:dyDescent="0.35">
      <c r="C290" t="s">
        <v>307</v>
      </c>
      <c r="I290" s="5">
        <v>37000000000</v>
      </c>
    </row>
    <row r="291" spans="3:9" ht="15.5" x14ac:dyDescent="0.35">
      <c r="C291" t="s">
        <v>308</v>
      </c>
      <c r="I291" s="5">
        <v>37000000000</v>
      </c>
    </row>
    <row r="292" spans="3:9" ht="15.5" x14ac:dyDescent="0.35">
      <c r="C292" t="s">
        <v>309</v>
      </c>
      <c r="I292" s="5">
        <v>-31000000000</v>
      </c>
    </row>
    <row r="293" spans="3:9" ht="15.5" x14ac:dyDescent="0.35">
      <c r="C293" t="s">
        <v>310</v>
      </c>
      <c r="I293" s="5">
        <v>-4000000000</v>
      </c>
    </row>
    <row r="294" spans="3:9" ht="15.5" x14ac:dyDescent="0.35">
      <c r="C294" t="s">
        <v>311</v>
      </c>
      <c r="I294" s="5">
        <v>34000000000</v>
      </c>
    </row>
  </sheetData>
  <pageMargins left="0.7" right="0.7" top="0.75" bottom="0.75" header="0.3" footer="0.3"/>
  <ignoredErrors>
    <ignoredError sqref="A1:S295" numberStoredAsText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Q29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1723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1724</v>
      </c>
      <c r="D2" s="2" vm="460">
        <f ca="1">IFERROR(_xlfn.STOCKHISTORY("XIDX:" &amp; $C$1, D3, , 0, 0, 1), "Libur")</f>
        <v>2160</v>
      </c>
      <c r="E2" s="2" vm="461">
        <f ca="1">IFERROR(_xlfn.STOCKHISTORY("XIDX:" &amp; $C$1, E3, , 0, 0, 1), "Libur")</f>
        <v>1705</v>
      </c>
      <c r="H2" s="2" vm="461">
        <f ca="1">IFERROR(INDEX(D2:G2,COUNT(D2:G2)),"")</f>
        <v>1705</v>
      </c>
      <c r="I2" s="2" vm="355">
        <f t="shared" ref="I2:Q2" ca="1" si="0">IFERROR(_xlfn.STOCKHISTORY("XIDX:" &amp; $C$1, I1, , 0, 0, 1), "Libur")</f>
        <v>2230</v>
      </c>
      <c r="J2" s="2" vm="353">
        <f t="shared" ca="1" si="0"/>
        <v>2730</v>
      </c>
      <c r="K2" s="2" vm="462">
        <f t="shared" ca="1" si="0"/>
        <v>1740</v>
      </c>
      <c r="L2" s="2" vm="42">
        <f t="shared" ca="1" si="0"/>
        <v>1290</v>
      </c>
      <c r="M2" s="2" vm="463">
        <f t="shared" ca="1" si="0"/>
        <v>1780</v>
      </c>
      <c r="N2" s="2" vm="464">
        <f t="shared" ca="1" si="0"/>
        <v>2250</v>
      </c>
      <c r="O2" s="2" vm="465">
        <f t="shared" ca="1" si="0"/>
        <v>330</v>
      </c>
      <c r="P2" s="2" vm="301">
        <f t="shared" ca="1" si="0"/>
        <v>525</v>
      </c>
      <c r="Q2" s="2" t="str">
        <f t="shared" ca="1" si="0"/>
        <v>Libur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>
        <f>IFERROR(INDEX(D51:D500,MATCH($C$4,$C$51:$C$500,0)),"")</f>
        <v>6986714000000</v>
      </c>
      <c r="E4" s="2">
        <f>IFERROR(INDEX(E51:E500,MATCH($C$4,$C$51:$C$500,0)),"")</f>
        <v>7032378000000</v>
      </c>
      <c r="H4" s="2">
        <f>IFERROR(SUM(D4:G4)*(4/MAX(1,COUNT(D4:G4))),"")</f>
        <v>28038184000000</v>
      </c>
      <c r="I4" s="2">
        <f t="shared" ref="I4:Q4" si="1">IFERROR(INDEX(I51:I500,MATCH($C$4,$C$51:$C$500,0)),"")</f>
        <v>28265491000000</v>
      </c>
      <c r="J4" s="2">
        <f t="shared" si="1"/>
        <v>25298203000000</v>
      </c>
      <c r="K4" s="2">
        <f t="shared" si="1"/>
        <v>22251743000000</v>
      </c>
      <c r="L4" s="2">
        <f t="shared" si="1"/>
        <v>19622865000000</v>
      </c>
      <c r="M4" s="2">
        <f t="shared" si="1"/>
        <v>17808432000000</v>
      </c>
      <c r="N4" s="2">
        <f t="shared" si="1"/>
        <v>4347121000000</v>
      </c>
      <c r="O4" s="2">
        <f t="shared" si="1"/>
        <v>3374863000000</v>
      </c>
      <c r="P4" s="2">
        <f t="shared" si="1"/>
        <v>3120307000000</v>
      </c>
      <c r="Q4" s="2">
        <f t="shared" si="1"/>
        <v>2816524000000</v>
      </c>
    </row>
    <row r="5" spans="1:17" ht="15.5" x14ac:dyDescent="0.35">
      <c r="B5" t="s">
        <v>7</v>
      </c>
      <c r="C5" t="s">
        <v>8</v>
      </c>
      <c r="D5" s="2">
        <f>IFERROR(INDEX(D51:D500,MATCH($C$5,$C$51:$C$500,0)),"")</f>
        <v>1784977000000</v>
      </c>
      <c r="E5" s="2">
        <f>IFERROR(INDEX(E51:E500,MATCH($C$5,$C$51:$C$500,0)),"")</f>
        <v>1828092000000</v>
      </c>
      <c r="H5" s="2">
        <f>IFERROR(SUM(D5:G5)*(4/MAX(1,COUNT(D5:G5))),"")</f>
        <v>7226138000000</v>
      </c>
      <c r="I5" s="2">
        <f t="shared" ref="I5:Q5" si="2">IFERROR(INDEX(I51:I500,MATCH($C$5,$C$51:$C$500,0)),"")</f>
        <v>7962185000000</v>
      </c>
      <c r="J5" s="2">
        <f t="shared" si="2"/>
        <v>7158012000000</v>
      </c>
      <c r="K5" s="2">
        <f t="shared" si="2"/>
        <v>5737932000000</v>
      </c>
      <c r="L5" s="2">
        <f t="shared" si="2"/>
        <v>4311075000000</v>
      </c>
      <c r="M5" s="2">
        <f t="shared" si="2"/>
        <v>3217796000000</v>
      </c>
      <c r="N5" s="2">
        <f t="shared" si="2"/>
        <v>255242000000</v>
      </c>
      <c r="O5" s="2">
        <f t="shared" si="2"/>
        <v>67870000000</v>
      </c>
      <c r="P5" s="2">
        <f t="shared" si="2"/>
        <v>107114000000</v>
      </c>
      <c r="Q5" s="2">
        <f t="shared" si="2"/>
        <v>92827000000</v>
      </c>
    </row>
    <row r="6" spans="1:17" ht="15.5" x14ac:dyDescent="0.35">
      <c r="B6" t="s">
        <v>9</v>
      </c>
      <c r="C6" t="s">
        <v>10</v>
      </c>
      <c r="D6" s="2">
        <f>IFERROR(INDEX(D51:D500,MATCH($C$6,$C$51:$C$500,0)),"")</f>
        <v>51040621000000</v>
      </c>
      <c r="E6" s="2">
        <f>IFERROR(INDEX(E51:E500,MATCH($C$6,$C$51:$C$500,0)),"")</f>
        <v>50769149000000</v>
      </c>
      <c r="H6" s="2">
        <f>IFERROR(INDEX(D6:G6,COUNT(D6:G6)),"")</f>
        <v>50769149000000</v>
      </c>
      <c r="I6" s="2">
        <f t="shared" ref="I6:Q6" si="3">IFERROR(INDEX(I51:I500,MATCH($C$6,$C$51:$C$500,0)),"")</f>
        <v>51952874000000</v>
      </c>
      <c r="J6" s="2">
        <f t="shared" si="3"/>
        <v>45041572000000</v>
      </c>
      <c r="K6" s="2">
        <f t="shared" si="3"/>
        <v>38739121000000</v>
      </c>
      <c r="L6" s="2">
        <f t="shared" si="3"/>
        <v>33505610000000</v>
      </c>
      <c r="M6" s="2">
        <f t="shared" si="3"/>
        <v>25013934000000</v>
      </c>
      <c r="N6" s="2">
        <f t="shared" si="3"/>
        <v>5444288000000</v>
      </c>
      <c r="O6" s="2">
        <f t="shared" si="3"/>
        <v>5088036000000</v>
      </c>
      <c r="P6" s="2">
        <f t="shared" si="3"/>
        <v>5026640000000</v>
      </c>
      <c r="Q6" s="2">
        <f t="shared" si="3"/>
        <v>2602841000000</v>
      </c>
    </row>
    <row r="7" spans="1:17" ht="15.5" x14ac:dyDescent="0.35">
      <c r="B7" t="s">
        <v>11</v>
      </c>
      <c r="C7" t="s">
        <v>12</v>
      </c>
      <c r="D7" s="3">
        <f>IFERROR(INDEX(D51:D500,MATCH($C$7,$C$51:$C$500,0))/1000000000,"")</f>
        <v>46.13</v>
      </c>
      <c r="E7" s="3">
        <f>IFERROR(INDEX(E51:E500,MATCH($C$7,$C$51:$C$500,0))/1000000000,"")</f>
        <v>46.13</v>
      </c>
      <c r="H7" s="3">
        <f>IFERROR(INDEX(D7:G7,COUNT(D7:G7)),"")</f>
        <v>46.13</v>
      </c>
      <c r="I7" s="3">
        <f t="shared" ref="I7:Q7" si="4">IFERROR(INDEX(I51:I500,MATCH($C$7,$C$51:$C$500,0))/1000000000,"")</f>
        <v>46.13</v>
      </c>
      <c r="J7" s="3">
        <f t="shared" si="4"/>
        <v>46.13</v>
      </c>
      <c r="K7" s="3">
        <f t="shared" si="4"/>
        <v>46.13</v>
      </c>
      <c r="L7" s="3">
        <f t="shared" si="4"/>
        <v>46.13</v>
      </c>
      <c r="M7" s="3">
        <f t="shared" si="4"/>
        <v>41.13</v>
      </c>
      <c r="N7" s="3">
        <f t="shared" si="4"/>
        <v>9.9</v>
      </c>
      <c r="O7" s="3">
        <f t="shared" si="4"/>
        <v>9.7200000000000006</v>
      </c>
      <c r="P7" s="3">
        <f t="shared" si="4"/>
        <v>9.7200000000000006</v>
      </c>
      <c r="Q7" s="3">
        <f t="shared" si="4"/>
        <v>3.96</v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-771000000000</v>
      </c>
      <c r="E8" s="2">
        <f>IFERROR(INDEX(E51:E500,MATCH("Free cash flow (Quarter)",$C$51:$C$500,0)),"")</f>
        <v>-19874000000000</v>
      </c>
      <c r="H8" s="2">
        <f>IFERROR(INDEX(D8:G8,COUNT(D8:G8)),"")</f>
        <v>-19874000000000</v>
      </c>
      <c r="I8" s="2">
        <f t="shared" ref="I8:Q8" si="5">IFERROR(INDEX(I51:I500,MATCH($C$8,$C$51:$C$500,0)),"")</f>
        <v>11960000000000</v>
      </c>
      <c r="J8" s="2">
        <f t="shared" si="5"/>
        <v>3877000000000</v>
      </c>
      <c r="K8" s="2">
        <f t="shared" si="5"/>
        <v>1215000000000</v>
      </c>
      <c r="L8" s="2">
        <f t="shared" si="5"/>
        <v>-156000000000</v>
      </c>
      <c r="M8" s="2">
        <f t="shared" si="5"/>
        <v>17889000000000</v>
      </c>
      <c r="N8" s="2">
        <f t="shared" si="5"/>
        <v>3075000000000</v>
      </c>
      <c r="O8" s="2">
        <f t="shared" si="5"/>
        <v>-222000000000</v>
      </c>
      <c r="P8" s="2">
        <f t="shared" si="5"/>
        <v>583000000000</v>
      </c>
      <c r="Q8" s="2">
        <f t="shared" si="5"/>
        <v>3928000000000</v>
      </c>
    </row>
    <row r="9" spans="1:17" ht="15.5" x14ac:dyDescent="0.35">
      <c r="A9" t="s">
        <v>16</v>
      </c>
      <c r="C9" t="s">
        <v>17</v>
      </c>
      <c r="D9" s="3">
        <f>IFERROR(INDEX(D51:D500,MATCH("Free cash flow per share (Quarter)",$C$51:$C$500,0)),"")</f>
        <v>-16.72</v>
      </c>
      <c r="E9" s="3">
        <f>IFERROR(INDEX(E51:E500,MATCH("Free cash flow per share (Quarter)",$C$51:$C$500,0)),"")</f>
        <v>-430.84</v>
      </c>
      <c r="H9" s="3">
        <f>IFERROR(INDEX(D9:G9,COUNT(D9:G9)),"")</f>
        <v>-430.84</v>
      </c>
      <c r="I9" s="3">
        <f t="shared" ref="I9:Q9" si="6">IFERROR(INDEX(I51:I500,MATCH($C$9,$C$51:$C$500,0)),"")</f>
        <v>259.27999999999997</v>
      </c>
      <c r="J9" s="3">
        <f t="shared" si="6"/>
        <v>84.04</v>
      </c>
      <c r="K9" s="3">
        <f t="shared" si="6"/>
        <v>26.33</v>
      </c>
      <c r="L9" s="3">
        <f t="shared" si="6"/>
        <v>-3.39</v>
      </c>
      <c r="M9" s="3">
        <f t="shared" si="6"/>
        <v>434.95</v>
      </c>
      <c r="N9" s="3">
        <f t="shared" si="6"/>
        <v>310.57</v>
      </c>
      <c r="O9" s="3">
        <f t="shared" si="6"/>
        <v>-22.8</v>
      </c>
      <c r="P9" s="3">
        <f t="shared" si="6"/>
        <v>60</v>
      </c>
      <c r="Q9" s="3">
        <f t="shared" si="6"/>
        <v>992.55</v>
      </c>
    </row>
    <row r="10" spans="1:17" ht="15.5" x14ac:dyDescent="0.35">
      <c r="C10" t="s">
        <v>18</v>
      </c>
      <c r="D10" s="3">
        <f ca="1">IFERROR(IF(D9=0,"",D2/D9),"")</f>
        <v>-129.1866028708134</v>
      </c>
      <c r="E10" s="3">
        <f ca="1">IFERROR(IF(E9=0,"",E2/E9),"")</f>
        <v>-3.9573855723702538</v>
      </c>
      <c r="I10" s="3">
        <f t="shared" ref="I10:Q10" ca="1" si="7">IFERROR(IF(I9=0,"",I2/I9),"")</f>
        <v>8.6007405121875973</v>
      </c>
      <c r="J10" s="3">
        <f t="shared" ca="1" si="7"/>
        <v>32.48453117563065</v>
      </c>
      <c r="K10" s="3">
        <f t="shared" ca="1" si="7"/>
        <v>66.084314470186101</v>
      </c>
      <c r="L10" s="3">
        <f t="shared" ca="1" si="7"/>
        <v>-380.53097345132744</v>
      </c>
      <c r="M10" s="3">
        <f t="shared" ca="1" si="7"/>
        <v>4.0924244165996093</v>
      </c>
      <c r="N10" s="3">
        <f t="shared" ca="1" si="7"/>
        <v>7.2447435360788228</v>
      </c>
      <c r="O10" s="3">
        <f t="shared" ca="1" si="7"/>
        <v>-14.473684210526315</v>
      </c>
      <c r="P10" s="3">
        <f t="shared" ca="1" si="7"/>
        <v>8.75</v>
      </c>
      <c r="Q10" s="3" t="str">
        <f t="shared" ca="1" si="7"/>
        <v/>
      </c>
    </row>
    <row r="11" spans="1:17" ht="15.5" x14ac:dyDescent="0.35">
      <c r="B11" t="s">
        <v>19</v>
      </c>
      <c r="C11" t="s">
        <v>20</v>
      </c>
      <c r="D11" s="2">
        <f>IFERROR(INDEX(D51:D500,MATCH($C$11,$C$51:$C$500,0)),"")</f>
        <v>6871067000000</v>
      </c>
      <c r="E11" s="2">
        <f>IFERROR(INDEX(E51:E500,MATCH($C$11,$C$51:$C$500,0)),"")</f>
        <v>9255142000000</v>
      </c>
      <c r="H11" s="2">
        <f>IFERROR(INDEX(D11:G11,COUNT(D11:G11)),"")</f>
        <v>9255142000000</v>
      </c>
      <c r="I11" s="2">
        <f t="shared" ref="I11:Q11" si="8">IFERROR(INDEX(I51:I500,MATCH($C$11,$C$51:$C$500,0)),"")</f>
        <v>8690766000000</v>
      </c>
      <c r="J11" s="2">
        <f t="shared" si="8"/>
        <v>8080689000000</v>
      </c>
      <c r="K11" s="2">
        <f t="shared" si="8"/>
        <v>5255841000000</v>
      </c>
      <c r="L11" s="2">
        <f t="shared" si="8"/>
        <v>4951469000000</v>
      </c>
      <c r="M11" s="2">
        <f t="shared" si="8"/>
        <v>4119903000000</v>
      </c>
      <c r="N11" s="2">
        <f t="shared" si="8"/>
        <v>1126358000000</v>
      </c>
      <c r="O11" s="2">
        <f t="shared" si="8"/>
        <v>262485000000</v>
      </c>
      <c r="P11" s="2">
        <f t="shared" si="8"/>
        <v>231268000000</v>
      </c>
      <c r="Q11" s="2">
        <f t="shared" si="8"/>
        <v>347997000000</v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Q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Q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</row>
    <row r="14" spans="1:17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Q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</row>
    <row r="15" spans="1:17" ht="15.5" x14ac:dyDescent="0.35">
      <c r="C15" t="s">
        <v>28</v>
      </c>
      <c r="D15" s="2">
        <f>IFERROR(INDEX(D51:D500,MATCH($C$15,$C$51:$C$500,0)),"")</f>
        <v>-557591000000</v>
      </c>
      <c r="E15" s="2">
        <f>IFERROR(INDEX(E51:E500,MATCH($C$15,$C$51:$C$500,0)),"")</f>
        <v>-630333000000</v>
      </c>
      <c r="H15" s="2">
        <f>IFERROR(SUM(D15:G15)*(4/MAX(1,COUNT(D15:G15))),"")</f>
        <v>-2375848000000</v>
      </c>
      <c r="I15" s="2">
        <f t="shared" ref="I15:Q15" si="12">IFERROR(INDEX(I51:I500,MATCH($C$15,$C$51:$C$500,0)),"")</f>
        <v>-2193889000000</v>
      </c>
      <c r="J15" s="2">
        <f t="shared" si="12"/>
        <v>-2044507000000</v>
      </c>
      <c r="K15" s="2">
        <f t="shared" si="12"/>
        <v>-1695729000000</v>
      </c>
      <c r="L15" s="2">
        <f t="shared" si="12"/>
        <v>-1254621000000</v>
      </c>
      <c r="M15" s="2">
        <f t="shared" si="12"/>
        <v>-932319000000</v>
      </c>
      <c r="N15" s="2">
        <f t="shared" si="12"/>
        <v>-157177000000</v>
      </c>
      <c r="O15" s="2">
        <f t="shared" si="12"/>
        <v>-42849000000</v>
      </c>
      <c r="P15" s="2">
        <f t="shared" si="12"/>
        <v>-44914000000</v>
      </c>
      <c r="Q15" s="2">
        <f t="shared" si="12"/>
        <v>-49866000000</v>
      </c>
    </row>
    <row r="16" spans="1:17" ht="15.5" x14ac:dyDescent="0.35">
      <c r="C16" t="s">
        <v>29</v>
      </c>
      <c r="D16" s="2">
        <f>IFERROR(INDEX(D51:D500,MATCH($C$16,$C$51:$C$500,0)),"")</f>
        <v>2513201000000</v>
      </c>
      <c r="E16" s="2">
        <f>IFERROR(INDEX(E51:E500,MATCH($C$16,$C$51:$C$500,0)),"")</f>
        <v>2830432000000</v>
      </c>
      <c r="H16" s="2">
        <f>IFERROR(SUM(D16:G16)*(4/MAX(1,COUNT(D16:G16))),"")</f>
        <v>10687266000000</v>
      </c>
      <c r="I16" s="2">
        <f t="shared" ref="I16:Q16" si="13">IFERROR(INDEX(I51:I500,MATCH($C$16,$C$51:$C$500,0)),"")</f>
        <v>9761412000000</v>
      </c>
      <c r="J16" s="2">
        <f t="shared" si="13"/>
        <v>9050395000000</v>
      </c>
      <c r="K16" s="2">
        <f t="shared" si="13"/>
        <v>7399472000000</v>
      </c>
      <c r="L16" s="2">
        <f t="shared" si="13"/>
        <v>5514803000000</v>
      </c>
      <c r="M16" s="2">
        <f t="shared" si="13"/>
        <v>3960524000000</v>
      </c>
      <c r="N16" s="2">
        <f t="shared" si="13"/>
        <v>405231000000</v>
      </c>
      <c r="O16" s="2">
        <f t="shared" si="13"/>
        <v>116865000000</v>
      </c>
      <c r="P16" s="2">
        <f t="shared" si="13"/>
        <v>151514000000</v>
      </c>
      <c r="Q16" s="2">
        <f t="shared" si="13"/>
        <v>150957000000</v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</row>
    <row r="19" spans="1:17" ht="15.5" x14ac:dyDescent="0.35">
      <c r="A19" t="s">
        <v>44</v>
      </c>
      <c r="C19" t="s">
        <v>45</v>
      </c>
    </row>
    <row r="20" spans="1:17" ht="15.5" x14ac:dyDescent="0.35">
      <c r="A20" t="s">
        <v>46</v>
      </c>
      <c r="C20" t="s">
        <v>47</v>
      </c>
      <c r="D20" s="2">
        <f ca="1">IFERROR(D21*D2,"")</f>
        <v>99640800000000</v>
      </c>
      <c r="E20" s="2">
        <f ca="1">IFERROR(E21*E2,"")</f>
        <v>78651650000000</v>
      </c>
      <c r="H20" s="2">
        <f t="shared" ref="H20:Q20" ca="1" si="14">IFERROR(H21*H2,"")</f>
        <v>78651650000000</v>
      </c>
      <c r="I20" s="2">
        <f t="shared" ca="1" si="14"/>
        <v>102869900000000</v>
      </c>
      <c r="J20" s="2">
        <f t="shared" ca="1" si="14"/>
        <v>125934900000000</v>
      </c>
      <c r="K20" s="2">
        <f t="shared" ca="1" si="14"/>
        <v>80266200000000</v>
      </c>
      <c r="L20" s="2">
        <f t="shared" ca="1" si="14"/>
        <v>59507700000000</v>
      </c>
      <c r="M20" s="2">
        <f t="shared" ca="1" si="14"/>
        <v>73211400000000</v>
      </c>
      <c r="N20" s="2">
        <f t="shared" ca="1" si="14"/>
        <v>22275000000000</v>
      </c>
      <c r="O20" s="2">
        <f t="shared" ca="1" si="14"/>
        <v>3207600000000</v>
      </c>
      <c r="P20" s="2">
        <f t="shared" ca="1" si="14"/>
        <v>5103000000000</v>
      </c>
      <c r="Q20" s="2" t="str">
        <f t="shared" ca="1" si="14"/>
        <v/>
      </c>
    </row>
    <row r="21" spans="1:17" ht="15.5" x14ac:dyDescent="0.35">
      <c r="C21" t="s">
        <v>12</v>
      </c>
      <c r="D21" s="2">
        <f>IFERROR(INDEX(D51:D500,MATCH($C$7,$C$51:$C$500,0)),"")</f>
        <v>46130000000</v>
      </c>
      <c r="E21" s="2">
        <f>IFERROR(INDEX(E51:E500,MATCH($C$7,$C$51:$C$500,0)),"")</f>
        <v>46130000000</v>
      </c>
      <c r="H21" s="2">
        <f>IFERROR(INDEX(D21:G21,COUNT(D21:G21)),"")</f>
        <v>46130000000</v>
      </c>
      <c r="I21" s="2">
        <f t="shared" ref="I21:Q21" si="15">IFERROR(INDEX(I51:I500,MATCH($C$7,$C$51:$C$500,0)),"")</f>
        <v>46130000000</v>
      </c>
      <c r="J21" s="2">
        <f t="shared" si="15"/>
        <v>46130000000</v>
      </c>
      <c r="K21" s="2">
        <f t="shared" si="15"/>
        <v>46130000000</v>
      </c>
      <c r="L21" s="2">
        <f t="shared" si="15"/>
        <v>46130000000</v>
      </c>
      <c r="M21" s="2">
        <f t="shared" si="15"/>
        <v>41130000000</v>
      </c>
      <c r="N21" s="2">
        <f t="shared" si="15"/>
        <v>9900000000</v>
      </c>
      <c r="O21" s="2">
        <f t="shared" si="15"/>
        <v>9720000000</v>
      </c>
      <c r="P21" s="2">
        <f t="shared" si="15"/>
        <v>9720000000</v>
      </c>
      <c r="Q21" s="2">
        <f t="shared" si="15"/>
        <v>3960000000</v>
      </c>
    </row>
    <row r="23" spans="1:17" ht="15.5" x14ac:dyDescent="0.35">
      <c r="B23" t="s">
        <v>48</v>
      </c>
      <c r="C23" t="s">
        <v>49</v>
      </c>
      <c r="D23" s="3">
        <f>IFERROR(D5/D6*100,"")</f>
        <v>3.4971694407871721</v>
      </c>
      <c r="E23" s="3">
        <f>IFERROR(E5/E6*100,"")</f>
        <v>3.6007930721864181</v>
      </c>
      <c r="H23" s="3">
        <f t="shared" ref="H23:Q23" si="16">IFERROR(H5/H6*100,"")</f>
        <v>14.233325045491702</v>
      </c>
      <c r="I23" s="3">
        <f t="shared" si="16"/>
        <v>15.325783516807945</v>
      </c>
      <c r="J23" s="3">
        <f t="shared" si="16"/>
        <v>15.892011939547759</v>
      </c>
      <c r="K23" s="3">
        <f t="shared" si="16"/>
        <v>14.811724819466091</v>
      </c>
      <c r="L23" s="3">
        <f t="shared" si="16"/>
        <v>12.8667259005283</v>
      </c>
      <c r="M23" s="3">
        <f t="shared" si="16"/>
        <v>12.864014113093928</v>
      </c>
      <c r="N23" s="3">
        <f t="shared" si="16"/>
        <v>4.6882530828640956</v>
      </c>
      <c r="O23" s="3">
        <f t="shared" si="16"/>
        <v>1.333913517907499</v>
      </c>
      <c r="P23" s="3">
        <f t="shared" si="16"/>
        <v>2.1309264240128596</v>
      </c>
      <c r="Q23" s="3">
        <f t="shared" si="16"/>
        <v>3.566372283209001</v>
      </c>
    </row>
    <row r="24" spans="1:17" ht="15.5" x14ac:dyDescent="0.35">
      <c r="C24" t="s">
        <v>50</v>
      </c>
      <c r="D24" s="4">
        <f>IFERROR(_xlfn.RRI(5,I23,D23),"")</f>
        <v>-0.25585289314492077</v>
      </c>
      <c r="E24" s="4">
        <f>IFERROR(_xlfn.RRI(5,J23,E23),"")</f>
        <v>-0.2569058260478897</v>
      </c>
      <c r="H24" s="4">
        <f t="shared" ref="H24:Q24" si="17">IFERROR(_xlfn.RRI(5,M23,H23),"")</f>
        <v>2.0436470425030384E-2</v>
      </c>
      <c r="I24" s="4">
        <f t="shared" si="17"/>
        <v>0.26730844167165402</v>
      </c>
      <c r="J24" s="4">
        <f t="shared" si="17"/>
        <v>0.64138417433452921</v>
      </c>
      <c r="K24" s="4">
        <f t="shared" si="17"/>
        <v>0.47369440951916153</v>
      </c>
      <c r="L24" s="4">
        <f t="shared" si="17"/>
        <v>0.29255274605797088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51</v>
      </c>
      <c r="C25" t="s">
        <v>52</v>
      </c>
      <c r="D25" s="3">
        <f>IFERROR(INDEX(D51:D500,MATCH($A$25,$C$51:$C$500,0)),"")</f>
        <v>42.39</v>
      </c>
      <c r="E25" s="3">
        <f>IFERROR(INDEX(E51:E500,MATCH($A$25,$C$51:$C$500,0)),"")</f>
        <v>47.69</v>
      </c>
      <c r="H25" s="3">
        <f>IFERROR(INDEX(D25:G25,COUNT(D25:G25)),"")</f>
        <v>47.69</v>
      </c>
      <c r="I25" s="3">
        <f t="shared" ref="I25:Q25" si="18">IFERROR(INDEX(I51:I500,MATCH($C$25,$C$51:$C$500,0)),"")</f>
        <v>164.05</v>
      </c>
      <c r="J25" s="3">
        <f t="shared" si="18"/>
        <v>151.88</v>
      </c>
      <c r="K25" s="3">
        <f t="shared" si="18"/>
        <v>123.65</v>
      </c>
      <c r="L25" s="3">
        <f t="shared" si="18"/>
        <v>92.35</v>
      </c>
      <c r="M25" s="3">
        <f t="shared" si="18"/>
        <v>73.63</v>
      </c>
      <c r="N25" s="3">
        <f t="shared" si="18"/>
        <v>25.05</v>
      </c>
      <c r="O25" s="3">
        <f t="shared" si="18"/>
        <v>7.62</v>
      </c>
      <c r="P25" s="3">
        <f t="shared" si="18"/>
        <v>10.97</v>
      </c>
      <c r="Q25" s="3">
        <f t="shared" si="18"/>
        <v>25.54</v>
      </c>
    </row>
    <row r="26" spans="1:17" ht="15.5" x14ac:dyDescent="0.35">
      <c r="C26" t="s">
        <v>53</v>
      </c>
      <c r="D26" s="4">
        <f>IFERROR(_xlfn.RRI(5,I25,D25),"")</f>
        <v>-0.23711787981869592</v>
      </c>
      <c r="E26" s="4">
        <f>IFERROR(_xlfn.RRI(5,J25,E25),"")</f>
        <v>-0.20679517596042429</v>
      </c>
      <c r="H26" s="4">
        <f t="shared" ref="H26:Q26" si="19">IFERROR(_xlfn.RRI(5,M25,H25),"")</f>
        <v>-8.320021159048141E-2</v>
      </c>
      <c r="I26" s="4">
        <f t="shared" si="19"/>
        <v>0.45624249748248924</v>
      </c>
      <c r="J26" s="4">
        <f t="shared" si="19"/>
        <v>0.81932012413885902</v>
      </c>
      <c r="K26" s="4">
        <f t="shared" si="19"/>
        <v>0.62329517815910607</v>
      </c>
      <c r="L26" s="4">
        <f t="shared" si="19"/>
        <v>0.2931330195858961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54</v>
      </c>
      <c r="D27" s="3">
        <f>IFERROR(D4/D21,"")</f>
        <v>151.45705614567527</v>
      </c>
      <c r="E27" s="3">
        <f>IFERROR(E4/E21,"")</f>
        <v>152.44695425970085</v>
      </c>
      <c r="H27" s="3">
        <f t="shared" ref="H27:Q27" si="20">IFERROR(H4/H21,"")</f>
        <v>607.80802081075217</v>
      </c>
      <c r="I27" s="3">
        <f t="shared" si="20"/>
        <v>612.73555170171255</v>
      </c>
      <c r="J27" s="3">
        <f t="shared" si="20"/>
        <v>548.41107738998483</v>
      </c>
      <c r="K27" s="3">
        <f t="shared" si="20"/>
        <v>482.37032300021679</v>
      </c>
      <c r="L27" s="3">
        <f t="shared" si="20"/>
        <v>425.38185562540644</v>
      </c>
      <c r="M27" s="3">
        <f t="shared" si="20"/>
        <v>432.97913931436909</v>
      </c>
      <c r="N27" s="3">
        <f t="shared" si="20"/>
        <v>439.10313131313131</v>
      </c>
      <c r="O27" s="3">
        <f t="shared" si="20"/>
        <v>347.20812757201645</v>
      </c>
      <c r="P27" s="3">
        <f t="shared" si="20"/>
        <v>321.01923868312758</v>
      </c>
      <c r="Q27" s="3">
        <f t="shared" si="20"/>
        <v>711.24343434343439</v>
      </c>
    </row>
    <row r="28" spans="1:17" ht="15.5" x14ac:dyDescent="0.35">
      <c r="C28" t="s">
        <v>55</v>
      </c>
      <c r="D28" s="4">
        <f>IFERROR(_xlfn.RRI(5,I27,D27),"")</f>
        <v>-0.24385813110729271</v>
      </c>
      <c r="E28" s="4">
        <f>IFERROR(_xlfn.RRI(5,J27,E27),"")</f>
        <v>-0.22589030487574424</v>
      </c>
      <c r="H28" s="4">
        <f t="shared" ref="H28:Q28" si="21">IFERROR(_xlfn.RRI(5,M27,H27),"")</f>
        <v>7.0187541370321016E-2</v>
      </c>
      <c r="I28" s="4">
        <f t="shared" si="21"/>
        <v>6.8910415937751601E-2</v>
      </c>
      <c r="J28" s="4">
        <f t="shared" si="21"/>
        <v>9.5729280429831309E-2</v>
      </c>
      <c r="K28" s="4">
        <f t="shared" si="21"/>
        <v>8.4850526406782256E-2</v>
      </c>
      <c r="L28" s="4">
        <f t="shared" si="21"/>
        <v>-9.7697546640079902E-2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56</v>
      </c>
      <c r="H29" s="4">
        <f t="shared" ref="H29:Q29" si="22">IFERROR(((H25-I25)/I25)*100%,"")</f>
        <v>-0.70929594635781779</v>
      </c>
      <c r="I29" s="4">
        <f t="shared" si="22"/>
        <v>8.012904924940753E-2</v>
      </c>
      <c r="J29" s="4">
        <f t="shared" si="22"/>
        <v>0.22830570157703184</v>
      </c>
      <c r="K29" s="4">
        <f t="shared" si="22"/>
        <v>0.33892799133730389</v>
      </c>
      <c r="L29" s="4">
        <f t="shared" si="22"/>
        <v>0.25424419394268638</v>
      </c>
      <c r="M29" s="4">
        <f t="shared" si="22"/>
        <v>1.9393213572854291</v>
      </c>
      <c r="N29" s="4">
        <f t="shared" si="22"/>
        <v>2.2874015748031495</v>
      </c>
      <c r="O29" s="4">
        <f t="shared" si="22"/>
        <v>-0.30537830446672748</v>
      </c>
      <c r="P29" s="4">
        <f t="shared" si="22"/>
        <v>-0.57047768206734528</v>
      </c>
      <c r="Q29" s="4" t="str">
        <f t="shared" si="22"/>
        <v/>
      </c>
    </row>
    <row r="30" spans="1:17" ht="15.5" x14ac:dyDescent="0.35">
      <c r="C30" t="s">
        <v>57</v>
      </c>
      <c r="H30" s="4">
        <f t="shared" ref="H30:Q30" si="23">IFERROR(((H27-I27)/I27)*100%,"")</f>
        <v>-8.0418557031258532E-3</v>
      </c>
      <c r="I30" s="4">
        <f t="shared" si="23"/>
        <v>0.1172924416805415</v>
      </c>
      <c r="J30" s="4">
        <f t="shared" si="23"/>
        <v>0.13690882552436454</v>
      </c>
      <c r="K30" s="4">
        <f t="shared" si="23"/>
        <v>0.13397014146507155</v>
      </c>
      <c r="L30" s="4">
        <f t="shared" si="23"/>
        <v>-1.7546535154079466E-2</v>
      </c>
      <c r="M30" s="4">
        <f t="shared" si="23"/>
        <v>-1.3946591499925122E-2</v>
      </c>
      <c r="N30" s="4">
        <f t="shared" si="23"/>
        <v>0.26466835434909108</v>
      </c>
      <c r="O30" s="4">
        <f t="shared" si="23"/>
        <v>8.1580434232913557E-2</v>
      </c>
      <c r="P30" s="4">
        <f t="shared" si="23"/>
        <v>-0.54865068247769766</v>
      </c>
      <c r="Q30" s="4" t="str">
        <f t="shared" si="23"/>
        <v/>
      </c>
    </row>
    <row r="32" spans="1:17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1106.47</v>
      </c>
      <c r="E32" s="3">
        <f>IFERROR(INDEX(E51:E500,MATCH($A$32,$C$51:$C$500,0)),"")</f>
        <v>1100.58</v>
      </c>
      <c r="H32" s="3">
        <f>IFERROR(INDEX(D32:G32,COUNT(D32:G32)),"")</f>
        <v>1100.58</v>
      </c>
      <c r="I32" s="3">
        <f t="shared" ref="I32:Q32" si="24">IFERROR(INDEX(I51:I500,MATCH($C$32,$C$51:$C$500,0)),"")</f>
        <v>1126.25</v>
      </c>
      <c r="J32" s="3">
        <f t="shared" si="24"/>
        <v>976.42</v>
      </c>
      <c r="K32" s="3">
        <f t="shared" si="24"/>
        <v>839.79</v>
      </c>
      <c r="L32" s="3">
        <f t="shared" si="24"/>
        <v>726.34</v>
      </c>
      <c r="M32" s="3">
        <f t="shared" si="24"/>
        <v>608.17999999999995</v>
      </c>
      <c r="N32" s="3">
        <f t="shared" si="24"/>
        <v>549.9</v>
      </c>
      <c r="O32" s="3">
        <f t="shared" si="24"/>
        <v>523.66999999999996</v>
      </c>
      <c r="P32" s="3">
        <f t="shared" si="24"/>
        <v>517.35</v>
      </c>
      <c r="Q32" s="3">
        <f t="shared" si="24"/>
        <v>657.62</v>
      </c>
    </row>
    <row r="33" spans="1:17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1.54</v>
      </c>
      <c r="E33" s="3">
        <f>IFERROR(INDEX(E51:E500,MATCH($A$33,$C$51:$C$500,0)),"")</f>
        <v>1.92</v>
      </c>
      <c r="H33" s="3">
        <f>IFERROR(INDEX(D33:G33,COUNT(D33:G33)),"")</f>
        <v>1.92</v>
      </c>
      <c r="I33" s="3">
        <f t="shared" ref="I33:Q33" si="25">IFERROR(INDEX(I51:I500,MATCH($C$33,$C$51:$C$500,0)),"")</f>
        <v>1.98</v>
      </c>
      <c r="J33" s="3">
        <f t="shared" si="25"/>
        <v>2.8</v>
      </c>
      <c r="K33" s="3">
        <f t="shared" si="25"/>
        <v>2.0699999999999998</v>
      </c>
      <c r="L33" s="3">
        <f t="shared" si="25"/>
        <v>1.78</v>
      </c>
      <c r="M33" s="3">
        <f t="shared" si="25"/>
        <v>2.93</v>
      </c>
      <c r="N33" s="3">
        <f t="shared" si="25"/>
        <v>4.09</v>
      </c>
      <c r="O33" s="3">
        <f t="shared" si="25"/>
        <v>0.63</v>
      </c>
      <c r="P33" s="3">
        <f t="shared" si="25"/>
        <v>1.01</v>
      </c>
      <c r="Q33" s="3">
        <f t="shared" si="25"/>
        <v>0</v>
      </c>
    </row>
    <row r="34" spans="1:17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40.22</v>
      </c>
      <c r="E34" s="3">
        <f>IFERROR(INDEX(E51:E500,MATCH($A$34,$C$51:$C$500,0)),"")</f>
        <v>44.24</v>
      </c>
      <c r="H34" s="3">
        <f>IFERROR(INDEX(D34:G34,COUNT(D34:G34)),"")</f>
        <v>44.24</v>
      </c>
      <c r="I34" s="3">
        <f t="shared" ref="I34:Q34" si="26">IFERROR(INDEX(I51:I500,MATCH($C$34,$C$51:$C$500,0)),"")</f>
        <v>13.59</v>
      </c>
      <c r="J34" s="3">
        <f t="shared" si="26"/>
        <v>17.97</v>
      </c>
      <c r="K34" s="3">
        <f t="shared" si="26"/>
        <v>14.07</v>
      </c>
      <c r="L34" s="3">
        <f t="shared" si="26"/>
        <v>13.97</v>
      </c>
      <c r="M34" s="3">
        <f t="shared" si="26"/>
        <v>24.17</v>
      </c>
      <c r="N34" s="3">
        <f t="shared" si="26"/>
        <v>89.82</v>
      </c>
      <c r="O34" s="3">
        <f t="shared" si="26"/>
        <v>43.31</v>
      </c>
      <c r="P34" s="3">
        <f t="shared" si="26"/>
        <v>47.86</v>
      </c>
      <c r="Q34" s="3">
        <f t="shared" si="26"/>
        <v>0</v>
      </c>
    </row>
    <row r="35" spans="1:17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11.26</v>
      </c>
      <c r="E35" s="3">
        <f>IFERROR(INDEX(E51:E500,MATCH($A$35,$C$51:$C$500,0)),"")</f>
        <v>13.84</v>
      </c>
      <c r="H35" s="3">
        <f>IFERROR(INDEX(D35:G35,COUNT(D35:G35)),"")</f>
        <v>13.84</v>
      </c>
      <c r="I35" s="3">
        <f t="shared" ref="I35:Q35" si="27">IFERROR(INDEX(I51:I500,MATCH($C$35,$C$51:$C$500,0)),"")</f>
        <v>3.64</v>
      </c>
      <c r="J35" s="3">
        <f t="shared" si="27"/>
        <v>4.9800000000000004</v>
      </c>
      <c r="K35" s="3">
        <f t="shared" si="27"/>
        <v>3.61</v>
      </c>
      <c r="L35" s="3">
        <f t="shared" si="27"/>
        <v>3.03</v>
      </c>
      <c r="M35" s="3">
        <f t="shared" si="27"/>
        <v>4.1100000000000003</v>
      </c>
      <c r="N35" s="3">
        <f t="shared" si="27"/>
        <v>5.12</v>
      </c>
      <c r="O35" s="3">
        <f t="shared" si="27"/>
        <v>0.95</v>
      </c>
      <c r="P35" s="3">
        <f t="shared" si="27"/>
        <v>1.63</v>
      </c>
      <c r="Q35" s="3">
        <f t="shared" si="27"/>
        <v>0</v>
      </c>
    </row>
    <row r="36" spans="1:17" ht="15.5" x14ac:dyDescent="0.35">
      <c r="B36" t="s">
        <v>70</v>
      </c>
      <c r="C36" t="s">
        <v>71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Q36" si="28">IFERROR(INDEX(H51:H500,MATCH($C$36,$C$51:$C$500,0)),"")</f>
        <v>0.18210000000000001</v>
      </c>
      <c r="I36" s="4">
        <f t="shared" si="28"/>
        <v>0.2</v>
      </c>
      <c r="J36" s="4">
        <f t="shared" si="28"/>
        <v>0.15</v>
      </c>
      <c r="K36" s="4">
        <f t="shared" si="28"/>
        <v>0.15</v>
      </c>
      <c r="L36" s="4">
        <f t="shared" si="28"/>
        <v>0.1</v>
      </c>
      <c r="M36" s="4">
        <f t="shared" si="28"/>
        <v>0.28039999999999998</v>
      </c>
      <c r="N36" s="4">
        <f t="shared" si="28"/>
        <v>0</v>
      </c>
      <c r="O36" s="4">
        <f t="shared" si="28"/>
        <v>0</v>
      </c>
      <c r="P36" s="4">
        <f t="shared" si="28"/>
        <v>0.47479999999999994</v>
      </c>
      <c r="Q36" s="4">
        <f t="shared" si="28"/>
        <v>0</v>
      </c>
    </row>
    <row r="37" spans="1:17" ht="15.5" x14ac:dyDescent="0.35">
      <c r="B37" t="s">
        <v>72</v>
      </c>
      <c r="C37" t="s">
        <v>73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Q37" si="29">IFERROR(INDEX(H51:H500,MATCH($C$37,$C$51:$C$500,0)),"")</f>
        <v>32.81</v>
      </c>
      <c r="I37" s="3">
        <f t="shared" si="29"/>
        <v>32.81</v>
      </c>
      <c r="J37" s="3">
        <f t="shared" si="29"/>
        <v>22.78</v>
      </c>
      <c r="K37" s="3">
        <f t="shared" si="29"/>
        <v>18.55</v>
      </c>
      <c r="L37" s="3">
        <f t="shared" si="29"/>
        <v>9.24</v>
      </c>
      <c r="M37" s="3">
        <f t="shared" si="29"/>
        <v>18.41</v>
      </c>
      <c r="N37" s="3">
        <f t="shared" si="29"/>
        <v>0</v>
      </c>
      <c r="O37" s="3">
        <f t="shared" si="29"/>
        <v>0</v>
      </c>
      <c r="P37" s="3">
        <f t="shared" si="29"/>
        <v>1.1000000000000001</v>
      </c>
      <c r="Q37" s="3">
        <f t="shared" si="29"/>
        <v>0</v>
      </c>
    </row>
    <row r="50" spans="2:17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</row>
    <row r="51" spans="2:17" ht="15.5" x14ac:dyDescent="0.35">
      <c r="B51" t="s">
        <v>79</v>
      </c>
      <c r="C51" t="s">
        <v>6</v>
      </c>
      <c r="D51" s="5">
        <v>6986714000000</v>
      </c>
      <c r="E51" s="5">
        <v>7032378000000</v>
      </c>
      <c r="F51" s="5">
        <v>7221033000000</v>
      </c>
      <c r="G51" s="5">
        <v>6909127000000</v>
      </c>
      <c r="I51" s="5">
        <v>28265491000000</v>
      </c>
      <c r="J51" s="5">
        <v>25298203000000</v>
      </c>
      <c r="K51" s="5">
        <v>22251743000000</v>
      </c>
      <c r="L51" s="5">
        <v>19622865000000</v>
      </c>
      <c r="M51" s="5">
        <v>17808432000000</v>
      </c>
      <c r="N51" s="5">
        <v>4347121000000</v>
      </c>
      <c r="O51" s="5">
        <v>3374863000000</v>
      </c>
      <c r="P51" s="5">
        <v>3120307000000</v>
      </c>
      <c r="Q51" s="5">
        <v>2816524000000</v>
      </c>
    </row>
    <row r="52" spans="2:17" ht="15.5" x14ac:dyDescent="0.35">
      <c r="C52" t="s">
        <v>85</v>
      </c>
      <c r="D52" s="5">
        <v>-170633000000</v>
      </c>
      <c r="E52" s="5">
        <v>-372007000000</v>
      </c>
      <c r="F52" s="5">
        <v>109936000000</v>
      </c>
      <c r="G52" s="5">
        <v>193614000000</v>
      </c>
      <c r="I52" s="5">
        <v>394662000000</v>
      </c>
      <c r="J52" s="5">
        <v>152124000000</v>
      </c>
      <c r="K52" s="5">
        <v>34189000000</v>
      </c>
      <c r="L52" s="5">
        <v>50893000000</v>
      </c>
      <c r="M52" s="5">
        <v>189591000000</v>
      </c>
      <c r="N52" s="5">
        <v>7188000000</v>
      </c>
      <c r="O52" s="5">
        <v>-6146000000</v>
      </c>
      <c r="P52" s="5">
        <v>514000000</v>
      </c>
      <c r="Q52" s="5">
        <v>-8264000000</v>
      </c>
    </row>
    <row r="53" spans="2:17" ht="15.5" x14ac:dyDescent="0.35">
      <c r="C53" t="s">
        <v>80</v>
      </c>
      <c r="D53" s="5">
        <v>-2253542000000</v>
      </c>
      <c r="E53" s="5">
        <v>-2057069000000</v>
      </c>
      <c r="F53" s="5">
        <v>-2239160000000</v>
      </c>
      <c r="G53" s="5">
        <v>-2283392000000</v>
      </c>
      <c r="I53" s="5">
        <v>-9136405000000</v>
      </c>
      <c r="J53" s="5">
        <v>-7889029000000</v>
      </c>
      <c r="K53" s="5">
        <v>-5993168000000</v>
      </c>
      <c r="L53" s="5">
        <v>-4032169000000</v>
      </c>
      <c r="M53" s="5">
        <v>-4378807000000</v>
      </c>
      <c r="N53" s="5">
        <v>-1531824000000</v>
      </c>
      <c r="O53" s="5">
        <v>-1377133000000</v>
      </c>
      <c r="P53" s="5">
        <v>-1317100000000</v>
      </c>
      <c r="Q53" s="5">
        <v>-1193918000000</v>
      </c>
    </row>
    <row r="54" spans="2:17" ht="15.5" x14ac:dyDescent="0.35">
      <c r="C54" t="s">
        <v>1578</v>
      </c>
      <c r="D54" s="5">
        <v>-2253542000000</v>
      </c>
      <c r="E54" s="5">
        <v>-2057069000000</v>
      </c>
      <c r="F54" s="5">
        <v>-2239160000000</v>
      </c>
      <c r="G54" s="5">
        <v>-2283392000000</v>
      </c>
      <c r="I54" s="5">
        <v>-9136405000000</v>
      </c>
      <c r="J54" s="5">
        <v>-7889029000000</v>
      </c>
      <c r="K54" s="5">
        <v>-5993168000000</v>
      </c>
      <c r="L54" s="5">
        <v>-4032169000000</v>
      </c>
      <c r="M54" s="5">
        <v>-4378807000000</v>
      </c>
      <c r="N54" s="5">
        <v>-1531824000000</v>
      </c>
      <c r="O54" s="5">
        <v>-1377133000000</v>
      </c>
      <c r="P54" s="5">
        <v>-1317100000000</v>
      </c>
      <c r="Q54" s="5">
        <v>-1193918000000</v>
      </c>
    </row>
    <row r="55" spans="2:17" ht="15.5" x14ac:dyDescent="0.35">
      <c r="C55" t="s">
        <v>81</v>
      </c>
      <c r="D55" s="5">
        <v>4733172000000</v>
      </c>
      <c r="E55" s="5">
        <v>4975309000000</v>
      </c>
      <c r="F55" s="5">
        <v>4981873000000</v>
      </c>
      <c r="G55" s="5">
        <v>4625735000000</v>
      </c>
      <c r="I55" s="5">
        <v>19129086000000</v>
      </c>
      <c r="J55" s="5">
        <v>17409174000000</v>
      </c>
      <c r="K55" s="5">
        <v>16258575000000</v>
      </c>
      <c r="L55" s="5">
        <v>15590696000000</v>
      </c>
      <c r="M55" s="5">
        <v>13429625000000</v>
      </c>
      <c r="N55" s="5">
        <v>2815297000000</v>
      </c>
      <c r="O55" s="5">
        <v>1997730000000</v>
      </c>
      <c r="P55" s="5">
        <v>1803207000000</v>
      </c>
      <c r="Q55" s="5">
        <v>1622606000000</v>
      </c>
    </row>
    <row r="56" spans="2:17" ht="15.5" x14ac:dyDescent="0.35">
      <c r="C56" t="s">
        <v>82</v>
      </c>
      <c r="D56" s="5">
        <v>-2220431000000</v>
      </c>
      <c r="E56" s="5">
        <v>-2145091000000</v>
      </c>
      <c r="F56" s="5">
        <v>-2407913000000</v>
      </c>
      <c r="G56" s="5">
        <v>-2269180000000</v>
      </c>
      <c r="I56" s="5">
        <v>-9371362000000</v>
      </c>
      <c r="J56" s="5">
        <v>-8363091000000</v>
      </c>
      <c r="K56" s="5">
        <v>-8856947000000</v>
      </c>
      <c r="L56" s="5">
        <v>-10084427000000</v>
      </c>
      <c r="M56" s="5">
        <v>-9423460000000</v>
      </c>
      <c r="N56" s="5">
        <v>-2382039000000</v>
      </c>
      <c r="O56" s="5">
        <v>-1879352000000</v>
      </c>
      <c r="P56" s="5">
        <v>-1645734000000</v>
      </c>
      <c r="Q56" s="5">
        <v>-1483112000000</v>
      </c>
    </row>
    <row r="57" spans="2:17" ht="15.5" x14ac:dyDescent="0.35">
      <c r="C57" t="s">
        <v>872</v>
      </c>
    </row>
    <row r="58" spans="2:17" ht="15.5" x14ac:dyDescent="0.35">
      <c r="C58" t="s">
        <v>1725</v>
      </c>
      <c r="D58" s="5">
        <v>1971445000000</v>
      </c>
      <c r="E58" s="5">
        <v>2101471000000</v>
      </c>
      <c r="F58" s="5">
        <v>2155860000000</v>
      </c>
      <c r="G58" s="5">
        <v>1832374000000</v>
      </c>
      <c r="I58" s="5">
        <v>6936596000000</v>
      </c>
      <c r="J58" s="5">
        <v>5556479000000</v>
      </c>
      <c r="K58" s="5">
        <v>4204466000000</v>
      </c>
      <c r="L58" s="5">
        <v>3701111000000</v>
      </c>
      <c r="M58" s="5">
        <v>3012246000000</v>
      </c>
      <c r="N58" s="5">
        <v>360909000000</v>
      </c>
      <c r="O58" s="5">
        <v>250534000000</v>
      </c>
      <c r="P58" s="5">
        <v>174182000000</v>
      </c>
      <c r="Q58" s="5">
        <v>149003000000</v>
      </c>
    </row>
    <row r="59" spans="2:17" ht="15.5" x14ac:dyDescent="0.35">
      <c r="C59" t="s">
        <v>1726</v>
      </c>
    </row>
    <row r="60" spans="2:17" ht="15.5" x14ac:dyDescent="0.35">
      <c r="C60" t="s">
        <v>380</v>
      </c>
      <c r="D60" s="5">
        <v>-1415876000000</v>
      </c>
      <c r="E60" s="5">
        <v>-1404674000000</v>
      </c>
      <c r="F60" s="5">
        <v>-1629797000000</v>
      </c>
      <c r="G60" s="5">
        <v>-1412529000000</v>
      </c>
      <c r="I60" s="5">
        <v>-5496617000000</v>
      </c>
      <c r="J60" s="5">
        <v>-5284136000000</v>
      </c>
      <c r="K60" s="5">
        <v>-5035215000000</v>
      </c>
      <c r="L60" s="5">
        <v>-4948942000000</v>
      </c>
      <c r="M60" s="5">
        <v>-4491775000000</v>
      </c>
      <c r="N60" s="5">
        <v>-671214000000</v>
      </c>
      <c r="O60" s="5">
        <v>-583292000000</v>
      </c>
      <c r="P60" s="5">
        <v>-510828000000</v>
      </c>
      <c r="Q60" s="5">
        <v>-522067000000</v>
      </c>
    </row>
    <row r="61" spans="2:17" ht="15.5" x14ac:dyDescent="0.35">
      <c r="C61" t="s">
        <v>382</v>
      </c>
      <c r="D61" s="5">
        <v>-2247710000000</v>
      </c>
      <c r="E61" s="5">
        <v>-2137473000000</v>
      </c>
      <c r="F61" s="5">
        <v>-2330643000000</v>
      </c>
      <c r="G61" s="5">
        <v>-2095683000000</v>
      </c>
      <c r="I61" s="5">
        <v>-8109463000000</v>
      </c>
      <c r="J61" s="5">
        <v>-6342626000000</v>
      </c>
      <c r="K61" s="5">
        <v>-5169938000000</v>
      </c>
      <c r="L61" s="5">
        <v>-4856436000000</v>
      </c>
      <c r="M61" s="5">
        <v>-3970211000000</v>
      </c>
      <c r="N61" s="5">
        <v>-539317000000</v>
      </c>
      <c r="O61" s="5">
        <v>-463646000000</v>
      </c>
      <c r="P61" s="5">
        <v>-440196000000</v>
      </c>
      <c r="Q61" s="5">
        <v>-500278000000</v>
      </c>
    </row>
    <row r="62" spans="2:17" ht="15.5" x14ac:dyDescent="0.35">
      <c r="C62" t="s">
        <v>1727</v>
      </c>
      <c r="D62" s="5">
        <v>-447277000000</v>
      </c>
      <c r="E62" s="5">
        <v>-601742000000</v>
      </c>
      <c r="F62" s="5">
        <v>-484041000000</v>
      </c>
      <c r="G62" s="5">
        <v>-524098000000</v>
      </c>
      <c r="I62" s="5">
        <v>-2356951000000</v>
      </c>
      <c r="J62" s="5">
        <v>-1893867000000</v>
      </c>
      <c r="K62" s="5">
        <v>-2622479000000</v>
      </c>
      <c r="L62" s="5">
        <v>-3748797000000</v>
      </c>
      <c r="M62" s="5">
        <v>-3551249000000</v>
      </c>
      <c r="N62" s="5">
        <v>-1180051000000</v>
      </c>
      <c r="O62" s="5">
        <v>-853800000000</v>
      </c>
      <c r="P62" s="5">
        <v>-619297000000</v>
      </c>
      <c r="Q62" s="5">
        <v>-453372000000</v>
      </c>
    </row>
    <row r="63" spans="2:17" ht="15.5" x14ac:dyDescent="0.35">
      <c r="C63" t="s">
        <v>1728</v>
      </c>
      <c r="D63" s="5">
        <v>-4191876000000</v>
      </c>
      <c r="E63" s="5">
        <v>-4246562000000</v>
      </c>
      <c r="F63" s="5">
        <v>-4563773000000</v>
      </c>
      <c r="G63" s="5">
        <v>-4101554000000</v>
      </c>
      <c r="I63" s="5">
        <v>-16307958000000</v>
      </c>
      <c r="J63" s="5">
        <v>-13919570000000</v>
      </c>
      <c r="K63" s="5">
        <v>-13061413000000</v>
      </c>
      <c r="L63" s="5">
        <v>-13785538000000</v>
      </c>
      <c r="M63" s="5">
        <v>-12435706000000</v>
      </c>
      <c r="N63" s="5">
        <v>-2742948000000</v>
      </c>
      <c r="O63" s="5">
        <v>-2129886000000</v>
      </c>
      <c r="P63" s="5">
        <v>-1819916000000</v>
      </c>
      <c r="Q63" s="5">
        <v>-1632115000000</v>
      </c>
    </row>
    <row r="64" spans="2:17" ht="15.5" x14ac:dyDescent="0.35">
      <c r="C64" t="s">
        <v>86</v>
      </c>
      <c r="D64" s="5">
        <v>2577182000000</v>
      </c>
      <c r="E64" s="5">
        <v>2902793000000</v>
      </c>
      <c r="F64" s="5">
        <v>2640000000000</v>
      </c>
      <c r="G64" s="5">
        <v>2416979000000</v>
      </c>
      <c r="I64" s="5">
        <v>10008017000000</v>
      </c>
      <c r="J64" s="5">
        <v>9278144000000</v>
      </c>
      <c r="K64" s="5">
        <v>7591358000000</v>
      </c>
      <c r="L64" s="5">
        <v>5647674000000</v>
      </c>
      <c r="M64" s="5">
        <v>4107849000000</v>
      </c>
      <c r="N64" s="5">
        <v>433258000000</v>
      </c>
      <c r="O64" s="5">
        <v>118378000000</v>
      </c>
      <c r="P64" s="5">
        <v>157473000000</v>
      </c>
      <c r="Q64" s="5">
        <v>139494000000</v>
      </c>
    </row>
    <row r="65" spans="3:17" ht="15.5" x14ac:dyDescent="0.35">
      <c r="C65" t="s">
        <v>87</v>
      </c>
      <c r="D65" s="5">
        <v>460000000</v>
      </c>
      <c r="E65" s="5">
        <v>214000000</v>
      </c>
      <c r="F65" s="5">
        <v>1574000000</v>
      </c>
      <c r="G65" s="5">
        <v>11000000</v>
      </c>
      <c r="I65" s="5">
        <v>3688000000</v>
      </c>
      <c r="J65" s="5">
        <v>4312000000</v>
      </c>
      <c r="K65" s="5">
        <v>-2156000000</v>
      </c>
      <c r="L65" s="5">
        <v>8534000000</v>
      </c>
      <c r="M65" s="5">
        <v>-45641000000</v>
      </c>
      <c r="N65" s="5">
        <v>-28027000000</v>
      </c>
      <c r="O65" s="5">
        <v>-1513000000</v>
      </c>
      <c r="P65" s="5">
        <v>-5959000000</v>
      </c>
      <c r="Q65" s="5">
        <v>11463000000</v>
      </c>
    </row>
    <row r="66" spans="3:17" ht="15.5" x14ac:dyDescent="0.35">
      <c r="C66" t="s">
        <v>29</v>
      </c>
      <c r="D66" s="5">
        <v>2513201000000</v>
      </c>
      <c r="E66" s="5">
        <v>2830432000000</v>
      </c>
      <c r="F66" s="5">
        <v>2575534000000</v>
      </c>
      <c r="G66" s="5">
        <v>2356566000000</v>
      </c>
      <c r="I66" s="5">
        <v>9761412000000</v>
      </c>
      <c r="J66" s="5">
        <v>9050395000000</v>
      </c>
      <c r="K66" s="5">
        <v>7399472000000</v>
      </c>
      <c r="L66" s="5">
        <v>5514803000000</v>
      </c>
      <c r="M66" s="5">
        <v>3960524000000</v>
      </c>
      <c r="N66" s="5">
        <v>405231000000</v>
      </c>
      <c r="O66" s="5">
        <v>116865000000</v>
      </c>
      <c r="P66" s="5">
        <v>151514000000</v>
      </c>
      <c r="Q66" s="5">
        <v>150957000000</v>
      </c>
    </row>
    <row r="67" spans="3:17" ht="15.5" x14ac:dyDescent="0.35">
      <c r="C67" t="s">
        <v>28</v>
      </c>
      <c r="D67" s="5">
        <v>-557591000000</v>
      </c>
      <c r="E67" s="5">
        <v>-630333000000</v>
      </c>
      <c r="F67" s="5">
        <v>-576937000000</v>
      </c>
      <c r="G67" s="5">
        <v>-528868000000</v>
      </c>
      <c r="I67" s="5">
        <v>-2193889000000</v>
      </c>
      <c r="J67" s="5">
        <v>-2044507000000</v>
      </c>
      <c r="K67" s="5">
        <v>-1695729000000</v>
      </c>
      <c r="L67" s="5">
        <v>-1254621000000</v>
      </c>
      <c r="M67" s="5">
        <v>-932319000000</v>
      </c>
      <c r="N67" s="5">
        <v>-157177000000</v>
      </c>
      <c r="O67" s="5">
        <v>-42849000000</v>
      </c>
      <c r="P67" s="5">
        <v>-44914000000</v>
      </c>
      <c r="Q67" s="5">
        <v>-49866000000</v>
      </c>
    </row>
    <row r="68" spans="3:17" ht="15.5" x14ac:dyDescent="0.35">
      <c r="C68" t="s">
        <v>321</v>
      </c>
    </row>
    <row r="69" spans="3:17" ht="15.5" x14ac:dyDescent="0.35">
      <c r="C69" t="s">
        <v>322</v>
      </c>
    </row>
    <row r="70" spans="3:17" ht="15.5" x14ac:dyDescent="0.35">
      <c r="C70" t="s">
        <v>323</v>
      </c>
      <c r="D70" s="5">
        <v>-557591000000</v>
      </c>
      <c r="E70" s="5">
        <v>-630333000000</v>
      </c>
      <c r="F70" s="5">
        <v>-576937000000</v>
      </c>
      <c r="G70" s="5">
        <v>-528868000000</v>
      </c>
      <c r="I70" s="5">
        <v>-2193889000000</v>
      </c>
      <c r="J70" s="5">
        <v>-2044507000000</v>
      </c>
      <c r="K70" s="5">
        <v>-1695729000000</v>
      </c>
      <c r="L70" s="5">
        <v>-1254621000000</v>
      </c>
      <c r="M70" s="5">
        <v>-932319000000</v>
      </c>
      <c r="N70" s="5">
        <v>-157177000000</v>
      </c>
      <c r="O70" s="5">
        <v>-42849000000</v>
      </c>
      <c r="P70" s="5">
        <v>-44914000000</v>
      </c>
      <c r="Q70" s="5">
        <v>-49866000000</v>
      </c>
    </row>
    <row r="71" spans="3:17" ht="15.5" x14ac:dyDescent="0.35">
      <c r="C71" t="s">
        <v>97</v>
      </c>
      <c r="D71" s="5">
        <v>1955610000000</v>
      </c>
      <c r="E71" s="5">
        <v>2200099000000</v>
      </c>
      <c r="F71" s="5">
        <v>1998597000000</v>
      </c>
      <c r="G71" s="5">
        <v>1827698000000</v>
      </c>
      <c r="I71" s="5">
        <v>7567523000000</v>
      </c>
      <c r="J71" s="5">
        <v>7005888000000</v>
      </c>
      <c r="K71" s="5">
        <v>5703743000000</v>
      </c>
      <c r="L71" s="5">
        <v>4260182000000</v>
      </c>
      <c r="M71" s="5">
        <v>3028205000000</v>
      </c>
      <c r="N71" s="5">
        <v>248054000000</v>
      </c>
      <c r="O71" s="5">
        <v>74016000000</v>
      </c>
      <c r="P71" s="5">
        <v>106600000000</v>
      </c>
      <c r="Q71" s="5">
        <v>101091000000</v>
      </c>
    </row>
    <row r="72" spans="3:17" ht="15.5" x14ac:dyDescent="0.35">
      <c r="C72" t="s">
        <v>98</v>
      </c>
      <c r="D72" s="5">
        <v>-170633000000</v>
      </c>
      <c r="E72" s="5">
        <v>-372007000000</v>
      </c>
      <c r="F72" s="5">
        <v>109936000000</v>
      </c>
      <c r="G72" s="5">
        <v>193614000000</v>
      </c>
      <c r="I72" s="5">
        <v>394662000000</v>
      </c>
      <c r="J72" s="5">
        <v>152124000000</v>
      </c>
      <c r="K72" s="5">
        <v>34189000000</v>
      </c>
      <c r="L72" s="5">
        <v>50893000000</v>
      </c>
      <c r="M72" s="5">
        <v>189591000000</v>
      </c>
      <c r="N72" s="5">
        <v>7188000000</v>
      </c>
      <c r="O72" s="5">
        <v>-6146000000</v>
      </c>
      <c r="P72" s="5">
        <v>514000000</v>
      </c>
      <c r="Q72" s="5">
        <v>-8264000000</v>
      </c>
    </row>
    <row r="73" spans="3:17" ht="15.5" x14ac:dyDescent="0.35">
      <c r="C73" t="s">
        <v>324</v>
      </c>
      <c r="D73" s="5">
        <v>-170633000000</v>
      </c>
      <c r="E73" s="5">
        <v>-372007000000</v>
      </c>
      <c r="F73" s="5">
        <v>109936000000</v>
      </c>
      <c r="G73" s="5">
        <v>193614000000</v>
      </c>
      <c r="I73" s="5">
        <v>394662000000</v>
      </c>
      <c r="J73" s="5">
        <v>152124000000</v>
      </c>
      <c r="K73" s="5">
        <v>34189000000</v>
      </c>
      <c r="L73" s="5">
        <v>50893000000</v>
      </c>
      <c r="M73" s="5">
        <v>189591000000</v>
      </c>
      <c r="N73" s="5">
        <v>7188000000</v>
      </c>
      <c r="O73" s="5">
        <v>-6146000000</v>
      </c>
      <c r="P73" s="5">
        <v>514000000</v>
      </c>
      <c r="Q73" s="5">
        <v>-8264000000</v>
      </c>
    </row>
    <row r="74" spans="3:17" ht="15.5" x14ac:dyDescent="0.35">
      <c r="C74" t="s">
        <v>99</v>
      </c>
      <c r="D74" s="5">
        <v>1784977000000</v>
      </c>
      <c r="E74" s="5">
        <v>1828092000000</v>
      </c>
      <c r="F74" s="5">
        <v>2108533000000</v>
      </c>
      <c r="G74" s="5">
        <v>2021312000000</v>
      </c>
      <c r="I74" s="5">
        <v>7962185000000</v>
      </c>
      <c r="J74" s="5">
        <v>7158012000000</v>
      </c>
      <c r="K74" s="5">
        <v>5737932000000</v>
      </c>
      <c r="L74" s="5">
        <v>4311075000000</v>
      </c>
      <c r="M74" s="5">
        <v>3217796000000</v>
      </c>
      <c r="N74" s="5">
        <v>255242000000</v>
      </c>
      <c r="O74" s="5">
        <v>67870000000</v>
      </c>
      <c r="P74" s="5">
        <v>107114000000</v>
      </c>
      <c r="Q74" s="5">
        <v>92827000000</v>
      </c>
    </row>
    <row r="75" spans="3:17" ht="15.5" x14ac:dyDescent="0.35">
      <c r="C75" t="s">
        <v>100</v>
      </c>
      <c r="D75" s="5">
        <v>1955610000000</v>
      </c>
      <c r="E75" s="5">
        <v>2200099000000</v>
      </c>
      <c r="F75" s="5">
        <v>1998597000000</v>
      </c>
      <c r="G75" s="5">
        <v>1827698000000</v>
      </c>
      <c r="I75" s="5">
        <v>7567523000000</v>
      </c>
      <c r="J75" s="5">
        <v>7005888000000</v>
      </c>
      <c r="K75" s="5">
        <v>5703743000000</v>
      </c>
      <c r="L75" s="5">
        <v>4260182000000</v>
      </c>
      <c r="M75" s="5">
        <v>3028205000000</v>
      </c>
      <c r="N75" s="5">
        <v>248054000000</v>
      </c>
      <c r="O75" s="5">
        <v>74016000000</v>
      </c>
      <c r="P75" s="5">
        <v>106600000000</v>
      </c>
      <c r="Q75" s="5">
        <v>101091000000</v>
      </c>
    </row>
    <row r="76" spans="3:17" ht="15.5" x14ac:dyDescent="0.35">
      <c r="C76" t="s">
        <v>8</v>
      </c>
      <c r="D76" s="5">
        <v>1784977000000</v>
      </c>
      <c r="E76" s="5">
        <v>1828092000000</v>
      </c>
      <c r="F76" s="5">
        <v>2108533000000</v>
      </c>
      <c r="G76" s="5">
        <v>2021312000000</v>
      </c>
      <c r="I76" s="5">
        <v>7962185000000</v>
      </c>
      <c r="J76" s="5">
        <v>7158012000000</v>
      </c>
      <c r="K76" s="5">
        <v>5737932000000</v>
      </c>
      <c r="L76" s="5">
        <v>4311075000000</v>
      </c>
      <c r="M76" s="5">
        <v>3217796000000</v>
      </c>
      <c r="N76" s="5">
        <v>255242000000</v>
      </c>
      <c r="O76" s="5">
        <v>67870000000</v>
      </c>
      <c r="P76" s="5">
        <v>107114000000</v>
      </c>
      <c r="Q76" s="5">
        <v>92827000000</v>
      </c>
    </row>
    <row r="77" spans="3:17" ht="15.5" x14ac:dyDescent="0.35">
      <c r="C77" t="s">
        <v>101</v>
      </c>
    </row>
    <row r="78" spans="3:17" ht="15.5" x14ac:dyDescent="0.35">
      <c r="C78" t="s">
        <v>102</v>
      </c>
      <c r="D78" s="5">
        <v>1955610000000</v>
      </c>
      <c r="E78" s="5">
        <v>2200099000000</v>
      </c>
      <c r="F78" s="5">
        <v>1998597000000</v>
      </c>
      <c r="G78" s="5">
        <v>1827698000000</v>
      </c>
      <c r="I78" s="5">
        <v>7567523000000</v>
      </c>
      <c r="J78" s="5">
        <v>7005888000000</v>
      </c>
      <c r="K78" s="5">
        <v>5703743000000</v>
      </c>
      <c r="L78" s="5">
        <v>4260182000000</v>
      </c>
      <c r="M78" s="5">
        <v>3028205000000</v>
      </c>
      <c r="N78" s="5">
        <v>248054000000</v>
      </c>
      <c r="O78" s="5">
        <v>74016000000</v>
      </c>
      <c r="P78" s="5">
        <v>106600000000</v>
      </c>
      <c r="Q78" s="5">
        <v>101091000000</v>
      </c>
    </row>
    <row r="79" spans="3:17" ht="15.5" x14ac:dyDescent="0.35">
      <c r="C79" t="s">
        <v>103</v>
      </c>
      <c r="D79" s="5">
        <v>1784977000000</v>
      </c>
      <c r="E79" s="5">
        <v>1828092000000</v>
      </c>
      <c r="F79" s="5">
        <v>2108533000000</v>
      </c>
      <c r="G79" s="5">
        <v>2021312000000</v>
      </c>
      <c r="I79" s="5">
        <v>7962185000000</v>
      </c>
      <c r="J79" s="5">
        <v>7158012000000</v>
      </c>
      <c r="K79" s="5">
        <v>5737932000000</v>
      </c>
      <c r="L79" s="5">
        <v>4311075000000</v>
      </c>
      <c r="M79" s="5">
        <v>3217796000000</v>
      </c>
      <c r="N79" s="5">
        <v>255242000000</v>
      </c>
      <c r="O79" s="5">
        <v>67870000000</v>
      </c>
      <c r="P79" s="5">
        <v>107114000000</v>
      </c>
      <c r="Q79" s="5">
        <v>92827000000</v>
      </c>
    </row>
    <row r="80" spans="3:17" ht="15.5" x14ac:dyDescent="0.35">
      <c r="C80" t="s">
        <v>104</v>
      </c>
      <c r="D80" s="5">
        <v>1784977000000</v>
      </c>
      <c r="E80" s="5">
        <v>1828092000000</v>
      </c>
      <c r="F80" s="5">
        <v>2108533000000</v>
      </c>
      <c r="G80" s="5">
        <v>2021312000000</v>
      </c>
      <c r="I80" s="5">
        <v>7962185000000</v>
      </c>
      <c r="J80" s="5">
        <v>7158012000000</v>
      </c>
      <c r="K80" s="5">
        <v>5737932000000</v>
      </c>
      <c r="L80" s="5">
        <v>4311075000000</v>
      </c>
      <c r="M80" s="5">
        <v>3217796000000</v>
      </c>
      <c r="N80" s="5">
        <v>255242000000</v>
      </c>
      <c r="O80" s="5">
        <v>67870000000</v>
      </c>
      <c r="P80" s="5">
        <v>107114000000</v>
      </c>
      <c r="Q80" s="5">
        <v>92827000000</v>
      </c>
    </row>
    <row r="82" spans="2:17" ht="15.5" x14ac:dyDescent="0.35">
      <c r="B82" t="s">
        <v>105</v>
      </c>
      <c r="C82" t="s">
        <v>106</v>
      </c>
    </row>
    <row r="83" spans="2:17" ht="15.5" x14ac:dyDescent="0.35">
      <c r="C83" t="s">
        <v>20</v>
      </c>
      <c r="D83" s="5">
        <v>6871067000000</v>
      </c>
      <c r="E83" s="5">
        <v>9255142000000</v>
      </c>
      <c r="F83" s="5">
        <v>8690766000000</v>
      </c>
      <c r="G83" s="5">
        <v>6006487000000</v>
      </c>
      <c r="I83" s="5">
        <v>8690766000000</v>
      </c>
      <c r="J83" s="5">
        <v>8080689000000</v>
      </c>
      <c r="K83" s="5">
        <v>5255841000000</v>
      </c>
      <c r="L83" s="5">
        <v>4951469000000</v>
      </c>
      <c r="M83" s="5">
        <v>4119903000000</v>
      </c>
      <c r="N83" s="5">
        <v>1126358000000</v>
      </c>
      <c r="O83" s="5">
        <v>262485000000</v>
      </c>
      <c r="P83" s="5">
        <v>231268000000</v>
      </c>
      <c r="Q83" s="5">
        <v>347997000000</v>
      </c>
    </row>
    <row r="84" spans="2:17" ht="15.5" x14ac:dyDescent="0.35">
      <c r="C84" t="s">
        <v>1729</v>
      </c>
      <c r="D84" s="5">
        <v>37859021000000</v>
      </c>
      <c r="E84" s="5">
        <v>47558702000000</v>
      </c>
      <c r="F84" s="5">
        <v>51603043000000</v>
      </c>
      <c r="G84" s="5">
        <v>29513310000000</v>
      </c>
      <c r="I84" s="5">
        <v>51603043000000</v>
      </c>
      <c r="J84" s="5">
        <v>49966279000000</v>
      </c>
      <c r="K84" s="5">
        <v>32440778000000</v>
      </c>
      <c r="L84" s="5">
        <v>31778458000000</v>
      </c>
      <c r="M84" s="5">
        <v>20563580000000</v>
      </c>
      <c r="N84" s="5">
        <v>1584299000000</v>
      </c>
      <c r="O84" s="5">
        <v>4903633000000</v>
      </c>
      <c r="P84" s="5">
        <v>6036439000000</v>
      </c>
      <c r="Q84" s="5">
        <v>4261447000000</v>
      </c>
    </row>
    <row r="85" spans="2:17" ht="15.5" x14ac:dyDescent="0.35">
      <c r="C85" t="s">
        <v>121</v>
      </c>
      <c r="D85" s="5">
        <v>11251132000000</v>
      </c>
      <c r="E85" s="5">
        <v>11210180000000</v>
      </c>
      <c r="F85" s="5">
        <v>11421035000000</v>
      </c>
      <c r="G85" s="5">
        <v>11134718000000</v>
      </c>
      <c r="I85" s="5">
        <v>11421035000000</v>
      </c>
      <c r="J85" s="5">
        <v>7723853000000</v>
      </c>
      <c r="K85" s="5">
        <v>5352843000000</v>
      </c>
      <c r="L85" s="5">
        <v>5654698000000</v>
      </c>
      <c r="M85" s="5">
        <v>4055953000000</v>
      </c>
      <c r="N85" s="5">
        <v>434818000000</v>
      </c>
      <c r="O85" s="5">
        <v>224050000000</v>
      </c>
      <c r="P85" s="5">
        <v>221444000000</v>
      </c>
      <c r="Q85" s="5">
        <v>177935000000</v>
      </c>
    </row>
    <row r="86" spans="2:17" ht="15.5" x14ac:dyDescent="0.35">
      <c r="C86" t="s">
        <v>119</v>
      </c>
      <c r="D86" s="5">
        <v>2725993000000</v>
      </c>
      <c r="E86" s="5">
        <v>2712460000000</v>
      </c>
      <c r="F86" s="5">
        <v>1875326000000</v>
      </c>
      <c r="G86" s="5">
        <v>1866893000000</v>
      </c>
      <c r="I86" s="5">
        <v>1875326000000</v>
      </c>
      <c r="J86" s="5">
        <v>2056727000000</v>
      </c>
      <c r="K86" s="5">
        <v>1665694000000</v>
      </c>
      <c r="L86" s="5">
        <v>1675103000000</v>
      </c>
      <c r="M86" s="5">
        <v>1445324000000</v>
      </c>
      <c r="N86" s="5">
        <v>305228000000</v>
      </c>
      <c r="O86" s="5">
        <v>238999000000</v>
      </c>
      <c r="P86" s="5">
        <v>163670000000</v>
      </c>
      <c r="Q86" s="5">
        <v>140883000000</v>
      </c>
    </row>
    <row r="87" spans="2:17" ht="15.5" x14ac:dyDescent="0.35">
      <c r="C87" t="s">
        <v>85</v>
      </c>
      <c r="D87" s="5">
        <v>696292000000</v>
      </c>
      <c r="E87" s="5">
        <v>866925000000</v>
      </c>
      <c r="F87" s="5">
        <v>1238932000000</v>
      </c>
      <c r="G87" s="5">
        <v>1128996000000</v>
      </c>
      <c r="I87" s="5">
        <v>1238932000000</v>
      </c>
      <c r="J87" s="5">
        <v>844270000000</v>
      </c>
      <c r="K87" s="5">
        <v>692146000000</v>
      </c>
      <c r="L87" s="5">
        <v>657957000000</v>
      </c>
      <c r="M87" s="5">
        <v>607064000000</v>
      </c>
      <c r="N87" s="5">
        <v>8052000000</v>
      </c>
      <c r="O87" s="5">
        <v>70166000000</v>
      </c>
      <c r="P87" s="5">
        <v>61466000000</v>
      </c>
      <c r="Q87" s="5">
        <v>46350000000</v>
      </c>
    </row>
    <row r="88" spans="2:17" ht="15.5" x14ac:dyDescent="0.35">
      <c r="C88" t="s">
        <v>127</v>
      </c>
      <c r="D88" s="5">
        <v>464507837000000</v>
      </c>
      <c r="E88" s="5">
        <v>460131020000000</v>
      </c>
      <c r="F88" s="5">
        <v>456192606000000</v>
      </c>
      <c r="G88" s="5">
        <v>416568238000000</v>
      </c>
      <c r="I88" s="5">
        <v>456192606000000</v>
      </c>
      <c r="J88" s="5">
        <v>408613432000000</v>
      </c>
      <c r="K88" s="5">
        <v>353624124000000</v>
      </c>
      <c r="L88" s="5">
        <v>305727438000000</v>
      </c>
      <c r="M88" s="5">
        <v>265289081000000</v>
      </c>
      <c r="N88" s="5">
        <v>57715586000000</v>
      </c>
      <c r="O88" s="5">
        <v>43123488000000</v>
      </c>
      <c r="P88" s="5">
        <v>37915084000000</v>
      </c>
      <c r="Q88" s="5">
        <v>31543384000000</v>
      </c>
    </row>
    <row r="89" spans="2:17" ht="15.5" x14ac:dyDescent="0.35">
      <c r="C89" t="s">
        <v>128</v>
      </c>
    </row>
    <row r="90" spans="2:17" ht="15.5" x14ac:dyDescent="0.35">
      <c r="C90" t="s">
        <v>129</v>
      </c>
    </row>
    <row r="91" spans="2:17" ht="15.5" x14ac:dyDescent="0.35">
      <c r="C91" t="s">
        <v>884</v>
      </c>
      <c r="D91" s="5">
        <v>816612000000</v>
      </c>
      <c r="E91" s="5">
        <v>564407000000</v>
      </c>
      <c r="F91" s="5">
        <v>937353000000</v>
      </c>
      <c r="G91" s="5">
        <v>598168000000</v>
      </c>
      <c r="I91" s="5">
        <v>937353000000</v>
      </c>
      <c r="J91" s="5">
        <v>858643000000</v>
      </c>
      <c r="K91" s="5">
        <v>1316067000000</v>
      </c>
      <c r="L91" s="5">
        <v>1009502000000</v>
      </c>
      <c r="M91" s="5">
        <v>608554000000</v>
      </c>
      <c r="N91" s="5">
        <v>266876000000</v>
      </c>
      <c r="O91" s="5">
        <v>61253000000</v>
      </c>
      <c r="P91" s="5">
        <v>110734000000</v>
      </c>
      <c r="Q91" s="5">
        <v>86752000000</v>
      </c>
    </row>
    <row r="92" spans="2:17" ht="15.5" x14ac:dyDescent="0.35">
      <c r="C92" t="s">
        <v>887</v>
      </c>
      <c r="D92" s="5">
        <v>225363000000</v>
      </c>
      <c r="E92" s="5">
        <v>1526736000000</v>
      </c>
      <c r="F92" s="5">
        <v>2799678000000</v>
      </c>
      <c r="G92" s="5">
        <v>141966000000</v>
      </c>
      <c r="I92" s="5">
        <v>2799678000000</v>
      </c>
      <c r="J92" s="5">
        <v>4151348000000</v>
      </c>
      <c r="K92" s="5">
        <v>1761301000000</v>
      </c>
      <c r="L92" s="5">
        <v>2218697000000</v>
      </c>
      <c r="M92" s="5">
        <v>115938000000</v>
      </c>
      <c r="N92" s="5">
        <v>704536000000</v>
      </c>
      <c r="O92" s="5">
        <v>15999000000</v>
      </c>
      <c r="P92" s="5">
        <v>808940000000</v>
      </c>
      <c r="Q92" s="5">
        <v>14333000000</v>
      </c>
    </row>
    <row r="93" spans="2:17" ht="15.5" x14ac:dyDescent="0.35">
      <c r="C93" t="s">
        <v>882</v>
      </c>
      <c r="D93" s="5">
        <v>477280000000</v>
      </c>
      <c r="E93" s="5">
        <v>644782000000</v>
      </c>
      <c r="F93" s="5">
        <v>693116000000</v>
      </c>
      <c r="G93" s="5">
        <v>215638000000</v>
      </c>
      <c r="I93" s="5">
        <v>693116000000</v>
      </c>
      <c r="J93" s="5">
        <v>185145000000</v>
      </c>
      <c r="K93" s="5">
        <v>431228000000</v>
      </c>
      <c r="L93" s="5">
        <v>481403000000</v>
      </c>
      <c r="M93" s="5">
        <v>161495000000</v>
      </c>
      <c r="N93" s="5">
        <v>43693000000</v>
      </c>
      <c r="O93" s="5">
        <v>1381000000</v>
      </c>
    </row>
    <row r="94" spans="2:17" ht="15.5" x14ac:dyDescent="0.35">
      <c r="C94" t="s">
        <v>136</v>
      </c>
      <c r="D94" s="5">
        <v>253820000000</v>
      </c>
      <c r="E94" s="5">
        <v>513083000000</v>
      </c>
      <c r="F94" s="5">
        <v>439413000000</v>
      </c>
      <c r="G94" s="5">
        <v>344634000000</v>
      </c>
      <c r="I94" s="5">
        <v>439413000000</v>
      </c>
      <c r="J94" s="5">
        <v>889642000000</v>
      </c>
      <c r="K94" s="5">
        <v>539042000000</v>
      </c>
      <c r="L94" s="5">
        <v>667485000000</v>
      </c>
      <c r="M94" s="5">
        <v>504078000000</v>
      </c>
      <c r="N94" s="5">
        <v>208143000000</v>
      </c>
      <c r="O94" s="5">
        <v>80926000000</v>
      </c>
      <c r="P94" s="5">
        <v>32265000000</v>
      </c>
      <c r="Q94" s="5">
        <v>40391000000</v>
      </c>
    </row>
    <row r="95" spans="2:17" ht="15.5" x14ac:dyDescent="0.35">
      <c r="C95" t="s">
        <v>1730</v>
      </c>
      <c r="G95" s="5">
        <v>260910000000</v>
      </c>
    </row>
    <row r="96" spans="2:17" ht="15.5" x14ac:dyDescent="0.35">
      <c r="C96" t="s">
        <v>610</v>
      </c>
      <c r="D96" s="5">
        <v>306287443000000</v>
      </c>
      <c r="E96" s="5">
        <v>288310277000000</v>
      </c>
      <c r="F96" s="5">
        <v>290140589000000</v>
      </c>
      <c r="G96" s="5">
        <v>271972632000000</v>
      </c>
      <c r="I96" s="5">
        <v>290140589000000</v>
      </c>
      <c r="J96" s="5">
        <v>253705326000000</v>
      </c>
      <c r="K96" s="5">
        <v>226682234000000</v>
      </c>
      <c r="L96" s="5">
        <v>196412662000000</v>
      </c>
      <c r="M96" s="5">
        <v>177013671000000</v>
      </c>
      <c r="N96" s="5">
        <v>33796186000000</v>
      </c>
      <c r="O96" s="5">
        <v>25155416000000</v>
      </c>
      <c r="P96" s="5">
        <v>20993528000000</v>
      </c>
      <c r="Q96" s="5">
        <v>19840088000000</v>
      </c>
    </row>
    <row r="97" spans="2:17" ht="15.5" x14ac:dyDescent="0.35">
      <c r="C97" t="s">
        <v>902</v>
      </c>
      <c r="D97" s="5">
        <v>306287443000000</v>
      </c>
      <c r="E97" s="5">
        <v>288310277000000</v>
      </c>
      <c r="F97" s="5">
        <v>290140589000000</v>
      </c>
      <c r="G97" s="5">
        <v>271972632000000</v>
      </c>
      <c r="I97" s="5">
        <v>290140589000000</v>
      </c>
      <c r="J97" s="5">
        <v>253705326000000</v>
      </c>
      <c r="K97" s="5">
        <v>226682234000000</v>
      </c>
      <c r="L97" s="5">
        <v>196412662000000</v>
      </c>
      <c r="M97" s="5">
        <v>177013671000000</v>
      </c>
      <c r="N97" s="5">
        <v>33796186000000</v>
      </c>
      <c r="O97" s="5">
        <v>25155416000000</v>
      </c>
      <c r="P97" s="5">
        <v>20993528000000</v>
      </c>
      <c r="Q97" s="5">
        <v>19840088000000</v>
      </c>
    </row>
    <row r="98" spans="2:17" ht="15.5" x14ac:dyDescent="0.35">
      <c r="C98" t="s">
        <v>154</v>
      </c>
      <c r="D98" s="5">
        <v>413467216000000</v>
      </c>
      <c r="E98" s="5">
        <v>409361871000000</v>
      </c>
      <c r="F98" s="5">
        <v>404239732000000</v>
      </c>
      <c r="G98" s="5">
        <v>366723897000000</v>
      </c>
      <c r="I98" s="5">
        <v>404239732000000</v>
      </c>
      <c r="J98" s="5">
        <v>363571860000000</v>
      </c>
      <c r="K98" s="5">
        <v>314885003000000</v>
      </c>
      <c r="L98" s="5">
        <v>272221828000000</v>
      </c>
      <c r="M98" s="5">
        <v>240275147000000</v>
      </c>
      <c r="N98" s="5">
        <v>52271298000000</v>
      </c>
      <c r="O98" s="5">
        <v>38035452000000</v>
      </c>
      <c r="P98" s="5">
        <v>32888444000000</v>
      </c>
      <c r="Q98" s="5">
        <v>28940543000000</v>
      </c>
    </row>
    <row r="99" spans="2:17" ht="15.5" x14ac:dyDescent="0.35">
      <c r="C99" t="s">
        <v>155</v>
      </c>
    </row>
    <row r="100" spans="2:17" ht="15.5" x14ac:dyDescent="0.35">
      <c r="C100" t="s">
        <v>156</v>
      </c>
      <c r="D100" s="5">
        <v>23064630000000</v>
      </c>
      <c r="E100" s="5">
        <v>23064630000000</v>
      </c>
      <c r="F100" s="5">
        <v>23064630000000</v>
      </c>
      <c r="G100" s="5">
        <v>23064630000000</v>
      </c>
      <c r="I100" s="5">
        <v>23064630000000</v>
      </c>
      <c r="J100" s="5">
        <v>23064630000000</v>
      </c>
      <c r="K100" s="5">
        <v>23064630000000</v>
      </c>
      <c r="L100" s="5">
        <v>23064630000000</v>
      </c>
      <c r="M100" s="5">
        <v>20564654000000</v>
      </c>
      <c r="N100" s="5">
        <v>4950254000000</v>
      </c>
      <c r="O100" s="5">
        <v>4858057000000</v>
      </c>
      <c r="P100" s="5">
        <v>4858057000000</v>
      </c>
      <c r="Q100" s="5">
        <v>1979000000000</v>
      </c>
    </row>
    <row r="101" spans="2:17" ht="15.5" x14ac:dyDescent="0.35">
      <c r="C101" t="s">
        <v>157</v>
      </c>
      <c r="D101" s="5">
        <v>-3929100000000</v>
      </c>
      <c r="E101" s="5">
        <v>-3929100000000</v>
      </c>
      <c r="F101" s="5">
        <v>-3929100000000</v>
      </c>
      <c r="G101" s="5">
        <v>-3929100000000</v>
      </c>
      <c r="I101" s="5">
        <v>-3929100000000</v>
      </c>
      <c r="J101" s="5">
        <v>-3929100000000</v>
      </c>
      <c r="K101" s="5">
        <v>-3929100000000</v>
      </c>
      <c r="L101" s="5">
        <v>-3929100000000</v>
      </c>
      <c r="M101" s="5">
        <v>-6366776000000</v>
      </c>
      <c r="N101" s="5">
        <v>14964000000</v>
      </c>
      <c r="O101" s="5">
        <v>517000000</v>
      </c>
      <c r="P101" s="5">
        <v>517000000</v>
      </c>
    </row>
    <row r="102" spans="2:17" ht="15.5" x14ac:dyDescent="0.35">
      <c r="C102" t="s">
        <v>158</v>
      </c>
      <c r="D102" s="5">
        <v>31208799000000</v>
      </c>
      <c r="E102" s="5">
        <v>30766694000000</v>
      </c>
      <c r="F102" s="5">
        <v>31578412000000</v>
      </c>
      <c r="G102" s="5">
        <v>29579815000000</v>
      </c>
      <c r="I102" s="5">
        <v>31578412000000</v>
      </c>
      <c r="J102" s="5">
        <v>25061772000000</v>
      </c>
      <c r="K102" s="5">
        <v>18911445000000</v>
      </c>
      <c r="L102" s="5">
        <v>13712123000000</v>
      </c>
      <c r="M102" s="5">
        <v>10208992000000</v>
      </c>
      <c r="N102" s="5">
        <v>471018000000</v>
      </c>
      <c r="O102" s="5">
        <v>159296000000</v>
      </c>
      <c r="P102" s="5">
        <v>106600000000</v>
      </c>
      <c r="Q102" s="5">
        <v>577491000000</v>
      </c>
    </row>
    <row r="103" spans="2:17" ht="15.5" x14ac:dyDescent="0.35">
      <c r="C103" t="s">
        <v>159</v>
      </c>
      <c r="D103" s="5">
        <v>4778639000000</v>
      </c>
      <c r="E103" s="5">
        <v>4778639000000</v>
      </c>
      <c r="F103" s="5">
        <v>4778639000000</v>
      </c>
      <c r="G103" s="5">
        <v>4778639000000</v>
      </c>
      <c r="I103" s="5">
        <v>4778639000000</v>
      </c>
      <c r="J103" s="5">
        <v>3377462000000</v>
      </c>
      <c r="K103" s="5">
        <v>2236713000000</v>
      </c>
      <c r="L103" s="5">
        <v>1384677000000</v>
      </c>
      <c r="M103" s="5">
        <v>779036000000</v>
      </c>
      <c r="N103" s="5">
        <v>78471000000</v>
      </c>
    </row>
    <row r="104" spans="2:17" ht="15.5" x14ac:dyDescent="0.35">
      <c r="C104" t="s">
        <v>160</v>
      </c>
      <c r="D104" s="5">
        <v>26430160000000</v>
      </c>
      <c r="E104" s="5">
        <v>25988055000000</v>
      </c>
      <c r="F104" s="5">
        <v>26799773000000</v>
      </c>
      <c r="G104" s="5">
        <v>24801176000000</v>
      </c>
      <c r="I104" s="5">
        <v>26799773000000</v>
      </c>
      <c r="J104" s="5">
        <v>21684310000000</v>
      </c>
      <c r="K104" s="5">
        <v>16674732000000</v>
      </c>
      <c r="L104" s="5">
        <v>12327446000000</v>
      </c>
      <c r="M104" s="5">
        <v>9429956000000</v>
      </c>
      <c r="N104" s="5">
        <v>392547000000</v>
      </c>
    </row>
    <row r="105" spans="2:17" ht="15.5" x14ac:dyDescent="0.35">
      <c r="C105" t="s">
        <v>161</v>
      </c>
      <c r="D105" s="5">
        <v>31208799000000</v>
      </c>
      <c r="E105" s="5">
        <v>30766694000000</v>
      </c>
      <c r="F105" s="5">
        <v>31578412000000</v>
      </c>
      <c r="G105" s="5">
        <v>29579815000000</v>
      </c>
      <c r="I105" s="5">
        <v>31578412000000</v>
      </c>
      <c r="J105" s="5">
        <v>25061772000000</v>
      </c>
      <c r="K105" s="5">
        <v>18911445000000</v>
      </c>
      <c r="L105" s="5">
        <v>13712123000000</v>
      </c>
      <c r="M105" s="5">
        <v>10208992000000</v>
      </c>
      <c r="N105" s="5">
        <v>471018000000</v>
      </c>
      <c r="O105" s="5">
        <v>159296000000</v>
      </c>
      <c r="P105" s="5">
        <v>106600000000</v>
      </c>
      <c r="Q105" s="5">
        <v>577491000000</v>
      </c>
    </row>
    <row r="106" spans="2:17" ht="15.5" x14ac:dyDescent="0.35">
      <c r="C106" t="s">
        <v>162</v>
      </c>
    </row>
    <row r="107" spans="2:17" ht="15.5" x14ac:dyDescent="0.35">
      <c r="C107" t="s">
        <v>10</v>
      </c>
      <c r="D107" s="5">
        <v>51040621000000</v>
      </c>
      <c r="E107" s="5">
        <v>50769149000000</v>
      </c>
      <c r="F107" s="5">
        <v>51952874000000</v>
      </c>
      <c r="G107" s="5">
        <v>49844341000000</v>
      </c>
      <c r="I107" s="5">
        <v>51952874000000</v>
      </c>
      <c r="J107" s="5">
        <v>45041572000000</v>
      </c>
      <c r="K107" s="5">
        <v>38739121000000</v>
      </c>
      <c r="L107" s="5">
        <v>33505610000000</v>
      </c>
      <c r="M107" s="5">
        <v>25013934000000</v>
      </c>
      <c r="N107" s="5">
        <v>5444288000000</v>
      </c>
      <c r="O107" s="5">
        <v>5088036000000</v>
      </c>
      <c r="P107" s="5">
        <v>5026640000000</v>
      </c>
      <c r="Q107" s="5">
        <v>2602841000000</v>
      </c>
    </row>
    <row r="108" spans="2:17" ht="15.5" x14ac:dyDescent="0.35">
      <c r="C108" t="s">
        <v>163</v>
      </c>
      <c r="D108" s="5">
        <v>464507837000000</v>
      </c>
      <c r="E108" s="5">
        <v>460131020000000</v>
      </c>
      <c r="F108" s="5">
        <v>456192606000000</v>
      </c>
      <c r="G108" s="5">
        <v>416568238000000</v>
      </c>
      <c r="I108" s="5">
        <v>456192606000000</v>
      </c>
      <c r="J108" s="5">
        <v>408613432000000</v>
      </c>
      <c r="K108" s="5">
        <v>353624124000000</v>
      </c>
      <c r="L108" s="5">
        <v>305727438000000</v>
      </c>
      <c r="M108" s="5">
        <v>265289081000000</v>
      </c>
      <c r="N108" s="5">
        <v>57715586000000</v>
      </c>
      <c r="O108" s="5">
        <v>43123488000000</v>
      </c>
      <c r="P108" s="5">
        <v>37915084000000</v>
      </c>
      <c r="Q108" s="5">
        <v>31543384000000</v>
      </c>
    </row>
    <row r="109" spans="2:17" ht="15.5" x14ac:dyDescent="0.35">
      <c r="C109" t="s">
        <v>164</v>
      </c>
      <c r="D109" s="5">
        <v>46129260138</v>
      </c>
      <c r="E109" s="5">
        <v>46129260138</v>
      </c>
      <c r="F109" s="5">
        <v>46129260138</v>
      </c>
      <c r="G109" s="5">
        <v>46129260138</v>
      </c>
      <c r="I109" s="5">
        <v>46129260138</v>
      </c>
      <c r="J109" s="5">
        <v>46129260138</v>
      </c>
      <c r="K109" s="5">
        <v>46129260138</v>
      </c>
      <c r="L109" s="5">
        <v>46129260138</v>
      </c>
      <c r="M109" s="5">
        <v>41129307343</v>
      </c>
      <c r="N109" s="5">
        <v>9900508698</v>
      </c>
      <c r="O109" s="5">
        <v>9716113498</v>
      </c>
      <c r="P109" s="5">
        <v>9716113498</v>
      </c>
      <c r="Q109" s="5">
        <v>3958000000</v>
      </c>
    </row>
    <row r="111" spans="2:17" ht="15.5" x14ac:dyDescent="0.35">
      <c r="B111" t="s">
        <v>165</v>
      </c>
      <c r="C111" t="s">
        <v>166</v>
      </c>
      <c r="D111" s="5">
        <v>-368938000000</v>
      </c>
      <c r="E111" s="5">
        <v>-19720592000000</v>
      </c>
      <c r="F111" s="5">
        <v>21357455000000</v>
      </c>
      <c r="G111" s="5">
        <v>13847224000000</v>
      </c>
      <c r="I111" s="5">
        <v>14165560000000</v>
      </c>
      <c r="J111" s="5">
        <v>6812261000000</v>
      </c>
      <c r="K111" s="5">
        <v>2041035000000</v>
      </c>
      <c r="L111" s="5">
        <v>1885530000000</v>
      </c>
      <c r="M111" s="5">
        <v>18676808000000</v>
      </c>
      <c r="N111" s="5">
        <v>3146554000000</v>
      </c>
      <c r="O111" s="5">
        <v>-200219000000</v>
      </c>
      <c r="P111" s="5">
        <v>644983000000</v>
      </c>
      <c r="Q111" s="5">
        <v>3993431000000</v>
      </c>
    </row>
    <row r="112" spans="2:17" ht="15.5" x14ac:dyDescent="0.35">
      <c r="C112" t="s">
        <v>1731</v>
      </c>
      <c r="D112" s="5">
        <v>5885311000000</v>
      </c>
      <c r="E112" s="5">
        <v>6499525000000</v>
      </c>
      <c r="F112" s="5">
        <v>6582598000000</v>
      </c>
      <c r="G112" s="5">
        <v>7639896000000</v>
      </c>
      <c r="I112" s="5">
        <v>26738360000000</v>
      </c>
      <c r="J112" s="5">
        <v>25260645000000</v>
      </c>
      <c r="K112" s="5">
        <v>22356599000000</v>
      </c>
      <c r="L112" s="5">
        <v>19343529000000</v>
      </c>
      <c r="M112" s="5">
        <v>17729782000000</v>
      </c>
      <c r="N112" s="5">
        <v>4244055000000</v>
      </c>
      <c r="O112" s="5">
        <v>3370838000000</v>
      </c>
      <c r="P112" s="5">
        <v>3048880000000</v>
      </c>
      <c r="Q112" s="5">
        <v>2795605000000</v>
      </c>
    </row>
    <row r="113" spans="3:17" ht="15.5" x14ac:dyDescent="0.35">
      <c r="C113" t="s">
        <v>1732</v>
      </c>
      <c r="D113" s="5">
        <v>-2151088000000</v>
      </c>
      <c r="E113" s="5">
        <v>-2052931000000</v>
      </c>
      <c r="F113" s="5">
        <v>-2291727000000</v>
      </c>
      <c r="G113" s="5">
        <v>-2262875000000</v>
      </c>
      <c r="I113" s="5">
        <v>-9169468000000</v>
      </c>
      <c r="J113" s="5">
        <v>-7854159000000</v>
      </c>
      <c r="K113" s="5">
        <v>-5930162000000</v>
      </c>
      <c r="L113" s="5">
        <v>-3997872000000</v>
      </c>
      <c r="M113" s="5">
        <v>-4390339000000</v>
      </c>
      <c r="N113" s="5">
        <v>-1444135000000</v>
      </c>
      <c r="O113" s="5">
        <v>-1326279000000</v>
      </c>
      <c r="P113" s="5">
        <v>-1294887000000</v>
      </c>
      <c r="Q113" s="5">
        <v>-1193226000000</v>
      </c>
    </row>
    <row r="114" spans="3:17" ht="15.5" x14ac:dyDescent="0.35">
      <c r="C114" t="s">
        <v>1733</v>
      </c>
      <c r="D114" s="5">
        <v>400029000000</v>
      </c>
      <c r="E114" s="5">
        <v>312566000000</v>
      </c>
      <c r="F114" s="5">
        <v>638678000000</v>
      </c>
      <c r="G114" s="5">
        <v>635432000000</v>
      </c>
      <c r="I114" s="5">
        <v>2163537000000</v>
      </c>
      <c r="J114" s="5">
        <v>2097759000000</v>
      </c>
      <c r="K114" s="5">
        <v>1703364000000</v>
      </c>
      <c r="L114" s="5">
        <v>1377882000000</v>
      </c>
      <c r="M114" s="5">
        <v>998496000000</v>
      </c>
    </row>
    <row r="115" spans="3:17" ht="15.5" x14ac:dyDescent="0.35">
      <c r="C115" t="s">
        <v>1734</v>
      </c>
      <c r="D115" s="5">
        <v>1695450000000</v>
      </c>
      <c r="E115" s="5">
        <v>1840857000000</v>
      </c>
      <c r="F115" s="5">
        <v>1508204000000</v>
      </c>
      <c r="G115" s="5">
        <v>1429279000000</v>
      </c>
      <c r="I115" s="5">
        <v>5333634000000</v>
      </c>
      <c r="J115" s="5">
        <v>4266371000000</v>
      </c>
      <c r="K115" s="5">
        <v>3115816000000</v>
      </c>
      <c r="L115" s="5">
        <v>2723083000000</v>
      </c>
      <c r="M115" s="5">
        <v>2249710000000</v>
      </c>
      <c r="N115" s="5">
        <v>360909000000</v>
      </c>
      <c r="O115" s="5">
        <v>250534000000</v>
      </c>
      <c r="P115" s="5">
        <v>191517000000</v>
      </c>
      <c r="Q115" s="5">
        <v>149003000000</v>
      </c>
    </row>
    <row r="116" spans="3:17" ht="15.5" x14ac:dyDescent="0.35">
      <c r="C116" t="s">
        <v>1735</v>
      </c>
      <c r="F116" s="5">
        <v>-142299000000</v>
      </c>
      <c r="I116" s="5">
        <v>-142299000000</v>
      </c>
      <c r="J116" s="5">
        <v>-110228000000</v>
      </c>
      <c r="K116" s="5">
        <v>-91574000000</v>
      </c>
      <c r="L116" s="5">
        <v>-75784000000</v>
      </c>
      <c r="M116" s="5">
        <v>-51660000000</v>
      </c>
    </row>
    <row r="117" spans="3:17" ht="15.5" x14ac:dyDescent="0.35">
      <c r="C117" t="s">
        <v>724</v>
      </c>
      <c r="D117" s="5">
        <v>-655070000000</v>
      </c>
      <c r="E117" s="5">
        <v>-4850421000000</v>
      </c>
      <c r="F117" s="5">
        <v>-3085400000000</v>
      </c>
      <c r="G117" s="5">
        <v>-3157642000000</v>
      </c>
      <c r="I117" s="5">
        <v>-12984707000000</v>
      </c>
      <c r="J117" s="5">
        <v>-14283894000000</v>
      </c>
      <c r="K117" s="5">
        <v>-12698368000000</v>
      </c>
      <c r="L117" s="5">
        <v>-11781973000000</v>
      </c>
      <c r="M117" s="5">
        <v>-10190968000000</v>
      </c>
      <c r="N117" s="5">
        <v>-1533977000000</v>
      </c>
      <c r="O117" s="5">
        <v>-1317195000000</v>
      </c>
      <c r="P117" s="5">
        <v>-1109325000000</v>
      </c>
      <c r="Q117" s="5">
        <v>-1501122000000</v>
      </c>
    </row>
    <row r="118" spans="3:17" ht="15.5" x14ac:dyDescent="0.35">
      <c r="C118" t="s">
        <v>1736</v>
      </c>
      <c r="D118" s="5">
        <v>415000000</v>
      </c>
      <c r="E118" s="5">
        <v>-176000000</v>
      </c>
      <c r="F118" s="5">
        <v>52958000000</v>
      </c>
      <c r="G118" s="5">
        <v>-123000000</v>
      </c>
      <c r="I118" s="5">
        <v>58064000000</v>
      </c>
      <c r="J118" s="5">
        <v>112287000000</v>
      </c>
      <c r="K118" s="5">
        <v>25571000000</v>
      </c>
      <c r="L118" s="5">
        <v>24903000000</v>
      </c>
      <c r="M118" s="5">
        <v>65766000000</v>
      </c>
      <c r="N118" s="5">
        <v>-28439000000</v>
      </c>
      <c r="O118" s="5">
        <v>-2263000000</v>
      </c>
      <c r="P118" s="5">
        <v>-6093000000</v>
      </c>
      <c r="Q118" s="5">
        <v>11183000000</v>
      </c>
    </row>
    <row r="119" spans="3:17" ht="15.5" x14ac:dyDescent="0.35">
      <c r="C119" t="s">
        <v>171</v>
      </c>
      <c r="D119" s="5">
        <v>-785845000000</v>
      </c>
      <c r="E119" s="5">
        <v>-380846000000</v>
      </c>
      <c r="F119" s="5">
        <v>-558314000000</v>
      </c>
      <c r="G119" s="5">
        <v>-523998000000</v>
      </c>
      <c r="I119" s="5">
        <v>-2571361000000</v>
      </c>
      <c r="J119" s="5">
        <v>-1985972000000</v>
      </c>
      <c r="K119" s="5">
        <v>-1855197000000</v>
      </c>
      <c r="L119" s="5">
        <v>-1446720000000</v>
      </c>
      <c r="M119" s="5">
        <v>-1344080000000</v>
      </c>
      <c r="N119" s="5">
        <v>-100680000000</v>
      </c>
      <c r="O119" s="5">
        <v>-61519000000</v>
      </c>
      <c r="P119" s="5">
        <v>-140650000000</v>
      </c>
      <c r="Q119" s="5">
        <v>-143178000000</v>
      </c>
    </row>
    <row r="120" spans="3:17" ht="15.5" x14ac:dyDescent="0.35">
      <c r="C120" t="s">
        <v>1737</v>
      </c>
      <c r="D120" s="5">
        <v>-17378000000</v>
      </c>
      <c r="E120" s="5">
        <v>-289283000000</v>
      </c>
      <c r="F120" s="5">
        <v>-17924000000</v>
      </c>
      <c r="G120" s="5">
        <v>-16133000000</v>
      </c>
      <c r="I120" s="5">
        <v>-316136000000</v>
      </c>
      <c r="J120" s="5">
        <v>-268348000000</v>
      </c>
      <c r="K120" s="5">
        <v>-205881000000</v>
      </c>
      <c r="L120" s="5">
        <v>-170771000000</v>
      </c>
      <c r="M120" s="5">
        <v>-127611000000</v>
      </c>
      <c r="N120" s="5">
        <v>-5657000000</v>
      </c>
      <c r="O120" s="5">
        <v>-6674000000</v>
      </c>
      <c r="P120" s="5">
        <v>-7051000000</v>
      </c>
      <c r="Q120" s="5">
        <v>-8933000000</v>
      </c>
    </row>
    <row r="121" spans="3:17" ht="15.5" x14ac:dyDescent="0.35">
      <c r="C121" t="s">
        <v>1738</v>
      </c>
      <c r="D121" s="5">
        <v>-30878000000</v>
      </c>
      <c r="E121" s="5">
        <v>-31508000000</v>
      </c>
      <c r="F121" s="5">
        <v>-34042000000</v>
      </c>
      <c r="G121" s="5">
        <v>-30310000000</v>
      </c>
      <c r="I121" s="5">
        <v>-130947000000</v>
      </c>
      <c r="J121" s="5">
        <v>-117028000000</v>
      </c>
      <c r="K121" s="5">
        <v>-80736000000</v>
      </c>
      <c r="L121" s="5">
        <v>-108831000000</v>
      </c>
      <c r="M121" s="5">
        <v>-59529000000</v>
      </c>
      <c r="N121" s="5">
        <v>-3871000000</v>
      </c>
      <c r="O121" s="5">
        <v>-2586000000</v>
      </c>
      <c r="P121" s="5">
        <v>-5038000000</v>
      </c>
      <c r="Q121" s="5">
        <v>-2308000000</v>
      </c>
    </row>
    <row r="122" spans="3:17" ht="15.5" x14ac:dyDescent="0.35">
      <c r="C122" t="s">
        <v>1739</v>
      </c>
    </row>
    <row r="123" spans="3:17" ht="15.5" x14ac:dyDescent="0.35">
      <c r="C123" t="s">
        <v>1740</v>
      </c>
    </row>
    <row r="124" spans="3:17" ht="15.5" x14ac:dyDescent="0.35">
      <c r="C124" t="s">
        <v>1741</v>
      </c>
      <c r="M124" s="5">
        <v>6958439000000</v>
      </c>
      <c r="N124" s="5">
        <v>1000000000000</v>
      </c>
      <c r="O124" s="5">
        <v>-300000000000</v>
      </c>
      <c r="P124" s="5">
        <v>-450000000000</v>
      </c>
      <c r="Q124" s="5">
        <v>1400000000000</v>
      </c>
    </row>
    <row r="125" spans="3:17" ht="15.5" x14ac:dyDescent="0.35">
      <c r="C125" t="s">
        <v>1742</v>
      </c>
      <c r="D125" s="5">
        <v>-3297278000000</v>
      </c>
      <c r="E125" s="5">
        <v>-6494996000000</v>
      </c>
      <c r="F125" s="5">
        <v>-5934019000000</v>
      </c>
      <c r="I125" s="5">
        <v>-5934019000000</v>
      </c>
      <c r="J125" s="5">
        <v>-1472899000000</v>
      </c>
      <c r="K125" s="5">
        <v>-3972560000000</v>
      </c>
      <c r="L125" s="5">
        <v>1663206000000</v>
      </c>
      <c r="M125" s="5">
        <v>-566235000000</v>
      </c>
    </row>
    <row r="126" spans="3:17" ht="15.5" x14ac:dyDescent="0.35">
      <c r="C126" t="s">
        <v>149</v>
      </c>
      <c r="D126" s="5">
        <v>-71318000000</v>
      </c>
      <c r="E126" s="5">
        <v>37129000000</v>
      </c>
      <c r="F126" s="5">
        <v>5772104000000</v>
      </c>
      <c r="G126" s="5">
        <v>-2483403000000</v>
      </c>
      <c r="I126" s="5">
        <v>92732000000</v>
      </c>
      <c r="J126" s="5">
        <v>-115758000000</v>
      </c>
      <c r="K126" s="5">
        <v>-40287000000</v>
      </c>
      <c r="L126" s="5">
        <v>45529000000</v>
      </c>
      <c r="M126" s="5">
        <v>-116881000000</v>
      </c>
    </row>
    <row r="127" spans="3:17" ht="15.5" x14ac:dyDescent="0.35">
      <c r="C127" t="s">
        <v>1743</v>
      </c>
      <c r="D127" s="5">
        <v>-1288292000000</v>
      </c>
      <c r="E127" s="5">
        <v>-3691183000000</v>
      </c>
      <c r="F127" s="5">
        <v>-2995745000000</v>
      </c>
      <c r="G127" s="5">
        <v>-947194000000</v>
      </c>
      <c r="I127" s="5">
        <v>-7055462000000</v>
      </c>
      <c r="J127" s="5">
        <v>-7739380000000</v>
      </c>
      <c r="K127" s="5">
        <v>-11834760000000</v>
      </c>
      <c r="L127" s="5">
        <v>-23099277000000</v>
      </c>
      <c r="M127" s="5">
        <v>-11903595000000</v>
      </c>
      <c r="N127" s="5">
        <v>-10368217000000</v>
      </c>
      <c r="O127" s="5">
        <v>-2135348000000</v>
      </c>
      <c r="P127" s="5">
        <v>-687034000000</v>
      </c>
      <c r="Q127" s="5">
        <v>-103243000000</v>
      </c>
    </row>
    <row r="128" spans="3:17" ht="15.5" x14ac:dyDescent="0.35">
      <c r="C128" t="s">
        <v>1744</v>
      </c>
      <c r="D128" s="5">
        <v>-2356517000000</v>
      </c>
      <c r="E128" s="5">
        <v>-2702896000000</v>
      </c>
      <c r="F128" s="5">
        <v>-1996353000000</v>
      </c>
      <c r="G128" s="5">
        <v>-325160000000</v>
      </c>
      <c r="I128" s="5">
        <v>-4017080000000</v>
      </c>
      <c r="J128" s="5">
        <v>-2466703000000</v>
      </c>
      <c r="K128" s="5">
        <v>-1605472000000</v>
      </c>
      <c r="L128" s="5">
        <v>-282378000000</v>
      </c>
      <c r="M128" s="5">
        <v>-138376000000</v>
      </c>
      <c r="N128" s="5">
        <v>84295000000</v>
      </c>
      <c r="O128" s="5">
        <v>-39731000000</v>
      </c>
      <c r="P128" s="5">
        <v>171239000000</v>
      </c>
      <c r="Q128" s="5">
        <v>-242855000000</v>
      </c>
    </row>
    <row r="129" spans="3:17" ht="15.5" x14ac:dyDescent="0.35">
      <c r="C129" t="s">
        <v>1745</v>
      </c>
      <c r="D129" s="5">
        <v>-8297613000000</v>
      </c>
      <c r="E129" s="5">
        <v>-4079439000000</v>
      </c>
      <c r="F129" s="5">
        <v>-13326644000000</v>
      </c>
      <c r="G129" s="5">
        <v>-6768672000000</v>
      </c>
      <c r="I129" s="5">
        <v>-31171272000000</v>
      </c>
      <c r="J129" s="5">
        <v>-27026967000000</v>
      </c>
      <c r="K129" s="5">
        <v>-18465422000000</v>
      </c>
      <c r="L129" s="5">
        <v>-12449035000000</v>
      </c>
      <c r="M129" s="5">
        <v>-3163358000000</v>
      </c>
      <c r="N129" s="5">
        <v>-3464609000000</v>
      </c>
      <c r="O129" s="5">
        <v>-3925826000000</v>
      </c>
      <c r="P129" s="5">
        <v>-1797737000000</v>
      </c>
      <c r="Q129" s="5">
        <v>230173000000</v>
      </c>
    </row>
    <row r="130" spans="3:17" ht="15.5" x14ac:dyDescent="0.35">
      <c r="C130" t="s">
        <v>930</v>
      </c>
      <c r="D130" s="5">
        <v>167502000000</v>
      </c>
      <c r="E130" s="5">
        <v>48334000000</v>
      </c>
      <c r="F130" s="5">
        <v>-477477000000</v>
      </c>
      <c r="G130" s="5">
        <v>271215000000</v>
      </c>
      <c r="I130" s="5">
        <v>-507971000000</v>
      </c>
      <c r="J130" s="5">
        <v>246083000000</v>
      </c>
      <c r="K130" s="5">
        <v>50175000000</v>
      </c>
      <c r="L130" s="5">
        <v>-319908000000</v>
      </c>
      <c r="M130" s="5">
        <v>133842000000</v>
      </c>
    </row>
    <row r="131" spans="3:17" ht="15.5" x14ac:dyDescent="0.35">
      <c r="C131" t="s">
        <v>1746</v>
      </c>
      <c r="D131" s="5">
        <v>-239521000000</v>
      </c>
      <c r="E131" s="5">
        <v>198430000000</v>
      </c>
      <c r="F131" s="5">
        <v>-142644000000</v>
      </c>
      <c r="G131" s="5">
        <v>-270233000000</v>
      </c>
      <c r="I131" s="5">
        <v>-743842000000</v>
      </c>
      <c r="J131" s="5">
        <v>-932147000000</v>
      </c>
      <c r="K131" s="5">
        <v>-705535000000</v>
      </c>
      <c r="L131" s="5">
        <v>-583008000000</v>
      </c>
      <c r="M131" s="5">
        <v>607896000000</v>
      </c>
      <c r="N131" s="5">
        <v>463878000000</v>
      </c>
      <c r="O131" s="5">
        <v>79452000000</v>
      </c>
      <c r="P131" s="5">
        <v>-812211000000</v>
      </c>
      <c r="Q131" s="5">
        <v>-933030000000</v>
      </c>
    </row>
    <row r="132" spans="3:17" ht="15.5" x14ac:dyDescent="0.35">
      <c r="C132" t="s">
        <v>932</v>
      </c>
      <c r="D132" s="5">
        <v>-2349571000000</v>
      </c>
      <c r="E132" s="5">
        <v>-56049000000</v>
      </c>
      <c r="F132" s="5">
        <v>-166759000000</v>
      </c>
      <c r="G132" s="5">
        <v>-3482442000000</v>
      </c>
      <c r="I132" s="5">
        <v>-3233185000000</v>
      </c>
      <c r="J132" s="5">
        <v>245969000000</v>
      </c>
      <c r="K132" s="5">
        <v>-2886000000</v>
      </c>
      <c r="L132" s="5">
        <v>-208881000000</v>
      </c>
      <c r="M132" s="5">
        <v>-708204000000</v>
      </c>
      <c r="N132" s="5">
        <v>-213698000000</v>
      </c>
      <c r="O132" s="5">
        <v>13569000000</v>
      </c>
      <c r="P132" s="5">
        <v>-400493000000</v>
      </c>
      <c r="Q132" s="5">
        <v>-332986000000</v>
      </c>
    </row>
    <row r="133" spans="3:17" ht="15.5" x14ac:dyDescent="0.35">
      <c r="C133" t="s">
        <v>1747</v>
      </c>
      <c r="D133" s="5">
        <v>13022724000000</v>
      </c>
      <c r="E133" s="5">
        <v>-4027705000000</v>
      </c>
      <c r="F133" s="5">
        <v>37972260000000</v>
      </c>
      <c r="G133" s="5">
        <v>24139587000000</v>
      </c>
      <c r="I133" s="5">
        <v>57756982000000</v>
      </c>
      <c r="J133" s="5">
        <v>38956630000000</v>
      </c>
      <c r="K133" s="5">
        <v>32278350000000</v>
      </c>
      <c r="L133" s="5">
        <v>31231836000000</v>
      </c>
      <c r="M133" s="5">
        <v>22693713000000</v>
      </c>
      <c r="N133" s="5">
        <v>14156700000000</v>
      </c>
      <c r="O133" s="5">
        <v>5202809000000</v>
      </c>
      <c r="P133" s="5">
        <v>3943866000000</v>
      </c>
      <c r="Q133" s="5">
        <v>3868348000000</v>
      </c>
    </row>
    <row r="134" spans="3:17" ht="15.5" x14ac:dyDescent="0.35">
      <c r="C134" t="s">
        <v>1748</v>
      </c>
    </row>
    <row r="135" spans="3:17" ht="15.5" x14ac:dyDescent="0.35">
      <c r="C135" t="s">
        <v>884</v>
      </c>
      <c r="D135" s="5">
        <v>205142000000</v>
      </c>
      <c r="E135" s="5">
        <v>-156238000000</v>
      </c>
      <c r="F135" s="5">
        <v>291070000000</v>
      </c>
      <c r="G135" s="5">
        <v>-134546000000</v>
      </c>
      <c r="I135" s="5">
        <v>144553000000</v>
      </c>
      <c r="J135" s="5">
        <v>-421137000000</v>
      </c>
      <c r="K135" s="5">
        <v>322716000000</v>
      </c>
      <c r="L135" s="5">
        <v>430314000000</v>
      </c>
      <c r="M135" s="5">
        <v>-354881000000</v>
      </c>
      <c r="N135" s="5">
        <v>205622000000</v>
      </c>
      <c r="O135" s="5">
        <v>-3573000000</v>
      </c>
      <c r="P135" s="5">
        <v>23982000000</v>
      </c>
      <c r="Q135" s="5">
        <v>-158000000</v>
      </c>
    </row>
    <row r="136" spans="3:17" ht="15.5" x14ac:dyDescent="0.35">
      <c r="C136" t="s">
        <v>1749</v>
      </c>
      <c r="D136" s="5">
        <v>-1389089000000</v>
      </c>
      <c r="E136" s="5">
        <v>-2083492000000</v>
      </c>
      <c r="F136" s="5">
        <v>14024367000000</v>
      </c>
      <c r="G136" s="5">
        <v>346181000000</v>
      </c>
      <c r="I136" s="5">
        <v>16674449000000</v>
      </c>
      <c r="J136" s="5">
        <v>6553248000000</v>
      </c>
      <c r="K136" s="5">
        <v>1861641000000</v>
      </c>
      <c r="L136" s="5">
        <v>8764367000000</v>
      </c>
      <c r="M136" s="5">
        <v>-3155693000000</v>
      </c>
      <c r="N136" s="5">
        <v>6594884000000</v>
      </c>
      <c r="O136" s="5">
        <v>1100539000000</v>
      </c>
      <c r="P136" s="5">
        <v>1362051000000</v>
      </c>
      <c r="Q136" s="5">
        <v>1223916000000</v>
      </c>
    </row>
    <row r="137" spans="3:17" ht="15.5" x14ac:dyDescent="0.35">
      <c r="C137" t="s">
        <v>901</v>
      </c>
      <c r="D137" s="5">
        <v>-1301373000000</v>
      </c>
      <c r="E137" s="5">
        <v>-1272942000000</v>
      </c>
      <c r="F137" s="5">
        <v>6024362000000</v>
      </c>
      <c r="G137" s="5">
        <v>-3926647000000</v>
      </c>
      <c r="I137" s="5">
        <v>2014980000000</v>
      </c>
      <c r="J137" s="5">
        <v>2390047000000</v>
      </c>
      <c r="K137" s="5">
        <v>-457396000000</v>
      </c>
      <c r="L137" s="5">
        <v>2102759000000</v>
      </c>
      <c r="M137" s="5">
        <v>-690622000000</v>
      </c>
      <c r="N137" s="5">
        <v>699110000000</v>
      </c>
      <c r="O137" s="5">
        <v>-792941000000</v>
      </c>
      <c r="P137" s="5">
        <v>794607000000</v>
      </c>
      <c r="Q137" s="5">
        <v>-958386000000</v>
      </c>
    </row>
    <row r="138" spans="3:17" ht="15.5" x14ac:dyDescent="0.35">
      <c r="C138" t="s">
        <v>882</v>
      </c>
      <c r="D138" s="5">
        <v>-167502000000</v>
      </c>
      <c r="E138" s="5">
        <v>-48334000000</v>
      </c>
      <c r="F138" s="5">
        <v>477477000000</v>
      </c>
      <c r="G138" s="5">
        <v>-271215000000</v>
      </c>
      <c r="I138" s="5">
        <v>507971000000</v>
      </c>
      <c r="J138" s="5">
        <v>-246083000000</v>
      </c>
      <c r="K138" s="5">
        <v>-50175000000</v>
      </c>
      <c r="L138" s="5">
        <v>319908000000</v>
      </c>
      <c r="M138" s="5">
        <v>-133842000000</v>
      </c>
    </row>
    <row r="139" spans="3:17" ht="15.5" x14ac:dyDescent="0.35">
      <c r="C139" t="s">
        <v>136</v>
      </c>
      <c r="D139" s="5">
        <v>5509000000</v>
      </c>
      <c r="E139" s="5">
        <v>-57276000000</v>
      </c>
      <c r="F139" s="5">
        <v>38560000000</v>
      </c>
      <c r="G139" s="5">
        <v>12982000000</v>
      </c>
      <c r="I139" s="5">
        <v>4009000000</v>
      </c>
      <c r="J139" s="5">
        <v>-99768000000</v>
      </c>
      <c r="K139" s="5">
        <v>48173000000</v>
      </c>
      <c r="L139" s="5">
        <v>89446000000</v>
      </c>
      <c r="M139" s="5">
        <v>28050000000</v>
      </c>
      <c r="N139" s="5">
        <v>176919000000</v>
      </c>
      <c r="O139" s="5">
        <v>48661000000</v>
      </c>
      <c r="P139" s="5">
        <v>-8127000000</v>
      </c>
      <c r="Q139" s="5">
        <v>-2535000000</v>
      </c>
    </row>
    <row r="140" spans="3:17" ht="15.5" x14ac:dyDescent="0.35">
      <c r="C140" t="s">
        <v>1750</v>
      </c>
      <c r="D140" s="5">
        <v>802761000000</v>
      </c>
      <c r="E140" s="5">
        <v>455999000000</v>
      </c>
      <c r="F140" s="5">
        <v>-329882000000</v>
      </c>
      <c r="G140" s="5">
        <v>2903299000000</v>
      </c>
      <c r="I140" s="5">
        <v>2697407000000</v>
      </c>
      <c r="J140" s="5">
        <v>3757231000000</v>
      </c>
      <c r="K140" s="5">
        <v>283819000000</v>
      </c>
      <c r="L140" s="5">
        <v>126051000000</v>
      </c>
      <c r="M140" s="5">
        <v>410048000000</v>
      </c>
      <c r="N140" s="5">
        <v>-2150035000000</v>
      </c>
      <c r="O140" s="5">
        <v>688235000000</v>
      </c>
      <c r="P140" s="5">
        <v>617913000000</v>
      </c>
      <c r="Q140" s="5">
        <v>478170000000</v>
      </c>
    </row>
    <row r="141" spans="3:17" ht="15.5" x14ac:dyDescent="0.35">
      <c r="C141" t="s">
        <v>1751</v>
      </c>
      <c r="D141" s="5">
        <v>14867276000000</v>
      </c>
      <c r="E141" s="5">
        <v>-865422000000</v>
      </c>
      <c r="F141" s="5">
        <v>17446306000000</v>
      </c>
      <c r="G141" s="5">
        <v>25209533000000</v>
      </c>
      <c r="I141" s="5">
        <v>35713613000000</v>
      </c>
      <c r="J141" s="5">
        <v>27023092000000</v>
      </c>
      <c r="K141" s="5">
        <v>30269572000000</v>
      </c>
      <c r="L141" s="5">
        <v>19398991000000</v>
      </c>
      <c r="M141" s="5">
        <v>26590653000000</v>
      </c>
      <c r="N141" s="5">
        <v>8630200000000</v>
      </c>
      <c r="O141" s="5">
        <v>4161888000000</v>
      </c>
      <c r="P141" s="5">
        <v>1153440000000</v>
      </c>
      <c r="Q141" s="5">
        <v>3127341000000</v>
      </c>
    </row>
    <row r="142" spans="3:17" ht="15.5" x14ac:dyDescent="0.35">
      <c r="C142" t="s">
        <v>1752</v>
      </c>
      <c r="D142" s="5">
        <v>-4709884000000</v>
      </c>
      <c r="E142" s="5">
        <v>-20768375000000</v>
      </c>
      <c r="F142" s="5">
        <v>18704723000000</v>
      </c>
      <c r="G142" s="5">
        <v>10133698000000</v>
      </c>
      <c r="I142" s="5">
        <v>5186883000000</v>
      </c>
      <c r="J142" s="5">
        <v>-305172000000</v>
      </c>
      <c r="K142" s="5">
        <v>-4298397000000</v>
      </c>
      <c r="L142" s="5">
        <v>-4001916000000</v>
      </c>
      <c r="M142" s="5">
        <v>13797241000000</v>
      </c>
      <c r="N142" s="5">
        <v>1658349000000</v>
      </c>
      <c r="O142" s="5">
        <v>-1105075000000</v>
      </c>
      <c r="P142" s="5">
        <v>-32370000000</v>
      </c>
      <c r="Q142" s="5">
        <v>3886407000000</v>
      </c>
    </row>
    <row r="143" spans="3:17" ht="15.5" x14ac:dyDescent="0.35">
      <c r="C143" t="s">
        <v>172</v>
      </c>
      <c r="D143" s="5">
        <v>-10421092000000</v>
      </c>
      <c r="E143" s="5">
        <v>9635131000000</v>
      </c>
      <c r="F143" s="5">
        <v>-574959000000</v>
      </c>
      <c r="G143" s="5">
        <v>-10457074000000</v>
      </c>
      <c r="I143" s="5">
        <v>-17644971000000</v>
      </c>
      <c r="J143" s="5">
        <v>8749006000000</v>
      </c>
      <c r="K143" s="5">
        <v>10162997000000</v>
      </c>
      <c r="L143" s="5">
        <v>4798909000000</v>
      </c>
      <c r="M143" s="5">
        <v>-77929000000</v>
      </c>
      <c r="N143" s="5">
        <v>85419000000</v>
      </c>
      <c r="O143" s="5">
        <v>-10660000000</v>
      </c>
      <c r="P143" s="5">
        <v>2312192000000</v>
      </c>
      <c r="Q143" s="5">
        <v>-100000000000</v>
      </c>
    </row>
    <row r="144" spans="3:17" ht="15.5" x14ac:dyDescent="0.35">
      <c r="C144" t="s">
        <v>173</v>
      </c>
      <c r="D144" s="5">
        <v>168326000000</v>
      </c>
      <c r="E144" s="5">
        <v>7106111000000</v>
      </c>
      <c r="F144" s="5">
        <v>4718056000000</v>
      </c>
      <c r="G144" s="5">
        <v>-3022873000000</v>
      </c>
      <c r="I144" s="5">
        <v>6413827000000</v>
      </c>
      <c r="J144" s="5">
        <v>6345483000000</v>
      </c>
      <c r="K144" s="5">
        <v>-11404359000000</v>
      </c>
      <c r="L144" s="5">
        <v>5994708000000</v>
      </c>
      <c r="M144" s="5">
        <v>-18571038000000</v>
      </c>
      <c r="N144" s="5">
        <v>-2842544000000</v>
      </c>
      <c r="O144" s="5">
        <v>-1190710000000</v>
      </c>
      <c r="P144" s="5">
        <v>-1748912000000</v>
      </c>
      <c r="Q144" s="5">
        <v>-2769661000000</v>
      </c>
    </row>
    <row r="145" spans="3:17" ht="15.5" x14ac:dyDescent="0.35">
      <c r="C145" t="s">
        <v>1753</v>
      </c>
      <c r="D145" s="5">
        <v>13301387000000</v>
      </c>
      <c r="E145" s="5">
        <v>26974956000000</v>
      </c>
      <c r="F145" s="5">
        <v>115903169000000</v>
      </c>
      <c r="G145" s="5">
        <v>94480920000000</v>
      </c>
      <c r="I145" s="5">
        <v>279342885000000</v>
      </c>
      <c r="J145" s="5">
        <v>103380752000000</v>
      </c>
      <c r="K145" s="5">
        <v>111080068000000</v>
      </c>
      <c r="L145" s="5">
        <v>464041150000000</v>
      </c>
      <c r="M145" s="5">
        <v>466832322000000</v>
      </c>
      <c r="N145" s="5">
        <v>27862763000000</v>
      </c>
      <c r="O145" s="5">
        <v>7795220000000</v>
      </c>
      <c r="P145" s="5">
        <v>6860267000000</v>
      </c>
      <c r="Q145" s="5">
        <v>79071000000</v>
      </c>
    </row>
    <row r="146" spans="3:17" ht="15.5" x14ac:dyDescent="0.35">
      <c r="C146" t="s">
        <v>335</v>
      </c>
      <c r="D146" s="5">
        <v>45000000</v>
      </c>
      <c r="E146" s="5">
        <v>403000000</v>
      </c>
      <c r="F146" s="5">
        <v>136000000</v>
      </c>
      <c r="G146" s="5">
        <v>262000000</v>
      </c>
      <c r="I146" s="5">
        <v>1440000000</v>
      </c>
      <c r="J146" s="5">
        <v>1274000000</v>
      </c>
      <c r="K146" s="5">
        <v>5521000000</v>
      </c>
      <c r="N146" s="5">
        <v>419000000</v>
      </c>
      <c r="O146" s="5">
        <v>750000000</v>
      </c>
      <c r="P146" s="5">
        <v>134000000</v>
      </c>
      <c r="Q146" s="5">
        <v>280000000</v>
      </c>
    </row>
    <row r="147" spans="3:17" ht="15.5" x14ac:dyDescent="0.35">
      <c r="C147" t="s">
        <v>175</v>
      </c>
      <c r="D147" s="5">
        <v>-402301000000</v>
      </c>
      <c r="E147" s="5">
        <v>-153790000000</v>
      </c>
      <c r="F147" s="5">
        <v>-918418000000</v>
      </c>
      <c r="G147" s="5">
        <v>-712812000000</v>
      </c>
      <c r="I147" s="5">
        <v>-2205150000000</v>
      </c>
      <c r="J147" s="5">
        <v>-2935755000000</v>
      </c>
      <c r="K147" s="5">
        <v>-826243000000</v>
      </c>
      <c r="L147" s="5">
        <v>-2041797000000</v>
      </c>
      <c r="M147" s="5">
        <v>-787504000000</v>
      </c>
      <c r="N147" s="5">
        <v>-71725000000</v>
      </c>
      <c r="O147" s="5">
        <v>-21304000000</v>
      </c>
      <c r="P147" s="5">
        <v>-62000000000</v>
      </c>
      <c r="Q147" s="5">
        <v>-64937000000</v>
      </c>
    </row>
    <row r="148" spans="3:17" ht="15.5" x14ac:dyDescent="0.35">
      <c r="C148" t="s">
        <v>1754</v>
      </c>
      <c r="D148" s="5">
        <v>-108787000000</v>
      </c>
      <c r="E148" s="5">
        <v>-74351000000</v>
      </c>
      <c r="F148" s="5">
        <v>-362439000000</v>
      </c>
      <c r="G148" s="5">
        <v>-135212000000</v>
      </c>
      <c r="I148" s="5">
        <v>-752929000000</v>
      </c>
      <c r="J148" s="5">
        <v>-1144967000000</v>
      </c>
      <c r="K148" s="5">
        <v>-991632000000</v>
      </c>
    </row>
    <row r="149" spans="3:17" ht="15.5" x14ac:dyDescent="0.35">
      <c r="C149" t="s">
        <v>1755</v>
      </c>
      <c r="D149" s="5">
        <v>-12622018000000</v>
      </c>
      <c r="E149" s="5">
        <v>-19641107000000</v>
      </c>
      <c r="F149" s="5">
        <v>-109904392000000</v>
      </c>
      <c r="G149" s="5">
        <v>-96656031000000</v>
      </c>
      <c r="I149" s="5">
        <v>-269972419000000</v>
      </c>
      <c r="J149" s="5">
        <v>-92955821000000</v>
      </c>
      <c r="K149" s="5">
        <v>-120672073000000</v>
      </c>
      <c r="L149" s="5">
        <v>-456004645000000</v>
      </c>
      <c r="M149" s="5">
        <v>-484615856000000</v>
      </c>
      <c r="N149" s="5">
        <v>-30634001000000</v>
      </c>
      <c r="O149" s="5">
        <v>-8965376000000</v>
      </c>
      <c r="P149" s="5">
        <v>-8547313000000</v>
      </c>
      <c r="Q149" s="5">
        <v>-2784075000000</v>
      </c>
    </row>
    <row r="150" spans="3:17" ht="15.5" x14ac:dyDescent="0.35">
      <c r="C150" t="s">
        <v>189</v>
      </c>
      <c r="D150" s="5">
        <v>-10421092000000</v>
      </c>
      <c r="E150" s="5">
        <v>9635131000000</v>
      </c>
      <c r="F150" s="5">
        <v>-574959000000</v>
      </c>
      <c r="G150" s="5">
        <v>-10457074000000</v>
      </c>
      <c r="I150" s="5">
        <v>-17644971000000</v>
      </c>
      <c r="J150" s="5">
        <v>8749006000000</v>
      </c>
      <c r="K150" s="5">
        <v>10162997000000</v>
      </c>
      <c r="L150" s="5">
        <v>4798909000000</v>
      </c>
      <c r="M150" s="5">
        <v>-77929000000</v>
      </c>
      <c r="N150" s="5">
        <v>85419000000</v>
      </c>
      <c r="O150" s="5">
        <v>-10660000000</v>
      </c>
      <c r="P150" s="5">
        <v>2312192000000</v>
      </c>
      <c r="Q150" s="5">
        <v>-100000000000</v>
      </c>
    </row>
    <row r="151" spans="3:17" ht="15.5" x14ac:dyDescent="0.35">
      <c r="C151" t="s">
        <v>764</v>
      </c>
      <c r="L151" s="5">
        <v>4999952000000</v>
      </c>
      <c r="M151" s="5">
        <v>52286000000</v>
      </c>
      <c r="N151" s="5">
        <v>106644000000</v>
      </c>
      <c r="P151" s="5">
        <v>1312192000000</v>
      </c>
    </row>
    <row r="152" spans="3:17" ht="15.5" x14ac:dyDescent="0.35">
      <c r="C152" t="s">
        <v>1756</v>
      </c>
      <c r="D152" s="5">
        <v>-221123000000</v>
      </c>
      <c r="F152" s="5">
        <v>-8385000000</v>
      </c>
      <c r="I152" s="5">
        <v>-8385000000</v>
      </c>
      <c r="L152" s="5">
        <v>-62300000000</v>
      </c>
    </row>
    <row r="153" spans="3:17" ht="15.5" x14ac:dyDescent="0.35">
      <c r="C153" t="s">
        <v>1265</v>
      </c>
      <c r="P153" s="5">
        <v>1000000000000</v>
      </c>
    </row>
    <row r="154" spans="3:17" ht="15.5" x14ac:dyDescent="0.35">
      <c r="C154" t="s">
        <v>1757</v>
      </c>
      <c r="D154" s="5">
        <v>14251337000000</v>
      </c>
      <c r="E154" s="5">
        <v>8310693000000</v>
      </c>
      <c r="G154" s="5">
        <v>-10641173000000</v>
      </c>
      <c r="I154" s="5">
        <v>-18417864000000</v>
      </c>
      <c r="J154" s="5">
        <v>6517809000000</v>
      </c>
      <c r="K154" s="5">
        <v>11900055000000</v>
      </c>
    </row>
    <row r="155" spans="3:17" ht="15.5" x14ac:dyDescent="0.35">
      <c r="C155" t="s">
        <v>1758</v>
      </c>
      <c r="D155" s="5">
        <v>-21490542000000</v>
      </c>
    </row>
    <row r="156" spans="3:17" ht="15.5" x14ac:dyDescent="0.35">
      <c r="C156" t="s">
        <v>1759</v>
      </c>
      <c r="D156" s="5">
        <v>562000000</v>
      </c>
      <c r="E156" s="5">
        <v>-562000000</v>
      </c>
      <c r="F156" s="5">
        <v>1700000000000</v>
      </c>
      <c r="I156" s="5">
        <v>5008260000000</v>
      </c>
      <c r="J156" s="5">
        <v>3015731000000</v>
      </c>
      <c r="K156" s="5">
        <v>-1171241000000</v>
      </c>
    </row>
    <row r="157" spans="3:17" ht="15.5" x14ac:dyDescent="0.35">
      <c r="C157" t="s">
        <v>1760</v>
      </c>
      <c r="F157" s="5">
        <v>-1700561000000</v>
      </c>
      <c r="G157" s="5">
        <v>-562000000</v>
      </c>
      <c r="I157" s="5">
        <v>-1701922000000</v>
      </c>
    </row>
    <row r="158" spans="3:17" ht="15.5" x14ac:dyDescent="0.35">
      <c r="C158" t="s">
        <v>1761</v>
      </c>
      <c r="E158" s="5">
        <v>1400000000000</v>
      </c>
      <c r="I158" s="5">
        <v>1400000000000</v>
      </c>
      <c r="J158" s="5">
        <v>8001935000000</v>
      </c>
      <c r="K158" s="5">
        <v>776250000000</v>
      </c>
      <c r="L158" s="5">
        <v>742500000000</v>
      </c>
    </row>
    <row r="159" spans="3:17" ht="15.5" x14ac:dyDescent="0.35">
      <c r="C159" t="s">
        <v>1762</v>
      </c>
      <c r="D159" s="5">
        <v>-1400000000000</v>
      </c>
      <c r="I159" s="5">
        <v>-2400000000000</v>
      </c>
      <c r="J159" s="5">
        <v>-7778995000000</v>
      </c>
      <c r="K159" s="5">
        <v>-781307000000</v>
      </c>
    </row>
    <row r="160" spans="3:17" ht="15.5" x14ac:dyDescent="0.35">
      <c r="C160" t="s">
        <v>435</v>
      </c>
      <c r="D160" s="5">
        <v>-47821000000</v>
      </c>
      <c r="E160" s="5">
        <v>-75000000000</v>
      </c>
      <c r="F160" s="5">
        <v>-305103000000</v>
      </c>
      <c r="G160" s="5">
        <v>-76249000000</v>
      </c>
      <c r="I160" s="5">
        <v>-474177000000</v>
      </c>
      <c r="J160" s="5">
        <v>-151913000000</v>
      </c>
      <c r="K160" s="5">
        <v>-134742000000</v>
      </c>
      <c r="L160" s="5">
        <v>-124192000000</v>
      </c>
      <c r="M160" s="5">
        <v>-130215000000</v>
      </c>
      <c r="N160" s="5">
        <v>-21225000000</v>
      </c>
    </row>
    <row r="161" spans="2:17" ht="15.5" x14ac:dyDescent="0.35">
      <c r="C161" t="s">
        <v>210</v>
      </c>
      <c r="D161" s="5">
        <v>-1513505000000</v>
      </c>
      <c r="I161" s="5">
        <v>-1050883000000</v>
      </c>
      <c r="J161" s="5">
        <v>-855561000000</v>
      </c>
      <c r="K161" s="5">
        <v>-426018000000</v>
      </c>
      <c r="L161" s="5">
        <v>-757051000000</v>
      </c>
      <c r="O161" s="5">
        <v>-10660000000</v>
      </c>
    </row>
    <row r="162" spans="2:17" ht="15.5" x14ac:dyDescent="0.35">
      <c r="C162" t="s">
        <v>1763</v>
      </c>
      <c r="D162" s="5">
        <v>875882000000</v>
      </c>
      <c r="E162" s="5">
        <v>1661437000000</v>
      </c>
      <c r="F162" s="5">
        <v>494672000000</v>
      </c>
      <c r="G162" s="5">
        <v>260910000000</v>
      </c>
      <c r="I162" s="5">
        <v>755582000000</v>
      </c>
    </row>
    <row r="163" spans="2:17" ht="15.5" x14ac:dyDescent="0.35">
      <c r="C163" t="s">
        <v>1037</v>
      </c>
      <c r="D163" s="5">
        <v>-875882000000</v>
      </c>
      <c r="E163" s="5">
        <v>-1661437000000</v>
      </c>
      <c r="F163" s="5">
        <v>-755582000000</v>
      </c>
      <c r="I163" s="5">
        <v>-755582000000</v>
      </c>
      <c r="Q163" s="5">
        <v>-100000000000</v>
      </c>
    </row>
    <row r="164" spans="2:17" ht="15.5" x14ac:dyDescent="0.35">
      <c r="C164" t="s">
        <v>226</v>
      </c>
      <c r="D164" s="5">
        <v>-10621704000000</v>
      </c>
      <c r="E164" s="5">
        <v>-2979350000000</v>
      </c>
      <c r="F164" s="5">
        <v>25500552000000</v>
      </c>
      <c r="G164" s="5">
        <v>367277000000</v>
      </c>
      <c r="I164" s="5">
        <v>2934416000000</v>
      </c>
      <c r="J164" s="5">
        <v>21906750000000</v>
      </c>
      <c r="K164" s="5">
        <v>799673000000</v>
      </c>
      <c r="L164" s="5">
        <v>12679147000000</v>
      </c>
      <c r="M164" s="5">
        <v>27841000000</v>
      </c>
      <c r="N164" s="5">
        <v>389429000000</v>
      </c>
      <c r="O164" s="5">
        <v>-1401589000000</v>
      </c>
      <c r="P164" s="5">
        <v>1208263000000</v>
      </c>
      <c r="Q164" s="5">
        <v>1123770000000</v>
      </c>
    </row>
    <row r="165" spans="2:17" ht="15.5" x14ac:dyDescent="0.35">
      <c r="C165" t="s">
        <v>227</v>
      </c>
      <c r="E165" s="5">
        <v>64862258000000</v>
      </c>
      <c r="I165" s="5">
        <v>61927842000000</v>
      </c>
      <c r="J165" s="5">
        <v>40021092000000</v>
      </c>
      <c r="K165" s="5">
        <v>39221419000000</v>
      </c>
      <c r="L165" s="5">
        <v>26542272000000</v>
      </c>
      <c r="M165" s="5">
        <v>26514431000000</v>
      </c>
      <c r="N165" s="5">
        <v>4166118000000</v>
      </c>
      <c r="O165" s="5">
        <v>5567707000000</v>
      </c>
      <c r="P165" s="5">
        <v>4359444000000</v>
      </c>
      <c r="Q165" s="5">
        <v>3235674000000</v>
      </c>
    </row>
    <row r="166" spans="2:17" ht="15.5" x14ac:dyDescent="0.35">
      <c r="C166" t="s">
        <v>225</v>
      </c>
    </row>
    <row r="167" spans="2:17" ht="15.5" x14ac:dyDescent="0.35">
      <c r="C167" t="s">
        <v>229</v>
      </c>
      <c r="D167" s="5">
        <v>-10621704000000</v>
      </c>
      <c r="E167" s="5">
        <v>61882908000000</v>
      </c>
      <c r="F167" s="5">
        <v>25500552000000</v>
      </c>
      <c r="G167" s="5">
        <v>367277000000</v>
      </c>
      <c r="I167" s="5">
        <v>64862258000000</v>
      </c>
      <c r="J167" s="5">
        <v>61927842000000</v>
      </c>
      <c r="K167" s="5">
        <v>40021092000000</v>
      </c>
      <c r="L167" s="5">
        <v>39221419000000</v>
      </c>
      <c r="M167" s="5">
        <v>26542272000000</v>
      </c>
      <c r="N167" s="5">
        <v>4555547000000</v>
      </c>
      <c r="O167" s="5">
        <v>4166118000000</v>
      </c>
      <c r="P167" s="5">
        <v>5567707000000</v>
      </c>
      <c r="Q167" s="5">
        <v>4359444000000</v>
      </c>
    </row>
    <row r="169" spans="2:17" ht="15.5" x14ac:dyDescent="0.35">
      <c r="B169" t="s">
        <v>230</v>
      </c>
      <c r="C169" t="s">
        <v>12</v>
      </c>
      <c r="D169" s="5">
        <v>46130000000</v>
      </c>
      <c r="E169" s="5">
        <v>46130000000</v>
      </c>
      <c r="F169" s="5">
        <v>46130000000</v>
      </c>
      <c r="G169" s="5">
        <v>46130000000</v>
      </c>
      <c r="I169" s="5">
        <v>46130000000</v>
      </c>
      <c r="J169" s="5">
        <v>46130000000</v>
      </c>
      <c r="K169" s="5">
        <v>46130000000</v>
      </c>
      <c r="L169" s="5">
        <v>46130000000</v>
      </c>
      <c r="M169" s="5">
        <v>41130000000</v>
      </c>
      <c r="N169" s="5">
        <v>9900000000</v>
      </c>
      <c r="O169" s="5">
        <v>9720000000</v>
      </c>
      <c r="P169" s="5">
        <v>9720000000</v>
      </c>
      <c r="Q169" s="5">
        <v>3960000000</v>
      </c>
    </row>
    <row r="170" spans="2:17" ht="15.5" x14ac:dyDescent="0.35">
      <c r="C170" t="s">
        <v>231</v>
      </c>
      <c r="D170" s="6">
        <v>42.39</v>
      </c>
      <c r="E170" s="6">
        <v>47.69</v>
      </c>
      <c r="F170" s="6">
        <v>43.33</v>
      </c>
      <c r="G170" s="6">
        <v>39.619999999999997</v>
      </c>
    </row>
    <row r="171" spans="2:17" ht="15.5" x14ac:dyDescent="0.35">
      <c r="C171" t="s">
        <v>232</v>
      </c>
      <c r="D171" s="6">
        <v>40.22</v>
      </c>
      <c r="E171" s="6">
        <v>44.24</v>
      </c>
      <c r="F171" s="6">
        <v>51.47</v>
      </c>
      <c r="G171" s="6">
        <v>65.37</v>
      </c>
    </row>
    <row r="172" spans="2:17" ht="15.5" x14ac:dyDescent="0.35">
      <c r="C172" t="s">
        <v>67</v>
      </c>
      <c r="D172" s="6">
        <v>11.26</v>
      </c>
      <c r="E172" s="6">
        <v>13.84</v>
      </c>
      <c r="F172" s="6">
        <v>14.25</v>
      </c>
      <c r="G172" s="6">
        <v>17.29</v>
      </c>
    </row>
    <row r="173" spans="2:17" ht="15.5" x14ac:dyDescent="0.35">
      <c r="C173" t="s">
        <v>233</v>
      </c>
      <c r="D173" s="5">
        <v>3058300000000</v>
      </c>
      <c r="E173" s="5">
        <v>3381200000000</v>
      </c>
      <c r="F173" s="5">
        <v>3093840000000</v>
      </c>
      <c r="G173" s="5">
        <v>2850770000000</v>
      </c>
    </row>
    <row r="174" spans="2:17" ht="15.5" x14ac:dyDescent="0.35">
      <c r="C174" t="s">
        <v>234</v>
      </c>
      <c r="D174" s="6">
        <v>4.1999999999999997E-3</v>
      </c>
      <c r="E174" s="6">
        <v>4.7999999999999996E-3</v>
      </c>
      <c r="F174" s="6">
        <v>4.4000000000000003E-3</v>
      </c>
      <c r="G174" s="6">
        <v>4.4000000000000003E-3</v>
      </c>
    </row>
    <row r="175" spans="2:17" ht="15.5" x14ac:dyDescent="0.35">
      <c r="C175" t="s">
        <v>235</v>
      </c>
      <c r="D175" s="6">
        <v>3.8300000000000001E-2</v>
      </c>
      <c r="E175" s="6">
        <v>4.3299999999999998E-2</v>
      </c>
      <c r="F175" s="6">
        <v>3.85E-2</v>
      </c>
      <c r="G175" s="6">
        <v>3.6699999999999997E-2</v>
      </c>
    </row>
    <row r="176" spans="2:17" ht="15.5" x14ac:dyDescent="0.35">
      <c r="C176" t="s">
        <v>236</v>
      </c>
      <c r="D176" s="6">
        <v>5.6000000000000008E-3</v>
      </c>
      <c r="E176" s="6">
        <v>6.3E-3</v>
      </c>
      <c r="F176" s="6">
        <v>6.0000000000000001E-3</v>
      </c>
      <c r="G176" s="6">
        <v>5.8999999999999999E-3</v>
      </c>
    </row>
    <row r="177" spans="3:7" ht="15.5" x14ac:dyDescent="0.35">
      <c r="C177" t="s">
        <v>237</v>
      </c>
    </row>
    <row r="178" spans="3:7" ht="15.5" x14ac:dyDescent="0.35">
      <c r="C178" t="s">
        <v>443</v>
      </c>
      <c r="D178" s="5">
        <v>51041000000000</v>
      </c>
      <c r="E178" s="5">
        <v>50769000000000</v>
      </c>
      <c r="F178" s="5">
        <v>51953000000000</v>
      </c>
      <c r="G178" s="5">
        <v>49844000000000</v>
      </c>
    </row>
    <row r="179" spans="3:7" ht="15.5" x14ac:dyDescent="0.35">
      <c r="C179" t="s">
        <v>238</v>
      </c>
      <c r="D179" s="6">
        <v>1.54</v>
      </c>
      <c r="E179" s="6">
        <v>1.92</v>
      </c>
      <c r="F179" s="6">
        <v>1.98</v>
      </c>
      <c r="G179" s="6">
        <v>2.4</v>
      </c>
    </row>
    <row r="180" spans="3:7" ht="15.5" x14ac:dyDescent="0.35">
      <c r="C180" t="s">
        <v>239</v>
      </c>
      <c r="D180" s="6">
        <v>1106.47</v>
      </c>
      <c r="E180" s="6">
        <v>1100.58</v>
      </c>
      <c r="F180" s="6">
        <v>1126.25</v>
      </c>
      <c r="G180" s="6">
        <v>1080.54</v>
      </c>
    </row>
    <row r="181" spans="3:7" ht="15.5" x14ac:dyDescent="0.35">
      <c r="C181" t="s">
        <v>240</v>
      </c>
      <c r="D181" s="6">
        <v>1.54</v>
      </c>
      <c r="E181" s="6">
        <v>1.92</v>
      </c>
      <c r="F181" s="6">
        <v>1.98</v>
      </c>
      <c r="G181" s="6">
        <v>2.4</v>
      </c>
    </row>
    <row r="182" spans="3:7" ht="15.5" x14ac:dyDescent="0.35">
      <c r="C182" t="s">
        <v>241</v>
      </c>
      <c r="D182" s="6">
        <v>1106.47</v>
      </c>
      <c r="E182" s="6">
        <v>1100.58</v>
      </c>
      <c r="F182" s="6">
        <v>1126.25</v>
      </c>
      <c r="G182" s="6">
        <v>1080.54</v>
      </c>
    </row>
    <row r="183" spans="3:7" ht="15.5" x14ac:dyDescent="0.35">
      <c r="C183" t="s">
        <v>242</v>
      </c>
    </row>
    <row r="184" spans="3:7" ht="15.5" x14ac:dyDescent="0.35">
      <c r="C184" t="s">
        <v>243</v>
      </c>
    </row>
    <row r="185" spans="3:7" ht="15.5" x14ac:dyDescent="0.35">
      <c r="C185" t="s">
        <v>306</v>
      </c>
      <c r="D185" s="5">
        <v>51041000000000</v>
      </c>
      <c r="E185" s="5">
        <v>50769000000000</v>
      </c>
      <c r="F185" s="5">
        <v>51953000000000</v>
      </c>
      <c r="G185" s="5">
        <v>49844000000000</v>
      </c>
    </row>
    <row r="186" spans="3:7" ht="15.5" x14ac:dyDescent="0.35">
      <c r="C186" t="s">
        <v>24</v>
      </c>
    </row>
    <row r="187" spans="3:7" ht="15.5" x14ac:dyDescent="0.35">
      <c r="C187" t="s">
        <v>21</v>
      </c>
    </row>
    <row r="188" spans="3:7" ht="15.5" x14ac:dyDescent="0.35">
      <c r="C188" t="s">
        <v>245</v>
      </c>
    </row>
    <row r="189" spans="3:7" ht="15.5" x14ac:dyDescent="0.35">
      <c r="C189" t="s">
        <v>246</v>
      </c>
      <c r="D189" s="5">
        <v>-369000000000</v>
      </c>
      <c r="E189" s="5">
        <v>-19721000000000</v>
      </c>
      <c r="F189" s="5">
        <v>21357000000000</v>
      </c>
      <c r="G189" s="5">
        <v>13847000000000</v>
      </c>
    </row>
    <row r="190" spans="3:7" ht="15.5" x14ac:dyDescent="0.35">
      <c r="C190" t="s">
        <v>247</v>
      </c>
      <c r="D190" s="5">
        <v>-402000000000</v>
      </c>
      <c r="E190" s="5">
        <v>-154000000000</v>
      </c>
      <c r="F190" s="5">
        <v>-918000000000</v>
      </c>
      <c r="G190" s="5">
        <v>-713000000000</v>
      </c>
    </row>
    <row r="191" spans="3:7" ht="15.5" x14ac:dyDescent="0.35">
      <c r="C191" t="s">
        <v>13</v>
      </c>
      <c r="D191" s="5">
        <v>-771000000000</v>
      </c>
      <c r="E191" s="5">
        <v>-19874000000000</v>
      </c>
      <c r="F191" s="5">
        <v>20439000000000</v>
      </c>
      <c r="G191" s="5">
        <v>13134000000000</v>
      </c>
    </row>
    <row r="192" spans="3:7" ht="15.5" x14ac:dyDescent="0.35">
      <c r="C192" t="s">
        <v>16</v>
      </c>
      <c r="D192" s="6">
        <v>-16.72</v>
      </c>
      <c r="E192" s="6">
        <v>-430.84</v>
      </c>
      <c r="F192" s="6">
        <v>443.08</v>
      </c>
      <c r="G192" s="6">
        <v>284.73</v>
      </c>
    </row>
    <row r="193" spans="3:17" ht="15.5" x14ac:dyDescent="0.35">
      <c r="C193" t="s">
        <v>52</v>
      </c>
      <c r="I193" s="6">
        <v>164.05</v>
      </c>
      <c r="J193" s="6">
        <v>151.88</v>
      </c>
      <c r="K193" s="6">
        <v>123.65</v>
      </c>
      <c r="L193" s="6">
        <v>92.35</v>
      </c>
      <c r="M193" s="6">
        <v>73.63</v>
      </c>
      <c r="N193" s="6">
        <v>25.05</v>
      </c>
      <c r="O193" s="6">
        <v>7.62</v>
      </c>
      <c r="P193" s="6">
        <v>10.97</v>
      </c>
      <c r="Q193" s="6">
        <v>25.54</v>
      </c>
    </row>
    <row r="194" spans="3:17" ht="15.5" x14ac:dyDescent="0.35">
      <c r="C194" t="s">
        <v>66</v>
      </c>
      <c r="I194" s="6">
        <v>13.59</v>
      </c>
      <c r="J194" s="6">
        <v>17.97</v>
      </c>
      <c r="K194" s="6">
        <v>14.07</v>
      </c>
      <c r="L194" s="6">
        <v>13.97</v>
      </c>
      <c r="M194" s="6">
        <v>24.17</v>
      </c>
      <c r="N194" s="6">
        <v>89.82</v>
      </c>
      <c r="O194" s="6">
        <v>43.31</v>
      </c>
      <c r="P194" s="6">
        <v>47.86</v>
      </c>
      <c r="Q194" s="5">
        <v>0</v>
      </c>
    </row>
    <row r="195" spans="3:17" ht="15.5" x14ac:dyDescent="0.35">
      <c r="C195" t="s">
        <v>69</v>
      </c>
      <c r="I195" s="6">
        <v>3.64</v>
      </c>
      <c r="J195" s="6">
        <v>4.9800000000000004</v>
      </c>
      <c r="K195" s="6">
        <v>3.61</v>
      </c>
      <c r="L195" s="6">
        <v>3.03</v>
      </c>
      <c r="M195" s="6">
        <v>4.1100000000000003</v>
      </c>
      <c r="N195" s="6">
        <v>5.12</v>
      </c>
      <c r="O195" s="6">
        <v>0.95</v>
      </c>
      <c r="P195" s="6">
        <v>1.63</v>
      </c>
      <c r="Q195" s="5">
        <v>0</v>
      </c>
    </row>
    <row r="196" spans="3:17" ht="15.5" x14ac:dyDescent="0.35">
      <c r="C196" t="s">
        <v>248</v>
      </c>
      <c r="I196" s="5">
        <v>11633300000000</v>
      </c>
      <c r="J196" s="5">
        <v>10327860000000</v>
      </c>
      <c r="K196" s="6">
        <v>8429030000000.001</v>
      </c>
      <c r="L196" s="5">
        <v>6349470000000</v>
      </c>
      <c r="M196" s="5">
        <v>4718440000000</v>
      </c>
      <c r="N196" s="5">
        <v>996390000000</v>
      </c>
      <c r="O196" s="6">
        <v>137080000000.00002</v>
      </c>
      <c r="P196" s="5">
        <v>175960000000</v>
      </c>
    </row>
    <row r="197" spans="3:17" ht="15.5" x14ac:dyDescent="0.35">
      <c r="C197" t="s">
        <v>249</v>
      </c>
      <c r="I197" s="6">
        <v>1.66E-2</v>
      </c>
      <c r="J197" s="6">
        <v>1.7100000000000001E-2</v>
      </c>
      <c r="K197" s="6">
        <v>1.61E-2</v>
      </c>
      <c r="L197" s="6">
        <v>1.3899999999999999E-2</v>
      </c>
      <c r="M197" s="6">
        <v>1.1399999999999999E-2</v>
      </c>
      <c r="N197" s="6">
        <v>4.3E-3</v>
      </c>
      <c r="O197" s="6">
        <v>1.7000000000000001E-3</v>
      </c>
      <c r="P197" s="6">
        <v>2.8000000000000004E-3</v>
      </c>
      <c r="Q197" s="6">
        <v>3.2000000000000002E-3</v>
      </c>
    </row>
    <row r="198" spans="3:17" ht="15.5" x14ac:dyDescent="0.35">
      <c r="C198" t="s">
        <v>250</v>
      </c>
      <c r="I198" s="6">
        <v>0.1457</v>
      </c>
      <c r="J198" s="6">
        <v>0.1555</v>
      </c>
      <c r="K198" s="6">
        <v>0.1472</v>
      </c>
      <c r="L198" s="6">
        <v>0.12710000000000002</v>
      </c>
      <c r="M198" s="6">
        <v>0.1211</v>
      </c>
      <c r="N198" s="6">
        <v>4.5599999999999995E-2</v>
      </c>
      <c r="O198" s="6">
        <v>1.4499999999999999E-2</v>
      </c>
      <c r="P198" s="6">
        <v>2.12E-2</v>
      </c>
      <c r="Q198" s="6">
        <v>3.8800000000000001E-2</v>
      </c>
    </row>
    <row r="199" spans="3:17" ht="15.5" x14ac:dyDescent="0.35">
      <c r="C199" t="s">
        <v>251</v>
      </c>
      <c r="I199" s="6">
        <v>2.3099999999999999E-2</v>
      </c>
      <c r="J199" s="6">
        <v>2.4300000000000002E-2</v>
      </c>
      <c r="K199" s="6">
        <v>2.3E-2</v>
      </c>
      <c r="L199" s="6">
        <v>1.9799999999999998E-2</v>
      </c>
      <c r="M199" s="6">
        <v>2.5399999999999999E-2</v>
      </c>
      <c r="N199" s="6">
        <v>8.6E-3</v>
      </c>
      <c r="O199" s="6">
        <v>2.8999999999999998E-3</v>
      </c>
      <c r="P199" s="6">
        <v>4.5000000000000005E-3</v>
      </c>
      <c r="Q199" s="6">
        <v>8.8000000000000005E-3</v>
      </c>
    </row>
    <row r="200" spans="3:17" ht="15.5" x14ac:dyDescent="0.35">
      <c r="C200" t="s">
        <v>252</v>
      </c>
    </row>
    <row r="201" spans="3:17" ht="15.5" x14ac:dyDescent="0.35">
      <c r="C201" t="s">
        <v>63</v>
      </c>
      <c r="I201" s="6">
        <v>1.98</v>
      </c>
      <c r="J201" s="6">
        <v>2.8</v>
      </c>
      <c r="K201" s="6">
        <v>2.0699999999999998</v>
      </c>
      <c r="L201" s="6">
        <v>1.78</v>
      </c>
      <c r="M201" s="6">
        <v>2.93</v>
      </c>
      <c r="N201" s="6">
        <v>4.09</v>
      </c>
      <c r="O201" s="6">
        <v>0.63</v>
      </c>
      <c r="P201" s="6">
        <v>1.01</v>
      </c>
      <c r="Q201" s="5">
        <v>0</v>
      </c>
    </row>
    <row r="202" spans="3:17" ht="15.5" x14ac:dyDescent="0.35">
      <c r="C202" t="s">
        <v>60</v>
      </c>
      <c r="I202" s="6">
        <v>1126.25</v>
      </c>
      <c r="J202" s="6">
        <v>976.42</v>
      </c>
      <c r="K202" s="6">
        <v>839.79</v>
      </c>
      <c r="L202" s="6">
        <v>726.34</v>
      </c>
      <c r="M202" s="6">
        <v>608.17999999999995</v>
      </c>
      <c r="N202" s="6">
        <v>549.9</v>
      </c>
      <c r="O202" s="6">
        <v>523.66999999999996</v>
      </c>
      <c r="P202" s="6">
        <v>517.35</v>
      </c>
      <c r="Q202" s="6">
        <v>657.62</v>
      </c>
    </row>
    <row r="203" spans="3:17" ht="15.5" x14ac:dyDescent="0.35">
      <c r="C203" t="s">
        <v>253</v>
      </c>
      <c r="I203" s="6">
        <v>1.98</v>
      </c>
      <c r="J203" s="6">
        <v>2.8</v>
      </c>
      <c r="K203" s="6">
        <v>2.0699999999999998</v>
      </c>
      <c r="L203" s="6">
        <v>1.78</v>
      </c>
      <c r="M203" s="6">
        <v>2.93</v>
      </c>
      <c r="N203" s="6">
        <v>4.09</v>
      </c>
      <c r="O203" s="6">
        <v>0.63</v>
      </c>
      <c r="P203" s="6">
        <v>1.01</v>
      </c>
      <c r="Q203" s="5">
        <v>0</v>
      </c>
    </row>
    <row r="204" spans="3:17" ht="15.5" x14ac:dyDescent="0.35">
      <c r="C204" t="s">
        <v>254</v>
      </c>
      <c r="I204" s="6">
        <v>1126.25</v>
      </c>
      <c r="J204" s="6">
        <v>976.42</v>
      </c>
      <c r="K204" s="6">
        <v>839.79</v>
      </c>
      <c r="L204" s="6">
        <v>726.34</v>
      </c>
      <c r="M204" s="6">
        <v>608.17999999999995</v>
      </c>
      <c r="N204" s="6">
        <v>549.9</v>
      </c>
      <c r="O204" s="6">
        <v>523.66999999999996</v>
      </c>
      <c r="P204" s="6">
        <v>517.35</v>
      </c>
      <c r="Q204" s="6">
        <v>657.62</v>
      </c>
    </row>
    <row r="205" spans="3:17" ht="15.5" x14ac:dyDescent="0.35">
      <c r="C205" t="s">
        <v>255</v>
      </c>
    </row>
    <row r="206" spans="3:17" ht="15.5" x14ac:dyDescent="0.35">
      <c r="C206" t="s">
        <v>256</v>
      </c>
    </row>
    <row r="207" spans="3:17" ht="15.5" x14ac:dyDescent="0.35">
      <c r="C207" t="s">
        <v>26</v>
      </c>
    </row>
    <row r="208" spans="3:17" ht="15.5" x14ac:dyDescent="0.35">
      <c r="C208" t="s">
        <v>23</v>
      </c>
    </row>
    <row r="209" spans="2:17" ht="15.5" x14ac:dyDescent="0.35">
      <c r="C209" t="s">
        <v>257</v>
      </c>
    </row>
    <row r="210" spans="2:17" ht="15.5" x14ac:dyDescent="0.35">
      <c r="C210" t="s">
        <v>258</v>
      </c>
      <c r="I210" s="5">
        <v>14166000000000</v>
      </c>
      <c r="J210" s="5">
        <v>6812000000000</v>
      </c>
      <c r="K210" s="5">
        <v>2041000000000</v>
      </c>
      <c r="L210" s="5">
        <v>1886000000000</v>
      </c>
      <c r="M210" s="5">
        <v>18677000000000</v>
      </c>
      <c r="N210" s="5">
        <v>3147000000000</v>
      </c>
      <c r="O210" s="5">
        <v>-200000000000</v>
      </c>
      <c r="P210" s="5">
        <v>645000000000</v>
      </c>
      <c r="Q210" s="5">
        <v>3993000000000</v>
      </c>
    </row>
    <row r="211" spans="2:17" ht="15.5" x14ac:dyDescent="0.35">
      <c r="C211" t="s">
        <v>259</v>
      </c>
      <c r="I211" s="5">
        <v>-2205000000000</v>
      </c>
      <c r="J211" s="5">
        <v>-2936000000000</v>
      </c>
      <c r="K211" s="5">
        <v>-826000000000</v>
      </c>
      <c r="L211" s="5">
        <v>-2042000000000</v>
      </c>
      <c r="M211" s="5">
        <v>-788000000000</v>
      </c>
      <c r="N211" s="5">
        <v>-72000000000</v>
      </c>
      <c r="O211" s="5">
        <v>-21000000000</v>
      </c>
      <c r="P211" s="5">
        <v>-62000000000</v>
      </c>
      <c r="Q211" s="5">
        <v>-65000000000</v>
      </c>
    </row>
    <row r="212" spans="2:17" ht="15.5" x14ac:dyDescent="0.35">
      <c r="C212" t="s">
        <v>15</v>
      </c>
      <c r="I212" s="5">
        <v>11960000000000</v>
      </c>
      <c r="J212" s="5">
        <v>3877000000000</v>
      </c>
      <c r="K212" s="5">
        <v>1215000000000</v>
      </c>
      <c r="L212" s="5">
        <v>-156000000000</v>
      </c>
      <c r="M212" s="5">
        <v>17889000000000</v>
      </c>
      <c r="N212" s="5">
        <v>3075000000000</v>
      </c>
      <c r="O212" s="5">
        <v>-222000000000</v>
      </c>
      <c r="P212" s="5">
        <v>583000000000</v>
      </c>
      <c r="Q212" s="5">
        <v>3928000000000</v>
      </c>
    </row>
    <row r="213" spans="2:17" ht="15.5" x14ac:dyDescent="0.35">
      <c r="C213" t="s">
        <v>17</v>
      </c>
      <c r="I213" s="6">
        <v>259.27999999999997</v>
      </c>
      <c r="J213" s="6">
        <v>84.04</v>
      </c>
      <c r="K213" s="6">
        <v>26.33</v>
      </c>
      <c r="L213" s="6">
        <v>-3.39</v>
      </c>
      <c r="M213" s="6">
        <v>434.95</v>
      </c>
      <c r="N213" s="6">
        <v>310.57</v>
      </c>
      <c r="O213" s="6">
        <v>-22.8</v>
      </c>
      <c r="P213" s="5">
        <v>60</v>
      </c>
      <c r="Q213" s="6">
        <v>992.55</v>
      </c>
    </row>
    <row r="215" spans="2:17" ht="15.5" x14ac:dyDescent="0.35">
      <c r="B215" t="s">
        <v>260</v>
      </c>
      <c r="C215" t="s">
        <v>261</v>
      </c>
      <c r="D215" s="5">
        <v>1956000000000</v>
      </c>
      <c r="E215" s="5">
        <v>2200000000000</v>
      </c>
      <c r="F215" s="5">
        <v>1999000000000</v>
      </c>
      <c r="G215" s="5">
        <v>1828000000000</v>
      </c>
      <c r="H215" s="5">
        <v>8311000000000</v>
      </c>
      <c r="I215" s="5">
        <v>7568000000000</v>
      </c>
      <c r="J215" s="5">
        <v>7006000000000</v>
      </c>
      <c r="K215" s="5">
        <v>5704000000000</v>
      </c>
      <c r="L215" s="5">
        <v>4260000000000</v>
      </c>
      <c r="M215" s="5">
        <v>3028000000000</v>
      </c>
      <c r="N215" s="5">
        <v>248000000000</v>
      </c>
      <c r="O215" s="5">
        <v>74000000000</v>
      </c>
      <c r="P215" s="5">
        <v>107000000000</v>
      </c>
      <c r="Q215" s="5">
        <v>101000000000</v>
      </c>
    </row>
    <row r="216" spans="2:17" ht="15.5" x14ac:dyDescent="0.35">
      <c r="C216" t="s">
        <v>444</v>
      </c>
      <c r="H216" s="6">
        <v>32.81</v>
      </c>
      <c r="I216" s="6">
        <v>32.81</v>
      </c>
      <c r="J216" s="6">
        <v>22.78</v>
      </c>
      <c r="K216" s="6">
        <v>18.55</v>
      </c>
      <c r="L216" s="6">
        <v>9.24</v>
      </c>
      <c r="M216" s="6">
        <v>18.41</v>
      </c>
      <c r="P216" s="6">
        <v>1.1000000000000001</v>
      </c>
    </row>
    <row r="217" spans="2:17" ht="15.5" x14ac:dyDescent="0.35">
      <c r="C217" t="s">
        <v>71</v>
      </c>
      <c r="H217" s="6">
        <v>0.18210000000000001</v>
      </c>
      <c r="I217" s="6">
        <v>0.2</v>
      </c>
      <c r="J217" s="6">
        <v>0.15</v>
      </c>
      <c r="K217" s="6">
        <v>0.15</v>
      </c>
      <c r="L217" s="6">
        <v>0.1</v>
      </c>
      <c r="M217" s="6">
        <v>0.28039999999999998</v>
      </c>
      <c r="P217" s="6">
        <v>0.47479999999999994</v>
      </c>
    </row>
    <row r="218" spans="2:17" ht="15.5" x14ac:dyDescent="0.35">
      <c r="C218" t="s">
        <v>445</v>
      </c>
      <c r="H218" s="6">
        <v>3.2199999999999999E-2</v>
      </c>
      <c r="I218" s="6">
        <v>1.7899999999999999E-2</v>
      </c>
      <c r="J218" s="6">
        <v>7.7000000000000002E-3</v>
      </c>
      <c r="K218" s="6">
        <v>8.3999999999999995E-3</v>
      </c>
      <c r="L218" s="6">
        <v>5.3E-3</v>
      </c>
      <c r="M218" s="6">
        <v>1.29E-2</v>
      </c>
      <c r="P218" s="6">
        <v>2.0999999999999999E-3</v>
      </c>
    </row>
    <row r="219" spans="2:17" ht="15.5" x14ac:dyDescent="0.35">
      <c r="C219" t="s">
        <v>51</v>
      </c>
      <c r="D219" s="6">
        <v>42.39</v>
      </c>
      <c r="E219" s="6">
        <v>47.69</v>
      </c>
      <c r="F219" s="6">
        <v>43.33</v>
      </c>
      <c r="G219" s="6">
        <v>39.619999999999997</v>
      </c>
      <c r="H219" s="6">
        <v>180.18</v>
      </c>
      <c r="I219" s="6">
        <v>164.05</v>
      </c>
      <c r="J219" s="6">
        <v>151.88</v>
      </c>
      <c r="K219" s="6">
        <v>123.65</v>
      </c>
      <c r="L219" s="6">
        <v>92.35</v>
      </c>
      <c r="M219" s="6">
        <v>65.650000000000006</v>
      </c>
      <c r="N219" s="6">
        <v>5.38</v>
      </c>
      <c r="O219" s="6">
        <v>1.6</v>
      </c>
      <c r="P219" s="6">
        <v>2.31</v>
      </c>
      <c r="Q219" s="6">
        <v>2.19</v>
      </c>
    </row>
    <row r="220" spans="2:17" ht="15.5" x14ac:dyDescent="0.35">
      <c r="C220" t="s">
        <v>73</v>
      </c>
      <c r="H220" s="6">
        <v>32.81</v>
      </c>
      <c r="I220" s="6">
        <v>32.81</v>
      </c>
      <c r="J220" s="6">
        <v>22.78</v>
      </c>
      <c r="K220" s="6">
        <v>18.55</v>
      </c>
      <c r="L220" s="6">
        <v>9.24</v>
      </c>
      <c r="M220" s="6">
        <v>18.41</v>
      </c>
      <c r="P220" s="6">
        <v>1.1000000000000001</v>
      </c>
    </row>
    <row r="221" spans="2:17" ht="15.5" x14ac:dyDescent="0.35">
      <c r="C221" t="s">
        <v>446</v>
      </c>
      <c r="H221" s="6">
        <v>0.18210000000000001</v>
      </c>
      <c r="I221" s="6">
        <v>0.2</v>
      </c>
      <c r="J221" s="6">
        <v>0.15</v>
      </c>
      <c r="K221" s="6">
        <v>0.15</v>
      </c>
      <c r="L221" s="6">
        <v>0.1</v>
      </c>
      <c r="M221" s="6">
        <v>0.28039999999999998</v>
      </c>
      <c r="P221" s="6">
        <v>0.47479999999999994</v>
      </c>
    </row>
    <row r="222" spans="2:17" ht="15.5" x14ac:dyDescent="0.35">
      <c r="C222" t="s">
        <v>447</v>
      </c>
      <c r="H222" s="6">
        <v>3.2199999999999999E-2</v>
      </c>
      <c r="I222" s="6">
        <v>1.7899999999999999E-2</v>
      </c>
      <c r="J222" s="6">
        <v>7.7000000000000002E-3</v>
      </c>
      <c r="K222" s="6">
        <v>8.3999999999999995E-3</v>
      </c>
      <c r="L222" s="6">
        <v>5.3E-3</v>
      </c>
      <c r="M222" s="6">
        <v>1.29E-2</v>
      </c>
      <c r="P222" s="6">
        <v>2.0999999999999999E-3</v>
      </c>
    </row>
    <row r="223" spans="2:17" ht="15.5" x14ac:dyDescent="0.35">
      <c r="C223" t="s">
        <v>262</v>
      </c>
      <c r="D223" s="5">
        <v>6987000000000</v>
      </c>
      <c r="E223" s="5">
        <v>7032000000000</v>
      </c>
      <c r="F223" s="5">
        <v>7221000000000</v>
      </c>
      <c r="G223" s="5">
        <v>6909000000000</v>
      </c>
      <c r="H223" s="5">
        <v>28038000000000</v>
      </c>
      <c r="I223" s="5">
        <v>28265000000000</v>
      </c>
      <c r="J223" s="5">
        <v>25298000000000</v>
      </c>
      <c r="K223" s="5">
        <v>22252000000000</v>
      </c>
      <c r="L223" s="5">
        <v>19623000000000</v>
      </c>
      <c r="M223" s="5">
        <v>17808000000000</v>
      </c>
      <c r="N223" s="5">
        <v>4347000000000</v>
      </c>
      <c r="O223" s="5">
        <v>3375000000000</v>
      </c>
      <c r="P223" s="5">
        <v>3120000000000</v>
      </c>
      <c r="Q223" s="5">
        <v>2817000000000</v>
      </c>
    </row>
    <row r="224" spans="2:17" ht="15.5" x14ac:dyDescent="0.35">
      <c r="C224" t="s">
        <v>448</v>
      </c>
      <c r="H224" s="6">
        <v>32.81</v>
      </c>
      <c r="I224" s="6">
        <v>32.81</v>
      </c>
      <c r="J224" s="6">
        <v>22.78</v>
      </c>
      <c r="K224" s="6">
        <v>18.55</v>
      </c>
      <c r="L224" s="6">
        <v>9.24</v>
      </c>
      <c r="M224" s="6">
        <v>18.41</v>
      </c>
      <c r="P224" s="6">
        <v>1.1000000000000001</v>
      </c>
    </row>
    <row r="225" spans="3:16" ht="15.5" x14ac:dyDescent="0.35">
      <c r="C225" t="s">
        <v>449</v>
      </c>
      <c r="H225" s="6">
        <v>0.18210000000000001</v>
      </c>
      <c r="I225" s="6">
        <v>0.2</v>
      </c>
      <c r="J225" s="6">
        <v>0.15</v>
      </c>
      <c r="K225" s="6">
        <v>0.15</v>
      </c>
      <c r="L225" s="6">
        <v>0.1</v>
      </c>
      <c r="M225" s="6">
        <v>0.28039999999999998</v>
      </c>
      <c r="P225" s="6">
        <v>0.47479999999999994</v>
      </c>
    </row>
    <row r="226" spans="3:16" ht="15.5" x14ac:dyDescent="0.35">
      <c r="C226" t="s">
        <v>450</v>
      </c>
      <c r="H226" s="6">
        <v>3.2199999999999999E-2</v>
      </c>
      <c r="I226" s="6">
        <v>1.7899999999999999E-2</v>
      </c>
      <c r="J226" s="6">
        <v>7.7000000000000002E-3</v>
      </c>
      <c r="K226" s="6">
        <v>8.3999999999999995E-3</v>
      </c>
      <c r="L226" s="6">
        <v>5.3E-3</v>
      </c>
      <c r="M226" s="6">
        <v>1.29E-2</v>
      </c>
      <c r="P226" s="6">
        <v>2.0999999999999999E-3</v>
      </c>
    </row>
    <row r="227" spans="3:16" ht="15.5" x14ac:dyDescent="0.35">
      <c r="C227" t="s">
        <v>344</v>
      </c>
      <c r="I227" s="6">
        <v>5.66</v>
      </c>
    </row>
    <row r="228" spans="3:16" ht="15.5" x14ac:dyDescent="0.35">
      <c r="C228" t="s">
        <v>345</v>
      </c>
      <c r="I228" s="6">
        <v>5.89</v>
      </c>
    </row>
    <row r="229" spans="3:16" ht="15.5" x14ac:dyDescent="0.35">
      <c r="C229" t="s">
        <v>831</v>
      </c>
      <c r="I229" s="6">
        <v>4.93</v>
      </c>
    </row>
    <row r="230" spans="3:16" ht="15.5" x14ac:dyDescent="0.35">
      <c r="C230" t="s">
        <v>263</v>
      </c>
      <c r="I230" s="6">
        <v>6.95</v>
      </c>
    </row>
    <row r="231" spans="3:16" ht="15.5" x14ac:dyDescent="0.35">
      <c r="C231" t="s">
        <v>346</v>
      </c>
      <c r="I231" s="6">
        <v>0.1696</v>
      </c>
    </row>
    <row r="232" spans="3:16" ht="15.5" x14ac:dyDescent="0.35">
      <c r="C232" t="s">
        <v>347</v>
      </c>
      <c r="I232" s="6">
        <v>1.67</v>
      </c>
    </row>
    <row r="233" spans="3:16" ht="15.5" x14ac:dyDescent="0.35">
      <c r="C233" t="s">
        <v>348</v>
      </c>
      <c r="I233" s="6">
        <v>0.92</v>
      </c>
    </row>
    <row r="234" spans="3:16" ht="15.5" x14ac:dyDescent="0.35">
      <c r="C234" t="s">
        <v>349</v>
      </c>
      <c r="I234" s="6">
        <v>3.11</v>
      </c>
    </row>
    <row r="235" spans="3:16" ht="15.5" x14ac:dyDescent="0.35">
      <c r="C235" t="s">
        <v>350</v>
      </c>
      <c r="I235" s="6">
        <v>3.64</v>
      </c>
    </row>
    <row r="236" spans="3:16" ht="15.5" x14ac:dyDescent="0.35">
      <c r="C236" t="s">
        <v>351</v>
      </c>
      <c r="I236" s="6">
        <v>3.81</v>
      </c>
    </row>
    <row r="237" spans="3:16" ht="15.5" x14ac:dyDescent="0.35">
      <c r="C237" t="s">
        <v>264</v>
      </c>
      <c r="I237" s="6">
        <v>3.24</v>
      </c>
    </row>
    <row r="238" spans="3:16" ht="15.5" x14ac:dyDescent="0.35">
      <c r="C238" t="s">
        <v>451</v>
      </c>
      <c r="I238" s="6">
        <v>0.74</v>
      </c>
    </row>
    <row r="239" spans="3:16" ht="15.5" x14ac:dyDescent="0.35">
      <c r="C239" t="s">
        <v>452</v>
      </c>
      <c r="I239" s="6">
        <v>0.28000000000000003</v>
      </c>
    </row>
    <row r="240" spans="3:16" ht="15.5" x14ac:dyDescent="0.35">
      <c r="C240" t="s">
        <v>832</v>
      </c>
      <c r="I240" s="6">
        <v>0.75</v>
      </c>
    </row>
    <row r="241" spans="3:9" ht="15.5" x14ac:dyDescent="0.35">
      <c r="C241" t="s">
        <v>352</v>
      </c>
      <c r="I241" s="6">
        <v>173.04</v>
      </c>
    </row>
    <row r="242" spans="3:9" ht="15.5" x14ac:dyDescent="0.35">
      <c r="C242" t="s">
        <v>353</v>
      </c>
      <c r="I242" s="6">
        <v>180.18</v>
      </c>
    </row>
    <row r="243" spans="3:9" ht="15.5" x14ac:dyDescent="0.35">
      <c r="C243" t="s">
        <v>354</v>
      </c>
      <c r="I243" s="6">
        <v>610.23</v>
      </c>
    </row>
    <row r="244" spans="3:9" ht="15.5" x14ac:dyDescent="0.35">
      <c r="C244" t="s">
        <v>355</v>
      </c>
      <c r="D244" s="6">
        <v>148.94999999999999</v>
      </c>
    </row>
    <row r="245" spans="3:9" ht="15.5" x14ac:dyDescent="0.35">
      <c r="C245" t="s">
        <v>356</v>
      </c>
      <c r="I245" s="6">
        <v>1106.47</v>
      </c>
    </row>
    <row r="246" spans="3:9" ht="15.5" x14ac:dyDescent="0.35">
      <c r="C246" t="s">
        <v>357</v>
      </c>
      <c r="I246" s="6">
        <v>280.25</v>
      </c>
    </row>
    <row r="247" spans="3:9" ht="15.5" x14ac:dyDescent="0.35">
      <c r="C247" t="s">
        <v>1764</v>
      </c>
      <c r="I247" s="6">
        <v>1.8000000000000002E-2</v>
      </c>
    </row>
    <row r="248" spans="3:9" ht="15.5" x14ac:dyDescent="0.35">
      <c r="C248" t="s">
        <v>1765</v>
      </c>
      <c r="I248" s="6">
        <v>2.4472</v>
      </c>
    </row>
    <row r="249" spans="3:9" ht="15.5" x14ac:dyDescent="0.35">
      <c r="C249" t="s">
        <v>1766</v>
      </c>
      <c r="I249" s="6">
        <v>0.19390000000000002</v>
      </c>
    </row>
    <row r="250" spans="3:9" ht="15.5" x14ac:dyDescent="0.35">
      <c r="C250" t="s">
        <v>1767</v>
      </c>
      <c r="I250" s="6">
        <v>0.86459999999999992</v>
      </c>
    </row>
    <row r="251" spans="3:9" ht="15.5" x14ac:dyDescent="0.35">
      <c r="C251" t="s">
        <v>269</v>
      </c>
      <c r="D251" s="6">
        <v>8.1</v>
      </c>
    </row>
    <row r="252" spans="3:9" ht="15.5" x14ac:dyDescent="0.35">
      <c r="C252" t="s">
        <v>271</v>
      </c>
      <c r="D252" s="6">
        <v>9.1</v>
      </c>
    </row>
    <row r="253" spans="3:9" ht="15.5" x14ac:dyDescent="0.35">
      <c r="C253" t="s">
        <v>13</v>
      </c>
      <c r="D253" s="5">
        <v>-771000000000</v>
      </c>
    </row>
    <row r="254" spans="3:9" ht="15.5" x14ac:dyDescent="0.35">
      <c r="C254" t="s">
        <v>358</v>
      </c>
      <c r="I254" s="6">
        <v>0.5</v>
      </c>
    </row>
    <row r="255" spans="3:9" ht="15.5" x14ac:dyDescent="0.35">
      <c r="C255" t="s">
        <v>273</v>
      </c>
      <c r="I255" s="6">
        <v>1.72E-2</v>
      </c>
    </row>
    <row r="256" spans="3:9" ht="15.5" x14ac:dyDescent="0.35">
      <c r="C256" t="s">
        <v>274</v>
      </c>
      <c r="I256" s="6">
        <v>0.15640000000000001</v>
      </c>
    </row>
    <row r="257" spans="3:9" ht="15.5" x14ac:dyDescent="0.35">
      <c r="C257" t="s">
        <v>275</v>
      </c>
      <c r="I257" s="6">
        <v>2.2799999999999997E-2</v>
      </c>
    </row>
    <row r="258" spans="3:9" ht="15.5" x14ac:dyDescent="0.35">
      <c r="C258" t="s">
        <v>359</v>
      </c>
      <c r="I258" s="6">
        <v>0.16079999999999997</v>
      </c>
    </row>
    <row r="259" spans="3:9" ht="15.5" x14ac:dyDescent="0.35">
      <c r="C259" t="s">
        <v>1768</v>
      </c>
      <c r="I259" s="6">
        <v>0.60580000000000001</v>
      </c>
    </row>
    <row r="260" spans="3:9" ht="15.5" x14ac:dyDescent="0.35">
      <c r="C260" t="s">
        <v>1769</v>
      </c>
      <c r="I260" s="6">
        <v>1.23E-2</v>
      </c>
    </row>
    <row r="261" spans="3:9" ht="15.5" x14ac:dyDescent="0.35">
      <c r="C261" t="s">
        <v>281</v>
      </c>
      <c r="I261" s="6">
        <v>0.06</v>
      </c>
    </row>
    <row r="262" spans="3:9" ht="15.5" x14ac:dyDescent="0.35">
      <c r="C262" t="s">
        <v>47</v>
      </c>
      <c r="I262" s="5">
        <v>47052000000000</v>
      </c>
    </row>
    <row r="263" spans="3:9" ht="15.5" x14ac:dyDescent="0.35">
      <c r="C263" t="s">
        <v>283</v>
      </c>
      <c r="I263" s="5">
        <v>40181000000000</v>
      </c>
    </row>
    <row r="264" spans="3:9" ht="15.5" x14ac:dyDescent="0.35">
      <c r="C264" t="s">
        <v>284</v>
      </c>
      <c r="I264" s="5">
        <v>46130000000</v>
      </c>
    </row>
    <row r="265" spans="3:9" ht="15.5" x14ac:dyDescent="0.35">
      <c r="C265" t="s">
        <v>285</v>
      </c>
      <c r="I265" s="6">
        <v>9.3299999999999994E-2</v>
      </c>
    </row>
    <row r="266" spans="3:9" ht="15.5" x14ac:dyDescent="0.35">
      <c r="C266" t="s">
        <v>1770</v>
      </c>
      <c r="I266" s="6">
        <v>5.4199999999999998E-2</v>
      </c>
    </row>
    <row r="267" spans="3:9" ht="15.5" x14ac:dyDescent="0.35">
      <c r="C267" t="s">
        <v>286</v>
      </c>
      <c r="D267" s="6">
        <v>0.67749999999999999</v>
      </c>
    </row>
    <row r="268" spans="3:9" ht="15.5" x14ac:dyDescent="0.35">
      <c r="C268" t="s">
        <v>287</v>
      </c>
      <c r="D268" s="6">
        <v>0.36890000000000001</v>
      </c>
    </row>
    <row r="269" spans="3:9" ht="15.5" x14ac:dyDescent="0.35">
      <c r="C269" t="s">
        <v>288</v>
      </c>
      <c r="D269" s="6">
        <v>0.27989999999999998</v>
      </c>
    </row>
    <row r="270" spans="3:9" ht="15.5" x14ac:dyDescent="0.35">
      <c r="C270" t="s">
        <v>453</v>
      </c>
      <c r="D270" s="6">
        <v>-5.67E-2</v>
      </c>
    </row>
    <row r="271" spans="3:9" ht="15.5" x14ac:dyDescent="0.35">
      <c r="C271" t="s">
        <v>289</v>
      </c>
      <c r="D271" s="6">
        <v>-7.3899999999999993E-2</v>
      </c>
    </row>
    <row r="272" spans="3:9" ht="15.5" x14ac:dyDescent="0.35">
      <c r="C272" t="s">
        <v>360</v>
      </c>
      <c r="D272" s="6">
        <v>0.05</v>
      </c>
    </row>
    <row r="273" spans="3:9" ht="15.5" x14ac:dyDescent="0.35">
      <c r="C273" t="s">
        <v>290</v>
      </c>
      <c r="I273" s="6">
        <v>32.81</v>
      </c>
    </row>
    <row r="274" spans="3:9" ht="15.5" x14ac:dyDescent="0.35">
      <c r="C274" t="s">
        <v>454</v>
      </c>
      <c r="I274" s="6">
        <v>32.81</v>
      </c>
    </row>
    <row r="275" spans="3:9" ht="15.5" x14ac:dyDescent="0.35">
      <c r="C275" t="s">
        <v>455</v>
      </c>
      <c r="I275" s="6">
        <v>0.18210000000000001</v>
      </c>
    </row>
    <row r="276" spans="3:9" ht="15.5" x14ac:dyDescent="0.35">
      <c r="C276" t="s">
        <v>456</v>
      </c>
      <c r="I276" s="6">
        <v>3.2199999999999999E-2</v>
      </c>
    </row>
    <row r="277" spans="3:9" ht="15.5" x14ac:dyDescent="0.35">
      <c r="C277" t="s">
        <v>291</v>
      </c>
      <c r="I277" t="s">
        <v>1771</v>
      </c>
    </row>
    <row r="278" spans="3:9" ht="15.5" x14ac:dyDescent="0.35">
      <c r="C278" t="s">
        <v>293</v>
      </c>
      <c r="I278" s="5">
        <v>6</v>
      </c>
    </row>
    <row r="279" spans="3:9" ht="15.5" x14ac:dyDescent="0.35">
      <c r="C279" t="s">
        <v>294</v>
      </c>
      <c r="I279" s="6">
        <v>0.05</v>
      </c>
    </row>
    <row r="280" spans="3:9" ht="15.5" x14ac:dyDescent="0.35">
      <c r="C280" t="s">
        <v>295</v>
      </c>
      <c r="I280" s="6">
        <v>0.96</v>
      </c>
    </row>
    <row r="281" spans="3:9" ht="15.5" x14ac:dyDescent="0.35">
      <c r="C281" t="s">
        <v>458</v>
      </c>
      <c r="I281" s="6">
        <v>0.87</v>
      </c>
    </row>
    <row r="282" spans="3:9" ht="15.5" x14ac:dyDescent="0.35">
      <c r="C282" t="s">
        <v>296</v>
      </c>
      <c r="I282" s="6">
        <v>0.61</v>
      </c>
    </row>
    <row r="283" spans="3:9" ht="15.5" x14ac:dyDescent="0.35">
      <c r="C283" t="s">
        <v>361</v>
      </c>
      <c r="I283" s="6">
        <v>0.44</v>
      </c>
    </row>
    <row r="284" spans="3:9" ht="15.5" x14ac:dyDescent="0.35">
      <c r="C284" t="s">
        <v>297</v>
      </c>
      <c r="I284" s="6">
        <v>0.59</v>
      </c>
    </row>
    <row r="285" spans="3:9" ht="15.5" x14ac:dyDescent="0.35">
      <c r="C285" t="s">
        <v>298</v>
      </c>
      <c r="I285" s="6">
        <v>0.23</v>
      </c>
    </row>
    <row r="286" spans="3:9" ht="15.5" x14ac:dyDescent="0.35">
      <c r="C286" t="s">
        <v>299</v>
      </c>
      <c r="I286" s="5">
        <v>28149000000000</v>
      </c>
    </row>
    <row r="287" spans="3:9" ht="15.5" x14ac:dyDescent="0.35">
      <c r="C287" t="s">
        <v>300</v>
      </c>
      <c r="I287" s="5">
        <v>19316000000000</v>
      </c>
    </row>
    <row r="288" spans="3:9" ht="15.5" x14ac:dyDescent="0.35">
      <c r="C288" t="s">
        <v>301</v>
      </c>
      <c r="I288" s="5">
        <v>12384000000000</v>
      </c>
    </row>
    <row r="289" spans="3:9" ht="15.5" x14ac:dyDescent="0.35">
      <c r="C289" t="s">
        <v>302</v>
      </c>
      <c r="I289" s="5">
        <v>7982000000000</v>
      </c>
    </row>
    <row r="290" spans="3:9" ht="15.5" x14ac:dyDescent="0.35">
      <c r="C290" t="s">
        <v>303</v>
      </c>
      <c r="D290" s="5">
        <v>6871000000000</v>
      </c>
    </row>
    <row r="291" spans="3:9" ht="15.5" x14ac:dyDescent="0.35">
      <c r="C291" t="s">
        <v>304</v>
      </c>
      <c r="D291" s="5">
        <v>464508000000000</v>
      </c>
    </row>
    <row r="292" spans="3:9" ht="15.5" x14ac:dyDescent="0.35">
      <c r="C292" t="s">
        <v>305</v>
      </c>
      <c r="D292" s="5">
        <v>413467000000000</v>
      </c>
    </row>
    <row r="293" spans="3:9" ht="15.5" x14ac:dyDescent="0.35">
      <c r="C293" t="s">
        <v>306</v>
      </c>
      <c r="I293" s="5">
        <v>51041000000000</v>
      </c>
    </row>
    <row r="294" spans="3:9" ht="15.5" x14ac:dyDescent="0.35">
      <c r="C294" t="s">
        <v>244</v>
      </c>
      <c r="I294" s="5">
        <v>51041000000000</v>
      </c>
    </row>
    <row r="295" spans="3:9" ht="15.5" x14ac:dyDescent="0.35">
      <c r="C295" t="s">
        <v>307</v>
      </c>
      <c r="I295" s="5">
        <v>15115000000000</v>
      </c>
    </row>
    <row r="296" spans="3:9" ht="15.5" x14ac:dyDescent="0.35">
      <c r="C296" t="s">
        <v>308</v>
      </c>
      <c r="I296" s="5">
        <v>8970000000000</v>
      </c>
    </row>
    <row r="297" spans="3:9" ht="15.5" x14ac:dyDescent="0.35">
      <c r="C297" t="s">
        <v>309</v>
      </c>
      <c r="I297" s="5">
        <v>-11818000000000</v>
      </c>
    </row>
    <row r="298" spans="3:9" ht="15.5" x14ac:dyDescent="0.35">
      <c r="C298" t="s">
        <v>310</v>
      </c>
      <c r="I298" s="5">
        <v>-2187000000000</v>
      </c>
    </row>
    <row r="299" spans="3:9" ht="15.5" x14ac:dyDescent="0.35">
      <c r="C299" t="s">
        <v>311</v>
      </c>
      <c r="I299" s="5">
        <v>12928000000000</v>
      </c>
    </row>
  </sheetData>
  <pageMargins left="0.7" right="0.7" top="0.75" bottom="0.75" header="0.3" footer="0.3"/>
  <ignoredErrors>
    <ignoredError sqref="A1:Q300" numberStoredAsText="1"/>
  </ignoredError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S28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9" width="18.83203125" customWidth="1"/>
  </cols>
  <sheetData>
    <row r="1" spans="1:19" ht="15.5" x14ac:dyDescent="0.35">
      <c r="C1" t="s">
        <v>1772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</row>
    <row r="2" spans="1:19" ht="15.5" x14ac:dyDescent="0.35">
      <c r="C2" t="s">
        <v>1773</v>
      </c>
      <c r="D2" s="2" vm="466">
        <f ca="1">IFERROR(_xlfn.STOCKHISTORY("XIDX:" &amp; $C$1, D3, , 0, 0, 1), "Libur")</f>
        <v>860</v>
      </c>
      <c r="E2" s="2" vm="467">
        <f ca="1">IFERROR(_xlfn.STOCKHISTORY("XIDX:" &amp; $C$1, E3, , 0, 0, 1), "Libur")</f>
        <v>805</v>
      </c>
      <c r="H2" s="2" vm="467">
        <f ca="1">IFERROR(INDEX(D2:G2,COUNT(D2:G2)),"")</f>
        <v>805</v>
      </c>
      <c r="I2" s="2" vm="468">
        <f t="shared" ref="I2:S2" ca="1" si="0">IFERROR(_xlfn.STOCKHISTORY("XIDX:" &amp; $C$1, I1, , 0, 0, 1), "Libur")</f>
        <v>1240</v>
      </c>
      <c r="J2" s="2" vm="469">
        <f t="shared" ca="1" si="0"/>
        <v>810</v>
      </c>
      <c r="K2" s="2" vm="423">
        <f t="shared" ca="1" si="0"/>
        <v>710</v>
      </c>
      <c r="L2" s="2" vm="470">
        <f t="shared" ca="1" si="0"/>
        <v>820</v>
      </c>
      <c r="M2" s="2" vm="471">
        <f t="shared" ca="1" si="0"/>
        <v>650</v>
      </c>
      <c r="N2" s="2" vm="472">
        <f t="shared" ca="1" si="0"/>
        <v>412</v>
      </c>
      <c r="O2" s="2" t="str">
        <f t="shared" ca="1" si="0"/>
        <v>Libur</v>
      </c>
      <c r="P2" s="2" t="str">
        <f t="shared" ca="1" si="0"/>
        <v>Libur</v>
      </c>
      <c r="Q2" s="2" vm="473">
        <f t="shared" ca="1" si="0"/>
        <v>358</v>
      </c>
      <c r="R2" s="2" t="str">
        <f t="shared" ca="1" si="0"/>
        <v>Libur</v>
      </c>
      <c r="S2" s="2" t="str">
        <f t="shared" ca="1" si="0"/>
        <v>Libur</v>
      </c>
    </row>
    <row r="3" spans="1:19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9" ht="15.5" x14ac:dyDescent="0.35">
      <c r="B4" t="s">
        <v>5</v>
      </c>
      <c r="C4" t="s">
        <v>6</v>
      </c>
      <c r="D4" s="2">
        <f>IFERROR(INDEX(D51:D500,MATCH($C$4,$C$51:$C$500,0)),"")</f>
        <v>339705155000</v>
      </c>
      <c r="E4" s="2">
        <f>IFERROR(INDEX(E51:E500,MATCH($C$4,$C$51:$C$500,0)),"")</f>
        <v>266887831000</v>
      </c>
      <c r="H4" s="2">
        <f>IFERROR(SUM(D4:G4)*(4/MAX(1,COUNT(D4:G4))),"")</f>
        <v>1213185972000</v>
      </c>
      <c r="I4" s="2">
        <f t="shared" ref="I4:S4" si="1">IFERROR(INDEX(I51:I500,MATCH($C$4,$C$51:$C$500,0)),"")</f>
        <v>1244211075000</v>
      </c>
      <c r="J4" s="2">
        <f t="shared" si="1"/>
        <v>1270706165000</v>
      </c>
      <c r="K4" s="2">
        <f t="shared" si="1"/>
        <v>1143947622000</v>
      </c>
      <c r="L4" s="2">
        <f t="shared" si="1"/>
        <v>1256221358000</v>
      </c>
      <c r="M4" s="2">
        <f t="shared" si="1"/>
        <v>1321828564000</v>
      </c>
      <c r="N4" s="2">
        <f t="shared" si="1"/>
        <v>1292828966000</v>
      </c>
      <c r="O4" s="2">
        <f t="shared" si="1"/>
        <v>1433849787000</v>
      </c>
      <c r="P4" s="2">
        <f t="shared" si="1"/>
        <v>1197858202000</v>
      </c>
      <c r="Q4" s="2">
        <f t="shared" si="1"/>
        <v>1209085300000</v>
      </c>
      <c r="R4" s="2">
        <f t="shared" si="1"/>
        <v>1237468208000</v>
      </c>
      <c r="S4" s="2">
        <f t="shared" si="1"/>
        <v>587540378000</v>
      </c>
    </row>
    <row r="5" spans="1:19" ht="15.5" x14ac:dyDescent="0.35">
      <c r="B5" t="s">
        <v>7</v>
      </c>
      <c r="C5" t="s">
        <v>8</v>
      </c>
      <c r="D5" s="2">
        <f>IFERROR(INDEX(D51:D500,MATCH($C$5,$C$51:$C$500,0)),"")</f>
        <v>68970525000</v>
      </c>
      <c r="E5" s="2">
        <f>IFERROR(INDEX(E51:E500,MATCH($C$5,$C$51:$C$500,0)),"")</f>
        <v>25464426000</v>
      </c>
      <c r="H5" s="2">
        <f>IFERROR(SUM(D5:G5)*(4/MAX(1,COUNT(D5:G5))),"")</f>
        <v>188869902000</v>
      </c>
      <c r="I5" s="2">
        <f t="shared" ref="I5:S5" si="2">IFERROR(INDEX(I51:I500,MATCH($C$5,$C$51:$C$500,0)),"")</f>
        <v>165041085000</v>
      </c>
      <c r="J5" s="2">
        <f t="shared" si="2"/>
        <v>-57275613000</v>
      </c>
      <c r="K5" s="2">
        <f t="shared" si="2"/>
        <v>52572124000</v>
      </c>
      <c r="L5" s="2">
        <f t="shared" si="2"/>
        <v>80905041000</v>
      </c>
      <c r="M5" s="2">
        <f t="shared" si="2"/>
        <v>-41149126000</v>
      </c>
      <c r="N5" s="2">
        <f t="shared" si="2"/>
        <v>-78199643000</v>
      </c>
      <c r="O5" s="2">
        <f t="shared" si="2"/>
        <v>89430119000</v>
      </c>
      <c r="P5" s="2">
        <f t="shared" si="2"/>
        <v>12031231000</v>
      </c>
      <c r="Q5" s="2">
        <f t="shared" si="2"/>
        <v>46065614000</v>
      </c>
      <c r="R5" s="2">
        <f t="shared" si="2"/>
        <v>130909826000</v>
      </c>
      <c r="S5" s="2">
        <f t="shared" si="2"/>
        <v>54743690000</v>
      </c>
    </row>
    <row r="6" spans="1:19" ht="15.5" x14ac:dyDescent="0.35">
      <c r="B6" t="s">
        <v>9</v>
      </c>
      <c r="C6" t="s">
        <v>10</v>
      </c>
      <c r="D6" s="2">
        <f>IFERROR(INDEX(D51:D500,MATCH($C$6,$C$51:$C$500,0)),"")</f>
        <v>1324790159000</v>
      </c>
      <c r="E6" s="2">
        <f>IFERROR(INDEX(E51:E500,MATCH($C$6,$C$51:$C$500,0)),"")</f>
        <v>1254333940000</v>
      </c>
      <c r="H6" s="2">
        <f>IFERROR(INDEX(D6:G6,COUNT(D6:G6)),"")</f>
        <v>1254333940000</v>
      </c>
      <c r="I6" s="2">
        <f t="shared" ref="I6:S6" si="3">IFERROR(INDEX(I51:I500,MATCH($C$6,$C$51:$C$500,0)),"")</f>
        <v>1222940192000</v>
      </c>
      <c r="J6" s="2">
        <f t="shared" si="3"/>
        <v>1025228372000</v>
      </c>
      <c r="K6" s="2">
        <f t="shared" si="3"/>
        <v>977374206000</v>
      </c>
      <c r="L6" s="2">
        <f t="shared" si="3"/>
        <v>921343879000</v>
      </c>
      <c r="M6" s="2">
        <f t="shared" si="3"/>
        <v>835362279000</v>
      </c>
      <c r="N6" s="2">
        <f t="shared" si="3"/>
        <v>893011012000</v>
      </c>
      <c r="O6" s="2">
        <f t="shared" si="3"/>
        <v>1023261125000</v>
      </c>
      <c r="P6" s="2">
        <f t="shared" si="3"/>
        <v>934579240000</v>
      </c>
      <c r="Q6" s="2">
        <f t="shared" si="3"/>
        <v>951752935000</v>
      </c>
      <c r="R6" s="2">
        <f t="shared" si="3"/>
        <v>620661957000</v>
      </c>
      <c r="S6" s="2">
        <f t="shared" si="3"/>
        <v>242551259000</v>
      </c>
    </row>
    <row r="7" spans="1:19" ht="15.5" x14ac:dyDescent="0.35">
      <c r="B7" t="s">
        <v>11</v>
      </c>
      <c r="C7" t="s">
        <v>12</v>
      </c>
      <c r="D7" s="3">
        <f>IFERROR(INDEX(D51:D500,MATCH($C$7,$C$51:$C$500,0))/1000000000,"")</f>
        <v>2.81</v>
      </c>
      <c r="E7" s="3">
        <f>IFERROR(INDEX(E51:E500,MATCH($C$7,$C$51:$C$500,0))/1000000000,"")</f>
        <v>2.81</v>
      </c>
      <c r="H7" s="3">
        <f>IFERROR(INDEX(D7:G7,COUNT(D7:G7)),"")</f>
        <v>2.81</v>
      </c>
      <c r="I7" s="3">
        <f t="shared" ref="I7:S7" si="4">IFERROR(INDEX(I51:I500,MATCH($C$7,$C$51:$C$500,0))/1000000000,"")</f>
        <v>2.81</v>
      </c>
      <c r="J7" s="3">
        <f t="shared" si="4"/>
        <v>2.81</v>
      </c>
      <c r="K7" s="3">
        <f t="shared" si="4"/>
        <v>2.81</v>
      </c>
      <c r="L7" s="3">
        <f t="shared" si="4"/>
        <v>2.81</v>
      </c>
      <c r="M7" s="3">
        <f t="shared" si="4"/>
        <v>2.81</v>
      </c>
      <c r="N7" s="3">
        <f t="shared" si="4"/>
        <v>2.81</v>
      </c>
      <c r="O7" s="3">
        <f t="shared" si="4"/>
        <v>2.81</v>
      </c>
      <c r="P7" s="3">
        <f t="shared" si="4"/>
        <v>2.81</v>
      </c>
      <c r="Q7" s="3">
        <f t="shared" si="4"/>
        <v>2.81</v>
      </c>
      <c r="R7" s="3">
        <f t="shared" si="4"/>
        <v>2.2400000000000002</v>
      </c>
      <c r="S7" s="3">
        <f t="shared" si="4"/>
        <v>0.16</v>
      </c>
    </row>
    <row r="8" spans="1:19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118000000000</v>
      </c>
      <c r="E8" s="2">
        <f>IFERROR(INDEX(E51:E500,MATCH("Free cash flow (Quarter)",$C$51:$C$500,0)),"")</f>
        <v>31000000000</v>
      </c>
      <c r="H8" s="2">
        <f>IFERROR(INDEX(D8:G8,COUNT(D8:G8)),"")</f>
        <v>31000000000</v>
      </c>
      <c r="I8" s="2">
        <f t="shared" ref="I8:S8" si="5">IFERROR(INDEX(I51:I500,MATCH($C$8,$C$51:$C$500,0)),"")</f>
        <v>303000000000</v>
      </c>
      <c r="J8" s="2">
        <f t="shared" si="5"/>
        <v>259000000000</v>
      </c>
      <c r="K8" s="2">
        <f t="shared" si="5"/>
        <v>239000000000</v>
      </c>
      <c r="L8" s="2">
        <f t="shared" si="5"/>
        <v>298000000000</v>
      </c>
      <c r="M8" s="2">
        <f t="shared" si="5"/>
        <v>336000000000</v>
      </c>
      <c r="N8" s="2">
        <f t="shared" si="5"/>
        <v>308000000000</v>
      </c>
      <c r="O8" s="2">
        <f t="shared" si="5"/>
        <v>-94000000000</v>
      </c>
      <c r="P8" s="2">
        <f t="shared" si="5"/>
        <v>-98000000000</v>
      </c>
      <c r="Q8" s="2">
        <f t="shared" si="5"/>
        <v>22000000000</v>
      </c>
      <c r="R8" s="2">
        <f t="shared" si="5"/>
        <v>27000000000</v>
      </c>
      <c r="S8" s="2">
        <f t="shared" si="5"/>
        <v>-223000000000</v>
      </c>
    </row>
    <row r="9" spans="1:19" ht="15.5" x14ac:dyDescent="0.35">
      <c r="A9" t="s">
        <v>16</v>
      </c>
      <c r="C9" t="s">
        <v>17</v>
      </c>
      <c r="D9" s="3">
        <f>IFERROR(INDEX(D51:D500,MATCH("Free cash flow per share (Quarter)",$C$51:$C$500,0)),"")</f>
        <v>42.03</v>
      </c>
      <c r="E9" s="3">
        <f>IFERROR(INDEX(E51:E500,MATCH("Free cash flow per share (Quarter)",$C$51:$C$500,0)),"")</f>
        <v>11.02</v>
      </c>
      <c r="H9" s="3">
        <f>IFERROR(INDEX(D9:G9,COUNT(D9:G9)),"")</f>
        <v>11.02</v>
      </c>
      <c r="I9" s="3">
        <f t="shared" ref="I9:S9" si="6">IFERROR(INDEX(I51:I500,MATCH($C$9,$C$51:$C$500,0)),"")</f>
        <v>107.58</v>
      </c>
      <c r="J9" s="3">
        <f t="shared" si="6"/>
        <v>92.21</v>
      </c>
      <c r="K9" s="3">
        <f t="shared" si="6"/>
        <v>84.9</v>
      </c>
      <c r="L9" s="3">
        <f t="shared" si="6"/>
        <v>106.06</v>
      </c>
      <c r="M9" s="3">
        <f t="shared" si="6"/>
        <v>119.48</v>
      </c>
      <c r="N9" s="3">
        <f t="shared" si="6"/>
        <v>109.33</v>
      </c>
      <c r="O9" s="3">
        <f t="shared" si="6"/>
        <v>-33.31</v>
      </c>
      <c r="P9" s="3">
        <f t="shared" si="6"/>
        <v>-34.81</v>
      </c>
      <c r="Q9" s="3">
        <f t="shared" si="6"/>
        <v>7.94</v>
      </c>
      <c r="R9" s="3">
        <f t="shared" si="6"/>
        <v>12.17</v>
      </c>
      <c r="S9" s="3">
        <f t="shared" si="6"/>
        <v>-1404.56</v>
      </c>
    </row>
    <row r="10" spans="1:19" ht="15.5" x14ac:dyDescent="0.35">
      <c r="C10" t="s">
        <v>18</v>
      </c>
      <c r="D10" s="3">
        <f ca="1">IFERROR(IF(D9=0,"",D2/D9),"")</f>
        <v>20.461575065429454</v>
      </c>
      <c r="E10" s="3">
        <f ca="1">IFERROR(IF(E9=0,"",E2/E9),"")</f>
        <v>73.049001814882033</v>
      </c>
      <c r="I10" s="3">
        <f t="shared" ref="I10:S10" ca="1" si="7">IFERROR(IF(I9=0,"",I2/I9),"")</f>
        <v>11.526306004833613</v>
      </c>
      <c r="J10" s="3">
        <f t="shared" ca="1" si="7"/>
        <v>8.7842967140223411</v>
      </c>
      <c r="K10" s="3">
        <f t="shared" ca="1" si="7"/>
        <v>8.3627797408716127</v>
      </c>
      <c r="L10" s="3">
        <f t="shared" ca="1" si="7"/>
        <v>7.7314727512728645</v>
      </c>
      <c r="M10" s="3">
        <f t="shared" ca="1" si="7"/>
        <v>5.4402410445262808</v>
      </c>
      <c r="N10" s="3">
        <f t="shared" ca="1" si="7"/>
        <v>3.7684075734016282</v>
      </c>
      <c r="O10" s="3" t="str">
        <f t="shared" ca="1" si="7"/>
        <v/>
      </c>
      <c r="P10" s="3" t="str">
        <f t="shared" ca="1" si="7"/>
        <v/>
      </c>
      <c r="Q10" s="3">
        <f t="shared" ca="1" si="7"/>
        <v>45.088161209068005</v>
      </c>
      <c r="R10" s="3" t="str">
        <f t="shared" ca="1" si="7"/>
        <v/>
      </c>
      <c r="S10" s="3" t="str">
        <f t="shared" ca="1" si="7"/>
        <v/>
      </c>
    </row>
    <row r="11" spans="1:19" ht="15.5" x14ac:dyDescent="0.35">
      <c r="B11" t="s">
        <v>19</v>
      </c>
      <c r="C11" t="s">
        <v>20</v>
      </c>
      <c r="D11" s="2">
        <f>IFERROR(INDEX(D51:D500,MATCH($C$11,$C$51:$C$500,0)),"")</f>
        <v>534951920000</v>
      </c>
      <c r="E11" s="2">
        <f>IFERROR(INDEX(E51:E500,MATCH($C$11,$C$51:$C$500,0)),"")</f>
        <v>433061638000</v>
      </c>
      <c r="H11" s="2">
        <f>IFERROR(INDEX(D11:G11,COUNT(D11:G11)),"")</f>
        <v>433061638000</v>
      </c>
      <c r="I11" s="2">
        <f t="shared" ref="I11:S11" si="8">IFERROR(INDEX(I51:I500,MATCH($C$11,$C$51:$C$500,0)),"")</f>
        <v>419809884000</v>
      </c>
      <c r="J11" s="2">
        <f t="shared" si="8"/>
        <v>319042995000</v>
      </c>
      <c r="K11" s="2">
        <f t="shared" si="8"/>
        <v>225002623000</v>
      </c>
      <c r="L11" s="2">
        <f t="shared" si="8"/>
        <v>304907396000</v>
      </c>
      <c r="M11" s="2">
        <f t="shared" si="8"/>
        <v>157243101000</v>
      </c>
      <c r="N11" s="2">
        <f t="shared" si="8"/>
        <v>214265895000</v>
      </c>
      <c r="O11" s="2">
        <f t="shared" si="8"/>
        <v>168103818000</v>
      </c>
      <c r="P11" s="2">
        <f t="shared" si="8"/>
        <v>230637261000</v>
      </c>
      <c r="Q11" s="2">
        <f t="shared" si="8"/>
        <v>154620345000</v>
      </c>
      <c r="R11" s="2">
        <f t="shared" si="8"/>
        <v>275162899000</v>
      </c>
      <c r="S11" s="2">
        <f t="shared" si="8"/>
        <v>223980473000</v>
      </c>
    </row>
    <row r="12" spans="1:19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282000000000</v>
      </c>
      <c r="E12" s="2">
        <f>IFERROR(INDEX(E51:E500,MATCH("Net Debt (Quarter)",$C$51:$C$500,0)),"")</f>
        <v>405000000000</v>
      </c>
      <c r="H12" s="2">
        <f>IFERROR(INDEX(D12:G12,COUNT(D12:G12)),"")</f>
        <v>405000000000</v>
      </c>
      <c r="I12" s="2">
        <f t="shared" ref="I12:S12" si="9">IFERROR(INDEX(I51:I500,MATCH($C$12,$C$51:$C$500,0)),"")</f>
        <v>439000000000</v>
      </c>
      <c r="J12" s="2">
        <f t="shared" si="9"/>
        <v>616000000000</v>
      </c>
      <c r="K12" s="2">
        <f t="shared" si="9"/>
        <v>-220000000000</v>
      </c>
      <c r="L12" s="2">
        <f t="shared" si="9"/>
        <v>222000000000</v>
      </c>
      <c r="M12" s="2">
        <f t="shared" si="9"/>
        <v>355000000000</v>
      </c>
      <c r="N12" s="2">
        <f t="shared" si="9"/>
        <v>503000000000</v>
      </c>
      <c r="O12" s="2">
        <f t="shared" si="9"/>
        <v>210000000000</v>
      </c>
      <c r="P12" s="2">
        <f t="shared" si="9"/>
        <v>8000000000</v>
      </c>
      <c r="Q12" s="2">
        <f t="shared" si="9"/>
        <v>-15000000000</v>
      </c>
      <c r="R12" s="2">
        <f t="shared" si="9"/>
        <v>404000000000</v>
      </c>
      <c r="S12" s="2">
        <f t="shared" si="9"/>
        <v>263000000000</v>
      </c>
    </row>
    <row r="13" spans="1:19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817000000000</v>
      </c>
      <c r="E13" s="2">
        <f>IFERROR(INDEX(E51:E500,MATCH("Total Debt (Quarter)",$C$51:$C$500,0)),"")</f>
        <v>838000000000</v>
      </c>
      <c r="H13" s="2">
        <f>IFERROR(INDEX(D13:G13,COUNT(D13:G13)),"")</f>
        <v>838000000000</v>
      </c>
      <c r="I13" s="2">
        <f t="shared" ref="I13:S13" si="10">IFERROR(INDEX(I51:I500,MATCH($C$13,$C$51:$C$500,0)),"")</f>
        <v>859000000000</v>
      </c>
      <c r="J13" s="2">
        <f t="shared" si="10"/>
        <v>935000000000</v>
      </c>
      <c r="K13" s="2">
        <f t="shared" si="10"/>
        <v>5000000000</v>
      </c>
      <c r="L13" s="2">
        <f t="shared" si="10"/>
        <v>527000000000</v>
      </c>
      <c r="M13" s="2">
        <f t="shared" si="10"/>
        <v>512000000000</v>
      </c>
      <c r="N13" s="2">
        <f t="shared" si="10"/>
        <v>718000000000</v>
      </c>
      <c r="O13" s="2">
        <f t="shared" si="10"/>
        <v>378000000000</v>
      </c>
      <c r="P13" s="2">
        <f t="shared" si="10"/>
        <v>238000000000</v>
      </c>
      <c r="Q13" s="2">
        <f t="shared" si="10"/>
        <v>139000000000</v>
      </c>
      <c r="R13" s="2">
        <f t="shared" si="10"/>
        <v>680000000000</v>
      </c>
      <c r="S13" s="2">
        <f t="shared" si="10"/>
        <v>487000000000</v>
      </c>
    </row>
    <row r="14" spans="1:19" ht="15.5" x14ac:dyDescent="0.35">
      <c r="C14" t="s">
        <v>27</v>
      </c>
      <c r="D14" s="2">
        <f>IFERROR(INDEX(D51:D500,MATCH($C$14,$C$51:$C$500,0)),"")</f>
        <v>-18338192000</v>
      </c>
      <c r="E14" s="2">
        <f>IFERROR(INDEX(E51:E500,MATCH($C$14,$C$51:$C$500,0)),"")</f>
        <v>-18716207000</v>
      </c>
      <c r="H14" s="2">
        <f>IFERROR(SUM(D14:G14)*(4/MAX(1,COUNT(D14:G14))),"")</f>
        <v>-74108798000</v>
      </c>
      <c r="I14" s="2">
        <f t="shared" ref="I14:S14" si="11">IFERROR(INDEX(I51:I500,MATCH($C$14,$C$51:$C$500,0)),"")</f>
        <v>-85295819000</v>
      </c>
      <c r="J14" s="2">
        <f t="shared" si="11"/>
        <v>-79323236000</v>
      </c>
      <c r="K14" s="2">
        <f t="shared" si="11"/>
        <v>-49987570000</v>
      </c>
      <c r="L14" s="2">
        <f t="shared" si="11"/>
        <v>-50767221000</v>
      </c>
      <c r="M14" s="2">
        <f t="shared" si="11"/>
        <v>-77456100000</v>
      </c>
      <c r="N14" s="2">
        <f t="shared" si="11"/>
        <v>-71504964000</v>
      </c>
      <c r="O14" s="2">
        <f t="shared" si="11"/>
        <v>-60710849000</v>
      </c>
      <c r="P14" s="2">
        <f t="shared" si="11"/>
        <v>-66355087000</v>
      </c>
      <c r="Q14" s="2">
        <f t="shared" si="11"/>
        <v>-72134541000</v>
      </c>
      <c r="R14" s="2">
        <f t="shared" si="11"/>
        <v>-122590228000</v>
      </c>
      <c r="S14" s="2">
        <f t="shared" si="11"/>
        <v>-81713103000</v>
      </c>
    </row>
    <row r="15" spans="1:19" ht="15.5" x14ac:dyDescent="0.35">
      <c r="C15" t="s">
        <v>28</v>
      </c>
      <c r="D15" s="2">
        <f>IFERROR(INDEX(D51:D500,MATCH($C$15,$C$51:$C$500,0)),"")</f>
        <v>-13136392000</v>
      </c>
      <c r="E15" s="2">
        <f>IFERROR(INDEX(E51:E500,MATCH($C$15,$C$51:$C$500,0)),"")</f>
        <v>-12082898000</v>
      </c>
      <c r="H15" s="2">
        <f>IFERROR(SUM(D15:G15)*(4/MAX(1,COUNT(D15:G15))),"")</f>
        <v>-50438580000</v>
      </c>
      <c r="I15" s="2">
        <f t="shared" ref="I15:S15" si="12">IFERROR(INDEX(I51:I500,MATCH($C$15,$C$51:$C$500,0)),"")</f>
        <v>-63863922000</v>
      </c>
      <c r="J15" s="2">
        <f t="shared" si="12"/>
        <v>-37924929000</v>
      </c>
      <c r="K15" s="2">
        <f t="shared" si="12"/>
        <v>-41908462000</v>
      </c>
      <c r="L15" s="2">
        <f t="shared" si="12"/>
        <v>-41298540000</v>
      </c>
      <c r="M15" s="2">
        <f t="shared" si="12"/>
        <v>-35718800000</v>
      </c>
      <c r="N15" s="2">
        <f t="shared" si="12"/>
        <v>-30417726000</v>
      </c>
      <c r="O15" s="2">
        <f t="shared" si="12"/>
        <v>-44698642000</v>
      </c>
      <c r="P15" s="2">
        <f t="shared" si="12"/>
        <v>-39171746000</v>
      </c>
      <c r="Q15" s="2">
        <f t="shared" si="12"/>
        <v>-57275813000</v>
      </c>
      <c r="R15" s="2">
        <f t="shared" si="12"/>
        <v>-98538183000</v>
      </c>
      <c r="S15" s="2">
        <f t="shared" si="12"/>
        <v>-29451696000</v>
      </c>
    </row>
    <row r="16" spans="1:19" ht="15.5" x14ac:dyDescent="0.35">
      <c r="C16" t="s">
        <v>29</v>
      </c>
      <c r="D16" s="2">
        <f>IFERROR(INDEX(D51:D500,MATCH($C$16,$C$51:$C$500,0)),"")</f>
        <v>83208699000</v>
      </c>
      <c r="E16" s="2">
        <f>IFERROR(INDEX(E51:E500,MATCH($C$16,$C$51:$C$500,0)),"")</f>
        <v>39089517000</v>
      </c>
      <c r="H16" s="2">
        <f>IFERROR(SUM(D16:G16)*(4/MAX(1,COUNT(D16:G16))),"")</f>
        <v>244596432000</v>
      </c>
      <c r="I16" s="2">
        <f t="shared" ref="I16:S16" si="13">IFERROR(INDEX(I51:I500,MATCH($C$16,$C$51:$C$500,0)),"")</f>
        <v>202359662000</v>
      </c>
      <c r="J16" s="2">
        <f t="shared" si="13"/>
        <v>-20973595000</v>
      </c>
      <c r="K16" s="2">
        <f t="shared" si="13"/>
        <v>133279924000</v>
      </c>
      <c r="L16" s="2">
        <f t="shared" si="13"/>
        <v>58267404000</v>
      </c>
      <c r="M16" s="2">
        <f t="shared" si="13"/>
        <v>-47396347000</v>
      </c>
      <c r="N16" s="2">
        <f t="shared" si="13"/>
        <v>-40327644000</v>
      </c>
      <c r="O16" s="2">
        <f t="shared" si="13"/>
        <v>35151914000</v>
      </c>
      <c r="P16" s="2">
        <f t="shared" si="13"/>
        <v>-3033365000</v>
      </c>
      <c r="Q16" s="2">
        <f t="shared" si="13"/>
        <v>85362947000</v>
      </c>
      <c r="R16" s="2">
        <f t="shared" si="13"/>
        <v>192536511000</v>
      </c>
      <c r="S16" s="2">
        <f t="shared" si="13"/>
        <v>-21185393000</v>
      </c>
    </row>
    <row r="17" spans="1:19" ht="15.5" x14ac:dyDescent="0.35">
      <c r="A17" t="s">
        <v>30</v>
      </c>
    </row>
    <row r="18" spans="1:19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  <c r="S18" t="s">
        <v>35</v>
      </c>
    </row>
    <row r="19" spans="1:19" ht="15.5" x14ac:dyDescent="0.35">
      <c r="A19" t="s">
        <v>44</v>
      </c>
      <c r="C19" t="s">
        <v>45</v>
      </c>
    </row>
    <row r="20" spans="1:19" ht="15.5" x14ac:dyDescent="0.35">
      <c r="A20" t="s">
        <v>46</v>
      </c>
      <c r="C20" t="s">
        <v>47</v>
      </c>
      <c r="D20" s="2">
        <f ca="1">IFERROR(D21*D2,"")</f>
        <v>2416600000000</v>
      </c>
      <c r="E20" s="2">
        <f ca="1">IFERROR(E21*E2,"")</f>
        <v>2262050000000</v>
      </c>
      <c r="H20" s="2">
        <f t="shared" ref="H20:S20" ca="1" si="14">IFERROR(H21*H2,"")</f>
        <v>2262050000000</v>
      </c>
      <c r="I20" s="2">
        <f t="shared" ca="1" si="14"/>
        <v>3484400000000</v>
      </c>
      <c r="J20" s="2">
        <f t="shared" ca="1" si="14"/>
        <v>2276100000000</v>
      </c>
      <c r="K20" s="2">
        <f t="shared" ca="1" si="14"/>
        <v>1995100000000</v>
      </c>
      <c r="L20" s="2">
        <f t="shared" ca="1" si="14"/>
        <v>2304200000000</v>
      </c>
      <c r="M20" s="2">
        <f t="shared" ca="1" si="14"/>
        <v>1826500000000</v>
      </c>
      <c r="N20" s="2">
        <f t="shared" ca="1" si="14"/>
        <v>1157720000000</v>
      </c>
      <c r="O20" s="2" t="str">
        <f t="shared" ca="1" si="14"/>
        <v/>
      </c>
      <c r="P20" s="2" t="str">
        <f t="shared" ca="1" si="14"/>
        <v/>
      </c>
      <c r="Q20" s="2">
        <f t="shared" ca="1" si="14"/>
        <v>1005980000000</v>
      </c>
      <c r="R20" s="2" t="str">
        <f t="shared" ca="1" si="14"/>
        <v/>
      </c>
      <c r="S20" s="2" t="str">
        <f t="shared" ca="1" si="14"/>
        <v/>
      </c>
    </row>
    <row r="21" spans="1:19" ht="15.5" x14ac:dyDescent="0.35">
      <c r="C21" t="s">
        <v>12</v>
      </c>
      <c r="D21" s="2">
        <f>IFERROR(INDEX(D51:D500,MATCH($C$7,$C$51:$C$500,0)),"")</f>
        <v>2810000000</v>
      </c>
      <c r="E21" s="2">
        <f>IFERROR(INDEX(E51:E500,MATCH($C$7,$C$51:$C$500,0)),"")</f>
        <v>2810000000</v>
      </c>
      <c r="H21" s="2">
        <f>IFERROR(INDEX(D21:G21,COUNT(D21:G21)),"")</f>
        <v>2810000000</v>
      </c>
      <c r="I21" s="2">
        <f t="shared" ref="I21:S21" si="15">IFERROR(INDEX(I51:I500,MATCH($C$7,$C$51:$C$500,0)),"")</f>
        <v>2810000000</v>
      </c>
      <c r="J21" s="2">
        <f t="shared" si="15"/>
        <v>2810000000</v>
      </c>
      <c r="K21" s="2">
        <f t="shared" si="15"/>
        <v>2810000000</v>
      </c>
      <c r="L21" s="2">
        <f t="shared" si="15"/>
        <v>2810000000</v>
      </c>
      <c r="M21" s="2">
        <f t="shared" si="15"/>
        <v>2810000000</v>
      </c>
      <c r="N21" s="2">
        <f t="shared" si="15"/>
        <v>2810000000</v>
      </c>
      <c r="O21" s="2">
        <f t="shared" si="15"/>
        <v>2810000000</v>
      </c>
      <c r="P21" s="2">
        <f t="shared" si="15"/>
        <v>2810000000</v>
      </c>
      <c r="Q21" s="2">
        <f t="shared" si="15"/>
        <v>2810000000</v>
      </c>
      <c r="R21" s="2">
        <f t="shared" si="15"/>
        <v>2240000000</v>
      </c>
      <c r="S21" s="2">
        <f t="shared" si="15"/>
        <v>160000000</v>
      </c>
    </row>
    <row r="23" spans="1:19" ht="15.5" x14ac:dyDescent="0.35">
      <c r="B23" t="s">
        <v>48</v>
      </c>
      <c r="C23" t="s">
        <v>49</v>
      </c>
      <c r="D23" s="3">
        <f>IFERROR(D5/D6*100,"")</f>
        <v>5.2061471419791854</v>
      </c>
      <c r="E23" s="3">
        <f>IFERROR(E5/E6*100,"")</f>
        <v>2.0301153614642682</v>
      </c>
      <c r="H23" s="3">
        <f t="shared" ref="H23:S23" si="16">IFERROR(H5/H6*100,"")</f>
        <v>15.057385914312421</v>
      </c>
      <c r="I23" s="3">
        <f t="shared" si="16"/>
        <v>13.495433879729745</v>
      </c>
      <c r="J23" s="3">
        <f t="shared" si="16"/>
        <v>-5.5866199730961013</v>
      </c>
      <c r="K23" s="3">
        <f t="shared" si="16"/>
        <v>5.3789146139999522</v>
      </c>
      <c r="L23" s="3">
        <f t="shared" si="16"/>
        <v>8.7811991639660096</v>
      </c>
      <c r="M23" s="3">
        <f t="shared" si="16"/>
        <v>-4.92590185533144</v>
      </c>
      <c r="N23" s="3">
        <f t="shared" si="16"/>
        <v>-8.7568509177577756</v>
      </c>
      <c r="O23" s="3">
        <f t="shared" si="16"/>
        <v>8.7397162674385775</v>
      </c>
      <c r="P23" s="3">
        <f t="shared" si="16"/>
        <v>1.2873419914613125</v>
      </c>
      <c r="Q23" s="3">
        <f t="shared" si="16"/>
        <v>4.8400811078139725</v>
      </c>
      <c r="R23" s="3">
        <f t="shared" si="16"/>
        <v>21.091968747812263</v>
      </c>
      <c r="S23" s="3">
        <f t="shared" si="16"/>
        <v>22.569946750925748</v>
      </c>
    </row>
    <row r="24" spans="1:19" ht="15.5" x14ac:dyDescent="0.35">
      <c r="C24" t="s">
        <v>50</v>
      </c>
      <c r="D24" s="4">
        <f>IFERROR(_xlfn.RRI(5,I23,D23),"")</f>
        <v>-0.17345611472640998</v>
      </c>
      <c r="E24" s="4" t="str">
        <f>IFERROR(_xlfn.RRI(5,J23,E23),"")</f>
        <v/>
      </c>
      <c r="H24" s="4" t="str">
        <f t="shared" ref="H24:S24" si="17">IFERROR(_xlfn.RRI(5,M23,H23),"")</f>
        <v/>
      </c>
      <c r="I24" s="4" t="str">
        <f t="shared" si="17"/>
        <v/>
      </c>
      <c r="J24" s="4" t="str">
        <f t="shared" si="17"/>
        <v/>
      </c>
      <c r="K24" s="4">
        <f t="shared" si="17"/>
        <v>0.33106769403886283</v>
      </c>
      <c r="L24" s="4">
        <f t="shared" si="17"/>
        <v>0.12652345273692189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</row>
    <row r="25" spans="1:19" ht="15.5" x14ac:dyDescent="0.35">
      <c r="A25" t="s">
        <v>51</v>
      </c>
      <c r="C25" t="s">
        <v>52</v>
      </c>
      <c r="D25" s="3">
        <f>IFERROR(INDEX(D51:D500,MATCH($A$25,$C$51:$C$500,0)),"")</f>
        <v>24.51</v>
      </c>
      <c r="E25" s="3">
        <f>IFERROR(INDEX(E51:E500,MATCH($A$25,$C$51:$C$500,0)),"")</f>
        <v>9.0500000000000007</v>
      </c>
      <c r="H25" s="3">
        <f>IFERROR(INDEX(D25:G25,COUNT(D25:G25)),"")</f>
        <v>9.0500000000000007</v>
      </c>
      <c r="I25" s="3">
        <f t="shared" ref="I25:S25" si="18">IFERROR(INDEX(I51:I500,MATCH($C$25,$C$51:$C$500,0)),"")</f>
        <v>45.63</v>
      </c>
      <c r="J25" s="3">
        <f t="shared" si="18"/>
        <v>-26.73</v>
      </c>
      <c r="K25" s="3">
        <f t="shared" si="18"/>
        <v>22.27</v>
      </c>
      <c r="L25" s="3">
        <f t="shared" si="18"/>
        <v>7.27</v>
      </c>
      <c r="M25" s="3">
        <f t="shared" si="18"/>
        <v>-20.74</v>
      </c>
      <c r="N25" s="3">
        <f t="shared" si="18"/>
        <v>-21.08</v>
      </c>
      <c r="O25" s="3">
        <f t="shared" si="18"/>
        <v>4.6900000000000004</v>
      </c>
      <c r="P25" s="3">
        <f t="shared" si="18"/>
        <v>0.26</v>
      </c>
      <c r="Q25" s="3">
        <f t="shared" si="18"/>
        <v>14.91</v>
      </c>
      <c r="R25" s="3">
        <f t="shared" si="18"/>
        <v>43.92</v>
      </c>
      <c r="S25" s="3">
        <f t="shared" si="18"/>
        <v>-254.32</v>
      </c>
    </row>
    <row r="26" spans="1:19" ht="15.5" x14ac:dyDescent="0.35">
      <c r="C26" t="s">
        <v>53</v>
      </c>
      <c r="D26" s="4">
        <f>IFERROR(_xlfn.RRI(5,I25,D25),"")</f>
        <v>-0.11688234221466154</v>
      </c>
      <c r="E26" s="4" t="str">
        <f>IFERROR(_xlfn.RRI(5,J25,E25),"")</f>
        <v/>
      </c>
      <c r="H26" s="4" t="str">
        <f t="shared" ref="H26:S26" si="19">IFERROR(_xlfn.RRI(5,M25,H25),"")</f>
        <v/>
      </c>
      <c r="I26" s="4" t="str">
        <f t="shared" si="19"/>
        <v/>
      </c>
      <c r="J26" s="4" t="str">
        <f t="shared" si="19"/>
        <v/>
      </c>
      <c r="K26" s="4">
        <f t="shared" si="19"/>
        <v>1.4352826451791381</v>
      </c>
      <c r="L26" s="4">
        <f t="shared" si="19"/>
        <v>-0.13381361417031223</v>
      </c>
      <c r="M26" s="4" t="str">
        <f t="shared" si="19"/>
        <v/>
      </c>
      <c r="N26" s="4">
        <f t="shared" si="19"/>
        <v>-0.39228771141912178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</row>
    <row r="27" spans="1:19" ht="15.5" x14ac:dyDescent="0.35">
      <c r="C27" t="s">
        <v>54</v>
      </c>
      <c r="D27" s="3">
        <f>IFERROR(D4/D21,"")</f>
        <v>120.89151423487544</v>
      </c>
      <c r="E27" s="3">
        <f>IFERROR(E4/E21,"")</f>
        <v>94.977875800711743</v>
      </c>
      <c r="H27" s="3">
        <f t="shared" ref="H27:S27" si="20">IFERROR(H4/H21,"")</f>
        <v>431.7387800711744</v>
      </c>
      <c r="I27" s="3">
        <f t="shared" si="20"/>
        <v>442.77974199288258</v>
      </c>
      <c r="J27" s="3">
        <f t="shared" si="20"/>
        <v>452.20859964412813</v>
      </c>
      <c r="K27" s="3">
        <f t="shared" si="20"/>
        <v>407.0987978647687</v>
      </c>
      <c r="L27" s="3">
        <f t="shared" si="20"/>
        <v>447.05386405693952</v>
      </c>
      <c r="M27" s="3">
        <f t="shared" si="20"/>
        <v>470.40162419928828</v>
      </c>
      <c r="N27" s="3">
        <f t="shared" si="20"/>
        <v>460.08148256227759</v>
      </c>
      <c r="O27" s="3">
        <f t="shared" si="20"/>
        <v>510.266828113879</v>
      </c>
      <c r="P27" s="3">
        <f t="shared" si="20"/>
        <v>426.28405765124558</v>
      </c>
      <c r="Q27" s="3">
        <f t="shared" si="20"/>
        <v>430.27946619217084</v>
      </c>
      <c r="R27" s="3">
        <f t="shared" si="20"/>
        <v>552.44116428571431</v>
      </c>
      <c r="S27" s="3">
        <f t="shared" si="20"/>
        <v>3672.1273624999999</v>
      </c>
    </row>
    <row r="28" spans="1:19" ht="15.5" x14ac:dyDescent="0.35">
      <c r="C28" t="s">
        <v>55</v>
      </c>
      <c r="D28" s="4">
        <f>IFERROR(_xlfn.RRI(5,I27,D27),"")</f>
        <v>-0.22866752803791857</v>
      </c>
      <c r="E28" s="4">
        <f>IFERROR(_xlfn.RRI(5,J27,E27),"")</f>
        <v>-0.26809160754219663</v>
      </c>
      <c r="H28" s="4">
        <f t="shared" ref="H28:S28" si="21">IFERROR(_xlfn.RRI(5,M27,H27),"")</f>
        <v>-1.7006944991452277E-2</v>
      </c>
      <c r="I28" s="4">
        <f t="shared" si="21"/>
        <v>-7.6369213529619007E-3</v>
      </c>
      <c r="J28" s="4">
        <f t="shared" si="21"/>
        <v>-2.386857107803908E-2</v>
      </c>
      <c r="K28" s="4">
        <f t="shared" si="21"/>
        <v>-9.1677225073155677E-3</v>
      </c>
      <c r="L28" s="4">
        <f t="shared" si="21"/>
        <v>7.6781609836420461E-3</v>
      </c>
      <c r="M28" s="4">
        <f t="shared" si="21"/>
        <v>-3.1640636846072989E-2</v>
      </c>
      <c r="N28" s="4">
        <f t="shared" si="21"/>
        <v>-0.33994001730684109</v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</row>
    <row r="29" spans="1:19" ht="15.5" x14ac:dyDescent="0.35">
      <c r="C29" t="s">
        <v>56</v>
      </c>
      <c r="H29" s="4">
        <f t="shared" ref="H29:S29" si="22">IFERROR(((H25-I25)/I25)*100%,"")</f>
        <v>-0.80166557089634005</v>
      </c>
      <c r="I29" s="4">
        <f t="shared" si="22"/>
        <v>-2.7070707070707072</v>
      </c>
      <c r="J29" s="4">
        <f t="shared" si="22"/>
        <v>-2.2002694207453972</v>
      </c>
      <c r="K29" s="4">
        <f t="shared" si="22"/>
        <v>2.0632737276478679</v>
      </c>
      <c r="L29" s="4">
        <f t="shared" si="22"/>
        <v>-1.3505303760848602</v>
      </c>
      <c r="M29" s="4">
        <f t="shared" si="22"/>
        <v>-1.6129032258064512E-2</v>
      </c>
      <c r="N29" s="4">
        <f t="shared" si="22"/>
        <v>-5.4946695095948819</v>
      </c>
      <c r="O29" s="4">
        <f t="shared" si="22"/>
        <v>17.03846153846154</v>
      </c>
      <c r="P29" s="4">
        <f t="shared" si="22"/>
        <v>-0.9825620389000671</v>
      </c>
      <c r="Q29" s="4">
        <f t="shared" si="22"/>
        <v>-0.66051912568306015</v>
      </c>
      <c r="R29" s="4">
        <f t="shared" si="22"/>
        <v>-1.1726958162944323</v>
      </c>
      <c r="S29" s="4" t="str">
        <f t="shared" si="22"/>
        <v/>
      </c>
    </row>
    <row r="30" spans="1:19" ht="15.5" x14ac:dyDescent="0.35">
      <c r="C30" t="s">
        <v>57</v>
      </c>
      <c r="H30" s="4">
        <f t="shared" ref="H30:S30" si="23">IFERROR(((H27-I27)/I27)*100%,"")</f>
        <v>-2.4935562480827435E-2</v>
      </c>
      <c r="I30" s="4">
        <f t="shared" si="23"/>
        <v>-2.0850681872626311E-2</v>
      </c>
      <c r="J30" s="4">
        <f t="shared" si="23"/>
        <v>0.11080799554299872</v>
      </c>
      <c r="K30" s="4">
        <f t="shared" si="23"/>
        <v>-8.9374165854613649E-2</v>
      </c>
      <c r="L30" s="4">
        <f t="shared" si="23"/>
        <v>-4.9633672464654062E-2</v>
      </c>
      <c r="M30" s="4">
        <f t="shared" si="23"/>
        <v>2.2431117156760893E-2</v>
      </c>
      <c r="N30" s="4">
        <f t="shared" si="23"/>
        <v>-9.835118174760378E-2</v>
      </c>
      <c r="O30" s="4">
        <f t="shared" si="23"/>
        <v>0.19701128614887584</v>
      </c>
      <c r="P30" s="4">
        <f t="shared" si="23"/>
        <v>-9.2856128513017274E-3</v>
      </c>
      <c r="Q30" s="4">
        <f t="shared" si="23"/>
        <v>-0.22113069407399058</v>
      </c>
      <c r="R30" s="4">
        <f t="shared" si="23"/>
        <v>-0.84955827787258176</v>
      </c>
      <c r="S30" s="4" t="str">
        <f t="shared" si="23"/>
        <v/>
      </c>
    </row>
    <row r="32" spans="1:19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444.12</v>
      </c>
      <c r="E32" s="3">
        <f>IFERROR(INDEX(E51:E500,MATCH($A$32,$C$51:$C$500,0)),"")</f>
        <v>419.48</v>
      </c>
      <c r="H32" s="3">
        <f>IFERROR(INDEX(D32:G32,COUNT(D32:G32)),"")</f>
        <v>419.48</v>
      </c>
      <c r="I32" s="3">
        <f t="shared" ref="I32:S32" si="24">IFERROR(INDEX(I51:I500,MATCH($C$32,$C$51:$C$500,0)),"")</f>
        <v>408.5</v>
      </c>
      <c r="J32" s="3">
        <f t="shared" si="24"/>
        <v>342.6</v>
      </c>
      <c r="K32" s="3">
        <f t="shared" si="24"/>
        <v>370.29</v>
      </c>
      <c r="L32" s="3">
        <f t="shared" si="24"/>
        <v>351.82</v>
      </c>
      <c r="M32" s="3">
        <f t="shared" si="24"/>
        <v>319.49</v>
      </c>
      <c r="N32" s="3">
        <f t="shared" si="24"/>
        <v>333.41</v>
      </c>
      <c r="O32" s="3">
        <f t="shared" si="24"/>
        <v>374.46</v>
      </c>
      <c r="P32" s="3">
        <f t="shared" si="24"/>
        <v>335.73</v>
      </c>
      <c r="Q32" s="3">
        <f t="shared" si="24"/>
        <v>329.32</v>
      </c>
      <c r="R32" s="3">
        <f t="shared" si="24"/>
        <v>245.26</v>
      </c>
      <c r="S32" s="3">
        <f t="shared" si="24"/>
        <v>1294.24</v>
      </c>
    </row>
    <row r="33" spans="1:19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1.81</v>
      </c>
      <c r="E33" s="3">
        <f>IFERROR(INDEX(E51:E500,MATCH($A$33,$C$51:$C$500,0)),"")</f>
        <v>2.0499999999999998</v>
      </c>
      <c r="H33" s="3">
        <f>IFERROR(INDEX(D33:G33,COUNT(D33:G33)),"")</f>
        <v>2.0499999999999998</v>
      </c>
      <c r="I33" s="3">
        <f t="shared" ref="I33:S33" si="25">IFERROR(INDEX(I51:I500,MATCH($C$33,$C$51:$C$500,0)),"")</f>
        <v>3.04</v>
      </c>
      <c r="J33" s="3">
        <f t="shared" si="25"/>
        <v>2.36</v>
      </c>
      <c r="K33" s="3">
        <f t="shared" si="25"/>
        <v>1.92</v>
      </c>
      <c r="L33" s="3">
        <f t="shared" si="25"/>
        <v>2.33</v>
      </c>
      <c r="M33" s="3">
        <f t="shared" si="25"/>
        <v>2.0299999999999998</v>
      </c>
      <c r="N33" s="3">
        <f t="shared" si="25"/>
        <v>1.24</v>
      </c>
      <c r="O33" s="3">
        <f t="shared" si="25"/>
        <v>1.35</v>
      </c>
      <c r="P33" s="3">
        <f t="shared" si="25"/>
        <v>1.64</v>
      </c>
      <c r="Q33" s="3">
        <f t="shared" si="25"/>
        <v>1.0900000000000001</v>
      </c>
      <c r="R33" s="3">
        <f t="shared" si="25"/>
        <v>0</v>
      </c>
      <c r="S33" s="3">
        <f t="shared" si="25"/>
        <v>0</v>
      </c>
    </row>
    <row r="34" spans="1:19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32.840000000000003</v>
      </c>
      <c r="E34" s="3">
        <f>IFERROR(INDEX(E51:E500,MATCH($A$34,$C$51:$C$500,0)),"")</f>
        <v>95.03</v>
      </c>
      <c r="H34" s="3">
        <f>IFERROR(INDEX(D34:G34,COUNT(D34:G34)),"")</f>
        <v>95.03</v>
      </c>
      <c r="I34" s="3">
        <f t="shared" ref="I34:S34" si="26">IFERROR(INDEX(I51:I500,MATCH($C$34,$C$51:$C$500,0)),"")</f>
        <v>27.18</v>
      </c>
      <c r="J34" s="3">
        <f t="shared" si="26"/>
        <v>-30.3</v>
      </c>
      <c r="K34" s="3">
        <f t="shared" si="26"/>
        <v>31.88</v>
      </c>
      <c r="L34" s="3">
        <f t="shared" si="26"/>
        <v>112.79</v>
      </c>
      <c r="M34" s="3">
        <f t="shared" si="26"/>
        <v>-31.34</v>
      </c>
      <c r="N34" s="3">
        <f t="shared" si="26"/>
        <v>-19.54</v>
      </c>
      <c r="O34" s="3">
        <f t="shared" si="26"/>
        <v>107.68</v>
      </c>
      <c r="P34" s="3">
        <f t="shared" si="26"/>
        <v>2115.38</v>
      </c>
      <c r="Q34" s="3">
        <f t="shared" si="26"/>
        <v>24.01</v>
      </c>
      <c r="R34" s="3">
        <f t="shared" si="26"/>
        <v>0</v>
      </c>
      <c r="S34" s="3">
        <f t="shared" si="26"/>
        <v>0</v>
      </c>
    </row>
    <row r="35" spans="1:19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6.67</v>
      </c>
      <c r="E35" s="3">
        <f>IFERROR(INDEX(E51:E500,MATCH($A$35,$C$51:$C$500,0)),"")</f>
        <v>9.07</v>
      </c>
      <c r="H35" s="3">
        <f>IFERROR(INDEX(D35:G35,COUNT(D35:G35)),"")</f>
        <v>9.07</v>
      </c>
      <c r="I35" s="3">
        <f t="shared" ref="I35:S35" si="27">IFERROR(INDEX(I51:I500,MATCH($C$35,$C$51:$C$500,0)),"")</f>
        <v>2.8</v>
      </c>
      <c r="J35" s="3">
        <f t="shared" si="27"/>
        <v>1.79</v>
      </c>
      <c r="K35" s="3">
        <f t="shared" si="27"/>
        <v>1.75</v>
      </c>
      <c r="L35" s="3">
        <f t="shared" si="27"/>
        <v>1.84</v>
      </c>
      <c r="M35" s="3">
        <f t="shared" si="27"/>
        <v>1.38</v>
      </c>
      <c r="N35" s="3">
        <f t="shared" si="27"/>
        <v>0.9</v>
      </c>
      <c r="O35" s="3">
        <f t="shared" si="27"/>
        <v>0.99</v>
      </c>
      <c r="P35" s="3">
        <f t="shared" si="27"/>
        <v>1.29</v>
      </c>
      <c r="Q35" s="3">
        <f t="shared" si="27"/>
        <v>0.83</v>
      </c>
      <c r="R35" s="3">
        <f t="shared" si="27"/>
        <v>0</v>
      </c>
      <c r="S35" s="3">
        <f t="shared" si="27"/>
        <v>0</v>
      </c>
    </row>
    <row r="36" spans="1:19" ht="15.5" x14ac:dyDescent="0.35">
      <c r="B36" t="s">
        <v>70</v>
      </c>
      <c r="C36" t="s">
        <v>71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S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</row>
    <row r="37" spans="1:19" ht="15.5" x14ac:dyDescent="0.35">
      <c r="B37" t="s">
        <v>72</v>
      </c>
      <c r="C37" t="s">
        <v>73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S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</row>
    <row r="50" spans="2:19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  <c r="S50" t="s">
        <v>35</v>
      </c>
    </row>
    <row r="51" spans="2:19" ht="15.5" x14ac:dyDescent="0.35">
      <c r="B51" t="s">
        <v>79</v>
      </c>
      <c r="C51" t="s">
        <v>6</v>
      </c>
      <c r="D51" s="5">
        <v>339705155000</v>
      </c>
      <c r="E51" s="5">
        <v>266887831000</v>
      </c>
      <c r="F51" s="5">
        <v>338601007000</v>
      </c>
      <c r="G51" s="5">
        <v>315597116000</v>
      </c>
      <c r="I51" s="5">
        <v>1244211075000</v>
      </c>
      <c r="J51" s="5">
        <v>1270706165000</v>
      </c>
      <c r="K51" s="5">
        <v>1143947622000</v>
      </c>
      <c r="L51" s="5">
        <v>1256221358000</v>
      </c>
      <c r="M51" s="5">
        <v>1321828564000</v>
      </c>
      <c r="N51" s="5">
        <v>1292828966000</v>
      </c>
      <c r="O51" s="5">
        <v>1433849787000</v>
      </c>
      <c r="P51" s="5">
        <v>1197858202000</v>
      </c>
      <c r="Q51" s="5">
        <v>1209085300000</v>
      </c>
      <c r="R51" s="5">
        <v>1237468208000</v>
      </c>
      <c r="S51" s="5">
        <v>587540378000</v>
      </c>
    </row>
    <row r="52" spans="2:19" ht="15.5" x14ac:dyDescent="0.35">
      <c r="C52" t="s">
        <v>80</v>
      </c>
      <c r="D52" s="5">
        <v>-220038982000</v>
      </c>
      <c r="E52" s="5">
        <v>-191479902000</v>
      </c>
      <c r="F52" s="5">
        <v>-239105165000</v>
      </c>
      <c r="G52" s="5">
        <v>-220161305000</v>
      </c>
      <c r="I52" s="5">
        <v>-874280105000</v>
      </c>
      <c r="J52" s="5">
        <v>-917644959000</v>
      </c>
      <c r="K52" s="5">
        <v>-878370276000</v>
      </c>
      <c r="L52" s="5">
        <v>-1060096423000</v>
      </c>
      <c r="M52" s="5">
        <v>-1121198853000</v>
      </c>
      <c r="N52" s="5">
        <v>-1129920515000</v>
      </c>
      <c r="O52" s="5">
        <v>-1088576751000</v>
      </c>
      <c r="P52" s="5">
        <v>-837078232000</v>
      </c>
      <c r="Q52" s="5">
        <v>-726973340000</v>
      </c>
      <c r="R52" s="5">
        <v>-765128809000</v>
      </c>
      <c r="S52" s="5">
        <v>-317005013000</v>
      </c>
    </row>
    <row r="53" spans="2:19" ht="15.5" x14ac:dyDescent="0.35">
      <c r="C53" t="s">
        <v>81</v>
      </c>
      <c r="D53" s="5">
        <v>119666173000</v>
      </c>
      <c r="E53" s="5">
        <v>75407929000</v>
      </c>
      <c r="F53" s="5">
        <v>99495842000</v>
      </c>
      <c r="G53" s="5">
        <v>95435811000</v>
      </c>
      <c r="I53" s="5">
        <v>369930970000</v>
      </c>
      <c r="J53" s="5">
        <v>353061206000</v>
      </c>
      <c r="K53" s="5">
        <v>265577346000</v>
      </c>
      <c r="L53" s="5">
        <v>196124935000</v>
      </c>
      <c r="M53" s="5">
        <v>200629711000</v>
      </c>
      <c r="N53" s="5">
        <v>162908451000</v>
      </c>
      <c r="O53" s="5">
        <v>345273036000</v>
      </c>
      <c r="P53" s="5">
        <v>360779970000</v>
      </c>
      <c r="Q53" s="5">
        <v>482111960000</v>
      </c>
      <c r="R53" s="5">
        <v>472339399000</v>
      </c>
      <c r="S53" s="5">
        <v>270535365000</v>
      </c>
    </row>
    <row r="54" spans="2:19" ht="15.5" x14ac:dyDescent="0.35">
      <c r="C54" t="s">
        <v>82</v>
      </c>
      <c r="D54" s="5">
        <v>-18119282000</v>
      </c>
      <c r="E54" s="5">
        <v>-17602205000</v>
      </c>
      <c r="F54" s="5">
        <v>-22309223000</v>
      </c>
      <c r="G54" s="5">
        <v>-18254012000</v>
      </c>
      <c r="I54" s="5">
        <v>-82275489000</v>
      </c>
      <c r="J54" s="5">
        <v>-294711565000</v>
      </c>
      <c r="K54" s="5">
        <v>-82309852000</v>
      </c>
      <c r="L54" s="5">
        <v>-87090310000</v>
      </c>
      <c r="M54" s="5">
        <v>-170569958000</v>
      </c>
      <c r="N54" s="5">
        <v>-131731131000</v>
      </c>
      <c r="O54" s="5">
        <v>-249410273000</v>
      </c>
      <c r="P54" s="5">
        <v>-297458248000</v>
      </c>
      <c r="Q54" s="5">
        <v>-324614472000</v>
      </c>
      <c r="R54" s="5">
        <v>-135675245000</v>
      </c>
      <c r="S54" s="5">
        <v>-209561348000</v>
      </c>
    </row>
    <row r="55" spans="2:19" ht="15.5" x14ac:dyDescent="0.35">
      <c r="C55" t="s">
        <v>85</v>
      </c>
      <c r="D55" s="5">
        <v>1101782000</v>
      </c>
      <c r="E55" s="5">
        <v>1542193000</v>
      </c>
      <c r="F55" s="5">
        <v>5878797000</v>
      </c>
      <c r="G55" s="5">
        <v>1981071000</v>
      </c>
      <c r="I55" s="5">
        <v>11208271000</v>
      </c>
      <c r="J55" s="5">
        <v>9853207000</v>
      </c>
      <c r="K55" s="5">
        <v>1416663000</v>
      </c>
      <c r="L55" s="5">
        <v>8422449000</v>
      </c>
      <c r="M55" s="5">
        <v>-15412553000</v>
      </c>
      <c r="N55" s="5">
        <v>-11851566000</v>
      </c>
      <c r="O55" s="5">
        <v>-21183246000</v>
      </c>
      <c r="P55" s="5">
        <v>-42872202000</v>
      </c>
      <c r="Q55" s="5">
        <v>-15983609000</v>
      </c>
      <c r="R55" s="5">
        <v>4019962000</v>
      </c>
      <c r="S55" s="5">
        <v>18901148000</v>
      </c>
    </row>
    <row r="56" spans="2:19" ht="15.5" x14ac:dyDescent="0.35">
      <c r="C56" t="s">
        <v>86</v>
      </c>
      <c r="D56" s="5">
        <v>101546891000</v>
      </c>
      <c r="E56" s="5">
        <v>57805724000</v>
      </c>
      <c r="F56" s="5">
        <v>77186619000</v>
      </c>
      <c r="G56" s="5">
        <v>77181799000</v>
      </c>
      <c r="I56" s="5">
        <v>287655481000</v>
      </c>
      <c r="J56" s="5">
        <v>58349641000</v>
      </c>
      <c r="K56" s="5">
        <v>183267494000</v>
      </c>
      <c r="L56" s="5">
        <v>109034625000</v>
      </c>
      <c r="M56" s="5">
        <v>30059753000</v>
      </c>
      <c r="N56" s="5">
        <v>31177320000</v>
      </c>
      <c r="O56" s="5">
        <v>95862763000</v>
      </c>
      <c r="P56" s="5">
        <v>63321722000</v>
      </c>
      <c r="Q56" s="5">
        <v>157497488000</v>
      </c>
      <c r="R56" s="5">
        <v>336664154000</v>
      </c>
      <c r="S56" s="5">
        <v>60974017000</v>
      </c>
    </row>
    <row r="57" spans="2:19" ht="15.5" x14ac:dyDescent="0.35">
      <c r="C57" t="s">
        <v>87</v>
      </c>
      <c r="D57" s="5">
        <v>-18338192000</v>
      </c>
      <c r="E57" s="5">
        <v>-18716207000</v>
      </c>
      <c r="F57" s="5">
        <v>-19533564000</v>
      </c>
      <c r="G57" s="5">
        <v>-20953535000</v>
      </c>
      <c r="I57" s="5">
        <v>-85295819000</v>
      </c>
      <c r="J57" s="5">
        <v>-79323236000</v>
      </c>
      <c r="K57" s="5">
        <v>-49987570000</v>
      </c>
      <c r="L57" s="5">
        <v>-50767221000</v>
      </c>
      <c r="M57" s="5">
        <v>-77456100000</v>
      </c>
      <c r="N57" s="5">
        <v>-71504964000</v>
      </c>
      <c r="O57" s="5">
        <v>-60710849000</v>
      </c>
      <c r="P57" s="5">
        <v>-66355087000</v>
      </c>
      <c r="Q57" s="5">
        <v>-72134541000</v>
      </c>
      <c r="R57" s="5">
        <v>-144127643000</v>
      </c>
      <c r="S57" s="5">
        <v>-82159410000</v>
      </c>
    </row>
    <row r="58" spans="2:19" ht="15.5" x14ac:dyDescent="0.35">
      <c r="C58" t="s">
        <v>27</v>
      </c>
      <c r="D58" s="5">
        <v>-18338192000</v>
      </c>
      <c r="E58" s="5">
        <v>-18716207000</v>
      </c>
      <c r="F58" s="5">
        <v>-19533564000</v>
      </c>
      <c r="G58" s="5">
        <v>-20953535000</v>
      </c>
      <c r="I58" s="5">
        <v>-85295819000</v>
      </c>
      <c r="J58" s="5">
        <v>-79323236000</v>
      </c>
      <c r="K58" s="5">
        <v>-49987570000</v>
      </c>
      <c r="L58" s="5">
        <v>-50767221000</v>
      </c>
      <c r="M58" s="5">
        <v>-77456100000</v>
      </c>
      <c r="N58" s="5">
        <v>-71504964000</v>
      </c>
      <c r="O58" s="5">
        <v>-60710849000</v>
      </c>
      <c r="P58" s="5">
        <v>-66355087000</v>
      </c>
      <c r="Q58" s="5">
        <v>-72134541000</v>
      </c>
      <c r="R58" s="5">
        <v>-122590228000</v>
      </c>
      <c r="S58" s="5">
        <v>-81713103000</v>
      </c>
    </row>
    <row r="59" spans="2:19" ht="15.5" x14ac:dyDescent="0.35">
      <c r="C59" t="s">
        <v>92</v>
      </c>
      <c r="R59" s="5">
        <v>-21537415000</v>
      </c>
      <c r="S59" s="5">
        <v>-446307000</v>
      </c>
    </row>
    <row r="60" spans="2:19" ht="15.5" x14ac:dyDescent="0.35">
      <c r="C60" t="s">
        <v>94</v>
      </c>
      <c r="D60" s="5">
        <v>-18338192000</v>
      </c>
      <c r="E60" s="5">
        <v>-18716207000</v>
      </c>
      <c r="F60" s="5">
        <v>-19533564000</v>
      </c>
      <c r="G60" s="5">
        <v>-20953535000</v>
      </c>
      <c r="I60" s="5">
        <v>-85295819000</v>
      </c>
      <c r="J60" s="5">
        <v>-79323236000</v>
      </c>
      <c r="K60" s="5">
        <v>-49987570000</v>
      </c>
      <c r="L60" s="5">
        <v>-50767221000</v>
      </c>
      <c r="M60" s="5">
        <v>-77456100000</v>
      </c>
      <c r="N60" s="5">
        <v>-71504964000</v>
      </c>
      <c r="O60" s="5">
        <v>-60710849000</v>
      </c>
      <c r="P60" s="5">
        <v>-66355087000</v>
      </c>
      <c r="Q60" s="5">
        <v>-72134541000</v>
      </c>
      <c r="R60" s="5">
        <v>-144127643000</v>
      </c>
      <c r="S60" s="5">
        <v>-82159410000</v>
      </c>
    </row>
    <row r="61" spans="2:19" ht="15.5" x14ac:dyDescent="0.35">
      <c r="C61" t="s">
        <v>29</v>
      </c>
      <c r="D61" s="5">
        <v>83208699000</v>
      </c>
      <c r="E61" s="5">
        <v>39089517000</v>
      </c>
      <c r="F61" s="5">
        <v>57653055000</v>
      </c>
      <c r="G61" s="5">
        <v>56228264000</v>
      </c>
      <c r="I61" s="5">
        <v>202359662000</v>
      </c>
      <c r="J61" s="5">
        <v>-20973595000</v>
      </c>
      <c r="K61" s="5">
        <v>133279924000</v>
      </c>
      <c r="L61" s="5">
        <v>58267404000</v>
      </c>
      <c r="M61" s="5">
        <v>-47396347000</v>
      </c>
      <c r="N61" s="5">
        <v>-40327644000</v>
      </c>
      <c r="O61" s="5">
        <v>35151914000</v>
      </c>
      <c r="P61" s="5">
        <v>-3033365000</v>
      </c>
      <c r="Q61" s="5">
        <v>85362947000</v>
      </c>
      <c r="R61" s="5">
        <v>192536511000</v>
      </c>
      <c r="S61" s="5">
        <v>-21185393000</v>
      </c>
    </row>
    <row r="62" spans="2:19" ht="15.5" x14ac:dyDescent="0.35">
      <c r="C62" t="s">
        <v>28</v>
      </c>
      <c r="D62" s="5">
        <v>-13136392000</v>
      </c>
      <c r="E62" s="5">
        <v>-12082898000</v>
      </c>
      <c r="F62" s="5">
        <v>-17300491000</v>
      </c>
      <c r="G62" s="5">
        <v>-28042996000</v>
      </c>
      <c r="I62" s="5">
        <v>-63863922000</v>
      </c>
      <c r="J62" s="5">
        <v>-37924929000</v>
      </c>
      <c r="K62" s="5">
        <v>-41908462000</v>
      </c>
      <c r="L62" s="5">
        <v>-41298540000</v>
      </c>
      <c r="M62" s="5">
        <v>-35718800000</v>
      </c>
      <c r="N62" s="5">
        <v>-30417726000</v>
      </c>
      <c r="O62" s="5">
        <v>-44698642000</v>
      </c>
      <c r="P62" s="5">
        <v>-39171746000</v>
      </c>
      <c r="Q62" s="5">
        <v>-57275813000</v>
      </c>
      <c r="R62" s="5">
        <v>-98538183000</v>
      </c>
      <c r="S62" s="5">
        <v>-29451696000</v>
      </c>
    </row>
    <row r="63" spans="2:19" ht="15.5" x14ac:dyDescent="0.35">
      <c r="C63" t="s">
        <v>97</v>
      </c>
      <c r="D63" s="5">
        <v>70072307000</v>
      </c>
      <c r="E63" s="5">
        <v>27006619000</v>
      </c>
      <c r="F63" s="5">
        <v>40352564000</v>
      </c>
      <c r="G63" s="5">
        <v>28185268000</v>
      </c>
      <c r="I63" s="5">
        <v>138495740000</v>
      </c>
      <c r="J63" s="5">
        <v>-65413595000</v>
      </c>
      <c r="K63" s="5">
        <v>65343539000</v>
      </c>
      <c r="L63" s="5">
        <v>16968864000</v>
      </c>
      <c r="M63" s="5">
        <v>-83115147000</v>
      </c>
      <c r="N63" s="5">
        <v>-70745370000</v>
      </c>
      <c r="O63" s="5">
        <v>-9546728000</v>
      </c>
      <c r="P63" s="5">
        <v>-42205111000</v>
      </c>
      <c r="Q63" s="5">
        <v>28087134000</v>
      </c>
      <c r="R63" s="5">
        <v>93998328000</v>
      </c>
      <c r="S63" s="5">
        <v>-50637089000</v>
      </c>
    </row>
    <row r="64" spans="2:19" ht="15.5" x14ac:dyDescent="0.35">
      <c r="C64" t="s">
        <v>98</v>
      </c>
      <c r="F64" s="5">
        <v>29578029000</v>
      </c>
      <c r="G64" s="5">
        <v>2641878000</v>
      </c>
      <c r="I64" s="5">
        <v>37753616000</v>
      </c>
      <c r="J64" s="5">
        <v>17991189000</v>
      </c>
      <c r="K64" s="5">
        <v>-11354752000</v>
      </c>
      <c r="L64" s="5">
        <v>72358626000</v>
      </c>
      <c r="M64" s="5">
        <v>26553468000</v>
      </c>
      <c r="N64" s="5">
        <v>-19305839000</v>
      </c>
      <c r="O64" s="5">
        <v>77793601000</v>
      </c>
      <c r="P64" s="5">
        <v>11364140000</v>
      </c>
      <c r="Q64" s="5">
        <v>1994871000</v>
      </c>
      <c r="R64" s="5">
        <v>40931460000</v>
      </c>
      <c r="S64" s="5">
        <v>124281927000</v>
      </c>
    </row>
    <row r="65" spans="2:19" ht="15.5" x14ac:dyDescent="0.35">
      <c r="C65" t="s">
        <v>99</v>
      </c>
      <c r="D65" s="5">
        <v>70072307000</v>
      </c>
      <c r="E65" s="5">
        <v>27006619000</v>
      </c>
      <c r="F65" s="5">
        <v>69930593000</v>
      </c>
      <c r="G65" s="5">
        <v>30827146000</v>
      </c>
      <c r="I65" s="5">
        <v>176249356000</v>
      </c>
      <c r="J65" s="5">
        <v>-47422406000</v>
      </c>
      <c r="K65" s="5">
        <v>53988787000</v>
      </c>
      <c r="L65" s="5">
        <v>89327490000</v>
      </c>
      <c r="M65" s="5">
        <v>-56561679000</v>
      </c>
      <c r="N65" s="5">
        <v>-90051209000</v>
      </c>
      <c r="O65" s="5">
        <v>68246873000</v>
      </c>
      <c r="P65" s="5">
        <v>-30840971000</v>
      </c>
      <c r="Q65" s="5">
        <v>30082005000</v>
      </c>
      <c r="R65" s="5">
        <v>134929788000</v>
      </c>
      <c r="S65" s="5">
        <v>73644838000</v>
      </c>
    </row>
    <row r="66" spans="2:19" ht="15.5" x14ac:dyDescent="0.35">
      <c r="C66" t="s">
        <v>100</v>
      </c>
      <c r="D66" s="5">
        <v>70072307000</v>
      </c>
      <c r="E66" s="5">
        <v>27006619000</v>
      </c>
      <c r="F66" s="5">
        <v>40352564000</v>
      </c>
      <c r="G66" s="5">
        <v>28185268000</v>
      </c>
      <c r="I66" s="5">
        <v>138495740000</v>
      </c>
      <c r="J66" s="5">
        <v>-65413595000</v>
      </c>
      <c r="K66" s="5">
        <v>65343539000</v>
      </c>
      <c r="L66" s="5">
        <v>16968864000</v>
      </c>
      <c r="M66" s="5">
        <v>-83115147000</v>
      </c>
      <c r="N66" s="5">
        <v>-70745370000</v>
      </c>
      <c r="O66" s="5">
        <v>-9546728000</v>
      </c>
      <c r="P66" s="5">
        <v>-42205111000</v>
      </c>
      <c r="Q66" s="5">
        <v>28087134000</v>
      </c>
      <c r="R66" s="5">
        <v>93998328000</v>
      </c>
      <c r="S66" s="5">
        <v>-50637089000</v>
      </c>
    </row>
    <row r="67" spans="2:19" ht="15.5" x14ac:dyDescent="0.35">
      <c r="C67" t="s">
        <v>8</v>
      </c>
      <c r="D67" s="5">
        <v>68970525000</v>
      </c>
      <c r="E67" s="5">
        <v>25464426000</v>
      </c>
      <c r="F67" s="5">
        <v>64051796000</v>
      </c>
      <c r="G67" s="5">
        <v>28846075000</v>
      </c>
      <c r="I67" s="5">
        <v>165041085000</v>
      </c>
      <c r="J67" s="5">
        <v>-57275613000</v>
      </c>
      <c r="K67" s="5">
        <v>52572124000</v>
      </c>
      <c r="L67" s="5">
        <v>80905041000</v>
      </c>
      <c r="M67" s="5">
        <v>-41149126000</v>
      </c>
      <c r="N67" s="5">
        <v>-78199643000</v>
      </c>
      <c r="O67" s="5">
        <v>89430119000</v>
      </c>
      <c r="P67" s="5">
        <v>12031231000</v>
      </c>
      <c r="Q67" s="5">
        <v>46065614000</v>
      </c>
      <c r="R67" s="5">
        <v>130909826000</v>
      </c>
      <c r="S67" s="5">
        <v>54743690000</v>
      </c>
    </row>
    <row r="68" spans="2:19" ht="15.5" x14ac:dyDescent="0.35">
      <c r="C68" t="s">
        <v>102</v>
      </c>
      <c r="D68" s="5">
        <v>70072307000</v>
      </c>
      <c r="E68" s="5">
        <v>27006619000</v>
      </c>
      <c r="F68" s="5">
        <v>40352564000</v>
      </c>
      <c r="G68" s="5">
        <v>28185268000</v>
      </c>
      <c r="I68" s="5">
        <v>138495740000</v>
      </c>
      <c r="J68" s="5">
        <v>-65413595000</v>
      </c>
      <c r="K68" s="5">
        <v>65343539000</v>
      </c>
      <c r="L68" s="5">
        <v>16968864000</v>
      </c>
      <c r="M68" s="5">
        <v>-83115147000</v>
      </c>
      <c r="N68" s="5">
        <v>-70745370000</v>
      </c>
      <c r="O68" s="5">
        <v>-9546728000</v>
      </c>
      <c r="P68" s="5">
        <v>-42205111000</v>
      </c>
      <c r="Q68" s="5">
        <v>28087134000</v>
      </c>
      <c r="R68" s="5">
        <v>93998328000</v>
      </c>
      <c r="S68" s="5">
        <v>-50637089000</v>
      </c>
    </row>
    <row r="69" spans="2:19" ht="15.5" x14ac:dyDescent="0.35">
      <c r="C69" t="s">
        <v>103</v>
      </c>
      <c r="D69" s="5">
        <v>70072307000</v>
      </c>
      <c r="E69" s="5">
        <v>27006619000</v>
      </c>
      <c r="F69" s="5">
        <v>69930593000</v>
      </c>
      <c r="G69" s="5">
        <v>30827146000</v>
      </c>
      <c r="I69" s="5">
        <v>176249356000</v>
      </c>
      <c r="J69" s="5">
        <v>-47422406000</v>
      </c>
      <c r="K69" s="5">
        <v>53988787000</v>
      </c>
      <c r="L69" s="5">
        <v>89327490000</v>
      </c>
      <c r="M69" s="5">
        <v>-56561679000</v>
      </c>
      <c r="N69" s="5">
        <v>-90051209000</v>
      </c>
      <c r="O69" s="5">
        <v>68246873000</v>
      </c>
      <c r="P69" s="5">
        <v>-30840971000</v>
      </c>
      <c r="Q69" s="5">
        <v>30082005000</v>
      </c>
      <c r="R69" s="5">
        <v>134929788000</v>
      </c>
      <c r="S69" s="5">
        <v>73644838000</v>
      </c>
    </row>
    <row r="70" spans="2:19" ht="15.5" x14ac:dyDescent="0.35">
      <c r="C70" t="s">
        <v>104</v>
      </c>
      <c r="D70" s="5">
        <v>70072307000</v>
      </c>
      <c r="E70" s="5">
        <v>27006619000</v>
      </c>
      <c r="F70" s="5">
        <v>69930593000</v>
      </c>
      <c r="G70" s="5">
        <v>30827146000</v>
      </c>
      <c r="I70" s="5">
        <v>176249356000</v>
      </c>
      <c r="J70" s="5">
        <v>-47422406000</v>
      </c>
      <c r="K70" s="5">
        <v>53988787000</v>
      </c>
      <c r="L70" s="5">
        <v>89327490000</v>
      </c>
      <c r="M70" s="5">
        <v>-56561679000</v>
      </c>
      <c r="N70" s="5">
        <v>-90051209000</v>
      </c>
      <c r="O70" s="5">
        <v>68246873000</v>
      </c>
      <c r="P70" s="5">
        <v>-30840971000</v>
      </c>
      <c r="Q70" s="5">
        <v>30082005000</v>
      </c>
      <c r="R70" s="5">
        <v>134929788000</v>
      </c>
      <c r="S70" s="5">
        <v>73644838000</v>
      </c>
    </row>
    <row r="72" spans="2:19" ht="15.5" x14ac:dyDescent="0.35">
      <c r="B72" t="s">
        <v>105</v>
      </c>
      <c r="C72" t="s">
        <v>106</v>
      </c>
    </row>
    <row r="73" spans="2:19" ht="15.5" x14ac:dyDescent="0.35">
      <c r="C73" t="s">
        <v>107</v>
      </c>
    </row>
    <row r="74" spans="2:19" ht="15.5" x14ac:dyDescent="0.35">
      <c r="C74" t="s">
        <v>20</v>
      </c>
      <c r="D74" s="5">
        <v>534951920000</v>
      </c>
      <c r="E74" s="5">
        <v>433061638000</v>
      </c>
      <c r="F74" s="5">
        <v>419809884000</v>
      </c>
      <c r="G74" s="5">
        <v>383630718000</v>
      </c>
      <c r="I74" s="5">
        <v>419809884000</v>
      </c>
      <c r="J74" s="5">
        <v>319042995000</v>
      </c>
      <c r="K74" s="5">
        <v>225002623000</v>
      </c>
      <c r="L74" s="5">
        <v>304907396000</v>
      </c>
      <c r="M74" s="5">
        <v>157243101000</v>
      </c>
      <c r="N74" s="5">
        <v>214265895000</v>
      </c>
      <c r="O74" s="5">
        <v>168103818000</v>
      </c>
      <c r="P74" s="5">
        <v>230637261000</v>
      </c>
      <c r="Q74" s="5">
        <v>154620345000</v>
      </c>
      <c r="R74" s="5">
        <v>275162899000</v>
      </c>
      <c r="S74" s="5">
        <v>223980473000</v>
      </c>
    </row>
    <row r="75" spans="2:19" ht="15.5" x14ac:dyDescent="0.35">
      <c r="C75" t="s">
        <v>780</v>
      </c>
      <c r="K75" s="5">
        <v>50000000000</v>
      </c>
      <c r="L75" s="5">
        <v>4150908000</v>
      </c>
      <c r="M75" s="5">
        <v>4272397000</v>
      </c>
      <c r="N75" s="5">
        <v>3715257000</v>
      </c>
      <c r="O75" s="5">
        <v>11696306000</v>
      </c>
    </row>
    <row r="76" spans="2:19" ht="15.5" x14ac:dyDescent="0.35">
      <c r="C76" t="s">
        <v>109</v>
      </c>
      <c r="D76" s="5">
        <v>127575051000</v>
      </c>
      <c r="E76" s="5">
        <v>110406982000</v>
      </c>
      <c r="F76" s="5">
        <v>68089663000</v>
      </c>
      <c r="G76" s="5">
        <v>108336532000</v>
      </c>
      <c r="I76" s="5">
        <v>68089663000</v>
      </c>
      <c r="J76" s="5">
        <v>71248996000</v>
      </c>
      <c r="K76" s="5">
        <v>64677569000</v>
      </c>
      <c r="L76" s="5">
        <v>65821870000</v>
      </c>
      <c r="M76" s="5">
        <v>164172278000</v>
      </c>
      <c r="N76" s="5">
        <v>132292996000</v>
      </c>
      <c r="O76" s="5">
        <v>94077744000</v>
      </c>
      <c r="P76" s="5">
        <v>146269562000</v>
      </c>
      <c r="Q76" s="5">
        <v>113925598000</v>
      </c>
      <c r="R76" s="5">
        <v>121040125000</v>
      </c>
      <c r="S76" s="5">
        <v>51458363000</v>
      </c>
    </row>
    <row r="77" spans="2:19" ht="15.5" x14ac:dyDescent="0.35">
      <c r="C77" t="s">
        <v>111</v>
      </c>
      <c r="P77" s="5">
        <v>278962000</v>
      </c>
      <c r="Q77" s="5">
        <v>4679411000</v>
      </c>
      <c r="R77" s="5">
        <v>104778645000</v>
      </c>
    </row>
    <row r="78" spans="2:19" ht="15.5" x14ac:dyDescent="0.35">
      <c r="C78" t="s">
        <v>110</v>
      </c>
      <c r="D78" s="5">
        <v>44325000</v>
      </c>
      <c r="E78" s="5">
        <v>191180000</v>
      </c>
      <c r="F78" s="5">
        <v>1701692000</v>
      </c>
      <c r="G78" s="5">
        <v>48748000</v>
      </c>
      <c r="I78" s="5">
        <v>1701692000</v>
      </c>
      <c r="J78" s="5">
        <v>850772000</v>
      </c>
      <c r="K78" s="5">
        <v>1088960000</v>
      </c>
      <c r="L78" s="5">
        <v>114038022000</v>
      </c>
      <c r="M78" s="5">
        <v>117101780000</v>
      </c>
      <c r="N78" s="5">
        <v>285969208000</v>
      </c>
      <c r="O78" s="5">
        <v>208655004000</v>
      </c>
      <c r="P78" s="5">
        <v>97171834000</v>
      </c>
      <c r="Q78" s="5">
        <v>27529468000</v>
      </c>
      <c r="R78" s="5">
        <v>108236654000</v>
      </c>
      <c r="S78" s="5">
        <v>110367777000</v>
      </c>
    </row>
    <row r="79" spans="2:19" ht="15.5" x14ac:dyDescent="0.35">
      <c r="C79" t="s">
        <v>112</v>
      </c>
      <c r="D79" s="5">
        <v>127575051000</v>
      </c>
      <c r="E79" s="5">
        <v>110406982000</v>
      </c>
      <c r="F79" s="5">
        <v>68089663000</v>
      </c>
      <c r="G79" s="5">
        <v>108336532000</v>
      </c>
      <c r="I79" s="5">
        <v>68089663000</v>
      </c>
      <c r="J79" s="5">
        <v>71248996000</v>
      </c>
      <c r="K79" s="5">
        <v>64677569000</v>
      </c>
      <c r="L79" s="5">
        <v>65821870000</v>
      </c>
      <c r="M79" s="5">
        <v>164172278000</v>
      </c>
      <c r="N79" s="5">
        <v>132292996000</v>
      </c>
      <c r="O79" s="5">
        <v>94077744000</v>
      </c>
      <c r="P79" s="5">
        <v>146269562000</v>
      </c>
      <c r="Q79" s="5">
        <v>113925598000</v>
      </c>
      <c r="R79" s="5">
        <v>121040125000</v>
      </c>
      <c r="S79" s="5">
        <v>51458363000</v>
      </c>
    </row>
    <row r="80" spans="2:19" ht="15.5" x14ac:dyDescent="0.35">
      <c r="C80" t="s">
        <v>115</v>
      </c>
      <c r="D80" s="5">
        <v>68190325000</v>
      </c>
      <c r="E80" s="5">
        <v>61827255000</v>
      </c>
      <c r="F80" s="5">
        <v>63111964000</v>
      </c>
      <c r="G80" s="5">
        <v>60551649000</v>
      </c>
      <c r="I80" s="5">
        <v>63111964000</v>
      </c>
      <c r="J80" s="5">
        <v>54858314000</v>
      </c>
      <c r="K80" s="5">
        <v>134126515000</v>
      </c>
      <c r="L80" s="5">
        <v>122059872000</v>
      </c>
      <c r="M80" s="5">
        <v>146233039000</v>
      </c>
      <c r="N80" s="5">
        <v>239115922000</v>
      </c>
      <c r="O80" s="5">
        <v>447573208000</v>
      </c>
      <c r="P80" s="5">
        <v>234703984000</v>
      </c>
      <c r="Q80" s="5">
        <v>191457211000</v>
      </c>
      <c r="R80" s="5">
        <v>281861523000</v>
      </c>
      <c r="S80" s="5">
        <v>3700025000</v>
      </c>
    </row>
    <row r="81" spans="3:19" ht="15.5" x14ac:dyDescent="0.35">
      <c r="C81" t="s">
        <v>85</v>
      </c>
      <c r="D81" s="5">
        <v>45904913000</v>
      </c>
      <c r="E81" s="5">
        <v>47238629000</v>
      </c>
      <c r="F81" s="5">
        <v>101457319000</v>
      </c>
      <c r="G81" s="5">
        <v>107051951000</v>
      </c>
      <c r="I81" s="5">
        <v>101457319000</v>
      </c>
      <c r="J81" s="5">
        <v>102056744000</v>
      </c>
      <c r="K81" s="5">
        <v>108373149000</v>
      </c>
      <c r="L81" s="5">
        <v>125987915000</v>
      </c>
      <c r="M81" s="5">
        <v>105598397000</v>
      </c>
      <c r="N81" s="5">
        <v>99784419000</v>
      </c>
      <c r="O81" s="5">
        <v>119936690000</v>
      </c>
      <c r="P81" s="5">
        <v>125339623000</v>
      </c>
      <c r="Q81" s="5">
        <v>133743823000</v>
      </c>
      <c r="R81" s="5">
        <v>140789788000</v>
      </c>
      <c r="S81" s="5">
        <v>121100989000</v>
      </c>
    </row>
    <row r="82" spans="3:19" ht="15.5" x14ac:dyDescent="0.35">
      <c r="C82" t="s">
        <v>116</v>
      </c>
      <c r="D82" s="5">
        <v>783056256000</v>
      </c>
      <c r="E82" s="5">
        <v>672554550000</v>
      </c>
      <c r="F82" s="5">
        <v>623211246000</v>
      </c>
      <c r="G82" s="5">
        <v>603048454000</v>
      </c>
      <c r="I82" s="5">
        <v>623211246000</v>
      </c>
      <c r="J82" s="5">
        <v>533842776000</v>
      </c>
      <c r="K82" s="5">
        <v>1008391189000</v>
      </c>
      <c r="L82" s="5">
        <v>567773596000</v>
      </c>
      <c r="M82" s="5">
        <v>527727652000</v>
      </c>
      <c r="N82" s="5">
        <v>706111808000</v>
      </c>
      <c r="O82" s="5">
        <v>898145532000</v>
      </c>
      <c r="P82" s="5">
        <v>747599742000</v>
      </c>
      <c r="Q82" s="5">
        <v>575688931000</v>
      </c>
      <c r="R82" s="5">
        <v>753874232000</v>
      </c>
      <c r="S82" s="5">
        <v>369987152000</v>
      </c>
    </row>
    <row r="83" spans="3:19" ht="15.5" x14ac:dyDescent="0.35">
      <c r="C83" t="s">
        <v>117</v>
      </c>
    </row>
    <row r="84" spans="3:19" ht="15.5" x14ac:dyDescent="0.35">
      <c r="C84" t="s">
        <v>119</v>
      </c>
      <c r="D84" s="5">
        <v>2901679000</v>
      </c>
      <c r="E84" s="5">
        <v>2242822000</v>
      </c>
      <c r="F84" s="5">
        <v>614598000</v>
      </c>
      <c r="G84" s="5">
        <v>3575934000</v>
      </c>
      <c r="I84" s="5">
        <v>614598000</v>
      </c>
      <c r="J84" s="5">
        <v>16187619000</v>
      </c>
      <c r="K84" s="5">
        <v>19386736000</v>
      </c>
      <c r="L84" s="5">
        <v>15246536000</v>
      </c>
      <c r="M84" s="5">
        <v>21551519000</v>
      </c>
      <c r="N84" s="5">
        <v>21007145000</v>
      </c>
      <c r="O84" s="5">
        <v>298594000</v>
      </c>
      <c r="P84" s="5">
        <v>5188861000</v>
      </c>
      <c r="Q84" s="5">
        <v>1536536000</v>
      </c>
      <c r="R84" s="5">
        <v>235001000</v>
      </c>
      <c r="S84" s="5">
        <v>81975000</v>
      </c>
    </row>
    <row r="85" spans="3:19" ht="15.5" x14ac:dyDescent="0.35">
      <c r="C85" t="s">
        <v>122</v>
      </c>
      <c r="D85" s="5">
        <v>29127982000</v>
      </c>
      <c r="E85" s="5">
        <v>29127982000</v>
      </c>
      <c r="F85" s="5">
        <v>29127982000</v>
      </c>
      <c r="G85" s="5">
        <v>29127982000</v>
      </c>
      <c r="I85" s="5">
        <v>29127982000</v>
      </c>
      <c r="J85" s="5">
        <v>29127982000</v>
      </c>
      <c r="K85" s="5">
        <v>29127982000</v>
      </c>
      <c r="L85" s="5">
        <v>29127982000</v>
      </c>
      <c r="M85" s="5">
        <v>29127982000</v>
      </c>
      <c r="N85" s="5">
        <v>29127982000</v>
      </c>
      <c r="O85" s="5">
        <v>29127982000</v>
      </c>
      <c r="P85" s="5">
        <v>29127982000</v>
      </c>
      <c r="Q85" s="5">
        <v>29127982000</v>
      </c>
      <c r="R85" s="5">
        <v>29127982000</v>
      </c>
    </row>
    <row r="86" spans="3:19" ht="15.5" x14ac:dyDescent="0.35">
      <c r="C86" t="s">
        <v>121</v>
      </c>
      <c r="D86" s="5">
        <v>1501688064000</v>
      </c>
      <c r="E86" s="5">
        <v>1524837741000</v>
      </c>
      <c r="F86" s="5">
        <v>1545965673000</v>
      </c>
      <c r="G86" s="5">
        <v>1527095956000</v>
      </c>
      <c r="I86" s="5">
        <v>1545965673000</v>
      </c>
      <c r="J86" s="5">
        <v>1613117074000</v>
      </c>
      <c r="K86" s="5">
        <v>556100323000</v>
      </c>
      <c r="L86" s="5">
        <v>1074572153000</v>
      </c>
      <c r="M86" s="5">
        <v>1128265348000</v>
      </c>
      <c r="N86" s="5">
        <v>1302669302000</v>
      </c>
      <c r="O86" s="5">
        <v>1084818213000</v>
      </c>
      <c r="P86" s="5">
        <v>1038980275000</v>
      </c>
      <c r="Q86" s="5">
        <v>1003570165000</v>
      </c>
      <c r="R86" s="5">
        <v>906016023000</v>
      </c>
      <c r="S86" s="5">
        <v>425549714000</v>
      </c>
    </row>
    <row r="87" spans="3:19" ht="15.5" x14ac:dyDescent="0.35">
      <c r="C87" t="s">
        <v>123</v>
      </c>
      <c r="D87" s="5">
        <v>83608774000</v>
      </c>
      <c r="E87" s="5">
        <v>85809004000</v>
      </c>
      <c r="F87" s="5">
        <v>88009234000</v>
      </c>
      <c r="G87" s="5">
        <v>90209464000</v>
      </c>
      <c r="I87" s="5">
        <v>88009234000</v>
      </c>
      <c r="J87" s="5">
        <v>97023935000</v>
      </c>
      <c r="K87" s="5">
        <v>106733938000</v>
      </c>
      <c r="L87" s="5">
        <v>116549439000</v>
      </c>
      <c r="M87" s="5">
        <v>126437260000</v>
      </c>
      <c r="N87" s="5">
        <v>141853216000</v>
      </c>
      <c r="O87" s="5">
        <v>159776391000</v>
      </c>
      <c r="P87" s="5">
        <v>177700914000</v>
      </c>
      <c r="Q87" s="5">
        <v>196953093000</v>
      </c>
      <c r="R87" s="5">
        <v>218755526000</v>
      </c>
      <c r="S87" s="5">
        <v>221849933000</v>
      </c>
    </row>
    <row r="88" spans="3:19" ht="15.5" x14ac:dyDescent="0.35">
      <c r="C88" t="s">
        <v>120</v>
      </c>
      <c r="O88" s="5">
        <v>4491401000</v>
      </c>
      <c r="S88" s="5">
        <v>10019307000</v>
      </c>
    </row>
    <row r="89" spans="3:19" ht="15.5" x14ac:dyDescent="0.35">
      <c r="C89" t="s">
        <v>126</v>
      </c>
      <c r="D89" s="5">
        <v>1619100257000</v>
      </c>
      <c r="E89" s="5">
        <v>1643014824000</v>
      </c>
      <c r="F89" s="5">
        <v>1664728077000</v>
      </c>
      <c r="G89" s="5">
        <v>1650946797000</v>
      </c>
      <c r="I89" s="5">
        <v>1664728077000</v>
      </c>
      <c r="J89" s="5">
        <v>1756452231000</v>
      </c>
      <c r="K89" s="5">
        <v>712861573000</v>
      </c>
      <c r="L89" s="5">
        <v>1262667527000</v>
      </c>
      <c r="M89" s="5">
        <v>1332073494000</v>
      </c>
      <c r="N89" s="5">
        <v>1528912894000</v>
      </c>
      <c r="O89" s="5">
        <v>1325527028000</v>
      </c>
      <c r="P89" s="5">
        <v>1322400162000</v>
      </c>
      <c r="Q89" s="5">
        <v>1315657478000</v>
      </c>
      <c r="R89" s="5">
        <v>1297449466000</v>
      </c>
      <c r="S89" s="5">
        <v>930432862000</v>
      </c>
    </row>
    <row r="90" spans="3:19" ht="15.5" x14ac:dyDescent="0.35">
      <c r="C90" t="s">
        <v>127</v>
      </c>
      <c r="D90" s="5">
        <v>2402156513000</v>
      </c>
      <c r="E90" s="5">
        <v>2315569374000</v>
      </c>
      <c r="F90" s="5">
        <v>2287939323000</v>
      </c>
      <c r="G90" s="5">
        <v>2253995251000</v>
      </c>
      <c r="I90" s="5">
        <v>2287939323000</v>
      </c>
      <c r="J90" s="5">
        <v>2290295007000</v>
      </c>
      <c r="K90" s="5">
        <v>1721252762000</v>
      </c>
      <c r="L90" s="5">
        <v>1830441123000</v>
      </c>
      <c r="M90" s="5">
        <v>1859801146000</v>
      </c>
      <c r="N90" s="5">
        <v>2235024702000</v>
      </c>
      <c r="O90" s="5">
        <v>2223672560000</v>
      </c>
      <c r="P90" s="5">
        <v>2069999904000</v>
      </c>
      <c r="Q90" s="5">
        <v>1891346409000</v>
      </c>
      <c r="R90" s="5">
        <v>2051323698000</v>
      </c>
      <c r="S90" s="5">
        <v>1300420014000</v>
      </c>
    </row>
    <row r="91" spans="3:19" ht="15.5" x14ac:dyDescent="0.35">
      <c r="C91" t="s">
        <v>128</v>
      </c>
    </row>
    <row r="92" spans="3:19" ht="15.5" x14ac:dyDescent="0.35">
      <c r="C92" t="s">
        <v>129</v>
      </c>
    </row>
    <row r="93" spans="3:19" ht="15.5" x14ac:dyDescent="0.35">
      <c r="C93" t="s">
        <v>130</v>
      </c>
      <c r="D93" s="5">
        <v>204191541000</v>
      </c>
      <c r="E93" s="5">
        <v>170182997000</v>
      </c>
      <c r="F93" s="5">
        <v>154966541000</v>
      </c>
      <c r="G93" s="5">
        <v>198841247000</v>
      </c>
      <c r="I93" s="5">
        <v>154966541000</v>
      </c>
      <c r="J93" s="5">
        <v>235139069000</v>
      </c>
      <c r="K93" s="5">
        <v>571343583000</v>
      </c>
      <c r="L93" s="5">
        <v>311471160000</v>
      </c>
      <c r="M93" s="5">
        <v>376356971000</v>
      </c>
      <c r="N93" s="5">
        <v>625664501000</v>
      </c>
      <c r="O93" s="5">
        <v>628274109000</v>
      </c>
      <c r="P93" s="5">
        <v>409115604000</v>
      </c>
      <c r="Q93" s="5">
        <v>272245538000</v>
      </c>
      <c r="R93" s="5">
        <v>721920929000</v>
      </c>
      <c r="S93" s="5">
        <v>238529812000</v>
      </c>
    </row>
    <row r="94" spans="3:19" ht="15.5" x14ac:dyDescent="0.35">
      <c r="C94" t="s">
        <v>134</v>
      </c>
      <c r="O94" s="5">
        <v>84532498000</v>
      </c>
      <c r="P94" s="5">
        <v>50260206000</v>
      </c>
      <c r="Q94" s="5">
        <v>12806115000</v>
      </c>
      <c r="R94" s="5">
        <v>162427804000</v>
      </c>
    </row>
    <row r="95" spans="3:19" ht="15.5" x14ac:dyDescent="0.35">
      <c r="C95" t="s">
        <v>131</v>
      </c>
    </row>
    <row r="96" spans="3:19" ht="15.5" x14ac:dyDescent="0.35">
      <c r="C96" t="s">
        <v>132</v>
      </c>
      <c r="D96" s="5">
        <v>41428349000</v>
      </c>
      <c r="E96" s="5">
        <v>12809972000</v>
      </c>
      <c r="F96" s="5">
        <v>21784082000</v>
      </c>
      <c r="G96" s="5">
        <v>26155714000</v>
      </c>
      <c r="I96" s="5">
        <v>21784082000</v>
      </c>
      <c r="J96" s="5">
        <v>19210366000</v>
      </c>
      <c r="K96" s="5">
        <v>17986552000</v>
      </c>
      <c r="L96" s="5">
        <v>16877360000</v>
      </c>
      <c r="M96" s="5">
        <v>62370949000</v>
      </c>
      <c r="N96" s="5">
        <v>51942435000</v>
      </c>
      <c r="O96" s="5">
        <v>108814030000</v>
      </c>
      <c r="P96" s="5">
        <v>74210159000</v>
      </c>
      <c r="Q96" s="5">
        <v>62793699000</v>
      </c>
      <c r="R96" s="5">
        <v>112481909000</v>
      </c>
      <c r="S96" s="5">
        <v>11529116000</v>
      </c>
    </row>
    <row r="97" spans="3:19" ht="15.5" x14ac:dyDescent="0.35">
      <c r="C97" t="s">
        <v>136</v>
      </c>
      <c r="D97" s="5">
        <v>13563289000</v>
      </c>
      <c r="E97" s="5">
        <v>13436504000</v>
      </c>
      <c r="F97" s="5">
        <v>4380256000</v>
      </c>
      <c r="G97" s="5">
        <v>10318957000</v>
      </c>
      <c r="I97" s="5">
        <v>4380256000</v>
      </c>
      <c r="J97" s="5">
        <v>6332329000</v>
      </c>
      <c r="K97" s="5">
        <v>2829625000</v>
      </c>
      <c r="L97" s="5">
        <v>18964969000</v>
      </c>
      <c r="M97" s="5">
        <v>12869831000</v>
      </c>
      <c r="N97" s="5">
        <v>12366456000</v>
      </c>
      <c r="O97" s="5">
        <v>17507477000</v>
      </c>
      <c r="P97" s="5">
        <v>17315687000</v>
      </c>
      <c r="Q97" s="5">
        <v>6577838000</v>
      </c>
      <c r="R97" s="5">
        <v>50279444000</v>
      </c>
      <c r="S97" s="5">
        <v>14015619000</v>
      </c>
    </row>
    <row r="98" spans="3:19" ht="15.5" x14ac:dyDescent="0.35">
      <c r="C98" t="s">
        <v>137</v>
      </c>
      <c r="D98" s="5">
        <v>69292169000</v>
      </c>
      <c r="E98" s="5">
        <v>62658004000</v>
      </c>
      <c r="F98" s="5">
        <v>44820926000</v>
      </c>
      <c r="G98" s="5">
        <v>51601365000</v>
      </c>
      <c r="I98" s="5">
        <v>44820926000</v>
      </c>
      <c r="J98" s="5">
        <v>43316613000</v>
      </c>
      <c r="K98" s="5">
        <v>30847788000</v>
      </c>
      <c r="L98" s="5">
        <v>39635658000</v>
      </c>
      <c r="M98" s="5">
        <v>38504241000</v>
      </c>
      <c r="N98" s="5">
        <v>54306944000</v>
      </c>
      <c r="O98" s="5">
        <v>66382578000</v>
      </c>
      <c r="P98" s="5">
        <v>53690101000</v>
      </c>
      <c r="Q98" s="5">
        <v>51006793000</v>
      </c>
      <c r="R98" s="5">
        <v>66361767000</v>
      </c>
      <c r="S98" s="5">
        <v>11570300000</v>
      </c>
    </row>
    <row r="99" spans="3:19" ht="15.5" x14ac:dyDescent="0.35">
      <c r="C99" t="s">
        <v>138</v>
      </c>
      <c r="O99" s="5">
        <v>84838946000</v>
      </c>
      <c r="P99" s="5">
        <v>89992942000</v>
      </c>
      <c r="Q99" s="5">
        <v>86459014000</v>
      </c>
      <c r="R99" s="5">
        <v>290476716000</v>
      </c>
      <c r="S99" s="5">
        <v>376401737000</v>
      </c>
    </row>
    <row r="100" spans="3:19" ht="15.5" x14ac:dyDescent="0.35">
      <c r="C100" t="s">
        <v>622</v>
      </c>
      <c r="D100" s="5">
        <v>44325000</v>
      </c>
      <c r="E100" s="5">
        <v>191180000</v>
      </c>
      <c r="F100" s="5">
        <v>1701692000</v>
      </c>
      <c r="G100" s="5">
        <v>48748000</v>
      </c>
      <c r="I100" s="5">
        <v>1701692000</v>
      </c>
      <c r="J100" s="5">
        <v>850772000</v>
      </c>
      <c r="K100" s="5">
        <v>1088960000</v>
      </c>
      <c r="L100" s="5">
        <v>114038022000</v>
      </c>
      <c r="M100" s="5">
        <v>117101780000</v>
      </c>
      <c r="N100" s="5">
        <v>285969208000</v>
      </c>
      <c r="O100" s="5">
        <v>208655004000</v>
      </c>
      <c r="P100" s="5">
        <v>97450796000</v>
      </c>
      <c r="Q100" s="5">
        <v>32208879000</v>
      </c>
      <c r="R100" s="5">
        <v>213015299000</v>
      </c>
      <c r="S100" s="5">
        <v>110367777000</v>
      </c>
    </row>
    <row r="101" spans="3:19" ht="15.5" x14ac:dyDescent="0.35">
      <c r="C101" t="s">
        <v>139</v>
      </c>
    </row>
    <row r="102" spans="3:19" ht="15.5" x14ac:dyDescent="0.35">
      <c r="C102" t="s">
        <v>144</v>
      </c>
      <c r="J102" s="5">
        <v>905850000</v>
      </c>
      <c r="K102" s="5">
        <v>2686187000</v>
      </c>
      <c r="L102" s="5">
        <v>55147689000</v>
      </c>
      <c r="M102" s="5">
        <v>52467561000</v>
      </c>
      <c r="N102" s="5">
        <v>53557261000</v>
      </c>
      <c r="O102" s="5">
        <v>294405000</v>
      </c>
      <c r="P102" s="5">
        <v>436141000</v>
      </c>
      <c r="Q102" s="5">
        <v>668489000</v>
      </c>
      <c r="R102" s="5">
        <v>497810000</v>
      </c>
    </row>
    <row r="103" spans="3:19" ht="15.5" x14ac:dyDescent="0.35">
      <c r="C103" t="s">
        <v>141</v>
      </c>
      <c r="Q103" s="5">
        <v>6377630000</v>
      </c>
      <c r="R103" s="5">
        <v>5811245000</v>
      </c>
    </row>
    <row r="104" spans="3:19" ht="15.5" x14ac:dyDescent="0.35">
      <c r="C104" t="s">
        <v>145</v>
      </c>
      <c r="D104" s="5">
        <v>78835576000</v>
      </c>
      <c r="E104" s="5">
        <v>77244010000</v>
      </c>
      <c r="F104" s="5">
        <v>75684575000</v>
      </c>
      <c r="G104" s="5">
        <v>107991309000</v>
      </c>
      <c r="I104" s="5">
        <v>75684575000</v>
      </c>
      <c r="J104" s="5">
        <v>148661218000</v>
      </c>
      <c r="K104" s="5">
        <v>120326658000</v>
      </c>
      <c r="L104" s="5">
        <v>121823813000</v>
      </c>
      <c r="M104" s="5">
        <v>121106773000</v>
      </c>
      <c r="N104" s="5">
        <v>221079458000</v>
      </c>
      <c r="O104" s="5">
        <v>114491378000</v>
      </c>
      <c r="P104" s="5">
        <v>107073633000</v>
      </c>
      <c r="Q104" s="5">
        <v>105013414000</v>
      </c>
      <c r="R104" s="5">
        <v>116853745000</v>
      </c>
      <c r="S104" s="5">
        <v>91047000000</v>
      </c>
    </row>
    <row r="105" spans="3:19" ht="15.5" x14ac:dyDescent="0.35">
      <c r="C105" t="s">
        <v>224</v>
      </c>
    </row>
    <row r="106" spans="3:19" ht="15.5" x14ac:dyDescent="0.35">
      <c r="C106" t="s">
        <v>146</v>
      </c>
      <c r="D106" s="5">
        <v>873174813000</v>
      </c>
      <c r="E106" s="5">
        <v>891052437000</v>
      </c>
      <c r="F106" s="5">
        <v>910032590000</v>
      </c>
      <c r="G106" s="5">
        <v>922618080000</v>
      </c>
      <c r="I106" s="5">
        <v>910032590000</v>
      </c>
      <c r="J106" s="5">
        <v>1029927566000</v>
      </c>
      <c r="K106" s="5">
        <v>172534973000</v>
      </c>
      <c r="L106" s="5">
        <v>597626084000</v>
      </c>
      <c r="M106" s="5">
        <v>648081896000</v>
      </c>
      <c r="N106" s="5">
        <v>716349189000</v>
      </c>
      <c r="O106" s="5">
        <v>572137326000</v>
      </c>
      <c r="P106" s="5">
        <v>726305060000</v>
      </c>
      <c r="Q106" s="5">
        <v>667347936000</v>
      </c>
      <c r="R106" s="5">
        <v>708740812000</v>
      </c>
      <c r="S106" s="5">
        <v>819338943000</v>
      </c>
    </row>
    <row r="107" spans="3:19" ht="15.5" x14ac:dyDescent="0.35">
      <c r="C107" t="s">
        <v>147</v>
      </c>
      <c r="D107" s="5">
        <v>873174813000</v>
      </c>
      <c r="E107" s="5">
        <v>891052437000</v>
      </c>
      <c r="F107" s="5">
        <v>910032590000</v>
      </c>
      <c r="G107" s="5">
        <v>922618080000</v>
      </c>
      <c r="I107" s="5">
        <v>910032590000</v>
      </c>
      <c r="J107" s="5">
        <v>1029927566000</v>
      </c>
      <c r="K107" s="5">
        <v>172534973000</v>
      </c>
      <c r="L107" s="5">
        <v>597626084000</v>
      </c>
      <c r="M107" s="5">
        <v>648081896000</v>
      </c>
      <c r="N107" s="5">
        <v>716349189000</v>
      </c>
      <c r="O107" s="5">
        <v>572137326000</v>
      </c>
      <c r="P107" s="5">
        <v>726305060000</v>
      </c>
      <c r="Q107" s="5">
        <v>667347936000</v>
      </c>
      <c r="R107" s="5">
        <v>708740812000</v>
      </c>
      <c r="S107" s="5">
        <v>819338943000</v>
      </c>
    </row>
    <row r="108" spans="3:19" ht="15.5" x14ac:dyDescent="0.35">
      <c r="C108" t="s">
        <v>150</v>
      </c>
      <c r="D108" s="5">
        <v>12738726000</v>
      </c>
      <c r="E108" s="5">
        <v>11051623000</v>
      </c>
      <c r="F108" s="5">
        <v>11887274000</v>
      </c>
      <c r="G108" s="5">
        <v>3564389000</v>
      </c>
      <c r="I108" s="5">
        <v>11887274000</v>
      </c>
      <c r="J108" s="5">
        <v>4430429000</v>
      </c>
      <c r="K108" s="5">
        <v>3798602000</v>
      </c>
      <c r="L108" s="5">
        <v>3433210000</v>
      </c>
      <c r="M108" s="5">
        <v>148131000</v>
      </c>
      <c r="N108" s="5">
        <v>5032690000</v>
      </c>
      <c r="O108" s="5">
        <v>8097319000</v>
      </c>
      <c r="P108" s="5">
        <v>27039041000</v>
      </c>
      <c r="Q108" s="5">
        <v>43596227000</v>
      </c>
      <c r="R108" s="5">
        <v>54558678000</v>
      </c>
      <c r="S108" s="5">
        <v>42556149000</v>
      </c>
    </row>
    <row r="109" spans="3:19" ht="15.5" x14ac:dyDescent="0.35">
      <c r="C109" t="s">
        <v>1675</v>
      </c>
      <c r="K109" s="5">
        <v>962361000</v>
      </c>
      <c r="P109" s="5">
        <v>258759000</v>
      </c>
      <c r="Q109" s="5">
        <v>704000000</v>
      </c>
      <c r="R109" s="5">
        <v>961274000</v>
      </c>
    </row>
    <row r="110" spans="3:19" ht="15.5" x14ac:dyDescent="0.35">
      <c r="C110" t="s">
        <v>193</v>
      </c>
      <c r="D110" s="5">
        <v>817077960000</v>
      </c>
      <c r="E110" s="5">
        <v>837393834000</v>
      </c>
      <c r="F110" s="5">
        <v>857299562000</v>
      </c>
      <c r="G110" s="5">
        <v>876803425000</v>
      </c>
      <c r="I110" s="5">
        <v>857299562000</v>
      </c>
      <c r="J110" s="5">
        <v>932984137000</v>
      </c>
      <c r="L110" s="5">
        <v>358005403000</v>
      </c>
      <c r="M110" s="5">
        <v>342230585000</v>
      </c>
      <c r="N110" s="5">
        <v>378103185000</v>
      </c>
      <c r="R110" s="5">
        <v>6324903000</v>
      </c>
    </row>
    <row r="111" spans="3:19" ht="15.5" x14ac:dyDescent="0.35">
      <c r="C111" t="s">
        <v>154</v>
      </c>
      <c r="D111" s="5">
        <v>1077366354000</v>
      </c>
      <c r="E111" s="5">
        <v>1061235434000</v>
      </c>
      <c r="F111" s="5">
        <v>1064999131000</v>
      </c>
      <c r="G111" s="5">
        <v>1121459327000</v>
      </c>
      <c r="I111" s="5">
        <v>1064999131000</v>
      </c>
      <c r="J111" s="5">
        <v>1265066635000</v>
      </c>
      <c r="K111" s="5">
        <v>743878556000</v>
      </c>
      <c r="L111" s="5">
        <v>909097244000</v>
      </c>
      <c r="M111" s="5">
        <v>1024438867000</v>
      </c>
      <c r="N111" s="5">
        <v>1342013690000</v>
      </c>
      <c r="O111" s="5">
        <v>1200411435000</v>
      </c>
      <c r="P111" s="5">
        <v>1135420664000</v>
      </c>
      <c r="Q111" s="5">
        <v>939593474000</v>
      </c>
      <c r="R111" s="5">
        <v>1430661741000</v>
      </c>
      <c r="S111" s="5">
        <v>1057868755000</v>
      </c>
    </row>
    <row r="112" spans="3:19" ht="15.5" x14ac:dyDescent="0.35">
      <c r="C112" t="s">
        <v>155</v>
      </c>
    </row>
    <row r="113" spans="2:19" ht="15.5" x14ac:dyDescent="0.35">
      <c r="C113" t="s">
        <v>156</v>
      </c>
      <c r="D113" s="5">
        <v>281394199000</v>
      </c>
      <c r="E113" s="5">
        <v>281394199000</v>
      </c>
      <c r="F113" s="5">
        <v>281394199000</v>
      </c>
      <c r="G113" s="5">
        <v>281394199000</v>
      </c>
      <c r="I113" s="5">
        <v>281394199000</v>
      </c>
      <c r="J113" s="5">
        <v>281394199000</v>
      </c>
      <c r="K113" s="5">
        <v>281394199000</v>
      </c>
      <c r="L113" s="5">
        <v>281394199000</v>
      </c>
      <c r="M113" s="5">
        <v>281394199000</v>
      </c>
      <c r="N113" s="5">
        <v>281394199000</v>
      </c>
      <c r="O113" s="5">
        <v>281394199000</v>
      </c>
      <c r="P113" s="5">
        <v>281394199000</v>
      </c>
      <c r="Q113" s="5">
        <v>281394199000</v>
      </c>
      <c r="R113" s="5">
        <v>223708389000</v>
      </c>
      <c r="S113" s="5">
        <v>15875000000</v>
      </c>
    </row>
    <row r="114" spans="2:19" ht="15.5" x14ac:dyDescent="0.35">
      <c r="C114" t="s">
        <v>157</v>
      </c>
      <c r="D114" s="5">
        <v>243798490000</v>
      </c>
      <c r="E114" s="5">
        <v>243798490000</v>
      </c>
      <c r="F114" s="5">
        <v>243798490000</v>
      </c>
      <c r="G114" s="5">
        <v>243798490000</v>
      </c>
      <c r="I114" s="5">
        <v>243798490000</v>
      </c>
      <c r="J114" s="5">
        <v>243798490000</v>
      </c>
      <c r="K114" s="5">
        <v>243798490000</v>
      </c>
      <c r="L114" s="5">
        <v>243798490000</v>
      </c>
      <c r="M114" s="5">
        <v>243798490000</v>
      </c>
      <c r="N114" s="5">
        <v>243798490000</v>
      </c>
      <c r="O114" s="5">
        <v>243798490000</v>
      </c>
      <c r="P114" s="5">
        <v>243798490000</v>
      </c>
      <c r="Q114" s="5">
        <v>243798490000</v>
      </c>
    </row>
    <row r="115" spans="2:19" ht="15.5" x14ac:dyDescent="0.35">
      <c r="C115" t="s">
        <v>158</v>
      </c>
      <c r="D115" s="5">
        <v>678633909000</v>
      </c>
      <c r="E115" s="5">
        <v>607955525000</v>
      </c>
      <c r="F115" s="5">
        <v>522844824000</v>
      </c>
      <c r="G115" s="5">
        <v>433696035000</v>
      </c>
      <c r="I115" s="5">
        <v>522844824000</v>
      </c>
      <c r="J115" s="5">
        <v>336804965000</v>
      </c>
      <c r="K115" s="5">
        <v>408397538000</v>
      </c>
      <c r="L115" s="5">
        <v>338808643000</v>
      </c>
      <c r="M115" s="5">
        <v>268228450000</v>
      </c>
      <c r="N115" s="5">
        <v>313224993000</v>
      </c>
      <c r="O115" s="5">
        <v>408567314000</v>
      </c>
      <c r="P115" s="5">
        <v>294181725000</v>
      </c>
      <c r="Q115" s="5">
        <v>267753859000</v>
      </c>
      <c r="R115" s="5">
        <v>184174344000</v>
      </c>
      <c r="S115" s="5">
        <v>68483912000</v>
      </c>
    </row>
    <row r="116" spans="2:19" ht="15.5" x14ac:dyDescent="0.35">
      <c r="C116" t="s">
        <v>159</v>
      </c>
      <c r="Q116" s="5">
        <v>1000000000</v>
      </c>
    </row>
    <row r="117" spans="2:19" ht="15.5" x14ac:dyDescent="0.35">
      <c r="C117" t="s">
        <v>160</v>
      </c>
      <c r="Q117" s="5">
        <v>266753859000</v>
      </c>
    </row>
    <row r="118" spans="2:19" ht="15.5" x14ac:dyDescent="0.35">
      <c r="C118" t="s">
        <v>161</v>
      </c>
      <c r="D118" s="5">
        <v>678633909000</v>
      </c>
      <c r="E118" s="5">
        <v>607955525000</v>
      </c>
      <c r="F118" s="5">
        <v>522844824000</v>
      </c>
      <c r="G118" s="5">
        <v>433696035000</v>
      </c>
      <c r="I118" s="5">
        <v>522844824000</v>
      </c>
      <c r="J118" s="5">
        <v>336804965000</v>
      </c>
      <c r="K118" s="5">
        <v>408397538000</v>
      </c>
      <c r="L118" s="5">
        <v>338808643000</v>
      </c>
      <c r="M118" s="5">
        <v>268228450000</v>
      </c>
      <c r="N118" s="5">
        <v>313224993000</v>
      </c>
      <c r="O118" s="5">
        <v>408567314000</v>
      </c>
      <c r="P118" s="5">
        <v>294181725000</v>
      </c>
      <c r="Q118" s="5">
        <v>267753859000</v>
      </c>
      <c r="R118" s="5">
        <v>184174344000</v>
      </c>
      <c r="S118" s="5">
        <v>68483912000</v>
      </c>
    </row>
    <row r="119" spans="2:19" ht="15.5" x14ac:dyDescent="0.35">
      <c r="C119" t="s">
        <v>162</v>
      </c>
      <c r="D119" s="5">
        <v>75058648000</v>
      </c>
      <c r="E119" s="5">
        <v>73947097000</v>
      </c>
      <c r="F119" s="5">
        <v>73445360000</v>
      </c>
      <c r="G119" s="5">
        <v>66595249000</v>
      </c>
      <c r="I119" s="5">
        <v>73445360000</v>
      </c>
      <c r="J119" s="5">
        <v>61173974000</v>
      </c>
      <c r="K119" s="5">
        <v>-64589170000</v>
      </c>
      <c r="L119" s="5">
        <v>-68645368000</v>
      </c>
      <c r="M119" s="5">
        <v>-63657257000</v>
      </c>
      <c r="N119" s="5">
        <v>-45191089000</v>
      </c>
      <c r="O119" s="5">
        <v>-30435568000</v>
      </c>
      <c r="P119" s="5">
        <v>-10134797000</v>
      </c>
      <c r="Q119" s="5">
        <v>25062564000</v>
      </c>
      <c r="R119" s="5">
        <v>71989436000</v>
      </c>
      <c r="S119" s="5">
        <v>37091358000</v>
      </c>
    </row>
    <row r="120" spans="2:19" ht="15.5" x14ac:dyDescent="0.35">
      <c r="C120" t="s">
        <v>10</v>
      </c>
      <c r="D120" s="5">
        <v>1324790159000</v>
      </c>
      <c r="E120" s="5">
        <v>1254333940000</v>
      </c>
      <c r="F120" s="5">
        <v>1222940192000</v>
      </c>
      <c r="G120" s="5">
        <v>1132535924000</v>
      </c>
      <c r="I120" s="5">
        <v>1222940192000</v>
      </c>
      <c r="J120" s="5">
        <v>1025228372000</v>
      </c>
      <c r="K120" s="5">
        <v>977374206000</v>
      </c>
      <c r="L120" s="5">
        <v>921343879000</v>
      </c>
      <c r="M120" s="5">
        <v>835362279000</v>
      </c>
      <c r="N120" s="5">
        <v>893011012000</v>
      </c>
      <c r="O120" s="5">
        <v>1023261125000</v>
      </c>
      <c r="P120" s="5">
        <v>934579240000</v>
      </c>
      <c r="Q120" s="5">
        <v>951752935000</v>
      </c>
      <c r="R120" s="5">
        <v>620661957000</v>
      </c>
      <c r="S120" s="5">
        <v>242551259000</v>
      </c>
    </row>
    <row r="121" spans="2:19" ht="15.5" x14ac:dyDescent="0.35">
      <c r="C121" t="s">
        <v>163</v>
      </c>
      <c r="D121" s="5">
        <v>2402156513000</v>
      </c>
      <c r="E121" s="5">
        <v>2315569374000</v>
      </c>
      <c r="F121" s="5">
        <v>2287939323000</v>
      </c>
      <c r="G121" s="5">
        <v>2253995251000</v>
      </c>
      <c r="I121" s="5">
        <v>2287939323000</v>
      </c>
      <c r="J121" s="5">
        <v>2290295007000</v>
      </c>
      <c r="K121" s="5">
        <v>1721252762000</v>
      </c>
      <c r="L121" s="5">
        <v>1830441123000</v>
      </c>
      <c r="M121" s="5">
        <v>1859801146000</v>
      </c>
      <c r="N121" s="5">
        <v>2235024702000</v>
      </c>
      <c r="O121" s="5">
        <v>2223672560000</v>
      </c>
      <c r="P121" s="5">
        <v>2069999904000</v>
      </c>
      <c r="Q121" s="5">
        <v>1891346409000</v>
      </c>
      <c r="R121" s="5">
        <v>2051323698000</v>
      </c>
      <c r="S121" s="5">
        <v>1300420014000</v>
      </c>
    </row>
    <row r="122" spans="2:19" ht="15.5" x14ac:dyDescent="0.35">
      <c r="C122" t="s">
        <v>164</v>
      </c>
      <c r="D122" s="5">
        <v>2813941985</v>
      </c>
      <c r="E122" s="5">
        <v>2813941985</v>
      </c>
      <c r="F122" s="5">
        <v>2813941985</v>
      </c>
      <c r="G122" s="5">
        <v>2813941985</v>
      </c>
      <c r="I122" s="5">
        <v>2813941985</v>
      </c>
      <c r="J122" s="5">
        <v>2813941985</v>
      </c>
      <c r="K122" s="5">
        <v>2813941985</v>
      </c>
      <c r="L122" s="5">
        <v>2813941985</v>
      </c>
      <c r="M122" s="5">
        <v>2813941985</v>
      </c>
      <c r="N122" s="5">
        <v>2813941985</v>
      </c>
      <c r="O122" s="5">
        <v>2813941985</v>
      </c>
      <c r="P122" s="5">
        <v>2813941985</v>
      </c>
      <c r="Q122" s="5">
        <v>2813941985</v>
      </c>
      <c r="R122" s="5">
        <v>2237083885</v>
      </c>
      <c r="S122" s="5">
        <v>158750000</v>
      </c>
    </row>
    <row r="124" spans="2:19" ht="15.5" x14ac:dyDescent="0.35">
      <c r="B124" t="s">
        <v>165</v>
      </c>
      <c r="C124" t="s">
        <v>166</v>
      </c>
      <c r="D124" s="5">
        <v>119591587000</v>
      </c>
      <c r="E124" s="5">
        <v>34366596000</v>
      </c>
      <c r="F124" s="5">
        <v>89380513000</v>
      </c>
      <c r="G124" s="5">
        <v>98280726000</v>
      </c>
      <c r="I124" s="5">
        <v>305846062000</v>
      </c>
      <c r="J124" s="5">
        <v>267197114000</v>
      </c>
      <c r="K124" s="5">
        <v>247453820000</v>
      </c>
      <c r="L124" s="5">
        <v>318563211000</v>
      </c>
      <c r="M124" s="5">
        <v>348361071000</v>
      </c>
      <c r="N124" s="5">
        <v>321112150000</v>
      </c>
      <c r="O124" s="5">
        <v>23764203000</v>
      </c>
      <c r="P124" s="5">
        <v>38830710000</v>
      </c>
      <c r="Q124" s="5">
        <v>129665432000</v>
      </c>
      <c r="R124" s="5">
        <v>114680819000</v>
      </c>
      <c r="S124" s="5">
        <v>-26644645000</v>
      </c>
    </row>
    <row r="125" spans="2:19" ht="15.5" x14ac:dyDescent="0.35">
      <c r="C125" t="s">
        <v>690</v>
      </c>
      <c r="D125" s="5">
        <v>327590531000</v>
      </c>
      <c r="E125" s="5">
        <v>223147176000</v>
      </c>
      <c r="F125" s="5">
        <v>370713660000</v>
      </c>
      <c r="G125" s="5">
        <v>322380239000</v>
      </c>
      <c r="I125" s="5">
        <v>1240801826000</v>
      </c>
      <c r="J125" s="5">
        <v>1270910168000</v>
      </c>
      <c r="K125" s="5">
        <v>1136642090000</v>
      </c>
      <c r="L125" s="5">
        <v>1309016306000</v>
      </c>
      <c r="M125" s="5">
        <v>1333195783000</v>
      </c>
      <c r="N125" s="5">
        <v>1197035922000</v>
      </c>
      <c r="O125" s="5">
        <v>1506770384000</v>
      </c>
      <c r="P125" s="5">
        <v>1195169067000</v>
      </c>
      <c r="Q125" s="5">
        <v>1217537666000</v>
      </c>
      <c r="R125" s="5">
        <v>1168387407000</v>
      </c>
      <c r="S125" s="5">
        <v>584164346000</v>
      </c>
    </row>
    <row r="126" spans="2:19" ht="15.5" x14ac:dyDescent="0.35">
      <c r="C126" t="s">
        <v>414</v>
      </c>
      <c r="K126" s="5">
        <v>15650908000</v>
      </c>
      <c r="L126" s="5">
        <v>-5094194000</v>
      </c>
      <c r="M126" s="5">
        <v>506465000</v>
      </c>
      <c r="N126" s="5">
        <v>9908435000</v>
      </c>
      <c r="O126" s="5">
        <v>3075184000</v>
      </c>
      <c r="P126" s="5">
        <v>7747320000</v>
      </c>
    </row>
    <row r="127" spans="2:19" ht="15.5" x14ac:dyDescent="0.35">
      <c r="C127" t="s">
        <v>400</v>
      </c>
      <c r="D127" s="5">
        <v>11948412000</v>
      </c>
      <c r="F127" s="5">
        <v>-3085126000</v>
      </c>
    </row>
    <row r="128" spans="2:19" ht="15.5" x14ac:dyDescent="0.35">
      <c r="C128" t="s">
        <v>171</v>
      </c>
      <c r="D128" s="5">
        <v>-13571971000</v>
      </c>
      <c r="E128" s="5">
        <v>-4284092000</v>
      </c>
      <c r="F128" s="5">
        <v>-9124211000</v>
      </c>
      <c r="G128" s="5">
        <v>-10943691000</v>
      </c>
      <c r="I128" s="5">
        <v>-42592019000</v>
      </c>
      <c r="J128" s="5">
        <v>-52725300000</v>
      </c>
      <c r="K128" s="5">
        <v>-50198099000</v>
      </c>
      <c r="L128" s="5">
        <v>-38817961000</v>
      </c>
      <c r="M128" s="5">
        <v>-42834323000</v>
      </c>
      <c r="N128" s="5">
        <v>-45999368000</v>
      </c>
      <c r="O128" s="5">
        <v>-77207605000</v>
      </c>
      <c r="P128" s="5">
        <v>-86941147000</v>
      </c>
      <c r="Q128" s="5">
        <v>-140807915000</v>
      </c>
      <c r="R128" s="5">
        <v>-82108393000</v>
      </c>
      <c r="S128" s="5">
        <v>-27082096000</v>
      </c>
    </row>
    <row r="129" spans="3:19" ht="15.5" x14ac:dyDescent="0.35">
      <c r="C129" t="s">
        <v>327</v>
      </c>
      <c r="D129" s="5">
        <v>-41890891000</v>
      </c>
      <c r="E129" s="5">
        <v>-39779360000</v>
      </c>
      <c r="F129" s="5">
        <v>-72603192000</v>
      </c>
      <c r="G129" s="5">
        <v>-40668936000</v>
      </c>
      <c r="I129" s="5">
        <v>-193173906000</v>
      </c>
      <c r="J129" s="5">
        <v>-187420792000</v>
      </c>
      <c r="K129" s="5">
        <v>-173953968000</v>
      </c>
      <c r="L129" s="5">
        <v>-193230734000</v>
      </c>
      <c r="M129" s="5">
        <v>-185621160000</v>
      </c>
      <c r="N129" s="5">
        <v>-181008801000</v>
      </c>
      <c r="O129" s="5">
        <v>-189979304000</v>
      </c>
      <c r="P129" s="5">
        <v>-113673269000</v>
      </c>
      <c r="Q129" s="5">
        <v>-92152410000</v>
      </c>
      <c r="R129" s="5">
        <v>-77698402000</v>
      </c>
      <c r="S129" s="5">
        <v>-60264241000</v>
      </c>
    </row>
    <row r="130" spans="3:19" ht="15.5" x14ac:dyDescent="0.35">
      <c r="C130" t="s">
        <v>1774</v>
      </c>
      <c r="D130" s="5">
        <v>2449718000</v>
      </c>
      <c r="E130" s="5">
        <v>1857625000</v>
      </c>
      <c r="F130" s="5">
        <v>9160815000</v>
      </c>
      <c r="G130" s="5">
        <v>-3578532000</v>
      </c>
      <c r="I130" s="5">
        <v>9160815000</v>
      </c>
      <c r="J130" s="5">
        <v>6030314000</v>
      </c>
      <c r="K130" s="5">
        <v>4044500000</v>
      </c>
    </row>
    <row r="131" spans="3:19" ht="15.5" x14ac:dyDescent="0.35">
      <c r="C131" t="s">
        <v>170</v>
      </c>
      <c r="D131" s="5">
        <v>-18338192000</v>
      </c>
      <c r="E131" s="5">
        <v>-18716207000</v>
      </c>
      <c r="F131" s="5">
        <v>-19278481000</v>
      </c>
      <c r="G131" s="5">
        <v>-21061166000</v>
      </c>
      <c r="I131" s="5">
        <v>-84777280000</v>
      </c>
      <c r="J131" s="5">
        <v>-79093921000</v>
      </c>
      <c r="K131" s="5">
        <v>-49617412000</v>
      </c>
      <c r="L131" s="5">
        <v>-50324040000</v>
      </c>
      <c r="M131" s="5">
        <v>-71857305000</v>
      </c>
      <c r="N131" s="5">
        <v>-68944073000</v>
      </c>
      <c r="O131" s="5">
        <v>-70984886000</v>
      </c>
      <c r="P131" s="5">
        <v>-71284419000</v>
      </c>
      <c r="Q131" s="5">
        <v>-51874559000</v>
      </c>
      <c r="R131" s="5">
        <v>-96687456000</v>
      </c>
      <c r="S131" s="5">
        <v>-81713103000</v>
      </c>
    </row>
    <row r="132" spans="3:19" ht="15.5" x14ac:dyDescent="0.35">
      <c r="C132" t="s">
        <v>624</v>
      </c>
      <c r="F132" s="5">
        <v>3085126000</v>
      </c>
      <c r="I132" s="5">
        <v>3085126000</v>
      </c>
      <c r="J132" s="5">
        <v>10373170000</v>
      </c>
      <c r="K132" s="5">
        <v>5658061000</v>
      </c>
      <c r="L132" s="5">
        <v>11479917000</v>
      </c>
      <c r="M132" s="5">
        <v>25488243000</v>
      </c>
      <c r="N132" s="5">
        <v>22464304000</v>
      </c>
      <c r="O132" s="5">
        <v>198400000</v>
      </c>
    </row>
    <row r="133" spans="3:19" ht="15.5" x14ac:dyDescent="0.35">
      <c r="C133" t="s">
        <v>1775</v>
      </c>
      <c r="D133" s="5">
        <v>-148596020000</v>
      </c>
      <c r="E133" s="5">
        <v>-127858546000</v>
      </c>
      <c r="F133" s="5">
        <v>-189488078000</v>
      </c>
      <c r="G133" s="5">
        <v>-147847188000</v>
      </c>
      <c r="I133" s="5">
        <v>-626658500000</v>
      </c>
      <c r="J133" s="5">
        <v>-750876525000</v>
      </c>
      <c r="K133" s="5">
        <v>-625121352000</v>
      </c>
      <c r="L133" s="5">
        <v>-719560277000</v>
      </c>
      <c r="M133" s="5">
        <v>-710010167000</v>
      </c>
      <c r="N133" s="5">
        <v>-602435834000</v>
      </c>
      <c r="O133" s="5">
        <v>-1145032786000</v>
      </c>
      <c r="P133" s="5">
        <v>-884439522000</v>
      </c>
      <c r="Q133" s="5">
        <v>-803037350000</v>
      </c>
      <c r="R133" s="5">
        <v>-797212337000</v>
      </c>
      <c r="S133" s="5">
        <v>-441749551000</v>
      </c>
    </row>
    <row r="134" spans="3:19" ht="15.5" x14ac:dyDescent="0.35">
      <c r="C134" t="s">
        <v>172</v>
      </c>
      <c r="D134" s="5">
        <v>-18724308000</v>
      </c>
      <c r="E134" s="5">
        <v>-18346293000</v>
      </c>
      <c r="F134" s="5">
        <v>-51827490000</v>
      </c>
      <c r="G134" s="5">
        <v>-84024016000</v>
      </c>
      <c r="I134" s="5">
        <v>-203364378000</v>
      </c>
      <c r="J134" s="5">
        <v>-169089476000</v>
      </c>
      <c r="K134" s="5">
        <v>-264636982000</v>
      </c>
      <c r="L134" s="5">
        <v>-219128243000</v>
      </c>
      <c r="M134" s="5">
        <v>-412954606000</v>
      </c>
      <c r="N134" s="5">
        <v>-290842905000</v>
      </c>
      <c r="O134" s="5">
        <v>21145432000</v>
      </c>
      <c r="P134" s="5">
        <v>145008673000</v>
      </c>
      <c r="Q134" s="5">
        <v>-134161147000</v>
      </c>
      <c r="R134" s="5">
        <v>-14128034000</v>
      </c>
      <c r="S134" s="5">
        <v>185198359000</v>
      </c>
    </row>
    <row r="135" spans="3:19" ht="15.5" x14ac:dyDescent="0.35">
      <c r="C135" t="s">
        <v>173</v>
      </c>
      <c r="D135" s="5">
        <v>-1330592000</v>
      </c>
      <c r="E135" s="5">
        <v>-3354132000</v>
      </c>
      <c r="F135" s="5">
        <v>-1691633000</v>
      </c>
      <c r="G135" s="5">
        <v>-359554000</v>
      </c>
      <c r="I135" s="5">
        <v>-2680582000</v>
      </c>
      <c r="J135" s="5">
        <v>-4197497000</v>
      </c>
      <c r="K135" s="5">
        <v>-42378105000</v>
      </c>
      <c r="L135" s="5">
        <v>45094659000</v>
      </c>
      <c r="M135" s="5">
        <v>7382473000</v>
      </c>
      <c r="N135" s="5">
        <v>14583898000</v>
      </c>
      <c r="O135" s="5">
        <v>-103454284000</v>
      </c>
      <c r="P135" s="5">
        <v>-108298393000</v>
      </c>
      <c r="Q135" s="5">
        <v>-116438640000</v>
      </c>
      <c r="R135" s="5">
        <v>-93569118000</v>
      </c>
      <c r="S135" s="5">
        <v>-232114781000</v>
      </c>
    </row>
    <row r="136" spans="3:19" ht="15.5" x14ac:dyDescent="0.35">
      <c r="C136" t="s">
        <v>174</v>
      </c>
      <c r="F136" s="5">
        <v>412056000</v>
      </c>
      <c r="G136" s="5">
        <v>31960000</v>
      </c>
      <c r="I136" s="5">
        <v>444016000</v>
      </c>
      <c r="J136" s="5">
        <v>272830000</v>
      </c>
      <c r="K136" s="5">
        <v>92076000</v>
      </c>
      <c r="L136" s="5">
        <v>70309564000</v>
      </c>
      <c r="M136" s="5">
        <v>19025505000</v>
      </c>
      <c r="N136" s="5">
        <v>18143902000</v>
      </c>
      <c r="O136" s="5">
        <v>10959583000</v>
      </c>
      <c r="P136" s="5">
        <v>13603912000</v>
      </c>
      <c r="Q136" s="5">
        <v>3621218000</v>
      </c>
      <c r="R136" s="5">
        <v>604551000</v>
      </c>
    </row>
    <row r="137" spans="3:19" ht="15.5" x14ac:dyDescent="0.35">
      <c r="C137" t="s">
        <v>175</v>
      </c>
      <c r="D137" s="5">
        <v>-1330592000</v>
      </c>
      <c r="E137" s="5">
        <v>-3354132000</v>
      </c>
      <c r="F137" s="5">
        <v>-2103689000</v>
      </c>
      <c r="G137" s="5">
        <v>-391514000</v>
      </c>
      <c r="I137" s="5">
        <v>-3124598000</v>
      </c>
      <c r="J137" s="5">
        <v>-7720927000</v>
      </c>
      <c r="K137" s="5">
        <v>-8539089000</v>
      </c>
      <c r="L137" s="5">
        <v>-20110348000</v>
      </c>
      <c r="M137" s="5">
        <v>-12146311000</v>
      </c>
      <c r="N137" s="5">
        <v>-13465855000</v>
      </c>
      <c r="O137" s="5">
        <v>-117482360000</v>
      </c>
      <c r="P137" s="5">
        <v>-136768601000</v>
      </c>
      <c r="Q137" s="5">
        <v>-103428707000</v>
      </c>
      <c r="R137" s="5">
        <v>-83277322000</v>
      </c>
      <c r="S137" s="5">
        <v>-196328781000</v>
      </c>
    </row>
    <row r="138" spans="3:19" ht="15.5" x14ac:dyDescent="0.35">
      <c r="C138" t="s">
        <v>419</v>
      </c>
      <c r="L138" s="5">
        <v>-10363000</v>
      </c>
      <c r="M138" s="5">
        <v>-3186000</v>
      </c>
      <c r="N138" s="5">
        <v>-2584000</v>
      </c>
      <c r="O138" s="5">
        <v>-6691000</v>
      </c>
      <c r="P138" s="5">
        <v>-6024000</v>
      </c>
      <c r="Q138" s="5">
        <v>-3887146000</v>
      </c>
      <c r="R138" s="5">
        <v>-4178347000</v>
      </c>
    </row>
    <row r="139" spans="3:19" ht="15.5" x14ac:dyDescent="0.35">
      <c r="C139" t="s">
        <v>420</v>
      </c>
      <c r="K139" s="5">
        <v>-50000000000</v>
      </c>
    </row>
    <row r="140" spans="3:19" ht="15.5" x14ac:dyDescent="0.35">
      <c r="C140" t="s">
        <v>1776</v>
      </c>
      <c r="Q140" s="5">
        <v>-5694457000</v>
      </c>
      <c r="S140" s="5">
        <v>21000000000</v>
      </c>
    </row>
    <row r="141" spans="3:19" ht="15.5" x14ac:dyDescent="0.35">
      <c r="C141" t="s">
        <v>1777</v>
      </c>
    </row>
    <row r="142" spans="3:19" ht="15.5" x14ac:dyDescent="0.35">
      <c r="C142" t="s">
        <v>1170</v>
      </c>
      <c r="J142" s="5">
        <v>3250600000</v>
      </c>
      <c r="K142" s="5">
        <v>418000000</v>
      </c>
    </row>
    <row r="143" spans="3:19" ht="15.5" x14ac:dyDescent="0.35">
      <c r="C143" t="s">
        <v>1778</v>
      </c>
      <c r="P143" s="5">
        <v>7125000000</v>
      </c>
      <c r="Q143" s="5">
        <v>-7049548000</v>
      </c>
      <c r="R143" s="5">
        <v>-6718000000</v>
      </c>
      <c r="S143" s="5">
        <v>-56786000000</v>
      </c>
    </row>
    <row r="144" spans="3:19" ht="15.5" x14ac:dyDescent="0.35">
      <c r="C144" t="s">
        <v>1779</v>
      </c>
    </row>
    <row r="145" spans="3:19" ht="15.5" x14ac:dyDescent="0.35">
      <c r="C145" t="s">
        <v>189</v>
      </c>
      <c r="D145" s="5">
        <v>-18724308000</v>
      </c>
      <c r="E145" s="5">
        <v>-18346293000</v>
      </c>
      <c r="F145" s="5">
        <v>-51827490000</v>
      </c>
      <c r="G145" s="5">
        <v>-84024016000</v>
      </c>
      <c r="I145" s="5">
        <v>-203364378000</v>
      </c>
      <c r="J145" s="5">
        <v>-169089476000</v>
      </c>
      <c r="K145" s="5">
        <v>-264636982000</v>
      </c>
      <c r="L145" s="5">
        <v>-219128243000</v>
      </c>
      <c r="M145" s="5">
        <v>-412954606000</v>
      </c>
      <c r="N145" s="5">
        <v>-290842905000</v>
      </c>
      <c r="O145" s="5">
        <v>21145432000</v>
      </c>
      <c r="P145" s="5">
        <v>145008673000</v>
      </c>
      <c r="Q145" s="5">
        <v>-134161147000</v>
      </c>
      <c r="R145" s="5">
        <v>-14128034000</v>
      </c>
      <c r="S145" s="5">
        <v>185198359000</v>
      </c>
    </row>
    <row r="146" spans="3:19" ht="15.5" x14ac:dyDescent="0.35">
      <c r="C146" t="s">
        <v>438</v>
      </c>
      <c r="F146" s="5">
        <v>-33851580000</v>
      </c>
      <c r="G146" s="5">
        <v>-66351580000</v>
      </c>
      <c r="I146" s="5">
        <v>-132703160000</v>
      </c>
      <c r="J146" s="5">
        <v>-72000000000</v>
      </c>
      <c r="K146" s="5">
        <v>-66000000000</v>
      </c>
      <c r="L146" s="5">
        <v>-68090526000</v>
      </c>
      <c r="M146" s="5">
        <v>-515514893000</v>
      </c>
      <c r="N146" s="5">
        <v>-240529833000</v>
      </c>
      <c r="O146" s="5">
        <v>-357611758000</v>
      </c>
      <c r="P146" s="5">
        <v>-150013258000</v>
      </c>
      <c r="Q146" s="5">
        <v>-809194127000</v>
      </c>
      <c r="R146" s="5">
        <v>-168380712000</v>
      </c>
      <c r="S146" s="5">
        <v>-89796750000</v>
      </c>
    </row>
    <row r="147" spans="3:19" ht="15.5" x14ac:dyDescent="0.35">
      <c r="C147" t="s">
        <v>423</v>
      </c>
      <c r="M147" s="5">
        <v>383510175000</v>
      </c>
      <c r="N147" s="5">
        <v>42933793000</v>
      </c>
      <c r="O147" s="5">
        <v>268025207000</v>
      </c>
      <c r="P147" s="5">
        <v>223173927000</v>
      </c>
      <c r="Q147" s="5">
        <v>838785247000</v>
      </c>
      <c r="R147" s="5">
        <v>160872856000</v>
      </c>
    </row>
    <row r="148" spans="3:19" ht="15.5" x14ac:dyDescent="0.35">
      <c r="C148" t="s">
        <v>1780</v>
      </c>
      <c r="S148" s="5">
        <v>207000000000</v>
      </c>
    </row>
    <row r="149" spans="3:19" ht="15.5" x14ac:dyDescent="0.35">
      <c r="C149" t="s">
        <v>190</v>
      </c>
      <c r="P149" s="5">
        <v>8400593000</v>
      </c>
      <c r="Q149" s="5">
        <v>-162860377000</v>
      </c>
      <c r="S149" s="5">
        <v>-131298352000</v>
      </c>
    </row>
    <row r="150" spans="3:19" ht="15.5" x14ac:dyDescent="0.35">
      <c r="C150" t="s">
        <v>1758</v>
      </c>
      <c r="K150" s="5">
        <v>-62924000000</v>
      </c>
      <c r="L150" s="5">
        <v>-7265735000</v>
      </c>
      <c r="M150" s="5">
        <v>-175677775000</v>
      </c>
      <c r="N150" s="5">
        <v>-8878363000</v>
      </c>
      <c r="O150" s="5">
        <v>-134062970000</v>
      </c>
      <c r="P150" s="5">
        <v>-7125000000</v>
      </c>
      <c r="Q150" s="5">
        <v>-133190000000</v>
      </c>
      <c r="R150" s="5">
        <v>-27692000000</v>
      </c>
    </row>
    <row r="151" spans="3:19" ht="15.5" x14ac:dyDescent="0.35">
      <c r="C151" t="s">
        <v>1470</v>
      </c>
    </row>
    <row r="152" spans="3:19" ht="15.5" x14ac:dyDescent="0.35">
      <c r="C152" t="s">
        <v>1125</v>
      </c>
      <c r="S152" s="5">
        <v>57303882000</v>
      </c>
    </row>
    <row r="153" spans="3:19" ht="15.5" x14ac:dyDescent="0.35">
      <c r="C153" t="s">
        <v>530</v>
      </c>
      <c r="S153" s="5">
        <v>31629579000</v>
      </c>
    </row>
    <row r="154" spans="3:19" ht="15.5" x14ac:dyDescent="0.35">
      <c r="C154" t="s">
        <v>709</v>
      </c>
      <c r="Q154" s="5">
        <v>308619084000</v>
      </c>
    </row>
    <row r="155" spans="3:19" ht="15.5" x14ac:dyDescent="0.35">
      <c r="C155" t="s">
        <v>1781</v>
      </c>
      <c r="Q155" s="5">
        <v>-5543995000</v>
      </c>
    </row>
    <row r="156" spans="3:19" ht="15.5" x14ac:dyDescent="0.35">
      <c r="C156" t="s">
        <v>435</v>
      </c>
      <c r="D156" s="5">
        <v>-18724308000</v>
      </c>
      <c r="E156" s="5">
        <v>-18346293000</v>
      </c>
      <c r="F156" s="5">
        <v>-17975910000</v>
      </c>
      <c r="G156" s="5">
        <v>-17613006000</v>
      </c>
      <c r="I156" s="5">
        <v>-69755368000</v>
      </c>
      <c r="J156" s="5">
        <v>-94346778000</v>
      </c>
      <c r="K156" s="5">
        <v>-133346369000</v>
      </c>
    </row>
    <row r="157" spans="3:19" ht="15.5" x14ac:dyDescent="0.35">
      <c r="C157" t="s">
        <v>1186</v>
      </c>
      <c r="G157" s="5">
        <v>-59430000</v>
      </c>
      <c r="I157" s="5">
        <v>-905850000</v>
      </c>
      <c r="J157" s="5">
        <v>-2742698000</v>
      </c>
      <c r="K157" s="5">
        <v>-2366613000</v>
      </c>
      <c r="L157" s="5">
        <v>-143771982000</v>
      </c>
      <c r="M157" s="5">
        <v>-105272113000</v>
      </c>
      <c r="N157" s="5">
        <v>-84368502000</v>
      </c>
      <c r="O157" s="5">
        <v>-400495000</v>
      </c>
      <c r="P157" s="5">
        <v>-677589000</v>
      </c>
      <c r="Q157" s="5">
        <v>-5841426000</v>
      </c>
      <c r="R157" s="5">
        <v>-5288178000</v>
      </c>
    </row>
    <row r="158" spans="3:19" ht="15.5" x14ac:dyDescent="0.35">
      <c r="C158" t="s">
        <v>226</v>
      </c>
      <c r="D158" s="5">
        <v>99536687000</v>
      </c>
      <c r="E158" s="5">
        <v>12666171000</v>
      </c>
      <c r="F158" s="5">
        <v>35861390000</v>
      </c>
      <c r="G158" s="5">
        <v>13897156000</v>
      </c>
      <c r="I158" s="5">
        <v>99801102000</v>
      </c>
      <c r="J158" s="5">
        <v>93910141000</v>
      </c>
      <c r="K158" s="5">
        <v>-59561267000</v>
      </c>
      <c r="L158" s="5">
        <v>144529627000</v>
      </c>
      <c r="M158" s="5">
        <v>-57211062000</v>
      </c>
      <c r="N158" s="5">
        <v>44853143000</v>
      </c>
      <c r="O158" s="5">
        <v>-58544649000</v>
      </c>
      <c r="P158" s="5">
        <v>75540990000</v>
      </c>
      <c r="Q158" s="5">
        <v>-120934355000</v>
      </c>
      <c r="R158" s="5">
        <v>6983667000</v>
      </c>
      <c r="S158" s="5">
        <v>-73561067000</v>
      </c>
    </row>
    <row r="159" spans="3:19" ht="15.5" x14ac:dyDescent="0.35">
      <c r="C159" t="s">
        <v>227</v>
      </c>
      <c r="E159" s="5">
        <v>419809884000</v>
      </c>
      <c r="I159" s="5">
        <v>319042995000</v>
      </c>
      <c r="J159" s="5">
        <v>225002623000</v>
      </c>
      <c r="K159" s="5">
        <v>304907396000</v>
      </c>
      <c r="L159" s="5">
        <v>157243101000</v>
      </c>
      <c r="M159" s="5">
        <v>214265895000</v>
      </c>
      <c r="N159" s="5">
        <v>168103818000</v>
      </c>
      <c r="O159" s="5">
        <v>230637261000</v>
      </c>
      <c r="P159" s="5">
        <v>154620345000</v>
      </c>
      <c r="Q159" s="5">
        <v>275162899000</v>
      </c>
      <c r="R159" s="5">
        <v>223980473000</v>
      </c>
      <c r="S159" s="5">
        <v>287681410000</v>
      </c>
    </row>
    <row r="160" spans="3:19" ht="15.5" x14ac:dyDescent="0.35">
      <c r="C160" t="s">
        <v>225</v>
      </c>
      <c r="D160" s="5">
        <v>2353595000</v>
      </c>
      <c r="E160" s="5">
        <v>585583000</v>
      </c>
      <c r="F160" s="5">
        <v>317776000</v>
      </c>
      <c r="G160" s="5">
        <v>311544000</v>
      </c>
      <c r="I160" s="5">
        <v>965787000</v>
      </c>
      <c r="J160" s="5">
        <v>130231000</v>
      </c>
      <c r="K160" s="5">
        <v>-358498000</v>
      </c>
      <c r="L160" s="5">
        <v>3134668000</v>
      </c>
      <c r="M160" s="5">
        <v>188268000</v>
      </c>
      <c r="N160" s="5">
        <v>1308934000</v>
      </c>
      <c r="O160" s="5">
        <v>-3988794000</v>
      </c>
      <c r="P160" s="5">
        <v>475926000</v>
      </c>
      <c r="Q160" s="5">
        <v>391801000</v>
      </c>
      <c r="R160" s="5">
        <v>-1255863000</v>
      </c>
      <c r="S160" s="5">
        <v>9860130000</v>
      </c>
    </row>
    <row r="161" spans="2:19" ht="15.5" x14ac:dyDescent="0.35">
      <c r="C161" t="s">
        <v>1782</v>
      </c>
      <c r="R161" s="5">
        <v>45454622000</v>
      </c>
    </row>
    <row r="162" spans="2:19" ht="15.5" x14ac:dyDescent="0.35">
      <c r="C162" t="s">
        <v>1783</v>
      </c>
      <c r="K162" s="5">
        <v>-19985008000</v>
      </c>
    </row>
    <row r="163" spans="2:19" ht="15.5" x14ac:dyDescent="0.35">
      <c r="C163" t="s">
        <v>229</v>
      </c>
      <c r="D163" s="5">
        <v>101890282000</v>
      </c>
      <c r="E163" s="5">
        <v>433061638000</v>
      </c>
      <c r="F163" s="5">
        <v>36179166000</v>
      </c>
      <c r="G163" s="5">
        <v>14208700000</v>
      </c>
      <c r="I163" s="5">
        <v>419809884000</v>
      </c>
      <c r="J163" s="5">
        <v>319042995000</v>
      </c>
      <c r="K163" s="5">
        <v>225002623000</v>
      </c>
      <c r="L163" s="5">
        <v>304907396000</v>
      </c>
      <c r="M163" s="5">
        <v>157243101000</v>
      </c>
      <c r="N163" s="5">
        <v>214265895000</v>
      </c>
      <c r="O163" s="5">
        <v>168103818000</v>
      </c>
      <c r="P163" s="5">
        <v>230637261000</v>
      </c>
      <c r="Q163" s="5">
        <v>154620345000</v>
      </c>
      <c r="R163" s="5">
        <v>275162899000</v>
      </c>
      <c r="S163" s="5">
        <v>223980473000</v>
      </c>
    </row>
    <row r="165" spans="2:19" ht="15.5" x14ac:dyDescent="0.35">
      <c r="B165" t="s">
        <v>230</v>
      </c>
      <c r="C165" t="s">
        <v>12</v>
      </c>
      <c r="D165" s="5">
        <v>2810000000</v>
      </c>
      <c r="E165" s="5">
        <v>2810000000</v>
      </c>
      <c r="F165" s="5">
        <v>2810000000</v>
      </c>
      <c r="G165" s="5">
        <v>2810000000</v>
      </c>
      <c r="I165" s="5">
        <v>2810000000</v>
      </c>
      <c r="J165" s="5">
        <v>2810000000</v>
      </c>
      <c r="K165" s="5">
        <v>2810000000</v>
      </c>
      <c r="L165" s="5">
        <v>2810000000</v>
      </c>
      <c r="M165" s="5">
        <v>2810000000</v>
      </c>
      <c r="N165" s="5">
        <v>2810000000</v>
      </c>
      <c r="O165" s="5">
        <v>2810000000</v>
      </c>
      <c r="P165" s="5">
        <v>2810000000</v>
      </c>
      <c r="Q165" s="5">
        <v>2810000000</v>
      </c>
      <c r="R165" s="5">
        <v>2240000000</v>
      </c>
      <c r="S165" s="5">
        <v>160000000</v>
      </c>
    </row>
    <row r="166" spans="2:19" ht="15.5" x14ac:dyDescent="0.35">
      <c r="C166" t="s">
        <v>231</v>
      </c>
      <c r="D166" s="6">
        <v>24.51</v>
      </c>
      <c r="E166" s="6">
        <v>9.0500000000000007</v>
      </c>
      <c r="F166" s="6">
        <v>12.64</v>
      </c>
      <c r="G166" s="6">
        <v>9.31</v>
      </c>
    </row>
    <row r="167" spans="2:19" ht="15.5" x14ac:dyDescent="0.35">
      <c r="C167" t="s">
        <v>232</v>
      </c>
      <c r="D167" s="6">
        <v>32.840000000000003</v>
      </c>
      <c r="E167" s="6">
        <v>95.03</v>
      </c>
      <c r="F167" s="6">
        <v>98.1</v>
      </c>
      <c r="G167" s="6">
        <v>105.8</v>
      </c>
    </row>
    <row r="168" spans="2:19" ht="15.5" x14ac:dyDescent="0.35">
      <c r="C168" t="s">
        <v>67</v>
      </c>
      <c r="D168" s="6">
        <v>6.67</v>
      </c>
      <c r="E168" s="6">
        <v>9.07</v>
      </c>
      <c r="F168" s="6">
        <v>10.31</v>
      </c>
      <c r="G168" s="6">
        <v>8.7799999999999994</v>
      </c>
    </row>
    <row r="169" spans="2:19" ht="15.5" x14ac:dyDescent="0.35">
      <c r="C169" t="s">
        <v>233</v>
      </c>
      <c r="D169" s="6">
        <v>128229999999.99998</v>
      </c>
      <c r="E169" s="5">
        <v>84490000000</v>
      </c>
      <c r="F169" s="5">
        <v>108430000000</v>
      </c>
      <c r="G169" s="5">
        <v>108720000000</v>
      </c>
    </row>
    <row r="170" spans="2:19" ht="15.5" x14ac:dyDescent="0.35">
      <c r="C170" t="s">
        <v>234</v>
      </c>
      <c r="D170" s="6">
        <v>2.87E-2</v>
      </c>
      <c r="E170" s="6">
        <v>1.1000000000000001E-2</v>
      </c>
      <c r="F170" s="6">
        <v>1.5600000000000001E-2</v>
      </c>
      <c r="G170" s="6">
        <v>1.1599999999999999E-2</v>
      </c>
    </row>
    <row r="171" spans="2:19" ht="15.5" x14ac:dyDescent="0.35">
      <c r="C171" t="s">
        <v>235</v>
      </c>
      <c r="D171" s="6">
        <v>5.5199999999999999E-2</v>
      </c>
      <c r="E171" s="6">
        <v>2.1600000000000001E-2</v>
      </c>
      <c r="F171" s="6">
        <v>3.1E-2</v>
      </c>
      <c r="G171" s="6">
        <v>2.46E-2</v>
      </c>
    </row>
    <row r="172" spans="2:19" ht="15.5" x14ac:dyDescent="0.35">
      <c r="C172" t="s">
        <v>236</v>
      </c>
      <c r="D172" s="6">
        <v>4.6799999999999994E-2</v>
      </c>
      <c r="E172" s="6">
        <v>2.7000000000000003E-2</v>
      </c>
      <c r="F172" s="6">
        <v>3.6900000000000002E-2</v>
      </c>
      <c r="G172" s="6">
        <v>3.7599999999999995E-2</v>
      </c>
    </row>
    <row r="173" spans="2:19" ht="15.5" x14ac:dyDescent="0.35">
      <c r="C173" t="s">
        <v>237</v>
      </c>
      <c r="D173" s="6">
        <v>5.54</v>
      </c>
      <c r="E173" s="6">
        <v>3.09</v>
      </c>
      <c r="F173" s="6">
        <v>3.95</v>
      </c>
      <c r="G173" s="6">
        <v>3.68</v>
      </c>
    </row>
    <row r="174" spans="2:19" ht="15.5" x14ac:dyDescent="0.35">
      <c r="C174" t="s">
        <v>443</v>
      </c>
      <c r="D174" s="5">
        <v>1325000000000</v>
      </c>
      <c r="E174" s="5">
        <v>1254000000000</v>
      </c>
      <c r="F174" s="5">
        <v>1223000000000</v>
      </c>
      <c r="G174" s="5">
        <v>1133000000000</v>
      </c>
    </row>
    <row r="175" spans="2:19" ht="15.5" x14ac:dyDescent="0.35">
      <c r="C175" t="s">
        <v>238</v>
      </c>
      <c r="D175" s="6">
        <v>1.81</v>
      </c>
      <c r="E175" s="6">
        <v>2.0499999999999998</v>
      </c>
      <c r="F175" s="6">
        <v>3.04</v>
      </c>
      <c r="G175" s="6">
        <v>2.6</v>
      </c>
    </row>
    <row r="176" spans="2:19" ht="15.5" x14ac:dyDescent="0.35">
      <c r="C176" t="s">
        <v>239</v>
      </c>
      <c r="D176" s="6">
        <v>444.12</v>
      </c>
      <c r="E176" s="6">
        <v>419.48</v>
      </c>
      <c r="F176" s="6">
        <v>408.5</v>
      </c>
      <c r="G176" s="6">
        <v>378.81</v>
      </c>
    </row>
    <row r="177" spans="3:19" ht="15.5" x14ac:dyDescent="0.35">
      <c r="C177" t="s">
        <v>240</v>
      </c>
      <c r="D177" s="6">
        <v>1.99</v>
      </c>
      <c r="E177" s="6">
        <v>2.27</v>
      </c>
      <c r="F177" s="6">
        <v>3.38</v>
      </c>
      <c r="G177" s="6">
        <v>2.93</v>
      </c>
    </row>
    <row r="178" spans="3:19" ht="15.5" x14ac:dyDescent="0.35">
      <c r="C178" t="s">
        <v>241</v>
      </c>
      <c r="D178" s="6">
        <v>404.06</v>
      </c>
      <c r="E178" s="6">
        <v>378.63</v>
      </c>
      <c r="F178" s="6">
        <v>366.87</v>
      </c>
      <c r="G178" s="6">
        <v>336.4</v>
      </c>
    </row>
    <row r="179" spans="3:19" ht="15.5" x14ac:dyDescent="0.35">
      <c r="C179" t="s">
        <v>242</v>
      </c>
      <c r="D179" s="5">
        <v>0</v>
      </c>
      <c r="E179" s="5">
        <v>0</v>
      </c>
      <c r="F179" s="5">
        <v>2000000000</v>
      </c>
      <c r="G179" s="5">
        <v>0</v>
      </c>
    </row>
    <row r="180" spans="3:19" ht="15.5" x14ac:dyDescent="0.35">
      <c r="C180" t="s">
        <v>243</v>
      </c>
      <c r="D180" s="5">
        <v>817000000000</v>
      </c>
      <c r="E180" s="5">
        <v>837000000000</v>
      </c>
      <c r="F180" s="5">
        <v>857000000000</v>
      </c>
      <c r="G180" s="5">
        <v>877000000000</v>
      </c>
    </row>
    <row r="181" spans="3:19" ht="15.5" x14ac:dyDescent="0.35">
      <c r="C181" t="s">
        <v>306</v>
      </c>
      <c r="D181" s="5">
        <v>1250000000000</v>
      </c>
      <c r="E181" s="5">
        <v>1180000000000</v>
      </c>
      <c r="F181" s="5">
        <v>1149000000000</v>
      </c>
      <c r="G181" s="5">
        <v>1066000000000</v>
      </c>
    </row>
    <row r="182" spans="3:19" ht="15.5" x14ac:dyDescent="0.35">
      <c r="C182" t="s">
        <v>24</v>
      </c>
      <c r="D182" s="5">
        <v>817000000000</v>
      </c>
      <c r="E182" s="5">
        <v>838000000000</v>
      </c>
      <c r="F182" s="5">
        <v>859000000000</v>
      </c>
      <c r="G182" s="5">
        <v>877000000000</v>
      </c>
    </row>
    <row r="183" spans="3:19" ht="15.5" x14ac:dyDescent="0.35">
      <c r="C183" t="s">
        <v>21</v>
      </c>
      <c r="D183" s="5">
        <v>282000000000</v>
      </c>
      <c r="E183" s="5">
        <v>405000000000</v>
      </c>
      <c r="F183" s="5">
        <v>439000000000</v>
      </c>
      <c r="G183" s="5">
        <v>493000000000</v>
      </c>
    </row>
    <row r="184" spans="3:19" ht="15.5" x14ac:dyDescent="0.35">
      <c r="C184" t="s">
        <v>245</v>
      </c>
      <c r="D184" s="5">
        <v>579000000000</v>
      </c>
      <c r="E184" s="5">
        <v>502000000000</v>
      </c>
      <c r="F184" s="5">
        <v>468000000000</v>
      </c>
      <c r="G184" s="5">
        <v>404000000000</v>
      </c>
    </row>
    <row r="185" spans="3:19" ht="15.5" x14ac:dyDescent="0.35">
      <c r="C185" t="s">
        <v>246</v>
      </c>
      <c r="D185" s="5">
        <v>120000000000</v>
      </c>
      <c r="E185" s="5">
        <v>34000000000</v>
      </c>
      <c r="F185" s="5">
        <v>89000000000</v>
      </c>
      <c r="G185" s="5">
        <v>98000000000</v>
      </c>
    </row>
    <row r="186" spans="3:19" ht="15.5" x14ac:dyDescent="0.35">
      <c r="C186" t="s">
        <v>247</v>
      </c>
      <c r="D186" s="5">
        <v>-1000000000</v>
      </c>
      <c r="E186" s="5">
        <v>-3000000000</v>
      </c>
      <c r="F186" s="5">
        <v>-2000000000</v>
      </c>
      <c r="G186" s="5">
        <v>0</v>
      </c>
    </row>
    <row r="187" spans="3:19" ht="15.5" x14ac:dyDescent="0.35">
      <c r="C187" t="s">
        <v>13</v>
      </c>
      <c r="D187" s="5">
        <v>118000000000</v>
      </c>
      <c r="E187" s="5">
        <v>31000000000</v>
      </c>
      <c r="F187" s="5">
        <v>87000000000</v>
      </c>
      <c r="G187" s="5">
        <v>98000000000</v>
      </c>
    </row>
    <row r="188" spans="3:19" ht="15.5" x14ac:dyDescent="0.35">
      <c r="C188" t="s">
        <v>16</v>
      </c>
      <c r="D188" s="6">
        <v>42.03</v>
      </c>
      <c r="E188" s="6">
        <v>11.02</v>
      </c>
      <c r="F188" s="6">
        <v>31.02</v>
      </c>
      <c r="G188" s="6">
        <v>34.79</v>
      </c>
    </row>
    <row r="189" spans="3:19" ht="15.5" x14ac:dyDescent="0.35">
      <c r="C189" t="s">
        <v>52</v>
      </c>
      <c r="I189" s="6">
        <v>45.63</v>
      </c>
      <c r="J189" s="6">
        <v>-26.73</v>
      </c>
      <c r="K189" s="6">
        <v>22.27</v>
      </c>
      <c r="L189" s="6">
        <v>7.27</v>
      </c>
      <c r="M189" s="6">
        <v>-20.74</v>
      </c>
      <c r="N189" s="6">
        <v>-21.08</v>
      </c>
      <c r="O189" s="6">
        <v>4.6900000000000004</v>
      </c>
      <c r="P189" s="6">
        <v>0.26</v>
      </c>
      <c r="Q189" s="6">
        <v>14.91</v>
      </c>
      <c r="R189" s="6">
        <v>43.92</v>
      </c>
      <c r="S189" s="6">
        <v>-254.32</v>
      </c>
    </row>
    <row r="190" spans="3:19" ht="15.5" x14ac:dyDescent="0.35">
      <c r="C190" t="s">
        <v>66</v>
      </c>
      <c r="I190" s="6">
        <v>27.18</v>
      </c>
      <c r="J190" s="6">
        <v>-30.3</v>
      </c>
      <c r="K190" s="6">
        <v>31.88</v>
      </c>
      <c r="L190" s="6">
        <v>112.79</v>
      </c>
      <c r="M190" s="6">
        <v>-31.34</v>
      </c>
      <c r="N190" s="6">
        <v>-19.54</v>
      </c>
      <c r="O190" s="6">
        <v>107.68</v>
      </c>
      <c r="P190" s="6">
        <v>2115.38</v>
      </c>
      <c r="Q190" s="6">
        <v>24.01</v>
      </c>
      <c r="R190" s="5">
        <v>0</v>
      </c>
      <c r="S190" s="5">
        <v>0</v>
      </c>
    </row>
    <row r="191" spans="3:19" ht="15.5" x14ac:dyDescent="0.35">
      <c r="C191" t="s">
        <v>69</v>
      </c>
      <c r="I191" s="6">
        <v>2.8</v>
      </c>
      <c r="J191" s="6">
        <v>1.79</v>
      </c>
      <c r="K191" s="6">
        <v>1.75</v>
      </c>
      <c r="L191" s="6">
        <v>1.84</v>
      </c>
      <c r="M191" s="6">
        <v>1.38</v>
      </c>
      <c r="N191" s="6">
        <v>0.9</v>
      </c>
      <c r="O191" s="6">
        <v>0.99</v>
      </c>
      <c r="P191" s="6">
        <v>1.29</v>
      </c>
      <c r="Q191" s="6">
        <v>0.83</v>
      </c>
      <c r="R191" s="5">
        <v>0</v>
      </c>
      <c r="S191" s="5">
        <v>0</v>
      </c>
    </row>
    <row r="192" spans="3:19" ht="15.5" x14ac:dyDescent="0.35">
      <c r="C192" t="s">
        <v>248</v>
      </c>
      <c r="I192" s="5">
        <v>413970000000</v>
      </c>
      <c r="J192" s="5">
        <v>210630000000</v>
      </c>
      <c r="K192" s="5">
        <v>413760000000</v>
      </c>
      <c r="L192" s="5">
        <v>363100000000</v>
      </c>
      <c r="M192" s="6">
        <v>269779999999.99997</v>
      </c>
      <c r="N192" s="5">
        <v>268000000000</v>
      </c>
      <c r="O192" s="5">
        <v>220680000000</v>
      </c>
      <c r="P192" s="5">
        <v>203970000000</v>
      </c>
    </row>
    <row r="193" spans="3:19" ht="15.5" x14ac:dyDescent="0.35">
      <c r="C193" t="s">
        <v>249</v>
      </c>
      <c r="I193" s="6">
        <v>5.6100000000000004E-2</v>
      </c>
      <c r="J193" s="6">
        <v>-3.2799999999999996E-2</v>
      </c>
      <c r="K193" s="6">
        <v>3.6400000000000002E-2</v>
      </c>
      <c r="L193" s="6">
        <v>1.1200000000000002E-2</v>
      </c>
      <c r="M193" s="6">
        <v>-3.1400000000000004E-2</v>
      </c>
      <c r="N193" s="6">
        <v>-2.6499999999999999E-2</v>
      </c>
      <c r="O193" s="6">
        <v>5.8999999999999999E-3</v>
      </c>
      <c r="P193" s="6">
        <v>4.0000000000000002E-4</v>
      </c>
      <c r="Q193" s="6">
        <v>2.2200000000000001E-2</v>
      </c>
      <c r="R193" s="6">
        <v>4.7899999999999998E-2</v>
      </c>
      <c r="S193" s="6">
        <v>-3.1E-2</v>
      </c>
    </row>
    <row r="194" spans="3:19" ht="15.5" x14ac:dyDescent="0.35">
      <c r="C194" t="s">
        <v>250</v>
      </c>
      <c r="I194" s="6">
        <v>0.11169999999999999</v>
      </c>
      <c r="J194" s="6">
        <v>-7.8E-2</v>
      </c>
      <c r="K194" s="6">
        <v>6.0100000000000001E-2</v>
      </c>
      <c r="L194" s="6">
        <v>2.07E-2</v>
      </c>
      <c r="M194" s="6">
        <v>-6.4899999999999999E-2</v>
      </c>
      <c r="N194" s="6">
        <v>-6.3200000000000006E-2</v>
      </c>
      <c r="O194" s="6">
        <v>1.2500000000000001E-2</v>
      </c>
      <c r="P194" s="6">
        <v>8.0000000000000004E-4</v>
      </c>
      <c r="Q194" s="6">
        <v>4.53E-2</v>
      </c>
      <c r="R194" s="6">
        <v>0.17910000000000001</v>
      </c>
      <c r="S194" s="6">
        <v>-0.19649999999999998</v>
      </c>
    </row>
    <row r="195" spans="3:19" ht="15.5" x14ac:dyDescent="0.35">
      <c r="C195" t="s">
        <v>251</v>
      </c>
      <c r="I195" s="6">
        <v>0.13739999999999999</v>
      </c>
      <c r="J195" s="6">
        <v>3.6400000000000002E-2</v>
      </c>
      <c r="K195" s="6">
        <v>0.13730000000000001</v>
      </c>
      <c r="L195" s="6">
        <v>7.2599999999999998E-2</v>
      </c>
      <c r="M195" s="6">
        <v>1.9400000000000001E-2</v>
      </c>
      <c r="N195" s="6">
        <v>1.95E-2</v>
      </c>
      <c r="O195" s="6">
        <v>5.8899999999999994E-2</v>
      </c>
      <c r="P195" s="6">
        <v>3.8599999999999995E-2</v>
      </c>
      <c r="Q195" s="6">
        <v>0.10679999999999999</v>
      </c>
      <c r="R195" s="6">
        <v>0.28160000000000002</v>
      </c>
      <c r="S195" s="6">
        <v>0.1148</v>
      </c>
    </row>
    <row r="196" spans="3:19" ht="15.5" x14ac:dyDescent="0.35">
      <c r="C196" t="s">
        <v>252</v>
      </c>
      <c r="I196" s="6">
        <v>3.37</v>
      </c>
      <c r="J196" s="6">
        <v>0.74</v>
      </c>
      <c r="K196" s="6">
        <v>3.67</v>
      </c>
      <c r="L196" s="6">
        <v>2.15</v>
      </c>
      <c r="M196" s="6">
        <v>0.39</v>
      </c>
      <c r="N196" s="6">
        <v>0.44</v>
      </c>
      <c r="O196" s="6">
        <v>1.58</v>
      </c>
      <c r="P196" s="6">
        <v>0.95</v>
      </c>
      <c r="Q196" s="6">
        <v>2.1800000000000002</v>
      </c>
      <c r="R196" s="6">
        <v>2.75</v>
      </c>
      <c r="S196" s="6">
        <v>0.75</v>
      </c>
    </row>
    <row r="197" spans="3:19" ht="15.5" x14ac:dyDescent="0.35">
      <c r="C197" t="s">
        <v>63</v>
      </c>
      <c r="I197" s="6">
        <v>3.04</v>
      </c>
      <c r="J197" s="6">
        <v>2.36</v>
      </c>
      <c r="K197" s="6">
        <v>1.92</v>
      </c>
      <c r="L197" s="6">
        <v>2.33</v>
      </c>
      <c r="M197" s="6">
        <v>2.0299999999999998</v>
      </c>
      <c r="N197" s="6">
        <v>1.24</v>
      </c>
      <c r="O197" s="6">
        <v>1.35</v>
      </c>
      <c r="P197" s="6">
        <v>1.64</v>
      </c>
      <c r="Q197" s="6">
        <v>1.0900000000000001</v>
      </c>
      <c r="R197" s="5">
        <v>0</v>
      </c>
      <c r="S197" s="5">
        <v>0</v>
      </c>
    </row>
    <row r="198" spans="3:19" ht="15.5" x14ac:dyDescent="0.35">
      <c r="C198" t="s">
        <v>60</v>
      </c>
      <c r="I198" s="6">
        <v>408.5</v>
      </c>
      <c r="J198" s="6">
        <v>342.6</v>
      </c>
      <c r="K198" s="6">
        <v>370.29</v>
      </c>
      <c r="L198" s="6">
        <v>351.82</v>
      </c>
      <c r="M198" s="6">
        <v>319.49</v>
      </c>
      <c r="N198" s="6">
        <v>333.41</v>
      </c>
      <c r="O198" s="6">
        <v>374.46</v>
      </c>
      <c r="P198" s="6">
        <v>335.73</v>
      </c>
      <c r="Q198" s="6">
        <v>329.32</v>
      </c>
      <c r="R198" s="6">
        <v>245.26</v>
      </c>
      <c r="S198" s="6">
        <v>1294.24</v>
      </c>
    </row>
    <row r="199" spans="3:19" ht="15.5" x14ac:dyDescent="0.35">
      <c r="C199" t="s">
        <v>253</v>
      </c>
      <c r="I199" s="6">
        <v>3.38</v>
      </c>
      <c r="J199" s="6">
        <v>2.72</v>
      </c>
      <c r="K199" s="6">
        <v>2.2000000000000002</v>
      </c>
      <c r="L199" s="6">
        <v>2.73</v>
      </c>
      <c r="M199" s="6">
        <v>2.46</v>
      </c>
      <c r="N199" s="6">
        <v>1.51</v>
      </c>
      <c r="O199" s="6">
        <v>1.64</v>
      </c>
      <c r="P199" s="6">
        <v>2.1</v>
      </c>
      <c r="Q199" s="6">
        <v>1.44</v>
      </c>
      <c r="R199" s="5">
        <v>0</v>
      </c>
      <c r="S199" s="5">
        <v>0</v>
      </c>
    </row>
    <row r="200" spans="3:19" ht="15.5" x14ac:dyDescent="0.35">
      <c r="C200" t="s">
        <v>254</v>
      </c>
      <c r="I200" s="6">
        <v>366.87</v>
      </c>
      <c r="J200" s="6">
        <v>297.77</v>
      </c>
      <c r="K200" s="5">
        <v>322</v>
      </c>
      <c r="L200" s="6">
        <v>300.05</v>
      </c>
      <c r="M200" s="6">
        <v>264.2</v>
      </c>
      <c r="N200" s="6">
        <v>272.64999999999998</v>
      </c>
      <c r="O200" s="6">
        <v>307.32</v>
      </c>
      <c r="P200" s="6">
        <v>262.22000000000003</v>
      </c>
      <c r="Q200" s="6">
        <v>248.98</v>
      </c>
      <c r="R200" s="6">
        <v>134.46</v>
      </c>
      <c r="S200" s="6">
        <v>-103.24</v>
      </c>
    </row>
    <row r="201" spans="3:19" ht="15.5" x14ac:dyDescent="0.35">
      <c r="C201" t="s">
        <v>255</v>
      </c>
      <c r="I201" s="5">
        <v>2000000000</v>
      </c>
      <c r="J201" s="5">
        <v>2000000000</v>
      </c>
      <c r="K201" s="5">
        <v>4000000000</v>
      </c>
      <c r="L201" s="5">
        <v>169000000000</v>
      </c>
      <c r="M201" s="5">
        <v>170000000000</v>
      </c>
      <c r="N201" s="5">
        <v>340000000000</v>
      </c>
      <c r="O201" s="5">
        <v>293000000000</v>
      </c>
      <c r="P201" s="5">
        <v>148000000000</v>
      </c>
      <c r="Q201" s="5">
        <v>52000000000</v>
      </c>
      <c r="R201" s="5">
        <v>382000000000</v>
      </c>
      <c r="S201" s="5">
        <v>110000000000</v>
      </c>
    </row>
    <row r="202" spans="3:19" ht="15.5" x14ac:dyDescent="0.35">
      <c r="C202" t="s">
        <v>256</v>
      </c>
      <c r="I202" s="5">
        <v>857000000000</v>
      </c>
      <c r="J202" s="5">
        <v>933000000000</v>
      </c>
      <c r="K202" s="5">
        <v>1000000000</v>
      </c>
      <c r="L202" s="5">
        <v>358000000000</v>
      </c>
      <c r="M202" s="5">
        <v>342000000000</v>
      </c>
      <c r="N202" s="5">
        <v>378000000000</v>
      </c>
      <c r="O202" s="5">
        <v>85000000000</v>
      </c>
      <c r="P202" s="5">
        <v>90000000000</v>
      </c>
      <c r="Q202" s="5">
        <v>87000000000</v>
      </c>
      <c r="R202" s="5">
        <v>298000000000</v>
      </c>
      <c r="S202" s="5">
        <v>376000000000</v>
      </c>
    </row>
    <row r="203" spans="3:19" ht="15.5" x14ac:dyDescent="0.35">
      <c r="C203" t="s">
        <v>26</v>
      </c>
      <c r="I203" s="5">
        <v>859000000000</v>
      </c>
      <c r="J203" s="5">
        <v>935000000000</v>
      </c>
      <c r="K203" s="5">
        <v>5000000000</v>
      </c>
      <c r="L203" s="5">
        <v>527000000000</v>
      </c>
      <c r="M203" s="5">
        <v>512000000000</v>
      </c>
      <c r="N203" s="5">
        <v>718000000000</v>
      </c>
      <c r="O203" s="5">
        <v>378000000000</v>
      </c>
      <c r="P203" s="5">
        <v>238000000000</v>
      </c>
      <c r="Q203" s="5">
        <v>139000000000</v>
      </c>
      <c r="R203" s="5">
        <v>680000000000</v>
      </c>
      <c r="S203" s="5">
        <v>487000000000</v>
      </c>
    </row>
    <row r="204" spans="3:19" ht="15.5" x14ac:dyDescent="0.35">
      <c r="C204" t="s">
        <v>23</v>
      </c>
      <c r="I204" s="5">
        <v>439000000000</v>
      </c>
      <c r="J204" s="5">
        <v>616000000000</v>
      </c>
      <c r="K204" s="5">
        <v>-220000000000</v>
      </c>
      <c r="L204" s="5">
        <v>222000000000</v>
      </c>
      <c r="M204" s="5">
        <v>355000000000</v>
      </c>
      <c r="N204" s="5">
        <v>503000000000</v>
      </c>
      <c r="O204" s="5">
        <v>210000000000</v>
      </c>
      <c r="P204" s="5">
        <v>8000000000</v>
      </c>
      <c r="Q204" s="5">
        <v>-15000000000</v>
      </c>
      <c r="R204" s="5">
        <v>404000000000</v>
      </c>
      <c r="S204" s="5">
        <v>263000000000</v>
      </c>
    </row>
    <row r="205" spans="3:19" ht="15.5" x14ac:dyDescent="0.35">
      <c r="C205" t="s">
        <v>257</v>
      </c>
      <c r="I205" s="5">
        <v>468000000000</v>
      </c>
      <c r="J205" s="5">
        <v>299000000000</v>
      </c>
      <c r="K205" s="5">
        <v>437000000000</v>
      </c>
      <c r="L205" s="5">
        <v>256000000000</v>
      </c>
      <c r="M205" s="5">
        <v>151000000000</v>
      </c>
      <c r="N205" s="5">
        <v>80000000000</v>
      </c>
      <c r="O205" s="5">
        <v>270000000000</v>
      </c>
      <c r="P205" s="5">
        <v>338000000000</v>
      </c>
      <c r="Q205" s="5">
        <v>303000000000</v>
      </c>
      <c r="R205" s="5">
        <v>32000000000</v>
      </c>
      <c r="S205" s="5">
        <v>131000000000</v>
      </c>
    </row>
    <row r="206" spans="3:19" ht="15.5" x14ac:dyDescent="0.35">
      <c r="C206" t="s">
        <v>258</v>
      </c>
      <c r="I206" s="5">
        <v>306000000000</v>
      </c>
      <c r="J206" s="5">
        <v>267000000000</v>
      </c>
      <c r="K206" s="5">
        <v>247000000000</v>
      </c>
      <c r="L206" s="5">
        <v>319000000000</v>
      </c>
      <c r="M206" s="5">
        <v>348000000000</v>
      </c>
      <c r="N206" s="5">
        <v>321000000000</v>
      </c>
      <c r="O206" s="5">
        <v>24000000000</v>
      </c>
      <c r="P206" s="5">
        <v>39000000000</v>
      </c>
      <c r="Q206" s="5">
        <v>130000000000</v>
      </c>
      <c r="R206" s="5">
        <v>115000000000</v>
      </c>
      <c r="S206" s="5">
        <v>-27000000000</v>
      </c>
    </row>
    <row r="207" spans="3:19" ht="15.5" x14ac:dyDescent="0.35">
      <c r="C207" t="s">
        <v>259</v>
      </c>
      <c r="I207" s="5">
        <v>-3000000000</v>
      </c>
      <c r="J207" s="5">
        <v>-8000000000</v>
      </c>
      <c r="K207" s="5">
        <v>-9000000000</v>
      </c>
      <c r="L207" s="5">
        <v>-20000000000</v>
      </c>
      <c r="M207" s="5">
        <v>-12000000000</v>
      </c>
      <c r="N207" s="5">
        <v>-13000000000</v>
      </c>
      <c r="O207" s="5">
        <v>-117000000000</v>
      </c>
      <c r="P207" s="5">
        <v>-137000000000</v>
      </c>
      <c r="Q207" s="5">
        <v>-107000000000</v>
      </c>
      <c r="R207" s="5">
        <v>-87000000000</v>
      </c>
      <c r="S207" s="5">
        <v>-196000000000</v>
      </c>
    </row>
    <row r="208" spans="3:19" ht="15.5" x14ac:dyDescent="0.35">
      <c r="C208" t="s">
        <v>15</v>
      </c>
      <c r="I208" s="5">
        <v>303000000000</v>
      </c>
      <c r="J208" s="5">
        <v>259000000000</v>
      </c>
      <c r="K208" s="5">
        <v>239000000000</v>
      </c>
      <c r="L208" s="5">
        <v>298000000000</v>
      </c>
      <c r="M208" s="5">
        <v>336000000000</v>
      </c>
      <c r="N208" s="5">
        <v>308000000000</v>
      </c>
      <c r="O208" s="5">
        <v>-94000000000</v>
      </c>
      <c r="P208" s="5">
        <v>-98000000000</v>
      </c>
      <c r="Q208" s="5">
        <v>22000000000</v>
      </c>
      <c r="R208" s="5">
        <v>27000000000</v>
      </c>
      <c r="S208" s="5">
        <v>-223000000000</v>
      </c>
    </row>
    <row r="209" spans="2:19" ht="15.5" x14ac:dyDescent="0.35">
      <c r="C209" t="s">
        <v>17</v>
      </c>
      <c r="I209" s="6">
        <v>107.58</v>
      </c>
      <c r="J209" s="6">
        <v>92.21</v>
      </c>
      <c r="K209" s="6">
        <v>84.9</v>
      </c>
      <c r="L209" s="6">
        <v>106.06</v>
      </c>
      <c r="M209" s="6">
        <v>119.48</v>
      </c>
      <c r="N209" s="6">
        <v>109.33</v>
      </c>
      <c r="O209" s="6">
        <v>-33.31</v>
      </c>
      <c r="P209" s="6">
        <v>-34.81</v>
      </c>
      <c r="Q209" s="6">
        <v>7.94</v>
      </c>
      <c r="R209" s="6">
        <v>12.17</v>
      </c>
      <c r="S209" s="6">
        <v>-1404.56</v>
      </c>
    </row>
    <row r="211" spans="2:19" ht="15.5" x14ac:dyDescent="0.35">
      <c r="B211" t="s">
        <v>260</v>
      </c>
      <c r="C211" t="s">
        <v>261</v>
      </c>
      <c r="D211" s="5">
        <v>69000000000</v>
      </c>
      <c r="E211" s="5">
        <v>25000000000</v>
      </c>
      <c r="F211" s="5">
        <v>36000000000</v>
      </c>
      <c r="G211" s="5">
        <v>26000000000</v>
      </c>
      <c r="H211" s="5">
        <v>189000000000</v>
      </c>
      <c r="I211" s="5">
        <v>128000000000</v>
      </c>
      <c r="J211" s="5">
        <v>-75000000000</v>
      </c>
      <c r="K211" s="5">
        <v>63000000000</v>
      </c>
      <c r="L211" s="5">
        <v>20000000000</v>
      </c>
      <c r="M211" s="5">
        <v>-58000000000</v>
      </c>
      <c r="N211" s="5">
        <v>-59000000000</v>
      </c>
      <c r="O211" s="5">
        <v>13000000000</v>
      </c>
      <c r="P211" s="5">
        <v>743000000</v>
      </c>
      <c r="Q211" s="5">
        <v>42000000000</v>
      </c>
    </row>
    <row r="212" spans="2:19" ht="15.5" x14ac:dyDescent="0.35">
      <c r="C212" t="s">
        <v>51</v>
      </c>
      <c r="D212" s="6">
        <v>24.51</v>
      </c>
      <c r="E212" s="6">
        <v>9.0500000000000007</v>
      </c>
      <c r="F212" s="6">
        <v>12.64</v>
      </c>
      <c r="G212" s="6">
        <v>9.31</v>
      </c>
      <c r="H212" s="6">
        <v>67.12</v>
      </c>
      <c r="I212" s="6">
        <v>45.63</v>
      </c>
      <c r="J212" s="6">
        <v>-26.73</v>
      </c>
      <c r="K212" s="6">
        <v>22.27</v>
      </c>
      <c r="L212" s="6">
        <v>7.27</v>
      </c>
      <c r="M212" s="6">
        <v>-20.74</v>
      </c>
      <c r="N212" s="6">
        <v>-21.08</v>
      </c>
      <c r="O212" s="6">
        <v>4.6900000000000004</v>
      </c>
      <c r="P212" s="6">
        <v>0.26</v>
      </c>
      <c r="Q212" s="6">
        <v>14.91</v>
      </c>
    </row>
    <row r="213" spans="2:19" ht="15.5" x14ac:dyDescent="0.35">
      <c r="C213" t="s">
        <v>262</v>
      </c>
      <c r="D213" s="5">
        <v>340000000000</v>
      </c>
      <c r="E213" s="5">
        <v>267000000000</v>
      </c>
      <c r="F213" s="5">
        <v>339000000000</v>
      </c>
      <c r="G213" s="5">
        <v>316000000000</v>
      </c>
      <c r="H213" s="5">
        <v>1213000000000</v>
      </c>
      <c r="I213" s="5">
        <v>1244000000000</v>
      </c>
      <c r="J213" s="5">
        <v>1271000000000</v>
      </c>
      <c r="K213" s="5">
        <v>1144000000000</v>
      </c>
      <c r="L213" s="5">
        <v>1256000000000</v>
      </c>
      <c r="M213" s="5">
        <v>1322000000000</v>
      </c>
      <c r="N213" s="5">
        <v>1293000000000</v>
      </c>
      <c r="O213" s="5">
        <v>1434000000000</v>
      </c>
      <c r="P213" s="5">
        <v>1198000000000</v>
      </c>
      <c r="Q213" s="5">
        <v>1209000000000</v>
      </c>
    </row>
    <row r="214" spans="2:19" ht="15.5" x14ac:dyDescent="0.35">
      <c r="C214" t="s">
        <v>344</v>
      </c>
      <c r="I214" s="6">
        <v>13.63</v>
      </c>
    </row>
    <row r="215" spans="2:19" ht="15.5" x14ac:dyDescent="0.35">
      <c r="C215" t="s">
        <v>345</v>
      </c>
      <c r="I215" s="6">
        <v>16.48</v>
      </c>
    </row>
    <row r="216" spans="2:19" ht="15.5" x14ac:dyDescent="0.35">
      <c r="C216" t="s">
        <v>263</v>
      </c>
      <c r="I216" s="6">
        <v>6.95</v>
      </c>
    </row>
    <row r="217" spans="2:19" ht="15.5" x14ac:dyDescent="0.35">
      <c r="C217" t="s">
        <v>346</v>
      </c>
      <c r="I217" s="6">
        <v>6.0700000000000004E-2</v>
      </c>
    </row>
    <row r="218" spans="2:19" ht="15.5" x14ac:dyDescent="0.35">
      <c r="C218" t="s">
        <v>347</v>
      </c>
      <c r="I218" s="6">
        <v>2.04</v>
      </c>
    </row>
    <row r="219" spans="2:19" ht="15.5" x14ac:dyDescent="0.35">
      <c r="C219" t="s">
        <v>348</v>
      </c>
      <c r="I219" s="6">
        <v>2.06</v>
      </c>
    </row>
    <row r="220" spans="2:19" ht="15.5" x14ac:dyDescent="0.35">
      <c r="C220" t="s">
        <v>349</v>
      </c>
      <c r="I220" s="6">
        <v>7.54</v>
      </c>
    </row>
    <row r="221" spans="2:19" ht="15.5" x14ac:dyDescent="0.35">
      <c r="C221" t="s">
        <v>350</v>
      </c>
      <c r="I221" s="6">
        <v>7.7</v>
      </c>
    </row>
    <row r="222" spans="2:19" ht="15.5" x14ac:dyDescent="0.35">
      <c r="C222" t="s">
        <v>351</v>
      </c>
      <c r="I222" s="6">
        <v>9.35</v>
      </c>
    </row>
    <row r="223" spans="2:19" ht="15.5" x14ac:dyDescent="0.35">
      <c r="C223" t="s">
        <v>264</v>
      </c>
      <c r="I223" s="6">
        <v>6.82</v>
      </c>
    </row>
    <row r="224" spans="2:19" ht="15.5" x14ac:dyDescent="0.35">
      <c r="C224" t="s">
        <v>451</v>
      </c>
      <c r="I224" s="6">
        <v>0.06</v>
      </c>
    </row>
    <row r="225" spans="3:9" ht="15.5" x14ac:dyDescent="0.35">
      <c r="C225" t="s">
        <v>452</v>
      </c>
      <c r="I225" s="6">
        <v>0.2</v>
      </c>
    </row>
    <row r="226" spans="3:9" ht="15.5" x14ac:dyDescent="0.35">
      <c r="C226" t="s">
        <v>352</v>
      </c>
      <c r="I226" s="6">
        <v>55.52</v>
      </c>
    </row>
    <row r="227" spans="3:9" ht="15.5" x14ac:dyDescent="0.35">
      <c r="C227" t="s">
        <v>353</v>
      </c>
      <c r="I227" s="6">
        <v>67.12</v>
      </c>
    </row>
    <row r="228" spans="3:9" ht="15.5" x14ac:dyDescent="0.35">
      <c r="C228" t="s">
        <v>354</v>
      </c>
      <c r="I228" s="6">
        <v>448.05</v>
      </c>
    </row>
    <row r="229" spans="3:9" ht="15.5" x14ac:dyDescent="0.35">
      <c r="C229" t="s">
        <v>355</v>
      </c>
      <c r="D229" s="6">
        <v>190.11</v>
      </c>
    </row>
    <row r="230" spans="3:9" ht="15.5" x14ac:dyDescent="0.35">
      <c r="C230" t="s">
        <v>356</v>
      </c>
      <c r="I230" s="6">
        <v>444.12</v>
      </c>
    </row>
    <row r="231" spans="3:9" ht="15.5" x14ac:dyDescent="0.35">
      <c r="C231" t="s">
        <v>357</v>
      </c>
      <c r="I231" s="6">
        <v>118.85</v>
      </c>
    </row>
    <row r="232" spans="3:9" ht="15.5" x14ac:dyDescent="0.35">
      <c r="C232" t="s">
        <v>265</v>
      </c>
      <c r="D232" s="6">
        <v>3.83</v>
      </c>
    </row>
    <row r="233" spans="3:9" ht="15.5" x14ac:dyDescent="0.35">
      <c r="C233" t="s">
        <v>266</v>
      </c>
      <c r="D233" s="6">
        <v>3.5</v>
      </c>
    </row>
    <row r="234" spans="3:9" ht="15.5" x14ac:dyDescent="0.35">
      <c r="C234" t="s">
        <v>267</v>
      </c>
      <c r="D234" s="6">
        <v>0.65</v>
      </c>
    </row>
    <row r="235" spans="3:9" ht="15.5" x14ac:dyDescent="0.35">
      <c r="C235" t="s">
        <v>268</v>
      </c>
      <c r="D235" s="6">
        <v>0.65</v>
      </c>
    </row>
    <row r="236" spans="3:9" ht="15.5" x14ac:dyDescent="0.35">
      <c r="C236" t="s">
        <v>269</v>
      </c>
      <c r="D236" s="6">
        <v>0.86</v>
      </c>
    </row>
    <row r="237" spans="3:9" ht="15.5" x14ac:dyDescent="0.35">
      <c r="C237" t="s">
        <v>270</v>
      </c>
      <c r="D237" s="6">
        <v>0.34</v>
      </c>
    </row>
    <row r="238" spans="3:9" ht="15.5" x14ac:dyDescent="0.35">
      <c r="C238" t="s">
        <v>271</v>
      </c>
      <c r="D238" s="6">
        <v>1.92</v>
      </c>
    </row>
    <row r="239" spans="3:9" ht="15.5" x14ac:dyDescent="0.35">
      <c r="C239" t="s">
        <v>272</v>
      </c>
      <c r="I239" s="6">
        <v>4.05</v>
      </c>
    </row>
    <row r="240" spans="3:9" ht="15.5" x14ac:dyDescent="0.35">
      <c r="C240" t="s">
        <v>13</v>
      </c>
      <c r="D240" s="5">
        <v>118000000000</v>
      </c>
    </row>
    <row r="241" spans="3:9" ht="15.5" x14ac:dyDescent="0.35">
      <c r="C241" t="s">
        <v>358</v>
      </c>
      <c r="I241" s="6">
        <v>4.5999999999999996</v>
      </c>
    </row>
    <row r="242" spans="3:9" ht="15.5" x14ac:dyDescent="0.35">
      <c r="C242" t="s">
        <v>273</v>
      </c>
      <c r="I242" s="6">
        <v>6.5000000000000002E-2</v>
      </c>
    </row>
    <row r="243" spans="3:9" ht="15.5" x14ac:dyDescent="0.35">
      <c r="C243" t="s">
        <v>274</v>
      </c>
      <c r="I243" s="6">
        <v>0.125</v>
      </c>
    </row>
    <row r="244" spans="3:9" ht="15.5" x14ac:dyDescent="0.35">
      <c r="C244" t="s">
        <v>275</v>
      </c>
      <c r="I244" s="6">
        <v>0.14449999999999999</v>
      </c>
    </row>
    <row r="245" spans="3:9" ht="15.5" x14ac:dyDescent="0.35">
      <c r="C245" t="s">
        <v>359</v>
      </c>
      <c r="I245" s="6">
        <v>0.10390000000000001</v>
      </c>
    </row>
    <row r="246" spans="3:9" ht="15.5" x14ac:dyDescent="0.35">
      <c r="C246" t="s">
        <v>276</v>
      </c>
      <c r="D246" s="6">
        <v>31.88</v>
      </c>
    </row>
    <row r="247" spans="3:9" ht="15.5" x14ac:dyDescent="0.35">
      <c r="C247" t="s">
        <v>277</v>
      </c>
      <c r="D247" s="6">
        <v>26.89</v>
      </c>
    </row>
    <row r="248" spans="3:9" ht="15.5" x14ac:dyDescent="0.35">
      <c r="C248" t="s">
        <v>278</v>
      </c>
      <c r="D248" s="6">
        <v>11.22</v>
      </c>
    </row>
    <row r="249" spans="3:9" ht="15.5" x14ac:dyDescent="0.35">
      <c r="C249" t="s">
        <v>279</v>
      </c>
      <c r="D249" s="6">
        <v>47.55</v>
      </c>
    </row>
    <row r="250" spans="3:9" ht="15.5" x14ac:dyDescent="0.35">
      <c r="C250" t="s">
        <v>280</v>
      </c>
      <c r="D250" s="6">
        <v>2.85</v>
      </c>
    </row>
    <row r="251" spans="3:9" ht="15.5" x14ac:dyDescent="0.35">
      <c r="C251" t="s">
        <v>281</v>
      </c>
      <c r="I251" s="6">
        <v>0.53</v>
      </c>
    </row>
    <row r="252" spans="3:9" ht="15.5" x14ac:dyDescent="0.35">
      <c r="C252" t="s">
        <v>282</v>
      </c>
      <c r="I252" s="6">
        <v>13.39</v>
      </c>
    </row>
    <row r="253" spans="3:9" ht="15.5" x14ac:dyDescent="0.35">
      <c r="C253" t="s">
        <v>47</v>
      </c>
      <c r="I253" s="5">
        <v>2575000000000</v>
      </c>
    </row>
    <row r="254" spans="3:9" ht="15.5" x14ac:dyDescent="0.35">
      <c r="C254" t="s">
        <v>283</v>
      </c>
      <c r="I254" s="5">
        <v>2932000000000</v>
      </c>
    </row>
    <row r="255" spans="3:9" ht="15.5" x14ac:dyDescent="0.35">
      <c r="C255" t="s">
        <v>284</v>
      </c>
      <c r="I255" s="5">
        <v>2810000000</v>
      </c>
    </row>
    <row r="256" spans="3:9" ht="15.5" x14ac:dyDescent="0.35">
      <c r="C256" t="s">
        <v>285</v>
      </c>
      <c r="I256" s="6">
        <v>0.19390000000000002</v>
      </c>
    </row>
    <row r="257" spans="3:9" ht="15.5" x14ac:dyDescent="0.35">
      <c r="C257" t="s">
        <v>286</v>
      </c>
      <c r="D257" s="6">
        <v>0.35229999999999995</v>
      </c>
    </row>
    <row r="258" spans="3:9" ht="15.5" x14ac:dyDescent="0.35">
      <c r="C258" t="s">
        <v>287</v>
      </c>
      <c r="D258" s="6">
        <v>0.2989</v>
      </c>
    </row>
    <row r="259" spans="3:9" ht="15.5" x14ac:dyDescent="0.35">
      <c r="C259" t="s">
        <v>288</v>
      </c>
      <c r="D259" s="6">
        <v>0.20300000000000001</v>
      </c>
    </row>
    <row r="260" spans="3:9" ht="15.5" x14ac:dyDescent="0.35">
      <c r="C260" t="s">
        <v>453</v>
      </c>
      <c r="D260" s="6">
        <v>0.13300000000000001</v>
      </c>
    </row>
    <row r="261" spans="3:9" ht="15.5" x14ac:dyDescent="0.35">
      <c r="C261" t="s">
        <v>289</v>
      </c>
      <c r="D261" s="6">
        <v>0.33759999999999996</v>
      </c>
    </row>
    <row r="262" spans="3:9" ht="15.5" x14ac:dyDescent="0.35">
      <c r="C262" t="s">
        <v>360</v>
      </c>
      <c r="D262" s="6">
        <v>0.99590000000000001</v>
      </c>
    </row>
    <row r="263" spans="3:9" ht="15.5" x14ac:dyDescent="0.35">
      <c r="C263" t="s">
        <v>293</v>
      </c>
      <c r="I263" s="5">
        <v>8</v>
      </c>
    </row>
    <row r="264" spans="3:9" ht="15.5" x14ac:dyDescent="0.35">
      <c r="C264" t="s">
        <v>294</v>
      </c>
      <c r="I264" s="6">
        <v>0.56000000000000005</v>
      </c>
    </row>
    <row r="265" spans="3:9" ht="15.5" x14ac:dyDescent="0.35">
      <c r="C265" t="s">
        <v>295</v>
      </c>
      <c r="I265" s="6">
        <v>0.67</v>
      </c>
    </row>
    <row r="266" spans="3:9" ht="15.5" x14ac:dyDescent="0.35">
      <c r="C266" t="s">
        <v>458</v>
      </c>
      <c r="I266" s="6">
        <v>0.43</v>
      </c>
    </row>
    <row r="267" spans="3:9" ht="15.5" x14ac:dyDescent="0.35">
      <c r="C267" t="s">
        <v>296</v>
      </c>
      <c r="I267" s="6">
        <v>0.52</v>
      </c>
    </row>
    <row r="268" spans="3:9" ht="15.5" x14ac:dyDescent="0.35">
      <c r="C268" t="s">
        <v>361</v>
      </c>
      <c r="I268" s="6">
        <v>0.39</v>
      </c>
    </row>
    <row r="269" spans="3:9" ht="15.5" x14ac:dyDescent="0.35">
      <c r="C269" t="s">
        <v>297</v>
      </c>
      <c r="I269" s="6">
        <v>0.3</v>
      </c>
    </row>
    <row r="270" spans="3:9" ht="15.5" x14ac:dyDescent="0.35">
      <c r="C270" t="s">
        <v>298</v>
      </c>
      <c r="I270" s="6">
        <v>0.36</v>
      </c>
    </row>
    <row r="271" spans="3:9" ht="15.5" x14ac:dyDescent="0.35">
      <c r="C271" t="s">
        <v>299</v>
      </c>
      <c r="I271" s="5">
        <v>1261000000000</v>
      </c>
    </row>
    <row r="272" spans="3:9" ht="15.5" x14ac:dyDescent="0.35">
      <c r="C272" t="s">
        <v>300</v>
      </c>
      <c r="I272" s="5">
        <v>390000000000</v>
      </c>
    </row>
    <row r="273" spans="3:9" ht="15.5" x14ac:dyDescent="0.35">
      <c r="C273" t="s">
        <v>301</v>
      </c>
      <c r="I273" s="5">
        <v>430000000000</v>
      </c>
    </row>
    <row r="274" spans="3:9" ht="15.5" x14ac:dyDescent="0.35">
      <c r="C274" t="s">
        <v>302</v>
      </c>
      <c r="I274" s="5">
        <v>156000000000</v>
      </c>
    </row>
    <row r="275" spans="3:9" ht="15.5" x14ac:dyDescent="0.35">
      <c r="C275" t="s">
        <v>303</v>
      </c>
      <c r="D275" s="5">
        <v>535000000000</v>
      </c>
    </row>
    <row r="276" spans="3:9" ht="15.5" x14ac:dyDescent="0.35">
      <c r="C276" t="s">
        <v>304</v>
      </c>
      <c r="D276" s="5">
        <v>2402000000000</v>
      </c>
    </row>
    <row r="277" spans="3:9" ht="15.5" x14ac:dyDescent="0.35">
      <c r="C277" t="s">
        <v>305</v>
      </c>
      <c r="D277" s="5">
        <v>1077000000000</v>
      </c>
    </row>
    <row r="278" spans="3:9" ht="15.5" x14ac:dyDescent="0.35">
      <c r="C278" t="s">
        <v>245</v>
      </c>
      <c r="D278" s="5">
        <v>579000000000</v>
      </c>
    </row>
    <row r="279" spans="3:9" ht="15.5" x14ac:dyDescent="0.35">
      <c r="C279" t="s">
        <v>306</v>
      </c>
      <c r="I279" s="5">
        <v>1250000000000</v>
      </c>
    </row>
    <row r="280" spans="3:9" ht="15.5" x14ac:dyDescent="0.35">
      <c r="C280" t="s">
        <v>243</v>
      </c>
      <c r="D280" s="5">
        <v>817000000000</v>
      </c>
    </row>
    <row r="281" spans="3:9" ht="15.5" x14ac:dyDescent="0.35">
      <c r="C281" t="s">
        <v>242</v>
      </c>
      <c r="D281" s="5">
        <v>0</v>
      </c>
    </row>
    <row r="282" spans="3:9" ht="15.5" x14ac:dyDescent="0.35">
      <c r="C282" t="s">
        <v>24</v>
      </c>
      <c r="D282" s="5">
        <v>817000000000</v>
      </c>
    </row>
    <row r="283" spans="3:9" ht="15.5" x14ac:dyDescent="0.35">
      <c r="C283" t="s">
        <v>21</v>
      </c>
      <c r="D283" s="5">
        <v>282000000000</v>
      </c>
    </row>
    <row r="284" spans="3:9" ht="15.5" x14ac:dyDescent="0.35">
      <c r="C284" t="s">
        <v>244</v>
      </c>
      <c r="I284" s="5">
        <v>1325000000000</v>
      </c>
    </row>
    <row r="285" spans="3:9" ht="15.5" x14ac:dyDescent="0.35">
      <c r="C285" t="s">
        <v>307</v>
      </c>
      <c r="I285" s="5">
        <v>342000000000</v>
      </c>
    </row>
    <row r="286" spans="3:9" ht="15.5" x14ac:dyDescent="0.35">
      <c r="C286" t="s">
        <v>308</v>
      </c>
      <c r="I286" s="5">
        <v>-7000000000</v>
      </c>
    </row>
    <row r="287" spans="3:9" ht="15.5" x14ac:dyDescent="0.35">
      <c r="C287" t="s">
        <v>309</v>
      </c>
      <c r="I287" s="5">
        <v>-173000000000</v>
      </c>
    </row>
    <row r="288" spans="3:9" ht="15.5" x14ac:dyDescent="0.35">
      <c r="C288" t="s">
        <v>310</v>
      </c>
      <c r="I288" s="5">
        <v>-7000000000</v>
      </c>
    </row>
    <row r="289" spans="3:9" ht="15.5" x14ac:dyDescent="0.35">
      <c r="C289" t="s">
        <v>311</v>
      </c>
      <c r="I289" s="5">
        <v>334000000000</v>
      </c>
    </row>
  </sheetData>
  <pageMargins left="0.7" right="0.7" top="0.75" bottom="0.75" header="0.3" footer="0.3"/>
  <ignoredErrors>
    <ignoredError sqref="A1:S290" numberStoredAsText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R30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1784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1785</v>
      </c>
      <c r="D2" s="2" vm="227">
        <f ca="1">IFERROR(_xlfn.STOCKHISTORY("XIDX:" &amp; $C$1, D3, , 0, 0, 1), "Libur")</f>
        <v>93</v>
      </c>
      <c r="E2" s="2" vm="474">
        <f ca="1">IFERROR(_xlfn.STOCKHISTORY("XIDX:" &amp; $C$1, E3, , 0, 0, 1), "Libur")</f>
        <v>83</v>
      </c>
      <c r="H2" s="2" vm="474">
        <f ca="1">IFERROR(INDEX(D2:G2,COUNT(D2:G2)),"")</f>
        <v>83</v>
      </c>
      <c r="I2" s="2" vm="475">
        <f t="shared" ref="I2:R2" ca="1" si="0">IFERROR(_xlfn.STOCKHISTORY("XIDX:" &amp; $C$1, I1, , 0, 0, 1), "Libur")</f>
        <v>122</v>
      </c>
      <c r="J2" s="2" vm="219">
        <f t="shared" ca="1" si="0"/>
        <v>90</v>
      </c>
      <c r="K2" s="2" vm="476">
        <f t="shared" ca="1" si="0"/>
        <v>100</v>
      </c>
      <c r="L2" s="2" vm="360">
        <f t="shared" ca="1" si="0"/>
        <v>84</v>
      </c>
      <c r="M2" s="2" vm="11">
        <f t="shared" ca="1" si="0"/>
        <v>50</v>
      </c>
      <c r="N2" s="2" vm="11">
        <f t="shared" ca="1" si="0"/>
        <v>50</v>
      </c>
      <c r="O2" s="2" vm="477">
        <f t="shared" ca="1" si="0"/>
        <v>186</v>
      </c>
      <c r="P2" s="2" vm="478">
        <f t="shared" ca="1" si="0"/>
        <v>280</v>
      </c>
      <c r="Q2" s="2" vm="479">
        <f t="shared" ca="1" si="0"/>
        <v>134.5</v>
      </c>
      <c r="R2" s="2" t="str">
        <f t="shared" ca="1" si="0"/>
        <v>Libur</v>
      </c>
    </row>
    <row r="3" spans="1:18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8" ht="15.5" x14ac:dyDescent="0.35">
      <c r="B4" t="s">
        <v>5</v>
      </c>
      <c r="C4" t="s">
        <v>6</v>
      </c>
      <c r="D4" s="2">
        <f>IFERROR(INDEX(D51:D500,MATCH($C$4,$C$51:$C$500,0)),"")</f>
        <v>1248207626981</v>
      </c>
      <c r="E4" s="2">
        <f>IFERROR(INDEX(E51:E500,MATCH($C$4,$C$51:$C$500,0)),"")</f>
        <v>1130897942724</v>
      </c>
      <c r="H4" s="2">
        <f>IFERROR(SUM(D4:G4)*(4/MAX(1,COUNT(D4:G4))),"")</f>
        <v>4758211139410</v>
      </c>
      <c r="I4" s="2">
        <f t="shared" ref="I4:R4" si="1">IFERROR(INDEX(I51:I500,MATCH($C$4,$C$51:$C$500,0)),"")</f>
        <v>4731990735351</v>
      </c>
      <c r="J4" s="2">
        <f t="shared" si="1"/>
        <v>6185184764154</v>
      </c>
      <c r="K4" s="2">
        <f t="shared" si="1"/>
        <v>6485021029869</v>
      </c>
      <c r="L4" s="2">
        <f t="shared" si="1"/>
        <v>5500697815577</v>
      </c>
      <c r="M4" s="2">
        <f t="shared" si="1"/>
        <v>5295162452179</v>
      </c>
      <c r="N4" s="2">
        <f t="shared" si="1"/>
        <v>4153280934671</v>
      </c>
      <c r="O4" s="2">
        <f t="shared" si="1"/>
        <v>7459212057845</v>
      </c>
      <c r="P4" s="2">
        <f t="shared" si="1"/>
        <v>8267715937524</v>
      </c>
      <c r="Q4" s="2">
        <f t="shared" si="1"/>
        <v>7202317680675</v>
      </c>
      <c r="R4" s="2">
        <f t="shared" si="1"/>
        <v>6790350087614</v>
      </c>
    </row>
    <row r="5" spans="1:18" ht="15.5" x14ac:dyDescent="0.35">
      <c r="B5" t="s">
        <v>7</v>
      </c>
      <c r="C5" t="s">
        <v>8</v>
      </c>
      <c r="D5" s="2">
        <f>IFERROR(INDEX(D51:D500,MATCH($C$5,$C$51:$C$500,0)),"")</f>
        <v>37613552587</v>
      </c>
      <c r="E5" s="2">
        <f>IFERROR(INDEX(E51:E500,MATCH($C$5,$C$51:$C$500,0)),"")</f>
        <v>46488124714</v>
      </c>
      <c r="H5" s="2">
        <f>IFERROR(SUM(D5:G5)*(4/MAX(1,COUNT(D5:G5))),"")</f>
        <v>168203354602</v>
      </c>
      <c r="I5" s="2">
        <f t="shared" ref="I5:R5" si="2">IFERROR(INDEX(I51:I500,MATCH($C$5,$C$51:$C$500,0)),"")</f>
        <v>213085785384</v>
      </c>
      <c r="J5" s="2">
        <f t="shared" si="2"/>
        <v>201316326020</v>
      </c>
      <c r="K5" s="2">
        <f t="shared" si="2"/>
        <v>194486514868</v>
      </c>
      <c r="L5" s="2">
        <f t="shared" si="2"/>
        <v>165933957738</v>
      </c>
      <c r="M5" s="2">
        <f t="shared" si="2"/>
        <v>-423505645845</v>
      </c>
      <c r="N5" s="2">
        <f t="shared" si="2"/>
        <v>-997917993283</v>
      </c>
      <c r="O5" s="2">
        <f t="shared" si="2"/>
        <v>-77208833043</v>
      </c>
      <c r="P5" s="2">
        <f t="shared" si="2"/>
        <v>248118878365</v>
      </c>
      <c r="Q5" s="2">
        <f t="shared" si="2"/>
        <v>190532042552</v>
      </c>
      <c r="R5" s="2">
        <f t="shared" si="2"/>
        <v>156938793399</v>
      </c>
    </row>
    <row r="6" spans="1:18" ht="15.5" x14ac:dyDescent="0.35">
      <c r="B6" t="s">
        <v>9</v>
      </c>
      <c r="C6" t="s">
        <v>10</v>
      </c>
      <c r="D6" s="2">
        <f>IFERROR(INDEX(D51:D500,MATCH($C$6,$C$51:$C$500,0)),"")</f>
        <v>1425191235804</v>
      </c>
      <c r="E6" s="2">
        <f>IFERROR(INDEX(E51:E500,MATCH($C$6,$C$51:$C$500,0)),"")</f>
        <v>1382898986250</v>
      </c>
      <c r="H6" s="2">
        <f>IFERROR(INDEX(D6:G6,COUNT(D6:G6)),"")</f>
        <v>1382898986250</v>
      </c>
      <c r="I6" s="2">
        <f t="shared" ref="I6:R6" si="3">IFERROR(INDEX(I51:I500,MATCH($C$6,$C$51:$C$500,0)),"")</f>
        <v>1330974904965</v>
      </c>
      <c r="J6" s="2">
        <f t="shared" si="3"/>
        <v>1100073574685</v>
      </c>
      <c r="K6" s="2">
        <f t="shared" si="3"/>
        <v>876815109442</v>
      </c>
      <c r="L6" s="2">
        <f t="shared" si="3"/>
        <v>662413572260</v>
      </c>
      <c r="M6" s="2">
        <f t="shared" si="3"/>
        <v>489947764119</v>
      </c>
      <c r="N6" s="2">
        <f t="shared" si="3"/>
        <v>927589968038</v>
      </c>
      <c r="O6" s="2">
        <f t="shared" si="3"/>
        <v>1803885702009</v>
      </c>
      <c r="P6" s="2">
        <f t="shared" si="3"/>
        <v>1891323550510</v>
      </c>
      <c r="Q6" s="2">
        <f t="shared" si="3"/>
        <v>1697880943172</v>
      </c>
      <c r="R6" s="2">
        <f t="shared" si="3"/>
        <v>1410452872089</v>
      </c>
    </row>
    <row r="7" spans="1:18" ht="15.5" x14ac:dyDescent="0.35">
      <c r="B7" t="s">
        <v>11</v>
      </c>
      <c r="C7" t="s">
        <v>12</v>
      </c>
      <c r="D7" s="3">
        <f>IFERROR(INDEX(D51:D500,MATCH($C$7,$C$51:$C$500,0))/1000000000,"")</f>
        <v>15</v>
      </c>
      <c r="E7" s="3">
        <f>IFERROR(INDEX(E51:E500,MATCH($C$7,$C$51:$C$500,0))/1000000000,"")</f>
        <v>15</v>
      </c>
      <c r="H7" s="3">
        <f>IFERROR(INDEX(D7:G7,COUNT(D7:G7)),"")</f>
        <v>15</v>
      </c>
      <c r="I7" s="3">
        <f t="shared" ref="I7:R7" si="4">IFERROR(INDEX(I51:I500,MATCH($C$7,$C$51:$C$500,0))/1000000000,"")</f>
        <v>15</v>
      </c>
      <c r="J7" s="3">
        <f t="shared" si="4"/>
        <v>15</v>
      </c>
      <c r="K7" s="3">
        <f t="shared" si="4"/>
        <v>15</v>
      </c>
      <c r="L7" s="3">
        <f t="shared" si="4"/>
        <v>15</v>
      </c>
      <c r="M7" s="3">
        <f t="shared" si="4"/>
        <v>15</v>
      </c>
      <c r="N7" s="3">
        <f t="shared" si="4"/>
        <v>15</v>
      </c>
      <c r="O7" s="3">
        <f t="shared" si="4"/>
        <v>15</v>
      </c>
      <c r="P7" s="3">
        <f t="shared" si="4"/>
        <v>1.5</v>
      </c>
      <c r="Q7" s="3">
        <f t="shared" si="4"/>
        <v>1.5</v>
      </c>
      <c r="R7" s="3">
        <f t="shared" si="4"/>
        <v>1.35</v>
      </c>
    </row>
    <row r="8" spans="1:18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-103000000000</v>
      </c>
      <c r="E8" s="2">
        <f>IFERROR(INDEX(E51:E500,MATCH("Free cash flow (Quarter)",$C$51:$C$500,0)),"")</f>
        <v>185000000000</v>
      </c>
      <c r="H8" s="2">
        <f>IFERROR(INDEX(D8:G8,COUNT(D8:G8)),"")</f>
        <v>185000000000</v>
      </c>
      <c r="I8" s="2">
        <f t="shared" ref="I8:R8" si="5">IFERROR(INDEX(I51:I500,MATCH($C$8,$C$51:$C$500,0)),"")</f>
        <v>72000000000</v>
      </c>
      <c r="J8" s="2">
        <f t="shared" si="5"/>
        <v>-22000000000</v>
      </c>
      <c r="K8" s="2">
        <f t="shared" si="5"/>
        <v>262000000000</v>
      </c>
      <c r="L8" s="2">
        <f t="shared" si="5"/>
        <v>337000000000</v>
      </c>
      <c r="M8" s="2">
        <f t="shared" si="5"/>
        <v>595000000000</v>
      </c>
      <c r="N8" s="2">
        <f t="shared" si="5"/>
        <v>845000000000</v>
      </c>
      <c r="O8" s="2">
        <f t="shared" si="5"/>
        <v>1293000000000</v>
      </c>
      <c r="P8" s="2">
        <f t="shared" si="5"/>
        <v>-854000000000</v>
      </c>
      <c r="Q8" s="2">
        <f t="shared" si="5"/>
        <v>-1572000000000</v>
      </c>
      <c r="R8" s="2">
        <f t="shared" si="5"/>
        <v>-539000000000</v>
      </c>
    </row>
    <row r="9" spans="1:18" ht="15.5" x14ac:dyDescent="0.35">
      <c r="A9" t="s">
        <v>16</v>
      </c>
      <c r="C9" t="s">
        <v>17</v>
      </c>
      <c r="D9" s="3">
        <f>IFERROR(INDEX(D51:D500,MATCH("Free cash flow per share (Quarter)",$C$51:$C$500,0)),"")</f>
        <v>-6.85</v>
      </c>
      <c r="E9" s="3">
        <f>IFERROR(INDEX(E51:E500,MATCH("Free cash flow per share (Quarter)",$C$51:$C$500,0)),"")</f>
        <v>12.36</v>
      </c>
      <c r="H9" s="3">
        <f>IFERROR(INDEX(D9:G9,COUNT(D9:G9)),"")</f>
        <v>12.36</v>
      </c>
      <c r="I9" s="3">
        <f t="shared" ref="I9:R9" si="6">IFERROR(INDEX(I51:I500,MATCH($C$9,$C$51:$C$500,0)),"")</f>
        <v>4.7699999999999996</v>
      </c>
      <c r="J9" s="3">
        <f t="shared" si="6"/>
        <v>-1.43</v>
      </c>
      <c r="K9" s="3">
        <f t="shared" si="6"/>
        <v>17.47</v>
      </c>
      <c r="L9" s="3">
        <f t="shared" si="6"/>
        <v>22.48</v>
      </c>
      <c r="M9" s="3">
        <f t="shared" si="6"/>
        <v>39.64</v>
      </c>
      <c r="N9" s="3">
        <f t="shared" si="6"/>
        <v>56.36</v>
      </c>
      <c r="O9" s="3">
        <f t="shared" si="6"/>
        <v>86.19</v>
      </c>
      <c r="P9" s="3">
        <f t="shared" si="6"/>
        <v>-569.51</v>
      </c>
      <c r="Q9" s="3">
        <f t="shared" si="6"/>
        <v>-1048.28</v>
      </c>
      <c r="R9" s="3">
        <f t="shared" si="6"/>
        <v>-399.29</v>
      </c>
    </row>
    <row r="10" spans="1:18" ht="15.5" x14ac:dyDescent="0.35">
      <c r="C10" t="s">
        <v>18</v>
      </c>
      <c r="D10" s="3">
        <f ca="1">IFERROR(IF(D9=0,"",D2/D9),"")</f>
        <v>-13.576642335766424</v>
      </c>
      <c r="E10" s="3">
        <f ca="1">IFERROR(IF(E9=0,"",E2/E9),"")</f>
        <v>6.7152103559870557</v>
      </c>
      <c r="I10" s="3">
        <f t="shared" ref="I10:R10" ca="1" si="7">IFERROR(IF(I9=0,"",I2/I9),"")</f>
        <v>25.576519916142558</v>
      </c>
      <c r="J10" s="3">
        <f t="shared" ca="1" si="7"/>
        <v>-62.93706293706294</v>
      </c>
      <c r="K10" s="3">
        <f t="shared" ca="1" si="7"/>
        <v>5.7240984544934177</v>
      </c>
      <c r="L10" s="3">
        <f t="shared" ca="1" si="7"/>
        <v>3.7366548042704624</v>
      </c>
      <c r="M10" s="3">
        <f t="shared" ca="1" si="7"/>
        <v>1.2613521695257315</v>
      </c>
      <c r="N10" s="3">
        <f t="shared" ca="1" si="7"/>
        <v>0.88715400993612492</v>
      </c>
      <c r="O10" s="3">
        <f t="shared" ca="1" si="7"/>
        <v>2.1580229725026108</v>
      </c>
      <c r="P10" s="3">
        <f t="shared" ca="1" si="7"/>
        <v>-0.49165071728327864</v>
      </c>
      <c r="Q10" s="3">
        <f t="shared" ca="1" si="7"/>
        <v>-0.1283054145838898</v>
      </c>
      <c r="R10" s="3" t="str">
        <f t="shared" ca="1" si="7"/>
        <v/>
      </c>
    </row>
    <row r="11" spans="1:18" ht="15.5" x14ac:dyDescent="0.35">
      <c r="B11" t="s">
        <v>19</v>
      </c>
      <c r="C11" t="s">
        <v>20</v>
      </c>
      <c r="D11" s="2">
        <f>IFERROR(INDEX(D51:D500,MATCH($C$11,$C$51:$C$500,0)),"")</f>
        <v>416889107625</v>
      </c>
      <c r="E11" s="2">
        <f>IFERROR(INDEX(E51:E500,MATCH($C$11,$C$51:$C$500,0)),"")</f>
        <v>388176080513</v>
      </c>
      <c r="H11" s="2">
        <f>IFERROR(INDEX(D11:G11,COUNT(D11:G11)),"")</f>
        <v>388176080513</v>
      </c>
      <c r="I11" s="2">
        <f t="shared" ref="I11:R11" si="8">IFERROR(INDEX(I51:I500,MATCH($C$11,$C$51:$C$500,0)),"")</f>
        <v>374636666456</v>
      </c>
      <c r="J11" s="2">
        <f t="shared" si="8"/>
        <v>352192762109</v>
      </c>
      <c r="K11" s="2">
        <f t="shared" si="8"/>
        <v>464484246588</v>
      </c>
      <c r="L11" s="2">
        <f t="shared" si="8"/>
        <v>435961596470</v>
      </c>
      <c r="M11" s="2">
        <f t="shared" si="8"/>
        <v>434597323057</v>
      </c>
      <c r="N11" s="2">
        <f t="shared" si="8"/>
        <v>460968648361</v>
      </c>
      <c r="O11" s="2">
        <f t="shared" si="8"/>
        <v>228878143165</v>
      </c>
      <c r="P11" s="2">
        <f t="shared" si="8"/>
        <v>208019351455</v>
      </c>
      <c r="Q11" s="2">
        <f t="shared" si="8"/>
        <v>292036412464</v>
      </c>
      <c r="R11" s="2">
        <f t="shared" si="8"/>
        <v>209172426847</v>
      </c>
    </row>
    <row r="12" spans="1:18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960000000000</v>
      </c>
      <c r="E12" s="2">
        <f>IFERROR(INDEX(E51:E500,MATCH("Net Debt (Quarter)",$C$51:$C$500,0)),"")</f>
        <v>872000000000</v>
      </c>
      <c r="H12" s="2">
        <f>IFERROR(INDEX(D12:G12,COUNT(D12:G12)),"")</f>
        <v>872000000000</v>
      </c>
      <c r="I12" s="2">
        <f t="shared" ref="I12:R12" si="9">IFERROR(INDEX(I51:I500,MATCH($C$12,$C$51:$C$500,0)),"")</f>
        <v>1006000000000</v>
      </c>
      <c r="J12" s="2">
        <f t="shared" si="9"/>
        <v>1590000000000</v>
      </c>
      <c r="K12" s="2">
        <f t="shared" si="9"/>
        <v>1898000000000</v>
      </c>
      <c r="L12" s="2">
        <f t="shared" si="9"/>
        <v>2325000000000</v>
      </c>
      <c r="M12" s="2">
        <f t="shared" si="9"/>
        <v>3135000000000</v>
      </c>
      <c r="N12" s="2">
        <f t="shared" si="9"/>
        <v>3881000000000</v>
      </c>
      <c r="O12" s="2">
        <f t="shared" si="9"/>
        <v>5325000000000</v>
      </c>
      <c r="P12" s="2">
        <f t="shared" si="9"/>
        <v>6629000000000</v>
      </c>
      <c r="Q12" s="2">
        <f t="shared" si="9"/>
        <v>5834000000000</v>
      </c>
      <c r="R12" s="2">
        <f t="shared" si="9"/>
        <v>4472000000000</v>
      </c>
    </row>
    <row r="13" spans="1:18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1377000000000</v>
      </c>
      <c r="E13" s="2">
        <f>IFERROR(INDEX(E51:E500,MATCH("Total Debt (Quarter)",$C$51:$C$500,0)),"")</f>
        <v>1260000000000</v>
      </c>
      <c r="H13" s="2">
        <f>IFERROR(INDEX(D13:G13,COUNT(D13:G13)),"")</f>
        <v>1260000000000</v>
      </c>
      <c r="I13" s="2">
        <f t="shared" ref="I13:R13" si="10">IFERROR(INDEX(I51:I500,MATCH($C$13,$C$51:$C$500,0)),"")</f>
        <v>1380000000000</v>
      </c>
      <c r="J13" s="2">
        <f t="shared" si="10"/>
        <v>1942000000000</v>
      </c>
      <c r="K13" s="2">
        <f t="shared" si="10"/>
        <v>2362000000000</v>
      </c>
      <c r="L13" s="2">
        <f t="shared" si="10"/>
        <v>2761000000000</v>
      </c>
      <c r="M13" s="2">
        <f t="shared" si="10"/>
        <v>3569000000000</v>
      </c>
      <c r="N13" s="2">
        <f t="shared" si="10"/>
        <v>4342000000000</v>
      </c>
      <c r="O13" s="2">
        <f t="shared" si="10"/>
        <v>5554000000000</v>
      </c>
      <c r="P13" s="2">
        <f t="shared" si="10"/>
        <v>6837000000000</v>
      </c>
      <c r="Q13" s="2">
        <f t="shared" si="10"/>
        <v>6126000000000</v>
      </c>
      <c r="R13" s="2">
        <f t="shared" si="10"/>
        <v>4681000000000</v>
      </c>
    </row>
    <row r="14" spans="1:18" ht="15.5" x14ac:dyDescent="0.35">
      <c r="C14" t="s">
        <v>27</v>
      </c>
      <c r="D14" s="2">
        <f>IFERROR(INDEX(D51:D500,MATCH($C$14,$C$51:$C$500,0)),"")</f>
        <v>-5486965063</v>
      </c>
      <c r="E14" s="2">
        <f>IFERROR(INDEX(E51:E500,MATCH($C$14,$C$51:$C$500,0)),"")</f>
        <v>-6713178864</v>
      </c>
      <c r="H14" s="2">
        <f>IFERROR(SUM(D14:G14)*(4/MAX(1,COUNT(D14:G14))),"")</f>
        <v>-24400287854</v>
      </c>
      <c r="I14" s="2">
        <f t="shared" ref="I14:R14" si="11">IFERROR(INDEX(I51:I500,MATCH($C$14,$C$51:$C$500,0)),"")</f>
        <v>-47201428134</v>
      </c>
      <c r="J14" s="2">
        <f t="shared" si="11"/>
        <v>-67292995294</v>
      </c>
      <c r="K14" s="2">
        <f t="shared" si="11"/>
        <v>-78972994392</v>
      </c>
      <c r="L14" s="2">
        <f t="shared" si="11"/>
        <v>-111907246344</v>
      </c>
      <c r="M14" s="2">
        <f t="shared" si="11"/>
        <v>-119523114766</v>
      </c>
      <c r="N14" s="2">
        <f t="shared" si="11"/>
        <v>-136498113854</v>
      </c>
      <c r="O14" s="2">
        <f t="shared" si="11"/>
        <v>-112511646003</v>
      </c>
      <c r="P14" s="2">
        <f t="shared" si="11"/>
        <v>-96776785991</v>
      </c>
      <c r="Q14" s="2">
        <f t="shared" si="11"/>
        <v>-84542993394</v>
      </c>
      <c r="R14" s="2">
        <f t="shared" si="11"/>
        <v>-95353968356</v>
      </c>
    </row>
    <row r="15" spans="1:18" ht="15.5" x14ac:dyDescent="0.35">
      <c r="C15" t="s">
        <v>28</v>
      </c>
      <c r="D15" s="2">
        <f>IFERROR(INDEX(D51:D500,MATCH($C$15,$C$51:$C$500,0)),"")</f>
        <v>-19693523887</v>
      </c>
      <c r="E15" s="2">
        <f>IFERROR(INDEX(E51:E500,MATCH($C$15,$C$51:$C$500,0)),"")</f>
        <v>-17078432262</v>
      </c>
      <c r="H15" s="2">
        <f>IFERROR(SUM(D15:G15)*(4/MAX(1,COUNT(D15:G15))),"")</f>
        <v>-73543912298</v>
      </c>
      <c r="I15" s="2">
        <f t="shared" ref="I15:R15" si="12">IFERROR(INDEX(I51:I500,MATCH($C$15,$C$51:$C$500,0)),"")</f>
        <v>-81486639858</v>
      </c>
      <c r="J15" s="2">
        <f t="shared" si="12"/>
        <v>-98776472730</v>
      </c>
      <c r="K15" s="2">
        <f t="shared" si="12"/>
        <v>-106900984748</v>
      </c>
      <c r="L15" s="2">
        <f t="shared" si="12"/>
        <v>-66180504714</v>
      </c>
      <c r="M15" s="2">
        <f t="shared" si="12"/>
        <v>-60527615353</v>
      </c>
      <c r="N15" s="2">
        <f t="shared" si="12"/>
        <v>-71144552672</v>
      </c>
      <c r="O15" s="2">
        <f t="shared" si="12"/>
        <v>16652060573</v>
      </c>
      <c r="P15" s="2">
        <f t="shared" si="12"/>
        <v>-91830547034</v>
      </c>
      <c r="Q15" s="2">
        <f t="shared" si="12"/>
        <v>-82962405900</v>
      </c>
      <c r="R15" s="2">
        <f t="shared" si="12"/>
        <v>-74052383544</v>
      </c>
    </row>
    <row r="16" spans="1:18" ht="15.5" x14ac:dyDescent="0.35">
      <c r="C16" t="s">
        <v>29</v>
      </c>
      <c r="D16" s="2">
        <f>IFERROR(INDEX(D51:D500,MATCH($C$16,$C$51:$C$500,0)),"")</f>
        <v>61985773441</v>
      </c>
      <c r="E16" s="2">
        <f>IFERROR(INDEX(E51:E500,MATCH($C$16,$C$51:$C$500,0)),"")</f>
        <v>69005216122</v>
      </c>
      <c r="H16" s="2">
        <f>IFERROR(SUM(D16:G16)*(4/MAX(1,COUNT(D16:G16))),"")</f>
        <v>261981979126</v>
      </c>
      <c r="I16" s="2">
        <f t="shared" ref="I16:R16" si="13">IFERROR(INDEX(I51:I500,MATCH($C$16,$C$51:$C$500,0)),"")</f>
        <v>244685691198</v>
      </c>
      <c r="J16" s="2">
        <f t="shared" si="13"/>
        <v>328983822625</v>
      </c>
      <c r="K16" s="2">
        <f t="shared" si="13"/>
        <v>308216616746</v>
      </c>
      <c r="L16" s="2">
        <f t="shared" si="13"/>
        <v>209216987641</v>
      </c>
      <c r="M16" s="2">
        <f t="shared" si="13"/>
        <v>-386341249477</v>
      </c>
      <c r="N16" s="2">
        <f t="shared" si="13"/>
        <v>-937800766781</v>
      </c>
      <c r="O16" s="2">
        <f t="shared" si="13"/>
        <v>-96629421760</v>
      </c>
      <c r="P16" s="2">
        <f t="shared" si="13"/>
        <v>354096853768</v>
      </c>
      <c r="Q16" s="2">
        <f t="shared" si="13"/>
        <v>328187149328</v>
      </c>
      <c r="R16" s="2">
        <f t="shared" si="13"/>
        <v>273952204358</v>
      </c>
    </row>
    <row r="17" spans="1:18" ht="15.5" x14ac:dyDescent="0.35">
      <c r="A17" t="s">
        <v>30</v>
      </c>
    </row>
    <row r="18" spans="1:18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</row>
    <row r="19" spans="1:18" ht="15.5" x14ac:dyDescent="0.35">
      <c r="A19" t="s">
        <v>44</v>
      </c>
      <c r="C19" t="s">
        <v>45</v>
      </c>
    </row>
    <row r="20" spans="1:18" ht="15.5" x14ac:dyDescent="0.35">
      <c r="A20" t="s">
        <v>46</v>
      </c>
      <c r="C20" t="s">
        <v>47</v>
      </c>
      <c r="D20" s="2">
        <f ca="1">IFERROR(D21*D2,"")</f>
        <v>1395000000000</v>
      </c>
      <c r="E20" s="2">
        <f ca="1">IFERROR(E21*E2,"")</f>
        <v>1245000000000</v>
      </c>
      <c r="H20" s="2">
        <f t="shared" ref="H20:R20" ca="1" si="14">IFERROR(H21*H2,"")</f>
        <v>1245000000000</v>
      </c>
      <c r="I20" s="2">
        <f t="shared" ca="1" si="14"/>
        <v>1830000000000</v>
      </c>
      <c r="J20" s="2">
        <f t="shared" ca="1" si="14"/>
        <v>1350000000000</v>
      </c>
      <c r="K20" s="2">
        <f t="shared" ca="1" si="14"/>
        <v>1500000000000</v>
      </c>
      <c r="L20" s="2">
        <f t="shared" ca="1" si="14"/>
        <v>1260000000000</v>
      </c>
      <c r="M20" s="2">
        <f t="shared" ca="1" si="14"/>
        <v>750000000000</v>
      </c>
      <c r="N20" s="2">
        <f t="shared" ca="1" si="14"/>
        <v>750000000000</v>
      </c>
      <c r="O20" s="2">
        <f t="shared" ca="1" si="14"/>
        <v>2790000000000</v>
      </c>
      <c r="P20" s="2">
        <f t="shared" ca="1" si="14"/>
        <v>420000000000</v>
      </c>
      <c r="Q20" s="2">
        <f t="shared" ca="1" si="14"/>
        <v>201750000000</v>
      </c>
      <c r="R20" s="2" t="str">
        <f t="shared" ca="1" si="14"/>
        <v/>
      </c>
    </row>
    <row r="21" spans="1:18" ht="15.5" x14ac:dyDescent="0.35">
      <c r="C21" t="s">
        <v>12</v>
      </c>
      <c r="D21" s="2">
        <f>IFERROR(INDEX(D51:D500,MATCH($C$7,$C$51:$C$500,0)),"")</f>
        <v>15000000000</v>
      </c>
      <c r="E21" s="2">
        <f>IFERROR(INDEX(E51:E500,MATCH($C$7,$C$51:$C$500,0)),"")</f>
        <v>15000000000</v>
      </c>
      <c r="H21" s="2">
        <f>IFERROR(INDEX(D21:G21,COUNT(D21:G21)),"")</f>
        <v>15000000000</v>
      </c>
      <c r="I21" s="2">
        <f t="shared" ref="I21:R21" si="15">IFERROR(INDEX(I51:I500,MATCH($C$7,$C$51:$C$500,0)),"")</f>
        <v>15000000000</v>
      </c>
      <c r="J21" s="2">
        <f t="shared" si="15"/>
        <v>15000000000</v>
      </c>
      <c r="K21" s="2">
        <f t="shared" si="15"/>
        <v>15000000000</v>
      </c>
      <c r="L21" s="2">
        <f t="shared" si="15"/>
        <v>15000000000</v>
      </c>
      <c r="M21" s="2">
        <f t="shared" si="15"/>
        <v>15000000000</v>
      </c>
      <c r="N21" s="2">
        <f t="shared" si="15"/>
        <v>15000000000</v>
      </c>
      <c r="O21" s="2">
        <f t="shared" si="15"/>
        <v>15000000000</v>
      </c>
      <c r="P21" s="2">
        <f t="shared" si="15"/>
        <v>1500000000</v>
      </c>
      <c r="Q21" s="2">
        <f t="shared" si="15"/>
        <v>1500000000</v>
      </c>
      <c r="R21" s="2">
        <f t="shared" si="15"/>
        <v>1350000000</v>
      </c>
    </row>
    <row r="23" spans="1:18" ht="15.5" x14ac:dyDescent="0.35">
      <c r="B23" t="s">
        <v>48</v>
      </c>
      <c r="C23" t="s">
        <v>49</v>
      </c>
      <c r="D23" s="3">
        <f>IFERROR(D5/D6*100,"")</f>
        <v>2.6391933687257687</v>
      </c>
      <c r="E23" s="3">
        <f>IFERROR(E5/E6*100,"")</f>
        <v>3.3616428369841826</v>
      </c>
      <c r="H23" s="3">
        <f t="shared" ref="H23:R23" si="16">IFERROR(H5/H6*100,"")</f>
        <v>12.163097686412813</v>
      </c>
      <c r="I23" s="3">
        <f t="shared" si="16"/>
        <v>16.009752294285626</v>
      </c>
      <c r="J23" s="3">
        <f t="shared" si="16"/>
        <v>18.300260151021792</v>
      </c>
      <c r="K23" s="3">
        <f t="shared" si="16"/>
        <v>22.181017728101203</v>
      </c>
      <c r="L23" s="3">
        <f t="shared" si="16"/>
        <v>25.049903064617503</v>
      </c>
      <c r="M23" s="3">
        <f t="shared" si="16"/>
        <v>-86.438938364486077</v>
      </c>
      <c r="N23" s="3">
        <f t="shared" si="16"/>
        <v>-107.5818009754628</v>
      </c>
      <c r="O23" s="3">
        <f t="shared" si="16"/>
        <v>-4.2801399754436762</v>
      </c>
      <c r="P23" s="3">
        <f t="shared" si="16"/>
        <v>13.118796003893365</v>
      </c>
      <c r="Q23" s="3">
        <f t="shared" si="16"/>
        <v>11.221755171834719</v>
      </c>
      <c r="R23" s="3">
        <f t="shared" si="16"/>
        <v>11.12683709641148</v>
      </c>
    </row>
    <row r="24" spans="1:18" ht="15.5" x14ac:dyDescent="0.35">
      <c r="C24" t="s">
        <v>50</v>
      </c>
      <c r="D24" s="4">
        <f>IFERROR(_xlfn.RRI(5,I23,D23),"")</f>
        <v>-0.30270376580792013</v>
      </c>
      <c r="E24" s="4">
        <f>IFERROR(_xlfn.RRI(5,J23,E23),"")</f>
        <v>-0.28744423007064279</v>
      </c>
      <c r="H24" s="4" t="str">
        <f t="shared" ref="H24:R24" si="17">IFERROR(_xlfn.RRI(5,M23,H23),"")</f>
        <v/>
      </c>
      <c r="I24" s="4" t="str">
        <f t="shared" si="17"/>
        <v/>
      </c>
      <c r="J24" s="4" t="str">
        <f t="shared" si="17"/>
        <v/>
      </c>
      <c r="K24" s="4">
        <f t="shared" si="17"/>
        <v>0.11075300798994103</v>
      </c>
      <c r="L24" s="4">
        <f t="shared" si="17"/>
        <v>0.17421886116641061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51</v>
      </c>
      <c r="C25" t="s">
        <v>52</v>
      </c>
      <c r="D25" s="3">
        <f>IFERROR(INDEX(D51:D500,MATCH($A$25,$C$51:$C$500,0)),"")</f>
        <v>2.27</v>
      </c>
      <c r="E25" s="3">
        <f>IFERROR(INDEX(E51:E500,MATCH($A$25,$C$51:$C$500,0)),"")</f>
        <v>3.28</v>
      </c>
      <c r="H25" s="3">
        <f>IFERROR(INDEX(D25:G25,COUNT(D25:G25)),"")</f>
        <v>3.28</v>
      </c>
      <c r="I25" s="3">
        <f t="shared" ref="I25:R25" si="18">IFERROR(INDEX(I51:I500,MATCH($C$25,$C$51:$C$500,0)),"")</f>
        <v>9.8800000000000008</v>
      </c>
      <c r="J25" s="3">
        <f t="shared" si="18"/>
        <v>14.03</v>
      </c>
      <c r="K25" s="3">
        <f t="shared" si="18"/>
        <v>11.58</v>
      </c>
      <c r="L25" s="3">
        <f t="shared" si="18"/>
        <v>9.1199999999999992</v>
      </c>
      <c r="M25" s="3">
        <f t="shared" si="18"/>
        <v>-28.58</v>
      </c>
      <c r="N25" s="3">
        <f t="shared" si="18"/>
        <v>-66.12</v>
      </c>
      <c r="O25" s="3">
        <f t="shared" si="18"/>
        <v>-5.57</v>
      </c>
      <c r="P25" s="3">
        <f t="shared" si="18"/>
        <v>158.41</v>
      </c>
      <c r="Q25" s="3">
        <f t="shared" si="18"/>
        <v>134.55000000000001</v>
      </c>
      <c r="R25" s="3">
        <f t="shared" si="18"/>
        <v>121.89</v>
      </c>
    </row>
    <row r="26" spans="1:18" ht="15.5" x14ac:dyDescent="0.35">
      <c r="C26" t="s">
        <v>53</v>
      </c>
      <c r="D26" s="4">
        <f>IFERROR(_xlfn.RRI(5,I25,D25),"")</f>
        <v>-0.25483271043117828</v>
      </c>
      <c r="E26" s="4">
        <f>IFERROR(_xlfn.RRI(5,J25,E25),"")</f>
        <v>-0.25223826985772091</v>
      </c>
      <c r="H26" s="4" t="str">
        <f t="shared" ref="H26:R26" si="19">IFERROR(_xlfn.RRI(5,M25,H25),"")</f>
        <v/>
      </c>
      <c r="I26" s="4" t="str">
        <f t="shared" si="19"/>
        <v/>
      </c>
      <c r="J26" s="4" t="str">
        <f t="shared" si="19"/>
        <v/>
      </c>
      <c r="K26" s="4">
        <f t="shared" si="19"/>
        <v>-0.40736787041246936</v>
      </c>
      <c r="L26" s="4">
        <f t="shared" si="19"/>
        <v>-0.4162562721372397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54</v>
      </c>
      <c r="D27" s="3">
        <f>IFERROR(D4/D21,"")</f>
        <v>83.213841798733327</v>
      </c>
      <c r="E27" s="3">
        <f>IFERROR(E4/E21,"")</f>
        <v>75.393196181600004</v>
      </c>
      <c r="H27" s="3">
        <f t="shared" ref="H27:R27" si="20">IFERROR(H4/H21,"")</f>
        <v>317.21407596066666</v>
      </c>
      <c r="I27" s="3">
        <f t="shared" si="20"/>
        <v>315.46604902339999</v>
      </c>
      <c r="J27" s="3">
        <f t="shared" si="20"/>
        <v>412.34565094359999</v>
      </c>
      <c r="K27" s="3">
        <f t="shared" si="20"/>
        <v>432.33473532459999</v>
      </c>
      <c r="L27" s="3">
        <f t="shared" si="20"/>
        <v>366.71318770513335</v>
      </c>
      <c r="M27" s="3">
        <f t="shared" si="20"/>
        <v>353.01083014526665</v>
      </c>
      <c r="N27" s="3">
        <f t="shared" si="20"/>
        <v>276.88539564473331</v>
      </c>
      <c r="O27" s="3">
        <f t="shared" si="20"/>
        <v>497.28080385633331</v>
      </c>
      <c r="P27" s="3">
        <f t="shared" si="20"/>
        <v>5511.8106250159999</v>
      </c>
      <c r="Q27" s="3">
        <f t="shared" si="20"/>
        <v>4801.5451204499996</v>
      </c>
      <c r="R27" s="3">
        <f t="shared" si="20"/>
        <v>5029.8889537881478</v>
      </c>
    </row>
    <row r="28" spans="1:18" ht="15.5" x14ac:dyDescent="0.35">
      <c r="C28" t="s">
        <v>55</v>
      </c>
      <c r="D28" s="4">
        <f>IFERROR(_xlfn.RRI(5,I27,D27),"")</f>
        <v>-0.23396504174319022</v>
      </c>
      <c r="E28" s="4">
        <f>IFERROR(_xlfn.RRI(5,J27,E27),"")</f>
        <v>-0.28810794294232545</v>
      </c>
      <c r="H28" s="4">
        <f t="shared" ref="H28:R28" si="21">IFERROR(_xlfn.RRI(5,M27,H27),"")</f>
        <v>-2.115734986784068E-2</v>
      </c>
      <c r="I28" s="4">
        <f t="shared" si="21"/>
        <v>2.6432785399245651E-2</v>
      </c>
      <c r="J28" s="4">
        <f t="shared" si="21"/>
        <v>-3.6765687485743492E-2</v>
      </c>
      <c r="K28" s="4">
        <f t="shared" si="21"/>
        <v>-0.39895751916035516</v>
      </c>
      <c r="L28" s="4">
        <f t="shared" si="21"/>
        <v>-0.40215430982275835</v>
      </c>
      <c r="M28" s="4">
        <f t="shared" si="21"/>
        <v>-0.4121778776508831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56</v>
      </c>
      <c r="H29" s="4">
        <f t="shared" ref="H29:R29" si="22">IFERROR(((H25-I25)/I25)*100%,"")</f>
        <v>-0.66801619433198389</v>
      </c>
      <c r="I29" s="4">
        <f t="shared" si="22"/>
        <v>-0.29579472558802555</v>
      </c>
      <c r="J29" s="4">
        <f t="shared" si="22"/>
        <v>0.21157167530224519</v>
      </c>
      <c r="K29" s="4">
        <f t="shared" si="22"/>
        <v>0.26973684210526327</v>
      </c>
      <c r="L29" s="4">
        <f t="shared" si="22"/>
        <v>-1.3191042687193841</v>
      </c>
      <c r="M29" s="4">
        <f t="shared" si="22"/>
        <v>-0.56775559588626745</v>
      </c>
      <c r="N29" s="4">
        <f t="shared" si="22"/>
        <v>10.870736086175942</v>
      </c>
      <c r="O29" s="4">
        <f t="shared" si="22"/>
        <v>-1.0351619215958587</v>
      </c>
      <c r="P29" s="4">
        <f t="shared" si="22"/>
        <v>0.17733184689706416</v>
      </c>
      <c r="Q29" s="4">
        <f t="shared" si="22"/>
        <v>0.10386413979817877</v>
      </c>
      <c r="R29" s="4" t="str">
        <f t="shared" si="22"/>
        <v/>
      </c>
    </row>
    <row r="30" spans="1:18" ht="15.5" x14ac:dyDescent="0.35">
      <c r="C30" t="s">
        <v>57</v>
      </c>
      <c r="H30" s="4">
        <f t="shared" ref="H30:R30" si="23">IFERROR(((H27-I27)/I27)*100%,"")</f>
        <v>5.5410937014556865E-3</v>
      </c>
      <c r="I30" s="4">
        <f t="shared" si="23"/>
        <v>-0.23494755358399802</v>
      </c>
      <c r="J30" s="4">
        <f t="shared" si="23"/>
        <v>-4.6235203299110468E-2</v>
      </c>
      <c r="K30" s="4">
        <f t="shared" si="23"/>
        <v>0.17894515337755346</v>
      </c>
      <c r="L30" s="4">
        <f t="shared" si="23"/>
        <v>3.8815686063308805E-2</v>
      </c>
      <c r="M30" s="4">
        <f t="shared" si="23"/>
        <v>0.27493481309577095</v>
      </c>
      <c r="N30" s="4">
        <f t="shared" si="23"/>
        <v>-0.44320111796487771</v>
      </c>
      <c r="O30" s="4">
        <f t="shared" si="23"/>
        <v>-0.90977904763284756</v>
      </c>
      <c r="P30" s="4">
        <f t="shared" si="23"/>
        <v>0.14792436325151817</v>
      </c>
      <c r="Q30" s="4">
        <f t="shared" si="23"/>
        <v>-4.5397390565884398E-2</v>
      </c>
      <c r="R30" s="4" t="str">
        <f t="shared" si="23"/>
        <v/>
      </c>
    </row>
    <row r="32" spans="1:18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73.430000000000007</v>
      </c>
      <c r="E32" s="3">
        <f>IFERROR(INDEX(E51:E500,MATCH($A$32,$C$51:$C$500,0)),"")</f>
        <v>70.92</v>
      </c>
      <c r="H32" s="3">
        <f>IFERROR(INDEX(D32:G32,COUNT(D32:G32)),"")</f>
        <v>70.92</v>
      </c>
      <c r="I32" s="3">
        <f t="shared" ref="I32:R32" si="24">IFERROR(INDEX(I51:I500,MATCH($C$32,$C$51:$C$500,0)),"")</f>
        <v>67.819999999999993</v>
      </c>
      <c r="J32" s="3">
        <f t="shared" si="24"/>
        <v>53.61</v>
      </c>
      <c r="K32" s="3">
        <f t="shared" si="24"/>
        <v>40.19</v>
      </c>
      <c r="L32" s="3">
        <f t="shared" si="24"/>
        <v>27.23</v>
      </c>
      <c r="M32" s="3">
        <f t="shared" si="24"/>
        <v>16.170000000000002</v>
      </c>
      <c r="N32" s="3">
        <f t="shared" si="24"/>
        <v>44.4</v>
      </c>
      <c r="O32" s="3">
        <f t="shared" si="24"/>
        <v>102.31</v>
      </c>
      <c r="P32" s="3">
        <f t="shared" si="24"/>
        <v>1084.53</v>
      </c>
      <c r="Q32" s="3">
        <f t="shared" si="24"/>
        <v>972.54</v>
      </c>
      <c r="R32" s="3">
        <f t="shared" si="24"/>
        <v>831.63</v>
      </c>
    </row>
    <row r="33" spans="1:18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1.1299999999999999</v>
      </c>
      <c r="E33" s="3">
        <f>IFERROR(INDEX(E51:E500,MATCH($A$33,$C$51:$C$500,0)),"")</f>
        <v>1.33</v>
      </c>
      <c r="H33" s="3">
        <f>IFERROR(INDEX(D33:G33,COUNT(D33:G33)),"")</f>
        <v>1.33</v>
      </c>
      <c r="I33" s="3">
        <f t="shared" ref="I33:R33" si="25">IFERROR(INDEX(I51:I500,MATCH($C$33,$C$51:$C$500,0)),"")</f>
        <v>1.8</v>
      </c>
      <c r="J33" s="3">
        <f t="shared" si="25"/>
        <v>1.68</v>
      </c>
      <c r="K33" s="3">
        <f t="shared" si="25"/>
        <v>2.4900000000000002</v>
      </c>
      <c r="L33" s="3">
        <f t="shared" si="25"/>
        <v>3.08</v>
      </c>
      <c r="M33" s="3">
        <f t="shared" si="25"/>
        <v>3.09</v>
      </c>
      <c r="N33" s="3">
        <f t="shared" si="25"/>
        <v>1.1299999999999999</v>
      </c>
      <c r="O33" s="3">
        <f t="shared" si="25"/>
        <v>1.82</v>
      </c>
      <c r="P33" s="3">
        <f t="shared" si="25"/>
        <v>2.58</v>
      </c>
      <c r="Q33" s="3">
        <f t="shared" si="25"/>
        <v>1.39</v>
      </c>
      <c r="R33" s="3">
        <f t="shared" si="25"/>
        <v>0</v>
      </c>
    </row>
    <row r="34" spans="1:18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36.56</v>
      </c>
      <c r="E34" s="3">
        <f>IFERROR(INDEX(E51:E500,MATCH($A$34,$C$51:$C$500,0)),"")</f>
        <v>28.66</v>
      </c>
      <c r="H34" s="3">
        <f>IFERROR(INDEX(D34:G34,COUNT(D34:G34)),"")</f>
        <v>28.66</v>
      </c>
      <c r="I34" s="3">
        <f t="shared" ref="I34:R34" si="26">IFERROR(INDEX(I51:I500,MATCH($C$34,$C$51:$C$500,0)),"")</f>
        <v>12.35</v>
      </c>
      <c r="J34" s="3">
        <f t="shared" si="26"/>
        <v>6.41</v>
      </c>
      <c r="K34" s="3">
        <f t="shared" si="26"/>
        <v>8.64</v>
      </c>
      <c r="L34" s="3">
        <f t="shared" si="26"/>
        <v>9.2100000000000009</v>
      </c>
      <c r="M34" s="3">
        <f t="shared" si="26"/>
        <v>-1.75</v>
      </c>
      <c r="N34" s="3">
        <f t="shared" si="26"/>
        <v>-0.76</v>
      </c>
      <c r="O34" s="3">
        <f t="shared" si="26"/>
        <v>-33.39</v>
      </c>
      <c r="P34" s="3">
        <f t="shared" si="26"/>
        <v>17.68</v>
      </c>
      <c r="Q34" s="3">
        <f t="shared" si="26"/>
        <v>10.029999999999999</v>
      </c>
      <c r="R34" s="3">
        <f t="shared" si="26"/>
        <v>0</v>
      </c>
    </row>
    <row r="35" spans="1:18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1</v>
      </c>
      <c r="E35" s="3">
        <f>IFERROR(INDEX(E51:E500,MATCH($A$35,$C$51:$C$500,0)),"")</f>
        <v>1.25</v>
      </c>
      <c r="H35" s="3">
        <f>IFERROR(INDEX(D35:G35,COUNT(D35:G35)),"")</f>
        <v>1.25</v>
      </c>
      <c r="I35" s="3">
        <f t="shared" ref="I35:R35" si="27">IFERROR(INDEX(I51:I500,MATCH($C$35,$C$51:$C$500,0)),"")</f>
        <v>0.39</v>
      </c>
      <c r="J35" s="3">
        <f t="shared" si="27"/>
        <v>0.22</v>
      </c>
      <c r="K35" s="3">
        <f t="shared" si="27"/>
        <v>0.23</v>
      </c>
      <c r="L35" s="3">
        <f t="shared" si="27"/>
        <v>0.23</v>
      </c>
      <c r="M35" s="3">
        <f t="shared" si="27"/>
        <v>0.14000000000000001</v>
      </c>
      <c r="N35" s="3">
        <f t="shared" si="27"/>
        <v>0.18</v>
      </c>
      <c r="O35" s="3">
        <f t="shared" si="27"/>
        <v>0.37</v>
      </c>
      <c r="P35" s="3">
        <f t="shared" si="27"/>
        <v>0.51</v>
      </c>
      <c r="Q35" s="3">
        <f t="shared" si="27"/>
        <v>0.28000000000000003</v>
      </c>
      <c r="R35" s="3">
        <f t="shared" si="27"/>
        <v>0</v>
      </c>
    </row>
    <row r="36" spans="1:18" ht="15.5" x14ac:dyDescent="0.35">
      <c r="B36" t="s">
        <v>70</v>
      </c>
      <c r="C36" t="s">
        <v>71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R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6.3099999999999989E-2</v>
      </c>
      <c r="Q36" s="4">
        <f t="shared" si="28"/>
        <v>0.29730000000000001</v>
      </c>
      <c r="R36" s="4">
        <f t="shared" si="28"/>
        <v>0</v>
      </c>
    </row>
    <row r="37" spans="1:18" ht="15.5" x14ac:dyDescent="0.35">
      <c r="B37" t="s">
        <v>72</v>
      </c>
      <c r="C37" t="s">
        <v>73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R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1</v>
      </c>
      <c r="Q37" s="3">
        <f t="shared" si="29"/>
        <v>4</v>
      </c>
      <c r="R37" s="3">
        <f t="shared" si="29"/>
        <v>0</v>
      </c>
    </row>
    <row r="50" spans="2:18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</row>
    <row r="51" spans="2:18" ht="15.5" x14ac:dyDescent="0.35">
      <c r="B51" t="s">
        <v>79</v>
      </c>
      <c r="C51" t="s">
        <v>6</v>
      </c>
      <c r="D51" s="5">
        <v>1248207626981</v>
      </c>
      <c r="E51" s="5">
        <v>1130897942724</v>
      </c>
      <c r="F51" s="5">
        <v>1264192793533</v>
      </c>
      <c r="G51" s="5">
        <v>1068224106237</v>
      </c>
      <c r="I51" s="5">
        <v>4731990735351</v>
      </c>
      <c r="J51" s="5">
        <v>6185184764154</v>
      </c>
      <c r="K51" s="5">
        <v>6485021029869</v>
      </c>
      <c r="L51" s="5">
        <v>5500697815577</v>
      </c>
      <c r="M51" s="5">
        <v>5295162452179</v>
      </c>
      <c r="N51" s="5">
        <v>4153280934671</v>
      </c>
      <c r="O51" s="5">
        <v>7459212057845</v>
      </c>
      <c r="P51" s="5">
        <v>8267715937524</v>
      </c>
      <c r="Q51" s="5">
        <v>7202317680675</v>
      </c>
      <c r="R51" s="5">
        <v>6790350087614</v>
      </c>
    </row>
    <row r="52" spans="2:18" ht="15.5" x14ac:dyDescent="0.35">
      <c r="C52" t="s">
        <v>85</v>
      </c>
      <c r="D52" s="5">
        <v>4678696967</v>
      </c>
      <c r="E52" s="5">
        <v>5435956571</v>
      </c>
      <c r="F52" s="5">
        <v>5997477305</v>
      </c>
      <c r="G52" s="5">
        <v>3284631361</v>
      </c>
      <c r="I52" s="5">
        <v>17815544896</v>
      </c>
      <c r="J52" s="5">
        <v>21942139223</v>
      </c>
      <c r="K52" s="5">
        <v>19915022314</v>
      </c>
      <c r="L52" s="5">
        <v>6531850403</v>
      </c>
      <c r="M52" s="5">
        <v>-14136558074</v>
      </c>
      <c r="N52" s="5">
        <v>-18252150836</v>
      </c>
      <c r="O52" s="5">
        <v>4770984542</v>
      </c>
      <c r="P52" s="5">
        <v>25446907153</v>
      </c>
      <c r="Q52" s="5">
        <v>41600520597</v>
      </c>
      <c r="R52" s="5">
        <v>33808440939</v>
      </c>
    </row>
    <row r="53" spans="2:18" ht="15.5" x14ac:dyDescent="0.35">
      <c r="C53" t="s">
        <v>80</v>
      </c>
      <c r="D53" s="5">
        <v>-1063242862319</v>
      </c>
      <c r="E53" s="5">
        <v>-962646033957</v>
      </c>
      <c r="F53" s="5">
        <v>-1107570715594</v>
      </c>
      <c r="G53" s="5">
        <v>-917402590538</v>
      </c>
      <c r="I53" s="5">
        <v>-4095253827366</v>
      </c>
      <c r="J53" s="5">
        <v>-5436161829767</v>
      </c>
      <c r="K53" s="5">
        <v>-5705492875542</v>
      </c>
      <c r="L53" s="5">
        <v>-4870271065077</v>
      </c>
      <c r="M53" s="5">
        <v>-4981449996459</v>
      </c>
      <c r="N53" s="5">
        <v>-4412604449352</v>
      </c>
      <c r="O53" s="5">
        <v>-6735345455976</v>
      </c>
      <c r="P53" s="5">
        <v>-7038396403233</v>
      </c>
      <c r="Q53" s="5">
        <v>-6101734142684</v>
      </c>
      <c r="R53" s="5">
        <v>-5662040253346</v>
      </c>
    </row>
    <row r="54" spans="2:18" ht="15.5" x14ac:dyDescent="0.35">
      <c r="C54" t="s">
        <v>1578</v>
      </c>
      <c r="D54" s="5">
        <v>-1063242862319</v>
      </c>
      <c r="E54" s="5">
        <v>-962646033957</v>
      </c>
      <c r="F54" s="5">
        <v>-1107570715594</v>
      </c>
      <c r="G54" s="5">
        <v>-917402590538</v>
      </c>
      <c r="I54" s="5">
        <v>-4095253827366</v>
      </c>
      <c r="J54" s="5">
        <v>-5436161829767</v>
      </c>
      <c r="K54" s="5">
        <v>-5705492875542</v>
      </c>
      <c r="L54" s="5">
        <v>-4870271065077</v>
      </c>
      <c r="M54" s="5">
        <v>-4981449996459</v>
      </c>
      <c r="N54" s="5">
        <v>-4412604449352</v>
      </c>
      <c r="O54" s="5">
        <v>-6735345455976</v>
      </c>
      <c r="P54" s="5">
        <v>-7038396403233</v>
      </c>
      <c r="Q54" s="5">
        <v>-6101734142684</v>
      </c>
      <c r="R54" s="5">
        <v>-5662040253346</v>
      </c>
    </row>
    <row r="55" spans="2:18" ht="15.5" x14ac:dyDescent="0.35">
      <c r="C55" t="s">
        <v>81</v>
      </c>
      <c r="D55" s="5">
        <v>184964764662</v>
      </c>
      <c r="E55" s="5">
        <v>168251908767</v>
      </c>
      <c r="F55" s="5">
        <v>156622077939</v>
      </c>
      <c r="G55" s="5">
        <v>150821515699</v>
      </c>
      <c r="I55" s="5">
        <v>636736907985</v>
      </c>
      <c r="J55" s="5">
        <v>749022934387</v>
      </c>
      <c r="K55" s="5">
        <v>779528154327</v>
      </c>
      <c r="L55" s="5">
        <v>630426750500</v>
      </c>
      <c r="M55" s="5">
        <v>313712455720</v>
      </c>
      <c r="N55" s="5">
        <v>-259323514681</v>
      </c>
      <c r="O55" s="5">
        <v>723866601869</v>
      </c>
      <c r="P55" s="5">
        <v>1229319534291</v>
      </c>
      <c r="Q55" s="5">
        <v>1100583537991</v>
      </c>
      <c r="R55" s="5">
        <v>1128309834268</v>
      </c>
    </row>
    <row r="56" spans="2:18" ht="15.5" x14ac:dyDescent="0.35">
      <c r="C56" t="s">
        <v>82</v>
      </c>
      <c r="D56" s="5">
        <v>-119886914286</v>
      </c>
      <c r="E56" s="5">
        <v>-92159813864</v>
      </c>
      <c r="F56" s="5">
        <v>-90671986829</v>
      </c>
      <c r="G56" s="5">
        <v>-81902175116</v>
      </c>
      <c r="I56" s="5">
        <v>-361285557601</v>
      </c>
      <c r="J56" s="5">
        <v>-373515531799</v>
      </c>
      <c r="K56" s="5">
        <v>-405751889945</v>
      </c>
      <c r="L56" s="5">
        <v>-304703647197</v>
      </c>
      <c r="M56" s="5">
        <v>-573503133267</v>
      </c>
      <c r="N56" s="5">
        <v>-534559432477</v>
      </c>
      <c r="O56" s="5">
        <v>-704017297078</v>
      </c>
      <c r="P56" s="5">
        <v>-781130338237</v>
      </c>
      <c r="Q56" s="5">
        <v>-686934106065</v>
      </c>
      <c r="R56" s="5">
        <v>-758382205119</v>
      </c>
    </row>
    <row r="57" spans="2:18" ht="15.5" x14ac:dyDescent="0.35">
      <c r="C57" t="s">
        <v>724</v>
      </c>
      <c r="D57" s="5">
        <v>-113793088568</v>
      </c>
      <c r="E57" s="5">
        <v>-98137367765</v>
      </c>
      <c r="F57" s="5">
        <v>-123105027777</v>
      </c>
      <c r="G57" s="5">
        <v>-106831379345</v>
      </c>
      <c r="I57" s="5">
        <v>-451515344691</v>
      </c>
      <c r="J57" s="5">
        <v>-445038610194</v>
      </c>
      <c r="K57" s="5">
        <v>-481442532313</v>
      </c>
      <c r="L57" s="5">
        <v>-453879269312</v>
      </c>
      <c r="M57" s="5">
        <v>-515261529884</v>
      </c>
      <c r="N57" s="5">
        <v>-621255617106</v>
      </c>
      <c r="O57" s="5">
        <v>-756105697859</v>
      </c>
      <c r="P57" s="5">
        <v>-854492809021</v>
      </c>
      <c r="Q57" s="5">
        <v>-729055427460</v>
      </c>
      <c r="R57" s="5">
        <v>-746402659964</v>
      </c>
    </row>
    <row r="58" spans="2:18" ht="15.5" x14ac:dyDescent="0.35">
      <c r="C58" t="s">
        <v>83</v>
      </c>
    </row>
    <row r="59" spans="2:18" ht="15.5" x14ac:dyDescent="0.35">
      <c r="C59" t="s">
        <v>86</v>
      </c>
      <c r="D59" s="5">
        <v>65077850376</v>
      </c>
      <c r="E59" s="5">
        <v>76092094903</v>
      </c>
      <c r="F59" s="5">
        <v>65950091110</v>
      </c>
      <c r="G59" s="5">
        <v>68919340583</v>
      </c>
      <c r="I59" s="5">
        <v>275451350384</v>
      </c>
      <c r="J59" s="5">
        <v>375507402588</v>
      </c>
      <c r="K59" s="5">
        <v>373776264382</v>
      </c>
      <c r="L59" s="5">
        <v>325723103303</v>
      </c>
      <c r="M59" s="5">
        <v>-259790677547</v>
      </c>
      <c r="N59" s="5">
        <v>-793882947158</v>
      </c>
      <c r="O59" s="5">
        <v>19849304791</v>
      </c>
      <c r="P59" s="5">
        <v>448189196054</v>
      </c>
      <c r="Q59" s="5">
        <v>413649431926</v>
      </c>
      <c r="R59" s="5">
        <v>369927629149</v>
      </c>
    </row>
    <row r="60" spans="2:18" ht="15.5" x14ac:dyDescent="0.35">
      <c r="C60" t="s">
        <v>87</v>
      </c>
      <c r="D60" s="5">
        <v>-3092076935</v>
      </c>
      <c r="E60" s="5">
        <v>-7086878781</v>
      </c>
      <c r="F60" s="5">
        <v>-762958937</v>
      </c>
      <c r="G60" s="5">
        <v>-4787270566</v>
      </c>
      <c r="I60" s="5">
        <v>-30765659186</v>
      </c>
      <c r="J60" s="5">
        <v>-46523579963</v>
      </c>
      <c r="K60" s="5">
        <v>-65559647636</v>
      </c>
      <c r="L60" s="5">
        <v>-116506115662</v>
      </c>
      <c r="M60" s="5">
        <v>-126550571930</v>
      </c>
      <c r="N60" s="5">
        <v>-143917819623</v>
      </c>
      <c r="O60" s="5">
        <v>-116478726551</v>
      </c>
      <c r="P60" s="5">
        <v>-94092342286</v>
      </c>
      <c r="Q60" s="5">
        <v>-85462282598</v>
      </c>
      <c r="R60" s="5">
        <v>-95975424791</v>
      </c>
    </row>
    <row r="61" spans="2:18" ht="15.5" x14ac:dyDescent="0.35">
      <c r="C61" t="s">
        <v>27</v>
      </c>
      <c r="D61" s="5">
        <v>-5486965063</v>
      </c>
      <c r="E61" s="5">
        <v>-6713178864</v>
      </c>
      <c r="F61" s="5">
        <v>-7561554017</v>
      </c>
      <c r="G61" s="5">
        <v>-10445062344</v>
      </c>
      <c r="I61" s="5">
        <v>-47201428134</v>
      </c>
      <c r="J61" s="5">
        <v>-67292995294</v>
      </c>
      <c r="K61" s="5">
        <v>-78972994392</v>
      </c>
      <c r="L61" s="5">
        <v>-111907246344</v>
      </c>
      <c r="M61" s="5">
        <v>-119523114766</v>
      </c>
      <c r="N61" s="5">
        <v>-136498113854</v>
      </c>
      <c r="O61" s="5">
        <v>-112511646003</v>
      </c>
      <c r="P61" s="5">
        <v>-96776785991</v>
      </c>
      <c r="Q61" s="5">
        <v>-84542993394</v>
      </c>
      <c r="R61" s="5">
        <v>-95353968356</v>
      </c>
    </row>
    <row r="62" spans="2:18" ht="15.5" x14ac:dyDescent="0.35">
      <c r="C62" t="s">
        <v>89</v>
      </c>
    </row>
    <row r="63" spans="2:18" ht="15.5" x14ac:dyDescent="0.35">
      <c r="C63" t="s">
        <v>92</v>
      </c>
      <c r="D63" s="5">
        <v>2394888128</v>
      </c>
      <c r="E63" s="5">
        <v>-373699917</v>
      </c>
      <c r="F63" s="5">
        <v>6798595080</v>
      </c>
      <c r="G63" s="5">
        <v>5657791778</v>
      </c>
      <c r="I63" s="5">
        <v>16435768948</v>
      </c>
      <c r="J63" s="5">
        <v>12925122599</v>
      </c>
      <c r="K63" s="5">
        <v>17202446677</v>
      </c>
      <c r="L63" s="5">
        <v>304278259</v>
      </c>
      <c r="M63" s="5">
        <v>-1107073198</v>
      </c>
      <c r="N63" s="5">
        <v>-1485891412</v>
      </c>
      <c r="O63" s="5">
        <v>-179252585</v>
      </c>
      <c r="P63" s="5">
        <v>2684443705</v>
      </c>
      <c r="Q63" s="5">
        <v>-919289204</v>
      </c>
      <c r="R63" s="5">
        <v>-621456435</v>
      </c>
    </row>
    <row r="64" spans="2:18" ht="15.5" x14ac:dyDescent="0.35">
      <c r="C64" t="s">
        <v>94</v>
      </c>
      <c r="D64" s="5">
        <v>-3092076935</v>
      </c>
      <c r="E64" s="5">
        <v>-7086878781</v>
      </c>
      <c r="F64" s="5">
        <v>-762958937</v>
      </c>
      <c r="G64" s="5">
        <v>-4787270566</v>
      </c>
      <c r="I64" s="5">
        <v>-30765659186</v>
      </c>
      <c r="J64" s="5">
        <v>-46523579963</v>
      </c>
      <c r="K64" s="5">
        <v>-65559647636</v>
      </c>
      <c r="L64" s="5">
        <v>-116506115662</v>
      </c>
      <c r="M64" s="5">
        <v>-126550571930</v>
      </c>
      <c r="N64" s="5">
        <v>-143917819623</v>
      </c>
      <c r="O64" s="5">
        <v>-116478726551</v>
      </c>
      <c r="P64" s="5">
        <v>-94092342286</v>
      </c>
      <c r="Q64" s="5">
        <v>-85462282598</v>
      </c>
      <c r="R64" s="5">
        <v>-95975424791</v>
      </c>
    </row>
    <row r="65" spans="2:18" ht="15.5" x14ac:dyDescent="0.35">
      <c r="C65" t="s">
        <v>29</v>
      </c>
      <c r="D65" s="5">
        <v>61985773441</v>
      </c>
      <c r="E65" s="5">
        <v>69005216122</v>
      </c>
      <c r="F65" s="5">
        <v>65187132173</v>
      </c>
      <c r="G65" s="5">
        <v>64132070017</v>
      </c>
      <c r="I65" s="5">
        <v>244685691198</v>
      </c>
      <c r="J65" s="5">
        <v>328983822625</v>
      </c>
      <c r="K65" s="5">
        <v>308216616746</v>
      </c>
      <c r="L65" s="5">
        <v>209216987641</v>
      </c>
      <c r="M65" s="5">
        <v>-386341249477</v>
      </c>
      <c r="N65" s="5">
        <v>-937800766781</v>
      </c>
      <c r="O65" s="5">
        <v>-96629421760</v>
      </c>
      <c r="P65" s="5">
        <v>354096853768</v>
      </c>
      <c r="Q65" s="5">
        <v>328187149328</v>
      </c>
      <c r="R65" s="5">
        <v>273952204358</v>
      </c>
    </row>
    <row r="66" spans="2:18" ht="15.5" x14ac:dyDescent="0.35">
      <c r="C66" t="s">
        <v>28</v>
      </c>
      <c r="D66" s="5">
        <v>-19693523887</v>
      </c>
      <c r="E66" s="5">
        <v>-17078432262</v>
      </c>
      <c r="F66" s="5">
        <v>-46951542213</v>
      </c>
      <c r="G66" s="5">
        <v>-1247760929</v>
      </c>
      <c r="I66" s="5">
        <v>-81486639858</v>
      </c>
      <c r="J66" s="5">
        <v>-98776472730</v>
      </c>
      <c r="K66" s="5">
        <v>-106900984748</v>
      </c>
      <c r="L66" s="5">
        <v>-66180504714</v>
      </c>
      <c r="M66" s="5">
        <v>-60527615353</v>
      </c>
      <c r="N66" s="5">
        <v>-71144552672</v>
      </c>
      <c r="O66" s="5">
        <v>16652060573</v>
      </c>
      <c r="P66" s="5">
        <v>-91830547034</v>
      </c>
      <c r="Q66" s="5">
        <v>-82962405900</v>
      </c>
      <c r="R66" s="5">
        <v>-74052383544</v>
      </c>
    </row>
    <row r="67" spans="2:18" ht="15.5" x14ac:dyDescent="0.35">
      <c r="C67" t="s">
        <v>321</v>
      </c>
      <c r="D67" s="5">
        <v>-19509717146</v>
      </c>
      <c r="E67" s="5">
        <v>-16437388885</v>
      </c>
      <c r="F67" s="5">
        <v>-47138654301</v>
      </c>
      <c r="G67" s="5">
        <v>-475811583</v>
      </c>
      <c r="I67" s="5">
        <v>-80765145359</v>
      </c>
      <c r="J67" s="5">
        <v>-98493773073</v>
      </c>
      <c r="K67" s="5">
        <v>-106840782380</v>
      </c>
      <c r="L67" s="5">
        <v>-65266774770</v>
      </c>
      <c r="M67" s="5">
        <v>-59425109845</v>
      </c>
      <c r="N67" s="5">
        <v>-70166510303</v>
      </c>
      <c r="O67" s="5">
        <v>17973920629</v>
      </c>
      <c r="P67" s="5">
        <v>-89879922925</v>
      </c>
      <c r="Q67" s="5">
        <v>-80785850363</v>
      </c>
      <c r="R67" s="5">
        <v>-72340303372</v>
      </c>
    </row>
    <row r="68" spans="2:18" ht="15.5" x14ac:dyDescent="0.35">
      <c r="C68" t="s">
        <v>93</v>
      </c>
      <c r="D68" s="5">
        <v>-183806741</v>
      </c>
      <c r="E68" s="5">
        <v>-641043377</v>
      </c>
      <c r="F68" s="5">
        <v>187112088</v>
      </c>
      <c r="G68" s="5">
        <v>-771949346</v>
      </c>
      <c r="I68" s="5">
        <v>-721494499</v>
      </c>
      <c r="J68" s="5">
        <v>-282699657</v>
      </c>
      <c r="K68" s="5">
        <v>-60202368</v>
      </c>
      <c r="L68" s="5">
        <v>-913729944</v>
      </c>
      <c r="M68" s="5">
        <v>-1102505508</v>
      </c>
      <c r="N68" s="5">
        <v>-978042369</v>
      </c>
      <c r="O68" s="5">
        <v>-1321860056</v>
      </c>
      <c r="P68" s="5">
        <v>-1950624109</v>
      </c>
      <c r="Q68" s="5">
        <v>-2176555537</v>
      </c>
      <c r="R68" s="5">
        <v>-1712080172</v>
      </c>
    </row>
    <row r="69" spans="2:18" ht="15.5" x14ac:dyDescent="0.35">
      <c r="C69" t="s">
        <v>323</v>
      </c>
      <c r="D69" s="5">
        <v>-19693523887</v>
      </c>
      <c r="E69" s="5">
        <v>-17078432262</v>
      </c>
      <c r="F69" s="5">
        <v>-46951542213</v>
      </c>
      <c r="G69" s="5">
        <v>-1247760929</v>
      </c>
      <c r="I69" s="5">
        <v>-81486639858</v>
      </c>
      <c r="J69" s="5">
        <v>-98776472730</v>
      </c>
      <c r="K69" s="5">
        <v>-106900984748</v>
      </c>
      <c r="L69" s="5">
        <v>-66180504714</v>
      </c>
      <c r="M69" s="5">
        <v>-60527615353</v>
      </c>
      <c r="N69" s="5">
        <v>-71144552672</v>
      </c>
      <c r="O69" s="5">
        <v>16652060573</v>
      </c>
      <c r="P69" s="5">
        <v>-91830547034</v>
      </c>
      <c r="Q69" s="5">
        <v>-82962405900</v>
      </c>
      <c r="R69" s="5">
        <v>-74052383544</v>
      </c>
    </row>
    <row r="70" spans="2:18" ht="15.5" x14ac:dyDescent="0.35">
      <c r="C70" t="s">
        <v>95</v>
      </c>
      <c r="D70" s="5">
        <v>42292249554</v>
      </c>
      <c r="E70" s="5">
        <v>51926783860</v>
      </c>
      <c r="F70" s="5">
        <v>18235589960</v>
      </c>
      <c r="G70" s="5">
        <v>62884309088</v>
      </c>
      <c r="I70" s="5">
        <v>163199051340</v>
      </c>
      <c r="J70" s="5">
        <v>230207349895</v>
      </c>
      <c r="K70" s="5">
        <v>201315631998</v>
      </c>
      <c r="L70" s="5">
        <v>143036482927</v>
      </c>
      <c r="M70" s="5">
        <v>-446868864830</v>
      </c>
      <c r="N70" s="5">
        <v>-1008945319453</v>
      </c>
      <c r="O70" s="5">
        <v>-79977361187</v>
      </c>
      <c r="P70" s="5">
        <v>262266306734</v>
      </c>
      <c r="Q70" s="5">
        <v>245224743428</v>
      </c>
      <c r="R70" s="5">
        <v>199899820814</v>
      </c>
    </row>
    <row r="71" spans="2:18" ht="15.5" x14ac:dyDescent="0.35">
      <c r="C71" t="s">
        <v>97</v>
      </c>
      <c r="D71" s="5">
        <v>42292249554</v>
      </c>
      <c r="E71" s="5">
        <v>51926783860</v>
      </c>
      <c r="F71" s="5">
        <v>18235589960</v>
      </c>
      <c r="G71" s="5">
        <v>62884309088</v>
      </c>
      <c r="I71" s="5">
        <v>163199051340</v>
      </c>
      <c r="J71" s="5">
        <v>230207349895</v>
      </c>
      <c r="K71" s="5">
        <v>201315631998</v>
      </c>
      <c r="L71" s="5">
        <v>143036482927</v>
      </c>
      <c r="M71" s="5">
        <v>-446868864830</v>
      </c>
      <c r="N71" s="5">
        <v>-1008945319453</v>
      </c>
      <c r="O71" s="5">
        <v>-79977361187</v>
      </c>
      <c r="P71" s="5">
        <v>262266306734</v>
      </c>
      <c r="Q71" s="5">
        <v>245224743428</v>
      </c>
      <c r="R71" s="5">
        <v>199899820814</v>
      </c>
    </row>
    <row r="72" spans="2:18" ht="15.5" x14ac:dyDescent="0.35">
      <c r="C72" t="s">
        <v>98</v>
      </c>
      <c r="E72" s="5">
        <v>-2702575</v>
      </c>
      <c r="F72" s="5">
        <v>67659652326</v>
      </c>
      <c r="I72" s="5">
        <v>67702278940</v>
      </c>
      <c r="J72" s="5">
        <v>-6948884652</v>
      </c>
      <c r="K72" s="5">
        <v>13085905184</v>
      </c>
      <c r="L72" s="5">
        <v>29429325214</v>
      </c>
      <c r="M72" s="5">
        <v>9226660911</v>
      </c>
      <c r="N72" s="5">
        <v>-7224824666</v>
      </c>
      <c r="O72" s="5">
        <v>7539512686</v>
      </c>
      <c r="P72" s="5">
        <v>11299478784</v>
      </c>
      <c r="Q72" s="5">
        <v>-13092180279</v>
      </c>
      <c r="R72" s="5">
        <v>-9152586476</v>
      </c>
    </row>
    <row r="73" spans="2:18" ht="15.5" x14ac:dyDescent="0.35">
      <c r="C73" t="s">
        <v>99</v>
      </c>
      <c r="D73" s="5">
        <v>42292249554</v>
      </c>
      <c r="E73" s="5">
        <v>51924081285</v>
      </c>
      <c r="F73" s="5">
        <v>85895242286</v>
      </c>
      <c r="G73" s="5">
        <v>62884309088</v>
      </c>
      <c r="I73" s="5">
        <v>230901330280</v>
      </c>
      <c r="J73" s="5">
        <v>223258465243</v>
      </c>
      <c r="K73" s="5">
        <v>214401537182</v>
      </c>
      <c r="L73" s="5">
        <v>172465808141</v>
      </c>
      <c r="M73" s="5">
        <v>-437642203919</v>
      </c>
      <c r="N73" s="5">
        <v>-1016170144119</v>
      </c>
      <c r="O73" s="5">
        <v>-72437848501</v>
      </c>
      <c r="P73" s="5">
        <v>273565785518</v>
      </c>
      <c r="Q73" s="5">
        <v>232132563149</v>
      </c>
      <c r="R73" s="5">
        <v>190747234338</v>
      </c>
    </row>
    <row r="74" spans="2:18" ht="15.5" x14ac:dyDescent="0.35">
      <c r="C74" t="s">
        <v>100</v>
      </c>
      <c r="D74" s="5">
        <v>42292249554</v>
      </c>
      <c r="E74" s="5">
        <v>51926783860</v>
      </c>
      <c r="F74" s="5">
        <v>18235589960</v>
      </c>
      <c r="G74" s="5">
        <v>62884309088</v>
      </c>
      <c r="I74" s="5">
        <v>163199051340</v>
      </c>
      <c r="J74" s="5">
        <v>230207349895</v>
      </c>
      <c r="K74" s="5">
        <v>201315631998</v>
      </c>
      <c r="L74" s="5">
        <v>143036482927</v>
      </c>
      <c r="M74" s="5">
        <v>-446868864830</v>
      </c>
      <c r="N74" s="5">
        <v>-1008945319453</v>
      </c>
      <c r="O74" s="5">
        <v>-79977361187</v>
      </c>
      <c r="P74" s="5">
        <v>262266306734</v>
      </c>
      <c r="Q74" s="5">
        <v>245224743428</v>
      </c>
      <c r="R74" s="5">
        <v>199899820814</v>
      </c>
    </row>
    <row r="75" spans="2:18" ht="15.5" x14ac:dyDescent="0.35">
      <c r="C75" t="s">
        <v>8</v>
      </c>
      <c r="D75" s="5">
        <v>37613552587</v>
      </c>
      <c r="E75" s="5">
        <v>46488124714</v>
      </c>
      <c r="F75" s="5">
        <v>79897764981</v>
      </c>
      <c r="G75" s="5">
        <v>59599677727</v>
      </c>
      <c r="I75" s="5">
        <v>213085785384</v>
      </c>
      <c r="J75" s="5">
        <v>201316326020</v>
      </c>
      <c r="K75" s="5">
        <v>194486514868</v>
      </c>
      <c r="L75" s="5">
        <v>165933957738</v>
      </c>
      <c r="M75" s="5">
        <v>-423505645845</v>
      </c>
      <c r="N75" s="5">
        <v>-997917993283</v>
      </c>
      <c r="O75" s="5">
        <v>-77208833043</v>
      </c>
      <c r="P75" s="5">
        <v>248118878365</v>
      </c>
      <c r="Q75" s="5">
        <v>190532042552</v>
      </c>
      <c r="R75" s="5">
        <v>156938793399</v>
      </c>
    </row>
    <row r="76" spans="2:18" ht="15.5" x14ac:dyDescent="0.35">
      <c r="C76" t="s">
        <v>102</v>
      </c>
      <c r="D76" s="5">
        <v>42292249554</v>
      </c>
      <c r="E76" s="5">
        <v>51926783860</v>
      </c>
      <c r="F76" s="5">
        <v>18235589960</v>
      </c>
      <c r="G76" s="5">
        <v>62884309088</v>
      </c>
      <c r="I76" s="5">
        <v>163199051340</v>
      </c>
      <c r="J76" s="5">
        <v>230207349895</v>
      </c>
      <c r="K76" s="5">
        <v>201315631998</v>
      </c>
      <c r="L76" s="5">
        <v>143036482927</v>
      </c>
      <c r="M76" s="5">
        <v>-446868864830</v>
      </c>
      <c r="N76" s="5">
        <v>-1008945319453</v>
      </c>
      <c r="O76" s="5">
        <v>-79977361187</v>
      </c>
      <c r="P76" s="5">
        <v>262266306734</v>
      </c>
      <c r="Q76" s="5">
        <v>245224743428</v>
      </c>
      <c r="R76" s="5">
        <v>199899820814</v>
      </c>
    </row>
    <row r="77" spans="2:18" ht="15.5" x14ac:dyDescent="0.35">
      <c r="C77" t="s">
        <v>103</v>
      </c>
      <c r="D77" s="5">
        <v>42292249554</v>
      </c>
      <c r="E77" s="5">
        <v>51924081285</v>
      </c>
      <c r="F77" s="5">
        <v>85895242286</v>
      </c>
      <c r="G77" s="5">
        <v>62884309088</v>
      </c>
      <c r="I77" s="5">
        <v>230901330280</v>
      </c>
      <c r="J77" s="5">
        <v>223258465243</v>
      </c>
      <c r="K77" s="5">
        <v>214401537182</v>
      </c>
      <c r="L77" s="5">
        <v>172465808141</v>
      </c>
      <c r="M77" s="5">
        <v>-437642203919</v>
      </c>
      <c r="N77" s="5">
        <v>-1016170144119</v>
      </c>
      <c r="O77" s="5">
        <v>-72437848501</v>
      </c>
      <c r="P77" s="5">
        <v>273565785518</v>
      </c>
      <c r="Q77" s="5">
        <v>232132563149</v>
      </c>
      <c r="R77" s="5">
        <v>190747234338</v>
      </c>
    </row>
    <row r="78" spans="2:18" ht="15.5" x14ac:dyDescent="0.35">
      <c r="C78" t="s">
        <v>104</v>
      </c>
      <c r="D78" s="5">
        <v>42292249554</v>
      </c>
      <c r="E78" s="5">
        <v>51924081285</v>
      </c>
      <c r="F78" s="5">
        <v>85895242286</v>
      </c>
      <c r="G78" s="5">
        <v>62884309088</v>
      </c>
      <c r="I78" s="5">
        <v>230901330280</v>
      </c>
      <c r="J78" s="5">
        <v>223258465243</v>
      </c>
      <c r="K78" s="5">
        <v>214401537182</v>
      </c>
      <c r="L78" s="5">
        <v>172465808141</v>
      </c>
      <c r="M78" s="5">
        <v>-437642203919</v>
      </c>
      <c r="N78" s="5">
        <v>-1016170144119</v>
      </c>
      <c r="O78" s="5">
        <v>-72437848501</v>
      </c>
      <c r="P78" s="5">
        <v>273565785518</v>
      </c>
      <c r="Q78" s="5">
        <v>232132563149</v>
      </c>
      <c r="R78" s="5">
        <v>190747234338</v>
      </c>
    </row>
    <row r="80" spans="2:18" ht="15.5" x14ac:dyDescent="0.35">
      <c r="B80" t="s">
        <v>105</v>
      </c>
      <c r="C80" t="s">
        <v>106</v>
      </c>
    </row>
    <row r="81" spans="3:18" ht="15.5" x14ac:dyDescent="0.35">
      <c r="C81" t="s">
        <v>107</v>
      </c>
    </row>
    <row r="82" spans="3:18" ht="15.5" x14ac:dyDescent="0.35">
      <c r="C82" t="s">
        <v>20</v>
      </c>
      <c r="D82" s="5">
        <v>416889107625</v>
      </c>
      <c r="E82" s="5">
        <v>388176080513</v>
      </c>
      <c r="F82" s="5">
        <v>374636666456</v>
      </c>
      <c r="G82" s="5">
        <v>444170887293</v>
      </c>
      <c r="I82" s="5">
        <v>374636666456</v>
      </c>
      <c r="J82" s="5">
        <v>352192762109</v>
      </c>
      <c r="K82" s="5">
        <v>464484246588</v>
      </c>
      <c r="L82" s="5">
        <v>435961596470</v>
      </c>
      <c r="M82" s="5">
        <v>434597323057</v>
      </c>
      <c r="N82" s="5">
        <v>460968648361</v>
      </c>
      <c r="O82" s="5">
        <v>228878143165</v>
      </c>
      <c r="P82" s="5">
        <v>208019351455</v>
      </c>
      <c r="Q82" s="5">
        <v>292036412464</v>
      </c>
      <c r="R82" s="5">
        <v>209172426847</v>
      </c>
    </row>
    <row r="83" spans="3:18" ht="15.5" x14ac:dyDescent="0.35">
      <c r="C83" t="s">
        <v>109</v>
      </c>
      <c r="D83" s="5">
        <v>328381350218</v>
      </c>
      <c r="E83" s="5">
        <v>325243173416</v>
      </c>
      <c r="F83" s="5">
        <v>342664582821</v>
      </c>
      <c r="G83" s="5">
        <v>278415976751</v>
      </c>
      <c r="I83" s="5">
        <v>342664582821</v>
      </c>
      <c r="J83" s="5">
        <v>437707731344</v>
      </c>
      <c r="K83" s="5">
        <v>449868648414</v>
      </c>
      <c r="L83" s="5">
        <v>360483790474</v>
      </c>
      <c r="M83" s="5">
        <v>370905207126</v>
      </c>
      <c r="N83" s="5">
        <v>298781340668</v>
      </c>
      <c r="O83" s="5">
        <v>622035284354</v>
      </c>
      <c r="P83" s="5">
        <v>553320967420</v>
      </c>
      <c r="Q83" s="5">
        <v>596201411419</v>
      </c>
      <c r="R83" s="5">
        <v>386682824229</v>
      </c>
    </row>
    <row r="84" spans="3:18" ht="15.5" x14ac:dyDescent="0.35">
      <c r="C84" t="s">
        <v>111</v>
      </c>
      <c r="G84" s="5">
        <v>2033814484</v>
      </c>
      <c r="J84" s="5">
        <v>1929960549</v>
      </c>
      <c r="K84" s="5">
        <v>18084332395</v>
      </c>
      <c r="L84" s="5">
        <v>15533044772</v>
      </c>
      <c r="M84" s="5">
        <v>7093596936</v>
      </c>
      <c r="N84" s="5">
        <v>2883435669</v>
      </c>
      <c r="O84" s="5">
        <v>6175572771</v>
      </c>
      <c r="P84" s="5">
        <v>1465681045</v>
      </c>
      <c r="Q84" s="5">
        <v>10871518618</v>
      </c>
      <c r="R84" s="5">
        <v>8171274261</v>
      </c>
    </row>
    <row r="85" spans="3:18" ht="15.5" x14ac:dyDescent="0.35">
      <c r="C85" t="s">
        <v>110</v>
      </c>
      <c r="D85" s="5">
        <v>223680554504</v>
      </c>
      <c r="E85" s="5">
        <v>234650215691</v>
      </c>
      <c r="F85" s="5">
        <v>188125148356</v>
      </c>
      <c r="G85" s="5">
        <v>413470001523</v>
      </c>
      <c r="I85" s="5">
        <v>188125148356</v>
      </c>
      <c r="J85" s="5">
        <v>407049483696</v>
      </c>
      <c r="K85" s="5">
        <v>385787907104</v>
      </c>
      <c r="L85" s="5">
        <v>179471926085</v>
      </c>
      <c r="M85" s="5">
        <v>138938488323</v>
      </c>
      <c r="N85" s="5">
        <v>101584136845</v>
      </c>
      <c r="O85" s="5">
        <v>110150183164</v>
      </c>
      <c r="P85" s="5">
        <v>94422651794</v>
      </c>
      <c r="Q85" s="5">
        <v>207234754984</v>
      </c>
      <c r="R85" s="5">
        <v>154267906643</v>
      </c>
    </row>
    <row r="86" spans="3:18" ht="15.5" x14ac:dyDescent="0.35">
      <c r="C86" t="s">
        <v>112</v>
      </c>
      <c r="D86" s="5">
        <v>328381350218</v>
      </c>
      <c r="E86" s="5">
        <v>325243173416</v>
      </c>
      <c r="F86" s="5">
        <v>342664582821</v>
      </c>
      <c r="G86" s="5">
        <v>278415976751</v>
      </c>
      <c r="I86" s="5">
        <v>342664582821</v>
      </c>
      <c r="J86" s="5">
        <v>437707731344</v>
      </c>
      <c r="K86" s="5">
        <v>449868648414</v>
      </c>
      <c r="L86" s="5">
        <v>360483790474</v>
      </c>
      <c r="M86" s="5">
        <v>370905207126</v>
      </c>
      <c r="N86" s="5">
        <v>298781340668</v>
      </c>
      <c r="O86" s="5">
        <v>622035284354</v>
      </c>
      <c r="P86" s="5">
        <v>553320967420</v>
      </c>
      <c r="Q86" s="5">
        <v>596201411419</v>
      </c>
      <c r="R86" s="5">
        <v>386682824229</v>
      </c>
    </row>
    <row r="87" spans="3:18" ht="15.5" x14ac:dyDescent="0.35">
      <c r="C87" t="s">
        <v>1642</v>
      </c>
      <c r="D87" s="5">
        <v>375382844931</v>
      </c>
      <c r="E87" s="5">
        <v>376860084904</v>
      </c>
      <c r="F87" s="5">
        <v>378265555504</v>
      </c>
      <c r="G87" s="5">
        <v>411177453300</v>
      </c>
      <c r="I87" s="5">
        <v>378265555504</v>
      </c>
      <c r="J87" s="5">
        <v>523789074763</v>
      </c>
      <c r="K87" s="5">
        <v>541206514894</v>
      </c>
      <c r="L87" s="5">
        <v>600413359204</v>
      </c>
      <c r="M87" s="5">
        <v>878540636051</v>
      </c>
      <c r="N87" s="5">
        <v>1925508141112</v>
      </c>
      <c r="O87" s="5">
        <v>4070965798532</v>
      </c>
      <c r="P87" s="5">
        <v>5944893036356</v>
      </c>
      <c r="Q87" s="5">
        <v>5236580960488</v>
      </c>
      <c r="R87" s="5">
        <v>4059798759940</v>
      </c>
    </row>
    <row r="88" spans="3:18" ht="15.5" x14ac:dyDescent="0.35">
      <c r="C88" t="s">
        <v>115</v>
      </c>
      <c r="D88" s="5">
        <v>314588698526</v>
      </c>
      <c r="E88" s="5">
        <v>182211622908</v>
      </c>
      <c r="F88" s="5">
        <v>216985995844</v>
      </c>
      <c r="G88" s="5">
        <v>214560120001</v>
      </c>
      <c r="I88" s="5">
        <v>216985995844</v>
      </c>
      <c r="J88" s="5">
        <v>342509562522</v>
      </c>
      <c r="K88" s="5">
        <v>406571148351</v>
      </c>
      <c r="L88" s="5">
        <v>187571188926</v>
      </c>
      <c r="M88" s="5">
        <v>97714980573</v>
      </c>
      <c r="N88" s="5">
        <v>121085187660</v>
      </c>
      <c r="O88" s="5">
        <v>422640705837</v>
      </c>
      <c r="P88" s="5">
        <v>409288934446</v>
      </c>
      <c r="Q88" s="5">
        <v>358703481064</v>
      </c>
      <c r="R88" s="5">
        <v>323260366173</v>
      </c>
    </row>
    <row r="89" spans="3:18" ht="15.5" x14ac:dyDescent="0.35">
      <c r="C89" t="s">
        <v>85</v>
      </c>
      <c r="D89" s="5">
        <v>35064787934</v>
      </c>
      <c r="E89" s="5">
        <v>35064787934</v>
      </c>
      <c r="F89" s="5">
        <v>35064787934</v>
      </c>
      <c r="G89" s="5">
        <v>35064787934</v>
      </c>
      <c r="I89" s="5">
        <v>35064787934</v>
      </c>
      <c r="J89" s="5">
        <v>35064787934</v>
      </c>
      <c r="K89" s="5">
        <v>35064787934</v>
      </c>
      <c r="L89" s="5">
        <v>35064787934</v>
      </c>
      <c r="M89" s="5">
        <v>35064787934</v>
      </c>
      <c r="N89" s="5">
        <v>126463687501</v>
      </c>
      <c r="O89" s="5">
        <v>723618794</v>
      </c>
      <c r="P89" s="5">
        <v>723618794</v>
      </c>
      <c r="Q89" s="5">
        <v>723618794</v>
      </c>
      <c r="R89" s="5">
        <v>723618794</v>
      </c>
    </row>
    <row r="90" spans="3:18" ht="15.5" x14ac:dyDescent="0.35">
      <c r="C90" t="s">
        <v>116</v>
      </c>
      <c r="D90" s="5">
        <v>1580864929098</v>
      </c>
      <c r="E90" s="5">
        <v>1415488466406</v>
      </c>
      <c r="F90" s="5">
        <v>1460089078083</v>
      </c>
      <c r="G90" s="5">
        <v>1480798840483</v>
      </c>
      <c r="I90" s="5">
        <v>1460089078083</v>
      </c>
      <c r="J90" s="5">
        <v>1802539033342</v>
      </c>
      <c r="K90" s="5">
        <v>2209039935026</v>
      </c>
      <c r="L90" s="5">
        <v>1974823064433</v>
      </c>
      <c r="M90" s="5">
        <v>2448514120446</v>
      </c>
      <c r="N90" s="5">
        <v>3333175362333</v>
      </c>
      <c r="O90" s="5">
        <v>6062213293720</v>
      </c>
      <c r="P90" s="5">
        <v>7642202623927</v>
      </c>
      <c r="Q90" s="5">
        <v>6886276542326</v>
      </c>
      <c r="R90" s="5">
        <v>5278481727253</v>
      </c>
    </row>
    <row r="91" spans="3:18" ht="15.5" x14ac:dyDescent="0.35">
      <c r="C91" t="s">
        <v>117</v>
      </c>
    </row>
    <row r="92" spans="3:18" ht="15.5" x14ac:dyDescent="0.35">
      <c r="C92" t="s">
        <v>120</v>
      </c>
      <c r="D92" s="5">
        <v>106535578971</v>
      </c>
      <c r="E92" s="5">
        <v>104140690842</v>
      </c>
      <c r="F92" s="5">
        <v>104514391050</v>
      </c>
      <c r="G92" s="5">
        <v>97715796053</v>
      </c>
      <c r="I92" s="5">
        <v>104514391050</v>
      </c>
      <c r="J92" s="5">
        <v>95365228601</v>
      </c>
      <c r="K92" s="5">
        <v>82440106002</v>
      </c>
      <c r="L92" s="5">
        <v>58154659325</v>
      </c>
      <c r="M92" s="5">
        <v>104175378481</v>
      </c>
      <c r="N92" s="5">
        <v>100964917258</v>
      </c>
      <c r="O92" s="5">
        <v>99832667001</v>
      </c>
      <c r="P92" s="5">
        <v>105232034353</v>
      </c>
      <c r="Q92" s="5">
        <v>89035421642</v>
      </c>
      <c r="R92" s="5">
        <v>83840449287</v>
      </c>
    </row>
    <row r="93" spans="3:18" ht="15.5" x14ac:dyDescent="0.35">
      <c r="C93" t="s">
        <v>518</v>
      </c>
      <c r="D93" s="5">
        <v>187120283502</v>
      </c>
      <c r="E93" s="5">
        <v>188419411037</v>
      </c>
      <c r="F93" s="5">
        <v>189718538572</v>
      </c>
      <c r="G93" s="5">
        <v>191017666107</v>
      </c>
      <c r="I93" s="5">
        <v>189718538572</v>
      </c>
      <c r="J93" s="5">
        <v>397094948989</v>
      </c>
      <c r="K93" s="5">
        <v>412481960219</v>
      </c>
      <c r="L93" s="5">
        <v>333083416177</v>
      </c>
      <c r="M93" s="5">
        <v>361662474767</v>
      </c>
      <c r="N93" s="5">
        <v>381985127248</v>
      </c>
      <c r="O93" s="5">
        <v>255821679060</v>
      </c>
      <c r="P93" s="5">
        <v>374992711726</v>
      </c>
      <c r="Q93" s="5">
        <v>374992711726</v>
      </c>
      <c r="R93" s="5">
        <v>343464602125</v>
      </c>
    </row>
    <row r="94" spans="3:18" ht="15.5" x14ac:dyDescent="0.35">
      <c r="C94" t="s">
        <v>121</v>
      </c>
      <c r="D94" s="5">
        <v>869963649304</v>
      </c>
      <c r="E94" s="5">
        <v>869229034203</v>
      </c>
      <c r="F94" s="5">
        <v>878388481223</v>
      </c>
      <c r="G94" s="5">
        <v>881101383474</v>
      </c>
      <c r="I94" s="5">
        <v>878388481223</v>
      </c>
      <c r="J94" s="5">
        <v>908168003781</v>
      </c>
      <c r="K94" s="5">
        <v>807366862731</v>
      </c>
      <c r="L94" s="5">
        <v>1092983047997</v>
      </c>
      <c r="M94" s="5">
        <v>1113725328408</v>
      </c>
      <c r="N94" s="5">
        <v>1512926161044</v>
      </c>
      <c r="O94" s="5">
        <v>1210514467968</v>
      </c>
      <c r="P94" s="5">
        <v>948875785907</v>
      </c>
      <c r="Q94" s="5">
        <v>815016169451</v>
      </c>
      <c r="R94" s="5">
        <v>702905624588</v>
      </c>
    </row>
    <row r="95" spans="3:18" ht="15.5" x14ac:dyDescent="0.35">
      <c r="C95" t="s">
        <v>119</v>
      </c>
      <c r="G95" s="5">
        <v>46004452771</v>
      </c>
      <c r="J95" s="5">
        <v>14053375318</v>
      </c>
      <c r="K95" s="5">
        <v>37414262196</v>
      </c>
      <c r="L95" s="5">
        <v>43134897535</v>
      </c>
      <c r="M95" s="5">
        <v>28883066524</v>
      </c>
      <c r="N95" s="5">
        <v>67378101872</v>
      </c>
      <c r="O95" s="5">
        <v>102480624207</v>
      </c>
      <c r="P95" s="5">
        <v>41343699014</v>
      </c>
      <c r="Q95" s="5">
        <v>37241574722</v>
      </c>
      <c r="R95" s="5">
        <v>29540284006</v>
      </c>
    </row>
    <row r="96" spans="3:18" ht="15.5" x14ac:dyDescent="0.35">
      <c r="C96" t="s">
        <v>122</v>
      </c>
      <c r="D96" s="5">
        <v>85127502864</v>
      </c>
      <c r="E96" s="5">
        <v>85127502864</v>
      </c>
      <c r="F96" s="5">
        <v>85127502864</v>
      </c>
      <c r="G96" s="5">
        <v>84952656572</v>
      </c>
      <c r="I96" s="5">
        <v>85127502864</v>
      </c>
      <c r="J96" s="5">
        <v>85127502864</v>
      </c>
      <c r="K96" s="5">
        <v>87372771121</v>
      </c>
      <c r="L96" s="5">
        <v>89478000000</v>
      </c>
      <c r="M96" s="5">
        <v>98965837494</v>
      </c>
      <c r="N96" s="5">
        <v>119626218289</v>
      </c>
    </row>
    <row r="97" spans="3:18" ht="15.5" x14ac:dyDescent="0.35">
      <c r="C97" t="s">
        <v>126</v>
      </c>
      <c r="D97" s="5">
        <v>1551174266877</v>
      </c>
      <c r="E97" s="5">
        <v>1546235007969</v>
      </c>
      <c r="F97" s="5">
        <v>1547325267349</v>
      </c>
      <c r="G97" s="5">
        <v>1510403644137</v>
      </c>
      <c r="I97" s="5">
        <v>1547325267349</v>
      </c>
      <c r="J97" s="5">
        <v>1695140601455</v>
      </c>
      <c r="K97" s="5">
        <v>1659881122980</v>
      </c>
      <c r="L97" s="5">
        <v>1796650046372</v>
      </c>
      <c r="M97" s="5">
        <v>1876755216772</v>
      </c>
      <c r="N97" s="5">
        <v>2353990485855</v>
      </c>
      <c r="O97" s="5">
        <v>1709173968915</v>
      </c>
      <c r="P97" s="5">
        <v>1506922027913</v>
      </c>
      <c r="Q97" s="5">
        <v>1330652141600</v>
      </c>
      <c r="R97" s="5">
        <v>1172266173858</v>
      </c>
    </row>
    <row r="98" spans="3:18" ht="15.5" x14ac:dyDescent="0.35">
      <c r="C98" t="s">
        <v>127</v>
      </c>
      <c r="D98" s="5">
        <v>3132039195975</v>
      </c>
      <c r="E98" s="5">
        <v>2961723474375</v>
      </c>
      <c r="F98" s="5">
        <v>3007414345432</v>
      </c>
      <c r="G98" s="5">
        <v>2991202484620</v>
      </c>
      <c r="I98" s="5">
        <v>3007414345432</v>
      </c>
      <c r="J98" s="5">
        <v>3497679634797</v>
      </c>
      <c r="K98" s="5">
        <v>3868921058006</v>
      </c>
      <c r="L98" s="5">
        <v>3771473110805</v>
      </c>
      <c r="M98" s="5">
        <v>4325269337218</v>
      </c>
      <c r="N98" s="5">
        <v>5687165848188</v>
      </c>
      <c r="O98" s="5">
        <v>7771387262635</v>
      </c>
      <c r="P98" s="5">
        <v>9149124651840</v>
      </c>
      <c r="Q98" s="5">
        <v>8216928683926</v>
      </c>
      <c r="R98" s="5">
        <v>6450747901111</v>
      </c>
    </row>
    <row r="99" spans="3:18" ht="15.5" x14ac:dyDescent="0.35">
      <c r="C99" t="s">
        <v>128</v>
      </c>
    </row>
    <row r="100" spans="3:18" ht="15.5" x14ac:dyDescent="0.35">
      <c r="C100" t="s">
        <v>129</v>
      </c>
    </row>
    <row r="101" spans="3:18" ht="15.5" x14ac:dyDescent="0.35">
      <c r="C101" t="s">
        <v>130</v>
      </c>
      <c r="D101" s="5">
        <v>1638626074267</v>
      </c>
      <c r="E101" s="5">
        <v>1469852201726</v>
      </c>
      <c r="F101" s="5">
        <v>1573306247392</v>
      </c>
      <c r="G101" s="5">
        <v>1632416178810</v>
      </c>
      <c r="I101" s="5">
        <v>1573306247392</v>
      </c>
      <c r="J101" s="5">
        <v>2212860966732</v>
      </c>
      <c r="K101" s="5">
        <v>2663378003312</v>
      </c>
      <c r="L101" s="5">
        <v>1902689299291</v>
      </c>
      <c r="M101" s="5">
        <v>1988058051053</v>
      </c>
      <c r="N101" s="5">
        <v>2966147440862</v>
      </c>
      <c r="O101" s="5">
        <v>3431011073005</v>
      </c>
      <c r="P101" s="5">
        <v>3544931756024</v>
      </c>
      <c r="Q101" s="5">
        <v>3121699289970</v>
      </c>
      <c r="R101" s="5">
        <v>2606832383925</v>
      </c>
    </row>
    <row r="102" spans="3:18" ht="15.5" x14ac:dyDescent="0.35">
      <c r="C102" t="s">
        <v>134</v>
      </c>
      <c r="D102" s="5">
        <v>356814155140</v>
      </c>
      <c r="E102" s="5">
        <v>143441854586</v>
      </c>
      <c r="F102" s="5">
        <v>275967270006</v>
      </c>
      <c r="G102" s="5">
        <v>243898973456</v>
      </c>
      <c r="I102" s="5">
        <v>275967270006</v>
      </c>
      <c r="J102" s="5">
        <v>364731614089</v>
      </c>
      <c r="K102" s="5">
        <v>362352178353</v>
      </c>
      <c r="L102" s="5">
        <v>633086735981</v>
      </c>
      <c r="M102" s="5">
        <v>822860877440</v>
      </c>
      <c r="N102" s="5">
        <v>1216688128539</v>
      </c>
      <c r="O102" s="5">
        <v>1273099943390</v>
      </c>
      <c r="P102" s="5">
        <v>1123137591484</v>
      </c>
      <c r="Q102" s="5">
        <v>963112622434</v>
      </c>
      <c r="R102" s="5">
        <v>671126577471</v>
      </c>
    </row>
    <row r="103" spans="3:18" ht="15.5" x14ac:dyDescent="0.35">
      <c r="C103" t="s">
        <v>131</v>
      </c>
    </row>
    <row r="104" spans="3:18" ht="15.5" x14ac:dyDescent="0.35">
      <c r="C104" t="s">
        <v>132</v>
      </c>
      <c r="D104" s="5">
        <v>207248404049</v>
      </c>
      <c r="E104" s="5">
        <v>178754911295</v>
      </c>
      <c r="F104" s="5">
        <v>149875207280</v>
      </c>
      <c r="G104" s="5">
        <v>135251841692</v>
      </c>
      <c r="I104" s="5">
        <v>149875207280</v>
      </c>
      <c r="J104" s="5">
        <v>324993025575</v>
      </c>
      <c r="K104" s="5">
        <v>440250652102</v>
      </c>
      <c r="L104" s="5">
        <v>60517429060</v>
      </c>
      <c r="M104" s="5">
        <v>37213541954</v>
      </c>
      <c r="N104" s="5">
        <v>150007990465</v>
      </c>
      <c r="O104" s="5">
        <v>200832261997</v>
      </c>
      <c r="P104" s="5">
        <v>203870865307</v>
      </c>
      <c r="Q104" s="5">
        <v>171100991731</v>
      </c>
      <c r="R104" s="5">
        <v>133693571487</v>
      </c>
    </row>
    <row r="105" spans="3:18" ht="15.5" x14ac:dyDescent="0.35">
      <c r="C105" t="s">
        <v>138</v>
      </c>
    </row>
    <row r="106" spans="3:18" ht="15.5" x14ac:dyDescent="0.35">
      <c r="C106" t="s">
        <v>622</v>
      </c>
      <c r="D106" s="5">
        <v>223680554504</v>
      </c>
      <c r="E106" s="5">
        <v>234650215691</v>
      </c>
      <c r="F106" s="5">
        <v>188125148356</v>
      </c>
      <c r="G106" s="5">
        <v>415503816007</v>
      </c>
      <c r="I106" s="5">
        <v>188125148356</v>
      </c>
      <c r="J106" s="5">
        <v>408979444245</v>
      </c>
      <c r="K106" s="5">
        <v>403872239499</v>
      </c>
      <c r="L106" s="5">
        <v>195004970857</v>
      </c>
      <c r="M106" s="5">
        <v>146032085259</v>
      </c>
      <c r="N106" s="5">
        <v>104467572514</v>
      </c>
      <c r="O106" s="5">
        <v>116325755935</v>
      </c>
      <c r="P106" s="5">
        <v>95888332839</v>
      </c>
      <c r="Q106" s="5">
        <v>218106273602</v>
      </c>
      <c r="R106" s="5">
        <v>162439180904</v>
      </c>
    </row>
    <row r="107" spans="3:18" ht="15.5" x14ac:dyDescent="0.35">
      <c r="C107" t="s">
        <v>137</v>
      </c>
      <c r="D107" s="5">
        <v>36361130796</v>
      </c>
      <c r="E107" s="5">
        <v>52777381518</v>
      </c>
      <c r="F107" s="5">
        <v>58163819516</v>
      </c>
      <c r="G107" s="5">
        <v>25699992404</v>
      </c>
      <c r="I107" s="5">
        <v>58163819516</v>
      </c>
      <c r="J107" s="5">
        <v>51034226138</v>
      </c>
      <c r="K107" s="5">
        <v>48788831808</v>
      </c>
      <c r="L107" s="5">
        <v>82849127518</v>
      </c>
      <c r="M107" s="5">
        <v>32611581137</v>
      </c>
      <c r="N107" s="5">
        <v>58934759782</v>
      </c>
      <c r="O107" s="5">
        <v>31730911685</v>
      </c>
      <c r="P107" s="5">
        <v>42216700057</v>
      </c>
      <c r="Q107" s="5">
        <v>58685217334</v>
      </c>
      <c r="R107" s="5">
        <v>50209484551</v>
      </c>
    </row>
    <row r="108" spans="3:18" ht="15.5" x14ac:dyDescent="0.35">
      <c r="C108" t="s">
        <v>136</v>
      </c>
      <c r="D108" s="5">
        <v>19248349668</v>
      </c>
      <c r="E108" s="5">
        <v>25014320379</v>
      </c>
      <c r="F108" s="5">
        <v>28414509058</v>
      </c>
      <c r="G108" s="5">
        <v>6902231609</v>
      </c>
      <c r="I108" s="5">
        <v>28414509058</v>
      </c>
      <c r="J108" s="5">
        <v>10860881929</v>
      </c>
      <c r="K108" s="5">
        <v>33205434451</v>
      </c>
      <c r="L108" s="5">
        <v>72692886688</v>
      </c>
      <c r="M108" s="5">
        <v>33795030180</v>
      </c>
      <c r="N108" s="5">
        <v>9706745432</v>
      </c>
      <c r="O108" s="5">
        <v>21707988196</v>
      </c>
      <c r="P108" s="5">
        <v>30331805034</v>
      </c>
      <c r="Q108" s="5">
        <v>27868798932</v>
      </c>
      <c r="R108" s="5">
        <v>59762235862</v>
      </c>
    </row>
    <row r="109" spans="3:18" ht="15.5" x14ac:dyDescent="0.35">
      <c r="C109" t="s">
        <v>139</v>
      </c>
    </row>
    <row r="110" spans="3:18" ht="15.5" x14ac:dyDescent="0.35">
      <c r="C110" t="s">
        <v>140</v>
      </c>
      <c r="D110" s="5">
        <v>8906059901</v>
      </c>
      <c r="E110" s="5">
        <v>54629039288</v>
      </c>
      <c r="F110" s="5">
        <v>51426353788</v>
      </c>
      <c r="G110" s="5">
        <v>58954565789</v>
      </c>
      <c r="I110" s="5">
        <v>51426353788</v>
      </c>
      <c r="J110" s="5">
        <v>128616006396</v>
      </c>
      <c r="K110" s="5">
        <v>246433495435</v>
      </c>
      <c r="L110" s="5">
        <v>1088704814139</v>
      </c>
      <c r="M110" s="5">
        <v>1704731772541</v>
      </c>
      <c r="N110" s="5">
        <v>1603357227463</v>
      </c>
      <c r="O110" s="5">
        <v>2385778711623</v>
      </c>
      <c r="P110" s="5">
        <v>3570382697454</v>
      </c>
      <c r="Q110" s="5">
        <v>3263835008097</v>
      </c>
      <c r="R110" s="5">
        <v>2317931714890</v>
      </c>
    </row>
    <row r="111" spans="3:18" ht="15.5" x14ac:dyDescent="0.35">
      <c r="C111" t="s">
        <v>145</v>
      </c>
      <c r="D111" s="5">
        <v>787341787186</v>
      </c>
      <c r="E111" s="5">
        <v>827255046961</v>
      </c>
      <c r="F111" s="5">
        <v>864842250380</v>
      </c>
      <c r="G111" s="5">
        <v>794839940930</v>
      </c>
      <c r="I111" s="5">
        <v>864842250380</v>
      </c>
      <c r="J111" s="5">
        <v>1039721214292</v>
      </c>
      <c r="K111" s="5">
        <v>1349824256665</v>
      </c>
      <c r="L111" s="5">
        <v>844509082770</v>
      </c>
      <c r="M111" s="5">
        <v>895531558277</v>
      </c>
      <c r="N111" s="5">
        <v>1417203330117</v>
      </c>
      <c r="O111" s="5">
        <v>1778892730973</v>
      </c>
      <c r="P111" s="5">
        <v>2047463656880</v>
      </c>
      <c r="Q111" s="5">
        <v>1680680385937</v>
      </c>
      <c r="R111" s="5">
        <v>1529601333650</v>
      </c>
    </row>
    <row r="112" spans="3:18" ht="15.5" x14ac:dyDescent="0.35">
      <c r="C112" t="s">
        <v>146</v>
      </c>
      <c r="D112" s="5">
        <v>68221885904</v>
      </c>
      <c r="E112" s="5">
        <v>108972286399</v>
      </c>
      <c r="F112" s="5">
        <v>103133193075</v>
      </c>
      <c r="G112" s="5">
        <v>113706643131</v>
      </c>
      <c r="I112" s="5">
        <v>103133193075</v>
      </c>
      <c r="J112" s="5">
        <v>184745093380</v>
      </c>
      <c r="K112" s="5">
        <v>328727945252</v>
      </c>
      <c r="L112" s="5">
        <v>1206370239254</v>
      </c>
      <c r="M112" s="5">
        <v>1847263522046</v>
      </c>
      <c r="N112" s="5">
        <v>1793428439288</v>
      </c>
      <c r="O112" s="5">
        <v>2536490487621</v>
      </c>
      <c r="P112" s="5">
        <v>3712869345306</v>
      </c>
      <c r="Q112" s="5">
        <v>3397348450784</v>
      </c>
      <c r="R112" s="5">
        <v>2433462645097</v>
      </c>
    </row>
    <row r="113" spans="3:18" ht="15.5" x14ac:dyDescent="0.35">
      <c r="C113" t="s">
        <v>147</v>
      </c>
      <c r="D113" s="5">
        <v>68221885904</v>
      </c>
      <c r="E113" s="5">
        <v>108972286399</v>
      </c>
      <c r="F113" s="5">
        <v>103133193075</v>
      </c>
      <c r="G113" s="5">
        <v>113706643131</v>
      </c>
      <c r="I113" s="5">
        <v>103133193075</v>
      </c>
      <c r="J113" s="5">
        <v>184745093380</v>
      </c>
      <c r="K113" s="5">
        <v>328727945252</v>
      </c>
      <c r="L113" s="5">
        <v>1206370239254</v>
      </c>
      <c r="M113" s="5">
        <v>1847263522046</v>
      </c>
      <c r="N113" s="5">
        <v>1793428439288</v>
      </c>
      <c r="O113" s="5">
        <v>2536490487621</v>
      </c>
      <c r="P113" s="5">
        <v>3712869345306</v>
      </c>
      <c r="Q113" s="5">
        <v>3397348450784</v>
      </c>
      <c r="R113" s="5">
        <v>2433462645097</v>
      </c>
    </row>
    <row r="114" spans="3:18" ht="15.5" x14ac:dyDescent="0.35">
      <c r="C114" t="s">
        <v>152</v>
      </c>
    </row>
    <row r="115" spans="3:18" ht="15.5" x14ac:dyDescent="0.35">
      <c r="C115" t="s">
        <v>153</v>
      </c>
      <c r="D115" s="5">
        <v>13408424660</v>
      </c>
      <c r="E115" s="5">
        <v>59064744253</v>
      </c>
      <c r="F115" s="5">
        <v>55470132200</v>
      </c>
      <c r="G115" s="5">
        <v>67215372385</v>
      </c>
      <c r="I115" s="5">
        <v>55470132200</v>
      </c>
      <c r="J115" s="5">
        <v>141717483831</v>
      </c>
      <c r="K115" s="5">
        <v>260410774668</v>
      </c>
      <c r="L115" s="5">
        <v>1147171633897</v>
      </c>
      <c r="M115" s="5">
        <v>1770422209963</v>
      </c>
      <c r="N115" s="5">
        <v>1653149253732</v>
      </c>
      <c r="O115" s="5">
        <v>2418990982505</v>
      </c>
      <c r="P115" s="5">
        <v>3570382697454</v>
      </c>
      <c r="Q115" s="5">
        <v>3263835008097</v>
      </c>
      <c r="R115" s="5">
        <v>2317931714890</v>
      </c>
    </row>
    <row r="116" spans="3:18" ht="15.5" x14ac:dyDescent="0.35">
      <c r="C116" t="s">
        <v>150</v>
      </c>
      <c r="D116" s="5">
        <v>10266416477</v>
      </c>
      <c r="E116" s="5">
        <v>7277757947</v>
      </c>
      <c r="F116" s="5">
        <v>6612448929</v>
      </c>
      <c r="I116" s="5">
        <v>6612448929</v>
      </c>
      <c r="M116" s="5">
        <v>9365082820</v>
      </c>
      <c r="N116" s="5">
        <v>10000829335</v>
      </c>
      <c r="P116" s="5">
        <v>4037938231</v>
      </c>
      <c r="Q116" s="5">
        <v>2056861295</v>
      </c>
      <c r="R116" s="5">
        <v>2178551850</v>
      </c>
    </row>
    <row r="117" spans="3:18" ht="15.5" x14ac:dyDescent="0.35">
      <c r="C117" t="s">
        <v>154</v>
      </c>
      <c r="D117" s="5">
        <v>1706847960171</v>
      </c>
      <c r="E117" s="5">
        <v>1578824488125</v>
      </c>
      <c r="F117" s="5">
        <v>1676439440467</v>
      </c>
      <c r="G117" s="5">
        <v>1746122821941</v>
      </c>
      <c r="I117" s="5">
        <v>1676439440467</v>
      </c>
      <c r="J117" s="5">
        <v>2397606060112</v>
      </c>
      <c r="K117" s="5">
        <v>2992105948564</v>
      </c>
      <c r="L117" s="5">
        <v>3109059538545</v>
      </c>
      <c r="M117" s="5">
        <v>3835321573099</v>
      </c>
      <c r="N117" s="5">
        <v>4759575880150</v>
      </c>
      <c r="O117" s="5">
        <v>5967501560626</v>
      </c>
      <c r="P117" s="5">
        <v>7257801101330</v>
      </c>
      <c r="Q117" s="5">
        <v>6519047740754</v>
      </c>
      <c r="R117" s="5">
        <v>5040295029022</v>
      </c>
    </row>
    <row r="118" spans="3:18" ht="15.5" x14ac:dyDescent="0.35">
      <c r="C118" t="s">
        <v>155</v>
      </c>
    </row>
    <row r="119" spans="3:18" ht="15.5" x14ac:dyDescent="0.35">
      <c r="C119" t="s">
        <v>156</v>
      </c>
      <c r="D119" s="5">
        <v>150000000000</v>
      </c>
      <c r="E119" s="5">
        <v>150000000000</v>
      </c>
      <c r="F119" s="5">
        <v>150000000000</v>
      </c>
      <c r="G119" s="5">
        <v>150000000000</v>
      </c>
      <c r="I119" s="5">
        <v>150000000000</v>
      </c>
      <c r="J119" s="5">
        <v>150000000000</v>
      </c>
      <c r="K119" s="5">
        <v>150000000000</v>
      </c>
      <c r="L119" s="5">
        <v>150000000000</v>
      </c>
      <c r="M119" s="5">
        <v>150000000000</v>
      </c>
      <c r="N119" s="5">
        <v>150000000000</v>
      </c>
      <c r="O119" s="5">
        <v>150000000000</v>
      </c>
      <c r="P119" s="5">
        <v>150000000000</v>
      </c>
      <c r="Q119" s="5">
        <v>150000000000</v>
      </c>
      <c r="R119" s="5">
        <v>135000000000</v>
      </c>
    </row>
    <row r="120" spans="3:18" ht="15.5" x14ac:dyDescent="0.35">
      <c r="C120" t="s">
        <v>157</v>
      </c>
      <c r="D120" s="5">
        <v>159953369754</v>
      </c>
      <c r="E120" s="5">
        <v>159953369754</v>
      </c>
      <c r="F120" s="5">
        <v>159953369754</v>
      </c>
      <c r="G120" s="5">
        <v>159953369754</v>
      </c>
      <c r="I120" s="5">
        <v>159953369754</v>
      </c>
      <c r="J120" s="5">
        <v>159953369754</v>
      </c>
      <c r="K120" s="5">
        <v>159953369754</v>
      </c>
      <c r="L120" s="5">
        <v>159953369754</v>
      </c>
      <c r="M120" s="5">
        <v>159953369754</v>
      </c>
      <c r="N120" s="5">
        <v>159953369754</v>
      </c>
      <c r="O120" s="5">
        <v>159953369754</v>
      </c>
      <c r="P120" s="5">
        <v>159953369754</v>
      </c>
      <c r="Q120" s="5">
        <v>180076547934</v>
      </c>
    </row>
    <row r="121" spans="3:18" ht="15.5" x14ac:dyDescent="0.35">
      <c r="C121" t="s">
        <v>158</v>
      </c>
      <c r="D121" s="5">
        <v>756393161115</v>
      </c>
      <c r="E121" s="5">
        <v>718779608528</v>
      </c>
      <c r="F121" s="5">
        <v>672291483814</v>
      </c>
      <c r="G121" s="5">
        <v>592393718833</v>
      </c>
      <c r="I121" s="5">
        <v>672291483814</v>
      </c>
      <c r="J121" s="5">
        <v>459205698430</v>
      </c>
      <c r="K121" s="5">
        <v>257889372410</v>
      </c>
      <c r="L121" s="5">
        <v>63402857542</v>
      </c>
      <c r="M121" s="5">
        <v>-102531100196</v>
      </c>
      <c r="N121" s="5">
        <v>229575646082</v>
      </c>
      <c r="O121" s="5">
        <v>1223912622025</v>
      </c>
      <c r="P121" s="5">
        <v>1316121455068</v>
      </c>
      <c r="Q121" s="5">
        <v>1128002576703</v>
      </c>
      <c r="R121" s="5">
        <v>986970534151</v>
      </c>
    </row>
    <row r="122" spans="3:18" ht="15.5" x14ac:dyDescent="0.35">
      <c r="C122" t="s">
        <v>159</v>
      </c>
      <c r="D122" s="5">
        <v>30000000000</v>
      </c>
      <c r="E122" s="5">
        <v>30000000000</v>
      </c>
      <c r="F122" s="5">
        <v>30000000000</v>
      </c>
      <c r="G122" s="5">
        <v>30000000000</v>
      </c>
      <c r="I122" s="5">
        <v>30000000000</v>
      </c>
      <c r="J122" s="5">
        <v>30000000000</v>
      </c>
      <c r="K122" s="5">
        <v>30000000000</v>
      </c>
      <c r="L122" s="5">
        <v>30000000000</v>
      </c>
      <c r="M122" s="5">
        <v>30000000000</v>
      </c>
      <c r="N122" s="5">
        <v>30000000000</v>
      </c>
      <c r="O122" s="5">
        <v>30000000000</v>
      </c>
      <c r="P122" s="5">
        <v>30000000000</v>
      </c>
      <c r="Q122" s="5">
        <v>30000000000</v>
      </c>
    </row>
    <row r="123" spans="3:18" ht="15.5" x14ac:dyDescent="0.35">
      <c r="C123" t="s">
        <v>160</v>
      </c>
      <c r="D123" s="5">
        <v>726393161115</v>
      </c>
      <c r="E123" s="5">
        <v>688779608528</v>
      </c>
      <c r="F123" s="5">
        <v>642291483814</v>
      </c>
      <c r="G123" s="5">
        <v>562393718833</v>
      </c>
      <c r="I123" s="5">
        <v>642291483814</v>
      </c>
      <c r="J123" s="5">
        <v>429205698430</v>
      </c>
      <c r="K123" s="5">
        <v>227889372410</v>
      </c>
      <c r="L123" s="5">
        <v>33402857542</v>
      </c>
      <c r="M123" s="5">
        <v>-132531100196</v>
      </c>
      <c r="N123" s="5">
        <v>199575646082</v>
      </c>
      <c r="O123" s="5">
        <v>1193912622025</v>
      </c>
      <c r="P123" s="5">
        <v>1286121455068</v>
      </c>
      <c r="Q123" s="5">
        <v>1098002576703</v>
      </c>
    </row>
    <row r="124" spans="3:18" ht="15.5" x14ac:dyDescent="0.35">
      <c r="C124" t="s">
        <v>161</v>
      </c>
      <c r="D124" s="5">
        <v>756393161115</v>
      </c>
      <c r="E124" s="5">
        <v>718779608528</v>
      </c>
      <c r="F124" s="5">
        <v>672291483814</v>
      </c>
      <c r="G124" s="5">
        <v>592393718833</v>
      </c>
      <c r="I124" s="5">
        <v>672291483814</v>
      </c>
      <c r="J124" s="5">
        <v>459205698430</v>
      </c>
      <c r="K124" s="5">
        <v>257889372410</v>
      </c>
      <c r="L124" s="5">
        <v>63402857542</v>
      </c>
      <c r="M124" s="5">
        <v>-102531100196</v>
      </c>
      <c r="N124" s="5">
        <v>229575646082</v>
      </c>
      <c r="O124" s="5">
        <v>1223912622025</v>
      </c>
      <c r="P124" s="5">
        <v>1316121455068</v>
      </c>
      <c r="Q124" s="5">
        <v>1128002576703</v>
      </c>
      <c r="R124" s="5">
        <v>986970534151</v>
      </c>
    </row>
    <row r="125" spans="3:18" ht="15.5" x14ac:dyDescent="0.35">
      <c r="C125" t="s">
        <v>162</v>
      </c>
      <c r="D125" s="5">
        <v>323779917001</v>
      </c>
      <c r="E125" s="5">
        <v>319101220034</v>
      </c>
      <c r="F125" s="5">
        <v>313665263463</v>
      </c>
      <c r="G125" s="5">
        <v>307667786158</v>
      </c>
      <c r="I125" s="5">
        <v>313665263463</v>
      </c>
      <c r="J125" s="5">
        <v>295849718567</v>
      </c>
      <c r="K125" s="5">
        <v>273907579344</v>
      </c>
      <c r="L125" s="5">
        <v>253992557030</v>
      </c>
      <c r="M125" s="5">
        <v>247460706627</v>
      </c>
      <c r="N125" s="5">
        <v>261597264701</v>
      </c>
      <c r="O125" s="5">
        <v>269296091436</v>
      </c>
      <c r="P125" s="5">
        <v>264525106894</v>
      </c>
      <c r="Q125" s="5">
        <v>239078199741</v>
      </c>
      <c r="R125" s="5">
        <v>287758719144</v>
      </c>
    </row>
    <row r="126" spans="3:18" ht="15.5" x14ac:dyDescent="0.35">
      <c r="C126" t="s">
        <v>10</v>
      </c>
      <c r="D126" s="5">
        <v>1425191235804</v>
      </c>
      <c r="E126" s="5">
        <v>1382898986250</v>
      </c>
      <c r="F126" s="5">
        <v>1330974904965</v>
      </c>
      <c r="G126" s="5">
        <v>1245079662679</v>
      </c>
      <c r="I126" s="5">
        <v>1330974904965</v>
      </c>
      <c r="J126" s="5">
        <v>1100073574685</v>
      </c>
      <c r="K126" s="5">
        <v>876815109442</v>
      </c>
      <c r="L126" s="5">
        <v>662413572260</v>
      </c>
      <c r="M126" s="5">
        <v>489947764119</v>
      </c>
      <c r="N126" s="5">
        <v>927589968038</v>
      </c>
      <c r="O126" s="5">
        <v>1803885702009</v>
      </c>
      <c r="P126" s="5">
        <v>1891323550510</v>
      </c>
      <c r="Q126" s="5">
        <v>1697880943172</v>
      </c>
      <c r="R126" s="5">
        <v>1410452872089</v>
      </c>
    </row>
    <row r="127" spans="3:18" ht="15.5" x14ac:dyDescent="0.35">
      <c r="C127" t="s">
        <v>163</v>
      </c>
      <c r="D127" s="5">
        <v>3132039195975</v>
      </c>
      <c r="E127" s="5">
        <v>2961723474375</v>
      </c>
      <c r="F127" s="5">
        <v>3007414345432</v>
      </c>
      <c r="G127" s="5">
        <v>2991202484620</v>
      </c>
      <c r="I127" s="5">
        <v>3007414345432</v>
      </c>
      <c r="J127" s="5">
        <v>3497679634797</v>
      </c>
      <c r="K127" s="5">
        <v>3868921058006</v>
      </c>
      <c r="L127" s="5">
        <v>3771473110805</v>
      </c>
      <c r="M127" s="5">
        <v>4325269337218</v>
      </c>
      <c r="N127" s="5">
        <v>5687165848188</v>
      </c>
      <c r="O127" s="5">
        <v>7771387262635</v>
      </c>
      <c r="P127" s="5">
        <v>9149124651840</v>
      </c>
      <c r="Q127" s="5">
        <v>8216928683926</v>
      </c>
      <c r="R127" s="5">
        <v>6450747901111</v>
      </c>
    </row>
    <row r="128" spans="3:18" ht="15.5" x14ac:dyDescent="0.35">
      <c r="C128" t="s">
        <v>164</v>
      </c>
      <c r="D128" s="5">
        <v>15000000000</v>
      </c>
      <c r="E128" s="5">
        <v>15000000000</v>
      </c>
      <c r="F128" s="5">
        <v>15000000000</v>
      </c>
      <c r="G128" s="5">
        <v>15000000000</v>
      </c>
      <c r="I128" s="5">
        <v>15000000000</v>
      </c>
      <c r="J128" s="5">
        <v>15000000000</v>
      </c>
      <c r="K128" s="5">
        <v>15000000000</v>
      </c>
      <c r="L128" s="5">
        <v>15000000000</v>
      </c>
      <c r="M128" s="5">
        <v>15000000000</v>
      </c>
      <c r="N128" s="5">
        <v>15000000000</v>
      </c>
      <c r="O128" s="5">
        <v>15000000000</v>
      </c>
      <c r="P128" s="5">
        <v>1500000000</v>
      </c>
      <c r="Q128" s="5">
        <v>1500000000</v>
      </c>
      <c r="R128" s="5">
        <v>1350000000</v>
      </c>
    </row>
    <row r="130" spans="2:18" ht="15.5" x14ac:dyDescent="0.35">
      <c r="B130" t="s">
        <v>165</v>
      </c>
      <c r="C130" t="s">
        <v>166</v>
      </c>
      <c r="D130" s="5">
        <v>-95708509852</v>
      </c>
      <c r="E130" s="5">
        <v>188682664827</v>
      </c>
      <c r="F130" s="5">
        <v>-47976789177</v>
      </c>
      <c r="G130" s="5">
        <v>45435042945</v>
      </c>
      <c r="I130" s="5">
        <v>105597343256</v>
      </c>
      <c r="J130" s="5">
        <v>114044855315</v>
      </c>
      <c r="K130" s="5">
        <v>304809665198</v>
      </c>
      <c r="L130" s="5">
        <v>425399962285</v>
      </c>
      <c r="M130" s="5">
        <v>611383901179</v>
      </c>
      <c r="N130" s="5">
        <v>1055137130286</v>
      </c>
      <c r="O130" s="5">
        <v>1650843115054</v>
      </c>
      <c r="P130" s="5">
        <v>-615661261722</v>
      </c>
      <c r="Q130" s="5">
        <v>-1333968722730</v>
      </c>
      <c r="R130" s="5">
        <v>-369830984502</v>
      </c>
    </row>
    <row r="131" spans="2:18" ht="15.5" x14ac:dyDescent="0.35">
      <c r="C131" t="s">
        <v>690</v>
      </c>
      <c r="D131" s="5">
        <v>1254853550679</v>
      </c>
      <c r="E131" s="5">
        <v>1142186131035</v>
      </c>
      <c r="F131" s="5">
        <v>1229801778008</v>
      </c>
      <c r="G131" s="5">
        <v>881097155835</v>
      </c>
      <c r="I131" s="5">
        <v>4690163115725</v>
      </c>
      <c r="J131" s="5">
        <v>6184928124776</v>
      </c>
      <c r="K131" s="5">
        <v>6410267988393</v>
      </c>
      <c r="L131" s="5">
        <v>5482359824432</v>
      </c>
      <c r="M131" s="5">
        <v>5131336030315</v>
      </c>
      <c r="N131" s="5">
        <v>4477325245668</v>
      </c>
      <c r="O131" s="5">
        <v>6526136371832</v>
      </c>
      <c r="P131" s="5">
        <v>7046895886397</v>
      </c>
      <c r="Q131" s="5">
        <v>5924416391275</v>
      </c>
      <c r="R131" s="5">
        <v>5883827428351</v>
      </c>
    </row>
    <row r="132" spans="2:18" ht="15.5" x14ac:dyDescent="0.35">
      <c r="C132" t="s">
        <v>326</v>
      </c>
      <c r="D132" s="5">
        <v>-1258842447825</v>
      </c>
      <c r="E132" s="5">
        <v>-860853576937</v>
      </c>
      <c r="F132" s="5">
        <v>-1269165041877</v>
      </c>
      <c r="G132" s="5">
        <v>-734456639538</v>
      </c>
      <c r="I132" s="5">
        <v>-4210377416391</v>
      </c>
      <c r="J132" s="5">
        <v>-5599462862088</v>
      </c>
      <c r="K132" s="5">
        <v>-5539398474223</v>
      </c>
      <c r="L132" s="5">
        <v>-4839427081757</v>
      </c>
      <c r="M132" s="5">
        <v>-4334229795787</v>
      </c>
      <c r="N132" s="5">
        <v>-4976989619036</v>
      </c>
      <c r="O132" s="5">
        <v>-5766576953534</v>
      </c>
      <c r="P132" s="5">
        <v>-7028655655140</v>
      </c>
      <c r="Q132" s="5">
        <v>-6086689653768</v>
      </c>
      <c r="R132" s="5">
        <v>-5610498729751</v>
      </c>
    </row>
    <row r="133" spans="2:18" ht="15.5" x14ac:dyDescent="0.35">
      <c r="C133" t="s">
        <v>1786</v>
      </c>
      <c r="D133" s="5">
        <v>59036810</v>
      </c>
      <c r="G133" s="5">
        <v>-697471179</v>
      </c>
    </row>
    <row r="134" spans="2:18" ht="15.5" x14ac:dyDescent="0.35">
      <c r="C134" t="s">
        <v>1787</v>
      </c>
      <c r="N134" s="5">
        <v>-123126755800</v>
      </c>
      <c r="O134" s="5">
        <v>-759211183150</v>
      </c>
      <c r="P134" s="5">
        <v>-3873703699936</v>
      </c>
      <c r="Q134" s="5">
        <v>-4884621399887</v>
      </c>
      <c r="R134" s="5">
        <v>-3503706873563</v>
      </c>
    </row>
    <row r="135" spans="2:18" ht="15.5" x14ac:dyDescent="0.35">
      <c r="C135" t="s">
        <v>169</v>
      </c>
      <c r="D135" s="5">
        <v>-35500000</v>
      </c>
      <c r="E135" s="5">
        <v>35500000</v>
      </c>
      <c r="F135" s="5">
        <v>6674090</v>
      </c>
      <c r="G135" s="5">
        <v>334415910</v>
      </c>
      <c r="I135" s="5">
        <v>341090000</v>
      </c>
      <c r="J135" s="5">
        <v>796943162</v>
      </c>
      <c r="K135" s="5">
        <v>2026986661</v>
      </c>
      <c r="L135" s="5">
        <v>293678756591</v>
      </c>
      <c r="M135" s="5">
        <v>703402393847</v>
      </c>
      <c r="N135" s="5">
        <v>2687586163175</v>
      </c>
      <c r="O135" s="5">
        <v>2800172443717</v>
      </c>
      <c r="P135" s="5">
        <v>4252035124710</v>
      </c>
      <c r="Q135" s="5">
        <v>4593411698393</v>
      </c>
      <c r="R135" s="5">
        <v>3930440714822</v>
      </c>
    </row>
    <row r="136" spans="2:18" ht="15.5" x14ac:dyDescent="0.35">
      <c r="C136" t="s">
        <v>327</v>
      </c>
      <c r="D136" s="5">
        <v>-47567971665</v>
      </c>
      <c r="E136" s="5">
        <v>-49628521230</v>
      </c>
      <c r="F136" s="5">
        <v>-75807748452</v>
      </c>
      <c r="G136" s="5">
        <v>-44038260807</v>
      </c>
      <c r="I136" s="5">
        <v>-231560092224</v>
      </c>
      <c r="J136" s="5">
        <v>-241748011007</v>
      </c>
      <c r="K136" s="5">
        <v>-215488665499</v>
      </c>
      <c r="L136" s="5">
        <v>-238139851368</v>
      </c>
      <c r="M136" s="5">
        <v>-303763258640</v>
      </c>
      <c r="N136" s="5">
        <v>-349895069306</v>
      </c>
      <c r="O136" s="5">
        <v>-452440237279</v>
      </c>
      <c r="P136" s="5">
        <v>-463254342300</v>
      </c>
      <c r="Q136" s="5">
        <v>-397481745810</v>
      </c>
      <c r="R136" s="5">
        <v>-366567270768</v>
      </c>
    </row>
    <row r="137" spans="2:18" ht="15.5" x14ac:dyDescent="0.35">
      <c r="C137" t="s">
        <v>1788</v>
      </c>
      <c r="D137" s="5">
        <v>-26889639451</v>
      </c>
      <c r="E137" s="5">
        <v>-23290163345</v>
      </c>
      <c r="F137" s="5">
        <v>65530458757</v>
      </c>
      <c r="G137" s="5">
        <v>-31372789744</v>
      </c>
      <c r="I137" s="5">
        <v>-28818896342</v>
      </c>
      <c r="J137" s="5">
        <v>-40585250886</v>
      </c>
      <c r="K137" s="5">
        <v>-74466047533</v>
      </c>
      <c r="L137" s="5">
        <v>-107624518570</v>
      </c>
      <c r="M137" s="5">
        <v>-389524968071</v>
      </c>
      <c r="N137" s="5">
        <v>-508037065713</v>
      </c>
      <c r="O137" s="5">
        <v>-505997315963</v>
      </c>
      <c r="P137" s="5">
        <v>-338276503744</v>
      </c>
      <c r="Q137" s="5">
        <v>-283126674943</v>
      </c>
      <c r="R137" s="5">
        <v>-577945346371</v>
      </c>
    </row>
    <row r="138" spans="2:18" ht="15.5" x14ac:dyDescent="0.35">
      <c r="C138" t="s">
        <v>171</v>
      </c>
      <c r="D138" s="5">
        <v>-11894535936</v>
      </c>
      <c r="E138" s="5">
        <v>-13647654750</v>
      </c>
      <c r="F138" s="5">
        <v>9124184154</v>
      </c>
      <c r="G138" s="5">
        <v>-15372333246</v>
      </c>
      <c r="I138" s="5">
        <v>-67377661112</v>
      </c>
      <c r="J138" s="5">
        <v>-139355848029</v>
      </c>
      <c r="K138" s="5">
        <v>-199894691329</v>
      </c>
      <c r="L138" s="5">
        <v>-53539920699</v>
      </c>
      <c r="M138" s="5">
        <v>-46699032730</v>
      </c>
      <c r="N138" s="5">
        <v>-46650401634</v>
      </c>
      <c r="O138" s="5">
        <v>-83367051952</v>
      </c>
      <c r="P138" s="5">
        <v>-110602222270</v>
      </c>
      <c r="Q138" s="5">
        <v>-115145964729</v>
      </c>
      <c r="R138" s="5">
        <v>-34409856653</v>
      </c>
    </row>
    <row r="139" spans="2:18" ht="15.5" x14ac:dyDescent="0.35">
      <c r="C139" t="s">
        <v>400</v>
      </c>
      <c r="J139" s="5">
        <v>6984971784</v>
      </c>
      <c r="K139" s="5">
        <v>5193274338</v>
      </c>
    </row>
    <row r="140" spans="2:18" ht="15.5" x14ac:dyDescent="0.35">
      <c r="C140" t="s">
        <v>614</v>
      </c>
      <c r="D140" s="5">
        <v>-5391002464</v>
      </c>
      <c r="E140" s="5">
        <v>-6119049946</v>
      </c>
      <c r="F140" s="5">
        <v>-7467093857</v>
      </c>
      <c r="G140" s="5">
        <v>-10059034286</v>
      </c>
      <c r="I140" s="5">
        <v>-46772796400</v>
      </c>
      <c r="J140" s="5">
        <v>-57513212397</v>
      </c>
      <c r="K140" s="5">
        <v>-83430705610</v>
      </c>
      <c r="L140" s="5">
        <v>-111907246344</v>
      </c>
      <c r="M140" s="5">
        <v>-149137467755</v>
      </c>
      <c r="N140" s="5">
        <v>-105075367068</v>
      </c>
      <c r="O140" s="5">
        <v>-107872958617</v>
      </c>
      <c r="P140" s="5">
        <v>-100099849439</v>
      </c>
      <c r="Q140" s="5">
        <v>-84731373261</v>
      </c>
      <c r="R140" s="5">
        <v>-90971050569</v>
      </c>
    </row>
    <row r="141" spans="2:18" ht="15.5" x14ac:dyDescent="0.35">
      <c r="C141" t="s">
        <v>172</v>
      </c>
      <c r="D141" s="5">
        <v>124384673925</v>
      </c>
      <c r="E141" s="5">
        <v>-173459413340</v>
      </c>
      <c r="F141" s="5">
        <v>194639122095</v>
      </c>
      <c r="G141" s="5">
        <v>-256974398383</v>
      </c>
      <c r="I141" s="5">
        <v>-164548794983</v>
      </c>
      <c r="J141" s="5">
        <v>-138736487512</v>
      </c>
      <c r="K141" s="5">
        <v>-368274583954</v>
      </c>
      <c r="L141" s="5">
        <v>-750323909079</v>
      </c>
      <c r="M141" s="5">
        <v>-742953575776</v>
      </c>
      <c r="N141" s="5">
        <v>-717676257269</v>
      </c>
      <c r="O141" s="5">
        <v>-1322099780108</v>
      </c>
      <c r="P141" s="5">
        <v>766317323931</v>
      </c>
      <c r="Q141" s="5">
        <v>1609795363043</v>
      </c>
      <c r="R141" s="5">
        <v>518701391586</v>
      </c>
    </row>
    <row r="142" spans="2:18" ht="15.5" x14ac:dyDescent="0.35">
      <c r="C142" t="s">
        <v>173</v>
      </c>
      <c r="D142" s="5">
        <v>34929041</v>
      </c>
      <c r="E142" s="5">
        <v>-1687414865</v>
      </c>
      <c r="F142" s="5">
        <v>-216198359674</v>
      </c>
      <c r="G142" s="5">
        <v>219041866600</v>
      </c>
      <c r="I142" s="5">
        <v>81384768117</v>
      </c>
      <c r="J142" s="5">
        <v>-87612702512</v>
      </c>
      <c r="K142" s="5">
        <v>92015918874</v>
      </c>
      <c r="L142" s="5">
        <v>326174460207</v>
      </c>
      <c r="M142" s="5">
        <v>105182779293</v>
      </c>
      <c r="N142" s="5">
        <v>-129775166655</v>
      </c>
      <c r="O142" s="5">
        <v>-307806307480</v>
      </c>
      <c r="P142" s="5">
        <v>-234798852367</v>
      </c>
      <c r="Q142" s="5">
        <v>-192977753708</v>
      </c>
      <c r="R142" s="5">
        <v>-87337157861</v>
      </c>
    </row>
    <row r="143" spans="2:18" ht="15.5" x14ac:dyDescent="0.35">
      <c r="C143" t="s">
        <v>175</v>
      </c>
      <c r="D143" s="5">
        <v>-7008152067</v>
      </c>
      <c r="E143" s="5">
        <v>-3336342982</v>
      </c>
      <c r="F143" s="5">
        <v>-13778547495</v>
      </c>
      <c r="G143" s="5">
        <v>-9934198718</v>
      </c>
      <c r="I143" s="5">
        <v>-34002930827</v>
      </c>
      <c r="J143" s="5">
        <v>-135552808027</v>
      </c>
      <c r="K143" s="5">
        <v>-35664455641</v>
      </c>
      <c r="L143" s="5">
        <v>-74589165720</v>
      </c>
      <c r="M143" s="5">
        <v>-12752750690</v>
      </c>
      <c r="N143" s="5">
        <v>-204720065419</v>
      </c>
      <c r="O143" s="5">
        <v>-261581452800</v>
      </c>
      <c r="P143" s="5">
        <v>-232714542981</v>
      </c>
      <c r="Q143" s="5">
        <v>-206471287702</v>
      </c>
      <c r="R143" s="5">
        <v>-106875844206</v>
      </c>
    </row>
    <row r="144" spans="2:18" ht="15.5" x14ac:dyDescent="0.35">
      <c r="C144" t="s">
        <v>419</v>
      </c>
      <c r="M144" s="5">
        <v>-3984337330</v>
      </c>
      <c r="N144" s="5">
        <v>-3568763170</v>
      </c>
      <c r="O144" s="5">
        <v>-5608512920</v>
      </c>
      <c r="P144" s="5">
        <v>-5889936073</v>
      </c>
      <c r="Q144" s="5">
        <v>-455099976</v>
      </c>
      <c r="R144" s="5">
        <v>-2511391016</v>
      </c>
    </row>
    <row r="145" spans="3:18" ht="15.5" x14ac:dyDescent="0.35">
      <c r="C145" t="s">
        <v>417</v>
      </c>
      <c r="O145" s="5">
        <v>-89153290647</v>
      </c>
    </row>
    <row r="146" spans="3:18" ht="15.5" x14ac:dyDescent="0.35">
      <c r="C146" t="s">
        <v>532</v>
      </c>
      <c r="K146" s="5">
        <v>-7083000000</v>
      </c>
      <c r="L146" s="5">
        <v>-13615640684</v>
      </c>
      <c r="M146" s="5">
        <v>-68320000</v>
      </c>
      <c r="N146" s="5">
        <v>-1520690381</v>
      </c>
      <c r="O146" s="5">
        <v>-1589852457</v>
      </c>
      <c r="Q146" s="5">
        <v>-31528109601</v>
      </c>
      <c r="R146" s="5">
        <v>-59824909743</v>
      </c>
    </row>
    <row r="147" spans="3:18" ht="15.5" x14ac:dyDescent="0.35">
      <c r="C147" t="s">
        <v>335</v>
      </c>
      <c r="D147" s="5">
        <v>1706947669</v>
      </c>
      <c r="E147" s="5">
        <v>1648928117</v>
      </c>
      <c r="F147" s="5">
        <v>-264061068177</v>
      </c>
      <c r="G147" s="5">
        <v>234633857097</v>
      </c>
      <c r="I147" s="5">
        <v>92892167</v>
      </c>
      <c r="J147" s="5">
        <v>14428729841</v>
      </c>
      <c r="K147" s="5">
        <v>95650604461</v>
      </c>
      <c r="L147" s="5">
        <v>98788486161</v>
      </c>
      <c r="M147" s="5">
        <v>126318235069</v>
      </c>
      <c r="N147" s="5">
        <v>58324477416</v>
      </c>
      <c r="O147" s="5">
        <v>27122704532</v>
      </c>
      <c r="P147" s="5">
        <v>23519507976</v>
      </c>
      <c r="Q147" s="5">
        <v>40181360920</v>
      </c>
      <c r="R147" s="5">
        <v>77557804352</v>
      </c>
    </row>
    <row r="148" spans="3:18" ht="15.5" x14ac:dyDescent="0.35">
      <c r="C148" t="s">
        <v>1789</v>
      </c>
      <c r="F148" s="5">
        <v>10866899881</v>
      </c>
      <c r="G148" s="5">
        <v>37153550779</v>
      </c>
      <c r="I148" s="5">
        <v>48020450660</v>
      </c>
      <c r="J148" s="5">
        <v>33511375674</v>
      </c>
      <c r="K148" s="5">
        <v>39112770054</v>
      </c>
      <c r="N148" s="5">
        <v>26410685251</v>
      </c>
      <c r="O148" s="5">
        <v>20802758246</v>
      </c>
      <c r="P148" s="5">
        <v>16301487717</v>
      </c>
      <c r="Q148" s="5">
        <v>5295382651</v>
      </c>
      <c r="R148" s="5">
        <v>3768013115</v>
      </c>
    </row>
    <row r="149" spans="3:18" ht="15.5" x14ac:dyDescent="0.35">
      <c r="C149" t="s">
        <v>1790</v>
      </c>
      <c r="D149" s="5">
        <v>5336133439</v>
      </c>
      <c r="G149" s="5">
        <v>-42811342558</v>
      </c>
      <c r="O149" s="5">
        <v>375000000</v>
      </c>
    </row>
    <row r="150" spans="3:18" ht="15.5" x14ac:dyDescent="0.35">
      <c r="C150" t="s">
        <v>1791</v>
      </c>
      <c r="F150" s="5">
        <v>67274356117</v>
      </c>
      <c r="I150" s="5">
        <v>67274356117</v>
      </c>
    </row>
    <row r="151" spans="3:18" ht="15.5" x14ac:dyDescent="0.35">
      <c r="C151" t="s">
        <v>1792</v>
      </c>
      <c r="P151" s="5">
        <v>-7015369006</v>
      </c>
    </row>
    <row r="152" spans="3:18" ht="15.5" x14ac:dyDescent="0.35">
      <c r="C152" t="s">
        <v>1793</v>
      </c>
    </row>
    <row r="153" spans="3:18" ht="15.5" x14ac:dyDescent="0.35">
      <c r="C153" t="s">
        <v>1794</v>
      </c>
      <c r="N153" s="5">
        <v>-797999972</v>
      </c>
      <c r="O153" s="5">
        <v>-3746091999</v>
      </c>
    </row>
    <row r="154" spans="3:18" ht="15.5" x14ac:dyDescent="0.35">
      <c r="C154" t="s">
        <v>1795</v>
      </c>
      <c r="P154" s="5">
        <v>-29000000000</v>
      </c>
    </row>
    <row r="155" spans="3:18" ht="15.5" x14ac:dyDescent="0.35">
      <c r="C155" t="s">
        <v>1796</v>
      </c>
      <c r="M155" s="5">
        <v>-4330047756</v>
      </c>
      <c r="N155" s="5">
        <v>-3902810380</v>
      </c>
      <c r="O155" s="5">
        <v>-12927569435</v>
      </c>
    </row>
    <row r="156" spans="3:18" ht="15.5" x14ac:dyDescent="0.35">
      <c r="C156" t="s">
        <v>1170</v>
      </c>
      <c r="F156" s="5">
        <v>-16500000000</v>
      </c>
      <c r="L156" s="5">
        <v>75232990700</v>
      </c>
      <c r="O156" s="5">
        <v>18500000000</v>
      </c>
      <c r="R156" s="5">
        <v>549169637</v>
      </c>
    </row>
    <row r="157" spans="3:18" ht="15.5" x14ac:dyDescent="0.35">
      <c r="C157" t="s">
        <v>953</v>
      </c>
      <c r="L157" s="5">
        <v>240357789750</v>
      </c>
    </row>
    <row r="158" spans="3:18" ht="15.5" x14ac:dyDescent="0.35">
      <c r="C158" t="s">
        <v>189</v>
      </c>
      <c r="D158" s="5">
        <v>124384673925</v>
      </c>
      <c r="E158" s="5">
        <v>-173459413340</v>
      </c>
      <c r="F158" s="5">
        <v>194639122095</v>
      </c>
      <c r="G158" s="5">
        <v>-256974398383</v>
      </c>
      <c r="I158" s="5">
        <v>-164548794983</v>
      </c>
      <c r="J158" s="5">
        <v>-138736487512</v>
      </c>
      <c r="K158" s="5">
        <v>-368274583954</v>
      </c>
      <c r="L158" s="5">
        <v>-750323909079</v>
      </c>
      <c r="M158" s="5">
        <v>-742953575776</v>
      </c>
      <c r="N158" s="5">
        <v>-717676257269</v>
      </c>
      <c r="O158" s="5">
        <v>-1322099780108</v>
      </c>
      <c r="P158" s="5">
        <v>766317323931</v>
      </c>
      <c r="Q158" s="5">
        <v>1609795363043</v>
      </c>
      <c r="R158" s="5">
        <v>518701391586</v>
      </c>
    </row>
    <row r="159" spans="3:18" ht="15.5" x14ac:dyDescent="0.35">
      <c r="C159" t="s">
        <v>593</v>
      </c>
      <c r="F159" s="5">
        <v>10840710171</v>
      </c>
      <c r="G159" s="5">
        <v>31280636640</v>
      </c>
      <c r="I159" s="5">
        <v>42121346811</v>
      </c>
      <c r="J159" s="5">
        <v>5399258640</v>
      </c>
      <c r="K159" s="5">
        <v>430000000000</v>
      </c>
    </row>
    <row r="160" spans="3:18" ht="15.5" x14ac:dyDescent="0.35">
      <c r="C160" t="s">
        <v>595</v>
      </c>
      <c r="D160" s="5">
        <v>-101266907145</v>
      </c>
      <c r="E160" s="5">
        <v>-33505999936</v>
      </c>
      <c r="F160" s="5">
        <v>-57264268224</v>
      </c>
      <c r="G160" s="5">
        <v>-29671382621</v>
      </c>
      <c r="I160" s="5">
        <v>-121900181309</v>
      </c>
      <c r="J160" s="5">
        <v>-146515181888</v>
      </c>
      <c r="K160" s="5">
        <v>-766956144809</v>
      </c>
    </row>
    <row r="161" spans="2:18" ht="15.5" x14ac:dyDescent="0.35">
      <c r="C161" t="s">
        <v>217</v>
      </c>
      <c r="Q161" s="5">
        <v>262500000000</v>
      </c>
    </row>
    <row r="162" spans="2:18" ht="15.5" x14ac:dyDescent="0.35">
      <c r="C162" t="s">
        <v>971</v>
      </c>
      <c r="Q162" s="5">
        <v>-9807204604</v>
      </c>
    </row>
    <row r="163" spans="2:18" ht="15.5" x14ac:dyDescent="0.35">
      <c r="C163" t="s">
        <v>210</v>
      </c>
      <c r="P163" s="5">
        <v>-60000000000</v>
      </c>
      <c r="Q163" s="5">
        <v>-49500000000</v>
      </c>
      <c r="R163" s="5">
        <v>-151641212225</v>
      </c>
    </row>
    <row r="164" spans="2:18" ht="15.5" x14ac:dyDescent="0.35">
      <c r="C164" t="s">
        <v>1797</v>
      </c>
      <c r="R164" s="5">
        <v>99145030394</v>
      </c>
    </row>
    <row r="165" spans="2:18" ht="15.5" x14ac:dyDescent="0.35">
      <c r="C165" t="s">
        <v>226</v>
      </c>
      <c r="D165" s="5">
        <v>28711093114</v>
      </c>
      <c r="E165" s="5">
        <v>13535836622</v>
      </c>
      <c r="F165" s="5">
        <v>-69536026756</v>
      </c>
      <c r="G165" s="5">
        <v>7502511162</v>
      </c>
      <c r="I165" s="5">
        <v>22433316390</v>
      </c>
      <c r="J165" s="5">
        <v>-112304334709</v>
      </c>
      <c r="K165" s="5">
        <v>28551000118</v>
      </c>
      <c r="L165" s="5">
        <v>1250513413</v>
      </c>
      <c r="M165" s="5">
        <v>-26386895304</v>
      </c>
      <c r="N165" s="5">
        <v>207685706362</v>
      </c>
      <c r="O165" s="5">
        <v>20937027466</v>
      </c>
      <c r="P165" s="5">
        <v>-84142790158</v>
      </c>
      <c r="Q165" s="5">
        <v>82848886605</v>
      </c>
      <c r="R165" s="5">
        <v>61533249223</v>
      </c>
    </row>
    <row r="166" spans="2:18" ht="15.5" x14ac:dyDescent="0.35">
      <c r="C166" t="s">
        <v>225</v>
      </c>
      <c r="D166" s="5">
        <v>1933998</v>
      </c>
      <c r="E166" s="5">
        <v>3577435</v>
      </c>
      <c r="F166" s="5">
        <v>1805919</v>
      </c>
      <c r="G166" s="5">
        <v>7563874</v>
      </c>
      <c r="I166" s="5">
        <v>10587957</v>
      </c>
      <c r="J166" s="5">
        <v>12850230</v>
      </c>
      <c r="K166" s="5">
        <v>-28350000</v>
      </c>
      <c r="L166" s="5">
        <v>113760000</v>
      </c>
      <c r="M166" s="5">
        <v>15570000</v>
      </c>
      <c r="N166" s="5">
        <v>27155800</v>
      </c>
      <c r="O166" s="5">
        <v>-78235756</v>
      </c>
      <c r="P166" s="5">
        <v>125729149</v>
      </c>
      <c r="Q166" s="5">
        <v>15099012</v>
      </c>
      <c r="R166" s="5">
        <v>-49479398</v>
      </c>
    </row>
    <row r="167" spans="2:18" ht="15.5" x14ac:dyDescent="0.35">
      <c r="C167" t="s">
        <v>1798</v>
      </c>
    </row>
    <row r="168" spans="2:18" ht="15.5" x14ac:dyDescent="0.35">
      <c r="C168" t="s">
        <v>1284</v>
      </c>
      <c r="N168" s="5">
        <v>24377643034</v>
      </c>
    </row>
    <row r="169" spans="2:18" ht="15.5" x14ac:dyDescent="0.35">
      <c r="C169" t="s">
        <v>227</v>
      </c>
      <c r="E169" s="5">
        <v>374636666456</v>
      </c>
      <c r="I169" s="5">
        <v>352192762109</v>
      </c>
      <c r="J169" s="5">
        <v>464484246588</v>
      </c>
      <c r="K169" s="5">
        <v>435961596470</v>
      </c>
      <c r="L169" s="5">
        <v>434597323057</v>
      </c>
      <c r="M169" s="5">
        <v>460968648361</v>
      </c>
      <c r="N169" s="5">
        <v>228878143165</v>
      </c>
      <c r="O169" s="5">
        <v>208019351455</v>
      </c>
      <c r="P169" s="5">
        <v>292036412464</v>
      </c>
      <c r="Q169" s="5">
        <v>209172426847</v>
      </c>
      <c r="R169" s="5">
        <v>147688657022</v>
      </c>
    </row>
    <row r="170" spans="2:18" ht="15.5" x14ac:dyDescent="0.35">
      <c r="C170" t="s">
        <v>229</v>
      </c>
      <c r="D170" s="5">
        <v>28713027112</v>
      </c>
      <c r="E170" s="5">
        <v>388176080513</v>
      </c>
      <c r="F170" s="5">
        <v>-69534220837</v>
      </c>
      <c r="G170" s="5">
        <v>7510075036</v>
      </c>
      <c r="I170" s="5">
        <v>374636666456</v>
      </c>
      <c r="J170" s="5">
        <v>352192762109</v>
      </c>
      <c r="K170" s="5">
        <v>464484246588</v>
      </c>
      <c r="L170" s="5">
        <v>435961596470</v>
      </c>
      <c r="M170" s="5">
        <v>434597323057</v>
      </c>
      <c r="N170" s="5">
        <v>460968648361</v>
      </c>
      <c r="O170" s="5">
        <v>228878143165</v>
      </c>
      <c r="P170" s="5">
        <v>208019351455</v>
      </c>
      <c r="Q170" s="5">
        <v>292036412464</v>
      </c>
      <c r="R170" s="5">
        <v>209172426847</v>
      </c>
    </row>
    <row r="172" spans="2:18" ht="15.5" x14ac:dyDescent="0.35">
      <c r="B172" t="s">
        <v>230</v>
      </c>
      <c r="C172" t="s">
        <v>12</v>
      </c>
      <c r="D172" s="5">
        <v>15000000000</v>
      </c>
      <c r="E172" s="5">
        <v>15000000000</v>
      </c>
      <c r="F172" s="5">
        <v>15000000000</v>
      </c>
      <c r="G172" s="5">
        <v>15000000000</v>
      </c>
      <c r="I172" s="5">
        <v>15000000000</v>
      </c>
      <c r="J172" s="5">
        <v>15000000000</v>
      </c>
      <c r="K172" s="5">
        <v>15000000000</v>
      </c>
      <c r="L172" s="5">
        <v>15000000000</v>
      </c>
      <c r="M172" s="5">
        <v>15000000000</v>
      </c>
      <c r="N172" s="5">
        <v>15000000000</v>
      </c>
      <c r="O172" s="5">
        <v>15000000000</v>
      </c>
      <c r="P172" s="5">
        <v>1500000000</v>
      </c>
      <c r="Q172" s="5">
        <v>1500000000</v>
      </c>
      <c r="R172" s="5">
        <v>1350000000</v>
      </c>
    </row>
    <row r="173" spans="2:18" ht="15.5" x14ac:dyDescent="0.35">
      <c r="C173" t="s">
        <v>231</v>
      </c>
      <c r="D173" s="6">
        <v>2.27</v>
      </c>
      <c r="E173" s="6">
        <v>3.28</v>
      </c>
      <c r="F173" s="6">
        <v>0.88</v>
      </c>
      <c r="G173" s="6">
        <v>4.1500000000000004</v>
      </c>
    </row>
    <row r="174" spans="2:18" ht="15.5" x14ac:dyDescent="0.35">
      <c r="C174" t="s">
        <v>232</v>
      </c>
      <c r="D174" s="6">
        <v>36.56</v>
      </c>
      <c r="E174" s="6">
        <v>28.66</v>
      </c>
      <c r="F174" s="6">
        <v>138.63999999999999</v>
      </c>
      <c r="G174" s="6">
        <v>33.979999999999997</v>
      </c>
    </row>
    <row r="175" spans="2:18" ht="15.5" x14ac:dyDescent="0.35">
      <c r="C175" t="s">
        <v>67</v>
      </c>
      <c r="D175" s="5">
        <v>1</v>
      </c>
      <c r="E175" s="6">
        <v>1.25</v>
      </c>
      <c r="F175" s="6">
        <v>1.45</v>
      </c>
      <c r="G175" s="6">
        <v>1.98</v>
      </c>
    </row>
    <row r="176" spans="2:18" ht="15.5" x14ac:dyDescent="0.35">
      <c r="C176" t="s">
        <v>233</v>
      </c>
      <c r="D176" s="5">
        <v>144090000000</v>
      </c>
      <c r="E176" s="5">
        <v>88640000000</v>
      </c>
      <c r="F176" s="5">
        <v>77040000000</v>
      </c>
      <c r="G176" s="5">
        <v>79700000000</v>
      </c>
    </row>
    <row r="177" spans="3:7" ht="15.5" x14ac:dyDescent="0.35">
      <c r="C177" t="s">
        <v>234</v>
      </c>
      <c r="D177" s="6">
        <v>1.09E-2</v>
      </c>
      <c r="E177" s="6">
        <v>1.66E-2</v>
      </c>
      <c r="F177" s="6">
        <v>4.4000000000000003E-3</v>
      </c>
      <c r="G177" s="6">
        <v>2.0799999999999999E-2</v>
      </c>
    </row>
    <row r="178" spans="3:7" ht="15.5" x14ac:dyDescent="0.35">
      <c r="C178" t="s">
        <v>235</v>
      </c>
      <c r="D178" s="6">
        <v>3.1E-2</v>
      </c>
      <c r="E178" s="6">
        <v>4.6199999999999998E-2</v>
      </c>
      <c r="F178" s="6">
        <v>1.3000000000000001E-2</v>
      </c>
      <c r="G178" s="6">
        <v>6.6500000000000004E-2</v>
      </c>
    </row>
    <row r="179" spans="3:7" ht="15.5" x14ac:dyDescent="0.35">
      <c r="C179" t="s">
        <v>236</v>
      </c>
      <c r="D179" s="6">
        <v>4.36E-2</v>
      </c>
      <c r="E179" s="6">
        <v>5.2000000000000005E-2</v>
      </c>
      <c r="F179" s="6">
        <v>4.7199999999999999E-2</v>
      </c>
      <c r="G179" s="6">
        <v>5.1399999999999994E-2</v>
      </c>
    </row>
    <row r="180" spans="3:7" ht="15.5" x14ac:dyDescent="0.35">
      <c r="C180" t="s">
        <v>237</v>
      </c>
      <c r="D180" s="6">
        <v>11.86</v>
      </c>
      <c r="E180" s="6">
        <v>11.33</v>
      </c>
      <c r="F180" s="6">
        <v>8.7200000000000006</v>
      </c>
      <c r="G180" s="6">
        <v>6.6</v>
      </c>
    </row>
    <row r="181" spans="3:7" ht="15.5" x14ac:dyDescent="0.35">
      <c r="C181" t="s">
        <v>443</v>
      </c>
      <c r="D181" s="5">
        <v>1425000000000</v>
      </c>
      <c r="E181" s="5">
        <v>1383000000000</v>
      </c>
      <c r="F181" s="5">
        <v>1331000000000</v>
      </c>
      <c r="G181" s="5">
        <v>1245000000000</v>
      </c>
    </row>
    <row r="182" spans="3:7" ht="15.5" x14ac:dyDescent="0.35">
      <c r="C182" t="s">
        <v>238</v>
      </c>
      <c r="D182" s="6">
        <v>1.1299999999999999</v>
      </c>
      <c r="E182" s="6">
        <v>1.33</v>
      </c>
      <c r="F182" s="6">
        <v>1.8</v>
      </c>
      <c r="G182" s="6">
        <v>2.2599999999999998</v>
      </c>
    </row>
    <row r="183" spans="3:7" ht="15.5" x14ac:dyDescent="0.35">
      <c r="C183" t="s">
        <v>239</v>
      </c>
      <c r="D183" s="6">
        <v>73.430000000000007</v>
      </c>
      <c r="E183" s="6">
        <v>70.92</v>
      </c>
      <c r="F183" s="6">
        <v>67.819999999999993</v>
      </c>
      <c r="G183" s="6">
        <v>62.49</v>
      </c>
    </row>
    <row r="184" spans="3:7" ht="15.5" x14ac:dyDescent="0.35">
      <c r="C184" t="s">
        <v>240</v>
      </c>
      <c r="D184" s="6">
        <v>1.23</v>
      </c>
      <c r="E184" s="6">
        <v>1.44</v>
      </c>
      <c r="F184" s="6">
        <v>1.96</v>
      </c>
      <c r="G184" s="6">
        <v>2.48</v>
      </c>
    </row>
    <row r="185" spans="3:7" ht="15.5" x14ac:dyDescent="0.35">
      <c r="C185" t="s">
        <v>241</v>
      </c>
      <c r="D185" s="6">
        <v>67.75</v>
      </c>
      <c r="E185" s="6">
        <v>65.239999999999995</v>
      </c>
      <c r="F185" s="6">
        <v>62.15</v>
      </c>
      <c r="G185" s="6">
        <v>56.83</v>
      </c>
    </row>
    <row r="186" spans="3:7" ht="15.5" x14ac:dyDescent="0.35">
      <c r="C186" t="s">
        <v>242</v>
      </c>
      <c r="D186" s="5">
        <v>1368000000000</v>
      </c>
      <c r="E186" s="5">
        <v>1205000000000</v>
      </c>
      <c r="F186" s="5">
        <v>1329000000000</v>
      </c>
      <c r="G186" s="5">
        <v>1454000000000</v>
      </c>
    </row>
    <row r="187" spans="3:7" ht="15.5" x14ac:dyDescent="0.35">
      <c r="C187" t="s">
        <v>243</v>
      </c>
      <c r="D187" s="5">
        <v>9000000000</v>
      </c>
      <c r="E187" s="5">
        <v>55000000000</v>
      </c>
      <c r="F187" s="5">
        <v>51000000000</v>
      </c>
      <c r="G187" s="5">
        <v>59000000000</v>
      </c>
    </row>
    <row r="188" spans="3:7" ht="15.5" x14ac:dyDescent="0.35">
      <c r="C188" t="s">
        <v>306</v>
      </c>
      <c r="D188" s="5">
        <v>1101000000000</v>
      </c>
      <c r="E188" s="5">
        <v>1064000000000</v>
      </c>
      <c r="F188" s="5">
        <v>1017000000000</v>
      </c>
      <c r="G188" s="5">
        <v>937000000000</v>
      </c>
    </row>
    <row r="189" spans="3:7" ht="15.5" x14ac:dyDescent="0.35">
      <c r="C189" t="s">
        <v>24</v>
      </c>
      <c r="D189" s="5">
        <v>1377000000000</v>
      </c>
      <c r="E189" s="5">
        <v>1260000000000</v>
      </c>
      <c r="F189" s="5">
        <v>1380000000000</v>
      </c>
      <c r="G189" s="5">
        <v>1513000000000</v>
      </c>
    </row>
    <row r="190" spans="3:7" ht="15.5" x14ac:dyDescent="0.35">
      <c r="C190" t="s">
        <v>21</v>
      </c>
      <c r="D190" s="5">
        <v>960000000000</v>
      </c>
      <c r="E190" s="5">
        <v>872000000000</v>
      </c>
      <c r="F190" s="5">
        <v>1006000000000</v>
      </c>
      <c r="G190" s="5">
        <v>1069000000000</v>
      </c>
    </row>
    <row r="191" spans="3:7" ht="15.5" x14ac:dyDescent="0.35">
      <c r="C191" t="s">
        <v>245</v>
      </c>
      <c r="D191" s="5">
        <v>-58000000000</v>
      </c>
      <c r="E191" s="5">
        <v>-54000000000</v>
      </c>
      <c r="F191" s="5">
        <v>-113000000000</v>
      </c>
      <c r="G191" s="5">
        <v>-152000000000</v>
      </c>
    </row>
    <row r="192" spans="3:7" ht="15.5" x14ac:dyDescent="0.35">
      <c r="C192" t="s">
        <v>246</v>
      </c>
      <c r="D192" s="5">
        <v>-96000000000</v>
      </c>
      <c r="E192" s="5">
        <v>189000000000</v>
      </c>
      <c r="F192" s="5">
        <v>-48000000000</v>
      </c>
      <c r="G192" s="5">
        <v>45000000000</v>
      </c>
    </row>
    <row r="193" spans="3:18" ht="15.5" x14ac:dyDescent="0.35">
      <c r="C193" t="s">
        <v>247</v>
      </c>
      <c r="D193" s="5">
        <v>-7000000000</v>
      </c>
      <c r="E193" s="5">
        <v>-3000000000</v>
      </c>
      <c r="F193" s="5">
        <v>-14000000000</v>
      </c>
      <c r="G193" s="5">
        <v>-10000000000</v>
      </c>
    </row>
    <row r="194" spans="3:18" ht="15.5" x14ac:dyDescent="0.35">
      <c r="C194" t="s">
        <v>13</v>
      </c>
      <c r="D194" s="5">
        <v>-103000000000</v>
      </c>
      <c r="E194" s="5">
        <v>185000000000</v>
      </c>
      <c r="F194" s="5">
        <v>-62000000000</v>
      </c>
      <c r="G194" s="5">
        <v>36000000000</v>
      </c>
    </row>
    <row r="195" spans="3:18" ht="15.5" x14ac:dyDescent="0.35">
      <c r="C195" t="s">
        <v>16</v>
      </c>
      <c r="D195" s="6">
        <v>-6.85</v>
      </c>
      <c r="E195" s="6">
        <v>12.36</v>
      </c>
      <c r="F195" s="6">
        <v>-4.12</v>
      </c>
      <c r="G195" s="6">
        <v>2.37</v>
      </c>
    </row>
    <row r="196" spans="3:18" ht="15.5" x14ac:dyDescent="0.35">
      <c r="C196" t="s">
        <v>52</v>
      </c>
      <c r="I196" s="6">
        <v>9.8800000000000008</v>
      </c>
      <c r="J196" s="6">
        <v>14.03</v>
      </c>
      <c r="K196" s="6">
        <v>11.58</v>
      </c>
      <c r="L196" s="6">
        <v>9.1199999999999992</v>
      </c>
      <c r="M196" s="6">
        <v>-28.58</v>
      </c>
      <c r="N196" s="6">
        <v>-66.12</v>
      </c>
      <c r="O196" s="6">
        <v>-5.57</v>
      </c>
      <c r="P196" s="6">
        <v>158.41</v>
      </c>
      <c r="Q196" s="6">
        <v>134.55000000000001</v>
      </c>
      <c r="R196" s="6">
        <v>121.89</v>
      </c>
    </row>
    <row r="197" spans="3:18" ht="15.5" x14ac:dyDescent="0.35">
      <c r="C197" t="s">
        <v>66</v>
      </c>
      <c r="I197" s="6">
        <v>12.35</v>
      </c>
      <c r="J197" s="6">
        <v>6.41</v>
      </c>
      <c r="K197" s="6">
        <v>8.64</v>
      </c>
      <c r="L197" s="6">
        <v>9.2100000000000009</v>
      </c>
      <c r="M197" s="6">
        <v>-1.75</v>
      </c>
      <c r="N197" s="6">
        <v>-0.76</v>
      </c>
      <c r="O197" s="6">
        <v>-33.39</v>
      </c>
      <c r="P197" s="6">
        <v>17.68</v>
      </c>
      <c r="Q197" s="6">
        <v>10.029999999999999</v>
      </c>
      <c r="R197" s="5">
        <v>0</v>
      </c>
    </row>
    <row r="198" spans="3:18" ht="15.5" x14ac:dyDescent="0.35">
      <c r="C198" t="s">
        <v>69</v>
      </c>
      <c r="I198" s="6">
        <v>0.39</v>
      </c>
      <c r="J198" s="6">
        <v>0.22</v>
      </c>
      <c r="K198" s="6">
        <v>0.23</v>
      </c>
      <c r="L198" s="6">
        <v>0.23</v>
      </c>
      <c r="M198" s="6">
        <v>0.14000000000000001</v>
      </c>
      <c r="N198" s="6">
        <v>0.18</v>
      </c>
      <c r="O198" s="6">
        <v>0.37</v>
      </c>
      <c r="P198" s="6">
        <v>0.51</v>
      </c>
      <c r="Q198" s="6">
        <v>0.28000000000000003</v>
      </c>
      <c r="R198" s="5">
        <v>0</v>
      </c>
    </row>
    <row r="199" spans="3:18" ht="15.5" x14ac:dyDescent="0.35">
      <c r="C199" t="s">
        <v>248</v>
      </c>
      <c r="I199" s="5">
        <v>317130000000</v>
      </c>
      <c r="J199" s="5">
        <v>409030000000</v>
      </c>
      <c r="K199" s="5">
        <v>455850000000</v>
      </c>
      <c r="L199" s="5">
        <v>457430000000</v>
      </c>
      <c r="M199" s="5">
        <v>-80480000000</v>
      </c>
      <c r="N199" s="5">
        <v>-610150000000</v>
      </c>
      <c r="O199" s="5">
        <v>120430000000</v>
      </c>
      <c r="P199" s="5">
        <v>530480000000</v>
      </c>
    </row>
    <row r="200" spans="3:18" ht="15.5" x14ac:dyDescent="0.35">
      <c r="C200" t="s">
        <v>249</v>
      </c>
      <c r="I200" s="6">
        <v>4.9299999999999997E-2</v>
      </c>
      <c r="J200" s="6">
        <v>6.0199999999999997E-2</v>
      </c>
      <c r="K200" s="6">
        <v>4.4900000000000002E-2</v>
      </c>
      <c r="L200" s="6">
        <v>3.6299999999999999E-2</v>
      </c>
      <c r="M200" s="6">
        <v>-9.9100000000000008E-2</v>
      </c>
      <c r="N200" s="6">
        <v>-0.1744</v>
      </c>
      <c r="O200" s="6">
        <v>-1.0700000000000001E-2</v>
      </c>
      <c r="P200" s="6">
        <v>2.6000000000000002E-2</v>
      </c>
      <c r="Q200" s="6">
        <v>2.46E-2</v>
      </c>
      <c r="R200" s="6">
        <v>2.5499999999999998E-2</v>
      </c>
    </row>
    <row r="201" spans="3:18" ht="15.5" x14ac:dyDescent="0.35">
      <c r="C201" t="s">
        <v>250</v>
      </c>
      <c r="I201" s="6">
        <v>0.1457</v>
      </c>
      <c r="J201" s="6">
        <v>0.26170000000000004</v>
      </c>
      <c r="K201" s="6">
        <v>0.28820000000000001</v>
      </c>
      <c r="L201" s="6">
        <v>0.33500000000000002</v>
      </c>
      <c r="M201" s="6">
        <v>-1.7675999999999998</v>
      </c>
      <c r="N201" s="6">
        <v>-1.4891999999999999</v>
      </c>
      <c r="O201" s="6">
        <v>-5.4400000000000004E-2</v>
      </c>
      <c r="P201" s="6">
        <v>0.14610000000000001</v>
      </c>
      <c r="Q201" s="6">
        <v>0.13830000000000001</v>
      </c>
      <c r="R201" s="6">
        <v>0.14660000000000001</v>
      </c>
    </row>
    <row r="202" spans="3:18" ht="15.5" x14ac:dyDescent="0.35">
      <c r="C202" t="s">
        <v>251</v>
      </c>
      <c r="I202" s="6">
        <v>0.2026</v>
      </c>
      <c r="J202" s="6">
        <v>0.30159999999999998</v>
      </c>
      <c r="K202" s="6">
        <v>0.2432</v>
      </c>
      <c r="L202" s="6">
        <v>0.15490000000000001</v>
      </c>
      <c r="M202" s="6">
        <v>-0.1027</v>
      </c>
      <c r="N202" s="6">
        <v>-0.22489999999999999</v>
      </c>
      <c r="O202" s="6">
        <v>4.0000000000000001E-3</v>
      </c>
      <c r="P202" s="6">
        <v>8.3800000000000013E-2</v>
      </c>
      <c r="Q202" s="6">
        <v>9.2499999999999999E-2</v>
      </c>
      <c r="R202" s="6">
        <v>0.1925</v>
      </c>
    </row>
    <row r="203" spans="3:18" ht="15.5" x14ac:dyDescent="0.35">
      <c r="C203" t="s">
        <v>252</v>
      </c>
      <c r="I203" s="6">
        <v>5.84</v>
      </c>
      <c r="J203" s="6">
        <v>5.58</v>
      </c>
      <c r="K203" s="6">
        <v>4.7300000000000004</v>
      </c>
      <c r="L203" s="6">
        <v>2.91</v>
      </c>
      <c r="M203" s="6">
        <v>-2.17</v>
      </c>
      <c r="N203" s="6">
        <v>-5.82</v>
      </c>
      <c r="O203" s="6">
        <v>0.18</v>
      </c>
      <c r="P203" s="6">
        <v>4.63</v>
      </c>
      <c r="Q203" s="6">
        <v>4.8899999999999997</v>
      </c>
      <c r="R203" s="6">
        <v>3.88</v>
      </c>
    </row>
    <row r="204" spans="3:18" ht="15.5" x14ac:dyDescent="0.35">
      <c r="C204" t="s">
        <v>63</v>
      </c>
      <c r="I204" s="6">
        <v>1.8</v>
      </c>
      <c r="J204" s="6">
        <v>1.68</v>
      </c>
      <c r="K204" s="6">
        <v>2.4900000000000002</v>
      </c>
      <c r="L204" s="6">
        <v>3.08</v>
      </c>
      <c r="M204" s="6">
        <v>3.09</v>
      </c>
      <c r="N204" s="6">
        <v>1.1299999999999999</v>
      </c>
      <c r="O204" s="6">
        <v>1.82</v>
      </c>
      <c r="P204" s="6">
        <v>2.58</v>
      </c>
      <c r="Q204" s="6">
        <v>1.39</v>
      </c>
      <c r="R204" s="5">
        <v>0</v>
      </c>
    </row>
    <row r="205" spans="3:18" ht="15.5" x14ac:dyDescent="0.35">
      <c r="C205" t="s">
        <v>60</v>
      </c>
      <c r="I205" s="6">
        <v>67.819999999999993</v>
      </c>
      <c r="J205" s="6">
        <v>53.61</v>
      </c>
      <c r="K205" s="6">
        <v>40.19</v>
      </c>
      <c r="L205" s="6">
        <v>27.23</v>
      </c>
      <c r="M205" s="6">
        <v>16.170000000000002</v>
      </c>
      <c r="N205" s="6">
        <v>44.4</v>
      </c>
      <c r="O205" s="6">
        <v>102.31</v>
      </c>
      <c r="P205" s="6">
        <v>1084.53</v>
      </c>
      <c r="Q205" s="6">
        <v>972.54</v>
      </c>
      <c r="R205" s="6">
        <v>831.63</v>
      </c>
    </row>
    <row r="206" spans="3:18" ht="15.5" x14ac:dyDescent="0.35">
      <c r="C206" t="s">
        <v>253</v>
      </c>
      <c r="I206" s="6">
        <v>1.96</v>
      </c>
      <c r="J206" s="6">
        <v>1.88</v>
      </c>
      <c r="K206" s="6">
        <v>2.91</v>
      </c>
      <c r="L206" s="6">
        <v>3.95</v>
      </c>
      <c r="M206" s="6">
        <v>5.22</v>
      </c>
      <c r="N206" s="6">
        <v>1.37</v>
      </c>
      <c r="O206" s="6">
        <v>1.82</v>
      </c>
      <c r="P206" s="6">
        <v>2.58</v>
      </c>
      <c r="Q206" s="6">
        <v>1.39</v>
      </c>
      <c r="R206" s="5">
        <v>0</v>
      </c>
    </row>
    <row r="207" spans="3:18" ht="15.5" x14ac:dyDescent="0.35">
      <c r="C207" t="s">
        <v>254</v>
      </c>
      <c r="I207" s="6">
        <v>62.15</v>
      </c>
      <c r="J207" s="6">
        <v>47.94</v>
      </c>
      <c r="K207" s="6">
        <v>34.369999999999997</v>
      </c>
      <c r="L207" s="6">
        <v>21.26</v>
      </c>
      <c r="M207" s="6">
        <v>9.57</v>
      </c>
      <c r="N207" s="6">
        <v>36.42</v>
      </c>
      <c r="O207" s="6">
        <v>102.31</v>
      </c>
      <c r="P207" s="6">
        <v>1084.53</v>
      </c>
      <c r="Q207" s="6">
        <v>972.54</v>
      </c>
      <c r="R207" s="6">
        <v>831.63</v>
      </c>
    </row>
    <row r="208" spans="3:18" ht="15.5" x14ac:dyDescent="0.35">
      <c r="C208" t="s">
        <v>255</v>
      </c>
      <c r="I208" s="5">
        <v>1329000000000</v>
      </c>
      <c r="J208" s="5">
        <v>1813000000000</v>
      </c>
      <c r="K208" s="5">
        <v>2116000000000</v>
      </c>
      <c r="L208" s="5">
        <v>1673000000000</v>
      </c>
      <c r="M208" s="5">
        <v>1864000000000</v>
      </c>
      <c r="N208" s="5">
        <v>2738000000000</v>
      </c>
      <c r="O208" s="5">
        <v>3168000000000</v>
      </c>
      <c r="P208" s="5">
        <v>3266000000000</v>
      </c>
      <c r="Q208" s="5">
        <v>2862000000000</v>
      </c>
      <c r="R208" s="5">
        <v>2363000000000</v>
      </c>
    </row>
    <row r="209" spans="2:18" ht="15.5" x14ac:dyDescent="0.35">
      <c r="C209" t="s">
        <v>256</v>
      </c>
      <c r="I209" s="5">
        <v>51000000000</v>
      </c>
      <c r="J209" s="5">
        <v>129000000000</v>
      </c>
      <c r="K209" s="5">
        <v>246000000000</v>
      </c>
      <c r="L209" s="5">
        <v>1089000000000</v>
      </c>
      <c r="M209" s="5">
        <v>1705000000000</v>
      </c>
      <c r="N209" s="5">
        <v>1603000000000</v>
      </c>
      <c r="O209" s="5">
        <v>2386000000000</v>
      </c>
      <c r="P209" s="5">
        <v>3570000000000</v>
      </c>
      <c r="Q209" s="5">
        <v>3264000000000</v>
      </c>
      <c r="R209" s="5">
        <v>2318000000000</v>
      </c>
    </row>
    <row r="210" spans="2:18" ht="15.5" x14ac:dyDescent="0.35">
      <c r="C210" t="s">
        <v>26</v>
      </c>
      <c r="I210" s="5">
        <v>1380000000000</v>
      </c>
      <c r="J210" s="5">
        <v>1942000000000</v>
      </c>
      <c r="K210" s="5">
        <v>2362000000000</v>
      </c>
      <c r="L210" s="5">
        <v>2761000000000</v>
      </c>
      <c r="M210" s="5">
        <v>3569000000000</v>
      </c>
      <c r="N210" s="5">
        <v>4342000000000</v>
      </c>
      <c r="O210" s="5">
        <v>5554000000000</v>
      </c>
      <c r="P210" s="5">
        <v>6837000000000</v>
      </c>
      <c r="Q210" s="5">
        <v>6126000000000</v>
      </c>
      <c r="R210" s="5">
        <v>4681000000000</v>
      </c>
    </row>
    <row r="211" spans="2:18" ht="15.5" x14ac:dyDescent="0.35">
      <c r="C211" t="s">
        <v>23</v>
      </c>
      <c r="I211" s="5">
        <v>1006000000000</v>
      </c>
      <c r="J211" s="5">
        <v>1590000000000</v>
      </c>
      <c r="K211" s="5">
        <v>1898000000000</v>
      </c>
      <c r="L211" s="5">
        <v>2325000000000</v>
      </c>
      <c r="M211" s="5">
        <v>3135000000000</v>
      </c>
      <c r="N211" s="5">
        <v>3881000000000</v>
      </c>
      <c r="O211" s="5">
        <v>5325000000000</v>
      </c>
      <c r="P211" s="5">
        <v>6629000000000</v>
      </c>
      <c r="Q211" s="5">
        <v>5834000000000</v>
      </c>
      <c r="R211" s="5">
        <v>4472000000000</v>
      </c>
    </row>
    <row r="212" spans="2:18" ht="15.5" x14ac:dyDescent="0.35">
      <c r="C212" t="s">
        <v>257</v>
      </c>
      <c r="I212" s="5">
        <v>-113000000000</v>
      </c>
      <c r="J212" s="5">
        <v>-410000000000</v>
      </c>
      <c r="K212" s="5">
        <v>-454000000000</v>
      </c>
      <c r="L212" s="5">
        <v>72000000000</v>
      </c>
      <c r="M212" s="5">
        <v>460000000000</v>
      </c>
      <c r="N212" s="5">
        <v>367000000000</v>
      </c>
      <c r="O212" s="5">
        <v>2631000000000</v>
      </c>
      <c r="P212" s="5">
        <v>4097000000000</v>
      </c>
      <c r="Q212" s="5">
        <v>3765000000000</v>
      </c>
      <c r="R212" s="5">
        <v>2672000000000</v>
      </c>
    </row>
    <row r="213" spans="2:18" ht="15.5" x14ac:dyDescent="0.35">
      <c r="C213" t="s">
        <v>258</v>
      </c>
      <c r="I213" s="5">
        <v>106000000000</v>
      </c>
      <c r="J213" s="5">
        <v>114000000000</v>
      </c>
      <c r="K213" s="5">
        <v>305000000000</v>
      </c>
      <c r="L213" s="5">
        <v>425000000000</v>
      </c>
      <c r="M213" s="5">
        <v>611000000000</v>
      </c>
      <c r="N213" s="5">
        <v>1055000000000</v>
      </c>
      <c r="O213" s="5">
        <v>1651000000000</v>
      </c>
      <c r="P213" s="5">
        <v>-616000000000</v>
      </c>
      <c r="Q213" s="5">
        <v>-1334000000000</v>
      </c>
      <c r="R213" s="5">
        <v>-370000000000</v>
      </c>
    </row>
    <row r="214" spans="2:18" ht="15.5" x14ac:dyDescent="0.35">
      <c r="C214" t="s">
        <v>259</v>
      </c>
      <c r="I214" s="5">
        <v>-34000000000</v>
      </c>
      <c r="J214" s="5">
        <v>-136000000000</v>
      </c>
      <c r="K214" s="5">
        <v>-43000000000</v>
      </c>
      <c r="L214" s="5">
        <v>-88000000000</v>
      </c>
      <c r="M214" s="5">
        <v>-17000000000</v>
      </c>
      <c r="N214" s="5">
        <v>-210000000000</v>
      </c>
      <c r="O214" s="5">
        <v>-358000000000</v>
      </c>
      <c r="P214" s="5">
        <v>-239000000000</v>
      </c>
      <c r="Q214" s="5">
        <v>-238000000000</v>
      </c>
      <c r="R214" s="5">
        <v>-169000000000</v>
      </c>
    </row>
    <row r="215" spans="2:18" ht="15.5" x14ac:dyDescent="0.35">
      <c r="C215" t="s">
        <v>15</v>
      </c>
      <c r="I215" s="5">
        <v>72000000000</v>
      </c>
      <c r="J215" s="5">
        <v>-22000000000</v>
      </c>
      <c r="K215" s="5">
        <v>262000000000</v>
      </c>
      <c r="L215" s="5">
        <v>337000000000</v>
      </c>
      <c r="M215" s="5">
        <v>595000000000</v>
      </c>
      <c r="N215" s="5">
        <v>845000000000</v>
      </c>
      <c r="O215" s="5">
        <v>1293000000000</v>
      </c>
      <c r="P215" s="5">
        <v>-854000000000</v>
      </c>
      <c r="Q215" s="5">
        <v>-1572000000000</v>
      </c>
      <c r="R215" s="5">
        <v>-539000000000</v>
      </c>
    </row>
    <row r="216" spans="2:18" ht="15.5" x14ac:dyDescent="0.35">
      <c r="C216" t="s">
        <v>17</v>
      </c>
      <c r="I216" s="6">
        <v>4.7699999999999996</v>
      </c>
      <c r="J216" s="6">
        <v>-1.43</v>
      </c>
      <c r="K216" s="6">
        <v>17.47</v>
      </c>
      <c r="L216" s="6">
        <v>22.48</v>
      </c>
      <c r="M216" s="6">
        <v>39.64</v>
      </c>
      <c r="N216" s="6">
        <v>56.36</v>
      </c>
      <c r="O216" s="6">
        <v>86.19</v>
      </c>
      <c r="P216" s="6">
        <v>-569.51</v>
      </c>
      <c r="Q216" s="6">
        <v>-1048.28</v>
      </c>
      <c r="R216" s="6">
        <v>-399.29</v>
      </c>
    </row>
    <row r="218" spans="2:18" ht="15.5" x14ac:dyDescent="0.35">
      <c r="B218" t="s">
        <v>260</v>
      </c>
      <c r="C218" t="s">
        <v>261</v>
      </c>
      <c r="D218" s="5">
        <v>34000000000</v>
      </c>
      <c r="E218" s="5">
        <v>49000000000</v>
      </c>
      <c r="F218" s="5">
        <v>13000000000</v>
      </c>
      <c r="G218" s="5">
        <v>62000000000</v>
      </c>
      <c r="H218" s="5">
        <v>166000000000</v>
      </c>
      <c r="I218" s="5">
        <v>148000000000</v>
      </c>
      <c r="J218" s="5">
        <v>210000000000</v>
      </c>
      <c r="K218" s="5">
        <v>174000000000</v>
      </c>
      <c r="L218" s="5">
        <v>137000000000</v>
      </c>
      <c r="M218" s="5">
        <v>-429000000000</v>
      </c>
      <c r="N218" s="5">
        <v>-992000000000</v>
      </c>
      <c r="O218" s="5">
        <v>-84000000000</v>
      </c>
      <c r="P218" s="5">
        <v>238000000000</v>
      </c>
      <c r="Q218" s="5">
        <v>202000000000</v>
      </c>
    </row>
    <row r="219" spans="2:18" ht="15.5" x14ac:dyDescent="0.35">
      <c r="C219" t="s">
        <v>444</v>
      </c>
      <c r="P219" s="5">
        <v>1</v>
      </c>
      <c r="Q219" s="5">
        <v>4</v>
      </c>
    </row>
    <row r="220" spans="2:18" ht="15.5" x14ac:dyDescent="0.35">
      <c r="C220" t="s">
        <v>71</v>
      </c>
      <c r="P220" s="6">
        <v>6.3099999999999989E-2</v>
      </c>
      <c r="Q220" s="6">
        <v>0.29730000000000001</v>
      </c>
    </row>
    <row r="221" spans="2:18" ht="15.5" x14ac:dyDescent="0.35">
      <c r="C221" t="s">
        <v>445</v>
      </c>
      <c r="P221" s="6">
        <v>3.9000000000000003E-3</v>
      </c>
      <c r="Q221" s="6">
        <v>1.9900000000000001E-2</v>
      </c>
    </row>
    <row r="222" spans="2:18" ht="15.5" x14ac:dyDescent="0.35">
      <c r="C222" t="s">
        <v>51</v>
      </c>
      <c r="D222" s="6">
        <v>2.27</v>
      </c>
      <c r="E222" s="6">
        <v>3.28</v>
      </c>
      <c r="F222" s="6">
        <v>0.88</v>
      </c>
      <c r="G222" s="6">
        <v>4.1500000000000004</v>
      </c>
      <c r="H222" s="6">
        <v>11.1</v>
      </c>
      <c r="I222" s="6">
        <v>9.8800000000000008</v>
      </c>
      <c r="J222" s="6">
        <v>14.03</v>
      </c>
      <c r="K222" s="6">
        <v>11.58</v>
      </c>
      <c r="L222" s="6">
        <v>9.1199999999999992</v>
      </c>
      <c r="M222" s="6">
        <v>-28.58</v>
      </c>
      <c r="N222" s="6">
        <v>-66.12</v>
      </c>
      <c r="O222" s="6">
        <v>-5.57</v>
      </c>
      <c r="P222" s="6">
        <v>15.84</v>
      </c>
      <c r="Q222" s="6">
        <v>13.45</v>
      </c>
    </row>
    <row r="223" spans="2:18" ht="15.5" x14ac:dyDescent="0.35">
      <c r="C223" t="s">
        <v>73</v>
      </c>
      <c r="P223" s="5">
        <v>1</v>
      </c>
      <c r="Q223" s="5">
        <v>4</v>
      </c>
    </row>
    <row r="224" spans="2:18" ht="15.5" x14ac:dyDescent="0.35">
      <c r="C224" t="s">
        <v>446</v>
      </c>
      <c r="P224" s="6">
        <v>6.3099999999999989E-2</v>
      </c>
      <c r="Q224" s="6">
        <v>0.29730000000000001</v>
      </c>
    </row>
    <row r="225" spans="3:17" ht="15.5" x14ac:dyDescent="0.35">
      <c r="C225" t="s">
        <v>447</v>
      </c>
      <c r="P225" s="6">
        <v>3.9000000000000003E-3</v>
      </c>
      <c r="Q225" s="6">
        <v>1.9900000000000001E-2</v>
      </c>
    </row>
    <row r="226" spans="3:17" ht="15.5" x14ac:dyDescent="0.35">
      <c r="C226" t="s">
        <v>262</v>
      </c>
      <c r="D226" s="5">
        <v>1248000000000</v>
      </c>
      <c r="E226" s="5">
        <v>1131000000000</v>
      </c>
      <c r="F226" s="5">
        <v>1264000000000</v>
      </c>
      <c r="G226" s="5">
        <v>1068000000000</v>
      </c>
      <c r="H226" s="5">
        <v>4758000000000</v>
      </c>
      <c r="I226" s="5">
        <v>4732000000000</v>
      </c>
      <c r="J226" s="5">
        <v>6185000000000</v>
      </c>
      <c r="K226" s="5">
        <v>6485000000000</v>
      </c>
      <c r="L226" s="5">
        <v>5501000000000</v>
      </c>
      <c r="M226" s="5">
        <v>5295000000000</v>
      </c>
      <c r="N226" s="5">
        <v>4153000000000</v>
      </c>
      <c r="O226" s="5">
        <v>7459000000000</v>
      </c>
      <c r="P226" s="5">
        <v>8268000000000</v>
      </c>
      <c r="Q226" s="5">
        <v>7202000000000</v>
      </c>
    </row>
    <row r="227" spans="3:17" ht="15.5" x14ac:dyDescent="0.35">
      <c r="C227" t="s">
        <v>448</v>
      </c>
      <c r="P227" s="5">
        <v>1</v>
      </c>
      <c r="Q227" s="5">
        <v>4</v>
      </c>
    </row>
    <row r="228" spans="3:17" ht="15.5" x14ac:dyDescent="0.35">
      <c r="C228" t="s">
        <v>449</v>
      </c>
      <c r="P228" s="6">
        <v>6.3099999999999989E-2</v>
      </c>
      <c r="Q228" s="6">
        <v>0.29730000000000001</v>
      </c>
    </row>
    <row r="229" spans="3:17" ht="15.5" x14ac:dyDescent="0.35">
      <c r="C229" t="s">
        <v>450</v>
      </c>
      <c r="P229" s="6">
        <v>3.9000000000000003E-3</v>
      </c>
      <c r="Q229" s="6">
        <v>1.9900000000000001E-2</v>
      </c>
    </row>
    <row r="230" spans="3:17" ht="15.5" x14ac:dyDescent="0.35">
      <c r="C230" t="s">
        <v>344</v>
      </c>
      <c r="I230" s="6">
        <v>8.11</v>
      </c>
    </row>
    <row r="231" spans="3:17" ht="15.5" x14ac:dyDescent="0.35">
      <c r="C231" t="s">
        <v>345</v>
      </c>
      <c r="I231" s="6">
        <v>8.5</v>
      </c>
    </row>
    <row r="232" spans="3:17" ht="15.5" x14ac:dyDescent="0.35">
      <c r="C232" t="s">
        <v>263</v>
      </c>
      <c r="I232" s="6">
        <v>6.95</v>
      </c>
    </row>
    <row r="233" spans="3:17" ht="15.5" x14ac:dyDescent="0.35">
      <c r="C233" t="s">
        <v>346</v>
      </c>
      <c r="I233" s="6">
        <v>0.1176</v>
      </c>
    </row>
    <row r="234" spans="3:17" ht="15.5" x14ac:dyDescent="0.35">
      <c r="C234" t="s">
        <v>347</v>
      </c>
      <c r="I234" s="6">
        <v>0.28999999999999998</v>
      </c>
    </row>
    <row r="235" spans="3:17" ht="15.5" x14ac:dyDescent="0.35">
      <c r="C235" t="s">
        <v>348</v>
      </c>
      <c r="I235" s="6">
        <v>1.23</v>
      </c>
    </row>
    <row r="236" spans="3:17" ht="15.5" x14ac:dyDescent="0.35">
      <c r="C236" t="s">
        <v>349</v>
      </c>
      <c r="I236" s="6">
        <v>14.93</v>
      </c>
    </row>
    <row r="237" spans="3:17" ht="15.5" x14ac:dyDescent="0.35">
      <c r="C237" t="s">
        <v>350</v>
      </c>
      <c r="I237" s="6">
        <v>23.95</v>
      </c>
    </row>
    <row r="238" spans="3:17" ht="15.5" x14ac:dyDescent="0.35">
      <c r="C238" t="s">
        <v>351</v>
      </c>
      <c r="I238" s="6">
        <v>9.5399999999999991</v>
      </c>
    </row>
    <row r="239" spans="3:17" ht="15.5" x14ac:dyDescent="0.35">
      <c r="C239" t="s">
        <v>264</v>
      </c>
      <c r="I239" s="6">
        <v>8.4</v>
      </c>
    </row>
    <row r="240" spans="3:17" ht="15.5" x14ac:dyDescent="0.35">
      <c r="C240" t="s">
        <v>451</v>
      </c>
      <c r="I240" s="6">
        <v>-0.28999999999999998</v>
      </c>
    </row>
    <row r="241" spans="3:9" ht="15.5" x14ac:dyDescent="0.35">
      <c r="C241" t="s">
        <v>452</v>
      </c>
      <c r="I241" s="6">
        <v>3.15</v>
      </c>
    </row>
    <row r="242" spans="3:9" ht="15.5" x14ac:dyDescent="0.35">
      <c r="C242" t="s">
        <v>352</v>
      </c>
      <c r="I242" s="6">
        <v>10.58</v>
      </c>
    </row>
    <row r="243" spans="3:9" ht="15.5" x14ac:dyDescent="0.35">
      <c r="C243" t="s">
        <v>353</v>
      </c>
      <c r="I243" s="6">
        <v>11.1</v>
      </c>
    </row>
    <row r="244" spans="3:9" ht="15.5" x14ac:dyDescent="0.35">
      <c r="C244" t="s">
        <v>354</v>
      </c>
      <c r="I244" s="6">
        <v>314.10000000000002</v>
      </c>
    </row>
    <row r="245" spans="3:9" ht="15.5" x14ac:dyDescent="0.35">
      <c r="C245" t="s">
        <v>355</v>
      </c>
      <c r="D245" s="6">
        <v>27.79</v>
      </c>
    </row>
    <row r="246" spans="3:9" ht="15.5" x14ac:dyDescent="0.35">
      <c r="C246" t="s">
        <v>356</v>
      </c>
      <c r="I246" s="6">
        <v>73.430000000000007</v>
      </c>
    </row>
    <row r="247" spans="3:9" ht="15.5" x14ac:dyDescent="0.35">
      <c r="C247" t="s">
        <v>357</v>
      </c>
      <c r="I247" s="6">
        <v>3.76</v>
      </c>
    </row>
    <row r="248" spans="3:9" ht="15.5" x14ac:dyDescent="0.35">
      <c r="C248" t="s">
        <v>265</v>
      </c>
      <c r="D248" s="6">
        <v>0.96</v>
      </c>
    </row>
    <row r="249" spans="3:9" ht="15.5" x14ac:dyDescent="0.35">
      <c r="C249" t="s">
        <v>266</v>
      </c>
      <c r="D249" s="6">
        <v>0.77</v>
      </c>
    </row>
    <row r="250" spans="3:9" ht="15.5" x14ac:dyDescent="0.35">
      <c r="C250" t="s">
        <v>267</v>
      </c>
      <c r="D250" s="6">
        <v>1.25</v>
      </c>
    </row>
    <row r="251" spans="3:9" ht="15.5" x14ac:dyDescent="0.35">
      <c r="C251" t="s">
        <v>268</v>
      </c>
      <c r="D251" s="6">
        <v>0.01</v>
      </c>
    </row>
    <row r="252" spans="3:9" ht="15.5" x14ac:dyDescent="0.35">
      <c r="C252" t="s">
        <v>269</v>
      </c>
      <c r="D252" s="6">
        <v>1.55</v>
      </c>
    </row>
    <row r="253" spans="3:9" ht="15.5" x14ac:dyDescent="0.35">
      <c r="C253" t="s">
        <v>270</v>
      </c>
      <c r="D253" s="6">
        <v>0.44</v>
      </c>
    </row>
    <row r="254" spans="3:9" ht="15.5" x14ac:dyDescent="0.35">
      <c r="C254" t="s">
        <v>271</v>
      </c>
      <c r="D254" s="6">
        <v>2.84</v>
      </c>
    </row>
    <row r="255" spans="3:9" ht="15.5" x14ac:dyDescent="0.35">
      <c r="C255" t="s">
        <v>272</v>
      </c>
      <c r="I255" s="6">
        <v>9.14</v>
      </c>
    </row>
    <row r="256" spans="3:9" ht="15.5" x14ac:dyDescent="0.35">
      <c r="C256" t="s">
        <v>13</v>
      </c>
      <c r="D256" s="5">
        <v>-103000000000</v>
      </c>
    </row>
    <row r="257" spans="3:9" ht="15.5" x14ac:dyDescent="0.35">
      <c r="C257" t="s">
        <v>358</v>
      </c>
      <c r="I257" s="6">
        <v>1.94</v>
      </c>
    </row>
    <row r="258" spans="3:9" ht="15.5" x14ac:dyDescent="0.35">
      <c r="C258" t="s">
        <v>273</v>
      </c>
      <c r="I258" s="6">
        <v>5.0700000000000002E-2</v>
      </c>
    </row>
    <row r="259" spans="3:9" ht="15.5" x14ac:dyDescent="0.35">
      <c r="C259" t="s">
        <v>274</v>
      </c>
      <c r="I259" s="6">
        <v>0.14419999999999999</v>
      </c>
    </row>
    <row r="260" spans="3:9" ht="15.5" x14ac:dyDescent="0.35">
      <c r="C260" t="s">
        <v>275</v>
      </c>
      <c r="I260" s="6">
        <v>0.18489999999999998</v>
      </c>
    </row>
    <row r="261" spans="3:9" ht="15.5" x14ac:dyDescent="0.35">
      <c r="C261" t="s">
        <v>359</v>
      </c>
      <c r="I261" s="6">
        <v>6.83E-2</v>
      </c>
    </row>
    <row r="262" spans="3:9" ht="15.5" x14ac:dyDescent="0.35">
      <c r="C262" t="s">
        <v>276</v>
      </c>
      <c r="D262" s="6">
        <v>23.83</v>
      </c>
    </row>
    <row r="263" spans="3:9" ht="15.5" x14ac:dyDescent="0.35">
      <c r="C263" t="s">
        <v>277</v>
      </c>
      <c r="D263" s="6">
        <v>21.26</v>
      </c>
    </row>
    <row r="264" spans="3:9" ht="15.5" x14ac:dyDescent="0.35">
      <c r="C264" t="s">
        <v>278</v>
      </c>
      <c r="D264" s="6">
        <v>16.52</v>
      </c>
    </row>
    <row r="265" spans="3:9" ht="15.5" x14ac:dyDescent="0.35">
      <c r="C265" t="s">
        <v>279</v>
      </c>
      <c r="D265" s="6">
        <v>28.57</v>
      </c>
    </row>
    <row r="266" spans="3:9" ht="15.5" x14ac:dyDescent="0.35">
      <c r="C266" t="s">
        <v>280</v>
      </c>
      <c r="D266" s="6">
        <v>3.82</v>
      </c>
    </row>
    <row r="267" spans="3:9" ht="15.5" x14ac:dyDescent="0.35">
      <c r="C267" t="s">
        <v>281</v>
      </c>
      <c r="I267" s="6">
        <v>1.55</v>
      </c>
    </row>
    <row r="268" spans="3:9" ht="15.5" x14ac:dyDescent="0.35">
      <c r="C268" t="s">
        <v>282</v>
      </c>
      <c r="I268" s="6">
        <v>16.309999999999999</v>
      </c>
    </row>
    <row r="269" spans="3:9" ht="15.5" x14ac:dyDescent="0.35">
      <c r="C269" t="s">
        <v>47</v>
      </c>
      <c r="I269" s="5">
        <v>1350000000000</v>
      </c>
    </row>
    <row r="270" spans="3:9" ht="15.5" x14ac:dyDescent="0.35">
      <c r="C270" t="s">
        <v>283</v>
      </c>
      <c r="I270" s="5">
        <v>2634000000000</v>
      </c>
    </row>
    <row r="271" spans="3:9" ht="15.5" x14ac:dyDescent="0.35">
      <c r="C271" t="s">
        <v>284</v>
      </c>
      <c r="I271" s="5">
        <v>15000000000</v>
      </c>
    </row>
    <row r="272" spans="3:9" ht="15.5" x14ac:dyDescent="0.35">
      <c r="C272" t="s">
        <v>285</v>
      </c>
      <c r="I272" s="6">
        <v>0.89500000000000002</v>
      </c>
    </row>
    <row r="273" spans="3:9" ht="15.5" x14ac:dyDescent="0.35">
      <c r="C273" t="s">
        <v>286</v>
      </c>
      <c r="D273" s="6">
        <v>0.1482</v>
      </c>
    </row>
    <row r="274" spans="3:9" ht="15.5" x14ac:dyDescent="0.35">
      <c r="C274" t="s">
        <v>287</v>
      </c>
      <c r="D274" s="6">
        <v>5.21E-2</v>
      </c>
    </row>
    <row r="275" spans="3:9" ht="15.5" x14ac:dyDescent="0.35">
      <c r="C275" t="s">
        <v>288</v>
      </c>
      <c r="D275" s="6">
        <v>2.7300000000000001E-2</v>
      </c>
    </row>
    <row r="276" spans="3:9" ht="15.5" x14ac:dyDescent="0.35">
      <c r="C276" t="s">
        <v>453</v>
      </c>
      <c r="D276" s="6">
        <v>0.28620000000000001</v>
      </c>
    </row>
    <row r="277" spans="3:9" ht="15.5" x14ac:dyDescent="0.35">
      <c r="C277" t="s">
        <v>289</v>
      </c>
      <c r="D277" s="6">
        <v>-4.3700000000000003E-2</v>
      </c>
    </row>
    <row r="278" spans="3:9" ht="15.5" x14ac:dyDescent="0.35">
      <c r="C278" t="s">
        <v>360</v>
      </c>
      <c r="D278" s="6">
        <v>0.40259999999999996</v>
      </c>
    </row>
    <row r="279" spans="3:9" ht="15.5" x14ac:dyDescent="0.35">
      <c r="C279" t="s">
        <v>290</v>
      </c>
      <c r="I279" s="6">
        <v>3.3</v>
      </c>
    </row>
    <row r="280" spans="3:9" ht="15.5" x14ac:dyDescent="0.35">
      <c r="C280" t="s">
        <v>291</v>
      </c>
      <c r="I280" t="s">
        <v>1799</v>
      </c>
    </row>
    <row r="281" spans="3:9" ht="15.5" x14ac:dyDescent="0.35">
      <c r="C281" t="s">
        <v>293</v>
      </c>
      <c r="I281" s="5">
        <v>6</v>
      </c>
    </row>
    <row r="282" spans="3:9" ht="15.5" x14ac:dyDescent="0.35">
      <c r="C282" t="s">
        <v>294</v>
      </c>
      <c r="I282" s="6">
        <v>0.49</v>
      </c>
    </row>
    <row r="283" spans="3:9" ht="15.5" x14ac:dyDescent="0.35">
      <c r="C283" t="s">
        <v>295</v>
      </c>
      <c r="I283" s="6">
        <v>0.56000000000000005</v>
      </c>
    </row>
    <row r="284" spans="3:9" ht="15.5" x14ac:dyDescent="0.35">
      <c r="C284" t="s">
        <v>458</v>
      </c>
      <c r="I284" s="6">
        <v>0.68</v>
      </c>
    </row>
    <row r="285" spans="3:9" ht="15.5" x14ac:dyDescent="0.35">
      <c r="C285" t="s">
        <v>296</v>
      </c>
      <c r="I285" s="6">
        <v>0.81</v>
      </c>
    </row>
    <row r="286" spans="3:9" ht="15.5" x14ac:dyDescent="0.35">
      <c r="C286" t="s">
        <v>361</v>
      </c>
      <c r="I286" s="6">
        <v>0.87</v>
      </c>
    </row>
    <row r="287" spans="3:9" ht="15.5" x14ac:dyDescent="0.35">
      <c r="C287" t="s">
        <v>297</v>
      </c>
      <c r="I287" s="6">
        <v>0.49</v>
      </c>
    </row>
    <row r="288" spans="3:9" ht="15.5" x14ac:dyDescent="0.35">
      <c r="C288" t="s">
        <v>298</v>
      </c>
      <c r="I288" s="6">
        <v>0.64</v>
      </c>
    </row>
    <row r="289" spans="3:9" ht="15.5" x14ac:dyDescent="0.35">
      <c r="C289" t="s">
        <v>299</v>
      </c>
      <c r="I289" s="5">
        <v>4712000000000</v>
      </c>
    </row>
    <row r="290" spans="3:9" ht="15.5" x14ac:dyDescent="0.35">
      <c r="C290" t="s">
        <v>300</v>
      </c>
      <c r="I290" s="5">
        <v>661000000000</v>
      </c>
    </row>
    <row r="291" spans="3:9" ht="15.5" x14ac:dyDescent="0.35">
      <c r="C291" t="s">
        <v>301</v>
      </c>
      <c r="I291" s="5">
        <v>313000000000</v>
      </c>
    </row>
    <row r="292" spans="3:9" ht="15.5" x14ac:dyDescent="0.35">
      <c r="C292" t="s">
        <v>302</v>
      </c>
      <c r="I292" s="5">
        <v>159000000000</v>
      </c>
    </row>
    <row r="293" spans="3:9" ht="15.5" x14ac:dyDescent="0.35">
      <c r="C293" t="s">
        <v>303</v>
      </c>
      <c r="D293" s="5">
        <v>417000000000</v>
      </c>
    </row>
    <row r="294" spans="3:9" ht="15.5" x14ac:dyDescent="0.35">
      <c r="C294" t="s">
        <v>304</v>
      </c>
      <c r="D294" s="5">
        <v>3132000000000</v>
      </c>
    </row>
    <row r="295" spans="3:9" ht="15.5" x14ac:dyDescent="0.35">
      <c r="C295" t="s">
        <v>305</v>
      </c>
      <c r="D295" s="5">
        <v>1707000000000</v>
      </c>
    </row>
    <row r="296" spans="3:9" ht="15.5" x14ac:dyDescent="0.35">
      <c r="C296" t="s">
        <v>245</v>
      </c>
      <c r="D296" s="5">
        <v>-58000000000</v>
      </c>
    </row>
    <row r="297" spans="3:9" ht="15.5" x14ac:dyDescent="0.35">
      <c r="C297" t="s">
        <v>306</v>
      </c>
      <c r="I297" s="5">
        <v>1101000000000</v>
      </c>
    </row>
    <row r="298" spans="3:9" ht="15.5" x14ac:dyDescent="0.35">
      <c r="C298" t="s">
        <v>243</v>
      </c>
      <c r="D298" s="5">
        <v>9000000000</v>
      </c>
    </row>
    <row r="299" spans="3:9" ht="15.5" x14ac:dyDescent="0.35">
      <c r="C299" t="s">
        <v>242</v>
      </c>
      <c r="D299" s="5">
        <v>1368000000000</v>
      </c>
    </row>
    <row r="300" spans="3:9" ht="15.5" x14ac:dyDescent="0.35">
      <c r="C300" t="s">
        <v>24</v>
      </c>
      <c r="D300" s="5">
        <v>1377000000000</v>
      </c>
    </row>
    <row r="301" spans="3:9" ht="15.5" x14ac:dyDescent="0.35">
      <c r="C301" t="s">
        <v>21</v>
      </c>
      <c r="D301" s="5">
        <v>960000000000</v>
      </c>
    </row>
    <row r="302" spans="3:9" ht="15.5" x14ac:dyDescent="0.35">
      <c r="C302" t="s">
        <v>244</v>
      </c>
      <c r="I302" s="5">
        <v>1425000000000</v>
      </c>
    </row>
    <row r="303" spans="3:9" ht="15.5" x14ac:dyDescent="0.35">
      <c r="C303" t="s">
        <v>307</v>
      </c>
      <c r="I303" s="5">
        <v>90000000000</v>
      </c>
    </row>
    <row r="304" spans="3:9" ht="15.5" x14ac:dyDescent="0.35">
      <c r="C304" t="s">
        <v>308</v>
      </c>
      <c r="I304" s="5">
        <v>1000000000</v>
      </c>
    </row>
    <row r="305" spans="3:9" ht="15.5" x14ac:dyDescent="0.35">
      <c r="C305" t="s">
        <v>309</v>
      </c>
      <c r="I305" s="5">
        <v>-111000000000</v>
      </c>
    </row>
    <row r="306" spans="3:9" ht="15.5" x14ac:dyDescent="0.35">
      <c r="C306" t="s">
        <v>310</v>
      </c>
      <c r="I306" s="5">
        <v>-34000000000</v>
      </c>
    </row>
    <row r="307" spans="3:9" ht="15.5" x14ac:dyDescent="0.35">
      <c r="C307" t="s">
        <v>311</v>
      </c>
      <c r="I307" s="5">
        <v>56000000000</v>
      </c>
    </row>
  </sheetData>
  <pageMargins left="0.7" right="0.7" top="0.75" bottom="0.75" header="0.3" footer="0.3"/>
  <ignoredErrors>
    <ignoredError sqref="A1:R308" numberStoredAsText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R28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1800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1801</v>
      </c>
      <c r="D2" s="2" vm="126">
        <f ca="1">IFERROR(_xlfn.STOCKHISTORY("XIDX:" &amp; $C$1, D3, , 0, 0, 1), "Libur")</f>
        <v>258</v>
      </c>
      <c r="E2" s="2" vm="480">
        <f ca="1">IFERROR(_xlfn.STOCKHISTORY("XIDX:" &amp; $C$1, E3, , 0, 0, 1), "Libur")</f>
        <v>242</v>
      </c>
      <c r="H2" s="2" vm="480">
        <f ca="1">IFERROR(INDEX(D2:G2,COUNT(D2:G2)),"")</f>
        <v>242</v>
      </c>
      <c r="I2" s="2" vm="481">
        <f t="shared" ref="I2:R2" ca="1" si="0">IFERROR(_xlfn.STOCKHISTORY("XIDX:" &amp; $C$1, I1, , 0, 0, 1), "Libur")</f>
        <v>382</v>
      </c>
      <c r="J2" s="2" vm="482">
        <f t="shared" ca="1" si="0"/>
        <v>47.666699999999999</v>
      </c>
      <c r="K2" s="2" vm="483">
        <f t="shared" ca="1" si="0"/>
        <v>40.395499999999998</v>
      </c>
      <c r="L2" s="2" vm="484">
        <f t="shared" ca="1" si="0"/>
        <v>64.632800000000003</v>
      </c>
      <c r="M2" s="2" vm="483">
        <f t="shared" ca="1" si="0"/>
        <v>40.395499999999998</v>
      </c>
      <c r="N2" s="2" vm="483">
        <f t="shared" ca="1" si="0"/>
        <v>40.395499999999998</v>
      </c>
      <c r="O2" s="2" vm="485">
        <f t="shared" ca="1" si="0"/>
        <v>403.95499999999998</v>
      </c>
      <c r="P2" s="2" vm="486">
        <f t="shared" ca="1" si="0"/>
        <v>626.13030000000003</v>
      </c>
      <c r="Q2" s="2" vm="487">
        <f t="shared" ca="1" si="0"/>
        <v>316.70069999999998</v>
      </c>
      <c r="R2" s="2" t="str">
        <f t="shared" ca="1" si="0"/>
        <v>Libur</v>
      </c>
    </row>
    <row r="3" spans="1:18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8" ht="15.5" x14ac:dyDescent="0.35">
      <c r="B4" t="s">
        <v>5</v>
      </c>
      <c r="C4" t="s">
        <v>6</v>
      </c>
      <c r="D4" s="2">
        <f>IFERROR(INDEX(D51:D500,MATCH($C$4,$C$51:$C$500,0)),"")</f>
        <v>2245525100</v>
      </c>
      <c r="E4" s="2">
        <f>IFERROR(INDEX(E51:E500,MATCH($C$4,$C$51:$C$500,0)),"")</f>
        <v>1873401133</v>
      </c>
      <c r="H4" s="2">
        <f>IFERROR(SUM(D4:G4)*(4/MAX(1,COUNT(D4:G4))),"")</f>
        <v>8237852466</v>
      </c>
      <c r="I4" s="2">
        <f t="shared" ref="I4:R4" si="1">IFERROR(INDEX(I51:I500,MATCH($C$4,$C$51:$C$500,0)),"")</f>
        <v>9021170176</v>
      </c>
      <c r="J4" s="2">
        <f t="shared" si="1"/>
        <v>8354047884</v>
      </c>
      <c r="K4" s="2">
        <f t="shared" si="1"/>
        <v>11674547348</v>
      </c>
      <c r="L4" s="2">
        <f t="shared" si="1"/>
        <v>9306489051</v>
      </c>
      <c r="M4" s="2">
        <f t="shared" si="1"/>
        <v>4009201299</v>
      </c>
      <c r="N4" s="2">
        <f t="shared" si="1"/>
        <v>3748441328</v>
      </c>
      <c r="O4" s="2">
        <f t="shared" si="1"/>
        <v>12301181271</v>
      </c>
      <c r="P4" s="2">
        <f t="shared" si="1"/>
        <v>11747175021</v>
      </c>
      <c r="Q4" s="2">
        <f t="shared" si="1"/>
        <v>10032961818</v>
      </c>
      <c r="R4" s="2">
        <f t="shared" si="1"/>
        <v>10355048911</v>
      </c>
    </row>
    <row r="5" spans="1:18" ht="15.5" x14ac:dyDescent="0.35">
      <c r="B5" t="s">
        <v>7</v>
      </c>
      <c r="C5" t="s">
        <v>8</v>
      </c>
      <c r="D5" s="2">
        <f>IFERROR(INDEX(D51:D500,MATCH($C$5,$C$51:$C$500,0)),"")</f>
        <v>312803709</v>
      </c>
      <c r="E5" s="2">
        <f>IFERROR(INDEX(E51:E500,MATCH($C$5,$C$51:$C$500,0)),"")</f>
        <v>-63990002</v>
      </c>
      <c r="H5" s="2">
        <f>IFERROR(SUM(D5:G5)*(4/MAX(1,COUNT(D5:G5))),"")</f>
        <v>497627414</v>
      </c>
      <c r="I5" s="2">
        <f t="shared" ref="I5:R5" si="2">IFERROR(INDEX(I51:I500,MATCH($C$5,$C$51:$C$500,0)),"")</f>
        <v>-2826495021</v>
      </c>
      <c r="J5" s="2">
        <f t="shared" si="2"/>
        <v>-5224815877</v>
      </c>
      <c r="K5" s="2">
        <f t="shared" si="2"/>
        <v>-3020757859</v>
      </c>
      <c r="L5" s="2">
        <f t="shared" si="2"/>
        <v>2413298110</v>
      </c>
      <c r="M5" s="2">
        <f t="shared" si="2"/>
        <v>-5419421713</v>
      </c>
      <c r="N5" s="2">
        <f t="shared" si="2"/>
        <v>-51073180404</v>
      </c>
      <c r="O5" s="2">
        <f t="shared" si="2"/>
        <v>36483185945</v>
      </c>
      <c r="P5" s="2">
        <f t="shared" si="2"/>
        <v>30378967</v>
      </c>
      <c r="Q5" s="2">
        <f t="shared" si="2"/>
        <v>1373859942</v>
      </c>
      <c r="R5" s="2">
        <f t="shared" si="2"/>
        <v>-1832550959</v>
      </c>
    </row>
    <row r="6" spans="1:18" ht="15.5" x14ac:dyDescent="0.35">
      <c r="B6" t="s">
        <v>9</v>
      </c>
      <c r="C6" t="s">
        <v>10</v>
      </c>
      <c r="D6" s="2">
        <f>IFERROR(INDEX(D51:D500,MATCH($C$6,$C$51:$C$500,0)),"")</f>
        <v>250610826355</v>
      </c>
      <c r="E6" s="2">
        <f>IFERROR(INDEX(E51:E500,MATCH($C$6,$C$51:$C$500,0)),"")</f>
        <v>250298022619</v>
      </c>
      <c r="H6" s="2">
        <f>IFERROR(INDEX(D6:G6,COUNT(D6:G6)),"")</f>
        <v>250298022619</v>
      </c>
      <c r="I6" s="2">
        <f t="shared" ref="I6:R6" si="3">IFERROR(INDEX(I51:I500,MATCH($C$6,$C$51:$C$500,0)),"")</f>
        <v>250362012621</v>
      </c>
      <c r="J6" s="2">
        <f t="shared" si="3"/>
        <v>91439094954</v>
      </c>
      <c r="K6" s="2">
        <f t="shared" si="3"/>
        <v>96669485644</v>
      </c>
      <c r="L6" s="2">
        <f t="shared" si="3"/>
        <v>99691487535</v>
      </c>
      <c r="M6" s="2">
        <f t="shared" si="3"/>
        <v>104501405575</v>
      </c>
      <c r="N6" s="2">
        <f t="shared" si="3"/>
        <v>110956830625</v>
      </c>
      <c r="O6" s="2">
        <f t="shared" si="3"/>
        <v>162061927240</v>
      </c>
      <c r="P6" s="2">
        <f t="shared" si="3"/>
        <v>123096903273</v>
      </c>
      <c r="Q6" s="2">
        <f t="shared" si="3"/>
        <v>123147730248</v>
      </c>
      <c r="R6" s="2">
        <f t="shared" si="3"/>
        <v>113626068097</v>
      </c>
    </row>
    <row r="7" spans="1:18" ht="15.5" x14ac:dyDescent="0.35">
      <c r="B7" t="s">
        <v>11</v>
      </c>
      <c r="C7" t="s">
        <v>12</v>
      </c>
      <c r="D7" s="3">
        <f>IFERROR(INDEX(D51:D500,MATCH($C$7,$C$51:$C$500,0))/1000000000,"")</f>
        <v>9.84</v>
      </c>
      <c r="E7" s="3">
        <f>IFERROR(INDEX(E51:E500,MATCH($C$7,$C$51:$C$500,0))/1000000000,"")</f>
        <v>9.84</v>
      </c>
      <c r="H7" s="3">
        <f>IFERROR(INDEX(D7:G7,COUNT(D7:G7)),"")</f>
        <v>9.84</v>
      </c>
      <c r="I7" s="3">
        <f t="shared" ref="I7:R7" si="4">IFERROR(INDEX(I51:I500,MATCH($C$7,$C$51:$C$500,0))/1000000000,"")</f>
        <v>9.84</v>
      </c>
      <c r="J7" s="3">
        <f t="shared" si="4"/>
        <v>6.56</v>
      </c>
      <c r="K7" s="3">
        <f t="shared" si="4"/>
        <v>6.56</v>
      </c>
      <c r="L7" s="3">
        <f t="shared" si="4"/>
        <v>6.56</v>
      </c>
      <c r="M7" s="3">
        <f t="shared" si="4"/>
        <v>6.56</v>
      </c>
      <c r="N7" s="3">
        <f t="shared" si="4"/>
        <v>6.56</v>
      </c>
      <c r="O7" s="3">
        <f t="shared" si="4"/>
        <v>6.56</v>
      </c>
      <c r="P7" s="3">
        <f t="shared" si="4"/>
        <v>6.56</v>
      </c>
      <c r="Q7" s="3">
        <f t="shared" si="4"/>
        <v>1.31</v>
      </c>
      <c r="R7" s="3">
        <f t="shared" si="4"/>
        <v>7.0000000000000007E-2</v>
      </c>
    </row>
    <row r="8" spans="1:18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0</v>
      </c>
      <c r="E8" s="2">
        <f>IFERROR(INDEX(E51:E500,MATCH("Free cash flow (Quarter)",$C$51:$C$500,0)),"")</f>
        <v>1000000000</v>
      </c>
      <c r="H8" s="2">
        <f>IFERROR(INDEX(D8:G8,COUNT(D8:G8)),"")</f>
        <v>1000000000</v>
      </c>
      <c r="I8" s="2">
        <f t="shared" ref="I8:R8" si="5">IFERROR(INDEX(I51:I500,MATCH($C$8,$C$51:$C$500,0)),"")</f>
        <v>-1000000000</v>
      </c>
      <c r="J8" s="2">
        <f t="shared" si="5"/>
        <v>0</v>
      </c>
      <c r="K8" s="2">
        <f t="shared" si="5"/>
        <v>0</v>
      </c>
      <c r="L8" s="2">
        <f t="shared" si="5"/>
        <v>-1000000000</v>
      </c>
      <c r="M8" s="2">
        <f t="shared" si="5"/>
        <v>-4000000000</v>
      </c>
      <c r="N8" s="2">
        <f t="shared" si="5"/>
        <v>-9000000000</v>
      </c>
      <c r="O8" s="2">
        <f t="shared" si="5"/>
        <v>-15000000000</v>
      </c>
      <c r="P8" s="2">
        <f t="shared" si="5"/>
        <v>-1000000000</v>
      </c>
      <c r="Q8" s="2">
        <f t="shared" si="5"/>
        <v>0</v>
      </c>
      <c r="R8" s="2">
        <f t="shared" si="5"/>
        <v>0</v>
      </c>
    </row>
    <row r="9" spans="1:18" ht="15.5" x14ac:dyDescent="0.35">
      <c r="A9" t="s">
        <v>16</v>
      </c>
      <c r="C9" t="s">
        <v>17</v>
      </c>
      <c r="D9" s="3">
        <f>IFERROR(INDEX(D51:D500,MATCH("Free cash flow per share (Quarter)",$C$51:$C$500,0)),"")</f>
        <v>0.02</v>
      </c>
      <c r="E9" s="3">
        <f>IFERROR(INDEX(E51:E500,MATCH("Free cash flow per share (Quarter)",$C$51:$C$500,0)),"")</f>
        <v>0.06</v>
      </c>
      <c r="H9" s="3">
        <f>IFERROR(INDEX(D9:G9,COUNT(D9:G9)),"")</f>
        <v>0.06</v>
      </c>
      <c r="I9" s="3">
        <f t="shared" ref="I9:R9" si="6">IFERROR(INDEX(I51:I500,MATCH($C$9,$C$51:$C$500,0)),"")</f>
        <v>-0.09</v>
      </c>
      <c r="J9" s="3">
        <f t="shared" si="6"/>
        <v>0.01</v>
      </c>
      <c r="K9" s="3">
        <f t="shared" si="6"/>
        <v>-7.0000000000000007E-2</v>
      </c>
      <c r="L9" s="3">
        <f t="shared" si="6"/>
        <v>-0.12</v>
      </c>
      <c r="M9" s="3">
        <f t="shared" si="6"/>
        <v>-0.55000000000000004</v>
      </c>
      <c r="N9" s="3">
        <f t="shared" si="6"/>
        <v>-1.34</v>
      </c>
      <c r="O9" s="3">
        <f t="shared" si="6"/>
        <v>-2.2200000000000002</v>
      </c>
      <c r="P9" s="3">
        <f t="shared" si="6"/>
        <v>-0.16</v>
      </c>
      <c r="Q9" s="3">
        <f t="shared" si="6"/>
        <v>-0.15</v>
      </c>
      <c r="R9" s="3">
        <f t="shared" si="6"/>
        <v>-6.02</v>
      </c>
    </row>
    <row r="10" spans="1:18" ht="15.5" x14ac:dyDescent="0.35">
      <c r="C10" t="s">
        <v>18</v>
      </c>
      <c r="D10" s="3">
        <f ca="1">IFERROR(IF(D9=0,"",D2/D9),"")</f>
        <v>12900</v>
      </c>
      <c r="E10" s="3">
        <f ca="1">IFERROR(IF(E9=0,"",E2/E9),"")</f>
        <v>4033.3333333333335</v>
      </c>
      <c r="I10" s="3">
        <f t="shared" ref="I10:R10" ca="1" si="7">IFERROR(IF(I9=0,"",I2/I9),"")</f>
        <v>-4244.4444444444443</v>
      </c>
      <c r="J10" s="3">
        <f t="shared" ca="1" si="7"/>
        <v>4766.67</v>
      </c>
      <c r="K10" s="3">
        <f t="shared" ca="1" si="7"/>
        <v>-577.07857142857131</v>
      </c>
      <c r="L10" s="3">
        <f t="shared" ca="1" si="7"/>
        <v>-538.60666666666668</v>
      </c>
      <c r="M10" s="3">
        <f t="shared" ca="1" si="7"/>
        <v>-73.446363636363628</v>
      </c>
      <c r="N10" s="3">
        <f t="shared" ca="1" si="7"/>
        <v>-30.145895522388056</v>
      </c>
      <c r="O10" s="3">
        <f t="shared" ca="1" si="7"/>
        <v>-181.9617117117117</v>
      </c>
      <c r="P10" s="3">
        <f t="shared" ca="1" si="7"/>
        <v>-3913.3143749999999</v>
      </c>
      <c r="Q10" s="3">
        <f t="shared" ca="1" si="7"/>
        <v>-2111.3380000000002</v>
      </c>
      <c r="R10" s="3" t="str">
        <f t="shared" ca="1" si="7"/>
        <v/>
      </c>
    </row>
    <row r="11" spans="1:18" ht="15.5" x14ac:dyDescent="0.35">
      <c r="B11" t="s">
        <v>19</v>
      </c>
      <c r="C11" t="s">
        <v>20</v>
      </c>
      <c r="D11" s="2">
        <f>IFERROR(INDEX(D51:D500,MATCH($C$11,$C$51:$C$500,0)),"")</f>
        <v>153299169511</v>
      </c>
      <c r="E11" s="2">
        <f>IFERROR(INDEX(E51:E500,MATCH($C$11,$C$51:$C$500,0)),"")</f>
        <v>153625351565</v>
      </c>
      <c r="H11" s="2">
        <f>IFERROR(INDEX(D11:G11,COUNT(D11:G11)),"")</f>
        <v>153625351565</v>
      </c>
      <c r="I11" s="2">
        <f t="shared" ref="I11:R11" si="8">IFERROR(INDEX(I51:I500,MATCH($C$11,$C$51:$C$500,0)),"")</f>
        <v>162706420400</v>
      </c>
      <c r="J11" s="2">
        <f t="shared" si="8"/>
        <v>1765225842</v>
      </c>
      <c r="K11" s="2">
        <f t="shared" si="8"/>
        <v>1587115660</v>
      </c>
      <c r="L11" s="2">
        <f t="shared" si="8"/>
        <v>1291420086</v>
      </c>
      <c r="M11" s="2">
        <f t="shared" si="8"/>
        <v>337642479</v>
      </c>
      <c r="N11" s="2">
        <f t="shared" si="8"/>
        <v>1869263721</v>
      </c>
      <c r="O11" s="2">
        <f t="shared" si="8"/>
        <v>10376231891</v>
      </c>
      <c r="P11" s="2">
        <f t="shared" si="8"/>
        <v>27732519501</v>
      </c>
      <c r="Q11" s="2">
        <f t="shared" si="8"/>
        <v>24636233791</v>
      </c>
      <c r="R11" s="2">
        <f t="shared" si="8"/>
        <v>5548171689</v>
      </c>
    </row>
    <row r="12" spans="1:18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-153000000000</v>
      </c>
      <c r="E12" s="2">
        <f>IFERROR(INDEX(E51:E500,MATCH("Net Debt (Quarter)",$C$51:$C$500,0)),"")</f>
        <v>-153000000000</v>
      </c>
      <c r="H12" s="2">
        <f>IFERROR(INDEX(D12:G12,COUNT(D12:G12)),"")</f>
        <v>-153000000000</v>
      </c>
      <c r="I12" s="2">
        <f t="shared" ref="I12:R12" si="9">IFERROR(INDEX(I51:I500,MATCH($C$12,$C$51:$C$500,0)),"")</f>
        <v>-163000000000</v>
      </c>
      <c r="J12" s="2">
        <f t="shared" si="9"/>
        <v>-2000000000</v>
      </c>
      <c r="K12" s="2">
        <f t="shared" si="9"/>
        <v>-1000000000</v>
      </c>
      <c r="L12" s="2">
        <f t="shared" si="9"/>
        <v>-1000000000</v>
      </c>
      <c r="M12" s="2">
        <f t="shared" si="9"/>
        <v>0</v>
      </c>
      <c r="N12" s="2">
        <f t="shared" si="9"/>
        <v>-2000000000</v>
      </c>
      <c r="O12" s="2">
        <f t="shared" si="9"/>
        <v>-10000000000</v>
      </c>
      <c r="P12" s="2">
        <f t="shared" si="9"/>
        <v>-27000000000</v>
      </c>
      <c r="Q12" s="2">
        <f t="shared" si="9"/>
        <v>-24000000000</v>
      </c>
      <c r="R12" s="2">
        <f t="shared" si="9"/>
        <v>-5000000000</v>
      </c>
    </row>
    <row r="13" spans="1:18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R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1000000000</v>
      </c>
      <c r="P13" s="2">
        <f t="shared" si="10"/>
        <v>0</v>
      </c>
      <c r="Q13" s="2">
        <f t="shared" si="10"/>
        <v>1000000000</v>
      </c>
      <c r="R13" s="2">
        <f t="shared" si="10"/>
        <v>1000000000</v>
      </c>
    </row>
    <row r="14" spans="1:18" ht="15.5" x14ac:dyDescent="0.35">
      <c r="C14" t="s">
        <v>27</v>
      </c>
      <c r="D14" s="2">
        <f>IFERROR(INDEX(D51:D500,MATCH($C$14,$C$51:$C$500,0)),"")</f>
        <v>314670269</v>
      </c>
      <c r="E14" s="2">
        <f>IFERROR(INDEX(E51:E500,MATCH($C$14,$C$51:$C$500,0)),"")</f>
        <v>-320602598</v>
      </c>
      <c r="H14" s="2">
        <f>IFERROR(SUM(D14:G14)*(4/MAX(1,COUNT(D14:G14))),"")</f>
        <v>-11864658</v>
      </c>
      <c r="I14" s="2">
        <f t="shared" ref="I14:R14" si="11">IFERROR(INDEX(I51:I500,MATCH($C$14,$C$51:$C$500,0)),"")</f>
        <v>-418107957</v>
      </c>
      <c r="J14" s="2">
        <f t="shared" si="11"/>
        <v>-447044337</v>
      </c>
      <c r="K14" s="2">
        <f t="shared" si="11"/>
        <v>-248042293</v>
      </c>
      <c r="L14" s="2">
        <f t="shared" si="11"/>
        <v>-138767142</v>
      </c>
      <c r="M14" s="2">
        <f t="shared" si="11"/>
        <v>-50975736</v>
      </c>
      <c r="N14" s="2">
        <f t="shared" si="11"/>
        <v>-61957102</v>
      </c>
      <c r="O14" s="2">
        <f t="shared" si="11"/>
        <v>-11031632</v>
      </c>
      <c r="P14" s="2">
        <f t="shared" si="11"/>
        <v>-27175148</v>
      </c>
      <c r="Q14" s="2">
        <f t="shared" si="11"/>
        <v>-34212396</v>
      </c>
      <c r="R14" s="2">
        <f t="shared" si="11"/>
        <v>-49388906</v>
      </c>
    </row>
    <row r="15" spans="1:18" ht="15.5" x14ac:dyDescent="0.35">
      <c r="C15" t="s">
        <v>28</v>
      </c>
      <c r="D15" s="2">
        <f>IFERROR(INDEX(D51:D500,MATCH($C$15,$C$51:$C$500,0)),"")</f>
        <v>10683507</v>
      </c>
      <c r="E15" s="2">
        <f>IFERROR(INDEX(E51:E500,MATCH($C$15,$C$51:$C$500,0)),"")</f>
        <v>10683506</v>
      </c>
      <c r="H15" s="2">
        <f>IFERROR(SUM(D15:G15)*(4/MAX(1,COUNT(D15:G15))),"")</f>
        <v>42734026</v>
      </c>
      <c r="I15" s="2">
        <f t="shared" ref="I15:R15" si="12">IFERROR(INDEX(I51:I500,MATCH($C$15,$C$51:$C$500,0)),"")</f>
        <v>-930647390</v>
      </c>
      <c r="J15" s="2">
        <f t="shared" si="12"/>
        <v>-332334553</v>
      </c>
      <c r="K15" s="2">
        <f t="shared" si="12"/>
        <v>-70035218</v>
      </c>
      <c r="L15" s="2">
        <f t="shared" si="12"/>
        <v>-552597844</v>
      </c>
      <c r="M15" s="2">
        <f t="shared" si="12"/>
        <v>438522269</v>
      </c>
      <c r="N15" s="2">
        <f t="shared" si="12"/>
        <v>894854328</v>
      </c>
      <c r="O15" s="2">
        <f t="shared" si="12"/>
        <v>781550851</v>
      </c>
      <c r="P15" s="2">
        <f t="shared" si="12"/>
        <v>151784503</v>
      </c>
      <c r="Q15" s="2">
        <f t="shared" si="12"/>
        <v>500227640</v>
      </c>
      <c r="R15" s="2">
        <f t="shared" si="12"/>
        <v>611076680</v>
      </c>
    </row>
    <row r="16" spans="1:18" ht="15.5" x14ac:dyDescent="0.35">
      <c r="C16" t="s">
        <v>29</v>
      </c>
      <c r="D16" s="2">
        <f>IFERROR(INDEX(D51:D500,MATCH($C$16,$C$51:$C$500,0)),"")</f>
        <v>302129729</v>
      </c>
      <c r="E16" s="2">
        <f>IFERROR(INDEX(E51:E500,MATCH($C$16,$C$51:$C$500,0)),"")</f>
        <v>-74674858</v>
      </c>
      <c r="H16" s="2">
        <f>IFERROR(SUM(D16:G16)*(4/MAX(1,COUNT(D16:G16))),"")</f>
        <v>454909742</v>
      </c>
      <c r="I16" s="2">
        <f t="shared" ref="I16:R16" si="13">IFERROR(INDEX(I51:I500,MATCH($C$16,$C$51:$C$500,0)),"")</f>
        <v>-2015335260</v>
      </c>
      <c r="J16" s="2">
        <f t="shared" si="13"/>
        <v>-5279504753</v>
      </c>
      <c r="K16" s="2">
        <f t="shared" si="13"/>
        <v>-2841191255</v>
      </c>
      <c r="L16" s="2">
        <f t="shared" si="13"/>
        <v>-2945701767</v>
      </c>
      <c r="M16" s="2">
        <f t="shared" si="13"/>
        <v>-5216576123</v>
      </c>
      <c r="N16" s="2">
        <f t="shared" si="13"/>
        <v>-10698179544</v>
      </c>
      <c r="O16" s="2">
        <f t="shared" si="13"/>
        <v>296215615</v>
      </c>
      <c r="P16" s="2">
        <f t="shared" si="13"/>
        <v>1815341369</v>
      </c>
      <c r="Q16" s="2">
        <f t="shared" si="13"/>
        <v>712553884</v>
      </c>
      <c r="R16" s="2">
        <f t="shared" si="13"/>
        <v>-3280141827</v>
      </c>
    </row>
    <row r="17" spans="1:18" ht="15.5" x14ac:dyDescent="0.35">
      <c r="A17" t="s">
        <v>30</v>
      </c>
    </row>
    <row r="18" spans="1:18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</row>
    <row r="19" spans="1:18" ht="15.5" x14ac:dyDescent="0.35">
      <c r="A19" t="s">
        <v>44</v>
      </c>
      <c r="C19" t="s">
        <v>45</v>
      </c>
    </row>
    <row r="20" spans="1:18" ht="15.5" x14ac:dyDescent="0.35">
      <c r="A20" t="s">
        <v>46</v>
      </c>
      <c r="C20" t="s">
        <v>47</v>
      </c>
      <c r="D20" s="2">
        <f ca="1">IFERROR(D21*D2,"")</f>
        <v>2538720000000</v>
      </c>
      <c r="E20" s="2">
        <f ca="1">IFERROR(E21*E2,"")</f>
        <v>2381280000000</v>
      </c>
      <c r="H20" s="2">
        <f t="shared" ref="H20:R20" ca="1" si="14">IFERROR(H21*H2,"")</f>
        <v>2381280000000</v>
      </c>
      <c r="I20" s="2">
        <f t="shared" ca="1" si="14"/>
        <v>3758880000000</v>
      </c>
      <c r="J20" s="2">
        <f t="shared" ca="1" si="14"/>
        <v>312693552000</v>
      </c>
      <c r="K20" s="2">
        <f t="shared" ca="1" si="14"/>
        <v>264994480000</v>
      </c>
      <c r="L20" s="2">
        <f t="shared" ca="1" si="14"/>
        <v>423991168000</v>
      </c>
      <c r="M20" s="2">
        <f t="shared" ca="1" si="14"/>
        <v>264994480000</v>
      </c>
      <c r="N20" s="2">
        <f t="shared" ca="1" si="14"/>
        <v>264994480000</v>
      </c>
      <c r="O20" s="2">
        <f t="shared" ca="1" si="14"/>
        <v>2649944800000</v>
      </c>
      <c r="P20" s="2">
        <f t="shared" ca="1" si="14"/>
        <v>4107414768000</v>
      </c>
      <c r="Q20" s="2">
        <f t="shared" ca="1" si="14"/>
        <v>414877917000</v>
      </c>
      <c r="R20" s="2" t="str">
        <f t="shared" ca="1" si="14"/>
        <v/>
      </c>
    </row>
    <row r="21" spans="1:18" ht="15.5" x14ac:dyDescent="0.35">
      <c r="C21" t="s">
        <v>12</v>
      </c>
      <c r="D21" s="2">
        <f>IFERROR(INDEX(D51:D500,MATCH($C$7,$C$51:$C$500,0)),"")</f>
        <v>9840000000</v>
      </c>
      <c r="E21" s="2">
        <f>IFERROR(INDEX(E51:E500,MATCH($C$7,$C$51:$C$500,0)),"")</f>
        <v>9840000000</v>
      </c>
      <c r="H21" s="2">
        <f>IFERROR(INDEX(D21:G21,COUNT(D21:G21)),"")</f>
        <v>9840000000</v>
      </c>
      <c r="I21" s="2">
        <f t="shared" ref="I21:R21" si="15">IFERROR(INDEX(I51:I500,MATCH($C$7,$C$51:$C$500,0)),"")</f>
        <v>9840000000</v>
      </c>
      <c r="J21" s="2">
        <f t="shared" si="15"/>
        <v>6560000000</v>
      </c>
      <c r="K21" s="2">
        <f t="shared" si="15"/>
        <v>6560000000</v>
      </c>
      <c r="L21" s="2">
        <f t="shared" si="15"/>
        <v>6560000000</v>
      </c>
      <c r="M21" s="2">
        <f t="shared" si="15"/>
        <v>6560000000</v>
      </c>
      <c r="N21" s="2">
        <f t="shared" si="15"/>
        <v>6560000000</v>
      </c>
      <c r="O21" s="2">
        <f t="shared" si="15"/>
        <v>6560000000</v>
      </c>
      <c r="P21" s="2">
        <f t="shared" si="15"/>
        <v>6560000000</v>
      </c>
      <c r="Q21" s="2">
        <f t="shared" si="15"/>
        <v>1310000000</v>
      </c>
      <c r="R21" s="2">
        <f t="shared" si="15"/>
        <v>70000000</v>
      </c>
    </row>
    <row r="23" spans="1:18" ht="15.5" x14ac:dyDescent="0.35">
      <c r="B23" t="s">
        <v>48</v>
      </c>
      <c r="C23" t="s">
        <v>49</v>
      </c>
      <c r="D23" s="3">
        <f>IFERROR(D5/D6*100,"")</f>
        <v>0.12481651872329784</v>
      </c>
      <c r="E23" s="3">
        <f>IFERROR(E5/E6*100,"")</f>
        <v>-2.5565524381870423E-2</v>
      </c>
      <c r="H23" s="3">
        <f t="shared" ref="H23:R23" si="16">IFERROR(H5/H6*100,"")</f>
        <v>0.19881396137015483</v>
      </c>
      <c r="I23" s="3">
        <f t="shared" si="16"/>
        <v>-1.1289632126734701</v>
      </c>
      <c r="J23" s="3">
        <f t="shared" si="16"/>
        <v>-5.7139846797788554</v>
      </c>
      <c r="K23" s="3">
        <f t="shared" si="16"/>
        <v>-3.1248307973049503</v>
      </c>
      <c r="L23" s="3">
        <f t="shared" si="16"/>
        <v>2.420766476328013</v>
      </c>
      <c r="M23" s="3">
        <f t="shared" si="16"/>
        <v>-5.1859797322156735</v>
      </c>
      <c r="N23" s="3">
        <f t="shared" si="16"/>
        <v>-46.029775829314787</v>
      </c>
      <c r="O23" s="3">
        <f t="shared" si="16"/>
        <v>22.511879604499267</v>
      </c>
      <c r="P23" s="3">
        <f t="shared" si="16"/>
        <v>2.4678904336550685E-2</v>
      </c>
      <c r="Q23" s="3">
        <f t="shared" si="16"/>
        <v>1.1156193778263424</v>
      </c>
      <c r="R23" s="3">
        <f t="shared" si="16"/>
        <v>-1.6127909639851241</v>
      </c>
    </row>
    <row r="24" spans="1:18" ht="15.5" x14ac:dyDescent="0.35">
      <c r="C24" t="s">
        <v>50</v>
      </c>
      <c r="D24" s="4" t="str">
        <f>IFERROR(_xlfn.RRI(5,I23,D23),"")</f>
        <v/>
      </c>
      <c r="E24" s="4">
        <f>IFERROR(_xlfn.RRI(5,J23,E23),"")</f>
        <v>-0.66104415550640194</v>
      </c>
      <c r="H24" s="4" t="str">
        <f t="shared" ref="H24:R24" si="17">IFERROR(_xlfn.RRI(5,M23,H23),"")</f>
        <v/>
      </c>
      <c r="I24" s="4">
        <f t="shared" si="17"/>
        <v>-0.52364778810421431</v>
      </c>
      <c r="J24" s="4" t="str">
        <f t="shared" si="17"/>
        <v/>
      </c>
      <c r="K24" s="4" t="str">
        <f t="shared" si="17"/>
        <v/>
      </c>
      <c r="L24" s="4">
        <f t="shared" si="17"/>
        <v>0.16758194187412978</v>
      </c>
      <c r="M24" s="4">
        <f t="shared" si="17"/>
        <v>0.26313726168524609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51</v>
      </c>
      <c r="C25" t="s">
        <v>52</v>
      </c>
      <c r="D25" s="3">
        <f>IFERROR(INDEX(D51:D500,MATCH($A$25,$C$51:$C$500,0)),"")</f>
        <v>0.03</v>
      </c>
      <c r="E25" s="3">
        <f>IFERROR(INDEX(E51:E500,MATCH($A$25,$C$51:$C$500,0)),"")</f>
        <v>-0.01</v>
      </c>
      <c r="H25" s="3">
        <f>IFERROR(INDEX(D25:G25,COUNT(D25:G25)),"")</f>
        <v>-0.01</v>
      </c>
      <c r="I25" s="3">
        <f t="shared" ref="I25:R25" si="18">IFERROR(INDEX(I51:I500,MATCH($C$25,$C$51:$C$500,0)),"")</f>
        <v>-0.3</v>
      </c>
      <c r="J25" s="3">
        <f t="shared" si="18"/>
        <v>-0.85</v>
      </c>
      <c r="K25" s="3">
        <f t="shared" si="18"/>
        <v>-0.44</v>
      </c>
      <c r="L25" s="3">
        <f t="shared" si="18"/>
        <v>-0.53</v>
      </c>
      <c r="M25" s="3">
        <f t="shared" si="18"/>
        <v>-0.73</v>
      </c>
      <c r="N25" s="3">
        <f t="shared" si="18"/>
        <v>-1.49</v>
      </c>
      <c r="O25" s="3">
        <f t="shared" si="18"/>
        <v>0.17</v>
      </c>
      <c r="P25" s="3">
        <f t="shared" si="18"/>
        <v>0.3</v>
      </c>
      <c r="Q25" s="3">
        <f t="shared" si="18"/>
        <v>1.32</v>
      </c>
      <c r="R25" s="3">
        <f t="shared" si="18"/>
        <v>-24.88</v>
      </c>
    </row>
    <row r="26" spans="1:18" ht="15.5" x14ac:dyDescent="0.35">
      <c r="C26" t="s">
        <v>53</v>
      </c>
      <c r="D26" s="4" t="str">
        <f>IFERROR(_xlfn.RRI(5,I25,D25),"")</f>
        <v/>
      </c>
      <c r="E26" s="4">
        <f>IFERROR(_xlfn.RRI(5,J25,E25),"")</f>
        <v>-0.58874024272940462</v>
      </c>
      <c r="H26" s="4">
        <f t="shared" ref="H26:R26" si="19">IFERROR(_xlfn.RRI(5,M25,H25),"")</f>
        <v>-0.57602970629861727</v>
      </c>
      <c r="I26" s="4">
        <f t="shared" si="19"/>
        <v>-0.27425007894654585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>
        <f t="shared" si="19"/>
        <v>-0.50626433818087957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54</v>
      </c>
      <c r="D27" s="3">
        <f>IFERROR(D4/D21,"")</f>
        <v>0.22820377032520325</v>
      </c>
      <c r="E27" s="3">
        <f>IFERROR(E4/E21,"")</f>
        <v>0.19038629400406504</v>
      </c>
      <c r="H27" s="3">
        <f t="shared" ref="H27:R27" si="20">IFERROR(H4/H21,"")</f>
        <v>0.83718012865853664</v>
      </c>
      <c r="I27" s="3">
        <f t="shared" si="20"/>
        <v>0.91678558699186996</v>
      </c>
      <c r="J27" s="3">
        <f t="shared" si="20"/>
        <v>1.2734829091463415</v>
      </c>
      <c r="K27" s="3">
        <f t="shared" si="20"/>
        <v>1.7796566079268292</v>
      </c>
      <c r="L27" s="3">
        <f t="shared" si="20"/>
        <v>1.4186721114329268</v>
      </c>
      <c r="M27" s="3">
        <f t="shared" si="20"/>
        <v>0.61115873460365855</v>
      </c>
      <c r="N27" s="3">
        <f t="shared" si="20"/>
        <v>0.57140873902439027</v>
      </c>
      <c r="O27" s="3">
        <f t="shared" si="20"/>
        <v>1.8751800717987805</v>
      </c>
      <c r="P27" s="3">
        <f t="shared" si="20"/>
        <v>1.790727899542683</v>
      </c>
      <c r="Q27" s="3">
        <f t="shared" si="20"/>
        <v>7.6587494793893134</v>
      </c>
      <c r="R27" s="3">
        <f t="shared" si="20"/>
        <v>147.92927015714287</v>
      </c>
    </row>
    <row r="28" spans="1:18" ht="15.5" x14ac:dyDescent="0.35">
      <c r="C28" t="s">
        <v>55</v>
      </c>
      <c r="D28" s="4">
        <f>IFERROR(_xlfn.RRI(5,I27,D27),"")</f>
        <v>-0.2427992984227707</v>
      </c>
      <c r="E28" s="4">
        <f>IFERROR(_xlfn.RRI(5,J27,E27),"")</f>
        <v>-0.3162009204723466</v>
      </c>
      <c r="H28" s="4">
        <f t="shared" ref="H28:R28" si="21">IFERROR(_xlfn.RRI(5,M27,H27),"")</f>
        <v>6.4959219546602442E-2</v>
      </c>
      <c r="I28" s="4">
        <f t="shared" si="21"/>
        <v>9.9168261866154461E-2</v>
      </c>
      <c r="J28" s="4">
        <f t="shared" si="21"/>
        <v>-7.4471006091425873E-2</v>
      </c>
      <c r="K28" s="4">
        <f t="shared" si="21"/>
        <v>-1.2395823193409594E-3</v>
      </c>
      <c r="L28" s="4">
        <f t="shared" si="21"/>
        <v>-0.2862521163672781</v>
      </c>
      <c r="M28" s="4">
        <f t="shared" si="21"/>
        <v>-0.6664046551208509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56</v>
      </c>
      <c r="H29" s="4">
        <f t="shared" ref="H29:R29" si="22">IFERROR(((H25-I25)/I25)*100%,"")</f>
        <v>-0.96666666666666667</v>
      </c>
      <c r="I29" s="4">
        <f t="shared" si="22"/>
        <v>-0.6470588235294118</v>
      </c>
      <c r="J29" s="4">
        <f t="shared" si="22"/>
        <v>0.93181818181818177</v>
      </c>
      <c r="K29" s="4">
        <f t="shared" si="22"/>
        <v>-0.16981132075471703</v>
      </c>
      <c r="L29" s="4">
        <f t="shared" si="22"/>
        <v>-0.27397260273972596</v>
      </c>
      <c r="M29" s="4">
        <f t="shared" si="22"/>
        <v>-0.51006711409395977</v>
      </c>
      <c r="N29" s="4">
        <f t="shared" si="22"/>
        <v>-9.7647058823529402</v>
      </c>
      <c r="O29" s="4">
        <f t="shared" si="22"/>
        <v>-0.43333333333333329</v>
      </c>
      <c r="P29" s="4">
        <f t="shared" si="22"/>
        <v>-0.77272727272727271</v>
      </c>
      <c r="Q29" s="4">
        <f t="shared" si="22"/>
        <v>-1.0530546623794212</v>
      </c>
      <c r="R29" s="4" t="str">
        <f t="shared" si="22"/>
        <v/>
      </c>
    </row>
    <row r="30" spans="1:18" ht="15.5" x14ac:dyDescent="0.35">
      <c r="C30" t="s">
        <v>57</v>
      </c>
      <c r="H30" s="4">
        <f t="shared" ref="H30:R30" si="23">IFERROR(((H27-I27)/I27)*100%,"")</f>
        <v>-8.6831053479508147E-2</v>
      </c>
      <c r="I30" s="4">
        <f t="shared" si="23"/>
        <v>-0.28009588475245245</v>
      </c>
      <c r="J30" s="4">
        <f t="shared" si="23"/>
        <v>-0.2844221163374564</v>
      </c>
      <c r="K30" s="4">
        <f t="shared" si="23"/>
        <v>0.25445238091646899</v>
      </c>
      <c r="L30" s="4">
        <f t="shared" si="23"/>
        <v>1.3212825590277251</v>
      </c>
      <c r="M30" s="4">
        <f t="shared" si="23"/>
        <v>6.9564906632573531E-2</v>
      </c>
      <c r="N30" s="4">
        <f t="shared" si="23"/>
        <v>-0.69527793750694988</v>
      </c>
      <c r="O30" s="4">
        <f t="shared" si="23"/>
        <v>4.7160806662846444E-2</v>
      </c>
      <c r="P30" s="4">
        <f t="shared" si="23"/>
        <v>-0.76618534078418887</v>
      </c>
      <c r="Q30" s="4">
        <f t="shared" si="23"/>
        <v>-0.94822695014141856</v>
      </c>
      <c r="R30" s="4" t="str">
        <f t="shared" si="23"/>
        <v/>
      </c>
    </row>
    <row r="32" spans="1:18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25.45</v>
      </c>
      <c r="E32" s="3">
        <f>IFERROR(INDEX(E51:E500,MATCH($A$32,$C$51:$C$500,0)),"")</f>
        <v>25.42</v>
      </c>
      <c r="H32" s="3">
        <f>IFERROR(INDEX(D32:G32,COUNT(D32:G32)),"")</f>
        <v>25.42</v>
      </c>
      <c r="I32" s="3">
        <f t="shared" ref="I32:R32" si="24">IFERROR(INDEX(I51:I500,MATCH($C$32,$C$51:$C$500,0)),"")</f>
        <v>25.43</v>
      </c>
      <c r="J32" s="3">
        <f t="shared" si="24"/>
        <v>13.92</v>
      </c>
      <c r="K32" s="3">
        <f t="shared" si="24"/>
        <v>14.72</v>
      </c>
      <c r="L32" s="3">
        <f t="shared" si="24"/>
        <v>15.18</v>
      </c>
      <c r="M32" s="3">
        <f t="shared" si="24"/>
        <v>15.91</v>
      </c>
      <c r="N32" s="3">
        <f t="shared" si="24"/>
        <v>16.89</v>
      </c>
      <c r="O32" s="3">
        <f t="shared" si="24"/>
        <v>24.68</v>
      </c>
      <c r="P32" s="3">
        <f t="shared" si="24"/>
        <v>18.739999999999998</v>
      </c>
      <c r="Q32" s="3">
        <f t="shared" si="24"/>
        <v>93.72</v>
      </c>
      <c r="R32" s="3">
        <f t="shared" si="24"/>
        <v>1256.8599999999999</v>
      </c>
    </row>
    <row r="33" spans="1:18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9.51</v>
      </c>
      <c r="E33" s="3">
        <f>IFERROR(INDEX(E51:E500,MATCH($A$33,$C$51:$C$500,0)),"")</f>
        <v>9.6</v>
      </c>
      <c r="H33" s="3">
        <f>IFERROR(INDEX(D33:G33,COUNT(D33:G33)),"")</f>
        <v>9.6</v>
      </c>
      <c r="I33" s="3">
        <f t="shared" ref="I33:R33" si="25">IFERROR(INDEX(I51:I500,MATCH($C$33,$C$51:$C$500,0)),"")</f>
        <v>15.02</v>
      </c>
      <c r="J33" s="3">
        <f t="shared" si="25"/>
        <v>4.24</v>
      </c>
      <c r="K33" s="3">
        <f t="shared" si="25"/>
        <v>3.4</v>
      </c>
      <c r="L33" s="3">
        <f t="shared" si="25"/>
        <v>5.27</v>
      </c>
      <c r="M33" s="3">
        <f t="shared" si="25"/>
        <v>3.14</v>
      </c>
      <c r="N33" s="3">
        <f t="shared" si="25"/>
        <v>2.96</v>
      </c>
      <c r="O33" s="3">
        <f t="shared" si="25"/>
        <v>20.260000000000002</v>
      </c>
      <c r="P33" s="3">
        <f t="shared" si="25"/>
        <v>41.36</v>
      </c>
      <c r="Q33" s="3">
        <f t="shared" si="25"/>
        <v>20.91</v>
      </c>
      <c r="R33" s="3">
        <f t="shared" si="25"/>
        <v>0</v>
      </c>
    </row>
    <row r="34" spans="1:18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8066.67</v>
      </c>
      <c r="E34" s="3">
        <f>IFERROR(INDEX(E51:E500,MATCH($A$34,$C$51:$C$500,0)),"")</f>
        <v>-24400</v>
      </c>
      <c r="H34" s="3">
        <f>IFERROR(INDEX(D34:G34,COUNT(D34:G34)),"")</f>
        <v>-24400</v>
      </c>
      <c r="I34" s="3">
        <f t="shared" ref="I34:R34" si="26">IFERROR(INDEX(I51:I500,MATCH($C$34,$C$51:$C$500,0)),"")</f>
        <v>-1273.33</v>
      </c>
      <c r="J34" s="3">
        <f t="shared" si="26"/>
        <v>-69.41</v>
      </c>
      <c r="K34" s="3">
        <f t="shared" si="26"/>
        <v>-113.64</v>
      </c>
      <c r="L34" s="3">
        <f t="shared" si="26"/>
        <v>-150.94</v>
      </c>
      <c r="M34" s="3">
        <f t="shared" si="26"/>
        <v>-68.489999999999995</v>
      </c>
      <c r="N34" s="3">
        <f t="shared" si="26"/>
        <v>-33.56</v>
      </c>
      <c r="O34" s="3">
        <f t="shared" si="26"/>
        <v>2941.18</v>
      </c>
      <c r="P34" s="3">
        <f t="shared" si="26"/>
        <v>2583.33</v>
      </c>
      <c r="Q34" s="3">
        <f t="shared" si="26"/>
        <v>1484.85</v>
      </c>
      <c r="R34" s="3">
        <f t="shared" si="26"/>
        <v>0</v>
      </c>
    </row>
    <row r="35" spans="1:18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1060.8599999999999</v>
      </c>
      <c r="E35" s="3">
        <f>IFERROR(INDEX(E51:E500,MATCH($A$35,$C$51:$C$500,0)),"")</f>
        <v>1282.0899999999999</v>
      </c>
      <c r="H35" s="3">
        <f>IFERROR(INDEX(D35:G35,COUNT(D35:G35)),"")</f>
        <v>1282.0899999999999</v>
      </c>
      <c r="I35" s="3">
        <f t="shared" ref="I35:R35" si="27">IFERROR(INDEX(I51:I500,MATCH($C$35,$C$51:$C$500,0)),"")</f>
        <v>416.83</v>
      </c>
      <c r="J35" s="3">
        <f t="shared" si="27"/>
        <v>46.35</v>
      </c>
      <c r="K35" s="3">
        <f t="shared" si="27"/>
        <v>28.11</v>
      </c>
      <c r="L35" s="3">
        <f t="shared" si="27"/>
        <v>56.41</v>
      </c>
      <c r="M35" s="3">
        <f t="shared" si="27"/>
        <v>81.84</v>
      </c>
      <c r="N35" s="3">
        <f t="shared" si="27"/>
        <v>87.54</v>
      </c>
      <c r="O35" s="3">
        <f t="shared" si="27"/>
        <v>266.74</v>
      </c>
      <c r="P35" s="3">
        <f t="shared" si="27"/>
        <v>432.95</v>
      </c>
      <c r="Q35" s="3">
        <f t="shared" si="27"/>
        <v>256.39999999999998</v>
      </c>
      <c r="R35" s="3">
        <f t="shared" si="27"/>
        <v>0</v>
      </c>
    </row>
    <row r="36" spans="1:18" ht="15.5" x14ac:dyDescent="0.35">
      <c r="B36" t="s">
        <v>70</v>
      </c>
      <c r="C36" t="s">
        <v>71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R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</row>
    <row r="37" spans="1:18" ht="15.5" x14ac:dyDescent="0.35">
      <c r="B37" t="s">
        <v>72</v>
      </c>
      <c r="C37" t="s">
        <v>73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R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</row>
    <row r="50" spans="2:18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</row>
    <row r="51" spans="2:18" ht="15.5" x14ac:dyDescent="0.35">
      <c r="B51" t="s">
        <v>79</v>
      </c>
      <c r="C51" t="s">
        <v>6</v>
      </c>
      <c r="D51" s="5">
        <v>2245525100</v>
      </c>
      <c r="E51" s="5">
        <v>1873401133</v>
      </c>
      <c r="F51" s="5">
        <v>1537152736</v>
      </c>
      <c r="G51" s="5">
        <v>3617388130</v>
      </c>
      <c r="I51" s="5">
        <v>9021170176</v>
      </c>
      <c r="J51" s="5">
        <v>8354047884</v>
      </c>
      <c r="K51" s="5">
        <v>11674547348</v>
      </c>
      <c r="L51" s="5">
        <v>9306489051</v>
      </c>
      <c r="M51" s="5">
        <v>4009201299</v>
      </c>
      <c r="N51" s="5">
        <v>3748441328</v>
      </c>
      <c r="O51" s="5">
        <v>12301181271</v>
      </c>
      <c r="P51" s="5">
        <v>11747175021</v>
      </c>
      <c r="Q51" s="5">
        <v>10032961818</v>
      </c>
      <c r="R51" s="5">
        <v>10355048911</v>
      </c>
    </row>
    <row r="52" spans="2:18" ht="15.5" x14ac:dyDescent="0.35">
      <c r="C52" t="s">
        <v>80</v>
      </c>
      <c r="D52" s="5">
        <v>-715446956</v>
      </c>
      <c r="E52" s="5">
        <v>-797495732</v>
      </c>
      <c r="F52" s="5">
        <v>-455748498</v>
      </c>
      <c r="G52" s="5">
        <v>-1169030773</v>
      </c>
      <c r="I52" s="5">
        <v>-3292583072</v>
      </c>
      <c r="J52" s="5">
        <v>-2973520265</v>
      </c>
      <c r="K52" s="5">
        <v>-3915761459</v>
      </c>
      <c r="L52" s="5">
        <v>-2857209336</v>
      </c>
      <c r="M52" s="5">
        <v>-1605259837</v>
      </c>
      <c r="N52" s="5">
        <v>-1748402097</v>
      </c>
      <c r="O52" s="5">
        <v>-4657894604</v>
      </c>
      <c r="P52" s="5">
        <v>-3376344304</v>
      </c>
      <c r="Q52" s="5">
        <v>-3166317180</v>
      </c>
      <c r="R52" s="5">
        <v>-2923899510</v>
      </c>
    </row>
    <row r="53" spans="2:18" ht="15.5" x14ac:dyDescent="0.35">
      <c r="C53" t="s">
        <v>81</v>
      </c>
      <c r="D53" s="5">
        <v>1530078144</v>
      </c>
      <c r="E53" s="5">
        <v>1075905401</v>
      </c>
      <c r="F53" s="5">
        <v>1081404238</v>
      </c>
      <c r="G53" s="5">
        <v>2448357357</v>
      </c>
      <c r="I53" s="5">
        <v>5728587104</v>
      </c>
      <c r="J53" s="5">
        <v>5380527619</v>
      </c>
      <c r="K53" s="5">
        <v>7758785889</v>
      </c>
      <c r="L53" s="5">
        <v>6449279715</v>
      </c>
      <c r="M53" s="5">
        <v>2403941462</v>
      </c>
      <c r="N53" s="5">
        <v>2000039231</v>
      </c>
      <c r="O53" s="5">
        <v>7643286667</v>
      </c>
      <c r="P53" s="5">
        <v>8370830717</v>
      </c>
      <c r="Q53" s="5">
        <v>6866644638</v>
      </c>
      <c r="R53" s="5">
        <v>7431149401</v>
      </c>
    </row>
    <row r="54" spans="2:18" ht="15.5" x14ac:dyDescent="0.35">
      <c r="C54" t="s">
        <v>82</v>
      </c>
      <c r="D54" s="5">
        <v>-2414551528</v>
      </c>
      <c r="E54" s="5">
        <v>-2419523358</v>
      </c>
      <c r="F54" s="5">
        <v>-955694776</v>
      </c>
      <c r="G54" s="5">
        <v>-5167871710</v>
      </c>
      <c r="I54" s="5">
        <v>-10226616723</v>
      </c>
      <c r="J54" s="5">
        <v>-10217848033</v>
      </c>
      <c r="K54" s="5">
        <v>-10356368083</v>
      </c>
      <c r="L54" s="5">
        <v>-9256374423</v>
      </c>
      <c r="M54" s="5">
        <v>-7573291897</v>
      </c>
      <c r="N54" s="5">
        <v>-12743713339</v>
      </c>
      <c r="O54" s="5">
        <v>-7806388117</v>
      </c>
      <c r="P54" s="5">
        <v>-7292434473</v>
      </c>
      <c r="Q54" s="5">
        <v>-6119878358</v>
      </c>
      <c r="R54" s="5">
        <v>-10625902322</v>
      </c>
    </row>
    <row r="55" spans="2:18" ht="15.5" x14ac:dyDescent="0.35">
      <c r="C55" t="s">
        <v>84</v>
      </c>
      <c r="D55" s="5">
        <v>-374692669</v>
      </c>
      <c r="E55" s="5">
        <v>-359210331</v>
      </c>
      <c r="F55" s="5">
        <v>-13937420</v>
      </c>
      <c r="G55" s="5">
        <v>-498579976</v>
      </c>
      <c r="I55" s="5">
        <v>-1220243754</v>
      </c>
      <c r="J55" s="5">
        <v>-1142067422</v>
      </c>
      <c r="K55" s="5">
        <v>-1294383364</v>
      </c>
      <c r="L55" s="5">
        <v>-732218106</v>
      </c>
      <c r="M55" s="5">
        <v>-251785354</v>
      </c>
      <c r="N55" s="5">
        <v>-381247447</v>
      </c>
      <c r="O55" s="5">
        <v>-1085768618</v>
      </c>
      <c r="P55" s="5">
        <v>-1185291729</v>
      </c>
      <c r="Q55" s="5">
        <v>-976531402</v>
      </c>
      <c r="R55" s="5">
        <v>-964918377</v>
      </c>
    </row>
    <row r="56" spans="2:18" ht="15.5" x14ac:dyDescent="0.35">
      <c r="C56" t="s">
        <v>83</v>
      </c>
      <c r="D56" s="5">
        <v>-2039858859</v>
      </c>
      <c r="E56" s="5">
        <v>-2075421966</v>
      </c>
      <c r="F56" s="5">
        <v>-960528534</v>
      </c>
      <c r="G56" s="5">
        <v>-4340976773</v>
      </c>
      <c r="I56" s="5">
        <v>-8745107986</v>
      </c>
      <c r="J56" s="5">
        <v>-9430394250</v>
      </c>
      <c r="K56" s="5">
        <v>-9090779698</v>
      </c>
      <c r="L56" s="5">
        <v>-8612971086</v>
      </c>
      <c r="M56" s="5">
        <v>-7698413402</v>
      </c>
      <c r="N56" s="5">
        <v>-8741691883</v>
      </c>
      <c r="O56" s="5">
        <v>-12060965744</v>
      </c>
      <c r="P56" s="5">
        <v>-10211606127</v>
      </c>
      <c r="Q56" s="5">
        <v>-9816435590</v>
      </c>
      <c r="R56" s="5">
        <v>-9863735459</v>
      </c>
    </row>
    <row r="57" spans="2:18" ht="15.5" x14ac:dyDescent="0.35">
      <c r="C57" t="s">
        <v>224</v>
      </c>
    </row>
    <row r="58" spans="2:18" ht="15.5" x14ac:dyDescent="0.35">
      <c r="C58" t="s">
        <v>85</v>
      </c>
      <c r="D58" s="5">
        <v>27</v>
      </c>
      <c r="F58" s="5">
        <v>-7005263</v>
      </c>
      <c r="I58" s="5">
        <v>-7005263</v>
      </c>
      <c r="J58" s="5">
        <v>-5574813</v>
      </c>
      <c r="K58" s="5">
        <v>-1244032</v>
      </c>
      <c r="L58" s="5">
        <v>-4894599</v>
      </c>
      <c r="M58" s="5">
        <v>-8042548</v>
      </c>
      <c r="N58" s="5">
        <v>-13733856</v>
      </c>
      <c r="O58" s="5">
        <v>-9624003</v>
      </c>
      <c r="P58" s="5">
        <v>-9100250</v>
      </c>
      <c r="Q58" s="5">
        <v>-524303481</v>
      </c>
      <c r="R58" s="5">
        <v>-777095031</v>
      </c>
    </row>
    <row r="59" spans="2:18" ht="15.5" x14ac:dyDescent="0.35">
      <c r="C59" t="s">
        <v>86</v>
      </c>
      <c r="D59" s="5">
        <v>-884473384</v>
      </c>
      <c r="E59" s="5">
        <v>-1343617957</v>
      </c>
      <c r="F59" s="5">
        <v>125709462</v>
      </c>
      <c r="G59" s="5">
        <v>-2719514353</v>
      </c>
      <c r="I59" s="5">
        <v>-4498029619</v>
      </c>
      <c r="J59" s="5">
        <v>-4837320414</v>
      </c>
      <c r="K59" s="5">
        <v>-2597582194</v>
      </c>
      <c r="L59" s="5">
        <v>-2807094708</v>
      </c>
      <c r="M59" s="5">
        <v>-5169350435</v>
      </c>
      <c r="N59" s="5">
        <v>-10743674108</v>
      </c>
      <c r="O59" s="5">
        <v>-163101450</v>
      </c>
      <c r="P59" s="5">
        <v>1078396244</v>
      </c>
      <c r="Q59" s="5">
        <v>746766280</v>
      </c>
      <c r="R59" s="5">
        <v>-3194752921</v>
      </c>
    </row>
    <row r="60" spans="2:18" ht="15.5" x14ac:dyDescent="0.35">
      <c r="C60" t="s">
        <v>87</v>
      </c>
      <c r="D60" s="5">
        <v>1186603113</v>
      </c>
      <c r="E60" s="5">
        <v>1268943099</v>
      </c>
      <c r="F60" s="5">
        <v>1657090288</v>
      </c>
      <c r="G60" s="5">
        <v>829529556</v>
      </c>
      <c r="I60" s="5">
        <v>2482694359</v>
      </c>
      <c r="J60" s="5">
        <v>-442184339</v>
      </c>
      <c r="K60" s="5">
        <v>-243609061</v>
      </c>
      <c r="L60" s="5">
        <v>-138607059</v>
      </c>
      <c r="M60" s="5">
        <v>-47225688</v>
      </c>
      <c r="N60" s="5">
        <v>45494564</v>
      </c>
      <c r="O60" s="5">
        <v>459317065</v>
      </c>
      <c r="P60" s="5">
        <v>736945125</v>
      </c>
      <c r="Q60" s="5">
        <v>-34212396</v>
      </c>
      <c r="R60" s="5">
        <v>-85388906</v>
      </c>
    </row>
    <row r="61" spans="2:18" ht="15.5" x14ac:dyDescent="0.35">
      <c r="C61" t="s">
        <v>27</v>
      </c>
      <c r="D61" s="5">
        <v>314670269</v>
      </c>
      <c r="E61" s="5">
        <v>-320602598</v>
      </c>
      <c r="F61" s="5">
        <v>-306464040</v>
      </c>
      <c r="G61" s="5">
        <v>-107345262</v>
      </c>
      <c r="I61" s="5">
        <v>-418107957</v>
      </c>
      <c r="J61" s="5">
        <v>-447044337</v>
      </c>
      <c r="K61" s="5">
        <v>-248042293</v>
      </c>
      <c r="L61" s="5">
        <v>-138767142</v>
      </c>
      <c r="M61" s="5">
        <v>-50975736</v>
      </c>
      <c r="N61" s="5">
        <v>-61957102</v>
      </c>
      <c r="O61" s="5">
        <v>-11031632</v>
      </c>
      <c r="P61" s="5">
        <v>-27175148</v>
      </c>
      <c r="Q61" s="5">
        <v>-34212396</v>
      </c>
      <c r="R61" s="5">
        <v>-49388906</v>
      </c>
    </row>
    <row r="62" spans="2:18" ht="15.5" x14ac:dyDescent="0.35">
      <c r="C62" t="s">
        <v>89</v>
      </c>
      <c r="D62" s="5">
        <v>871932844</v>
      </c>
      <c r="E62" s="5">
        <v>1589545697</v>
      </c>
      <c r="F62" s="5">
        <v>1963554328</v>
      </c>
      <c r="G62" s="5">
        <v>936874818</v>
      </c>
      <c r="I62" s="5">
        <v>2900802316</v>
      </c>
      <c r="J62" s="5">
        <v>4859998</v>
      </c>
      <c r="K62" s="5">
        <v>4433232</v>
      </c>
      <c r="L62" s="5">
        <v>160083</v>
      </c>
      <c r="M62" s="5">
        <v>3750048</v>
      </c>
      <c r="N62" s="5">
        <v>107451666</v>
      </c>
      <c r="O62" s="5">
        <v>470348697</v>
      </c>
      <c r="P62" s="5">
        <v>764120273</v>
      </c>
    </row>
    <row r="63" spans="2:18" ht="15.5" x14ac:dyDescent="0.35">
      <c r="C63" t="s">
        <v>94</v>
      </c>
      <c r="D63" s="5">
        <v>1186603113</v>
      </c>
      <c r="E63" s="5">
        <v>1268943099</v>
      </c>
      <c r="F63" s="5">
        <v>1657090288</v>
      </c>
      <c r="G63" s="5">
        <v>829529556</v>
      </c>
      <c r="I63" s="5">
        <v>2482694359</v>
      </c>
      <c r="J63" s="5">
        <v>-442184339</v>
      </c>
      <c r="K63" s="5">
        <v>-243609061</v>
      </c>
      <c r="L63" s="5">
        <v>-138607059</v>
      </c>
      <c r="M63" s="5">
        <v>-47225688</v>
      </c>
      <c r="N63" s="5">
        <v>45494564</v>
      </c>
      <c r="O63" s="5">
        <v>459317065</v>
      </c>
      <c r="P63" s="5">
        <v>736945125</v>
      </c>
      <c r="Q63" s="5">
        <v>-34212396</v>
      </c>
      <c r="R63" s="5">
        <v>-85388906</v>
      </c>
    </row>
    <row r="64" spans="2:18" ht="15.5" x14ac:dyDescent="0.35">
      <c r="C64" t="s">
        <v>29</v>
      </c>
      <c r="D64" s="5">
        <v>302129729</v>
      </c>
      <c r="E64" s="5">
        <v>-74674858</v>
      </c>
      <c r="F64" s="5">
        <v>1782799750</v>
      </c>
      <c r="G64" s="5">
        <v>-1889984797</v>
      </c>
      <c r="I64" s="5">
        <v>-2015335260</v>
      </c>
      <c r="J64" s="5">
        <v>-5279504753</v>
      </c>
      <c r="K64" s="5">
        <v>-2841191255</v>
      </c>
      <c r="L64" s="5">
        <v>-2945701767</v>
      </c>
      <c r="M64" s="5">
        <v>-5216576123</v>
      </c>
      <c r="N64" s="5">
        <v>-10698179544</v>
      </c>
      <c r="O64" s="5">
        <v>296215615</v>
      </c>
      <c r="P64" s="5">
        <v>1815341369</v>
      </c>
      <c r="Q64" s="5">
        <v>712553884</v>
      </c>
      <c r="R64" s="5">
        <v>-3280141827</v>
      </c>
    </row>
    <row r="65" spans="2:18" ht="15.5" x14ac:dyDescent="0.35">
      <c r="C65" t="s">
        <v>28</v>
      </c>
      <c r="D65" s="5">
        <v>10683507</v>
      </c>
      <c r="E65" s="5">
        <v>10683506</v>
      </c>
      <c r="F65" s="5">
        <v>-930647390</v>
      </c>
      <c r="I65" s="5">
        <v>-930647390</v>
      </c>
      <c r="J65" s="5">
        <v>-332334553</v>
      </c>
      <c r="K65" s="5">
        <v>-70035218</v>
      </c>
      <c r="L65" s="5">
        <v>-552597844</v>
      </c>
      <c r="M65" s="5">
        <v>438522269</v>
      </c>
      <c r="N65" s="5">
        <v>894854328</v>
      </c>
      <c r="O65" s="5">
        <v>781550851</v>
      </c>
      <c r="P65" s="5">
        <v>151784503</v>
      </c>
      <c r="Q65" s="5">
        <v>500227640</v>
      </c>
      <c r="R65" s="5">
        <v>611076680</v>
      </c>
    </row>
    <row r="66" spans="2:18" ht="15.5" x14ac:dyDescent="0.35">
      <c r="C66" t="s">
        <v>321</v>
      </c>
      <c r="P66" s="5">
        <v>151784503</v>
      </c>
      <c r="Q66" s="5">
        <v>500227640</v>
      </c>
      <c r="R66" s="5">
        <v>611076680</v>
      </c>
    </row>
    <row r="67" spans="2:18" ht="15.5" x14ac:dyDescent="0.35">
      <c r="C67" t="s">
        <v>322</v>
      </c>
      <c r="J67" s="5">
        <v>-332334553</v>
      </c>
      <c r="K67" s="5">
        <v>-70035218</v>
      </c>
      <c r="L67" s="5">
        <v>-552597844</v>
      </c>
      <c r="M67" s="5">
        <v>438522269</v>
      </c>
      <c r="N67" s="5">
        <v>894854328</v>
      </c>
      <c r="O67" s="5">
        <v>781550851</v>
      </c>
    </row>
    <row r="68" spans="2:18" ht="15.5" x14ac:dyDescent="0.35">
      <c r="C68" t="s">
        <v>323</v>
      </c>
      <c r="D68" s="5">
        <v>10683507</v>
      </c>
      <c r="E68" s="5">
        <v>10683506</v>
      </c>
      <c r="F68" s="5">
        <v>-930647390</v>
      </c>
      <c r="I68" s="5">
        <v>-930647390</v>
      </c>
      <c r="J68" s="5">
        <v>-332334553</v>
      </c>
      <c r="K68" s="5">
        <v>-70035218</v>
      </c>
      <c r="L68" s="5">
        <v>-552597844</v>
      </c>
      <c r="M68" s="5">
        <v>438522269</v>
      </c>
      <c r="N68" s="5">
        <v>894854328</v>
      </c>
      <c r="O68" s="5">
        <v>781550851</v>
      </c>
      <c r="P68" s="5">
        <v>151784503</v>
      </c>
      <c r="Q68" s="5">
        <v>500227640</v>
      </c>
      <c r="R68" s="5">
        <v>611076680</v>
      </c>
    </row>
    <row r="69" spans="2:18" ht="15.5" x14ac:dyDescent="0.35">
      <c r="C69" t="s">
        <v>97</v>
      </c>
      <c r="D69" s="5">
        <v>312813236</v>
      </c>
      <c r="E69" s="5">
        <v>-63991352</v>
      </c>
      <c r="F69" s="5">
        <v>852152360</v>
      </c>
      <c r="G69" s="5">
        <v>-1889984797</v>
      </c>
      <c r="I69" s="5">
        <v>-2945982650</v>
      </c>
      <c r="J69" s="5">
        <v>-5611839306</v>
      </c>
      <c r="K69" s="5">
        <v>-2911226473</v>
      </c>
      <c r="L69" s="5">
        <v>-3498299611</v>
      </c>
      <c r="M69" s="5">
        <v>-4778053854</v>
      </c>
      <c r="N69" s="5">
        <v>-9803325216</v>
      </c>
      <c r="O69" s="5">
        <v>1077766466</v>
      </c>
      <c r="P69" s="5">
        <v>1967125872</v>
      </c>
      <c r="Q69" s="5">
        <v>1212781524</v>
      </c>
      <c r="R69" s="5">
        <v>-2669065147</v>
      </c>
    </row>
    <row r="70" spans="2:18" ht="15.5" x14ac:dyDescent="0.35">
      <c r="C70" t="s">
        <v>98</v>
      </c>
      <c r="D70" s="5">
        <v>-9500</v>
      </c>
      <c r="E70" s="5">
        <v>1350</v>
      </c>
      <c r="F70" s="5">
        <v>107588866</v>
      </c>
      <c r="G70" s="5">
        <v>-487450</v>
      </c>
      <c r="I70" s="5">
        <v>112482366</v>
      </c>
      <c r="J70" s="5">
        <v>381448616</v>
      </c>
      <c r="K70" s="5">
        <v>-110775418</v>
      </c>
      <c r="L70" s="5">
        <v>5906703122</v>
      </c>
      <c r="M70" s="5">
        <v>-649410407</v>
      </c>
      <c r="N70" s="5">
        <v>-41283589044</v>
      </c>
      <c r="O70" s="5">
        <v>35395795476</v>
      </c>
      <c r="P70" s="5">
        <v>-1945847155</v>
      </c>
      <c r="Q70" s="5">
        <v>-363225063</v>
      </c>
      <c r="R70" s="5">
        <v>59419157</v>
      </c>
    </row>
    <row r="71" spans="2:18" ht="15.5" x14ac:dyDescent="0.35">
      <c r="C71" t="s">
        <v>99</v>
      </c>
      <c r="D71" s="5">
        <v>312803736</v>
      </c>
      <c r="E71" s="5">
        <v>-63990002</v>
      </c>
      <c r="F71" s="5">
        <v>959741226</v>
      </c>
      <c r="G71" s="5">
        <v>-1890472247</v>
      </c>
      <c r="I71" s="5">
        <v>-2833500284</v>
      </c>
      <c r="J71" s="5">
        <v>-5230390690</v>
      </c>
      <c r="K71" s="5">
        <v>-3022001891</v>
      </c>
      <c r="L71" s="5">
        <v>2408403511</v>
      </c>
      <c r="M71" s="5">
        <v>-5427464261</v>
      </c>
      <c r="N71" s="5">
        <v>-51086914260</v>
      </c>
      <c r="O71" s="5">
        <v>36473561942</v>
      </c>
      <c r="P71" s="5">
        <v>21278717</v>
      </c>
      <c r="Q71" s="5">
        <v>849556461</v>
      </c>
      <c r="R71" s="5">
        <v>-2609645990</v>
      </c>
    </row>
    <row r="72" spans="2:18" ht="15.5" x14ac:dyDescent="0.35">
      <c r="C72" t="s">
        <v>100</v>
      </c>
      <c r="D72" s="5">
        <v>312813236</v>
      </c>
      <c r="E72" s="5">
        <v>-63991352</v>
      </c>
      <c r="F72" s="5">
        <v>852152360</v>
      </c>
      <c r="G72" s="5">
        <v>-1889984797</v>
      </c>
      <c r="I72" s="5">
        <v>-2945982650</v>
      </c>
      <c r="J72" s="5">
        <v>-5611839306</v>
      </c>
      <c r="K72" s="5">
        <v>-2911226473</v>
      </c>
      <c r="L72" s="5">
        <v>-3498299611</v>
      </c>
      <c r="M72" s="5">
        <v>-4778053854</v>
      </c>
      <c r="N72" s="5">
        <v>-9803325216</v>
      </c>
      <c r="O72" s="5">
        <v>1077766466</v>
      </c>
      <c r="P72" s="5">
        <v>1967125872</v>
      </c>
      <c r="Q72" s="5">
        <v>1212781524</v>
      </c>
      <c r="R72" s="5">
        <v>-2669065147</v>
      </c>
    </row>
    <row r="73" spans="2:18" ht="15.5" x14ac:dyDescent="0.35">
      <c r="C73" t="s">
        <v>8</v>
      </c>
      <c r="D73" s="5">
        <v>312803709</v>
      </c>
      <c r="E73" s="5">
        <v>-63990002</v>
      </c>
      <c r="F73" s="5">
        <v>966746489</v>
      </c>
      <c r="G73" s="5">
        <v>-1890472247</v>
      </c>
      <c r="I73" s="5">
        <v>-2826495021</v>
      </c>
      <c r="J73" s="5">
        <v>-5224815877</v>
      </c>
      <c r="K73" s="5">
        <v>-3020757859</v>
      </c>
      <c r="L73" s="5">
        <v>2413298110</v>
      </c>
      <c r="M73" s="5">
        <v>-5419421713</v>
      </c>
      <c r="N73" s="5">
        <v>-51073180404</v>
      </c>
      <c r="O73" s="5">
        <v>36483185945</v>
      </c>
      <c r="P73" s="5">
        <v>30378967</v>
      </c>
      <c r="Q73" s="5">
        <v>1373859942</v>
      </c>
      <c r="R73" s="5">
        <v>-1832550959</v>
      </c>
    </row>
    <row r="74" spans="2:18" ht="15.5" x14ac:dyDescent="0.35">
      <c r="C74" t="s">
        <v>102</v>
      </c>
      <c r="D74" s="5">
        <v>312813236</v>
      </c>
      <c r="E74" s="5">
        <v>-63991352</v>
      </c>
      <c r="F74" s="5">
        <v>852152360</v>
      </c>
      <c r="G74" s="5">
        <v>-1889984797</v>
      </c>
      <c r="I74" s="5">
        <v>-2945982650</v>
      </c>
      <c r="J74" s="5">
        <v>-5611839306</v>
      </c>
      <c r="K74" s="5">
        <v>-2911226473</v>
      </c>
      <c r="L74" s="5">
        <v>-3498299611</v>
      </c>
      <c r="M74" s="5">
        <v>-4778053854</v>
      </c>
      <c r="N74" s="5">
        <v>-9803325216</v>
      </c>
      <c r="O74" s="5">
        <v>1077766466</v>
      </c>
      <c r="P74" s="5">
        <v>1967125872</v>
      </c>
      <c r="Q74" s="5">
        <v>1212781524</v>
      </c>
      <c r="R74" s="5">
        <v>-2669065147</v>
      </c>
    </row>
    <row r="75" spans="2:18" ht="15.5" x14ac:dyDescent="0.35">
      <c r="C75" t="s">
        <v>103</v>
      </c>
      <c r="D75" s="5">
        <v>312803736</v>
      </c>
      <c r="E75" s="5">
        <v>-63990002</v>
      </c>
      <c r="F75" s="5">
        <v>959741226</v>
      </c>
      <c r="G75" s="5">
        <v>-1890472247</v>
      </c>
      <c r="I75" s="5">
        <v>-2833500284</v>
      </c>
      <c r="J75" s="5">
        <v>-5230390690</v>
      </c>
      <c r="K75" s="5">
        <v>-3022001891</v>
      </c>
      <c r="L75" s="5">
        <v>2408403511</v>
      </c>
      <c r="M75" s="5">
        <v>-5427464261</v>
      </c>
      <c r="N75" s="5">
        <v>-51086914260</v>
      </c>
      <c r="O75" s="5">
        <v>36473561942</v>
      </c>
      <c r="P75" s="5">
        <v>21278717</v>
      </c>
      <c r="Q75" s="5">
        <v>849556461</v>
      </c>
      <c r="R75" s="5">
        <v>-2609645990</v>
      </c>
    </row>
    <row r="76" spans="2:18" ht="15.5" x14ac:dyDescent="0.35">
      <c r="C76" t="s">
        <v>104</v>
      </c>
      <c r="D76" s="5">
        <v>312803736</v>
      </c>
      <c r="E76" s="5">
        <v>-63990002</v>
      </c>
      <c r="F76" s="5">
        <v>959741226</v>
      </c>
      <c r="G76" s="5">
        <v>-1890472247</v>
      </c>
      <c r="I76" s="5">
        <v>-2833500284</v>
      </c>
      <c r="J76" s="5">
        <v>-5230390690</v>
      </c>
      <c r="K76" s="5">
        <v>-3022001891</v>
      </c>
      <c r="L76" s="5">
        <v>2408403511</v>
      </c>
      <c r="M76" s="5">
        <v>-5427464261</v>
      </c>
      <c r="N76" s="5">
        <v>-51086914260</v>
      </c>
      <c r="O76" s="5">
        <v>36473561942</v>
      </c>
      <c r="P76" s="5">
        <v>21278717</v>
      </c>
      <c r="Q76" s="5">
        <v>849556461</v>
      </c>
      <c r="R76" s="5">
        <v>-2609645990</v>
      </c>
    </row>
    <row r="78" spans="2:18" ht="15.5" x14ac:dyDescent="0.35">
      <c r="B78" t="s">
        <v>105</v>
      </c>
      <c r="C78" t="s">
        <v>106</v>
      </c>
    </row>
    <row r="79" spans="2:18" ht="15.5" x14ac:dyDescent="0.35">
      <c r="C79" t="s">
        <v>107</v>
      </c>
    </row>
    <row r="80" spans="2:18" ht="15.5" x14ac:dyDescent="0.35">
      <c r="C80" t="s">
        <v>20</v>
      </c>
      <c r="D80" s="5">
        <v>153299169511</v>
      </c>
      <c r="E80" s="5">
        <v>153625351565</v>
      </c>
      <c r="F80" s="5">
        <v>162706420400</v>
      </c>
      <c r="G80" s="5">
        <v>163233777473</v>
      </c>
      <c r="I80" s="5">
        <v>162706420400</v>
      </c>
      <c r="J80" s="5">
        <v>1765225842</v>
      </c>
      <c r="K80" s="5">
        <v>1587115660</v>
      </c>
      <c r="L80" s="5">
        <v>1291420086</v>
      </c>
      <c r="M80" s="5">
        <v>337642479</v>
      </c>
      <c r="N80" s="5">
        <v>1869263721</v>
      </c>
      <c r="O80" s="5">
        <v>10376231891</v>
      </c>
      <c r="P80" s="5">
        <v>27732519501</v>
      </c>
      <c r="Q80" s="5">
        <v>24636233791</v>
      </c>
      <c r="R80" s="5">
        <v>5548171689</v>
      </c>
    </row>
    <row r="81" spans="3:18" ht="15.5" x14ac:dyDescent="0.35">
      <c r="C81" t="s">
        <v>109</v>
      </c>
      <c r="D81" s="5">
        <v>231965185</v>
      </c>
      <c r="E81" s="5">
        <v>105928055</v>
      </c>
      <c r="F81" s="5">
        <v>210419785</v>
      </c>
      <c r="G81" s="5">
        <v>120154069</v>
      </c>
      <c r="I81" s="5">
        <v>210419785</v>
      </c>
      <c r="J81" s="5">
        <v>241562288</v>
      </c>
      <c r="K81" s="5">
        <v>192710515</v>
      </c>
      <c r="L81" s="5">
        <v>724012499</v>
      </c>
      <c r="M81" s="5">
        <v>266285601</v>
      </c>
      <c r="N81" s="5">
        <v>276153459</v>
      </c>
      <c r="O81" s="5">
        <v>614829243</v>
      </c>
      <c r="P81" s="5">
        <v>776692056</v>
      </c>
      <c r="Q81" s="5">
        <v>225275596</v>
      </c>
      <c r="R81" s="5">
        <v>252423625</v>
      </c>
    </row>
    <row r="82" spans="3:18" ht="15.5" x14ac:dyDescent="0.35">
      <c r="C82" t="s">
        <v>110</v>
      </c>
      <c r="G82" s="5">
        <v>4115000000</v>
      </c>
      <c r="J82" s="5">
        <v>4115000000</v>
      </c>
      <c r="K82" s="5">
        <v>4115000000</v>
      </c>
      <c r="L82" s="5">
        <v>3115000000</v>
      </c>
    </row>
    <row r="83" spans="3:18" ht="15.5" x14ac:dyDescent="0.35">
      <c r="C83" t="s">
        <v>112</v>
      </c>
      <c r="D83" s="5">
        <v>231965185</v>
      </c>
      <c r="E83" s="5">
        <v>105928055</v>
      </c>
      <c r="F83" s="5">
        <v>210419785</v>
      </c>
      <c r="G83" s="5">
        <v>120154069</v>
      </c>
      <c r="I83" s="5">
        <v>210419785</v>
      </c>
      <c r="J83" s="5">
        <v>241562288</v>
      </c>
      <c r="K83" s="5">
        <v>192710515</v>
      </c>
      <c r="L83" s="5">
        <v>724012499</v>
      </c>
      <c r="M83" s="5">
        <v>266285601</v>
      </c>
      <c r="N83" s="5">
        <v>276153459</v>
      </c>
      <c r="O83" s="5">
        <v>614829243</v>
      </c>
      <c r="P83" s="5">
        <v>776692056</v>
      </c>
      <c r="Q83" s="5">
        <v>225275596</v>
      </c>
      <c r="R83" s="5">
        <v>252423625</v>
      </c>
    </row>
    <row r="84" spans="3:18" ht="15.5" x14ac:dyDescent="0.35">
      <c r="C84" t="s">
        <v>115</v>
      </c>
      <c r="D84" s="5">
        <v>23560803688</v>
      </c>
      <c r="E84" s="5">
        <v>23562361979</v>
      </c>
      <c r="F84" s="5">
        <v>23561946469</v>
      </c>
      <c r="G84" s="5">
        <v>23959443763</v>
      </c>
      <c r="I84" s="5">
        <v>23561946469</v>
      </c>
      <c r="J84" s="5">
        <v>23769930280</v>
      </c>
      <c r="K84" s="5">
        <v>23461293970</v>
      </c>
      <c r="L84" s="5">
        <v>23062832503</v>
      </c>
      <c r="M84" s="5">
        <v>22528320592</v>
      </c>
      <c r="N84" s="5">
        <v>19237774545</v>
      </c>
      <c r="O84" s="5">
        <v>138219530</v>
      </c>
      <c r="P84" s="5">
        <v>1147254394</v>
      </c>
      <c r="Q84" s="5">
        <v>1677153274</v>
      </c>
      <c r="R84" s="5">
        <v>1825011438</v>
      </c>
    </row>
    <row r="85" spans="3:18" ht="15.5" x14ac:dyDescent="0.35">
      <c r="C85" t="s">
        <v>85</v>
      </c>
      <c r="D85" s="5">
        <v>2400133892</v>
      </c>
      <c r="E85" s="5">
        <v>2693849742</v>
      </c>
      <c r="F85" s="5">
        <v>2400142042</v>
      </c>
      <c r="G85" s="5">
        <v>2292913514</v>
      </c>
      <c r="I85" s="5">
        <v>2400142042</v>
      </c>
      <c r="J85" s="5">
        <v>2288020014</v>
      </c>
      <c r="K85" s="5">
        <v>1907136943</v>
      </c>
      <c r="L85" s="5">
        <v>2017865701</v>
      </c>
      <c r="M85" s="5">
        <v>-3355790407</v>
      </c>
      <c r="N85" s="5">
        <v>-2521039287</v>
      </c>
      <c r="O85" s="5">
        <v>38467117313</v>
      </c>
      <c r="P85" s="5">
        <v>436280188</v>
      </c>
      <c r="Q85" s="5">
        <v>2372214167</v>
      </c>
      <c r="R85" s="5">
        <v>29954008445</v>
      </c>
    </row>
    <row r="86" spans="3:18" ht="15.5" x14ac:dyDescent="0.35">
      <c r="C86" t="s">
        <v>116</v>
      </c>
      <c r="D86" s="5">
        <v>177207858012</v>
      </c>
      <c r="E86" s="5">
        <v>177457510756</v>
      </c>
      <c r="F86" s="5">
        <v>186620212580</v>
      </c>
      <c r="G86" s="5">
        <v>187475190964</v>
      </c>
      <c r="I86" s="5">
        <v>186620212580</v>
      </c>
      <c r="J86" s="5">
        <v>25886146189</v>
      </c>
      <c r="K86" s="5">
        <v>25354405434</v>
      </c>
      <c r="L86" s="5">
        <v>25207551610</v>
      </c>
      <c r="M86" s="5">
        <v>26355110701</v>
      </c>
      <c r="N86" s="5">
        <v>27079990473</v>
      </c>
      <c r="O86" s="5">
        <v>75732830672</v>
      </c>
      <c r="P86" s="5">
        <v>33303099670</v>
      </c>
      <c r="Q86" s="5">
        <v>31569661216</v>
      </c>
      <c r="R86" s="5">
        <v>20644278764</v>
      </c>
    </row>
    <row r="87" spans="3:18" ht="15.5" x14ac:dyDescent="0.35">
      <c r="C87" t="s">
        <v>117</v>
      </c>
    </row>
    <row r="88" spans="3:18" ht="15.5" x14ac:dyDescent="0.35">
      <c r="C88" t="s">
        <v>119</v>
      </c>
      <c r="D88" s="5">
        <v>1643424188</v>
      </c>
      <c r="E88" s="5">
        <v>1632740681</v>
      </c>
      <c r="F88" s="5">
        <v>1622057175</v>
      </c>
      <c r="G88" s="5">
        <v>2553279880</v>
      </c>
      <c r="I88" s="5">
        <v>1622057175</v>
      </c>
      <c r="J88" s="5">
        <v>2553279880</v>
      </c>
      <c r="K88" s="5">
        <v>2954484127</v>
      </c>
      <c r="L88" s="5">
        <v>2999184803</v>
      </c>
      <c r="M88" s="5">
        <v>3529687351</v>
      </c>
      <c r="N88" s="5">
        <v>3146061613</v>
      </c>
      <c r="O88" s="5">
        <v>2175679068</v>
      </c>
      <c r="P88" s="5">
        <v>1346268342</v>
      </c>
      <c r="Q88" s="5">
        <v>1191179447</v>
      </c>
      <c r="R88" s="5">
        <v>661757676</v>
      </c>
    </row>
    <row r="89" spans="3:18" ht="15.5" x14ac:dyDescent="0.35">
      <c r="C89" t="s">
        <v>121</v>
      </c>
      <c r="D89" s="5">
        <v>8496473569</v>
      </c>
      <c r="E89" s="5">
        <v>8704936702</v>
      </c>
      <c r="F89" s="5">
        <v>8971745259</v>
      </c>
      <c r="G89" s="5">
        <v>9333713160</v>
      </c>
      <c r="I89" s="5">
        <v>8971745259</v>
      </c>
      <c r="J89" s="5">
        <v>10071747218</v>
      </c>
      <c r="K89" s="5">
        <v>11673031755</v>
      </c>
      <c r="L89" s="5">
        <v>13590432579</v>
      </c>
      <c r="M89" s="5">
        <v>16105537976</v>
      </c>
      <c r="N89" s="5">
        <v>19488695403</v>
      </c>
      <c r="O89" s="5">
        <v>21696064064</v>
      </c>
      <c r="P89" s="5">
        <v>24796937092</v>
      </c>
      <c r="Q89" s="5">
        <v>27176549440</v>
      </c>
      <c r="R89" s="5">
        <v>30339343514</v>
      </c>
    </row>
    <row r="90" spans="3:18" ht="15.5" x14ac:dyDescent="0.35">
      <c r="C90" t="s">
        <v>518</v>
      </c>
      <c r="D90" s="5">
        <v>65403359400</v>
      </c>
      <c r="E90" s="5">
        <v>65403359400</v>
      </c>
      <c r="F90" s="5">
        <v>65403359400</v>
      </c>
      <c r="G90" s="5">
        <v>65403359400</v>
      </c>
      <c r="I90" s="5">
        <v>65403359400</v>
      </c>
      <c r="J90" s="5">
        <v>65403359400</v>
      </c>
      <c r="K90" s="5">
        <v>65403359400</v>
      </c>
      <c r="L90" s="5">
        <v>65403359400</v>
      </c>
      <c r="M90" s="5">
        <v>65403359400</v>
      </c>
      <c r="N90" s="5">
        <v>65403359400</v>
      </c>
      <c r="O90" s="5">
        <v>66100394585</v>
      </c>
      <c r="P90" s="5">
        <v>66133215735</v>
      </c>
      <c r="Q90" s="5">
        <v>66133215735</v>
      </c>
      <c r="R90" s="5">
        <v>65403359400</v>
      </c>
    </row>
    <row r="91" spans="3:18" ht="15.5" x14ac:dyDescent="0.35">
      <c r="C91" t="s">
        <v>123</v>
      </c>
      <c r="N91" s="5">
        <v>412500</v>
      </c>
      <c r="O91" s="5">
        <v>4560125</v>
      </c>
      <c r="P91" s="5">
        <v>10258625</v>
      </c>
      <c r="Q91" s="5">
        <v>30601096</v>
      </c>
      <c r="R91" s="5">
        <v>64432672</v>
      </c>
    </row>
    <row r="92" spans="3:18" ht="15.5" x14ac:dyDescent="0.35">
      <c r="C92" t="s">
        <v>126</v>
      </c>
      <c r="D92" s="5">
        <v>76442775200</v>
      </c>
      <c r="E92" s="5">
        <v>75817117041</v>
      </c>
      <c r="F92" s="5">
        <v>76074203458</v>
      </c>
      <c r="G92" s="5">
        <v>77290366690</v>
      </c>
      <c r="I92" s="5">
        <v>76074203458</v>
      </c>
      <c r="J92" s="5">
        <v>78031334748</v>
      </c>
      <c r="K92" s="5">
        <v>80030875282</v>
      </c>
      <c r="L92" s="5">
        <v>81992976782</v>
      </c>
      <c r="M92" s="5">
        <v>85038584727</v>
      </c>
      <c r="N92" s="5">
        <v>88826174416</v>
      </c>
      <c r="O92" s="5">
        <v>91761697842</v>
      </c>
      <c r="P92" s="5">
        <v>92286679794</v>
      </c>
      <c r="Q92" s="5">
        <v>94531545718</v>
      </c>
      <c r="R92" s="5">
        <v>96468893262</v>
      </c>
    </row>
    <row r="93" spans="3:18" ht="15.5" x14ac:dyDescent="0.35">
      <c r="C93" t="s">
        <v>127</v>
      </c>
      <c r="D93" s="5">
        <v>253650633212</v>
      </c>
      <c r="E93" s="5">
        <v>253274627797</v>
      </c>
      <c r="F93" s="5">
        <v>262694416038</v>
      </c>
      <c r="G93" s="5">
        <v>264765557654</v>
      </c>
      <c r="I93" s="5">
        <v>262694416038</v>
      </c>
      <c r="J93" s="5">
        <v>103917480937</v>
      </c>
      <c r="K93" s="5">
        <v>105385280716</v>
      </c>
      <c r="L93" s="5">
        <v>107200528392</v>
      </c>
      <c r="M93" s="5">
        <v>111393695428</v>
      </c>
      <c r="N93" s="5">
        <v>115906164889</v>
      </c>
      <c r="O93" s="5">
        <v>167494528514</v>
      </c>
      <c r="P93" s="5">
        <v>125589779464</v>
      </c>
      <c r="Q93" s="5">
        <v>126101206934</v>
      </c>
      <c r="R93" s="5">
        <v>117113172026</v>
      </c>
    </row>
    <row r="94" spans="3:18" ht="15.5" x14ac:dyDescent="0.35">
      <c r="C94" t="s">
        <v>128</v>
      </c>
    </row>
    <row r="95" spans="3:18" ht="15.5" x14ac:dyDescent="0.35">
      <c r="C95" t="s">
        <v>129</v>
      </c>
    </row>
    <row r="96" spans="3:18" ht="15.5" x14ac:dyDescent="0.35">
      <c r="C96" t="s">
        <v>130</v>
      </c>
      <c r="D96" s="5">
        <v>1309749615</v>
      </c>
      <c r="E96" s="5">
        <v>1297130391</v>
      </c>
      <c r="F96" s="5">
        <v>10703511084</v>
      </c>
      <c r="G96" s="5">
        <v>7479149797</v>
      </c>
      <c r="I96" s="5">
        <v>10703511084</v>
      </c>
      <c r="J96" s="5">
        <v>6900301570</v>
      </c>
      <c r="K96" s="5">
        <v>3034558569</v>
      </c>
      <c r="L96" s="5">
        <v>2864372201</v>
      </c>
      <c r="M96" s="5">
        <v>5297058537</v>
      </c>
      <c r="N96" s="5">
        <v>3043176391</v>
      </c>
      <c r="O96" s="5">
        <v>4673440927</v>
      </c>
      <c r="P96" s="5">
        <v>2063592531</v>
      </c>
      <c r="Q96" s="5">
        <v>2438928089</v>
      </c>
      <c r="R96" s="5">
        <v>3080512511</v>
      </c>
    </row>
    <row r="97" spans="3:18" ht="15.5" x14ac:dyDescent="0.35">
      <c r="C97" t="s">
        <v>131</v>
      </c>
      <c r="D97" s="5">
        <v>285478147</v>
      </c>
      <c r="E97" s="5">
        <v>221393750</v>
      </c>
      <c r="F97" s="5">
        <v>204304051</v>
      </c>
      <c r="G97" s="5">
        <v>419076138</v>
      </c>
      <c r="I97" s="5">
        <v>204304051</v>
      </c>
      <c r="J97" s="5">
        <v>307864884</v>
      </c>
      <c r="K97" s="5">
        <v>314194024</v>
      </c>
      <c r="L97" s="5">
        <v>332560630</v>
      </c>
      <c r="M97" s="5">
        <v>176905210</v>
      </c>
      <c r="N97" s="5">
        <v>206461245</v>
      </c>
      <c r="O97" s="5">
        <v>482564393</v>
      </c>
      <c r="P97" s="5">
        <v>220608173</v>
      </c>
      <c r="Q97" s="5">
        <v>120429162</v>
      </c>
      <c r="R97" s="5">
        <v>123267548</v>
      </c>
    </row>
    <row r="98" spans="3:18" ht="15.5" x14ac:dyDescent="0.35">
      <c r="C98" t="s">
        <v>133</v>
      </c>
    </row>
    <row r="99" spans="3:18" ht="15.5" x14ac:dyDescent="0.35">
      <c r="C99" t="s">
        <v>111</v>
      </c>
      <c r="D99" s="5">
        <v>180741950</v>
      </c>
      <c r="F99" s="5">
        <v>60000000</v>
      </c>
      <c r="G99" s="5">
        <v>66000000</v>
      </c>
      <c r="I99" s="5">
        <v>60000000</v>
      </c>
      <c r="J99" s="5">
        <v>66000000</v>
      </c>
      <c r="K99" s="5">
        <v>66000000</v>
      </c>
      <c r="L99" s="5">
        <v>66000000</v>
      </c>
    </row>
    <row r="100" spans="3:18" ht="15.5" x14ac:dyDescent="0.35">
      <c r="C100" t="s">
        <v>465</v>
      </c>
      <c r="G100" s="5">
        <v>4115000000</v>
      </c>
      <c r="J100" s="5">
        <v>4115000000</v>
      </c>
      <c r="K100" s="5">
        <v>4115000000</v>
      </c>
      <c r="L100" s="5">
        <v>3115000000</v>
      </c>
    </row>
    <row r="101" spans="3:18" ht="15.5" x14ac:dyDescent="0.35">
      <c r="C101" t="s">
        <v>138</v>
      </c>
      <c r="E101" s="5">
        <v>205559783</v>
      </c>
      <c r="F101" s="5">
        <v>135430926</v>
      </c>
      <c r="G101" s="5">
        <v>531446666</v>
      </c>
      <c r="I101" s="5">
        <v>135430926</v>
      </c>
      <c r="J101" s="5">
        <v>162964249</v>
      </c>
      <c r="K101" s="5">
        <v>145681977</v>
      </c>
      <c r="L101" s="5">
        <v>340696838</v>
      </c>
      <c r="M101" s="5">
        <v>119233767</v>
      </c>
      <c r="N101" s="5">
        <v>106089633</v>
      </c>
      <c r="O101" s="5">
        <v>593264236</v>
      </c>
      <c r="P101" s="5">
        <v>322871048</v>
      </c>
      <c r="Q101" s="5">
        <v>858697286</v>
      </c>
      <c r="R101" s="5">
        <v>353455278</v>
      </c>
    </row>
    <row r="102" spans="3:18" ht="15.5" x14ac:dyDescent="0.35">
      <c r="C102" t="s">
        <v>136</v>
      </c>
      <c r="D102" s="5">
        <v>130162722</v>
      </c>
      <c r="E102" s="5">
        <v>164004315</v>
      </c>
      <c r="F102" s="5">
        <v>130959670</v>
      </c>
      <c r="G102" s="5">
        <v>125003754</v>
      </c>
      <c r="I102" s="5">
        <v>130959670</v>
      </c>
      <c r="J102" s="5">
        <v>159275171</v>
      </c>
      <c r="K102" s="5">
        <v>153991287</v>
      </c>
      <c r="L102" s="5">
        <v>202779189</v>
      </c>
      <c r="M102" s="5">
        <v>98249454</v>
      </c>
      <c r="N102" s="5">
        <v>91189969</v>
      </c>
      <c r="O102" s="5">
        <v>253579141</v>
      </c>
      <c r="P102" s="5">
        <v>428773252</v>
      </c>
      <c r="Q102" s="5">
        <v>254133309</v>
      </c>
      <c r="R102" s="5">
        <v>380415563</v>
      </c>
    </row>
    <row r="103" spans="3:18" ht="15.5" x14ac:dyDescent="0.35">
      <c r="C103" t="s">
        <v>137</v>
      </c>
      <c r="D103" s="5">
        <v>112147338</v>
      </c>
      <c r="E103" s="5">
        <v>214310065</v>
      </c>
      <c r="F103" s="5">
        <v>1030408016</v>
      </c>
      <c r="G103" s="5">
        <v>1879521893</v>
      </c>
      <c r="I103" s="5">
        <v>1030408016</v>
      </c>
      <c r="J103" s="5">
        <v>1600006415</v>
      </c>
      <c r="K103" s="5">
        <v>845345516</v>
      </c>
      <c r="L103" s="5">
        <v>654980915</v>
      </c>
      <c r="M103" s="5">
        <v>442475639</v>
      </c>
      <c r="N103" s="5">
        <v>214758277</v>
      </c>
      <c r="O103" s="5">
        <v>426566535</v>
      </c>
      <c r="P103" s="5">
        <v>526301820</v>
      </c>
      <c r="Q103" s="5">
        <v>775457715</v>
      </c>
      <c r="R103" s="5">
        <v>1541613650</v>
      </c>
    </row>
    <row r="104" spans="3:18" ht="15.5" x14ac:dyDescent="0.35">
      <c r="C104" t="s">
        <v>139</v>
      </c>
    </row>
    <row r="105" spans="3:18" ht="15.5" x14ac:dyDescent="0.35">
      <c r="C105" t="s">
        <v>144</v>
      </c>
      <c r="Q105" s="5">
        <v>71035131</v>
      </c>
      <c r="R105" s="5">
        <v>228582598</v>
      </c>
    </row>
    <row r="106" spans="3:18" ht="15.5" x14ac:dyDescent="0.35">
      <c r="C106" t="s">
        <v>145</v>
      </c>
      <c r="D106" s="5">
        <v>229455766</v>
      </c>
      <c r="E106" s="5">
        <v>229455766</v>
      </c>
      <c r="F106" s="5">
        <v>229455766</v>
      </c>
      <c r="G106" s="5">
        <v>294415754</v>
      </c>
      <c r="I106" s="5">
        <v>229455766</v>
      </c>
      <c r="J106" s="5">
        <v>294415754</v>
      </c>
      <c r="K106" s="5">
        <v>653113289</v>
      </c>
      <c r="L106" s="5">
        <v>609611842</v>
      </c>
      <c r="M106" s="5">
        <v>489699810</v>
      </c>
      <c r="N106" s="5">
        <v>717440609</v>
      </c>
      <c r="O106" s="5">
        <v>339564200</v>
      </c>
      <c r="P106" s="5">
        <v>333235131</v>
      </c>
      <c r="Q106" s="5">
        <v>226547467</v>
      </c>
      <c r="R106" s="5">
        <v>373659012</v>
      </c>
    </row>
    <row r="107" spans="3:18" ht="15.5" x14ac:dyDescent="0.35">
      <c r="C107" t="s">
        <v>146</v>
      </c>
      <c r="D107" s="5">
        <v>1730057242</v>
      </c>
      <c r="E107" s="5">
        <v>1679474787</v>
      </c>
      <c r="F107" s="5">
        <v>1628892333</v>
      </c>
      <c r="G107" s="5">
        <v>5578084413</v>
      </c>
      <c r="I107" s="5">
        <v>1628892333</v>
      </c>
      <c r="J107" s="5">
        <v>5578084413</v>
      </c>
      <c r="K107" s="5">
        <v>5681236503</v>
      </c>
      <c r="L107" s="5">
        <v>4644668656</v>
      </c>
      <c r="M107" s="5">
        <v>1595231316</v>
      </c>
      <c r="N107" s="5">
        <v>1906157873</v>
      </c>
      <c r="O107" s="5">
        <v>759160347</v>
      </c>
      <c r="P107" s="5">
        <v>429283660</v>
      </c>
      <c r="Q107" s="5">
        <v>514548597</v>
      </c>
      <c r="R107" s="5">
        <v>406591418</v>
      </c>
    </row>
    <row r="108" spans="3:18" ht="15.5" x14ac:dyDescent="0.35">
      <c r="C108" t="s">
        <v>147</v>
      </c>
      <c r="D108" s="5">
        <v>1730057242</v>
      </c>
      <c r="E108" s="5">
        <v>1679474787</v>
      </c>
      <c r="F108" s="5">
        <v>1628892333</v>
      </c>
      <c r="G108" s="5">
        <v>5578084413</v>
      </c>
      <c r="I108" s="5">
        <v>1628892333</v>
      </c>
      <c r="J108" s="5">
        <v>5578084413</v>
      </c>
      <c r="K108" s="5">
        <v>5681236503</v>
      </c>
      <c r="L108" s="5">
        <v>4644668656</v>
      </c>
      <c r="M108" s="5">
        <v>1595231316</v>
      </c>
      <c r="N108" s="5">
        <v>1906157873</v>
      </c>
      <c r="O108" s="5">
        <v>759160347</v>
      </c>
      <c r="P108" s="5">
        <v>429283660</v>
      </c>
      <c r="Q108" s="5">
        <v>514548597</v>
      </c>
      <c r="R108" s="5">
        <v>406591418</v>
      </c>
    </row>
    <row r="109" spans="3:18" ht="15.5" x14ac:dyDescent="0.35">
      <c r="C109" t="s">
        <v>152</v>
      </c>
    </row>
    <row r="110" spans="3:18" ht="15.5" x14ac:dyDescent="0.35">
      <c r="C110" t="s">
        <v>153</v>
      </c>
      <c r="D110" s="5">
        <v>1730057242</v>
      </c>
      <c r="E110" s="5">
        <v>1679474787</v>
      </c>
      <c r="F110" s="5">
        <v>1628892333</v>
      </c>
      <c r="G110" s="5">
        <v>1463084413</v>
      </c>
      <c r="I110" s="5">
        <v>1628892333</v>
      </c>
      <c r="J110" s="5">
        <v>1463084413</v>
      </c>
      <c r="K110" s="5">
        <v>1566236503</v>
      </c>
      <c r="L110" s="5">
        <v>1529668656</v>
      </c>
      <c r="M110" s="5">
        <v>1595231316</v>
      </c>
      <c r="N110" s="5">
        <v>1906157873</v>
      </c>
      <c r="O110" s="5">
        <v>759160347</v>
      </c>
      <c r="P110" s="5">
        <v>429283660</v>
      </c>
      <c r="Q110" s="5">
        <v>514548597</v>
      </c>
      <c r="R110" s="5">
        <v>406591418</v>
      </c>
    </row>
    <row r="111" spans="3:18" ht="15.5" x14ac:dyDescent="0.35">
      <c r="C111" t="s">
        <v>154</v>
      </c>
      <c r="D111" s="5">
        <v>3039806857</v>
      </c>
      <c r="E111" s="5">
        <v>2976605178</v>
      </c>
      <c r="F111" s="5">
        <v>12332403417</v>
      </c>
      <c r="G111" s="5">
        <v>13057234210</v>
      </c>
      <c r="I111" s="5">
        <v>12332403417</v>
      </c>
      <c r="J111" s="5">
        <v>12478385983</v>
      </c>
      <c r="K111" s="5">
        <v>8715795072</v>
      </c>
      <c r="L111" s="5">
        <v>7509040857</v>
      </c>
      <c r="M111" s="5">
        <v>6892289853</v>
      </c>
      <c r="N111" s="5">
        <v>4949334264</v>
      </c>
      <c r="O111" s="5">
        <v>5432601274</v>
      </c>
      <c r="P111" s="5">
        <v>2492876191</v>
      </c>
      <c r="Q111" s="5">
        <v>2953476686</v>
      </c>
      <c r="R111" s="5">
        <v>3487103929</v>
      </c>
    </row>
    <row r="112" spans="3:18" ht="15.5" x14ac:dyDescent="0.35">
      <c r="C112" t="s">
        <v>155</v>
      </c>
    </row>
    <row r="113" spans="2:18" ht="15.5" x14ac:dyDescent="0.35">
      <c r="C113" t="s">
        <v>156</v>
      </c>
      <c r="D113" s="5">
        <v>196875000000</v>
      </c>
      <c r="E113" s="5">
        <v>196875000000</v>
      </c>
      <c r="F113" s="5">
        <v>196875000000</v>
      </c>
      <c r="G113" s="5">
        <v>196875000000</v>
      </c>
      <c r="I113" s="5">
        <v>196875000000</v>
      </c>
      <c r="J113" s="5">
        <v>131250000000</v>
      </c>
      <c r="K113" s="5">
        <v>131250000000</v>
      </c>
      <c r="L113" s="5">
        <v>131250000000</v>
      </c>
      <c r="M113" s="5">
        <v>131250000000</v>
      </c>
      <c r="N113" s="5">
        <v>131250000000</v>
      </c>
      <c r="O113" s="5">
        <v>131250000000</v>
      </c>
      <c r="P113" s="5">
        <v>131250000000</v>
      </c>
      <c r="Q113" s="5">
        <v>131250000000</v>
      </c>
      <c r="R113" s="5">
        <v>75000000000</v>
      </c>
    </row>
    <row r="114" spans="2:18" ht="15.5" x14ac:dyDescent="0.35">
      <c r="C114" t="s">
        <v>157</v>
      </c>
      <c r="D114" s="5">
        <v>88160173015</v>
      </c>
      <c r="E114" s="5">
        <v>88160173015</v>
      </c>
      <c r="F114" s="5">
        <v>88160173015</v>
      </c>
      <c r="G114" s="5">
        <v>90449537209</v>
      </c>
      <c r="I114" s="5">
        <v>88160173015</v>
      </c>
      <c r="J114" s="5">
        <v>-7987932791</v>
      </c>
      <c r="K114" s="5">
        <v>-7987932791</v>
      </c>
      <c r="L114" s="5">
        <v>-7987932791</v>
      </c>
      <c r="M114" s="5">
        <v>-7987932791</v>
      </c>
      <c r="N114" s="5">
        <v>-7987932791</v>
      </c>
      <c r="O114" s="5">
        <v>-7987932791</v>
      </c>
      <c r="P114" s="5">
        <v>-7987932791</v>
      </c>
      <c r="Q114" s="5">
        <v>-7915827099</v>
      </c>
      <c r="R114" s="5">
        <v>-6337932789</v>
      </c>
    </row>
    <row r="115" spans="2:18" ht="15.5" x14ac:dyDescent="0.35">
      <c r="C115" t="s">
        <v>158</v>
      </c>
      <c r="D115" s="5">
        <v>-36908605246</v>
      </c>
      <c r="E115" s="5">
        <v>-37515124805</v>
      </c>
      <c r="F115" s="5">
        <v>-37157427103</v>
      </c>
      <c r="G115" s="5">
        <v>-38000257209</v>
      </c>
      <c r="I115" s="5">
        <v>-37157427103</v>
      </c>
      <c r="J115" s="5">
        <v>-34202122199</v>
      </c>
      <c r="K115" s="5">
        <v>-28596423251</v>
      </c>
      <c r="L115" s="5">
        <v>-25686394150</v>
      </c>
      <c r="M115" s="5">
        <v>-15507714601</v>
      </c>
      <c r="N115" s="5">
        <v>-9895083219</v>
      </c>
      <c r="O115" s="5">
        <v>208122940</v>
      </c>
      <c r="P115" s="5">
        <v>-735687905</v>
      </c>
      <c r="Q115" s="5">
        <v>-2702000852</v>
      </c>
      <c r="R115" s="5">
        <v>-4351503464</v>
      </c>
    </row>
    <row r="116" spans="2:18" ht="15.5" x14ac:dyDescent="0.35">
      <c r="C116" t="s">
        <v>162</v>
      </c>
      <c r="D116" s="5">
        <v>84124694</v>
      </c>
      <c r="E116" s="5">
        <v>84124667</v>
      </c>
      <c r="F116" s="5">
        <v>84124667</v>
      </c>
      <c r="G116" s="5">
        <v>91129930</v>
      </c>
      <c r="I116" s="5">
        <v>84124667</v>
      </c>
      <c r="J116" s="5">
        <v>91129930</v>
      </c>
      <c r="K116" s="5">
        <v>96704743</v>
      </c>
      <c r="L116" s="5">
        <v>97948775</v>
      </c>
      <c r="M116" s="5">
        <v>102843374</v>
      </c>
      <c r="N116" s="5">
        <v>110885922</v>
      </c>
      <c r="O116" s="5">
        <v>124619778</v>
      </c>
      <c r="P116" s="5">
        <v>134243781</v>
      </c>
      <c r="Q116" s="5">
        <v>143344032</v>
      </c>
      <c r="R116" s="5">
        <v>19361495905</v>
      </c>
    </row>
    <row r="117" spans="2:18" ht="15.5" x14ac:dyDescent="0.35">
      <c r="C117" t="s">
        <v>10</v>
      </c>
      <c r="D117" s="5">
        <v>250610826355</v>
      </c>
      <c r="E117" s="5">
        <v>250298022619</v>
      </c>
      <c r="F117" s="5">
        <v>250362012621</v>
      </c>
      <c r="G117" s="5">
        <v>251708323444</v>
      </c>
      <c r="I117" s="5">
        <v>250362012621</v>
      </c>
      <c r="J117" s="5">
        <v>91439094954</v>
      </c>
      <c r="K117" s="5">
        <v>96669485644</v>
      </c>
      <c r="L117" s="5">
        <v>99691487535</v>
      </c>
      <c r="M117" s="5">
        <v>104501405575</v>
      </c>
      <c r="N117" s="5">
        <v>110956830625</v>
      </c>
      <c r="O117" s="5">
        <v>162061927240</v>
      </c>
      <c r="P117" s="5">
        <v>123096903273</v>
      </c>
      <c r="Q117" s="5">
        <v>123147730248</v>
      </c>
      <c r="R117" s="5">
        <v>113626068097</v>
      </c>
    </row>
    <row r="118" spans="2:18" ht="15.5" x14ac:dyDescent="0.35">
      <c r="C118" t="s">
        <v>163</v>
      </c>
      <c r="D118" s="5">
        <v>253650633212</v>
      </c>
      <c r="E118" s="5">
        <v>253274627797</v>
      </c>
      <c r="F118" s="5">
        <v>262694416038</v>
      </c>
      <c r="G118" s="5">
        <v>264765557654</v>
      </c>
      <c r="I118" s="5">
        <v>262694416038</v>
      </c>
      <c r="J118" s="5">
        <v>103917480937</v>
      </c>
      <c r="K118" s="5">
        <v>105385280716</v>
      </c>
      <c r="L118" s="5">
        <v>107200528392</v>
      </c>
      <c r="M118" s="5">
        <v>111393695428</v>
      </c>
      <c r="N118" s="5">
        <v>115906164889</v>
      </c>
      <c r="O118" s="5">
        <v>167494528514</v>
      </c>
      <c r="P118" s="5">
        <v>125589779464</v>
      </c>
      <c r="Q118" s="5">
        <v>126101206934</v>
      </c>
      <c r="R118" s="5">
        <v>117113172026</v>
      </c>
    </row>
    <row r="119" spans="2:18" ht="15.5" x14ac:dyDescent="0.35">
      <c r="C119" t="s">
        <v>164</v>
      </c>
      <c r="D119" s="5">
        <v>9843750000</v>
      </c>
      <c r="E119" s="5">
        <v>9843750000</v>
      </c>
      <c r="F119" s="5">
        <v>9843750000</v>
      </c>
      <c r="G119" s="5">
        <v>9843750000</v>
      </c>
      <c r="I119" s="5">
        <v>9843750000</v>
      </c>
      <c r="J119" s="5">
        <v>6562500000</v>
      </c>
      <c r="K119" s="5">
        <v>6562500000</v>
      </c>
      <c r="L119" s="5">
        <v>6562500000</v>
      </c>
      <c r="M119" s="5">
        <v>6562500000</v>
      </c>
      <c r="N119" s="5">
        <v>6562500000</v>
      </c>
      <c r="O119" s="5">
        <v>6562500000</v>
      </c>
      <c r="P119" s="5">
        <v>6562500000</v>
      </c>
      <c r="Q119" s="5">
        <v>1312500000</v>
      </c>
      <c r="R119" s="5">
        <v>75000000</v>
      </c>
    </row>
    <row r="121" spans="2:18" ht="15.5" x14ac:dyDescent="0.35">
      <c r="B121" t="s">
        <v>165</v>
      </c>
      <c r="C121" t="s">
        <v>166</v>
      </c>
      <c r="D121" s="5">
        <v>315801422</v>
      </c>
      <c r="E121" s="5">
        <v>595713664</v>
      </c>
      <c r="F121" s="5">
        <v>1763286693</v>
      </c>
      <c r="G121" s="5">
        <v>-1664679145</v>
      </c>
      <c r="I121" s="5">
        <v>-707960037</v>
      </c>
      <c r="J121" s="5">
        <v>162936684</v>
      </c>
      <c r="K121" s="5">
        <v>-290700388</v>
      </c>
      <c r="L121" s="5">
        <v>-679165229</v>
      </c>
      <c r="M121" s="5">
        <v>-3485933539</v>
      </c>
      <c r="N121" s="5">
        <v>-8724500107</v>
      </c>
      <c r="O121" s="5">
        <v>-14364408150</v>
      </c>
      <c r="P121" s="5">
        <v>-67617083</v>
      </c>
      <c r="Q121" s="5">
        <v>741835096</v>
      </c>
      <c r="R121" s="5">
        <v>-287142983</v>
      </c>
    </row>
    <row r="122" spans="2:18" ht="15.5" x14ac:dyDescent="0.35">
      <c r="C122" t="s">
        <v>690</v>
      </c>
      <c r="D122" s="5">
        <v>2228844960</v>
      </c>
      <c r="E122" s="5">
        <v>2107346909</v>
      </c>
      <c r="F122" s="5">
        <v>1512467742</v>
      </c>
      <c r="G122" s="5">
        <v>3411597463</v>
      </c>
      <c r="I122" s="5">
        <v>8806803886</v>
      </c>
      <c r="J122" s="5">
        <v>8428819662</v>
      </c>
      <c r="K122" s="5">
        <v>11784139021</v>
      </c>
      <c r="L122" s="5">
        <v>8779503936</v>
      </c>
      <c r="M122" s="5">
        <v>2997371366</v>
      </c>
      <c r="N122" s="5">
        <v>3196713503</v>
      </c>
      <c r="O122" s="5">
        <v>14809143399</v>
      </c>
      <c r="P122" s="5">
        <v>11223898518</v>
      </c>
      <c r="Q122" s="5">
        <v>9775671537</v>
      </c>
      <c r="R122" s="5">
        <v>10266171574</v>
      </c>
    </row>
    <row r="123" spans="2:18" ht="15.5" x14ac:dyDescent="0.35">
      <c r="C123" t="s">
        <v>326</v>
      </c>
      <c r="D123" s="5">
        <v>-170669654</v>
      </c>
      <c r="E123" s="5">
        <v>-314224647</v>
      </c>
      <c r="F123" s="5">
        <v>-1905344275</v>
      </c>
      <c r="G123" s="5">
        <v>-678288771</v>
      </c>
      <c r="I123" s="5">
        <v>-3188160094</v>
      </c>
      <c r="J123" s="5">
        <v>-3288485715</v>
      </c>
      <c r="K123" s="5">
        <v>-4332589532</v>
      </c>
      <c r="L123" s="5">
        <v>-2726792281</v>
      </c>
      <c r="M123" s="5">
        <v>-1621387334</v>
      </c>
      <c r="N123" s="5">
        <v>-1998804298</v>
      </c>
      <c r="O123" s="5">
        <v>-3386903520</v>
      </c>
      <c r="P123" s="5">
        <v>-2746266416</v>
      </c>
      <c r="Q123" s="5">
        <v>-5220953765</v>
      </c>
      <c r="R123" s="5">
        <v>-7356155513</v>
      </c>
    </row>
    <row r="124" spans="2:18" ht="15.5" x14ac:dyDescent="0.35">
      <c r="C124" t="s">
        <v>1802</v>
      </c>
      <c r="D124" s="5">
        <v>-2874716505</v>
      </c>
    </row>
    <row r="125" spans="2:18" ht="15.5" x14ac:dyDescent="0.35">
      <c r="C125" t="s">
        <v>327</v>
      </c>
      <c r="D125" s="5">
        <v>-1643806189</v>
      </c>
      <c r="E125" s="5">
        <v>-876806000</v>
      </c>
      <c r="F125" s="5">
        <v>2462627266</v>
      </c>
      <c r="G125" s="5">
        <v>-4290642575</v>
      </c>
      <c r="I125" s="5">
        <v>-5908495872</v>
      </c>
      <c r="J125" s="5">
        <v>-4530352926</v>
      </c>
      <c r="K125" s="5">
        <v>-7575707583</v>
      </c>
      <c r="L125" s="5">
        <v>-6593109742</v>
      </c>
      <c r="M125" s="5">
        <v>-4810941835</v>
      </c>
      <c r="N125" s="5">
        <v>-9860452210</v>
      </c>
      <c r="O125" s="5">
        <v>-25775616397</v>
      </c>
      <c r="P125" s="5">
        <v>-8518074037</v>
      </c>
      <c r="Q125" s="5">
        <v>-3778670280</v>
      </c>
      <c r="R125" s="5">
        <v>-3147770138</v>
      </c>
    </row>
    <row r="126" spans="2:18" ht="15.5" x14ac:dyDescent="0.35">
      <c r="C126" t="s">
        <v>170</v>
      </c>
      <c r="P126" s="5">
        <v>-27175148</v>
      </c>
      <c r="Q126" s="5">
        <v>-34212396</v>
      </c>
      <c r="R126" s="5">
        <v>-49388906</v>
      </c>
    </row>
    <row r="127" spans="2:18" ht="15.5" x14ac:dyDescent="0.35">
      <c r="C127" t="s">
        <v>1676</v>
      </c>
      <c r="D127" s="5">
        <v>2461478541</v>
      </c>
    </row>
    <row r="128" spans="2:18" ht="15.5" x14ac:dyDescent="0.35">
      <c r="C128" t="s">
        <v>488</v>
      </c>
      <c r="D128" s="5">
        <v>314670269</v>
      </c>
      <c r="E128" s="5">
        <v>-320602598</v>
      </c>
      <c r="F128" s="5">
        <v>-306464040</v>
      </c>
      <c r="G128" s="5">
        <v>-107345262</v>
      </c>
      <c r="I128" s="5">
        <v>-418107957</v>
      </c>
      <c r="J128" s="5">
        <v>-447044337</v>
      </c>
      <c r="K128" s="5">
        <v>-166542294</v>
      </c>
      <c r="L128" s="5">
        <v>-138767142</v>
      </c>
      <c r="M128" s="5">
        <v>-50975736</v>
      </c>
      <c r="N128" s="5">
        <v>-61957102</v>
      </c>
      <c r="O128" s="5">
        <v>-11031632</v>
      </c>
    </row>
    <row r="129" spans="3:18" ht="15.5" x14ac:dyDescent="0.35">
      <c r="C129" t="s">
        <v>224</v>
      </c>
      <c r="D129" s="5">
        <v>10306942</v>
      </c>
      <c r="F129" s="5">
        <v>7157534</v>
      </c>
      <c r="I129" s="5">
        <v>7157534</v>
      </c>
    </row>
    <row r="130" spans="3:18" ht="15.5" x14ac:dyDescent="0.35">
      <c r="C130" t="s">
        <v>172</v>
      </c>
      <c r="D130" s="5">
        <v>257398636</v>
      </c>
      <c r="E130" s="5">
        <v>-9656097951</v>
      </c>
      <c r="F130" s="5">
        <v>-2299364194</v>
      </c>
      <c r="G130" s="5">
        <v>164062470000</v>
      </c>
      <c r="I130" s="5">
        <v>161763105806</v>
      </c>
      <c r="J130" s="5">
        <v>-228580710</v>
      </c>
      <c r="K130" s="5">
        <v>748076981</v>
      </c>
      <c r="L130" s="5">
        <v>-215459243</v>
      </c>
      <c r="M130" s="5">
        <v>-209183729</v>
      </c>
      <c r="N130" s="5">
        <v>-203091000</v>
      </c>
      <c r="O130" s="5">
        <v>-71035131</v>
      </c>
      <c r="P130" s="5">
        <v>-229653157</v>
      </c>
      <c r="Q130" s="5">
        <v>24531254808</v>
      </c>
      <c r="R130" s="5">
        <v>3274076720</v>
      </c>
    </row>
    <row r="131" spans="3:18" ht="15.5" x14ac:dyDescent="0.35">
      <c r="C131" t="s">
        <v>173</v>
      </c>
      <c r="D131" s="5">
        <v>-909689054</v>
      </c>
      <c r="E131" s="5">
        <v>-20684548</v>
      </c>
      <c r="F131" s="5">
        <v>1562894</v>
      </c>
      <c r="G131" s="5">
        <v>-78473390</v>
      </c>
      <c r="I131" s="5">
        <v>-121108745</v>
      </c>
      <c r="J131" s="5">
        <v>243754208</v>
      </c>
      <c r="K131" s="5">
        <v>-161681019</v>
      </c>
      <c r="L131" s="5">
        <v>1848402079</v>
      </c>
      <c r="M131" s="5">
        <v>2163496026</v>
      </c>
      <c r="N131" s="5">
        <v>420622937</v>
      </c>
      <c r="O131" s="5">
        <v>-2920844329</v>
      </c>
      <c r="P131" s="5">
        <v>3393555950</v>
      </c>
      <c r="Q131" s="5">
        <v>-6185027802</v>
      </c>
      <c r="R131" s="5">
        <v>-5797277641</v>
      </c>
    </row>
    <row r="132" spans="3:18" ht="15.5" x14ac:dyDescent="0.35">
      <c r="C132" t="s">
        <v>175</v>
      </c>
      <c r="D132" s="5">
        <v>-85279054</v>
      </c>
      <c r="E132" s="5">
        <v>-20684548</v>
      </c>
      <c r="F132" s="5">
        <v>-6248950</v>
      </c>
      <c r="G132" s="5">
        <v>-78473390</v>
      </c>
      <c r="I132" s="5">
        <v>-128920589</v>
      </c>
      <c r="J132" s="5">
        <v>-128245792</v>
      </c>
      <c r="K132" s="5">
        <v>-161681019</v>
      </c>
      <c r="L132" s="5">
        <v>-107708370</v>
      </c>
      <c r="M132" s="5">
        <v>-118731185</v>
      </c>
      <c r="N132" s="5">
        <v>-63298110</v>
      </c>
      <c r="O132" s="5">
        <v>-171749200</v>
      </c>
      <c r="P132" s="5">
        <v>-993718579</v>
      </c>
      <c r="Q132" s="5">
        <v>-203153275</v>
      </c>
      <c r="R132" s="5">
        <v>-148236843</v>
      </c>
    </row>
    <row r="133" spans="3:18" ht="15.5" x14ac:dyDescent="0.35">
      <c r="C133" t="s">
        <v>174</v>
      </c>
      <c r="J133" s="5">
        <v>372000000</v>
      </c>
      <c r="M133" s="5">
        <v>650000000</v>
      </c>
      <c r="P133" s="5">
        <v>120000000</v>
      </c>
    </row>
    <row r="134" spans="3:18" ht="15.5" x14ac:dyDescent="0.35">
      <c r="C134" t="s">
        <v>1803</v>
      </c>
      <c r="D134" s="5">
        <v>-824410000</v>
      </c>
    </row>
    <row r="135" spans="3:18" ht="15.5" x14ac:dyDescent="0.35">
      <c r="C135" t="s">
        <v>1657</v>
      </c>
    </row>
    <row r="136" spans="3:18" ht="15.5" x14ac:dyDescent="0.35">
      <c r="C136" t="s">
        <v>1804</v>
      </c>
    </row>
    <row r="137" spans="3:18" ht="15.5" x14ac:dyDescent="0.35">
      <c r="C137" t="s">
        <v>532</v>
      </c>
      <c r="Q137" s="5">
        <v>-729856335</v>
      </c>
    </row>
    <row r="138" spans="3:18" ht="15.5" x14ac:dyDescent="0.35">
      <c r="C138" t="s">
        <v>419</v>
      </c>
      <c r="R138" s="5">
        <v>-16194000</v>
      </c>
    </row>
    <row r="139" spans="3:18" ht="15.5" x14ac:dyDescent="0.35">
      <c r="C139" t="s">
        <v>1681</v>
      </c>
    </row>
    <row r="140" spans="3:18" ht="15.5" x14ac:dyDescent="0.35">
      <c r="C140" t="s">
        <v>1454</v>
      </c>
      <c r="R140" s="5">
        <v>-915000000</v>
      </c>
    </row>
    <row r="141" spans="3:18" ht="15.5" x14ac:dyDescent="0.35">
      <c r="C141" t="s">
        <v>1805</v>
      </c>
      <c r="R141" s="5">
        <v>6965000000</v>
      </c>
    </row>
    <row r="142" spans="3:18" ht="15.5" x14ac:dyDescent="0.35">
      <c r="C142" t="s">
        <v>795</v>
      </c>
      <c r="Q142" s="5">
        <v>-16000000000</v>
      </c>
    </row>
    <row r="143" spans="3:18" ht="15.5" x14ac:dyDescent="0.35">
      <c r="C143" t="s">
        <v>1806</v>
      </c>
      <c r="Q143" s="5">
        <v>-15940919632</v>
      </c>
      <c r="R143" s="5">
        <v>-13212932090</v>
      </c>
    </row>
    <row r="144" spans="3:18" ht="15.5" x14ac:dyDescent="0.35">
      <c r="C144" t="s">
        <v>1807</v>
      </c>
    </row>
    <row r="145" spans="3:18" ht="15.5" x14ac:dyDescent="0.35">
      <c r="C145" t="s">
        <v>1808</v>
      </c>
      <c r="F145" s="5">
        <v>7811844</v>
      </c>
      <c r="I145" s="5">
        <v>7811844</v>
      </c>
    </row>
    <row r="146" spans="3:18" ht="15.5" x14ac:dyDescent="0.35">
      <c r="C146" t="s">
        <v>1358</v>
      </c>
    </row>
    <row r="147" spans="3:18" ht="15.5" x14ac:dyDescent="0.35">
      <c r="C147" t="s">
        <v>798</v>
      </c>
      <c r="O147" s="5">
        <v>-1785000000</v>
      </c>
    </row>
    <row r="148" spans="3:18" ht="15.5" x14ac:dyDescent="0.35">
      <c r="C148" t="s">
        <v>1809</v>
      </c>
      <c r="N148" s="5">
        <v>-137214578</v>
      </c>
      <c r="O148" s="5">
        <v>-10597125783</v>
      </c>
      <c r="P148" s="5">
        <v>-5550521630</v>
      </c>
    </row>
    <row r="149" spans="3:18" ht="15.5" x14ac:dyDescent="0.35">
      <c r="C149" t="s">
        <v>1810</v>
      </c>
      <c r="M149" s="5">
        <v>997500000</v>
      </c>
      <c r="O149" s="5">
        <v>9633030654</v>
      </c>
      <c r="P149" s="5">
        <v>9817796159</v>
      </c>
    </row>
    <row r="150" spans="3:18" ht="15.5" x14ac:dyDescent="0.35">
      <c r="C150" t="s">
        <v>1811</v>
      </c>
      <c r="L150" s="5">
        <v>1956110449</v>
      </c>
      <c r="M150" s="5">
        <v>634727211</v>
      </c>
      <c r="N150" s="5">
        <v>621135625</v>
      </c>
      <c r="Q150" s="5">
        <v>26688901440</v>
      </c>
      <c r="R150" s="5">
        <v>1530085292</v>
      </c>
    </row>
    <row r="151" spans="3:18" ht="15.5" x14ac:dyDescent="0.35">
      <c r="C151" t="s">
        <v>189</v>
      </c>
      <c r="D151" s="5">
        <v>257398636</v>
      </c>
      <c r="E151" s="5">
        <v>-9656097951</v>
      </c>
      <c r="F151" s="5">
        <v>-2299364194</v>
      </c>
      <c r="G151" s="5">
        <v>164062470000</v>
      </c>
      <c r="I151" s="5">
        <v>161763105806</v>
      </c>
      <c r="J151" s="5">
        <v>-228580710</v>
      </c>
      <c r="K151" s="5">
        <v>748076981</v>
      </c>
      <c r="L151" s="5">
        <v>-215459243</v>
      </c>
      <c r="M151" s="5">
        <v>-209183729</v>
      </c>
      <c r="N151" s="5">
        <v>-203091000</v>
      </c>
      <c r="O151" s="5">
        <v>-71035131</v>
      </c>
      <c r="P151" s="5">
        <v>-229653157</v>
      </c>
      <c r="Q151" s="5">
        <v>24531254808</v>
      </c>
      <c r="R151" s="5">
        <v>3274076720</v>
      </c>
    </row>
    <row r="152" spans="3:18" ht="15.5" x14ac:dyDescent="0.35">
      <c r="C152" t="s">
        <v>588</v>
      </c>
      <c r="F152" s="5">
        <v>-98437470000</v>
      </c>
      <c r="G152" s="5">
        <v>98437470000</v>
      </c>
      <c r="R152" s="5">
        <v>3400000000</v>
      </c>
    </row>
    <row r="153" spans="3:18" ht="15.5" x14ac:dyDescent="0.35">
      <c r="C153" t="s">
        <v>1812</v>
      </c>
    </row>
    <row r="154" spans="3:18" ht="15.5" x14ac:dyDescent="0.35">
      <c r="C154" t="s">
        <v>549</v>
      </c>
      <c r="P154" s="5">
        <v>-72105690</v>
      </c>
      <c r="Q154" s="5">
        <v>24672105690</v>
      </c>
    </row>
    <row r="155" spans="3:18" ht="15.5" x14ac:dyDescent="0.35">
      <c r="C155" t="s">
        <v>1813</v>
      </c>
    </row>
    <row r="156" spans="3:18" ht="15.5" x14ac:dyDescent="0.35">
      <c r="C156" t="s">
        <v>1814</v>
      </c>
      <c r="F156" s="5">
        <v>164062500000</v>
      </c>
      <c r="I156" s="5">
        <v>164062500000</v>
      </c>
    </row>
    <row r="157" spans="3:18" ht="15.5" x14ac:dyDescent="0.35">
      <c r="C157" t="s">
        <v>1298</v>
      </c>
      <c r="F157" s="5">
        <v>-2289394194</v>
      </c>
      <c r="I157" s="5">
        <v>-2289394194</v>
      </c>
    </row>
    <row r="158" spans="3:18" ht="15.5" x14ac:dyDescent="0.35">
      <c r="C158" t="s">
        <v>863</v>
      </c>
      <c r="E158" s="5">
        <v>-8840000000</v>
      </c>
    </row>
    <row r="159" spans="3:18" ht="15.5" x14ac:dyDescent="0.35">
      <c r="C159" t="s">
        <v>614</v>
      </c>
      <c r="D159" s="5">
        <v>257398636</v>
      </c>
      <c r="E159" s="5">
        <v>-816097951</v>
      </c>
    </row>
    <row r="160" spans="3:18" ht="15.5" x14ac:dyDescent="0.35">
      <c r="C160" t="s">
        <v>1815</v>
      </c>
    </row>
    <row r="161" spans="2:18" ht="15.5" x14ac:dyDescent="0.35">
      <c r="C161" t="s">
        <v>497</v>
      </c>
      <c r="F161" s="5">
        <v>-65625000000</v>
      </c>
      <c r="G161" s="5">
        <v>65625000000</v>
      </c>
    </row>
    <row r="162" spans="2:18" ht="15.5" x14ac:dyDescent="0.35">
      <c r="C162" t="s">
        <v>1556</v>
      </c>
      <c r="K162" s="5">
        <v>1000000000</v>
      </c>
    </row>
    <row r="163" spans="2:18" ht="15.5" x14ac:dyDescent="0.35">
      <c r="C163" t="s">
        <v>435</v>
      </c>
      <c r="F163" s="5">
        <v>-10000000</v>
      </c>
      <c r="I163" s="5">
        <v>-10000000</v>
      </c>
      <c r="J163" s="5">
        <v>-228580710</v>
      </c>
      <c r="K163" s="5">
        <v>-251923019</v>
      </c>
      <c r="L163" s="5">
        <v>-215459243</v>
      </c>
      <c r="M163" s="5">
        <v>-209183729</v>
      </c>
      <c r="N163" s="5">
        <v>-203091000</v>
      </c>
    </row>
    <row r="164" spans="2:18" ht="15.5" x14ac:dyDescent="0.35">
      <c r="C164" t="s">
        <v>1186</v>
      </c>
      <c r="O164" s="5">
        <v>-71035131</v>
      </c>
      <c r="P164" s="5">
        <v>-157547467</v>
      </c>
      <c r="Q164" s="5">
        <v>-140850882</v>
      </c>
      <c r="R164" s="5">
        <v>-125923280</v>
      </c>
    </row>
    <row r="165" spans="2:18" ht="15.5" x14ac:dyDescent="0.35">
      <c r="C165" t="s">
        <v>1816</v>
      </c>
    </row>
    <row r="166" spans="2:18" ht="15.5" x14ac:dyDescent="0.35">
      <c r="C166" t="s">
        <v>226</v>
      </c>
      <c r="D166" s="5">
        <v>-336488996</v>
      </c>
      <c r="E166" s="5">
        <v>-9081068835</v>
      </c>
      <c r="F166" s="5">
        <v>-534514607</v>
      </c>
      <c r="G166" s="5">
        <v>162319317465</v>
      </c>
      <c r="I166" s="5">
        <v>160934037024</v>
      </c>
      <c r="J166" s="5">
        <v>178110182</v>
      </c>
      <c r="K166" s="5">
        <v>295695574</v>
      </c>
      <c r="L166" s="5">
        <v>953777607</v>
      </c>
      <c r="M166" s="5">
        <v>-1531621242</v>
      </c>
      <c r="N166" s="5">
        <v>-8506968170</v>
      </c>
      <c r="O166" s="5">
        <v>-17356287610</v>
      </c>
      <c r="P166" s="5">
        <v>3096285710</v>
      </c>
      <c r="Q166" s="5">
        <v>19088062102</v>
      </c>
      <c r="R166" s="5">
        <v>-2810343904</v>
      </c>
    </row>
    <row r="167" spans="2:18" ht="15.5" x14ac:dyDescent="0.35">
      <c r="C167" t="s">
        <v>1817</v>
      </c>
      <c r="D167" s="5">
        <v>10306942</v>
      </c>
      <c r="F167" s="5">
        <v>7157534</v>
      </c>
      <c r="I167" s="5">
        <v>7157534</v>
      </c>
    </row>
    <row r="168" spans="2:18" ht="15.5" x14ac:dyDescent="0.35">
      <c r="C168" t="s">
        <v>1818</v>
      </c>
      <c r="D168" s="5">
        <v>10306942</v>
      </c>
      <c r="F168" s="5">
        <v>7157534</v>
      </c>
      <c r="I168" s="5">
        <v>7157534</v>
      </c>
    </row>
    <row r="169" spans="2:18" ht="15.5" x14ac:dyDescent="0.35">
      <c r="C169" t="s">
        <v>227</v>
      </c>
      <c r="E169" s="5">
        <v>162706420400</v>
      </c>
      <c r="I169" s="5">
        <v>1765225842</v>
      </c>
      <c r="J169" s="5">
        <v>1587115660</v>
      </c>
      <c r="K169" s="5">
        <v>1291420086</v>
      </c>
      <c r="L169" s="5">
        <v>337642479</v>
      </c>
      <c r="M169" s="5">
        <v>1869263721</v>
      </c>
      <c r="N169" s="5">
        <v>10376231891</v>
      </c>
      <c r="O169" s="5">
        <v>27732519501</v>
      </c>
      <c r="P169" s="5">
        <v>24636233791</v>
      </c>
      <c r="Q169" s="5">
        <v>5548171689</v>
      </c>
      <c r="R169" s="5">
        <v>8358515593</v>
      </c>
    </row>
    <row r="170" spans="2:18" ht="15.5" x14ac:dyDescent="0.35">
      <c r="C170" t="s">
        <v>229</v>
      </c>
      <c r="D170" s="5">
        <v>-326182054</v>
      </c>
      <c r="E170" s="5">
        <v>153625351565</v>
      </c>
      <c r="F170" s="5">
        <v>-527357073</v>
      </c>
      <c r="G170" s="5">
        <v>162319317465</v>
      </c>
      <c r="I170" s="5">
        <v>162706420400</v>
      </c>
      <c r="J170" s="5">
        <v>1765225842</v>
      </c>
      <c r="K170" s="5">
        <v>1587115660</v>
      </c>
      <c r="L170" s="5">
        <v>1291420086</v>
      </c>
      <c r="M170" s="5">
        <v>337642479</v>
      </c>
      <c r="N170" s="5">
        <v>1869263721</v>
      </c>
      <c r="O170" s="5">
        <v>10376231891</v>
      </c>
      <c r="P170" s="5">
        <v>27732519501</v>
      </c>
      <c r="Q170" s="5">
        <v>24636233791</v>
      </c>
      <c r="R170" s="5">
        <v>5548171689</v>
      </c>
    </row>
    <row r="172" spans="2:18" ht="15.5" x14ac:dyDescent="0.35">
      <c r="B172" t="s">
        <v>230</v>
      </c>
      <c r="C172" t="s">
        <v>12</v>
      </c>
      <c r="D172" s="5">
        <v>9840000000</v>
      </c>
      <c r="E172" s="5">
        <v>9840000000</v>
      </c>
      <c r="F172" s="5">
        <v>9840000000</v>
      </c>
      <c r="G172" s="5">
        <v>9840000000</v>
      </c>
      <c r="I172" s="5">
        <v>9840000000</v>
      </c>
      <c r="J172" s="5">
        <v>6560000000</v>
      </c>
      <c r="K172" s="5">
        <v>6560000000</v>
      </c>
      <c r="L172" s="5">
        <v>6560000000</v>
      </c>
      <c r="M172" s="5">
        <v>6560000000</v>
      </c>
      <c r="N172" s="5">
        <v>6560000000</v>
      </c>
      <c r="O172" s="5">
        <v>6560000000</v>
      </c>
      <c r="P172" s="5">
        <v>6560000000</v>
      </c>
      <c r="Q172" s="5">
        <v>1310000000</v>
      </c>
      <c r="R172" s="5">
        <v>70000000</v>
      </c>
    </row>
    <row r="173" spans="2:18" ht="15.5" x14ac:dyDescent="0.35">
      <c r="C173" t="s">
        <v>231</v>
      </c>
      <c r="D173" s="6">
        <v>0.03</v>
      </c>
      <c r="E173" s="6">
        <v>-0.01</v>
      </c>
      <c r="F173" s="6">
        <v>0.09</v>
      </c>
      <c r="G173" s="6">
        <v>-0.19</v>
      </c>
    </row>
    <row r="174" spans="2:18" ht="15.5" x14ac:dyDescent="0.35">
      <c r="C174" t="s">
        <v>232</v>
      </c>
      <c r="D174" s="6">
        <v>8066.67</v>
      </c>
      <c r="E174" s="5">
        <v>-24400</v>
      </c>
      <c r="F174" s="6">
        <v>4244.4399999999996</v>
      </c>
      <c r="G174" s="6">
        <v>-889.47</v>
      </c>
    </row>
    <row r="175" spans="2:18" ht="15.5" x14ac:dyDescent="0.35">
      <c r="C175" t="s">
        <v>67</v>
      </c>
      <c r="D175" s="6">
        <v>1060.8599999999999</v>
      </c>
      <c r="E175" s="6">
        <v>1282.0899999999999</v>
      </c>
      <c r="F175" s="6">
        <v>2446.2800000000002</v>
      </c>
      <c r="G175" s="6">
        <v>459.89</v>
      </c>
    </row>
    <row r="176" spans="2:18" ht="15.5" x14ac:dyDescent="0.35">
      <c r="C176" t="s">
        <v>233</v>
      </c>
      <c r="D176" s="5">
        <v>-590000000</v>
      </c>
      <c r="E176" s="5">
        <v>-1060000000</v>
      </c>
      <c r="F176" s="5">
        <v>420000000</v>
      </c>
      <c r="G176" s="5">
        <v>-2430000000</v>
      </c>
    </row>
    <row r="177" spans="3:7" ht="15.5" x14ac:dyDescent="0.35">
      <c r="C177" t="s">
        <v>234</v>
      </c>
      <c r="D177" s="6">
        <v>1.1999999999999999E-3</v>
      </c>
      <c r="E177" s="6">
        <v>-2.9999999999999997E-4</v>
      </c>
      <c r="F177" s="6">
        <v>3.3E-3</v>
      </c>
      <c r="G177" s="6">
        <v>-7.0999999999999995E-3</v>
      </c>
    </row>
    <row r="178" spans="3:7" ht="15.5" x14ac:dyDescent="0.35">
      <c r="C178" t="s">
        <v>235</v>
      </c>
      <c r="D178" s="6">
        <v>1.1999999999999999E-3</v>
      </c>
      <c r="E178" s="6">
        <v>-2.9999999999999997E-4</v>
      </c>
      <c r="F178" s="6">
        <v>3.4000000000000002E-3</v>
      </c>
      <c r="G178" s="6">
        <v>-7.4999999999999997E-3</v>
      </c>
    </row>
    <row r="179" spans="3:7" ht="15.5" x14ac:dyDescent="0.35">
      <c r="C179" t="s">
        <v>236</v>
      </c>
      <c r="D179" s="6">
        <v>-3.4999999999999996E-3</v>
      </c>
      <c r="E179" s="6">
        <v>-5.3E-3</v>
      </c>
      <c r="F179" s="6">
        <v>5.0000000000000001E-4</v>
      </c>
      <c r="G179" s="6">
        <v>-1.54E-2</v>
      </c>
    </row>
    <row r="180" spans="3:7" ht="15.5" x14ac:dyDescent="0.35">
      <c r="C180" t="s">
        <v>237</v>
      </c>
      <c r="D180" s="6">
        <v>-2.81</v>
      </c>
      <c r="E180" s="6">
        <v>-4.1900000000000004</v>
      </c>
      <c r="F180" s="6">
        <v>0.41</v>
      </c>
      <c r="G180" s="6">
        <v>-25.33</v>
      </c>
    </row>
    <row r="181" spans="3:7" ht="15.5" x14ac:dyDescent="0.35">
      <c r="C181" t="s">
        <v>443</v>
      </c>
      <c r="D181" s="5">
        <v>251000000000</v>
      </c>
      <c r="E181" s="5">
        <v>250000000000</v>
      </c>
      <c r="F181" s="5">
        <v>250000000000</v>
      </c>
      <c r="G181" s="5">
        <v>252000000000</v>
      </c>
    </row>
    <row r="182" spans="3:7" ht="15.5" x14ac:dyDescent="0.35">
      <c r="C182" t="s">
        <v>238</v>
      </c>
      <c r="D182" s="6">
        <v>9.51</v>
      </c>
      <c r="E182" s="6">
        <v>9.6</v>
      </c>
      <c r="F182" s="6">
        <v>15.02</v>
      </c>
      <c r="G182" s="6">
        <v>6.61</v>
      </c>
    </row>
    <row r="183" spans="3:7" ht="15.5" x14ac:dyDescent="0.35">
      <c r="C183" t="s">
        <v>239</v>
      </c>
      <c r="D183" s="6">
        <v>25.45</v>
      </c>
      <c r="E183" s="6">
        <v>25.42</v>
      </c>
      <c r="F183" s="6">
        <v>25.43</v>
      </c>
      <c r="G183" s="6">
        <v>25.56</v>
      </c>
    </row>
    <row r="184" spans="3:7" ht="15.5" x14ac:dyDescent="0.35">
      <c r="C184" t="s">
        <v>240</v>
      </c>
      <c r="D184" s="6">
        <v>9.51</v>
      </c>
      <c r="E184" s="6">
        <v>9.6</v>
      </c>
      <c r="F184" s="6">
        <v>15.02</v>
      </c>
      <c r="G184" s="6">
        <v>6.61</v>
      </c>
    </row>
    <row r="185" spans="3:7" ht="15.5" x14ac:dyDescent="0.35">
      <c r="C185" t="s">
        <v>241</v>
      </c>
      <c r="D185" s="6">
        <v>25.45</v>
      </c>
      <c r="E185" s="6">
        <v>25.42</v>
      </c>
      <c r="F185" s="6">
        <v>25.43</v>
      </c>
      <c r="G185" s="6">
        <v>25.56</v>
      </c>
    </row>
    <row r="186" spans="3:7" ht="15.5" x14ac:dyDescent="0.35">
      <c r="C186" t="s">
        <v>242</v>
      </c>
      <c r="E186" s="5">
        <v>0</v>
      </c>
      <c r="F186" s="5">
        <v>0</v>
      </c>
      <c r="G186" s="5">
        <v>1000000000</v>
      </c>
    </row>
    <row r="187" spans="3:7" ht="15.5" x14ac:dyDescent="0.35">
      <c r="C187" t="s">
        <v>243</v>
      </c>
    </row>
    <row r="188" spans="3:7" ht="15.5" x14ac:dyDescent="0.35">
      <c r="C188" t="s">
        <v>306</v>
      </c>
      <c r="D188" s="5">
        <v>251000000000</v>
      </c>
      <c r="E188" s="5">
        <v>250000000000</v>
      </c>
      <c r="F188" s="5">
        <v>250000000000</v>
      </c>
      <c r="G188" s="5">
        <v>252000000000</v>
      </c>
    </row>
    <row r="189" spans="3:7" ht="15.5" x14ac:dyDescent="0.35">
      <c r="C189" t="s">
        <v>24</v>
      </c>
      <c r="E189" s="5">
        <v>0</v>
      </c>
      <c r="F189" s="5">
        <v>0</v>
      </c>
      <c r="G189" s="5">
        <v>1000000000</v>
      </c>
    </row>
    <row r="190" spans="3:7" ht="15.5" x14ac:dyDescent="0.35">
      <c r="C190" t="s">
        <v>21</v>
      </c>
      <c r="D190" s="5">
        <v>-153000000000</v>
      </c>
      <c r="E190" s="5">
        <v>-153000000000</v>
      </c>
      <c r="F190" s="5">
        <v>-163000000000</v>
      </c>
      <c r="G190" s="5">
        <v>-163000000000</v>
      </c>
    </row>
    <row r="191" spans="3:7" ht="15.5" x14ac:dyDescent="0.35">
      <c r="C191" t="s">
        <v>245</v>
      </c>
      <c r="D191" s="5">
        <v>176000000000</v>
      </c>
      <c r="E191" s="5">
        <v>176000000000</v>
      </c>
      <c r="F191" s="5">
        <v>176000000000</v>
      </c>
      <c r="G191" s="5">
        <v>180000000000</v>
      </c>
    </row>
    <row r="192" spans="3:7" ht="15.5" x14ac:dyDescent="0.35">
      <c r="C192" t="s">
        <v>246</v>
      </c>
      <c r="D192" s="5">
        <v>0</v>
      </c>
      <c r="E192" s="5">
        <v>1000000000</v>
      </c>
      <c r="F192" s="5">
        <v>2000000000</v>
      </c>
      <c r="G192" s="5">
        <v>-2000000000</v>
      </c>
    </row>
    <row r="193" spans="3:18" ht="15.5" x14ac:dyDescent="0.35">
      <c r="C193" t="s">
        <v>247</v>
      </c>
      <c r="D193" s="5">
        <v>0</v>
      </c>
      <c r="E193" s="5">
        <v>0</v>
      </c>
      <c r="F193" s="5">
        <v>0</v>
      </c>
      <c r="G193" s="5">
        <v>0</v>
      </c>
    </row>
    <row r="194" spans="3:18" ht="15.5" x14ac:dyDescent="0.35">
      <c r="C194" t="s">
        <v>13</v>
      </c>
      <c r="D194" s="5">
        <v>0</v>
      </c>
      <c r="E194" s="5">
        <v>1000000000</v>
      </c>
      <c r="F194" s="5">
        <v>2000000000</v>
      </c>
      <c r="G194" s="5">
        <v>-2000000000</v>
      </c>
    </row>
    <row r="195" spans="3:18" ht="15.5" x14ac:dyDescent="0.35">
      <c r="C195" t="s">
        <v>16</v>
      </c>
      <c r="D195" s="6">
        <v>0.02</v>
      </c>
      <c r="E195" s="6">
        <v>0.06</v>
      </c>
      <c r="F195" s="6">
        <v>0.18</v>
      </c>
      <c r="G195" s="6">
        <v>-0.18</v>
      </c>
    </row>
    <row r="196" spans="3:18" ht="15.5" x14ac:dyDescent="0.35">
      <c r="C196" t="s">
        <v>52</v>
      </c>
      <c r="I196" s="6">
        <v>-0.3</v>
      </c>
      <c r="J196" s="6">
        <v>-0.85</v>
      </c>
      <c r="K196" s="6">
        <v>-0.44</v>
      </c>
      <c r="L196" s="6">
        <v>-0.53</v>
      </c>
      <c r="M196" s="6">
        <v>-0.73</v>
      </c>
      <c r="N196" s="6">
        <v>-1.49</v>
      </c>
      <c r="O196" s="6">
        <v>0.17</v>
      </c>
      <c r="P196" s="6">
        <v>0.3</v>
      </c>
      <c r="Q196" s="6">
        <v>1.32</v>
      </c>
      <c r="R196" s="6">
        <v>-24.88</v>
      </c>
    </row>
    <row r="197" spans="3:18" ht="15.5" x14ac:dyDescent="0.35">
      <c r="C197" t="s">
        <v>66</v>
      </c>
      <c r="I197" s="6">
        <v>-1273.33</v>
      </c>
      <c r="J197" s="6">
        <v>-69.41</v>
      </c>
      <c r="K197" s="6">
        <v>-113.64</v>
      </c>
      <c r="L197" s="6">
        <v>-150.94</v>
      </c>
      <c r="M197" s="6">
        <v>-68.489999999999995</v>
      </c>
      <c r="N197" s="6">
        <v>-33.56</v>
      </c>
      <c r="O197" s="6">
        <v>2941.18</v>
      </c>
      <c r="P197" s="6">
        <v>2583.33</v>
      </c>
      <c r="Q197" s="6">
        <v>1484.85</v>
      </c>
      <c r="R197" s="5">
        <v>0</v>
      </c>
    </row>
    <row r="198" spans="3:18" ht="15.5" x14ac:dyDescent="0.35">
      <c r="C198" t="s">
        <v>69</v>
      </c>
      <c r="I198" s="6">
        <v>416.83</v>
      </c>
      <c r="J198" s="6">
        <v>46.35</v>
      </c>
      <c r="K198" s="6">
        <v>28.11</v>
      </c>
      <c r="L198" s="6">
        <v>56.41</v>
      </c>
      <c r="M198" s="6">
        <v>81.84</v>
      </c>
      <c r="N198" s="6">
        <v>87.54</v>
      </c>
      <c r="O198" s="6">
        <v>266.74</v>
      </c>
      <c r="P198" s="6">
        <v>432.95</v>
      </c>
      <c r="Q198" s="6">
        <v>256.39999999999998</v>
      </c>
      <c r="R198" s="5">
        <v>0</v>
      </c>
    </row>
    <row r="199" spans="3:18" ht="15.5" x14ac:dyDescent="0.35">
      <c r="C199" t="s">
        <v>248</v>
      </c>
      <c r="I199" s="5">
        <v>-3350000000</v>
      </c>
      <c r="J199" s="5">
        <v>-3110000000</v>
      </c>
      <c r="K199" s="5">
        <v>-520000000</v>
      </c>
      <c r="L199" s="5">
        <v>-180000000</v>
      </c>
      <c r="M199" s="5">
        <v>-1950000000</v>
      </c>
      <c r="N199" s="5">
        <v>-7410000000</v>
      </c>
      <c r="O199" s="5">
        <v>3150000000</v>
      </c>
      <c r="P199" s="5">
        <v>4360000000</v>
      </c>
    </row>
    <row r="200" spans="3:18" ht="15.5" x14ac:dyDescent="0.35">
      <c r="C200" t="s">
        <v>249</v>
      </c>
      <c r="I200" s="6">
        <v>-1.1200000000000002E-2</v>
      </c>
      <c r="J200" s="6">
        <v>-5.3899999999999997E-2</v>
      </c>
      <c r="K200" s="6">
        <v>-2.76E-2</v>
      </c>
      <c r="L200" s="6">
        <v>-3.2599999999999997E-2</v>
      </c>
      <c r="M200" s="6">
        <v>-4.2800000000000005E-2</v>
      </c>
      <c r="N200" s="6">
        <v>-8.4499999999999992E-2</v>
      </c>
      <c r="O200" s="6">
        <v>6.5000000000000006E-3</v>
      </c>
      <c r="P200" s="6">
        <v>1.5700000000000002E-2</v>
      </c>
      <c r="Q200" s="6">
        <v>1.38E-2</v>
      </c>
      <c r="R200" s="6">
        <v>-1.5900000000000001E-2</v>
      </c>
    </row>
    <row r="201" spans="3:18" ht="15.5" x14ac:dyDescent="0.35">
      <c r="C201" t="s">
        <v>250</v>
      </c>
      <c r="I201" s="6">
        <v>-1.1699999999999999E-2</v>
      </c>
      <c r="J201" s="6">
        <v>-6.1399999999999996E-2</v>
      </c>
      <c r="K201" s="6">
        <v>-3.0099999999999998E-2</v>
      </c>
      <c r="L201" s="6">
        <v>-3.5099999999999999E-2</v>
      </c>
      <c r="M201" s="6">
        <v>-4.5700000000000005E-2</v>
      </c>
      <c r="N201" s="6">
        <v>-8.8300000000000003E-2</v>
      </c>
      <c r="O201" s="6">
        <v>6.7000000000000002E-3</v>
      </c>
      <c r="P201" s="6">
        <v>1.6E-2</v>
      </c>
      <c r="Q201" s="6">
        <v>1.41E-2</v>
      </c>
      <c r="R201" s="6">
        <v>-1.9799999999999998E-2</v>
      </c>
    </row>
    <row r="202" spans="3:18" ht="15.5" x14ac:dyDescent="0.35">
      <c r="C202" t="s">
        <v>251</v>
      </c>
      <c r="I202" s="6">
        <v>-2.58E-2</v>
      </c>
      <c r="J202" s="6">
        <v>-4.8499999999999995E-2</v>
      </c>
      <c r="K202" s="6">
        <v>-2.5099999999999997E-2</v>
      </c>
      <c r="L202" s="6">
        <v>-2.6699999999999998E-2</v>
      </c>
      <c r="M202" s="6">
        <v>-4.7199999999999999E-2</v>
      </c>
      <c r="N202" s="6">
        <v>-7.7899999999999997E-2</v>
      </c>
      <c r="O202" s="6">
        <v>-1.1000000000000001E-3</v>
      </c>
      <c r="P202" s="6">
        <v>8.6999999999999994E-3</v>
      </c>
      <c r="Q202" s="6">
        <v>6.3E-3</v>
      </c>
      <c r="R202" s="6">
        <v>-5.5999999999999994E-2</v>
      </c>
    </row>
    <row r="203" spans="3:18" ht="15.5" x14ac:dyDescent="0.35">
      <c r="C203" t="s">
        <v>252</v>
      </c>
      <c r="I203" s="6">
        <v>-10.76</v>
      </c>
      <c r="J203" s="6">
        <v>-10.82</v>
      </c>
      <c r="K203" s="6">
        <v>-10.47</v>
      </c>
      <c r="L203" s="6">
        <v>-20.23</v>
      </c>
      <c r="M203" s="6">
        <v>-101.41</v>
      </c>
      <c r="N203" s="6">
        <v>-173.41</v>
      </c>
      <c r="O203" s="6">
        <v>-14.78</v>
      </c>
      <c r="P203" s="6">
        <v>39.68</v>
      </c>
      <c r="Q203" s="6">
        <v>21.83</v>
      </c>
      <c r="R203" s="6">
        <v>-64.69</v>
      </c>
    </row>
    <row r="204" spans="3:18" ht="15.5" x14ac:dyDescent="0.35">
      <c r="C204" t="s">
        <v>63</v>
      </c>
      <c r="I204" s="6">
        <v>15.02</v>
      </c>
      <c r="J204" s="6">
        <v>4.24</v>
      </c>
      <c r="K204" s="6">
        <v>3.4</v>
      </c>
      <c r="L204" s="6">
        <v>5.27</v>
      </c>
      <c r="M204" s="6">
        <v>3.14</v>
      </c>
      <c r="N204" s="6">
        <v>2.96</v>
      </c>
      <c r="O204" s="6">
        <v>20.260000000000002</v>
      </c>
      <c r="P204" s="6">
        <v>41.36</v>
      </c>
      <c r="Q204" s="6">
        <v>20.91</v>
      </c>
      <c r="R204" s="5">
        <v>0</v>
      </c>
    </row>
    <row r="205" spans="3:18" ht="15.5" x14ac:dyDescent="0.35">
      <c r="C205" t="s">
        <v>60</v>
      </c>
      <c r="I205" s="6">
        <v>25.43</v>
      </c>
      <c r="J205" s="6">
        <v>13.92</v>
      </c>
      <c r="K205" s="6">
        <v>14.72</v>
      </c>
      <c r="L205" s="6">
        <v>15.18</v>
      </c>
      <c r="M205" s="6">
        <v>15.91</v>
      </c>
      <c r="N205" s="6">
        <v>16.89</v>
      </c>
      <c r="O205" s="6">
        <v>24.68</v>
      </c>
      <c r="P205" s="6">
        <v>18.739999999999998</v>
      </c>
      <c r="Q205" s="6">
        <v>93.72</v>
      </c>
      <c r="R205" s="6">
        <v>1256.8599999999999</v>
      </c>
    </row>
    <row r="206" spans="3:18" ht="15.5" x14ac:dyDescent="0.35">
      <c r="C206" t="s">
        <v>253</v>
      </c>
      <c r="I206" s="6">
        <v>15.02</v>
      </c>
      <c r="J206" s="6">
        <v>4.24</v>
      </c>
      <c r="K206" s="6">
        <v>3.4</v>
      </c>
      <c r="L206" s="6">
        <v>5.27</v>
      </c>
      <c r="M206" s="6">
        <v>3.14</v>
      </c>
      <c r="N206" s="6">
        <v>2.96</v>
      </c>
      <c r="O206" s="6">
        <v>20.260000000000002</v>
      </c>
      <c r="P206" s="6">
        <v>41.36</v>
      </c>
      <c r="Q206" s="6">
        <v>20.92</v>
      </c>
      <c r="R206" s="5">
        <v>0</v>
      </c>
    </row>
    <row r="207" spans="3:18" ht="15.5" x14ac:dyDescent="0.35">
      <c r="C207" t="s">
        <v>254</v>
      </c>
      <c r="I207" s="6">
        <v>25.43</v>
      </c>
      <c r="J207" s="6">
        <v>13.92</v>
      </c>
      <c r="K207" s="6">
        <v>14.72</v>
      </c>
      <c r="L207" s="6">
        <v>15.18</v>
      </c>
      <c r="M207" s="6">
        <v>15.91</v>
      </c>
      <c r="N207" s="6">
        <v>16.89</v>
      </c>
      <c r="O207" s="6">
        <v>24.68</v>
      </c>
      <c r="P207" s="6">
        <v>18.739999999999998</v>
      </c>
      <c r="Q207" s="6">
        <v>93.69</v>
      </c>
      <c r="R207" s="5">
        <v>1256</v>
      </c>
    </row>
    <row r="208" spans="3:18" ht="15.5" x14ac:dyDescent="0.35">
      <c r="C208" t="s">
        <v>255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1000000000</v>
      </c>
      <c r="P208" s="5">
        <v>0</v>
      </c>
      <c r="Q208" s="5">
        <v>1000000000</v>
      </c>
      <c r="R208" s="5">
        <v>0</v>
      </c>
    </row>
    <row r="209" spans="2:18" ht="15.5" x14ac:dyDescent="0.35">
      <c r="C209" t="s">
        <v>256</v>
      </c>
      <c r="Q209" s="5">
        <v>0</v>
      </c>
      <c r="R209" s="5">
        <v>0</v>
      </c>
    </row>
    <row r="210" spans="2:18" ht="15.5" x14ac:dyDescent="0.35">
      <c r="C210" t="s">
        <v>26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1000000000</v>
      </c>
      <c r="P210" s="5">
        <v>0</v>
      </c>
      <c r="Q210" s="5">
        <v>1000000000</v>
      </c>
      <c r="R210" s="5">
        <v>1000000000</v>
      </c>
    </row>
    <row r="211" spans="2:18" ht="15.5" x14ac:dyDescent="0.35">
      <c r="C211" t="s">
        <v>23</v>
      </c>
      <c r="I211" s="5">
        <v>-163000000000</v>
      </c>
      <c r="J211" s="5">
        <v>-2000000000</v>
      </c>
      <c r="K211" s="5">
        <v>-1000000000</v>
      </c>
      <c r="L211" s="5">
        <v>-1000000000</v>
      </c>
      <c r="M211" s="5">
        <v>0</v>
      </c>
      <c r="N211" s="5">
        <v>-2000000000</v>
      </c>
      <c r="O211" s="5">
        <v>-10000000000</v>
      </c>
      <c r="P211" s="5">
        <v>-27000000000</v>
      </c>
      <c r="Q211" s="5">
        <v>-24000000000</v>
      </c>
      <c r="R211" s="5">
        <v>-5000000000</v>
      </c>
    </row>
    <row r="212" spans="2:18" ht="15.5" x14ac:dyDescent="0.35">
      <c r="C212" t="s">
        <v>257</v>
      </c>
      <c r="I212" s="5">
        <v>176000000000</v>
      </c>
      <c r="J212" s="5">
        <v>19000000000</v>
      </c>
      <c r="K212" s="5">
        <v>22000000000</v>
      </c>
      <c r="L212" s="5">
        <v>22000000000</v>
      </c>
      <c r="M212" s="5">
        <v>21000000000</v>
      </c>
      <c r="N212" s="5">
        <v>24000000000</v>
      </c>
      <c r="O212" s="5">
        <v>71000000000</v>
      </c>
      <c r="P212" s="5">
        <v>31000000000</v>
      </c>
      <c r="Q212" s="5">
        <v>29000000000</v>
      </c>
      <c r="R212" s="5">
        <v>18000000000</v>
      </c>
    </row>
    <row r="213" spans="2:18" ht="15.5" x14ac:dyDescent="0.35">
      <c r="C213" t="s">
        <v>258</v>
      </c>
      <c r="I213" s="5">
        <v>-1000000000</v>
      </c>
      <c r="J213" s="5">
        <v>0</v>
      </c>
      <c r="K213" s="5">
        <v>0</v>
      </c>
      <c r="L213" s="5">
        <v>-1000000000</v>
      </c>
      <c r="M213" s="5">
        <v>-3000000000</v>
      </c>
      <c r="N213" s="5">
        <v>-9000000000</v>
      </c>
      <c r="O213" s="5">
        <v>-14000000000</v>
      </c>
      <c r="P213" s="5">
        <v>0</v>
      </c>
      <c r="Q213" s="5">
        <v>1000000000</v>
      </c>
      <c r="R213" s="5">
        <v>0</v>
      </c>
    </row>
    <row r="214" spans="2:18" ht="15.5" x14ac:dyDescent="0.35">
      <c r="C214" t="s">
        <v>259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-1000000000</v>
      </c>
      <c r="Q214" s="5">
        <v>-1000000000</v>
      </c>
      <c r="R214" s="5">
        <v>0</v>
      </c>
    </row>
    <row r="215" spans="2:18" ht="15.5" x14ac:dyDescent="0.35">
      <c r="C215" t="s">
        <v>15</v>
      </c>
      <c r="I215" s="5">
        <v>-1000000000</v>
      </c>
      <c r="J215" s="5">
        <v>0</v>
      </c>
      <c r="K215" s="5">
        <v>0</v>
      </c>
      <c r="L215" s="5">
        <v>-1000000000</v>
      </c>
      <c r="M215" s="5">
        <v>-4000000000</v>
      </c>
      <c r="N215" s="5">
        <v>-9000000000</v>
      </c>
      <c r="O215" s="5">
        <v>-15000000000</v>
      </c>
      <c r="P215" s="5">
        <v>-1000000000</v>
      </c>
      <c r="Q215" s="5">
        <v>0</v>
      </c>
      <c r="R215" s="5">
        <v>0</v>
      </c>
    </row>
    <row r="216" spans="2:18" ht="15.5" x14ac:dyDescent="0.35">
      <c r="C216" t="s">
        <v>17</v>
      </c>
      <c r="I216" s="6">
        <v>-0.09</v>
      </c>
      <c r="J216" s="6">
        <v>0.01</v>
      </c>
      <c r="K216" s="6">
        <v>-7.0000000000000007E-2</v>
      </c>
      <c r="L216" s="6">
        <v>-0.12</v>
      </c>
      <c r="M216" s="6">
        <v>-0.55000000000000004</v>
      </c>
      <c r="N216" s="6">
        <v>-1.34</v>
      </c>
      <c r="O216" s="6">
        <v>-2.2200000000000002</v>
      </c>
      <c r="P216" s="6">
        <v>-0.16</v>
      </c>
      <c r="Q216" s="6">
        <v>-0.15</v>
      </c>
      <c r="R216" s="6">
        <v>-6.02</v>
      </c>
    </row>
    <row r="218" spans="2:18" ht="15.5" x14ac:dyDescent="0.35">
      <c r="B218" t="s">
        <v>260</v>
      </c>
      <c r="C218" t="s">
        <v>261</v>
      </c>
      <c r="D218" s="5">
        <v>313000000</v>
      </c>
      <c r="E218" s="5">
        <v>-64000000</v>
      </c>
      <c r="F218" s="5">
        <v>860000000</v>
      </c>
      <c r="G218" s="5">
        <v>-2000000000</v>
      </c>
      <c r="H218" s="5">
        <v>498000000</v>
      </c>
      <c r="I218" s="5">
        <v>-3000000000</v>
      </c>
      <c r="J218" s="5">
        <v>-6000000000</v>
      </c>
      <c r="K218" s="5">
        <v>-3000000000</v>
      </c>
      <c r="L218" s="5">
        <v>-3000000000</v>
      </c>
      <c r="M218" s="5">
        <v>-5000000000</v>
      </c>
      <c r="N218" s="5">
        <v>-10000000000</v>
      </c>
      <c r="O218" s="5">
        <v>1000000000</v>
      </c>
      <c r="P218" s="5">
        <v>2000000000</v>
      </c>
      <c r="Q218" s="5">
        <v>2000000000</v>
      </c>
    </row>
    <row r="219" spans="2:18" ht="15.5" x14ac:dyDescent="0.35">
      <c r="C219" t="s">
        <v>51</v>
      </c>
      <c r="D219" s="6">
        <v>0.03</v>
      </c>
      <c r="E219" s="6">
        <v>-0.01</v>
      </c>
      <c r="F219" s="6">
        <v>0.09</v>
      </c>
      <c r="G219" s="6">
        <v>-0.19</v>
      </c>
      <c r="H219" s="6">
        <v>0.05</v>
      </c>
      <c r="I219" s="6">
        <v>-0.3</v>
      </c>
      <c r="J219" s="6">
        <v>-0.56999999999999995</v>
      </c>
      <c r="K219" s="6">
        <v>-0.3</v>
      </c>
      <c r="L219" s="6">
        <v>-0.35</v>
      </c>
      <c r="M219" s="6">
        <v>-0.48</v>
      </c>
      <c r="N219" s="6">
        <v>-0.99</v>
      </c>
      <c r="O219" s="6">
        <v>0.11</v>
      </c>
      <c r="P219" s="6">
        <v>0.2</v>
      </c>
      <c r="Q219" s="6">
        <v>0.18</v>
      </c>
    </row>
    <row r="220" spans="2:18" ht="15.5" x14ac:dyDescent="0.35">
      <c r="C220" t="s">
        <v>262</v>
      </c>
      <c r="D220" s="5">
        <v>2000000000</v>
      </c>
      <c r="E220" s="5">
        <v>2000000000</v>
      </c>
      <c r="F220" s="5">
        <v>2000000000</v>
      </c>
      <c r="G220" s="5">
        <v>4000000000</v>
      </c>
      <c r="H220" s="5">
        <v>8000000000</v>
      </c>
      <c r="I220" s="5">
        <v>9000000000</v>
      </c>
      <c r="J220" s="5">
        <v>8000000000</v>
      </c>
      <c r="K220" s="5">
        <v>12000000000</v>
      </c>
      <c r="L220" s="5">
        <v>9000000000</v>
      </c>
      <c r="M220" s="5">
        <v>4000000000</v>
      </c>
      <c r="N220" s="5">
        <v>4000000000</v>
      </c>
      <c r="O220" s="5">
        <v>12000000000</v>
      </c>
      <c r="P220" s="5">
        <v>12000000000</v>
      </c>
      <c r="Q220" s="5">
        <v>10000000000</v>
      </c>
    </row>
    <row r="221" spans="2:18" ht="15.5" x14ac:dyDescent="0.35">
      <c r="C221" t="s">
        <v>344</v>
      </c>
      <c r="I221" s="6">
        <v>3441.84</v>
      </c>
    </row>
    <row r="222" spans="2:18" ht="15.5" x14ac:dyDescent="0.35">
      <c r="C222" t="s">
        <v>345</v>
      </c>
      <c r="I222" s="6">
        <v>-2191.2399999999998</v>
      </c>
    </row>
    <row r="223" spans="2:18" ht="15.5" x14ac:dyDescent="0.35">
      <c r="C223" t="s">
        <v>263</v>
      </c>
      <c r="I223" s="6">
        <v>6.95</v>
      </c>
    </row>
    <row r="224" spans="2:18" ht="15.5" x14ac:dyDescent="0.35">
      <c r="C224" t="s">
        <v>346</v>
      </c>
      <c r="I224" s="6">
        <v>-5.0000000000000001E-4</v>
      </c>
    </row>
    <row r="225" spans="3:9" ht="15.5" x14ac:dyDescent="0.35">
      <c r="C225" t="s">
        <v>347</v>
      </c>
      <c r="I225" s="6">
        <v>184.7</v>
      </c>
    </row>
    <row r="226" spans="3:9" ht="15.5" x14ac:dyDescent="0.35">
      <c r="C226" t="s">
        <v>348</v>
      </c>
      <c r="I226" s="6">
        <v>6.84</v>
      </c>
    </row>
    <row r="227" spans="3:9" ht="15.5" x14ac:dyDescent="0.35">
      <c r="C227" t="s">
        <v>349</v>
      </c>
      <c r="I227" s="6">
        <v>1695.65</v>
      </c>
    </row>
    <row r="228" spans="3:9" ht="15.5" x14ac:dyDescent="0.35">
      <c r="C228" t="s">
        <v>350</v>
      </c>
      <c r="I228" s="6">
        <v>2090.23</v>
      </c>
    </row>
    <row r="229" spans="3:9" ht="15.5" x14ac:dyDescent="0.35">
      <c r="C229" t="s">
        <v>351</v>
      </c>
      <c r="I229" s="6">
        <v>-323.44</v>
      </c>
    </row>
    <row r="230" spans="3:9" ht="15.5" x14ac:dyDescent="0.35">
      <c r="C230" t="s">
        <v>264</v>
      </c>
      <c r="I230" s="6">
        <v>-425.98</v>
      </c>
    </row>
    <row r="231" spans="3:9" ht="15.5" x14ac:dyDescent="0.35">
      <c r="C231" t="s">
        <v>451</v>
      </c>
      <c r="I231" s="6">
        <v>-33.86</v>
      </c>
    </row>
    <row r="232" spans="3:9" ht="15.5" x14ac:dyDescent="0.35">
      <c r="C232" t="s">
        <v>352</v>
      </c>
      <c r="I232" s="6">
        <v>-0.08</v>
      </c>
    </row>
    <row r="233" spans="3:9" ht="15.5" x14ac:dyDescent="0.35">
      <c r="C233" t="s">
        <v>353</v>
      </c>
      <c r="I233" s="6">
        <v>0.05</v>
      </c>
    </row>
    <row r="234" spans="3:9" ht="15.5" x14ac:dyDescent="0.35">
      <c r="C234" t="s">
        <v>354</v>
      </c>
      <c r="I234" s="6">
        <v>0.94</v>
      </c>
    </row>
    <row r="235" spans="3:9" ht="15.5" x14ac:dyDescent="0.35">
      <c r="C235" t="s">
        <v>355</v>
      </c>
      <c r="D235" s="6">
        <v>15.57</v>
      </c>
    </row>
    <row r="236" spans="3:9" ht="15.5" x14ac:dyDescent="0.35">
      <c r="C236" t="s">
        <v>356</v>
      </c>
      <c r="I236" s="6">
        <v>25.45</v>
      </c>
    </row>
    <row r="237" spans="3:9" ht="15.5" x14ac:dyDescent="0.35">
      <c r="C237" t="s">
        <v>357</v>
      </c>
      <c r="I237" s="6">
        <v>0.08</v>
      </c>
    </row>
    <row r="238" spans="3:9" ht="15.5" x14ac:dyDescent="0.35">
      <c r="C238" t="s">
        <v>265</v>
      </c>
      <c r="D238" s="6">
        <v>135.30000000000001</v>
      </c>
    </row>
    <row r="239" spans="3:9" ht="15.5" x14ac:dyDescent="0.35">
      <c r="C239" t="s">
        <v>266</v>
      </c>
      <c r="D239" s="6">
        <v>117.31</v>
      </c>
    </row>
    <row r="240" spans="3:9" ht="15.5" x14ac:dyDescent="0.35">
      <c r="C240" t="s">
        <v>269</v>
      </c>
      <c r="D240" s="6">
        <v>0.01</v>
      </c>
    </row>
    <row r="241" spans="3:9" ht="15.5" x14ac:dyDescent="0.35">
      <c r="C241" t="s">
        <v>271</v>
      </c>
      <c r="D241" s="6">
        <v>1.01</v>
      </c>
    </row>
    <row r="242" spans="3:9" ht="15.5" x14ac:dyDescent="0.35">
      <c r="C242" t="s">
        <v>272</v>
      </c>
      <c r="I242" s="6">
        <v>-11.49</v>
      </c>
    </row>
    <row r="243" spans="3:9" ht="15.5" x14ac:dyDescent="0.35">
      <c r="C243" t="s">
        <v>13</v>
      </c>
      <c r="D243" s="5">
        <v>0</v>
      </c>
    </row>
    <row r="244" spans="3:9" ht="15.5" x14ac:dyDescent="0.35">
      <c r="C244" t="s">
        <v>358</v>
      </c>
      <c r="I244" s="6">
        <v>90.48</v>
      </c>
    </row>
    <row r="245" spans="3:9" ht="15.5" x14ac:dyDescent="0.35">
      <c r="C245" t="s">
        <v>273</v>
      </c>
      <c r="I245" s="6">
        <v>-3.0999999999999999E-3</v>
      </c>
    </row>
    <row r="246" spans="3:9" ht="15.5" x14ac:dyDescent="0.35">
      <c r="C246" t="s">
        <v>274</v>
      </c>
      <c r="I246" s="6">
        <v>-3.0999999999999999E-3</v>
      </c>
    </row>
    <row r="247" spans="3:9" ht="15.5" x14ac:dyDescent="0.35">
      <c r="C247" t="s">
        <v>275</v>
      </c>
      <c r="I247" s="6">
        <v>-1.9099999999999999E-2</v>
      </c>
    </row>
    <row r="248" spans="3:9" ht="15.5" x14ac:dyDescent="0.35">
      <c r="C248" t="s">
        <v>359</v>
      </c>
      <c r="I248" s="6">
        <v>0.1263</v>
      </c>
    </row>
    <row r="249" spans="3:9" ht="15.5" x14ac:dyDescent="0.35">
      <c r="C249" t="s">
        <v>276</v>
      </c>
      <c r="D249" s="6">
        <v>6.85</v>
      </c>
    </row>
    <row r="250" spans="3:9" ht="15.5" x14ac:dyDescent="0.35">
      <c r="C250" t="s">
        <v>277</v>
      </c>
      <c r="D250" s="6">
        <v>2996.87</v>
      </c>
    </row>
    <row r="251" spans="3:9" ht="15.5" x14ac:dyDescent="0.35">
      <c r="C251" t="s">
        <v>278</v>
      </c>
      <c r="D251" s="6">
        <v>32.24</v>
      </c>
    </row>
    <row r="252" spans="3:9" ht="15.5" x14ac:dyDescent="0.35">
      <c r="C252" t="s">
        <v>279</v>
      </c>
      <c r="D252" s="6">
        <v>2971.48</v>
      </c>
    </row>
    <row r="253" spans="3:9" ht="15.5" x14ac:dyDescent="0.35">
      <c r="C253" t="s">
        <v>280</v>
      </c>
      <c r="D253" s="6">
        <v>13.29</v>
      </c>
    </row>
    <row r="254" spans="3:9" ht="15.5" x14ac:dyDescent="0.35">
      <c r="C254" t="s">
        <v>281</v>
      </c>
      <c r="I254" s="6">
        <v>0.04</v>
      </c>
    </row>
    <row r="255" spans="3:9" ht="15.5" x14ac:dyDescent="0.35">
      <c r="C255" t="s">
        <v>282</v>
      </c>
      <c r="I255" s="6">
        <v>0.13</v>
      </c>
    </row>
    <row r="256" spans="3:9" ht="15.5" x14ac:dyDescent="0.35">
      <c r="C256" t="s">
        <v>47</v>
      </c>
      <c r="I256" s="5">
        <v>1713000000000</v>
      </c>
    </row>
    <row r="257" spans="3:9" ht="15.5" x14ac:dyDescent="0.35">
      <c r="C257" t="s">
        <v>283</v>
      </c>
      <c r="I257" s="5">
        <v>1560000000000</v>
      </c>
    </row>
    <row r="258" spans="3:9" ht="15.5" x14ac:dyDescent="0.35">
      <c r="C258" t="s">
        <v>284</v>
      </c>
      <c r="I258" s="5">
        <v>9840000000</v>
      </c>
    </row>
    <row r="259" spans="3:9" ht="15.5" x14ac:dyDescent="0.35">
      <c r="C259" t="s">
        <v>285</v>
      </c>
      <c r="I259" s="6">
        <v>0.41499999999999998</v>
      </c>
    </row>
    <row r="260" spans="3:9" ht="15.5" x14ac:dyDescent="0.35">
      <c r="C260" t="s">
        <v>286</v>
      </c>
      <c r="D260" s="6">
        <v>0.68140000000000001</v>
      </c>
    </row>
    <row r="261" spans="3:9" ht="15.5" x14ac:dyDescent="0.35">
      <c r="C261" t="s">
        <v>287</v>
      </c>
      <c r="D261" s="6">
        <v>-0.39390000000000003</v>
      </c>
    </row>
    <row r="262" spans="3:9" ht="15.5" x14ac:dyDescent="0.35">
      <c r="C262" t="s">
        <v>288</v>
      </c>
      <c r="D262" s="6">
        <v>0.13930000000000001</v>
      </c>
    </row>
    <row r="263" spans="3:9" ht="15.5" x14ac:dyDescent="0.35">
      <c r="C263" t="s">
        <v>453</v>
      </c>
      <c r="D263" s="6">
        <v>-9.4600000000000004E-2</v>
      </c>
    </row>
    <row r="264" spans="3:9" ht="15.5" x14ac:dyDescent="0.35">
      <c r="C264" t="s">
        <v>289</v>
      </c>
      <c r="D264" s="6">
        <v>1.9E-3</v>
      </c>
    </row>
    <row r="265" spans="3:9" ht="15.5" x14ac:dyDescent="0.35">
      <c r="C265" t="s">
        <v>360</v>
      </c>
      <c r="D265" s="6">
        <v>1.5871999999999999</v>
      </c>
    </row>
    <row r="266" spans="3:9" ht="15.5" x14ac:dyDescent="0.35">
      <c r="C266" t="s">
        <v>293</v>
      </c>
      <c r="I266" s="5">
        <v>7</v>
      </c>
    </row>
    <row r="267" spans="3:9" ht="15.5" x14ac:dyDescent="0.35">
      <c r="C267" t="s">
        <v>294</v>
      </c>
      <c r="I267" s="6">
        <v>0.1</v>
      </c>
    </row>
    <row r="268" spans="3:9" ht="15.5" x14ac:dyDescent="0.35">
      <c r="C268" t="s">
        <v>295</v>
      </c>
      <c r="I268" s="6">
        <v>0.6</v>
      </c>
    </row>
    <row r="269" spans="3:9" ht="15.5" x14ac:dyDescent="0.35">
      <c r="C269" t="s">
        <v>296</v>
      </c>
      <c r="I269" s="6">
        <v>0.3</v>
      </c>
    </row>
    <row r="270" spans="3:9" ht="15.5" x14ac:dyDescent="0.35">
      <c r="C270" t="s">
        <v>361</v>
      </c>
      <c r="I270" s="6">
        <v>0.02</v>
      </c>
    </row>
    <row r="271" spans="3:9" ht="15.5" x14ac:dyDescent="0.35">
      <c r="C271" t="s">
        <v>297</v>
      </c>
      <c r="I271" s="6">
        <v>0.1</v>
      </c>
    </row>
    <row r="272" spans="3:9" ht="15.5" x14ac:dyDescent="0.35">
      <c r="C272" t="s">
        <v>298</v>
      </c>
      <c r="I272" s="6">
        <v>7.0000000000000007E-2</v>
      </c>
    </row>
    <row r="273" spans="3:9" ht="15.5" x14ac:dyDescent="0.35">
      <c r="C273" t="s">
        <v>299</v>
      </c>
      <c r="I273" s="5">
        <v>9000000000</v>
      </c>
    </row>
    <row r="274" spans="3:9" ht="15.5" x14ac:dyDescent="0.35">
      <c r="C274" t="s">
        <v>300</v>
      </c>
      <c r="I274" s="5">
        <v>6000000000</v>
      </c>
    </row>
    <row r="275" spans="3:9" ht="15.5" x14ac:dyDescent="0.35">
      <c r="C275" t="s">
        <v>301</v>
      </c>
      <c r="I275" s="5">
        <v>-4000000000</v>
      </c>
    </row>
    <row r="276" spans="3:9" ht="15.5" x14ac:dyDescent="0.35">
      <c r="C276" t="s">
        <v>302</v>
      </c>
      <c r="I276" s="5">
        <v>-1000000000</v>
      </c>
    </row>
    <row r="277" spans="3:9" ht="15.5" x14ac:dyDescent="0.35">
      <c r="C277" t="s">
        <v>303</v>
      </c>
      <c r="D277" s="5">
        <v>153000000000</v>
      </c>
    </row>
    <row r="278" spans="3:9" ht="15.5" x14ac:dyDescent="0.35">
      <c r="C278" t="s">
        <v>304</v>
      </c>
      <c r="D278" s="5">
        <v>254000000000</v>
      </c>
    </row>
    <row r="279" spans="3:9" ht="15.5" x14ac:dyDescent="0.35">
      <c r="C279" t="s">
        <v>305</v>
      </c>
      <c r="D279" s="5">
        <v>3000000000</v>
      </c>
    </row>
    <row r="280" spans="3:9" ht="15.5" x14ac:dyDescent="0.35">
      <c r="C280" t="s">
        <v>245</v>
      </c>
      <c r="D280" s="5">
        <v>176000000000</v>
      </c>
    </row>
    <row r="281" spans="3:9" ht="15.5" x14ac:dyDescent="0.35">
      <c r="C281" t="s">
        <v>306</v>
      </c>
      <c r="I281" s="5">
        <v>251000000000</v>
      </c>
    </row>
    <row r="282" spans="3:9" ht="15.5" x14ac:dyDescent="0.35">
      <c r="C282" t="s">
        <v>21</v>
      </c>
      <c r="D282" s="5">
        <v>-153000000000</v>
      </c>
    </row>
    <row r="283" spans="3:9" ht="15.5" x14ac:dyDescent="0.35">
      <c r="C283" t="s">
        <v>244</v>
      </c>
      <c r="I283" s="5">
        <v>251000000000</v>
      </c>
    </row>
    <row r="284" spans="3:9" ht="15.5" x14ac:dyDescent="0.35">
      <c r="C284" t="s">
        <v>307</v>
      </c>
      <c r="I284" s="5">
        <v>1000000000</v>
      </c>
    </row>
    <row r="285" spans="3:9" ht="15.5" x14ac:dyDescent="0.35">
      <c r="C285" t="s">
        <v>308</v>
      </c>
      <c r="I285" s="5">
        <v>-1000000000</v>
      </c>
    </row>
    <row r="286" spans="3:9" ht="15.5" x14ac:dyDescent="0.35">
      <c r="C286" t="s">
        <v>309</v>
      </c>
      <c r="I286" s="5">
        <v>152000000000</v>
      </c>
    </row>
    <row r="287" spans="3:9" ht="15.5" x14ac:dyDescent="0.35">
      <c r="C287" t="s">
        <v>310</v>
      </c>
      <c r="I287" s="5">
        <v>0</v>
      </c>
    </row>
    <row r="288" spans="3:9" ht="15.5" x14ac:dyDescent="0.35">
      <c r="C288" t="s">
        <v>311</v>
      </c>
      <c r="I288" s="5">
        <v>1000000000</v>
      </c>
    </row>
  </sheetData>
  <pageMargins left="0.7" right="0.7" top="0.75" bottom="0.75" header="0.3" footer="0.3"/>
  <ignoredErrors>
    <ignoredError sqref="A1:R289" numberStoredAsText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S31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9" width="18.83203125" customWidth="1"/>
  </cols>
  <sheetData>
    <row r="1" spans="1:19" ht="15.5" x14ac:dyDescent="0.35">
      <c r="C1" t="s">
        <v>1819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</row>
    <row r="2" spans="1:19" ht="15.5" x14ac:dyDescent="0.35">
      <c r="C2" t="s">
        <v>1820</v>
      </c>
      <c r="D2" s="2" vm="420">
        <f ca="1">IFERROR(_xlfn.STOCKHISTORY("XIDX:" &amp; $C$1, D3, , 0, 0, 1), "Libur")</f>
        <v>398</v>
      </c>
      <c r="E2" s="2" vm="419">
        <f ca="1">IFERROR(_xlfn.STOCKHISTORY("XIDX:" &amp; $C$1, E3, , 0, 0, 1), "Libur")</f>
        <v>368</v>
      </c>
      <c r="H2" s="2" vm="419">
        <f ca="1">IFERROR(INDEX(D2:G2,COUNT(D2:G2)),"")</f>
        <v>368</v>
      </c>
      <c r="I2" s="2" vm="488">
        <f t="shared" ref="I2:S2" ca="1" si="0">IFERROR(_xlfn.STOCKHISTORY("XIDX:" &amp; $C$1, I1, , 0, 0, 1), "Libur")</f>
        <v>466</v>
      </c>
      <c r="J2" s="2" vm="489">
        <f t="shared" ca="1" si="0"/>
        <v>787.5</v>
      </c>
      <c r="K2" s="2" vm="490">
        <f t="shared" ca="1" si="0"/>
        <v>355</v>
      </c>
      <c r="L2" s="2" vm="491">
        <f t="shared" ca="1" si="0"/>
        <v>277.5</v>
      </c>
      <c r="M2" s="2" vm="254">
        <f t="shared" ca="1" si="0"/>
        <v>235</v>
      </c>
      <c r="N2" s="2" vm="205">
        <f t="shared" ca="1" si="0"/>
        <v>250</v>
      </c>
      <c r="O2" s="2" vm="492">
        <f t="shared" ca="1" si="0"/>
        <v>252.5</v>
      </c>
      <c r="P2" s="2" vm="493">
        <f t="shared" ca="1" si="0"/>
        <v>142</v>
      </c>
      <c r="Q2" s="2" vm="494">
        <f t="shared" ca="1" si="0"/>
        <v>75.5</v>
      </c>
      <c r="R2" s="2" t="str">
        <f t="shared" ca="1" si="0"/>
        <v>Libur</v>
      </c>
      <c r="S2" s="2" t="str">
        <f t="shared" ca="1" si="0"/>
        <v>Libur</v>
      </c>
    </row>
    <row r="3" spans="1:19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9" ht="15.5" x14ac:dyDescent="0.35">
      <c r="B4" t="s">
        <v>5</v>
      </c>
      <c r="C4" t="s">
        <v>6</v>
      </c>
      <c r="D4" s="2">
        <f>IFERROR(INDEX(D51:D500,MATCH($C$4,$C$51:$C$500,0)),"")</f>
        <v>916548664120</v>
      </c>
      <c r="E4" s="2">
        <f>IFERROR(INDEX(E51:E500,MATCH($C$4,$C$51:$C$500,0)),"")</f>
        <v>774394510032</v>
      </c>
      <c r="H4" s="2">
        <f>IFERROR(SUM(D4:G4)*(4/MAX(1,COUNT(D4:G4))),"")</f>
        <v>3381886348304</v>
      </c>
      <c r="I4" s="2">
        <f t="shared" ref="I4:S4" si="1">IFERROR(INDEX(I51:I500,MATCH($C$4,$C$51:$C$500,0)),"")</f>
        <v>2825631197247</v>
      </c>
      <c r="J4" s="2">
        <f t="shared" si="1"/>
        <v>2696813747786</v>
      </c>
      <c r="K4" s="2">
        <f t="shared" si="1"/>
        <v>2090115884030</v>
      </c>
      <c r="L4" s="2">
        <f t="shared" si="1"/>
        <v>1674053536287</v>
      </c>
      <c r="M4" s="2">
        <f t="shared" si="1"/>
        <v>1103519743574</v>
      </c>
      <c r="N4" s="2">
        <f t="shared" si="1"/>
        <v>972634784176</v>
      </c>
      <c r="O4" s="2">
        <f t="shared" si="1"/>
        <v>1088679619907</v>
      </c>
      <c r="P4" s="2">
        <f t="shared" si="1"/>
        <v>831104026853</v>
      </c>
      <c r="Q4" s="2">
        <f t="shared" si="1"/>
        <v>614677561202</v>
      </c>
      <c r="R4" s="2">
        <f t="shared" si="1"/>
        <v>523932684972</v>
      </c>
      <c r="S4" s="2">
        <f t="shared" si="1"/>
        <v>366452163745</v>
      </c>
    </row>
    <row r="5" spans="1:19" ht="15.5" x14ac:dyDescent="0.35">
      <c r="B5" t="s">
        <v>7</v>
      </c>
      <c r="C5" t="s">
        <v>8</v>
      </c>
      <c r="D5" s="2">
        <f>IFERROR(INDEX(D51:D500,MATCH($C$5,$C$51:$C$500,0)),"")</f>
        <v>136010577513</v>
      </c>
      <c r="E5" s="2">
        <f>IFERROR(INDEX(E51:E500,MATCH($C$5,$C$51:$C$500,0)),"")</f>
        <v>119811728297</v>
      </c>
      <c r="H5" s="2">
        <f>IFERROR(SUM(D5:G5)*(4/MAX(1,COUNT(D5:G5))),"")</f>
        <v>511644611620</v>
      </c>
      <c r="I5" s="2">
        <f t="shared" ref="I5:S5" si="2">IFERROR(INDEX(I51:I500,MATCH($C$5,$C$51:$C$500,0)),"")</f>
        <v>382991282204</v>
      </c>
      <c r="J5" s="2">
        <f t="shared" si="2"/>
        <v>466633243856</v>
      </c>
      <c r="K5" s="2">
        <f t="shared" si="2"/>
        <v>306832508755</v>
      </c>
      <c r="L5" s="2">
        <f t="shared" si="2"/>
        <v>192484018135</v>
      </c>
      <c r="M5" s="2">
        <f t="shared" si="2"/>
        <v>182641878816</v>
      </c>
      <c r="N5" s="2">
        <f t="shared" si="2"/>
        <v>131148898505</v>
      </c>
      <c r="O5" s="2">
        <f t="shared" si="2"/>
        <v>128863997351</v>
      </c>
      <c r="P5" s="2">
        <f t="shared" si="2"/>
        <v>63509314192</v>
      </c>
      <c r="Q5" s="2">
        <f t="shared" si="2"/>
        <v>50391207379</v>
      </c>
      <c r="R5" s="2">
        <f t="shared" si="2"/>
        <v>39015753534</v>
      </c>
      <c r="S5" s="2">
        <f t="shared" si="2"/>
        <v>5034331184</v>
      </c>
    </row>
    <row r="6" spans="1:19" ht="15.5" x14ac:dyDescent="0.35">
      <c r="B6" t="s">
        <v>9</v>
      </c>
      <c r="C6" t="s">
        <v>10</v>
      </c>
      <c r="D6" s="2">
        <f>IFERROR(INDEX(D51:D500,MATCH($C$6,$C$51:$C$500,0)),"")</f>
        <v>2574633606581</v>
      </c>
      <c r="E6" s="2">
        <f>IFERROR(INDEX(E51:E500,MATCH($C$6,$C$51:$C$500,0)),"")</f>
        <v>2434682999970</v>
      </c>
      <c r="H6" s="2">
        <f>IFERROR(INDEX(D6:G6,COUNT(D6:G6)),"")</f>
        <v>2434682999970</v>
      </c>
      <c r="I6" s="2">
        <f t="shared" ref="I6:S6" si="3">IFERROR(INDEX(I51:I500,MATCH($C$6,$C$51:$C$500,0)),"")</f>
        <v>2312124673313</v>
      </c>
      <c r="J6" s="2">
        <f t="shared" si="3"/>
        <v>1929776447634</v>
      </c>
      <c r="K6" s="2">
        <f t="shared" si="3"/>
        <v>1514585030778</v>
      </c>
      <c r="L6" s="2">
        <f t="shared" si="3"/>
        <v>1209171716345</v>
      </c>
      <c r="M6" s="2">
        <f t="shared" si="3"/>
        <v>1001579893307</v>
      </c>
      <c r="N6" s="2">
        <f t="shared" si="3"/>
        <v>894746110680</v>
      </c>
      <c r="O6" s="2">
        <f t="shared" si="3"/>
        <v>766299436026</v>
      </c>
      <c r="P6" s="2">
        <f t="shared" si="3"/>
        <v>635478469892</v>
      </c>
      <c r="Q6" s="2">
        <f t="shared" si="3"/>
        <v>297969528163</v>
      </c>
      <c r="R6" s="2">
        <f t="shared" si="3"/>
        <v>198161486379</v>
      </c>
      <c r="S6" s="2">
        <f t="shared" si="3"/>
        <v>148199975954</v>
      </c>
    </row>
    <row r="7" spans="1:19" ht="15.5" x14ac:dyDescent="0.35">
      <c r="B7" t="s">
        <v>11</v>
      </c>
      <c r="C7" t="s">
        <v>12</v>
      </c>
      <c r="D7" s="3">
        <f>IFERROR(INDEX(D51:D500,MATCH($C$7,$C$51:$C$500,0))/1000000000,"")</f>
        <v>24</v>
      </c>
      <c r="E7" s="3">
        <f>IFERROR(INDEX(E51:E500,MATCH($C$7,$C$51:$C$500,0))/1000000000,"")</f>
        <v>24</v>
      </c>
      <c r="H7" s="3">
        <f>IFERROR(INDEX(D7:G7,COUNT(D7:G7)),"")</f>
        <v>24</v>
      </c>
      <c r="I7" s="3">
        <f t="shared" ref="I7:S7" si="4">IFERROR(INDEX(I51:I500,MATCH($C$7,$C$51:$C$500,0))/1000000000,"")</f>
        <v>24</v>
      </c>
      <c r="J7" s="3">
        <f t="shared" si="4"/>
        <v>12</v>
      </c>
      <c r="K7" s="3">
        <f t="shared" si="4"/>
        <v>12</v>
      </c>
      <c r="L7" s="3">
        <f t="shared" si="4"/>
        <v>12</v>
      </c>
      <c r="M7" s="3">
        <f t="shared" si="4"/>
        <v>12</v>
      </c>
      <c r="N7" s="3">
        <f t="shared" si="4"/>
        <v>12</v>
      </c>
      <c r="O7" s="3">
        <f t="shared" si="4"/>
        <v>12</v>
      </c>
      <c r="P7" s="3">
        <f t="shared" si="4"/>
        <v>12</v>
      </c>
      <c r="Q7" s="3">
        <f t="shared" si="4"/>
        <v>2.2000000000000002</v>
      </c>
      <c r="R7" s="3">
        <f t="shared" si="4"/>
        <v>1.75</v>
      </c>
      <c r="S7" s="3">
        <f t="shared" si="4"/>
        <v>0</v>
      </c>
    </row>
    <row r="8" spans="1:19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-72000000000</v>
      </c>
      <c r="E8" s="2">
        <f>IFERROR(INDEX(E51:E500,MATCH("Free cash flow (Quarter)",$C$51:$C$500,0)),"")</f>
        <v>35000000000</v>
      </c>
      <c r="H8" s="2">
        <f>IFERROR(INDEX(D8:G8,COUNT(D8:G8)),"")</f>
        <v>35000000000</v>
      </c>
      <c r="I8" s="2">
        <f t="shared" ref="I8:S8" si="5">IFERROR(INDEX(I51:I500,MATCH($C$8,$C$51:$C$500,0)),"")</f>
        <v>109000000000</v>
      </c>
      <c r="J8" s="2">
        <f t="shared" si="5"/>
        <v>-28000000000</v>
      </c>
      <c r="K8" s="2">
        <f t="shared" si="5"/>
        <v>124000000000</v>
      </c>
      <c r="L8" s="2">
        <f t="shared" si="5"/>
        <v>-92000000000</v>
      </c>
      <c r="M8" s="2">
        <f t="shared" si="5"/>
        <v>147000000000</v>
      </c>
      <c r="N8" s="2">
        <f t="shared" si="5"/>
        <v>54000000000</v>
      </c>
      <c r="O8" s="2">
        <f t="shared" si="5"/>
        <v>-235000000000</v>
      </c>
      <c r="P8" s="2">
        <f t="shared" si="5"/>
        <v>-49000000000</v>
      </c>
      <c r="Q8" s="2">
        <f t="shared" si="5"/>
        <v>-120000000000</v>
      </c>
      <c r="R8" s="2">
        <f t="shared" si="5"/>
        <v>-61000000000</v>
      </c>
      <c r="S8" s="2">
        <f t="shared" si="5"/>
        <v>-32000000000</v>
      </c>
    </row>
    <row r="9" spans="1:19" ht="15.5" x14ac:dyDescent="0.35">
      <c r="A9" t="s">
        <v>16</v>
      </c>
      <c r="C9" t="s">
        <v>17</v>
      </c>
      <c r="D9" s="3">
        <f>IFERROR(INDEX(D51:D500,MATCH("Free cash flow per share (Quarter)",$C$51:$C$500,0)),"")</f>
        <v>-3.02</v>
      </c>
      <c r="E9" s="3">
        <f>IFERROR(INDEX(E51:E500,MATCH("Free cash flow per share (Quarter)",$C$51:$C$500,0)),"")</f>
        <v>1.46</v>
      </c>
      <c r="H9" s="3">
        <f>IFERROR(INDEX(D9:G9,COUNT(D9:G9)),"")</f>
        <v>1.46</v>
      </c>
      <c r="I9" s="3">
        <f t="shared" ref="I9:S9" si="6">IFERROR(INDEX(I51:I500,MATCH($C$9,$C$51:$C$500,0)),"")</f>
        <v>4.55</v>
      </c>
      <c r="J9" s="3">
        <f t="shared" si="6"/>
        <v>-2.36</v>
      </c>
      <c r="K9" s="3">
        <f t="shared" si="6"/>
        <v>10.32</v>
      </c>
      <c r="L9" s="3">
        <f t="shared" si="6"/>
        <v>-7.63</v>
      </c>
      <c r="M9" s="3">
        <f t="shared" si="6"/>
        <v>12.23</v>
      </c>
      <c r="N9" s="3">
        <f t="shared" si="6"/>
        <v>4.54</v>
      </c>
      <c r="O9" s="3">
        <f t="shared" si="6"/>
        <v>-19.62</v>
      </c>
      <c r="P9" s="3">
        <f t="shared" si="6"/>
        <v>-4.0599999999999996</v>
      </c>
      <c r="Q9" s="3">
        <f t="shared" si="6"/>
        <v>-54.46</v>
      </c>
      <c r="R9" s="3">
        <f t="shared" si="6"/>
        <v>-34.81</v>
      </c>
      <c r="S9" s="3">
        <f t="shared" si="6"/>
        <v>-270345.24</v>
      </c>
    </row>
    <row r="10" spans="1:19" ht="15.5" x14ac:dyDescent="0.35">
      <c r="C10" t="s">
        <v>18</v>
      </c>
      <c r="D10" s="3">
        <f ca="1">IFERROR(IF(D9=0,"",D2/D9),"")</f>
        <v>-131.78807947019868</v>
      </c>
      <c r="E10" s="3">
        <f ca="1">IFERROR(IF(E9=0,"",E2/E9),"")</f>
        <v>252.05479452054794</v>
      </c>
      <c r="I10" s="3">
        <f t="shared" ref="I10:S10" ca="1" si="7">IFERROR(IF(I9=0,"",I2/I9),"")</f>
        <v>102.41758241758242</v>
      </c>
      <c r="J10" s="3">
        <f t="shared" ca="1" si="7"/>
        <v>-333.68644067796612</v>
      </c>
      <c r="K10" s="3">
        <f t="shared" ca="1" si="7"/>
        <v>34.399224806201552</v>
      </c>
      <c r="L10" s="3">
        <f t="shared" ca="1" si="7"/>
        <v>-36.369593709043251</v>
      </c>
      <c r="M10" s="3">
        <f t="shared" ca="1" si="7"/>
        <v>19.215044971381847</v>
      </c>
      <c r="N10" s="3">
        <f t="shared" ca="1" si="7"/>
        <v>55.066079295154182</v>
      </c>
      <c r="O10" s="3">
        <f t="shared" ca="1" si="7"/>
        <v>-12.869520897043833</v>
      </c>
      <c r="P10" s="3">
        <f t="shared" ca="1" si="7"/>
        <v>-34.975369458128085</v>
      </c>
      <c r="Q10" s="3">
        <f t="shared" ca="1" si="7"/>
        <v>-1.3863385971355122</v>
      </c>
      <c r="R10" s="3" t="str">
        <f t="shared" ca="1" si="7"/>
        <v/>
      </c>
      <c r="S10" s="3" t="str">
        <f t="shared" ca="1" si="7"/>
        <v/>
      </c>
    </row>
    <row r="11" spans="1:19" ht="15.5" x14ac:dyDescent="0.35">
      <c r="B11" t="s">
        <v>19</v>
      </c>
      <c r="C11" t="s">
        <v>20</v>
      </c>
      <c r="D11" s="2">
        <f>IFERROR(INDEX(D51:D500,MATCH($C$11,$C$51:$C$500,0)),"")</f>
        <v>50518434026</v>
      </c>
      <c r="E11" s="2">
        <f>IFERROR(INDEX(E51:E500,MATCH($C$11,$C$51:$C$500,0)),"")</f>
        <v>62922395194</v>
      </c>
      <c r="H11" s="2">
        <f>IFERROR(INDEX(D11:G11,COUNT(D11:G11)),"")</f>
        <v>62922395194</v>
      </c>
      <c r="I11" s="2">
        <f t="shared" ref="I11:S11" si="8">IFERROR(INDEX(I51:I500,MATCH($C$11,$C$51:$C$500,0)),"")</f>
        <v>32314178392</v>
      </c>
      <c r="J11" s="2">
        <f t="shared" si="8"/>
        <v>48041777363</v>
      </c>
      <c r="K11" s="2">
        <f t="shared" si="8"/>
        <v>225123298001</v>
      </c>
      <c r="L11" s="2">
        <f t="shared" si="8"/>
        <v>15844388377</v>
      </c>
      <c r="M11" s="2">
        <f t="shared" si="8"/>
        <v>4761050331</v>
      </c>
      <c r="N11" s="2">
        <f t="shared" si="8"/>
        <v>22890468010</v>
      </c>
      <c r="O11" s="2">
        <f t="shared" si="8"/>
        <v>6843501828</v>
      </c>
      <c r="P11" s="2">
        <f t="shared" si="8"/>
        <v>2681860260</v>
      </c>
      <c r="Q11" s="2">
        <f t="shared" si="8"/>
        <v>3059185742</v>
      </c>
      <c r="R11" s="2">
        <f t="shared" si="8"/>
        <v>963523972</v>
      </c>
      <c r="S11" s="2">
        <f t="shared" si="8"/>
        <v>1666853310</v>
      </c>
    </row>
    <row r="12" spans="1:19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399000000000</v>
      </c>
      <c r="E12" s="2">
        <f>IFERROR(INDEX(E51:E500,MATCH("Net Debt (Quarter)",$C$51:$C$500,0)),"")</f>
        <v>330000000000</v>
      </c>
      <c r="H12" s="2">
        <f>IFERROR(INDEX(D12:G12,COUNT(D12:G12)),"")</f>
        <v>330000000000</v>
      </c>
      <c r="I12" s="2">
        <f t="shared" ref="I12:S12" si="9">IFERROR(INDEX(I51:I500,MATCH($C$12,$C$51:$C$500,0)),"")</f>
        <v>353000000000</v>
      </c>
      <c r="J12" s="2">
        <f t="shared" si="9"/>
        <v>378000000000</v>
      </c>
      <c r="K12" s="2">
        <f t="shared" si="9"/>
        <v>250000000000</v>
      </c>
      <c r="L12" s="2">
        <f t="shared" si="9"/>
        <v>364000000000</v>
      </c>
      <c r="M12" s="2">
        <f t="shared" si="9"/>
        <v>160000000000</v>
      </c>
      <c r="N12" s="2">
        <f t="shared" si="9"/>
        <v>232000000000</v>
      </c>
      <c r="O12" s="2">
        <f t="shared" si="9"/>
        <v>280000000000</v>
      </c>
      <c r="P12" s="2">
        <f t="shared" si="9"/>
        <v>35000000000</v>
      </c>
      <c r="Q12" s="2">
        <f t="shared" si="9"/>
        <v>254000000000</v>
      </c>
      <c r="R12" s="2">
        <f t="shared" si="9"/>
        <v>186000000000</v>
      </c>
      <c r="S12" s="2">
        <f t="shared" si="9"/>
        <v>139000000000</v>
      </c>
    </row>
    <row r="13" spans="1:19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450000000000</v>
      </c>
      <c r="E13" s="2">
        <f>IFERROR(INDEX(E51:E500,MATCH("Total Debt (Quarter)",$C$51:$C$500,0)),"")</f>
        <v>393000000000</v>
      </c>
      <c r="H13" s="2">
        <f>IFERROR(INDEX(D13:G13,COUNT(D13:G13)),"")</f>
        <v>393000000000</v>
      </c>
      <c r="I13" s="2">
        <f t="shared" ref="I13:S13" si="10">IFERROR(INDEX(I51:I500,MATCH($C$13,$C$51:$C$500,0)),"")</f>
        <v>385000000000</v>
      </c>
      <c r="J13" s="2">
        <f t="shared" si="10"/>
        <v>426000000000</v>
      </c>
      <c r="K13" s="2">
        <f t="shared" si="10"/>
        <v>475000000000</v>
      </c>
      <c r="L13" s="2">
        <f t="shared" si="10"/>
        <v>379000000000</v>
      </c>
      <c r="M13" s="2">
        <f t="shared" si="10"/>
        <v>165000000000</v>
      </c>
      <c r="N13" s="2">
        <f t="shared" si="10"/>
        <v>255000000000</v>
      </c>
      <c r="O13" s="2">
        <f t="shared" si="10"/>
        <v>287000000000</v>
      </c>
      <c r="P13" s="2">
        <f t="shared" si="10"/>
        <v>38000000000</v>
      </c>
      <c r="Q13" s="2">
        <f t="shared" si="10"/>
        <v>257000000000</v>
      </c>
      <c r="R13" s="2">
        <f t="shared" si="10"/>
        <v>187000000000</v>
      </c>
      <c r="S13" s="2">
        <f t="shared" si="10"/>
        <v>140000000000</v>
      </c>
    </row>
    <row r="14" spans="1:19" ht="15.5" x14ac:dyDescent="0.35">
      <c r="C14" t="s">
        <v>27</v>
      </c>
      <c r="D14" s="2">
        <f>IFERROR(INDEX(D51:D500,MATCH($C$14,$C$51:$C$500,0)),"")</f>
        <v>-7451472641</v>
      </c>
      <c r="E14" s="2">
        <f>IFERROR(INDEX(E51:E500,MATCH($C$14,$C$51:$C$500,0)),"")</f>
        <v>-6587674834</v>
      </c>
      <c r="H14" s="2">
        <f>IFERROR(SUM(D14:G14)*(4/MAX(1,COUNT(D14:G14))),"")</f>
        <v>-28078294950</v>
      </c>
      <c r="I14" s="2">
        <f t="shared" ref="I14:S14" si="11">IFERROR(INDEX(I51:I500,MATCH($C$14,$C$51:$C$500,0)),"")</f>
        <v>-27225399635</v>
      </c>
      <c r="J14" s="2">
        <f t="shared" si="11"/>
        <v>-30740908111</v>
      </c>
      <c r="K14" s="2">
        <f t="shared" si="11"/>
        <v>-21324275500</v>
      </c>
      <c r="L14" s="2">
        <f t="shared" si="11"/>
        <v>-18078284139</v>
      </c>
      <c r="M14" s="2">
        <f t="shared" si="11"/>
        <v>-13804081705</v>
      </c>
      <c r="N14" s="2">
        <f t="shared" si="11"/>
        <v>-25461582184</v>
      </c>
      <c r="O14" s="2">
        <f t="shared" si="11"/>
        <v>-14850093220</v>
      </c>
      <c r="P14" s="2">
        <f t="shared" si="11"/>
        <v>-23058101482</v>
      </c>
      <c r="Q14" s="2">
        <f t="shared" si="11"/>
        <v>-21437623500</v>
      </c>
      <c r="R14" s="2">
        <f t="shared" si="11"/>
        <v>-16101190623</v>
      </c>
      <c r="S14" s="2">
        <f t="shared" si="11"/>
        <v>-13058058247</v>
      </c>
    </row>
    <row r="15" spans="1:19" ht="15.5" x14ac:dyDescent="0.35">
      <c r="C15" t="s">
        <v>28</v>
      </c>
      <c r="D15" s="2">
        <f>IFERROR(INDEX(D51:D500,MATCH($C$15,$C$51:$C$500,0)),"")</f>
        <v>-39527771728</v>
      </c>
      <c r="E15" s="2">
        <f>IFERROR(INDEX(E51:E500,MATCH($C$15,$C$51:$C$500,0)),"")</f>
        <v>-34049835302</v>
      </c>
      <c r="H15" s="2">
        <f>IFERROR(SUM(D15:G15)*(4/MAX(1,COUNT(D15:G15))),"")</f>
        <v>-147155214060</v>
      </c>
      <c r="I15" s="2">
        <f t="shared" ref="I15:S15" si="12">IFERROR(INDEX(I51:I500,MATCH($C$15,$C$51:$C$500,0)),"")</f>
        <v>-106966135961</v>
      </c>
      <c r="J15" s="2">
        <f t="shared" si="12"/>
        <v>-131226695854</v>
      </c>
      <c r="K15" s="2">
        <f t="shared" si="12"/>
        <v>-88498417903</v>
      </c>
      <c r="L15" s="2">
        <f t="shared" si="12"/>
        <v>-55393401045</v>
      </c>
      <c r="M15" s="2">
        <f t="shared" si="12"/>
        <v>-49631575033</v>
      </c>
      <c r="N15" s="2">
        <f t="shared" si="12"/>
        <v>-36192322490</v>
      </c>
      <c r="O15" s="2">
        <f t="shared" si="12"/>
        <v>-41911127844</v>
      </c>
      <c r="P15" s="2">
        <f t="shared" si="12"/>
        <v>-18572406999</v>
      </c>
      <c r="Q15" s="2">
        <f t="shared" si="12"/>
        <v>-12490508971</v>
      </c>
      <c r="R15" s="2">
        <f t="shared" si="12"/>
        <v>-8747181746</v>
      </c>
      <c r="S15" s="2">
        <f t="shared" si="12"/>
        <v>-3215463886</v>
      </c>
    </row>
    <row r="16" spans="1:19" ht="15.5" x14ac:dyDescent="0.35">
      <c r="C16" t="s">
        <v>29</v>
      </c>
      <c r="D16" s="2">
        <f>IFERROR(INDEX(D51:D500,MATCH($C$16,$C$51:$C$500,0)),"")</f>
        <v>179478378339</v>
      </c>
      <c r="E16" s="2">
        <f>IFERROR(INDEX(E51:E500,MATCH($C$16,$C$51:$C$500,0)),"")</f>
        <v>156608161959</v>
      </c>
      <c r="H16" s="2">
        <f>IFERROR(SUM(D16:G16)*(4/MAX(1,COUNT(D16:G16))),"")</f>
        <v>672173080596</v>
      </c>
      <c r="I16" s="2">
        <f t="shared" ref="I16:S16" si="13">IFERROR(INDEX(I51:I500,MATCH($C$16,$C$51:$C$500,0)),"")</f>
        <v>496471361311</v>
      </c>
      <c r="J16" s="2">
        <f t="shared" si="13"/>
        <v>605245945707</v>
      </c>
      <c r="K16" s="2">
        <f t="shared" si="13"/>
        <v>412590561105</v>
      </c>
      <c r="L16" s="2">
        <f t="shared" si="13"/>
        <v>250859107721</v>
      </c>
      <c r="M16" s="2">
        <f t="shared" si="13"/>
        <v>230343242053</v>
      </c>
      <c r="N16" s="2">
        <f t="shared" si="13"/>
        <v>168964556985</v>
      </c>
      <c r="O16" s="2">
        <f t="shared" si="13"/>
        <v>172667589552</v>
      </c>
      <c r="P16" s="2">
        <f t="shared" si="13"/>
        <v>81834159473</v>
      </c>
      <c r="Q16" s="2">
        <f t="shared" si="13"/>
        <v>62664239800</v>
      </c>
      <c r="R16" s="2">
        <f t="shared" si="13"/>
        <v>48009984731</v>
      </c>
      <c r="S16" s="2">
        <f t="shared" si="13"/>
        <v>8110791001</v>
      </c>
    </row>
    <row r="17" spans="1:19" ht="15.5" x14ac:dyDescent="0.35">
      <c r="A17" t="s">
        <v>30</v>
      </c>
    </row>
    <row r="18" spans="1:19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  <c r="S18" t="s">
        <v>35</v>
      </c>
    </row>
    <row r="19" spans="1:19" ht="15.5" x14ac:dyDescent="0.35">
      <c r="A19" t="s">
        <v>44</v>
      </c>
      <c r="C19" t="s">
        <v>45</v>
      </c>
    </row>
    <row r="20" spans="1:19" ht="15.5" x14ac:dyDescent="0.35">
      <c r="A20" t="s">
        <v>46</v>
      </c>
      <c r="C20" t="s">
        <v>47</v>
      </c>
      <c r="D20" s="2">
        <f ca="1">IFERROR(D21*D2,"")</f>
        <v>9552000000000</v>
      </c>
      <c r="E20" s="2">
        <f ca="1">IFERROR(E21*E2,"")</f>
        <v>8832000000000</v>
      </c>
      <c r="H20" s="2">
        <f t="shared" ref="H20:S20" ca="1" si="14">IFERROR(H21*H2,"")</f>
        <v>8832000000000</v>
      </c>
      <c r="I20" s="2">
        <f t="shared" ca="1" si="14"/>
        <v>11184000000000</v>
      </c>
      <c r="J20" s="2">
        <f t="shared" ca="1" si="14"/>
        <v>9450000000000</v>
      </c>
      <c r="K20" s="2">
        <f t="shared" ca="1" si="14"/>
        <v>4260000000000</v>
      </c>
      <c r="L20" s="2">
        <f t="shared" ca="1" si="14"/>
        <v>3330000000000</v>
      </c>
      <c r="M20" s="2">
        <f t="shared" ca="1" si="14"/>
        <v>2820000000000</v>
      </c>
      <c r="N20" s="2">
        <f t="shared" ca="1" si="14"/>
        <v>3000000000000</v>
      </c>
      <c r="O20" s="2">
        <f t="shared" ca="1" si="14"/>
        <v>3030000000000</v>
      </c>
      <c r="P20" s="2">
        <f t="shared" ca="1" si="14"/>
        <v>1704000000000</v>
      </c>
      <c r="Q20" s="2">
        <f t="shared" ca="1" si="14"/>
        <v>166100000000</v>
      </c>
      <c r="R20" s="2" t="str">
        <f t="shared" ca="1" si="14"/>
        <v/>
      </c>
      <c r="S20" s="2" t="str">
        <f t="shared" ca="1" si="14"/>
        <v/>
      </c>
    </row>
    <row r="21" spans="1:19" ht="15.5" x14ac:dyDescent="0.35">
      <c r="C21" t="s">
        <v>12</v>
      </c>
      <c r="D21" s="2">
        <f>IFERROR(INDEX(D51:D500,MATCH($C$7,$C$51:$C$500,0)),"")</f>
        <v>24000000000</v>
      </c>
      <c r="E21" s="2">
        <f>IFERROR(INDEX(E51:E500,MATCH($C$7,$C$51:$C$500,0)),"")</f>
        <v>24000000000</v>
      </c>
      <c r="H21" s="2">
        <f>IFERROR(INDEX(D21:G21,COUNT(D21:G21)),"")</f>
        <v>24000000000</v>
      </c>
      <c r="I21" s="2">
        <f t="shared" ref="I21:S21" si="15">IFERROR(INDEX(I51:I500,MATCH($C$7,$C$51:$C$500,0)),"")</f>
        <v>24000000000</v>
      </c>
      <c r="J21" s="2">
        <f t="shared" si="15"/>
        <v>12000000000</v>
      </c>
      <c r="K21" s="2">
        <f t="shared" si="15"/>
        <v>12000000000</v>
      </c>
      <c r="L21" s="2">
        <f t="shared" si="15"/>
        <v>12000000000</v>
      </c>
      <c r="M21" s="2">
        <f t="shared" si="15"/>
        <v>12000000000</v>
      </c>
      <c r="N21" s="2">
        <f t="shared" si="15"/>
        <v>12000000000</v>
      </c>
      <c r="O21" s="2">
        <f t="shared" si="15"/>
        <v>12000000000</v>
      </c>
      <c r="P21" s="2">
        <f t="shared" si="15"/>
        <v>12000000000</v>
      </c>
      <c r="Q21" s="2">
        <f t="shared" si="15"/>
        <v>2200000000</v>
      </c>
      <c r="R21" s="2">
        <f t="shared" si="15"/>
        <v>1750000000</v>
      </c>
      <c r="S21" s="2">
        <f t="shared" si="15"/>
        <v>0</v>
      </c>
    </row>
    <row r="23" spans="1:19" ht="15.5" x14ac:dyDescent="0.35">
      <c r="B23" t="s">
        <v>48</v>
      </c>
      <c r="C23" t="s">
        <v>49</v>
      </c>
      <c r="D23" s="3">
        <f>IFERROR(D5/D6*100,"")</f>
        <v>5.2827158460661927</v>
      </c>
      <c r="E23" s="3">
        <f>IFERROR(E5/E6*100,"")</f>
        <v>4.9210401640984189</v>
      </c>
      <c r="H23" s="3">
        <f t="shared" ref="H23:S23" si="16">IFERROR(H5/H6*100,"")</f>
        <v>21.014834852270479</v>
      </c>
      <c r="I23" s="3">
        <f t="shared" si="16"/>
        <v>16.564473647315005</v>
      </c>
      <c r="J23" s="3">
        <f t="shared" si="16"/>
        <v>24.180689137755571</v>
      </c>
      <c r="K23" s="3">
        <f t="shared" si="16"/>
        <v>20.258519826872227</v>
      </c>
      <c r="L23" s="3">
        <f t="shared" si="16"/>
        <v>15.918666929857347</v>
      </c>
      <c r="M23" s="3">
        <f t="shared" si="16"/>
        <v>18.235377930057687</v>
      </c>
      <c r="N23" s="3">
        <f t="shared" si="16"/>
        <v>14.657666229510388</v>
      </c>
      <c r="O23" s="3">
        <f t="shared" si="16"/>
        <v>16.816402478290186</v>
      </c>
      <c r="P23" s="3">
        <f t="shared" si="16"/>
        <v>9.9939364118493987</v>
      </c>
      <c r="Q23" s="3">
        <f t="shared" si="16"/>
        <v>16.91153041375231</v>
      </c>
      <c r="R23" s="3">
        <f t="shared" si="16"/>
        <v>19.688868027250862</v>
      </c>
      <c r="S23" s="3">
        <f t="shared" si="16"/>
        <v>3.3969851557618425</v>
      </c>
    </row>
    <row r="24" spans="1:19" ht="15.5" x14ac:dyDescent="0.35">
      <c r="C24" t="s">
        <v>50</v>
      </c>
      <c r="D24" s="4">
        <f>IFERROR(_xlfn.RRI(5,I23,D23),"")</f>
        <v>-0.20432461650871758</v>
      </c>
      <c r="E24" s="4">
        <f>IFERROR(_xlfn.RRI(5,J23,E23),"")</f>
        <v>-0.27269320151209719</v>
      </c>
      <c r="H24" s="4">
        <f t="shared" ref="H24:S24" si="17">IFERROR(_xlfn.RRI(5,M23,H23),"")</f>
        <v>2.8779359964433704E-2</v>
      </c>
      <c r="I24" s="4">
        <f t="shared" si="17"/>
        <v>2.4760937735016864E-2</v>
      </c>
      <c r="J24" s="4">
        <f t="shared" si="17"/>
        <v>7.5343256949122361E-2</v>
      </c>
      <c r="K24" s="4">
        <f t="shared" si="17"/>
        <v>0.15179244572321049</v>
      </c>
      <c r="L24" s="4">
        <f t="shared" si="17"/>
        <v>-1.2027725809490075E-2</v>
      </c>
      <c r="M24" s="4">
        <f t="shared" si="17"/>
        <v>-1.5220942757437128E-2</v>
      </c>
      <c r="N24" s="4">
        <f t="shared" si="17"/>
        <v>0.33965890663104292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</row>
    <row r="25" spans="1:19" ht="15.5" x14ac:dyDescent="0.35">
      <c r="A25" t="s">
        <v>51</v>
      </c>
      <c r="C25" t="s">
        <v>52</v>
      </c>
      <c r="D25" s="3">
        <f>IFERROR(INDEX(D51:D500,MATCH($A$25,$C$51:$C$500,0)),"")</f>
        <v>5.67</v>
      </c>
      <c r="E25" s="3">
        <f>IFERROR(INDEX(E51:E500,MATCH($A$25,$C$51:$C$500,0)),"")</f>
        <v>4.99</v>
      </c>
      <c r="H25" s="3">
        <f>IFERROR(INDEX(D25:G25,COUNT(D25:G25)),"")</f>
        <v>4.99</v>
      </c>
      <c r="I25" s="3">
        <f t="shared" ref="I25:S25" si="18">IFERROR(INDEX(I51:I500,MATCH($C$25,$C$51:$C$500,0)),"")</f>
        <v>15.91</v>
      </c>
      <c r="J25" s="3">
        <f t="shared" si="18"/>
        <v>38.76</v>
      </c>
      <c r="K25" s="3">
        <f t="shared" si="18"/>
        <v>27</v>
      </c>
      <c r="L25" s="3">
        <f t="shared" si="18"/>
        <v>16.29</v>
      </c>
      <c r="M25" s="3">
        <f t="shared" si="18"/>
        <v>15.06</v>
      </c>
      <c r="N25" s="3">
        <f t="shared" si="18"/>
        <v>11.06</v>
      </c>
      <c r="O25" s="3">
        <f t="shared" si="18"/>
        <v>10.9</v>
      </c>
      <c r="P25" s="3">
        <f t="shared" si="18"/>
        <v>5.27</v>
      </c>
      <c r="Q25" s="3">
        <f t="shared" si="18"/>
        <v>22.81</v>
      </c>
      <c r="R25" s="3">
        <f t="shared" si="18"/>
        <v>22.44</v>
      </c>
      <c r="S25" s="3">
        <f t="shared" si="18"/>
        <v>41609.24</v>
      </c>
    </row>
    <row r="26" spans="1:19" ht="15.5" x14ac:dyDescent="0.35">
      <c r="C26" t="s">
        <v>53</v>
      </c>
      <c r="D26" s="4">
        <f>IFERROR(_xlfn.RRI(5,I25,D25),"")</f>
        <v>-0.18645313502938432</v>
      </c>
      <c r="E26" s="4">
        <f>IFERROR(_xlfn.RRI(5,J25,E25),"")</f>
        <v>-0.33634349523045515</v>
      </c>
      <c r="H26" s="4">
        <f t="shared" ref="H26:S26" si="19">IFERROR(_xlfn.RRI(5,M25,H25),"")</f>
        <v>-0.19822019207483599</v>
      </c>
      <c r="I26" s="4">
        <f t="shared" si="19"/>
        <v>7.5432137580723424E-2</v>
      </c>
      <c r="J26" s="4">
        <f t="shared" si="19"/>
        <v>0.28881758795715307</v>
      </c>
      <c r="K26" s="4">
        <f t="shared" si="19"/>
        <v>0.38647048812988638</v>
      </c>
      <c r="L26" s="4">
        <f t="shared" si="19"/>
        <v>-6.5112915976482055E-2</v>
      </c>
      <c r="M26" s="4">
        <f t="shared" si="19"/>
        <v>-7.6662606934372768E-2</v>
      </c>
      <c r="N26" s="4">
        <f t="shared" si="19"/>
        <v>-0.80728608744678676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</row>
    <row r="27" spans="1:19" ht="15.5" x14ac:dyDescent="0.35">
      <c r="C27" t="s">
        <v>54</v>
      </c>
      <c r="D27" s="3">
        <f>IFERROR(D4/D21,"")</f>
        <v>38.189527671666667</v>
      </c>
      <c r="E27" s="3">
        <f>IFERROR(E4/E21,"")</f>
        <v>32.266437918000001</v>
      </c>
      <c r="H27" s="3">
        <f t="shared" ref="H27:S27" si="20">IFERROR(H4/H21,"")</f>
        <v>140.91193117933332</v>
      </c>
      <c r="I27" s="3">
        <f t="shared" si="20"/>
        <v>117.73463321862501</v>
      </c>
      <c r="J27" s="3">
        <f t="shared" si="20"/>
        <v>224.73447898216668</v>
      </c>
      <c r="K27" s="3">
        <f t="shared" si="20"/>
        <v>174.17632366916666</v>
      </c>
      <c r="L27" s="3">
        <f t="shared" si="20"/>
        <v>139.50446135724999</v>
      </c>
      <c r="M27" s="3">
        <f t="shared" si="20"/>
        <v>91.959978631166663</v>
      </c>
      <c r="N27" s="3">
        <f t="shared" si="20"/>
        <v>81.052898681333332</v>
      </c>
      <c r="O27" s="3">
        <f t="shared" si="20"/>
        <v>90.723301658916668</v>
      </c>
      <c r="P27" s="3">
        <f t="shared" si="20"/>
        <v>69.258668904416666</v>
      </c>
      <c r="Q27" s="3">
        <f t="shared" si="20"/>
        <v>279.39889145545453</v>
      </c>
      <c r="R27" s="3">
        <f t="shared" si="20"/>
        <v>299.39010569828571</v>
      </c>
      <c r="S27" s="3" t="str">
        <f t="shared" si="20"/>
        <v/>
      </c>
    </row>
    <row r="28" spans="1:19" ht="15.5" x14ac:dyDescent="0.35">
      <c r="C28" t="s">
        <v>55</v>
      </c>
      <c r="D28" s="4">
        <f>IFERROR(_xlfn.RRI(5,I27,D27),"")</f>
        <v>-0.20162301238227021</v>
      </c>
      <c r="E28" s="4">
        <f>IFERROR(_xlfn.RRI(5,J27,E27),"")</f>
        <v>-0.32170867411435122</v>
      </c>
      <c r="H28" s="4">
        <f t="shared" ref="H28:S28" si="21">IFERROR(_xlfn.RRI(5,M27,H27),"")</f>
        <v>8.9105073180506533E-2</v>
      </c>
      <c r="I28" s="4">
        <f t="shared" si="21"/>
        <v>7.7524458298237287E-2</v>
      </c>
      <c r="J28" s="4">
        <f t="shared" si="21"/>
        <v>0.198919909101404</v>
      </c>
      <c r="K28" s="4">
        <f t="shared" si="21"/>
        <v>0.20254959346490264</v>
      </c>
      <c r="L28" s="4">
        <f t="shared" si="21"/>
        <v>-0.12969258527113936</v>
      </c>
      <c r="M28" s="4">
        <f t="shared" si="21"/>
        <v>-0.21028155151160854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</row>
    <row r="29" spans="1:19" ht="15.5" x14ac:dyDescent="0.35">
      <c r="C29" t="s">
        <v>56</v>
      </c>
      <c r="H29" s="4">
        <f t="shared" ref="H29:S29" si="22">IFERROR(((H25-I25)/I25)*100%,"")</f>
        <v>-0.68636077938403517</v>
      </c>
      <c r="I29" s="4">
        <f t="shared" si="22"/>
        <v>-0.58952528379772962</v>
      </c>
      <c r="J29" s="4">
        <f t="shared" si="22"/>
        <v>0.43555555555555547</v>
      </c>
      <c r="K29" s="4">
        <f t="shared" si="22"/>
        <v>0.6574585635359117</v>
      </c>
      <c r="L29" s="4">
        <f t="shared" si="22"/>
        <v>8.167330677290828E-2</v>
      </c>
      <c r="M29" s="4">
        <f t="shared" si="22"/>
        <v>0.36166365280289331</v>
      </c>
      <c r="N29" s="4">
        <f t="shared" si="22"/>
        <v>1.467889908256882E-2</v>
      </c>
      <c r="O29" s="4">
        <f t="shared" si="22"/>
        <v>1.0683111954459206</v>
      </c>
      <c r="P29" s="4">
        <f t="shared" si="22"/>
        <v>-0.7689609820254274</v>
      </c>
      <c r="Q29" s="4">
        <f t="shared" si="22"/>
        <v>1.6488413547236961E-2</v>
      </c>
      <c r="R29" s="4">
        <f t="shared" si="22"/>
        <v>-0.99946069671063442</v>
      </c>
      <c r="S29" s="4" t="str">
        <f t="shared" si="22"/>
        <v/>
      </c>
    </row>
    <row r="30" spans="1:19" ht="15.5" x14ac:dyDescent="0.35">
      <c r="C30" t="s">
        <v>57</v>
      </c>
      <c r="H30" s="4">
        <f t="shared" ref="H30:S30" si="23">IFERROR(((H27-I27)/I27)*100%,"")</f>
        <v>0.19686049318784293</v>
      </c>
      <c r="I30" s="4">
        <f t="shared" si="23"/>
        <v>-0.47611673227957341</v>
      </c>
      <c r="J30" s="4">
        <f t="shared" si="23"/>
        <v>0.2902699646424447</v>
      </c>
      <c r="K30" s="4">
        <f t="shared" si="23"/>
        <v>0.24853586741665007</v>
      </c>
      <c r="L30" s="4">
        <f t="shared" si="23"/>
        <v>0.51701276396305917</v>
      </c>
      <c r="M30" s="4">
        <f t="shared" si="23"/>
        <v>0.13456742605487171</v>
      </c>
      <c r="N30" s="4">
        <f t="shared" si="23"/>
        <v>-0.1065922734375363</v>
      </c>
      <c r="O30" s="4">
        <f t="shared" si="23"/>
        <v>0.30991979912468676</v>
      </c>
      <c r="P30" s="4">
        <f t="shared" si="23"/>
        <v>-0.75211544847715051</v>
      </c>
      <c r="Q30" s="4">
        <f t="shared" si="23"/>
        <v>-6.6773129313022733E-2</v>
      </c>
      <c r="R30" s="4" t="str">
        <f t="shared" si="23"/>
        <v/>
      </c>
      <c r="S30" s="4" t="str">
        <f t="shared" si="23"/>
        <v/>
      </c>
    </row>
    <row r="32" spans="1:19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104.37</v>
      </c>
      <c r="E32" s="3">
        <f>IFERROR(INDEX(E51:E500,MATCH($A$32,$C$51:$C$500,0)),"")</f>
        <v>98.7</v>
      </c>
      <c r="H32" s="3">
        <f>IFERROR(INDEX(D32:G32,COUNT(D32:G32)),"")</f>
        <v>98.7</v>
      </c>
      <c r="I32" s="3">
        <f t="shared" ref="I32:S32" si="24">IFERROR(INDEX(I51:I500,MATCH($C$32,$C$51:$C$500,0)),"")</f>
        <v>93.71</v>
      </c>
      <c r="J32" s="3">
        <f t="shared" si="24"/>
        <v>156.19999999999999</v>
      </c>
      <c r="K32" s="3">
        <f t="shared" si="24"/>
        <v>122.35</v>
      </c>
      <c r="L32" s="3">
        <f t="shared" si="24"/>
        <v>100.76</v>
      </c>
      <c r="M32" s="3">
        <f t="shared" si="24"/>
        <v>83.46</v>
      </c>
      <c r="N32" s="3">
        <f t="shared" si="24"/>
        <v>74.56</v>
      </c>
      <c r="O32" s="3">
        <f t="shared" si="24"/>
        <v>63.86</v>
      </c>
      <c r="P32" s="3">
        <f t="shared" si="24"/>
        <v>52.96</v>
      </c>
      <c r="Q32" s="3">
        <f t="shared" si="24"/>
        <v>135.44</v>
      </c>
      <c r="R32" s="3">
        <f t="shared" si="24"/>
        <v>113.23</v>
      </c>
      <c r="S32" s="3">
        <f t="shared" si="24"/>
        <v>1259668.3</v>
      </c>
    </row>
    <row r="33" spans="1:19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3.53</v>
      </c>
      <c r="E33" s="3">
        <f>IFERROR(INDEX(E51:E500,MATCH($A$33,$C$51:$C$500,0)),"")</f>
        <v>4.03</v>
      </c>
      <c r="H33" s="3">
        <f>IFERROR(INDEX(D33:G33,COUNT(D33:G33)),"")</f>
        <v>4.03</v>
      </c>
      <c r="I33" s="3">
        <f t="shared" ref="I33:S33" si="25">IFERROR(INDEX(I51:I500,MATCH($C$33,$C$51:$C$500,0)),"")</f>
        <v>4.97</v>
      </c>
      <c r="J33" s="3">
        <f t="shared" si="25"/>
        <v>10.08</v>
      </c>
      <c r="K33" s="3">
        <f t="shared" si="25"/>
        <v>5.8</v>
      </c>
      <c r="L33" s="3">
        <f t="shared" si="25"/>
        <v>5.51</v>
      </c>
      <c r="M33" s="3">
        <f t="shared" si="25"/>
        <v>5.63</v>
      </c>
      <c r="N33" s="3">
        <f t="shared" si="25"/>
        <v>6.71</v>
      </c>
      <c r="O33" s="3">
        <f t="shared" si="25"/>
        <v>7.91</v>
      </c>
      <c r="P33" s="3">
        <f t="shared" si="25"/>
        <v>5.36</v>
      </c>
      <c r="Q33" s="3">
        <f t="shared" si="25"/>
        <v>5.57</v>
      </c>
      <c r="R33" s="3">
        <f t="shared" si="25"/>
        <v>0</v>
      </c>
      <c r="S33" s="3">
        <f t="shared" si="25"/>
        <v>0</v>
      </c>
    </row>
    <row r="34" spans="1:19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64.900000000000006</v>
      </c>
      <c r="E34" s="3">
        <f>IFERROR(INDEX(E51:E500,MATCH($A$34,$C$51:$C$500,0)),"")</f>
        <v>79.760000000000005</v>
      </c>
      <c r="H34" s="3">
        <f>IFERROR(INDEX(D34:G34,COUNT(D34:G34)),"")</f>
        <v>79.760000000000005</v>
      </c>
      <c r="I34" s="3">
        <f t="shared" ref="I34:S34" si="26">IFERROR(INDEX(I51:I500,MATCH($C$34,$C$51:$C$500,0)),"")</f>
        <v>29.29</v>
      </c>
      <c r="J34" s="3">
        <f t="shared" si="26"/>
        <v>40.630000000000003</v>
      </c>
      <c r="K34" s="3">
        <f t="shared" si="26"/>
        <v>26.3</v>
      </c>
      <c r="L34" s="3">
        <f t="shared" si="26"/>
        <v>34.07</v>
      </c>
      <c r="M34" s="3">
        <f t="shared" si="26"/>
        <v>31.21</v>
      </c>
      <c r="N34" s="3">
        <f t="shared" si="26"/>
        <v>45.21</v>
      </c>
      <c r="O34" s="3">
        <f t="shared" si="26"/>
        <v>46.33</v>
      </c>
      <c r="P34" s="3">
        <f t="shared" si="26"/>
        <v>53.89</v>
      </c>
      <c r="Q34" s="3">
        <f t="shared" si="26"/>
        <v>33.1</v>
      </c>
      <c r="R34" s="3">
        <f t="shared" si="26"/>
        <v>0</v>
      </c>
      <c r="S34" s="3">
        <f t="shared" si="26"/>
        <v>0</v>
      </c>
    </row>
    <row r="35" spans="1:19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9.64</v>
      </c>
      <c r="E35" s="3">
        <f>IFERROR(INDEX(E51:E500,MATCH($A$35,$C$51:$C$500,0)),"")</f>
        <v>12.33</v>
      </c>
      <c r="H35" s="3">
        <f>IFERROR(INDEX(D35:G35,COUNT(D35:G35)),"")</f>
        <v>12.33</v>
      </c>
      <c r="I35" s="3">
        <f t="shared" ref="I35:S35" si="27">IFERROR(INDEX(I51:I500,MATCH($C$35,$C$51:$C$500,0)),"")</f>
        <v>3.96</v>
      </c>
      <c r="J35" s="3">
        <f t="shared" si="27"/>
        <v>7.01</v>
      </c>
      <c r="K35" s="3">
        <f t="shared" si="27"/>
        <v>4.08</v>
      </c>
      <c r="L35" s="3">
        <f t="shared" si="27"/>
        <v>3.98</v>
      </c>
      <c r="M35" s="3">
        <f t="shared" si="27"/>
        <v>5.1100000000000003</v>
      </c>
      <c r="N35" s="3">
        <f t="shared" si="27"/>
        <v>6.17</v>
      </c>
      <c r="O35" s="3">
        <f t="shared" si="27"/>
        <v>5.57</v>
      </c>
      <c r="P35" s="3">
        <f t="shared" si="27"/>
        <v>4.0999999999999996</v>
      </c>
      <c r="Q35" s="3">
        <f t="shared" si="27"/>
        <v>2.7</v>
      </c>
      <c r="R35" s="3">
        <f t="shared" si="27"/>
        <v>0</v>
      </c>
      <c r="S35" s="3">
        <f t="shared" si="27"/>
        <v>0</v>
      </c>
    </row>
    <row r="36" spans="1:19" ht="15.5" x14ac:dyDescent="0.35">
      <c r="B36" t="s">
        <v>70</v>
      </c>
      <c r="C36" t="s">
        <v>71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S36" si="28">IFERROR(INDEX(H51:H500,MATCH($C$36,$C$51:$C$500,0)),"")</f>
        <v>0.1173</v>
      </c>
      <c r="I36" s="4">
        <f t="shared" si="28"/>
        <v>0.15710000000000002</v>
      </c>
      <c r="J36" s="4">
        <f t="shared" si="28"/>
        <v>0.129</v>
      </c>
      <c r="K36" s="4">
        <f t="shared" si="28"/>
        <v>0.187</v>
      </c>
      <c r="L36" s="4">
        <f t="shared" si="28"/>
        <v>0.1013</v>
      </c>
      <c r="M36" s="4">
        <f t="shared" si="28"/>
        <v>0.2324</v>
      </c>
      <c r="N36" s="4">
        <f t="shared" si="28"/>
        <v>0.22600000000000001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  <c r="S36" s="4">
        <f t="shared" si="28"/>
        <v>0</v>
      </c>
    </row>
    <row r="37" spans="1:19" ht="15.5" x14ac:dyDescent="0.35">
      <c r="B37" t="s">
        <v>72</v>
      </c>
      <c r="C37" t="s">
        <v>73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S37" si="29">IFERROR(INDEX(H51:H500,MATCH($C$37,$C$51:$C$500,0)),"")</f>
        <v>2.5</v>
      </c>
      <c r="I37" s="3">
        <f t="shared" si="29"/>
        <v>2.5</v>
      </c>
      <c r="J37" s="3">
        <f t="shared" si="29"/>
        <v>2.5</v>
      </c>
      <c r="K37" s="3">
        <f t="shared" si="29"/>
        <v>2.52</v>
      </c>
      <c r="L37" s="3">
        <f t="shared" si="29"/>
        <v>0.82</v>
      </c>
      <c r="M37" s="3">
        <f t="shared" si="29"/>
        <v>1.75</v>
      </c>
      <c r="N37" s="3">
        <f t="shared" si="29"/>
        <v>1.25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  <c r="S37" s="3">
        <f t="shared" si="29"/>
        <v>0</v>
      </c>
    </row>
    <row r="50" spans="2:19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  <c r="S50" t="s">
        <v>35</v>
      </c>
    </row>
    <row r="51" spans="2:19" ht="15.5" x14ac:dyDescent="0.35">
      <c r="B51" t="s">
        <v>79</v>
      </c>
      <c r="C51" t="s">
        <v>6</v>
      </c>
      <c r="D51" s="5">
        <v>916548664120</v>
      </c>
      <c r="E51" s="5">
        <v>774394510032</v>
      </c>
      <c r="F51" s="5">
        <v>732406351468</v>
      </c>
      <c r="G51" s="5">
        <v>727123726435</v>
      </c>
      <c r="I51" s="5">
        <v>2825631197247</v>
      </c>
      <c r="J51" s="5">
        <v>2696813747786</v>
      </c>
      <c r="K51" s="5">
        <v>2090115884030</v>
      </c>
      <c r="L51" s="5">
        <v>1674053536287</v>
      </c>
      <c r="M51" s="5">
        <v>1103519743574</v>
      </c>
      <c r="N51" s="5">
        <v>972634784176</v>
      </c>
      <c r="O51" s="5">
        <v>1088679619907</v>
      </c>
      <c r="P51" s="5">
        <v>831104026853</v>
      </c>
      <c r="Q51" s="5">
        <v>614677561202</v>
      </c>
      <c r="R51" s="5">
        <v>523932684972</v>
      </c>
      <c r="S51" s="5">
        <v>366452163745</v>
      </c>
    </row>
    <row r="52" spans="2:19" ht="15.5" x14ac:dyDescent="0.35">
      <c r="C52" t="s">
        <v>80</v>
      </c>
      <c r="D52" s="5">
        <v>-417464855958</v>
      </c>
      <c r="E52" s="5">
        <v>-335781939443</v>
      </c>
      <c r="F52" s="5">
        <v>-348910256406</v>
      </c>
      <c r="G52" s="5">
        <v>-313354648090</v>
      </c>
      <c r="I52" s="5">
        <v>-1245395622106</v>
      </c>
      <c r="J52" s="5">
        <v>-1125326218848</v>
      </c>
      <c r="K52" s="5">
        <v>-907366438079</v>
      </c>
      <c r="L52" s="5">
        <v>-829195545388</v>
      </c>
      <c r="M52" s="5">
        <v>-642038152501</v>
      </c>
      <c r="N52" s="5">
        <v>-562235507989</v>
      </c>
      <c r="O52" s="5">
        <v>-692217433141</v>
      </c>
      <c r="P52" s="5">
        <v>-562460279774</v>
      </c>
      <c r="Q52" s="5">
        <v>-388877393195</v>
      </c>
      <c r="R52" s="5">
        <v>-365613453820</v>
      </c>
      <c r="S52" s="5">
        <v>-288316518223</v>
      </c>
    </row>
    <row r="53" spans="2:19" ht="15.5" x14ac:dyDescent="0.35">
      <c r="C53" t="s">
        <v>81</v>
      </c>
      <c r="D53" s="5">
        <v>499083808162</v>
      </c>
      <c r="E53" s="5">
        <v>438612570589</v>
      </c>
      <c r="F53" s="5">
        <v>383496095062</v>
      </c>
      <c r="G53" s="5">
        <v>413769078345</v>
      </c>
      <c r="I53" s="5">
        <v>1580235575141</v>
      </c>
      <c r="J53" s="5">
        <v>1571487528938</v>
      </c>
      <c r="K53" s="5">
        <v>1182749445951</v>
      </c>
      <c r="L53" s="5">
        <v>844857990899</v>
      </c>
      <c r="M53" s="5">
        <v>461481591073</v>
      </c>
      <c r="N53" s="5">
        <v>410399276187</v>
      </c>
      <c r="O53" s="5">
        <v>396462186766</v>
      </c>
      <c r="P53" s="5">
        <v>268643747079</v>
      </c>
      <c r="Q53" s="5">
        <v>225800168007</v>
      </c>
      <c r="R53" s="5">
        <v>158319231152</v>
      </c>
      <c r="S53" s="5">
        <v>78135645522</v>
      </c>
    </row>
    <row r="54" spans="2:19" ht="15.5" x14ac:dyDescent="0.35">
      <c r="C54" t="s">
        <v>82</v>
      </c>
      <c r="D54" s="5">
        <v>-301293203150</v>
      </c>
      <c r="E54" s="5">
        <v>-270812855161</v>
      </c>
      <c r="F54" s="5">
        <v>-265356184530</v>
      </c>
      <c r="G54" s="5">
        <v>-265857498630</v>
      </c>
      <c r="I54" s="5">
        <v>-1033255799320</v>
      </c>
      <c r="J54" s="5">
        <v>-911636313248</v>
      </c>
      <c r="K54" s="5">
        <v>-736128988375</v>
      </c>
      <c r="L54" s="5">
        <v>-542899706509</v>
      </c>
      <c r="M54" s="5">
        <v>-199873408618</v>
      </c>
      <c r="N54" s="5">
        <v>-197375171977</v>
      </c>
      <c r="O54" s="5">
        <v>-190693271836</v>
      </c>
      <c r="P54" s="5">
        <v>-160601618207</v>
      </c>
      <c r="Q54" s="5">
        <v>-148474678622</v>
      </c>
      <c r="R54" s="5">
        <v>-102507296231</v>
      </c>
      <c r="S54" s="5">
        <v>-58855829918</v>
      </c>
    </row>
    <row r="55" spans="2:19" ht="15.5" x14ac:dyDescent="0.35">
      <c r="C55" t="s">
        <v>84</v>
      </c>
      <c r="D55" s="5">
        <v>-255502764933</v>
      </c>
      <c r="E55" s="5">
        <v>-230028452556</v>
      </c>
      <c r="F55" s="5">
        <v>-229453330873</v>
      </c>
      <c r="G55" s="5">
        <v>-234728780731</v>
      </c>
      <c r="I55" s="5">
        <v>-891922274428</v>
      </c>
      <c r="J55" s="5">
        <v>-780552357723</v>
      </c>
      <c r="K55" s="5">
        <v>-614131050385</v>
      </c>
      <c r="L55" s="5">
        <v>-444903073033</v>
      </c>
      <c r="M55" s="5">
        <v>-128655643489</v>
      </c>
      <c r="N55" s="5">
        <v>-130882499011</v>
      </c>
      <c r="O55" s="5">
        <v>-132630863790</v>
      </c>
      <c r="P55" s="5">
        <v>-104897672129</v>
      </c>
      <c r="Q55" s="5">
        <v>-96992948421</v>
      </c>
      <c r="R55" s="5">
        <v>-74338407870</v>
      </c>
      <c r="S55" s="5">
        <v>-39737105770</v>
      </c>
    </row>
    <row r="56" spans="2:19" ht="15.5" x14ac:dyDescent="0.35">
      <c r="C56" t="s">
        <v>83</v>
      </c>
      <c r="D56" s="5">
        <v>-45790438217</v>
      </c>
      <c r="E56" s="5">
        <v>-40784402605</v>
      </c>
      <c r="F56" s="5">
        <v>-35902853657</v>
      </c>
      <c r="G56" s="5">
        <v>-31128717899</v>
      </c>
      <c r="I56" s="5">
        <v>-141333524892</v>
      </c>
      <c r="J56" s="5">
        <v>-131083955525</v>
      </c>
      <c r="K56" s="5">
        <v>-121997937990</v>
      </c>
      <c r="L56" s="5">
        <v>-97996633476</v>
      </c>
      <c r="M56" s="5">
        <v>-71217765129</v>
      </c>
      <c r="N56" s="5">
        <v>-66492672966</v>
      </c>
      <c r="O56" s="5">
        <v>-58062408046</v>
      </c>
      <c r="P56" s="5">
        <v>-55703946078</v>
      </c>
      <c r="Q56" s="5">
        <v>-51481730201</v>
      </c>
      <c r="R56" s="5">
        <v>-28168888361</v>
      </c>
      <c r="S56" s="5">
        <v>-19118724148</v>
      </c>
    </row>
    <row r="57" spans="2:19" ht="15.5" x14ac:dyDescent="0.35">
      <c r="C57" t="s">
        <v>86</v>
      </c>
      <c r="D57" s="5">
        <v>197790605012</v>
      </c>
      <c r="E57" s="5">
        <v>167799715428</v>
      </c>
      <c r="F57" s="5">
        <v>118139910532</v>
      </c>
      <c r="G57" s="5">
        <v>147911579715</v>
      </c>
      <c r="I57" s="5">
        <v>546979775821</v>
      </c>
      <c r="J57" s="5">
        <v>659851215690</v>
      </c>
      <c r="K57" s="5">
        <v>446620457576</v>
      </c>
      <c r="L57" s="5">
        <v>301958284390</v>
      </c>
      <c r="M57" s="5">
        <v>261608182455</v>
      </c>
      <c r="N57" s="5">
        <v>213024104210</v>
      </c>
      <c r="O57" s="5">
        <v>205768914930</v>
      </c>
      <c r="P57" s="5">
        <v>108042128872</v>
      </c>
      <c r="Q57" s="5">
        <v>77325489385</v>
      </c>
      <c r="R57" s="5">
        <v>55811934921</v>
      </c>
      <c r="S57" s="5">
        <v>19279815604</v>
      </c>
    </row>
    <row r="58" spans="2:19" ht="15.5" x14ac:dyDescent="0.35">
      <c r="C58" t="s">
        <v>87</v>
      </c>
      <c r="D58" s="5">
        <v>-18312226673</v>
      </c>
      <c r="E58" s="5">
        <v>-11191553469</v>
      </c>
      <c r="F58" s="5">
        <v>-14525297727</v>
      </c>
      <c r="G58" s="5">
        <v>-20850984268</v>
      </c>
      <c r="I58" s="5">
        <v>-50508414510</v>
      </c>
      <c r="J58" s="5">
        <v>-54605269983</v>
      </c>
      <c r="K58" s="5">
        <v>-34029896471</v>
      </c>
      <c r="L58" s="5">
        <v>-51099176669</v>
      </c>
      <c r="M58" s="5">
        <v>-31264940402</v>
      </c>
      <c r="N58" s="5">
        <v>-44059547225</v>
      </c>
      <c r="O58" s="5">
        <v>-33101325378</v>
      </c>
      <c r="P58" s="5">
        <v>-26207969399</v>
      </c>
      <c r="Q58" s="5">
        <v>-14661249585</v>
      </c>
      <c r="R58" s="5">
        <v>-7801950190</v>
      </c>
      <c r="S58" s="5">
        <v>-11169024603</v>
      </c>
    </row>
    <row r="59" spans="2:19" ht="15.5" x14ac:dyDescent="0.35">
      <c r="C59" t="s">
        <v>27</v>
      </c>
      <c r="D59" s="5">
        <v>-7451472641</v>
      </c>
      <c r="E59" s="5">
        <v>-6587674834</v>
      </c>
      <c r="F59" s="5">
        <v>-5163716420</v>
      </c>
      <c r="G59" s="5">
        <v>-8629174131</v>
      </c>
      <c r="I59" s="5">
        <v>-27225399635</v>
      </c>
      <c r="J59" s="5">
        <v>-30740908111</v>
      </c>
      <c r="K59" s="5">
        <v>-21324275500</v>
      </c>
      <c r="L59" s="5">
        <v>-18078284139</v>
      </c>
      <c r="M59" s="5">
        <v>-13804081705</v>
      </c>
      <c r="N59" s="5">
        <v>-25461582184</v>
      </c>
      <c r="O59" s="5">
        <v>-14850093220</v>
      </c>
      <c r="P59" s="5">
        <v>-23058101482</v>
      </c>
      <c r="Q59" s="5">
        <v>-21437623500</v>
      </c>
      <c r="R59" s="5">
        <v>-16101190623</v>
      </c>
      <c r="S59" s="5">
        <v>-13058058247</v>
      </c>
    </row>
    <row r="60" spans="2:19" ht="15.5" x14ac:dyDescent="0.35">
      <c r="C60" t="s">
        <v>90</v>
      </c>
      <c r="M60" s="5">
        <v>422589638</v>
      </c>
      <c r="N60" s="5">
        <v>1030930173</v>
      </c>
      <c r="O60" s="5">
        <v>-1530739004</v>
      </c>
      <c r="P60" s="5">
        <v>-746180405</v>
      </c>
      <c r="Q60" s="5">
        <v>-155705090</v>
      </c>
      <c r="R60" s="5">
        <v>166180125</v>
      </c>
      <c r="S60" s="5">
        <v>-1994677071</v>
      </c>
    </row>
    <row r="61" spans="2:19" ht="15.5" x14ac:dyDescent="0.35">
      <c r="C61" t="s">
        <v>88</v>
      </c>
      <c r="M61" s="5">
        <v>-22671605873</v>
      </c>
      <c r="N61" s="5">
        <v>-18364782995</v>
      </c>
      <c r="O61" s="5">
        <v>-13647916377</v>
      </c>
      <c r="P61" s="5">
        <v>-5874503953</v>
      </c>
      <c r="Q61" s="5">
        <v>-4425328297</v>
      </c>
      <c r="R61" s="5">
        <v>1174815921</v>
      </c>
      <c r="S61" s="5">
        <v>-1896815016</v>
      </c>
    </row>
    <row r="62" spans="2:19" ht="15.5" x14ac:dyDescent="0.35">
      <c r="C62" t="s">
        <v>85</v>
      </c>
      <c r="D62" s="5">
        <v>3940029098</v>
      </c>
      <c r="E62" s="5">
        <v>2746598360</v>
      </c>
      <c r="F62" s="5">
        <v>7788870243</v>
      </c>
      <c r="G62" s="5">
        <v>852793131</v>
      </c>
      <c r="I62" s="5">
        <v>7774502120</v>
      </c>
      <c r="J62" s="5">
        <v>8955110380</v>
      </c>
      <c r="K62" s="5">
        <v>102603839</v>
      </c>
      <c r="O62" s="5">
        <v>-104698</v>
      </c>
      <c r="P62" s="5">
        <v>-372463</v>
      </c>
      <c r="Q62" s="5">
        <v>-37560</v>
      </c>
      <c r="R62" s="5">
        <v>-6571</v>
      </c>
    </row>
    <row r="63" spans="2:19" ht="15.5" x14ac:dyDescent="0.35">
      <c r="C63" t="s">
        <v>94</v>
      </c>
      <c r="D63" s="5">
        <v>-18312226673</v>
      </c>
      <c r="E63" s="5">
        <v>-11191553469</v>
      </c>
      <c r="F63" s="5">
        <v>-14525297727</v>
      </c>
      <c r="G63" s="5">
        <v>-20850984268</v>
      </c>
      <c r="I63" s="5">
        <v>-50508414510</v>
      </c>
      <c r="J63" s="5">
        <v>-54605269983</v>
      </c>
      <c r="K63" s="5">
        <v>-34029896471</v>
      </c>
      <c r="L63" s="5">
        <v>-51099176669</v>
      </c>
      <c r="M63" s="5">
        <v>-31264940402</v>
      </c>
      <c r="N63" s="5">
        <v>-44059547225</v>
      </c>
      <c r="O63" s="5">
        <v>-33101325378</v>
      </c>
      <c r="P63" s="5">
        <v>-26207969399</v>
      </c>
      <c r="Q63" s="5">
        <v>-14661249585</v>
      </c>
      <c r="R63" s="5">
        <v>-7801950190</v>
      </c>
      <c r="S63" s="5">
        <v>-11169024603</v>
      </c>
    </row>
    <row r="64" spans="2:19" ht="15.5" x14ac:dyDescent="0.35">
      <c r="C64" t="s">
        <v>29</v>
      </c>
      <c r="D64" s="5">
        <v>179478378339</v>
      </c>
      <c r="E64" s="5">
        <v>156608161959</v>
      </c>
      <c r="F64" s="5">
        <v>103614612805</v>
      </c>
      <c r="G64" s="5">
        <v>127060595447</v>
      </c>
      <c r="I64" s="5">
        <v>496471361311</v>
      </c>
      <c r="J64" s="5">
        <v>605245945707</v>
      </c>
      <c r="K64" s="5">
        <v>412590561105</v>
      </c>
      <c r="L64" s="5">
        <v>250859107721</v>
      </c>
      <c r="M64" s="5">
        <v>230343242053</v>
      </c>
      <c r="N64" s="5">
        <v>168964556985</v>
      </c>
      <c r="O64" s="5">
        <v>172667589552</v>
      </c>
      <c r="P64" s="5">
        <v>81834159473</v>
      </c>
      <c r="Q64" s="5">
        <v>62664239800</v>
      </c>
      <c r="R64" s="5">
        <v>48009984731</v>
      </c>
      <c r="S64" s="5">
        <v>8110791001</v>
      </c>
    </row>
    <row r="65" spans="2:19" ht="15.5" x14ac:dyDescent="0.35">
      <c r="C65" t="s">
        <v>28</v>
      </c>
      <c r="D65" s="5">
        <v>-39527771728</v>
      </c>
      <c r="E65" s="5">
        <v>-34049835302</v>
      </c>
      <c r="F65" s="5">
        <v>-19095093357</v>
      </c>
      <c r="G65" s="5">
        <v>-28714295210</v>
      </c>
      <c r="I65" s="5">
        <v>-106966135961</v>
      </c>
      <c r="J65" s="5">
        <v>-131226695854</v>
      </c>
      <c r="K65" s="5">
        <v>-88498417903</v>
      </c>
      <c r="L65" s="5">
        <v>-55393401045</v>
      </c>
      <c r="M65" s="5">
        <v>-49631575033</v>
      </c>
      <c r="N65" s="5">
        <v>-36192322490</v>
      </c>
      <c r="O65" s="5">
        <v>-41911127844</v>
      </c>
      <c r="P65" s="5">
        <v>-18572406999</v>
      </c>
      <c r="Q65" s="5">
        <v>-12490508971</v>
      </c>
      <c r="R65" s="5">
        <v>-8747181746</v>
      </c>
      <c r="S65" s="5">
        <v>-3215463886</v>
      </c>
    </row>
    <row r="66" spans="2:19" ht="15.5" x14ac:dyDescent="0.35">
      <c r="C66" t="s">
        <v>93</v>
      </c>
      <c r="D66" s="5">
        <v>-12504846</v>
      </c>
      <c r="E66" s="5">
        <v>-32603991</v>
      </c>
      <c r="F66" s="5">
        <v>-13445533</v>
      </c>
      <c r="G66" s="5">
        <v>-324255791</v>
      </c>
      <c r="I66" s="5">
        <v>-386752192</v>
      </c>
      <c r="J66" s="5">
        <v>-406552869</v>
      </c>
      <c r="K66" s="5">
        <v>-382446780</v>
      </c>
      <c r="L66" s="5">
        <v>-367716074</v>
      </c>
      <c r="M66" s="5">
        <v>-361621366</v>
      </c>
      <c r="N66" s="5">
        <v>-351000000</v>
      </c>
      <c r="O66" s="5">
        <v>-324750000</v>
      </c>
      <c r="P66" s="5">
        <v>-477329158</v>
      </c>
      <c r="Q66" s="5">
        <v>-321854545</v>
      </c>
      <c r="R66" s="5">
        <v>-314896482</v>
      </c>
      <c r="S66" s="5">
        <v>-341424722</v>
      </c>
    </row>
    <row r="67" spans="2:19" ht="15.5" x14ac:dyDescent="0.35">
      <c r="C67" t="s">
        <v>321</v>
      </c>
      <c r="D67" s="5">
        <v>-39515266882</v>
      </c>
      <c r="E67" s="5">
        <v>-34017231311</v>
      </c>
      <c r="F67" s="5">
        <v>-19081647824</v>
      </c>
      <c r="G67" s="5">
        <v>-28390039419</v>
      </c>
      <c r="I67" s="5">
        <v>-106579383769</v>
      </c>
      <c r="J67" s="5">
        <v>-130820142985</v>
      </c>
      <c r="K67" s="5">
        <v>-79485178300</v>
      </c>
      <c r="L67" s="5">
        <v>-47884818300</v>
      </c>
      <c r="M67" s="5">
        <v>-41811775720</v>
      </c>
      <c r="N67" s="5">
        <v>-28847901940</v>
      </c>
      <c r="O67" s="5">
        <v>-34162803000</v>
      </c>
      <c r="P67" s="5">
        <v>-17749661000</v>
      </c>
      <c r="Q67" s="5">
        <v>-12747625750</v>
      </c>
      <c r="R67" s="5">
        <v>-8962800500</v>
      </c>
      <c r="S67" s="5">
        <v>-3120444000</v>
      </c>
    </row>
    <row r="68" spans="2:19" ht="15.5" x14ac:dyDescent="0.35">
      <c r="C68" t="s">
        <v>322</v>
      </c>
      <c r="K68" s="5">
        <v>-8630792823</v>
      </c>
      <c r="L68" s="5">
        <v>-7140866671</v>
      </c>
      <c r="M68" s="5">
        <v>-7458177947</v>
      </c>
      <c r="N68" s="5">
        <v>-6993420550</v>
      </c>
      <c r="O68" s="5">
        <v>-7423574844</v>
      </c>
      <c r="P68" s="5">
        <v>-345416841</v>
      </c>
      <c r="Q68" s="5">
        <v>578971324</v>
      </c>
      <c r="R68" s="5">
        <v>530515236</v>
      </c>
      <c r="S68" s="5">
        <v>246404836</v>
      </c>
    </row>
    <row r="69" spans="2:19" ht="15.5" x14ac:dyDescent="0.35">
      <c r="C69" t="s">
        <v>323</v>
      </c>
      <c r="D69" s="5">
        <v>-39527771728</v>
      </c>
      <c r="E69" s="5">
        <v>-34049835302</v>
      </c>
      <c r="F69" s="5">
        <v>-19095093357</v>
      </c>
      <c r="G69" s="5">
        <v>-28714295210</v>
      </c>
      <c r="I69" s="5">
        <v>-106966135961</v>
      </c>
      <c r="J69" s="5">
        <v>-131226695854</v>
      </c>
      <c r="K69" s="5">
        <v>-88498417903</v>
      </c>
      <c r="L69" s="5">
        <v>-55393401045</v>
      </c>
      <c r="M69" s="5">
        <v>-49631575033</v>
      </c>
      <c r="N69" s="5">
        <v>-36192322490</v>
      </c>
      <c r="O69" s="5">
        <v>-41911127844</v>
      </c>
      <c r="P69" s="5">
        <v>-18572406999</v>
      </c>
      <c r="Q69" s="5">
        <v>-12490508971</v>
      </c>
      <c r="R69" s="5">
        <v>-8747181746</v>
      </c>
      <c r="S69" s="5">
        <v>-3215463886</v>
      </c>
    </row>
    <row r="70" spans="2:19" ht="15.5" x14ac:dyDescent="0.35">
      <c r="C70" t="s">
        <v>97</v>
      </c>
      <c r="D70" s="5">
        <v>139950606611</v>
      </c>
      <c r="E70" s="5">
        <v>122558326657</v>
      </c>
      <c r="F70" s="5">
        <v>84519519448</v>
      </c>
      <c r="G70" s="5">
        <v>98346300237</v>
      </c>
      <c r="I70" s="5">
        <v>389505225350</v>
      </c>
      <c r="J70" s="5">
        <v>474019249853</v>
      </c>
      <c r="K70" s="5">
        <v>324092143202</v>
      </c>
      <c r="L70" s="5">
        <v>195465706676</v>
      </c>
      <c r="M70" s="5">
        <v>180711667020</v>
      </c>
      <c r="N70" s="5">
        <v>132772234495</v>
      </c>
      <c r="O70" s="5">
        <v>130756461708</v>
      </c>
      <c r="P70" s="5">
        <v>63261752474</v>
      </c>
      <c r="Q70" s="5">
        <v>50173730829</v>
      </c>
      <c r="R70" s="5">
        <v>39262802985</v>
      </c>
      <c r="S70" s="5">
        <v>4895327115</v>
      </c>
    </row>
    <row r="71" spans="2:19" ht="15.5" x14ac:dyDescent="0.35">
      <c r="C71" t="s">
        <v>98</v>
      </c>
      <c r="F71" s="5">
        <v>-1911994138</v>
      </c>
      <c r="G71" s="5">
        <v>1725215274</v>
      </c>
      <c r="I71" s="5">
        <v>1260558974</v>
      </c>
      <c r="J71" s="5">
        <v>1569104383</v>
      </c>
      <c r="K71" s="5">
        <v>-17157030608</v>
      </c>
      <c r="L71" s="5">
        <v>-2981688541</v>
      </c>
      <c r="M71" s="5">
        <v>1930211796</v>
      </c>
      <c r="N71" s="5">
        <v>-1623335990</v>
      </c>
      <c r="O71" s="5">
        <v>-1892569055</v>
      </c>
      <c r="P71" s="5">
        <v>247189255</v>
      </c>
      <c r="Q71" s="5">
        <v>217438990</v>
      </c>
      <c r="R71" s="5">
        <v>-247056022</v>
      </c>
      <c r="S71" s="5">
        <v>139004069</v>
      </c>
    </row>
    <row r="72" spans="2:19" ht="15.5" x14ac:dyDescent="0.35">
      <c r="C72" t="s">
        <v>324</v>
      </c>
      <c r="F72" s="5">
        <v>-1911994138</v>
      </c>
      <c r="G72" s="5">
        <v>1725215274</v>
      </c>
      <c r="I72" s="5">
        <v>1260558974</v>
      </c>
      <c r="J72" s="5">
        <v>1569104383</v>
      </c>
      <c r="K72" s="5">
        <v>-17157030608</v>
      </c>
      <c r="L72" s="5">
        <v>-2981688541</v>
      </c>
      <c r="M72" s="5">
        <v>1930211796</v>
      </c>
      <c r="N72" s="5">
        <v>-1623335990</v>
      </c>
      <c r="O72" s="5">
        <v>-1892569055</v>
      </c>
      <c r="P72" s="5">
        <v>247189255</v>
      </c>
      <c r="Q72" s="5">
        <v>217438990</v>
      </c>
      <c r="R72" s="5">
        <v>-247056022</v>
      </c>
      <c r="S72" s="5">
        <v>139004069</v>
      </c>
    </row>
    <row r="73" spans="2:19" ht="15.5" x14ac:dyDescent="0.35">
      <c r="C73" t="s">
        <v>99</v>
      </c>
      <c r="D73" s="5">
        <v>139950606611</v>
      </c>
      <c r="E73" s="5">
        <v>122558326657</v>
      </c>
      <c r="F73" s="5">
        <v>83868084284</v>
      </c>
      <c r="G73" s="5">
        <v>100071515511</v>
      </c>
      <c r="I73" s="5">
        <v>390765784324</v>
      </c>
      <c r="J73" s="5">
        <v>475588354236</v>
      </c>
      <c r="K73" s="5">
        <v>306935112594</v>
      </c>
      <c r="L73" s="5">
        <v>192484018135</v>
      </c>
      <c r="M73" s="5">
        <v>182641878816</v>
      </c>
      <c r="N73" s="5">
        <v>131148898505</v>
      </c>
      <c r="O73" s="5">
        <v>128863892653</v>
      </c>
      <c r="P73" s="5">
        <v>63508941729</v>
      </c>
      <c r="Q73" s="5">
        <v>50391169819</v>
      </c>
      <c r="R73" s="5">
        <v>39015746963</v>
      </c>
      <c r="S73" s="5">
        <v>5034331184</v>
      </c>
    </row>
    <row r="74" spans="2:19" ht="15.5" x14ac:dyDescent="0.35">
      <c r="C74" t="s">
        <v>100</v>
      </c>
      <c r="D74" s="5">
        <v>139950606611</v>
      </c>
      <c r="E74" s="5">
        <v>122558326657</v>
      </c>
      <c r="F74" s="5">
        <v>84519519448</v>
      </c>
      <c r="G74" s="5">
        <v>98346300237</v>
      </c>
      <c r="I74" s="5">
        <v>389505225350</v>
      </c>
      <c r="J74" s="5">
        <v>474019249853</v>
      </c>
      <c r="K74" s="5">
        <v>324092143202</v>
      </c>
      <c r="L74" s="5">
        <v>195465706676</v>
      </c>
      <c r="M74" s="5">
        <v>180711667020</v>
      </c>
      <c r="N74" s="5">
        <v>132772234495</v>
      </c>
      <c r="O74" s="5">
        <v>130756461708</v>
      </c>
      <c r="P74" s="5">
        <v>63261752474</v>
      </c>
      <c r="Q74" s="5">
        <v>50173730829</v>
      </c>
      <c r="R74" s="5">
        <v>39262802985</v>
      </c>
      <c r="S74" s="5">
        <v>4895327115</v>
      </c>
    </row>
    <row r="75" spans="2:19" ht="15.5" x14ac:dyDescent="0.35">
      <c r="C75" t="s">
        <v>8</v>
      </c>
      <c r="D75" s="5">
        <v>136010577513</v>
      </c>
      <c r="E75" s="5">
        <v>119811728297</v>
      </c>
      <c r="F75" s="5">
        <v>76079214041</v>
      </c>
      <c r="G75" s="5">
        <v>99218722380</v>
      </c>
      <c r="I75" s="5">
        <v>382991282204</v>
      </c>
      <c r="J75" s="5">
        <v>466633243856</v>
      </c>
      <c r="K75" s="5">
        <v>306832508755</v>
      </c>
      <c r="L75" s="5">
        <v>192484018135</v>
      </c>
      <c r="M75" s="5">
        <v>182641878816</v>
      </c>
      <c r="N75" s="5">
        <v>131148898505</v>
      </c>
      <c r="O75" s="5">
        <v>128863997351</v>
      </c>
      <c r="P75" s="5">
        <v>63509314192</v>
      </c>
      <c r="Q75" s="5">
        <v>50391207379</v>
      </c>
      <c r="R75" s="5">
        <v>39015753534</v>
      </c>
      <c r="S75" s="5">
        <v>5034331184</v>
      </c>
    </row>
    <row r="76" spans="2:19" ht="15.5" x14ac:dyDescent="0.35">
      <c r="C76" t="s">
        <v>102</v>
      </c>
      <c r="D76" s="5">
        <v>139950606611</v>
      </c>
      <c r="E76" s="5">
        <v>122558326657</v>
      </c>
      <c r="F76" s="5">
        <v>84519519448</v>
      </c>
      <c r="G76" s="5">
        <v>98346300237</v>
      </c>
      <c r="I76" s="5">
        <v>389505225350</v>
      </c>
      <c r="J76" s="5">
        <v>474019249853</v>
      </c>
      <c r="K76" s="5">
        <v>324092143202</v>
      </c>
      <c r="L76" s="5">
        <v>195465706676</v>
      </c>
      <c r="M76" s="5">
        <v>180711667020</v>
      </c>
      <c r="N76" s="5">
        <v>132772234495</v>
      </c>
      <c r="O76" s="5">
        <v>130756461708</v>
      </c>
      <c r="P76" s="5">
        <v>63261752474</v>
      </c>
      <c r="Q76" s="5">
        <v>50173730829</v>
      </c>
      <c r="R76" s="5">
        <v>39262802985</v>
      </c>
      <c r="S76" s="5">
        <v>4895327115</v>
      </c>
    </row>
    <row r="77" spans="2:19" ht="15.5" x14ac:dyDescent="0.35">
      <c r="C77" t="s">
        <v>103</v>
      </c>
      <c r="D77" s="5">
        <v>139950606611</v>
      </c>
      <c r="E77" s="5">
        <v>122558326657</v>
      </c>
      <c r="F77" s="5">
        <v>83868084284</v>
      </c>
      <c r="G77" s="5">
        <v>100071515511</v>
      </c>
      <c r="I77" s="5">
        <v>390765784324</v>
      </c>
      <c r="J77" s="5">
        <v>475588354236</v>
      </c>
      <c r="K77" s="5">
        <v>306935112594</v>
      </c>
      <c r="L77" s="5">
        <v>192484018135</v>
      </c>
      <c r="M77" s="5">
        <v>182641878816</v>
      </c>
      <c r="N77" s="5">
        <v>131148898505</v>
      </c>
      <c r="O77" s="5">
        <v>128863892653</v>
      </c>
      <c r="P77" s="5">
        <v>63508941729</v>
      </c>
      <c r="Q77" s="5">
        <v>50391169819</v>
      </c>
      <c r="R77" s="5">
        <v>39015746963</v>
      </c>
      <c r="S77" s="5">
        <v>5034331184</v>
      </c>
    </row>
    <row r="78" spans="2:19" ht="15.5" x14ac:dyDescent="0.35">
      <c r="C78" t="s">
        <v>104</v>
      </c>
      <c r="D78" s="5">
        <v>139950606611</v>
      </c>
      <c r="E78" s="5">
        <v>122558326657</v>
      </c>
      <c r="F78" s="5">
        <v>83868084284</v>
      </c>
      <c r="G78" s="5">
        <v>100071515511</v>
      </c>
      <c r="I78" s="5">
        <v>390765784324</v>
      </c>
      <c r="J78" s="5">
        <v>475588354236</v>
      </c>
      <c r="K78" s="5">
        <v>306935112594</v>
      </c>
      <c r="L78" s="5">
        <v>192484018135</v>
      </c>
      <c r="M78" s="5">
        <v>182641878816</v>
      </c>
      <c r="N78" s="5">
        <v>131148898505</v>
      </c>
      <c r="O78" s="5">
        <v>128863892653</v>
      </c>
      <c r="P78" s="5">
        <v>63508941729</v>
      </c>
      <c r="Q78" s="5">
        <v>50391169819</v>
      </c>
      <c r="R78" s="5">
        <v>39015746963</v>
      </c>
      <c r="S78" s="5">
        <v>5034331184</v>
      </c>
    </row>
    <row r="80" spans="2:19" ht="15.5" x14ac:dyDescent="0.35">
      <c r="B80" t="s">
        <v>105</v>
      </c>
      <c r="C80" t="s">
        <v>106</v>
      </c>
    </row>
    <row r="81" spans="3:19" ht="15.5" x14ac:dyDescent="0.35">
      <c r="C81" t="s">
        <v>107</v>
      </c>
    </row>
    <row r="82" spans="3:19" ht="15.5" x14ac:dyDescent="0.35">
      <c r="C82" t="s">
        <v>20</v>
      </c>
      <c r="D82" s="5">
        <v>50518434026</v>
      </c>
      <c r="E82" s="5">
        <v>62922395194</v>
      </c>
      <c r="F82" s="5">
        <v>32314178392</v>
      </c>
      <c r="G82" s="5">
        <v>41187669354</v>
      </c>
      <c r="I82" s="5">
        <v>32314178392</v>
      </c>
      <c r="J82" s="5">
        <v>48041777363</v>
      </c>
      <c r="K82" s="5">
        <v>225123298001</v>
      </c>
      <c r="L82" s="5">
        <v>15844388377</v>
      </c>
      <c r="M82" s="5">
        <v>4761050331</v>
      </c>
      <c r="N82" s="5">
        <v>22890468010</v>
      </c>
      <c r="O82" s="5">
        <v>6843501828</v>
      </c>
      <c r="P82" s="5">
        <v>2681860260</v>
      </c>
      <c r="Q82" s="5">
        <v>3059185742</v>
      </c>
      <c r="R82" s="5">
        <v>963523972</v>
      </c>
      <c r="S82" s="5">
        <v>1666853310</v>
      </c>
    </row>
    <row r="83" spans="3:19" ht="15.5" x14ac:dyDescent="0.35">
      <c r="C83" t="s">
        <v>109</v>
      </c>
      <c r="D83" s="5">
        <v>173026069324</v>
      </c>
      <c r="E83" s="5">
        <v>148396389265</v>
      </c>
      <c r="F83" s="5">
        <v>120511019611</v>
      </c>
      <c r="G83" s="5">
        <v>114992388583</v>
      </c>
      <c r="I83" s="5">
        <v>120511019611</v>
      </c>
      <c r="J83" s="5">
        <v>95874666266</v>
      </c>
      <c r="K83" s="5">
        <v>67425623338</v>
      </c>
      <c r="L83" s="5">
        <v>65053385724</v>
      </c>
      <c r="M83" s="5">
        <v>125528965712</v>
      </c>
      <c r="N83" s="5">
        <v>119307435829</v>
      </c>
      <c r="O83" s="5">
        <v>122813449527</v>
      </c>
      <c r="P83" s="5">
        <v>89615990264</v>
      </c>
      <c r="Q83" s="5">
        <v>64708424158</v>
      </c>
      <c r="R83" s="5">
        <v>37151439243</v>
      </c>
      <c r="S83" s="5">
        <v>27829623417</v>
      </c>
    </row>
    <row r="84" spans="3:19" ht="15.5" x14ac:dyDescent="0.35">
      <c r="C84" t="s">
        <v>111</v>
      </c>
    </row>
    <row r="85" spans="3:19" ht="15.5" x14ac:dyDescent="0.35">
      <c r="C85" t="s">
        <v>110</v>
      </c>
      <c r="D85" s="5">
        <v>3101791799</v>
      </c>
      <c r="E85" s="5">
        <v>13172450859</v>
      </c>
      <c r="F85" s="5">
        <v>5384056809</v>
      </c>
      <c r="G85" s="5">
        <v>6975050444</v>
      </c>
      <c r="I85" s="5">
        <v>5384056809</v>
      </c>
      <c r="J85" s="5">
        <v>9046680040</v>
      </c>
      <c r="K85" s="5">
        <v>10156951438</v>
      </c>
      <c r="L85" s="5">
        <v>10903357689</v>
      </c>
    </row>
    <row r="86" spans="3:19" ht="15.5" x14ac:dyDescent="0.35">
      <c r="C86" t="s">
        <v>112</v>
      </c>
      <c r="D86" s="5">
        <v>173026069324</v>
      </c>
      <c r="E86" s="5">
        <v>148396389265</v>
      </c>
      <c r="F86" s="5">
        <v>120511019611</v>
      </c>
      <c r="G86" s="5">
        <v>114992388583</v>
      </c>
      <c r="I86" s="5">
        <v>120511019611</v>
      </c>
      <c r="J86" s="5">
        <v>95874666266</v>
      </c>
      <c r="K86" s="5">
        <v>67425623338</v>
      </c>
      <c r="L86" s="5">
        <v>65053385724</v>
      </c>
      <c r="M86" s="5">
        <v>125528965712</v>
      </c>
      <c r="N86" s="5">
        <v>119307435829</v>
      </c>
      <c r="O86" s="5">
        <v>122813449527</v>
      </c>
      <c r="P86" s="5">
        <v>89615990264</v>
      </c>
      <c r="Q86" s="5">
        <v>64708424158</v>
      </c>
      <c r="R86" s="5">
        <v>37151439243</v>
      </c>
      <c r="S86" s="5">
        <v>27829623417</v>
      </c>
    </row>
    <row r="87" spans="3:19" ht="15.5" x14ac:dyDescent="0.35">
      <c r="C87" t="s">
        <v>113</v>
      </c>
      <c r="D87" s="5">
        <v>3584709175</v>
      </c>
      <c r="E87" s="5">
        <v>3499014171</v>
      </c>
      <c r="F87" s="5">
        <v>4517513479</v>
      </c>
      <c r="G87" s="5">
        <v>3684106478</v>
      </c>
      <c r="I87" s="5">
        <v>4517513479</v>
      </c>
      <c r="J87" s="5">
        <v>2077642796</v>
      </c>
      <c r="K87" s="5">
        <v>1072020413</v>
      </c>
      <c r="L87" s="5">
        <v>968303090</v>
      </c>
      <c r="M87" s="5">
        <v>366760406</v>
      </c>
      <c r="N87" s="5">
        <v>534164540</v>
      </c>
      <c r="O87" s="5">
        <v>605738547</v>
      </c>
      <c r="P87" s="5">
        <v>1208033930</v>
      </c>
      <c r="Q87" s="5">
        <v>1127975450</v>
      </c>
      <c r="R87" s="5">
        <v>1684909391</v>
      </c>
      <c r="S87" s="5">
        <v>419354928</v>
      </c>
    </row>
    <row r="88" spans="3:19" ht="15.5" x14ac:dyDescent="0.35">
      <c r="C88" t="s">
        <v>115</v>
      </c>
      <c r="D88" s="5">
        <v>409114780637</v>
      </c>
      <c r="E88" s="5">
        <v>334419178793</v>
      </c>
      <c r="F88" s="5">
        <v>305359937142</v>
      </c>
      <c r="G88" s="5">
        <v>318875697506</v>
      </c>
      <c r="I88" s="5">
        <v>305359937142</v>
      </c>
      <c r="J88" s="5">
        <v>275449055907</v>
      </c>
      <c r="K88" s="5">
        <v>215716527829</v>
      </c>
      <c r="L88" s="5">
        <v>197263936232</v>
      </c>
      <c r="M88" s="5">
        <v>121734019328</v>
      </c>
      <c r="N88" s="5">
        <v>101777866019</v>
      </c>
      <c r="O88" s="5">
        <v>100220176995</v>
      </c>
      <c r="P88" s="5">
        <v>94918120811</v>
      </c>
      <c r="Q88" s="5">
        <v>64177396909</v>
      </c>
      <c r="R88" s="5">
        <v>42356027616</v>
      </c>
      <c r="S88" s="5">
        <v>56484698098</v>
      </c>
    </row>
    <row r="89" spans="3:19" ht="15.5" x14ac:dyDescent="0.35">
      <c r="C89" t="s">
        <v>85</v>
      </c>
      <c r="D89" s="5">
        <v>1948218886</v>
      </c>
      <c r="E89" s="5">
        <v>1948218886</v>
      </c>
      <c r="F89" s="5">
        <v>1948218886</v>
      </c>
      <c r="I89" s="5">
        <v>1948218886</v>
      </c>
      <c r="J89" s="5">
        <v>-17849093564</v>
      </c>
      <c r="K89" s="5">
        <v>-18626601040</v>
      </c>
      <c r="L89" s="5">
        <v>32512188655</v>
      </c>
      <c r="M89" s="5">
        <v>-800248000</v>
      </c>
      <c r="N89" s="5">
        <v>-130000000</v>
      </c>
    </row>
    <row r="90" spans="3:19" ht="15.5" x14ac:dyDescent="0.35">
      <c r="C90" t="s">
        <v>116</v>
      </c>
      <c r="D90" s="5">
        <v>720874880773</v>
      </c>
      <c r="E90" s="5">
        <v>641506296344</v>
      </c>
      <c r="F90" s="5">
        <v>508899817495</v>
      </c>
      <c r="G90" s="5">
        <v>524947338220</v>
      </c>
      <c r="I90" s="5">
        <v>508899817495</v>
      </c>
      <c r="J90" s="5">
        <v>457203260191</v>
      </c>
      <c r="K90" s="5">
        <v>533003540931</v>
      </c>
      <c r="L90" s="5">
        <v>293595993980</v>
      </c>
      <c r="M90" s="5">
        <v>279804122714</v>
      </c>
      <c r="N90" s="5">
        <v>254187665140</v>
      </c>
      <c r="O90" s="5">
        <v>240755729131</v>
      </c>
      <c r="P90" s="5">
        <v>198544322066</v>
      </c>
      <c r="Q90" s="5">
        <v>144179181317</v>
      </c>
      <c r="R90" s="5">
        <v>86446731033</v>
      </c>
      <c r="S90" s="5">
        <v>89465807308</v>
      </c>
    </row>
    <row r="91" spans="3:19" ht="15.5" x14ac:dyDescent="0.35">
      <c r="C91" t="s">
        <v>117</v>
      </c>
    </row>
    <row r="92" spans="3:19" ht="15.5" x14ac:dyDescent="0.35">
      <c r="C92" t="s">
        <v>118</v>
      </c>
      <c r="O92" s="5">
        <v>137675819</v>
      </c>
      <c r="P92" s="5">
        <v>1522500</v>
      </c>
      <c r="Q92" s="5">
        <v>1800000</v>
      </c>
      <c r="R92" s="5">
        <v>1212369094</v>
      </c>
      <c r="S92" s="5">
        <v>199813612</v>
      </c>
    </row>
    <row r="93" spans="3:19" ht="15.5" x14ac:dyDescent="0.35">
      <c r="C93" t="s">
        <v>120</v>
      </c>
      <c r="S93" s="5">
        <v>162896382</v>
      </c>
    </row>
    <row r="94" spans="3:19" ht="15.5" x14ac:dyDescent="0.35">
      <c r="C94" t="s">
        <v>518</v>
      </c>
      <c r="D94" s="5">
        <v>9818626808</v>
      </c>
      <c r="E94" s="5">
        <v>9967733739</v>
      </c>
      <c r="F94" s="5">
        <v>10116840659</v>
      </c>
      <c r="G94" s="5">
        <v>10265947601</v>
      </c>
      <c r="I94" s="5">
        <v>10116840659</v>
      </c>
      <c r="J94" s="5">
        <v>10713268384</v>
      </c>
      <c r="K94" s="5">
        <v>11309696109</v>
      </c>
      <c r="L94" s="5">
        <v>11906123834</v>
      </c>
      <c r="M94" s="5">
        <v>13502551559</v>
      </c>
      <c r="N94" s="5">
        <v>14098979284</v>
      </c>
      <c r="O94" s="5">
        <v>14695407009</v>
      </c>
      <c r="P94" s="5">
        <v>15291834734</v>
      </c>
      <c r="Q94" s="5">
        <v>15888262459</v>
      </c>
      <c r="R94" s="5">
        <v>16484690184</v>
      </c>
      <c r="S94" s="5">
        <v>16676117909</v>
      </c>
    </row>
    <row r="95" spans="3:19" ht="15.5" x14ac:dyDescent="0.35">
      <c r="C95" t="s">
        <v>121</v>
      </c>
      <c r="D95" s="5">
        <v>2508956982238</v>
      </c>
      <c r="E95" s="5">
        <v>2430265538750</v>
      </c>
      <c r="F95" s="5">
        <v>2362944528491</v>
      </c>
      <c r="G95" s="5">
        <v>2318352821046</v>
      </c>
      <c r="I95" s="5">
        <v>2362944528491</v>
      </c>
      <c r="J95" s="5">
        <v>2031779248925</v>
      </c>
      <c r="K95" s="5">
        <v>1628001106078</v>
      </c>
      <c r="L95" s="5">
        <v>1372642123456</v>
      </c>
      <c r="M95" s="5">
        <v>1027647313598</v>
      </c>
      <c r="N95" s="5">
        <v>993154588208</v>
      </c>
      <c r="O95" s="5">
        <v>926961764182</v>
      </c>
      <c r="P95" s="5">
        <v>550478901276</v>
      </c>
      <c r="Q95" s="5">
        <v>408954285257</v>
      </c>
      <c r="R95" s="5">
        <v>331530570535</v>
      </c>
      <c r="S95" s="5">
        <v>237404924988</v>
      </c>
    </row>
    <row r="96" spans="3:19" ht="15.5" x14ac:dyDescent="0.35">
      <c r="C96" t="s">
        <v>119</v>
      </c>
      <c r="P96" s="5">
        <v>2518742350</v>
      </c>
      <c r="Q96" s="5">
        <v>2946555610</v>
      </c>
      <c r="R96" s="5">
        <v>2440063950</v>
      </c>
      <c r="S96" s="5">
        <v>1827196707</v>
      </c>
    </row>
    <row r="97" spans="3:19" ht="15.5" x14ac:dyDescent="0.35">
      <c r="C97" t="s">
        <v>126</v>
      </c>
      <c r="D97" s="5">
        <v>2787218851556</v>
      </c>
      <c r="E97" s="5">
        <v>2619654953398</v>
      </c>
      <c r="F97" s="5">
        <v>2509885777189</v>
      </c>
      <c r="G97" s="5">
        <v>2469815549984</v>
      </c>
      <c r="I97" s="5">
        <v>2509885777189</v>
      </c>
      <c r="J97" s="5">
        <v>2206183746721</v>
      </c>
      <c r="K97" s="5">
        <v>1763224170757</v>
      </c>
      <c r="L97" s="5">
        <v>1496708612800</v>
      </c>
      <c r="M97" s="5">
        <v>1068377454199</v>
      </c>
      <c r="N97" s="5">
        <v>1056752456482</v>
      </c>
      <c r="O97" s="5">
        <v>1004388574588</v>
      </c>
      <c r="P97" s="5">
        <v>635389539528</v>
      </c>
      <c r="Q97" s="5">
        <v>516738594005</v>
      </c>
      <c r="R97" s="5">
        <v>376841862937</v>
      </c>
      <c r="S97" s="5">
        <v>263858704298</v>
      </c>
    </row>
    <row r="98" spans="3:19" ht="15.5" x14ac:dyDescent="0.35">
      <c r="C98" t="s">
        <v>127</v>
      </c>
      <c r="D98" s="5">
        <v>3508093732329</v>
      </c>
      <c r="E98" s="5">
        <v>3261161249742</v>
      </c>
      <c r="F98" s="5">
        <v>3018785594684</v>
      </c>
      <c r="G98" s="5">
        <v>2994762888204</v>
      </c>
      <c r="I98" s="5">
        <v>3018785594684</v>
      </c>
      <c r="J98" s="5">
        <v>2663387006912</v>
      </c>
      <c r="K98" s="5">
        <v>2296227711688</v>
      </c>
      <c r="L98" s="5">
        <v>1790304606780</v>
      </c>
      <c r="M98" s="5">
        <v>1348181576913</v>
      </c>
      <c r="N98" s="5">
        <v>1310940121622</v>
      </c>
      <c r="O98" s="5">
        <v>1245144303719</v>
      </c>
      <c r="P98" s="5">
        <v>833933861594</v>
      </c>
      <c r="Q98" s="5">
        <v>660917775322</v>
      </c>
      <c r="R98" s="5">
        <v>463288593970</v>
      </c>
      <c r="S98" s="5">
        <v>353324511606</v>
      </c>
    </row>
    <row r="99" spans="3:19" ht="15.5" x14ac:dyDescent="0.35">
      <c r="C99" t="s">
        <v>128</v>
      </c>
    </row>
    <row r="100" spans="3:19" ht="15.5" x14ac:dyDescent="0.35">
      <c r="C100" t="s">
        <v>129</v>
      </c>
    </row>
    <row r="101" spans="3:19" ht="15.5" x14ac:dyDescent="0.35">
      <c r="C101" t="s">
        <v>130</v>
      </c>
      <c r="D101" s="5">
        <v>477789360968</v>
      </c>
      <c r="E101" s="5">
        <v>455635647858</v>
      </c>
      <c r="F101" s="5">
        <v>326305467460</v>
      </c>
      <c r="G101" s="5">
        <v>368258477187</v>
      </c>
      <c r="I101" s="5">
        <v>326305467460</v>
      </c>
      <c r="J101" s="5">
        <v>379826463148</v>
      </c>
      <c r="K101" s="5">
        <v>441890974677</v>
      </c>
      <c r="L101" s="5">
        <v>246628098395</v>
      </c>
      <c r="M101" s="5">
        <v>182882815706</v>
      </c>
      <c r="N101" s="5">
        <v>147545013406</v>
      </c>
      <c r="O101" s="5">
        <v>204953165337</v>
      </c>
      <c r="P101" s="5">
        <v>121061155519</v>
      </c>
      <c r="Q101" s="5">
        <v>116843320205</v>
      </c>
      <c r="R101" s="5">
        <v>147482570717</v>
      </c>
      <c r="S101" s="5">
        <v>128592711184</v>
      </c>
    </row>
    <row r="102" spans="3:19" ht="15.5" x14ac:dyDescent="0.35">
      <c r="C102" t="s">
        <v>134</v>
      </c>
      <c r="D102" s="5">
        <v>70100000000</v>
      </c>
      <c r="E102" s="5">
        <v>91400000000</v>
      </c>
      <c r="F102" s="5">
        <v>58500000000</v>
      </c>
      <c r="G102" s="5">
        <v>51300000000</v>
      </c>
      <c r="I102" s="5">
        <v>58500000000</v>
      </c>
      <c r="J102" s="5">
        <v>100600000000</v>
      </c>
      <c r="K102" s="5">
        <v>173399985000</v>
      </c>
      <c r="L102" s="5">
        <v>56800000000</v>
      </c>
      <c r="M102" s="5">
        <v>21800000000</v>
      </c>
      <c r="O102" s="5">
        <v>44320000000</v>
      </c>
      <c r="P102" s="5">
        <v>340940456</v>
      </c>
      <c r="Q102" s="5">
        <v>11817022428</v>
      </c>
      <c r="R102" s="5">
        <v>89347787633</v>
      </c>
      <c r="S102" s="5">
        <v>80936359500</v>
      </c>
    </row>
    <row r="103" spans="3:19" ht="15.5" x14ac:dyDescent="0.35">
      <c r="C103" t="s">
        <v>131</v>
      </c>
    </row>
    <row r="104" spans="3:19" ht="15.5" x14ac:dyDescent="0.35">
      <c r="C104" t="s">
        <v>132</v>
      </c>
      <c r="D104" s="5">
        <v>220108159893</v>
      </c>
      <c r="E104" s="5">
        <v>163711419319</v>
      </c>
      <c r="F104" s="5">
        <v>115292416462</v>
      </c>
      <c r="G104" s="5">
        <v>119316681543</v>
      </c>
      <c r="I104" s="5">
        <v>115292416462</v>
      </c>
      <c r="J104" s="5">
        <v>96774673768</v>
      </c>
      <c r="K104" s="5">
        <v>110917076857</v>
      </c>
      <c r="L104" s="5">
        <v>80172583702</v>
      </c>
      <c r="M104" s="5">
        <v>72188847311</v>
      </c>
      <c r="N104" s="5">
        <v>55598942187</v>
      </c>
      <c r="O104" s="5">
        <v>84632513808</v>
      </c>
      <c r="P104" s="5">
        <v>88968441559</v>
      </c>
      <c r="Q104" s="5">
        <v>56157678354</v>
      </c>
      <c r="R104" s="5">
        <v>29174040269</v>
      </c>
      <c r="S104" s="5">
        <v>31500153659</v>
      </c>
    </row>
    <row r="105" spans="3:19" ht="15.5" x14ac:dyDescent="0.35">
      <c r="C105" t="s">
        <v>136</v>
      </c>
      <c r="D105" s="5">
        <v>49189198372</v>
      </c>
      <c r="E105" s="5">
        <v>45828593556</v>
      </c>
      <c r="F105" s="5">
        <v>12735792785</v>
      </c>
      <c r="G105" s="5">
        <v>44532829081</v>
      </c>
      <c r="I105" s="5">
        <v>12735792785</v>
      </c>
      <c r="J105" s="5">
        <v>42148600526</v>
      </c>
      <c r="K105" s="5">
        <v>39069803503</v>
      </c>
      <c r="L105" s="5">
        <v>20788118580</v>
      </c>
      <c r="M105" s="5">
        <v>19819912072</v>
      </c>
      <c r="N105" s="5">
        <v>17485421248</v>
      </c>
      <c r="O105" s="5">
        <v>17169237287</v>
      </c>
      <c r="P105" s="5">
        <v>9682585267</v>
      </c>
      <c r="Q105" s="5">
        <v>3180477540</v>
      </c>
      <c r="R105" s="5">
        <v>8069969277</v>
      </c>
      <c r="S105" s="5">
        <v>1160914065</v>
      </c>
    </row>
    <row r="106" spans="3:19" ht="15.5" x14ac:dyDescent="0.35">
      <c r="C106" t="s">
        <v>137</v>
      </c>
      <c r="D106" s="5">
        <v>47484899687</v>
      </c>
      <c r="E106" s="5">
        <v>47874119133</v>
      </c>
      <c r="F106" s="5">
        <v>27320788170</v>
      </c>
      <c r="G106" s="5">
        <v>37914319309</v>
      </c>
      <c r="I106" s="5">
        <v>27320788170</v>
      </c>
      <c r="J106" s="5">
        <v>28974882598</v>
      </c>
      <c r="K106" s="5">
        <v>18360263926</v>
      </c>
      <c r="L106" s="5">
        <v>14680820624</v>
      </c>
      <c r="M106" s="5">
        <v>11161110142</v>
      </c>
      <c r="N106" s="5">
        <v>9550016789</v>
      </c>
      <c r="O106" s="5">
        <v>10652426098</v>
      </c>
      <c r="P106" s="5">
        <v>14724134006</v>
      </c>
      <c r="Q106" s="5">
        <v>5178262924</v>
      </c>
      <c r="R106" s="5">
        <v>4262351454</v>
      </c>
      <c r="S106" s="5">
        <v>1359352398</v>
      </c>
    </row>
    <row r="107" spans="3:19" ht="15.5" x14ac:dyDescent="0.35">
      <c r="C107" t="s">
        <v>133</v>
      </c>
      <c r="M107" s="5">
        <v>5236850028</v>
      </c>
      <c r="N107" s="5">
        <v>9121364147</v>
      </c>
      <c r="O107" s="5">
        <v>19941566659</v>
      </c>
      <c r="P107" s="5">
        <v>28524459</v>
      </c>
      <c r="Q107" s="5">
        <v>106508176</v>
      </c>
      <c r="R107" s="5">
        <v>214939708</v>
      </c>
      <c r="S107" s="5">
        <v>2390042712</v>
      </c>
    </row>
    <row r="108" spans="3:19" ht="15.5" x14ac:dyDescent="0.35">
      <c r="C108" t="s">
        <v>465</v>
      </c>
      <c r="D108" s="5">
        <v>3101791799</v>
      </c>
      <c r="E108" s="5">
        <v>13172450859</v>
      </c>
      <c r="F108" s="5">
        <v>5384056809</v>
      </c>
      <c r="G108" s="5">
        <v>6975050444</v>
      </c>
      <c r="I108" s="5">
        <v>5384056809</v>
      </c>
      <c r="J108" s="5">
        <v>9046680040</v>
      </c>
      <c r="K108" s="5">
        <v>10156951438</v>
      </c>
      <c r="L108" s="5">
        <v>10903357689</v>
      </c>
      <c r="M108" s="5">
        <v>5236850028</v>
      </c>
      <c r="N108" s="5">
        <v>9121364147</v>
      </c>
      <c r="O108" s="5">
        <v>19941566659</v>
      </c>
      <c r="P108" s="5">
        <v>28524459</v>
      </c>
      <c r="Q108" s="5">
        <v>106508176</v>
      </c>
      <c r="R108" s="5">
        <v>214939708</v>
      </c>
      <c r="S108" s="5">
        <v>2390042712</v>
      </c>
    </row>
    <row r="109" spans="3:19" ht="15.5" x14ac:dyDescent="0.35">
      <c r="C109" t="s">
        <v>193</v>
      </c>
      <c r="L109" s="5">
        <v>29979589333</v>
      </c>
      <c r="M109" s="5">
        <v>1173609045</v>
      </c>
      <c r="N109" s="5">
        <v>5166067711</v>
      </c>
      <c r="O109" s="5">
        <v>9008913518</v>
      </c>
      <c r="P109" s="5">
        <v>3566682458</v>
      </c>
    </row>
    <row r="110" spans="3:19" ht="15.5" x14ac:dyDescent="0.35">
      <c r="C110" t="s">
        <v>1675</v>
      </c>
      <c r="D110" s="5">
        <v>20696554907</v>
      </c>
      <c r="E110" s="5">
        <v>20696554907</v>
      </c>
      <c r="F110" s="5">
        <v>20696554907</v>
      </c>
      <c r="G110" s="5">
        <v>22304135803</v>
      </c>
      <c r="I110" s="5">
        <v>20696554907</v>
      </c>
      <c r="J110" s="5">
        <v>1242708221</v>
      </c>
      <c r="K110" s="5">
        <v>7832634520</v>
      </c>
      <c r="L110" s="5">
        <v>7306634915</v>
      </c>
      <c r="M110" s="5">
        <v>1671044245</v>
      </c>
      <c r="N110" s="5">
        <v>1197353894</v>
      </c>
    </row>
    <row r="111" spans="3:19" ht="15.5" x14ac:dyDescent="0.35">
      <c r="C111" t="s">
        <v>135</v>
      </c>
      <c r="M111" s="5">
        <v>893392206</v>
      </c>
      <c r="N111" s="5">
        <v>4728815327</v>
      </c>
      <c r="O111" s="5">
        <v>7173419418</v>
      </c>
      <c r="P111" s="5">
        <v>886710486</v>
      </c>
    </row>
    <row r="112" spans="3:19" ht="15.5" x14ac:dyDescent="0.35">
      <c r="C112" t="s">
        <v>139</v>
      </c>
    </row>
    <row r="113" spans="3:19" ht="15.5" x14ac:dyDescent="0.35">
      <c r="C113" t="s">
        <v>140</v>
      </c>
      <c r="D113" s="5">
        <v>279942777748</v>
      </c>
      <c r="E113" s="5">
        <v>198687777750</v>
      </c>
      <c r="F113" s="5">
        <v>217432777752</v>
      </c>
      <c r="G113" s="5">
        <v>236177777754</v>
      </c>
      <c r="I113" s="5">
        <v>217432777752</v>
      </c>
      <c r="J113" s="5">
        <v>242412777760</v>
      </c>
      <c r="K113" s="5">
        <v>239059444436</v>
      </c>
      <c r="L113" s="5">
        <v>229166666667</v>
      </c>
      <c r="M113" s="5">
        <v>88862602233</v>
      </c>
      <c r="N113" s="5">
        <v>190954167832</v>
      </c>
      <c r="O113" s="5">
        <v>200272002630</v>
      </c>
      <c r="P113" s="5">
        <v>26598547173</v>
      </c>
      <c r="Q113" s="5">
        <v>205734744307</v>
      </c>
      <c r="R113" s="5">
        <v>83076365585</v>
      </c>
      <c r="S113" s="5">
        <v>49883689010</v>
      </c>
    </row>
    <row r="114" spans="3:19" ht="15.5" x14ac:dyDescent="0.35">
      <c r="C114" t="s">
        <v>145</v>
      </c>
      <c r="D114" s="5">
        <v>74980000008</v>
      </c>
      <c r="E114" s="5">
        <v>74980000008</v>
      </c>
      <c r="F114" s="5">
        <v>74980000008</v>
      </c>
      <c r="G114" s="5">
        <v>74980000008</v>
      </c>
      <c r="I114" s="5">
        <v>74980000008</v>
      </c>
      <c r="J114" s="5">
        <v>74980000008</v>
      </c>
      <c r="K114" s="5">
        <v>46646666672</v>
      </c>
      <c r="L114" s="5">
        <v>20833333333</v>
      </c>
      <c r="M114" s="5">
        <v>43674562219</v>
      </c>
      <c r="N114" s="5">
        <v>44819452115</v>
      </c>
      <c r="O114" s="5">
        <v>19532556220</v>
      </c>
      <c r="P114" s="5">
        <v>4426225109</v>
      </c>
      <c r="Q114" s="5">
        <v>39607787469</v>
      </c>
      <c r="R114" s="5">
        <v>15031270056</v>
      </c>
      <c r="S114" s="5">
        <v>9677233769</v>
      </c>
    </row>
    <row r="115" spans="3:19" ht="15.5" x14ac:dyDescent="0.35">
      <c r="C115" t="s">
        <v>224</v>
      </c>
    </row>
    <row r="116" spans="3:19" ht="15.5" x14ac:dyDescent="0.35">
      <c r="C116" t="s">
        <v>146</v>
      </c>
      <c r="D116" s="5">
        <v>455670764780</v>
      </c>
      <c r="E116" s="5">
        <v>370842601914</v>
      </c>
      <c r="F116" s="5">
        <v>380355453911</v>
      </c>
      <c r="G116" s="5">
        <v>398247821988</v>
      </c>
      <c r="I116" s="5">
        <v>380355453911</v>
      </c>
      <c r="J116" s="5">
        <v>353784096130</v>
      </c>
      <c r="K116" s="5">
        <v>339751706233</v>
      </c>
      <c r="L116" s="5">
        <v>334504792040</v>
      </c>
      <c r="M116" s="5">
        <v>163718867900</v>
      </c>
      <c r="N116" s="5">
        <v>268648997536</v>
      </c>
      <c r="O116" s="5">
        <v>273891702356</v>
      </c>
      <c r="P116" s="5">
        <v>77394236183</v>
      </c>
      <c r="Q116" s="5">
        <v>246104926954</v>
      </c>
      <c r="R116" s="5">
        <v>117644536874</v>
      </c>
      <c r="S116" s="5">
        <v>76531824468</v>
      </c>
    </row>
    <row r="117" spans="3:19" ht="15.5" x14ac:dyDescent="0.35">
      <c r="C117" t="s">
        <v>147</v>
      </c>
      <c r="D117" s="5">
        <v>455670764780</v>
      </c>
      <c r="E117" s="5">
        <v>370842601914</v>
      </c>
      <c r="F117" s="5">
        <v>380355453911</v>
      </c>
      <c r="G117" s="5">
        <v>398247821988</v>
      </c>
      <c r="I117" s="5">
        <v>380355453911</v>
      </c>
      <c r="J117" s="5">
        <v>353784096130</v>
      </c>
      <c r="K117" s="5">
        <v>339751706233</v>
      </c>
      <c r="L117" s="5">
        <v>334504792040</v>
      </c>
      <c r="M117" s="5">
        <v>163718867900</v>
      </c>
      <c r="N117" s="5">
        <v>268648997536</v>
      </c>
      <c r="O117" s="5">
        <v>273891702356</v>
      </c>
      <c r="P117" s="5">
        <v>77394236183</v>
      </c>
      <c r="Q117" s="5">
        <v>246104926954</v>
      </c>
      <c r="R117" s="5">
        <v>117644536874</v>
      </c>
      <c r="S117" s="5">
        <v>76531824468</v>
      </c>
    </row>
    <row r="118" spans="3:19" ht="15.5" x14ac:dyDescent="0.35">
      <c r="C118" t="s">
        <v>152</v>
      </c>
    </row>
    <row r="119" spans="3:19" ht="15.5" x14ac:dyDescent="0.35">
      <c r="C119" t="s">
        <v>153</v>
      </c>
      <c r="D119" s="5">
        <v>279942777748</v>
      </c>
      <c r="E119" s="5">
        <v>198687777750</v>
      </c>
      <c r="F119" s="5">
        <v>217432777752</v>
      </c>
      <c r="G119" s="5">
        <v>236177777754</v>
      </c>
      <c r="I119" s="5">
        <v>217432777752</v>
      </c>
      <c r="J119" s="5">
        <v>242412777760</v>
      </c>
      <c r="K119" s="5">
        <v>239059444436</v>
      </c>
      <c r="L119" s="5">
        <v>229166666667</v>
      </c>
      <c r="M119" s="5">
        <v>88862602233</v>
      </c>
      <c r="N119" s="5">
        <v>190954167832</v>
      </c>
      <c r="O119" s="5">
        <v>200272002630</v>
      </c>
      <c r="P119" s="5">
        <v>26598547173</v>
      </c>
      <c r="Q119" s="5">
        <v>205734744307</v>
      </c>
      <c r="R119" s="5">
        <v>83076365585</v>
      </c>
      <c r="S119" s="5">
        <v>49883689010</v>
      </c>
    </row>
    <row r="120" spans="3:19" ht="15.5" x14ac:dyDescent="0.35">
      <c r="C120" t="s">
        <v>150</v>
      </c>
      <c r="D120" s="5">
        <v>64482357538</v>
      </c>
      <c r="E120" s="5">
        <v>62802749872</v>
      </c>
      <c r="F120" s="5">
        <v>60773571095</v>
      </c>
      <c r="G120" s="5">
        <v>56814999434</v>
      </c>
      <c r="I120" s="5">
        <v>60773571095</v>
      </c>
      <c r="J120" s="5">
        <v>46914309711</v>
      </c>
      <c r="K120" s="5">
        <v>34710329785</v>
      </c>
      <c r="L120" s="5">
        <v>25781930335</v>
      </c>
      <c r="M120" s="5">
        <v>18819429605</v>
      </c>
      <c r="N120" s="5">
        <v>10816832946</v>
      </c>
      <c r="O120" s="5">
        <v>4281276393</v>
      </c>
    </row>
    <row r="121" spans="3:19" ht="15.5" x14ac:dyDescent="0.35">
      <c r="C121" t="s">
        <v>154</v>
      </c>
      <c r="D121" s="5">
        <v>933460125748</v>
      </c>
      <c r="E121" s="5">
        <v>826478249772</v>
      </c>
      <c r="F121" s="5">
        <v>706660921371</v>
      </c>
      <c r="G121" s="5">
        <v>766506299175</v>
      </c>
      <c r="I121" s="5">
        <v>706660921371</v>
      </c>
      <c r="J121" s="5">
        <v>733610559278</v>
      </c>
      <c r="K121" s="5">
        <v>781642680910</v>
      </c>
      <c r="L121" s="5">
        <v>581132890435</v>
      </c>
      <c r="M121" s="5">
        <v>346601683606</v>
      </c>
      <c r="N121" s="5">
        <v>416194010942</v>
      </c>
      <c r="O121" s="5">
        <v>478844867693</v>
      </c>
      <c r="P121" s="5">
        <v>198455391702</v>
      </c>
      <c r="Q121" s="5">
        <v>362948247159</v>
      </c>
      <c r="R121" s="5">
        <v>265127107591</v>
      </c>
      <c r="S121" s="5">
        <v>205124535652</v>
      </c>
    </row>
    <row r="122" spans="3:19" ht="15.5" x14ac:dyDescent="0.35">
      <c r="C122" t="s">
        <v>155</v>
      </c>
    </row>
    <row r="123" spans="3:19" ht="15.5" x14ac:dyDescent="0.35">
      <c r="C123" t="s">
        <v>156</v>
      </c>
      <c r="D123" s="5">
        <v>480000000000</v>
      </c>
      <c r="E123" s="5">
        <v>480000000000</v>
      </c>
      <c r="F123" s="5">
        <v>480000000000</v>
      </c>
      <c r="G123" s="5">
        <v>480000000000</v>
      </c>
      <c r="I123" s="5">
        <v>480000000000</v>
      </c>
      <c r="J123" s="5">
        <v>240000000000</v>
      </c>
      <c r="K123" s="5">
        <v>240000000000</v>
      </c>
      <c r="L123" s="5">
        <v>240000000000</v>
      </c>
      <c r="M123" s="5">
        <v>240000000000</v>
      </c>
      <c r="N123" s="5">
        <v>240000000000</v>
      </c>
      <c r="O123" s="5">
        <v>240000000000</v>
      </c>
      <c r="P123" s="5">
        <v>240000000000</v>
      </c>
      <c r="Q123" s="5">
        <v>220000000000</v>
      </c>
      <c r="R123" s="5">
        <v>175000000000</v>
      </c>
      <c r="S123" s="5">
        <v>117650000000</v>
      </c>
    </row>
    <row r="124" spans="3:19" ht="15.5" x14ac:dyDescent="0.35">
      <c r="C124" t="s">
        <v>157</v>
      </c>
      <c r="D124" s="5">
        <v>59994846512</v>
      </c>
      <c r="E124" s="5">
        <v>59994846512</v>
      </c>
      <c r="F124" s="5">
        <v>59994846512</v>
      </c>
      <c r="G124" s="5">
        <v>59994846512</v>
      </c>
      <c r="I124" s="5">
        <v>59994846512</v>
      </c>
      <c r="J124" s="5">
        <v>267039006197</v>
      </c>
      <c r="K124" s="5">
        <v>267039006197</v>
      </c>
      <c r="L124" s="5">
        <v>243992958730</v>
      </c>
      <c r="M124" s="5">
        <v>243992958730</v>
      </c>
      <c r="N124" s="5">
        <v>259247087919</v>
      </c>
      <c r="O124" s="5">
        <v>261819311770</v>
      </c>
      <c r="P124" s="5">
        <v>259861635427</v>
      </c>
      <c r="Q124" s="5">
        <v>5861635427</v>
      </c>
      <c r="R124" s="5">
        <v>1444763462</v>
      </c>
    </row>
    <row r="125" spans="3:19" ht="15.5" x14ac:dyDescent="0.35">
      <c r="C125" t="s">
        <v>158</v>
      </c>
      <c r="D125" s="5">
        <v>1962865773779</v>
      </c>
      <c r="E125" s="5">
        <v>1826855196266</v>
      </c>
      <c r="F125" s="5">
        <v>1707043467969</v>
      </c>
      <c r="G125" s="5">
        <v>1632912472814</v>
      </c>
      <c r="I125" s="5">
        <v>1707043467969</v>
      </c>
      <c r="J125" s="5">
        <v>1385222897175</v>
      </c>
      <c r="K125" s="5">
        <v>979765098175</v>
      </c>
      <c r="L125" s="5">
        <v>692666568960</v>
      </c>
      <c r="M125" s="5">
        <v>518387182577</v>
      </c>
      <c r="N125" s="5">
        <v>395629022761</v>
      </c>
      <c r="O125" s="5">
        <v>264480124256</v>
      </c>
      <c r="P125" s="5">
        <v>135616251059</v>
      </c>
      <c r="Q125" s="5">
        <v>72106936867</v>
      </c>
      <c r="R125" s="5">
        <v>21715729488</v>
      </c>
      <c r="S125" s="5">
        <v>30549975954</v>
      </c>
    </row>
    <row r="126" spans="3:19" ht="15.5" x14ac:dyDescent="0.35">
      <c r="C126" t="s">
        <v>159</v>
      </c>
      <c r="D126" s="5">
        <v>10000000000</v>
      </c>
      <c r="E126" s="5">
        <v>9000000000</v>
      </c>
      <c r="F126" s="5">
        <v>9000000000</v>
      </c>
      <c r="G126" s="5">
        <v>9000000000</v>
      </c>
      <c r="I126" s="5">
        <v>9000000000</v>
      </c>
      <c r="J126" s="5">
        <v>8000000000</v>
      </c>
      <c r="K126" s="5">
        <v>7000000000</v>
      </c>
      <c r="L126" s="5">
        <v>6000000000</v>
      </c>
      <c r="M126" s="5">
        <v>5000000000</v>
      </c>
      <c r="N126" s="5">
        <v>4000000000</v>
      </c>
      <c r="O126" s="5">
        <v>3000000000</v>
      </c>
      <c r="P126" s="5">
        <v>133616251059</v>
      </c>
      <c r="Q126" s="5">
        <v>71106936867</v>
      </c>
      <c r="R126" s="5">
        <v>21715729488</v>
      </c>
      <c r="S126" s="5">
        <v>30549975954</v>
      </c>
    </row>
    <row r="127" spans="3:19" ht="15.5" x14ac:dyDescent="0.35">
      <c r="C127" t="s">
        <v>160</v>
      </c>
      <c r="D127" s="5">
        <v>1952865773779</v>
      </c>
      <c r="E127" s="5">
        <v>1817855196266</v>
      </c>
      <c r="F127" s="5">
        <v>1698043467969</v>
      </c>
      <c r="G127" s="5">
        <v>1623912472814</v>
      </c>
      <c r="I127" s="5">
        <v>1698043467969</v>
      </c>
      <c r="J127" s="5">
        <v>1377222897175</v>
      </c>
      <c r="K127" s="5">
        <v>972765098175</v>
      </c>
      <c r="L127" s="5">
        <v>686666568960</v>
      </c>
      <c r="M127" s="5">
        <v>513387182577</v>
      </c>
      <c r="N127" s="5">
        <v>391629022761</v>
      </c>
      <c r="O127" s="5">
        <v>261480124256</v>
      </c>
      <c r="P127" s="5">
        <v>2000000000</v>
      </c>
      <c r="Q127" s="5">
        <v>1000000000</v>
      </c>
    </row>
    <row r="128" spans="3:19" ht="15.5" x14ac:dyDescent="0.35">
      <c r="C128" t="s">
        <v>161</v>
      </c>
      <c r="D128" s="5">
        <v>1962865773779</v>
      </c>
      <c r="E128" s="5">
        <v>1826855196266</v>
      </c>
      <c r="F128" s="5">
        <v>1707043467969</v>
      </c>
      <c r="G128" s="5">
        <v>1632912472814</v>
      </c>
      <c r="I128" s="5">
        <v>1707043467969</v>
      </c>
      <c r="J128" s="5">
        <v>1385222897175</v>
      </c>
      <c r="K128" s="5">
        <v>979765098175</v>
      </c>
      <c r="L128" s="5">
        <v>692666568960</v>
      </c>
      <c r="M128" s="5">
        <v>518387182577</v>
      </c>
      <c r="N128" s="5">
        <v>395629022761</v>
      </c>
      <c r="O128" s="5">
        <v>264480124256</v>
      </c>
      <c r="P128" s="5">
        <v>135616251059</v>
      </c>
      <c r="Q128" s="5">
        <v>72106936867</v>
      </c>
      <c r="R128" s="5">
        <v>21715729488</v>
      </c>
      <c r="S128" s="5">
        <v>30549975954</v>
      </c>
    </row>
    <row r="129" spans="2:19" ht="15.5" x14ac:dyDescent="0.35">
      <c r="C129" t="s">
        <v>162</v>
      </c>
      <c r="D129" s="5">
        <v>69824767404</v>
      </c>
      <c r="E129" s="5">
        <v>65884738306</v>
      </c>
      <c r="F129" s="5">
        <v>63138139946</v>
      </c>
      <c r="G129" s="5">
        <v>55349269703</v>
      </c>
      <c r="I129" s="5">
        <v>63138139946</v>
      </c>
      <c r="J129" s="5">
        <v>55363637826</v>
      </c>
      <c r="K129" s="5">
        <v>46407527446</v>
      </c>
      <c r="P129" s="5">
        <v>583406</v>
      </c>
      <c r="Q129" s="5">
        <v>955869</v>
      </c>
      <c r="R129" s="5">
        <v>993429</v>
      </c>
    </row>
    <row r="130" spans="2:19" ht="15.5" x14ac:dyDescent="0.35">
      <c r="C130" t="s">
        <v>10</v>
      </c>
      <c r="D130" s="5">
        <v>2574633606581</v>
      </c>
      <c r="E130" s="5">
        <v>2434682999970</v>
      </c>
      <c r="F130" s="5">
        <v>2312124673313</v>
      </c>
      <c r="G130" s="5">
        <v>2228256589029</v>
      </c>
      <c r="I130" s="5">
        <v>2312124673313</v>
      </c>
      <c r="J130" s="5">
        <v>1929776447634</v>
      </c>
      <c r="K130" s="5">
        <v>1514585030778</v>
      </c>
      <c r="L130" s="5">
        <v>1209171716345</v>
      </c>
      <c r="M130" s="5">
        <v>1001579893307</v>
      </c>
      <c r="N130" s="5">
        <v>894746110680</v>
      </c>
      <c r="O130" s="5">
        <v>766299436026</v>
      </c>
      <c r="P130" s="5">
        <v>635478469892</v>
      </c>
      <c r="Q130" s="5">
        <v>297969528163</v>
      </c>
      <c r="R130" s="5">
        <v>198161486379</v>
      </c>
      <c r="S130" s="5">
        <v>148199975954</v>
      </c>
    </row>
    <row r="131" spans="2:19" ht="15.5" x14ac:dyDescent="0.35">
      <c r="C131" t="s">
        <v>163</v>
      </c>
      <c r="D131" s="5">
        <v>3508093732329</v>
      </c>
      <c r="E131" s="5">
        <v>3261161249742</v>
      </c>
      <c r="F131" s="5">
        <v>3018785594684</v>
      </c>
      <c r="G131" s="5">
        <v>2994762888204</v>
      </c>
      <c r="I131" s="5">
        <v>3018785594684</v>
      </c>
      <c r="J131" s="5">
        <v>2663387006912</v>
      </c>
      <c r="K131" s="5">
        <v>2296227711688</v>
      </c>
      <c r="L131" s="5">
        <v>1790304606780</v>
      </c>
      <c r="M131" s="5">
        <v>1348181576913</v>
      </c>
      <c r="N131" s="5">
        <v>1310940121622</v>
      </c>
      <c r="O131" s="5">
        <v>1245144303719</v>
      </c>
      <c r="P131" s="5">
        <v>833933861594</v>
      </c>
      <c r="Q131" s="5">
        <v>660917775322</v>
      </c>
      <c r="R131" s="5">
        <v>463288593970</v>
      </c>
      <c r="S131" s="5">
        <v>353324511606</v>
      </c>
    </row>
    <row r="132" spans="2:19" ht="15.5" x14ac:dyDescent="0.35">
      <c r="C132" t="s">
        <v>164</v>
      </c>
      <c r="D132" s="5">
        <v>24000000000</v>
      </c>
      <c r="E132" s="5">
        <v>24000000000</v>
      </c>
      <c r="F132" s="5">
        <v>24000000000</v>
      </c>
      <c r="G132" s="5">
        <v>24000000000</v>
      </c>
      <c r="I132" s="5">
        <v>24000000000</v>
      </c>
      <c r="J132" s="5">
        <v>12000000000</v>
      </c>
      <c r="K132" s="5">
        <v>12000000000</v>
      </c>
      <c r="L132" s="5">
        <v>12000000000</v>
      </c>
      <c r="M132" s="5">
        <v>12000000000</v>
      </c>
      <c r="N132" s="5">
        <v>12000000000</v>
      </c>
      <c r="O132" s="5">
        <v>12000000000</v>
      </c>
      <c r="P132" s="5">
        <v>12000000000</v>
      </c>
      <c r="Q132" s="5">
        <v>2200000000</v>
      </c>
      <c r="R132" s="5">
        <v>1750000000</v>
      </c>
      <c r="S132" s="5">
        <v>117650</v>
      </c>
    </row>
    <row r="134" spans="2:19" ht="15.5" x14ac:dyDescent="0.35">
      <c r="B134" t="s">
        <v>165</v>
      </c>
      <c r="C134" t="s">
        <v>166</v>
      </c>
      <c r="D134" s="5">
        <v>150723774966</v>
      </c>
      <c r="E134" s="5">
        <v>193472959019</v>
      </c>
      <c r="F134" s="5">
        <v>117265046603</v>
      </c>
      <c r="G134" s="5">
        <v>95212665969</v>
      </c>
      <c r="I134" s="5">
        <v>526887475054</v>
      </c>
      <c r="J134" s="5">
        <v>555505460964</v>
      </c>
      <c r="K134" s="5">
        <v>487763293949</v>
      </c>
      <c r="L134" s="5">
        <v>254798627325</v>
      </c>
      <c r="M134" s="5">
        <v>304980204013</v>
      </c>
      <c r="N134" s="5">
        <v>226926314731</v>
      </c>
      <c r="O134" s="5">
        <v>198145077505</v>
      </c>
      <c r="P134" s="5">
        <v>131839301387</v>
      </c>
      <c r="Q134" s="5">
        <v>78486685676</v>
      </c>
      <c r="R134" s="5">
        <v>101894287145</v>
      </c>
      <c r="S134" s="5">
        <v>29865995206</v>
      </c>
    </row>
    <row r="135" spans="2:19" ht="15.5" x14ac:dyDescent="0.35">
      <c r="C135" t="s">
        <v>167</v>
      </c>
      <c r="D135" s="5">
        <v>1009141977311</v>
      </c>
      <c r="E135" s="5">
        <v>838193678727</v>
      </c>
      <c r="F135" s="5">
        <v>806602333876</v>
      </c>
      <c r="G135" s="5">
        <v>797348067244</v>
      </c>
      <c r="I135" s="5">
        <v>3112742455046</v>
      </c>
      <c r="J135" s="5">
        <v>2683227559691</v>
      </c>
      <c r="K135" s="5">
        <v>2093712397207</v>
      </c>
      <c r="L135" s="5">
        <v>1654435375252</v>
      </c>
      <c r="M135" s="5">
        <v>1101161600599</v>
      </c>
      <c r="N135" s="5">
        <v>981434554733</v>
      </c>
      <c r="O135" s="5">
        <v>1060289755117</v>
      </c>
      <c r="P135" s="5">
        <v>816022868788</v>
      </c>
      <c r="Q135" s="5">
        <v>595927680522</v>
      </c>
      <c r="R135" s="5">
        <v>524677287593</v>
      </c>
      <c r="S135" s="5">
        <v>370666200405</v>
      </c>
    </row>
    <row r="136" spans="2:19" ht="15.5" x14ac:dyDescent="0.35">
      <c r="C136" t="s">
        <v>519</v>
      </c>
      <c r="D136" s="5">
        <v>-439496845538</v>
      </c>
      <c r="E136" s="5">
        <v>-359944009736</v>
      </c>
      <c r="F136" s="5">
        <v>-379623542008</v>
      </c>
      <c r="G136" s="5">
        <v>-493505803005</v>
      </c>
      <c r="I136" s="5">
        <v>-1323161504262</v>
      </c>
      <c r="J136" s="5">
        <v>-1005425327723</v>
      </c>
      <c r="K136" s="5">
        <v>-753721732710</v>
      </c>
      <c r="L136" s="5">
        <v>-745828831510</v>
      </c>
      <c r="M136" s="5">
        <v>-464099923897</v>
      </c>
      <c r="N136" s="5">
        <v>-401712977806</v>
      </c>
      <c r="O136" s="5">
        <v>-589006749363</v>
      </c>
      <c r="P136" s="5">
        <v>-470456362293</v>
      </c>
      <c r="Q136" s="5">
        <v>-284166534625</v>
      </c>
      <c r="R136" s="5">
        <v>-247434643065</v>
      </c>
      <c r="S136" s="5">
        <v>-233280181001</v>
      </c>
    </row>
    <row r="137" spans="2:19" ht="15.5" x14ac:dyDescent="0.35">
      <c r="C137" t="s">
        <v>520</v>
      </c>
      <c r="D137" s="5">
        <v>-196707970405</v>
      </c>
      <c r="E137" s="5">
        <v>-174648364424</v>
      </c>
      <c r="F137" s="5">
        <v>-186677231288</v>
      </c>
      <c r="G137" s="5">
        <v>-166350380102</v>
      </c>
      <c r="I137" s="5">
        <v>-668695294551</v>
      </c>
      <c r="J137" s="5">
        <v>-577370958191</v>
      </c>
      <c r="K137" s="5">
        <v>-466109240304</v>
      </c>
      <c r="L137" s="5">
        <v>-369404903584</v>
      </c>
      <c r="M137" s="5">
        <v>-174015972049</v>
      </c>
      <c r="N137" s="5">
        <v>-183589003117</v>
      </c>
      <c r="O137" s="5">
        <v>-119773272782</v>
      </c>
      <c r="P137" s="5">
        <v>-101474732867</v>
      </c>
      <c r="Q137" s="5">
        <v>-115112887818</v>
      </c>
      <c r="R137" s="5">
        <v>-97366631693</v>
      </c>
      <c r="S137" s="5">
        <v>-49301152860</v>
      </c>
    </row>
    <row r="138" spans="2:19" ht="15.5" x14ac:dyDescent="0.35">
      <c r="C138" t="s">
        <v>328</v>
      </c>
      <c r="D138" s="5">
        <v>-180860421833</v>
      </c>
      <c r="E138" s="5">
        <v>-104072157983</v>
      </c>
      <c r="F138" s="5">
        <v>-84563424819</v>
      </c>
      <c r="G138" s="5">
        <v>16340801061</v>
      </c>
      <c r="I138" s="5">
        <v>-444938047198</v>
      </c>
      <c r="J138" s="5">
        <v>-399237241981</v>
      </c>
      <c r="K138" s="5">
        <v>-303211782090</v>
      </c>
      <c r="L138" s="5">
        <v>-216135150827</v>
      </c>
      <c r="M138" s="5">
        <v>-104214499062</v>
      </c>
      <c r="N138" s="5">
        <v>-114904559772</v>
      </c>
      <c r="O138" s="5">
        <v>-111811531635</v>
      </c>
      <c r="P138" s="5">
        <v>-79563349233</v>
      </c>
      <c r="Q138" s="5">
        <v>-75133541986</v>
      </c>
      <c r="R138" s="5">
        <v>-59533770866</v>
      </c>
      <c r="S138" s="5">
        <v>-41129439119</v>
      </c>
    </row>
    <row r="139" spans="2:19" ht="15.5" x14ac:dyDescent="0.35">
      <c r="C139" t="s">
        <v>488</v>
      </c>
      <c r="D139" s="5">
        <v>-7491205217</v>
      </c>
      <c r="E139" s="5">
        <v>-6587674834</v>
      </c>
      <c r="F139" s="5">
        <v>-5123983844</v>
      </c>
      <c r="G139" s="5">
        <v>-8700486630</v>
      </c>
      <c r="I139" s="5">
        <v>-27296712134</v>
      </c>
      <c r="J139" s="5">
        <v>-30664792445</v>
      </c>
      <c r="K139" s="5">
        <v>-21320407997</v>
      </c>
      <c r="L139" s="5">
        <v>-18223503879</v>
      </c>
      <c r="M139" s="5">
        <v>-14012095316</v>
      </c>
      <c r="N139" s="5">
        <v>-25418981328</v>
      </c>
      <c r="O139" s="5">
        <v>-14552284947</v>
      </c>
      <c r="P139" s="5">
        <v>-23560446666</v>
      </c>
      <c r="Q139" s="5">
        <v>-21140768418</v>
      </c>
      <c r="R139" s="5">
        <v>-16071313053</v>
      </c>
      <c r="S139" s="5">
        <v>-13294068684</v>
      </c>
    </row>
    <row r="140" spans="2:19" ht="15.5" x14ac:dyDescent="0.35">
      <c r="C140" t="s">
        <v>623</v>
      </c>
      <c r="D140" s="5">
        <v>-33861759352</v>
      </c>
      <c r="E140" s="5">
        <v>531487269</v>
      </c>
      <c r="F140" s="5">
        <v>-33349105314</v>
      </c>
      <c r="G140" s="5">
        <v>-49919532599</v>
      </c>
      <c r="I140" s="5">
        <v>-121763421847</v>
      </c>
      <c r="J140" s="5">
        <v>-115023778387</v>
      </c>
      <c r="K140" s="5">
        <v>-61585940157</v>
      </c>
      <c r="L140" s="5">
        <v>-50044358127</v>
      </c>
      <c r="M140" s="5">
        <v>-39838906262</v>
      </c>
      <c r="N140" s="5">
        <v>-28882717979</v>
      </c>
      <c r="O140" s="5">
        <v>-27000838885</v>
      </c>
      <c r="P140" s="5">
        <v>-9128676342</v>
      </c>
      <c r="Q140" s="5">
        <v>-21887261999</v>
      </c>
      <c r="R140" s="5">
        <v>-2376641771</v>
      </c>
      <c r="S140" s="5">
        <v>-3795363535</v>
      </c>
    </row>
    <row r="141" spans="2:19" ht="15.5" x14ac:dyDescent="0.35">
      <c r="C141" t="s">
        <v>172</v>
      </c>
      <c r="D141" s="5">
        <v>60062587388</v>
      </c>
      <c r="E141" s="5">
        <v>-4417338391</v>
      </c>
      <c r="F141" s="5">
        <v>-24987851168</v>
      </c>
      <c r="G141" s="5">
        <v>-68168112287</v>
      </c>
      <c r="I141" s="5">
        <v>-125619702432</v>
      </c>
      <c r="J141" s="5">
        <v>-151191883815</v>
      </c>
      <c r="K141" s="5">
        <v>79532977256</v>
      </c>
      <c r="L141" s="5">
        <v>89828823885</v>
      </c>
      <c r="M141" s="5">
        <v>-166013627130</v>
      </c>
      <c r="N141" s="5">
        <v>-39273450620</v>
      </c>
      <c r="O141" s="5">
        <v>228625339595</v>
      </c>
      <c r="P141" s="5">
        <v>47043984269</v>
      </c>
      <c r="Q141" s="5">
        <v>120331571989</v>
      </c>
      <c r="R141" s="5">
        <v>55446585513</v>
      </c>
      <c r="S141" s="5">
        <v>30697990533</v>
      </c>
    </row>
    <row r="142" spans="2:19" ht="15.5" x14ac:dyDescent="0.35">
      <c r="C142" t="s">
        <v>173</v>
      </c>
      <c r="D142" s="5">
        <v>-223190323522</v>
      </c>
      <c r="E142" s="5">
        <v>-158447403824</v>
      </c>
      <c r="F142" s="5">
        <v>-101199337177</v>
      </c>
      <c r="G142" s="5">
        <v>-29595404763</v>
      </c>
      <c r="I142" s="5">
        <v>-417044022373</v>
      </c>
      <c r="J142" s="5">
        <v>-581383572401</v>
      </c>
      <c r="K142" s="5">
        <v>-357974798392</v>
      </c>
      <c r="L142" s="5">
        <v>-345773364089</v>
      </c>
      <c r="M142" s="5">
        <v>-157061487160</v>
      </c>
      <c r="N142" s="5">
        <v>-171067896358</v>
      </c>
      <c r="O142" s="5">
        <v>-422229857583</v>
      </c>
      <c r="P142" s="5">
        <v>-178629746056</v>
      </c>
      <c r="Q142" s="5">
        <v>-196801209129</v>
      </c>
      <c r="R142" s="5">
        <v>-158096100198</v>
      </c>
      <c r="S142" s="5">
        <v>-59552849966</v>
      </c>
    </row>
    <row r="143" spans="2:19" ht="15.5" x14ac:dyDescent="0.35">
      <c r="C143" t="s">
        <v>175</v>
      </c>
      <c r="D143" s="5">
        <v>-146306026495</v>
      </c>
      <c r="E143" s="5">
        <v>-67937325134</v>
      </c>
      <c r="F143" s="5">
        <v>-101786793876</v>
      </c>
      <c r="G143" s="5">
        <v>-4916551132</v>
      </c>
      <c r="I143" s="5">
        <v>-362468777478</v>
      </c>
      <c r="J143" s="5">
        <v>-499493278407</v>
      </c>
      <c r="K143" s="5">
        <v>-288668567430</v>
      </c>
      <c r="L143" s="5">
        <v>-270184189402</v>
      </c>
      <c r="M143" s="5">
        <v>-141502250403</v>
      </c>
      <c r="N143" s="5">
        <v>-155093548861</v>
      </c>
      <c r="O143" s="5">
        <v>-370401309451</v>
      </c>
      <c r="P143" s="5">
        <v>-130590965238</v>
      </c>
      <c r="Q143" s="5">
        <v>-119038083458</v>
      </c>
      <c r="R143" s="5">
        <v>-140166094237</v>
      </c>
      <c r="S143" s="5">
        <v>-54816232696</v>
      </c>
    </row>
    <row r="144" spans="2:19" ht="15.5" x14ac:dyDescent="0.35">
      <c r="C144" t="s">
        <v>417</v>
      </c>
      <c r="D144" s="5">
        <v>-76884297027</v>
      </c>
      <c r="E144" s="5">
        <v>-90510078690</v>
      </c>
      <c r="F144" s="5">
        <v>82229295</v>
      </c>
      <c r="G144" s="5">
        <v>-24710753442</v>
      </c>
      <c r="I144" s="5">
        <v>-55263723461</v>
      </c>
      <c r="J144" s="5">
        <v>-84318299252</v>
      </c>
      <c r="K144" s="5">
        <v>-75243851795</v>
      </c>
      <c r="L144" s="5">
        <v>-76226666599</v>
      </c>
      <c r="M144" s="5">
        <v>-16713495919</v>
      </c>
      <c r="N144" s="5">
        <v>-17360711133</v>
      </c>
      <c r="O144" s="5">
        <v>-63193566314</v>
      </c>
      <c r="P144" s="5">
        <v>-49991159832</v>
      </c>
      <c r="Q144" s="5">
        <v>-79258021505</v>
      </c>
      <c r="R144" s="5">
        <v>-22641794174</v>
      </c>
      <c r="S144" s="5">
        <v>-6855879700</v>
      </c>
    </row>
    <row r="145" spans="3:19" ht="15.5" x14ac:dyDescent="0.35">
      <c r="C145" t="s">
        <v>335</v>
      </c>
      <c r="F145" s="5">
        <v>505227404</v>
      </c>
      <c r="G145" s="5">
        <v>31899811</v>
      </c>
      <c r="I145" s="5">
        <v>688478566</v>
      </c>
      <c r="J145" s="5">
        <v>2428005258</v>
      </c>
      <c r="K145" s="5">
        <v>5937620833</v>
      </c>
      <c r="L145" s="5">
        <v>637491912</v>
      </c>
      <c r="M145" s="5">
        <v>1154259162</v>
      </c>
      <c r="N145" s="5">
        <v>1386363636</v>
      </c>
      <c r="O145" s="5">
        <v>365018182</v>
      </c>
      <c r="P145" s="5">
        <v>1952379014</v>
      </c>
      <c r="Q145" s="5">
        <v>1494895834</v>
      </c>
      <c r="R145" s="5">
        <v>4701788213</v>
      </c>
    </row>
    <row r="146" spans="3:19" ht="15.5" x14ac:dyDescent="0.35">
      <c r="C146" t="s">
        <v>1821</v>
      </c>
      <c r="O146" s="5">
        <v>11000000000</v>
      </c>
    </row>
    <row r="147" spans="3:19" ht="15.5" x14ac:dyDescent="0.35">
      <c r="C147" t="s">
        <v>1822</v>
      </c>
      <c r="S147" s="5">
        <v>2119262430</v>
      </c>
    </row>
    <row r="148" spans="3:19" ht="15.5" x14ac:dyDescent="0.35">
      <c r="C148" t="s">
        <v>189</v>
      </c>
      <c r="D148" s="5">
        <v>60062587388</v>
      </c>
      <c r="E148" s="5">
        <v>-4417338391</v>
      </c>
      <c r="F148" s="5">
        <v>-24987851168</v>
      </c>
      <c r="G148" s="5">
        <v>-68168112287</v>
      </c>
      <c r="I148" s="5">
        <v>-125619702432</v>
      </c>
      <c r="J148" s="5">
        <v>-151191883815</v>
      </c>
      <c r="K148" s="5">
        <v>79532977256</v>
      </c>
      <c r="L148" s="5">
        <v>89828823885</v>
      </c>
      <c r="M148" s="5">
        <v>-166013627130</v>
      </c>
      <c r="N148" s="5">
        <v>-39273450620</v>
      </c>
      <c r="O148" s="5">
        <v>228625339595</v>
      </c>
      <c r="P148" s="5">
        <v>47043984269</v>
      </c>
      <c r="Q148" s="5">
        <v>120331571989</v>
      </c>
      <c r="R148" s="5">
        <v>55446585513</v>
      </c>
      <c r="S148" s="5">
        <v>30697990533</v>
      </c>
    </row>
    <row r="149" spans="3:19" ht="15.5" x14ac:dyDescent="0.35">
      <c r="C149" t="s">
        <v>504</v>
      </c>
      <c r="R149" s="5">
        <v>57350000000</v>
      </c>
    </row>
    <row r="150" spans="3:19" ht="15.5" x14ac:dyDescent="0.35">
      <c r="C150" t="s">
        <v>1823</v>
      </c>
      <c r="M150" s="5">
        <v>-15924377189</v>
      </c>
      <c r="N150" s="5">
        <v>-2702223851</v>
      </c>
    </row>
    <row r="151" spans="3:19" ht="15.5" x14ac:dyDescent="0.35">
      <c r="C151" t="s">
        <v>210</v>
      </c>
      <c r="I151" s="5">
        <v>-60000000000</v>
      </c>
      <c r="J151" s="5">
        <v>-60397937380</v>
      </c>
      <c r="K151" s="5">
        <v>-19733979540</v>
      </c>
      <c r="L151" s="5">
        <v>-11959987600</v>
      </c>
      <c r="M151" s="5">
        <v>-59883719000</v>
      </c>
      <c r="R151" s="5">
        <v>-47850000000</v>
      </c>
    </row>
    <row r="152" spans="3:19" ht="15.5" x14ac:dyDescent="0.35">
      <c r="C152" t="s">
        <v>118</v>
      </c>
      <c r="O152" s="5">
        <v>-136153319</v>
      </c>
      <c r="P152" s="5">
        <v>277500</v>
      </c>
      <c r="Q152" s="5">
        <v>1210569094</v>
      </c>
      <c r="R152" s="5">
        <v>-1012555482</v>
      </c>
      <c r="S152" s="5">
        <v>-199813612</v>
      </c>
    </row>
    <row r="153" spans="3:19" ht="15.5" x14ac:dyDescent="0.35">
      <c r="C153" t="s">
        <v>1039</v>
      </c>
      <c r="D153" s="5">
        <v>-21300000000</v>
      </c>
      <c r="E153" s="5">
        <v>32900000000</v>
      </c>
      <c r="F153" s="5">
        <v>238874350156</v>
      </c>
      <c r="G153" s="5">
        <v>754213046571</v>
      </c>
      <c r="I153" s="5">
        <v>993087396727</v>
      </c>
      <c r="J153" s="5">
        <v>1000229573790</v>
      </c>
      <c r="K153" s="5">
        <v>262802044444</v>
      </c>
      <c r="L153" s="5">
        <v>393538580717</v>
      </c>
      <c r="M153" s="5">
        <v>52000000000</v>
      </c>
      <c r="N153" s="5">
        <v>444201400000</v>
      </c>
      <c r="O153" s="5">
        <v>264124558850</v>
      </c>
      <c r="Q153" s="5">
        <v>82600000000</v>
      </c>
      <c r="R153" s="5">
        <v>56972972794</v>
      </c>
      <c r="S153" s="5">
        <v>52105034417</v>
      </c>
    </row>
    <row r="154" spans="3:19" ht="15.5" x14ac:dyDescent="0.35">
      <c r="C154" t="s">
        <v>1040</v>
      </c>
      <c r="F154" s="5">
        <v>-231674350156</v>
      </c>
      <c r="G154" s="5">
        <v>-782513046571</v>
      </c>
      <c r="I154" s="5">
        <v>-1035187396727</v>
      </c>
      <c r="J154" s="5">
        <v>-1073029558790</v>
      </c>
      <c r="K154" s="5">
        <v>-146202059444</v>
      </c>
      <c r="L154" s="5">
        <v>-358538580717</v>
      </c>
      <c r="M154" s="5">
        <v>-133436455495</v>
      </c>
      <c r="N154" s="5">
        <v>-472552338903</v>
      </c>
      <c r="O154" s="5">
        <v>-31365712738</v>
      </c>
      <c r="P154" s="5">
        <v>-225793841466</v>
      </c>
      <c r="Q154" s="5">
        <v>-12895869070</v>
      </c>
      <c r="R154" s="5">
        <v>-10014831799</v>
      </c>
      <c r="S154" s="5">
        <v>-7407230272</v>
      </c>
    </row>
    <row r="155" spans="3:19" ht="15.5" x14ac:dyDescent="0.35">
      <c r="C155" t="s">
        <v>593</v>
      </c>
      <c r="D155" s="5">
        <v>100000000000</v>
      </c>
      <c r="I155" s="5">
        <v>50000000000</v>
      </c>
      <c r="J155" s="5">
        <v>90000000000</v>
      </c>
      <c r="K155" s="5">
        <v>60000000000</v>
      </c>
      <c r="L155" s="5">
        <v>250000000000</v>
      </c>
    </row>
    <row r="156" spans="3:19" ht="15.5" x14ac:dyDescent="0.35">
      <c r="C156" t="s">
        <v>595</v>
      </c>
      <c r="D156" s="5">
        <v>-18745000002</v>
      </c>
      <c r="E156" s="5">
        <v>-18745000002</v>
      </c>
      <c r="F156" s="5">
        <v>-18745000002</v>
      </c>
      <c r="G156" s="5">
        <v>-18745000002</v>
      </c>
      <c r="I156" s="5">
        <v>-74980000008</v>
      </c>
      <c r="J156" s="5">
        <v>-58313333340</v>
      </c>
      <c r="K156" s="5">
        <v>-24293888892</v>
      </c>
      <c r="L156" s="5">
        <v>-132537164452</v>
      </c>
    </row>
    <row r="157" spans="3:19" ht="15.5" x14ac:dyDescent="0.35">
      <c r="C157" t="s">
        <v>1459</v>
      </c>
      <c r="Q157" s="5">
        <v>49416871965</v>
      </c>
    </row>
    <row r="158" spans="3:19" ht="15.5" x14ac:dyDescent="0.35">
      <c r="C158" t="s">
        <v>497</v>
      </c>
      <c r="P158" s="5">
        <v>274000000000</v>
      </c>
    </row>
    <row r="159" spans="3:19" ht="15.5" x14ac:dyDescent="0.35">
      <c r="C159" t="s">
        <v>635</v>
      </c>
      <c r="D159" s="5">
        <v>-9544938036</v>
      </c>
      <c r="F159" s="5">
        <v>28564706102</v>
      </c>
      <c r="G159" s="5">
        <v>-18112249639</v>
      </c>
      <c r="L159" s="5">
        <v>-29639361111</v>
      </c>
      <c r="M159" s="5">
        <v>-4736702587</v>
      </c>
      <c r="N159" s="5">
        <v>-4258509283</v>
      </c>
      <c r="O159" s="5">
        <v>-3045884486</v>
      </c>
      <c r="P159" s="5">
        <v>-906016487</v>
      </c>
    </row>
    <row r="160" spans="3:19" ht="15.5" x14ac:dyDescent="0.35">
      <c r="C160" t="s">
        <v>1186</v>
      </c>
      <c r="D160" s="5">
        <v>-3285780913</v>
      </c>
      <c r="E160" s="5">
        <v>-5634032050</v>
      </c>
      <c r="F160" s="5">
        <v>-4114958684</v>
      </c>
      <c r="G160" s="5">
        <v>-2973574859</v>
      </c>
      <c r="I160" s="5">
        <v>-12229545195</v>
      </c>
      <c r="J160" s="5">
        <v>-8453439413</v>
      </c>
      <c r="K160" s="5">
        <v>-10620722019</v>
      </c>
      <c r="L160" s="5">
        <v>-11236350492</v>
      </c>
    </row>
    <row r="161" spans="2:19" ht="15.5" x14ac:dyDescent="0.35">
      <c r="C161" t="s">
        <v>177</v>
      </c>
      <c r="M161" s="5">
        <v>-3004064898</v>
      </c>
      <c r="N161" s="5">
        <v>-2911156734</v>
      </c>
      <c r="O161" s="5">
        <v>-951468712</v>
      </c>
      <c r="P161" s="5">
        <v>-256435278</v>
      </c>
    </row>
    <row r="162" spans="2:19" ht="15.5" x14ac:dyDescent="0.35">
      <c r="C162" t="s">
        <v>1824</v>
      </c>
      <c r="J162" s="5">
        <v>1000000</v>
      </c>
      <c r="R162" s="5">
        <v>1000000</v>
      </c>
    </row>
    <row r="163" spans="2:19" ht="15.5" x14ac:dyDescent="0.35">
      <c r="C163" t="s">
        <v>435</v>
      </c>
      <c r="D163" s="5">
        <v>12938306339</v>
      </c>
      <c r="E163" s="5">
        <v>-12938306339</v>
      </c>
      <c r="F163" s="5">
        <v>-37892598584</v>
      </c>
      <c r="I163" s="5">
        <v>-37892598584</v>
      </c>
      <c r="J163" s="5">
        <v>-41228188682</v>
      </c>
      <c r="K163" s="5">
        <v>-42418417293</v>
      </c>
      <c r="L163" s="5">
        <v>-9798312460</v>
      </c>
      <c r="M163" s="5">
        <v>-1028307961</v>
      </c>
      <c r="N163" s="5">
        <v>-1050621849</v>
      </c>
    </row>
    <row r="164" spans="2:19" ht="15.5" x14ac:dyDescent="0.35">
      <c r="C164" t="s">
        <v>1441</v>
      </c>
    </row>
    <row r="165" spans="2:19" ht="15.5" x14ac:dyDescent="0.35">
      <c r="C165" t="s">
        <v>1548</v>
      </c>
      <c r="S165" s="5">
        <v>-13800000000</v>
      </c>
    </row>
    <row r="166" spans="2:19" ht="15.5" x14ac:dyDescent="0.35">
      <c r="C166" t="s">
        <v>1825</v>
      </c>
      <c r="G166" s="5">
        <v>-37287787</v>
      </c>
      <c r="I166" s="5">
        <v>51582441355</v>
      </c>
    </row>
    <row r="167" spans="2:19" ht="15.5" x14ac:dyDescent="0.35">
      <c r="C167" t="s">
        <v>224</v>
      </c>
    </row>
    <row r="168" spans="2:19" ht="15.5" x14ac:dyDescent="0.35">
      <c r="C168" t="s">
        <v>598</v>
      </c>
      <c r="D168" s="5">
        <v>-12403961168</v>
      </c>
      <c r="E168" s="5">
        <v>30608216804</v>
      </c>
      <c r="F168" s="5">
        <v>-8922141742</v>
      </c>
      <c r="G168" s="5">
        <v>-2550851081</v>
      </c>
      <c r="I168" s="5">
        <v>-15776249751</v>
      </c>
      <c r="J168" s="5">
        <v>-177069995252</v>
      </c>
      <c r="K168" s="5">
        <v>209321472813</v>
      </c>
      <c r="L168" s="5">
        <v>-1145912879</v>
      </c>
      <c r="M168" s="5">
        <v>-18094910277</v>
      </c>
      <c r="N168" s="5">
        <v>16584967753</v>
      </c>
      <c r="O168" s="5">
        <v>4540559517</v>
      </c>
      <c r="P168" s="5">
        <v>253539600</v>
      </c>
      <c r="Q168" s="5">
        <v>2017048536</v>
      </c>
      <c r="R168" s="5">
        <v>-755227540</v>
      </c>
      <c r="S168" s="5">
        <v>1011135773</v>
      </c>
    </row>
    <row r="169" spans="2:19" ht="15.5" x14ac:dyDescent="0.35">
      <c r="C169" t="s">
        <v>225</v>
      </c>
      <c r="F169" s="5">
        <v>48650780</v>
      </c>
      <c r="I169" s="5">
        <v>48650780</v>
      </c>
      <c r="J169" s="5">
        <v>-11525386</v>
      </c>
      <c r="K169" s="5">
        <v>-42563189</v>
      </c>
      <c r="L169" s="5">
        <v>-168175766</v>
      </c>
      <c r="M169" s="5">
        <v>-34507402</v>
      </c>
      <c r="N169" s="5">
        <v>-538001571</v>
      </c>
      <c r="O169" s="5">
        <v>-35638933</v>
      </c>
      <c r="P169" s="5">
        <v>-630865082</v>
      </c>
      <c r="Q169" s="5">
        <v>78613234</v>
      </c>
      <c r="R169" s="5">
        <v>51898202</v>
      </c>
      <c r="S169" s="5">
        <v>2427605</v>
      </c>
    </row>
    <row r="170" spans="2:19" ht="15.5" x14ac:dyDescent="0.35">
      <c r="C170" t="s">
        <v>227</v>
      </c>
      <c r="E170" s="5">
        <v>32314178390</v>
      </c>
      <c r="I170" s="5">
        <v>48041777363</v>
      </c>
      <c r="J170" s="5">
        <v>225123298001</v>
      </c>
      <c r="K170" s="5">
        <v>15844388377</v>
      </c>
      <c r="L170" s="5">
        <v>17158477022</v>
      </c>
      <c r="M170" s="5">
        <v>22890468010</v>
      </c>
      <c r="N170" s="5">
        <v>6843501828</v>
      </c>
      <c r="O170" s="5">
        <v>2681860260</v>
      </c>
      <c r="P170" s="5">
        <v>3059185742</v>
      </c>
      <c r="Q170" s="5">
        <v>963523972</v>
      </c>
      <c r="R170" s="5">
        <v>1666853310</v>
      </c>
      <c r="S170" s="5">
        <v>653289932</v>
      </c>
    </row>
    <row r="171" spans="2:19" ht="15.5" x14ac:dyDescent="0.35">
      <c r="C171" t="s">
        <v>1826</v>
      </c>
      <c r="O171" s="5">
        <v>-343279016</v>
      </c>
    </row>
    <row r="172" spans="2:19" ht="15.5" x14ac:dyDescent="0.35">
      <c r="C172" t="s">
        <v>229</v>
      </c>
      <c r="D172" s="5">
        <v>-12403961168</v>
      </c>
      <c r="E172" s="5">
        <v>62922395194</v>
      </c>
      <c r="F172" s="5">
        <v>-8873490962</v>
      </c>
      <c r="G172" s="5">
        <v>-2550851081</v>
      </c>
      <c r="I172" s="5">
        <v>32314178392</v>
      </c>
      <c r="J172" s="5">
        <v>48041777363</v>
      </c>
      <c r="K172" s="5">
        <v>225123298001</v>
      </c>
      <c r="L172" s="5">
        <v>15844388377</v>
      </c>
      <c r="M172" s="5">
        <v>4761050331</v>
      </c>
      <c r="N172" s="5">
        <v>22890468010</v>
      </c>
      <c r="O172" s="5">
        <v>6843501828</v>
      </c>
      <c r="P172" s="5">
        <v>2681860260</v>
      </c>
      <c r="Q172" s="5">
        <v>3059185742</v>
      </c>
      <c r="R172" s="5">
        <v>963523972</v>
      </c>
      <c r="S172" s="5">
        <v>1666853310</v>
      </c>
    </row>
    <row r="174" spans="2:19" ht="15.5" x14ac:dyDescent="0.35">
      <c r="B174" t="s">
        <v>230</v>
      </c>
      <c r="C174" t="s">
        <v>12</v>
      </c>
      <c r="D174" s="5">
        <v>24000000000</v>
      </c>
      <c r="E174" s="5">
        <v>24000000000</v>
      </c>
      <c r="F174" s="5">
        <v>24000000000</v>
      </c>
      <c r="G174" s="5">
        <v>24000000000</v>
      </c>
      <c r="I174" s="5">
        <v>24000000000</v>
      </c>
      <c r="J174" s="5">
        <v>12000000000</v>
      </c>
      <c r="K174" s="5">
        <v>12000000000</v>
      </c>
      <c r="L174" s="5">
        <v>12000000000</v>
      </c>
      <c r="M174" s="5">
        <v>12000000000</v>
      </c>
      <c r="N174" s="5">
        <v>12000000000</v>
      </c>
      <c r="O174" s="5">
        <v>12000000000</v>
      </c>
      <c r="P174" s="5">
        <v>12000000000</v>
      </c>
      <c r="Q174" s="5">
        <v>2200000000</v>
      </c>
      <c r="R174" s="5">
        <v>1750000000</v>
      </c>
      <c r="S174" s="5">
        <v>0</v>
      </c>
    </row>
    <row r="175" spans="2:19" ht="15.5" x14ac:dyDescent="0.35">
      <c r="C175" t="s">
        <v>231</v>
      </c>
      <c r="D175" s="6">
        <v>5.67</v>
      </c>
      <c r="E175" s="6">
        <v>4.99</v>
      </c>
      <c r="F175" s="6">
        <v>3.2</v>
      </c>
      <c r="G175" s="6">
        <v>4.07</v>
      </c>
    </row>
    <row r="176" spans="2:19" ht="15.5" x14ac:dyDescent="0.35">
      <c r="C176" t="s">
        <v>232</v>
      </c>
      <c r="D176" s="6">
        <v>64.900000000000006</v>
      </c>
      <c r="E176" s="6">
        <v>79.760000000000005</v>
      </c>
      <c r="F176" s="6">
        <v>145.62</v>
      </c>
      <c r="G176" s="6">
        <v>132.68</v>
      </c>
    </row>
    <row r="177" spans="3:7" ht="15.5" x14ac:dyDescent="0.35">
      <c r="C177" t="s">
        <v>67</v>
      </c>
      <c r="D177" s="6">
        <v>9.64</v>
      </c>
      <c r="E177" s="6">
        <v>12.33</v>
      </c>
      <c r="F177" s="6">
        <v>15.27</v>
      </c>
      <c r="G177" s="6">
        <v>17.82</v>
      </c>
    </row>
    <row r="178" spans="3:7" ht="15.5" x14ac:dyDescent="0.35">
      <c r="C178" t="s">
        <v>233</v>
      </c>
      <c r="D178" s="6">
        <v>265600000000.00003</v>
      </c>
      <c r="E178" s="5">
        <v>233950000000</v>
      </c>
      <c r="F178" s="5">
        <v>189480000000</v>
      </c>
      <c r="G178" s="5">
        <v>217200000000</v>
      </c>
    </row>
    <row r="179" spans="3:7" ht="15.5" x14ac:dyDescent="0.35">
      <c r="C179" t="s">
        <v>234</v>
      </c>
      <c r="D179" s="6">
        <v>3.8800000000000001E-2</v>
      </c>
      <c r="E179" s="6">
        <v>3.6699999999999997E-2</v>
      </c>
      <c r="F179" s="6">
        <v>2.5399999999999999E-2</v>
      </c>
      <c r="G179" s="6">
        <v>3.2599999999999997E-2</v>
      </c>
    </row>
    <row r="180" spans="3:7" ht="15.5" x14ac:dyDescent="0.35">
      <c r="C180" t="s">
        <v>235</v>
      </c>
      <c r="D180" s="6">
        <v>5.4299999999999994E-2</v>
      </c>
      <c r="E180" s="6">
        <v>5.0599999999999999E-2</v>
      </c>
      <c r="F180" s="6">
        <v>3.4099999999999998E-2</v>
      </c>
      <c r="G180" s="6">
        <v>4.4900000000000002E-2</v>
      </c>
    </row>
    <row r="181" spans="3:7" ht="15.5" x14ac:dyDescent="0.35">
      <c r="C181" t="s">
        <v>236</v>
      </c>
      <c r="D181" s="6">
        <v>6.7799999999999999E-2</v>
      </c>
      <c r="E181" s="6">
        <v>6.0999999999999999E-2</v>
      </c>
      <c r="F181" s="6">
        <v>4.4400000000000002E-2</v>
      </c>
      <c r="G181" s="6">
        <v>5.7599999999999998E-2</v>
      </c>
    </row>
    <row r="182" spans="3:7" ht="15.5" x14ac:dyDescent="0.35">
      <c r="C182" t="s">
        <v>237</v>
      </c>
      <c r="D182" s="6">
        <v>26.54</v>
      </c>
      <c r="E182" s="6">
        <v>25.47</v>
      </c>
      <c r="F182" s="6">
        <v>22.88</v>
      </c>
      <c r="G182" s="6">
        <v>17.14</v>
      </c>
    </row>
    <row r="183" spans="3:7" ht="15.5" x14ac:dyDescent="0.35">
      <c r="C183" t="s">
        <v>443</v>
      </c>
      <c r="D183" s="5">
        <v>2575000000000</v>
      </c>
      <c r="E183" s="5">
        <v>2435000000000</v>
      </c>
      <c r="F183" s="5">
        <v>2312000000000</v>
      </c>
      <c r="G183" s="5">
        <v>2228000000000</v>
      </c>
    </row>
    <row r="184" spans="3:7" ht="15.5" x14ac:dyDescent="0.35">
      <c r="C184" t="s">
        <v>238</v>
      </c>
      <c r="D184" s="6">
        <v>3.53</v>
      </c>
      <c r="E184" s="6">
        <v>4.03</v>
      </c>
      <c r="F184" s="6">
        <v>4.97</v>
      </c>
      <c r="G184" s="6">
        <v>5.96</v>
      </c>
    </row>
    <row r="185" spans="3:7" ht="15.5" x14ac:dyDescent="0.35">
      <c r="C185" t="s">
        <v>239</v>
      </c>
      <c r="D185" s="6">
        <v>104.37</v>
      </c>
      <c r="E185" s="6">
        <v>98.7</v>
      </c>
      <c r="F185" s="6">
        <v>93.71</v>
      </c>
      <c r="G185" s="6">
        <v>90.54</v>
      </c>
    </row>
    <row r="186" spans="3:7" ht="15.5" x14ac:dyDescent="0.35">
      <c r="C186" t="s">
        <v>240</v>
      </c>
      <c r="D186" s="6">
        <v>3.53</v>
      </c>
      <c r="E186" s="6">
        <v>4.03</v>
      </c>
      <c r="F186" s="6">
        <v>4.97</v>
      </c>
      <c r="G186" s="6">
        <v>5.96</v>
      </c>
    </row>
    <row r="187" spans="3:7" ht="15.5" x14ac:dyDescent="0.35">
      <c r="C187" t="s">
        <v>241</v>
      </c>
      <c r="D187" s="6">
        <v>104.37</v>
      </c>
      <c r="E187" s="6">
        <v>98.7</v>
      </c>
      <c r="F187" s="6">
        <v>93.71</v>
      </c>
      <c r="G187" s="6">
        <v>90.54</v>
      </c>
    </row>
    <row r="188" spans="3:7" ht="15.5" x14ac:dyDescent="0.35">
      <c r="C188" t="s">
        <v>242</v>
      </c>
      <c r="D188" s="5">
        <v>149000000000</v>
      </c>
      <c r="E188" s="5">
        <v>174000000000</v>
      </c>
      <c r="F188" s="5">
        <v>147000000000</v>
      </c>
      <c r="G188" s="5">
        <v>140000000000</v>
      </c>
    </row>
    <row r="189" spans="3:7" ht="15.5" x14ac:dyDescent="0.35">
      <c r="C189" t="s">
        <v>243</v>
      </c>
      <c r="D189" s="5">
        <v>301000000000</v>
      </c>
      <c r="E189" s="5">
        <v>219000000000</v>
      </c>
      <c r="F189" s="5">
        <v>238000000000</v>
      </c>
      <c r="G189" s="5">
        <v>258000000000</v>
      </c>
    </row>
    <row r="190" spans="3:7" ht="15.5" x14ac:dyDescent="0.35">
      <c r="C190" t="s">
        <v>306</v>
      </c>
      <c r="D190" s="5">
        <v>2505000000000</v>
      </c>
      <c r="E190" s="5">
        <v>2369000000000</v>
      </c>
      <c r="F190" s="5">
        <v>2249000000000</v>
      </c>
      <c r="G190" s="5">
        <v>2173000000000</v>
      </c>
    </row>
    <row r="191" spans="3:7" ht="15.5" x14ac:dyDescent="0.35">
      <c r="C191" t="s">
        <v>24</v>
      </c>
      <c r="D191" s="5">
        <v>450000000000</v>
      </c>
      <c r="E191" s="5">
        <v>393000000000</v>
      </c>
      <c r="F191" s="5">
        <v>385000000000</v>
      </c>
      <c r="G191" s="5">
        <v>398000000000</v>
      </c>
    </row>
    <row r="192" spans="3:7" ht="15.5" x14ac:dyDescent="0.35">
      <c r="C192" t="s">
        <v>21</v>
      </c>
      <c r="D192" s="5">
        <v>399000000000</v>
      </c>
      <c r="E192" s="5">
        <v>330000000000</v>
      </c>
      <c r="F192" s="5">
        <v>353000000000</v>
      </c>
      <c r="G192" s="5">
        <v>357000000000</v>
      </c>
    </row>
    <row r="193" spans="3:19" ht="15.5" x14ac:dyDescent="0.35">
      <c r="C193" t="s">
        <v>245</v>
      </c>
      <c r="D193" s="5">
        <v>243000000000</v>
      </c>
      <c r="E193" s="5">
        <v>186000000000</v>
      </c>
      <c r="F193" s="5">
        <v>183000000000</v>
      </c>
      <c r="G193" s="5">
        <v>157000000000</v>
      </c>
    </row>
    <row r="194" spans="3:19" ht="15.5" x14ac:dyDescent="0.35">
      <c r="C194" t="s">
        <v>246</v>
      </c>
      <c r="D194" s="5">
        <v>151000000000</v>
      </c>
      <c r="E194" s="5">
        <v>193000000000</v>
      </c>
      <c r="F194" s="5">
        <v>117000000000</v>
      </c>
      <c r="G194" s="5">
        <v>95000000000</v>
      </c>
    </row>
    <row r="195" spans="3:19" ht="15.5" x14ac:dyDescent="0.35">
      <c r="C195" t="s">
        <v>247</v>
      </c>
      <c r="D195" s="5">
        <v>-223000000000</v>
      </c>
      <c r="E195" s="5">
        <v>-158000000000</v>
      </c>
      <c r="F195" s="5">
        <v>-102000000000</v>
      </c>
      <c r="G195" s="5">
        <v>-30000000000</v>
      </c>
    </row>
    <row r="196" spans="3:19" ht="15.5" x14ac:dyDescent="0.35">
      <c r="C196" t="s">
        <v>13</v>
      </c>
      <c r="D196" s="5">
        <v>-72000000000</v>
      </c>
      <c r="E196" s="5">
        <v>35000000000</v>
      </c>
      <c r="F196" s="5">
        <v>16000000000</v>
      </c>
      <c r="G196" s="5">
        <v>66000000000</v>
      </c>
    </row>
    <row r="197" spans="3:19" ht="15.5" x14ac:dyDescent="0.35">
      <c r="C197" t="s">
        <v>16</v>
      </c>
      <c r="D197" s="6">
        <v>-3.02</v>
      </c>
      <c r="E197" s="6">
        <v>1.46</v>
      </c>
      <c r="F197" s="6">
        <v>0.65</v>
      </c>
      <c r="G197" s="6">
        <v>2.73</v>
      </c>
    </row>
    <row r="198" spans="3:19" ht="15.5" x14ac:dyDescent="0.35">
      <c r="C198" t="s">
        <v>52</v>
      </c>
      <c r="I198" s="6">
        <v>15.91</v>
      </c>
      <c r="J198" s="6">
        <v>38.76</v>
      </c>
      <c r="K198" s="5">
        <v>27</v>
      </c>
      <c r="L198" s="6">
        <v>16.29</v>
      </c>
      <c r="M198" s="6">
        <v>15.06</v>
      </c>
      <c r="N198" s="6">
        <v>11.06</v>
      </c>
      <c r="O198" s="6">
        <v>10.9</v>
      </c>
      <c r="P198" s="6">
        <v>5.27</v>
      </c>
      <c r="Q198" s="6">
        <v>22.81</v>
      </c>
      <c r="R198" s="6">
        <v>22.44</v>
      </c>
      <c r="S198" s="6">
        <v>41609.24</v>
      </c>
    </row>
    <row r="199" spans="3:19" ht="15.5" x14ac:dyDescent="0.35">
      <c r="C199" t="s">
        <v>66</v>
      </c>
      <c r="I199" s="6">
        <v>29.29</v>
      </c>
      <c r="J199" s="6">
        <v>40.630000000000003</v>
      </c>
      <c r="K199" s="6">
        <v>26.3</v>
      </c>
      <c r="L199" s="6">
        <v>34.07</v>
      </c>
      <c r="M199" s="6">
        <v>31.21</v>
      </c>
      <c r="N199" s="6">
        <v>45.21</v>
      </c>
      <c r="O199" s="6">
        <v>46.33</v>
      </c>
      <c r="P199" s="6">
        <v>53.89</v>
      </c>
      <c r="Q199" s="6">
        <v>33.1</v>
      </c>
      <c r="R199" s="5">
        <v>0</v>
      </c>
      <c r="S199" s="5">
        <v>0</v>
      </c>
    </row>
    <row r="200" spans="3:19" ht="15.5" x14ac:dyDescent="0.35">
      <c r="C200" t="s">
        <v>69</v>
      </c>
      <c r="I200" s="6">
        <v>3.96</v>
      </c>
      <c r="J200" s="6">
        <v>7.01</v>
      </c>
      <c r="K200" s="6">
        <v>4.08</v>
      </c>
      <c r="L200" s="6">
        <v>3.98</v>
      </c>
      <c r="M200" s="6">
        <v>5.1100000000000003</v>
      </c>
      <c r="N200" s="6">
        <v>6.17</v>
      </c>
      <c r="O200" s="6">
        <v>5.57</v>
      </c>
      <c r="P200" s="6">
        <v>4.0999999999999996</v>
      </c>
      <c r="Q200" s="6">
        <v>2.7</v>
      </c>
      <c r="R200" s="5">
        <v>0</v>
      </c>
      <c r="S200" s="5">
        <v>0</v>
      </c>
    </row>
    <row r="201" spans="3:19" ht="15.5" x14ac:dyDescent="0.35">
      <c r="C201" t="s">
        <v>248</v>
      </c>
      <c r="I201" s="5">
        <v>806420000000</v>
      </c>
      <c r="J201" s="5">
        <v>868230000000</v>
      </c>
      <c r="K201" s="5">
        <v>624270000000</v>
      </c>
      <c r="L201" s="5">
        <v>437720000000</v>
      </c>
      <c r="M201" s="5">
        <v>351580000000</v>
      </c>
      <c r="N201" s="5">
        <v>294630000000</v>
      </c>
      <c r="O201" s="5">
        <v>263250000000</v>
      </c>
      <c r="P201" s="5">
        <v>168500000000</v>
      </c>
    </row>
    <row r="202" spans="3:19" ht="15.5" x14ac:dyDescent="0.35">
      <c r="C202" t="s">
        <v>249</v>
      </c>
      <c r="I202" s="6">
        <v>0.1265</v>
      </c>
      <c r="J202" s="6">
        <v>0.17460000000000001</v>
      </c>
      <c r="K202" s="6">
        <v>0.1411</v>
      </c>
      <c r="L202" s="6">
        <v>0.10920000000000001</v>
      </c>
      <c r="M202" s="6">
        <v>0.13400000000000001</v>
      </c>
      <c r="N202" s="6">
        <v>0.1013</v>
      </c>
      <c r="O202" s="6">
        <v>0.105</v>
      </c>
      <c r="P202" s="6">
        <v>7.5899999999999995E-2</v>
      </c>
      <c r="Q202" s="6">
        <v>7.5899999999999995E-2</v>
      </c>
      <c r="R202" s="6">
        <v>8.4700000000000011E-2</v>
      </c>
      <c r="S202" s="6">
        <v>1.3899999999999999E-2</v>
      </c>
    </row>
    <row r="203" spans="3:19" ht="15.5" x14ac:dyDescent="0.35">
      <c r="C203" t="s">
        <v>250</v>
      </c>
      <c r="I203" s="6">
        <v>0.16980000000000001</v>
      </c>
      <c r="J203" s="6">
        <v>0.2482</v>
      </c>
      <c r="K203" s="6">
        <v>0.22070000000000001</v>
      </c>
      <c r="L203" s="6">
        <v>0.16170000000000001</v>
      </c>
      <c r="M203" s="6">
        <v>0.1804</v>
      </c>
      <c r="N203" s="6">
        <v>0.1484</v>
      </c>
      <c r="O203" s="6">
        <v>0.17059999999999997</v>
      </c>
      <c r="P203" s="6">
        <v>9.9600000000000008E-2</v>
      </c>
      <c r="Q203" s="6">
        <v>0.16839999999999999</v>
      </c>
      <c r="R203" s="6">
        <v>0.1981</v>
      </c>
      <c r="S203" s="6">
        <v>3.3000000000000002E-2</v>
      </c>
    </row>
    <row r="204" spans="3:19" ht="15.5" x14ac:dyDescent="0.35">
      <c r="C204" t="s">
        <v>251</v>
      </c>
      <c r="I204" s="6">
        <v>0.2198</v>
      </c>
      <c r="J204" s="6">
        <v>0.31890000000000002</v>
      </c>
      <c r="K204" s="6">
        <v>0.26289999999999997</v>
      </c>
      <c r="L204" s="6">
        <v>0.22289999999999999</v>
      </c>
      <c r="M204" s="6">
        <v>0.22469999999999998</v>
      </c>
      <c r="N204" s="6">
        <v>0.19329999999999997</v>
      </c>
      <c r="O204" s="6">
        <v>0.23480000000000001</v>
      </c>
      <c r="P204" s="6">
        <v>0.17190000000000003</v>
      </c>
      <c r="Q204" s="6">
        <v>0.17989999999999998</v>
      </c>
      <c r="R204" s="6">
        <v>0.20649999999999999</v>
      </c>
      <c r="S204" s="6">
        <v>0.1716</v>
      </c>
    </row>
    <row r="205" spans="3:19" ht="15.5" x14ac:dyDescent="0.35">
      <c r="C205" t="s">
        <v>252</v>
      </c>
      <c r="I205" s="6">
        <v>20.09</v>
      </c>
      <c r="J205" s="6">
        <v>21.46</v>
      </c>
      <c r="K205" s="6">
        <v>20.94</v>
      </c>
      <c r="L205" s="6">
        <v>16.7</v>
      </c>
      <c r="M205" s="6">
        <v>18.95</v>
      </c>
      <c r="N205" s="6">
        <v>8.3699999999999992</v>
      </c>
      <c r="O205" s="6">
        <v>13.86</v>
      </c>
      <c r="P205" s="6">
        <v>4.6900000000000004</v>
      </c>
      <c r="Q205" s="6">
        <v>3.61</v>
      </c>
      <c r="R205" s="6">
        <v>3.47</v>
      </c>
      <c r="S205" s="6">
        <v>1.48</v>
      </c>
    </row>
    <row r="206" spans="3:19" ht="15.5" x14ac:dyDescent="0.35">
      <c r="C206" t="s">
        <v>63</v>
      </c>
      <c r="I206" s="6">
        <v>4.97</v>
      </c>
      <c r="J206" s="6">
        <v>10.08</v>
      </c>
      <c r="K206" s="6">
        <v>5.8</v>
      </c>
      <c r="L206" s="6">
        <v>5.51</v>
      </c>
      <c r="M206" s="6">
        <v>5.63</v>
      </c>
      <c r="N206" s="6">
        <v>6.71</v>
      </c>
      <c r="O206" s="6">
        <v>7.91</v>
      </c>
      <c r="P206" s="6">
        <v>5.36</v>
      </c>
      <c r="Q206" s="6">
        <v>5.57</v>
      </c>
      <c r="R206" s="5">
        <v>0</v>
      </c>
      <c r="S206" s="5">
        <v>0</v>
      </c>
    </row>
    <row r="207" spans="3:19" ht="15.5" x14ac:dyDescent="0.35">
      <c r="C207" t="s">
        <v>60</v>
      </c>
      <c r="I207" s="6">
        <v>93.71</v>
      </c>
      <c r="J207" s="6">
        <v>156.19999999999999</v>
      </c>
      <c r="K207" s="6">
        <v>122.35</v>
      </c>
      <c r="L207" s="6">
        <v>100.76</v>
      </c>
      <c r="M207" s="6">
        <v>83.46</v>
      </c>
      <c r="N207" s="6">
        <v>74.56</v>
      </c>
      <c r="O207" s="6">
        <v>63.86</v>
      </c>
      <c r="P207" s="6">
        <v>52.96</v>
      </c>
      <c r="Q207" s="6">
        <v>135.44</v>
      </c>
      <c r="R207" s="6">
        <v>113.23</v>
      </c>
      <c r="S207" s="6">
        <v>1259668.3</v>
      </c>
    </row>
    <row r="208" spans="3:19" ht="15.5" x14ac:dyDescent="0.35">
      <c r="C208" t="s">
        <v>253</v>
      </c>
      <c r="I208" s="6">
        <v>4.97</v>
      </c>
      <c r="J208" s="6">
        <v>10.08</v>
      </c>
      <c r="K208" s="6">
        <v>5.8</v>
      </c>
      <c r="L208" s="6">
        <v>5.51</v>
      </c>
      <c r="M208" s="6">
        <v>5.63</v>
      </c>
      <c r="N208" s="6">
        <v>6.71</v>
      </c>
      <c r="O208" s="6">
        <v>7.91</v>
      </c>
      <c r="P208" s="6">
        <v>5.36</v>
      </c>
      <c r="Q208" s="6">
        <v>5.57</v>
      </c>
      <c r="R208" s="5">
        <v>0</v>
      </c>
      <c r="S208" s="5">
        <v>0</v>
      </c>
    </row>
    <row r="209" spans="2:19" ht="15.5" x14ac:dyDescent="0.35">
      <c r="C209" t="s">
        <v>254</v>
      </c>
      <c r="I209" s="6">
        <v>93.71</v>
      </c>
      <c r="J209" s="6">
        <v>156.19999999999999</v>
      </c>
      <c r="K209" s="6">
        <v>122.35</v>
      </c>
      <c r="L209" s="6">
        <v>100.76</v>
      </c>
      <c r="M209" s="6">
        <v>83.46</v>
      </c>
      <c r="N209" s="6">
        <v>74.56</v>
      </c>
      <c r="O209" s="6">
        <v>63.86</v>
      </c>
      <c r="P209" s="6">
        <v>52.96</v>
      </c>
      <c r="Q209" s="6">
        <v>135.44</v>
      </c>
      <c r="R209" s="6">
        <v>113.23</v>
      </c>
      <c r="S209" s="6">
        <v>1259668.3</v>
      </c>
    </row>
    <row r="210" spans="2:19" ht="15.5" x14ac:dyDescent="0.35">
      <c r="C210" t="s">
        <v>255</v>
      </c>
      <c r="I210" s="5">
        <v>147000000000</v>
      </c>
      <c r="J210" s="5">
        <v>182000000000</v>
      </c>
      <c r="K210" s="5">
        <v>229000000000</v>
      </c>
      <c r="L210" s="5">
        <v>113000000000</v>
      </c>
      <c r="M210" s="5">
        <v>73000000000</v>
      </c>
      <c r="N210" s="5">
        <v>53000000000</v>
      </c>
      <c r="O210" s="5">
        <v>71000000000</v>
      </c>
      <c r="P210" s="5">
        <v>7000000000</v>
      </c>
      <c r="Q210" s="5">
        <v>51000000000</v>
      </c>
      <c r="R210" s="5">
        <v>104000000000</v>
      </c>
      <c r="S210" s="5">
        <v>91000000000</v>
      </c>
    </row>
    <row r="211" spans="2:19" ht="15.5" x14ac:dyDescent="0.35">
      <c r="C211" t="s">
        <v>256</v>
      </c>
      <c r="I211" s="5">
        <v>238000000000</v>
      </c>
      <c r="J211" s="5">
        <v>244000000000</v>
      </c>
      <c r="K211" s="5">
        <v>247000000000</v>
      </c>
      <c r="L211" s="5">
        <v>266000000000</v>
      </c>
      <c r="M211" s="5">
        <v>93000000000</v>
      </c>
      <c r="N211" s="5">
        <v>202000000000</v>
      </c>
      <c r="O211" s="5">
        <v>216000000000</v>
      </c>
      <c r="P211" s="5">
        <v>31000000000</v>
      </c>
      <c r="Q211" s="5">
        <v>206000000000</v>
      </c>
      <c r="R211" s="5">
        <v>83000000000</v>
      </c>
      <c r="S211" s="5">
        <v>50000000000</v>
      </c>
    </row>
    <row r="212" spans="2:19" ht="15.5" x14ac:dyDescent="0.35">
      <c r="C212" t="s">
        <v>26</v>
      </c>
      <c r="I212" s="5">
        <v>385000000000</v>
      </c>
      <c r="J212" s="5">
        <v>426000000000</v>
      </c>
      <c r="K212" s="5">
        <v>475000000000</v>
      </c>
      <c r="L212" s="5">
        <v>379000000000</v>
      </c>
      <c r="M212" s="5">
        <v>165000000000</v>
      </c>
      <c r="N212" s="5">
        <v>255000000000</v>
      </c>
      <c r="O212" s="5">
        <v>287000000000</v>
      </c>
      <c r="P212" s="5">
        <v>38000000000</v>
      </c>
      <c r="Q212" s="5">
        <v>257000000000</v>
      </c>
      <c r="R212" s="5">
        <v>187000000000</v>
      </c>
      <c r="S212" s="5">
        <v>140000000000</v>
      </c>
    </row>
    <row r="213" spans="2:19" ht="15.5" x14ac:dyDescent="0.35">
      <c r="C213" t="s">
        <v>23</v>
      </c>
      <c r="I213" s="5">
        <v>353000000000</v>
      </c>
      <c r="J213" s="5">
        <v>378000000000</v>
      </c>
      <c r="K213" s="5">
        <v>250000000000</v>
      </c>
      <c r="L213" s="5">
        <v>364000000000</v>
      </c>
      <c r="M213" s="5">
        <v>160000000000</v>
      </c>
      <c r="N213" s="5">
        <v>232000000000</v>
      </c>
      <c r="O213" s="5">
        <v>280000000000</v>
      </c>
      <c r="P213" s="5">
        <v>35000000000</v>
      </c>
      <c r="Q213" s="5">
        <v>254000000000</v>
      </c>
      <c r="R213" s="5">
        <v>186000000000</v>
      </c>
      <c r="S213" s="5">
        <v>139000000000</v>
      </c>
    </row>
    <row r="214" spans="2:19" ht="15.5" x14ac:dyDescent="0.35">
      <c r="C214" t="s">
        <v>257</v>
      </c>
      <c r="I214" s="5">
        <v>183000000000</v>
      </c>
      <c r="J214" s="5">
        <v>77000000000</v>
      </c>
      <c r="K214" s="5">
        <v>91000000000</v>
      </c>
      <c r="L214" s="5">
        <v>47000000000</v>
      </c>
      <c r="M214" s="5">
        <v>97000000000</v>
      </c>
      <c r="N214" s="5">
        <v>107000000000</v>
      </c>
      <c r="O214" s="5">
        <v>36000000000</v>
      </c>
      <c r="P214" s="5">
        <v>77000000000</v>
      </c>
      <c r="Q214" s="5">
        <v>27000000000</v>
      </c>
      <c r="R214" s="5">
        <v>-61000000000</v>
      </c>
      <c r="S214" s="5">
        <v>-39000000000</v>
      </c>
    </row>
    <row r="215" spans="2:19" ht="15.5" x14ac:dyDescent="0.35">
      <c r="C215" t="s">
        <v>258</v>
      </c>
      <c r="I215" s="5">
        <v>527000000000</v>
      </c>
      <c r="J215" s="5">
        <v>556000000000</v>
      </c>
      <c r="K215" s="5">
        <v>488000000000</v>
      </c>
      <c r="L215" s="5">
        <v>255000000000</v>
      </c>
      <c r="M215" s="5">
        <v>305000000000</v>
      </c>
      <c r="N215" s="5">
        <v>227000000000</v>
      </c>
      <c r="O215" s="5">
        <v>198000000000</v>
      </c>
      <c r="P215" s="5">
        <v>132000000000</v>
      </c>
      <c r="Q215" s="5">
        <v>78000000000</v>
      </c>
      <c r="R215" s="5">
        <v>102000000000</v>
      </c>
      <c r="S215" s="5">
        <v>30000000000</v>
      </c>
    </row>
    <row r="216" spans="2:19" ht="15.5" x14ac:dyDescent="0.35">
      <c r="C216" t="s">
        <v>259</v>
      </c>
      <c r="I216" s="5">
        <v>-418000000000</v>
      </c>
      <c r="J216" s="5">
        <v>-584000000000</v>
      </c>
      <c r="K216" s="5">
        <v>-364000000000</v>
      </c>
      <c r="L216" s="5">
        <v>-346000000000</v>
      </c>
      <c r="M216" s="5">
        <v>-158000000000</v>
      </c>
      <c r="N216" s="5">
        <v>-172000000000</v>
      </c>
      <c r="O216" s="5">
        <v>-434000000000</v>
      </c>
      <c r="P216" s="5">
        <v>-181000000000</v>
      </c>
      <c r="Q216" s="5">
        <v>-198000000000</v>
      </c>
      <c r="R216" s="5">
        <v>-163000000000</v>
      </c>
      <c r="S216" s="5">
        <v>-62000000000</v>
      </c>
    </row>
    <row r="217" spans="2:19" ht="15.5" x14ac:dyDescent="0.35">
      <c r="C217" t="s">
        <v>15</v>
      </c>
      <c r="I217" s="5">
        <v>109000000000</v>
      </c>
      <c r="J217" s="5">
        <v>-28000000000</v>
      </c>
      <c r="K217" s="5">
        <v>124000000000</v>
      </c>
      <c r="L217" s="5">
        <v>-92000000000</v>
      </c>
      <c r="M217" s="5">
        <v>147000000000</v>
      </c>
      <c r="N217" s="5">
        <v>54000000000</v>
      </c>
      <c r="O217" s="5">
        <v>-235000000000</v>
      </c>
      <c r="P217" s="5">
        <v>-49000000000</v>
      </c>
      <c r="Q217" s="5">
        <v>-120000000000</v>
      </c>
      <c r="R217" s="5">
        <v>-61000000000</v>
      </c>
      <c r="S217" s="5">
        <v>-32000000000</v>
      </c>
    </row>
    <row r="218" spans="2:19" ht="15.5" x14ac:dyDescent="0.35">
      <c r="C218" t="s">
        <v>17</v>
      </c>
      <c r="I218" s="6">
        <v>4.55</v>
      </c>
      <c r="J218" s="6">
        <v>-2.36</v>
      </c>
      <c r="K218" s="6">
        <v>10.32</v>
      </c>
      <c r="L218" s="6">
        <v>-7.63</v>
      </c>
      <c r="M218" s="6">
        <v>12.23</v>
      </c>
      <c r="N218" s="6">
        <v>4.54</v>
      </c>
      <c r="O218" s="6">
        <v>-19.62</v>
      </c>
      <c r="P218" s="6">
        <v>-4.0599999999999996</v>
      </c>
      <c r="Q218" s="6">
        <v>-54.46</v>
      </c>
      <c r="R218" s="6">
        <v>-34.81</v>
      </c>
      <c r="S218" s="6">
        <v>-270345.24</v>
      </c>
    </row>
    <row r="220" spans="2:19" ht="15.5" x14ac:dyDescent="0.35">
      <c r="B220" t="s">
        <v>260</v>
      </c>
      <c r="C220" t="s">
        <v>261</v>
      </c>
      <c r="D220" s="5">
        <v>136000000000</v>
      </c>
      <c r="E220" s="5">
        <v>120000000000</v>
      </c>
      <c r="F220" s="5">
        <v>77000000000</v>
      </c>
      <c r="G220" s="5">
        <v>98000000000</v>
      </c>
      <c r="H220" s="5">
        <v>512000000000</v>
      </c>
      <c r="I220" s="5">
        <v>382000000000</v>
      </c>
      <c r="J220" s="5">
        <v>465000000000</v>
      </c>
      <c r="K220" s="5">
        <v>324000000000</v>
      </c>
      <c r="L220" s="5">
        <v>195000000000</v>
      </c>
      <c r="M220" s="5">
        <v>181000000000</v>
      </c>
      <c r="N220" s="5">
        <v>133000000000</v>
      </c>
      <c r="O220" s="5">
        <v>131000000000</v>
      </c>
      <c r="P220" s="5">
        <v>63000000000</v>
      </c>
      <c r="Q220" s="5">
        <v>50000000000</v>
      </c>
    </row>
    <row r="221" spans="2:19" ht="15.5" x14ac:dyDescent="0.35">
      <c r="C221" t="s">
        <v>444</v>
      </c>
      <c r="H221" s="6">
        <v>2.5</v>
      </c>
      <c r="I221" s="6">
        <v>2.5</v>
      </c>
      <c r="J221" s="6">
        <v>2.5</v>
      </c>
      <c r="K221" s="6">
        <v>2.52</v>
      </c>
      <c r="L221" s="6">
        <v>0.82</v>
      </c>
      <c r="M221" s="6">
        <v>1.75</v>
      </c>
      <c r="N221" s="6">
        <v>1.25</v>
      </c>
    </row>
    <row r="222" spans="2:19" ht="15.5" x14ac:dyDescent="0.35">
      <c r="C222" t="s">
        <v>71</v>
      </c>
      <c r="H222" s="6">
        <v>0.1173</v>
      </c>
      <c r="I222" s="6">
        <v>0.15710000000000002</v>
      </c>
      <c r="J222" s="6">
        <v>0.129</v>
      </c>
      <c r="K222" s="6">
        <v>0.187</v>
      </c>
      <c r="L222" s="6">
        <v>0.1013</v>
      </c>
      <c r="M222" s="6">
        <v>0.2324</v>
      </c>
      <c r="N222" s="6">
        <v>0.22600000000000001</v>
      </c>
    </row>
    <row r="223" spans="2:19" ht="15.5" x14ac:dyDescent="0.35">
      <c r="C223" t="s">
        <v>445</v>
      </c>
      <c r="H223" s="6">
        <v>6.0999999999999995E-3</v>
      </c>
      <c r="I223" s="6">
        <v>6.8000000000000005E-3</v>
      </c>
      <c r="J223" s="6">
        <v>3.4000000000000002E-3</v>
      </c>
      <c r="K223" s="6">
        <v>3.9000000000000003E-3</v>
      </c>
      <c r="L223" s="6">
        <v>3.0000000000000001E-3</v>
      </c>
      <c r="M223" s="6">
        <v>7.4000000000000003E-3</v>
      </c>
      <c r="N223" s="6">
        <v>5.6000000000000008E-3</v>
      </c>
    </row>
    <row r="224" spans="2:19" ht="15.5" x14ac:dyDescent="0.35">
      <c r="C224" t="s">
        <v>51</v>
      </c>
      <c r="D224" s="6">
        <v>5.67</v>
      </c>
      <c r="E224" s="6">
        <v>4.99</v>
      </c>
      <c r="F224" s="6">
        <v>3.2</v>
      </c>
      <c r="G224" s="6">
        <v>4.07</v>
      </c>
      <c r="H224" s="6">
        <v>21.32</v>
      </c>
      <c r="I224" s="6">
        <v>15.91</v>
      </c>
      <c r="J224" s="6">
        <v>19.38</v>
      </c>
      <c r="K224" s="6">
        <v>13.5</v>
      </c>
      <c r="L224" s="6">
        <v>8.14</v>
      </c>
      <c r="M224" s="6">
        <v>7.53</v>
      </c>
      <c r="N224" s="6">
        <v>5.53</v>
      </c>
      <c r="O224" s="6">
        <v>5.45</v>
      </c>
      <c r="P224" s="6">
        <v>2.64</v>
      </c>
      <c r="Q224" s="6">
        <v>2.09</v>
      </c>
    </row>
    <row r="225" spans="3:17" ht="15.5" x14ac:dyDescent="0.35">
      <c r="C225" t="s">
        <v>73</v>
      </c>
      <c r="H225" s="6">
        <v>2.5</v>
      </c>
      <c r="I225" s="6">
        <v>2.5</v>
      </c>
      <c r="J225" s="6">
        <v>2.5</v>
      </c>
      <c r="K225" s="6">
        <v>2.52</v>
      </c>
      <c r="L225" s="6">
        <v>0.82</v>
      </c>
      <c r="M225" s="6">
        <v>1.75</v>
      </c>
      <c r="N225" s="6">
        <v>1.25</v>
      </c>
    </row>
    <row r="226" spans="3:17" ht="15.5" x14ac:dyDescent="0.35">
      <c r="C226" t="s">
        <v>446</v>
      </c>
      <c r="H226" s="6">
        <v>0.1173</v>
      </c>
      <c r="I226" s="6">
        <v>0.15710000000000002</v>
      </c>
      <c r="J226" s="6">
        <v>0.129</v>
      </c>
      <c r="K226" s="6">
        <v>0.187</v>
      </c>
      <c r="L226" s="6">
        <v>0.1013</v>
      </c>
      <c r="M226" s="6">
        <v>0.2324</v>
      </c>
      <c r="N226" s="6">
        <v>0.22600000000000001</v>
      </c>
    </row>
    <row r="227" spans="3:17" ht="15.5" x14ac:dyDescent="0.35">
      <c r="C227" t="s">
        <v>447</v>
      </c>
      <c r="H227" s="6">
        <v>6.0999999999999995E-3</v>
      </c>
      <c r="I227" s="6">
        <v>6.8000000000000005E-3</v>
      </c>
      <c r="J227" s="6">
        <v>3.4000000000000002E-3</v>
      </c>
      <c r="K227" s="6">
        <v>3.9000000000000003E-3</v>
      </c>
      <c r="L227" s="6">
        <v>3.0000000000000001E-3</v>
      </c>
      <c r="M227" s="6">
        <v>7.4000000000000003E-3</v>
      </c>
      <c r="N227" s="6">
        <v>5.6000000000000008E-3</v>
      </c>
    </row>
    <row r="228" spans="3:17" ht="15.5" x14ac:dyDescent="0.35">
      <c r="C228" t="s">
        <v>262</v>
      </c>
      <c r="D228" s="5">
        <v>917000000000</v>
      </c>
      <c r="E228" s="5">
        <v>774000000000</v>
      </c>
      <c r="F228" s="5">
        <v>732000000000</v>
      </c>
      <c r="G228" s="5">
        <v>727000000000</v>
      </c>
      <c r="H228" s="5">
        <v>3382000000000</v>
      </c>
      <c r="I228" s="5">
        <v>2826000000000</v>
      </c>
      <c r="J228" s="5">
        <v>2697000000000</v>
      </c>
      <c r="K228" s="5">
        <v>2090000000000</v>
      </c>
      <c r="L228" s="5">
        <v>1674000000000</v>
      </c>
      <c r="M228" s="5">
        <v>1104000000000</v>
      </c>
      <c r="N228" s="5">
        <v>973000000000</v>
      </c>
      <c r="O228" s="5">
        <v>1089000000000</v>
      </c>
      <c r="P228" s="5">
        <v>831000000000</v>
      </c>
      <c r="Q228" s="5">
        <v>615000000000</v>
      </c>
    </row>
    <row r="229" spans="3:17" ht="15.5" x14ac:dyDescent="0.35">
      <c r="C229" t="s">
        <v>448</v>
      </c>
      <c r="H229" s="6">
        <v>2.5</v>
      </c>
      <c r="I229" s="6">
        <v>2.5</v>
      </c>
      <c r="J229" s="6">
        <v>2.5</v>
      </c>
      <c r="K229" s="6">
        <v>2.52</v>
      </c>
      <c r="L229" s="6">
        <v>0.82</v>
      </c>
      <c r="M229" s="6">
        <v>1.75</v>
      </c>
      <c r="N229" s="6">
        <v>1.25</v>
      </c>
    </row>
    <row r="230" spans="3:17" ht="15.5" x14ac:dyDescent="0.35">
      <c r="C230" t="s">
        <v>449</v>
      </c>
      <c r="H230" s="6">
        <v>0.1173</v>
      </c>
      <c r="I230" s="6">
        <v>0.15710000000000002</v>
      </c>
      <c r="J230" s="6">
        <v>0.129</v>
      </c>
      <c r="K230" s="6">
        <v>0.187</v>
      </c>
      <c r="L230" s="6">
        <v>0.1013</v>
      </c>
      <c r="M230" s="6">
        <v>0.2324</v>
      </c>
      <c r="N230" s="6">
        <v>0.22600000000000001</v>
      </c>
    </row>
    <row r="231" spans="3:17" ht="15.5" x14ac:dyDescent="0.35">
      <c r="C231" t="s">
        <v>450</v>
      </c>
      <c r="H231" s="6">
        <v>6.0999999999999995E-3</v>
      </c>
      <c r="I231" s="6">
        <v>6.8000000000000005E-3</v>
      </c>
      <c r="J231" s="6">
        <v>3.4000000000000002E-3</v>
      </c>
      <c r="K231" s="6">
        <v>3.9000000000000003E-3</v>
      </c>
      <c r="L231" s="6">
        <v>3.0000000000000001E-3</v>
      </c>
      <c r="M231" s="6">
        <v>7.4000000000000003E-3</v>
      </c>
      <c r="N231" s="6">
        <v>5.6000000000000008E-3</v>
      </c>
    </row>
    <row r="232" spans="3:17" ht="15.5" x14ac:dyDescent="0.35">
      <c r="C232" t="s">
        <v>344</v>
      </c>
      <c r="I232" s="6">
        <v>19.14</v>
      </c>
    </row>
    <row r="233" spans="3:17" ht="15.5" x14ac:dyDescent="0.35">
      <c r="C233" t="s">
        <v>345</v>
      </c>
      <c r="I233" s="6">
        <v>22.77</v>
      </c>
    </row>
    <row r="234" spans="3:17" ht="15.5" x14ac:dyDescent="0.35">
      <c r="C234" t="s">
        <v>263</v>
      </c>
      <c r="I234" s="6">
        <v>6.95</v>
      </c>
    </row>
    <row r="235" spans="3:17" ht="15.5" x14ac:dyDescent="0.35">
      <c r="C235" t="s">
        <v>346</v>
      </c>
      <c r="I235" s="6">
        <v>4.3899999999999995E-2</v>
      </c>
    </row>
    <row r="236" spans="3:17" ht="15.5" x14ac:dyDescent="0.35">
      <c r="C236" t="s">
        <v>347</v>
      </c>
      <c r="I236" s="6">
        <v>3.11</v>
      </c>
    </row>
    <row r="237" spans="3:17" ht="15.5" x14ac:dyDescent="0.35">
      <c r="C237" t="s">
        <v>348</v>
      </c>
      <c r="I237" s="6">
        <v>3.91</v>
      </c>
    </row>
    <row r="238" spans="3:17" ht="15.5" x14ac:dyDescent="0.35">
      <c r="C238" t="s">
        <v>349</v>
      </c>
      <c r="I238" s="6">
        <v>17.59</v>
      </c>
    </row>
    <row r="239" spans="3:17" ht="15.5" x14ac:dyDescent="0.35">
      <c r="C239" t="s">
        <v>350</v>
      </c>
      <c r="I239" s="6">
        <v>224.05</v>
      </c>
    </row>
    <row r="240" spans="3:17" ht="15.5" x14ac:dyDescent="0.35">
      <c r="C240" t="s">
        <v>351</v>
      </c>
      <c r="I240" s="6">
        <v>16.25</v>
      </c>
    </row>
    <row r="241" spans="3:9" ht="15.5" x14ac:dyDescent="0.35">
      <c r="C241" t="s">
        <v>264</v>
      </c>
      <c r="I241" s="6">
        <v>11.32</v>
      </c>
    </row>
    <row r="242" spans="3:9" ht="15.5" x14ac:dyDescent="0.35">
      <c r="C242" t="s">
        <v>451</v>
      </c>
      <c r="I242" s="6">
        <v>-0.39</v>
      </c>
    </row>
    <row r="243" spans="3:9" ht="15.5" x14ac:dyDescent="0.35">
      <c r="C243" t="s">
        <v>452</v>
      </c>
      <c r="I243" s="6">
        <v>-29.19</v>
      </c>
    </row>
    <row r="244" spans="3:9" ht="15.5" x14ac:dyDescent="0.35">
      <c r="C244" t="s">
        <v>352</v>
      </c>
      <c r="I244" s="6">
        <v>17.920000000000002</v>
      </c>
    </row>
    <row r="245" spans="3:9" ht="15.5" x14ac:dyDescent="0.35">
      <c r="C245" t="s">
        <v>353</v>
      </c>
      <c r="I245" s="6">
        <v>21.32</v>
      </c>
    </row>
    <row r="246" spans="3:9" ht="15.5" x14ac:dyDescent="0.35">
      <c r="C246" t="s">
        <v>354</v>
      </c>
      <c r="I246" s="6">
        <v>131.27000000000001</v>
      </c>
    </row>
    <row r="247" spans="3:9" ht="15.5" x14ac:dyDescent="0.35">
      <c r="C247" t="s">
        <v>355</v>
      </c>
      <c r="D247" s="6">
        <v>2.1</v>
      </c>
    </row>
    <row r="248" spans="3:9" ht="15.5" x14ac:dyDescent="0.35">
      <c r="C248" t="s">
        <v>356</v>
      </c>
      <c r="I248" s="6">
        <v>104.37</v>
      </c>
    </row>
    <row r="249" spans="3:9" ht="15.5" x14ac:dyDescent="0.35">
      <c r="C249" t="s">
        <v>357</v>
      </c>
      <c r="I249" s="6">
        <v>1.82</v>
      </c>
    </row>
    <row r="250" spans="3:9" ht="15.5" x14ac:dyDescent="0.35">
      <c r="C250" t="s">
        <v>265</v>
      </c>
      <c r="D250" s="6">
        <v>1.51</v>
      </c>
    </row>
    <row r="251" spans="3:9" ht="15.5" x14ac:dyDescent="0.35">
      <c r="C251" t="s">
        <v>266</v>
      </c>
      <c r="D251" s="6">
        <v>0.65</v>
      </c>
    </row>
    <row r="252" spans="3:9" ht="15.5" x14ac:dyDescent="0.35">
      <c r="C252" t="s">
        <v>267</v>
      </c>
      <c r="D252" s="6">
        <v>0.18</v>
      </c>
    </row>
    <row r="253" spans="3:9" ht="15.5" x14ac:dyDescent="0.35">
      <c r="C253" t="s">
        <v>268</v>
      </c>
      <c r="D253" s="6">
        <v>0.12</v>
      </c>
    </row>
    <row r="254" spans="3:9" ht="15.5" x14ac:dyDescent="0.35">
      <c r="C254" t="s">
        <v>269</v>
      </c>
      <c r="D254" s="6">
        <v>0.37</v>
      </c>
    </row>
    <row r="255" spans="3:9" ht="15.5" x14ac:dyDescent="0.35">
      <c r="C255" t="s">
        <v>270</v>
      </c>
      <c r="D255" s="6">
        <v>0.13</v>
      </c>
    </row>
    <row r="256" spans="3:9" ht="15.5" x14ac:dyDescent="0.35">
      <c r="C256" t="s">
        <v>271</v>
      </c>
      <c r="D256" s="6">
        <v>1.4</v>
      </c>
    </row>
    <row r="257" spans="3:9" ht="15.5" x14ac:dyDescent="0.35">
      <c r="C257" t="s">
        <v>272</v>
      </c>
      <c r="I257" s="6">
        <v>22.69</v>
      </c>
    </row>
    <row r="258" spans="3:9" ht="15.5" x14ac:dyDescent="0.35">
      <c r="C258" t="s">
        <v>13</v>
      </c>
      <c r="D258" s="5">
        <v>-72000000000</v>
      </c>
    </row>
    <row r="259" spans="3:9" ht="15.5" x14ac:dyDescent="0.35">
      <c r="C259" t="s">
        <v>358</v>
      </c>
      <c r="I259" s="6">
        <v>6.31</v>
      </c>
    </row>
    <row r="260" spans="3:9" ht="15.5" x14ac:dyDescent="0.35">
      <c r="C260" t="s">
        <v>273</v>
      </c>
      <c r="I260" s="6">
        <v>0.1226</v>
      </c>
    </row>
    <row r="261" spans="3:9" ht="15.5" x14ac:dyDescent="0.35">
      <c r="C261" t="s">
        <v>274</v>
      </c>
      <c r="I261" s="6">
        <v>0.17170000000000002</v>
      </c>
    </row>
    <row r="262" spans="3:9" ht="15.5" x14ac:dyDescent="0.35">
      <c r="C262" t="s">
        <v>275</v>
      </c>
      <c r="I262" s="6">
        <v>0.2165</v>
      </c>
    </row>
    <row r="263" spans="3:9" ht="15.5" x14ac:dyDescent="0.35">
      <c r="C263" t="s">
        <v>359</v>
      </c>
      <c r="I263" s="6">
        <v>0.1696</v>
      </c>
    </row>
    <row r="264" spans="3:9" ht="15.5" x14ac:dyDescent="0.35">
      <c r="C264" t="s">
        <v>276</v>
      </c>
      <c r="D264" s="6">
        <v>15.96</v>
      </c>
    </row>
    <row r="265" spans="3:9" ht="15.5" x14ac:dyDescent="0.35">
      <c r="C265" t="s">
        <v>277</v>
      </c>
      <c r="D265" s="6">
        <v>81.040000000000006</v>
      </c>
    </row>
    <row r="266" spans="3:9" ht="15.5" x14ac:dyDescent="0.35">
      <c r="C266" t="s">
        <v>278</v>
      </c>
      <c r="D266" s="6">
        <v>41.83</v>
      </c>
    </row>
    <row r="267" spans="3:9" ht="15.5" x14ac:dyDescent="0.35">
      <c r="C267" t="s">
        <v>279</v>
      </c>
      <c r="D267" s="6">
        <v>55.17</v>
      </c>
    </row>
    <row r="268" spans="3:9" ht="15.5" x14ac:dyDescent="0.35">
      <c r="C268" t="s">
        <v>280</v>
      </c>
      <c r="D268" s="6">
        <v>5.7</v>
      </c>
    </row>
    <row r="269" spans="3:9" ht="15.5" x14ac:dyDescent="0.35">
      <c r="C269" t="s">
        <v>281</v>
      </c>
      <c r="I269" s="6">
        <v>0.93</v>
      </c>
    </row>
    <row r="270" spans="3:9" ht="15.5" x14ac:dyDescent="0.35">
      <c r="C270" t="s">
        <v>282</v>
      </c>
      <c r="I270" s="6">
        <v>3.81</v>
      </c>
    </row>
    <row r="271" spans="3:9" ht="15.5" x14ac:dyDescent="0.35">
      <c r="C271" t="s">
        <v>47</v>
      </c>
      <c r="I271" s="5">
        <v>9792000000000</v>
      </c>
    </row>
    <row r="272" spans="3:9" ht="15.5" x14ac:dyDescent="0.35">
      <c r="C272" t="s">
        <v>283</v>
      </c>
      <c r="I272" s="5">
        <v>10261000000000</v>
      </c>
    </row>
    <row r="273" spans="3:9" ht="15.5" x14ac:dyDescent="0.35">
      <c r="C273" t="s">
        <v>284</v>
      </c>
      <c r="I273" s="5">
        <v>24000000000</v>
      </c>
    </row>
    <row r="274" spans="3:9" ht="15.5" x14ac:dyDescent="0.35">
      <c r="C274" t="s">
        <v>285</v>
      </c>
      <c r="I274" s="6">
        <v>0.109</v>
      </c>
    </row>
    <row r="275" spans="3:9" ht="15.5" x14ac:dyDescent="0.35">
      <c r="C275" t="s">
        <v>286</v>
      </c>
      <c r="D275" s="6">
        <v>0.54449999999999998</v>
      </c>
    </row>
    <row r="276" spans="3:9" ht="15.5" x14ac:dyDescent="0.35">
      <c r="C276" t="s">
        <v>287</v>
      </c>
      <c r="D276" s="6">
        <v>0.21579999999999999</v>
      </c>
    </row>
    <row r="277" spans="3:9" ht="15.5" x14ac:dyDescent="0.35">
      <c r="C277" t="s">
        <v>288</v>
      </c>
      <c r="D277" s="6">
        <v>0.1484</v>
      </c>
    </row>
    <row r="278" spans="3:9" ht="15.5" x14ac:dyDescent="0.35">
      <c r="C278" t="s">
        <v>453</v>
      </c>
      <c r="D278" s="6">
        <v>0.31459999999999999</v>
      </c>
    </row>
    <row r="279" spans="3:9" ht="15.5" x14ac:dyDescent="0.35">
      <c r="C279" t="s">
        <v>289</v>
      </c>
      <c r="D279" s="6">
        <v>0.28610000000000002</v>
      </c>
    </row>
    <row r="280" spans="3:9" ht="15.5" x14ac:dyDescent="0.35">
      <c r="C280" t="s">
        <v>360</v>
      </c>
      <c r="D280" s="6">
        <v>0.49399999999999999</v>
      </c>
    </row>
    <row r="281" spans="3:9" ht="15.5" x14ac:dyDescent="0.35">
      <c r="C281" t="s">
        <v>290</v>
      </c>
      <c r="I281" s="6">
        <v>2.5</v>
      </c>
    </row>
    <row r="282" spans="3:9" ht="15.5" x14ac:dyDescent="0.35">
      <c r="C282" t="s">
        <v>454</v>
      </c>
      <c r="I282" s="6">
        <v>2.5</v>
      </c>
    </row>
    <row r="283" spans="3:9" ht="15.5" x14ac:dyDescent="0.35">
      <c r="C283" t="s">
        <v>455</v>
      </c>
      <c r="I283" s="6">
        <v>0.1173</v>
      </c>
    </row>
    <row r="284" spans="3:9" ht="15.5" x14ac:dyDescent="0.35">
      <c r="C284" t="s">
        <v>456</v>
      </c>
      <c r="I284" s="6">
        <v>6.0999999999999995E-3</v>
      </c>
    </row>
    <row r="285" spans="3:9" ht="15.5" x14ac:dyDescent="0.35">
      <c r="C285" t="s">
        <v>291</v>
      </c>
      <c r="I285" t="s">
        <v>457</v>
      </c>
    </row>
    <row r="286" spans="3:9" ht="15.5" x14ac:dyDescent="0.35">
      <c r="C286" t="s">
        <v>293</v>
      </c>
      <c r="I286" s="5">
        <v>5</v>
      </c>
    </row>
    <row r="287" spans="3:9" ht="15.5" x14ac:dyDescent="0.35">
      <c r="C287" t="s">
        <v>294</v>
      </c>
      <c r="I287" s="6">
        <v>0.63</v>
      </c>
    </row>
    <row r="288" spans="3:9" ht="15.5" x14ac:dyDescent="0.35">
      <c r="C288" t="s">
        <v>295</v>
      </c>
      <c r="I288" s="6">
        <v>0.85</v>
      </c>
    </row>
    <row r="289" spans="3:9" ht="15.5" x14ac:dyDescent="0.35">
      <c r="C289" t="s">
        <v>458</v>
      </c>
      <c r="I289" s="6">
        <v>0.33</v>
      </c>
    </row>
    <row r="290" spans="3:9" ht="15.5" x14ac:dyDescent="0.35">
      <c r="C290" t="s">
        <v>296</v>
      </c>
      <c r="I290" s="6">
        <v>0.5</v>
      </c>
    </row>
    <row r="291" spans="3:9" ht="15.5" x14ac:dyDescent="0.35">
      <c r="C291" t="s">
        <v>361</v>
      </c>
      <c r="I291" s="6">
        <v>0.28999999999999998</v>
      </c>
    </row>
    <row r="292" spans="3:9" ht="15.5" x14ac:dyDescent="0.35">
      <c r="C292" t="s">
        <v>297</v>
      </c>
      <c r="I292" s="6">
        <v>0.17</v>
      </c>
    </row>
    <row r="293" spans="3:9" ht="15.5" x14ac:dyDescent="0.35">
      <c r="C293" t="s">
        <v>298</v>
      </c>
      <c r="I293" s="6">
        <v>0.74</v>
      </c>
    </row>
    <row r="294" spans="3:9" ht="15.5" x14ac:dyDescent="0.35">
      <c r="C294" t="s">
        <v>299</v>
      </c>
      <c r="I294" s="5">
        <v>3150000000000</v>
      </c>
    </row>
    <row r="295" spans="3:9" ht="15.5" x14ac:dyDescent="0.35">
      <c r="C295" t="s">
        <v>300</v>
      </c>
      <c r="I295" s="5">
        <v>1735000000000</v>
      </c>
    </row>
    <row r="296" spans="3:9" ht="15.5" x14ac:dyDescent="0.35">
      <c r="C296" t="s">
        <v>301</v>
      </c>
      <c r="I296" s="5">
        <v>906000000000</v>
      </c>
    </row>
    <row r="297" spans="3:9" ht="15.5" x14ac:dyDescent="0.35">
      <c r="C297" t="s">
        <v>302</v>
      </c>
      <c r="I297" s="5">
        <v>430000000000</v>
      </c>
    </row>
    <row r="298" spans="3:9" ht="15.5" x14ac:dyDescent="0.35">
      <c r="C298" t="s">
        <v>303</v>
      </c>
      <c r="D298" s="5">
        <v>51000000000</v>
      </c>
    </row>
    <row r="299" spans="3:9" ht="15.5" x14ac:dyDescent="0.35">
      <c r="C299" t="s">
        <v>304</v>
      </c>
      <c r="D299" s="5">
        <v>3508000000000</v>
      </c>
    </row>
    <row r="300" spans="3:9" ht="15.5" x14ac:dyDescent="0.35">
      <c r="C300" t="s">
        <v>305</v>
      </c>
      <c r="D300" s="5">
        <v>933000000000</v>
      </c>
    </row>
    <row r="301" spans="3:9" ht="15.5" x14ac:dyDescent="0.35">
      <c r="C301" t="s">
        <v>245</v>
      </c>
      <c r="D301" s="5">
        <v>243000000000</v>
      </c>
    </row>
    <row r="302" spans="3:9" ht="15.5" x14ac:dyDescent="0.35">
      <c r="C302" t="s">
        <v>306</v>
      </c>
      <c r="I302" s="5">
        <v>2505000000000</v>
      </c>
    </row>
    <row r="303" spans="3:9" ht="15.5" x14ac:dyDescent="0.35">
      <c r="C303" t="s">
        <v>243</v>
      </c>
      <c r="D303" s="5">
        <v>301000000000</v>
      </c>
    </row>
    <row r="304" spans="3:9" ht="15.5" x14ac:dyDescent="0.35">
      <c r="C304" t="s">
        <v>242</v>
      </c>
      <c r="D304" s="5">
        <v>149000000000</v>
      </c>
    </row>
    <row r="305" spans="3:9" ht="15.5" x14ac:dyDescent="0.35">
      <c r="C305" t="s">
        <v>24</v>
      </c>
      <c r="D305" s="5">
        <v>450000000000</v>
      </c>
    </row>
    <row r="306" spans="3:9" ht="15.5" x14ac:dyDescent="0.35">
      <c r="C306" t="s">
        <v>21</v>
      </c>
      <c r="D306" s="5">
        <v>399000000000</v>
      </c>
    </row>
    <row r="307" spans="3:9" ht="15.5" x14ac:dyDescent="0.35">
      <c r="C307" t="s">
        <v>244</v>
      </c>
      <c r="I307" s="5">
        <v>2575000000000</v>
      </c>
    </row>
    <row r="308" spans="3:9" ht="15.5" x14ac:dyDescent="0.35">
      <c r="C308" t="s">
        <v>307</v>
      </c>
      <c r="I308" s="5">
        <v>557000000000</v>
      </c>
    </row>
    <row r="309" spans="3:9" ht="15.5" x14ac:dyDescent="0.35">
      <c r="C309" t="s">
        <v>308</v>
      </c>
      <c r="I309" s="5">
        <v>-512000000000</v>
      </c>
    </row>
    <row r="310" spans="3:9" ht="15.5" x14ac:dyDescent="0.35">
      <c r="C310" t="s">
        <v>309</v>
      </c>
      <c r="I310" s="5">
        <v>-38000000000</v>
      </c>
    </row>
    <row r="311" spans="3:9" ht="15.5" x14ac:dyDescent="0.35">
      <c r="C311" t="s">
        <v>310</v>
      </c>
      <c r="I311" s="5">
        <v>-513000000000</v>
      </c>
    </row>
    <row r="312" spans="3:9" ht="15.5" x14ac:dyDescent="0.35">
      <c r="C312" t="s">
        <v>311</v>
      </c>
      <c r="I312" s="5">
        <v>44000000000</v>
      </c>
    </row>
  </sheetData>
  <pageMargins left="0.7" right="0.7" top="0.75" bottom="0.75" header="0.3" footer="0.3"/>
  <ignoredErrors>
    <ignoredError sqref="A1:S313" numberStoredAsText="1"/>
  </ignoredError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S26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9" width="18.83203125" customWidth="1"/>
  </cols>
  <sheetData>
    <row r="1" spans="1:19" ht="15.5" x14ac:dyDescent="0.35">
      <c r="C1" t="s">
        <v>1827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</row>
    <row r="2" spans="1:19" ht="15.5" x14ac:dyDescent="0.35">
      <c r="C2" t="s">
        <v>1828</v>
      </c>
      <c r="D2" s="2" vm="406">
        <f ca="1">IFERROR(_xlfn.STOCKHISTORY("XIDX:" &amp; $C$1, D3, , 0, 0, 1), "Libur")</f>
        <v>29</v>
      </c>
      <c r="E2" s="2" vm="495">
        <f ca="1">IFERROR(_xlfn.STOCKHISTORY("XIDX:" &amp; $C$1, E3, , 0, 0, 1), "Libur")</f>
        <v>17</v>
      </c>
      <c r="H2" s="2" vm="495">
        <f ca="1">IFERROR(INDEX(D2:G2,COUNT(D2:G2)),"")</f>
        <v>17</v>
      </c>
      <c r="I2" s="2" vm="496">
        <f t="shared" ref="I2:S2" ca="1" si="0">IFERROR(_xlfn.STOCKHISTORY("XIDX:" &amp; $C$1, I1, , 0, 0, 1), "Libur")</f>
        <v>35</v>
      </c>
      <c r="J2" s="2" vm="497">
        <f t="shared" ca="1" si="0"/>
        <v>15</v>
      </c>
      <c r="K2" s="2" vm="498">
        <f t="shared" ca="1" si="0"/>
        <v>9</v>
      </c>
      <c r="L2" s="2" t="str">
        <f t="shared" ca="1" si="0"/>
        <v>Libur</v>
      </c>
      <c r="M2" s="2" vm="11">
        <f t="shared" ca="1" si="0"/>
        <v>50</v>
      </c>
      <c r="N2" s="2" vm="11">
        <f t="shared" ca="1" si="0"/>
        <v>50</v>
      </c>
      <c r="O2" s="2" vm="70">
        <f t="shared" ca="1" si="0"/>
        <v>390</v>
      </c>
      <c r="P2" s="2" vm="418">
        <f t="shared" ca="1" si="0"/>
        <v>420</v>
      </c>
      <c r="Q2" s="2" vm="473">
        <f t="shared" ca="1" si="0"/>
        <v>358</v>
      </c>
      <c r="R2" s="2" t="str">
        <f t="shared" ca="1" si="0"/>
        <v>Libur</v>
      </c>
      <c r="S2" s="2" t="str">
        <f t="shared" ca="1" si="0"/>
        <v>Libur</v>
      </c>
    </row>
    <row r="3" spans="1:19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9" ht="15.5" x14ac:dyDescent="0.35">
      <c r="B4" t="s">
        <v>5</v>
      </c>
      <c r="C4" t="s">
        <v>6</v>
      </c>
      <c r="D4" s="2">
        <f>IFERROR(INDEX(D51:D500,MATCH($C$4,$C$51:$C$500,0)),"")</f>
        <v>795013</v>
      </c>
      <c r="E4" s="2">
        <f>IFERROR(INDEX(E51:E500,MATCH($C$4,$C$51:$C$500,0)),"")</f>
        <v>824464</v>
      </c>
      <c r="H4" s="2">
        <f>IFERROR(SUM(D4:G4)*(4/MAX(1,COUNT(D4:G4))),"")</f>
        <v>3238954</v>
      </c>
      <c r="I4" s="2">
        <f t="shared" ref="I4:S4" si="1">IFERROR(INDEX(I51:I500,MATCH($C$4,$C$51:$C$500,0)),"")</f>
        <v>4529627</v>
      </c>
      <c r="J4" s="2">
        <f t="shared" si="1"/>
        <v>5082099</v>
      </c>
      <c r="K4" s="2">
        <f t="shared" si="1"/>
        <v>11220746</v>
      </c>
      <c r="L4" s="2">
        <f t="shared" si="1"/>
        <v>11232942</v>
      </c>
      <c r="M4" s="2">
        <f t="shared" si="1"/>
        <v>11377720</v>
      </c>
      <c r="N4" s="2">
        <f t="shared" si="1"/>
        <v>15220802</v>
      </c>
      <c r="O4" s="2">
        <f t="shared" si="1"/>
        <v>15541452</v>
      </c>
      <c r="P4" s="2">
        <f t="shared" si="1"/>
        <v>15266069</v>
      </c>
      <c r="Q4" s="2">
        <f t="shared" si="1"/>
        <v>14839558</v>
      </c>
      <c r="R4" s="2">
        <f t="shared" si="1"/>
        <v>12760399</v>
      </c>
      <c r="S4" s="2">
        <f t="shared" si="1"/>
        <v>25103633</v>
      </c>
    </row>
    <row r="5" spans="1:19" ht="15.5" x14ac:dyDescent="0.35">
      <c r="B5" t="s">
        <v>7</v>
      </c>
      <c r="C5" t="s">
        <v>8</v>
      </c>
      <c r="D5" s="2">
        <f>IFERROR(INDEX(D51:D500,MATCH($C$5,$C$51:$C$500,0)),"")</f>
        <v>3321</v>
      </c>
      <c r="E5" s="2">
        <f>IFERROR(INDEX(E51:E500,MATCH($C$5,$C$51:$C$500,0)),"")</f>
        <v>141791</v>
      </c>
      <c r="H5" s="2">
        <f>IFERROR(SUM(D5:G5)*(4/MAX(1,COUNT(D5:G5))),"")</f>
        <v>290224</v>
      </c>
      <c r="I5" s="2">
        <f t="shared" ref="I5:S5" si="2">IFERROR(INDEX(I51:I500,MATCH($C$5,$C$51:$C$500,0)),"")</f>
        <v>-1612526</v>
      </c>
      <c r="J5" s="2">
        <f t="shared" si="2"/>
        <v>-7384305</v>
      </c>
      <c r="K5" s="2">
        <f t="shared" si="2"/>
        <v>-4989508</v>
      </c>
      <c r="L5" s="2">
        <f t="shared" si="2"/>
        <v>-4859718</v>
      </c>
      <c r="M5" s="2">
        <f t="shared" si="2"/>
        <v>-4420342</v>
      </c>
      <c r="N5" s="2">
        <f t="shared" si="2"/>
        <v>-926221</v>
      </c>
      <c r="O5" s="2">
        <f t="shared" si="2"/>
        <v>-10212051</v>
      </c>
      <c r="P5" s="2">
        <f t="shared" si="2"/>
        <v>-3823218</v>
      </c>
      <c r="Q5" s="2">
        <f t="shared" si="2"/>
        <v>-3129102</v>
      </c>
      <c r="R5" s="2">
        <f t="shared" si="2"/>
        <v>-6792809</v>
      </c>
      <c r="S5" s="2">
        <f t="shared" si="2"/>
        <v>4698342</v>
      </c>
    </row>
    <row r="6" spans="1:19" ht="15.5" x14ac:dyDescent="0.35">
      <c r="B6" t="s">
        <v>9</v>
      </c>
      <c r="C6" t="s">
        <v>10</v>
      </c>
      <c r="D6" s="2">
        <f>IFERROR(INDEX(D51:D500,MATCH($C$6,$C$51:$C$500,0)),"")</f>
        <v>17086569</v>
      </c>
      <c r="E6" s="2">
        <f>IFERROR(INDEX(E51:E500,MATCH($C$6,$C$51:$C$500,0)),"")</f>
        <v>17083249</v>
      </c>
      <c r="H6" s="2">
        <f>IFERROR(INDEX(D6:G6,COUNT(D6:G6)),"")</f>
        <v>17083249</v>
      </c>
      <c r="I6" s="2">
        <f t="shared" ref="I6:S6" si="3">IFERROR(INDEX(I51:I500,MATCH($C$6,$C$51:$C$500,0)),"")</f>
        <v>16941458</v>
      </c>
      <c r="J6" s="2">
        <f t="shared" si="3"/>
        <v>18553984</v>
      </c>
      <c r="K6" s="2">
        <f t="shared" si="3"/>
        <v>25938289</v>
      </c>
      <c r="L6" s="2">
        <f t="shared" si="3"/>
        <v>30929950</v>
      </c>
      <c r="M6" s="2">
        <f t="shared" si="3"/>
        <v>35789668</v>
      </c>
      <c r="N6" s="2">
        <f t="shared" si="3"/>
        <v>40210010</v>
      </c>
      <c r="O6" s="2">
        <f t="shared" si="3"/>
        <v>41152211</v>
      </c>
      <c r="P6" s="2">
        <f t="shared" si="3"/>
        <v>51364121</v>
      </c>
      <c r="Q6" s="2">
        <f t="shared" si="3"/>
        <v>55187339</v>
      </c>
      <c r="R6" s="2">
        <f t="shared" si="3"/>
        <v>52373702</v>
      </c>
      <c r="S6" s="2">
        <f t="shared" si="3"/>
        <v>38015299</v>
      </c>
    </row>
    <row r="7" spans="1:19" ht="15.5" x14ac:dyDescent="0.35">
      <c r="B7" t="s">
        <v>11</v>
      </c>
      <c r="C7" t="s">
        <v>12</v>
      </c>
      <c r="D7" s="3">
        <f>IFERROR(INDEX(D51:D500,MATCH($C$7,$C$51:$C$500,0))/1000000000,"")</f>
        <v>37.5</v>
      </c>
      <c r="E7" s="3">
        <f>IFERROR(INDEX(E51:E500,MATCH($C$7,$C$51:$C$500,0))/1000000000,"")</f>
        <v>37.5</v>
      </c>
      <c r="H7" s="3">
        <f>IFERROR(INDEX(D7:G7,COUNT(D7:G7)),"")</f>
        <v>37.5</v>
      </c>
      <c r="I7" s="3">
        <f t="shared" ref="I7:S7" si="4">IFERROR(INDEX(I51:I500,MATCH($C$7,$C$51:$C$500,0))/1000000000,"")</f>
        <v>37.5</v>
      </c>
      <c r="J7" s="3">
        <f t="shared" si="4"/>
        <v>37.5</v>
      </c>
      <c r="K7" s="3">
        <f t="shared" si="4"/>
        <v>37.5</v>
      </c>
      <c r="L7" s="3">
        <f t="shared" si="4"/>
        <v>37.5</v>
      </c>
      <c r="M7" s="3">
        <f t="shared" si="4"/>
        <v>37.5</v>
      </c>
      <c r="N7" s="3">
        <f t="shared" si="4"/>
        <v>37.5</v>
      </c>
      <c r="O7" s="3">
        <f t="shared" si="4"/>
        <v>37.5</v>
      </c>
      <c r="P7" s="3">
        <f t="shared" si="4"/>
        <v>3.75</v>
      </c>
      <c r="Q7" s="3">
        <f t="shared" si="4"/>
        <v>3.75</v>
      </c>
      <c r="R7" s="3">
        <f t="shared" si="4"/>
        <v>0</v>
      </c>
      <c r="S7" s="3">
        <f t="shared" si="4"/>
        <v>0</v>
      </c>
    </row>
    <row r="8" spans="1:19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9000000000</v>
      </c>
      <c r="E8" s="2">
        <f>IFERROR(INDEX(E51:E500,MATCH("Free cash flow (Quarter)",$C$51:$C$500,0)),"")</f>
        <v>-1000000000</v>
      </c>
      <c r="H8" s="2">
        <f>IFERROR(INDEX(D8:G8,COUNT(D8:G8)),"")</f>
        <v>-1000000000</v>
      </c>
      <c r="I8" s="2">
        <f t="shared" ref="I8:S8" si="5">IFERROR(INDEX(I51:I500,MATCH($C$8,$C$51:$C$500,0)),"")</f>
        <v>-35000000000</v>
      </c>
      <c r="J8" s="2">
        <f t="shared" si="5"/>
        <v>-23000000000</v>
      </c>
      <c r="K8" s="2">
        <f t="shared" si="5"/>
        <v>91000000000</v>
      </c>
      <c r="L8" s="2">
        <f t="shared" si="5"/>
        <v>24000000000</v>
      </c>
      <c r="M8" s="2">
        <f t="shared" si="5"/>
        <v>54000000000</v>
      </c>
      <c r="N8" s="2">
        <f t="shared" si="5"/>
        <v>85000000000</v>
      </c>
      <c r="O8" s="2">
        <f t="shared" si="5"/>
        <v>62000000000</v>
      </c>
      <c r="P8" s="2">
        <f t="shared" si="5"/>
        <v>66000000000</v>
      </c>
      <c r="Q8" s="2">
        <f t="shared" si="5"/>
        <v>-48000000000</v>
      </c>
      <c r="R8" s="2">
        <f t="shared" si="5"/>
        <v>28000000000</v>
      </c>
      <c r="S8" s="2">
        <f t="shared" si="5"/>
        <v>122000000000</v>
      </c>
    </row>
    <row r="9" spans="1:19" ht="15.5" x14ac:dyDescent="0.35">
      <c r="A9" t="s">
        <v>16</v>
      </c>
      <c r="C9" t="s">
        <v>17</v>
      </c>
      <c r="D9" s="3">
        <f>IFERROR(INDEX(D51:D500,MATCH("Free cash flow per share (Quarter)",$C$51:$C$500,0)),"")</f>
        <v>0.23</v>
      </c>
      <c r="E9" s="3">
        <f>IFERROR(INDEX(E51:E500,MATCH("Free cash flow per share (Quarter)",$C$51:$C$500,0)),"")</f>
        <v>-0.03</v>
      </c>
      <c r="H9" s="3">
        <f>IFERROR(INDEX(D9:G9,COUNT(D9:G9)),"")</f>
        <v>-0.03</v>
      </c>
      <c r="I9" s="3">
        <f t="shared" ref="I9:S9" si="6">IFERROR(INDEX(I51:I500,MATCH($C$9,$C$51:$C$500,0)),"")</f>
        <v>-0.94</v>
      </c>
      <c r="J9" s="3">
        <f t="shared" si="6"/>
        <v>-0.6</v>
      </c>
      <c r="K9" s="3">
        <f t="shared" si="6"/>
        <v>2.42</v>
      </c>
      <c r="L9" s="3">
        <f t="shared" si="6"/>
        <v>0.64</v>
      </c>
      <c r="M9" s="3">
        <f t="shared" si="6"/>
        <v>1.43</v>
      </c>
      <c r="N9" s="3">
        <f t="shared" si="6"/>
        <v>2.27</v>
      </c>
      <c r="O9" s="3">
        <f t="shared" si="6"/>
        <v>1.66</v>
      </c>
      <c r="P9" s="3">
        <f t="shared" si="6"/>
        <v>17.52</v>
      </c>
      <c r="Q9" s="3">
        <f t="shared" si="6"/>
        <v>-12.78</v>
      </c>
      <c r="R9" s="3">
        <f t="shared" si="6"/>
        <v>92518.33</v>
      </c>
      <c r="S9" s="3">
        <f t="shared" si="6"/>
        <v>10143339.35</v>
      </c>
    </row>
    <row r="10" spans="1:19" ht="15.5" x14ac:dyDescent="0.35">
      <c r="C10" t="s">
        <v>18</v>
      </c>
      <c r="D10" s="3">
        <f ca="1">IFERROR(IF(D9=0,"",D2/D9),"")</f>
        <v>126.08695652173913</v>
      </c>
      <c r="E10" s="3">
        <f ca="1">IFERROR(IF(E9=0,"",E2/E9),"")</f>
        <v>-566.66666666666674</v>
      </c>
      <c r="I10" s="3">
        <f t="shared" ref="I10:S10" ca="1" si="7">IFERROR(IF(I9=0,"",I2/I9),"")</f>
        <v>-37.234042553191493</v>
      </c>
      <c r="J10" s="3">
        <f t="shared" ca="1" si="7"/>
        <v>-25</v>
      </c>
      <c r="K10" s="3">
        <f t="shared" ca="1" si="7"/>
        <v>3.71900826446281</v>
      </c>
      <c r="L10" s="3" t="str">
        <f t="shared" ca="1" si="7"/>
        <v/>
      </c>
      <c r="M10" s="3">
        <f t="shared" ca="1" si="7"/>
        <v>34.965034965034967</v>
      </c>
      <c r="N10" s="3">
        <f t="shared" ca="1" si="7"/>
        <v>22.026431718061673</v>
      </c>
      <c r="O10" s="3">
        <f t="shared" ca="1" si="7"/>
        <v>234.93975903614458</v>
      </c>
      <c r="P10" s="3">
        <f t="shared" ca="1" si="7"/>
        <v>23.972602739726028</v>
      </c>
      <c r="Q10" s="3">
        <f t="shared" ca="1" si="7"/>
        <v>-28.012519561815338</v>
      </c>
      <c r="R10" s="3" t="str">
        <f t="shared" ca="1" si="7"/>
        <v/>
      </c>
      <c r="S10" s="3" t="str">
        <f t="shared" ca="1" si="7"/>
        <v/>
      </c>
    </row>
    <row r="11" spans="1:19" ht="15.5" x14ac:dyDescent="0.35">
      <c r="B11" t="s">
        <v>19</v>
      </c>
      <c r="C11" t="s">
        <v>20</v>
      </c>
      <c r="D11" s="2">
        <f>IFERROR(INDEX(D51:D500,MATCH($C$11,$C$51:$C$500,0)),"")</f>
        <v>1123778</v>
      </c>
      <c r="E11" s="2">
        <f>IFERROR(INDEX(E51:E500,MATCH($C$11,$C$51:$C$500,0)),"")</f>
        <v>1204567</v>
      </c>
      <c r="H11" s="2">
        <f>IFERROR(INDEX(D11:G11,COUNT(D11:G11)),"")</f>
        <v>1204567</v>
      </c>
      <c r="I11" s="2">
        <f t="shared" ref="I11:S11" si="8">IFERROR(INDEX(I51:I500,MATCH($C$11,$C$51:$C$500,0)),"")</f>
        <v>1331233</v>
      </c>
      <c r="J11" s="2">
        <f t="shared" si="8"/>
        <v>3900073</v>
      </c>
      <c r="K11" s="2">
        <f t="shared" si="8"/>
        <v>2385330</v>
      </c>
      <c r="L11" s="2">
        <f t="shared" si="8"/>
        <v>2253815</v>
      </c>
      <c r="M11" s="2">
        <f t="shared" si="8"/>
        <v>1205837</v>
      </c>
      <c r="N11" s="2">
        <f t="shared" si="8"/>
        <v>2612659</v>
      </c>
      <c r="O11" s="2">
        <f t="shared" si="8"/>
        <v>1513115</v>
      </c>
      <c r="P11" s="2">
        <f t="shared" si="8"/>
        <v>1574878</v>
      </c>
      <c r="Q11" s="2">
        <f t="shared" si="8"/>
        <v>2796204</v>
      </c>
      <c r="R11" s="2">
        <f t="shared" si="8"/>
        <v>2202528</v>
      </c>
      <c r="S11" s="2">
        <f t="shared" si="8"/>
        <v>3857681</v>
      </c>
    </row>
    <row r="12" spans="1:19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310000000000</v>
      </c>
      <c r="E12" s="2">
        <f>IFERROR(INDEX(E51:E500,MATCH("Net Debt (Quarter)",$C$51:$C$500,0)),"")</f>
        <v>209000000000</v>
      </c>
      <c r="H12" s="2">
        <f>IFERROR(INDEX(D12:G12,COUNT(D12:G12)),"")</f>
        <v>209000000000</v>
      </c>
      <c r="I12" s="2">
        <f t="shared" ref="I12:S12" si="9">IFERROR(INDEX(I51:I500,MATCH($C$12,$C$51:$C$500,0)),"")</f>
        <v>204000000000</v>
      </c>
      <c r="J12" s="2">
        <f t="shared" si="9"/>
        <v>170000000000</v>
      </c>
      <c r="K12" s="2">
        <f t="shared" si="9"/>
        <v>345000000000</v>
      </c>
      <c r="L12" s="2">
        <f t="shared" si="9"/>
        <v>425000000000</v>
      </c>
      <c r="M12" s="2">
        <f t="shared" si="9"/>
        <v>416000000000</v>
      </c>
      <c r="N12" s="2">
        <f t="shared" si="9"/>
        <v>437000000000</v>
      </c>
      <c r="O12" s="2">
        <f t="shared" si="9"/>
        <v>490000000000</v>
      </c>
      <c r="P12" s="2">
        <f t="shared" si="9"/>
        <v>644000000000</v>
      </c>
      <c r="Q12" s="2">
        <f t="shared" si="9"/>
        <v>676000000000</v>
      </c>
      <c r="R12" s="2">
        <f t="shared" si="9"/>
        <v>705000000000</v>
      </c>
      <c r="S12" s="2">
        <f t="shared" si="9"/>
        <v>1077000000000</v>
      </c>
    </row>
    <row r="13" spans="1:19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330000000000</v>
      </c>
      <c r="E13" s="2">
        <f>IFERROR(INDEX(E51:E500,MATCH("Total Debt (Quarter)",$C$51:$C$500,0)),"")</f>
        <v>229000000000</v>
      </c>
      <c r="H13" s="2">
        <f>IFERROR(INDEX(D13:G13,COUNT(D13:G13)),"")</f>
        <v>229000000000</v>
      </c>
      <c r="I13" s="2">
        <f t="shared" ref="I13:S13" si="10">IFERROR(INDEX(I51:I500,MATCH($C$13,$C$51:$C$500,0)),"")</f>
        <v>227000000000</v>
      </c>
      <c r="J13" s="2">
        <f t="shared" si="10"/>
        <v>233000000000</v>
      </c>
      <c r="K13" s="2">
        <f t="shared" si="10"/>
        <v>382000000000</v>
      </c>
      <c r="L13" s="2">
        <f t="shared" si="10"/>
        <v>460000000000</v>
      </c>
      <c r="M13" s="2">
        <f t="shared" si="10"/>
        <v>433000000000</v>
      </c>
      <c r="N13" s="2">
        <f t="shared" si="10"/>
        <v>474000000000</v>
      </c>
      <c r="O13" s="2">
        <f t="shared" si="10"/>
        <v>511000000000</v>
      </c>
      <c r="P13" s="2">
        <f t="shared" si="10"/>
        <v>667000000000</v>
      </c>
      <c r="Q13" s="2">
        <f t="shared" si="10"/>
        <v>714000000000</v>
      </c>
      <c r="R13" s="2">
        <f t="shared" si="10"/>
        <v>735000000000</v>
      </c>
      <c r="S13" s="2">
        <f t="shared" si="10"/>
        <v>1131000000000</v>
      </c>
    </row>
    <row r="14" spans="1:19" ht="15.5" x14ac:dyDescent="0.35">
      <c r="C14" t="s">
        <v>27</v>
      </c>
      <c r="D14" s="2">
        <f>IFERROR(INDEX(D51:D500,MATCH($C$14,$C$51:$C$500,0)),"")</f>
        <v>-170932</v>
      </c>
      <c r="E14" s="2">
        <f>IFERROR(INDEX(E51:E500,MATCH($C$14,$C$51:$C$500,0)),"")</f>
        <v>-169328</v>
      </c>
      <c r="H14" s="2">
        <f>IFERROR(SUM(D14:G14)*(4/MAX(1,COUNT(D14:G14))),"")</f>
        <v>-680520</v>
      </c>
      <c r="I14" s="2">
        <f t="shared" ref="I14:S14" si="11">IFERROR(INDEX(I51:I500,MATCH($C$14,$C$51:$C$500,0)),"")</f>
        <v>-729693</v>
      </c>
      <c r="J14" s="2">
        <f t="shared" si="11"/>
        <v>-732292</v>
      </c>
      <c r="K14" s="2">
        <f t="shared" si="11"/>
        <v>-1113007</v>
      </c>
      <c r="L14" s="2">
        <f t="shared" si="11"/>
        <v>-2206896</v>
      </c>
      <c r="M14" s="2">
        <f t="shared" si="11"/>
        <v>-1763014</v>
      </c>
      <c r="N14" s="2">
        <f t="shared" si="11"/>
        <v>-1897725</v>
      </c>
      <c r="O14" s="2">
        <f t="shared" si="11"/>
        <v>-2844590</v>
      </c>
      <c r="P14" s="2">
        <f t="shared" si="11"/>
        <v>-2903825</v>
      </c>
      <c r="Q14" s="2">
        <f t="shared" si="11"/>
        <v>-3139452</v>
      </c>
      <c r="R14" s="2">
        <f t="shared" si="11"/>
        <v>-3538708</v>
      </c>
      <c r="S14" s="2">
        <f t="shared" si="11"/>
        <v>-4656139</v>
      </c>
    </row>
    <row r="15" spans="1:19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S15" si="12">IFERROR(INDEX(I51:I500,MATCH($C$15,$C$51:$C$500,0)),"")</f>
        <v>369302</v>
      </c>
      <c r="J15" s="2">
        <f t="shared" si="12"/>
        <v>-477410</v>
      </c>
      <c r="K15" s="2">
        <f t="shared" si="12"/>
        <v>408324</v>
      </c>
      <c r="L15" s="2">
        <f t="shared" si="12"/>
        <v>-2675</v>
      </c>
      <c r="M15" s="2">
        <f t="shared" si="12"/>
        <v>-24764</v>
      </c>
      <c r="N15" s="2">
        <f t="shared" si="12"/>
        <v>-398946</v>
      </c>
      <c r="O15" s="2">
        <f t="shared" si="12"/>
        <v>23489</v>
      </c>
      <c r="P15" s="2">
        <f t="shared" si="12"/>
        <v>72262</v>
      </c>
      <c r="Q15" s="2">
        <f t="shared" si="12"/>
        <v>33168</v>
      </c>
      <c r="R15" s="2">
        <f t="shared" si="12"/>
        <v>532607</v>
      </c>
      <c r="S15" s="2">
        <f t="shared" si="12"/>
        <v>160362</v>
      </c>
    </row>
    <row r="16" spans="1:19" ht="15.5" x14ac:dyDescent="0.35">
      <c r="C16" t="s">
        <v>29</v>
      </c>
      <c r="D16" s="2">
        <f>IFERROR(INDEX(D51:D500,MATCH($C$16,$C$51:$C$500,0)),"")</f>
        <v>3319</v>
      </c>
      <c r="E16" s="2">
        <f>IFERROR(INDEX(E51:E500,MATCH($C$16,$C$51:$C$500,0)),"")</f>
        <v>141791</v>
      </c>
      <c r="H16" s="2">
        <f>IFERROR(SUM(D16:G16)*(4/MAX(1,COUNT(D16:G16))),"")</f>
        <v>290220</v>
      </c>
      <c r="I16" s="2">
        <f t="shared" ref="I16:S16" si="13">IFERROR(INDEX(I51:I500,MATCH($C$16,$C$51:$C$500,0)),"")</f>
        <v>-1979541</v>
      </c>
      <c r="J16" s="2">
        <f t="shared" si="13"/>
        <v>-6920670</v>
      </c>
      <c r="K16" s="2">
        <f t="shared" si="13"/>
        <v>-5406621</v>
      </c>
      <c r="L16" s="2">
        <f t="shared" si="13"/>
        <v>-4870243</v>
      </c>
      <c r="M16" s="2">
        <f t="shared" si="13"/>
        <v>-4403098</v>
      </c>
      <c r="N16" s="2">
        <f t="shared" si="13"/>
        <v>-530281</v>
      </c>
      <c r="O16" s="2">
        <f t="shared" si="13"/>
        <v>-10220772</v>
      </c>
      <c r="P16" s="2">
        <f t="shared" si="13"/>
        <v>-3910260</v>
      </c>
      <c r="Q16" s="2">
        <f t="shared" si="13"/>
        <v>-3190099</v>
      </c>
      <c r="R16" s="2">
        <f t="shared" si="13"/>
        <v>-7338984</v>
      </c>
      <c r="S16" s="2">
        <f t="shared" si="13"/>
        <v>4543088</v>
      </c>
    </row>
    <row r="17" spans="1:19" ht="15.5" x14ac:dyDescent="0.35">
      <c r="A17" t="s">
        <v>30</v>
      </c>
    </row>
    <row r="18" spans="1:19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  <c r="S18" t="s">
        <v>35</v>
      </c>
    </row>
    <row r="19" spans="1:19" ht="15.5" x14ac:dyDescent="0.35">
      <c r="A19" t="s">
        <v>44</v>
      </c>
      <c r="C19" t="s">
        <v>45</v>
      </c>
    </row>
    <row r="20" spans="1:19" ht="15.5" x14ac:dyDescent="0.35">
      <c r="A20" t="s">
        <v>46</v>
      </c>
      <c r="C20" t="s">
        <v>47</v>
      </c>
      <c r="D20" s="2">
        <f ca="1">IFERROR(D21*D2,"")</f>
        <v>1087500000000</v>
      </c>
      <c r="E20" s="2">
        <f ca="1">IFERROR(E21*E2,"")</f>
        <v>637500000000</v>
      </c>
      <c r="H20" s="2">
        <f t="shared" ref="H20:S20" ca="1" si="14">IFERROR(H21*H2,"")</f>
        <v>637500000000</v>
      </c>
      <c r="I20" s="2">
        <f t="shared" ca="1" si="14"/>
        <v>1312500000000</v>
      </c>
      <c r="J20" s="2">
        <f t="shared" ca="1" si="14"/>
        <v>562500000000</v>
      </c>
      <c r="K20" s="2">
        <f t="shared" ca="1" si="14"/>
        <v>337500000000</v>
      </c>
      <c r="L20" s="2" t="str">
        <f t="shared" ca="1" si="14"/>
        <v/>
      </c>
      <c r="M20" s="2">
        <f t="shared" ca="1" si="14"/>
        <v>1875000000000</v>
      </c>
      <c r="N20" s="2">
        <f t="shared" ca="1" si="14"/>
        <v>1875000000000</v>
      </c>
      <c r="O20" s="2">
        <f t="shared" ca="1" si="14"/>
        <v>14625000000000</v>
      </c>
      <c r="P20" s="2">
        <f t="shared" ca="1" si="14"/>
        <v>1575000000000</v>
      </c>
      <c r="Q20" s="2">
        <f t="shared" ca="1" si="14"/>
        <v>1342500000000</v>
      </c>
      <c r="R20" s="2" t="str">
        <f t="shared" ca="1" si="14"/>
        <v/>
      </c>
      <c r="S20" s="2" t="str">
        <f t="shared" ca="1" si="14"/>
        <v/>
      </c>
    </row>
    <row r="21" spans="1:19" ht="15.5" x14ac:dyDescent="0.35">
      <c r="C21" t="s">
        <v>12</v>
      </c>
      <c r="D21" s="2">
        <f>IFERROR(INDEX(D51:D500,MATCH($C$7,$C$51:$C$500,0)),"")</f>
        <v>37500000000</v>
      </c>
      <c r="E21" s="2">
        <f>IFERROR(INDEX(E51:E500,MATCH($C$7,$C$51:$C$500,0)),"")</f>
        <v>37500000000</v>
      </c>
      <c r="H21" s="2">
        <f>IFERROR(INDEX(D21:G21,COUNT(D21:G21)),"")</f>
        <v>37500000000</v>
      </c>
      <c r="I21" s="2">
        <f t="shared" ref="I21:S21" si="15">IFERROR(INDEX(I51:I500,MATCH($C$7,$C$51:$C$500,0)),"")</f>
        <v>37500000000</v>
      </c>
      <c r="J21" s="2">
        <f t="shared" si="15"/>
        <v>37500000000</v>
      </c>
      <c r="K21" s="2">
        <f t="shared" si="15"/>
        <v>37500000000</v>
      </c>
      <c r="L21" s="2">
        <f t="shared" si="15"/>
        <v>37500000000</v>
      </c>
      <c r="M21" s="2">
        <f t="shared" si="15"/>
        <v>37500000000</v>
      </c>
      <c r="N21" s="2">
        <f t="shared" si="15"/>
        <v>37500000000</v>
      </c>
      <c r="O21" s="2">
        <f t="shared" si="15"/>
        <v>37500000000</v>
      </c>
      <c r="P21" s="2">
        <f t="shared" si="15"/>
        <v>3750000000</v>
      </c>
      <c r="Q21" s="2">
        <f t="shared" si="15"/>
        <v>3750000000</v>
      </c>
      <c r="R21" s="2">
        <f t="shared" si="15"/>
        <v>0</v>
      </c>
      <c r="S21" s="2">
        <f t="shared" si="15"/>
        <v>0</v>
      </c>
    </row>
    <row r="23" spans="1:19" ht="15.5" x14ac:dyDescent="0.35">
      <c r="B23" t="s">
        <v>48</v>
      </c>
      <c r="C23" t="s">
        <v>49</v>
      </c>
      <c r="D23" s="3">
        <f>IFERROR(D5/D6*100,"")</f>
        <v>1.9436318666433267E-2</v>
      </c>
      <c r="E23" s="3">
        <f>IFERROR(E5/E6*100,"")</f>
        <v>0.83000019492779165</v>
      </c>
      <c r="H23" s="3">
        <f t="shared" ref="H23:S23" si="16">IFERROR(H5/H6*100,"")</f>
        <v>1.6988805817909698</v>
      </c>
      <c r="I23" s="3">
        <f t="shared" si="16"/>
        <v>-9.5182244645059484</v>
      </c>
      <c r="J23" s="3">
        <f t="shared" si="16"/>
        <v>-39.799026451677442</v>
      </c>
      <c r="K23" s="3">
        <f t="shared" si="16"/>
        <v>-19.236072201986801</v>
      </c>
      <c r="L23" s="3">
        <f t="shared" si="16"/>
        <v>-15.712013760125703</v>
      </c>
      <c r="M23" s="3">
        <f t="shared" si="16"/>
        <v>-12.350888530175803</v>
      </c>
      <c r="N23" s="3">
        <f t="shared" si="16"/>
        <v>-2.3034587656158254</v>
      </c>
      <c r="O23" s="3">
        <f t="shared" si="16"/>
        <v>-24.815315512452052</v>
      </c>
      <c r="P23" s="3">
        <f t="shared" si="16"/>
        <v>-7.4433630432417992</v>
      </c>
      <c r="Q23" s="3">
        <f t="shared" si="16"/>
        <v>-5.6699635400068846</v>
      </c>
      <c r="R23" s="3">
        <f t="shared" si="16"/>
        <v>-12.969885153430628</v>
      </c>
      <c r="S23" s="3">
        <f t="shared" si="16"/>
        <v>12.359082063250378</v>
      </c>
    </row>
    <row r="24" spans="1:19" ht="15.5" x14ac:dyDescent="0.35">
      <c r="C24" t="s">
        <v>50</v>
      </c>
      <c r="D24" s="4" t="str">
        <f>IFERROR(_xlfn.RRI(5,I23,D23),"")</f>
        <v/>
      </c>
      <c r="E24" s="4" t="str">
        <f>IFERROR(_xlfn.RRI(5,J23,E23),"")</f>
        <v/>
      </c>
      <c r="H24" s="4" t="str">
        <f t="shared" ref="H24:S24" si="17">IFERROR(_xlfn.RRI(5,M23,H23),"")</f>
        <v/>
      </c>
      <c r="I24" s="4">
        <f t="shared" si="17"/>
        <v>0.32811322102999707</v>
      </c>
      <c r="J24" s="4">
        <f t="shared" si="17"/>
        <v>9.9083098603176545E-2</v>
      </c>
      <c r="K24" s="4">
        <f t="shared" si="17"/>
        <v>0.20912009595199788</v>
      </c>
      <c r="L24" s="4">
        <f t="shared" si="17"/>
        <v>0.22611249125589739</v>
      </c>
      <c r="M24" s="4">
        <f t="shared" si="17"/>
        <v>-9.7327546171204204E-3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</row>
    <row r="25" spans="1:19" ht="15.5" x14ac:dyDescent="0.35">
      <c r="A25" t="s">
        <v>51</v>
      </c>
      <c r="C25" t="s">
        <v>52</v>
      </c>
      <c r="D25" s="3">
        <f>IFERROR(INDEX(D51:D500,MATCH($A$25,$C$51:$C$500,0)),"")</f>
        <v>0</v>
      </c>
      <c r="E25" s="3">
        <f>IFERROR(INDEX(E51:E500,MATCH($A$25,$C$51:$C$500,0)),"")</f>
        <v>0.06</v>
      </c>
      <c r="H25" s="3">
        <f>IFERROR(INDEX(D25:G25,COUNT(D25:G25)),"")</f>
        <v>0.06</v>
      </c>
      <c r="I25" s="3">
        <f t="shared" ref="I25:S25" si="18">IFERROR(INDEX(I51:I500,MATCH($C$25,$C$51:$C$500,0)),"")</f>
        <v>-0.71</v>
      </c>
      <c r="J25" s="3">
        <f t="shared" si="18"/>
        <v>-3.13</v>
      </c>
      <c r="K25" s="3">
        <f t="shared" si="18"/>
        <v>-2.0299999999999998</v>
      </c>
      <c r="L25" s="3">
        <f t="shared" si="18"/>
        <v>-1.93</v>
      </c>
      <c r="M25" s="3">
        <f t="shared" si="18"/>
        <v>-1.69</v>
      </c>
      <c r="N25" s="3">
        <f t="shared" si="18"/>
        <v>-0.36</v>
      </c>
      <c r="O25" s="3">
        <f t="shared" si="18"/>
        <v>-3.85</v>
      </c>
      <c r="P25" s="3">
        <f t="shared" si="18"/>
        <v>-14.58</v>
      </c>
      <c r="Q25" s="3">
        <f t="shared" si="18"/>
        <v>-11.27</v>
      </c>
      <c r="R25" s="3">
        <f t="shared" si="18"/>
        <v>-301917.33</v>
      </c>
      <c r="S25" s="3">
        <f t="shared" si="18"/>
        <v>5249037.4000000004</v>
      </c>
    </row>
    <row r="26" spans="1:19" ht="15.5" x14ac:dyDescent="0.35">
      <c r="C26" t="s">
        <v>53</v>
      </c>
      <c r="D26" s="4">
        <f>IFERROR(_xlfn.RRI(5,I25,D25),"")</f>
        <v>-1</v>
      </c>
      <c r="E26" s="4" t="str">
        <f>IFERROR(_xlfn.RRI(5,J25,E25),"")</f>
        <v/>
      </c>
      <c r="H26" s="4" t="str">
        <f t="shared" ref="H26:S26" si="19">IFERROR(_xlfn.RRI(5,M25,H25),"")</f>
        <v/>
      </c>
      <c r="I26" s="4">
        <f t="shared" si="19"/>
        <v>0.14548965023160298</v>
      </c>
      <c r="J26" s="4">
        <f t="shared" si="19"/>
        <v>-4.0562428042961396E-2</v>
      </c>
      <c r="K26" s="4">
        <f t="shared" si="19"/>
        <v>-0.32586371598376951</v>
      </c>
      <c r="L26" s="4">
        <f t="shared" si="19"/>
        <v>-0.29737001652112172</v>
      </c>
      <c r="M26" s="4">
        <f t="shared" si="19"/>
        <v>-0.91095701048794253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</row>
    <row r="27" spans="1:19" ht="15.5" x14ac:dyDescent="0.35">
      <c r="C27" t="s">
        <v>54</v>
      </c>
      <c r="D27" s="3">
        <f>IFERROR(D4/D21,"")</f>
        <v>2.1200346666666666E-5</v>
      </c>
      <c r="E27" s="3">
        <f>IFERROR(E4/E21,"")</f>
        <v>2.1985706666666668E-5</v>
      </c>
      <c r="H27" s="3">
        <f t="shared" ref="H27:S27" si="20">IFERROR(H4/H21,"")</f>
        <v>8.6372106666666662E-5</v>
      </c>
      <c r="I27" s="3">
        <f t="shared" si="20"/>
        <v>1.2079005333333333E-4</v>
      </c>
      <c r="J27" s="3">
        <f t="shared" si="20"/>
        <v>1.3552264E-4</v>
      </c>
      <c r="K27" s="3">
        <f t="shared" si="20"/>
        <v>2.9921989333333334E-4</v>
      </c>
      <c r="L27" s="3">
        <f t="shared" si="20"/>
        <v>2.9954511999999997E-4</v>
      </c>
      <c r="M27" s="3">
        <f t="shared" si="20"/>
        <v>3.0340586666666668E-4</v>
      </c>
      <c r="N27" s="3">
        <f t="shared" si="20"/>
        <v>4.0588805333333333E-4</v>
      </c>
      <c r="O27" s="3">
        <f t="shared" si="20"/>
        <v>4.1443871999999999E-4</v>
      </c>
      <c r="P27" s="3">
        <f t="shared" si="20"/>
        <v>4.070951733333333E-3</v>
      </c>
      <c r="Q27" s="3">
        <f t="shared" si="20"/>
        <v>3.9572154666666663E-3</v>
      </c>
      <c r="R27" s="3" t="str">
        <f t="shared" si="20"/>
        <v/>
      </c>
      <c r="S27" s="3" t="str">
        <f t="shared" si="20"/>
        <v/>
      </c>
    </row>
    <row r="28" spans="1:19" ht="15.5" x14ac:dyDescent="0.35">
      <c r="C28" t="s">
        <v>55</v>
      </c>
      <c r="D28" s="4">
        <f>IFERROR(_xlfn.RRI(5,I27,D27),"")</f>
        <v>-0.29390626535426234</v>
      </c>
      <c r="E28" s="4">
        <f>IFERROR(_xlfn.RRI(5,J27,E27),"")</f>
        <v>-0.30493452776377039</v>
      </c>
      <c r="H28" s="4">
        <f t="shared" ref="H28:S28" si="21">IFERROR(_xlfn.RRI(5,M27,H27),"")</f>
        <v>-0.22219647385976771</v>
      </c>
      <c r="I28" s="4">
        <f t="shared" si="21"/>
        <v>-0.21526146235458166</v>
      </c>
      <c r="J28" s="4">
        <f t="shared" si="21"/>
        <v>-0.20033091635118583</v>
      </c>
      <c r="K28" s="4">
        <f t="shared" si="21"/>
        <v>-0.406721101089494</v>
      </c>
      <c r="L28" s="4">
        <f t="shared" si="21"/>
        <v>-0.4032196563790672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</row>
    <row r="29" spans="1:19" ht="15.5" x14ac:dyDescent="0.35">
      <c r="C29" t="s">
        <v>56</v>
      </c>
      <c r="H29" s="4">
        <f t="shared" ref="H29:S29" si="22">IFERROR(((H25-I25)/I25)*100%,"")</f>
        <v>-1.0845070422535212</v>
      </c>
      <c r="I29" s="4">
        <f t="shared" si="22"/>
        <v>-0.77316293929712465</v>
      </c>
      <c r="J29" s="4">
        <f t="shared" si="22"/>
        <v>0.54187192118226613</v>
      </c>
      <c r="K29" s="4">
        <f t="shared" si="22"/>
        <v>5.1813471502590608E-2</v>
      </c>
      <c r="L29" s="4">
        <f t="shared" si="22"/>
        <v>0.14201183431952663</v>
      </c>
      <c r="M29" s="4">
        <f t="shared" si="22"/>
        <v>3.6944444444444446</v>
      </c>
      <c r="N29" s="4">
        <f t="shared" si="22"/>
        <v>-0.90649350649350657</v>
      </c>
      <c r="O29" s="4">
        <f t="shared" si="22"/>
        <v>-0.73593964334705075</v>
      </c>
      <c r="P29" s="4">
        <f t="shared" si="22"/>
        <v>0.29370008873114467</v>
      </c>
      <c r="Q29" s="4">
        <f t="shared" si="22"/>
        <v>-0.99996267190094712</v>
      </c>
      <c r="R29" s="4">
        <f t="shared" si="22"/>
        <v>-1.0575186090310578</v>
      </c>
      <c r="S29" s="4" t="str">
        <f t="shared" si="22"/>
        <v/>
      </c>
    </row>
    <row r="30" spans="1:19" ht="15.5" x14ac:dyDescent="0.35">
      <c r="C30" t="s">
        <v>57</v>
      </c>
      <c r="H30" s="4">
        <f t="shared" ref="H30:S30" si="23">IFERROR(((H27-I27)/I27)*100%,"")</f>
        <v>-0.28494023900864246</v>
      </c>
      <c r="I30" s="4">
        <f t="shared" si="23"/>
        <v>-0.10870941317750799</v>
      </c>
      <c r="J30" s="4">
        <f t="shared" si="23"/>
        <v>-0.54708011392468914</v>
      </c>
      <c r="K30" s="4">
        <f t="shared" si="23"/>
        <v>-1.0857351529099579E-3</v>
      </c>
      <c r="L30" s="4">
        <f t="shared" si="23"/>
        <v>-1.2724693523834436E-2</v>
      </c>
      <c r="M30" s="4">
        <f t="shared" si="23"/>
        <v>-0.25248879789645773</v>
      </c>
      <c r="N30" s="4">
        <f t="shared" si="23"/>
        <v>-2.063192036368286E-2</v>
      </c>
      <c r="O30" s="4">
        <f t="shared" si="23"/>
        <v>-0.89819611060319449</v>
      </c>
      <c r="P30" s="4">
        <f t="shared" si="23"/>
        <v>2.8741489470238961E-2</v>
      </c>
      <c r="Q30" s="4" t="str">
        <f t="shared" si="23"/>
        <v/>
      </c>
      <c r="R30" s="4" t="str">
        <f t="shared" si="23"/>
        <v/>
      </c>
      <c r="S30" s="4" t="str">
        <f t="shared" si="23"/>
        <v/>
      </c>
    </row>
    <row r="32" spans="1:19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8.16</v>
      </c>
      <c r="E32" s="3">
        <f>IFERROR(INDEX(E51:E500,MATCH($A$32,$C$51:$C$500,0)),"")</f>
        <v>7.74</v>
      </c>
      <c r="H32" s="3">
        <f>IFERROR(INDEX(D32:G32,COUNT(D32:G32)),"")</f>
        <v>7.74</v>
      </c>
      <c r="I32" s="3">
        <f t="shared" ref="I32:S32" si="24">IFERROR(INDEX(I51:I500,MATCH($C$32,$C$51:$C$500,0)),"")</f>
        <v>7.55</v>
      </c>
      <c r="J32" s="3">
        <f t="shared" si="24"/>
        <v>7.99</v>
      </c>
      <c r="K32" s="3">
        <f t="shared" si="24"/>
        <v>10.68</v>
      </c>
      <c r="L32" s="3">
        <f t="shared" si="24"/>
        <v>12.86</v>
      </c>
      <c r="M32" s="3">
        <f t="shared" si="24"/>
        <v>13.63</v>
      </c>
      <c r="N32" s="3">
        <f t="shared" si="24"/>
        <v>15.12</v>
      </c>
      <c r="O32" s="3">
        <f t="shared" si="24"/>
        <v>15.25</v>
      </c>
      <c r="P32" s="3">
        <f t="shared" si="24"/>
        <v>198.35</v>
      </c>
      <c r="Q32" s="3">
        <f t="shared" si="24"/>
        <v>199.38</v>
      </c>
      <c r="R32" s="3">
        <f t="shared" si="24"/>
        <v>2345643.5299999998</v>
      </c>
      <c r="S32" s="3">
        <f t="shared" si="24"/>
        <v>43701754.140000001</v>
      </c>
    </row>
    <row r="33" spans="1:19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2.08</v>
      </c>
      <c r="E33" s="3">
        <f>IFERROR(INDEX(E51:E500,MATCH($A$33,$C$51:$C$500,0)),"")</f>
        <v>3.88</v>
      </c>
      <c r="H33" s="3">
        <f>IFERROR(INDEX(D33:G33,COUNT(D33:G33)),"")</f>
        <v>3.88</v>
      </c>
      <c r="I33" s="3">
        <f t="shared" ref="I33:S33" si="25">IFERROR(INDEX(I51:I500,MATCH($C$33,$C$51:$C$500,0)),"")</f>
        <v>4.6399999999999997</v>
      </c>
      <c r="J33" s="3">
        <f t="shared" si="25"/>
        <v>1.88</v>
      </c>
      <c r="K33" s="3">
        <f t="shared" si="25"/>
        <v>0.84</v>
      </c>
      <c r="L33" s="3">
        <f t="shared" si="25"/>
        <v>3.89</v>
      </c>
      <c r="M33" s="3">
        <f t="shared" si="25"/>
        <v>3.67</v>
      </c>
      <c r="N33" s="3">
        <f t="shared" si="25"/>
        <v>3.31</v>
      </c>
      <c r="O33" s="3">
        <f t="shared" si="25"/>
        <v>25.57</v>
      </c>
      <c r="P33" s="3">
        <f t="shared" si="25"/>
        <v>21.17</v>
      </c>
      <c r="Q33" s="3">
        <f t="shared" si="25"/>
        <v>17.96</v>
      </c>
      <c r="R33" s="3">
        <f t="shared" si="25"/>
        <v>0</v>
      </c>
      <c r="S33" s="3">
        <f t="shared" si="25"/>
        <v>0</v>
      </c>
    </row>
    <row r="34" spans="1:19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0</v>
      </c>
      <c r="E34" s="3">
        <f>IFERROR(INDEX(E51:E500,MATCH($A$34,$C$51:$C$500,0)),"")</f>
        <v>500</v>
      </c>
      <c r="H34" s="3">
        <f>IFERROR(INDEX(D34:G34,COUNT(D34:G34)),"")</f>
        <v>500</v>
      </c>
      <c r="I34" s="3">
        <f t="shared" ref="I34:S34" si="26">IFERROR(INDEX(I51:I500,MATCH($C$34,$C$51:$C$500,0)),"")</f>
        <v>-49.3</v>
      </c>
      <c r="J34" s="3">
        <f t="shared" si="26"/>
        <v>-4.79</v>
      </c>
      <c r="K34" s="3">
        <f t="shared" si="26"/>
        <v>-4.43</v>
      </c>
      <c r="L34" s="3">
        <f t="shared" si="26"/>
        <v>-25.91</v>
      </c>
      <c r="M34" s="3">
        <f t="shared" si="26"/>
        <v>-29.59</v>
      </c>
      <c r="N34" s="3">
        <f t="shared" si="26"/>
        <v>-138.88999999999999</v>
      </c>
      <c r="O34" s="3">
        <f t="shared" si="26"/>
        <v>-101.3</v>
      </c>
      <c r="P34" s="3">
        <f t="shared" si="26"/>
        <v>-288.07</v>
      </c>
      <c r="Q34" s="3">
        <f t="shared" si="26"/>
        <v>-317.66000000000003</v>
      </c>
      <c r="R34" s="3">
        <f t="shared" si="26"/>
        <v>0</v>
      </c>
      <c r="S34" s="3">
        <f t="shared" si="26"/>
        <v>0</v>
      </c>
    </row>
    <row r="35" spans="1:19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45.7</v>
      </c>
      <c r="E35" s="3">
        <f>IFERROR(INDEX(E51:E500,MATCH($A$35,$C$51:$C$500,0)),"")</f>
        <v>80.94</v>
      </c>
      <c r="H35" s="3">
        <f>IFERROR(INDEX(D35:G35,COUNT(D35:G35)),"")</f>
        <v>80.94</v>
      </c>
      <c r="I35" s="3">
        <f t="shared" ref="I35:S35" si="27">IFERROR(INDEX(I51:I500,MATCH($C$35,$C$51:$C$500,0)),"")</f>
        <v>17.59</v>
      </c>
      <c r="J35" s="3">
        <f t="shared" si="27"/>
        <v>6.98</v>
      </c>
      <c r="K35" s="3">
        <f t="shared" si="27"/>
        <v>1.97</v>
      </c>
      <c r="L35" s="3">
        <f t="shared" si="27"/>
        <v>11.22</v>
      </c>
      <c r="M35" s="3">
        <f t="shared" si="27"/>
        <v>11.51</v>
      </c>
      <c r="N35" s="3">
        <f t="shared" si="27"/>
        <v>8.4499999999999993</v>
      </c>
      <c r="O35" s="3">
        <f t="shared" si="27"/>
        <v>66.52</v>
      </c>
      <c r="P35" s="3">
        <f t="shared" si="27"/>
        <v>72.400000000000006</v>
      </c>
      <c r="Q35" s="3">
        <f t="shared" si="27"/>
        <v>67.59</v>
      </c>
      <c r="R35" s="3">
        <f t="shared" si="27"/>
        <v>0</v>
      </c>
      <c r="S35" s="3">
        <f t="shared" si="27"/>
        <v>0</v>
      </c>
    </row>
    <row r="36" spans="1:19" ht="15.5" x14ac:dyDescent="0.35">
      <c r="B36" t="s">
        <v>70</v>
      </c>
      <c r="C36" t="s">
        <v>71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S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</row>
    <row r="37" spans="1:19" ht="15.5" x14ac:dyDescent="0.35">
      <c r="B37" t="s">
        <v>72</v>
      </c>
      <c r="C37" t="s">
        <v>73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S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</row>
    <row r="50" spans="2:19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  <c r="S50" t="s">
        <v>35</v>
      </c>
    </row>
    <row r="51" spans="2:19" ht="15.5" x14ac:dyDescent="0.35">
      <c r="B51" t="s">
        <v>79</v>
      </c>
      <c r="C51" t="s">
        <v>6</v>
      </c>
      <c r="D51" s="5">
        <v>795013</v>
      </c>
      <c r="E51" s="5">
        <v>824464</v>
      </c>
      <c r="F51" s="5">
        <v>1375743</v>
      </c>
      <c r="G51" s="5">
        <v>1283136</v>
      </c>
      <c r="I51" s="5">
        <v>4529627</v>
      </c>
      <c r="J51" s="5">
        <v>5082099</v>
      </c>
      <c r="K51" s="5">
        <v>11220746</v>
      </c>
      <c r="L51" s="5">
        <v>11232942</v>
      </c>
      <c r="M51" s="5">
        <v>11377720</v>
      </c>
      <c r="N51" s="5">
        <v>15220802</v>
      </c>
      <c r="O51" s="5">
        <v>15541452</v>
      </c>
      <c r="P51" s="5">
        <v>15266069</v>
      </c>
      <c r="Q51" s="5">
        <v>14839558</v>
      </c>
      <c r="R51" s="5">
        <v>12760399</v>
      </c>
      <c r="S51" s="5">
        <v>25103633</v>
      </c>
    </row>
    <row r="52" spans="2:19" ht="15.5" x14ac:dyDescent="0.35">
      <c r="C52" t="s">
        <v>80</v>
      </c>
      <c r="D52" s="5">
        <v>-497070</v>
      </c>
      <c r="E52" s="5">
        <v>-371696</v>
      </c>
      <c r="F52" s="5">
        <v>-474693</v>
      </c>
      <c r="G52" s="5">
        <v>-671667</v>
      </c>
      <c r="I52" s="5">
        <v>-2136175</v>
      </c>
      <c r="J52" s="5">
        <v>-7227923</v>
      </c>
      <c r="K52" s="5">
        <v>-10160372</v>
      </c>
      <c r="L52" s="5">
        <v>-10855004</v>
      </c>
      <c r="M52" s="5">
        <v>-11125173</v>
      </c>
      <c r="N52" s="5">
        <v>-13047336</v>
      </c>
      <c r="O52" s="5">
        <v>-14497974</v>
      </c>
      <c r="P52" s="5">
        <v>-15231124</v>
      </c>
      <c r="Q52" s="5">
        <v>-12473369</v>
      </c>
      <c r="R52" s="5">
        <v>-12715931</v>
      </c>
      <c r="S52" s="5">
        <v>-14300720</v>
      </c>
    </row>
    <row r="53" spans="2:19" ht="15.5" x14ac:dyDescent="0.35">
      <c r="C53" t="s">
        <v>81</v>
      </c>
      <c r="D53" s="5">
        <v>297943</v>
      </c>
      <c r="E53" s="5">
        <v>452768</v>
      </c>
      <c r="F53" s="5">
        <v>901050</v>
      </c>
      <c r="G53" s="5">
        <v>611469</v>
      </c>
      <c r="I53" s="5">
        <v>2393452</v>
      </c>
      <c r="J53" s="5">
        <v>-2145824</v>
      </c>
      <c r="K53" s="5">
        <v>1060374</v>
      </c>
      <c r="L53" s="5">
        <v>377938</v>
      </c>
      <c r="M53" s="5">
        <v>252547</v>
      </c>
      <c r="N53" s="5">
        <v>2173466</v>
      </c>
      <c r="O53" s="5">
        <v>1043478</v>
      </c>
      <c r="P53" s="5">
        <v>34945</v>
      </c>
      <c r="Q53" s="5">
        <v>2366189</v>
      </c>
      <c r="R53" s="5">
        <v>44468</v>
      </c>
      <c r="S53" s="5">
        <v>10802913</v>
      </c>
    </row>
    <row r="54" spans="2:19" ht="15.5" x14ac:dyDescent="0.35">
      <c r="C54" t="s">
        <v>82</v>
      </c>
      <c r="D54" s="5">
        <v>-112583</v>
      </c>
      <c r="E54" s="5">
        <v>-130999</v>
      </c>
      <c r="F54" s="5">
        <v>-154135</v>
      </c>
      <c r="G54" s="5">
        <v>-181677</v>
      </c>
      <c r="I54" s="5">
        <v>-595409</v>
      </c>
      <c r="J54" s="5">
        <v>-944496</v>
      </c>
      <c r="K54" s="5">
        <v>-492528</v>
      </c>
      <c r="L54" s="5">
        <v>-739178</v>
      </c>
      <c r="M54" s="5">
        <v>-752216</v>
      </c>
      <c r="N54" s="5">
        <v>-1124431</v>
      </c>
      <c r="O54" s="5">
        <v>-1822860</v>
      </c>
      <c r="P54" s="5">
        <v>-1084525</v>
      </c>
      <c r="Q54" s="5">
        <v>-1282868</v>
      </c>
      <c r="R54" s="5">
        <v>-5201818</v>
      </c>
      <c r="S54" s="5">
        <v>-1295664</v>
      </c>
    </row>
    <row r="55" spans="2:19" ht="15.5" x14ac:dyDescent="0.35">
      <c r="C55" t="s">
        <v>83</v>
      </c>
      <c r="D55" s="5">
        <v>-112583</v>
      </c>
      <c r="E55" s="5">
        <v>-130999</v>
      </c>
      <c r="F55" s="5">
        <v>-154135</v>
      </c>
      <c r="G55" s="5">
        <v>-181677</v>
      </c>
      <c r="I55" s="5">
        <v>-595409</v>
      </c>
      <c r="J55" s="5">
        <v>-944496</v>
      </c>
      <c r="K55" s="5">
        <v>-458478</v>
      </c>
      <c r="L55" s="5">
        <v>-722898</v>
      </c>
      <c r="M55" s="5">
        <v>-738811</v>
      </c>
      <c r="N55" s="5">
        <v>-1109558</v>
      </c>
      <c r="O55" s="5">
        <v>-1790275</v>
      </c>
      <c r="P55" s="5">
        <v>-922518</v>
      </c>
      <c r="Q55" s="5">
        <v>-1123089</v>
      </c>
      <c r="R55" s="5">
        <v>-5201818</v>
      </c>
      <c r="S55" s="5">
        <v>-1295664</v>
      </c>
    </row>
    <row r="56" spans="2:19" ht="15.5" x14ac:dyDescent="0.35">
      <c r="C56" t="s">
        <v>93</v>
      </c>
      <c r="K56" s="5">
        <v>-34050</v>
      </c>
      <c r="L56" s="5">
        <v>-16280</v>
      </c>
      <c r="M56" s="5">
        <v>-13405</v>
      </c>
      <c r="N56" s="5">
        <v>-14873</v>
      </c>
      <c r="O56" s="5">
        <v>-32585</v>
      </c>
      <c r="P56" s="5">
        <v>-162007</v>
      </c>
      <c r="Q56" s="5">
        <v>-159779</v>
      </c>
    </row>
    <row r="57" spans="2:19" ht="15.5" x14ac:dyDescent="0.35">
      <c r="C57" t="s">
        <v>86</v>
      </c>
      <c r="D57" s="5">
        <v>185360</v>
      </c>
      <c r="E57" s="5">
        <v>321769</v>
      </c>
      <c r="F57" s="5">
        <v>746915</v>
      </c>
      <c r="G57" s="5">
        <v>429792</v>
      </c>
      <c r="I57" s="5">
        <v>1798043</v>
      </c>
      <c r="J57" s="5">
        <v>-3090320</v>
      </c>
      <c r="K57" s="5">
        <v>567846</v>
      </c>
      <c r="L57" s="5">
        <v>-361240</v>
      </c>
      <c r="M57" s="5">
        <v>-499669</v>
      </c>
      <c r="N57" s="5">
        <v>1049035</v>
      </c>
      <c r="O57" s="5">
        <v>-779382</v>
      </c>
      <c r="P57" s="5">
        <v>-1049580</v>
      </c>
      <c r="Q57" s="5">
        <v>1083321</v>
      </c>
      <c r="R57" s="5">
        <v>-5157350</v>
      </c>
      <c r="S57" s="5">
        <v>9507249</v>
      </c>
    </row>
    <row r="58" spans="2:19" ht="15.5" x14ac:dyDescent="0.35">
      <c r="C58" t="s">
        <v>87</v>
      </c>
      <c r="D58" s="5">
        <v>-182041</v>
      </c>
      <c r="E58" s="5">
        <v>-179978</v>
      </c>
      <c r="F58" s="5">
        <v>-3197320</v>
      </c>
      <c r="G58" s="5">
        <v>-90615</v>
      </c>
      <c r="I58" s="5">
        <v>-3777584</v>
      </c>
      <c r="J58" s="5">
        <v>-3830350</v>
      </c>
      <c r="K58" s="5">
        <v>-5974467</v>
      </c>
      <c r="L58" s="5">
        <v>-4509003</v>
      </c>
      <c r="M58" s="5">
        <v>-3903429</v>
      </c>
      <c r="N58" s="5">
        <v>-1579316</v>
      </c>
      <c r="O58" s="5">
        <v>-9441390</v>
      </c>
      <c r="P58" s="5">
        <v>-2860680</v>
      </c>
      <c r="Q58" s="5">
        <v>-4273420</v>
      </c>
      <c r="R58" s="5">
        <v>-2181634</v>
      </c>
      <c r="S58" s="5">
        <v>-4964161</v>
      </c>
    </row>
    <row r="59" spans="2:19" ht="15.5" x14ac:dyDescent="0.35">
      <c r="C59" t="s">
        <v>89</v>
      </c>
      <c r="D59" s="5">
        <v>469</v>
      </c>
      <c r="E59" s="5">
        <v>472</v>
      </c>
      <c r="F59" s="5">
        <v>1055</v>
      </c>
      <c r="G59" s="5">
        <v>1275</v>
      </c>
      <c r="I59" s="5">
        <v>32104</v>
      </c>
      <c r="J59" s="5">
        <v>77572</v>
      </c>
      <c r="K59" s="5">
        <v>6112</v>
      </c>
      <c r="L59" s="5">
        <v>3015</v>
      </c>
      <c r="M59" s="5">
        <v>7117</v>
      </c>
      <c r="N59" s="5">
        <v>6367</v>
      </c>
      <c r="O59" s="5">
        <v>8939</v>
      </c>
      <c r="P59" s="5">
        <v>59215</v>
      </c>
      <c r="Q59" s="5">
        <v>2634</v>
      </c>
      <c r="R59" s="5">
        <v>1684278</v>
      </c>
      <c r="S59" s="5">
        <v>4528</v>
      </c>
    </row>
    <row r="60" spans="2:19" ht="15.5" x14ac:dyDescent="0.35">
      <c r="C60" t="s">
        <v>27</v>
      </c>
      <c r="D60" s="5">
        <v>-170932</v>
      </c>
      <c r="E60" s="5">
        <v>-169328</v>
      </c>
      <c r="F60" s="5">
        <v>-47686</v>
      </c>
      <c r="G60" s="5">
        <v>-108893</v>
      </c>
      <c r="I60" s="5">
        <v>-729693</v>
      </c>
      <c r="J60" s="5">
        <v>-732292</v>
      </c>
      <c r="K60" s="5">
        <v>-1113007</v>
      </c>
      <c r="L60" s="5">
        <v>-2206896</v>
      </c>
      <c r="M60" s="5">
        <v>-1763014</v>
      </c>
      <c r="N60" s="5">
        <v>-1897725</v>
      </c>
      <c r="O60" s="5">
        <v>-2844590</v>
      </c>
      <c r="P60" s="5">
        <v>-2903825</v>
      </c>
      <c r="Q60" s="5">
        <v>-3139452</v>
      </c>
      <c r="R60" s="5">
        <v>-3538708</v>
      </c>
      <c r="S60" s="5">
        <v>-4656139</v>
      </c>
    </row>
    <row r="61" spans="2:19" ht="15.5" x14ac:dyDescent="0.35">
      <c r="C61" t="s">
        <v>90</v>
      </c>
      <c r="D61" s="5">
        <v>-11578</v>
      </c>
      <c r="E61" s="5">
        <v>-11122</v>
      </c>
      <c r="F61" s="5">
        <v>-43327</v>
      </c>
      <c r="G61" s="5">
        <v>17034</v>
      </c>
      <c r="I61" s="5">
        <v>-25266</v>
      </c>
      <c r="J61" s="5">
        <v>739550</v>
      </c>
      <c r="K61" s="5">
        <v>-259214</v>
      </c>
      <c r="L61" s="5">
        <v>-68905</v>
      </c>
      <c r="M61" s="5">
        <v>-304109</v>
      </c>
      <c r="N61" s="5">
        <v>219355</v>
      </c>
      <c r="O61" s="5">
        <v>-149560</v>
      </c>
      <c r="P61" s="5">
        <v>27050</v>
      </c>
      <c r="Q61" s="5">
        <v>-27095</v>
      </c>
      <c r="R61" s="5">
        <v>-107469</v>
      </c>
      <c r="S61" s="5">
        <v>378378</v>
      </c>
    </row>
    <row r="62" spans="2:19" ht="15.5" x14ac:dyDescent="0.35">
      <c r="C62" t="s">
        <v>85</v>
      </c>
    </row>
    <row r="63" spans="2:19" ht="15.5" x14ac:dyDescent="0.35">
      <c r="C63" t="s">
        <v>94</v>
      </c>
      <c r="D63" s="5">
        <v>-182041</v>
      </c>
      <c r="E63" s="5">
        <v>-179978</v>
      </c>
      <c r="F63" s="5">
        <v>-3197320</v>
      </c>
      <c r="G63" s="5">
        <v>-90615</v>
      </c>
      <c r="I63" s="5">
        <v>-3777584</v>
      </c>
      <c r="J63" s="5">
        <v>-3830350</v>
      </c>
      <c r="K63" s="5">
        <v>-5974467</v>
      </c>
      <c r="L63" s="5">
        <v>-4509003</v>
      </c>
      <c r="M63" s="5">
        <v>-3903429</v>
      </c>
      <c r="N63" s="5">
        <v>-1579316</v>
      </c>
      <c r="O63" s="5">
        <v>-9441390</v>
      </c>
      <c r="P63" s="5">
        <v>-2860680</v>
      </c>
      <c r="Q63" s="5">
        <v>-4273420</v>
      </c>
      <c r="R63" s="5">
        <v>-2181634</v>
      </c>
      <c r="S63" s="5">
        <v>-4964161</v>
      </c>
    </row>
    <row r="64" spans="2:19" ht="15.5" x14ac:dyDescent="0.35">
      <c r="C64" t="s">
        <v>29</v>
      </c>
      <c r="D64" s="5">
        <v>3319</v>
      </c>
      <c r="E64" s="5">
        <v>141791</v>
      </c>
      <c r="F64" s="5">
        <v>-2450405</v>
      </c>
      <c r="G64" s="5">
        <v>339177</v>
      </c>
      <c r="I64" s="5">
        <v>-1979541</v>
      </c>
      <c r="J64" s="5">
        <v>-6920670</v>
      </c>
      <c r="K64" s="5">
        <v>-5406621</v>
      </c>
      <c r="L64" s="5">
        <v>-4870243</v>
      </c>
      <c r="M64" s="5">
        <v>-4403098</v>
      </c>
      <c r="N64" s="5">
        <v>-530281</v>
      </c>
      <c r="O64" s="5">
        <v>-10220772</v>
      </c>
      <c r="P64" s="5">
        <v>-3910260</v>
      </c>
      <c r="Q64" s="5">
        <v>-3190099</v>
      </c>
      <c r="R64" s="5">
        <v>-7338984</v>
      </c>
      <c r="S64" s="5">
        <v>4543088</v>
      </c>
    </row>
    <row r="65" spans="2:19" ht="15.5" x14ac:dyDescent="0.35">
      <c r="C65" t="s">
        <v>28</v>
      </c>
      <c r="F65" s="5">
        <v>369302</v>
      </c>
      <c r="I65" s="5">
        <v>369302</v>
      </c>
      <c r="J65" s="5">
        <v>-477410</v>
      </c>
      <c r="K65" s="5">
        <v>408324</v>
      </c>
      <c r="L65" s="5">
        <v>-2675</v>
      </c>
      <c r="M65" s="5">
        <v>-24764</v>
      </c>
      <c r="N65" s="5">
        <v>-398946</v>
      </c>
      <c r="O65" s="5">
        <v>23489</v>
      </c>
      <c r="P65" s="5">
        <v>72262</v>
      </c>
      <c r="Q65" s="5">
        <v>33168</v>
      </c>
      <c r="R65" s="5">
        <v>532607</v>
      </c>
      <c r="S65" s="5">
        <v>160362</v>
      </c>
    </row>
    <row r="66" spans="2:19" ht="15.5" x14ac:dyDescent="0.35">
      <c r="C66" t="s">
        <v>97</v>
      </c>
      <c r="D66" s="5">
        <v>3319</v>
      </c>
      <c r="E66" s="5">
        <v>141791</v>
      </c>
      <c r="F66" s="5">
        <v>-2081103</v>
      </c>
      <c r="G66" s="5">
        <v>339177</v>
      </c>
      <c r="I66" s="5">
        <v>-1610239</v>
      </c>
      <c r="J66" s="5">
        <v>-7398080</v>
      </c>
      <c r="K66" s="5">
        <v>-4998297</v>
      </c>
      <c r="L66" s="5">
        <v>-4872918</v>
      </c>
      <c r="M66" s="5">
        <v>-4427862</v>
      </c>
      <c r="N66" s="5">
        <v>-929227</v>
      </c>
      <c r="O66" s="5">
        <v>-10197283</v>
      </c>
      <c r="P66" s="5">
        <v>-3837998</v>
      </c>
      <c r="Q66" s="5">
        <v>-3156931</v>
      </c>
      <c r="R66" s="5">
        <v>-6806377</v>
      </c>
      <c r="S66" s="5">
        <v>4703450</v>
      </c>
    </row>
    <row r="67" spans="2:19" ht="15.5" x14ac:dyDescent="0.35">
      <c r="C67" t="s">
        <v>98</v>
      </c>
      <c r="F67" s="5">
        <v>-2287</v>
      </c>
      <c r="I67" s="5">
        <v>-2287</v>
      </c>
      <c r="J67" s="5">
        <v>13775</v>
      </c>
      <c r="K67" s="5">
        <v>8789</v>
      </c>
      <c r="L67" s="5">
        <v>13200</v>
      </c>
      <c r="M67" s="5">
        <v>7520</v>
      </c>
      <c r="N67" s="5">
        <v>3006</v>
      </c>
      <c r="O67" s="5">
        <v>-14768</v>
      </c>
      <c r="P67" s="5">
        <v>14780</v>
      </c>
      <c r="Q67" s="5">
        <v>27829</v>
      </c>
      <c r="R67" s="5">
        <v>13568</v>
      </c>
      <c r="S67" s="5">
        <v>-5108</v>
      </c>
    </row>
    <row r="68" spans="2:19" ht="15.5" x14ac:dyDescent="0.35">
      <c r="C68" t="s">
        <v>99</v>
      </c>
      <c r="D68" s="5">
        <v>3319</v>
      </c>
      <c r="E68" s="5">
        <v>141791</v>
      </c>
      <c r="F68" s="5">
        <v>-2083390</v>
      </c>
      <c r="G68" s="5">
        <v>339177</v>
      </c>
      <c r="I68" s="5">
        <v>-1612526</v>
      </c>
      <c r="J68" s="5">
        <v>-7384305</v>
      </c>
      <c r="K68" s="5">
        <v>-4989508</v>
      </c>
      <c r="L68" s="5">
        <v>-4859718</v>
      </c>
      <c r="M68" s="5">
        <v>-4420342</v>
      </c>
      <c r="N68" s="5">
        <v>-926221</v>
      </c>
      <c r="O68" s="5">
        <v>-10212051</v>
      </c>
      <c r="P68" s="5">
        <v>-3823218</v>
      </c>
      <c r="Q68" s="5">
        <v>-3129102</v>
      </c>
      <c r="R68" s="5">
        <v>-6792809</v>
      </c>
      <c r="S68" s="5">
        <v>4698342</v>
      </c>
    </row>
    <row r="69" spans="2:19" ht="15.5" x14ac:dyDescent="0.35">
      <c r="C69" t="s">
        <v>100</v>
      </c>
      <c r="D69" s="5">
        <v>3321</v>
      </c>
      <c r="E69" s="5">
        <v>141791</v>
      </c>
      <c r="F69" s="5">
        <v>-2081103</v>
      </c>
      <c r="G69" s="5">
        <v>339178</v>
      </c>
      <c r="I69" s="5">
        <v>-1610239</v>
      </c>
      <c r="J69" s="5">
        <v>-7398080</v>
      </c>
      <c r="K69" s="5">
        <v>-4998297</v>
      </c>
      <c r="L69" s="5">
        <v>-4872918</v>
      </c>
      <c r="M69" s="5">
        <v>-4427862</v>
      </c>
      <c r="N69" s="5">
        <v>-929227</v>
      </c>
      <c r="O69" s="5">
        <v>-10197283</v>
      </c>
      <c r="P69" s="5">
        <v>-3837998</v>
      </c>
      <c r="Q69" s="5">
        <v>-3156931</v>
      </c>
      <c r="R69" s="5">
        <v>-6806377</v>
      </c>
      <c r="S69" s="5">
        <v>4703450</v>
      </c>
    </row>
    <row r="70" spans="2:19" ht="15.5" x14ac:dyDescent="0.35">
      <c r="C70" t="s">
        <v>8</v>
      </c>
      <c r="D70" s="5">
        <v>3321</v>
      </c>
      <c r="E70" s="5">
        <v>141791</v>
      </c>
      <c r="F70" s="5">
        <v>-2083390</v>
      </c>
      <c r="G70" s="5">
        <v>339178</v>
      </c>
      <c r="I70" s="5">
        <v>-1612526</v>
      </c>
      <c r="J70" s="5">
        <v>-7384305</v>
      </c>
      <c r="K70" s="5">
        <v>-4989508</v>
      </c>
      <c r="L70" s="5">
        <v>-4859718</v>
      </c>
      <c r="M70" s="5">
        <v>-4420342</v>
      </c>
      <c r="N70" s="5">
        <v>-926221</v>
      </c>
      <c r="O70" s="5">
        <v>-10212051</v>
      </c>
      <c r="P70" s="5">
        <v>-3823218</v>
      </c>
      <c r="Q70" s="5">
        <v>-3129102</v>
      </c>
      <c r="R70" s="5">
        <v>-6792809</v>
      </c>
      <c r="S70" s="5">
        <v>4698342</v>
      </c>
    </row>
    <row r="71" spans="2:19" ht="15.5" x14ac:dyDescent="0.35">
      <c r="C71" t="s">
        <v>102</v>
      </c>
      <c r="D71" s="5">
        <v>3321</v>
      </c>
      <c r="E71" s="5">
        <v>141791</v>
      </c>
      <c r="F71" s="5">
        <v>-2081103</v>
      </c>
      <c r="G71" s="5">
        <v>339178</v>
      </c>
      <c r="I71" s="5">
        <v>-1610239</v>
      </c>
      <c r="J71" s="5">
        <v>-7398080</v>
      </c>
      <c r="K71" s="5">
        <v>-4998297</v>
      </c>
      <c r="L71" s="5">
        <v>-4872918</v>
      </c>
      <c r="M71" s="5">
        <v>-4427862</v>
      </c>
      <c r="N71" s="5">
        <v>-929227</v>
      </c>
      <c r="O71" s="5">
        <v>-10197283</v>
      </c>
      <c r="P71" s="5">
        <v>-3837998</v>
      </c>
      <c r="Q71" s="5">
        <v>-3156931</v>
      </c>
      <c r="R71" s="5">
        <v>-6806377</v>
      </c>
      <c r="S71" s="5">
        <v>4703450</v>
      </c>
    </row>
    <row r="72" spans="2:19" ht="15.5" x14ac:dyDescent="0.35">
      <c r="C72" t="s">
        <v>103</v>
      </c>
      <c r="D72" s="5">
        <v>3321</v>
      </c>
      <c r="E72" s="5">
        <v>141791</v>
      </c>
      <c r="F72" s="5">
        <v>-2083390</v>
      </c>
      <c r="G72" s="5">
        <v>339178</v>
      </c>
      <c r="I72" s="5">
        <v>-1612526</v>
      </c>
      <c r="J72" s="5">
        <v>-7384305</v>
      </c>
      <c r="K72" s="5">
        <v>-4989508</v>
      </c>
      <c r="L72" s="5">
        <v>-4859718</v>
      </c>
      <c r="M72" s="5">
        <v>-4420342</v>
      </c>
      <c r="N72" s="5">
        <v>-926221</v>
      </c>
      <c r="O72" s="5">
        <v>-10212051</v>
      </c>
      <c r="P72" s="5">
        <v>-3823218</v>
      </c>
      <c r="Q72" s="5">
        <v>-3129102</v>
      </c>
      <c r="R72" s="5">
        <v>-6792809</v>
      </c>
      <c r="S72" s="5">
        <v>4698342</v>
      </c>
    </row>
    <row r="73" spans="2:19" ht="15.5" x14ac:dyDescent="0.35">
      <c r="C73" t="s">
        <v>104</v>
      </c>
      <c r="D73" s="5">
        <v>3321</v>
      </c>
      <c r="E73" s="5">
        <v>141791</v>
      </c>
      <c r="F73" s="5">
        <v>-2083390</v>
      </c>
      <c r="G73" s="5">
        <v>339178</v>
      </c>
      <c r="I73" s="5">
        <v>-1612526</v>
      </c>
      <c r="J73" s="5">
        <v>-7384305</v>
      </c>
      <c r="K73" s="5">
        <v>-4989508</v>
      </c>
      <c r="L73" s="5">
        <v>-4859718</v>
      </c>
      <c r="M73" s="5">
        <v>-4420342</v>
      </c>
      <c r="N73" s="5">
        <v>-926221</v>
      </c>
      <c r="O73" s="5">
        <v>-10212051</v>
      </c>
      <c r="P73" s="5">
        <v>-3823218</v>
      </c>
      <c r="Q73" s="5">
        <v>-3129102</v>
      </c>
      <c r="R73" s="5">
        <v>-6792809</v>
      </c>
      <c r="S73" s="5">
        <v>4698342</v>
      </c>
    </row>
    <row r="75" spans="2:19" ht="15.5" x14ac:dyDescent="0.35">
      <c r="B75" t="s">
        <v>105</v>
      </c>
      <c r="C75" t="s">
        <v>106</v>
      </c>
    </row>
    <row r="76" spans="2:19" ht="15.5" x14ac:dyDescent="0.35">
      <c r="C76" t="s">
        <v>107</v>
      </c>
    </row>
    <row r="77" spans="2:19" ht="15.5" x14ac:dyDescent="0.35">
      <c r="C77" t="s">
        <v>20</v>
      </c>
      <c r="D77" s="5">
        <v>1123778</v>
      </c>
      <c r="E77" s="5">
        <v>1204567</v>
      </c>
      <c r="F77" s="5">
        <v>1331233</v>
      </c>
      <c r="G77" s="5">
        <v>1277543</v>
      </c>
      <c r="I77" s="5">
        <v>1331233</v>
      </c>
      <c r="J77" s="5">
        <v>3900073</v>
      </c>
      <c r="K77" s="5">
        <v>2385330</v>
      </c>
      <c r="L77" s="5">
        <v>2253815</v>
      </c>
      <c r="M77" s="5">
        <v>1205837</v>
      </c>
      <c r="N77" s="5">
        <v>2612659</v>
      </c>
      <c r="O77" s="5">
        <v>1513115</v>
      </c>
      <c r="P77" s="5">
        <v>1574878</v>
      </c>
      <c r="Q77" s="5">
        <v>2796204</v>
      </c>
      <c r="R77" s="5">
        <v>2202528</v>
      </c>
      <c r="S77" s="5">
        <v>3857681</v>
      </c>
    </row>
    <row r="78" spans="2:19" ht="15.5" x14ac:dyDescent="0.35">
      <c r="C78" t="s">
        <v>109</v>
      </c>
      <c r="D78" s="5">
        <v>3062824</v>
      </c>
      <c r="E78" s="5">
        <v>3450812</v>
      </c>
      <c r="F78" s="5">
        <v>3385576</v>
      </c>
      <c r="G78" s="5">
        <v>4363971</v>
      </c>
      <c r="I78" s="5">
        <v>3385576</v>
      </c>
      <c r="J78" s="5">
        <v>3571876</v>
      </c>
      <c r="K78" s="5">
        <v>3538995</v>
      </c>
      <c r="L78" s="5">
        <v>3291769</v>
      </c>
      <c r="M78" s="5">
        <v>3624334</v>
      </c>
      <c r="N78" s="5">
        <v>3365062</v>
      </c>
      <c r="O78" s="5">
        <v>2498317</v>
      </c>
      <c r="P78" s="5">
        <v>2702318</v>
      </c>
      <c r="Q78" s="5">
        <v>3212829</v>
      </c>
      <c r="R78" s="5">
        <v>2621638</v>
      </c>
      <c r="S78" s="5">
        <v>4374637</v>
      </c>
    </row>
    <row r="79" spans="2:19" ht="15.5" x14ac:dyDescent="0.35">
      <c r="C79" t="s">
        <v>110</v>
      </c>
      <c r="D79" s="5">
        <v>272</v>
      </c>
      <c r="E79" s="5">
        <v>72</v>
      </c>
      <c r="F79" s="5">
        <v>185</v>
      </c>
      <c r="G79" s="5">
        <v>1508056</v>
      </c>
      <c r="I79" s="5">
        <v>185</v>
      </c>
      <c r="J79" s="5">
        <v>885315</v>
      </c>
      <c r="K79" s="5">
        <v>2199441</v>
      </c>
      <c r="L79" s="5">
        <v>1116235</v>
      </c>
    </row>
    <row r="80" spans="2:19" ht="15.5" x14ac:dyDescent="0.35">
      <c r="C80" t="s">
        <v>111</v>
      </c>
      <c r="D80" s="5">
        <v>9500366</v>
      </c>
      <c r="E80" s="5">
        <v>9273861</v>
      </c>
      <c r="F80" s="5">
        <v>9279602</v>
      </c>
      <c r="G80" s="5">
        <v>2677081</v>
      </c>
      <c r="I80" s="5">
        <v>9279602</v>
      </c>
      <c r="J80" s="5">
        <v>3646550</v>
      </c>
      <c r="K80" s="5">
        <v>3192959</v>
      </c>
      <c r="L80" s="5">
        <v>2496448</v>
      </c>
    </row>
    <row r="81" spans="3:19" ht="15.5" x14ac:dyDescent="0.35">
      <c r="C81" t="s">
        <v>112</v>
      </c>
      <c r="D81" s="5">
        <v>3062824</v>
      </c>
      <c r="E81" s="5">
        <v>3450812</v>
      </c>
      <c r="F81" s="5">
        <v>3385576</v>
      </c>
      <c r="G81" s="5">
        <v>4363971</v>
      </c>
      <c r="I81" s="5">
        <v>3385576</v>
      </c>
      <c r="J81" s="5">
        <v>3571876</v>
      </c>
      <c r="K81" s="5">
        <v>3538995</v>
      </c>
      <c r="L81" s="5">
        <v>3291769</v>
      </c>
      <c r="M81" s="5">
        <v>3624334</v>
      </c>
      <c r="N81" s="5">
        <v>3365062</v>
      </c>
      <c r="O81" s="5">
        <v>2498317</v>
      </c>
      <c r="P81" s="5">
        <v>2702318</v>
      </c>
      <c r="Q81" s="5">
        <v>3212829</v>
      </c>
      <c r="R81" s="5">
        <v>2621638</v>
      </c>
      <c r="S81" s="5">
        <v>4374637</v>
      </c>
    </row>
    <row r="82" spans="3:19" ht="15.5" x14ac:dyDescent="0.35">
      <c r="C82" t="s">
        <v>113</v>
      </c>
      <c r="D82" s="5">
        <v>9500638</v>
      </c>
      <c r="E82" s="5">
        <v>9273933</v>
      </c>
      <c r="F82" s="5">
        <v>9279787</v>
      </c>
      <c r="G82" s="5">
        <v>4185137</v>
      </c>
      <c r="I82" s="5">
        <v>9279787</v>
      </c>
      <c r="J82" s="5">
        <v>4531865</v>
      </c>
      <c r="K82" s="5">
        <v>5392400</v>
      </c>
      <c r="L82" s="5">
        <v>3612683</v>
      </c>
      <c r="M82" s="5">
        <v>3693153</v>
      </c>
      <c r="N82" s="5">
        <v>1886587</v>
      </c>
      <c r="O82" s="5">
        <v>1049239</v>
      </c>
      <c r="P82" s="5">
        <v>239434</v>
      </c>
      <c r="Q82" s="5">
        <v>73154</v>
      </c>
      <c r="R82" s="5">
        <v>56470</v>
      </c>
      <c r="S82" s="5">
        <v>38633</v>
      </c>
    </row>
    <row r="83" spans="3:19" ht="15.5" x14ac:dyDescent="0.35">
      <c r="C83" t="s">
        <v>114</v>
      </c>
      <c r="D83" s="5">
        <v>9500638</v>
      </c>
      <c r="E83" s="5">
        <v>9273933</v>
      </c>
      <c r="F83" s="5">
        <v>9279787</v>
      </c>
      <c r="G83" s="5">
        <v>4185137</v>
      </c>
      <c r="I83" s="5">
        <v>9279787</v>
      </c>
      <c r="J83" s="5">
        <v>4531865</v>
      </c>
      <c r="K83" s="5">
        <v>5392400</v>
      </c>
      <c r="L83" s="5">
        <v>3612683</v>
      </c>
      <c r="M83" s="5">
        <v>3693153</v>
      </c>
      <c r="N83" s="5">
        <v>1886587</v>
      </c>
      <c r="O83" s="5">
        <v>1049239</v>
      </c>
      <c r="P83" s="5">
        <v>239434</v>
      </c>
      <c r="Q83" s="5">
        <v>73154</v>
      </c>
      <c r="R83" s="5">
        <v>56470</v>
      </c>
      <c r="S83" s="5">
        <v>38633</v>
      </c>
    </row>
    <row r="84" spans="3:19" ht="15.5" x14ac:dyDescent="0.35">
      <c r="C84" t="s">
        <v>85</v>
      </c>
      <c r="D84" s="5">
        <v>91101</v>
      </c>
      <c r="E84" s="5">
        <v>91101</v>
      </c>
      <c r="F84" s="5">
        <v>91101</v>
      </c>
      <c r="G84" s="5">
        <v>93388</v>
      </c>
      <c r="I84" s="5">
        <v>91101</v>
      </c>
      <c r="J84" s="5">
        <v>93388</v>
      </c>
      <c r="K84" s="5">
        <v>79613</v>
      </c>
      <c r="L84" s="5">
        <v>70824</v>
      </c>
      <c r="M84" s="5">
        <v>57624</v>
      </c>
      <c r="N84" s="5">
        <v>50104</v>
      </c>
      <c r="O84" s="5">
        <v>63078</v>
      </c>
      <c r="P84" s="5">
        <v>77846</v>
      </c>
      <c r="Q84" s="5">
        <v>63066</v>
      </c>
      <c r="R84" s="5">
        <v>35237</v>
      </c>
      <c r="S84" s="5">
        <v>2008443</v>
      </c>
    </row>
    <row r="85" spans="3:19" ht="15.5" x14ac:dyDescent="0.35">
      <c r="C85" t="s">
        <v>116</v>
      </c>
      <c r="D85" s="5">
        <v>15737472</v>
      </c>
      <c r="E85" s="5">
        <v>15528038</v>
      </c>
      <c r="F85" s="5">
        <v>15263188</v>
      </c>
      <c r="G85" s="5">
        <v>10467568</v>
      </c>
      <c r="I85" s="5">
        <v>15263188</v>
      </c>
      <c r="J85" s="5">
        <v>12084221</v>
      </c>
      <c r="K85" s="5">
        <v>11974597</v>
      </c>
      <c r="L85" s="5">
        <v>9701560</v>
      </c>
      <c r="M85" s="5">
        <v>9060596</v>
      </c>
      <c r="N85" s="5">
        <v>8408945</v>
      </c>
      <c r="O85" s="5">
        <v>5473518</v>
      </c>
      <c r="P85" s="5">
        <v>4910625</v>
      </c>
      <c r="Q85" s="5">
        <v>6352145</v>
      </c>
      <c r="R85" s="5">
        <v>5109863</v>
      </c>
      <c r="S85" s="5">
        <v>9062096</v>
      </c>
    </row>
    <row r="86" spans="3:19" ht="15.5" x14ac:dyDescent="0.35">
      <c r="C86" t="s">
        <v>117</v>
      </c>
    </row>
    <row r="87" spans="3:19" ht="15.5" x14ac:dyDescent="0.35">
      <c r="C87" t="s">
        <v>121</v>
      </c>
      <c r="D87" s="5">
        <v>18134287</v>
      </c>
      <c r="E87" s="5">
        <v>18392181</v>
      </c>
      <c r="F87" s="5">
        <v>18647038</v>
      </c>
      <c r="G87" s="5">
        <v>19495040</v>
      </c>
      <c r="I87" s="5">
        <v>18647038</v>
      </c>
      <c r="J87" s="5">
        <v>19571355</v>
      </c>
      <c r="K87" s="5">
        <v>41588468</v>
      </c>
      <c r="L87" s="5">
        <v>51282183</v>
      </c>
      <c r="M87" s="5">
        <v>58251964</v>
      </c>
      <c r="N87" s="5">
        <v>67993713</v>
      </c>
      <c r="O87" s="5">
        <v>76141550</v>
      </c>
      <c r="P87" s="5">
        <v>86077953</v>
      </c>
      <c r="Q87" s="5">
        <v>93814755</v>
      </c>
      <c r="R87" s="5">
        <v>102410595</v>
      </c>
      <c r="S87" s="5">
        <v>112403081</v>
      </c>
    </row>
    <row r="88" spans="3:19" ht="15.5" x14ac:dyDescent="0.35">
      <c r="C88" t="s">
        <v>119</v>
      </c>
      <c r="D88" s="5">
        <v>1006877</v>
      </c>
      <c r="E88" s="5">
        <v>1006877</v>
      </c>
      <c r="F88" s="5">
        <v>1006877</v>
      </c>
      <c r="G88" s="5">
        <v>636930</v>
      </c>
      <c r="I88" s="5">
        <v>1006877</v>
      </c>
      <c r="J88" s="5">
        <v>636930</v>
      </c>
      <c r="K88" s="5">
        <v>1118226</v>
      </c>
      <c r="L88" s="5">
        <v>712299</v>
      </c>
      <c r="M88" s="5">
        <v>718698</v>
      </c>
      <c r="N88" s="5">
        <v>745583</v>
      </c>
      <c r="O88" s="5">
        <v>1145377</v>
      </c>
      <c r="P88" s="5">
        <v>1109255</v>
      </c>
      <c r="Q88" s="5">
        <v>1041920</v>
      </c>
      <c r="R88" s="5">
        <v>1016946</v>
      </c>
      <c r="S88" s="5">
        <v>488324</v>
      </c>
    </row>
    <row r="89" spans="3:19" ht="15.5" x14ac:dyDescent="0.35">
      <c r="C89" t="s">
        <v>126</v>
      </c>
      <c r="D89" s="5">
        <v>21298008</v>
      </c>
      <c r="E89" s="5">
        <v>21592115</v>
      </c>
      <c r="F89" s="5">
        <v>21845210</v>
      </c>
      <c r="G89" s="5">
        <v>22997901</v>
      </c>
      <c r="I89" s="5">
        <v>21845210</v>
      </c>
      <c r="J89" s="5">
        <v>22481218</v>
      </c>
      <c r="K89" s="5">
        <v>44225081</v>
      </c>
      <c r="L89" s="5">
        <v>53476585</v>
      </c>
      <c r="M89" s="5">
        <v>61580148</v>
      </c>
      <c r="N89" s="5">
        <v>73611763</v>
      </c>
      <c r="O89" s="5">
        <v>82028088</v>
      </c>
      <c r="P89" s="5">
        <v>95246853</v>
      </c>
      <c r="Q89" s="5">
        <v>103326730</v>
      </c>
      <c r="R89" s="5">
        <v>104711159</v>
      </c>
      <c r="S89" s="5">
        <v>114759177</v>
      </c>
    </row>
    <row r="90" spans="3:19" ht="15.5" x14ac:dyDescent="0.35">
      <c r="C90" t="s">
        <v>127</v>
      </c>
      <c r="D90" s="5">
        <v>37035480</v>
      </c>
      <c r="E90" s="5">
        <v>37120153</v>
      </c>
      <c r="F90" s="5">
        <v>37108398</v>
      </c>
      <c r="G90" s="5">
        <v>33465469</v>
      </c>
      <c r="I90" s="5">
        <v>37108398</v>
      </c>
      <c r="J90" s="5">
        <v>34565439</v>
      </c>
      <c r="K90" s="5">
        <v>56199678</v>
      </c>
      <c r="L90" s="5">
        <v>63178145</v>
      </c>
      <c r="M90" s="5">
        <v>70640744</v>
      </c>
      <c r="N90" s="5">
        <v>82020708</v>
      </c>
      <c r="O90" s="5">
        <v>87501606</v>
      </c>
      <c r="P90" s="5">
        <v>100157478</v>
      </c>
      <c r="Q90" s="5">
        <v>109678875</v>
      </c>
      <c r="R90" s="5">
        <v>109821022</v>
      </c>
      <c r="S90" s="5">
        <v>123821273</v>
      </c>
    </row>
    <row r="91" spans="3:19" ht="15.5" x14ac:dyDescent="0.35">
      <c r="C91" t="s">
        <v>128</v>
      </c>
    </row>
    <row r="92" spans="3:19" ht="15.5" x14ac:dyDescent="0.35">
      <c r="C92" t="s">
        <v>129</v>
      </c>
    </row>
    <row r="93" spans="3:19" ht="15.5" x14ac:dyDescent="0.35">
      <c r="C93" t="s">
        <v>130</v>
      </c>
      <c r="D93" s="5">
        <v>14180261</v>
      </c>
      <c r="E93" s="5">
        <v>14435768</v>
      </c>
      <c r="F93" s="5">
        <v>14496497</v>
      </c>
      <c r="G93" s="5">
        <v>1442087</v>
      </c>
      <c r="I93" s="5">
        <v>14496497</v>
      </c>
      <c r="J93" s="5">
        <v>2409961</v>
      </c>
      <c r="K93" s="5">
        <v>9882560</v>
      </c>
      <c r="L93" s="5">
        <v>6161539</v>
      </c>
      <c r="M93" s="5">
        <v>4552365</v>
      </c>
      <c r="N93" s="5">
        <v>5642451</v>
      </c>
      <c r="O93" s="5">
        <v>29116047</v>
      </c>
      <c r="P93" s="5">
        <v>11850515</v>
      </c>
      <c r="Q93" s="5">
        <v>8246564</v>
      </c>
      <c r="R93" s="5">
        <v>4401690</v>
      </c>
      <c r="S93" s="5">
        <v>25638665</v>
      </c>
    </row>
    <row r="94" spans="3:19" ht="15.5" x14ac:dyDescent="0.35">
      <c r="C94" t="s">
        <v>131</v>
      </c>
      <c r="D94" s="5">
        <v>487917</v>
      </c>
      <c r="E94" s="5">
        <v>183404</v>
      </c>
      <c r="F94" s="5">
        <v>280472</v>
      </c>
      <c r="G94" s="5">
        <v>346293</v>
      </c>
      <c r="I94" s="5">
        <v>280472</v>
      </c>
      <c r="J94" s="5">
        <v>352581</v>
      </c>
      <c r="K94" s="5">
        <v>2021276</v>
      </c>
      <c r="L94" s="5">
        <v>733735</v>
      </c>
      <c r="M94" s="5">
        <v>288916</v>
      </c>
      <c r="N94" s="5">
        <v>826491</v>
      </c>
      <c r="O94" s="5">
        <v>2164818</v>
      </c>
      <c r="P94" s="5">
        <v>1745347</v>
      </c>
      <c r="Q94" s="5">
        <v>1409112</v>
      </c>
      <c r="R94" s="5">
        <v>2262535</v>
      </c>
      <c r="S94" s="5">
        <v>3433455</v>
      </c>
    </row>
    <row r="95" spans="3:19" ht="15.5" x14ac:dyDescent="0.35">
      <c r="C95" t="s">
        <v>133</v>
      </c>
      <c r="F95" s="5">
        <v>2194</v>
      </c>
      <c r="G95" s="5">
        <v>2195</v>
      </c>
      <c r="I95" s="5">
        <v>2194</v>
      </c>
      <c r="J95" s="5">
        <v>2194</v>
      </c>
      <c r="K95" s="5">
        <v>236955</v>
      </c>
      <c r="L95" s="5">
        <v>234709</v>
      </c>
      <c r="M95" s="5">
        <v>634591</v>
      </c>
      <c r="N95" s="5">
        <v>683552</v>
      </c>
      <c r="O95" s="5">
        <v>6688928</v>
      </c>
      <c r="P95" s="5">
        <v>524201</v>
      </c>
    </row>
    <row r="96" spans="3:19" ht="15.5" x14ac:dyDescent="0.35">
      <c r="C96" t="s">
        <v>136</v>
      </c>
      <c r="D96" s="5">
        <v>647479</v>
      </c>
      <c r="E96" s="5">
        <v>746509</v>
      </c>
      <c r="F96" s="5">
        <v>651443</v>
      </c>
      <c r="G96" s="5">
        <v>17765</v>
      </c>
      <c r="I96" s="5">
        <v>651443</v>
      </c>
      <c r="J96" s="5">
        <v>3463</v>
      </c>
      <c r="K96" s="5">
        <v>591278</v>
      </c>
      <c r="L96" s="5">
        <v>2492</v>
      </c>
      <c r="M96" s="5">
        <v>4143</v>
      </c>
      <c r="N96" s="5">
        <v>2235</v>
      </c>
      <c r="O96" s="5">
        <v>17204</v>
      </c>
      <c r="P96" s="5">
        <v>9273</v>
      </c>
      <c r="Q96" s="5">
        <v>3871</v>
      </c>
      <c r="R96" s="5">
        <v>3532</v>
      </c>
      <c r="S96" s="5">
        <v>21936</v>
      </c>
    </row>
    <row r="97" spans="3:19" ht="15.5" x14ac:dyDescent="0.35">
      <c r="C97" t="s">
        <v>137</v>
      </c>
      <c r="D97" s="5">
        <v>16136</v>
      </c>
      <c r="E97" s="5">
        <v>18126</v>
      </c>
      <c r="F97" s="5">
        <v>5661</v>
      </c>
      <c r="G97" s="5">
        <v>19834</v>
      </c>
      <c r="I97" s="5">
        <v>5661</v>
      </c>
      <c r="J97" s="5">
        <v>5723</v>
      </c>
      <c r="K97" s="5">
        <v>433051</v>
      </c>
      <c r="L97" s="5">
        <v>430603</v>
      </c>
      <c r="M97" s="5">
        <v>270786</v>
      </c>
      <c r="N97" s="5">
        <v>432733</v>
      </c>
      <c r="O97" s="5">
        <v>391079</v>
      </c>
      <c r="P97" s="5">
        <v>271694</v>
      </c>
      <c r="Q97" s="5">
        <v>233581</v>
      </c>
      <c r="R97" s="5">
        <v>305623</v>
      </c>
      <c r="S97" s="5">
        <v>234550</v>
      </c>
    </row>
    <row r="98" spans="3:19" ht="15.5" x14ac:dyDescent="0.35">
      <c r="C98" t="s">
        <v>139</v>
      </c>
    </row>
    <row r="99" spans="3:19" ht="15.5" x14ac:dyDescent="0.35">
      <c r="C99" t="s">
        <v>192</v>
      </c>
      <c r="G99" s="5">
        <v>12569728</v>
      </c>
      <c r="J99" s="5">
        <v>12399578</v>
      </c>
      <c r="K99" s="5">
        <v>15677797</v>
      </c>
      <c r="L99" s="5">
        <v>22277797</v>
      </c>
      <c r="M99" s="5">
        <v>25039254</v>
      </c>
      <c r="N99" s="5">
        <v>27943183</v>
      </c>
      <c r="O99" s="5">
        <v>15296605</v>
      </c>
      <c r="P99" s="5">
        <v>35150590</v>
      </c>
      <c r="Q99" s="5">
        <v>44450590</v>
      </c>
      <c r="R99" s="5">
        <v>51250590</v>
      </c>
      <c r="S99" s="5">
        <v>49422984</v>
      </c>
    </row>
    <row r="100" spans="3:19" ht="15.5" x14ac:dyDescent="0.35">
      <c r="C100" t="s">
        <v>466</v>
      </c>
      <c r="S100" s="5">
        <v>1832951</v>
      </c>
    </row>
    <row r="101" spans="3:19" ht="15.5" x14ac:dyDescent="0.35">
      <c r="C101" t="s">
        <v>145</v>
      </c>
      <c r="D101" s="5">
        <v>13028729</v>
      </c>
      <c r="E101" s="5">
        <v>13487729</v>
      </c>
      <c r="F101" s="5">
        <v>13556727</v>
      </c>
      <c r="G101" s="5">
        <v>1056000</v>
      </c>
      <c r="I101" s="5">
        <v>13556727</v>
      </c>
      <c r="J101" s="5">
        <v>2046000</v>
      </c>
      <c r="K101" s="5">
        <v>6600000</v>
      </c>
      <c r="L101" s="5">
        <v>4760000</v>
      </c>
      <c r="M101" s="5">
        <v>3353929</v>
      </c>
      <c r="N101" s="5">
        <v>3697440</v>
      </c>
      <c r="O101" s="5">
        <v>19854018</v>
      </c>
      <c r="P101" s="5">
        <v>9300000</v>
      </c>
      <c r="Q101" s="5">
        <v>6600000</v>
      </c>
      <c r="R101" s="5">
        <v>1830000</v>
      </c>
      <c r="S101" s="5">
        <v>21948724</v>
      </c>
    </row>
    <row r="102" spans="3:19" ht="15.5" x14ac:dyDescent="0.35">
      <c r="C102" t="s">
        <v>146</v>
      </c>
      <c r="D102" s="5">
        <v>5768650</v>
      </c>
      <c r="E102" s="5">
        <v>5601135</v>
      </c>
      <c r="F102" s="5">
        <v>5670443</v>
      </c>
      <c r="G102" s="5">
        <v>12998534</v>
      </c>
      <c r="I102" s="5">
        <v>5670443</v>
      </c>
      <c r="J102" s="5">
        <v>13601494</v>
      </c>
      <c r="K102" s="5">
        <v>20378829</v>
      </c>
      <c r="L102" s="5">
        <v>26086656</v>
      </c>
      <c r="M102" s="5">
        <v>30298711</v>
      </c>
      <c r="N102" s="5">
        <v>36168247</v>
      </c>
      <c r="O102" s="5">
        <v>17233347</v>
      </c>
      <c r="P102" s="5">
        <v>36942842</v>
      </c>
      <c r="Q102" s="5">
        <v>46244972</v>
      </c>
      <c r="R102" s="5">
        <v>53045630</v>
      </c>
      <c r="S102" s="5">
        <v>60167309</v>
      </c>
    </row>
    <row r="103" spans="3:19" ht="15.5" x14ac:dyDescent="0.35">
      <c r="C103" t="s">
        <v>147</v>
      </c>
      <c r="D103" s="5">
        <v>5768650</v>
      </c>
      <c r="E103" s="5">
        <v>5601135</v>
      </c>
      <c r="F103" s="5">
        <v>5670443</v>
      </c>
      <c r="G103" s="5">
        <v>12998534</v>
      </c>
      <c r="I103" s="5">
        <v>5670443</v>
      </c>
      <c r="J103" s="5">
        <v>13601494</v>
      </c>
      <c r="K103" s="5">
        <v>20378829</v>
      </c>
      <c r="L103" s="5">
        <v>26086656</v>
      </c>
      <c r="M103" s="5">
        <v>30298711</v>
      </c>
      <c r="N103" s="5">
        <v>36168247</v>
      </c>
      <c r="O103" s="5">
        <v>17233347</v>
      </c>
      <c r="P103" s="5">
        <v>36942842</v>
      </c>
      <c r="Q103" s="5">
        <v>46244972</v>
      </c>
      <c r="R103" s="5">
        <v>53045630</v>
      </c>
      <c r="S103" s="5">
        <v>60167309</v>
      </c>
    </row>
    <row r="104" spans="3:19" ht="15.5" x14ac:dyDescent="0.35">
      <c r="C104" t="s">
        <v>152</v>
      </c>
    </row>
    <row r="105" spans="3:19" ht="15.5" x14ac:dyDescent="0.35">
      <c r="C105" t="s">
        <v>153</v>
      </c>
      <c r="G105" s="5">
        <v>12569728</v>
      </c>
      <c r="J105" s="5">
        <v>12399578</v>
      </c>
      <c r="K105" s="5">
        <v>15677797</v>
      </c>
      <c r="L105" s="5">
        <v>22277797</v>
      </c>
      <c r="M105" s="5">
        <v>25039254</v>
      </c>
      <c r="N105" s="5">
        <v>27943183</v>
      </c>
      <c r="O105" s="5">
        <v>15296605</v>
      </c>
      <c r="P105" s="5">
        <v>35150590</v>
      </c>
      <c r="Q105" s="5">
        <v>44450590</v>
      </c>
      <c r="R105" s="5">
        <v>51250590</v>
      </c>
      <c r="S105" s="5">
        <v>51255935</v>
      </c>
    </row>
    <row r="106" spans="3:19" ht="15.5" x14ac:dyDescent="0.35">
      <c r="C106" t="s">
        <v>1134</v>
      </c>
      <c r="D106" s="5">
        <v>5416003</v>
      </c>
      <c r="K106" s="5">
        <v>2462860</v>
      </c>
      <c r="L106" s="5">
        <v>2462860</v>
      </c>
      <c r="M106" s="5">
        <v>1962236</v>
      </c>
      <c r="N106" s="5">
        <v>1982942</v>
      </c>
      <c r="O106" s="5">
        <v>1623240</v>
      </c>
      <c r="P106" s="5">
        <v>1623240</v>
      </c>
      <c r="Q106" s="5">
        <v>1623240</v>
      </c>
      <c r="R106" s="5">
        <v>1623240</v>
      </c>
      <c r="S106" s="5">
        <v>8760127</v>
      </c>
    </row>
    <row r="107" spans="3:19" ht="15.5" x14ac:dyDescent="0.35">
      <c r="C107" t="s">
        <v>154</v>
      </c>
      <c r="D107" s="5">
        <v>19948911</v>
      </c>
      <c r="E107" s="5">
        <v>20036903</v>
      </c>
      <c r="F107" s="5">
        <v>20166940</v>
      </c>
      <c r="G107" s="5">
        <v>14440621</v>
      </c>
      <c r="I107" s="5">
        <v>20166940</v>
      </c>
      <c r="J107" s="5">
        <v>16011455</v>
      </c>
      <c r="K107" s="5">
        <v>30261389</v>
      </c>
      <c r="L107" s="5">
        <v>32248195</v>
      </c>
      <c r="M107" s="5">
        <v>34851076</v>
      </c>
      <c r="N107" s="5">
        <v>41810698</v>
      </c>
      <c r="O107" s="5">
        <v>46349394</v>
      </c>
      <c r="P107" s="5">
        <v>48793357</v>
      </c>
      <c r="Q107" s="5">
        <v>54491536</v>
      </c>
      <c r="R107" s="5">
        <v>57447320</v>
      </c>
      <c r="S107" s="5">
        <v>85805974</v>
      </c>
    </row>
    <row r="108" spans="3:19" ht="15.5" x14ac:dyDescent="0.35">
      <c r="C108" t="s">
        <v>155</v>
      </c>
    </row>
    <row r="109" spans="3:19" ht="15.5" x14ac:dyDescent="0.35">
      <c r="C109" t="s">
        <v>156</v>
      </c>
      <c r="D109" s="5">
        <v>30113735</v>
      </c>
      <c r="E109" s="5">
        <v>30113735</v>
      </c>
      <c r="F109" s="5">
        <v>30113735</v>
      </c>
      <c r="G109" s="5">
        <v>30113735</v>
      </c>
      <c r="I109" s="5">
        <v>30113735</v>
      </c>
      <c r="J109" s="5">
        <v>30113735</v>
      </c>
      <c r="K109" s="5">
        <v>30113735</v>
      </c>
      <c r="L109" s="5">
        <v>30113735</v>
      </c>
      <c r="M109" s="5">
        <v>30113735</v>
      </c>
      <c r="N109" s="5">
        <v>30113735</v>
      </c>
      <c r="O109" s="5">
        <v>30113735</v>
      </c>
      <c r="P109" s="5">
        <v>30113735</v>
      </c>
      <c r="Q109" s="5">
        <v>30113735</v>
      </c>
      <c r="R109" s="5">
        <v>24481836</v>
      </c>
      <c r="S109" s="5">
        <v>1343850</v>
      </c>
    </row>
    <row r="110" spans="3:19" ht="15.5" x14ac:dyDescent="0.35">
      <c r="C110" t="s">
        <v>157</v>
      </c>
      <c r="D110" s="5">
        <v>310840</v>
      </c>
      <c r="E110" s="5">
        <v>310840</v>
      </c>
      <c r="F110" s="5">
        <v>310840</v>
      </c>
      <c r="G110" s="5">
        <v>310840</v>
      </c>
      <c r="I110" s="5">
        <v>310840</v>
      </c>
      <c r="J110" s="5">
        <v>310840</v>
      </c>
      <c r="K110" s="5">
        <v>310840</v>
      </c>
      <c r="L110" s="5">
        <v>310840</v>
      </c>
      <c r="M110" s="5">
        <v>310840</v>
      </c>
      <c r="N110" s="5">
        <v>310840</v>
      </c>
      <c r="O110" s="5">
        <v>310840</v>
      </c>
      <c r="P110" s="5">
        <v>310840</v>
      </c>
      <c r="Q110" s="5">
        <v>310840</v>
      </c>
    </row>
    <row r="111" spans="3:19" ht="15.5" x14ac:dyDescent="0.35">
      <c r="C111" t="s">
        <v>158</v>
      </c>
      <c r="D111" s="5">
        <v>-13429247</v>
      </c>
      <c r="E111" s="5">
        <v>-13432568</v>
      </c>
      <c r="F111" s="5">
        <v>-13574359</v>
      </c>
      <c r="G111" s="5">
        <v>-11493256</v>
      </c>
      <c r="I111" s="5">
        <v>-13574359</v>
      </c>
      <c r="J111" s="5">
        <v>-11964120</v>
      </c>
      <c r="K111" s="5">
        <v>-4566040</v>
      </c>
      <c r="L111" s="5">
        <v>434410</v>
      </c>
      <c r="M111" s="5">
        <v>5307328</v>
      </c>
      <c r="N111" s="5">
        <v>9735190</v>
      </c>
      <c r="O111" s="5">
        <v>10664417</v>
      </c>
      <c r="P111" s="5">
        <v>20861700</v>
      </c>
      <c r="Q111" s="5">
        <v>24699698</v>
      </c>
      <c r="R111" s="5">
        <v>27856629</v>
      </c>
      <c r="S111" s="5">
        <v>34663006</v>
      </c>
    </row>
    <row r="112" spans="3:19" ht="15.5" x14ac:dyDescent="0.35">
      <c r="C112" t="s">
        <v>162</v>
      </c>
      <c r="D112" s="5">
        <v>140</v>
      </c>
      <c r="E112" s="5">
        <v>141</v>
      </c>
      <c r="F112" s="5">
        <v>141</v>
      </c>
      <c r="G112" s="5">
        <v>140</v>
      </c>
      <c r="I112" s="5">
        <v>141</v>
      </c>
      <c r="J112" s="5">
        <v>141</v>
      </c>
      <c r="K112" s="5">
        <v>141</v>
      </c>
      <c r="L112" s="5">
        <v>141</v>
      </c>
      <c r="M112" s="5">
        <v>141</v>
      </c>
      <c r="N112" s="5">
        <v>141</v>
      </c>
      <c r="O112" s="5">
        <v>141</v>
      </c>
    </row>
    <row r="113" spans="2:19" ht="15.5" x14ac:dyDescent="0.35">
      <c r="C113" t="s">
        <v>10</v>
      </c>
      <c r="D113" s="5">
        <v>17086569</v>
      </c>
      <c r="E113" s="5">
        <v>17083249</v>
      </c>
      <c r="F113" s="5">
        <v>16941458</v>
      </c>
      <c r="G113" s="5">
        <v>19024847</v>
      </c>
      <c r="I113" s="5">
        <v>16941458</v>
      </c>
      <c r="J113" s="5">
        <v>18553984</v>
      </c>
      <c r="K113" s="5">
        <v>25938289</v>
      </c>
      <c r="L113" s="5">
        <v>30929950</v>
      </c>
      <c r="M113" s="5">
        <v>35789668</v>
      </c>
      <c r="N113" s="5">
        <v>40210010</v>
      </c>
      <c r="O113" s="5">
        <v>41152211</v>
      </c>
      <c r="P113" s="5">
        <v>51364121</v>
      </c>
      <c r="Q113" s="5">
        <v>55187339</v>
      </c>
      <c r="R113" s="5">
        <v>52373702</v>
      </c>
      <c r="S113" s="5">
        <v>38015299</v>
      </c>
    </row>
    <row r="114" spans="2:19" ht="15.5" x14ac:dyDescent="0.35">
      <c r="C114" t="s">
        <v>163</v>
      </c>
      <c r="D114" s="5">
        <v>37035480</v>
      </c>
      <c r="E114" s="5">
        <v>37120152</v>
      </c>
      <c r="F114" s="5">
        <v>37108398</v>
      </c>
      <c r="G114" s="5">
        <v>33465468</v>
      </c>
      <c r="I114" s="5">
        <v>37108398</v>
      </c>
      <c r="J114" s="5">
        <v>34565439</v>
      </c>
      <c r="K114" s="5">
        <v>56199678</v>
      </c>
      <c r="L114" s="5">
        <v>63178145</v>
      </c>
      <c r="M114" s="5">
        <v>70640744</v>
      </c>
      <c r="N114" s="5">
        <v>82020708</v>
      </c>
      <c r="O114" s="5">
        <v>87501605</v>
      </c>
      <c r="P114" s="5">
        <v>100157478</v>
      </c>
      <c r="Q114" s="5">
        <v>109678875</v>
      </c>
      <c r="R114" s="5">
        <v>109821022</v>
      </c>
      <c r="S114" s="5">
        <v>123821273</v>
      </c>
    </row>
    <row r="115" spans="2:19" ht="15.5" x14ac:dyDescent="0.35">
      <c r="C115" t="s">
        <v>164</v>
      </c>
      <c r="D115" s="5">
        <v>37500000000</v>
      </c>
      <c r="E115" s="5">
        <v>37500000000</v>
      </c>
      <c r="F115" s="5">
        <v>37500000000</v>
      </c>
      <c r="G115" s="5">
        <v>37500000000</v>
      </c>
      <c r="I115" s="5">
        <v>37500000000</v>
      </c>
      <c r="J115" s="5">
        <v>37500000000</v>
      </c>
      <c r="K115" s="5">
        <v>37500000000</v>
      </c>
      <c r="L115" s="5">
        <v>37500000000</v>
      </c>
      <c r="M115" s="5">
        <v>37500000000</v>
      </c>
      <c r="N115" s="5">
        <v>37500000000</v>
      </c>
      <c r="O115" s="5">
        <v>37500000000</v>
      </c>
      <c r="P115" s="5">
        <v>3750000000</v>
      </c>
      <c r="Q115" s="5">
        <v>3750000000</v>
      </c>
      <c r="R115" s="5">
        <v>300000</v>
      </c>
      <c r="S115" s="5">
        <v>12000</v>
      </c>
    </row>
    <row r="117" spans="2:19" ht="15.5" x14ac:dyDescent="0.35">
      <c r="B117" t="s">
        <v>165</v>
      </c>
      <c r="C117" t="s">
        <v>166</v>
      </c>
      <c r="D117" s="5">
        <v>485388</v>
      </c>
      <c r="E117" s="5">
        <v>-54687</v>
      </c>
      <c r="F117" s="5">
        <v>-1092819</v>
      </c>
      <c r="G117" s="5">
        <v>601386</v>
      </c>
      <c r="I117" s="5">
        <v>-1922683</v>
      </c>
      <c r="J117" s="5">
        <v>-1115590</v>
      </c>
      <c r="K117" s="5">
        <v>6151138</v>
      </c>
      <c r="L117" s="5">
        <v>1760728</v>
      </c>
      <c r="M117" s="5">
        <v>4209806</v>
      </c>
      <c r="N117" s="5">
        <v>6142724</v>
      </c>
      <c r="O117" s="5">
        <v>6278646</v>
      </c>
      <c r="P117" s="5">
        <v>5438097</v>
      </c>
      <c r="Q117" s="5">
        <v>-2312058</v>
      </c>
      <c r="R117" s="5">
        <v>2707638</v>
      </c>
      <c r="S117" s="5">
        <v>11496913</v>
      </c>
    </row>
    <row r="118" spans="2:19" ht="15.5" x14ac:dyDescent="0.35">
      <c r="C118" t="s">
        <v>167</v>
      </c>
      <c r="D118" s="5">
        <v>1183000</v>
      </c>
      <c r="E118" s="5">
        <v>759229</v>
      </c>
      <c r="F118" s="5">
        <v>2354139</v>
      </c>
      <c r="G118" s="5">
        <v>1356546</v>
      </c>
      <c r="I118" s="5">
        <v>4715928</v>
      </c>
      <c r="J118" s="5">
        <v>5049219</v>
      </c>
      <c r="K118" s="5">
        <v>10973519</v>
      </c>
      <c r="L118" s="5">
        <v>11565507</v>
      </c>
      <c r="M118" s="5">
        <v>11118448</v>
      </c>
      <c r="N118" s="5">
        <v>14354057</v>
      </c>
      <c r="O118" s="5">
        <v>15745453</v>
      </c>
      <c r="P118" s="5">
        <v>15776580</v>
      </c>
      <c r="Q118" s="5">
        <v>14248367</v>
      </c>
      <c r="R118" s="5">
        <v>14513398</v>
      </c>
      <c r="S118" s="5">
        <v>25383436</v>
      </c>
    </row>
    <row r="119" spans="2:19" ht="15.5" x14ac:dyDescent="0.35">
      <c r="C119" t="s">
        <v>519</v>
      </c>
      <c r="D119" s="5">
        <v>-405461</v>
      </c>
      <c r="E119" s="5">
        <v>-732765</v>
      </c>
      <c r="F119" s="5">
        <v>-3095304</v>
      </c>
      <c r="G119" s="5">
        <v>-567322</v>
      </c>
      <c r="I119" s="5">
        <v>-5682899</v>
      </c>
      <c r="J119" s="5">
        <v>-5295797</v>
      </c>
      <c r="K119" s="5">
        <v>-4235449</v>
      </c>
      <c r="L119" s="5">
        <v>-7703669</v>
      </c>
      <c r="M119" s="5">
        <v>-5619912</v>
      </c>
      <c r="N119" s="5">
        <v>-6529605</v>
      </c>
      <c r="O119" s="5">
        <v>-7033879</v>
      </c>
      <c r="P119" s="5">
        <v>-7335452</v>
      </c>
      <c r="Q119" s="5">
        <v>-13218713</v>
      </c>
      <c r="R119" s="5">
        <v>-8173062</v>
      </c>
      <c r="S119" s="5">
        <v>-9223427</v>
      </c>
    </row>
    <row r="120" spans="2:19" ht="15.5" x14ac:dyDescent="0.35">
      <c r="C120" t="s">
        <v>220</v>
      </c>
      <c r="D120" s="5">
        <v>-33983</v>
      </c>
      <c r="F120" s="5">
        <v>-252390</v>
      </c>
      <c r="G120" s="5">
        <v>-80189</v>
      </c>
      <c r="I120" s="5">
        <v>-258123</v>
      </c>
      <c r="J120" s="5">
        <v>-214292</v>
      </c>
      <c r="K120" s="5">
        <v>554014</v>
      </c>
      <c r="L120" s="5">
        <v>119051</v>
      </c>
      <c r="M120" s="5">
        <v>-108940</v>
      </c>
      <c r="N120" s="5">
        <v>-139142</v>
      </c>
      <c r="O120" s="5">
        <v>-4702</v>
      </c>
      <c r="P120" s="5">
        <v>-32099</v>
      </c>
      <c r="Q120" s="5">
        <v>-45115</v>
      </c>
      <c r="R120" s="5">
        <v>-27508</v>
      </c>
      <c r="S120" s="5">
        <v>-112802</v>
      </c>
    </row>
    <row r="121" spans="2:19" ht="15.5" x14ac:dyDescent="0.35">
      <c r="C121" t="s">
        <v>1237</v>
      </c>
      <c r="D121" s="5">
        <v>-87705</v>
      </c>
      <c r="E121" s="5">
        <v>87705</v>
      </c>
      <c r="K121" s="5">
        <v>-34050</v>
      </c>
      <c r="L121" s="5">
        <v>-16280</v>
      </c>
      <c r="M121" s="5">
        <v>-13405</v>
      </c>
      <c r="N121" s="5">
        <v>-14873</v>
      </c>
      <c r="O121" s="5">
        <v>-32585</v>
      </c>
      <c r="P121" s="5">
        <v>-162007</v>
      </c>
      <c r="Q121" s="5">
        <v>-159779</v>
      </c>
    </row>
    <row r="122" spans="2:19" ht="15.5" x14ac:dyDescent="0.35">
      <c r="C122" t="s">
        <v>698</v>
      </c>
      <c r="M122" s="5">
        <v>589512</v>
      </c>
      <c r="P122" s="5">
        <v>56315</v>
      </c>
    </row>
    <row r="123" spans="2:19" ht="15.5" x14ac:dyDescent="0.35">
      <c r="C123" t="s">
        <v>1579</v>
      </c>
      <c r="D123" s="5">
        <v>469</v>
      </c>
      <c r="E123" s="5">
        <v>472</v>
      </c>
      <c r="F123" s="5">
        <v>1055</v>
      </c>
      <c r="G123" s="5">
        <v>1275</v>
      </c>
      <c r="I123" s="5">
        <v>32104</v>
      </c>
      <c r="J123" s="5">
        <v>77572</v>
      </c>
      <c r="K123" s="5">
        <v>6112</v>
      </c>
      <c r="L123" s="5">
        <v>3015</v>
      </c>
      <c r="M123" s="5">
        <v>7117</v>
      </c>
      <c r="N123" s="5">
        <v>6367</v>
      </c>
      <c r="O123" s="5">
        <v>8939</v>
      </c>
      <c r="P123" s="5">
        <v>2900</v>
      </c>
      <c r="Q123" s="5">
        <v>2634</v>
      </c>
      <c r="R123" s="5">
        <v>1684278</v>
      </c>
      <c r="S123" s="5">
        <v>4528</v>
      </c>
    </row>
    <row r="124" spans="2:19" ht="15.5" x14ac:dyDescent="0.35">
      <c r="C124" t="s">
        <v>488</v>
      </c>
      <c r="D124" s="5">
        <v>-170932</v>
      </c>
      <c r="E124" s="5">
        <v>-169328</v>
      </c>
      <c r="F124" s="5">
        <v>-47686</v>
      </c>
      <c r="G124" s="5">
        <v>-108893</v>
      </c>
      <c r="I124" s="5">
        <v>-729693</v>
      </c>
      <c r="J124" s="5">
        <v>-732292</v>
      </c>
      <c r="K124" s="5">
        <v>-1113008</v>
      </c>
      <c r="L124" s="5">
        <v>-2206896</v>
      </c>
      <c r="M124" s="5">
        <v>-1763014</v>
      </c>
      <c r="N124" s="5">
        <v>-1534080</v>
      </c>
      <c r="O124" s="5">
        <v>-2404580</v>
      </c>
      <c r="P124" s="5">
        <v>-2868140</v>
      </c>
      <c r="Q124" s="5">
        <v>-3139452</v>
      </c>
      <c r="R124" s="5">
        <v>-3538708</v>
      </c>
      <c r="S124" s="5">
        <v>-4656139</v>
      </c>
    </row>
    <row r="125" spans="2:19" ht="15.5" x14ac:dyDescent="0.35">
      <c r="C125" t="s">
        <v>1829</v>
      </c>
      <c r="R125" s="5">
        <v>-1750760</v>
      </c>
    </row>
    <row r="126" spans="2:19" ht="15.5" x14ac:dyDescent="0.35">
      <c r="C126" t="s">
        <v>1830</v>
      </c>
      <c r="F126" s="5">
        <v>-52633</v>
      </c>
      <c r="G126" s="5">
        <v>-31</v>
      </c>
      <c r="S126" s="5">
        <v>101317</v>
      </c>
    </row>
    <row r="127" spans="2:19" ht="15.5" x14ac:dyDescent="0.35">
      <c r="C127" t="s">
        <v>172</v>
      </c>
      <c r="D127" s="5">
        <v>-321256</v>
      </c>
      <c r="E127" s="5">
        <v>-63257</v>
      </c>
      <c r="F127" s="5">
        <v>5189677</v>
      </c>
      <c r="G127" s="5">
        <v>-69000</v>
      </c>
      <c r="I127" s="5">
        <v>4369826</v>
      </c>
      <c r="J127" s="5">
        <v>-10317632</v>
      </c>
      <c r="K127" s="5">
        <v>-4759359</v>
      </c>
      <c r="L127" s="5">
        <v>-855403</v>
      </c>
      <c r="M127" s="5">
        <v>-3268146</v>
      </c>
      <c r="N127" s="5">
        <v>-3150299</v>
      </c>
      <c r="O127" s="5">
        <v>-5503853</v>
      </c>
      <c r="P127" s="5">
        <v>-6087824</v>
      </c>
      <c r="Q127" s="5">
        <v>3912739</v>
      </c>
      <c r="R127" s="5">
        <v>-4276792</v>
      </c>
      <c r="S127" s="5">
        <v>-7598296</v>
      </c>
    </row>
    <row r="128" spans="2:19" ht="15.5" x14ac:dyDescent="0.35">
      <c r="C128" t="s">
        <v>173</v>
      </c>
      <c r="D128" s="5">
        <v>-233343</v>
      </c>
      <c r="E128" s="5">
        <v>2399</v>
      </c>
      <c r="F128" s="5">
        <v>-3999842</v>
      </c>
      <c r="G128" s="5">
        <v>-73471</v>
      </c>
      <c r="I128" s="5">
        <v>-4990717</v>
      </c>
      <c r="J128" s="5">
        <v>12208413</v>
      </c>
      <c r="K128" s="5">
        <v>-1001050</v>
      </c>
      <c r="L128" s="5">
        <v>211558</v>
      </c>
      <c r="M128" s="5">
        <v>-2044373</v>
      </c>
      <c r="N128" s="5">
        <v>-2087144</v>
      </c>
      <c r="O128" s="5">
        <v>-817327</v>
      </c>
      <c r="P128" s="5">
        <v>-578328</v>
      </c>
      <c r="Q128" s="5">
        <v>-1007005</v>
      </c>
      <c r="R128" s="5">
        <v>-85999</v>
      </c>
      <c r="S128" s="5">
        <v>-2673421</v>
      </c>
    </row>
    <row r="129" spans="3:19" ht="15.5" x14ac:dyDescent="0.35">
      <c r="C129" t="s">
        <v>175</v>
      </c>
      <c r="D129" s="5">
        <v>1185</v>
      </c>
      <c r="E129" s="5">
        <v>-11277</v>
      </c>
      <c r="F129" s="5">
        <v>-189113</v>
      </c>
      <c r="G129" s="5">
        <v>349343</v>
      </c>
      <c r="I129" s="5">
        <v>-189113</v>
      </c>
      <c r="J129" s="5">
        <v>-282163</v>
      </c>
      <c r="K129" s="5">
        <v>-274502</v>
      </c>
      <c r="L129" s="5">
        <v>-211819</v>
      </c>
      <c r="M129" s="5">
        <v>-446101</v>
      </c>
      <c r="N129" s="5">
        <v>-119952</v>
      </c>
      <c r="O129" s="5">
        <v>-1798911</v>
      </c>
      <c r="P129" s="5">
        <v>-901560</v>
      </c>
      <c r="Q129" s="5">
        <v>-1225834</v>
      </c>
      <c r="R129" s="5">
        <v>-641882</v>
      </c>
      <c r="S129" s="5">
        <v>-2673421</v>
      </c>
    </row>
    <row r="130" spans="3:19" ht="15.5" x14ac:dyDescent="0.35">
      <c r="C130" t="s">
        <v>1439</v>
      </c>
      <c r="F130" s="5">
        <v>-155230</v>
      </c>
      <c r="J130" s="5">
        <v>13788000</v>
      </c>
      <c r="M130" s="5">
        <v>39302</v>
      </c>
    </row>
    <row r="131" spans="3:19" ht="15.5" x14ac:dyDescent="0.35">
      <c r="C131" t="s">
        <v>1831</v>
      </c>
      <c r="F131" s="5">
        <v>407752</v>
      </c>
      <c r="G131" s="5">
        <v>-407752</v>
      </c>
      <c r="P131" s="5">
        <v>358048</v>
      </c>
    </row>
    <row r="132" spans="3:19" ht="15.5" x14ac:dyDescent="0.35">
      <c r="C132" t="s">
        <v>1832</v>
      </c>
      <c r="D132" s="5">
        <v>-234528</v>
      </c>
      <c r="E132" s="5">
        <v>13676</v>
      </c>
      <c r="F132" s="5">
        <v>-4748471</v>
      </c>
      <c r="G132" s="5">
        <v>1</v>
      </c>
      <c r="I132" s="5">
        <v>-4748470</v>
      </c>
      <c r="J132" s="5">
        <v>-688352</v>
      </c>
      <c r="K132" s="5">
        <v>-694267</v>
      </c>
      <c r="L132" s="5">
        <v>414638</v>
      </c>
      <c r="M132" s="5">
        <v>-1615117</v>
      </c>
      <c r="N132" s="5">
        <v>-1866448</v>
      </c>
      <c r="O132" s="5">
        <v>1007995</v>
      </c>
      <c r="P132" s="5">
        <v>-87020</v>
      </c>
    </row>
    <row r="133" spans="3:19" ht="15.5" x14ac:dyDescent="0.35">
      <c r="C133" t="s">
        <v>1833</v>
      </c>
      <c r="F133" s="5">
        <v>738354</v>
      </c>
      <c r="G133" s="5">
        <v>-15063</v>
      </c>
    </row>
    <row r="134" spans="3:19" ht="15.5" x14ac:dyDescent="0.35">
      <c r="C134" t="s">
        <v>704</v>
      </c>
    </row>
    <row r="135" spans="3:19" ht="15.5" x14ac:dyDescent="0.35">
      <c r="C135" t="s">
        <v>627</v>
      </c>
      <c r="F135" s="5">
        <v>-53134</v>
      </c>
      <c r="I135" s="5">
        <v>-53134</v>
      </c>
      <c r="J135" s="5">
        <v>-609072</v>
      </c>
      <c r="K135" s="5">
        <v>-32281</v>
      </c>
      <c r="L135" s="5">
        <v>8739</v>
      </c>
      <c r="M135" s="5">
        <v>-22457</v>
      </c>
      <c r="N135" s="5">
        <v>-100744</v>
      </c>
      <c r="O135" s="5">
        <v>-26411</v>
      </c>
      <c r="P135" s="5">
        <v>52204</v>
      </c>
      <c r="Q135" s="5">
        <v>218829</v>
      </c>
      <c r="R135" s="5">
        <v>555883</v>
      </c>
    </row>
    <row r="136" spans="3:19" ht="15.5" x14ac:dyDescent="0.35">
      <c r="C136" t="s">
        <v>189</v>
      </c>
      <c r="D136" s="5">
        <v>-321256</v>
      </c>
      <c r="E136" s="5">
        <v>-63257</v>
      </c>
      <c r="F136" s="5">
        <v>5189677</v>
      </c>
      <c r="G136" s="5">
        <v>-69000</v>
      </c>
      <c r="I136" s="5">
        <v>4369826</v>
      </c>
      <c r="J136" s="5">
        <v>-10317632</v>
      </c>
      <c r="K136" s="5">
        <v>-4759359</v>
      </c>
      <c r="L136" s="5">
        <v>-855403</v>
      </c>
      <c r="M136" s="5">
        <v>-3268146</v>
      </c>
      <c r="N136" s="5">
        <v>-3150299</v>
      </c>
      <c r="O136" s="5">
        <v>-5503853</v>
      </c>
      <c r="P136" s="5">
        <v>-6087824</v>
      </c>
      <c r="Q136" s="5">
        <v>3912739</v>
      </c>
      <c r="R136" s="5">
        <v>-4276792</v>
      </c>
      <c r="S136" s="5">
        <v>-7598296</v>
      </c>
    </row>
    <row r="137" spans="3:19" ht="15.5" x14ac:dyDescent="0.35">
      <c r="C137" t="s">
        <v>202</v>
      </c>
      <c r="D137" s="5">
        <v>-459000</v>
      </c>
      <c r="E137" s="5">
        <v>-69000</v>
      </c>
      <c r="F137" s="5">
        <v>-69000</v>
      </c>
      <c r="G137" s="5">
        <v>-69000</v>
      </c>
      <c r="I137" s="5">
        <v>-888851</v>
      </c>
      <c r="J137" s="5">
        <v>-7832219</v>
      </c>
      <c r="K137" s="5">
        <v>-4760000</v>
      </c>
      <c r="L137" s="5">
        <v>-1355386</v>
      </c>
      <c r="M137" s="5">
        <v>-3247440</v>
      </c>
      <c r="N137" s="5">
        <v>-3510001</v>
      </c>
      <c r="O137" s="5">
        <v>-9299967</v>
      </c>
      <c r="P137" s="5">
        <v>-6600000</v>
      </c>
      <c r="Q137" s="5">
        <v>-2030000</v>
      </c>
      <c r="R137" s="5">
        <v>-5004632</v>
      </c>
      <c r="S137" s="5">
        <v>-6160523</v>
      </c>
    </row>
    <row r="138" spans="3:19" ht="15.5" x14ac:dyDescent="0.35">
      <c r="C138" t="s">
        <v>635</v>
      </c>
      <c r="S138" s="5">
        <v>-1437773</v>
      </c>
    </row>
    <row r="139" spans="3:19" ht="15.5" x14ac:dyDescent="0.35">
      <c r="C139" t="s">
        <v>497</v>
      </c>
      <c r="Q139" s="5">
        <v>5942739</v>
      </c>
      <c r="R139" s="5">
        <v>727840</v>
      </c>
    </row>
    <row r="140" spans="3:19" ht="15.5" x14ac:dyDescent="0.35">
      <c r="C140" t="s">
        <v>1094</v>
      </c>
      <c r="D140" s="5">
        <v>134074</v>
      </c>
      <c r="J140" s="5">
        <v>-2462860</v>
      </c>
      <c r="O140" s="5">
        <v>3796114</v>
      </c>
      <c r="P140" s="5">
        <v>512176</v>
      </c>
    </row>
    <row r="141" spans="3:19" ht="15.5" x14ac:dyDescent="0.35">
      <c r="C141" t="s">
        <v>1125</v>
      </c>
      <c r="D141" s="5">
        <v>3670</v>
      </c>
      <c r="E141" s="5">
        <v>5743</v>
      </c>
      <c r="F141" s="5">
        <v>5258677</v>
      </c>
      <c r="I141" s="5">
        <v>5258677</v>
      </c>
      <c r="J141" s="5">
        <v>-22553</v>
      </c>
      <c r="K141" s="5">
        <v>641</v>
      </c>
      <c r="L141" s="5">
        <v>499983</v>
      </c>
      <c r="M141" s="5">
        <v>-20706</v>
      </c>
      <c r="N141" s="5">
        <v>359702</v>
      </c>
    </row>
    <row r="142" spans="3:19" ht="15.5" x14ac:dyDescent="0.35">
      <c r="C142" t="s">
        <v>190</v>
      </c>
    </row>
    <row r="143" spans="3:19" ht="15.5" x14ac:dyDescent="0.35">
      <c r="C143" t="s">
        <v>226</v>
      </c>
      <c r="D143" s="5">
        <v>-69211</v>
      </c>
      <c r="E143" s="5">
        <v>-115545</v>
      </c>
      <c r="F143" s="5">
        <v>97016</v>
      </c>
      <c r="G143" s="5">
        <v>458915</v>
      </c>
      <c r="I143" s="5">
        <v>-2543574</v>
      </c>
      <c r="J143" s="5">
        <v>775191</v>
      </c>
      <c r="K143" s="5">
        <v>390729</v>
      </c>
      <c r="L143" s="5">
        <v>1116883</v>
      </c>
      <c r="M143" s="5">
        <v>-1102713</v>
      </c>
      <c r="N143" s="5">
        <v>905281</v>
      </c>
      <c r="O143" s="5">
        <v>-42534</v>
      </c>
      <c r="P143" s="5">
        <v>-1228055</v>
      </c>
      <c r="Q143" s="5">
        <v>593676</v>
      </c>
      <c r="R143" s="5">
        <v>-1655153</v>
      </c>
      <c r="S143" s="5">
        <v>1225196</v>
      </c>
    </row>
    <row r="144" spans="3:19" ht="15.5" x14ac:dyDescent="0.35">
      <c r="C144" t="s">
        <v>227</v>
      </c>
      <c r="E144" s="5">
        <v>1331233</v>
      </c>
      <c r="F144" s="5">
        <v>1</v>
      </c>
      <c r="I144" s="5">
        <v>3900073</v>
      </c>
      <c r="J144" s="5">
        <v>2385330</v>
      </c>
      <c r="K144" s="5">
        <v>2253815</v>
      </c>
      <c r="L144" s="5">
        <v>1205837</v>
      </c>
      <c r="M144" s="5">
        <v>2612659</v>
      </c>
      <c r="N144" s="5">
        <v>1513115</v>
      </c>
      <c r="O144" s="5">
        <v>1574878</v>
      </c>
      <c r="P144" s="5">
        <v>2796204</v>
      </c>
      <c r="Q144" s="5">
        <v>2202528</v>
      </c>
      <c r="R144" s="5">
        <v>3857681</v>
      </c>
      <c r="S144" s="5">
        <v>2632485</v>
      </c>
    </row>
    <row r="145" spans="2:19" ht="15.5" x14ac:dyDescent="0.35">
      <c r="C145" t="s">
        <v>225</v>
      </c>
      <c r="D145" s="5">
        <v>-11578</v>
      </c>
      <c r="E145" s="5">
        <v>-11122</v>
      </c>
      <c r="F145" s="5">
        <v>-43327</v>
      </c>
      <c r="G145" s="5">
        <v>17034</v>
      </c>
      <c r="I145" s="5">
        <v>-25266</v>
      </c>
      <c r="J145" s="5">
        <v>739550</v>
      </c>
      <c r="K145" s="5">
        <v>-259214</v>
      </c>
      <c r="L145" s="5">
        <v>-68905</v>
      </c>
      <c r="M145" s="5">
        <v>-304109</v>
      </c>
      <c r="N145" s="5">
        <v>194263</v>
      </c>
      <c r="O145" s="5">
        <v>-19229</v>
      </c>
      <c r="P145" s="5">
        <v>6729</v>
      </c>
    </row>
    <row r="146" spans="2:19" ht="15.5" x14ac:dyDescent="0.35">
      <c r="C146" t="s">
        <v>229</v>
      </c>
      <c r="D146" s="5">
        <v>-80789</v>
      </c>
      <c r="E146" s="5">
        <v>1204566</v>
      </c>
      <c r="F146" s="5">
        <v>53690</v>
      </c>
      <c r="G146" s="5">
        <v>475949</v>
      </c>
      <c r="I146" s="5">
        <v>1331233</v>
      </c>
      <c r="J146" s="5">
        <v>3900071</v>
      </c>
      <c r="K146" s="5">
        <v>2385330</v>
      </c>
      <c r="L146" s="5">
        <v>2253815</v>
      </c>
      <c r="M146" s="5">
        <v>1205837</v>
      </c>
      <c r="N146" s="5">
        <v>2612659</v>
      </c>
      <c r="O146" s="5">
        <v>1513115</v>
      </c>
      <c r="P146" s="5">
        <v>1574878</v>
      </c>
      <c r="Q146" s="5">
        <v>2796204</v>
      </c>
      <c r="R146" s="5">
        <v>2202528</v>
      </c>
      <c r="S146" s="5">
        <v>3857681</v>
      </c>
    </row>
    <row r="148" spans="2:19" ht="15.5" x14ac:dyDescent="0.35">
      <c r="B148" t="s">
        <v>230</v>
      </c>
      <c r="C148" t="s">
        <v>12</v>
      </c>
      <c r="D148" s="5">
        <v>37500000000</v>
      </c>
      <c r="E148" s="5">
        <v>37500000000</v>
      </c>
      <c r="F148" s="5">
        <v>37500000000</v>
      </c>
      <c r="G148" s="5">
        <v>37500000000</v>
      </c>
      <c r="I148" s="5">
        <v>37500000000</v>
      </c>
      <c r="J148" s="5">
        <v>37500000000</v>
      </c>
      <c r="K148" s="5">
        <v>37500000000</v>
      </c>
      <c r="L148" s="5">
        <v>37500000000</v>
      </c>
      <c r="M148" s="5">
        <v>37500000000</v>
      </c>
      <c r="N148" s="5">
        <v>37500000000</v>
      </c>
      <c r="O148" s="5">
        <v>37500000000</v>
      </c>
      <c r="P148" s="5">
        <v>3750000000</v>
      </c>
      <c r="Q148" s="5">
        <v>3750000000</v>
      </c>
      <c r="R148" s="5">
        <v>0</v>
      </c>
      <c r="S148" s="5">
        <v>0</v>
      </c>
    </row>
    <row r="149" spans="2:19" ht="15.5" x14ac:dyDescent="0.35">
      <c r="C149" t="s">
        <v>231</v>
      </c>
      <c r="E149" s="6">
        <v>0.06</v>
      </c>
      <c r="F149" s="6">
        <v>-0.93</v>
      </c>
      <c r="G149" s="6">
        <v>0.15</v>
      </c>
    </row>
    <row r="150" spans="2:19" ht="15.5" x14ac:dyDescent="0.35">
      <c r="C150" t="s">
        <v>232</v>
      </c>
      <c r="D150" s="5">
        <v>0</v>
      </c>
      <c r="E150" s="5">
        <v>500</v>
      </c>
      <c r="F150" s="6">
        <v>-38.04</v>
      </c>
      <c r="G150" s="5">
        <v>240</v>
      </c>
    </row>
    <row r="151" spans="2:19" ht="15.5" x14ac:dyDescent="0.35">
      <c r="C151" t="s">
        <v>67</v>
      </c>
      <c r="D151" s="6">
        <v>45.7</v>
      </c>
      <c r="E151" s="6">
        <v>80.94</v>
      </c>
      <c r="F151" s="6">
        <v>57.24</v>
      </c>
      <c r="G151" s="6">
        <v>64.27</v>
      </c>
    </row>
    <row r="152" spans="2:19" ht="15.5" x14ac:dyDescent="0.35">
      <c r="C152" t="s">
        <v>233</v>
      </c>
      <c r="D152" s="5">
        <v>7810000000</v>
      </c>
      <c r="E152" s="5">
        <v>9910000000</v>
      </c>
      <c r="F152" s="5">
        <v>17760000000</v>
      </c>
      <c r="G152" s="5">
        <v>10900000000</v>
      </c>
    </row>
    <row r="153" spans="2:19" ht="15.5" x14ac:dyDescent="0.35">
      <c r="C153" t="s">
        <v>234</v>
      </c>
      <c r="D153" s="6">
        <v>1E-4</v>
      </c>
      <c r="E153" s="6">
        <v>3.8E-3</v>
      </c>
      <c r="F153" s="6">
        <v>-5.5899999999999998E-2</v>
      </c>
      <c r="G153" s="6">
        <v>9.8999999999999991E-3</v>
      </c>
    </row>
    <row r="154" spans="2:19" ht="15.5" x14ac:dyDescent="0.35">
      <c r="C154" t="s">
        <v>235</v>
      </c>
      <c r="D154" s="6">
        <v>2.0000000000000001E-4</v>
      </c>
      <c r="E154" s="6">
        <v>8.199999999999999E-3</v>
      </c>
      <c r="F154" s="6">
        <v>-0.1225</v>
      </c>
      <c r="G154" s="6">
        <v>1.7500000000000002E-2</v>
      </c>
    </row>
    <row r="155" spans="2:19" ht="15.5" x14ac:dyDescent="0.35">
      <c r="C155" t="s">
        <v>236</v>
      </c>
      <c r="D155" s="6">
        <v>8.199999999999999E-3</v>
      </c>
      <c r="E155" s="6">
        <v>1.4199999999999999E-2</v>
      </c>
      <c r="F155" s="6">
        <v>2.7300000000000001E-2</v>
      </c>
      <c r="G155" s="6">
        <v>1.3600000000000001E-2</v>
      </c>
    </row>
    <row r="156" spans="2:19" ht="15.5" x14ac:dyDescent="0.35">
      <c r="C156" t="s">
        <v>237</v>
      </c>
      <c r="D156" s="6">
        <v>1.08</v>
      </c>
      <c r="E156" s="6">
        <v>1.9</v>
      </c>
      <c r="F156" s="6">
        <v>15.66</v>
      </c>
      <c r="G156" s="6">
        <v>3.95</v>
      </c>
    </row>
    <row r="157" spans="2:19" ht="15.5" x14ac:dyDescent="0.35">
      <c r="C157" t="s">
        <v>443</v>
      </c>
      <c r="D157" s="5">
        <v>306000000000</v>
      </c>
      <c r="E157" s="5">
        <v>290000000000</v>
      </c>
      <c r="F157" s="5">
        <v>283000000000</v>
      </c>
      <c r="G157" s="5">
        <v>318000000000</v>
      </c>
    </row>
    <row r="158" spans="2:19" ht="15.5" x14ac:dyDescent="0.35">
      <c r="C158" t="s">
        <v>238</v>
      </c>
      <c r="D158" s="6">
        <v>2.08</v>
      </c>
      <c r="E158" s="6">
        <v>3.88</v>
      </c>
      <c r="F158" s="6">
        <v>4.6399999999999997</v>
      </c>
      <c r="G158" s="6">
        <v>4.25</v>
      </c>
    </row>
    <row r="159" spans="2:19" ht="15.5" x14ac:dyDescent="0.35">
      <c r="C159" t="s">
        <v>239</v>
      </c>
      <c r="D159" s="6">
        <v>8.16</v>
      </c>
      <c r="E159" s="6">
        <v>7.74</v>
      </c>
      <c r="F159" s="6">
        <v>7.55</v>
      </c>
      <c r="G159" s="6">
        <v>8.4700000000000006</v>
      </c>
    </row>
    <row r="160" spans="2:19" ht="15.5" x14ac:dyDescent="0.35">
      <c r="C160" t="s">
        <v>240</v>
      </c>
      <c r="D160" s="6">
        <v>2.08</v>
      </c>
      <c r="E160" s="6">
        <v>3.88</v>
      </c>
      <c r="F160" s="6">
        <v>4.6399999999999997</v>
      </c>
      <c r="G160" s="6">
        <v>4.25</v>
      </c>
    </row>
    <row r="161" spans="3:19" ht="15.5" x14ac:dyDescent="0.35">
      <c r="C161" t="s">
        <v>241</v>
      </c>
      <c r="D161" s="6">
        <v>8.16</v>
      </c>
      <c r="E161" s="6">
        <v>7.74</v>
      </c>
      <c r="F161" s="6">
        <v>7.55</v>
      </c>
      <c r="G161" s="6">
        <v>8.4700000000000006</v>
      </c>
    </row>
    <row r="162" spans="3:19" ht="15.5" x14ac:dyDescent="0.35">
      <c r="C162" t="s">
        <v>242</v>
      </c>
      <c r="D162" s="5">
        <v>233000000000</v>
      </c>
      <c r="E162" s="5">
        <v>229000000000</v>
      </c>
      <c r="F162" s="5">
        <v>227000000000</v>
      </c>
      <c r="G162" s="5">
        <v>18000000000</v>
      </c>
    </row>
    <row r="163" spans="3:19" ht="15.5" x14ac:dyDescent="0.35">
      <c r="C163" t="s">
        <v>243</v>
      </c>
      <c r="D163" s="5">
        <v>97000000000</v>
      </c>
      <c r="G163" s="5">
        <v>210000000000</v>
      </c>
    </row>
    <row r="164" spans="3:19" ht="15.5" x14ac:dyDescent="0.35">
      <c r="C164" t="s">
        <v>306</v>
      </c>
      <c r="D164" s="5">
        <v>306000000000</v>
      </c>
      <c r="E164" s="5">
        <v>290000000000</v>
      </c>
      <c r="F164" s="5">
        <v>283000000000</v>
      </c>
      <c r="G164" s="5">
        <v>318000000000</v>
      </c>
    </row>
    <row r="165" spans="3:19" ht="15.5" x14ac:dyDescent="0.35">
      <c r="C165" t="s">
        <v>24</v>
      </c>
      <c r="D165" s="5">
        <v>330000000000</v>
      </c>
      <c r="E165" s="5">
        <v>229000000000</v>
      </c>
      <c r="F165" s="5">
        <v>227000000000</v>
      </c>
      <c r="G165" s="5">
        <v>227000000000</v>
      </c>
    </row>
    <row r="166" spans="3:19" ht="15.5" x14ac:dyDescent="0.35">
      <c r="C166" t="s">
        <v>21</v>
      </c>
      <c r="D166" s="5">
        <v>310000000000</v>
      </c>
      <c r="E166" s="5">
        <v>209000000000</v>
      </c>
      <c r="F166" s="5">
        <v>204000000000</v>
      </c>
      <c r="G166" s="5">
        <v>206000000000</v>
      </c>
    </row>
    <row r="167" spans="3:19" ht="15.5" x14ac:dyDescent="0.35">
      <c r="C167" t="s">
        <v>245</v>
      </c>
      <c r="D167" s="5">
        <v>28000000000</v>
      </c>
      <c r="E167" s="5">
        <v>19000000000</v>
      </c>
      <c r="F167" s="5">
        <v>13000000000</v>
      </c>
      <c r="G167" s="5">
        <v>151000000000</v>
      </c>
    </row>
    <row r="168" spans="3:19" ht="15.5" x14ac:dyDescent="0.35">
      <c r="C168" t="s">
        <v>246</v>
      </c>
      <c r="D168" s="5">
        <v>9000000000</v>
      </c>
      <c r="E168" s="5">
        <v>-1000000000</v>
      </c>
      <c r="F168" s="5">
        <v>-18000000000</v>
      </c>
      <c r="G168" s="5">
        <v>9000000000</v>
      </c>
    </row>
    <row r="169" spans="3:19" ht="15.5" x14ac:dyDescent="0.35">
      <c r="C169" t="s">
        <v>247</v>
      </c>
      <c r="D169" s="5">
        <v>0</v>
      </c>
      <c r="E169" s="5">
        <v>0</v>
      </c>
      <c r="F169" s="5">
        <v>-3000000000</v>
      </c>
      <c r="G169" s="5">
        <v>6000000000</v>
      </c>
    </row>
    <row r="170" spans="3:19" ht="15.5" x14ac:dyDescent="0.35">
      <c r="C170" t="s">
        <v>13</v>
      </c>
      <c r="D170" s="5">
        <v>9000000000</v>
      </c>
      <c r="E170" s="5">
        <v>-1000000000</v>
      </c>
      <c r="F170" s="5">
        <v>-21000000000</v>
      </c>
      <c r="G170" s="5">
        <v>15000000000</v>
      </c>
    </row>
    <row r="171" spans="3:19" ht="15.5" x14ac:dyDescent="0.35">
      <c r="C171" t="s">
        <v>16</v>
      </c>
      <c r="D171" s="6">
        <v>0.23</v>
      </c>
      <c r="E171" s="6">
        <v>-0.03</v>
      </c>
      <c r="F171" s="6">
        <v>-0.56999999999999995</v>
      </c>
      <c r="G171" s="6">
        <v>0.4</v>
      </c>
    </row>
    <row r="172" spans="3:19" ht="15.5" x14ac:dyDescent="0.35">
      <c r="C172" t="s">
        <v>52</v>
      </c>
      <c r="I172" s="6">
        <v>-0.71</v>
      </c>
      <c r="J172" s="6">
        <v>-3.13</v>
      </c>
      <c r="K172" s="6">
        <v>-2.0299999999999998</v>
      </c>
      <c r="L172" s="6">
        <v>-1.93</v>
      </c>
      <c r="M172" s="6">
        <v>-1.69</v>
      </c>
      <c r="N172" s="6">
        <v>-0.36</v>
      </c>
      <c r="O172" s="6">
        <v>-3.85</v>
      </c>
      <c r="P172" s="6">
        <v>-14.58</v>
      </c>
      <c r="Q172" s="6">
        <v>-11.27</v>
      </c>
      <c r="R172" s="6">
        <v>-301917.33</v>
      </c>
      <c r="S172" s="6">
        <v>5249037.4000000004</v>
      </c>
    </row>
    <row r="173" spans="3:19" ht="15.5" x14ac:dyDescent="0.35">
      <c r="C173" t="s">
        <v>66</v>
      </c>
      <c r="I173" s="6">
        <v>-49.3</v>
      </c>
      <c r="J173" s="6">
        <v>-4.79</v>
      </c>
      <c r="K173" s="6">
        <v>-4.43</v>
      </c>
      <c r="L173" s="6">
        <v>-25.91</v>
      </c>
      <c r="M173" s="6">
        <v>-29.59</v>
      </c>
      <c r="N173" s="6">
        <v>-138.88999999999999</v>
      </c>
      <c r="O173" s="6">
        <v>-101.3</v>
      </c>
      <c r="P173" s="6">
        <v>-288.07</v>
      </c>
      <c r="Q173" s="6">
        <v>-317.66000000000003</v>
      </c>
      <c r="R173" s="5">
        <v>0</v>
      </c>
      <c r="S173" s="5">
        <v>0</v>
      </c>
    </row>
    <row r="174" spans="3:19" ht="15.5" x14ac:dyDescent="0.35">
      <c r="C174" t="s">
        <v>69</v>
      </c>
      <c r="I174" s="6">
        <v>17.59</v>
      </c>
      <c r="J174" s="6">
        <v>6.98</v>
      </c>
      <c r="K174" s="6">
        <v>1.97</v>
      </c>
      <c r="L174" s="6">
        <v>11.22</v>
      </c>
      <c r="M174" s="6">
        <v>11.51</v>
      </c>
      <c r="N174" s="6">
        <v>8.4499999999999993</v>
      </c>
      <c r="O174" s="6">
        <v>66.52</v>
      </c>
      <c r="P174" s="6">
        <v>72.400000000000006</v>
      </c>
      <c r="Q174" s="6">
        <v>67.59</v>
      </c>
      <c r="R174" s="5">
        <v>0</v>
      </c>
      <c r="S174" s="5">
        <v>0</v>
      </c>
    </row>
    <row r="175" spans="3:19" ht="15.5" x14ac:dyDescent="0.35">
      <c r="C175" t="s">
        <v>248</v>
      </c>
      <c r="I175" s="5">
        <v>47980000000</v>
      </c>
      <c r="J175" s="5">
        <v>-13110000000</v>
      </c>
      <c r="K175" s="5">
        <v>114870000000</v>
      </c>
      <c r="L175" s="5">
        <v>101280000000</v>
      </c>
      <c r="M175" s="5">
        <v>104580000000</v>
      </c>
      <c r="N175" s="5">
        <v>135820000000</v>
      </c>
      <c r="O175" s="5">
        <v>111650000000</v>
      </c>
      <c r="P175" s="5">
        <v>108080000000</v>
      </c>
    </row>
    <row r="176" spans="3:19" ht="15.5" x14ac:dyDescent="0.35">
      <c r="C176" t="s">
        <v>249</v>
      </c>
      <c r="I176" s="6">
        <v>-4.2800000000000005E-2</v>
      </c>
      <c r="J176" s="6">
        <v>-0.21</v>
      </c>
      <c r="K176" s="6">
        <v>-8.7899999999999992E-2</v>
      </c>
      <c r="L176" s="6">
        <v>-7.3599999999999999E-2</v>
      </c>
      <c r="M176" s="6">
        <v>-6.2800000000000009E-2</v>
      </c>
      <c r="N176" s="6">
        <v>-1.1699999999999999E-2</v>
      </c>
      <c r="O176" s="6">
        <v>-0.1186</v>
      </c>
      <c r="P176" s="6">
        <v>-3.7699999999999997E-2</v>
      </c>
      <c r="Q176" s="6">
        <v>-2.8399999999999998E-2</v>
      </c>
      <c r="R176" s="6">
        <v>-6.1399999999999996E-2</v>
      </c>
      <c r="S176" s="6">
        <v>3.6900000000000002E-2</v>
      </c>
    </row>
    <row r="177" spans="3:19" ht="15.5" x14ac:dyDescent="0.35">
      <c r="C177" t="s">
        <v>250</v>
      </c>
      <c r="I177" s="6">
        <v>-9.3699999999999992E-2</v>
      </c>
      <c r="J177" s="6">
        <v>-0.39119999999999999</v>
      </c>
      <c r="K177" s="6">
        <v>-0.19039999999999999</v>
      </c>
      <c r="L177" s="6">
        <v>-0.15029999999999999</v>
      </c>
      <c r="M177" s="6">
        <v>-0.124</v>
      </c>
      <c r="N177" s="6">
        <v>-2.3900000000000001E-2</v>
      </c>
      <c r="O177" s="6">
        <v>-0.25219999999999998</v>
      </c>
      <c r="P177" s="6">
        <v>-7.3499999999999996E-2</v>
      </c>
      <c r="Q177" s="6">
        <v>-5.6500000000000002E-2</v>
      </c>
      <c r="R177" s="6">
        <v>-0.12869999999999998</v>
      </c>
      <c r="S177" s="6">
        <v>0.1201</v>
      </c>
    </row>
    <row r="178" spans="3:19" ht="15.5" x14ac:dyDescent="0.35">
      <c r="C178" t="s">
        <v>251</v>
      </c>
      <c r="I178" s="6">
        <v>6.6000000000000003E-2</v>
      </c>
      <c r="J178" s="6">
        <v>-7.9299999999999995E-2</v>
      </c>
      <c r="K178" s="6">
        <v>1.0800000000000001E-2</v>
      </c>
      <c r="L178" s="6">
        <v>-5.8999999999999999E-3</v>
      </c>
      <c r="M178" s="6">
        <v>-7.0999999999999995E-3</v>
      </c>
      <c r="N178" s="6">
        <v>1.6200000000000003E-2</v>
      </c>
      <c r="O178" s="6">
        <v>-1.0500000000000001E-2</v>
      </c>
      <c r="P178" s="6">
        <v>-1.1299999999999999E-2</v>
      </c>
      <c r="Q178" s="6">
        <v>1.04E-2</v>
      </c>
      <c r="R178" s="6">
        <v>-4.9500000000000002E-2</v>
      </c>
      <c r="S178" s="6">
        <v>0.188</v>
      </c>
    </row>
    <row r="179" spans="3:19" ht="15.5" x14ac:dyDescent="0.35">
      <c r="C179" t="s">
        <v>252</v>
      </c>
      <c r="I179" s="6">
        <v>2.46</v>
      </c>
      <c r="J179" s="6">
        <v>-4.22</v>
      </c>
      <c r="K179" s="6">
        <v>0.51</v>
      </c>
      <c r="L179" s="6">
        <v>-0.16</v>
      </c>
      <c r="M179" s="6">
        <v>-0.28000000000000003</v>
      </c>
      <c r="N179" s="6">
        <v>0.55000000000000004</v>
      </c>
      <c r="O179" s="6">
        <v>-0.27</v>
      </c>
      <c r="P179" s="6">
        <v>-0.36</v>
      </c>
      <c r="Q179" s="6">
        <v>0.35</v>
      </c>
      <c r="R179" s="6">
        <v>-1.46</v>
      </c>
      <c r="S179" s="6">
        <v>2.04</v>
      </c>
    </row>
    <row r="180" spans="3:19" ht="15.5" x14ac:dyDescent="0.35">
      <c r="C180" t="s">
        <v>63</v>
      </c>
      <c r="I180" s="6">
        <v>4.6399999999999997</v>
      </c>
      <c r="J180" s="6">
        <v>1.88</v>
      </c>
      <c r="K180" s="6">
        <v>0.84</v>
      </c>
      <c r="L180" s="6">
        <v>3.89</v>
      </c>
      <c r="M180" s="6">
        <v>3.67</v>
      </c>
      <c r="N180" s="6">
        <v>3.31</v>
      </c>
      <c r="O180" s="6">
        <v>25.57</v>
      </c>
      <c r="P180" s="6">
        <v>21.17</v>
      </c>
      <c r="Q180" s="6">
        <v>17.96</v>
      </c>
      <c r="R180" s="5">
        <v>0</v>
      </c>
      <c r="S180" s="5">
        <v>0</v>
      </c>
    </row>
    <row r="181" spans="3:19" ht="15.5" x14ac:dyDescent="0.35">
      <c r="C181" t="s">
        <v>60</v>
      </c>
      <c r="I181" s="6">
        <v>7.55</v>
      </c>
      <c r="J181" s="6">
        <v>7.99</v>
      </c>
      <c r="K181" s="6">
        <v>10.68</v>
      </c>
      <c r="L181" s="6">
        <v>12.86</v>
      </c>
      <c r="M181" s="6">
        <v>13.63</v>
      </c>
      <c r="N181" s="6">
        <v>15.12</v>
      </c>
      <c r="O181" s="6">
        <v>15.25</v>
      </c>
      <c r="P181" s="6">
        <v>198.35</v>
      </c>
      <c r="Q181" s="6">
        <v>199.38</v>
      </c>
      <c r="R181" s="6">
        <v>2345643.5299999998</v>
      </c>
      <c r="S181" s="6">
        <v>43701754.140000001</v>
      </c>
    </row>
    <row r="182" spans="3:19" ht="15.5" x14ac:dyDescent="0.35">
      <c r="C182" t="s">
        <v>253</v>
      </c>
      <c r="I182" s="6">
        <v>4.6399999999999997</v>
      </c>
      <c r="J182" s="6">
        <v>1.88</v>
      </c>
      <c r="K182" s="6">
        <v>0.84</v>
      </c>
      <c r="L182" s="6">
        <v>3.89</v>
      </c>
      <c r="M182" s="6">
        <v>3.67</v>
      </c>
      <c r="N182" s="6">
        <v>3.31</v>
      </c>
      <c r="O182" s="6">
        <v>25.57</v>
      </c>
      <c r="P182" s="6">
        <v>21.17</v>
      </c>
      <c r="Q182" s="6">
        <v>17.96</v>
      </c>
      <c r="R182" s="5">
        <v>0</v>
      </c>
      <c r="S182" s="5">
        <v>0</v>
      </c>
    </row>
    <row r="183" spans="3:19" ht="15.5" x14ac:dyDescent="0.35">
      <c r="C183" t="s">
        <v>254</v>
      </c>
      <c r="I183" s="6">
        <v>7.55</v>
      </c>
      <c r="J183" s="6">
        <v>7.99</v>
      </c>
      <c r="K183" s="6">
        <v>10.68</v>
      </c>
      <c r="L183" s="6">
        <v>12.86</v>
      </c>
      <c r="M183" s="6">
        <v>13.63</v>
      </c>
      <c r="N183" s="6">
        <v>15.12</v>
      </c>
      <c r="O183" s="6">
        <v>15.25</v>
      </c>
      <c r="P183" s="6">
        <v>198.35</v>
      </c>
      <c r="Q183" s="6">
        <v>199.38</v>
      </c>
      <c r="R183" s="6">
        <v>2345643.5299999998</v>
      </c>
      <c r="S183" s="6">
        <v>43701754.140000001</v>
      </c>
    </row>
    <row r="184" spans="3:19" ht="15.5" x14ac:dyDescent="0.35">
      <c r="C184" t="s">
        <v>255</v>
      </c>
      <c r="I184" s="5">
        <v>227000000000</v>
      </c>
      <c r="J184" s="5">
        <v>33000000000</v>
      </c>
      <c r="K184" s="5">
        <v>102000000000</v>
      </c>
      <c r="L184" s="5">
        <v>74000000000</v>
      </c>
      <c r="M184" s="5">
        <v>48000000000</v>
      </c>
      <c r="N184" s="5">
        <v>52000000000</v>
      </c>
      <c r="O184" s="5">
        <v>276000000000</v>
      </c>
      <c r="P184" s="5">
        <v>135000000000</v>
      </c>
      <c r="Q184" s="5">
        <v>89000000000</v>
      </c>
      <c r="R184" s="5">
        <v>25000000000</v>
      </c>
      <c r="S184" s="5">
        <v>303000000000</v>
      </c>
    </row>
    <row r="185" spans="3:19" ht="15.5" x14ac:dyDescent="0.35">
      <c r="C185" t="s">
        <v>256</v>
      </c>
      <c r="J185" s="5">
        <v>200000000000</v>
      </c>
      <c r="K185" s="5">
        <v>280000000000</v>
      </c>
      <c r="L185" s="5">
        <v>386000000000</v>
      </c>
      <c r="M185" s="5">
        <v>386000000000</v>
      </c>
      <c r="N185" s="5">
        <v>422000000000</v>
      </c>
      <c r="O185" s="5">
        <v>235000000000</v>
      </c>
      <c r="P185" s="5">
        <v>533000000000</v>
      </c>
      <c r="Q185" s="5">
        <v>624000000000</v>
      </c>
      <c r="R185" s="5">
        <v>710000000000</v>
      </c>
      <c r="S185" s="5">
        <v>828000000000</v>
      </c>
    </row>
    <row r="186" spans="3:19" ht="15.5" x14ac:dyDescent="0.35">
      <c r="C186" t="s">
        <v>26</v>
      </c>
      <c r="I186" s="5">
        <v>227000000000</v>
      </c>
      <c r="J186" s="5">
        <v>233000000000</v>
      </c>
      <c r="K186" s="5">
        <v>382000000000</v>
      </c>
      <c r="L186" s="5">
        <v>460000000000</v>
      </c>
      <c r="M186" s="5">
        <v>433000000000</v>
      </c>
      <c r="N186" s="5">
        <v>474000000000</v>
      </c>
      <c r="O186" s="5">
        <v>511000000000</v>
      </c>
      <c r="P186" s="5">
        <v>667000000000</v>
      </c>
      <c r="Q186" s="5">
        <v>714000000000</v>
      </c>
      <c r="R186" s="5">
        <v>735000000000</v>
      </c>
      <c r="S186" s="5">
        <v>1131000000000</v>
      </c>
    </row>
    <row r="187" spans="3:19" ht="15.5" x14ac:dyDescent="0.35">
      <c r="C187" t="s">
        <v>23</v>
      </c>
      <c r="I187" s="5">
        <v>204000000000</v>
      </c>
      <c r="J187" s="5">
        <v>170000000000</v>
      </c>
      <c r="K187" s="5">
        <v>345000000000</v>
      </c>
      <c r="L187" s="5">
        <v>425000000000</v>
      </c>
      <c r="M187" s="5">
        <v>416000000000</v>
      </c>
      <c r="N187" s="5">
        <v>437000000000</v>
      </c>
      <c r="O187" s="5">
        <v>490000000000</v>
      </c>
      <c r="P187" s="5">
        <v>644000000000</v>
      </c>
      <c r="Q187" s="5">
        <v>676000000000</v>
      </c>
      <c r="R187" s="5">
        <v>705000000000</v>
      </c>
      <c r="S187" s="5">
        <v>1077000000000</v>
      </c>
    </row>
    <row r="188" spans="3:19" ht="15.5" x14ac:dyDescent="0.35">
      <c r="C188" t="s">
        <v>257</v>
      </c>
      <c r="I188" s="5">
        <v>13000000000</v>
      </c>
      <c r="J188" s="5">
        <v>156000000000</v>
      </c>
      <c r="K188" s="5">
        <v>32000000000</v>
      </c>
      <c r="L188" s="5">
        <v>55000000000</v>
      </c>
      <c r="M188" s="5">
        <v>64000000000</v>
      </c>
      <c r="N188" s="5">
        <v>39000000000</v>
      </c>
      <c r="O188" s="5">
        <v>-329000000000</v>
      </c>
      <c r="P188" s="5">
        <v>-100000000000</v>
      </c>
      <c r="Q188" s="5">
        <v>-26000000000</v>
      </c>
      <c r="R188" s="5">
        <v>10000000000</v>
      </c>
      <c r="S188" s="5">
        <v>-229000000000</v>
      </c>
    </row>
    <row r="189" spans="3:19" ht="15.5" x14ac:dyDescent="0.35">
      <c r="C189" t="s">
        <v>258</v>
      </c>
      <c r="I189" s="5">
        <v>-32000000000</v>
      </c>
      <c r="J189" s="5">
        <v>-18000000000</v>
      </c>
      <c r="K189" s="5">
        <v>95000000000</v>
      </c>
      <c r="L189" s="5">
        <v>27000000000</v>
      </c>
      <c r="M189" s="5">
        <v>60000000000</v>
      </c>
      <c r="N189" s="5">
        <v>87000000000</v>
      </c>
      <c r="O189" s="5">
        <v>87000000000</v>
      </c>
      <c r="P189" s="5">
        <v>79000000000</v>
      </c>
      <c r="Q189" s="5">
        <v>-31000000000</v>
      </c>
      <c r="R189" s="5">
        <v>36000000000</v>
      </c>
      <c r="S189" s="5">
        <v>159000000000</v>
      </c>
    </row>
    <row r="190" spans="3:19" ht="15.5" x14ac:dyDescent="0.35">
      <c r="C190" t="s">
        <v>259</v>
      </c>
      <c r="I190" s="5">
        <v>-3000000000</v>
      </c>
      <c r="J190" s="5">
        <v>-5000000000</v>
      </c>
      <c r="K190" s="5">
        <v>-4000000000</v>
      </c>
      <c r="L190" s="5">
        <v>-3000000000</v>
      </c>
      <c r="M190" s="5">
        <v>-6000000000</v>
      </c>
      <c r="N190" s="5">
        <v>-2000000000</v>
      </c>
      <c r="O190" s="5">
        <v>-25000000000</v>
      </c>
      <c r="P190" s="5">
        <v>-13000000000</v>
      </c>
      <c r="Q190" s="5">
        <v>-17000000000</v>
      </c>
      <c r="R190" s="5">
        <v>-9000000000</v>
      </c>
      <c r="S190" s="5">
        <v>-37000000000</v>
      </c>
    </row>
    <row r="191" spans="3:19" ht="15.5" x14ac:dyDescent="0.35">
      <c r="C191" t="s">
        <v>15</v>
      </c>
      <c r="I191" s="5">
        <v>-35000000000</v>
      </c>
      <c r="J191" s="5">
        <v>-23000000000</v>
      </c>
      <c r="K191" s="5">
        <v>91000000000</v>
      </c>
      <c r="L191" s="5">
        <v>24000000000</v>
      </c>
      <c r="M191" s="5">
        <v>54000000000</v>
      </c>
      <c r="N191" s="5">
        <v>85000000000</v>
      </c>
      <c r="O191" s="5">
        <v>62000000000</v>
      </c>
      <c r="P191" s="5">
        <v>66000000000</v>
      </c>
      <c r="Q191" s="5">
        <v>-48000000000</v>
      </c>
      <c r="R191" s="5">
        <v>28000000000</v>
      </c>
      <c r="S191" s="5">
        <v>122000000000</v>
      </c>
    </row>
    <row r="192" spans="3:19" ht="15.5" x14ac:dyDescent="0.35">
      <c r="C192" t="s">
        <v>17</v>
      </c>
      <c r="I192" s="6">
        <v>-0.94</v>
      </c>
      <c r="J192" s="6">
        <v>-0.6</v>
      </c>
      <c r="K192" s="6">
        <v>2.42</v>
      </c>
      <c r="L192" s="6">
        <v>0.64</v>
      </c>
      <c r="M192" s="6">
        <v>1.43</v>
      </c>
      <c r="N192" s="6">
        <v>2.27</v>
      </c>
      <c r="O192" s="6">
        <v>1.66</v>
      </c>
      <c r="P192" s="6">
        <v>17.52</v>
      </c>
      <c r="Q192" s="6">
        <v>-12.78</v>
      </c>
      <c r="R192" s="6">
        <v>92518.33</v>
      </c>
      <c r="S192" s="6">
        <v>10143339.35</v>
      </c>
    </row>
    <row r="194" spans="2:17" ht="15.5" x14ac:dyDescent="0.35">
      <c r="B194" t="s">
        <v>260</v>
      </c>
      <c r="C194" t="s">
        <v>261</v>
      </c>
      <c r="D194" s="5">
        <v>58000000</v>
      </c>
      <c r="E194" s="5">
        <v>2000000000</v>
      </c>
      <c r="F194" s="5">
        <v>-35000000000</v>
      </c>
      <c r="G194" s="5">
        <v>6000000000</v>
      </c>
      <c r="H194" s="5">
        <v>5000000000</v>
      </c>
      <c r="I194" s="5">
        <v>-27000000000</v>
      </c>
      <c r="J194" s="5">
        <v>-117000000000</v>
      </c>
      <c r="K194" s="5">
        <v>-76000000000</v>
      </c>
      <c r="L194" s="5">
        <v>-72000000000</v>
      </c>
      <c r="M194" s="5">
        <v>-63000000000</v>
      </c>
      <c r="N194" s="5">
        <v>-14000000000</v>
      </c>
      <c r="O194" s="5">
        <v>-144000000000</v>
      </c>
      <c r="P194" s="5">
        <v>-55000000000</v>
      </c>
      <c r="Q194" s="5">
        <v>-42000000000</v>
      </c>
    </row>
    <row r="195" spans="2:17" ht="15.5" x14ac:dyDescent="0.35">
      <c r="C195" t="s">
        <v>51</v>
      </c>
      <c r="D195" s="5">
        <v>0</v>
      </c>
      <c r="E195" s="6">
        <v>0.06</v>
      </c>
      <c r="F195" s="6">
        <v>-0.93</v>
      </c>
      <c r="G195" s="6">
        <v>0.15</v>
      </c>
      <c r="H195" s="6">
        <v>0.13</v>
      </c>
      <c r="I195" s="6">
        <v>-0.71</v>
      </c>
      <c r="J195" s="6">
        <v>-3.13</v>
      </c>
      <c r="K195" s="6">
        <v>-2.0299999999999998</v>
      </c>
      <c r="L195" s="6">
        <v>-1.93</v>
      </c>
      <c r="M195" s="6">
        <v>-1.69</v>
      </c>
      <c r="N195" s="6">
        <v>-0.36</v>
      </c>
      <c r="O195" s="6">
        <v>-3.85</v>
      </c>
      <c r="P195" s="6">
        <v>-1.46</v>
      </c>
      <c r="Q195" s="6">
        <v>-1.1299999999999999</v>
      </c>
    </row>
    <row r="196" spans="2:17" ht="15.5" x14ac:dyDescent="0.35">
      <c r="C196" t="s">
        <v>262</v>
      </c>
      <c r="D196" s="5">
        <v>14000000000</v>
      </c>
      <c r="E196" s="5">
        <v>14000000000</v>
      </c>
      <c r="F196" s="5">
        <v>23000000000</v>
      </c>
      <c r="G196" s="5">
        <v>21000000000</v>
      </c>
      <c r="H196" s="5">
        <v>56000000000</v>
      </c>
      <c r="I196" s="5">
        <v>75000000000</v>
      </c>
      <c r="J196" s="5">
        <v>81000000000</v>
      </c>
      <c r="K196" s="5">
        <v>171000000000</v>
      </c>
      <c r="L196" s="5">
        <v>167000000000</v>
      </c>
      <c r="M196" s="5">
        <v>163000000000</v>
      </c>
      <c r="N196" s="5">
        <v>222000000000</v>
      </c>
      <c r="O196" s="5">
        <v>220000000000</v>
      </c>
      <c r="P196" s="5">
        <v>218000000000</v>
      </c>
      <c r="Q196" s="5">
        <v>199000000000</v>
      </c>
    </row>
    <row r="197" spans="2:17" ht="15.5" x14ac:dyDescent="0.35">
      <c r="C197" t="s">
        <v>344</v>
      </c>
      <c r="I197" s="6">
        <v>187.72</v>
      </c>
    </row>
    <row r="198" spans="2:17" ht="15.5" x14ac:dyDescent="0.35">
      <c r="C198" t="s">
        <v>345</v>
      </c>
      <c r="I198" s="6">
        <v>-34.86</v>
      </c>
    </row>
    <row r="199" spans="2:17" ht="15.5" x14ac:dyDescent="0.35">
      <c r="C199" t="s">
        <v>263</v>
      </c>
      <c r="I199" s="6">
        <v>6.95</v>
      </c>
    </row>
    <row r="200" spans="2:17" ht="15.5" x14ac:dyDescent="0.35">
      <c r="C200" t="s">
        <v>346</v>
      </c>
      <c r="I200" s="6">
        <v>-2.87E-2</v>
      </c>
    </row>
    <row r="201" spans="2:17" ht="15.5" x14ac:dyDescent="0.35">
      <c r="C201" t="s">
        <v>347</v>
      </c>
      <c r="I201" s="6">
        <v>13.01</v>
      </c>
    </row>
    <row r="202" spans="2:17" ht="15.5" x14ac:dyDescent="0.35">
      <c r="C202" t="s">
        <v>348</v>
      </c>
      <c r="I202" s="6">
        <v>3.07</v>
      </c>
    </row>
    <row r="203" spans="2:17" ht="15.5" x14ac:dyDescent="0.35">
      <c r="C203" t="s">
        <v>349</v>
      </c>
      <c r="I203" s="6">
        <v>-776.38</v>
      </c>
    </row>
    <row r="204" spans="2:17" ht="15.5" x14ac:dyDescent="0.35">
      <c r="C204" t="s">
        <v>350</v>
      </c>
      <c r="I204" s="6">
        <v>837.01</v>
      </c>
    </row>
    <row r="205" spans="2:17" ht="15.5" x14ac:dyDescent="0.35">
      <c r="C205" t="s">
        <v>351</v>
      </c>
      <c r="I205" s="6">
        <v>43.99</v>
      </c>
    </row>
    <row r="206" spans="2:17" ht="15.5" x14ac:dyDescent="0.35">
      <c r="C206" t="s">
        <v>264</v>
      </c>
      <c r="I206" s="6">
        <v>26.78</v>
      </c>
    </row>
    <row r="207" spans="2:17" ht="15.5" x14ac:dyDescent="0.35">
      <c r="C207" t="s">
        <v>451</v>
      </c>
      <c r="I207" s="6">
        <v>-0.45</v>
      </c>
    </row>
    <row r="208" spans="2:17" ht="15.5" x14ac:dyDescent="0.35">
      <c r="C208" t="s">
        <v>352</v>
      </c>
      <c r="I208" s="6">
        <v>-0.72</v>
      </c>
    </row>
    <row r="209" spans="3:9" ht="15.5" x14ac:dyDescent="0.35">
      <c r="C209" t="s">
        <v>353</v>
      </c>
      <c r="I209" s="6">
        <v>0.13</v>
      </c>
    </row>
    <row r="210" spans="3:9" ht="15.5" x14ac:dyDescent="0.35">
      <c r="C210" t="s">
        <v>354</v>
      </c>
      <c r="I210" s="6">
        <v>1.92</v>
      </c>
    </row>
    <row r="211" spans="3:9" ht="15.5" x14ac:dyDescent="0.35">
      <c r="C211" t="s">
        <v>355</v>
      </c>
      <c r="D211" s="6">
        <v>0.54</v>
      </c>
    </row>
    <row r="212" spans="3:9" ht="15.5" x14ac:dyDescent="0.35">
      <c r="C212" t="s">
        <v>356</v>
      </c>
      <c r="I212" s="6">
        <v>8.16</v>
      </c>
    </row>
    <row r="213" spans="3:9" ht="15.5" x14ac:dyDescent="0.35">
      <c r="C213" t="s">
        <v>357</v>
      </c>
      <c r="I213" s="6">
        <v>0.03</v>
      </c>
    </row>
    <row r="214" spans="3:9" ht="15.5" x14ac:dyDescent="0.35">
      <c r="C214" t="s">
        <v>265</v>
      </c>
      <c r="D214" s="6">
        <v>1.1100000000000001</v>
      </c>
    </row>
    <row r="215" spans="3:9" ht="15.5" x14ac:dyDescent="0.35">
      <c r="C215" t="s">
        <v>266</v>
      </c>
      <c r="D215" s="6">
        <v>1.1100000000000001</v>
      </c>
    </row>
    <row r="216" spans="3:9" ht="15.5" x14ac:dyDescent="0.35">
      <c r="C216" t="s">
        <v>267</v>
      </c>
      <c r="D216" s="6">
        <v>1.08</v>
      </c>
    </row>
    <row r="217" spans="3:9" ht="15.5" x14ac:dyDescent="0.35">
      <c r="C217" t="s">
        <v>268</v>
      </c>
      <c r="D217" s="6">
        <v>0.32</v>
      </c>
    </row>
    <row r="218" spans="3:9" ht="15.5" x14ac:dyDescent="0.35">
      <c r="C218" t="s">
        <v>269</v>
      </c>
      <c r="D218" s="6">
        <v>1.17</v>
      </c>
    </row>
    <row r="219" spans="3:9" ht="15.5" x14ac:dyDescent="0.35">
      <c r="C219" t="s">
        <v>270</v>
      </c>
      <c r="D219" s="6">
        <v>0.5</v>
      </c>
    </row>
    <row r="220" spans="3:9" ht="15.5" x14ac:dyDescent="0.35">
      <c r="C220" t="s">
        <v>271</v>
      </c>
      <c r="D220" s="6">
        <v>2.17</v>
      </c>
    </row>
    <row r="221" spans="3:9" ht="15.5" x14ac:dyDescent="0.35">
      <c r="C221" t="s">
        <v>272</v>
      </c>
      <c r="I221" s="6">
        <v>3.39</v>
      </c>
    </row>
    <row r="222" spans="3:9" ht="15.5" x14ac:dyDescent="0.35">
      <c r="C222" t="s">
        <v>13</v>
      </c>
      <c r="D222" s="5">
        <v>9000000000</v>
      </c>
    </row>
    <row r="223" spans="3:9" ht="15.5" x14ac:dyDescent="0.35">
      <c r="C223" t="s">
        <v>358</v>
      </c>
      <c r="I223" s="6">
        <v>0.28000000000000003</v>
      </c>
    </row>
    <row r="224" spans="3:9" ht="15.5" x14ac:dyDescent="0.35">
      <c r="C224" t="s">
        <v>273</v>
      </c>
      <c r="I224" s="6">
        <v>-4.0599999999999997E-2</v>
      </c>
    </row>
    <row r="225" spans="3:9" ht="15.5" x14ac:dyDescent="0.35">
      <c r="C225" t="s">
        <v>274</v>
      </c>
      <c r="I225" s="6">
        <v>-8.7899999999999992E-2</v>
      </c>
    </row>
    <row r="226" spans="3:9" ht="15.5" x14ac:dyDescent="0.35">
      <c r="C226" t="s">
        <v>275</v>
      </c>
      <c r="I226" s="6">
        <v>7.1399999999999991E-2</v>
      </c>
    </row>
    <row r="227" spans="3:9" ht="15.5" x14ac:dyDescent="0.35">
      <c r="C227" t="s">
        <v>359</v>
      </c>
      <c r="I227" s="6">
        <v>5.8299999999999998E-2</v>
      </c>
    </row>
    <row r="228" spans="3:9" ht="15.5" x14ac:dyDescent="0.35">
      <c r="C228" t="s">
        <v>276</v>
      </c>
      <c r="D228" s="6">
        <v>370.18</v>
      </c>
    </row>
    <row r="229" spans="3:9" ht="15.5" x14ac:dyDescent="0.35">
      <c r="C229" t="s">
        <v>278</v>
      </c>
      <c r="D229" s="6">
        <v>61.83</v>
      </c>
    </row>
    <row r="230" spans="3:9" ht="15.5" x14ac:dyDescent="0.35">
      <c r="C230" t="s">
        <v>280</v>
      </c>
      <c r="D230" s="6">
        <v>0.25</v>
      </c>
    </row>
    <row r="231" spans="3:9" ht="15.5" x14ac:dyDescent="0.35">
      <c r="C231" t="s">
        <v>281</v>
      </c>
      <c r="I231" s="6">
        <v>0.11</v>
      </c>
    </row>
    <row r="232" spans="3:9" ht="15.5" x14ac:dyDescent="0.35">
      <c r="C232" t="s">
        <v>47</v>
      </c>
      <c r="I232" s="5">
        <v>938000000000</v>
      </c>
    </row>
    <row r="233" spans="3:9" ht="15.5" x14ac:dyDescent="0.35">
      <c r="C233" t="s">
        <v>283</v>
      </c>
      <c r="I233" s="5">
        <v>1248000000000</v>
      </c>
    </row>
    <row r="234" spans="3:9" ht="15.5" x14ac:dyDescent="0.35">
      <c r="C234" t="s">
        <v>284</v>
      </c>
      <c r="I234" s="5">
        <v>37500000000</v>
      </c>
    </row>
    <row r="235" spans="3:9" ht="15.5" x14ac:dyDescent="0.35">
      <c r="C235" t="s">
        <v>285</v>
      </c>
      <c r="I235" s="6">
        <v>7.7300000000000008E-2</v>
      </c>
    </row>
    <row r="236" spans="3:9" ht="15.5" x14ac:dyDescent="0.35">
      <c r="C236" t="s">
        <v>286</v>
      </c>
      <c r="D236" s="6">
        <v>0.37479999999999997</v>
      </c>
    </row>
    <row r="237" spans="3:9" ht="15.5" x14ac:dyDescent="0.35">
      <c r="C237" t="s">
        <v>287</v>
      </c>
      <c r="D237" s="6">
        <v>0.23319999999999999</v>
      </c>
    </row>
    <row r="238" spans="3:9" ht="15.5" x14ac:dyDescent="0.35">
      <c r="C238" t="s">
        <v>288</v>
      </c>
      <c r="D238" s="6">
        <v>4.1999999999999997E-3</v>
      </c>
    </row>
    <row r="239" spans="3:9" ht="15.5" x14ac:dyDescent="0.35">
      <c r="C239" t="s">
        <v>453</v>
      </c>
      <c r="D239" s="6">
        <v>0.42450000000000004</v>
      </c>
    </row>
    <row r="240" spans="3:9" ht="15.5" x14ac:dyDescent="0.35">
      <c r="C240" t="s">
        <v>289</v>
      </c>
      <c r="D240" s="6">
        <v>-0.47149999999999997</v>
      </c>
    </row>
    <row r="241" spans="3:9" ht="15.5" x14ac:dyDescent="0.35">
      <c r="C241" t="s">
        <v>360</v>
      </c>
      <c r="D241" s="6">
        <v>-0.96060000000000001</v>
      </c>
    </row>
    <row r="242" spans="3:9" ht="15.5" x14ac:dyDescent="0.35">
      <c r="C242" t="s">
        <v>293</v>
      </c>
      <c r="I242" s="5">
        <v>5</v>
      </c>
    </row>
    <row r="243" spans="3:9" ht="15.5" x14ac:dyDescent="0.35">
      <c r="C243" t="s">
        <v>294</v>
      </c>
      <c r="I243" s="6">
        <v>0.51</v>
      </c>
    </row>
    <row r="244" spans="3:9" ht="15.5" x14ac:dyDescent="0.35">
      <c r="C244" t="s">
        <v>295</v>
      </c>
      <c r="I244" s="6">
        <v>0.49</v>
      </c>
    </row>
    <row r="245" spans="3:9" ht="15.5" x14ac:dyDescent="0.35">
      <c r="C245" t="s">
        <v>458</v>
      </c>
      <c r="I245" s="6">
        <v>0.56000000000000005</v>
      </c>
    </row>
    <row r="246" spans="3:9" ht="15.5" x14ac:dyDescent="0.35">
      <c r="C246" t="s">
        <v>296</v>
      </c>
      <c r="I246" s="6">
        <v>0.13</v>
      </c>
    </row>
    <row r="247" spans="3:9" ht="15.5" x14ac:dyDescent="0.35">
      <c r="C247" t="s">
        <v>361</v>
      </c>
      <c r="I247" s="6">
        <v>0.12</v>
      </c>
    </row>
    <row r="248" spans="3:9" ht="15.5" x14ac:dyDescent="0.35">
      <c r="C248" t="s">
        <v>297</v>
      </c>
      <c r="I248" s="6">
        <v>0.22</v>
      </c>
    </row>
    <row r="249" spans="3:9" ht="15.5" x14ac:dyDescent="0.35">
      <c r="C249" t="s">
        <v>298</v>
      </c>
      <c r="I249" s="6">
        <v>0.17</v>
      </c>
    </row>
    <row r="250" spans="3:9" ht="15.5" x14ac:dyDescent="0.35">
      <c r="C250" t="s">
        <v>299</v>
      </c>
      <c r="I250" s="5">
        <v>72000000000</v>
      </c>
    </row>
    <row r="251" spans="3:9" ht="15.5" x14ac:dyDescent="0.35">
      <c r="C251" t="s">
        <v>300</v>
      </c>
      <c r="I251" s="5">
        <v>38000000000</v>
      </c>
    </row>
    <row r="252" spans="3:9" ht="15.5" x14ac:dyDescent="0.35">
      <c r="C252" t="s">
        <v>301</v>
      </c>
      <c r="I252" s="5">
        <v>46000000000</v>
      </c>
    </row>
    <row r="253" spans="3:9" ht="15.5" x14ac:dyDescent="0.35">
      <c r="C253" t="s">
        <v>302</v>
      </c>
      <c r="I253" s="5">
        <v>-27000000000</v>
      </c>
    </row>
    <row r="254" spans="3:9" ht="15.5" x14ac:dyDescent="0.35">
      <c r="C254" t="s">
        <v>303</v>
      </c>
      <c r="D254" s="5">
        <v>20000000000</v>
      </c>
    </row>
    <row r="255" spans="3:9" ht="15.5" x14ac:dyDescent="0.35">
      <c r="C255" t="s">
        <v>304</v>
      </c>
      <c r="D255" s="5">
        <v>663000000000</v>
      </c>
    </row>
    <row r="256" spans="3:9" ht="15.5" x14ac:dyDescent="0.35">
      <c r="C256" t="s">
        <v>305</v>
      </c>
      <c r="D256" s="5">
        <v>357000000000</v>
      </c>
    </row>
    <row r="257" spans="3:9" ht="15.5" x14ac:dyDescent="0.35">
      <c r="C257" t="s">
        <v>245</v>
      </c>
      <c r="D257" s="5">
        <v>28000000000</v>
      </c>
    </row>
    <row r="258" spans="3:9" ht="15.5" x14ac:dyDescent="0.35">
      <c r="C258" t="s">
        <v>306</v>
      </c>
      <c r="I258" s="5">
        <v>306000000000</v>
      </c>
    </row>
    <row r="259" spans="3:9" ht="15.5" x14ac:dyDescent="0.35">
      <c r="C259" t="s">
        <v>243</v>
      </c>
      <c r="D259" s="5">
        <v>97000000000</v>
      </c>
    </row>
    <row r="260" spans="3:9" ht="15.5" x14ac:dyDescent="0.35">
      <c r="C260" t="s">
        <v>242</v>
      </c>
      <c r="D260" s="5">
        <v>233000000000</v>
      </c>
    </row>
    <row r="261" spans="3:9" ht="15.5" x14ac:dyDescent="0.35">
      <c r="C261" t="s">
        <v>24</v>
      </c>
      <c r="D261" s="5">
        <v>330000000000</v>
      </c>
    </row>
    <row r="262" spans="3:9" ht="15.5" x14ac:dyDescent="0.35">
      <c r="C262" t="s">
        <v>21</v>
      </c>
      <c r="D262" s="5">
        <v>310000000000</v>
      </c>
    </row>
    <row r="263" spans="3:9" ht="15.5" x14ac:dyDescent="0.35">
      <c r="C263" t="s">
        <v>244</v>
      </c>
      <c r="I263" s="5">
        <v>306000000000</v>
      </c>
    </row>
    <row r="264" spans="3:9" ht="15.5" x14ac:dyDescent="0.35">
      <c r="C264" t="s">
        <v>307</v>
      </c>
      <c r="I264" s="5">
        <v>-1000000000</v>
      </c>
    </row>
    <row r="265" spans="3:9" ht="15.5" x14ac:dyDescent="0.35">
      <c r="C265" t="s">
        <v>308</v>
      </c>
      <c r="I265" s="5">
        <v>-73000000000</v>
      </c>
    </row>
    <row r="266" spans="3:9" ht="15.5" x14ac:dyDescent="0.35">
      <c r="C266" t="s">
        <v>309</v>
      </c>
      <c r="I266" s="5">
        <v>78000000000</v>
      </c>
    </row>
    <row r="267" spans="3:9" ht="15.5" x14ac:dyDescent="0.35">
      <c r="C267" t="s">
        <v>310</v>
      </c>
      <c r="I267" s="5">
        <v>2000000000</v>
      </c>
    </row>
    <row r="268" spans="3:9" ht="15.5" x14ac:dyDescent="0.35">
      <c r="C268" t="s">
        <v>311</v>
      </c>
      <c r="I268" s="5">
        <v>1000000000</v>
      </c>
    </row>
  </sheetData>
  <pageMargins left="0.7" right="0.7" top="0.75" bottom="0.75" header="0.3" footer="0.3"/>
  <ignoredErrors>
    <ignoredError sqref="A1:S269" numberStoredAsText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R33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1834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1835</v>
      </c>
      <c r="D2" s="2" vm="189">
        <f ca="1">IFERROR(_xlfn.STOCKHISTORY("XIDX:" &amp; $C$1, D3, , 0, 0, 1), "Libur")</f>
        <v>160</v>
      </c>
      <c r="E2" s="2" vm="499">
        <f ca="1">IFERROR(_xlfn.STOCKHISTORY("XIDX:" &amp; $C$1, E3, , 0, 0, 1), "Libur")</f>
        <v>145</v>
      </c>
      <c r="H2" s="2" vm="499">
        <f ca="1">IFERROR(INDEX(D2:G2,COUNT(D2:G2)),"")</f>
        <v>145</v>
      </c>
      <c r="I2" s="2" vm="414">
        <f t="shared" ref="I2:R2" ca="1" si="0">IFERROR(_xlfn.STOCKHISTORY("XIDX:" &amp; $C$1, I1, , 0, 0, 1), "Libur")</f>
        <v>338</v>
      </c>
      <c r="J2" s="2" vm="500">
        <f t="shared" ca="1" si="0"/>
        <v>70.024699999999996</v>
      </c>
      <c r="K2" s="2" vm="501">
        <f t="shared" ca="1" si="0"/>
        <v>48.260300000000001</v>
      </c>
      <c r="L2" s="2" vm="502">
        <f t="shared" ca="1" si="0"/>
        <v>68.132199999999997</v>
      </c>
      <c r="M2" s="2" vm="503">
        <f t="shared" ca="1" si="0"/>
        <v>142.88829999999999</v>
      </c>
      <c r="N2" s="2" vm="504">
        <f t="shared" ca="1" si="0"/>
        <v>61.508200000000002</v>
      </c>
      <c r="O2" s="2" vm="505">
        <f t="shared" ca="1" si="0"/>
        <v>81.380099999999999</v>
      </c>
      <c r="P2" s="2" vm="506">
        <f t="shared" ca="1" si="0"/>
        <v>299.02449999999999</v>
      </c>
      <c r="Q2" s="2" vm="507">
        <f t="shared" ca="1" si="0"/>
        <v>1419.42</v>
      </c>
      <c r="R2" s="2" t="str">
        <f t="shared" ca="1" si="0"/>
        <v>Libur</v>
      </c>
    </row>
    <row r="3" spans="1:18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8" ht="15.5" x14ac:dyDescent="0.35">
      <c r="B4" t="s">
        <v>5</v>
      </c>
      <c r="C4" t="s">
        <v>6</v>
      </c>
      <c r="D4" s="2">
        <f>IFERROR(INDEX(D51:D500,MATCH($C$4,$C$51:$C$500,0)),"")</f>
        <v>21161316409</v>
      </c>
      <c r="E4" s="2">
        <f>IFERROR(INDEX(E51:E500,MATCH($C$4,$C$51:$C$500,0)),"")</f>
        <v>38379986612</v>
      </c>
      <c r="H4" s="2">
        <f>IFERROR(SUM(D4:G4)*(4/MAX(1,COUNT(D4:G4))),"")</f>
        <v>119082606042</v>
      </c>
      <c r="I4" s="2">
        <f t="shared" ref="I4:R4" si="1">IFERROR(INDEX(I51:I500,MATCH($C$4,$C$51:$C$500,0)),"")</f>
        <v>105507020436</v>
      </c>
      <c r="J4" s="2">
        <f t="shared" si="1"/>
        <v>83395780765</v>
      </c>
      <c r="K4" s="2">
        <f t="shared" si="1"/>
        <v>55985137786</v>
      </c>
      <c r="L4" s="2">
        <f t="shared" si="1"/>
        <v>80804762931</v>
      </c>
      <c r="M4" s="2">
        <f t="shared" si="1"/>
        <v>83521161705</v>
      </c>
      <c r="N4" s="2">
        <f t="shared" si="1"/>
        <v>85537603294</v>
      </c>
      <c r="O4" s="2">
        <f t="shared" si="1"/>
        <v>67878628042</v>
      </c>
      <c r="P4" s="2">
        <f t="shared" si="1"/>
        <v>31315447390</v>
      </c>
      <c r="Q4" s="2">
        <f t="shared" si="1"/>
        <v>51132153665</v>
      </c>
      <c r="R4" s="2">
        <f t="shared" si="1"/>
        <v>77972708731</v>
      </c>
    </row>
    <row r="5" spans="1:18" ht="15.5" x14ac:dyDescent="0.35">
      <c r="B5" t="s">
        <v>7</v>
      </c>
      <c r="C5" t="s">
        <v>8</v>
      </c>
      <c r="D5" s="2">
        <f>IFERROR(INDEX(D51:D500,MATCH($C$5,$C$51:$C$500,0)),"")</f>
        <v>-328057949</v>
      </c>
      <c r="E5" s="2">
        <f>IFERROR(INDEX(E51:E500,MATCH($C$5,$C$51:$C$500,0)),"")</f>
        <v>10925551828</v>
      </c>
      <c r="H5" s="2">
        <f>IFERROR(SUM(D5:G5)*(4/MAX(1,COUNT(D5:G5))),"")</f>
        <v>21194987758</v>
      </c>
      <c r="I5" s="2">
        <f t="shared" ref="I5:R5" si="2">IFERROR(INDEX(I51:I500,MATCH($C$5,$C$51:$C$500,0)),"")</f>
        <v>17283911713</v>
      </c>
      <c r="J5" s="2">
        <f t="shared" si="2"/>
        <v>6865809383</v>
      </c>
      <c r="K5" s="2">
        <f t="shared" si="2"/>
        <v>1482803009</v>
      </c>
      <c r="L5" s="2">
        <f t="shared" si="2"/>
        <v>11956263423</v>
      </c>
      <c r="M5" s="2">
        <f t="shared" si="2"/>
        <v>9994361353</v>
      </c>
      <c r="N5" s="2">
        <f t="shared" si="2"/>
        <v>3501312636</v>
      </c>
      <c r="O5" s="2">
        <f t="shared" si="2"/>
        <v>-7371073559</v>
      </c>
      <c r="P5" s="2">
        <f t="shared" si="2"/>
        <v>-29437372877</v>
      </c>
      <c r="Q5" s="2">
        <f t="shared" si="2"/>
        <v>557603885</v>
      </c>
      <c r="R5" s="2">
        <f t="shared" si="2"/>
        <v>6139696475</v>
      </c>
    </row>
    <row r="6" spans="1:18" ht="15.5" x14ac:dyDescent="0.35">
      <c r="B6" t="s">
        <v>9</v>
      </c>
      <c r="C6" t="s">
        <v>10</v>
      </c>
      <c r="D6" s="2">
        <f>IFERROR(INDEX(D51:D500,MATCH($C$6,$C$51:$C$500,0)),"")</f>
        <v>573239893786</v>
      </c>
      <c r="E6" s="2">
        <f>IFERROR(INDEX(E51:E500,MATCH($C$6,$C$51:$C$500,0)),"")</f>
        <v>579669973425</v>
      </c>
      <c r="H6" s="2">
        <f>IFERROR(INDEX(D6:G6,COUNT(D6:G6)),"")</f>
        <v>579669973425</v>
      </c>
      <c r="I6" s="2">
        <f t="shared" ref="I6:R6" si="3">IFERROR(INDEX(I51:I500,MATCH($C$6,$C$51:$C$500,0)),"")</f>
        <v>381311234210</v>
      </c>
      <c r="J6" s="2">
        <f t="shared" si="3"/>
        <v>329992809891</v>
      </c>
      <c r="K6" s="2">
        <f t="shared" si="3"/>
        <v>316040829763</v>
      </c>
      <c r="L6" s="2">
        <f t="shared" si="3"/>
        <v>310447368371</v>
      </c>
      <c r="M6" s="2">
        <f t="shared" si="3"/>
        <v>286977326191</v>
      </c>
      <c r="N6" s="2">
        <f t="shared" si="3"/>
        <v>268035513520</v>
      </c>
      <c r="O6" s="2">
        <f t="shared" si="3"/>
        <v>206392513160</v>
      </c>
      <c r="P6" s="2">
        <f t="shared" si="3"/>
        <v>215640160837</v>
      </c>
      <c r="Q6" s="2">
        <f t="shared" si="3"/>
        <v>224263475664</v>
      </c>
      <c r="R6" s="2">
        <f t="shared" si="3"/>
        <v>121097921772</v>
      </c>
    </row>
    <row r="7" spans="1:18" ht="15.5" x14ac:dyDescent="0.35">
      <c r="B7" t="s">
        <v>11</v>
      </c>
      <c r="C7" t="s">
        <v>12</v>
      </c>
      <c r="D7" s="3">
        <f>IFERROR(INDEX(D51:D500,MATCH($C$7,$C$51:$C$500,0))/1000000000,"")</f>
        <v>1.83</v>
      </c>
      <c r="E7" s="3">
        <f>IFERROR(INDEX(E51:E500,MATCH($C$7,$C$51:$C$500,0))/1000000000,"")</f>
        <v>1.83</v>
      </c>
      <c r="H7" s="3">
        <f>IFERROR(INDEX(D7:G7,COUNT(D7:G7)),"")</f>
        <v>1.83</v>
      </c>
      <c r="I7" s="3">
        <f t="shared" ref="I7:R7" si="4">IFERROR(INDEX(I51:I500,MATCH($C$7,$C$51:$C$500,0))/1000000000,"")</f>
        <v>1.31</v>
      </c>
      <c r="J7" s="3">
        <f t="shared" si="4"/>
        <v>1.31</v>
      </c>
      <c r="K7" s="3">
        <f t="shared" si="4"/>
        <v>1.31</v>
      </c>
      <c r="L7" s="3">
        <f t="shared" si="4"/>
        <v>1.31</v>
      </c>
      <c r="M7" s="3">
        <f t="shared" si="4"/>
        <v>1.31</v>
      </c>
      <c r="N7" s="3">
        <f t="shared" si="4"/>
        <v>1.31</v>
      </c>
      <c r="O7" s="3">
        <f t="shared" si="4"/>
        <v>1.31</v>
      </c>
      <c r="P7" s="3">
        <f t="shared" si="4"/>
        <v>1.31</v>
      </c>
      <c r="Q7" s="3">
        <f t="shared" si="4"/>
        <v>1.31</v>
      </c>
      <c r="R7" s="3">
        <f t="shared" si="4"/>
        <v>1.1000000000000001</v>
      </c>
    </row>
    <row r="8" spans="1:18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-9000000000</v>
      </c>
      <c r="E8" s="2">
        <f>IFERROR(INDEX(E51:E500,MATCH("Free cash flow (Quarter)",$C$51:$C$500,0)),"")</f>
        <v>4000000000</v>
      </c>
      <c r="H8" s="2">
        <f>IFERROR(INDEX(D8:G8,COUNT(D8:G8)),"")</f>
        <v>4000000000</v>
      </c>
      <c r="I8" s="2">
        <f t="shared" ref="I8:R8" si="5">IFERROR(INDEX(I51:I500,MATCH($C$8,$C$51:$C$500,0)),"")</f>
        <v>27000000000</v>
      </c>
      <c r="J8" s="2">
        <f t="shared" si="5"/>
        <v>4000000000</v>
      </c>
      <c r="K8" s="2">
        <f t="shared" si="5"/>
        <v>0</v>
      </c>
      <c r="L8" s="2">
        <f t="shared" si="5"/>
        <v>-2000000000</v>
      </c>
      <c r="M8" s="2">
        <f t="shared" si="5"/>
        <v>27000000000</v>
      </c>
      <c r="N8" s="2">
        <f t="shared" si="5"/>
        <v>-3000000000</v>
      </c>
      <c r="O8" s="2">
        <f t="shared" si="5"/>
        <v>-68000000000</v>
      </c>
      <c r="P8" s="2">
        <f t="shared" si="5"/>
        <v>-30000000000</v>
      </c>
      <c r="Q8" s="2">
        <f t="shared" si="5"/>
        <v>-130000000000</v>
      </c>
      <c r="R8" s="2">
        <f t="shared" si="5"/>
        <v>-102000000000</v>
      </c>
    </row>
    <row r="9" spans="1:18" ht="15.5" x14ac:dyDescent="0.35">
      <c r="A9" t="s">
        <v>16</v>
      </c>
      <c r="C9" t="s">
        <v>17</v>
      </c>
      <c r="D9" s="3">
        <f>IFERROR(INDEX(D51:D500,MATCH("Free cash flow per share (Quarter)",$C$51:$C$500,0)),"")</f>
        <v>-4.7699999999999996</v>
      </c>
      <c r="E9" s="3">
        <f>IFERROR(INDEX(E51:E500,MATCH("Free cash flow per share (Quarter)",$C$51:$C$500,0)),"")</f>
        <v>2</v>
      </c>
      <c r="H9" s="3">
        <f>IFERROR(INDEX(D9:G9,COUNT(D9:G9)),"")</f>
        <v>2</v>
      </c>
      <c r="I9" s="3">
        <f t="shared" ref="I9:R9" si="6">IFERROR(INDEX(I51:I500,MATCH($C$9,$C$51:$C$500,0)),"")</f>
        <v>20.57</v>
      </c>
      <c r="J9" s="3">
        <f t="shared" si="6"/>
        <v>3.03</v>
      </c>
      <c r="K9" s="3">
        <f t="shared" si="6"/>
        <v>0.11</v>
      </c>
      <c r="L9" s="3">
        <f t="shared" si="6"/>
        <v>-1.74</v>
      </c>
      <c r="M9" s="3">
        <f t="shared" si="6"/>
        <v>20.41</v>
      </c>
      <c r="N9" s="3">
        <f t="shared" si="6"/>
        <v>-2.57</v>
      </c>
      <c r="O9" s="3">
        <f t="shared" si="6"/>
        <v>-51.77</v>
      </c>
      <c r="P9" s="3">
        <f t="shared" si="6"/>
        <v>-22.96</v>
      </c>
      <c r="Q9" s="3">
        <f t="shared" si="6"/>
        <v>-99.12</v>
      </c>
      <c r="R9" s="3">
        <f t="shared" si="6"/>
        <v>-92.97</v>
      </c>
    </row>
    <row r="10" spans="1:18" ht="15.5" x14ac:dyDescent="0.35">
      <c r="C10" t="s">
        <v>18</v>
      </c>
      <c r="D10" s="3">
        <f ca="1">IFERROR(IF(D9=0,"",D2/D9),"")</f>
        <v>-33.542976939203356</v>
      </c>
      <c r="E10" s="3">
        <f ca="1">IFERROR(IF(E9=0,"",E2/E9),"")</f>
        <v>72.5</v>
      </c>
      <c r="I10" s="3">
        <f t="shared" ref="I10:R10" ca="1" si="7">IFERROR(IF(I9=0,"",I2/I9),"")</f>
        <v>16.43169664560039</v>
      </c>
      <c r="J10" s="3">
        <f t="shared" ca="1" si="7"/>
        <v>23.110462046204621</v>
      </c>
      <c r="K10" s="3">
        <f t="shared" ca="1" si="7"/>
        <v>438.73</v>
      </c>
      <c r="L10" s="3">
        <f t="shared" ca="1" si="7"/>
        <v>-39.156436781609194</v>
      </c>
      <c r="M10" s="3">
        <f t="shared" ca="1" si="7"/>
        <v>7.0008966193042621</v>
      </c>
      <c r="N10" s="3">
        <f t="shared" ca="1" si="7"/>
        <v>-23.933151750972765</v>
      </c>
      <c r="O10" s="3">
        <f t="shared" ca="1" si="7"/>
        <v>-1.5719548000772647</v>
      </c>
      <c r="P10" s="3">
        <f t="shared" ca="1" si="7"/>
        <v>-13.023715156794424</v>
      </c>
      <c r="Q10" s="3">
        <f t="shared" ca="1" si="7"/>
        <v>-14.320217917675546</v>
      </c>
      <c r="R10" s="3" t="str">
        <f t="shared" ca="1" si="7"/>
        <v/>
      </c>
    </row>
    <row r="11" spans="1:18" ht="15.5" x14ac:dyDescent="0.35">
      <c r="B11" t="s">
        <v>19</v>
      </c>
      <c r="C11" t="s">
        <v>20</v>
      </c>
      <c r="D11" s="2">
        <f>IFERROR(INDEX(D51:D500,MATCH($C$11,$C$51:$C$500,0)),"")</f>
        <v>192561836265</v>
      </c>
      <c r="E11" s="2">
        <f>IFERROR(INDEX(E51:E500,MATCH($C$11,$C$51:$C$500,0)),"")</f>
        <v>18805353878</v>
      </c>
      <c r="H11" s="2">
        <f>IFERROR(INDEX(D11:G11,COUNT(D11:G11)),"")</f>
        <v>18805353878</v>
      </c>
      <c r="I11" s="2">
        <f t="shared" ref="I11:R11" si="8">IFERROR(INDEX(I51:I500,MATCH($C$11,$C$51:$C$500,0)),"")</f>
        <v>9310559855</v>
      </c>
      <c r="J11" s="2">
        <f t="shared" si="8"/>
        <v>1555835982</v>
      </c>
      <c r="K11" s="2">
        <f t="shared" si="8"/>
        <v>6653562665</v>
      </c>
      <c r="L11" s="2">
        <f t="shared" si="8"/>
        <v>14173605141</v>
      </c>
      <c r="M11" s="2">
        <f t="shared" si="8"/>
        <v>7378923559</v>
      </c>
      <c r="N11" s="2">
        <f t="shared" si="8"/>
        <v>4691891860</v>
      </c>
      <c r="O11" s="2">
        <f t="shared" si="8"/>
        <v>9862846593</v>
      </c>
      <c r="P11" s="2">
        <f t="shared" si="8"/>
        <v>3659464614</v>
      </c>
      <c r="Q11" s="2">
        <f t="shared" si="8"/>
        <v>5225680794</v>
      </c>
      <c r="R11" s="2">
        <f t="shared" si="8"/>
        <v>13814250315</v>
      </c>
    </row>
    <row r="12" spans="1:18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-151000000000</v>
      </c>
      <c r="E12" s="2">
        <f>IFERROR(INDEX(E51:E500,MATCH("Net Debt (Quarter)",$C$51:$C$500,0)),"")</f>
        <v>25000000000</v>
      </c>
      <c r="H12" s="2">
        <f>IFERROR(INDEX(D12:G12,COUNT(D12:G12)),"")</f>
        <v>25000000000</v>
      </c>
      <c r="I12" s="2">
        <f t="shared" ref="I12:R12" si="9">IFERROR(INDEX(I51:I500,MATCH($C$12,$C$51:$C$500,0)),"")</f>
        <v>35000000000</v>
      </c>
      <c r="J12" s="2">
        <f t="shared" si="9"/>
        <v>27000000000</v>
      </c>
      <c r="K12" s="2">
        <f t="shared" si="9"/>
        <v>21000000000</v>
      </c>
      <c r="L12" s="2">
        <f t="shared" si="9"/>
        <v>3000000000</v>
      </c>
      <c r="M12" s="2">
        <f t="shared" si="9"/>
        <v>14000000000</v>
      </c>
      <c r="N12" s="2">
        <f t="shared" si="9"/>
        <v>27000000000</v>
      </c>
      <c r="O12" s="2">
        <f t="shared" si="9"/>
        <v>8000000000</v>
      </c>
      <c r="P12" s="2">
        <f t="shared" si="9"/>
        <v>21000000000</v>
      </c>
      <c r="Q12" s="2">
        <f t="shared" si="9"/>
        <v>36000000000</v>
      </c>
      <c r="R12" s="2">
        <f t="shared" si="9"/>
        <v>27000000000</v>
      </c>
    </row>
    <row r="13" spans="1:18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41000000000</v>
      </c>
      <c r="E13" s="2">
        <f>IFERROR(INDEX(E51:E500,MATCH("Total Debt (Quarter)",$C$51:$C$500,0)),"")</f>
        <v>44000000000</v>
      </c>
      <c r="H13" s="2">
        <f>IFERROR(INDEX(D13:G13,COUNT(D13:G13)),"")</f>
        <v>44000000000</v>
      </c>
      <c r="I13" s="2">
        <f t="shared" ref="I13:R13" si="10">IFERROR(INDEX(I51:I500,MATCH($C$13,$C$51:$C$500,0)),"")</f>
        <v>45000000000</v>
      </c>
      <c r="J13" s="2">
        <f t="shared" si="10"/>
        <v>29000000000</v>
      </c>
      <c r="K13" s="2">
        <f t="shared" si="10"/>
        <v>27000000000</v>
      </c>
      <c r="L13" s="2">
        <f t="shared" si="10"/>
        <v>17000000000</v>
      </c>
      <c r="M13" s="2">
        <f t="shared" si="10"/>
        <v>22000000000</v>
      </c>
      <c r="N13" s="2">
        <f t="shared" si="10"/>
        <v>32000000000</v>
      </c>
      <c r="O13" s="2">
        <f t="shared" si="10"/>
        <v>18000000000</v>
      </c>
      <c r="P13" s="2">
        <f t="shared" si="10"/>
        <v>25000000000</v>
      </c>
      <c r="Q13" s="2">
        <f t="shared" si="10"/>
        <v>41000000000</v>
      </c>
      <c r="R13" s="2">
        <f t="shared" si="10"/>
        <v>41000000000</v>
      </c>
    </row>
    <row r="14" spans="1:18" ht="15.5" x14ac:dyDescent="0.35">
      <c r="C14" t="s">
        <v>27</v>
      </c>
      <c r="D14" s="2">
        <f>IFERROR(INDEX(D51:D500,MATCH($C$14,$C$51:$C$500,0)),"")</f>
        <v>-812248152</v>
      </c>
      <c r="E14" s="2">
        <f>IFERROR(INDEX(E51:E500,MATCH($C$14,$C$51:$C$500,0)),"")</f>
        <v>-850531367</v>
      </c>
      <c r="H14" s="2">
        <f>IFERROR(SUM(D14:G14)*(4/MAX(1,COUNT(D14:G14))),"")</f>
        <v>-3325559038</v>
      </c>
      <c r="I14" s="2">
        <f t="shared" ref="I14:R14" si="11">IFERROR(INDEX(I51:I500,MATCH($C$14,$C$51:$C$500,0)),"")</f>
        <v>-1845910026</v>
      </c>
      <c r="J14" s="2">
        <f t="shared" si="11"/>
        <v>-2235998708</v>
      </c>
      <c r="K14" s="2">
        <f t="shared" si="11"/>
        <v>-2297733585</v>
      </c>
      <c r="L14" s="2">
        <f t="shared" si="11"/>
        <v>-1913626552</v>
      </c>
      <c r="M14" s="2">
        <f t="shared" si="11"/>
        <v>-3079618889</v>
      </c>
      <c r="N14" s="2">
        <f t="shared" si="11"/>
        <v>-3340747048</v>
      </c>
      <c r="O14" s="2">
        <f t="shared" si="11"/>
        <v>-3655604839</v>
      </c>
      <c r="P14" s="2">
        <f t="shared" si="11"/>
        <v>-6857813433</v>
      </c>
      <c r="Q14" s="2">
        <f t="shared" si="11"/>
        <v>-136426487</v>
      </c>
      <c r="R14" s="2">
        <f t="shared" si="11"/>
        <v>-3432420004</v>
      </c>
    </row>
    <row r="15" spans="1:18" ht="15.5" x14ac:dyDescent="0.35">
      <c r="C15" t="s">
        <v>28</v>
      </c>
      <c r="D15" s="2">
        <f>IFERROR(INDEX(D51:D500,MATCH($C$15,$C$51:$C$500,0)),"")</f>
        <v>-505788761</v>
      </c>
      <c r="E15" s="2">
        <f>IFERROR(INDEX(E51:E500,MATCH($C$15,$C$51:$C$500,0)),"")</f>
        <v>-1434931375</v>
      </c>
      <c r="H15" s="2">
        <f>IFERROR(SUM(D15:G15)*(4/MAX(1,COUNT(D15:G15))),"")</f>
        <v>-3881440272</v>
      </c>
      <c r="I15" s="2">
        <f t="shared" ref="I15:R15" si="12">IFERROR(INDEX(I51:I500,MATCH($C$15,$C$51:$C$500,0)),"")</f>
        <v>-3384369438</v>
      </c>
      <c r="J15" s="2">
        <f t="shared" si="12"/>
        <v>-2524055590</v>
      </c>
      <c r="K15" s="2">
        <f t="shared" si="12"/>
        <v>-1520586603</v>
      </c>
      <c r="L15" s="2">
        <f t="shared" si="12"/>
        <v>-5309268205</v>
      </c>
      <c r="M15" s="2">
        <f t="shared" si="12"/>
        <v>-1861747813</v>
      </c>
      <c r="N15" s="2">
        <f t="shared" si="12"/>
        <v>-2987938781</v>
      </c>
      <c r="O15" s="2">
        <f t="shared" si="12"/>
        <v>-906037099</v>
      </c>
      <c r="P15" s="2">
        <f t="shared" si="12"/>
        <v>1439006521</v>
      </c>
      <c r="Q15" s="2">
        <f t="shared" si="12"/>
        <v>-2263381137</v>
      </c>
      <c r="R15" s="2">
        <f t="shared" si="12"/>
        <v>-3053997917</v>
      </c>
    </row>
    <row r="16" spans="1:18" ht="15.5" x14ac:dyDescent="0.35">
      <c r="C16" t="s">
        <v>29</v>
      </c>
      <c r="D16" s="2">
        <f>IFERROR(INDEX(D51:D500,MATCH($C$16,$C$51:$C$500,0)),"")</f>
        <v>-377726953</v>
      </c>
      <c r="E16" s="2">
        <f>IFERROR(INDEX(E51:E500,MATCH($C$16,$C$51:$C$500,0)),"")</f>
        <v>22388260890</v>
      </c>
      <c r="H16" s="2">
        <f>IFERROR(SUM(D16:G16)*(4/MAX(1,COUNT(D16:G16))),"")</f>
        <v>44021067874</v>
      </c>
      <c r="I16" s="2">
        <f t="shared" ref="I16:R16" si="13">IFERROR(INDEX(I51:I500,MATCH($C$16,$C$51:$C$500,0)),"")</f>
        <v>36646774594</v>
      </c>
      <c r="J16" s="2">
        <f t="shared" si="13"/>
        <v>16274218053</v>
      </c>
      <c r="K16" s="2">
        <f t="shared" si="13"/>
        <v>6926845277</v>
      </c>
      <c r="L16" s="2">
        <f t="shared" si="13"/>
        <v>28929165258</v>
      </c>
      <c r="M16" s="2">
        <f t="shared" si="13"/>
        <v>21672254143</v>
      </c>
      <c r="N16" s="2">
        <f t="shared" si="13"/>
        <v>15434341386</v>
      </c>
      <c r="O16" s="2">
        <f t="shared" si="13"/>
        <v>-8352175534</v>
      </c>
      <c r="P16" s="2">
        <f t="shared" si="13"/>
        <v>-33616923933</v>
      </c>
      <c r="Q16" s="2">
        <f t="shared" si="13"/>
        <v>2395175974</v>
      </c>
      <c r="R16" s="2">
        <f t="shared" si="13"/>
        <v>9539104646</v>
      </c>
    </row>
    <row r="17" spans="1:18" ht="15.5" x14ac:dyDescent="0.35">
      <c r="A17" t="s">
        <v>30</v>
      </c>
    </row>
    <row r="18" spans="1:18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</row>
    <row r="19" spans="1:18" ht="15.5" x14ac:dyDescent="0.35">
      <c r="A19" t="s">
        <v>44</v>
      </c>
      <c r="C19" t="s">
        <v>45</v>
      </c>
    </row>
    <row r="20" spans="1:18" ht="15.5" x14ac:dyDescent="0.35">
      <c r="A20" t="s">
        <v>46</v>
      </c>
      <c r="C20" t="s">
        <v>47</v>
      </c>
      <c r="D20" s="2">
        <f ca="1">IFERROR(D21*D2,"")</f>
        <v>292800000000</v>
      </c>
      <c r="E20" s="2">
        <f ca="1">IFERROR(E21*E2,"")</f>
        <v>265350000000</v>
      </c>
      <c r="H20" s="2">
        <f t="shared" ref="H20:R20" ca="1" si="14">IFERROR(H21*H2,"")</f>
        <v>265350000000</v>
      </c>
      <c r="I20" s="2">
        <f t="shared" ca="1" si="14"/>
        <v>442780000000</v>
      </c>
      <c r="J20" s="2">
        <f t="shared" ca="1" si="14"/>
        <v>91732357000</v>
      </c>
      <c r="K20" s="2">
        <f t="shared" ca="1" si="14"/>
        <v>63220993000</v>
      </c>
      <c r="L20" s="2">
        <f t="shared" ca="1" si="14"/>
        <v>89253182000</v>
      </c>
      <c r="M20" s="2">
        <f t="shared" ca="1" si="14"/>
        <v>187183672999.99997</v>
      </c>
      <c r="N20" s="2">
        <f t="shared" ca="1" si="14"/>
        <v>80575742000</v>
      </c>
      <c r="O20" s="2">
        <f t="shared" ca="1" si="14"/>
        <v>106607931000</v>
      </c>
      <c r="P20" s="2">
        <f t="shared" ca="1" si="14"/>
        <v>391722095000</v>
      </c>
      <c r="Q20" s="2">
        <f t="shared" ca="1" si="14"/>
        <v>1859440200000</v>
      </c>
      <c r="R20" s="2" t="str">
        <f t="shared" ca="1" si="14"/>
        <v/>
      </c>
    </row>
    <row r="21" spans="1:18" ht="15.5" x14ac:dyDescent="0.35">
      <c r="C21" t="s">
        <v>12</v>
      </c>
      <c r="D21" s="2">
        <f>IFERROR(INDEX(D51:D500,MATCH($C$7,$C$51:$C$500,0)),"")</f>
        <v>1830000000</v>
      </c>
      <c r="E21" s="2">
        <f>IFERROR(INDEX(E51:E500,MATCH($C$7,$C$51:$C$500,0)),"")</f>
        <v>1830000000</v>
      </c>
      <c r="H21" s="2">
        <f>IFERROR(INDEX(D21:G21,COUNT(D21:G21)),"")</f>
        <v>1830000000</v>
      </c>
      <c r="I21" s="2">
        <f t="shared" ref="I21:R21" si="15">IFERROR(INDEX(I51:I500,MATCH($C$7,$C$51:$C$500,0)),"")</f>
        <v>1310000000</v>
      </c>
      <c r="J21" s="2">
        <f t="shared" si="15"/>
        <v>1310000000</v>
      </c>
      <c r="K21" s="2">
        <f t="shared" si="15"/>
        <v>1310000000</v>
      </c>
      <c r="L21" s="2">
        <f t="shared" si="15"/>
        <v>1310000000</v>
      </c>
      <c r="M21" s="2">
        <f t="shared" si="15"/>
        <v>1310000000</v>
      </c>
      <c r="N21" s="2">
        <f t="shared" si="15"/>
        <v>1310000000</v>
      </c>
      <c r="O21" s="2">
        <f t="shared" si="15"/>
        <v>1310000000</v>
      </c>
      <c r="P21" s="2">
        <f t="shared" si="15"/>
        <v>1310000000</v>
      </c>
      <c r="Q21" s="2">
        <f t="shared" si="15"/>
        <v>1310000000</v>
      </c>
      <c r="R21" s="2">
        <f t="shared" si="15"/>
        <v>1100000000</v>
      </c>
    </row>
    <row r="23" spans="1:18" ht="15.5" x14ac:dyDescent="0.35">
      <c r="B23" t="s">
        <v>48</v>
      </c>
      <c r="C23" t="s">
        <v>49</v>
      </c>
      <c r="D23" s="3">
        <f>IFERROR(D5/D6*100,"")</f>
        <v>-5.7228736617286002E-2</v>
      </c>
      <c r="E23" s="3">
        <f>IFERROR(E5/E6*100,"")</f>
        <v>1.8847882983218884</v>
      </c>
      <c r="H23" s="3">
        <f t="shared" ref="H23:R23" si="16">IFERROR(H5/H6*100,"")</f>
        <v>3.6563887607924013</v>
      </c>
      <c r="I23" s="3">
        <f t="shared" si="16"/>
        <v>4.5327570137839706</v>
      </c>
      <c r="J23" s="3">
        <f t="shared" si="16"/>
        <v>2.0805936302878378</v>
      </c>
      <c r="K23" s="3">
        <f t="shared" si="16"/>
        <v>0.46918083657480536</v>
      </c>
      <c r="L23" s="3">
        <f t="shared" si="16"/>
        <v>3.8513012642811879</v>
      </c>
      <c r="M23" s="3">
        <f t="shared" si="16"/>
        <v>3.4826310097921023</v>
      </c>
      <c r="N23" s="3">
        <f t="shared" si="16"/>
        <v>1.3062868386426496</v>
      </c>
      <c r="O23" s="3">
        <f t="shared" si="16"/>
        <v>-3.5713861157772628</v>
      </c>
      <c r="P23" s="3">
        <f t="shared" si="16"/>
        <v>-13.651155129332047</v>
      </c>
      <c r="Q23" s="3">
        <f t="shared" si="16"/>
        <v>0.24863785034502148</v>
      </c>
      <c r="R23" s="3">
        <f t="shared" si="16"/>
        <v>5.0700262937291862</v>
      </c>
    </row>
    <row r="24" spans="1:18" ht="15.5" x14ac:dyDescent="0.35">
      <c r="C24" t="s">
        <v>50</v>
      </c>
      <c r="D24" s="4" t="str">
        <f>IFERROR(_xlfn.RRI(5,I23,D23),"")</f>
        <v/>
      </c>
      <c r="E24" s="4">
        <f>IFERROR(_xlfn.RRI(5,J23,E23),"")</f>
        <v>-1.9573452275298497E-2</v>
      </c>
      <c r="H24" s="4">
        <f t="shared" ref="H24:R24" si="17">IFERROR(_xlfn.RRI(5,M23,H23),"")</f>
        <v>9.7851520712515239E-3</v>
      </c>
      <c r="I24" s="4">
        <f t="shared" si="17"/>
        <v>0.28252186378491118</v>
      </c>
      <c r="J24" s="4" t="str">
        <f t="shared" si="17"/>
        <v/>
      </c>
      <c r="K24" s="4" t="str">
        <f t="shared" si="17"/>
        <v/>
      </c>
      <c r="L24" s="4">
        <f t="shared" si="17"/>
        <v>0.72984842295434182</v>
      </c>
      <c r="M24" s="4">
        <f t="shared" si="17"/>
        <v>-7.2360036330675892E-2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51</v>
      </c>
      <c r="C25" t="s">
        <v>52</v>
      </c>
      <c r="D25" s="3">
        <f>IFERROR(INDEX(D51:D500,MATCH($A$25,$C$51:$C$500,0)),"")</f>
        <v>-0.26</v>
      </c>
      <c r="E25" s="3">
        <f>IFERROR(INDEX(E51:E500,MATCH($A$25,$C$51:$C$500,0)),"")</f>
        <v>5.97</v>
      </c>
      <c r="H25" s="3">
        <f>IFERROR(INDEX(D25:G25,COUNT(D25:G25)),"")</f>
        <v>5.97</v>
      </c>
      <c r="I25" s="3">
        <f t="shared" ref="I25:R25" si="18">IFERROR(INDEX(I51:I500,MATCH($C$25,$C$51:$C$500,0)),"")</f>
        <v>13.29</v>
      </c>
      <c r="J25" s="3">
        <f t="shared" si="18"/>
        <v>5.0999999999999996</v>
      </c>
      <c r="K25" s="3">
        <f t="shared" si="18"/>
        <v>0.99</v>
      </c>
      <c r="L25" s="3">
        <f t="shared" si="18"/>
        <v>9.26</v>
      </c>
      <c r="M25" s="3">
        <f t="shared" si="18"/>
        <v>7.58</v>
      </c>
      <c r="N25" s="3">
        <f t="shared" si="18"/>
        <v>2.2999999999999998</v>
      </c>
      <c r="O25" s="3">
        <f t="shared" si="18"/>
        <v>-5.65</v>
      </c>
      <c r="P25" s="3">
        <f t="shared" si="18"/>
        <v>-22.72</v>
      </c>
      <c r="Q25" s="3">
        <f t="shared" si="18"/>
        <v>0.54</v>
      </c>
      <c r="R25" s="3">
        <f t="shared" si="18"/>
        <v>5.9</v>
      </c>
    </row>
    <row r="26" spans="1:18" ht="15.5" x14ac:dyDescent="0.35">
      <c r="C26" t="s">
        <v>53</v>
      </c>
      <c r="D26" s="4" t="str">
        <f>IFERROR(_xlfn.RRI(5,I25,D25),"")</f>
        <v/>
      </c>
      <c r="E26" s="4">
        <f>IFERROR(_xlfn.RRI(5,J25,E25),"")</f>
        <v>3.2002694014206634E-2</v>
      </c>
      <c r="H26" s="4">
        <f t="shared" ref="H26:R26" si="19">IFERROR(_xlfn.RRI(5,M25,H25),"")</f>
        <v>-4.6631002384551867E-2</v>
      </c>
      <c r="I26" s="4">
        <f t="shared" si="19"/>
        <v>0.42023244227203782</v>
      </c>
      <c r="J26" s="4" t="str">
        <f t="shared" si="19"/>
        <v/>
      </c>
      <c r="K26" s="4" t="str">
        <f t="shared" si="19"/>
        <v/>
      </c>
      <c r="L26" s="4">
        <f t="shared" si="19"/>
        <v>0.76540131347995422</v>
      </c>
      <c r="M26" s="4">
        <f t="shared" si="19"/>
        <v>5.1389023804353506E-2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54</v>
      </c>
      <c r="D27" s="3">
        <f>IFERROR(D4/D21,"")</f>
        <v>11.563560879234974</v>
      </c>
      <c r="E27" s="3">
        <f>IFERROR(E4/E21,"")</f>
        <v>20.972670279781422</v>
      </c>
      <c r="H27" s="3">
        <f t="shared" ref="H27:R27" si="20">IFERROR(H4/H21,"")</f>
        <v>65.072462318032791</v>
      </c>
      <c r="I27" s="3">
        <f t="shared" si="20"/>
        <v>80.539710256488547</v>
      </c>
      <c r="J27" s="3">
        <f t="shared" si="20"/>
        <v>63.660901347328242</v>
      </c>
      <c r="K27" s="3">
        <f t="shared" si="20"/>
        <v>42.736746401526716</v>
      </c>
      <c r="L27" s="3">
        <f t="shared" si="20"/>
        <v>61.683025138167942</v>
      </c>
      <c r="M27" s="3">
        <f t="shared" si="20"/>
        <v>63.756611988549615</v>
      </c>
      <c r="N27" s="3">
        <f t="shared" si="20"/>
        <v>65.295880377099238</v>
      </c>
      <c r="O27" s="3">
        <f t="shared" si="20"/>
        <v>51.815746596946568</v>
      </c>
      <c r="P27" s="3">
        <f t="shared" si="20"/>
        <v>23.904921671755726</v>
      </c>
      <c r="Q27" s="3">
        <f t="shared" si="20"/>
        <v>39.032178370229005</v>
      </c>
      <c r="R27" s="3">
        <f t="shared" si="20"/>
        <v>70.884280664545457</v>
      </c>
    </row>
    <row r="28" spans="1:18" ht="15.5" x14ac:dyDescent="0.35">
      <c r="C28" t="s">
        <v>55</v>
      </c>
      <c r="D28" s="4">
        <f>IFERROR(_xlfn.RRI(5,I27,D27),"")</f>
        <v>-0.32170860789910338</v>
      </c>
      <c r="E28" s="4">
        <f>IFERROR(_xlfn.RRI(5,J27,E27),"")</f>
        <v>-0.19914076274844139</v>
      </c>
      <c r="H28" s="4">
        <f t="shared" ref="H28:R28" si="21">IFERROR(_xlfn.RRI(5,M27,H27),"")</f>
        <v>4.0940694436366609E-3</v>
      </c>
      <c r="I28" s="4">
        <f t="shared" si="21"/>
        <v>4.2857229572561328E-2</v>
      </c>
      <c r="J28" s="4">
        <f t="shared" si="21"/>
        <v>4.2034755956111391E-2</v>
      </c>
      <c r="K28" s="4">
        <f t="shared" si="21"/>
        <v>0.12321482291131725</v>
      </c>
      <c r="L28" s="4">
        <f t="shared" si="21"/>
        <v>9.5843598537602936E-2</v>
      </c>
      <c r="M28" s="4">
        <f t="shared" si="21"/>
        <v>-2.0972121444426839E-2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56</v>
      </c>
      <c r="H29" s="4">
        <f t="shared" ref="H29:R29" si="22">IFERROR(((H25-I25)/I25)*100%,"")</f>
        <v>-0.55079006772009032</v>
      </c>
      <c r="I29" s="4">
        <f t="shared" si="22"/>
        <v>1.6058823529411765</v>
      </c>
      <c r="J29" s="4">
        <f t="shared" si="22"/>
        <v>4.1515151515151514</v>
      </c>
      <c r="K29" s="4">
        <f t="shared" si="22"/>
        <v>-0.89308855291576672</v>
      </c>
      <c r="L29" s="4">
        <f t="shared" si="22"/>
        <v>0.22163588390501315</v>
      </c>
      <c r="M29" s="4">
        <f t="shared" si="22"/>
        <v>2.2956521739130435</v>
      </c>
      <c r="N29" s="4">
        <f t="shared" si="22"/>
        <v>-1.4070796460176991</v>
      </c>
      <c r="O29" s="4">
        <f t="shared" si="22"/>
        <v>-0.75132042253521136</v>
      </c>
      <c r="P29" s="4">
        <f t="shared" si="22"/>
        <v>-43.074074074074069</v>
      </c>
      <c r="Q29" s="4">
        <f t="shared" si="22"/>
        <v>-0.90847457627118644</v>
      </c>
      <c r="R29" s="4" t="str">
        <f t="shared" si="22"/>
        <v/>
      </c>
    </row>
    <row r="30" spans="1:18" ht="15.5" x14ac:dyDescent="0.35">
      <c r="C30" t="s">
        <v>57</v>
      </c>
      <c r="H30" s="4">
        <f t="shared" ref="H30:R30" si="23">IFERROR(((H27-I27)/I27)*100%,"")</f>
        <v>-0.19204499108822734</v>
      </c>
      <c r="I30" s="4">
        <f t="shared" si="23"/>
        <v>0.26513619116184073</v>
      </c>
      <c r="J30" s="4">
        <f t="shared" si="23"/>
        <v>0.48960570721064617</v>
      </c>
      <c r="K30" s="4">
        <f t="shared" si="23"/>
        <v>-0.30715547258264631</v>
      </c>
      <c r="L30" s="4">
        <f t="shared" si="23"/>
        <v>-3.2523479302100929E-2</v>
      </c>
      <c r="M30" s="4">
        <f t="shared" si="23"/>
        <v>-2.3573744310666792E-2</v>
      </c>
      <c r="N30" s="4">
        <f t="shared" si="23"/>
        <v>0.26015515872055456</v>
      </c>
      <c r="O30" s="4">
        <f t="shared" si="23"/>
        <v>1.1675765061455186</v>
      </c>
      <c r="P30" s="4">
        <f t="shared" si="23"/>
        <v>-0.38755860754139421</v>
      </c>
      <c r="Q30" s="4">
        <f t="shared" si="23"/>
        <v>-0.44935353784648163</v>
      </c>
      <c r="R30" s="4" t="str">
        <f t="shared" si="23"/>
        <v/>
      </c>
    </row>
    <row r="32" spans="1:18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192.41</v>
      </c>
      <c r="E32" s="3">
        <f>IFERROR(INDEX(E51:E500,MATCH($A$32,$C$51:$C$500,0)),"")</f>
        <v>214.23</v>
      </c>
      <c r="H32" s="3">
        <f>IFERROR(INDEX(D32:G32,COUNT(D32:G32)),"")</f>
        <v>214.23</v>
      </c>
      <c r="I32" s="3">
        <f t="shared" ref="I32:R32" si="24">IFERROR(INDEX(I51:I500,MATCH($C$32,$C$51:$C$500,0)),"")</f>
        <v>155.82</v>
      </c>
      <c r="J32" s="3">
        <f t="shared" si="24"/>
        <v>127.81</v>
      </c>
      <c r="K32" s="3">
        <f t="shared" si="24"/>
        <v>122.56</v>
      </c>
      <c r="L32" s="3">
        <f t="shared" si="24"/>
        <v>121.43</v>
      </c>
      <c r="M32" s="3">
        <f t="shared" si="24"/>
        <v>112.28</v>
      </c>
      <c r="N32" s="3">
        <f t="shared" si="24"/>
        <v>104.63</v>
      </c>
      <c r="O32" s="3">
        <f t="shared" si="24"/>
        <v>110.3</v>
      </c>
      <c r="P32" s="3">
        <f t="shared" si="24"/>
        <v>115.94</v>
      </c>
      <c r="Q32" s="3">
        <f t="shared" si="24"/>
        <v>138.30000000000001</v>
      </c>
      <c r="R32" s="3">
        <f t="shared" si="24"/>
        <v>109.71</v>
      </c>
    </row>
    <row r="33" spans="1:18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0.75</v>
      </c>
      <c r="E33" s="3">
        <f>IFERROR(INDEX(E51:E500,MATCH($A$33,$C$51:$C$500,0)),"")</f>
        <v>0.71</v>
      </c>
      <c r="H33" s="3">
        <f>IFERROR(INDEX(D33:G33,COUNT(D33:G33)),"")</f>
        <v>0.71</v>
      </c>
      <c r="I33" s="3">
        <f t="shared" ref="I33:R33" si="25">IFERROR(INDEX(I51:I500,MATCH($C$33,$C$51:$C$500,0)),"")</f>
        <v>2.17</v>
      </c>
      <c r="J33" s="3">
        <f t="shared" si="25"/>
        <v>0.57999999999999996</v>
      </c>
      <c r="K33" s="3">
        <f t="shared" si="25"/>
        <v>0.42</v>
      </c>
      <c r="L33" s="3">
        <f t="shared" si="25"/>
        <v>0.59</v>
      </c>
      <c r="M33" s="3">
        <f t="shared" si="25"/>
        <v>1.34</v>
      </c>
      <c r="N33" s="3">
        <f t="shared" si="25"/>
        <v>0.62</v>
      </c>
      <c r="O33" s="3">
        <f t="shared" si="25"/>
        <v>0.78</v>
      </c>
      <c r="P33" s="3">
        <f t="shared" si="25"/>
        <v>2.73</v>
      </c>
      <c r="Q33" s="3">
        <f t="shared" si="25"/>
        <v>10.85</v>
      </c>
      <c r="R33" s="3">
        <f t="shared" si="25"/>
        <v>0</v>
      </c>
    </row>
    <row r="34" spans="1:18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-557.69000000000005</v>
      </c>
      <c r="E34" s="3">
        <f>IFERROR(INDEX(E51:E500,MATCH($A$34,$C$51:$C$500,0)),"")</f>
        <v>25.46</v>
      </c>
      <c r="H34" s="3">
        <f>IFERROR(INDEX(D34:G34,COUNT(D34:G34)),"")</f>
        <v>25.46</v>
      </c>
      <c r="I34" s="3">
        <f t="shared" ref="I34:R34" si="26">IFERROR(INDEX(I51:I500,MATCH($C$34,$C$51:$C$500,0)),"")</f>
        <v>25.43</v>
      </c>
      <c r="J34" s="3">
        <f t="shared" si="26"/>
        <v>14.51</v>
      </c>
      <c r="K34" s="3">
        <f t="shared" si="26"/>
        <v>51.52</v>
      </c>
      <c r="L34" s="3">
        <f t="shared" si="26"/>
        <v>7.78</v>
      </c>
      <c r="M34" s="3">
        <f t="shared" si="26"/>
        <v>19.920000000000002</v>
      </c>
      <c r="N34" s="3">
        <f t="shared" si="26"/>
        <v>28.26</v>
      </c>
      <c r="O34" s="3">
        <f t="shared" si="26"/>
        <v>-15.22</v>
      </c>
      <c r="P34" s="3">
        <f t="shared" si="26"/>
        <v>-13.91</v>
      </c>
      <c r="Q34" s="3">
        <f t="shared" si="26"/>
        <v>2777.78</v>
      </c>
      <c r="R34" s="3">
        <f t="shared" si="26"/>
        <v>0</v>
      </c>
    </row>
    <row r="35" spans="1:18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12.54</v>
      </c>
      <c r="E35" s="3">
        <f>IFERROR(INDEX(E51:E500,MATCH($A$35,$C$51:$C$500,0)),"")</f>
        <v>7.25</v>
      </c>
      <c r="H35" s="3">
        <f>IFERROR(INDEX(D35:G35,COUNT(D35:G35)),"")</f>
        <v>7.25</v>
      </c>
      <c r="I35" s="3">
        <f t="shared" ref="I35:R35" si="27">IFERROR(INDEX(I51:I500,MATCH($C$35,$C$51:$C$500,0)),"")</f>
        <v>4.1900000000000004</v>
      </c>
      <c r="J35" s="3">
        <f t="shared" si="27"/>
        <v>1.1599999999999999</v>
      </c>
      <c r="K35" s="3">
        <f t="shared" si="27"/>
        <v>1.19</v>
      </c>
      <c r="L35" s="3">
        <f t="shared" si="27"/>
        <v>1.1599999999999999</v>
      </c>
      <c r="M35" s="3">
        <f t="shared" si="27"/>
        <v>2.36</v>
      </c>
      <c r="N35" s="3">
        <f t="shared" si="27"/>
        <v>0.99</v>
      </c>
      <c r="O35" s="3">
        <f t="shared" si="27"/>
        <v>1.66</v>
      </c>
      <c r="P35" s="3">
        <f t="shared" si="27"/>
        <v>13.19</v>
      </c>
      <c r="Q35" s="3">
        <f t="shared" si="27"/>
        <v>38.340000000000003</v>
      </c>
      <c r="R35" s="3">
        <f t="shared" si="27"/>
        <v>0</v>
      </c>
    </row>
    <row r="36" spans="1:18" ht="15.5" x14ac:dyDescent="0.35">
      <c r="B36" t="s">
        <v>70</v>
      </c>
      <c r="C36" t="s">
        <v>71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R36" si="28">IFERROR(INDEX(H51:H500,MATCH($C$36,$C$51:$C$500,0)),"")</f>
        <v>0.26280000000000003</v>
      </c>
      <c r="I36" s="4">
        <f t="shared" si="28"/>
        <v>0.31609999999999999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</row>
    <row r="37" spans="1:18" ht="15.5" x14ac:dyDescent="0.35">
      <c r="B37" t="s">
        <v>72</v>
      </c>
      <c r="C37" t="s">
        <v>73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R37" si="29">IFERROR(INDEX(H51:H500,MATCH($C$37,$C$51:$C$500,0)),"")</f>
        <v>3</v>
      </c>
      <c r="I37" s="3">
        <f t="shared" si="29"/>
        <v>3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</row>
    <row r="50" spans="2:18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</row>
    <row r="51" spans="2:18" ht="15.5" x14ac:dyDescent="0.35">
      <c r="B51" t="s">
        <v>79</v>
      </c>
      <c r="C51" t="s">
        <v>6</v>
      </c>
      <c r="D51" s="5">
        <v>21161316409</v>
      </c>
      <c r="E51" s="5">
        <v>38379986612</v>
      </c>
      <c r="F51" s="5">
        <v>36094326131</v>
      </c>
      <c r="G51" s="5">
        <v>8899487386</v>
      </c>
      <c r="I51" s="5">
        <v>105507020436</v>
      </c>
      <c r="J51" s="5">
        <v>83395780765</v>
      </c>
      <c r="K51" s="5">
        <v>55985137786</v>
      </c>
      <c r="L51" s="5">
        <v>80804762931</v>
      </c>
      <c r="M51" s="5">
        <v>83521161705</v>
      </c>
      <c r="N51" s="5">
        <v>85537603294</v>
      </c>
      <c r="O51" s="5">
        <v>67878628042</v>
      </c>
      <c r="P51" s="5">
        <v>31315447390</v>
      </c>
      <c r="Q51" s="5">
        <v>51132153665</v>
      </c>
      <c r="R51" s="5">
        <v>77972708731</v>
      </c>
    </row>
    <row r="52" spans="2:18" ht="15.5" x14ac:dyDescent="0.35">
      <c r="C52" t="s">
        <v>80</v>
      </c>
      <c r="D52" s="5">
        <v>-12252036524</v>
      </c>
      <c r="E52" s="5">
        <v>-7561000004</v>
      </c>
      <c r="F52" s="5">
        <v>-19871825252</v>
      </c>
      <c r="G52" s="5">
        <v>-4486174297</v>
      </c>
      <c r="I52" s="5">
        <v>-49190529721</v>
      </c>
      <c r="J52" s="5">
        <v>-38897313046</v>
      </c>
      <c r="K52" s="5">
        <v>-34040065673</v>
      </c>
      <c r="L52" s="5">
        <v>-47430287534</v>
      </c>
      <c r="M52" s="5">
        <v>-51199074674</v>
      </c>
      <c r="N52" s="5">
        <v>-52261142676</v>
      </c>
      <c r="O52" s="5">
        <v>-56615003697</v>
      </c>
      <c r="P52" s="5">
        <v>-26304791965</v>
      </c>
      <c r="Q52" s="5">
        <v>-37097326434</v>
      </c>
      <c r="R52" s="5">
        <v>-59197981693</v>
      </c>
    </row>
    <row r="53" spans="2:18" ht="15.5" x14ac:dyDescent="0.35">
      <c r="C53" t="s">
        <v>81</v>
      </c>
      <c r="D53" s="5">
        <v>8909279885</v>
      </c>
      <c r="E53" s="5">
        <v>30818986608</v>
      </c>
      <c r="F53" s="5">
        <v>16222500879</v>
      </c>
      <c r="G53" s="5">
        <v>4413313089</v>
      </c>
      <c r="I53" s="5">
        <v>56316490715</v>
      </c>
      <c r="J53" s="5">
        <v>44498467719</v>
      </c>
      <c r="K53" s="5">
        <v>21945072113</v>
      </c>
      <c r="L53" s="5">
        <v>33374475397</v>
      </c>
      <c r="M53" s="5">
        <v>32322087031</v>
      </c>
      <c r="N53" s="5">
        <v>33276460618</v>
      </c>
      <c r="O53" s="5">
        <v>11263624345</v>
      </c>
      <c r="P53" s="5">
        <v>5010655425</v>
      </c>
      <c r="Q53" s="5">
        <v>14034827231</v>
      </c>
      <c r="R53" s="5">
        <v>18774727038</v>
      </c>
    </row>
    <row r="54" spans="2:18" ht="15.5" x14ac:dyDescent="0.35">
      <c r="C54" t="s">
        <v>82</v>
      </c>
      <c r="D54" s="5">
        <v>-6572845636</v>
      </c>
      <c r="E54" s="5">
        <v>-9111303184</v>
      </c>
      <c r="F54" s="5">
        <v>-5743015613</v>
      </c>
      <c r="G54" s="5">
        <v>-5605977403</v>
      </c>
      <c r="I54" s="5">
        <v>-24359524613</v>
      </c>
      <c r="J54" s="5">
        <v>-31911853832</v>
      </c>
      <c r="K54" s="5">
        <v>-19302478408</v>
      </c>
      <c r="L54" s="5">
        <v>-13117364838</v>
      </c>
      <c r="M54" s="5">
        <v>-14337201578</v>
      </c>
      <c r="N54" s="5">
        <v>-14592431039</v>
      </c>
      <c r="O54" s="5">
        <v>-19161030761</v>
      </c>
      <c r="P54" s="5">
        <v>-31314277121</v>
      </c>
      <c r="Q54" s="5">
        <v>-17234825539</v>
      </c>
      <c r="R54" s="5">
        <v>-7819582775</v>
      </c>
    </row>
    <row r="55" spans="2:18" ht="15.5" x14ac:dyDescent="0.35">
      <c r="C55" t="s">
        <v>724</v>
      </c>
      <c r="D55" s="5">
        <v>-6572845636</v>
      </c>
      <c r="E55" s="5">
        <v>-9111303184</v>
      </c>
      <c r="F55" s="5">
        <v>-5743015613</v>
      </c>
      <c r="G55" s="5">
        <v>-18616509000</v>
      </c>
      <c r="I55" s="5">
        <v>-24359524613</v>
      </c>
      <c r="J55" s="5">
        <v>-31911853832</v>
      </c>
      <c r="K55" s="5">
        <v>-19302478408</v>
      </c>
      <c r="L55" s="5">
        <v>-13117364838</v>
      </c>
      <c r="M55" s="5">
        <v>-14337201578</v>
      </c>
    </row>
    <row r="56" spans="2:18" ht="15.5" x14ac:dyDescent="0.35">
      <c r="C56" t="s">
        <v>83</v>
      </c>
      <c r="G56" s="5">
        <v>10556846176</v>
      </c>
    </row>
    <row r="57" spans="2:18" ht="15.5" x14ac:dyDescent="0.35">
      <c r="C57" t="s">
        <v>84</v>
      </c>
      <c r="G57" s="5">
        <v>2453685421</v>
      </c>
    </row>
    <row r="58" spans="2:18" ht="15.5" x14ac:dyDescent="0.35">
      <c r="C58" t="s">
        <v>86</v>
      </c>
      <c r="D58" s="5">
        <v>2336434249</v>
      </c>
      <c r="E58" s="5">
        <v>21707683424</v>
      </c>
      <c r="F58" s="5">
        <v>10479485266</v>
      </c>
      <c r="G58" s="5">
        <v>-1192664314</v>
      </c>
      <c r="I58" s="5">
        <v>31956966102</v>
      </c>
      <c r="J58" s="5">
        <v>12586613887</v>
      </c>
      <c r="K58" s="5">
        <v>2642593705</v>
      </c>
      <c r="L58" s="5">
        <v>20257110559</v>
      </c>
      <c r="M58" s="5">
        <v>17984885453</v>
      </c>
      <c r="N58" s="5">
        <v>18684029579</v>
      </c>
      <c r="O58" s="5">
        <v>-7897406416</v>
      </c>
      <c r="P58" s="5">
        <v>-26303621696</v>
      </c>
      <c r="Q58" s="5">
        <v>-3199998308</v>
      </c>
      <c r="R58" s="5">
        <v>10955144263</v>
      </c>
    </row>
    <row r="59" spans="2:18" ht="15.5" x14ac:dyDescent="0.35">
      <c r="C59" t="s">
        <v>87</v>
      </c>
      <c r="D59" s="5">
        <v>-2714161202</v>
      </c>
      <c r="E59" s="5">
        <v>680577466</v>
      </c>
      <c r="F59" s="5">
        <v>-134665855</v>
      </c>
      <c r="G59" s="5">
        <v>2104556728</v>
      </c>
      <c r="I59" s="5">
        <v>4689808492</v>
      </c>
      <c r="J59" s="5">
        <v>3687604166</v>
      </c>
      <c r="K59" s="5">
        <v>4284251572</v>
      </c>
      <c r="L59" s="5">
        <v>8672054699</v>
      </c>
      <c r="M59" s="5">
        <v>3687368690</v>
      </c>
      <c r="N59" s="5">
        <v>-3249688193</v>
      </c>
      <c r="O59" s="5">
        <v>-454769118</v>
      </c>
      <c r="P59" s="5">
        <v>-7313302237</v>
      </c>
      <c r="Q59" s="5">
        <v>5595174282</v>
      </c>
      <c r="R59" s="5">
        <v>-1416039617</v>
      </c>
    </row>
    <row r="60" spans="2:18" ht="15.5" x14ac:dyDescent="0.35">
      <c r="C60" t="s">
        <v>27</v>
      </c>
      <c r="D60" s="5">
        <v>-812248152</v>
      </c>
      <c r="E60" s="5">
        <v>-850531367</v>
      </c>
      <c r="F60" s="5">
        <v>46743247</v>
      </c>
      <c r="G60" s="5">
        <v>-702515656</v>
      </c>
      <c r="I60" s="5">
        <v>-1845910026</v>
      </c>
      <c r="J60" s="5">
        <v>-2235998708</v>
      </c>
      <c r="K60" s="5">
        <v>-2297733585</v>
      </c>
      <c r="L60" s="5">
        <v>-1913626552</v>
      </c>
      <c r="M60" s="5">
        <v>-3079618889</v>
      </c>
      <c r="N60" s="5">
        <v>-3340747048</v>
      </c>
      <c r="O60" s="5">
        <v>-3655604839</v>
      </c>
      <c r="P60" s="5">
        <v>-6857813433</v>
      </c>
      <c r="Q60" s="5">
        <v>-136426487</v>
      </c>
      <c r="R60" s="5">
        <v>-3432420004</v>
      </c>
    </row>
    <row r="61" spans="2:18" ht="15.5" x14ac:dyDescent="0.35">
      <c r="C61" t="s">
        <v>89</v>
      </c>
      <c r="G61" s="5">
        <v>-8445948</v>
      </c>
    </row>
    <row r="62" spans="2:18" ht="15.5" x14ac:dyDescent="0.35">
      <c r="C62" t="s">
        <v>92</v>
      </c>
      <c r="D62" s="5">
        <v>-20055890</v>
      </c>
      <c r="E62" s="5">
        <v>-100818902</v>
      </c>
      <c r="F62" s="5">
        <v>218506560</v>
      </c>
      <c r="G62" s="5">
        <v>-55293615</v>
      </c>
      <c r="I62" s="5">
        <v>-442488834</v>
      </c>
      <c r="J62" s="5">
        <v>510902610</v>
      </c>
      <c r="K62" s="5">
        <v>493931004</v>
      </c>
      <c r="L62" s="5">
        <v>5755360127</v>
      </c>
      <c r="M62" s="5">
        <v>3875161065</v>
      </c>
      <c r="N62" s="5">
        <v>-3741671019</v>
      </c>
      <c r="O62" s="5">
        <v>714864730</v>
      </c>
      <c r="P62" s="5">
        <v>2007143795</v>
      </c>
      <c r="Q62" s="5">
        <v>-1960529005</v>
      </c>
      <c r="R62" s="5">
        <v>-839490096</v>
      </c>
    </row>
    <row r="63" spans="2:18" ht="15.5" x14ac:dyDescent="0.35">
      <c r="C63" t="s">
        <v>85</v>
      </c>
      <c r="J63" s="5">
        <v>201817665</v>
      </c>
      <c r="K63" s="5">
        <v>187202718</v>
      </c>
      <c r="L63" s="5">
        <v>-149854873</v>
      </c>
      <c r="M63" s="5">
        <v>81306341</v>
      </c>
      <c r="N63" s="5">
        <v>493758229</v>
      </c>
      <c r="O63" s="5">
        <v>10564956</v>
      </c>
      <c r="P63" s="5">
        <v>254766750</v>
      </c>
      <c r="Q63" s="5">
        <v>-151425750</v>
      </c>
      <c r="R63" s="5">
        <v>-349077750</v>
      </c>
    </row>
    <row r="64" spans="2:18" ht="15.5" x14ac:dyDescent="0.35">
      <c r="C64" t="s">
        <v>94</v>
      </c>
      <c r="D64" s="5">
        <v>-2714161202</v>
      </c>
      <c r="E64" s="5">
        <v>680577466</v>
      </c>
      <c r="F64" s="5">
        <v>-134665855</v>
      </c>
      <c r="G64" s="5">
        <v>2104556728</v>
      </c>
      <c r="I64" s="5">
        <v>4689808492</v>
      </c>
      <c r="J64" s="5">
        <v>3687604166</v>
      </c>
      <c r="K64" s="5">
        <v>4284251572</v>
      </c>
      <c r="L64" s="5">
        <v>8672054699</v>
      </c>
      <c r="M64" s="5">
        <v>3687368690</v>
      </c>
      <c r="N64" s="5">
        <v>-3249688193</v>
      </c>
      <c r="O64" s="5">
        <v>-454769118</v>
      </c>
      <c r="P64" s="5">
        <v>-7313302237</v>
      </c>
      <c r="Q64" s="5">
        <v>5595174282</v>
      </c>
      <c r="R64" s="5">
        <v>-1416039617</v>
      </c>
    </row>
    <row r="65" spans="3:18" ht="15.5" x14ac:dyDescent="0.35">
      <c r="C65" t="s">
        <v>29</v>
      </c>
      <c r="D65" s="5">
        <v>-377726953</v>
      </c>
      <c r="E65" s="5">
        <v>22388260890</v>
      </c>
      <c r="F65" s="5">
        <v>10344819411</v>
      </c>
      <c r="G65" s="5">
        <v>911892414</v>
      </c>
      <c r="I65" s="5">
        <v>36646774594</v>
      </c>
      <c r="J65" s="5">
        <v>16274218053</v>
      </c>
      <c r="K65" s="5">
        <v>6926845277</v>
      </c>
      <c r="L65" s="5">
        <v>28929165258</v>
      </c>
      <c r="M65" s="5">
        <v>21672254143</v>
      </c>
      <c r="N65" s="5">
        <v>15434341386</v>
      </c>
      <c r="O65" s="5">
        <v>-8352175534</v>
      </c>
      <c r="P65" s="5">
        <v>-33616923933</v>
      </c>
      <c r="Q65" s="5">
        <v>2395175974</v>
      </c>
      <c r="R65" s="5">
        <v>9539104646</v>
      </c>
    </row>
    <row r="66" spans="3:18" ht="15.5" x14ac:dyDescent="0.35">
      <c r="C66" t="s">
        <v>28</v>
      </c>
      <c r="D66" s="5">
        <v>-505788761</v>
      </c>
      <c r="E66" s="5">
        <v>-1434931375</v>
      </c>
      <c r="F66" s="5">
        <v>-1689516712</v>
      </c>
      <c r="G66" s="5">
        <v>-226193392</v>
      </c>
      <c r="I66" s="5">
        <v>-3384369438</v>
      </c>
      <c r="J66" s="5">
        <v>-2524055590</v>
      </c>
      <c r="K66" s="5">
        <v>-1520586603</v>
      </c>
      <c r="L66" s="5">
        <v>-5309268205</v>
      </c>
      <c r="M66" s="5">
        <v>-1861747813</v>
      </c>
      <c r="N66" s="5">
        <v>-2987938781</v>
      </c>
      <c r="O66" s="5">
        <v>-906037099</v>
      </c>
      <c r="P66" s="5">
        <v>1439006521</v>
      </c>
      <c r="Q66" s="5">
        <v>-2263381137</v>
      </c>
      <c r="R66" s="5">
        <v>-3053997917</v>
      </c>
    </row>
    <row r="67" spans="3:18" ht="15.5" x14ac:dyDescent="0.35">
      <c r="C67" t="s">
        <v>321</v>
      </c>
      <c r="K67" s="5">
        <v>-261260503</v>
      </c>
      <c r="L67" s="5">
        <v>-223033360</v>
      </c>
      <c r="M67" s="5">
        <v>-200667940</v>
      </c>
      <c r="N67" s="5">
        <v>-180893240</v>
      </c>
      <c r="Q67" s="5">
        <v>-825677250</v>
      </c>
      <c r="R67" s="5">
        <v>-1786623947</v>
      </c>
    </row>
    <row r="68" spans="3:18" ht="15.5" x14ac:dyDescent="0.35">
      <c r="C68" t="s">
        <v>322</v>
      </c>
      <c r="D68" s="5">
        <v>68581581</v>
      </c>
      <c r="F68" s="5">
        <v>-851840270</v>
      </c>
      <c r="I68" s="5">
        <v>-791632108</v>
      </c>
      <c r="J68" s="5">
        <v>-577369791</v>
      </c>
      <c r="K68" s="5">
        <v>-65394076</v>
      </c>
      <c r="L68" s="5">
        <v>-2849587394</v>
      </c>
      <c r="M68" s="5">
        <v>326728136</v>
      </c>
      <c r="N68" s="5">
        <v>-130396161</v>
      </c>
      <c r="O68" s="5">
        <v>242880259</v>
      </c>
      <c r="P68" s="5">
        <v>2171424493</v>
      </c>
      <c r="Q68" s="5">
        <v>-51428079</v>
      </c>
      <c r="R68" s="5">
        <v>176444641</v>
      </c>
    </row>
    <row r="69" spans="3:18" ht="15.5" x14ac:dyDescent="0.35">
      <c r="C69" t="s">
        <v>93</v>
      </c>
      <c r="D69" s="5">
        <v>-574370342</v>
      </c>
      <c r="E69" s="5">
        <v>-1434931375</v>
      </c>
      <c r="F69" s="5">
        <v>-837676442</v>
      </c>
      <c r="I69" s="5">
        <v>-2592737330</v>
      </c>
      <c r="J69" s="5">
        <v>-1946685799</v>
      </c>
      <c r="K69" s="5">
        <v>-1193932024</v>
      </c>
      <c r="L69" s="5">
        <v>-2236647451</v>
      </c>
      <c r="M69" s="5">
        <v>-1987808009</v>
      </c>
      <c r="N69" s="5">
        <v>-2676649380</v>
      </c>
      <c r="O69" s="5">
        <v>-1148917358</v>
      </c>
      <c r="P69" s="5">
        <v>-732417972</v>
      </c>
      <c r="Q69" s="5">
        <v>-1386275808</v>
      </c>
      <c r="R69" s="5">
        <v>-1443818611</v>
      </c>
    </row>
    <row r="70" spans="3:18" ht="15.5" x14ac:dyDescent="0.35">
      <c r="C70" t="s">
        <v>323</v>
      </c>
      <c r="D70" s="5">
        <v>-505788761</v>
      </c>
      <c r="E70" s="5">
        <v>-1434931375</v>
      </c>
      <c r="F70" s="5">
        <v>-1689516712</v>
      </c>
      <c r="G70" s="5">
        <v>-226193392</v>
      </c>
      <c r="I70" s="5">
        <v>-3384369438</v>
      </c>
      <c r="J70" s="5">
        <v>-2524055590</v>
      </c>
      <c r="K70" s="5">
        <v>-1520586603</v>
      </c>
      <c r="L70" s="5">
        <v>-5309268205</v>
      </c>
      <c r="M70" s="5">
        <v>-1861747813</v>
      </c>
      <c r="N70" s="5">
        <v>-2987938781</v>
      </c>
      <c r="O70" s="5">
        <v>-906037099</v>
      </c>
      <c r="P70" s="5">
        <v>1439006521</v>
      </c>
      <c r="Q70" s="5">
        <v>-2263381137</v>
      </c>
      <c r="R70" s="5">
        <v>-3053997917</v>
      </c>
    </row>
    <row r="71" spans="3:18" ht="15.5" x14ac:dyDescent="0.35">
      <c r="C71" t="s">
        <v>95</v>
      </c>
      <c r="D71" s="5">
        <v>-883515714</v>
      </c>
      <c r="E71" s="5">
        <v>20953329515</v>
      </c>
      <c r="F71" s="5">
        <v>8655302699</v>
      </c>
      <c r="G71" s="5">
        <v>685699022</v>
      </c>
      <c r="I71" s="5">
        <v>33262405156</v>
      </c>
      <c r="J71" s="5">
        <v>13750162463</v>
      </c>
      <c r="K71" s="5">
        <v>5406258674</v>
      </c>
      <c r="L71" s="5">
        <v>23619897053</v>
      </c>
      <c r="M71" s="5">
        <v>19810506330</v>
      </c>
      <c r="N71" s="5">
        <v>12446402605</v>
      </c>
      <c r="O71" s="5">
        <v>-9258212633</v>
      </c>
      <c r="P71" s="5">
        <v>-32177917412</v>
      </c>
      <c r="Q71" s="5">
        <v>131794837</v>
      </c>
      <c r="R71" s="5">
        <v>6485106729</v>
      </c>
    </row>
    <row r="72" spans="3:18" ht="15.5" x14ac:dyDescent="0.35">
      <c r="C72" t="s">
        <v>96</v>
      </c>
    </row>
    <row r="73" spans="3:18" ht="15.5" x14ac:dyDescent="0.35">
      <c r="C73" t="s">
        <v>97</v>
      </c>
      <c r="D73" s="5">
        <v>-883515714</v>
      </c>
      <c r="E73" s="5">
        <v>20953329515</v>
      </c>
      <c r="F73" s="5">
        <v>8655302699</v>
      </c>
      <c r="G73" s="5">
        <v>685699022</v>
      </c>
      <c r="I73" s="5">
        <v>33262405156</v>
      </c>
      <c r="J73" s="5">
        <v>13750162463</v>
      </c>
      <c r="K73" s="5">
        <v>5406258674</v>
      </c>
      <c r="L73" s="5">
        <v>23619897053</v>
      </c>
      <c r="M73" s="5">
        <v>19810506330</v>
      </c>
      <c r="N73" s="5">
        <v>12446402605</v>
      </c>
      <c r="O73" s="5">
        <v>-9258212633</v>
      </c>
      <c r="P73" s="5">
        <v>-32177917412</v>
      </c>
      <c r="Q73" s="5">
        <v>131794837</v>
      </c>
      <c r="R73" s="5">
        <v>6485106729</v>
      </c>
    </row>
    <row r="74" spans="3:18" ht="15.5" x14ac:dyDescent="0.35">
      <c r="C74" t="s">
        <v>98</v>
      </c>
      <c r="D74" s="5">
        <v>153436075</v>
      </c>
      <c r="F74" s="5">
        <v>-222345526</v>
      </c>
      <c r="I74" s="5">
        <v>-82112411</v>
      </c>
      <c r="J74" s="5">
        <v>201817665</v>
      </c>
      <c r="K74" s="5">
        <v>187202718</v>
      </c>
      <c r="L74" s="5">
        <v>-149854873</v>
      </c>
      <c r="M74" s="5">
        <v>81306341</v>
      </c>
      <c r="N74" s="5">
        <v>493758229</v>
      </c>
      <c r="O74" s="5">
        <v>10564956</v>
      </c>
      <c r="P74" s="5">
        <v>254766750</v>
      </c>
      <c r="Q74" s="5">
        <v>-151425750</v>
      </c>
      <c r="R74" s="5">
        <v>-349077750</v>
      </c>
    </row>
    <row r="75" spans="3:18" ht="15.5" x14ac:dyDescent="0.35">
      <c r="C75" t="s">
        <v>324</v>
      </c>
      <c r="D75" s="5">
        <v>153436075</v>
      </c>
      <c r="F75" s="5">
        <v>-222345526</v>
      </c>
      <c r="I75" s="5">
        <v>-82112411</v>
      </c>
      <c r="J75" s="5">
        <v>201817665</v>
      </c>
      <c r="K75" s="5">
        <v>187202718</v>
      </c>
      <c r="L75" s="5">
        <v>-149854873</v>
      </c>
      <c r="M75" s="5">
        <v>81306341</v>
      </c>
      <c r="N75" s="5">
        <v>493758229</v>
      </c>
      <c r="O75" s="5">
        <v>10564956</v>
      </c>
      <c r="P75" s="5">
        <v>254766750</v>
      </c>
      <c r="Q75" s="5">
        <v>-151425750</v>
      </c>
      <c r="R75" s="5">
        <v>-349077750</v>
      </c>
    </row>
    <row r="76" spans="3:18" ht="15.5" x14ac:dyDescent="0.35">
      <c r="C76" t="s">
        <v>99</v>
      </c>
      <c r="D76" s="5">
        <v>-730079639</v>
      </c>
      <c r="E76" s="5">
        <v>20953329515</v>
      </c>
      <c r="F76" s="5">
        <v>8432957173</v>
      </c>
      <c r="G76" s="5">
        <v>685699022</v>
      </c>
      <c r="I76" s="5">
        <v>33180292745</v>
      </c>
      <c r="J76" s="5">
        <v>13951980128</v>
      </c>
      <c r="K76" s="5">
        <v>5593461392</v>
      </c>
      <c r="L76" s="5">
        <v>23470042180</v>
      </c>
      <c r="M76" s="5">
        <v>19891812671</v>
      </c>
      <c r="N76" s="5">
        <v>12940160834</v>
      </c>
      <c r="O76" s="5">
        <v>-9247647677</v>
      </c>
      <c r="P76" s="5">
        <v>-31923150662</v>
      </c>
      <c r="Q76" s="5">
        <v>-19630913</v>
      </c>
      <c r="R76" s="5">
        <v>6136028979</v>
      </c>
    </row>
    <row r="77" spans="3:18" ht="15.5" x14ac:dyDescent="0.35">
      <c r="C77" t="s">
        <v>100</v>
      </c>
      <c r="D77" s="5">
        <v>-883515714</v>
      </c>
      <c r="E77" s="5">
        <v>20953329515</v>
      </c>
      <c r="F77" s="5">
        <v>8655302700</v>
      </c>
      <c r="G77" s="5">
        <v>685699021</v>
      </c>
      <c r="I77" s="5">
        <v>33262405156</v>
      </c>
      <c r="J77" s="5">
        <v>13750162463</v>
      </c>
      <c r="K77" s="5">
        <v>5406258674</v>
      </c>
      <c r="L77" s="5">
        <v>23619897053</v>
      </c>
      <c r="M77" s="5">
        <v>19810506330</v>
      </c>
      <c r="N77" s="5">
        <v>12446402605</v>
      </c>
      <c r="O77" s="5">
        <v>-9258212633</v>
      </c>
      <c r="P77" s="5">
        <v>-32177917412</v>
      </c>
      <c r="Q77" s="5">
        <v>131794837</v>
      </c>
      <c r="R77" s="5">
        <v>6485106729</v>
      </c>
    </row>
    <row r="78" spans="3:18" ht="15.5" x14ac:dyDescent="0.35">
      <c r="C78" t="s">
        <v>8</v>
      </c>
      <c r="D78" s="5">
        <v>-328057949</v>
      </c>
      <c r="E78" s="5">
        <v>10925551828</v>
      </c>
      <c r="F78" s="5">
        <v>4705969123</v>
      </c>
      <c r="G78" s="5">
        <v>180364868</v>
      </c>
      <c r="I78" s="5">
        <v>17283911713</v>
      </c>
      <c r="J78" s="5">
        <v>6865809383</v>
      </c>
      <c r="K78" s="5">
        <v>1482803009</v>
      </c>
      <c r="L78" s="5">
        <v>11956263423</v>
      </c>
      <c r="M78" s="5">
        <v>9994361353</v>
      </c>
      <c r="N78" s="5">
        <v>3501312636</v>
      </c>
      <c r="O78" s="5">
        <v>-7371073559</v>
      </c>
      <c r="P78" s="5">
        <v>-29437372877</v>
      </c>
      <c r="Q78" s="5">
        <v>557603885</v>
      </c>
      <c r="R78" s="5">
        <v>6139696475</v>
      </c>
    </row>
    <row r="79" spans="3:18" ht="15.5" x14ac:dyDescent="0.35">
      <c r="C79" t="s">
        <v>101</v>
      </c>
      <c r="D79" s="5">
        <v>-402021690</v>
      </c>
      <c r="E79" s="5">
        <v>10027777687</v>
      </c>
      <c r="F79" s="5">
        <v>3726988051</v>
      </c>
      <c r="G79" s="5">
        <v>505334153</v>
      </c>
      <c r="I79" s="5">
        <v>15896381032</v>
      </c>
      <c r="J79" s="5">
        <v>7086170745</v>
      </c>
      <c r="K79" s="5">
        <v>4110658383</v>
      </c>
      <c r="L79" s="5">
        <v>11513778757</v>
      </c>
      <c r="M79" s="5">
        <v>9897451318</v>
      </c>
      <c r="N79" s="5">
        <v>9438848198</v>
      </c>
      <c r="O79" s="5">
        <v>-1876574118</v>
      </c>
      <c r="P79" s="5">
        <v>-2485777785</v>
      </c>
      <c r="Q79" s="5">
        <v>-577234798</v>
      </c>
      <c r="R79" s="5">
        <v>-3667496</v>
      </c>
    </row>
    <row r="80" spans="3:18" ht="15.5" x14ac:dyDescent="0.35">
      <c r="C80" t="s">
        <v>224</v>
      </c>
    </row>
    <row r="81" spans="2:18" ht="15.5" x14ac:dyDescent="0.35">
      <c r="C81" t="s">
        <v>102</v>
      </c>
      <c r="D81" s="5">
        <v>-883515714</v>
      </c>
      <c r="E81" s="5">
        <v>20953329515</v>
      </c>
      <c r="F81" s="5">
        <v>8655302700</v>
      </c>
      <c r="G81" s="5">
        <v>685699021</v>
      </c>
      <c r="I81" s="5">
        <v>33262405156</v>
      </c>
      <c r="J81" s="5">
        <v>13750162463</v>
      </c>
      <c r="K81" s="5">
        <v>5406258674</v>
      </c>
      <c r="L81" s="5">
        <v>23619897053</v>
      </c>
      <c r="M81" s="5">
        <v>19810506330</v>
      </c>
      <c r="N81" s="5">
        <v>12446402605</v>
      </c>
      <c r="O81" s="5">
        <v>-9258212633</v>
      </c>
      <c r="P81" s="5">
        <v>-32177917412</v>
      </c>
      <c r="Q81" s="5">
        <v>131794837</v>
      </c>
      <c r="R81" s="5">
        <v>6485106729</v>
      </c>
    </row>
    <row r="82" spans="2:18" ht="15.5" x14ac:dyDescent="0.35">
      <c r="C82" t="s">
        <v>103</v>
      </c>
      <c r="D82" s="5">
        <v>-730079639</v>
      </c>
      <c r="E82" s="5">
        <v>20953329515</v>
      </c>
      <c r="F82" s="5">
        <v>8432957174</v>
      </c>
      <c r="G82" s="5">
        <v>685699021</v>
      </c>
      <c r="I82" s="5">
        <v>33180292745</v>
      </c>
      <c r="J82" s="5">
        <v>13951980128</v>
      </c>
      <c r="K82" s="5">
        <v>5593461392</v>
      </c>
      <c r="L82" s="5">
        <v>23470042180</v>
      </c>
      <c r="M82" s="5">
        <v>19891812671</v>
      </c>
      <c r="N82" s="5">
        <v>12940160834</v>
      </c>
      <c r="O82" s="5">
        <v>-9247647677</v>
      </c>
      <c r="P82" s="5">
        <v>-31923150662</v>
      </c>
      <c r="Q82" s="5">
        <v>-19630913</v>
      </c>
      <c r="R82" s="5">
        <v>6136028979</v>
      </c>
    </row>
    <row r="83" spans="2:18" ht="15.5" x14ac:dyDescent="0.35">
      <c r="C83" t="s">
        <v>104</v>
      </c>
      <c r="D83" s="5">
        <v>-730079639</v>
      </c>
      <c r="E83" s="5">
        <v>20953329515</v>
      </c>
      <c r="F83" s="5">
        <v>8432957174</v>
      </c>
      <c r="G83" s="5">
        <v>685699021</v>
      </c>
      <c r="I83" s="5">
        <v>33180292745</v>
      </c>
      <c r="J83" s="5">
        <v>13951980128</v>
      </c>
      <c r="K83" s="5">
        <v>5593461392</v>
      </c>
      <c r="L83" s="5">
        <v>23470042180</v>
      </c>
      <c r="M83" s="5">
        <v>19891812671</v>
      </c>
      <c r="N83" s="5">
        <v>12940160834</v>
      </c>
      <c r="O83" s="5">
        <v>-9247647677</v>
      </c>
      <c r="P83" s="5">
        <v>-31923150662</v>
      </c>
      <c r="Q83" s="5">
        <v>-19630913</v>
      </c>
      <c r="R83" s="5">
        <v>6136028979</v>
      </c>
    </row>
    <row r="85" spans="2:18" ht="15.5" x14ac:dyDescent="0.35">
      <c r="B85" t="s">
        <v>105</v>
      </c>
      <c r="C85" t="s">
        <v>106</v>
      </c>
    </row>
    <row r="86" spans="2:18" ht="15.5" x14ac:dyDescent="0.35">
      <c r="C86" t="s">
        <v>107</v>
      </c>
    </row>
    <row r="87" spans="2:18" ht="15.5" x14ac:dyDescent="0.35">
      <c r="C87" t="s">
        <v>20</v>
      </c>
      <c r="D87" s="5">
        <v>192561836265</v>
      </c>
      <c r="E87" s="5">
        <v>18805353878</v>
      </c>
      <c r="F87" s="5">
        <v>9310559855</v>
      </c>
      <c r="G87" s="5">
        <v>4677708953</v>
      </c>
      <c r="I87" s="5">
        <v>9310559855</v>
      </c>
      <c r="J87" s="5">
        <v>1555835982</v>
      </c>
      <c r="K87" s="5">
        <v>6653562665</v>
      </c>
      <c r="L87" s="5">
        <v>14173605141</v>
      </c>
      <c r="M87" s="5">
        <v>7378923559</v>
      </c>
      <c r="N87" s="5">
        <v>4691891860</v>
      </c>
      <c r="O87" s="5">
        <v>9862846593</v>
      </c>
      <c r="P87" s="5">
        <v>3659464614</v>
      </c>
      <c r="Q87" s="5">
        <v>5225680794</v>
      </c>
      <c r="R87" s="5">
        <v>13814250315</v>
      </c>
    </row>
    <row r="88" spans="2:18" ht="15.5" x14ac:dyDescent="0.35">
      <c r="C88" t="s">
        <v>109</v>
      </c>
      <c r="D88" s="5">
        <v>2560858272</v>
      </c>
      <c r="E88" s="5">
        <v>7142241342</v>
      </c>
      <c r="F88" s="5">
        <v>499523553</v>
      </c>
      <c r="G88" s="5">
        <v>1799806215</v>
      </c>
      <c r="I88" s="5">
        <v>499523553</v>
      </c>
      <c r="J88" s="5">
        <v>1746789393</v>
      </c>
      <c r="K88" s="5">
        <v>857363364</v>
      </c>
      <c r="L88" s="5">
        <v>2373747905</v>
      </c>
      <c r="M88" s="5">
        <v>3925950982</v>
      </c>
      <c r="N88" s="5">
        <v>1622487883</v>
      </c>
      <c r="O88" s="5">
        <v>11164031122</v>
      </c>
      <c r="P88" s="5">
        <v>21484100097</v>
      </c>
      <c r="Q88" s="5">
        <v>26800356318</v>
      </c>
      <c r="R88" s="5">
        <v>34420071398</v>
      </c>
    </row>
    <row r="89" spans="2:18" ht="15.5" x14ac:dyDescent="0.35">
      <c r="C89" t="s">
        <v>110</v>
      </c>
    </row>
    <row r="90" spans="2:18" ht="15.5" x14ac:dyDescent="0.35">
      <c r="C90" t="s">
        <v>111</v>
      </c>
    </row>
    <row r="91" spans="2:18" ht="15.5" x14ac:dyDescent="0.35">
      <c r="C91" t="s">
        <v>112</v>
      </c>
      <c r="D91" s="5">
        <v>2560858272</v>
      </c>
      <c r="E91" s="5">
        <v>7142241342</v>
      </c>
      <c r="F91" s="5">
        <v>499523553</v>
      </c>
      <c r="G91" s="5">
        <v>1799806215</v>
      </c>
      <c r="I91" s="5">
        <v>499523553</v>
      </c>
      <c r="J91" s="5">
        <v>1746789393</v>
      </c>
      <c r="K91" s="5">
        <v>857363364</v>
      </c>
      <c r="L91" s="5">
        <v>2373747905</v>
      </c>
      <c r="M91" s="5">
        <v>3925950982</v>
      </c>
      <c r="N91" s="5">
        <v>1622487883</v>
      </c>
      <c r="O91" s="5">
        <v>11164031122</v>
      </c>
      <c r="P91" s="5">
        <v>21484100097</v>
      </c>
      <c r="Q91" s="5">
        <v>26800356318</v>
      </c>
      <c r="R91" s="5">
        <v>34420071398</v>
      </c>
    </row>
    <row r="92" spans="2:18" ht="15.5" x14ac:dyDescent="0.35">
      <c r="C92" t="s">
        <v>113</v>
      </c>
    </row>
    <row r="93" spans="2:18" ht="15.5" x14ac:dyDescent="0.35">
      <c r="C93" t="s">
        <v>114</v>
      </c>
      <c r="D93" s="5">
        <v>3763230565</v>
      </c>
      <c r="E93" s="5">
        <v>1270195134</v>
      </c>
      <c r="F93" s="5">
        <v>1101599600</v>
      </c>
      <c r="G93" s="5">
        <v>599237523</v>
      </c>
      <c r="I93" s="5">
        <v>1101599600</v>
      </c>
      <c r="J93" s="5">
        <v>363797692</v>
      </c>
      <c r="K93" s="5">
        <v>794229139</v>
      </c>
      <c r="L93" s="5">
        <v>987292170</v>
      </c>
      <c r="M93" s="5">
        <v>1526064563</v>
      </c>
      <c r="N93" s="5">
        <v>3393016300</v>
      </c>
      <c r="O93" s="5">
        <v>1178027764</v>
      </c>
    </row>
    <row r="94" spans="2:18" ht="15.5" x14ac:dyDescent="0.35">
      <c r="C94" t="s">
        <v>115</v>
      </c>
      <c r="D94" s="5">
        <v>355354138717</v>
      </c>
      <c r="E94" s="5">
        <v>358525639417</v>
      </c>
      <c r="F94" s="5">
        <v>355502322060</v>
      </c>
      <c r="G94" s="5">
        <v>348598799492</v>
      </c>
      <c r="I94" s="5">
        <v>355502322060</v>
      </c>
      <c r="J94" s="5">
        <v>380986378558</v>
      </c>
      <c r="K94" s="5">
        <v>390011588737</v>
      </c>
      <c r="L94" s="5">
        <v>379297785224</v>
      </c>
      <c r="M94" s="5">
        <v>387991483844</v>
      </c>
      <c r="N94" s="5">
        <v>398406833658</v>
      </c>
      <c r="O94" s="5">
        <v>3452400229</v>
      </c>
      <c r="P94" s="5">
        <v>891517919</v>
      </c>
      <c r="Q94" s="5">
        <v>3797741171</v>
      </c>
      <c r="R94" s="5">
        <v>843381901</v>
      </c>
    </row>
    <row r="95" spans="2:18" ht="15.5" x14ac:dyDescent="0.35">
      <c r="C95" t="s">
        <v>85</v>
      </c>
      <c r="E95" s="5">
        <v>144451041274</v>
      </c>
      <c r="F95" s="5">
        <v>19325631574</v>
      </c>
      <c r="I95" s="5">
        <v>19325631574</v>
      </c>
      <c r="P95" s="5">
        <v>930222185</v>
      </c>
      <c r="Q95" s="5">
        <v>930222185</v>
      </c>
      <c r="R95" s="5">
        <v>-4498796</v>
      </c>
    </row>
    <row r="96" spans="2:18" ht="15.5" x14ac:dyDescent="0.35">
      <c r="C96" t="s">
        <v>116</v>
      </c>
      <c r="D96" s="5">
        <v>587863554657</v>
      </c>
      <c r="E96" s="5">
        <v>603836739036</v>
      </c>
      <c r="F96" s="5">
        <v>403964626424</v>
      </c>
      <c r="G96" s="5">
        <v>378349624872</v>
      </c>
      <c r="I96" s="5">
        <v>403964626424</v>
      </c>
      <c r="J96" s="5">
        <v>396855062145</v>
      </c>
      <c r="K96" s="5">
        <v>424347105441</v>
      </c>
      <c r="L96" s="5">
        <v>424279976948</v>
      </c>
      <c r="M96" s="5">
        <v>430194381586</v>
      </c>
      <c r="N96" s="5">
        <v>444941389965</v>
      </c>
      <c r="O96" s="5">
        <v>74406733375</v>
      </c>
      <c r="P96" s="5">
        <v>79380281571</v>
      </c>
      <c r="Q96" s="5">
        <v>82260931015</v>
      </c>
      <c r="R96" s="5">
        <v>194260077342</v>
      </c>
    </row>
    <row r="97" spans="3:18" ht="15.5" x14ac:dyDescent="0.35">
      <c r="C97" t="s">
        <v>117</v>
      </c>
    </row>
    <row r="98" spans="3:18" ht="15.5" x14ac:dyDescent="0.35">
      <c r="C98" t="s">
        <v>120</v>
      </c>
      <c r="D98" s="5">
        <v>47687699828</v>
      </c>
      <c r="E98" s="5">
        <v>47707755718</v>
      </c>
      <c r="F98" s="5">
        <v>47808574620</v>
      </c>
      <c r="G98" s="5">
        <v>52186816346</v>
      </c>
      <c r="I98" s="5">
        <v>47808574620</v>
      </c>
      <c r="J98" s="5">
        <v>48515063454</v>
      </c>
      <c r="K98" s="5">
        <v>48326285715</v>
      </c>
      <c r="L98" s="5">
        <v>48198354712</v>
      </c>
      <c r="M98" s="5">
        <v>42442994584</v>
      </c>
      <c r="N98" s="5">
        <v>41045912419</v>
      </c>
      <c r="O98" s="5">
        <v>45387583438</v>
      </c>
      <c r="P98" s="5">
        <v>43364899806</v>
      </c>
      <c r="Q98" s="5">
        <v>37157756011</v>
      </c>
      <c r="R98" s="5">
        <v>27118285016</v>
      </c>
    </row>
    <row r="99" spans="3:18" ht="15.5" x14ac:dyDescent="0.35">
      <c r="C99" t="s">
        <v>518</v>
      </c>
      <c r="D99" s="5">
        <v>22952972182</v>
      </c>
      <c r="E99" s="5">
        <v>23013567570</v>
      </c>
      <c r="F99" s="5">
        <v>23201274957</v>
      </c>
      <c r="G99" s="5">
        <v>23388982343</v>
      </c>
      <c r="I99" s="5">
        <v>23201274957</v>
      </c>
      <c r="J99" s="5">
        <v>2888474006</v>
      </c>
      <c r="K99" s="5">
        <v>3048448278</v>
      </c>
      <c r="L99" s="5">
        <v>3048448278</v>
      </c>
      <c r="M99" s="5">
        <v>3048448278</v>
      </c>
      <c r="N99" s="5">
        <v>5675352647</v>
      </c>
      <c r="P99" s="5">
        <v>3240000000</v>
      </c>
    </row>
    <row r="100" spans="3:18" ht="15.5" x14ac:dyDescent="0.35">
      <c r="C100" t="s">
        <v>119</v>
      </c>
      <c r="D100" s="5">
        <v>456743319</v>
      </c>
      <c r="E100" s="5">
        <v>431438579</v>
      </c>
      <c r="F100" s="5">
        <v>431438579</v>
      </c>
      <c r="G100" s="5">
        <v>339856948</v>
      </c>
      <c r="I100" s="5">
        <v>431438579</v>
      </c>
      <c r="J100" s="5">
        <v>319201716</v>
      </c>
      <c r="K100" s="5">
        <v>316485538</v>
      </c>
      <c r="L100" s="5">
        <v>434680381</v>
      </c>
      <c r="M100" s="5">
        <v>3242001015</v>
      </c>
      <c r="N100" s="5">
        <v>2938205435</v>
      </c>
      <c r="O100" s="5">
        <v>2741653412</v>
      </c>
      <c r="P100" s="5">
        <v>2502294806</v>
      </c>
      <c r="Q100" s="5">
        <v>415792562</v>
      </c>
      <c r="R100" s="5">
        <v>416745391</v>
      </c>
    </row>
    <row r="101" spans="3:18" ht="15.5" x14ac:dyDescent="0.35">
      <c r="C101" t="s">
        <v>123</v>
      </c>
      <c r="D101" s="5">
        <v>170000000</v>
      </c>
      <c r="E101" s="5">
        <v>200000000</v>
      </c>
      <c r="F101" s="5">
        <v>230000000</v>
      </c>
      <c r="G101" s="5">
        <v>264606250</v>
      </c>
      <c r="I101" s="5">
        <v>230000000</v>
      </c>
      <c r="J101" s="5">
        <v>362875000</v>
      </c>
      <c r="K101" s="5">
        <v>490975000</v>
      </c>
      <c r="L101" s="5">
        <v>27162501</v>
      </c>
      <c r="M101" s="5">
        <v>103480573</v>
      </c>
      <c r="N101" s="5">
        <v>699164010</v>
      </c>
      <c r="O101" s="5">
        <v>1298447447</v>
      </c>
    </row>
    <row r="102" spans="3:18" ht="15.5" x14ac:dyDescent="0.35">
      <c r="C102" t="s">
        <v>121</v>
      </c>
      <c r="D102" s="5">
        <v>53678447190</v>
      </c>
      <c r="E102" s="5">
        <v>52051680907</v>
      </c>
      <c r="F102" s="5">
        <v>52308831024</v>
      </c>
      <c r="G102" s="5">
        <v>47590068060</v>
      </c>
      <c r="I102" s="5">
        <v>52308831024</v>
      </c>
      <c r="J102" s="5">
        <v>51565816050</v>
      </c>
      <c r="K102" s="5">
        <v>50212651738</v>
      </c>
      <c r="L102" s="5">
        <v>48495944776</v>
      </c>
      <c r="M102" s="5">
        <v>30015217562</v>
      </c>
      <c r="N102" s="5">
        <v>26214874887</v>
      </c>
      <c r="O102" s="5">
        <v>10446754671</v>
      </c>
      <c r="P102" s="5">
        <v>13772357467</v>
      </c>
      <c r="Q102" s="5">
        <v>13202102662</v>
      </c>
      <c r="R102" s="5">
        <v>1490280869</v>
      </c>
    </row>
    <row r="103" spans="3:18" ht="15.5" x14ac:dyDescent="0.35">
      <c r="C103" t="s">
        <v>1533</v>
      </c>
      <c r="D103" s="5">
        <v>20531419043</v>
      </c>
      <c r="E103" s="5">
        <v>20531419043</v>
      </c>
      <c r="F103" s="5">
        <v>20531419043</v>
      </c>
      <c r="G103" s="5">
        <v>20531419043</v>
      </c>
      <c r="I103" s="5">
        <v>20531419043</v>
      </c>
      <c r="J103" s="5">
        <v>20531419043</v>
      </c>
      <c r="K103" s="5">
        <v>20531419043</v>
      </c>
      <c r="L103" s="5">
        <v>20714649044</v>
      </c>
      <c r="M103" s="5">
        <v>16172132643</v>
      </c>
      <c r="N103" s="5">
        <v>16172132643</v>
      </c>
      <c r="O103" s="5">
        <v>325010387021</v>
      </c>
      <c r="P103" s="5">
        <v>253756751434</v>
      </c>
      <c r="Q103" s="5">
        <v>201747522198</v>
      </c>
      <c r="R103" s="5">
        <v>28845637861</v>
      </c>
    </row>
    <row r="104" spans="3:18" ht="15.5" x14ac:dyDescent="0.35">
      <c r="C104" t="s">
        <v>126</v>
      </c>
      <c r="D104" s="5">
        <v>147825656446</v>
      </c>
      <c r="E104" s="5">
        <v>144672836822</v>
      </c>
      <c r="F104" s="5">
        <v>145296944053</v>
      </c>
      <c r="G104" s="5">
        <v>145135585643</v>
      </c>
      <c r="I104" s="5">
        <v>145296944053</v>
      </c>
      <c r="J104" s="5">
        <v>125161978395</v>
      </c>
      <c r="K104" s="5">
        <v>124362574437</v>
      </c>
      <c r="L104" s="5">
        <v>122386471222</v>
      </c>
      <c r="M104" s="5">
        <v>95941759030</v>
      </c>
      <c r="N104" s="5">
        <v>93321646029</v>
      </c>
      <c r="O104" s="5">
        <v>398077809310</v>
      </c>
      <c r="P104" s="5">
        <v>325111142098</v>
      </c>
      <c r="Q104" s="5">
        <v>252632264342</v>
      </c>
      <c r="R104" s="5">
        <v>57870949137</v>
      </c>
    </row>
    <row r="105" spans="3:18" ht="15.5" x14ac:dyDescent="0.35">
      <c r="C105" t="s">
        <v>127</v>
      </c>
      <c r="D105" s="5">
        <v>735689211103</v>
      </c>
      <c r="E105" s="5">
        <v>748509575858</v>
      </c>
      <c r="F105" s="5">
        <v>549261570477</v>
      </c>
      <c r="G105" s="5">
        <v>523485210515</v>
      </c>
      <c r="I105" s="5">
        <v>549261570477</v>
      </c>
      <c r="J105" s="5">
        <v>522017040540</v>
      </c>
      <c r="K105" s="5">
        <v>548709679878</v>
      </c>
      <c r="L105" s="5">
        <v>546666448170</v>
      </c>
      <c r="M105" s="5">
        <v>526136140616</v>
      </c>
      <c r="N105" s="5">
        <v>538263035994</v>
      </c>
      <c r="O105" s="5">
        <v>472484542685</v>
      </c>
      <c r="P105" s="5">
        <v>404491423669</v>
      </c>
      <c r="Q105" s="5">
        <v>334893195357</v>
      </c>
      <c r="R105" s="5">
        <v>252131026479</v>
      </c>
    </row>
    <row r="106" spans="3:18" ht="15.5" x14ac:dyDescent="0.35">
      <c r="C106" t="s">
        <v>128</v>
      </c>
    </row>
    <row r="107" spans="3:18" ht="15.5" x14ac:dyDescent="0.35">
      <c r="C107" t="s">
        <v>129</v>
      </c>
    </row>
    <row r="108" spans="3:18" ht="15.5" x14ac:dyDescent="0.35">
      <c r="C108" t="s">
        <v>130</v>
      </c>
      <c r="D108" s="5">
        <v>123736841679</v>
      </c>
      <c r="E108" s="5">
        <v>126442549403</v>
      </c>
      <c r="F108" s="5">
        <v>125662118109</v>
      </c>
      <c r="G108" s="5">
        <v>133669642185</v>
      </c>
      <c r="I108" s="5">
        <v>125662118109</v>
      </c>
      <c r="J108" s="5">
        <v>167740308862</v>
      </c>
      <c r="K108" s="5">
        <v>209812684480</v>
      </c>
      <c r="L108" s="5">
        <v>219190277293</v>
      </c>
      <c r="M108" s="5">
        <v>218419841952</v>
      </c>
      <c r="N108" s="5">
        <v>249024359927</v>
      </c>
      <c r="O108" s="5">
        <v>263682992870</v>
      </c>
      <c r="P108" s="5">
        <v>184991825151</v>
      </c>
      <c r="Q108" s="5">
        <v>108611159568</v>
      </c>
      <c r="R108" s="5">
        <v>129274386507</v>
      </c>
    </row>
    <row r="109" spans="3:18" ht="15.5" x14ac:dyDescent="0.35">
      <c r="C109" t="s">
        <v>134</v>
      </c>
      <c r="E109" s="5">
        <v>2458421597</v>
      </c>
      <c r="J109" s="5">
        <v>1722231115</v>
      </c>
      <c r="K109" s="5">
        <v>3946751406</v>
      </c>
      <c r="M109" s="5">
        <v>554293200</v>
      </c>
      <c r="N109" s="5">
        <v>3258485081</v>
      </c>
      <c r="O109" s="5">
        <v>17250000000</v>
      </c>
      <c r="P109" s="5">
        <v>22000000000</v>
      </c>
      <c r="Q109" s="5">
        <v>39922125000</v>
      </c>
      <c r="R109" s="5">
        <v>39556533436</v>
      </c>
    </row>
    <row r="110" spans="3:18" ht="15.5" x14ac:dyDescent="0.35">
      <c r="C110" t="s">
        <v>131</v>
      </c>
    </row>
    <row r="111" spans="3:18" ht="15.5" x14ac:dyDescent="0.35">
      <c r="C111" t="s">
        <v>132</v>
      </c>
      <c r="D111" s="5">
        <v>13374217976</v>
      </c>
      <c r="E111" s="5">
        <v>8371811977</v>
      </c>
      <c r="F111" s="5">
        <v>9098291266</v>
      </c>
      <c r="G111" s="5">
        <v>7189700638</v>
      </c>
      <c r="I111" s="5">
        <v>9098291266</v>
      </c>
      <c r="J111" s="5">
        <v>6408918138</v>
      </c>
      <c r="K111" s="5">
        <v>10766044315</v>
      </c>
      <c r="L111" s="5">
        <v>11069668956</v>
      </c>
      <c r="M111" s="5">
        <v>8631404588</v>
      </c>
      <c r="N111" s="5">
        <v>8636593933</v>
      </c>
      <c r="O111" s="5">
        <v>29314924406</v>
      </c>
      <c r="P111" s="5">
        <v>33810328358</v>
      </c>
      <c r="Q111" s="5">
        <v>38942550367</v>
      </c>
      <c r="R111" s="5">
        <v>39134093534</v>
      </c>
    </row>
    <row r="112" spans="3:18" ht="15.5" x14ac:dyDescent="0.35">
      <c r="C112" t="s">
        <v>136</v>
      </c>
      <c r="D112" s="5">
        <v>2440440198</v>
      </c>
      <c r="E112" s="5">
        <v>1704261181</v>
      </c>
      <c r="F112" s="5">
        <v>3090282836</v>
      </c>
      <c r="G112" s="5">
        <v>1149871443</v>
      </c>
      <c r="I112" s="5">
        <v>3090282836</v>
      </c>
      <c r="J112" s="5">
        <v>1086042832</v>
      </c>
      <c r="K112" s="5">
        <v>299658721</v>
      </c>
      <c r="L112" s="5">
        <v>1565953234</v>
      </c>
      <c r="M112" s="5">
        <v>1495276748</v>
      </c>
      <c r="N112" s="5">
        <v>701175871</v>
      </c>
      <c r="O112" s="5">
        <v>444049212</v>
      </c>
      <c r="P112" s="5">
        <v>6586910321</v>
      </c>
      <c r="Q112" s="5">
        <v>1047019180</v>
      </c>
      <c r="R112" s="5">
        <v>3937869810</v>
      </c>
    </row>
    <row r="113" spans="3:18" ht="15.5" x14ac:dyDescent="0.35">
      <c r="C113" t="s">
        <v>133</v>
      </c>
    </row>
    <row r="114" spans="3:18" ht="15.5" x14ac:dyDescent="0.35">
      <c r="C114" t="s">
        <v>465</v>
      </c>
    </row>
    <row r="115" spans="3:18" ht="15.5" x14ac:dyDescent="0.35">
      <c r="C115" t="s">
        <v>137</v>
      </c>
      <c r="D115" s="5">
        <v>431881222</v>
      </c>
      <c r="E115" s="5">
        <v>994421499</v>
      </c>
      <c r="F115" s="5">
        <v>841394618</v>
      </c>
      <c r="G115" s="5">
        <v>342696853</v>
      </c>
      <c r="I115" s="5">
        <v>841394618</v>
      </c>
      <c r="J115" s="5">
        <v>207669152</v>
      </c>
      <c r="K115" s="5">
        <v>5389581334</v>
      </c>
      <c r="L115" s="5">
        <v>5106185197</v>
      </c>
      <c r="M115" s="5">
        <v>6842111263</v>
      </c>
      <c r="N115" s="5">
        <v>3302400309</v>
      </c>
      <c r="O115" s="5">
        <v>1130847357</v>
      </c>
      <c r="P115" s="5">
        <v>1632772025</v>
      </c>
      <c r="Q115" s="5">
        <v>1328599468</v>
      </c>
      <c r="R115" s="5">
        <v>2479740469</v>
      </c>
    </row>
    <row r="116" spans="3:18" ht="15.5" x14ac:dyDescent="0.35">
      <c r="C116" t="s">
        <v>152</v>
      </c>
    </row>
    <row r="117" spans="3:18" ht="15.5" x14ac:dyDescent="0.35">
      <c r="C117" t="s">
        <v>192</v>
      </c>
      <c r="D117" s="5">
        <v>29172837174</v>
      </c>
      <c r="E117" s="5">
        <v>32972435812</v>
      </c>
      <c r="F117" s="5">
        <v>32972435812</v>
      </c>
      <c r="G117" s="5">
        <v>30726448010</v>
      </c>
      <c r="I117" s="5">
        <v>32972435812</v>
      </c>
      <c r="J117" s="5">
        <v>20069867938</v>
      </c>
      <c r="K117" s="5">
        <v>16738801727</v>
      </c>
      <c r="L117" s="5">
        <v>8735574271</v>
      </c>
      <c r="M117" s="5">
        <v>15415277772</v>
      </c>
      <c r="N117" s="5">
        <v>15668479628</v>
      </c>
      <c r="P117" s="5">
        <v>2200000000</v>
      </c>
    </row>
    <row r="118" spans="3:18" ht="15.5" x14ac:dyDescent="0.35">
      <c r="C118" t="s">
        <v>144</v>
      </c>
      <c r="F118" s="5">
        <v>12198696</v>
      </c>
      <c r="G118" s="5">
        <v>54327241</v>
      </c>
      <c r="I118" s="5">
        <v>12198696</v>
      </c>
      <c r="J118" s="5">
        <v>219495934</v>
      </c>
      <c r="K118" s="5">
        <v>548960833</v>
      </c>
      <c r="L118" s="5">
        <v>531456749</v>
      </c>
      <c r="M118" s="5">
        <v>155158831</v>
      </c>
      <c r="O118" s="5">
        <v>221294800</v>
      </c>
      <c r="P118" s="5">
        <v>244283620</v>
      </c>
      <c r="Q118" s="5">
        <v>471066576</v>
      </c>
      <c r="R118" s="5">
        <v>350438400</v>
      </c>
    </row>
    <row r="119" spans="3:18" ht="15.5" x14ac:dyDescent="0.35">
      <c r="C119" t="s">
        <v>153</v>
      </c>
      <c r="D119" s="5">
        <v>6020949528</v>
      </c>
      <c r="E119" s="5">
        <v>4362169491</v>
      </c>
      <c r="F119" s="5">
        <v>5770552847</v>
      </c>
      <c r="G119" s="5">
        <v>3066779298</v>
      </c>
      <c r="I119" s="5">
        <v>5770552847</v>
      </c>
      <c r="J119" s="5">
        <v>3497862180</v>
      </c>
      <c r="K119" s="5">
        <v>3184570103</v>
      </c>
      <c r="L119" s="5">
        <v>3736430567</v>
      </c>
      <c r="M119" s="5">
        <v>2571200732</v>
      </c>
      <c r="N119" s="5">
        <v>6578362137</v>
      </c>
      <c r="O119" s="5">
        <v>221294800</v>
      </c>
      <c r="P119" s="5">
        <v>244283620</v>
      </c>
      <c r="Q119" s="5">
        <v>471066576</v>
      </c>
      <c r="R119" s="5">
        <v>350438400</v>
      </c>
    </row>
    <row r="120" spans="3:18" ht="15.5" x14ac:dyDescent="0.35">
      <c r="C120" t="s">
        <v>146</v>
      </c>
      <c r="D120" s="5">
        <v>38712475638</v>
      </c>
      <c r="E120" s="5">
        <v>42397053030</v>
      </c>
      <c r="F120" s="5">
        <v>42288218158</v>
      </c>
      <c r="G120" s="5">
        <v>35075422868</v>
      </c>
      <c r="I120" s="5">
        <v>42288218158</v>
      </c>
      <c r="J120" s="5">
        <v>24283921787</v>
      </c>
      <c r="K120" s="5">
        <v>22856165635</v>
      </c>
      <c r="L120" s="5">
        <v>17028802506</v>
      </c>
      <c r="M120" s="5">
        <v>20738972473</v>
      </c>
      <c r="N120" s="5">
        <v>21203162547</v>
      </c>
      <c r="O120" s="5">
        <v>2409036655</v>
      </c>
      <c r="P120" s="5">
        <v>3859437681</v>
      </c>
      <c r="Q120" s="5">
        <v>2018560125</v>
      </c>
      <c r="R120" s="5">
        <v>1758718200</v>
      </c>
    </row>
    <row r="121" spans="3:18" ht="15.5" x14ac:dyDescent="0.35">
      <c r="C121" t="s">
        <v>147</v>
      </c>
      <c r="D121" s="5">
        <v>38712475638</v>
      </c>
      <c r="E121" s="5">
        <v>42397053030</v>
      </c>
      <c r="F121" s="5">
        <v>42288218158</v>
      </c>
      <c r="G121" s="5">
        <v>35075422868</v>
      </c>
      <c r="I121" s="5">
        <v>42288218158</v>
      </c>
      <c r="J121" s="5">
        <v>24283921787</v>
      </c>
      <c r="K121" s="5">
        <v>22856165635</v>
      </c>
      <c r="L121" s="5">
        <v>17028802506</v>
      </c>
      <c r="M121" s="5">
        <v>20738972473</v>
      </c>
      <c r="N121" s="5">
        <v>21203162547</v>
      </c>
      <c r="O121" s="5">
        <v>2409036655</v>
      </c>
      <c r="P121" s="5">
        <v>3859437681</v>
      </c>
      <c r="Q121" s="5">
        <v>2018560125</v>
      </c>
      <c r="R121" s="5">
        <v>1758718200</v>
      </c>
    </row>
    <row r="122" spans="3:18" ht="15.5" x14ac:dyDescent="0.35">
      <c r="C122" t="s">
        <v>193</v>
      </c>
      <c r="G122" s="5">
        <v>33926039</v>
      </c>
      <c r="J122" s="5">
        <v>46124735</v>
      </c>
      <c r="K122" s="5">
        <v>263369696</v>
      </c>
      <c r="L122" s="5">
        <v>603815223</v>
      </c>
      <c r="M122" s="5">
        <v>423573013</v>
      </c>
      <c r="O122" s="5">
        <v>145376000</v>
      </c>
      <c r="P122" s="5">
        <v>135911681</v>
      </c>
      <c r="Q122" s="5">
        <v>385275125</v>
      </c>
      <c r="R122" s="5">
        <v>538439200</v>
      </c>
    </row>
    <row r="123" spans="3:18" ht="15.5" x14ac:dyDescent="0.35">
      <c r="C123" t="s">
        <v>154</v>
      </c>
      <c r="D123" s="5">
        <v>162449317317</v>
      </c>
      <c r="E123" s="5">
        <v>168839602433</v>
      </c>
      <c r="F123" s="5">
        <v>167950336267</v>
      </c>
      <c r="G123" s="5">
        <v>168745065053</v>
      </c>
      <c r="I123" s="5">
        <v>167950336267</v>
      </c>
      <c r="J123" s="5">
        <v>192024230649</v>
      </c>
      <c r="K123" s="5">
        <v>232668850115</v>
      </c>
      <c r="L123" s="5">
        <v>236219079799</v>
      </c>
      <c r="M123" s="5">
        <v>239158814425</v>
      </c>
      <c r="N123" s="5">
        <v>270227522474</v>
      </c>
      <c r="O123" s="5">
        <v>266092029525</v>
      </c>
      <c r="P123" s="5">
        <v>188851262832</v>
      </c>
      <c r="Q123" s="5">
        <v>110629719693</v>
      </c>
      <c r="R123" s="5">
        <v>131033104707</v>
      </c>
    </row>
    <row r="124" spans="3:18" ht="15.5" x14ac:dyDescent="0.35">
      <c r="C124" t="s">
        <v>155</v>
      </c>
    </row>
    <row r="125" spans="3:18" ht="15.5" x14ac:dyDescent="0.35">
      <c r="C125" t="s">
        <v>156</v>
      </c>
      <c r="D125" s="5">
        <v>182980000000</v>
      </c>
      <c r="E125" s="5">
        <v>182980000000</v>
      </c>
      <c r="F125" s="5">
        <v>130700000000</v>
      </c>
      <c r="G125" s="5">
        <v>130700000000</v>
      </c>
      <c r="I125" s="5">
        <v>130700000000</v>
      </c>
      <c r="J125" s="5">
        <v>130700000000</v>
      </c>
      <c r="K125" s="5">
        <v>130700000000</v>
      </c>
      <c r="L125" s="5">
        <v>130700000000</v>
      </c>
      <c r="M125" s="5">
        <v>130700000000</v>
      </c>
      <c r="N125" s="5">
        <v>130700000000</v>
      </c>
      <c r="O125" s="5">
        <v>130700000000</v>
      </c>
      <c r="P125" s="5">
        <v>130700000000</v>
      </c>
      <c r="Q125" s="5">
        <v>130700000000</v>
      </c>
      <c r="R125" s="5">
        <v>110000000000</v>
      </c>
    </row>
    <row r="126" spans="3:18" ht="15.5" x14ac:dyDescent="0.35">
      <c r="C126" t="s">
        <v>157</v>
      </c>
      <c r="D126" s="5">
        <v>134218109507</v>
      </c>
      <c r="E126" s="5">
        <v>29367881564</v>
      </c>
      <c r="F126" s="5">
        <v>29367881564</v>
      </c>
      <c r="G126" s="5">
        <v>29367881564</v>
      </c>
      <c r="I126" s="5">
        <v>29367881564</v>
      </c>
      <c r="J126" s="5">
        <v>29367881564</v>
      </c>
      <c r="K126" s="5">
        <v>29367881564</v>
      </c>
      <c r="L126" s="5">
        <v>29367881564</v>
      </c>
      <c r="M126" s="5">
        <v>29367881564</v>
      </c>
      <c r="N126" s="5">
        <v>29367881564</v>
      </c>
      <c r="O126" s="5">
        <v>40272280518</v>
      </c>
      <c r="P126" s="5">
        <v>39342058333</v>
      </c>
      <c r="Q126" s="5">
        <v>39342058333</v>
      </c>
      <c r="R126" s="5">
        <v>1456873528</v>
      </c>
    </row>
    <row r="127" spans="3:18" ht="15.5" x14ac:dyDescent="0.35">
      <c r="C127" t="s">
        <v>158</v>
      </c>
      <c r="D127" s="5">
        <v>34865812934</v>
      </c>
      <c r="E127" s="5">
        <v>35193870883</v>
      </c>
      <c r="F127" s="5">
        <v>24268319055</v>
      </c>
      <c r="G127" s="5">
        <v>19562349932</v>
      </c>
      <c r="I127" s="5">
        <v>24268319055</v>
      </c>
      <c r="J127" s="5">
        <v>6984407342</v>
      </c>
      <c r="K127" s="5">
        <v>118597959</v>
      </c>
      <c r="L127" s="5">
        <v>-1364205050</v>
      </c>
      <c r="M127" s="5">
        <v>-13320468473</v>
      </c>
      <c r="N127" s="5">
        <v>-23314829826</v>
      </c>
      <c r="O127" s="5">
        <v>-26816142462</v>
      </c>
      <c r="P127" s="5">
        <v>-19445068903</v>
      </c>
      <c r="Q127" s="5">
        <v>9788981942</v>
      </c>
      <c r="R127" s="5">
        <v>9231378057</v>
      </c>
    </row>
    <row r="128" spans="3:18" ht="15.5" x14ac:dyDescent="0.35">
      <c r="C128" t="s">
        <v>159</v>
      </c>
    </row>
    <row r="129" spans="2:18" ht="15.5" x14ac:dyDescent="0.35">
      <c r="C129" t="s">
        <v>160</v>
      </c>
    </row>
    <row r="130" spans="2:18" ht="15.5" x14ac:dyDescent="0.35">
      <c r="C130" t="s">
        <v>161</v>
      </c>
      <c r="D130" s="5">
        <v>34865812934</v>
      </c>
      <c r="E130" s="5">
        <v>35193870883</v>
      </c>
      <c r="F130" s="5">
        <v>24268319055</v>
      </c>
      <c r="G130" s="5">
        <v>19562349932</v>
      </c>
      <c r="I130" s="5">
        <v>24268319055</v>
      </c>
      <c r="J130" s="5">
        <v>6984407342</v>
      </c>
      <c r="K130" s="5">
        <v>118597959</v>
      </c>
      <c r="L130" s="5">
        <v>-1364205050</v>
      </c>
      <c r="M130" s="5">
        <v>-13320468473</v>
      </c>
      <c r="N130" s="5">
        <v>-23314829826</v>
      </c>
      <c r="O130" s="5">
        <v>-26816142462</v>
      </c>
      <c r="P130" s="5">
        <v>-19445068903</v>
      </c>
      <c r="Q130" s="5">
        <v>9788981942</v>
      </c>
      <c r="R130" s="5">
        <v>9231378057</v>
      </c>
    </row>
    <row r="131" spans="2:18" ht="15.5" x14ac:dyDescent="0.35">
      <c r="C131" t="s">
        <v>162</v>
      </c>
      <c r="D131" s="5">
        <v>221175971345</v>
      </c>
      <c r="E131" s="5">
        <v>187677179704</v>
      </c>
      <c r="F131" s="5">
        <v>177649402017</v>
      </c>
      <c r="G131" s="5">
        <v>175109913966</v>
      </c>
      <c r="I131" s="5">
        <v>177649402017</v>
      </c>
      <c r="J131" s="5">
        <v>162940520985</v>
      </c>
      <c r="K131" s="5">
        <v>155854350240</v>
      </c>
      <c r="L131" s="5">
        <v>151743691857</v>
      </c>
      <c r="M131" s="5">
        <v>140229913100</v>
      </c>
      <c r="N131" s="5">
        <v>131282461782</v>
      </c>
      <c r="O131" s="5">
        <v>62236375104</v>
      </c>
      <c r="P131" s="5">
        <v>64112949222</v>
      </c>
      <c r="Q131" s="5">
        <v>43502213204</v>
      </c>
      <c r="R131" s="5">
        <v>414168983</v>
      </c>
    </row>
    <row r="132" spans="2:18" ht="15.5" x14ac:dyDescent="0.35">
      <c r="C132" t="s">
        <v>10</v>
      </c>
      <c r="D132" s="5">
        <v>573239893786</v>
      </c>
      <c r="E132" s="5">
        <v>579669973425</v>
      </c>
      <c r="F132" s="5">
        <v>381311234210</v>
      </c>
      <c r="G132" s="5">
        <v>354740145462</v>
      </c>
      <c r="I132" s="5">
        <v>381311234210</v>
      </c>
      <c r="J132" s="5">
        <v>329992809891</v>
      </c>
      <c r="K132" s="5">
        <v>316040829763</v>
      </c>
      <c r="L132" s="5">
        <v>310447368371</v>
      </c>
      <c r="M132" s="5">
        <v>286977326191</v>
      </c>
      <c r="N132" s="5">
        <v>268035513520</v>
      </c>
      <c r="O132" s="5">
        <v>206392513160</v>
      </c>
      <c r="P132" s="5">
        <v>215640160837</v>
      </c>
      <c r="Q132" s="5">
        <v>224263475664</v>
      </c>
      <c r="R132" s="5">
        <v>121097921772</v>
      </c>
    </row>
    <row r="133" spans="2:18" ht="15.5" x14ac:dyDescent="0.35">
      <c r="C133" t="s">
        <v>163</v>
      </c>
      <c r="D133" s="5">
        <v>735689211103</v>
      </c>
      <c r="E133" s="5">
        <v>748509575858</v>
      </c>
      <c r="F133" s="5">
        <v>549261570477</v>
      </c>
      <c r="G133" s="5">
        <v>523485210515</v>
      </c>
      <c r="I133" s="5">
        <v>549261570477</v>
      </c>
      <c r="J133" s="5">
        <v>522017040540</v>
      </c>
      <c r="K133" s="5">
        <v>548709679878</v>
      </c>
      <c r="L133" s="5">
        <v>546666448170</v>
      </c>
      <c r="M133" s="5">
        <v>526136140616</v>
      </c>
      <c r="N133" s="5">
        <v>538263035994</v>
      </c>
      <c r="O133" s="5">
        <v>472484542685</v>
      </c>
      <c r="P133" s="5">
        <v>404491423669</v>
      </c>
      <c r="Q133" s="5">
        <v>334893195357</v>
      </c>
      <c r="R133" s="5">
        <v>252131026479</v>
      </c>
    </row>
    <row r="134" spans="2:18" ht="15.5" x14ac:dyDescent="0.35">
      <c r="C134" t="s">
        <v>164</v>
      </c>
      <c r="D134" s="5">
        <v>1829800000</v>
      </c>
      <c r="E134" s="5">
        <v>1829800000</v>
      </c>
      <c r="F134" s="5">
        <v>1307000000</v>
      </c>
      <c r="G134" s="5">
        <v>1307000000</v>
      </c>
      <c r="I134" s="5">
        <v>1307000000</v>
      </c>
      <c r="J134" s="5">
        <v>1307000000</v>
      </c>
      <c r="K134" s="5">
        <v>1307000000</v>
      </c>
      <c r="L134" s="5">
        <v>1307000000</v>
      </c>
      <c r="M134" s="5">
        <v>1307000000</v>
      </c>
      <c r="N134" s="5">
        <v>1307000000</v>
      </c>
      <c r="O134" s="5">
        <v>1307000000</v>
      </c>
      <c r="P134" s="5">
        <v>1307000000</v>
      </c>
      <c r="Q134" s="5">
        <v>1307000000</v>
      </c>
      <c r="R134" s="5">
        <v>1100000000</v>
      </c>
    </row>
    <row r="136" spans="2:18" ht="15.5" x14ac:dyDescent="0.35">
      <c r="B136" t="s">
        <v>165</v>
      </c>
      <c r="C136" t="s">
        <v>166</v>
      </c>
      <c r="D136" s="5">
        <v>-6535361258</v>
      </c>
      <c r="E136" s="5">
        <v>3760633017</v>
      </c>
      <c r="F136" s="5">
        <v>29907516016</v>
      </c>
      <c r="G136" s="5">
        <v>6251273151</v>
      </c>
      <c r="I136" s="5">
        <v>49800961802</v>
      </c>
      <c r="J136" s="5">
        <v>8544187443</v>
      </c>
      <c r="K136" s="5">
        <v>3299571664</v>
      </c>
      <c r="L136" s="5">
        <v>-1237250389</v>
      </c>
      <c r="M136" s="5">
        <v>28119004452</v>
      </c>
      <c r="N136" s="5">
        <v>-3335785150</v>
      </c>
      <c r="O136" s="5">
        <v>-67203994339</v>
      </c>
      <c r="P136" s="5">
        <v>-27110019264</v>
      </c>
      <c r="Q136" s="5">
        <v>-112650246824</v>
      </c>
      <c r="R136" s="5">
        <v>-56450890979</v>
      </c>
    </row>
    <row r="137" spans="2:18" ht="15.5" x14ac:dyDescent="0.35">
      <c r="C137" t="s">
        <v>167</v>
      </c>
      <c r="D137" s="5">
        <v>28981624387</v>
      </c>
      <c r="E137" s="5">
        <v>28744303917</v>
      </c>
      <c r="F137" s="5">
        <v>28857930653</v>
      </c>
      <c r="G137" s="5">
        <v>24259477850</v>
      </c>
      <c r="I137" s="5">
        <v>96882211238</v>
      </c>
      <c r="J137" s="5">
        <v>79016788788</v>
      </c>
      <c r="K137" s="5">
        <v>65494828328</v>
      </c>
      <c r="L137" s="5">
        <v>88836271388</v>
      </c>
      <c r="M137" s="5">
        <v>74464736088</v>
      </c>
      <c r="N137" s="5">
        <v>79146839093</v>
      </c>
      <c r="O137" s="5">
        <v>99156446776</v>
      </c>
      <c r="P137" s="5">
        <v>66321502676</v>
      </c>
      <c r="Q137" s="5">
        <v>76879859209</v>
      </c>
      <c r="R137" s="5">
        <v>32612137603</v>
      </c>
    </row>
    <row r="138" spans="2:18" ht="15.5" x14ac:dyDescent="0.35">
      <c r="C138" t="s">
        <v>520</v>
      </c>
      <c r="D138" s="5">
        <v>-3770022151</v>
      </c>
      <c r="E138" s="5">
        <v>-2792022281</v>
      </c>
      <c r="F138" s="5">
        <v>-4835071752</v>
      </c>
      <c r="G138" s="5">
        <v>-572060729</v>
      </c>
      <c r="I138" s="5">
        <v>-9933071506</v>
      </c>
      <c r="J138" s="5">
        <v>-10343607132</v>
      </c>
      <c r="K138" s="5">
        <v>-9324991998</v>
      </c>
      <c r="L138" s="5">
        <v>-7076660498</v>
      </c>
      <c r="M138" s="5">
        <v>-7840188077</v>
      </c>
      <c r="N138" s="5">
        <v>-6992551775</v>
      </c>
      <c r="O138" s="5">
        <v>-11549040546</v>
      </c>
      <c r="P138" s="5">
        <v>-13597502132</v>
      </c>
      <c r="Q138" s="5">
        <v>-10575942784</v>
      </c>
      <c r="R138" s="5">
        <v>-4150808363</v>
      </c>
    </row>
    <row r="139" spans="2:18" ht="15.5" x14ac:dyDescent="0.35">
      <c r="C139" t="s">
        <v>519</v>
      </c>
      <c r="D139" s="5">
        <v>-30268004191</v>
      </c>
      <c r="F139" s="5">
        <v>-340289533</v>
      </c>
      <c r="G139" s="5">
        <v>-11674437436</v>
      </c>
      <c r="I139" s="5">
        <v>-24407321347</v>
      </c>
      <c r="J139" s="5">
        <v>-24520974601</v>
      </c>
      <c r="K139" s="5">
        <v>-41072768013</v>
      </c>
      <c r="L139" s="5">
        <v>-62587971758</v>
      </c>
      <c r="M139" s="5">
        <v>-26217661288</v>
      </c>
      <c r="N139" s="5">
        <v>-35901804278</v>
      </c>
      <c r="O139" s="5">
        <v>-131501044141</v>
      </c>
      <c r="P139" s="5">
        <v>-58050893763</v>
      </c>
      <c r="Q139" s="5">
        <v>-155898942828</v>
      </c>
      <c r="R139" s="5">
        <v>-27965781426</v>
      </c>
    </row>
    <row r="140" spans="2:18" ht="15.5" x14ac:dyDescent="0.35">
      <c r="C140" t="s">
        <v>1836</v>
      </c>
      <c r="G140" s="5">
        <v>7024269651</v>
      </c>
    </row>
    <row r="141" spans="2:18" ht="15.5" x14ac:dyDescent="0.35">
      <c r="C141" t="s">
        <v>1837</v>
      </c>
      <c r="D141" s="5">
        <v>-20935806246</v>
      </c>
      <c r="E141" s="5">
        <v>-1774055616</v>
      </c>
      <c r="F141" s="5">
        <v>3477947792</v>
      </c>
      <c r="G141" s="5">
        <v>-14141421254</v>
      </c>
      <c r="I141" s="5">
        <v>-10663473462</v>
      </c>
      <c r="J141" s="5">
        <v>-32932187259</v>
      </c>
      <c r="K141" s="5">
        <v>-8589426826</v>
      </c>
      <c r="L141" s="5">
        <v>-14732846284</v>
      </c>
      <c r="M141" s="5">
        <v>-7790368887</v>
      </c>
      <c r="N141" s="5">
        <v>-32173893971</v>
      </c>
      <c r="O141" s="5">
        <v>-12235211362</v>
      </c>
      <c r="P141" s="5">
        <v>-12094929285</v>
      </c>
      <c r="Q141" s="5">
        <v>-15548026716</v>
      </c>
      <c r="R141" s="5">
        <v>-9288693828</v>
      </c>
    </row>
    <row r="142" spans="2:18" ht="15.5" x14ac:dyDescent="0.35">
      <c r="C142" t="s">
        <v>332</v>
      </c>
      <c r="D142" s="5">
        <v>1187927864</v>
      </c>
      <c r="E142" s="5">
        <v>703959707</v>
      </c>
      <c r="F142" s="5">
        <v>18161566</v>
      </c>
      <c r="G142" s="5">
        <v>31185501</v>
      </c>
      <c r="I142" s="5">
        <v>57793015</v>
      </c>
      <c r="J142" s="5">
        <v>188281743</v>
      </c>
      <c r="K142" s="5">
        <v>215358426</v>
      </c>
      <c r="L142" s="5">
        <v>140970768</v>
      </c>
      <c r="M142" s="5">
        <v>69993768</v>
      </c>
      <c r="P142" s="5">
        <v>221906004</v>
      </c>
      <c r="Q142" s="5">
        <v>474251239</v>
      </c>
      <c r="R142" s="5">
        <v>1769507373</v>
      </c>
    </row>
    <row r="143" spans="2:18" ht="15.5" x14ac:dyDescent="0.35">
      <c r="C143" t="s">
        <v>1838</v>
      </c>
      <c r="D143" s="5">
        <v>-823810670</v>
      </c>
      <c r="E143" s="5">
        <v>-838968849</v>
      </c>
      <c r="F143" s="5">
        <v>-1845910026</v>
      </c>
      <c r="G143" s="5">
        <v>1190137617</v>
      </c>
      <c r="I143" s="5">
        <v>-1845910026</v>
      </c>
      <c r="J143" s="5">
        <v>-2211381752</v>
      </c>
      <c r="K143" s="5">
        <v>-2246978309</v>
      </c>
      <c r="L143" s="5">
        <v>-1913626552</v>
      </c>
      <c r="M143" s="5">
        <v>-3079618889</v>
      </c>
      <c r="N143" s="5">
        <v>-3340747048</v>
      </c>
      <c r="O143" s="5">
        <v>-9854957287</v>
      </c>
      <c r="P143" s="5">
        <v>-6232424253</v>
      </c>
      <c r="Q143" s="5">
        <v>-136426487</v>
      </c>
      <c r="R143" s="5">
        <v>-3218678805</v>
      </c>
    </row>
    <row r="144" spans="2:18" ht="15.5" x14ac:dyDescent="0.35">
      <c r="C144" t="s">
        <v>1839</v>
      </c>
    </row>
    <row r="145" spans="3:18" ht="15.5" x14ac:dyDescent="0.35">
      <c r="C145" t="s">
        <v>488</v>
      </c>
      <c r="F145" s="5">
        <v>1869912553</v>
      </c>
      <c r="G145" s="5">
        <v>-1869912553</v>
      </c>
    </row>
    <row r="146" spans="3:18" ht="15.5" x14ac:dyDescent="0.35">
      <c r="C146" t="s">
        <v>176</v>
      </c>
      <c r="F146" s="5">
        <v>1695400000</v>
      </c>
      <c r="G146" s="5">
        <v>-1695400000</v>
      </c>
      <c r="N146" s="5">
        <v>-1858736402</v>
      </c>
      <c r="O146" s="5">
        <v>-9078254834</v>
      </c>
      <c r="P146" s="5">
        <v>-29598492500</v>
      </c>
    </row>
    <row r="147" spans="3:18" ht="15.5" x14ac:dyDescent="0.35">
      <c r="C147" t="s">
        <v>1840</v>
      </c>
      <c r="R147" s="5">
        <v>-41549010</v>
      </c>
    </row>
    <row r="148" spans="3:18" ht="15.5" x14ac:dyDescent="0.35">
      <c r="C148" t="s">
        <v>1841</v>
      </c>
      <c r="D148" s="5">
        <v>15852843801</v>
      </c>
      <c r="E148" s="5">
        <v>-15852843801</v>
      </c>
      <c r="K148" s="5">
        <v>-935097332</v>
      </c>
      <c r="L148" s="5">
        <v>-3680297311</v>
      </c>
      <c r="M148" s="5">
        <v>-1861493003</v>
      </c>
      <c r="N148" s="5">
        <v>-2840889214</v>
      </c>
      <c r="P148" s="5">
        <v>-3303944277</v>
      </c>
    </row>
    <row r="149" spans="3:18" ht="15.5" x14ac:dyDescent="0.35">
      <c r="C149" t="s">
        <v>1842</v>
      </c>
      <c r="N149" s="5">
        <v>-1848913053</v>
      </c>
    </row>
    <row r="150" spans="3:18" ht="15.5" x14ac:dyDescent="0.35">
      <c r="C150" t="s">
        <v>1843</v>
      </c>
      <c r="M150" s="5">
        <v>576003988</v>
      </c>
      <c r="N150" s="5">
        <v>951244336</v>
      </c>
    </row>
    <row r="151" spans="3:18" ht="15.5" x14ac:dyDescent="0.35">
      <c r="C151" t="s">
        <v>577</v>
      </c>
      <c r="F151" s="5">
        <v>-21259490300</v>
      </c>
      <c r="I151" s="5">
        <v>-21259490300</v>
      </c>
    </row>
    <row r="152" spans="3:18" ht="15.5" x14ac:dyDescent="0.35">
      <c r="C152" t="s">
        <v>171</v>
      </c>
      <c r="D152" s="5">
        <v>3239885948</v>
      </c>
      <c r="E152" s="5">
        <v>-4429740060</v>
      </c>
      <c r="F152" s="5">
        <v>2704834763</v>
      </c>
      <c r="G152" s="5">
        <v>-2834954205</v>
      </c>
      <c r="I152" s="5">
        <v>-289266110</v>
      </c>
      <c r="J152" s="5">
        <v>-652732344</v>
      </c>
      <c r="K152" s="5">
        <v>-241352612</v>
      </c>
      <c r="L152" s="5">
        <v>-223090142</v>
      </c>
      <c r="M152" s="5">
        <v>-202399248</v>
      </c>
      <c r="N152" s="5">
        <v>-335069240</v>
      </c>
      <c r="O152" s="5">
        <v>-1220187779</v>
      </c>
      <c r="P152" s="5">
        <v>-373734234</v>
      </c>
      <c r="Q152" s="5">
        <v>-2003858318</v>
      </c>
      <c r="R152" s="5">
        <v>-612776777</v>
      </c>
    </row>
    <row r="153" spans="3:18" ht="15.5" x14ac:dyDescent="0.35">
      <c r="C153" t="s">
        <v>172</v>
      </c>
      <c r="D153" s="5">
        <v>9182611173</v>
      </c>
      <c r="E153" s="5">
        <v>183917888069</v>
      </c>
      <c r="F153" s="5">
        <v>-5811078527</v>
      </c>
      <c r="G153" s="5">
        <v>-2642404217</v>
      </c>
      <c r="I153" s="5">
        <v>-19698102310</v>
      </c>
      <c r="J153" s="5">
        <v>-11102953556</v>
      </c>
      <c r="K153" s="5">
        <v>-7964304821</v>
      </c>
      <c r="L153" s="5">
        <v>9706189318</v>
      </c>
      <c r="M153" s="5">
        <v>-26535190729</v>
      </c>
      <c r="N153" s="5">
        <v>844985798</v>
      </c>
      <c r="O153" s="5">
        <v>82440753373</v>
      </c>
      <c r="P153" s="5">
        <v>57737093209</v>
      </c>
      <c r="Q153" s="5">
        <v>120136157428</v>
      </c>
      <c r="R153" s="5">
        <v>102415664334</v>
      </c>
    </row>
    <row r="154" spans="3:18" ht="15.5" x14ac:dyDescent="0.35">
      <c r="C154" t="s">
        <v>173</v>
      </c>
      <c r="D154" s="5">
        <v>-6980538912</v>
      </c>
      <c r="E154" s="5">
        <v>-93955679</v>
      </c>
      <c r="F154" s="5">
        <v>-19463586587</v>
      </c>
      <c r="G154" s="5">
        <v>-2269268718</v>
      </c>
      <c r="I154" s="5">
        <v>-22348135619</v>
      </c>
      <c r="J154" s="5">
        <v>-2538960570</v>
      </c>
      <c r="K154" s="5">
        <v>-2855309319</v>
      </c>
      <c r="L154" s="5">
        <v>-1674257347</v>
      </c>
      <c r="M154" s="5">
        <v>1103217976</v>
      </c>
      <c r="N154" s="5">
        <v>-2680155381</v>
      </c>
      <c r="O154" s="5">
        <v>-9033377055</v>
      </c>
      <c r="P154" s="5">
        <v>-32193290125</v>
      </c>
      <c r="Q154" s="5">
        <v>-16074232989</v>
      </c>
      <c r="R154" s="5">
        <v>-40998285398</v>
      </c>
    </row>
    <row r="155" spans="3:18" ht="15.5" x14ac:dyDescent="0.35">
      <c r="C155" t="s">
        <v>175</v>
      </c>
      <c r="D155" s="5">
        <v>-2193421594</v>
      </c>
      <c r="E155" s="5">
        <v>-93955679</v>
      </c>
      <c r="F155" s="5">
        <v>-521622188</v>
      </c>
      <c r="G155" s="5">
        <v>-542879134</v>
      </c>
      <c r="I155" s="5">
        <v>-2105781636</v>
      </c>
      <c r="J155" s="5">
        <v>-4581085441</v>
      </c>
      <c r="K155" s="5">
        <v>-2679140635</v>
      </c>
      <c r="L155" s="5">
        <v>-1003458992</v>
      </c>
      <c r="M155" s="5">
        <v>-1443031288</v>
      </c>
      <c r="N155" s="5">
        <v>-25262884</v>
      </c>
      <c r="O155" s="5">
        <v>-465296450</v>
      </c>
      <c r="P155" s="5">
        <v>-497663875</v>
      </c>
      <c r="Q155" s="5">
        <v>-11054771099</v>
      </c>
      <c r="R155" s="5">
        <v>-263963124</v>
      </c>
    </row>
    <row r="156" spans="3:18" ht="15.5" x14ac:dyDescent="0.35">
      <c r="C156" t="s">
        <v>335</v>
      </c>
      <c r="D156" s="5">
        <v>204189189</v>
      </c>
      <c r="F156" s="5">
        <v>175989584</v>
      </c>
      <c r="G156" s="5">
        <v>-30989584</v>
      </c>
      <c r="I156" s="5">
        <v>307000000</v>
      </c>
      <c r="J156" s="5">
        <v>1720000000</v>
      </c>
      <c r="M156" s="5">
        <v>71770364</v>
      </c>
      <c r="N156" s="5">
        <v>2374069254</v>
      </c>
      <c r="O156" s="5">
        <v>510174229</v>
      </c>
      <c r="Q156" s="5">
        <v>4471860</v>
      </c>
      <c r="R156" s="5">
        <v>627677726</v>
      </c>
    </row>
    <row r="157" spans="3:18" ht="15.5" x14ac:dyDescent="0.35">
      <c r="C157" t="s">
        <v>1844</v>
      </c>
    </row>
    <row r="158" spans="3:18" ht="15.5" x14ac:dyDescent="0.35">
      <c r="C158" t="s">
        <v>1845</v>
      </c>
      <c r="Q158" s="5">
        <v>-5000000000</v>
      </c>
    </row>
    <row r="159" spans="3:18" ht="15.5" x14ac:dyDescent="0.35">
      <c r="C159" t="s">
        <v>532</v>
      </c>
      <c r="F159" s="5">
        <v>-20813353983</v>
      </c>
      <c r="I159" s="5">
        <v>-20813353983</v>
      </c>
    </row>
    <row r="160" spans="3:18" ht="15.5" x14ac:dyDescent="0.35">
      <c r="C160" t="s">
        <v>222</v>
      </c>
    </row>
    <row r="161" spans="3:18" ht="15.5" x14ac:dyDescent="0.35">
      <c r="C161" t="s">
        <v>1659</v>
      </c>
    </row>
    <row r="162" spans="3:18" ht="15.5" x14ac:dyDescent="0.35">
      <c r="C162" t="s">
        <v>1846</v>
      </c>
      <c r="D162" s="5">
        <v>-4991306507</v>
      </c>
      <c r="R162" s="5">
        <v>-27862000000</v>
      </c>
    </row>
    <row r="163" spans="3:18" ht="15.5" x14ac:dyDescent="0.35">
      <c r="C163" t="s">
        <v>221</v>
      </c>
    </row>
    <row r="164" spans="3:18" ht="15.5" x14ac:dyDescent="0.35">
      <c r="C164" t="s">
        <v>419</v>
      </c>
      <c r="K164" s="5">
        <v>-481800000</v>
      </c>
      <c r="L164" s="5">
        <v>-27300000</v>
      </c>
      <c r="M164" s="5">
        <v>-3600000</v>
      </c>
      <c r="P164" s="5">
        <v>-2397133750</v>
      </c>
    </row>
    <row r="165" spans="3:18" ht="15.5" x14ac:dyDescent="0.35">
      <c r="C165" t="s">
        <v>1141</v>
      </c>
      <c r="K165" s="5">
        <v>-60368684</v>
      </c>
      <c r="L165" s="5">
        <v>-643498355</v>
      </c>
    </row>
    <row r="166" spans="3:18" ht="15.5" x14ac:dyDescent="0.35">
      <c r="C166" t="s">
        <v>538</v>
      </c>
    </row>
    <row r="167" spans="3:18" ht="15.5" x14ac:dyDescent="0.35">
      <c r="C167" t="s">
        <v>1847</v>
      </c>
    </row>
    <row r="168" spans="3:18" ht="15.5" x14ac:dyDescent="0.35">
      <c r="C168" t="s">
        <v>1848</v>
      </c>
      <c r="Q168" s="5">
        <v>-1523933750</v>
      </c>
    </row>
    <row r="169" spans="3:18" ht="15.5" x14ac:dyDescent="0.35">
      <c r="C169" t="s">
        <v>591</v>
      </c>
    </row>
    <row r="170" spans="3:18" ht="15.5" x14ac:dyDescent="0.35">
      <c r="C170" t="s">
        <v>1600</v>
      </c>
      <c r="N170" s="5">
        <v>-4419697688</v>
      </c>
    </row>
    <row r="171" spans="3:18" ht="15.5" x14ac:dyDescent="0.35">
      <c r="C171" t="s">
        <v>795</v>
      </c>
      <c r="N171" s="5">
        <v>1249472339</v>
      </c>
    </row>
    <row r="172" spans="3:18" ht="15.5" x14ac:dyDescent="0.35">
      <c r="C172" t="s">
        <v>1778</v>
      </c>
      <c r="R172" s="5">
        <v>-13500000000</v>
      </c>
    </row>
    <row r="173" spans="3:18" ht="15.5" x14ac:dyDescent="0.35">
      <c r="C173" t="s">
        <v>189</v>
      </c>
      <c r="D173" s="5">
        <v>9182611173</v>
      </c>
      <c r="E173" s="5">
        <v>183917888069</v>
      </c>
      <c r="F173" s="5">
        <v>-5811078527</v>
      </c>
      <c r="G173" s="5">
        <v>-2642404217</v>
      </c>
      <c r="I173" s="5">
        <v>-19698102310</v>
      </c>
      <c r="J173" s="5">
        <v>-11102953556</v>
      </c>
      <c r="K173" s="5">
        <v>-7964304821</v>
      </c>
      <c r="L173" s="5">
        <v>9706189318</v>
      </c>
      <c r="M173" s="5">
        <v>-26535190729</v>
      </c>
      <c r="N173" s="5">
        <v>844985798</v>
      </c>
      <c r="O173" s="5">
        <v>82440753373</v>
      </c>
      <c r="P173" s="5">
        <v>57737093209</v>
      </c>
      <c r="Q173" s="5">
        <v>120136157428</v>
      </c>
      <c r="R173" s="5">
        <v>102415664334</v>
      </c>
    </row>
    <row r="174" spans="3:18" ht="15.5" x14ac:dyDescent="0.35">
      <c r="C174" t="s">
        <v>220</v>
      </c>
    </row>
    <row r="175" spans="3:18" ht="15.5" x14ac:dyDescent="0.35">
      <c r="C175" t="s">
        <v>1039</v>
      </c>
      <c r="F175" s="5">
        <v>-5432203896</v>
      </c>
      <c r="G175" s="5">
        <v>5612322177</v>
      </c>
      <c r="I175" s="5">
        <v>9246796104</v>
      </c>
      <c r="J175" s="5">
        <v>36985205540</v>
      </c>
      <c r="K175" s="5">
        <v>12595262481</v>
      </c>
      <c r="L175" s="5">
        <v>5500000000</v>
      </c>
      <c r="M175" s="5">
        <v>17000000000</v>
      </c>
    </row>
    <row r="176" spans="3:18" ht="15.5" x14ac:dyDescent="0.35">
      <c r="C176" t="s">
        <v>1040</v>
      </c>
      <c r="D176" s="5">
        <v>-3537003261</v>
      </c>
      <c r="F176" s="5">
        <v>-1783967126</v>
      </c>
      <c r="G176" s="5">
        <v>-3512477095</v>
      </c>
      <c r="I176" s="5">
        <v>-5296444221</v>
      </c>
      <c r="J176" s="5">
        <v>-5004676813</v>
      </c>
      <c r="L176" s="5">
        <v>-3700000000</v>
      </c>
      <c r="M176" s="5">
        <v>-21415522092</v>
      </c>
      <c r="N176" s="5">
        <v>-2800490775</v>
      </c>
    </row>
    <row r="177" spans="3:18" ht="15.5" x14ac:dyDescent="0.35">
      <c r="C177" t="s">
        <v>925</v>
      </c>
      <c r="D177" s="5">
        <v>-3537003261</v>
      </c>
      <c r="F177" s="5">
        <v>-7216171022</v>
      </c>
      <c r="G177" s="5">
        <v>2099845082</v>
      </c>
      <c r="I177" s="5">
        <v>3950351883</v>
      </c>
      <c r="J177" s="5">
        <v>31980528727</v>
      </c>
      <c r="K177" s="5">
        <v>12595262481</v>
      </c>
      <c r="L177" s="5">
        <v>1800000000</v>
      </c>
      <c r="M177" s="5">
        <v>-4415522092</v>
      </c>
      <c r="N177" s="5">
        <v>-2800490775</v>
      </c>
    </row>
    <row r="178" spans="3:18" ht="15.5" x14ac:dyDescent="0.35">
      <c r="C178" t="s">
        <v>401</v>
      </c>
      <c r="D178" s="5">
        <v>19578186243</v>
      </c>
      <c r="E178" s="5">
        <v>5366105256</v>
      </c>
      <c r="F178" s="5">
        <v>-7605555113</v>
      </c>
      <c r="G178" s="5">
        <v>-12946418125</v>
      </c>
      <c r="I178" s="5">
        <v>-29983646275</v>
      </c>
      <c r="J178" s="5">
        <v>-12280929636</v>
      </c>
      <c r="K178" s="5">
        <v>-18775141100</v>
      </c>
      <c r="L178" s="5">
        <v>8740149364</v>
      </c>
      <c r="M178" s="5">
        <v>-18078158600</v>
      </c>
      <c r="N178" s="5">
        <v>1467913020</v>
      </c>
      <c r="O178" s="5">
        <v>87560798874</v>
      </c>
      <c r="P178" s="5">
        <v>8630284785</v>
      </c>
      <c r="Q178" s="5">
        <v>16879988259</v>
      </c>
      <c r="R178" s="5">
        <v>-40294843697</v>
      </c>
    </row>
    <row r="179" spans="3:18" ht="15.5" x14ac:dyDescent="0.35">
      <c r="C179" t="s">
        <v>1849</v>
      </c>
    </row>
    <row r="180" spans="3:18" ht="15.5" x14ac:dyDescent="0.35">
      <c r="C180" t="s">
        <v>640</v>
      </c>
      <c r="F180" s="5">
        <v>19325631574</v>
      </c>
      <c r="I180" s="5">
        <v>19325631574</v>
      </c>
      <c r="P180" s="5">
        <v>22500000000</v>
      </c>
      <c r="Q180" s="5">
        <v>44600000000</v>
      </c>
    </row>
    <row r="181" spans="3:18" ht="15.5" x14ac:dyDescent="0.35">
      <c r="C181" t="s">
        <v>1722</v>
      </c>
      <c r="D181" s="5">
        <v>12198696</v>
      </c>
      <c r="E181" s="5">
        <v>-12198696</v>
      </c>
    </row>
    <row r="182" spans="3:18" ht="15.5" x14ac:dyDescent="0.35">
      <c r="C182" t="s">
        <v>1186</v>
      </c>
      <c r="D182" s="5">
        <v>-12198696</v>
      </c>
      <c r="F182" s="5">
        <v>-76054584</v>
      </c>
      <c r="G182" s="5">
        <v>-40692717</v>
      </c>
      <c r="I182" s="5">
        <v>-253421973</v>
      </c>
      <c r="J182" s="5">
        <v>-571326816</v>
      </c>
      <c r="K182" s="5">
        <v>-569778035</v>
      </c>
      <c r="L182" s="5">
        <v>-279666846</v>
      </c>
      <c r="M182" s="5">
        <v>-387318156</v>
      </c>
      <c r="N182" s="5">
        <v>-215752800</v>
      </c>
      <c r="O182" s="5">
        <v>-370045501</v>
      </c>
      <c r="P182" s="5">
        <v>-471066576</v>
      </c>
      <c r="Q182" s="5">
        <v>-294607200</v>
      </c>
      <c r="R182" s="5">
        <v>-294607200</v>
      </c>
    </row>
    <row r="183" spans="3:18" ht="15.5" x14ac:dyDescent="0.35">
      <c r="C183" t="s">
        <v>1850</v>
      </c>
      <c r="R183" s="5">
        <v>577450487</v>
      </c>
    </row>
    <row r="184" spans="3:18" ht="15.5" x14ac:dyDescent="0.35">
      <c r="C184" t="s">
        <v>1298</v>
      </c>
      <c r="Q184" s="5">
        <v>-3514815195</v>
      </c>
    </row>
    <row r="185" spans="3:18" ht="15.5" x14ac:dyDescent="0.35">
      <c r="C185" t="s">
        <v>497</v>
      </c>
    </row>
    <row r="186" spans="3:18" ht="15.5" x14ac:dyDescent="0.35">
      <c r="C186" t="s">
        <v>684</v>
      </c>
      <c r="D186" s="5">
        <v>-5700000000</v>
      </c>
      <c r="F186" s="5">
        <v>-1187500000</v>
      </c>
      <c r="I186" s="5">
        <v>-1187500000</v>
      </c>
      <c r="M186" s="5">
        <v>-950000000</v>
      </c>
      <c r="R186" s="5">
        <v>-4628868692</v>
      </c>
    </row>
    <row r="187" spans="3:18" ht="15.5" x14ac:dyDescent="0.35">
      <c r="C187" t="s">
        <v>1851</v>
      </c>
    </row>
    <row r="188" spans="3:18" ht="15.5" x14ac:dyDescent="0.35">
      <c r="C188" t="s">
        <v>1852</v>
      </c>
      <c r="D188" s="5">
        <v>12500000</v>
      </c>
      <c r="E188" s="5">
        <v>-12500000</v>
      </c>
    </row>
    <row r="189" spans="3:18" ht="15.5" x14ac:dyDescent="0.35">
      <c r="C189" t="s">
        <v>217</v>
      </c>
      <c r="Q189" s="5">
        <v>62100000000</v>
      </c>
    </row>
    <row r="190" spans="3:18" ht="15.5" x14ac:dyDescent="0.35">
      <c r="C190" t="s">
        <v>224</v>
      </c>
    </row>
    <row r="191" spans="3:18" ht="15.5" x14ac:dyDescent="0.35">
      <c r="C191" t="s">
        <v>598</v>
      </c>
      <c r="D191" s="5">
        <v>-4333288997</v>
      </c>
      <c r="E191" s="5">
        <v>187584565407</v>
      </c>
      <c r="F191" s="5">
        <v>4632850902</v>
      </c>
      <c r="G191" s="5">
        <v>1339600216</v>
      </c>
      <c r="I191" s="5">
        <v>7754723873</v>
      </c>
      <c r="J191" s="5">
        <v>-5097726683</v>
      </c>
      <c r="K191" s="5">
        <v>-7520042476</v>
      </c>
      <c r="L191" s="5">
        <v>6794681582</v>
      </c>
      <c r="M191" s="5">
        <v>2687031699</v>
      </c>
      <c r="N191" s="5">
        <v>-5170954733</v>
      </c>
      <c r="O191" s="5">
        <v>6203381979</v>
      </c>
      <c r="P191" s="5">
        <v>-1566216180</v>
      </c>
      <c r="Q191" s="5">
        <v>-8588322385</v>
      </c>
      <c r="R191" s="5">
        <v>4966487957</v>
      </c>
    </row>
    <row r="192" spans="3:18" ht="15.5" x14ac:dyDescent="0.35">
      <c r="C192" t="s">
        <v>227</v>
      </c>
      <c r="D192" s="5">
        <v>-21259490300</v>
      </c>
      <c r="E192" s="5">
        <v>30570050155</v>
      </c>
      <c r="I192" s="5">
        <v>1555835982</v>
      </c>
      <c r="J192" s="5">
        <v>6653562665</v>
      </c>
      <c r="K192" s="5">
        <v>14173605141</v>
      </c>
      <c r="L192" s="5">
        <v>7378923559</v>
      </c>
      <c r="M192" s="5">
        <v>4691891860</v>
      </c>
      <c r="N192" s="5">
        <v>9862846593</v>
      </c>
      <c r="O192" s="5">
        <v>3659464614</v>
      </c>
      <c r="P192" s="5">
        <v>5225680794</v>
      </c>
      <c r="Q192" s="5">
        <v>13814250315</v>
      </c>
      <c r="R192" s="5">
        <v>8848145218</v>
      </c>
    </row>
    <row r="193" spans="2:18" ht="15.5" x14ac:dyDescent="0.35">
      <c r="C193" t="s">
        <v>225</v>
      </c>
      <c r="Q193" s="5">
        <v>-247136</v>
      </c>
      <c r="R193" s="5">
        <v>-382860</v>
      </c>
    </row>
    <row r="194" spans="2:18" ht="15.5" x14ac:dyDescent="0.35">
      <c r="C194" t="s">
        <v>229</v>
      </c>
      <c r="D194" s="5">
        <v>-25592779297</v>
      </c>
      <c r="E194" s="5">
        <v>218154615562</v>
      </c>
      <c r="F194" s="5">
        <v>4632850902</v>
      </c>
      <c r="G194" s="5">
        <v>1339600216</v>
      </c>
      <c r="I194" s="5">
        <v>9310559855</v>
      </c>
      <c r="J194" s="5">
        <v>1555835982</v>
      </c>
      <c r="K194" s="5">
        <v>6653562665</v>
      </c>
      <c r="L194" s="5">
        <v>14173605141</v>
      </c>
      <c r="M194" s="5">
        <v>7378923559</v>
      </c>
      <c r="N194" s="5">
        <v>4691891860</v>
      </c>
      <c r="O194" s="5">
        <v>9862846593</v>
      </c>
      <c r="P194" s="5">
        <v>3659464614</v>
      </c>
      <c r="Q194" s="5">
        <v>5225680794</v>
      </c>
      <c r="R194" s="5">
        <v>13814250315</v>
      </c>
    </row>
    <row r="196" spans="2:18" ht="15.5" x14ac:dyDescent="0.35">
      <c r="B196" t="s">
        <v>230</v>
      </c>
      <c r="C196" t="s">
        <v>12</v>
      </c>
      <c r="D196" s="5">
        <v>1830000000</v>
      </c>
      <c r="E196" s="5">
        <v>1830000000</v>
      </c>
      <c r="F196" s="5">
        <v>1310000000</v>
      </c>
      <c r="G196" s="5">
        <v>1310000000</v>
      </c>
      <c r="I196" s="5">
        <v>1310000000</v>
      </c>
      <c r="J196" s="5">
        <v>1310000000</v>
      </c>
      <c r="K196" s="5">
        <v>1310000000</v>
      </c>
      <c r="L196" s="5">
        <v>1310000000</v>
      </c>
      <c r="M196" s="5">
        <v>1310000000</v>
      </c>
      <c r="N196" s="5">
        <v>1310000000</v>
      </c>
      <c r="O196" s="5">
        <v>1310000000</v>
      </c>
      <c r="P196" s="5">
        <v>1310000000</v>
      </c>
      <c r="Q196" s="5">
        <v>1310000000</v>
      </c>
      <c r="R196" s="5">
        <v>1100000000</v>
      </c>
    </row>
    <row r="197" spans="2:18" ht="15.5" x14ac:dyDescent="0.35">
      <c r="C197" t="s">
        <v>231</v>
      </c>
      <c r="D197" s="6">
        <v>-0.26</v>
      </c>
      <c r="E197" s="6">
        <v>5.97</v>
      </c>
      <c r="F197" s="6">
        <v>3.77</v>
      </c>
      <c r="G197" s="6">
        <v>0.14000000000000001</v>
      </c>
    </row>
    <row r="198" spans="2:18" ht="15.5" x14ac:dyDescent="0.35">
      <c r="C198" t="s">
        <v>232</v>
      </c>
      <c r="D198" s="6">
        <v>-557.69000000000005</v>
      </c>
      <c r="E198" s="6">
        <v>25.46</v>
      </c>
      <c r="F198" s="6">
        <v>89.66</v>
      </c>
      <c r="G198" s="5">
        <v>1700</v>
      </c>
    </row>
    <row r="199" spans="2:18" ht="15.5" x14ac:dyDescent="0.35">
      <c r="C199" t="s">
        <v>67</v>
      </c>
      <c r="D199" s="6">
        <v>12.54</v>
      </c>
      <c r="E199" s="6">
        <v>7.25</v>
      </c>
      <c r="F199" s="6">
        <v>12.24</v>
      </c>
      <c r="G199" s="6">
        <v>34.950000000000003</v>
      </c>
    </row>
    <row r="200" spans="2:18" ht="15.5" x14ac:dyDescent="0.35">
      <c r="C200" t="s">
        <v>233</v>
      </c>
      <c r="E200" s="5">
        <v>22140000000</v>
      </c>
      <c r="F200" s="5">
        <v>11090000000</v>
      </c>
      <c r="G200" s="5">
        <v>-590000000</v>
      </c>
    </row>
    <row r="201" spans="2:18" ht="15.5" x14ac:dyDescent="0.35">
      <c r="C201" t="s">
        <v>234</v>
      </c>
      <c r="D201" s="6">
        <v>-7.000000000000001E-4</v>
      </c>
      <c r="E201" s="6">
        <v>1.46E-2</v>
      </c>
      <c r="F201" s="6">
        <v>9.0000000000000011E-3</v>
      </c>
      <c r="G201" s="6">
        <v>2.9999999999999997E-4</v>
      </c>
    </row>
    <row r="202" spans="2:18" ht="15.5" x14ac:dyDescent="0.35">
      <c r="C202" t="s">
        <v>235</v>
      </c>
      <c r="D202" s="6">
        <v>-1.4000000000000002E-3</v>
      </c>
      <c r="E202" s="6">
        <v>2.7900000000000001E-2</v>
      </c>
      <c r="F202" s="6">
        <v>2.4199999999999999E-2</v>
      </c>
      <c r="G202" s="6">
        <v>1E-3</v>
      </c>
    </row>
    <row r="203" spans="2:18" ht="15.5" x14ac:dyDescent="0.35">
      <c r="C203" t="s">
        <v>236</v>
      </c>
      <c r="D203" s="6">
        <v>3.8E-3</v>
      </c>
      <c r="E203" s="6">
        <v>4.1500000000000002E-2</v>
      </c>
      <c r="F203" s="6">
        <v>2.58E-2</v>
      </c>
      <c r="G203" s="6">
        <v>-3.0999999999999999E-3</v>
      </c>
    </row>
    <row r="204" spans="2:18" ht="15.5" x14ac:dyDescent="0.35">
      <c r="C204" t="s">
        <v>237</v>
      </c>
      <c r="D204" s="6">
        <v>2.88</v>
      </c>
      <c r="E204" s="6">
        <v>25.52</v>
      </c>
      <c r="F204" s="6">
        <v>224.19</v>
      </c>
      <c r="G204" s="6">
        <v>-1.7</v>
      </c>
    </row>
    <row r="205" spans="2:18" ht="15.5" x14ac:dyDescent="0.35">
      <c r="C205" t="s">
        <v>443</v>
      </c>
      <c r="D205" s="5">
        <v>573000000000</v>
      </c>
      <c r="E205" s="5">
        <v>580000000000</v>
      </c>
      <c r="F205" s="5">
        <v>381000000000</v>
      </c>
      <c r="G205" s="5">
        <v>355000000000</v>
      </c>
    </row>
    <row r="206" spans="2:18" ht="15.5" x14ac:dyDescent="0.35">
      <c r="C206" t="s">
        <v>238</v>
      </c>
      <c r="D206" s="6">
        <v>0.75</v>
      </c>
      <c r="E206" s="6">
        <v>0.71</v>
      </c>
      <c r="F206" s="6">
        <v>2.17</v>
      </c>
      <c r="G206" s="6">
        <v>1.73</v>
      </c>
    </row>
    <row r="207" spans="2:18" ht="15.5" x14ac:dyDescent="0.35">
      <c r="C207" t="s">
        <v>239</v>
      </c>
      <c r="D207" s="6">
        <v>192.41</v>
      </c>
      <c r="E207" s="6">
        <v>214.23</v>
      </c>
      <c r="F207" s="6">
        <v>155.82</v>
      </c>
      <c r="G207" s="6">
        <v>137.44</v>
      </c>
    </row>
    <row r="208" spans="2:18" ht="15.5" x14ac:dyDescent="0.35">
      <c r="C208" t="s">
        <v>240</v>
      </c>
      <c r="D208" s="6">
        <v>0.75</v>
      </c>
      <c r="E208" s="6">
        <v>0.71</v>
      </c>
      <c r="F208" s="6">
        <v>2.17</v>
      </c>
      <c r="G208" s="6">
        <v>1.73</v>
      </c>
    </row>
    <row r="209" spans="3:18" ht="15.5" x14ac:dyDescent="0.35">
      <c r="C209" t="s">
        <v>241</v>
      </c>
      <c r="D209" s="6">
        <v>192.31</v>
      </c>
      <c r="E209" s="6">
        <v>214.12</v>
      </c>
      <c r="F209" s="6">
        <v>155.65</v>
      </c>
      <c r="G209" s="6">
        <v>137.22999999999999</v>
      </c>
    </row>
    <row r="210" spans="3:18" ht="15.5" x14ac:dyDescent="0.35">
      <c r="C210" t="s">
        <v>242</v>
      </c>
      <c r="D210" s="5">
        <v>12000000000</v>
      </c>
      <c r="E210" s="5">
        <v>11000000000</v>
      </c>
      <c r="F210" s="5">
        <v>12000000000</v>
      </c>
      <c r="G210" s="5">
        <v>6000000000</v>
      </c>
    </row>
    <row r="211" spans="3:18" ht="15.5" x14ac:dyDescent="0.35">
      <c r="C211" t="s">
        <v>243</v>
      </c>
      <c r="D211" s="5">
        <v>29000000000</v>
      </c>
      <c r="E211" s="5">
        <v>33000000000</v>
      </c>
      <c r="F211" s="5">
        <v>33000000000</v>
      </c>
      <c r="G211" s="5">
        <v>31000000000</v>
      </c>
    </row>
    <row r="212" spans="3:18" ht="15.5" x14ac:dyDescent="0.35">
      <c r="C212" t="s">
        <v>306</v>
      </c>
      <c r="D212" s="5">
        <v>352000000000</v>
      </c>
      <c r="E212" s="5">
        <v>392000000000</v>
      </c>
      <c r="F212" s="5">
        <v>204000000000</v>
      </c>
      <c r="G212" s="5">
        <v>180000000000</v>
      </c>
    </row>
    <row r="213" spans="3:18" ht="15.5" x14ac:dyDescent="0.35">
      <c r="C213" t="s">
        <v>24</v>
      </c>
      <c r="D213" s="5">
        <v>41000000000</v>
      </c>
      <c r="E213" s="5">
        <v>44000000000</v>
      </c>
      <c r="F213" s="5">
        <v>45000000000</v>
      </c>
      <c r="G213" s="5">
        <v>37000000000</v>
      </c>
    </row>
    <row r="214" spans="3:18" ht="15.5" x14ac:dyDescent="0.35">
      <c r="C214" t="s">
        <v>21</v>
      </c>
      <c r="D214" s="5">
        <v>-151000000000</v>
      </c>
      <c r="E214" s="5">
        <v>25000000000</v>
      </c>
      <c r="F214" s="5">
        <v>35000000000</v>
      </c>
      <c r="G214" s="5">
        <v>32000000000</v>
      </c>
    </row>
    <row r="215" spans="3:18" ht="15.5" x14ac:dyDescent="0.35">
      <c r="C215" t="s">
        <v>245</v>
      </c>
      <c r="D215" s="5">
        <v>464000000000</v>
      </c>
      <c r="E215" s="5">
        <v>477000000000</v>
      </c>
      <c r="F215" s="5">
        <v>278000000000</v>
      </c>
      <c r="G215" s="5">
        <v>245000000000</v>
      </c>
    </row>
    <row r="216" spans="3:18" ht="15.5" x14ac:dyDescent="0.35">
      <c r="C216" t="s">
        <v>246</v>
      </c>
      <c r="D216" s="5">
        <v>-7000000000</v>
      </c>
      <c r="E216" s="5">
        <v>4000000000</v>
      </c>
      <c r="F216" s="5">
        <v>30000000000</v>
      </c>
      <c r="G216" s="5">
        <v>6000000000</v>
      </c>
    </row>
    <row r="217" spans="3:18" ht="15.5" x14ac:dyDescent="0.35">
      <c r="C217" t="s">
        <v>247</v>
      </c>
      <c r="D217" s="5">
        <v>-2000000000</v>
      </c>
      <c r="E217" s="5">
        <v>0</v>
      </c>
      <c r="F217" s="5">
        <v>-21000000000</v>
      </c>
      <c r="G217" s="5">
        <v>-1000000000</v>
      </c>
    </row>
    <row r="218" spans="3:18" ht="15.5" x14ac:dyDescent="0.35">
      <c r="C218" t="s">
        <v>13</v>
      </c>
      <c r="D218" s="5">
        <v>-9000000000</v>
      </c>
      <c r="E218" s="5">
        <v>4000000000</v>
      </c>
      <c r="F218" s="5">
        <v>9000000000</v>
      </c>
      <c r="G218" s="5">
        <v>6000000000</v>
      </c>
    </row>
    <row r="219" spans="3:18" ht="15.5" x14ac:dyDescent="0.35">
      <c r="C219" t="s">
        <v>16</v>
      </c>
      <c r="D219" s="6">
        <v>-4.7699999999999996</v>
      </c>
      <c r="E219" s="5">
        <v>2</v>
      </c>
      <c r="F219" s="6">
        <v>6.56</v>
      </c>
      <c r="G219" s="6">
        <v>4.37</v>
      </c>
    </row>
    <row r="220" spans="3:18" ht="15.5" x14ac:dyDescent="0.35">
      <c r="C220" t="s">
        <v>52</v>
      </c>
      <c r="I220" s="6">
        <v>13.29</v>
      </c>
      <c r="J220" s="6">
        <v>5.0999999999999996</v>
      </c>
      <c r="K220" s="6">
        <v>0.99</v>
      </c>
      <c r="L220" s="6">
        <v>9.26</v>
      </c>
      <c r="M220" s="6">
        <v>7.58</v>
      </c>
      <c r="N220" s="6">
        <v>2.2999999999999998</v>
      </c>
      <c r="O220" s="6">
        <v>-5.65</v>
      </c>
      <c r="P220" s="6">
        <v>-22.72</v>
      </c>
      <c r="Q220" s="6">
        <v>0.54</v>
      </c>
      <c r="R220" s="6">
        <v>5.9</v>
      </c>
    </row>
    <row r="221" spans="3:18" ht="15.5" x14ac:dyDescent="0.35">
      <c r="C221" t="s">
        <v>66</v>
      </c>
      <c r="I221" s="6">
        <v>25.43</v>
      </c>
      <c r="J221" s="6">
        <v>14.51</v>
      </c>
      <c r="K221" s="6">
        <v>51.52</v>
      </c>
      <c r="L221" s="6">
        <v>7.78</v>
      </c>
      <c r="M221" s="6">
        <v>19.920000000000002</v>
      </c>
      <c r="N221" s="6">
        <v>28.26</v>
      </c>
      <c r="O221" s="6">
        <v>-15.22</v>
      </c>
      <c r="P221" s="6">
        <v>-13.91</v>
      </c>
      <c r="Q221" s="6">
        <v>2777.78</v>
      </c>
      <c r="R221" s="5">
        <v>0</v>
      </c>
    </row>
    <row r="222" spans="3:18" ht="15.5" x14ac:dyDescent="0.35">
      <c r="C222" t="s">
        <v>69</v>
      </c>
      <c r="I222" s="6">
        <v>4.1900000000000004</v>
      </c>
      <c r="J222" s="6">
        <v>1.1599999999999999</v>
      </c>
      <c r="K222" s="6">
        <v>1.19</v>
      </c>
      <c r="L222" s="6">
        <v>1.1599999999999999</v>
      </c>
      <c r="M222" s="6">
        <v>2.36</v>
      </c>
      <c r="N222" s="6">
        <v>0.99</v>
      </c>
      <c r="O222" s="6">
        <v>1.66</v>
      </c>
      <c r="P222" s="6">
        <v>13.19</v>
      </c>
      <c r="Q222" s="6">
        <v>38.340000000000003</v>
      </c>
      <c r="R222" s="5">
        <v>0</v>
      </c>
    </row>
    <row r="223" spans="3:18" ht="15.5" x14ac:dyDescent="0.35">
      <c r="C223" t="s">
        <v>248</v>
      </c>
      <c r="I223" s="5">
        <v>34080000000</v>
      </c>
      <c r="J223" s="5">
        <v>13920000000</v>
      </c>
      <c r="K223" s="5">
        <v>3640000000</v>
      </c>
      <c r="L223" s="5">
        <v>21630000000</v>
      </c>
      <c r="M223" s="5">
        <v>19520000000</v>
      </c>
      <c r="N223" s="5">
        <v>20290000000</v>
      </c>
      <c r="O223" s="5">
        <v>-5570000000</v>
      </c>
      <c r="P223" s="5">
        <v>-24050000000</v>
      </c>
    </row>
    <row r="224" spans="3:18" ht="15.5" x14ac:dyDescent="0.35">
      <c r="C224" t="s">
        <v>249</v>
      </c>
      <c r="I224" s="6">
        <v>3.1600000000000003E-2</v>
      </c>
      <c r="J224" s="6">
        <v>1.2800000000000001E-2</v>
      </c>
      <c r="K224" s="6">
        <v>2.3999999999999998E-3</v>
      </c>
      <c r="L224" s="6">
        <v>2.2099999999999998E-2</v>
      </c>
      <c r="M224" s="6">
        <v>1.8799999999999997E-2</v>
      </c>
      <c r="N224" s="6">
        <v>5.6000000000000008E-3</v>
      </c>
      <c r="O224" s="6">
        <v>-1.5600000000000001E-2</v>
      </c>
      <c r="P224" s="6">
        <v>-7.3399999999999993E-2</v>
      </c>
      <c r="Q224" s="6">
        <v>2.0999999999999999E-3</v>
      </c>
      <c r="R224" s="6">
        <v>2.5699999999999997E-2</v>
      </c>
    </row>
    <row r="225" spans="3:18" ht="15.5" x14ac:dyDescent="0.35">
      <c r="C225" t="s">
        <v>250</v>
      </c>
      <c r="I225" s="6">
        <v>8.5299999999999987E-2</v>
      </c>
      <c r="J225" s="6">
        <v>3.9900000000000005E-2</v>
      </c>
      <c r="K225" s="6">
        <v>8.1000000000000013E-3</v>
      </c>
      <c r="L225" s="6">
        <v>7.6299999999999993E-2</v>
      </c>
      <c r="M225" s="6">
        <v>6.7599999999999993E-2</v>
      </c>
      <c r="N225" s="6">
        <v>2.2000000000000002E-2</v>
      </c>
      <c r="O225" s="6">
        <v>-5.1200000000000002E-2</v>
      </c>
      <c r="P225" s="6">
        <v>-0.19600000000000001</v>
      </c>
      <c r="Q225" s="6">
        <v>3.9000000000000003E-3</v>
      </c>
      <c r="R225" s="6">
        <v>5.3800000000000001E-2</v>
      </c>
    </row>
    <row r="226" spans="3:18" ht="15.5" x14ac:dyDescent="0.35">
      <c r="C226" t="s">
        <v>251</v>
      </c>
      <c r="I226" s="6">
        <v>8.2200000000000009E-2</v>
      </c>
      <c r="J226" s="6">
        <v>3.6299999999999999E-2</v>
      </c>
      <c r="K226" s="6">
        <v>7.9000000000000008E-3</v>
      </c>
      <c r="L226" s="6">
        <v>6.3799999999999996E-2</v>
      </c>
      <c r="M226" s="6">
        <v>6.0299999999999999E-2</v>
      </c>
      <c r="N226" s="6">
        <v>7.4999999999999997E-2</v>
      </c>
      <c r="O226" s="6">
        <v>-3.6900000000000002E-2</v>
      </c>
      <c r="P226" s="6">
        <v>-0.11800000000000001</v>
      </c>
      <c r="Q226" s="6">
        <v>-1.83E-2</v>
      </c>
      <c r="R226" s="6">
        <v>0.17829999999999999</v>
      </c>
    </row>
    <row r="227" spans="3:18" ht="15.5" x14ac:dyDescent="0.35">
      <c r="C227" t="s">
        <v>252</v>
      </c>
      <c r="I227" s="6">
        <v>17.309999999999999</v>
      </c>
      <c r="J227" s="6">
        <v>5.63</v>
      </c>
      <c r="K227" s="6">
        <v>1.1499999999999999</v>
      </c>
      <c r="L227" s="6">
        <v>10.59</v>
      </c>
      <c r="M227" s="6">
        <v>5.84</v>
      </c>
      <c r="N227" s="6">
        <v>5.59</v>
      </c>
      <c r="O227" s="6">
        <v>-2.16</v>
      </c>
      <c r="P227" s="6">
        <v>-3.84</v>
      </c>
      <c r="Q227" s="6">
        <v>-23.46</v>
      </c>
      <c r="R227" s="6">
        <v>3.19</v>
      </c>
    </row>
    <row r="228" spans="3:18" ht="15.5" x14ac:dyDescent="0.35">
      <c r="C228" t="s">
        <v>63</v>
      </c>
      <c r="I228" s="6">
        <v>2.17</v>
      </c>
      <c r="J228" s="6">
        <v>0.57999999999999996</v>
      </c>
      <c r="K228" s="6">
        <v>0.42</v>
      </c>
      <c r="L228" s="6">
        <v>0.59</v>
      </c>
      <c r="M228" s="6">
        <v>1.34</v>
      </c>
      <c r="N228" s="6">
        <v>0.62</v>
      </c>
      <c r="O228" s="6">
        <v>0.78</v>
      </c>
      <c r="P228" s="6">
        <v>2.73</v>
      </c>
      <c r="Q228" s="6">
        <v>10.85</v>
      </c>
      <c r="R228" s="5">
        <v>0</v>
      </c>
    </row>
    <row r="229" spans="3:18" ht="15.5" x14ac:dyDescent="0.35">
      <c r="C229" t="s">
        <v>60</v>
      </c>
      <c r="I229" s="6">
        <v>155.82</v>
      </c>
      <c r="J229" s="6">
        <v>127.81</v>
      </c>
      <c r="K229" s="6">
        <v>122.56</v>
      </c>
      <c r="L229" s="6">
        <v>121.43</v>
      </c>
      <c r="M229" s="6">
        <v>112.28</v>
      </c>
      <c r="N229" s="6">
        <v>104.63</v>
      </c>
      <c r="O229" s="6">
        <v>110.3</v>
      </c>
      <c r="P229" s="6">
        <v>115.94</v>
      </c>
      <c r="Q229" s="6">
        <v>138.30000000000001</v>
      </c>
      <c r="R229" s="6">
        <v>109.71</v>
      </c>
    </row>
    <row r="230" spans="3:18" ht="15.5" x14ac:dyDescent="0.35">
      <c r="C230" t="s">
        <v>253</v>
      </c>
      <c r="I230" s="6">
        <v>2.17</v>
      </c>
      <c r="J230" s="6">
        <v>0.57999999999999996</v>
      </c>
      <c r="K230" s="6">
        <v>0.42</v>
      </c>
      <c r="L230" s="6">
        <v>0.59</v>
      </c>
      <c r="M230" s="6">
        <v>1.35</v>
      </c>
      <c r="N230" s="6">
        <v>0.62</v>
      </c>
      <c r="O230" s="6">
        <v>0.79</v>
      </c>
      <c r="P230" s="6">
        <v>2.73</v>
      </c>
      <c r="Q230" s="6">
        <v>10.85</v>
      </c>
      <c r="R230" s="5">
        <v>0</v>
      </c>
    </row>
    <row r="231" spans="3:18" ht="15.5" x14ac:dyDescent="0.35">
      <c r="C231" t="s">
        <v>254</v>
      </c>
      <c r="I231" s="6">
        <v>155.65</v>
      </c>
      <c r="J231" s="6">
        <v>127.54</v>
      </c>
      <c r="K231" s="6">
        <v>122.18</v>
      </c>
      <c r="L231" s="6">
        <v>121.41</v>
      </c>
      <c r="M231" s="6">
        <v>112.2</v>
      </c>
      <c r="N231" s="6">
        <v>104.1</v>
      </c>
      <c r="O231" s="6">
        <v>109.3</v>
      </c>
      <c r="P231" s="6">
        <v>115.94</v>
      </c>
      <c r="Q231" s="6">
        <v>138.30000000000001</v>
      </c>
      <c r="R231" s="6">
        <v>109.71</v>
      </c>
    </row>
    <row r="232" spans="3:18" ht="15.5" x14ac:dyDescent="0.35">
      <c r="C232" t="s">
        <v>255</v>
      </c>
      <c r="I232" s="5">
        <v>12000000000</v>
      </c>
      <c r="J232" s="5">
        <v>9000000000</v>
      </c>
      <c r="K232" s="5">
        <v>10000000000</v>
      </c>
      <c r="L232" s="5">
        <v>7000000000</v>
      </c>
      <c r="M232" s="5">
        <v>6000000000</v>
      </c>
      <c r="N232" s="5">
        <v>16000000000</v>
      </c>
      <c r="O232" s="5">
        <v>18000000000</v>
      </c>
      <c r="P232" s="5">
        <v>22000000000</v>
      </c>
      <c r="Q232" s="5">
        <v>41000000000</v>
      </c>
      <c r="R232" s="5">
        <v>40000000000</v>
      </c>
    </row>
    <row r="233" spans="3:18" ht="15.5" x14ac:dyDescent="0.35">
      <c r="C233" t="s">
        <v>256</v>
      </c>
      <c r="I233" s="5">
        <v>33000000000</v>
      </c>
      <c r="J233" s="5">
        <v>20000000000</v>
      </c>
      <c r="K233" s="5">
        <v>17000000000</v>
      </c>
      <c r="L233" s="5">
        <v>9000000000</v>
      </c>
      <c r="M233" s="5">
        <v>16000000000</v>
      </c>
      <c r="N233" s="5">
        <v>16000000000</v>
      </c>
      <c r="O233" s="5">
        <v>0</v>
      </c>
      <c r="P233" s="5">
        <v>2000000000</v>
      </c>
      <c r="Q233" s="5">
        <v>0</v>
      </c>
      <c r="R233" s="5">
        <v>1000000000</v>
      </c>
    </row>
    <row r="234" spans="3:18" ht="15.5" x14ac:dyDescent="0.35">
      <c r="C234" t="s">
        <v>26</v>
      </c>
      <c r="I234" s="5">
        <v>45000000000</v>
      </c>
      <c r="J234" s="5">
        <v>29000000000</v>
      </c>
      <c r="K234" s="5">
        <v>27000000000</v>
      </c>
      <c r="L234" s="5">
        <v>17000000000</v>
      </c>
      <c r="M234" s="5">
        <v>22000000000</v>
      </c>
      <c r="N234" s="5">
        <v>32000000000</v>
      </c>
      <c r="O234" s="5">
        <v>18000000000</v>
      </c>
      <c r="P234" s="5">
        <v>25000000000</v>
      </c>
      <c r="Q234" s="5">
        <v>41000000000</v>
      </c>
      <c r="R234" s="5">
        <v>41000000000</v>
      </c>
    </row>
    <row r="235" spans="3:18" ht="15.5" x14ac:dyDescent="0.35">
      <c r="C235" t="s">
        <v>23</v>
      </c>
      <c r="I235" s="5">
        <v>35000000000</v>
      </c>
      <c r="J235" s="5">
        <v>27000000000</v>
      </c>
      <c r="K235" s="5">
        <v>21000000000</v>
      </c>
      <c r="L235" s="5">
        <v>3000000000</v>
      </c>
      <c r="M235" s="5">
        <v>14000000000</v>
      </c>
      <c r="N235" s="5">
        <v>27000000000</v>
      </c>
      <c r="O235" s="5">
        <v>8000000000</v>
      </c>
      <c r="P235" s="5">
        <v>21000000000</v>
      </c>
      <c r="Q235" s="5">
        <v>36000000000</v>
      </c>
      <c r="R235" s="5">
        <v>27000000000</v>
      </c>
    </row>
    <row r="236" spans="3:18" ht="15.5" x14ac:dyDescent="0.35">
      <c r="C236" t="s">
        <v>257</v>
      </c>
      <c r="I236" s="5">
        <v>278000000000</v>
      </c>
      <c r="J236" s="5">
        <v>229000000000</v>
      </c>
      <c r="K236" s="5">
        <v>215000000000</v>
      </c>
      <c r="L236" s="5">
        <v>205000000000</v>
      </c>
      <c r="M236" s="5">
        <v>212000000000</v>
      </c>
      <c r="N236" s="5">
        <v>196000000000</v>
      </c>
      <c r="O236" s="5">
        <v>-189000000000</v>
      </c>
      <c r="P236" s="5">
        <v>-106000000000</v>
      </c>
      <c r="Q236" s="5">
        <v>-26000000000</v>
      </c>
      <c r="R236" s="5">
        <v>65000000000</v>
      </c>
    </row>
    <row r="237" spans="3:18" ht="15.5" x14ac:dyDescent="0.35">
      <c r="C237" t="s">
        <v>258</v>
      </c>
      <c r="I237" s="5">
        <v>50000000000</v>
      </c>
      <c r="J237" s="5">
        <v>9000000000</v>
      </c>
      <c r="K237" s="5">
        <v>3000000000</v>
      </c>
      <c r="L237" s="5">
        <v>-1000000000</v>
      </c>
      <c r="M237" s="5">
        <v>28000000000</v>
      </c>
      <c r="N237" s="5">
        <v>-3000000000</v>
      </c>
      <c r="O237" s="5">
        <v>-67000000000</v>
      </c>
      <c r="P237" s="5">
        <v>-27000000000</v>
      </c>
      <c r="Q237" s="5">
        <v>-113000000000</v>
      </c>
      <c r="R237" s="5">
        <v>-56000000000</v>
      </c>
    </row>
    <row r="238" spans="3:18" ht="15.5" x14ac:dyDescent="0.35">
      <c r="C238" t="s">
        <v>259</v>
      </c>
      <c r="I238" s="5">
        <v>-23000000000</v>
      </c>
      <c r="J238" s="5">
        <v>-5000000000</v>
      </c>
      <c r="K238" s="5">
        <v>-3000000000</v>
      </c>
      <c r="L238" s="5">
        <v>-1000000000</v>
      </c>
      <c r="M238" s="5">
        <v>-1000000000</v>
      </c>
      <c r="N238" s="5">
        <v>0</v>
      </c>
      <c r="O238" s="5">
        <v>0</v>
      </c>
      <c r="P238" s="5">
        <v>-3000000000</v>
      </c>
      <c r="Q238" s="5">
        <v>-17000000000</v>
      </c>
      <c r="R238" s="5">
        <v>-46000000000</v>
      </c>
    </row>
    <row r="239" spans="3:18" ht="15.5" x14ac:dyDescent="0.35">
      <c r="C239" t="s">
        <v>15</v>
      </c>
      <c r="I239" s="5">
        <v>27000000000</v>
      </c>
      <c r="J239" s="5">
        <v>4000000000</v>
      </c>
      <c r="K239" s="5">
        <v>0</v>
      </c>
      <c r="L239" s="5">
        <v>-2000000000</v>
      </c>
      <c r="M239" s="5">
        <v>27000000000</v>
      </c>
      <c r="N239" s="5">
        <v>-3000000000</v>
      </c>
      <c r="O239" s="5">
        <v>-68000000000</v>
      </c>
      <c r="P239" s="5">
        <v>-30000000000</v>
      </c>
      <c r="Q239" s="5">
        <v>-130000000000</v>
      </c>
      <c r="R239" s="5">
        <v>-102000000000</v>
      </c>
    </row>
    <row r="240" spans="3:18" ht="15.5" x14ac:dyDescent="0.35">
      <c r="C240" t="s">
        <v>17</v>
      </c>
      <c r="I240" s="6">
        <v>20.57</v>
      </c>
      <c r="J240" s="6">
        <v>3.03</v>
      </c>
      <c r="K240" s="6">
        <v>0.11</v>
      </c>
      <c r="L240" s="6">
        <v>-1.74</v>
      </c>
      <c r="M240" s="6">
        <v>20.41</v>
      </c>
      <c r="N240" s="6">
        <v>-2.57</v>
      </c>
      <c r="O240" s="6">
        <v>-51.77</v>
      </c>
      <c r="P240" s="6">
        <v>-22.96</v>
      </c>
      <c r="Q240" s="6">
        <v>-99.12</v>
      </c>
      <c r="R240" s="6">
        <v>-92.97</v>
      </c>
    </row>
    <row r="242" spans="2:17" ht="15.5" x14ac:dyDescent="0.35">
      <c r="B242" t="s">
        <v>260</v>
      </c>
      <c r="C242" t="s">
        <v>261</v>
      </c>
      <c r="D242" s="5">
        <v>-481000000</v>
      </c>
      <c r="E242" s="5">
        <v>11000000000</v>
      </c>
      <c r="F242" s="5">
        <v>5000000000</v>
      </c>
      <c r="G242" s="5">
        <v>180000000</v>
      </c>
      <c r="H242" s="5">
        <v>21000000000</v>
      </c>
      <c r="I242" s="5">
        <v>17000000000</v>
      </c>
      <c r="J242" s="5">
        <v>7000000000</v>
      </c>
      <c r="K242" s="5">
        <v>1000000000</v>
      </c>
      <c r="L242" s="5">
        <v>12000000000</v>
      </c>
      <c r="M242" s="5">
        <v>10000000000</v>
      </c>
      <c r="N242" s="5">
        <v>3000000000</v>
      </c>
      <c r="O242" s="5">
        <v>-7000000000</v>
      </c>
      <c r="P242" s="5">
        <v>-30000000000</v>
      </c>
      <c r="Q242" s="5">
        <v>709000000</v>
      </c>
    </row>
    <row r="243" spans="2:17" ht="15.5" x14ac:dyDescent="0.35">
      <c r="C243" t="s">
        <v>444</v>
      </c>
      <c r="H243" s="5">
        <v>3</v>
      </c>
      <c r="I243" s="5">
        <v>3</v>
      </c>
    </row>
    <row r="244" spans="2:17" ht="15.5" x14ac:dyDescent="0.35">
      <c r="C244" t="s">
        <v>71</v>
      </c>
      <c r="H244" s="6">
        <v>0.26280000000000003</v>
      </c>
      <c r="I244" s="6">
        <v>0.31609999999999999</v>
      </c>
    </row>
    <row r="245" spans="2:17" ht="15.5" x14ac:dyDescent="0.35">
      <c r="C245" t="s">
        <v>445</v>
      </c>
      <c r="H245" s="6">
        <v>1.9E-2</v>
      </c>
      <c r="I245" s="6">
        <v>0.02</v>
      </c>
    </row>
    <row r="246" spans="2:17" ht="15.5" x14ac:dyDescent="0.35">
      <c r="C246" t="s">
        <v>51</v>
      </c>
      <c r="D246" s="6">
        <v>-0.26</v>
      </c>
      <c r="E246" s="6">
        <v>5.97</v>
      </c>
      <c r="F246" s="6">
        <v>2.69</v>
      </c>
      <c r="G246" s="6">
        <v>0.1</v>
      </c>
      <c r="H246" s="6">
        <v>11.42</v>
      </c>
      <c r="I246" s="6">
        <v>9.49</v>
      </c>
      <c r="J246" s="6">
        <v>3.64</v>
      </c>
      <c r="K246" s="6">
        <v>0.71</v>
      </c>
      <c r="L246" s="6">
        <v>6.62</v>
      </c>
      <c r="M246" s="6">
        <v>5.42</v>
      </c>
      <c r="N246" s="6">
        <v>1.64</v>
      </c>
      <c r="O246" s="6">
        <v>-4.03</v>
      </c>
      <c r="P246" s="6">
        <v>-16.23</v>
      </c>
      <c r="Q246" s="6">
        <v>0.39</v>
      </c>
    </row>
    <row r="247" spans="2:17" ht="15.5" x14ac:dyDescent="0.35">
      <c r="C247" t="s">
        <v>73</v>
      </c>
      <c r="H247" s="5">
        <v>3</v>
      </c>
      <c r="I247" s="5">
        <v>3</v>
      </c>
    </row>
    <row r="248" spans="2:17" ht="15.5" x14ac:dyDescent="0.35">
      <c r="C248" t="s">
        <v>446</v>
      </c>
      <c r="H248" s="6">
        <v>0.26280000000000003</v>
      </c>
      <c r="I248" s="6">
        <v>0.31609999999999999</v>
      </c>
    </row>
    <row r="249" spans="2:17" ht="15.5" x14ac:dyDescent="0.35">
      <c r="C249" t="s">
        <v>447</v>
      </c>
      <c r="H249" s="6">
        <v>1.9E-2</v>
      </c>
      <c r="I249" s="6">
        <v>0.02</v>
      </c>
    </row>
    <row r="250" spans="2:17" ht="15.5" x14ac:dyDescent="0.35">
      <c r="C250" t="s">
        <v>262</v>
      </c>
      <c r="D250" s="5">
        <v>21000000000</v>
      </c>
      <c r="E250" s="5">
        <v>38000000000</v>
      </c>
      <c r="F250" s="5">
        <v>36000000000</v>
      </c>
      <c r="G250" s="5">
        <v>9000000000</v>
      </c>
      <c r="H250" s="5">
        <v>119000000000</v>
      </c>
      <c r="I250" s="5">
        <v>106000000000</v>
      </c>
      <c r="J250" s="5">
        <v>83000000000</v>
      </c>
      <c r="K250" s="5">
        <v>56000000000</v>
      </c>
      <c r="L250" s="5">
        <v>81000000000</v>
      </c>
      <c r="M250" s="5">
        <v>84000000000</v>
      </c>
      <c r="N250" s="5">
        <v>86000000000</v>
      </c>
      <c r="O250" s="5">
        <v>68000000000</v>
      </c>
      <c r="P250" s="5">
        <v>31000000000</v>
      </c>
      <c r="Q250" s="5">
        <v>51000000000</v>
      </c>
    </row>
    <row r="251" spans="2:17" ht="15.5" x14ac:dyDescent="0.35">
      <c r="C251" t="s">
        <v>448</v>
      </c>
      <c r="H251" s="5">
        <v>3</v>
      </c>
      <c r="I251" s="5">
        <v>3</v>
      </c>
    </row>
    <row r="252" spans="2:17" ht="15.5" x14ac:dyDescent="0.35">
      <c r="C252" t="s">
        <v>449</v>
      </c>
      <c r="H252" s="6">
        <v>0.26280000000000003</v>
      </c>
      <c r="I252" s="6">
        <v>0.31609999999999999</v>
      </c>
    </row>
    <row r="253" spans="2:17" ht="15.5" x14ac:dyDescent="0.35">
      <c r="C253" t="s">
        <v>450</v>
      </c>
      <c r="H253" s="6">
        <v>1.9E-2</v>
      </c>
      <c r="I253" s="6">
        <v>0.02</v>
      </c>
    </row>
    <row r="254" spans="2:17" ht="15.5" x14ac:dyDescent="0.35">
      <c r="C254" t="s">
        <v>344</v>
      </c>
      <c r="I254" s="6">
        <v>13.84</v>
      </c>
    </row>
    <row r="255" spans="2:17" ht="15.5" x14ac:dyDescent="0.35">
      <c r="C255" t="s">
        <v>345</v>
      </c>
      <c r="I255" s="6">
        <v>18.59</v>
      </c>
    </row>
    <row r="256" spans="2:17" ht="15.5" x14ac:dyDescent="0.35">
      <c r="C256" t="s">
        <v>263</v>
      </c>
      <c r="I256" s="6">
        <v>6.95</v>
      </c>
    </row>
    <row r="257" spans="3:9" ht="15.5" x14ac:dyDescent="0.35">
      <c r="C257" t="s">
        <v>346</v>
      </c>
      <c r="I257" s="6">
        <v>5.3800000000000001E-2</v>
      </c>
    </row>
    <row r="258" spans="3:9" ht="15.5" x14ac:dyDescent="0.35">
      <c r="C258" t="s">
        <v>347</v>
      </c>
      <c r="I258" s="6">
        <v>2.77</v>
      </c>
    </row>
    <row r="259" spans="3:9" ht="15.5" x14ac:dyDescent="0.35">
      <c r="C259" t="s">
        <v>348</v>
      </c>
      <c r="I259" s="6">
        <v>0.82</v>
      </c>
    </row>
    <row r="260" spans="3:9" ht="15.5" x14ac:dyDescent="0.35">
      <c r="C260" t="s">
        <v>349</v>
      </c>
      <c r="I260" s="6">
        <v>8.66</v>
      </c>
    </row>
    <row r="261" spans="3:9" ht="15.5" x14ac:dyDescent="0.35">
      <c r="C261" t="s">
        <v>350</v>
      </c>
      <c r="I261" s="6">
        <v>31.36</v>
      </c>
    </row>
    <row r="262" spans="3:9" ht="15.5" x14ac:dyDescent="0.35">
      <c r="C262" t="s">
        <v>351</v>
      </c>
      <c r="I262" s="6">
        <v>10.77</v>
      </c>
    </row>
    <row r="263" spans="3:9" ht="15.5" x14ac:dyDescent="0.35">
      <c r="C263" t="s">
        <v>264</v>
      </c>
      <c r="I263" s="6">
        <v>6.54</v>
      </c>
    </row>
    <row r="264" spans="3:9" ht="15.5" x14ac:dyDescent="0.35">
      <c r="C264" t="s">
        <v>451</v>
      </c>
      <c r="I264" s="6">
        <v>0.12</v>
      </c>
    </row>
    <row r="265" spans="3:9" ht="15.5" x14ac:dyDescent="0.35">
      <c r="C265" t="s">
        <v>452</v>
      </c>
      <c r="I265" s="6">
        <v>1.45</v>
      </c>
    </row>
    <row r="266" spans="3:9" ht="15.5" x14ac:dyDescent="0.35">
      <c r="C266" t="s">
        <v>352</v>
      </c>
      <c r="I266" s="6">
        <v>8.5</v>
      </c>
    </row>
    <row r="267" spans="3:9" ht="15.5" x14ac:dyDescent="0.35">
      <c r="C267" t="s">
        <v>353</v>
      </c>
      <c r="I267" s="6">
        <v>11.42</v>
      </c>
    </row>
    <row r="268" spans="3:9" ht="15.5" x14ac:dyDescent="0.35">
      <c r="C268" t="s">
        <v>354</v>
      </c>
      <c r="I268" s="6">
        <v>57.13</v>
      </c>
    </row>
    <row r="269" spans="3:9" ht="15.5" x14ac:dyDescent="0.35">
      <c r="C269" t="s">
        <v>355</v>
      </c>
      <c r="D269" s="6">
        <v>105.24</v>
      </c>
    </row>
    <row r="270" spans="3:9" ht="15.5" x14ac:dyDescent="0.35">
      <c r="C270" t="s">
        <v>356</v>
      </c>
      <c r="I270" s="6">
        <v>192.41</v>
      </c>
    </row>
    <row r="271" spans="3:9" ht="15.5" x14ac:dyDescent="0.35">
      <c r="C271" t="s">
        <v>357</v>
      </c>
      <c r="I271" s="6">
        <v>5.04</v>
      </c>
    </row>
    <row r="272" spans="3:9" ht="15.5" x14ac:dyDescent="0.35">
      <c r="C272" t="s">
        <v>265</v>
      </c>
      <c r="D272" s="6">
        <v>4.75</v>
      </c>
    </row>
    <row r="273" spans="3:9" ht="15.5" x14ac:dyDescent="0.35">
      <c r="C273" t="s">
        <v>266</v>
      </c>
      <c r="D273" s="6">
        <v>1.88</v>
      </c>
    </row>
    <row r="274" spans="3:9" ht="15.5" x14ac:dyDescent="0.35">
      <c r="C274" t="s">
        <v>267</v>
      </c>
      <c r="D274" s="6">
        <v>7.0000000000000007E-2</v>
      </c>
    </row>
    <row r="275" spans="3:9" ht="15.5" x14ac:dyDescent="0.35">
      <c r="C275" t="s">
        <v>268</v>
      </c>
      <c r="D275" s="6">
        <v>0.05</v>
      </c>
    </row>
    <row r="276" spans="3:9" ht="15.5" x14ac:dyDescent="0.35">
      <c r="C276" t="s">
        <v>269</v>
      </c>
      <c r="D276" s="6">
        <v>0.28000000000000003</v>
      </c>
    </row>
    <row r="277" spans="3:9" ht="15.5" x14ac:dyDescent="0.35">
      <c r="C277" t="s">
        <v>270</v>
      </c>
      <c r="D277" s="6">
        <v>0.06</v>
      </c>
    </row>
    <row r="278" spans="3:9" ht="15.5" x14ac:dyDescent="0.35">
      <c r="C278" t="s">
        <v>271</v>
      </c>
      <c r="D278" s="6">
        <v>2.09</v>
      </c>
    </row>
    <row r="279" spans="3:9" ht="15.5" x14ac:dyDescent="0.35">
      <c r="C279" t="s">
        <v>272</v>
      </c>
      <c r="I279" s="6">
        <v>14.38</v>
      </c>
    </row>
    <row r="280" spans="3:9" ht="15.5" x14ac:dyDescent="0.35">
      <c r="C280" t="s">
        <v>13</v>
      </c>
      <c r="D280" s="5">
        <v>-9000000000</v>
      </c>
    </row>
    <row r="281" spans="3:9" ht="15.5" x14ac:dyDescent="0.35">
      <c r="C281" t="s">
        <v>358</v>
      </c>
      <c r="I281" s="6">
        <v>6.87</v>
      </c>
    </row>
    <row r="282" spans="3:9" ht="15.5" x14ac:dyDescent="0.35">
      <c r="C282" t="s">
        <v>273</v>
      </c>
      <c r="I282" s="6">
        <v>2.1099999999999997E-2</v>
      </c>
    </row>
    <row r="283" spans="3:9" ht="15.5" x14ac:dyDescent="0.35">
      <c r="C283" t="s">
        <v>274</v>
      </c>
      <c r="I283" s="6">
        <v>4.4199999999999996E-2</v>
      </c>
    </row>
    <row r="284" spans="3:9" ht="15.5" x14ac:dyDescent="0.35">
      <c r="C284" t="s">
        <v>275</v>
      </c>
      <c r="I284" s="6">
        <v>5.4000000000000006E-2</v>
      </c>
    </row>
    <row r="285" spans="3:9" ht="15.5" x14ac:dyDescent="0.35">
      <c r="C285" t="s">
        <v>359</v>
      </c>
      <c r="I285" s="6">
        <v>4.7599999999999996E-2</v>
      </c>
    </row>
    <row r="286" spans="3:9" ht="15.5" x14ac:dyDescent="0.35">
      <c r="C286" t="s">
        <v>276</v>
      </c>
      <c r="D286" s="6">
        <v>20.86</v>
      </c>
    </row>
    <row r="287" spans="3:9" ht="15.5" x14ac:dyDescent="0.35">
      <c r="C287" t="s">
        <v>277</v>
      </c>
      <c r="D287" s="6">
        <v>2651.11</v>
      </c>
    </row>
    <row r="288" spans="3:9" ht="15.5" x14ac:dyDescent="0.35">
      <c r="C288" t="s">
        <v>278</v>
      </c>
      <c r="D288" s="6">
        <v>80.760000000000005</v>
      </c>
    </row>
    <row r="289" spans="3:9" ht="15.5" x14ac:dyDescent="0.35">
      <c r="C289" t="s">
        <v>279</v>
      </c>
      <c r="D289" s="6">
        <v>2591.21</v>
      </c>
    </row>
    <row r="290" spans="3:9" ht="15.5" x14ac:dyDescent="0.35">
      <c r="C290" t="s">
        <v>280</v>
      </c>
      <c r="D290" s="6">
        <v>4.3600000000000003</v>
      </c>
    </row>
    <row r="291" spans="3:9" ht="15.5" x14ac:dyDescent="0.35">
      <c r="C291" t="s">
        <v>281</v>
      </c>
      <c r="I291" s="6">
        <v>0.14000000000000001</v>
      </c>
    </row>
    <row r="292" spans="3:9" ht="15.5" x14ac:dyDescent="0.35">
      <c r="C292" t="s">
        <v>282</v>
      </c>
      <c r="I292" s="6">
        <v>0.12</v>
      </c>
    </row>
    <row r="293" spans="3:9" ht="15.5" x14ac:dyDescent="0.35">
      <c r="C293" t="s">
        <v>47</v>
      </c>
      <c r="I293" s="5">
        <v>289000000000</v>
      </c>
    </row>
    <row r="294" spans="3:9" ht="15.5" x14ac:dyDescent="0.35">
      <c r="C294" t="s">
        <v>283</v>
      </c>
      <c r="I294" s="5">
        <v>359000000000</v>
      </c>
    </row>
    <row r="295" spans="3:9" ht="15.5" x14ac:dyDescent="0.35">
      <c r="C295" t="s">
        <v>284</v>
      </c>
      <c r="I295" s="5">
        <v>1830000000</v>
      </c>
    </row>
    <row r="296" spans="3:9" ht="15.5" x14ac:dyDescent="0.35">
      <c r="C296" t="s">
        <v>285</v>
      </c>
      <c r="I296" s="6">
        <v>0.1515</v>
      </c>
    </row>
    <row r="297" spans="3:9" ht="15.5" x14ac:dyDescent="0.35">
      <c r="C297" t="s">
        <v>286</v>
      </c>
      <c r="D297" s="6">
        <v>0.42100000000000004</v>
      </c>
    </row>
    <row r="298" spans="3:9" ht="15.5" x14ac:dyDescent="0.35">
      <c r="C298" t="s">
        <v>287</v>
      </c>
      <c r="D298" s="6">
        <v>0.1104</v>
      </c>
    </row>
    <row r="299" spans="3:9" ht="15.5" x14ac:dyDescent="0.35">
      <c r="C299" t="s">
        <v>288</v>
      </c>
      <c r="D299" s="6">
        <v>-2.2799999999999997E-2</v>
      </c>
    </row>
    <row r="300" spans="3:9" ht="15.5" x14ac:dyDescent="0.35">
      <c r="C300" t="s">
        <v>453</v>
      </c>
      <c r="D300" s="6">
        <v>-0.57630000000000003</v>
      </c>
    </row>
    <row r="301" spans="3:9" ht="15.5" x14ac:dyDescent="0.35">
      <c r="C301" t="s">
        <v>289</v>
      </c>
      <c r="D301" s="6">
        <v>-0.70269999999999999</v>
      </c>
    </row>
    <row r="302" spans="3:9" ht="15.5" x14ac:dyDescent="0.35">
      <c r="C302" t="s">
        <v>360</v>
      </c>
      <c r="D302" s="6">
        <v>-1.0399</v>
      </c>
    </row>
    <row r="303" spans="3:9" ht="15.5" x14ac:dyDescent="0.35">
      <c r="C303" t="s">
        <v>290</v>
      </c>
      <c r="I303" s="5">
        <v>3</v>
      </c>
    </row>
    <row r="304" spans="3:9" ht="15.5" x14ac:dyDescent="0.35">
      <c r="C304" t="s">
        <v>454</v>
      </c>
      <c r="I304" s="5">
        <v>3</v>
      </c>
    </row>
    <row r="305" spans="3:9" ht="15.5" x14ac:dyDescent="0.35">
      <c r="C305" t="s">
        <v>455</v>
      </c>
      <c r="I305" s="6">
        <v>0.26280000000000003</v>
      </c>
    </row>
    <row r="306" spans="3:9" ht="15.5" x14ac:dyDescent="0.35">
      <c r="C306" t="s">
        <v>456</v>
      </c>
      <c r="I306" s="6">
        <v>1.9E-2</v>
      </c>
    </row>
    <row r="307" spans="3:9" ht="15.5" x14ac:dyDescent="0.35">
      <c r="C307" t="s">
        <v>291</v>
      </c>
      <c r="I307" t="s">
        <v>1853</v>
      </c>
    </row>
    <row r="308" spans="3:9" ht="15.5" x14ac:dyDescent="0.35">
      <c r="C308" t="s">
        <v>293</v>
      </c>
      <c r="I308" s="5">
        <v>7</v>
      </c>
    </row>
    <row r="309" spans="3:9" ht="15.5" x14ac:dyDescent="0.35">
      <c r="C309" t="s">
        <v>294</v>
      </c>
      <c r="I309" s="6">
        <v>0.33</v>
      </c>
    </row>
    <row r="310" spans="3:9" ht="15.5" x14ac:dyDescent="0.35">
      <c r="C310" t="s">
        <v>295</v>
      </c>
      <c r="I310" s="6">
        <v>0.26</v>
      </c>
    </row>
    <row r="311" spans="3:9" ht="15.5" x14ac:dyDescent="0.35">
      <c r="C311" t="s">
        <v>458</v>
      </c>
      <c r="I311" s="6">
        <v>0.39</v>
      </c>
    </row>
    <row r="312" spans="3:9" ht="15.5" x14ac:dyDescent="0.35">
      <c r="C312" t="s">
        <v>296</v>
      </c>
      <c r="I312" s="6">
        <v>0.76</v>
      </c>
    </row>
    <row r="313" spans="3:9" ht="15.5" x14ac:dyDescent="0.35">
      <c r="C313" t="s">
        <v>361</v>
      </c>
      <c r="I313" s="6">
        <v>0.32</v>
      </c>
    </row>
    <row r="314" spans="3:9" ht="15.5" x14ac:dyDescent="0.35">
      <c r="C314" t="s">
        <v>297</v>
      </c>
      <c r="I314" s="6">
        <v>0.63</v>
      </c>
    </row>
    <row r="315" spans="3:9" ht="15.5" x14ac:dyDescent="0.35">
      <c r="C315" t="s">
        <v>298</v>
      </c>
      <c r="I315" s="6">
        <v>0.09</v>
      </c>
    </row>
    <row r="316" spans="3:9" ht="15.5" x14ac:dyDescent="0.35">
      <c r="C316" t="s">
        <v>299</v>
      </c>
      <c r="I316" s="5">
        <v>105000000000</v>
      </c>
    </row>
    <row r="317" spans="3:9" ht="15.5" x14ac:dyDescent="0.35">
      <c r="C317" t="s">
        <v>300</v>
      </c>
      <c r="I317" s="5">
        <v>60000000000</v>
      </c>
    </row>
    <row r="318" spans="3:9" ht="15.5" x14ac:dyDescent="0.35">
      <c r="C318" t="s">
        <v>301</v>
      </c>
      <c r="I318" s="5">
        <v>55000000000</v>
      </c>
    </row>
    <row r="319" spans="3:9" ht="15.5" x14ac:dyDescent="0.35">
      <c r="C319" t="s">
        <v>302</v>
      </c>
      <c r="I319" s="5">
        <v>16000000000</v>
      </c>
    </row>
    <row r="320" spans="3:9" ht="15.5" x14ac:dyDescent="0.35">
      <c r="C320" t="s">
        <v>303</v>
      </c>
      <c r="D320" s="5">
        <v>193000000000</v>
      </c>
    </row>
    <row r="321" spans="3:9" ht="15.5" x14ac:dyDescent="0.35">
      <c r="C321" t="s">
        <v>304</v>
      </c>
      <c r="D321" s="5">
        <v>736000000000</v>
      </c>
    </row>
    <row r="322" spans="3:9" ht="15.5" x14ac:dyDescent="0.35">
      <c r="C322" t="s">
        <v>305</v>
      </c>
      <c r="D322" s="5">
        <v>162000000000</v>
      </c>
    </row>
    <row r="323" spans="3:9" ht="15.5" x14ac:dyDescent="0.35">
      <c r="C323" t="s">
        <v>245</v>
      </c>
      <c r="D323" s="5">
        <v>464000000000</v>
      </c>
    </row>
    <row r="324" spans="3:9" ht="15.5" x14ac:dyDescent="0.35">
      <c r="C324" t="s">
        <v>306</v>
      </c>
      <c r="I324" s="5">
        <v>352000000000</v>
      </c>
    </row>
    <row r="325" spans="3:9" ht="15.5" x14ac:dyDescent="0.35">
      <c r="C325" t="s">
        <v>243</v>
      </c>
      <c r="D325" s="5">
        <v>29000000000</v>
      </c>
    </row>
    <row r="326" spans="3:9" ht="15.5" x14ac:dyDescent="0.35">
      <c r="C326" t="s">
        <v>242</v>
      </c>
      <c r="D326" s="5">
        <v>12000000000</v>
      </c>
    </row>
    <row r="327" spans="3:9" ht="15.5" x14ac:dyDescent="0.35">
      <c r="C327" t="s">
        <v>24</v>
      </c>
      <c r="D327" s="5">
        <v>41000000000</v>
      </c>
    </row>
    <row r="328" spans="3:9" ht="15.5" x14ac:dyDescent="0.35">
      <c r="C328" t="s">
        <v>21</v>
      </c>
      <c r="D328" s="5">
        <v>-151000000000</v>
      </c>
    </row>
    <row r="329" spans="3:9" ht="15.5" x14ac:dyDescent="0.35">
      <c r="C329" t="s">
        <v>244</v>
      </c>
      <c r="I329" s="5">
        <v>573000000000</v>
      </c>
    </row>
    <row r="330" spans="3:9" ht="15.5" x14ac:dyDescent="0.35">
      <c r="C330" t="s">
        <v>307</v>
      </c>
      <c r="I330" s="5">
        <v>33000000000</v>
      </c>
    </row>
    <row r="331" spans="3:9" ht="15.5" x14ac:dyDescent="0.35">
      <c r="C331" t="s">
        <v>308</v>
      </c>
      <c r="I331" s="5">
        <v>-29000000000</v>
      </c>
    </row>
    <row r="332" spans="3:9" ht="15.5" x14ac:dyDescent="0.35">
      <c r="C332" t="s">
        <v>309</v>
      </c>
      <c r="I332" s="5">
        <v>185000000000</v>
      </c>
    </row>
    <row r="333" spans="3:9" ht="15.5" x14ac:dyDescent="0.35">
      <c r="C333" t="s">
        <v>310</v>
      </c>
      <c r="I333" s="5">
        <v>-24000000000</v>
      </c>
    </row>
    <row r="334" spans="3:9" ht="15.5" x14ac:dyDescent="0.35">
      <c r="C334" t="s">
        <v>311</v>
      </c>
      <c r="I334" s="5">
        <v>9000000000</v>
      </c>
    </row>
  </sheetData>
  <pageMargins left="0.7" right="0.7" top="0.75" bottom="0.75" header="0.3" footer="0.3"/>
  <ignoredErrors>
    <ignoredError sqref="A1:R335" numberStoredAsText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R27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1854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1855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t="str">
        <f t="shared" ref="I2:R2" ca="1" si="0">IFERROR(_xlfn.STOCKHISTORY("XIDX:" &amp; $C$1, I1, , 0, 0, 1), "Libur")</f>
        <v>Libur</v>
      </c>
      <c r="J2" s="2" vm="508">
        <f t="shared" ca="1" si="0"/>
        <v>31</v>
      </c>
      <c r="K2" s="2" vm="11">
        <f t="shared" ca="1" si="0"/>
        <v>50</v>
      </c>
      <c r="L2" s="2" vm="426">
        <f t="shared" ca="1" si="0"/>
        <v>55</v>
      </c>
      <c r="M2" s="2" vm="219">
        <f t="shared" ca="1" si="0"/>
        <v>90</v>
      </c>
      <c r="N2" s="2" vm="218">
        <f t="shared" ca="1" si="0"/>
        <v>148</v>
      </c>
      <c r="O2" s="2" vm="225">
        <f t="shared" ca="1" si="0"/>
        <v>140</v>
      </c>
      <c r="P2" s="2" vm="347">
        <f t="shared" ca="1" si="0"/>
        <v>800</v>
      </c>
      <c r="Q2" s="2" vm="509">
        <f t="shared" ca="1" si="0"/>
        <v>545</v>
      </c>
      <c r="R2" s="2" t="str">
        <f t="shared" ca="1" si="0"/>
        <v>Libur</v>
      </c>
    </row>
    <row r="3" spans="1:18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8" ht="15.5" x14ac:dyDescent="0.35">
      <c r="B4" t="s">
        <v>5</v>
      </c>
      <c r="C4" t="s">
        <v>6</v>
      </c>
      <c r="D4" s="2">
        <f>IFERROR(INDEX(D51:D500,MATCH($C$4,$C$51:$C$500,0)),"")</f>
        <v>0</v>
      </c>
      <c r="E4" s="2">
        <f>IFERROR(INDEX(E51:E500,MATCH($C$4,$C$51:$C$500,0)),"")</f>
        <v>0</v>
      </c>
      <c r="H4" s="2">
        <f>IFERROR(SUM(D4:G4)*(4/MAX(1,COUNT(D4:G4))),"")</f>
        <v>0</v>
      </c>
      <c r="I4" s="2">
        <f t="shared" ref="I4:R4" si="1">IFERROR(INDEX(I51:I500,MATCH($C$4,$C$51:$C$500,0)),"")</f>
        <v>0</v>
      </c>
      <c r="J4" s="2">
        <f t="shared" si="1"/>
        <v>0</v>
      </c>
      <c r="K4" s="2">
        <f t="shared" si="1"/>
        <v>976765194</v>
      </c>
      <c r="L4" s="2">
        <f t="shared" si="1"/>
        <v>13755869523</v>
      </c>
      <c r="M4" s="2">
        <f t="shared" si="1"/>
        <v>38690158854</v>
      </c>
      <c r="N4" s="2">
        <f t="shared" si="1"/>
        <v>12427172430</v>
      </c>
      <c r="O4" s="2">
        <f t="shared" si="1"/>
        <v>23813045423</v>
      </c>
      <c r="P4" s="2">
        <f t="shared" si="1"/>
        <v>45588322975</v>
      </c>
      <c r="Q4" s="2">
        <f t="shared" si="1"/>
        <v>37920313614</v>
      </c>
      <c r="R4" s="2">
        <f t="shared" si="1"/>
        <v>11034660014</v>
      </c>
    </row>
    <row r="5" spans="1:18" ht="15.5" x14ac:dyDescent="0.35">
      <c r="B5" t="s">
        <v>7</v>
      </c>
      <c r="C5" t="s">
        <v>8</v>
      </c>
      <c r="D5" s="2">
        <f>IFERROR(INDEX(D51:D500,MATCH($C$5,$C$51:$C$500,0)),"")</f>
        <v>-2521253349</v>
      </c>
      <c r="E5" s="2">
        <f>IFERROR(INDEX(E51:E500,MATCH($C$5,$C$51:$C$500,0)),"")</f>
        <v>-2321709100</v>
      </c>
      <c r="H5" s="2">
        <f>IFERROR(SUM(D5:G5)*(4/MAX(1,COUNT(D5:G5))),"")</f>
        <v>-9685924898</v>
      </c>
      <c r="I5" s="2">
        <f t="shared" ref="I5:R5" si="2">IFERROR(INDEX(I51:I500,MATCH($C$5,$C$51:$C$500,0)),"")</f>
        <v>-227023990323</v>
      </c>
      <c r="J5" s="2">
        <f t="shared" si="2"/>
        <v>-23066049793</v>
      </c>
      <c r="K5" s="2">
        <f t="shared" si="2"/>
        <v>-8395907715</v>
      </c>
      <c r="L5" s="2">
        <f t="shared" si="2"/>
        <v>6013765636</v>
      </c>
      <c r="M5" s="2">
        <f t="shared" si="2"/>
        <v>6564384588</v>
      </c>
      <c r="N5" s="2">
        <f t="shared" si="2"/>
        <v>2186372110</v>
      </c>
      <c r="O5" s="2">
        <f t="shared" si="2"/>
        <v>-9638398064</v>
      </c>
      <c r="P5" s="2">
        <f t="shared" si="2"/>
        <v>2049057211</v>
      </c>
      <c r="Q5" s="2">
        <f t="shared" si="2"/>
        <v>741952454</v>
      </c>
      <c r="R5" s="2">
        <f t="shared" si="2"/>
        <v>221719575</v>
      </c>
    </row>
    <row r="6" spans="1:18" ht="15.5" x14ac:dyDescent="0.35">
      <c r="B6" t="s">
        <v>9</v>
      </c>
      <c r="C6" t="s">
        <v>10</v>
      </c>
      <c r="D6" s="2">
        <f>IFERROR(INDEX(D51:D500,MATCH($C$6,$C$51:$C$500,0)),"")</f>
        <v>46304848600</v>
      </c>
      <c r="E6" s="2">
        <f>IFERROR(INDEX(E51:E500,MATCH($C$6,$C$51:$C$500,0)),"")</f>
        <v>49006333538</v>
      </c>
      <c r="H6" s="2">
        <f>IFERROR(INDEX(D6:G6,COUNT(D6:G6)),"")</f>
        <v>49006333538</v>
      </c>
      <c r="I6" s="2">
        <f t="shared" ref="I6:R6" si="3">IFERROR(INDEX(I51:I500,MATCH($C$6,$C$51:$C$500,0)),"")</f>
        <v>51418396896</v>
      </c>
      <c r="J6" s="2">
        <f t="shared" si="3"/>
        <v>310714901637</v>
      </c>
      <c r="K6" s="2">
        <f t="shared" si="3"/>
        <v>334377358815</v>
      </c>
      <c r="L6" s="2">
        <f t="shared" si="3"/>
        <v>372435538011</v>
      </c>
      <c r="M6" s="2">
        <f t="shared" si="3"/>
        <v>365513133399</v>
      </c>
      <c r="N6" s="2">
        <f t="shared" si="3"/>
        <v>357577762119</v>
      </c>
      <c r="O6" s="2">
        <f t="shared" si="3"/>
        <v>352904925341</v>
      </c>
      <c r="P6" s="2">
        <f t="shared" si="3"/>
        <v>362329446493</v>
      </c>
      <c r="Q6" s="2">
        <f t="shared" si="3"/>
        <v>359977315082</v>
      </c>
      <c r="R6" s="2">
        <f t="shared" si="3"/>
        <v>257574658530</v>
      </c>
    </row>
    <row r="7" spans="1:18" ht="15.5" x14ac:dyDescent="0.35">
      <c r="B7" t="s">
        <v>11</v>
      </c>
      <c r="C7" t="s">
        <v>12</v>
      </c>
      <c r="D7" s="3">
        <f>IFERROR(INDEX(D51:D500,MATCH($C$7,$C$51:$C$500,0))/1000000000,"")</f>
        <v>2.75</v>
      </c>
      <c r="E7" s="3">
        <f>IFERROR(INDEX(E51:E500,MATCH($C$7,$C$51:$C$500,0))/1000000000,"")</f>
        <v>2.75</v>
      </c>
      <c r="H7" s="3">
        <f>IFERROR(INDEX(D7:G7,COUNT(D7:G7)),"")</f>
        <v>2.75</v>
      </c>
      <c r="I7" s="3">
        <f t="shared" ref="I7:R7" si="4">IFERROR(INDEX(I51:I500,MATCH($C$7,$C$51:$C$500,0))/1000000000,"")</f>
        <v>2.75</v>
      </c>
      <c r="J7" s="3">
        <f t="shared" si="4"/>
        <v>2.75</v>
      </c>
      <c r="K7" s="3">
        <f t="shared" si="4"/>
        <v>2.75</v>
      </c>
      <c r="L7" s="3">
        <f t="shared" si="4"/>
        <v>2.75</v>
      </c>
      <c r="M7" s="3">
        <f t="shared" si="4"/>
        <v>2.75</v>
      </c>
      <c r="N7" s="3">
        <f t="shared" si="4"/>
        <v>2.75</v>
      </c>
      <c r="O7" s="3">
        <f t="shared" si="4"/>
        <v>2.75</v>
      </c>
      <c r="P7" s="3">
        <f t="shared" si="4"/>
        <v>2.75</v>
      </c>
      <c r="Q7" s="3">
        <f t="shared" si="4"/>
        <v>2.75</v>
      </c>
      <c r="R7" s="3">
        <f t="shared" si="4"/>
        <v>2.2000000000000002</v>
      </c>
    </row>
    <row r="8" spans="1:18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-1000000000</v>
      </c>
      <c r="E8" s="2">
        <f>IFERROR(INDEX(E51:E500,MATCH("Free cash flow (Quarter)",$C$51:$C$500,0)),"")</f>
        <v>-1000000000</v>
      </c>
      <c r="H8" s="2">
        <f>IFERROR(INDEX(D8:G8,COUNT(D8:G8)),"")</f>
        <v>-1000000000</v>
      </c>
      <c r="I8" s="2">
        <f t="shared" ref="I8:R8" si="5">IFERROR(INDEX(I51:I500,MATCH($C$8,$C$51:$C$500,0)),"")</f>
        <v>-8000000000</v>
      </c>
      <c r="J8" s="2">
        <f t="shared" si="5"/>
        <v>-7000000000</v>
      </c>
      <c r="K8" s="2">
        <f t="shared" si="5"/>
        <v>3000000000</v>
      </c>
      <c r="L8" s="2">
        <f t="shared" si="5"/>
        <v>7000000000</v>
      </c>
      <c r="M8" s="2">
        <f t="shared" si="5"/>
        <v>-2000000000</v>
      </c>
      <c r="N8" s="2">
        <f t="shared" si="5"/>
        <v>-17000000000</v>
      </c>
      <c r="O8" s="2">
        <f t="shared" si="5"/>
        <v>-134000000000</v>
      </c>
      <c r="P8" s="2">
        <f t="shared" si="5"/>
        <v>-59000000000</v>
      </c>
      <c r="Q8" s="2">
        <f t="shared" si="5"/>
        <v>-44000000000</v>
      </c>
      <c r="R8" s="2">
        <f t="shared" si="5"/>
        <v>-3000000000</v>
      </c>
    </row>
    <row r="9" spans="1:18" ht="15.5" x14ac:dyDescent="0.35">
      <c r="A9" t="s">
        <v>16</v>
      </c>
      <c r="C9" t="s">
        <v>17</v>
      </c>
      <c r="D9" s="3">
        <f>IFERROR(INDEX(D51:D500,MATCH("Free cash flow per share (Quarter)",$C$51:$C$500,0)),"")</f>
        <v>-0.41</v>
      </c>
      <c r="E9" s="3">
        <f>IFERROR(INDEX(E51:E500,MATCH("Free cash flow per share (Quarter)",$C$51:$C$500,0)),"")</f>
        <v>-0.28000000000000003</v>
      </c>
      <c r="H9" s="3">
        <f>IFERROR(INDEX(D9:G9,COUNT(D9:G9)),"")</f>
        <v>-0.28000000000000003</v>
      </c>
      <c r="I9" s="3">
        <f t="shared" ref="I9:R9" si="6">IFERROR(INDEX(I51:I500,MATCH($C$9,$C$51:$C$500,0)),"")</f>
        <v>-2.76</v>
      </c>
      <c r="J9" s="3">
        <f t="shared" si="6"/>
        <v>-2.5</v>
      </c>
      <c r="K9" s="3">
        <f t="shared" si="6"/>
        <v>1.08</v>
      </c>
      <c r="L9" s="3">
        <f t="shared" si="6"/>
        <v>2.42</v>
      </c>
      <c r="M9" s="3">
        <f t="shared" si="6"/>
        <v>-0.64</v>
      </c>
      <c r="N9" s="3">
        <f t="shared" si="6"/>
        <v>-6.02</v>
      </c>
      <c r="O9" s="3">
        <f t="shared" si="6"/>
        <v>-48.84</v>
      </c>
      <c r="P9" s="3">
        <f t="shared" si="6"/>
        <v>-21.57</v>
      </c>
      <c r="Q9" s="3">
        <f t="shared" si="6"/>
        <v>-16.07</v>
      </c>
      <c r="R9" s="3">
        <f t="shared" si="6"/>
        <v>-1.49</v>
      </c>
    </row>
    <row r="10" spans="1:18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 t="str">
        <f t="shared" ref="I10:R10" ca="1" si="7">IFERROR(IF(I9=0,"",I2/I9),"")</f>
        <v/>
      </c>
      <c r="J10" s="3">
        <f t="shared" ca="1" si="7"/>
        <v>-12.4</v>
      </c>
      <c r="K10" s="3">
        <f t="shared" ca="1" si="7"/>
        <v>46.296296296296291</v>
      </c>
      <c r="L10" s="3">
        <f t="shared" ca="1" si="7"/>
        <v>22.727272727272727</v>
      </c>
      <c r="M10" s="3">
        <f t="shared" ca="1" si="7"/>
        <v>-140.625</v>
      </c>
      <c r="N10" s="3">
        <f t="shared" ca="1" si="7"/>
        <v>-24.584717607973424</v>
      </c>
      <c r="O10" s="3">
        <f t="shared" ca="1" si="7"/>
        <v>-2.8665028665028665</v>
      </c>
      <c r="P10" s="3">
        <f t="shared" ca="1" si="7"/>
        <v>-37.088548910523876</v>
      </c>
      <c r="Q10" s="3">
        <f t="shared" ca="1" si="7"/>
        <v>-33.914125700062229</v>
      </c>
      <c r="R10" s="3" t="str">
        <f t="shared" ca="1" si="7"/>
        <v/>
      </c>
    </row>
    <row r="11" spans="1:18" ht="15.5" x14ac:dyDescent="0.35">
      <c r="B11" t="s">
        <v>19</v>
      </c>
      <c r="C11" t="s">
        <v>20</v>
      </c>
      <c r="D11" s="2">
        <f>IFERROR(INDEX(D51:D500,MATCH($C$11,$C$51:$C$500,0)),"")</f>
        <v>170852676</v>
      </c>
      <c r="E11" s="2">
        <f>IFERROR(INDEX(E51:E500,MATCH($C$11,$C$51:$C$500,0)),"")</f>
        <v>125035132</v>
      </c>
      <c r="H11" s="2">
        <f>IFERROR(INDEX(D11:G11,COUNT(D11:G11)),"")</f>
        <v>125035132</v>
      </c>
      <c r="I11" s="2">
        <f t="shared" ref="I11:R11" si="8">IFERROR(INDEX(I51:I500,MATCH($C$11,$C$51:$C$500,0)),"")</f>
        <v>121026693</v>
      </c>
      <c r="J11" s="2">
        <f t="shared" si="8"/>
        <v>254853208</v>
      </c>
      <c r="K11" s="2">
        <f t="shared" si="8"/>
        <v>747990132</v>
      </c>
      <c r="L11" s="2">
        <f t="shared" si="8"/>
        <v>4057964472</v>
      </c>
      <c r="M11" s="2">
        <f t="shared" si="8"/>
        <v>331494093</v>
      </c>
      <c r="N11" s="2">
        <f t="shared" si="8"/>
        <v>339874760</v>
      </c>
      <c r="O11" s="2">
        <f t="shared" si="8"/>
        <v>5436552864</v>
      </c>
      <c r="P11" s="2">
        <f t="shared" si="8"/>
        <v>20116067380</v>
      </c>
      <c r="Q11" s="2">
        <f t="shared" si="8"/>
        <v>34239520472</v>
      </c>
      <c r="R11" s="2">
        <f t="shared" si="8"/>
        <v>5356978824</v>
      </c>
    </row>
    <row r="12" spans="1:18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9000000000</v>
      </c>
      <c r="E12" s="2">
        <f>IFERROR(INDEX(E51:E500,MATCH("Net Debt (Quarter)",$C$51:$C$500,0)),"")</f>
        <v>9000000000</v>
      </c>
      <c r="H12" s="2">
        <f>IFERROR(INDEX(D12:G12,COUNT(D12:G12)),"")</f>
        <v>9000000000</v>
      </c>
      <c r="I12" s="2">
        <f t="shared" ref="I12:R12" si="9">IFERROR(INDEX(I51:I500,MATCH($C$12,$C$51:$C$500,0)),"")</f>
        <v>9000000000</v>
      </c>
      <c r="J12" s="2">
        <f t="shared" si="9"/>
        <v>9000000000</v>
      </c>
      <c r="K12" s="2">
        <f t="shared" si="9"/>
        <v>14000000000</v>
      </c>
      <c r="L12" s="2">
        <f t="shared" si="9"/>
        <v>11000000000</v>
      </c>
      <c r="M12" s="2">
        <f t="shared" si="9"/>
        <v>15000000000</v>
      </c>
      <c r="N12" s="2">
        <f t="shared" si="9"/>
        <v>14000000000</v>
      </c>
      <c r="O12" s="2">
        <f t="shared" si="9"/>
        <v>114000000000</v>
      </c>
      <c r="P12" s="2">
        <f t="shared" si="9"/>
        <v>40000000000</v>
      </c>
      <c r="Q12" s="2">
        <f t="shared" si="9"/>
        <v>-19000000000</v>
      </c>
      <c r="R12" s="2">
        <f t="shared" si="9"/>
        <v>11000000000</v>
      </c>
    </row>
    <row r="13" spans="1:18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9000000000</v>
      </c>
      <c r="E13" s="2">
        <f>IFERROR(INDEX(E51:E500,MATCH("Total Debt (Quarter)",$C$51:$C$500,0)),"")</f>
        <v>9000000000</v>
      </c>
      <c r="H13" s="2">
        <f>IFERROR(INDEX(D13:G13,COUNT(D13:G13)),"")</f>
        <v>9000000000</v>
      </c>
      <c r="I13" s="2">
        <f t="shared" ref="I13:R13" si="10">IFERROR(INDEX(I51:I500,MATCH($C$13,$C$51:$C$500,0)),"")</f>
        <v>9000000000</v>
      </c>
      <c r="J13" s="2">
        <f t="shared" si="10"/>
        <v>9000000000</v>
      </c>
      <c r="K13" s="2">
        <f t="shared" si="10"/>
        <v>14000000000</v>
      </c>
      <c r="L13" s="2">
        <f t="shared" si="10"/>
        <v>15000000000</v>
      </c>
      <c r="M13" s="2">
        <f t="shared" si="10"/>
        <v>16000000000</v>
      </c>
      <c r="N13" s="2">
        <f t="shared" si="10"/>
        <v>14000000000</v>
      </c>
      <c r="O13" s="2">
        <f t="shared" si="10"/>
        <v>119000000000</v>
      </c>
      <c r="P13" s="2">
        <f t="shared" si="10"/>
        <v>60000000000</v>
      </c>
      <c r="Q13" s="2">
        <f t="shared" si="10"/>
        <v>16000000000</v>
      </c>
      <c r="R13" s="2">
        <f t="shared" si="10"/>
        <v>16000000000</v>
      </c>
    </row>
    <row r="14" spans="1:18" ht="15.5" x14ac:dyDescent="0.35">
      <c r="C14" t="s">
        <v>27</v>
      </c>
      <c r="D14" s="2">
        <f>IFERROR(INDEX(D51:D500,MATCH($C$14,$C$51:$C$500,0)),"")</f>
        <v>-936427125</v>
      </c>
      <c r="E14" s="2">
        <f>IFERROR(INDEX(E51:E500,MATCH($C$14,$C$51:$C$500,0)),"")</f>
        <v>-1007619406</v>
      </c>
      <c r="H14" s="2">
        <f>IFERROR(SUM(D14:G14)*(4/MAX(1,COUNT(D14:G14))),"")</f>
        <v>-3888093062</v>
      </c>
      <c r="I14" s="2">
        <f t="shared" ref="I14:R14" si="11">IFERROR(INDEX(I51:I500,MATCH($C$14,$C$51:$C$500,0)),"")</f>
        <v>-809679424</v>
      </c>
      <c r="J14" s="2">
        <f t="shared" si="11"/>
        <v>-1896346763</v>
      </c>
      <c r="K14" s="2">
        <f t="shared" si="11"/>
        <v>-1283076450</v>
      </c>
      <c r="L14" s="2">
        <f t="shared" si="11"/>
        <v>-2952941341</v>
      </c>
      <c r="M14" s="2">
        <f t="shared" si="11"/>
        <v>-4909939681</v>
      </c>
      <c r="N14" s="2">
        <f t="shared" si="11"/>
        <v>-4941051415</v>
      </c>
      <c r="O14" s="2">
        <f t="shared" si="11"/>
        <v>-6116726307</v>
      </c>
      <c r="P14" s="2">
        <f t="shared" si="11"/>
        <v>-2635181341</v>
      </c>
      <c r="Q14" s="2">
        <f t="shared" si="11"/>
        <v>-1945513701</v>
      </c>
      <c r="R14" s="2">
        <f t="shared" si="11"/>
        <v>-1056787818</v>
      </c>
    </row>
    <row r="15" spans="1:18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R15" si="12">IFERROR(INDEX(I51:I500,MATCH($C$15,$C$51:$C$500,0)),"")</f>
        <v>-2230154609</v>
      </c>
      <c r="J15" s="2">
        <f t="shared" si="12"/>
        <v>2190728056</v>
      </c>
      <c r="K15" s="2">
        <f t="shared" si="12"/>
        <v>71206602</v>
      </c>
      <c r="L15" s="2">
        <f t="shared" si="12"/>
        <v>-121247473</v>
      </c>
      <c r="M15" s="2">
        <f t="shared" si="12"/>
        <v>-1145131132</v>
      </c>
      <c r="N15" s="2">
        <f t="shared" si="12"/>
        <v>-2947608570</v>
      </c>
      <c r="O15" s="2">
        <f t="shared" si="12"/>
        <v>1290375648</v>
      </c>
      <c r="P15" s="2">
        <f t="shared" si="12"/>
        <v>-122735007</v>
      </c>
      <c r="Q15" s="2">
        <f t="shared" si="12"/>
        <v>380658593</v>
      </c>
      <c r="R15" s="2">
        <f t="shared" si="12"/>
        <v>-98324612</v>
      </c>
    </row>
    <row r="16" spans="1:18" ht="15.5" x14ac:dyDescent="0.35">
      <c r="C16" t="s">
        <v>29</v>
      </c>
      <c r="D16" s="2">
        <f>IFERROR(INDEX(D51:D500,MATCH($C$16,$C$51:$C$500,0)),"")</f>
        <v>-2701484938</v>
      </c>
      <c r="E16" s="2">
        <f>IFERROR(INDEX(E51:E500,MATCH($C$16,$C$51:$C$500,0)),"")</f>
        <v>-2412063358</v>
      </c>
      <c r="H16" s="2">
        <f>IFERROR(SUM(D16:G16)*(4/MAX(1,COUNT(D16:G16))),"")</f>
        <v>-10227096592</v>
      </c>
      <c r="I16" s="2">
        <f t="shared" ref="I16:R16" si="13">IFERROR(INDEX(I51:I500,MATCH($C$16,$C$51:$C$500,0)),"")</f>
        <v>-257287405651</v>
      </c>
      <c r="J16" s="2">
        <f t="shared" si="13"/>
        <v>-25889533776</v>
      </c>
      <c r="K16" s="2">
        <f t="shared" si="13"/>
        <v>-8612067375</v>
      </c>
      <c r="L16" s="2">
        <f t="shared" si="13"/>
        <v>6909205097</v>
      </c>
      <c r="M16" s="2">
        <f t="shared" si="13"/>
        <v>8653045703</v>
      </c>
      <c r="N16" s="2">
        <f t="shared" si="13"/>
        <v>7259119589</v>
      </c>
      <c r="O16" s="2">
        <f t="shared" si="13"/>
        <v>-10301206845</v>
      </c>
      <c r="P16" s="2">
        <f t="shared" si="13"/>
        <v>2495414840</v>
      </c>
      <c r="Q16" s="2">
        <f t="shared" si="13"/>
        <v>260251230</v>
      </c>
      <c r="R16" s="2">
        <f t="shared" si="13"/>
        <v>262603724</v>
      </c>
    </row>
    <row r="17" spans="1:18" ht="15.5" x14ac:dyDescent="0.35">
      <c r="A17" t="s">
        <v>30</v>
      </c>
    </row>
    <row r="18" spans="1:18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</row>
    <row r="19" spans="1:18" ht="15.5" x14ac:dyDescent="0.35">
      <c r="A19" t="s">
        <v>44</v>
      </c>
      <c r="C19" t="s">
        <v>45</v>
      </c>
    </row>
    <row r="20" spans="1:18" ht="15.5" x14ac:dyDescent="0.35">
      <c r="A20" t="s">
        <v>46</v>
      </c>
      <c r="C20" t="s">
        <v>47</v>
      </c>
      <c r="D20" s="2" t="str">
        <f ca="1">IFERROR(D21*D2,"")</f>
        <v/>
      </c>
      <c r="E20" s="2" t="str">
        <f ca="1">IFERROR(E21*E2,"")</f>
        <v/>
      </c>
      <c r="H20" s="2" t="str">
        <f t="shared" ref="H20:R20" ca="1" si="14">IFERROR(H21*H2,"")</f>
        <v/>
      </c>
      <c r="I20" s="2" t="str">
        <f t="shared" ca="1" si="14"/>
        <v/>
      </c>
      <c r="J20" s="2">
        <f t="shared" ca="1" si="14"/>
        <v>85250000000</v>
      </c>
      <c r="K20" s="2">
        <f t="shared" ca="1" si="14"/>
        <v>137500000000</v>
      </c>
      <c r="L20" s="2">
        <f t="shared" ca="1" si="14"/>
        <v>151250000000</v>
      </c>
      <c r="M20" s="2">
        <f t="shared" ca="1" si="14"/>
        <v>247500000000</v>
      </c>
      <c r="N20" s="2">
        <f t="shared" ca="1" si="14"/>
        <v>407000000000</v>
      </c>
      <c r="O20" s="2">
        <f t="shared" ca="1" si="14"/>
        <v>385000000000</v>
      </c>
      <c r="P20" s="2">
        <f t="shared" ca="1" si="14"/>
        <v>2200000000000</v>
      </c>
      <c r="Q20" s="2">
        <f t="shared" ca="1" si="14"/>
        <v>1498750000000</v>
      </c>
      <c r="R20" s="2" t="str">
        <f t="shared" ca="1" si="14"/>
        <v/>
      </c>
    </row>
    <row r="21" spans="1:18" ht="15.5" x14ac:dyDescent="0.35">
      <c r="C21" t="s">
        <v>12</v>
      </c>
      <c r="D21" s="2">
        <f>IFERROR(INDEX(D51:D500,MATCH($C$7,$C$51:$C$500,0)),"")</f>
        <v>2750000000</v>
      </c>
      <c r="E21" s="2">
        <f>IFERROR(INDEX(E51:E500,MATCH($C$7,$C$51:$C$500,0)),"")</f>
        <v>2750000000</v>
      </c>
      <c r="H21" s="2">
        <f>IFERROR(INDEX(D21:G21,COUNT(D21:G21)),"")</f>
        <v>2750000000</v>
      </c>
      <c r="I21" s="2">
        <f t="shared" ref="I21:R21" si="15">IFERROR(INDEX(I51:I500,MATCH($C$7,$C$51:$C$500,0)),"")</f>
        <v>2750000000</v>
      </c>
      <c r="J21" s="2">
        <f t="shared" si="15"/>
        <v>2750000000</v>
      </c>
      <c r="K21" s="2">
        <f t="shared" si="15"/>
        <v>2750000000</v>
      </c>
      <c r="L21" s="2">
        <f t="shared" si="15"/>
        <v>2750000000</v>
      </c>
      <c r="M21" s="2">
        <f t="shared" si="15"/>
        <v>2750000000</v>
      </c>
      <c r="N21" s="2">
        <f t="shared" si="15"/>
        <v>2750000000</v>
      </c>
      <c r="O21" s="2">
        <f t="shared" si="15"/>
        <v>2750000000</v>
      </c>
      <c r="P21" s="2">
        <f t="shared" si="15"/>
        <v>2750000000</v>
      </c>
      <c r="Q21" s="2">
        <f t="shared" si="15"/>
        <v>2750000000</v>
      </c>
      <c r="R21" s="2">
        <f t="shared" si="15"/>
        <v>2200000000</v>
      </c>
    </row>
    <row r="23" spans="1:18" ht="15.5" x14ac:dyDescent="0.35">
      <c r="B23" t="s">
        <v>48</v>
      </c>
      <c r="C23" t="s">
        <v>49</v>
      </c>
      <c r="D23" s="3">
        <f>IFERROR(D5/D6*100,"")</f>
        <v>-5.444901398511429</v>
      </c>
      <c r="E23" s="3">
        <f>IFERROR(E5/E6*100,"")</f>
        <v>-4.7375694780343514</v>
      </c>
      <c r="H23" s="3">
        <f t="shared" ref="H23:R23" si="16">IFERROR(H5/H6*100,"")</f>
        <v>-19.764638973632739</v>
      </c>
      <c r="I23" s="3">
        <f t="shared" si="16"/>
        <v>-441.52288680291571</v>
      </c>
      <c r="J23" s="3">
        <f t="shared" si="16"/>
        <v>-7.4235415396804676</v>
      </c>
      <c r="K23" s="3">
        <f t="shared" si="16"/>
        <v>-2.5109079588265963</v>
      </c>
      <c r="L23" s="3">
        <f t="shared" si="16"/>
        <v>1.6147131576424323</v>
      </c>
      <c r="M23" s="3">
        <f t="shared" si="16"/>
        <v>1.7959367224252958</v>
      </c>
      <c r="N23" s="3">
        <f t="shared" si="16"/>
        <v>0.61143962002659069</v>
      </c>
      <c r="O23" s="3">
        <f t="shared" si="16"/>
        <v>-2.7311599730966476</v>
      </c>
      <c r="P23" s="3">
        <f t="shared" si="16"/>
        <v>0.56552323605848209</v>
      </c>
      <c r="Q23" s="3">
        <f t="shared" si="16"/>
        <v>0.20611089169076921</v>
      </c>
      <c r="R23" s="3">
        <f t="shared" si="16"/>
        <v>8.6079731703954124E-2</v>
      </c>
    </row>
    <row r="24" spans="1:18" ht="15.5" x14ac:dyDescent="0.35">
      <c r="C24" t="s">
        <v>50</v>
      </c>
      <c r="D24" s="4">
        <f>IFERROR(_xlfn.RRI(5,I23,D23),"")</f>
        <v>-0.58484778462722276</v>
      </c>
      <c r="E24" s="4">
        <f>IFERROR(_xlfn.RRI(5,J23,E23),"")</f>
        <v>-8.5910143218080881E-2</v>
      </c>
      <c r="H24" s="4" t="str">
        <f t="shared" ref="H24:R24" si="17">IFERROR(_xlfn.RRI(5,M23,H23),"")</f>
        <v/>
      </c>
      <c r="I24" s="4" t="str">
        <f t="shared" si="17"/>
        <v/>
      </c>
      <c r="J24" s="4">
        <f t="shared" si="17"/>
        <v>0.22138561521836198</v>
      </c>
      <c r="K24" s="4" t="str">
        <f t="shared" si="17"/>
        <v/>
      </c>
      <c r="L24" s="4">
        <f t="shared" si="17"/>
        <v>0.50938103331279927</v>
      </c>
      <c r="M24" s="4">
        <f t="shared" si="17"/>
        <v>0.83602261053828153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51</v>
      </c>
      <c r="C25" t="s">
        <v>52</v>
      </c>
      <c r="D25" s="3">
        <f>IFERROR(INDEX(D51:D500,MATCH($A$25,$C$51:$C$500,0)),"")</f>
        <v>-0.92</v>
      </c>
      <c r="E25" s="3">
        <f>IFERROR(INDEX(E51:E500,MATCH($A$25,$C$51:$C$500,0)),"")</f>
        <v>-0.84</v>
      </c>
      <c r="H25" s="3">
        <f>IFERROR(INDEX(D25:G25,COUNT(D25:G25)),"")</f>
        <v>-0.84</v>
      </c>
      <c r="I25" s="3">
        <f t="shared" ref="I25:R25" si="18">IFERROR(INDEX(I51:I500,MATCH($C$25,$C$51:$C$500,0)),"")</f>
        <v>-82.63</v>
      </c>
      <c r="J25" s="3">
        <f t="shared" si="18"/>
        <v>-8.4</v>
      </c>
      <c r="K25" s="3">
        <f t="shared" si="18"/>
        <v>-3.05</v>
      </c>
      <c r="L25" s="3">
        <f t="shared" si="18"/>
        <v>2.15</v>
      </c>
      <c r="M25" s="3">
        <f t="shared" si="18"/>
        <v>2.2400000000000002</v>
      </c>
      <c r="N25" s="3">
        <f t="shared" si="18"/>
        <v>0.66</v>
      </c>
      <c r="O25" s="3">
        <f t="shared" si="18"/>
        <v>-3.3</v>
      </c>
      <c r="P25" s="3">
        <f t="shared" si="18"/>
        <v>0.75</v>
      </c>
      <c r="Q25" s="3">
        <f t="shared" si="18"/>
        <v>0.31</v>
      </c>
      <c r="R25" s="3">
        <f t="shared" si="18"/>
        <v>7.0000000000000007E-2</v>
      </c>
    </row>
    <row r="26" spans="1:18" ht="15.5" x14ac:dyDescent="0.35">
      <c r="C26" t="s">
        <v>53</v>
      </c>
      <c r="D26" s="4">
        <f>IFERROR(_xlfn.RRI(5,I25,D25),"")</f>
        <v>-0.59324770228205592</v>
      </c>
      <c r="E26" s="4">
        <f>IFERROR(_xlfn.RRI(5,J25,E25),"")</f>
        <v>-0.36904265551980686</v>
      </c>
      <c r="H26" s="4" t="str">
        <f t="shared" ref="H26:R26" si="19">IFERROR(_xlfn.RRI(5,M25,H25),"")</f>
        <v/>
      </c>
      <c r="I26" s="4" t="str">
        <f t="shared" si="19"/>
        <v/>
      </c>
      <c r="J26" s="4">
        <f t="shared" si="19"/>
        <v>0.20546073610157212</v>
      </c>
      <c r="K26" s="4" t="str">
        <f t="shared" si="19"/>
        <v/>
      </c>
      <c r="L26" s="4">
        <f t="shared" si="19"/>
        <v>0.47304275775688587</v>
      </c>
      <c r="M26" s="4">
        <f t="shared" si="19"/>
        <v>1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54</v>
      </c>
      <c r="D27" s="3">
        <f>IFERROR(D4/D21,"")</f>
        <v>0</v>
      </c>
      <c r="E27" s="3">
        <f>IFERROR(E4/E21,"")</f>
        <v>0</v>
      </c>
      <c r="H27" s="3">
        <f t="shared" ref="H27:R27" si="20">IFERROR(H4/H21,"")</f>
        <v>0</v>
      </c>
      <c r="I27" s="3">
        <f t="shared" si="20"/>
        <v>0</v>
      </c>
      <c r="J27" s="3">
        <f t="shared" si="20"/>
        <v>0</v>
      </c>
      <c r="K27" s="3">
        <f t="shared" si="20"/>
        <v>0.35518734327272727</v>
      </c>
      <c r="L27" s="3">
        <f t="shared" si="20"/>
        <v>5.0021343720000004</v>
      </c>
      <c r="M27" s="3">
        <f t="shared" si="20"/>
        <v>14.069148674181818</v>
      </c>
      <c r="N27" s="3">
        <f t="shared" si="20"/>
        <v>4.5189717927272728</v>
      </c>
      <c r="O27" s="3">
        <f t="shared" si="20"/>
        <v>8.6592892447272725</v>
      </c>
      <c r="P27" s="3">
        <f t="shared" si="20"/>
        <v>16.577571990909092</v>
      </c>
      <c r="Q27" s="3">
        <f t="shared" si="20"/>
        <v>13.789204950545454</v>
      </c>
      <c r="R27" s="3">
        <f t="shared" si="20"/>
        <v>5.0157545518181816</v>
      </c>
    </row>
    <row r="28" spans="1:18" ht="15.5" x14ac:dyDescent="0.35">
      <c r="C28" t="s">
        <v>55</v>
      </c>
      <c r="D28" s="4">
        <f>IFERROR(_xlfn.RRI(5,I27,D27),"")</f>
        <v>0</v>
      </c>
      <c r="E28" s="4">
        <f>IFERROR(_xlfn.RRI(5,J27,E27),"")</f>
        <v>0</v>
      </c>
      <c r="H28" s="4">
        <f t="shared" ref="H28:R28" si="21">IFERROR(_xlfn.RRI(5,M27,H27),"")</f>
        <v>-1</v>
      </c>
      <c r="I28" s="4">
        <f t="shared" si="21"/>
        <v>-1</v>
      </c>
      <c r="J28" s="4">
        <f t="shared" si="21"/>
        <v>-1</v>
      </c>
      <c r="K28" s="4">
        <f t="shared" si="21"/>
        <v>-0.53635315182977883</v>
      </c>
      <c r="L28" s="4">
        <f t="shared" si="21"/>
        <v>-0.18356197121932305</v>
      </c>
      <c r="M28" s="4">
        <f t="shared" si="21"/>
        <v>0.22909742443943548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56</v>
      </c>
      <c r="H29" s="4">
        <f t="shared" ref="H29:R29" si="22">IFERROR(((H25-I25)/I25)*100%,"")</f>
        <v>-0.98983420065351568</v>
      </c>
      <c r="I29" s="4">
        <f t="shared" si="22"/>
        <v>8.8369047619047603</v>
      </c>
      <c r="J29" s="4">
        <f t="shared" si="22"/>
        <v>1.7540983606557379</v>
      </c>
      <c r="K29" s="4">
        <f t="shared" si="22"/>
        <v>-2.4186046511627906</v>
      </c>
      <c r="L29" s="4">
        <f t="shared" si="22"/>
        <v>-4.0178571428571556E-2</v>
      </c>
      <c r="M29" s="4">
        <f t="shared" si="22"/>
        <v>2.393939393939394</v>
      </c>
      <c r="N29" s="4">
        <f t="shared" si="22"/>
        <v>-1.2</v>
      </c>
      <c r="O29" s="4">
        <f t="shared" si="22"/>
        <v>-5.3999999999999995</v>
      </c>
      <c r="P29" s="4">
        <f t="shared" si="22"/>
        <v>1.4193548387096775</v>
      </c>
      <c r="Q29" s="4">
        <f t="shared" si="22"/>
        <v>3.4285714285714279</v>
      </c>
      <c r="R29" s="4" t="str">
        <f t="shared" si="22"/>
        <v/>
      </c>
    </row>
    <row r="30" spans="1:18" ht="15.5" x14ac:dyDescent="0.35">
      <c r="C30" t="s">
        <v>57</v>
      </c>
      <c r="H30" s="4" t="str">
        <f t="shared" ref="H30:R30" si="23">IFERROR(((H27-I27)/I27)*100%,"")</f>
        <v/>
      </c>
      <c r="I30" s="4" t="str">
        <f t="shared" si="23"/>
        <v/>
      </c>
      <c r="J30" s="4">
        <f t="shared" si="23"/>
        <v>-1</v>
      </c>
      <c r="K30" s="4">
        <f t="shared" si="23"/>
        <v>-0.92899284248321523</v>
      </c>
      <c r="L30" s="4">
        <f t="shared" si="23"/>
        <v>-0.64446076391392626</v>
      </c>
      <c r="M30" s="4">
        <f t="shared" si="23"/>
        <v>2.1133517356369378</v>
      </c>
      <c r="N30" s="4">
        <f t="shared" si="23"/>
        <v>-0.4781359456864292</v>
      </c>
      <c r="O30" s="4">
        <f t="shared" si="23"/>
        <v>-0.47765033085207503</v>
      </c>
      <c r="P30" s="4">
        <f t="shared" si="23"/>
        <v>0.20221376434421193</v>
      </c>
      <c r="Q30" s="4">
        <f t="shared" si="23"/>
        <v>1.749178574846121</v>
      </c>
      <c r="R30" s="4" t="str">
        <f t="shared" si="23"/>
        <v/>
      </c>
    </row>
    <row r="32" spans="1:18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12.25</v>
      </c>
      <c r="E32" s="3">
        <f>IFERROR(INDEX(E51:E500,MATCH($A$32,$C$51:$C$500,0)),"")</f>
        <v>13.17</v>
      </c>
      <c r="H32" s="3">
        <f>IFERROR(INDEX(D32:G32,COUNT(D32:G32)),"")</f>
        <v>13.17</v>
      </c>
      <c r="I32" s="3">
        <f t="shared" ref="I32:R32" si="24">IFERROR(INDEX(I51:I500,MATCH($C$32,$C$51:$C$500,0)),"")</f>
        <v>14.01</v>
      </c>
      <c r="J32" s="3">
        <f t="shared" si="24"/>
        <v>96.57</v>
      </c>
      <c r="K32" s="3">
        <f t="shared" si="24"/>
        <v>104.96</v>
      </c>
      <c r="L32" s="3">
        <f t="shared" si="24"/>
        <v>116.87</v>
      </c>
      <c r="M32" s="3">
        <f t="shared" si="24"/>
        <v>114.68</v>
      </c>
      <c r="N32" s="3">
        <f t="shared" si="24"/>
        <v>112.3</v>
      </c>
      <c r="O32" s="3">
        <f t="shared" si="24"/>
        <v>111.5</v>
      </c>
      <c r="P32" s="3">
        <f t="shared" si="24"/>
        <v>118.87</v>
      </c>
      <c r="Q32" s="3">
        <f t="shared" si="24"/>
        <v>118.13</v>
      </c>
      <c r="R32" s="3">
        <f t="shared" si="24"/>
        <v>101.15</v>
      </c>
    </row>
    <row r="33" spans="1:18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2.2000000000000002</v>
      </c>
      <c r="E33" s="3">
        <f>IFERROR(INDEX(E51:E500,MATCH($A$33,$C$51:$C$500,0)),"")</f>
        <v>2.0499999999999998</v>
      </c>
      <c r="H33" s="3">
        <f>IFERROR(INDEX(D33:G33,COUNT(D33:G33)),"")</f>
        <v>2.0499999999999998</v>
      </c>
      <c r="I33" s="3">
        <f t="shared" ref="I33:R33" si="25">IFERROR(INDEX(I51:I500,MATCH($C$33,$C$51:$C$500,0)),"")</f>
        <v>1.93</v>
      </c>
      <c r="J33" s="3">
        <f t="shared" si="25"/>
        <v>0.32</v>
      </c>
      <c r="K33" s="3">
        <f t="shared" si="25"/>
        <v>0.48</v>
      </c>
      <c r="L33" s="3">
        <f t="shared" si="25"/>
        <v>0.47</v>
      </c>
      <c r="M33" s="3">
        <f t="shared" si="25"/>
        <v>0.78</v>
      </c>
      <c r="N33" s="3">
        <f t="shared" si="25"/>
        <v>1.32</v>
      </c>
      <c r="O33" s="3">
        <f t="shared" si="25"/>
        <v>1.26</v>
      </c>
      <c r="P33" s="3">
        <f t="shared" si="25"/>
        <v>6.73</v>
      </c>
      <c r="Q33" s="3">
        <f t="shared" si="25"/>
        <v>4.6100000000000003</v>
      </c>
      <c r="R33" s="3">
        <f t="shared" si="25"/>
        <v>0</v>
      </c>
    </row>
    <row r="34" spans="1:18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-29.35</v>
      </c>
      <c r="E34" s="3">
        <f>IFERROR(INDEX(E51:E500,MATCH($A$34,$C$51:$C$500,0)),"")</f>
        <v>-32.14</v>
      </c>
      <c r="H34" s="3">
        <f>IFERROR(INDEX(D34:G34,COUNT(D34:G34)),"")</f>
        <v>-32.14</v>
      </c>
      <c r="I34" s="3">
        <f t="shared" ref="I34:R34" si="26">IFERROR(INDEX(I51:I500,MATCH($C$34,$C$51:$C$500,0)),"")</f>
        <v>-0.33</v>
      </c>
      <c r="J34" s="3">
        <f t="shared" si="26"/>
        <v>-3.69</v>
      </c>
      <c r="K34" s="3">
        <f t="shared" si="26"/>
        <v>-16.39</v>
      </c>
      <c r="L34" s="3">
        <f t="shared" si="26"/>
        <v>25.58</v>
      </c>
      <c r="M34" s="3">
        <f t="shared" si="26"/>
        <v>40.18</v>
      </c>
      <c r="N34" s="3">
        <f t="shared" si="26"/>
        <v>224.24</v>
      </c>
      <c r="O34" s="3">
        <f t="shared" si="26"/>
        <v>-42.42</v>
      </c>
      <c r="P34" s="3">
        <f t="shared" si="26"/>
        <v>1066.67</v>
      </c>
      <c r="Q34" s="3">
        <f t="shared" si="26"/>
        <v>1758.06</v>
      </c>
      <c r="R34" s="3">
        <f t="shared" si="26"/>
        <v>0</v>
      </c>
    </row>
    <row r="35" spans="1:18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0</v>
      </c>
      <c r="E35" s="3">
        <f>IFERROR(INDEX(E51:E500,MATCH($A$35,$C$51:$C$500,0)),"")</f>
        <v>0</v>
      </c>
      <c r="H35" s="3">
        <f>IFERROR(INDEX(D35:G35,COUNT(D35:G35)),"")</f>
        <v>0</v>
      </c>
      <c r="I35" s="3">
        <f t="shared" ref="I35:R35" si="27">IFERROR(INDEX(I51:I500,MATCH($C$35,$C$51:$C$500,0)),"")</f>
        <v>0</v>
      </c>
      <c r="J35" s="3">
        <f t="shared" si="27"/>
        <v>0</v>
      </c>
      <c r="K35" s="3">
        <f t="shared" si="27"/>
        <v>140.77000000000001</v>
      </c>
      <c r="L35" s="3">
        <f t="shared" si="27"/>
        <v>11</v>
      </c>
      <c r="M35" s="3">
        <f t="shared" si="27"/>
        <v>6.4</v>
      </c>
      <c r="N35" s="3">
        <f t="shared" si="27"/>
        <v>32.75</v>
      </c>
      <c r="O35" s="3">
        <f t="shared" si="27"/>
        <v>16.170000000000002</v>
      </c>
      <c r="P35" s="3">
        <f t="shared" si="27"/>
        <v>48.26</v>
      </c>
      <c r="Q35" s="3">
        <f t="shared" si="27"/>
        <v>39.520000000000003</v>
      </c>
      <c r="R35" s="3">
        <f t="shared" si="27"/>
        <v>0</v>
      </c>
    </row>
    <row r="36" spans="1:18" ht="15.5" x14ac:dyDescent="0.35">
      <c r="B36" t="s">
        <v>70</v>
      </c>
      <c r="C36" t="s">
        <v>71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R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</row>
    <row r="37" spans="1:18" ht="15.5" x14ac:dyDescent="0.35">
      <c r="B37" t="s">
        <v>72</v>
      </c>
      <c r="C37" t="s">
        <v>73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R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</row>
    <row r="50" spans="2:18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</row>
    <row r="51" spans="2:18" ht="15.5" x14ac:dyDescent="0.35">
      <c r="B51" t="s">
        <v>79</v>
      </c>
      <c r="C51" t="s">
        <v>6</v>
      </c>
      <c r="K51" s="5">
        <v>976765194</v>
      </c>
      <c r="L51" s="5">
        <v>13755869523</v>
      </c>
      <c r="M51" s="5">
        <v>38690158854</v>
      </c>
      <c r="N51" s="5">
        <v>12427172430</v>
      </c>
      <c r="O51" s="5">
        <v>23813045423</v>
      </c>
      <c r="P51" s="5">
        <v>45588322975</v>
      </c>
      <c r="Q51" s="5">
        <v>37920313614</v>
      </c>
      <c r="R51" s="5">
        <v>11034660014</v>
      </c>
    </row>
    <row r="52" spans="2:18" ht="15.5" x14ac:dyDescent="0.35">
      <c r="C52" t="s">
        <v>80</v>
      </c>
      <c r="K52" s="5">
        <v>-688851693</v>
      </c>
      <c r="L52" s="5">
        <v>-6790735668</v>
      </c>
      <c r="M52" s="5">
        <v>-18608004489</v>
      </c>
      <c r="N52" s="5">
        <v>-8449508057</v>
      </c>
      <c r="O52" s="5">
        <v>-12482160062</v>
      </c>
      <c r="P52" s="5">
        <v>-33151804541</v>
      </c>
      <c r="Q52" s="5">
        <v>-27745347106</v>
      </c>
      <c r="R52" s="5">
        <v>-8694194827</v>
      </c>
    </row>
    <row r="53" spans="2:18" ht="15.5" x14ac:dyDescent="0.35">
      <c r="C53" t="s">
        <v>81</v>
      </c>
      <c r="K53" s="5">
        <v>287913501</v>
      </c>
      <c r="L53" s="5">
        <v>6965133855</v>
      </c>
      <c r="M53" s="5">
        <v>20082154365</v>
      </c>
      <c r="N53" s="5">
        <v>3977664373</v>
      </c>
      <c r="O53" s="5">
        <v>11330885361</v>
      </c>
      <c r="P53" s="5">
        <v>12436518434</v>
      </c>
      <c r="Q53" s="5">
        <v>10174966508</v>
      </c>
      <c r="R53" s="5">
        <v>2340465187</v>
      </c>
    </row>
    <row r="54" spans="2:18" ht="15.5" x14ac:dyDescent="0.35">
      <c r="C54" t="s">
        <v>82</v>
      </c>
      <c r="D54" s="5">
        <v>-1056696243</v>
      </c>
      <c r="E54" s="5">
        <v>-1281611806</v>
      </c>
      <c r="F54" s="5">
        <v>-4333408638</v>
      </c>
      <c r="G54" s="5">
        <v>-279756239</v>
      </c>
      <c r="I54" s="5">
        <v>-6984792004</v>
      </c>
      <c r="J54" s="5">
        <v>-13803334778</v>
      </c>
      <c r="K54" s="5">
        <v>-8044667495</v>
      </c>
      <c r="L54" s="5">
        <v>-6891558877</v>
      </c>
      <c r="M54" s="5">
        <v>-9132430525</v>
      </c>
      <c r="N54" s="5">
        <v>-24213513994</v>
      </c>
      <c r="O54" s="5">
        <v>-12347790811</v>
      </c>
      <c r="P54" s="5">
        <v>-10413295941</v>
      </c>
      <c r="Q54" s="5">
        <v>-10182707775</v>
      </c>
      <c r="R54" s="5">
        <v>-1503206509</v>
      </c>
    </row>
    <row r="55" spans="2:18" ht="15.5" x14ac:dyDescent="0.35">
      <c r="C55" t="s">
        <v>84</v>
      </c>
      <c r="N55" s="5">
        <v>-293964138</v>
      </c>
      <c r="O55" s="5">
        <v>-476742101</v>
      </c>
      <c r="P55" s="5">
        <v>-169212625</v>
      </c>
      <c r="Q55" s="5">
        <v>-185300000</v>
      </c>
      <c r="R55" s="5">
        <v>-27565000</v>
      </c>
    </row>
    <row r="56" spans="2:18" ht="15.5" x14ac:dyDescent="0.35">
      <c r="C56" t="s">
        <v>83</v>
      </c>
      <c r="D56" s="5">
        <v>-1056696243</v>
      </c>
      <c r="E56" s="5">
        <v>-1281611806</v>
      </c>
      <c r="F56" s="5">
        <v>-4333408638</v>
      </c>
      <c r="G56" s="5">
        <v>-279756239</v>
      </c>
      <c r="I56" s="5">
        <v>-6984792004</v>
      </c>
      <c r="J56" s="5">
        <v>-13803334778</v>
      </c>
      <c r="K56" s="5">
        <v>-8044667495</v>
      </c>
      <c r="L56" s="5">
        <v>-6891558877</v>
      </c>
      <c r="M56" s="5">
        <v>-9132435445</v>
      </c>
      <c r="N56" s="5">
        <v>-23918863478</v>
      </c>
      <c r="O56" s="5">
        <v>-11871048710</v>
      </c>
      <c r="P56" s="5">
        <v>-10244083316</v>
      </c>
      <c r="Q56" s="5">
        <v>-9997407775</v>
      </c>
      <c r="R56" s="5">
        <v>-1475641509</v>
      </c>
    </row>
    <row r="57" spans="2:18" ht="15.5" x14ac:dyDescent="0.35">
      <c r="C57" t="s">
        <v>85</v>
      </c>
      <c r="D57" s="5">
        <v>-180231589</v>
      </c>
      <c r="E57" s="5">
        <v>-90354258</v>
      </c>
      <c r="F57" s="5">
        <v>-30514478170</v>
      </c>
      <c r="G57" s="5">
        <v>-76292754</v>
      </c>
      <c r="I57" s="5">
        <v>-32272514418</v>
      </c>
      <c r="J57" s="5">
        <v>-596407385</v>
      </c>
      <c r="K57" s="5">
        <v>-141651486</v>
      </c>
      <c r="L57" s="5">
        <v>908638977</v>
      </c>
      <c r="M57" s="5">
        <v>1370986692</v>
      </c>
      <c r="N57" s="5">
        <v>2486887581</v>
      </c>
      <c r="O57" s="5">
        <v>53876912</v>
      </c>
      <c r="P57" s="5">
        <v>302874200</v>
      </c>
      <c r="Q57" s="5">
        <v>-218177024</v>
      </c>
      <c r="R57" s="5">
        <v>9669424</v>
      </c>
    </row>
    <row r="58" spans="2:18" ht="15.5" x14ac:dyDescent="0.35">
      <c r="C58" t="s">
        <v>86</v>
      </c>
      <c r="D58" s="5">
        <v>-1056696243</v>
      </c>
      <c r="E58" s="5">
        <v>-1281611806</v>
      </c>
      <c r="F58" s="5">
        <v>-4333408638</v>
      </c>
      <c r="G58" s="5">
        <v>-279756239</v>
      </c>
      <c r="I58" s="5">
        <v>-6984792004</v>
      </c>
      <c r="J58" s="5">
        <v>-13803334778</v>
      </c>
      <c r="K58" s="5">
        <v>-7756753994</v>
      </c>
      <c r="L58" s="5">
        <v>73574978</v>
      </c>
      <c r="M58" s="5">
        <v>10949723840</v>
      </c>
      <c r="N58" s="5">
        <v>-20235849621</v>
      </c>
      <c r="O58" s="5">
        <v>-1016905450</v>
      </c>
      <c r="P58" s="5">
        <v>2023222493</v>
      </c>
      <c r="Q58" s="5">
        <v>-7741267</v>
      </c>
      <c r="R58" s="5">
        <v>837258678</v>
      </c>
    </row>
    <row r="59" spans="2:18" ht="15.5" x14ac:dyDescent="0.35">
      <c r="C59" t="s">
        <v>87</v>
      </c>
      <c r="D59" s="5">
        <v>-1644788695</v>
      </c>
      <c r="E59" s="5">
        <v>-1130451552</v>
      </c>
      <c r="F59" s="5">
        <v>-238779889076</v>
      </c>
      <c r="G59" s="5">
        <v>-982501534</v>
      </c>
      <c r="I59" s="5">
        <v>-250302613647</v>
      </c>
      <c r="J59" s="5">
        <v>-12086198998</v>
      </c>
      <c r="K59" s="5">
        <v>-855313381</v>
      </c>
      <c r="L59" s="5">
        <v>6835630119</v>
      </c>
      <c r="M59" s="5">
        <v>-2296678137</v>
      </c>
      <c r="N59" s="5">
        <v>27494969210</v>
      </c>
      <c r="O59" s="5">
        <v>-9284301395</v>
      </c>
      <c r="P59" s="5">
        <v>472192347</v>
      </c>
      <c r="Q59" s="5">
        <v>267992497</v>
      </c>
      <c r="R59" s="5">
        <v>-574654954</v>
      </c>
    </row>
    <row r="60" spans="2:18" ht="15.5" x14ac:dyDescent="0.35">
      <c r="C60" t="s">
        <v>89</v>
      </c>
      <c r="D60" s="5">
        <v>36628789</v>
      </c>
      <c r="E60" s="5">
        <v>35840568</v>
      </c>
      <c r="F60" s="5">
        <v>36220740</v>
      </c>
      <c r="G60" s="5">
        <v>36628715</v>
      </c>
      <c r="I60" s="5">
        <v>194722242</v>
      </c>
      <c r="J60" s="5">
        <v>296601017</v>
      </c>
      <c r="K60" s="5">
        <v>292944671</v>
      </c>
      <c r="L60" s="5">
        <v>400873809</v>
      </c>
      <c r="M60" s="5">
        <v>639611929</v>
      </c>
      <c r="N60" s="5">
        <v>1103576548</v>
      </c>
      <c r="O60" s="5">
        <v>1217739184</v>
      </c>
      <c r="P60" s="5">
        <v>1223134070</v>
      </c>
      <c r="Q60" s="5">
        <v>2177131832</v>
      </c>
      <c r="R60" s="5">
        <v>16411576</v>
      </c>
    </row>
    <row r="61" spans="2:18" ht="15.5" x14ac:dyDescent="0.35">
      <c r="C61" t="s">
        <v>27</v>
      </c>
      <c r="D61" s="5">
        <v>-936427125</v>
      </c>
      <c r="E61" s="5">
        <v>-1007619406</v>
      </c>
      <c r="F61" s="5">
        <v>2148248265</v>
      </c>
      <c r="G61" s="5">
        <v>-654666443</v>
      </c>
      <c r="I61" s="5">
        <v>-809679424</v>
      </c>
      <c r="J61" s="5">
        <v>-1896346763</v>
      </c>
      <c r="K61" s="5">
        <v>-1283076450</v>
      </c>
      <c r="L61" s="5">
        <v>-2952941341</v>
      </c>
      <c r="M61" s="5">
        <v>-4909939681</v>
      </c>
      <c r="N61" s="5">
        <v>-4941051415</v>
      </c>
      <c r="O61" s="5">
        <v>-6116726307</v>
      </c>
      <c r="P61" s="5">
        <v>-2635181341</v>
      </c>
      <c r="Q61" s="5">
        <v>-1945513701</v>
      </c>
      <c r="R61" s="5">
        <v>-1056787818</v>
      </c>
    </row>
    <row r="62" spans="2:18" ht="15.5" x14ac:dyDescent="0.35">
      <c r="C62" t="s">
        <v>88</v>
      </c>
      <c r="F62" s="5">
        <v>-21000000</v>
      </c>
      <c r="I62" s="5">
        <v>-21000000</v>
      </c>
      <c r="J62" s="5">
        <v>435465928</v>
      </c>
      <c r="K62" s="5">
        <v>112957709</v>
      </c>
      <c r="P62" s="5">
        <v>2657881800</v>
      </c>
      <c r="R62" s="5">
        <v>677490162</v>
      </c>
    </row>
    <row r="63" spans="2:18" ht="15.5" x14ac:dyDescent="0.35">
      <c r="C63" t="s">
        <v>90</v>
      </c>
      <c r="F63" s="5">
        <v>-461444361</v>
      </c>
      <c r="I63" s="5">
        <v>-461444361</v>
      </c>
      <c r="J63" s="5">
        <v>-555100922</v>
      </c>
      <c r="K63" s="5">
        <v>188267978</v>
      </c>
      <c r="N63" s="5">
        <v>8001922158</v>
      </c>
      <c r="O63" s="5">
        <v>-3331783846</v>
      </c>
      <c r="P63" s="5">
        <v>-924255069</v>
      </c>
    </row>
    <row r="64" spans="2:18" ht="15.5" x14ac:dyDescent="0.35">
      <c r="C64" t="s">
        <v>94</v>
      </c>
      <c r="D64" s="5">
        <v>-1644788695</v>
      </c>
      <c r="E64" s="5">
        <v>-1130451552</v>
      </c>
      <c r="F64" s="5">
        <v>-238779889076</v>
      </c>
      <c r="G64" s="5">
        <v>-982501534</v>
      </c>
      <c r="I64" s="5">
        <v>-250302613647</v>
      </c>
      <c r="J64" s="5">
        <v>-12086198998</v>
      </c>
      <c r="K64" s="5">
        <v>-855313381</v>
      </c>
      <c r="L64" s="5">
        <v>6835630119</v>
      </c>
      <c r="M64" s="5">
        <v>-2296678137</v>
      </c>
      <c r="N64" s="5">
        <v>27494969210</v>
      </c>
      <c r="O64" s="5">
        <v>-9284301395</v>
      </c>
      <c r="P64" s="5">
        <v>472192347</v>
      </c>
      <c r="Q64" s="5">
        <v>267992497</v>
      </c>
      <c r="R64" s="5">
        <v>-574654954</v>
      </c>
    </row>
    <row r="65" spans="2:18" ht="15.5" x14ac:dyDescent="0.35">
      <c r="C65" t="s">
        <v>29</v>
      </c>
      <c r="D65" s="5">
        <v>-2701484938</v>
      </c>
      <c r="E65" s="5">
        <v>-2412063358</v>
      </c>
      <c r="F65" s="5">
        <v>-243113297714</v>
      </c>
      <c r="G65" s="5">
        <v>-1262257773</v>
      </c>
      <c r="I65" s="5">
        <v>-257287405651</v>
      </c>
      <c r="J65" s="5">
        <v>-25889533776</v>
      </c>
      <c r="K65" s="5">
        <v>-8612067375</v>
      </c>
      <c r="L65" s="5">
        <v>6909205097</v>
      </c>
      <c r="M65" s="5">
        <v>8653045703</v>
      </c>
      <c r="N65" s="5">
        <v>7259119589</v>
      </c>
      <c r="O65" s="5">
        <v>-10301206845</v>
      </c>
      <c r="P65" s="5">
        <v>2495414840</v>
      </c>
      <c r="Q65" s="5">
        <v>260251230</v>
      </c>
      <c r="R65" s="5">
        <v>262603724</v>
      </c>
    </row>
    <row r="66" spans="2:18" ht="15.5" x14ac:dyDescent="0.35">
      <c r="C66" t="s">
        <v>28</v>
      </c>
      <c r="F66" s="5">
        <v>-2230154609</v>
      </c>
      <c r="I66" s="5">
        <v>-2230154609</v>
      </c>
      <c r="J66" s="5">
        <v>2190728056</v>
      </c>
      <c r="K66" s="5">
        <v>71206602</v>
      </c>
      <c r="L66" s="5">
        <v>-121247473</v>
      </c>
      <c r="M66" s="5">
        <v>-1145131132</v>
      </c>
      <c r="N66" s="5">
        <v>-2947608570</v>
      </c>
      <c r="O66" s="5">
        <v>1290375648</v>
      </c>
      <c r="P66" s="5">
        <v>-122735007</v>
      </c>
      <c r="Q66" s="5">
        <v>380658593</v>
      </c>
      <c r="R66" s="5">
        <v>-98324612</v>
      </c>
    </row>
    <row r="67" spans="2:18" ht="15.5" x14ac:dyDescent="0.35">
      <c r="C67" t="s">
        <v>97</v>
      </c>
      <c r="D67" s="5">
        <v>-2701484938</v>
      </c>
      <c r="E67" s="5">
        <v>-2412063358</v>
      </c>
      <c r="F67" s="5">
        <v>-245343452323</v>
      </c>
      <c r="G67" s="5">
        <v>-1262257773</v>
      </c>
      <c r="I67" s="5">
        <v>-259517560260</v>
      </c>
      <c r="J67" s="5">
        <v>-23698805720</v>
      </c>
      <c r="K67" s="5">
        <v>-8540860773</v>
      </c>
      <c r="L67" s="5">
        <v>6787957624</v>
      </c>
      <c r="M67" s="5">
        <v>7507914571</v>
      </c>
      <c r="N67" s="5">
        <v>4311511019</v>
      </c>
      <c r="O67" s="5">
        <v>-9010831197</v>
      </c>
      <c r="P67" s="5">
        <v>2372679833</v>
      </c>
      <c r="Q67" s="5">
        <v>640909823</v>
      </c>
      <c r="R67" s="5">
        <v>164279112</v>
      </c>
    </row>
    <row r="68" spans="2:18" ht="15.5" x14ac:dyDescent="0.35">
      <c r="C68" t="s">
        <v>98</v>
      </c>
      <c r="F68" s="5">
        <v>221055519</v>
      </c>
      <c r="I68" s="5">
        <v>221055519</v>
      </c>
      <c r="J68" s="5">
        <v>36348542</v>
      </c>
      <c r="K68" s="5">
        <v>3301572</v>
      </c>
      <c r="L68" s="5">
        <v>134446989</v>
      </c>
      <c r="M68" s="5">
        <v>427456709</v>
      </c>
      <c r="N68" s="5">
        <v>361748672</v>
      </c>
      <c r="O68" s="5">
        <v>-573689955</v>
      </c>
      <c r="P68" s="5">
        <v>-20748422</v>
      </c>
      <c r="Q68" s="5">
        <v>-117134393</v>
      </c>
      <c r="R68" s="5">
        <v>67109887</v>
      </c>
    </row>
    <row r="69" spans="2:18" ht="15.5" x14ac:dyDescent="0.35">
      <c r="C69" t="s">
        <v>99</v>
      </c>
      <c r="D69" s="5">
        <v>-2701484938</v>
      </c>
      <c r="E69" s="5">
        <v>-2412063358</v>
      </c>
      <c r="F69" s="5">
        <v>-245122396804</v>
      </c>
      <c r="G69" s="5">
        <v>-1262257773</v>
      </c>
      <c r="I69" s="5">
        <v>-259296504741</v>
      </c>
      <c r="J69" s="5">
        <v>-23662457178</v>
      </c>
      <c r="K69" s="5">
        <v>-8537559201</v>
      </c>
      <c r="L69" s="5">
        <v>6922404613</v>
      </c>
      <c r="M69" s="5">
        <v>7935371280</v>
      </c>
      <c r="N69" s="5">
        <v>4673259691</v>
      </c>
      <c r="O69" s="5">
        <v>-9584521152</v>
      </c>
      <c r="P69" s="5">
        <v>2351931411</v>
      </c>
      <c r="Q69" s="5">
        <v>523775430</v>
      </c>
      <c r="R69" s="5">
        <v>231388999</v>
      </c>
    </row>
    <row r="70" spans="2:18" ht="15.5" x14ac:dyDescent="0.35">
      <c r="C70" t="s">
        <v>100</v>
      </c>
      <c r="D70" s="5">
        <v>-2701484938</v>
      </c>
      <c r="E70" s="5">
        <v>-2412063358</v>
      </c>
      <c r="F70" s="5">
        <v>-245343452323</v>
      </c>
      <c r="G70" s="5">
        <v>-1262257773</v>
      </c>
      <c r="I70" s="5">
        <v>-259517560260</v>
      </c>
      <c r="J70" s="5">
        <v>-23698805720</v>
      </c>
      <c r="K70" s="5">
        <v>-8540860773</v>
      </c>
      <c r="L70" s="5">
        <v>6787957624</v>
      </c>
      <c r="M70" s="5">
        <v>7507914571</v>
      </c>
      <c r="N70" s="5">
        <v>4311511019</v>
      </c>
      <c r="O70" s="5">
        <v>-9010831197</v>
      </c>
      <c r="P70" s="5">
        <v>2372679833</v>
      </c>
      <c r="Q70" s="5">
        <v>640909823</v>
      </c>
      <c r="R70" s="5">
        <v>164279112</v>
      </c>
    </row>
    <row r="71" spans="2:18" ht="15.5" x14ac:dyDescent="0.35">
      <c r="C71" t="s">
        <v>8</v>
      </c>
      <c r="D71" s="5">
        <v>-2521253349</v>
      </c>
      <c r="E71" s="5">
        <v>-2321709100</v>
      </c>
      <c r="F71" s="5">
        <v>-214607918634</v>
      </c>
      <c r="G71" s="5">
        <v>-1185965019</v>
      </c>
      <c r="I71" s="5">
        <v>-227023990323</v>
      </c>
      <c r="J71" s="5">
        <v>-23066049793</v>
      </c>
      <c r="K71" s="5">
        <v>-8395907715</v>
      </c>
      <c r="L71" s="5">
        <v>6013765636</v>
      </c>
      <c r="M71" s="5">
        <v>6564384588</v>
      </c>
      <c r="N71" s="5">
        <v>2186372110</v>
      </c>
      <c r="O71" s="5">
        <v>-9638398064</v>
      </c>
      <c r="P71" s="5">
        <v>2049057211</v>
      </c>
      <c r="Q71" s="5">
        <v>741952454</v>
      </c>
      <c r="R71" s="5">
        <v>221719575</v>
      </c>
    </row>
    <row r="72" spans="2:18" ht="15.5" x14ac:dyDescent="0.35">
      <c r="C72" t="s">
        <v>102</v>
      </c>
      <c r="D72" s="5">
        <v>-2701484938</v>
      </c>
      <c r="E72" s="5">
        <v>-2412063358</v>
      </c>
      <c r="F72" s="5">
        <v>-245343452323</v>
      </c>
      <c r="G72" s="5">
        <v>-1262257773</v>
      </c>
      <c r="I72" s="5">
        <v>-259517560260</v>
      </c>
      <c r="J72" s="5">
        <v>-23698805720</v>
      </c>
      <c r="K72" s="5">
        <v>-8540860773</v>
      </c>
      <c r="L72" s="5">
        <v>6787957624</v>
      </c>
      <c r="M72" s="5">
        <v>7507914571</v>
      </c>
      <c r="N72" s="5">
        <v>4311511019</v>
      </c>
      <c r="O72" s="5">
        <v>-9010831197</v>
      </c>
      <c r="P72" s="5">
        <v>2372679833</v>
      </c>
      <c r="Q72" s="5">
        <v>640909823</v>
      </c>
      <c r="R72" s="5">
        <v>164279112</v>
      </c>
    </row>
    <row r="73" spans="2:18" ht="15.5" x14ac:dyDescent="0.35">
      <c r="C73" t="s">
        <v>103</v>
      </c>
      <c r="D73" s="5">
        <v>-2701484938</v>
      </c>
      <c r="E73" s="5">
        <v>-2412063358</v>
      </c>
      <c r="F73" s="5">
        <v>-245122396804</v>
      </c>
      <c r="G73" s="5">
        <v>-1262257773</v>
      </c>
      <c r="I73" s="5">
        <v>-259296504741</v>
      </c>
      <c r="J73" s="5">
        <v>-23662457178</v>
      </c>
      <c r="K73" s="5">
        <v>-8537559201</v>
      </c>
      <c r="L73" s="5">
        <v>6922404613</v>
      </c>
      <c r="M73" s="5">
        <v>7935371280</v>
      </c>
      <c r="N73" s="5">
        <v>4673259691</v>
      </c>
      <c r="O73" s="5">
        <v>-9584521152</v>
      </c>
      <c r="P73" s="5">
        <v>2351931411</v>
      </c>
      <c r="Q73" s="5">
        <v>523775430</v>
      </c>
      <c r="R73" s="5">
        <v>231388999</v>
      </c>
    </row>
    <row r="74" spans="2:18" ht="15.5" x14ac:dyDescent="0.35">
      <c r="C74" t="s">
        <v>104</v>
      </c>
      <c r="D74" s="5">
        <v>-2701484938</v>
      </c>
      <c r="E74" s="5">
        <v>-2412063358</v>
      </c>
      <c r="F74" s="5">
        <v>-245122396804</v>
      </c>
      <c r="G74" s="5">
        <v>-1262257773</v>
      </c>
      <c r="I74" s="5">
        <v>-259296504741</v>
      </c>
      <c r="J74" s="5">
        <v>-23662457178</v>
      </c>
      <c r="K74" s="5">
        <v>-8537559201</v>
      </c>
      <c r="L74" s="5">
        <v>6922404613</v>
      </c>
      <c r="M74" s="5">
        <v>7935371280</v>
      </c>
      <c r="N74" s="5">
        <v>4673259691</v>
      </c>
      <c r="O74" s="5">
        <v>-9584521152</v>
      </c>
      <c r="P74" s="5">
        <v>2351931411</v>
      </c>
      <c r="Q74" s="5">
        <v>523775430</v>
      </c>
      <c r="R74" s="5">
        <v>231388999</v>
      </c>
    </row>
    <row r="76" spans="2:18" ht="15.5" x14ac:dyDescent="0.35">
      <c r="B76" t="s">
        <v>105</v>
      </c>
      <c r="C76" t="s">
        <v>106</v>
      </c>
    </row>
    <row r="77" spans="2:18" ht="15.5" x14ac:dyDescent="0.35">
      <c r="C77" t="s">
        <v>107</v>
      </c>
    </row>
    <row r="78" spans="2:18" ht="15.5" x14ac:dyDescent="0.35">
      <c r="C78" t="s">
        <v>20</v>
      </c>
      <c r="D78" s="5">
        <v>170852676</v>
      </c>
      <c r="E78" s="5">
        <v>125035132</v>
      </c>
      <c r="F78" s="5">
        <v>121026693</v>
      </c>
      <c r="G78" s="5">
        <v>38640338</v>
      </c>
      <c r="I78" s="5">
        <v>121026693</v>
      </c>
      <c r="J78" s="5">
        <v>254853208</v>
      </c>
      <c r="K78" s="5">
        <v>747990132</v>
      </c>
      <c r="L78" s="5">
        <v>4057964472</v>
      </c>
      <c r="M78" s="5">
        <v>331494093</v>
      </c>
      <c r="N78" s="5">
        <v>339874760</v>
      </c>
      <c r="O78" s="5">
        <v>5436552864</v>
      </c>
      <c r="P78" s="5">
        <v>20116067380</v>
      </c>
      <c r="Q78" s="5">
        <v>34239520472</v>
      </c>
      <c r="R78" s="5">
        <v>5356978824</v>
      </c>
    </row>
    <row r="79" spans="2:18" ht="15.5" x14ac:dyDescent="0.35">
      <c r="C79" t="s">
        <v>108</v>
      </c>
      <c r="P79" s="5">
        <v>6500000000</v>
      </c>
      <c r="Q79" s="5">
        <v>24300000000</v>
      </c>
    </row>
    <row r="80" spans="2:18" ht="15.5" x14ac:dyDescent="0.35">
      <c r="C80" t="s">
        <v>109</v>
      </c>
      <c r="K80" s="5">
        <v>7354188461</v>
      </c>
      <c r="L80" s="5">
        <v>22622280288</v>
      </c>
      <c r="M80" s="5">
        <v>27572024850</v>
      </c>
      <c r="N80" s="5">
        <v>2827478020</v>
      </c>
      <c r="O80" s="5">
        <v>6402192933</v>
      </c>
      <c r="P80" s="5">
        <v>34453325427</v>
      </c>
      <c r="Q80" s="5">
        <v>20053722368</v>
      </c>
    </row>
    <row r="81" spans="3:18" ht="15.5" x14ac:dyDescent="0.35">
      <c r="C81" t="s">
        <v>110</v>
      </c>
      <c r="D81" s="5">
        <v>14874113408</v>
      </c>
      <c r="E81" s="5">
        <v>14231594374</v>
      </c>
      <c r="F81" s="5">
        <v>14074501076</v>
      </c>
      <c r="G81" s="5">
        <v>26011813480</v>
      </c>
      <c r="I81" s="5">
        <v>14074501076</v>
      </c>
      <c r="J81" s="5">
        <v>25626153156</v>
      </c>
      <c r="K81" s="5">
        <v>13815164908</v>
      </c>
      <c r="L81" s="5">
        <v>837675420</v>
      </c>
    </row>
    <row r="82" spans="3:18" ht="15.5" x14ac:dyDescent="0.35">
      <c r="C82" t="s">
        <v>111</v>
      </c>
      <c r="L82" s="5">
        <v>3068933005</v>
      </c>
    </row>
    <row r="83" spans="3:18" ht="15.5" x14ac:dyDescent="0.35">
      <c r="C83" t="s">
        <v>112</v>
      </c>
      <c r="K83" s="5">
        <v>7354188461</v>
      </c>
      <c r="L83" s="5">
        <v>22622280288</v>
      </c>
      <c r="M83" s="5">
        <v>27572024850</v>
      </c>
      <c r="N83" s="5">
        <v>2827478020</v>
      </c>
      <c r="O83" s="5">
        <v>6402192933</v>
      </c>
      <c r="P83" s="5">
        <v>34453325427</v>
      </c>
      <c r="Q83" s="5">
        <v>20053722368</v>
      </c>
    </row>
    <row r="84" spans="3:18" ht="15.5" x14ac:dyDescent="0.35">
      <c r="C84" t="s">
        <v>113</v>
      </c>
      <c r="D84" s="5">
        <v>2774830500</v>
      </c>
      <c r="E84" s="5">
        <v>2774830500</v>
      </c>
      <c r="F84" s="5">
        <v>2774830500</v>
      </c>
      <c r="G84" s="5">
        <v>2325255500</v>
      </c>
      <c r="I84" s="5">
        <v>2774830500</v>
      </c>
      <c r="J84" s="5">
        <v>2325255500</v>
      </c>
      <c r="K84" s="5">
        <v>2325255500</v>
      </c>
    </row>
    <row r="85" spans="3:18" ht="15.5" x14ac:dyDescent="0.35">
      <c r="C85" t="s">
        <v>85</v>
      </c>
      <c r="D85" s="5">
        <v>-10625770020</v>
      </c>
      <c r="E85" s="5">
        <v>-10625770020</v>
      </c>
      <c r="F85" s="5">
        <v>-10625770020</v>
      </c>
      <c r="G85" s="5">
        <v>-10625770020</v>
      </c>
      <c r="I85" s="5">
        <v>-10625770020</v>
      </c>
      <c r="J85" s="5">
        <v>-10625770020</v>
      </c>
      <c r="K85" s="5">
        <v>-10625770020</v>
      </c>
      <c r="L85" s="5">
        <v>-10625770020</v>
      </c>
      <c r="M85" s="5">
        <v>-10625770020</v>
      </c>
      <c r="N85" s="5">
        <v>-10625770020</v>
      </c>
      <c r="O85" s="5">
        <v>-11104155193</v>
      </c>
      <c r="P85" s="5">
        <v>-12081459</v>
      </c>
    </row>
    <row r="86" spans="3:18" ht="15.5" x14ac:dyDescent="0.35">
      <c r="C86" t="s">
        <v>116</v>
      </c>
      <c r="D86" s="5">
        <v>302226745</v>
      </c>
      <c r="E86" s="5">
        <v>186940251</v>
      </c>
      <c r="F86" s="5">
        <v>168697674</v>
      </c>
      <c r="G86" s="5">
        <v>13767383771</v>
      </c>
      <c r="I86" s="5">
        <v>168697674</v>
      </c>
      <c r="J86" s="5">
        <v>13925545972</v>
      </c>
      <c r="K86" s="5">
        <v>15703388229</v>
      </c>
      <c r="L86" s="5">
        <v>39647227417</v>
      </c>
      <c r="M86" s="5">
        <v>36235507479</v>
      </c>
      <c r="N86" s="5">
        <v>13204775945</v>
      </c>
      <c r="O86" s="5">
        <v>41513500146</v>
      </c>
      <c r="P86" s="5">
        <v>84878968376</v>
      </c>
      <c r="Q86" s="5">
        <v>86551299620</v>
      </c>
      <c r="R86" s="5">
        <v>7477425693</v>
      </c>
    </row>
    <row r="87" spans="3:18" ht="15.5" x14ac:dyDescent="0.35">
      <c r="C87" t="s">
        <v>117</v>
      </c>
    </row>
    <row r="88" spans="3:18" ht="15.5" x14ac:dyDescent="0.35">
      <c r="C88" t="s">
        <v>114</v>
      </c>
      <c r="D88" s="5">
        <v>2774830500</v>
      </c>
      <c r="E88" s="5">
        <v>2774830500</v>
      </c>
      <c r="F88" s="5">
        <v>2774830500</v>
      </c>
      <c r="G88" s="5">
        <v>2325255500</v>
      </c>
      <c r="I88" s="5">
        <v>2774830500</v>
      </c>
      <c r="J88" s="5">
        <v>2325255500</v>
      </c>
      <c r="K88" s="5">
        <v>2325255500</v>
      </c>
    </row>
    <row r="89" spans="3:18" ht="15.5" x14ac:dyDescent="0.35">
      <c r="C89" t="s">
        <v>119</v>
      </c>
      <c r="D89" s="5">
        <v>1078943223</v>
      </c>
      <c r="E89" s="5">
        <v>1078943223</v>
      </c>
      <c r="F89" s="5">
        <v>1078943223</v>
      </c>
      <c r="G89" s="5">
        <v>3371446824</v>
      </c>
      <c r="I89" s="5">
        <v>1078943223</v>
      </c>
      <c r="J89" s="5">
        <v>3371446824</v>
      </c>
      <c r="K89" s="5">
        <v>1190970922</v>
      </c>
      <c r="L89" s="5">
        <v>1135695397</v>
      </c>
      <c r="M89" s="5">
        <v>1237773368</v>
      </c>
      <c r="N89" s="5">
        <v>2497704910</v>
      </c>
      <c r="O89" s="5">
        <v>4385691475</v>
      </c>
      <c r="P89" s="5">
        <v>3055648861</v>
      </c>
      <c r="Q89" s="5">
        <v>2269766908</v>
      </c>
      <c r="R89" s="5">
        <v>1067479270</v>
      </c>
    </row>
    <row r="90" spans="3:18" ht="15.5" x14ac:dyDescent="0.35">
      <c r="C90" t="s">
        <v>121</v>
      </c>
      <c r="D90" s="5">
        <v>178579743864</v>
      </c>
      <c r="E90" s="5">
        <v>178579743864</v>
      </c>
      <c r="F90" s="5">
        <v>178579743864</v>
      </c>
      <c r="G90" s="5">
        <v>355976039983</v>
      </c>
      <c r="I90" s="5">
        <v>178579743864</v>
      </c>
      <c r="J90" s="5">
        <v>356206186858</v>
      </c>
      <c r="K90" s="5">
        <v>340129625305</v>
      </c>
      <c r="L90" s="5">
        <v>339635133800</v>
      </c>
      <c r="M90" s="5">
        <v>320930598485</v>
      </c>
      <c r="N90" s="5">
        <v>249930976866</v>
      </c>
      <c r="O90" s="5">
        <v>402998504545</v>
      </c>
      <c r="P90" s="5">
        <v>272967326567</v>
      </c>
      <c r="Q90" s="5">
        <v>223864908467</v>
      </c>
      <c r="R90" s="5">
        <v>12665821273</v>
      </c>
    </row>
    <row r="91" spans="3:18" ht="15.5" x14ac:dyDescent="0.35">
      <c r="C91" t="s">
        <v>122</v>
      </c>
      <c r="D91" s="5">
        <v>15853772494</v>
      </c>
      <c r="E91" s="5">
        <v>15853772494</v>
      </c>
      <c r="F91" s="5">
        <v>15853772494</v>
      </c>
      <c r="G91" s="5">
        <v>61349948432</v>
      </c>
      <c r="I91" s="5">
        <v>15853772494</v>
      </c>
      <c r="J91" s="5">
        <v>61349948432</v>
      </c>
      <c r="K91" s="5">
        <v>66459535718</v>
      </c>
      <c r="L91" s="5">
        <v>66459535718</v>
      </c>
      <c r="M91" s="5">
        <v>66459535718</v>
      </c>
      <c r="N91" s="5">
        <v>66459535718</v>
      </c>
      <c r="O91" s="5">
        <v>66459535718</v>
      </c>
      <c r="P91" s="5">
        <v>66459535718</v>
      </c>
      <c r="Q91" s="5">
        <v>66459535718</v>
      </c>
      <c r="R91" s="5">
        <v>66459535718</v>
      </c>
    </row>
    <row r="92" spans="3:18" ht="15.5" x14ac:dyDescent="0.35">
      <c r="C92" t="s">
        <v>123</v>
      </c>
      <c r="N92" s="5">
        <v>69389223381</v>
      </c>
    </row>
    <row r="93" spans="3:18" ht="15.5" x14ac:dyDescent="0.35">
      <c r="C93" t="s">
        <v>126</v>
      </c>
      <c r="D93" s="5">
        <v>206285290081</v>
      </c>
      <c r="E93" s="5">
        <v>206285290081</v>
      </c>
      <c r="F93" s="5">
        <v>206285290081</v>
      </c>
      <c r="G93" s="5">
        <v>436213463228</v>
      </c>
      <c r="I93" s="5">
        <v>206285290081</v>
      </c>
      <c r="J93" s="5">
        <v>444659490574</v>
      </c>
      <c r="K93" s="5">
        <v>456306591495</v>
      </c>
      <c r="L93" s="5">
        <v>441392683964</v>
      </c>
      <c r="M93" s="5">
        <v>430788455480</v>
      </c>
      <c r="N93" s="5">
        <v>430579008534</v>
      </c>
      <c r="O93" s="5">
        <v>518523921097</v>
      </c>
      <c r="P93" s="5">
        <v>385943469745</v>
      </c>
      <c r="Q93" s="5">
        <v>303874943104</v>
      </c>
      <c r="R93" s="5">
        <v>271509498704</v>
      </c>
    </row>
    <row r="94" spans="3:18" ht="15.5" x14ac:dyDescent="0.35">
      <c r="C94" t="s">
        <v>127</v>
      </c>
      <c r="D94" s="5">
        <v>206587516826</v>
      </c>
      <c r="E94" s="5">
        <v>206472230332</v>
      </c>
      <c r="F94" s="5">
        <v>206453987755</v>
      </c>
      <c r="G94" s="5">
        <v>449980846999</v>
      </c>
      <c r="I94" s="5">
        <v>206453987755</v>
      </c>
      <c r="J94" s="5">
        <v>458585036546</v>
      </c>
      <c r="K94" s="5">
        <v>472009979724</v>
      </c>
      <c r="L94" s="5">
        <v>481039911381</v>
      </c>
      <c r="M94" s="5">
        <v>467023962959</v>
      </c>
      <c r="N94" s="5">
        <v>443783784479</v>
      </c>
      <c r="O94" s="5">
        <v>560037421243</v>
      </c>
      <c r="P94" s="5">
        <v>470822438121</v>
      </c>
      <c r="Q94" s="5">
        <v>390426242724</v>
      </c>
      <c r="R94" s="5">
        <v>278986924397</v>
      </c>
    </row>
    <row r="95" spans="3:18" ht="15.5" x14ac:dyDescent="0.35">
      <c r="C95" t="s">
        <v>128</v>
      </c>
    </row>
    <row r="96" spans="3:18" ht="15.5" x14ac:dyDescent="0.35">
      <c r="C96" t="s">
        <v>129</v>
      </c>
    </row>
    <row r="97" spans="3:18" ht="15.5" x14ac:dyDescent="0.35">
      <c r="C97" t="s">
        <v>130</v>
      </c>
      <c r="D97" s="5">
        <v>155650260850</v>
      </c>
      <c r="E97" s="5">
        <v>152833489418</v>
      </c>
      <c r="F97" s="5">
        <v>150403183483</v>
      </c>
      <c r="G97" s="5">
        <v>149499181982</v>
      </c>
      <c r="I97" s="5">
        <v>150403183483</v>
      </c>
      <c r="J97" s="5">
        <v>143929263592</v>
      </c>
      <c r="K97" s="5">
        <v>129754510325</v>
      </c>
      <c r="L97" s="5">
        <v>88307678377</v>
      </c>
      <c r="M97" s="5">
        <v>93149869555</v>
      </c>
      <c r="N97" s="5">
        <v>78236924690</v>
      </c>
      <c r="O97" s="5">
        <v>71548126685</v>
      </c>
      <c r="P97" s="5">
        <v>61318883592</v>
      </c>
      <c r="Q97" s="5">
        <v>22377022688</v>
      </c>
      <c r="R97" s="5">
        <v>12758907554</v>
      </c>
    </row>
    <row r="98" spans="3:18" ht="15.5" x14ac:dyDescent="0.35">
      <c r="C98" t="s">
        <v>134</v>
      </c>
      <c r="D98" s="5">
        <v>8718203650</v>
      </c>
      <c r="E98" s="5">
        <v>8718203650</v>
      </c>
      <c r="F98" s="5">
        <v>8718203650</v>
      </c>
      <c r="G98" s="5">
        <v>8804166667</v>
      </c>
      <c r="I98" s="5">
        <v>8718203650</v>
      </c>
      <c r="J98" s="5">
        <v>8816042810</v>
      </c>
      <c r="K98" s="5">
        <v>8975261313</v>
      </c>
      <c r="L98" s="5">
        <v>8970700970</v>
      </c>
      <c r="M98" s="5">
        <v>8954238276</v>
      </c>
      <c r="N98" s="5">
        <v>7497364883</v>
      </c>
      <c r="O98" s="5">
        <v>7492558448</v>
      </c>
      <c r="P98" s="5">
        <v>12416582302</v>
      </c>
      <c r="Q98" s="5">
        <v>7385629664</v>
      </c>
      <c r="R98" s="5">
        <v>7489647257</v>
      </c>
    </row>
    <row r="99" spans="3:18" ht="15.5" x14ac:dyDescent="0.35">
      <c r="C99" t="s">
        <v>131</v>
      </c>
      <c r="K99" s="5">
        <v>80000000</v>
      </c>
      <c r="L99" s="5">
        <v>180000000</v>
      </c>
      <c r="M99" s="5">
        <v>2160000000</v>
      </c>
      <c r="O99" s="5">
        <v>1324875135</v>
      </c>
      <c r="P99" s="5">
        <v>17836202819</v>
      </c>
      <c r="Q99" s="5">
        <v>13139934240</v>
      </c>
    </row>
    <row r="100" spans="3:18" ht="15.5" x14ac:dyDescent="0.35">
      <c r="C100" t="s">
        <v>133</v>
      </c>
      <c r="M100" s="5">
        <v>4638208425</v>
      </c>
      <c r="N100" s="5">
        <v>1969532285</v>
      </c>
      <c r="O100" s="5">
        <v>48438992285</v>
      </c>
      <c r="P100" s="5">
        <v>28449777123</v>
      </c>
      <c r="Q100" s="5">
        <v>449589745</v>
      </c>
      <c r="R100" s="5">
        <v>1476076000</v>
      </c>
    </row>
    <row r="101" spans="3:18" ht="15.5" x14ac:dyDescent="0.35">
      <c r="C101" t="s">
        <v>465</v>
      </c>
      <c r="D101" s="5">
        <v>14874113408</v>
      </c>
      <c r="E101" s="5">
        <v>14231594374</v>
      </c>
      <c r="F101" s="5">
        <v>14074501076</v>
      </c>
      <c r="G101" s="5">
        <v>26011813480</v>
      </c>
      <c r="I101" s="5">
        <v>14074501076</v>
      </c>
      <c r="J101" s="5">
        <v>25626153156</v>
      </c>
      <c r="K101" s="5">
        <v>13815164908</v>
      </c>
      <c r="L101" s="5">
        <v>3906608425</v>
      </c>
      <c r="M101" s="5">
        <v>4638208425</v>
      </c>
      <c r="N101" s="5">
        <v>1969532285</v>
      </c>
      <c r="O101" s="5">
        <v>48438992285</v>
      </c>
      <c r="P101" s="5">
        <v>28449777123</v>
      </c>
      <c r="Q101" s="5">
        <v>449589745</v>
      </c>
      <c r="R101" s="5">
        <v>1476076000</v>
      </c>
    </row>
    <row r="102" spans="3:18" ht="15.5" x14ac:dyDescent="0.35">
      <c r="C102" t="s">
        <v>136</v>
      </c>
      <c r="D102" s="5">
        <v>10968104970</v>
      </c>
      <c r="E102" s="5">
        <v>10871583801</v>
      </c>
      <c r="F102" s="5">
        <v>10696049684</v>
      </c>
      <c r="G102" s="5">
        <v>5963447514</v>
      </c>
      <c r="I102" s="5">
        <v>10696049684</v>
      </c>
      <c r="J102" s="5">
        <v>5760686084</v>
      </c>
      <c r="K102" s="5">
        <v>5739953103</v>
      </c>
      <c r="L102" s="5">
        <v>6242101568</v>
      </c>
      <c r="M102" s="5">
        <v>5213288169</v>
      </c>
      <c r="N102" s="5">
        <v>1438803450</v>
      </c>
      <c r="O102" s="5">
        <v>504498575</v>
      </c>
      <c r="P102" s="5">
        <v>812763430</v>
      </c>
      <c r="Q102" s="5">
        <v>650062354</v>
      </c>
      <c r="R102" s="5">
        <v>95213620</v>
      </c>
    </row>
    <row r="103" spans="3:18" ht="15.5" x14ac:dyDescent="0.35">
      <c r="C103" t="s">
        <v>137</v>
      </c>
      <c r="D103" s="5">
        <v>18439067775</v>
      </c>
      <c r="E103" s="5">
        <v>18422999746</v>
      </c>
      <c r="F103" s="5">
        <v>18072241226</v>
      </c>
      <c r="G103" s="5">
        <v>16079370468</v>
      </c>
      <c r="I103" s="5">
        <v>18072241226</v>
      </c>
      <c r="J103" s="5">
        <v>15435193689</v>
      </c>
      <c r="K103" s="5">
        <v>15806565616</v>
      </c>
      <c r="L103" s="5">
        <v>19828578874</v>
      </c>
      <c r="M103" s="5">
        <v>12610807023</v>
      </c>
      <c r="N103" s="5">
        <v>8714157017</v>
      </c>
      <c r="O103" s="5">
        <v>1776355281</v>
      </c>
      <c r="P103" s="5">
        <v>253596862</v>
      </c>
      <c r="Q103" s="5">
        <v>29514223</v>
      </c>
      <c r="R103" s="5">
        <v>3050592111</v>
      </c>
    </row>
    <row r="104" spans="3:18" ht="15.5" x14ac:dyDescent="0.35">
      <c r="C104" t="s">
        <v>789</v>
      </c>
      <c r="D104" s="5">
        <v>102650771047</v>
      </c>
      <c r="E104" s="5">
        <v>100589107847</v>
      </c>
      <c r="F104" s="5">
        <v>98842187847</v>
      </c>
      <c r="G104" s="5">
        <v>92640383853</v>
      </c>
      <c r="I104" s="5">
        <v>98842187847</v>
      </c>
      <c r="J104" s="5">
        <v>88291187853</v>
      </c>
      <c r="K104" s="5">
        <v>84280207221</v>
      </c>
      <c r="L104" s="5">
        <v>49179688540</v>
      </c>
      <c r="M104" s="5">
        <v>58839514117</v>
      </c>
      <c r="N104" s="5">
        <v>57593889501</v>
      </c>
    </row>
    <row r="105" spans="3:18" ht="15.5" x14ac:dyDescent="0.35">
      <c r="C105" t="s">
        <v>139</v>
      </c>
    </row>
    <row r="106" spans="3:18" ht="15.5" x14ac:dyDescent="0.35">
      <c r="C106" t="s">
        <v>192</v>
      </c>
      <c r="O106" s="5">
        <v>101413492000</v>
      </c>
      <c r="P106" s="5">
        <v>39249994000</v>
      </c>
    </row>
    <row r="107" spans="3:18" ht="15.5" x14ac:dyDescent="0.35">
      <c r="C107" t="s">
        <v>141</v>
      </c>
      <c r="O107" s="5">
        <v>45279556</v>
      </c>
      <c r="P107" s="5">
        <v>117735269</v>
      </c>
    </row>
    <row r="108" spans="3:18" ht="15.5" x14ac:dyDescent="0.35">
      <c r="C108" t="s">
        <v>1856</v>
      </c>
      <c r="K108" s="5">
        <v>4361513454</v>
      </c>
      <c r="L108" s="5">
        <v>5661003912</v>
      </c>
      <c r="M108" s="5">
        <v>5817807386</v>
      </c>
      <c r="N108" s="5">
        <v>5431776965</v>
      </c>
      <c r="O108" s="5">
        <v>6011450433</v>
      </c>
      <c r="P108" s="5">
        <v>6779938840</v>
      </c>
      <c r="Q108" s="5">
        <v>7486841391</v>
      </c>
      <c r="R108" s="5">
        <v>8209133853</v>
      </c>
    </row>
    <row r="109" spans="3:18" ht="15.5" x14ac:dyDescent="0.35">
      <c r="C109" t="s">
        <v>145</v>
      </c>
      <c r="K109" s="5">
        <v>1057358164</v>
      </c>
      <c r="M109" s="5">
        <v>733813545</v>
      </c>
      <c r="N109" s="5">
        <v>1023177554</v>
      </c>
      <c r="O109" s="5">
        <v>12010846961</v>
      </c>
      <c r="P109" s="5">
        <v>1549961056</v>
      </c>
      <c r="Q109" s="5">
        <v>722292462</v>
      </c>
      <c r="R109" s="5">
        <v>647378566</v>
      </c>
    </row>
    <row r="110" spans="3:18" ht="15.5" x14ac:dyDescent="0.35">
      <c r="C110" t="s">
        <v>146</v>
      </c>
      <c r="D110" s="5">
        <v>4632407376</v>
      </c>
      <c r="E110" s="5">
        <v>4632407376</v>
      </c>
      <c r="F110" s="5">
        <v>4632407376</v>
      </c>
      <c r="G110" s="5">
        <v>3940871317</v>
      </c>
      <c r="I110" s="5">
        <v>4632407376</v>
      </c>
      <c r="J110" s="5">
        <v>3940871317</v>
      </c>
      <c r="K110" s="5">
        <v>7878110583</v>
      </c>
      <c r="L110" s="5">
        <v>20296694992</v>
      </c>
      <c r="M110" s="5">
        <v>8360960005</v>
      </c>
      <c r="N110" s="5">
        <v>7969097670</v>
      </c>
      <c r="O110" s="5">
        <v>135584369217</v>
      </c>
      <c r="P110" s="5">
        <v>47174108036</v>
      </c>
      <c r="Q110" s="5">
        <v>8071904954</v>
      </c>
      <c r="R110" s="5">
        <v>8653358313</v>
      </c>
    </row>
    <row r="111" spans="3:18" ht="15.5" x14ac:dyDescent="0.35">
      <c r="C111" t="s">
        <v>147</v>
      </c>
      <c r="D111" s="5">
        <v>4632407376</v>
      </c>
      <c r="E111" s="5">
        <v>4632407376</v>
      </c>
      <c r="F111" s="5">
        <v>4632407376</v>
      </c>
      <c r="G111" s="5">
        <v>3940871317</v>
      </c>
      <c r="I111" s="5">
        <v>4632407376</v>
      </c>
      <c r="J111" s="5">
        <v>3940871317</v>
      </c>
      <c r="K111" s="5">
        <v>7878110583</v>
      </c>
      <c r="L111" s="5">
        <v>20296694992</v>
      </c>
      <c r="M111" s="5">
        <v>8360960005</v>
      </c>
      <c r="N111" s="5">
        <v>7969097670</v>
      </c>
      <c r="O111" s="5">
        <v>135584369217</v>
      </c>
      <c r="P111" s="5">
        <v>47174108036</v>
      </c>
      <c r="Q111" s="5">
        <v>8071904954</v>
      </c>
      <c r="R111" s="5">
        <v>8653358313</v>
      </c>
    </row>
    <row r="112" spans="3:18" ht="15.5" x14ac:dyDescent="0.35">
      <c r="C112" t="s">
        <v>152</v>
      </c>
    </row>
    <row r="113" spans="2:18" ht="15.5" x14ac:dyDescent="0.35">
      <c r="C113" t="s">
        <v>153</v>
      </c>
      <c r="K113" s="5">
        <v>4361513454</v>
      </c>
      <c r="L113" s="5">
        <v>5661003912</v>
      </c>
      <c r="M113" s="5">
        <v>5817807386</v>
      </c>
      <c r="N113" s="5">
        <v>5431776965</v>
      </c>
      <c r="O113" s="5">
        <v>133555476118</v>
      </c>
      <c r="P113" s="5">
        <v>46147668109</v>
      </c>
      <c r="Q113" s="5">
        <v>7486841391</v>
      </c>
      <c r="R113" s="5">
        <v>8209133853</v>
      </c>
    </row>
    <row r="114" spans="2:18" ht="15.5" x14ac:dyDescent="0.35">
      <c r="C114" t="s">
        <v>224</v>
      </c>
    </row>
    <row r="115" spans="2:18" ht="15.5" x14ac:dyDescent="0.35">
      <c r="C115" t="s">
        <v>154</v>
      </c>
      <c r="D115" s="5">
        <v>160282668226</v>
      </c>
      <c r="E115" s="5">
        <v>157465896794</v>
      </c>
      <c r="F115" s="5">
        <v>155035590859</v>
      </c>
      <c r="G115" s="5">
        <v>153440053299</v>
      </c>
      <c r="I115" s="5">
        <v>155035590859</v>
      </c>
      <c r="J115" s="5">
        <v>147870134909</v>
      </c>
      <c r="K115" s="5">
        <v>137632620908</v>
      </c>
      <c r="L115" s="5">
        <v>108604373369</v>
      </c>
      <c r="M115" s="5">
        <v>101510829560</v>
      </c>
      <c r="N115" s="5">
        <v>86206022360</v>
      </c>
      <c r="O115" s="5">
        <v>207132495902</v>
      </c>
      <c r="P115" s="5">
        <v>108492991628</v>
      </c>
      <c r="Q115" s="5">
        <v>30448927642</v>
      </c>
      <c r="R115" s="5">
        <v>21412265867</v>
      </c>
    </row>
    <row r="116" spans="2:18" ht="15.5" x14ac:dyDescent="0.35">
      <c r="C116" t="s">
        <v>155</v>
      </c>
    </row>
    <row r="117" spans="2:18" ht="15.5" x14ac:dyDescent="0.35">
      <c r="C117" t="s">
        <v>156</v>
      </c>
      <c r="D117" s="5">
        <v>275000000000</v>
      </c>
      <c r="E117" s="5">
        <v>275000000000</v>
      </c>
      <c r="F117" s="5">
        <v>275000000000</v>
      </c>
      <c r="G117" s="5">
        <v>275000000000</v>
      </c>
      <c r="I117" s="5">
        <v>275000000000</v>
      </c>
      <c r="J117" s="5">
        <v>275000000000</v>
      </c>
      <c r="K117" s="5">
        <v>275000000000</v>
      </c>
      <c r="L117" s="5">
        <v>275000000000</v>
      </c>
      <c r="M117" s="5">
        <v>275000000000</v>
      </c>
      <c r="N117" s="5">
        <v>275000000000</v>
      </c>
      <c r="O117" s="5">
        <v>275000000000</v>
      </c>
      <c r="P117" s="5">
        <v>275000000000</v>
      </c>
      <c r="Q117" s="5">
        <v>275000000000</v>
      </c>
      <c r="R117" s="5">
        <v>220000000000</v>
      </c>
    </row>
    <row r="118" spans="2:18" ht="15.5" x14ac:dyDescent="0.35">
      <c r="C118" t="s">
        <v>157</v>
      </c>
      <c r="D118" s="5">
        <v>46574881122</v>
      </c>
      <c r="E118" s="5">
        <v>46574881122</v>
      </c>
      <c r="F118" s="5">
        <v>46574881122</v>
      </c>
      <c r="G118" s="5">
        <v>46574881122</v>
      </c>
      <c r="I118" s="5">
        <v>46574881122</v>
      </c>
      <c r="J118" s="5">
        <v>46574881122</v>
      </c>
      <c r="K118" s="5">
        <v>46574881122</v>
      </c>
      <c r="L118" s="5">
        <v>46574881122</v>
      </c>
      <c r="M118" s="5">
        <v>46574881122</v>
      </c>
      <c r="N118" s="5">
        <v>46574881122</v>
      </c>
      <c r="O118" s="5">
        <v>46574881122</v>
      </c>
      <c r="P118" s="5">
        <v>46574881122</v>
      </c>
      <c r="Q118" s="5">
        <v>46574881122</v>
      </c>
    </row>
    <row r="119" spans="2:18" ht="15.5" x14ac:dyDescent="0.35">
      <c r="C119" t="s">
        <v>158</v>
      </c>
      <c r="D119" s="5">
        <v>-277250909837</v>
      </c>
      <c r="E119" s="5">
        <v>-274729656488</v>
      </c>
      <c r="F119" s="5">
        <v>-272407947388</v>
      </c>
      <c r="G119" s="5">
        <v>-57800025130</v>
      </c>
      <c r="I119" s="5">
        <v>-272407947388</v>
      </c>
      <c r="J119" s="5">
        <v>-45383953441</v>
      </c>
      <c r="K119" s="5">
        <v>-22317903648</v>
      </c>
      <c r="L119" s="5">
        <v>10446908668</v>
      </c>
      <c r="M119" s="5">
        <v>4433143033</v>
      </c>
      <c r="N119" s="5">
        <v>-2131241555</v>
      </c>
      <c r="O119" s="5">
        <v>-3839228492</v>
      </c>
      <c r="P119" s="5">
        <v>5332865858</v>
      </c>
      <c r="Q119" s="5">
        <v>3271727188</v>
      </c>
      <c r="R119" s="5">
        <v>2529774734</v>
      </c>
    </row>
    <row r="120" spans="2:18" ht="15.5" x14ac:dyDescent="0.35">
      <c r="C120" t="s">
        <v>162</v>
      </c>
      <c r="D120" s="5">
        <v>12606647335</v>
      </c>
      <c r="E120" s="5">
        <v>12786878924</v>
      </c>
      <c r="F120" s="5">
        <v>12877233182</v>
      </c>
      <c r="G120" s="5">
        <v>43391707728</v>
      </c>
      <c r="I120" s="5">
        <v>12877233182</v>
      </c>
      <c r="J120" s="5">
        <v>45149743976</v>
      </c>
      <c r="K120" s="5">
        <v>45746151361</v>
      </c>
      <c r="L120" s="5">
        <v>51039518241</v>
      </c>
      <c r="M120" s="5">
        <v>50130879264</v>
      </c>
      <c r="N120" s="5">
        <v>48759892572</v>
      </c>
      <c r="O120" s="5">
        <v>46273427904</v>
      </c>
      <c r="P120" s="5">
        <v>35433780972</v>
      </c>
      <c r="Q120" s="5">
        <v>35130706772</v>
      </c>
      <c r="R120" s="5">
        <v>35044883796</v>
      </c>
    </row>
    <row r="121" spans="2:18" ht="15.5" x14ac:dyDescent="0.35">
      <c r="C121" t="s">
        <v>10</v>
      </c>
      <c r="D121" s="5">
        <v>46304848600</v>
      </c>
      <c r="E121" s="5">
        <v>49006333538</v>
      </c>
      <c r="F121" s="5">
        <v>51418396896</v>
      </c>
      <c r="G121" s="5">
        <v>296540793700</v>
      </c>
      <c r="I121" s="5">
        <v>51418396896</v>
      </c>
      <c r="J121" s="5">
        <v>310714901637</v>
      </c>
      <c r="K121" s="5">
        <v>334377358815</v>
      </c>
      <c r="L121" s="5">
        <v>372435538011</v>
      </c>
      <c r="M121" s="5">
        <v>365513133399</v>
      </c>
      <c r="N121" s="5">
        <v>357577762119</v>
      </c>
      <c r="O121" s="5">
        <v>352904925341</v>
      </c>
      <c r="P121" s="5">
        <v>362329446493</v>
      </c>
      <c r="Q121" s="5">
        <v>359977315082</v>
      </c>
      <c r="R121" s="5">
        <v>257574658530</v>
      </c>
    </row>
    <row r="122" spans="2:18" ht="15.5" x14ac:dyDescent="0.35">
      <c r="C122" t="s">
        <v>163</v>
      </c>
      <c r="D122" s="5">
        <v>206587516826</v>
      </c>
      <c r="E122" s="5">
        <v>206472230332</v>
      </c>
      <c r="F122" s="5">
        <v>206453987755</v>
      </c>
      <c r="G122" s="5">
        <v>449980846999</v>
      </c>
      <c r="I122" s="5">
        <v>206453987755</v>
      </c>
      <c r="J122" s="5">
        <v>458585036546</v>
      </c>
      <c r="K122" s="5">
        <v>472009979723</v>
      </c>
      <c r="L122" s="5">
        <v>481039911380</v>
      </c>
      <c r="M122" s="5">
        <v>467023962959</v>
      </c>
      <c r="N122" s="5">
        <v>443783784479</v>
      </c>
      <c r="O122" s="5">
        <v>560037421243</v>
      </c>
      <c r="P122" s="5">
        <v>470822438121</v>
      </c>
      <c r="Q122" s="5">
        <v>390426242724</v>
      </c>
      <c r="R122" s="5">
        <v>278986924397</v>
      </c>
    </row>
    <row r="123" spans="2:18" ht="15.5" x14ac:dyDescent="0.35">
      <c r="C123" t="s">
        <v>164</v>
      </c>
      <c r="D123" s="5">
        <v>2750000000</v>
      </c>
      <c r="E123" s="5">
        <v>2750000000</v>
      </c>
      <c r="F123" s="5">
        <v>2750000000</v>
      </c>
      <c r="G123" s="5">
        <v>2750000000</v>
      </c>
      <c r="I123" s="5">
        <v>2750000000</v>
      </c>
      <c r="J123" s="5">
        <v>2750000000</v>
      </c>
      <c r="K123" s="5">
        <v>2750000000</v>
      </c>
      <c r="L123" s="5">
        <v>2750000000</v>
      </c>
      <c r="M123" s="5">
        <v>2750000000</v>
      </c>
      <c r="N123" s="5">
        <v>2750000000</v>
      </c>
      <c r="O123" s="5">
        <v>2750000000</v>
      </c>
      <c r="P123" s="5">
        <v>2750000000</v>
      </c>
      <c r="Q123" s="5">
        <v>2750000000</v>
      </c>
      <c r="R123" s="5">
        <v>2200000000</v>
      </c>
    </row>
    <row r="125" spans="2:18" ht="15.5" x14ac:dyDescent="0.35">
      <c r="B125" t="s">
        <v>165</v>
      </c>
      <c r="C125" t="s">
        <v>166</v>
      </c>
      <c r="D125" s="5">
        <v>-1116047320</v>
      </c>
      <c r="E125" s="5">
        <v>-771132723</v>
      </c>
      <c r="F125" s="5">
        <v>-5734641478</v>
      </c>
      <c r="G125" s="5">
        <v>-290706477</v>
      </c>
      <c r="I125" s="5">
        <v>-7585075529</v>
      </c>
      <c r="J125" s="5">
        <v>-4570877252</v>
      </c>
      <c r="K125" s="5">
        <v>4331977920</v>
      </c>
      <c r="L125" s="5">
        <v>6647344218</v>
      </c>
      <c r="M125" s="5">
        <v>695073629</v>
      </c>
      <c r="N125" s="5">
        <v>-9671894325</v>
      </c>
      <c r="O125" s="5">
        <v>-6414830484</v>
      </c>
      <c r="P125" s="5">
        <v>-9720379919</v>
      </c>
      <c r="Q125" s="5">
        <v>-16508982964</v>
      </c>
      <c r="R125" s="5">
        <v>-3272368070</v>
      </c>
    </row>
    <row r="126" spans="2:18" ht="15.5" x14ac:dyDescent="0.35">
      <c r="C126" t="s">
        <v>690</v>
      </c>
      <c r="J126" s="5">
        <v>7354188461</v>
      </c>
      <c r="K126" s="5">
        <v>15242092768</v>
      </c>
      <c r="L126" s="5">
        <v>18565614085</v>
      </c>
      <c r="M126" s="5">
        <v>13945612024</v>
      </c>
      <c r="N126" s="5">
        <v>10742458663</v>
      </c>
      <c r="O126" s="5">
        <v>51864177917</v>
      </c>
      <c r="P126" s="5">
        <v>34688719916</v>
      </c>
      <c r="Q126" s="5">
        <v>17866591246</v>
      </c>
      <c r="R126" s="5">
        <v>11034660014</v>
      </c>
    </row>
    <row r="127" spans="2:18" ht="15.5" x14ac:dyDescent="0.35">
      <c r="C127" t="s">
        <v>327</v>
      </c>
      <c r="D127" s="5">
        <v>-258619766</v>
      </c>
      <c r="E127" s="5">
        <v>-731431284</v>
      </c>
      <c r="F127" s="5">
        <v>-2948631074</v>
      </c>
      <c r="G127" s="5">
        <v>-197165148</v>
      </c>
      <c r="I127" s="5">
        <v>-4297331276</v>
      </c>
      <c r="J127" s="5">
        <v>-4572099481</v>
      </c>
      <c r="K127" s="5">
        <v>-3814701800</v>
      </c>
      <c r="L127" s="5">
        <v>-3360914350</v>
      </c>
      <c r="M127" s="5">
        <v>-3713783428</v>
      </c>
      <c r="N127" s="5">
        <v>-5405735245</v>
      </c>
      <c r="O127" s="5">
        <v>-6190368070</v>
      </c>
      <c r="P127" s="5">
        <v>-5675046598</v>
      </c>
      <c r="Q127" s="5">
        <v>-4961868941</v>
      </c>
      <c r="R127" s="5">
        <v>-584276007</v>
      </c>
    </row>
    <row r="128" spans="2:18" ht="15.5" x14ac:dyDescent="0.35">
      <c r="C128" t="s">
        <v>168</v>
      </c>
      <c r="D128" s="5">
        <v>-857427554</v>
      </c>
      <c r="E128" s="5">
        <v>-39701439</v>
      </c>
      <c r="F128" s="5">
        <v>-2786010404</v>
      </c>
      <c r="G128" s="5">
        <v>-93541329</v>
      </c>
      <c r="I128" s="5">
        <v>-3287744253</v>
      </c>
      <c r="J128" s="5">
        <v>-7352966232</v>
      </c>
      <c r="K128" s="5">
        <v>-7095413048</v>
      </c>
      <c r="L128" s="5">
        <v>-8436108044</v>
      </c>
      <c r="M128" s="5">
        <v>-9154789315</v>
      </c>
      <c r="N128" s="5">
        <v>-15008617743</v>
      </c>
      <c r="O128" s="5">
        <v>-51704575451</v>
      </c>
      <c r="P128" s="5">
        <v>-38359056899</v>
      </c>
      <c r="Q128" s="5">
        <v>-29213117836</v>
      </c>
      <c r="R128" s="5">
        <v>-13524913081</v>
      </c>
    </row>
    <row r="129" spans="3:18" ht="15.5" x14ac:dyDescent="0.35">
      <c r="C129" t="s">
        <v>1047</v>
      </c>
    </row>
    <row r="130" spans="3:18" ht="15.5" x14ac:dyDescent="0.35">
      <c r="C130" t="s">
        <v>171</v>
      </c>
      <c r="L130" s="5">
        <v>-121247473</v>
      </c>
      <c r="M130" s="5">
        <v>-381965652</v>
      </c>
      <c r="O130" s="5">
        <v>-384064880</v>
      </c>
      <c r="P130" s="5">
        <v>-374996338</v>
      </c>
      <c r="Q130" s="5">
        <v>-200587433</v>
      </c>
      <c r="R130" s="5">
        <v>-197838996</v>
      </c>
    </row>
    <row r="131" spans="3:18" ht="15.5" x14ac:dyDescent="0.35">
      <c r="C131" t="s">
        <v>172</v>
      </c>
      <c r="D131" s="5">
        <v>1125236075</v>
      </c>
      <c r="E131" s="5">
        <v>739300594</v>
      </c>
      <c r="F131" s="5">
        <v>5683134604</v>
      </c>
      <c r="G131" s="5">
        <v>246015831</v>
      </c>
      <c r="I131" s="5">
        <v>7062526772</v>
      </c>
      <c r="J131" s="5">
        <v>6489764314</v>
      </c>
      <c r="K131" s="5">
        <v>1041891257</v>
      </c>
      <c r="L131" s="5">
        <v>-1002642648</v>
      </c>
      <c r="M131" s="5">
        <v>978611638</v>
      </c>
      <c r="N131" s="5">
        <v>9729068798</v>
      </c>
      <c r="O131" s="5">
        <v>117602928935</v>
      </c>
      <c r="P131" s="5">
        <v>69575287451</v>
      </c>
      <c r="Q131" s="5">
        <v>97885485007</v>
      </c>
      <c r="R131" s="5">
        <v>219026923389</v>
      </c>
    </row>
    <row r="132" spans="3:18" ht="15.5" x14ac:dyDescent="0.35">
      <c r="C132" t="s">
        <v>173</v>
      </c>
      <c r="D132" s="5">
        <v>36628789</v>
      </c>
      <c r="E132" s="5">
        <v>35840568</v>
      </c>
      <c r="F132" s="5">
        <v>60220740</v>
      </c>
      <c r="G132" s="5">
        <v>36628715</v>
      </c>
      <c r="I132" s="5">
        <v>388722242</v>
      </c>
      <c r="J132" s="5">
        <v>-2485696475</v>
      </c>
      <c r="K132" s="5">
        <v>-8683843517</v>
      </c>
      <c r="L132" s="5">
        <v>-1918231191</v>
      </c>
      <c r="M132" s="5">
        <v>-1682065934</v>
      </c>
      <c r="N132" s="5">
        <v>-5153852577</v>
      </c>
      <c r="O132" s="5">
        <v>-126690403478</v>
      </c>
      <c r="P132" s="5">
        <v>-54402302014</v>
      </c>
      <c r="Q132" s="5">
        <v>-52493960395</v>
      </c>
      <c r="R132" s="5">
        <v>-221201473491</v>
      </c>
    </row>
    <row r="133" spans="3:18" ht="15.5" x14ac:dyDescent="0.35">
      <c r="C133" t="s">
        <v>335</v>
      </c>
      <c r="I133" s="5">
        <v>194000000</v>
      </c>
      <c r="J133" s="5">
        <v>1606717212</v>
      </c>
      <c r="K133" s="5">
        <v>220000000</v>
      </c>
      <c r="R133" s="5">
        <v>888000000</v>
      </c>
    </row>
    <row r="134" spans="3:18" ht="15.5" x14ac:dyDescent="0.35">
      <c r="C134" t="s">
        <v>175</v>
      </c>
      <c r="F134" s="5">
        <v>24000000</v>
      </c>
      <c r="J134" s="5">
        <v>-2298000000</v>
      </c>
      <c r="K134" s="5">
        <v>-1358328188</v>
      </c>
      <c r="M134" s="5">
        <v>-2462697613</v>
      </c>
      <c r="N134" s="5">
        <v>-6557807251</v>
      </c>
      <c r="O134" s="5">
        <v>-127899643498</v>
      </c>
      <c r="P134" s="5">
        <v>-49599600218</v>
      </c>
      <c r="Q134" s="5">
        <v>-27675588839</v>
      </c>
      <c r="R134" s="5">
        <v>-1302084</v>
      </c>
    </row>
    <row r="135" spans="3:18" ht="15.5" x14ac:dyDescent="0.35">
      <c r="C135" t="s">
        <v>176</v>
      </c>
    </row>
    <row r="136" spans="3:18" ht="15.5" x14ac:dyDescent="0.35">
      <c r="C136" t="s">
        <v>1857</v>
      </c>
      <c r="P136" s="5">
        <v>-9977204857</v>
      </c>
    </row>
    <row r="137" spans="3:18" ht="15.5" x14ac:dyDescent="0.35">
      <c r="C137" t="s">
        <v>1858</v>
      </c>
    </row>
    <row r="138" spans="3:18" ht="15.5" x14ac:dyDescent="0.35">
      <c r="C138" t="s">
        <v>1859</v>
      </c>
    </row>
    <row r="139" spans="3:18" ht="15.5" x14ac:dyDescent="0.35">
      <c r="C139" t="s">
        <v>1860</v>
      </c>
      <c r="J139" s="5">
        <v>-2091014704</v>
      </c>
      <c r="K139" s="5">
        <v>-7838460000</v>
      </c>
      <c r="L139" s="5">
        <v>-1584800000</v>
      </c>
      <c r="M139" s="5">
        <v>2101000</v>
      </c>
      <c r="N139" s="5">
        <v>-701403000</v>
      </c>
      <c r="O139" s="5">
        <v>-5381394875</v>
      </c>
      <c r="P139" s="5">
        <v>-13676116724</v>
      </c>
    </row>
    <row r="140" spans="3:18" ht="15.5" x14ac:dyDescent="0.35">
      <c r="C140" t="s">
        <v>629</v>
      </c>
      <c r="O140" s="5">
        <v>6500000000</v>
      </c>
      <c r="P140" s="5">
        <v>17800000000</v>
      </c>
      <c r="Q140" s="5">
        <v>-24300000000</v>
      </c>
    </row>
    <row r="141" spans="3:18" ht="15.5" x14ac:dyDescent="0.35">
      <c r="C141" t="s">
        <v>673</v>
      </c>
    </row>
    <row r="142" spans="3:18" ht="15.5" x14ac:dyDescent="0.35">
      <c r="C142" t="s">
        <v>419</v>
      </c>
      <c r="N142" s="5">
        <v>-323856950</v>
      </c>
    </row>
    <row r="143" spans="3:18" ht="15.5" x14ac:dyDescent="0.35">
      <c r="C143" t="s">
        <v>1170</v>
      </c>
      <c r="N143" s="5">
        <v>1250000000</v>
      </c>
    </row>
    <row r="144" spans="3:18" ht="15.5" x14ac:dyDescent="0.35">
      <c r="C144" t="s">
        <v>178</v>
      </c>
      <c r="D144" s="5">
        <v>36628789</v>
      </c>
      <c r="E144" s="5">
        <v>35840568</v>
      </c>
      <c r="F144" s="5">
        <v>36220740</v>
      </c>
      <c r="G144" s="5">
        <v>36628715</v>
      </c>
      <c r="I144" s="5">
        <v>194722242</v>
      </c>
      <c r="J144" s="5">
        <v>296601017</v>
      </c>
      <c r="K144" s="5">
        <v>292944671</v>
      </c>
      <c r="L144" s="5">
        <v>400873809</v>
      </c>
      <c r="M144" s="5">
        <v>639611929</v>
      </c>
      <c r="N144" s="5">
        <v>1091304627</v>
      </c>
      <c r="O144" s="5">
        <v>1272872291</v>
      </c>
      <c r="P144" s="5">
        <v>1236294785</v>
      </c>
      <c r="Q144" s="5">
        <v>2080730734</v>
      </c>
      <c r="R144" s="5">
        <v>16411576</v>
      </c>
    </row>
    <row r="145" spans="3:18" ht="15.5" x14ac:dyDescent="0.35">
      <c r="C145" t="s">
        <v>748</v>
      </c>
      <c r="N145" s="5">
        <v>-63008753</v>
      </c>
    </row>
    <row r="146" spans="3:18" ht="15.5" x14ac:dyDescent="0.35">
      <c r="C146" t="s">
        <v>1250</v>
      </c>
      <c r="R146" s="5">
        <v>-216760524267</v>
      </c>
    </row>
    <row r="147" spans="3:18" ht="15.5" x14ac:dyDescent="0.35">
      <c r="C147" t="s">
        <v>810</v>
      </c>
      <c r="M147" s="5">
        <v>5050274951</v>
      </c>
      <c r="N147" s="5">
        <v>16723446898</v>
      </c>
      <c r="O147" s="5">
        <v>19989215162</v>
      </c>
      <c r="P147" s="5">
        <v>28000187378</v>
      </c>
      <c r="Q147" s="5">
        <v>-996486255</v>
      </c>
      <c r="R147" s="5">
        <v>534698598</v>
      </c>
    </row>
    <row r="148" spans="3:18" ht="15.5" x14ac:dyDescent="0.35">
      <c r="C148" t="s">
        <v>189</v>
      </c>
      <c r="D148" s="5">
        <v>1125236075</v>
      </c>
      <c r="E148" s="5">
        <v>739300594</v>
      </c>
      <c r="F148" s="5">
        <v>5683134604</v>
      </c>
      <c r="G148" s="5">
        <v>246015831</v>
      </c>
      <c r="I148" s="5">
        <v>7062526772</v>
      </c>
      <c r="J148" s="5">
        <v>6489764314</v>
      </c>
      <c r="K148" s="5">
        <v>1041891257</v>
      </c>
      <c r="L148" s="5">
        <v>-1002642648</v>
      </c>
      <c r="M148" s="5">
        <v>978611638</v>
      </c>
      <c r="N148" s="5">
        <v>9729068798</v>
      </c>
      <c r="O148" s="5">
        <v>117602928935</v>
      </c>
      <c r="P148" s="5">
        <v>69575287451</v>
      </c>
      <c r="Q148" s="5">
        <v>97885485007</v>
      </c>
      <c r="R148" s="5">
        <v>219026923389</v>
      </c>
    </row>
    <row r="149" spans="3:18" ht="15.5" x14ac:dyDescent="0.35">
      <c r="C149" t="s">
        <v>766</v>
      </c>
      <c r="O149" s="5">
        <v>59516100000</v>
      </c>
      <c r="P149" s="5">
        <v>40000000000</v>
      </c>
    </row>
    <row r="150" spans="3:18" ht="15.5" x14ac:dyDescent="0.35">
      <c r="C150" t="s">
        <v>204</v>
      </c>
      <c r="N150" s="5">
        <v>-1572640000</v>
      </c>
    </row>
    <row r="151" spans="3:18" ht="15.5" x14ac:dyDescent="0.35">
      <c r="C151" t="s">
        <v>1189</v>
      </c>
    </row>
    <row r="152" spans="3:18" ht="15.5" x14ac:dyDescent="0.35">
      <c r="C152" t="s">
        <v>1861</v>
      </c>
      <c r="D152" s="5">
        <v>2061663200</v>
      </c>
      <c r="E152" s="5">
        <v>1746920000</v>
      </c>
      <c r="F152" s="5">
        <v>-4349196000</v>
      </c>
      <c r="G152" s="5">
        <v>854399000</v>
      </c>
    </row>
    <row r="153" spans="3:18" ht="15.5" x14ac:dyDescent="0.35">
      <c r="C153" t="s">
        <v>1548</v>
      </c>
      <c r="L153" s="5">
        <v>-9659825577</v>
      </c>
    </row>
    <row r="154" spans="3:18" ht="15.5" x14ac:dyDescent="0.35">
      <c r="C154" t="s">
        <v>1862</v>
      </c>
    </row>
    <row r="155" spans="3:18" ht="15.5" x14ac:dyDescent="0.35">
      <c r="C155" t="s">
        <v>177</v>
      </c>
      <c r="K155" s="5">
        <v>-242132293</v>
      </c>
      <c r="L155" s="5">
        <v>-156803474</v>
      </c>
      <c r="M155" s="5">
        <v>-924431908</v>
      </c>
      <c r="N155" s="5">
        <v>-508558560</v>
      </c>
      <c r="O155" s="5">
        <v>-667916399</v>
      </c>
      <c r="P155" s="5">
        <v>-695439644</v>
      </c>
      <c r="Q155" s="5">
        <v>-647378566</v>
      </c>
    </row>
    <row r="156" spans="3:18" ht="15.5" x14ac:dyDescent="0.35">
      <c r="C156" t="s">
        <v>435</v>
      </c>
      <c r="O156" s="5">
        <v>-66199687</v>
      </c>
      <c r="P156" s="5">
        <v>-125431580</v>
      </c>
    </row>
    <row r="157" spans="3:18" ht="15.5" x14ac:dyDescent="0.35">
      <c r="C157" t="s">
        <v>170</v>
      </c>
      <c r="D157" s="5">
        <v>-936427125</v>
      </c>
      <c r="E157" s="5">
        <v>-1007619406</v>
      </c>
      <c r="F157" s="5">
        <v>2148248265</v>
      </c>
      <c r="G157" s="5">
        <v>-654666443</v>
      </c>
      <c r="I157" s="5">
        <v>-809679424</v>
      </c>
      <c r="J157" s="5">
        <v>-1896346763</v>
      </c>
      <c r="K157" s="5">
        <v>-1283076450</v>
      </c>
      <c r="L157" s="5">
        <v>-202211539</v>
      </c>
      <c r="M157" s="5">
        <v>-4909939681</v>
      </c>
      <c r="N157" s="5">
        <v>-4612151092</v>
      </c>
      <c r="O157" s="5">
        <v>-6116726307</v>
      </c>
      <c r="P157" s="5">
        <v>-2635181341</v>
      </c>
      <c r="Q157" s="5">
        <v>-1945513701</v>
      </c>
      <c r="R157" s="5">
        <v>-1027222174</v>
      </c>
    </row>
    <row r="158" spans="3:18" ht="15.5" x14ac:dyDescent="0.35">
      <c r="C158" t="s">
        <v>1863</v>
      </c>
      <c r="F158" s="5">
        <v>8289552960</v>
      </c>
    </row>
    <row r="159" spans="3:18" ht="15.5" x14ac:dyDescent="0.35">
      <c r="C159" t="s">
        <v>1864</v>
      </c>
      <c r="Q159" s="5">
        <v>-8425118878</v>
      </c>
    </row>
    <row r="160" spans="3:18" ht="15.5" x14ac:dyDescent="0.35">
      <c r="C160" t="s">
        <v>1302</v>
      </c>
      <c r="O160" s="5">
        <v>34086710000</v>
      </c>
    </row>
    <row r="161" spans="2:18" ht="15.5" x14ac:dyDescent="0.35">
      <c r="C161" t="s">
        <v>1865</v>
      </c>
      <c r="O161" s="5">
        <v>10545770020</v>
      </c>
    </row>
    <row r="162" spans="2:18" ht="15.5" x14ac:dyDescent="0.35">
      <c r="C162" t="s">
        <v>1866</v>
      </c>
      <c r="O162" s="5">
        <v>240000000</v>
      </c>
      <c r="P162" s="5">
        <v>200000</v>
      </c>
      <c r="Q162" s="5">
        <v>4000000</v>
      </c>
    </row>
    <row r="163" spans="2:18" ht="15.5" x14ac:dyDescent="0.35">
      <c r="C163" t="s">
        <v>1867</v>
      </c>
      <c r="Q163" s="5">
        <v>110000000000</v>
      </c>
      <c r="R163" s="5">
        <v>219400000000</v>
      </c>
    </row>
    <row r="164" spans="2:18" ht="15.5" x14ac:dyDescent="0.35">
      <c r="C164" t="s">
        <v>1868</v>
      </c>
      <c r="F164" s="5">
        <v>-8289552960</v>
      </c>
    </row>
    <row r="165" spans="2:18" ht="15.5" x14ac:dyDescent="0.35">
      <c r="C165" t="s">
        <v>1565</v>
      </c>
    </row>
    <row r="166" spans="2:18" ht="15.5" x14ac:dyDescent="0.35">
      <c r="C166" t="s">
        <v>1869</v>
      </c>
    </row>
    <row r="167" spans="2:18" ht="15.5" x14ac:dyDescent="0.35">
      <c r="C167" t="s">
        <v>577</v>
      </c>
    </row>
    <row r="168" spans="2:18" ht="15.5" x14ac:dyDescent="0.35">
      <c r="C168" t="s">
        <v>224</v>
      </c>
    </row>
    <row r="169" spans="2:18" ht="15.5" x14ac:dyDescent="0.35">
      <c r="C169" t="s">
        <v>226</v>
      </c>
      <c r="D169" s="5">
        <v>45817544</v>
      </c>
      <c r="E169" s="5">
        <v>4008439</v>
      </c>
      <c r="F169" s="5">
        <v>8713866</v>
      </c>
      <c r="G169" s="5">
        <v>-8061931</v>
      </c>
      <c r="I169" s="5">
        <v>-133826515</v>
      </c>
      <c r="J169" s="5">
        <v>-566809413</v>
      </c>
      <c r="K169" s="5">
        <v>-3309974340</v>
      </c>
      <c r="L169" s="5">
        <v>3726470379</v>
      </c>
      <c r="M169" s="5">
        <v>-8380667</v>
      </c>
      <c r="N169" s="5">
        <v>-5096678104</v>
      </c>
      <c r="O169" s="5">
        <v>-15502305027</v>
      </c>
      <c r="P169" s="5">
        <v>5452605518</v>
      </c>
      <c r="Q169" s="5">
        <v>28882541648</v>
      </c>
      <c r="R169" s="5">
        <v>-5446918172</v>
      </c>
    </row>
    <row r="170" spans="2:18" ht="15.5" x14ac:dyDescent="0.35">
      <c r="C170" t="s">
        <v>227</v>
      </c>
      <c r="E170" s="5">
        <v>121026693</v>
      </c>
      <c r="F170" s="5">
        <v>73672489</v>
      </c>
      <c r="I170" s="5">
        <v>254853208</v>
      </c>
      <c r="J170" s="5">
        <v>821662621</v>
      </c>
      <c r="K170" s="5">
        <v>4057964472</v>
      </c>
      <c r="L170" s="5">
        <v>331494093</v>
      </c>
      <c r="M170" s="5">
        <v>339874760</v>
      </c>
      <c r="N170" s="5">
        <v>5436552864</v>
      </c>
      <c r="O170" s="5">
        <v>20116067380</v>
      </c>
      <c r="P170" s="5">
        <v>34239520472</v>
      </c>
      <c r="Q170" s="5">
        <v>5356978824</v>
      </c>
      <c r="R170" s="5">
        <v>10805119940</v>
      </c>
    </row>
    <row r="171" spans="2:18" ht="15.5" x14ac:dyDescent="0.35">
      <c r="C171" t="s">
        <v>225</v>
      </c>
      <c r="R171" s="5">
        <v>-1222944</v>
      </c>
    </row>
    <row r="172" spans="2:18" ht="15.5" x14ac:dyDescent="0.35">
      <c r="C172" t="s">
        <v>1870</v>
      </c>
      <c r="O172" s="5">
        <v>822790511</v>
      </c>
      <c r="P172" s="5">
        <v>-19576058610</v>
      </c>
    </row>
    <row r="173" spans="2:18" ht="15.5" x14ac:dyDescent="0.35">
      <c r="C173" t="s">
        <v>229</v>
      </c>
      <c r="D173" s="5">
        <v>45817544</v>
      </c>
      <c r="E173" s="5">
        <v>125035132</v>
      </c>
      <c r="F173" s="5">
        <v>82386355</v>
      </c>
      <c r="G173" s="5">
        <v>-8061931</v>
      </c>
      <c r="I173" s="5">
        <v>121026693</v>
      </c>
      <c r="J173" s="5">
        <v>254853208</v>
      </c>
      <c r="K173" s="5">
        <v>747990132</v>
      </c>
      <c r="L173" s="5">
        <v>4057964472</v>
      </c>
      <c r="M173" s="5">
        <v>331494093</v>
      </c>
      <c r="N173" s="5">
        <v>339874760</v>
      </c>
      <c r="O173" s="5">
        <v>5436552864</v>
      </c>
      <c r="P173" s="5">
        <v>20116067380</v>
      </c>
      <c r="Q173" s="5">
        <v>34239520472</v>
      </c>
      <c r="R173" s="5">
        <v>5356978824</v>
      </c>
    </row>
    <row r="175" spans="2:18" ht="15.5" x14ac:dyDescent="0.35">
      <c r="B175" t="s">
        <v>230</v>
      </c>
      <c r="C175" t="s">
        <v>12</v>
      </c>
      <c r="D175" s="5">
        <v>2750000000</v>
      </c>
      <c r="E175" s="5">
        <v>2750000000</v>
      </c>
      <c r="F175" s="5">
        <v>2750000000</v>
      </c>
      <c r="G175" s="5">
        <v>2750000000</v>
      </c>
      <c r="I175" s="5">
        <v>2750000000</v>
      </c>
      <c r="J175" s="5">
        <v>2750000000</v>
      </c>
      <c r="K175" s="5">
        <v>2750000000</v>
      </c>
      <c r="L175" s="5">
        <v>2750000000</v>
      </c>
      <c r="M175" s="5">
        <v>2750000000</v>
      </c>
      <c r="N175" s="5">
        <v>2750000000</v>
      </c>
      <c r="O175" s="5">
        <v>2750000000</v>
      </c>
      <c r="P175" s="5">
        <v>2750000000</v>
      </c>
      <c r="Q175" s="5">
        <v>2750000000</v>
      </c>
      <c r="R175" s="5">
        <v>2200000000</v>
      </c>
    </row>
    <row r="176" spans="2:18" ht="15.5" x14ac:dyDescent="0.35">
      <c r="C176" t="s">
        <v>231</v>
      </c>
      <c r="D176" s="6">
        <v>-0.92</v>
      </c>
      <c r="E176" s="6">
        <v>-0.84</v>
      </c>
      <c r="F176" s="6">
        <v>-78.12</v>
      </c>
      <c r="G176" s="6">
        <v>-0.43</v>
      </c>
    </row>
    <row r="177" spans="3:7" ht="15.5" x14ac:dyDescent="0.35">
      <c r="C177" t="s">
        <v>232</v>
      </c>
      <c r="D177" s="6">
        <v>-29.35</v>
      </c>
      <c r="E177" s="6">
        <v>-32.14</v>
      </c>
      <c r="F177" s="6">
        <v>-0.35</v>
      </c>
      <c r="G177" s="6">
        <v>-62.79</v>
      </c>
    </row>
    <row r="178" spans="3:7" ht="15.5" x14ac:dyDescent="0.35">
      <c r="C178" t="s">
        <v>67</v>
      </c>
      <c r="D178" s="5">
        <v>0</v>
      </c>
      <c r="E178" s="5">
        <v>0</v>
      </c>
      <c r="F178" s="5">
        <v>0</v>
      </c>
      <c r="G178" s="5">
        <v>0</v>
      </c>
    </row>
    <row r="179" spans="3:7" ht="15.5" x14ac:dyDescent="0.35">
      <c r="C179" t="s">
        <v>233</v>
      </c>
      <c r="G179" s="5">
        <v>-270000000</v>
      </c>
    </row>
    <row r="180" spans="3:7" ht="15.5" x14ac:dyDescent="0.35">
      <c r="C180" t="s">
        <v>234</v>
      </c>
      <c r="D180" s="6">
        <v>-1.2199999999999999E-2</v>
      </c>
      <c r="E180" s="6">
        <v>-1.1200000000000002E-2</v>
      </c>
      <c r="F180" s="6">
        <v>-1.0406</v>
      </c>
      <c r="G180" s="6">
        <v>-2.5999999999999999E-3</v>
      </c>
    </row>
    <row r="181" spans="3:7" ht="15.5" x14ac:dyDescent="0.35">
      <c r="C181" t="s">
        <v>235</v>
      </c>
      <c r="D181" s="6">
        <v>-7.4800000000000005E-2</v>
      </c>
      <c r="E181" s="6">
        <v>-6.4100000000000004E-2</v>
      </c>
      <c r="F181" s="6">
        <v>-5.5739999999999998</v>
      </c>
      <c r="G181" s="6">
        <v>-4.6999999999999993E-3</v>
      </c>
    </row>
    <row r="182" spans="3:7" ht="15.5" x14ac:dyDescent="0.35">
      <c r="C182" t="s">
        <v>236</v>
      </c>
      <c r="D182" s="6">
        <v>-2.0199999999999999E-2</v>
      </c>
      <c r="E182" s="6">
        <v>-2.3399999999999997E-2</v>
      </c>
      <c r="F182" s="6">
        <v>-2.4300000000000002E-2</v>
      </c>
      <c r="G182" s="6">
        <v>-8.9999999999999998E-4</v>
      </c>
    </row>
    <row r="183" spans="3:7" ht="15.5" x14ac:dyDescent="0.35">
      <c r="C183" t="s">
        <v>237</v>
      </c>
      <c r="D183" s="6">
        <v>-1.1299999999999999</v>
      </c>
      <c r="E183" s="6">
        <v>-1.27</v>
      </c>
      <c r="F183" s="6">
        <v>-2.02</v>
      </c>
      <c r="G183" s="6">
        <v>-0.43</v>
      </c>
    </row>
    <row r="184" spans="3:7" ht="15.5" x14ac:dyDescent="0.35">
      <c r="C184" t="s">
        <v>443</v>
      </c>
      <c r="D184" s="5">
        <v>46000000000</v>
      </c>
      <c r="E184" s="5">
        <v>49000000000</v>
      </c>
      <c r="F184" s="5">
        <v>51000000000</v>
      </c>
      <c r="G184" s="5">
        <v>297000000000</v>
      </c>
    </row>
    <row r="185" spans="3:7" ht="15.5" x14ac:dyDescent="0.35">
      <c r="C185" t="s">
        <v>238</v>
      </c>
      <c r="D185" s="6">
        <v>2.2000000000000002</v>
      </c>
      <c r="E185" s="6">
        <v>2.0499999999999998</v>
      </c>
      <c r="F185" s="6">
        <v>1.93</v>
      </c>
      <c r="G185" s="6">
        <v>0.28999999999999998</v>
      </c>
    </row>
    <row r="186" spans="3:7" ht="15.5" x14ac:dyDescent="0.35">
      <c r="C186" t="s">
        <v>239</v>
      </c>
      <c r="D186" s="6">
        <v>12.25</v>
      </c>
      <c r="E186" s="6">
        <v>13.17</v>
      </c>
      <c r="F186" s="6">
        <v>14.01</v>
      </c>
      <c r="G186" s="6">
        <v>92.05</v>
      </c>
    </row>
    <row r="187" spans="3:7" ht="15.5" x14ac:dyDescent="0.35">
      <c r="C187" t="s">
        <v>240</v>
      </c>
      <c r="D187" s="6">
        <v>4.16</v>
      </c>
      <c r="E187" s="6">
        <v>3.64</v>
      </c>
      <c r="F187" s="6">
        <v>3.27</v>
      </c>
      <c r="G187" s="6">
        <v>0.39</v>
      </c>
    </row>
    <row r="188" spans="3:7" ht="15.5" x14ac:dyDescent="0.35">
      <c r="C188" t="s">
        <v>241</v>
      </c>
      <c r="D188" s="6">
        <v>6.49</v>
      </c>
      <c r="E188" s="6">
        <v>7.41</v>
      </c>
      <c r="F188" s="6">
        <v>8.25</v>
      </c>
      <c r="G188" s="6">
        <v>69.75</v>
      </c>
    </row>
    <row r="189" spans="3:7" ht="15.5" x14ac:dyDescent="0.35">
      <c r="C189" t="s">
        <v>242</v>
      </c>
      <c r="D189" s="5">
        <v>9000000000</v>
      </c>
      <c r="E189" s="5">
        <v>9000000000</v>
      </c>
      <c r="F189" s="5">
        <v>9000000000</v>
      </c>
      <c r="G189" s="5">
        <v>9000000000</v>
      </c>
    </row>
    <row r="190" spans="3:7" ht="15.5" x14ac:dyDescent="0.35">
      <c r="C190" t="s">
        <v>243</v>
      </c>
    </row>
    <row r="191" spans="3:7" ht="15.5" x14ac:dyDescent="0.35">
      <c r="C191" t="s">
        <v>306</v>
      </c>
      <c r="D191" s="5">
        <v>34000000000</v>
      </c>
      <c r="E191" s="5">
        <v>36000000000</v>
      </c>
      <c r="F191" s="5">
        <v>39000000000</v>
      </c>
      <c r="G191" s="5">
        <v>253000000000</v>
      </c>
    </row>
    <row r="192" spans="3:7" ht="15.5" x14ac:dyDescent="0.35">
      <c r="C192" t="s">
        <v>24</v>
      </c>
      <c r="D192" s="5">
        <v>9000000000</v>
      </c>
      <c r="E192" s="5">
        <v>9000000000</v>
      </c>
      <c r="F192" s="5">
        <v>9000000000</v>
      </c>
      <c r="G192" s="5">
        <v>9000000000</v>
      </c>
    </row>
    <row r="193" spans="3:18" ht="15.5" x14ac:dyDescent="0.35">
      <c r="C193" t="s">
        <v>21</v>
      </c>
      <c r="D193" s="5">
        <v>9000000000</v>
      </c>
      <c r="E193" s="5">
        <v>9000000000</v>
      </c>
      <c r="F193" s="5">
        <v>9000000000</v>
      </c>
      <c r="G193" s="5">
        <v>9000000000</v>
      </c>
    </row>
    <row r="194" spans="3:18" ht="15.5" x14ac:dyDescent="0.35">
      <c r="C194" t="s">
        <v>245</v>
      </c>
      <c r="D194" s="5">
        <v>-155000000000</v>
      </c>
      <c r="E194" s="5">
        <v>-153000000000</v>
      </c>
      <c r="F194" s="5">
        <v>-150000000000</v>
      </c>
      <c r="G194" s="5">
        <v>-136000000000</v>
      </c>
    </row>
    <row r="195" spans="3:18" ht="15.5" x14ac:dyDescent="0.35">
      <c r="C195" t="s">
        <v>246</v>
      </c>
      <c r="D195" s="5">
        <v>-1000000000</v>
      </c>
      <c r="E195" s="5">
        <v>-1000000000</v>
      </c>
      <c r="F195" s="5">
        <v>-6000000000</v>
      </c>
      <c r="G195" s="5">
        <v>0</v>
      </c>
    </row>
    <row r="196" spans="3:18" ht="15.5" x14ac:dyDescent="0.35">
      <c r="C196" t="s">
        <v>247</v>
      </c>
      <c r="F196" s="5">
        <v>0</v>
      </c>
    </row>
    <row r="197" spans="3:18" ht="15.5" x14ac:dyDescent="0.35">
      <c r="C197" t="s">
        <v>13</v>
      </c>
      <c r="D197" s="5">
        <v>-1000000000</v>
      </c>
      <c r="E197" s="5">
        <v>-1000000000</v>
      </c>
      <c r="F197" s="5">
        <v>-6000000000</v>
      </c>
      <c r="G197" s="5">
        <v>0</v>
      </c>
    </row>
    <row r="198" spans="3:18" ht="15.5" x14ac:dyDescent="0.35">
      <c r="C198" t="s">
        <v>16</v>
      </c>
      <c r="D198" s="6">
        <v>-0.41</v>
      </c>
      <c r="E198" s="6">
        <v>-0.28000000000000003</v>
      </c>
      <c r="F198" s="6">
        <v>-2.08</v>
      </c>
      <c r="G198" s="6">
        <v>-0.11</v>
      </c>
    </row>
    <row r="199" spans="3:18" ht="15.5" x14ac:dyDescent="0.35">
      <c r="C199" t="s">
        <v>52</v>
      </c>
      <c r="I199" s="6">
        <v>-82.63</v>
      </c>
      <c r="J199" s="6">
        <v>-8.4</v>
      </c>
      <c r="K199" s="6">
        <v>-3.05</v>
      </c>
      <c r="L199" s="6">
        <v>2.15</v>
      </c>
      <c r="M199" s="6">
        <v>2.2400000000000002</v>
      </c>
      <c r="N199" s="6">
        <v>0.66</v>
      </c>
      <c r="O199" s="6">
        <v>-3.3</v>
      </c>
      <c r="P199" s="6">
        <v>0.75</v>
      </c>
      <c r="Q199" s="6">
        <v>0.31</v>
      </c>
      <c r="R199" s="6">
        <v>7.0000000000000007E-2</v>
      </c>
    </row>
    <row r="200" spans="3:18" ht="15.5" x14ac:dyDescent="0.35">
      <c r="C200" t="s">
        <v>66</v>
      </c>
      <c r="I200" s="6">
        <v>-0.33</v>
      </c>
      <c r="J200" s="6">
        <v>-3.69</v>
      </c>
      <c r="K200" s="6">
        <v>-16.39</v>
      </c>
      <c r="L200" s="6">
        <v>25.58</v>
      </c>
      <c r="M200" s="6">
        <v>40.18</v>
      </c>
      <c r="N200" s="6">
        <v>224.24</v>
      </c>
      <c r="O200" s="6">
        <v>-42.42</v>
      </c>
      <c r="P200" s="6">
        <v>1066.67</v>
      </c>
      <c r="Q200" s="6">
        <v>1758.06</v>
      </c>
      <c r="R200" s="5">
        <v>0</v>
      </c>
    </row>
    <row r="201" spans="3:18" ht="15.5" x14ac:dyDescent="0.35">
      <c r="C201" t="s">
        <v>69</v>
      </c>
      <c r="I201" s="5">
        <v>0</v>
      </c>
      <c r="J201" s="5">
        <v>0</v>
      </c>
      <c r="K201" s="6">
        <v>140.77000000000001</v>
      </c>
      <c r="L201" s="5">
        <v>11</v>
      </c>
      <c r="M201" s="6">
        <v>6.4</v>
      </c>
      <c r="N201" s="6">
        <v>32.75</v>
      </c>
      <c r="O201" s="6">
        <v>16.170000000000002</v>
      </c>
      <c r="P201" s="6">
        <v>48.26</v>
      </c>
      <c r="Q201" s="6">
        <v>39.520000000000003</v>
      </c>
      <c r="R201" s="5">
        <v>0</v>
      </c>
    </row>
    <row r="202" spans="3:18" ht="15.5" x14ac:dyDescent="0.35">
      <c r="C202" t="s">
        <v>248</v>
      </c>
      <c r="J202" s="5">
        <v>-13220000000</v>
      </c>
      <c r="K202" s="5">
        <v>-7000000000</v>
      </c>
      <c r="L202" s="5">
        <v>860000000</v>
      </c>
      <c r="M202" s="5">
        <v>11800000000</v>
      </c>
      <c r="N202" s="5">
        <v>-18070000000</v>
      </c>
      <c r="O202" s="5">
        <v>320000000</v>
      </c>
      <c r="P202" s="5">
        <v>3180000000</v>
      </c>
    </row>
    <row r="203" spans="3:18" ht="15.5" x14ac:dyDescent="0.35">
      <c r="C203" t="s">
        <v>249</v>
      </c>
      <c r="I203" s="6">
        <v>-1.1007</v>
      </c>
      <c r="J203" s="6">
        <v>-5.04E-2</v>
      </c>
      <c r="K203" s="6">
        <v>-1.78E-2</v>
      </c>
      <c r="L203" s="6">
        <v>1.23E-2</v>
      </c>
      <c r="M203" s="6">
        <v>1.32E-2</v>
      </c>
      <c r="N203" s="6">
        <v>4.0999999999999995E-3</v>
      </c>
      <c r="O203" s="6">
        <v>-1.6200000000000003E-2</v>
      </c>
      <c r="P203" s="6">
        <v>4.4000000000000003E-3</v>
      </c>
      <c r="Q203" s="6">
        <v>2.2000000000000001E-3</v>
      </c>
      <c r="R203" s="6">
        <v>5.9999999999999995E-4</v>
      </c>
    </row>
    <row r="204" spans="3:18" ht="15.5" x14ac:dyDescent="0.35">
      <c r="C204" t="s">
        <v>250</v>
      </c>
      <c r="I204" s="6">
        <v>-5.8962000000000003</v>
      </c>
      <c r="J204" s="6">
        <v>-8.6999999999999994E-2</v>
      </c>
      <c r="K204" s="6">
        <v>-2.9100000000000001E-2</v>
      </c>
      <c r="L204" s="6">
        <v>1.84E-2</v>
      </c>
      <c r="M204" s="6">
        <v>1.95E-2</v>
      </c>
      <c r="N204" s="6">
        <v>5.8999999999999999E-3</v>
      </c>
      <c r="O204" s="6">
        <v>-2.9600000000000001E-2</v>
      </c>
      <c r="P204" s="6">
        <v>6.3E-3</v>
      </c>
      <c r="Q204" s="6">
        <v>2.5999999999999999E-3</v>
      </c>
      <c r="R204" s="6">
        <v>7.000000000000001E-4</v>
      </c>
    </row>
    <row r="205" spans="3:18" ht="15.5" x14ac:dyDescent="0.35">
      <c r="C205" t="s">
        <v>251</v>
      </c>
      <c r="I205" s="6">
        <v>-3.7699999999999997E-2</v>
      </c>
      <c r="J205" s="6">
        <v>-4.2000000000000003E-2</v>
      </c>
      <c r="K205" s="6">
        <v>-2.1099999999999997E-2</v>
      </c>
      <c r="L205" s="6">
        <v>2.0000000000000001E-4</v>
      </c>
      <c r="M205" s="6">
        <v>2.9600000000000001E-2</v>
      </c>
      <c r="N205" s="6">
        <v>-4.7400000000000005E-2</v>
      </c>
      <c r="O205" s="6">
        <v>-2.3E-3</v>
      </c>
      <c r="P205" s="6">
        <v>5.1999999999999998E-3</v>
      </c>
      <c r="Q205" s="5">
        <v>0</v>
      </c>
      <c r="R205" s="6">
        <v>6.3E-3</v>
      </c>
    </row>
    <row r="206" spans="3:18" ht="15.5" x14ac:dyDescent="0.35">
      <c r="C206" t="s">
        <v>252</v>
      </c>
      <c r="I206" s="6">
        <v>-8.6300000000000008</v>
      </c>
      <c r="J206" s="6">
        <v>-7.28</v>
      </c>
      <c r="K206" s="6">
        <v>-6.05</v>
      </c>
      <c r="L206" s="6">
        <v>0.02</v>
      </c>
      <c r="M206" s="6">
        <v>2.23</v>
      </c>
      <c r="N206" s="6">
        <v>-4.0999999999999996</v>
      </c>
      <c r="O206" s="6">
        <v>-0.17</v>
      </c>
      <c r="P206" s="6">
        <v>0.77</v>
      </c>
      <c r="R206" s="6">
        <v>0.79</v>
      </c>
    </row>
    <row r="207" spans="3:18" ht="15.5" x14ac:dyDescent="0.35">
      <c r="C207" t="s">
        <v>63</v>
      </c>
      <c r="I207" s="6">
        <v>1.93</v>
      </c>
      <c r="J207" s="6">
        <v>0.32</v>
      </c>
      <c r="K207" s="6">
        <v>0.48</v>
      </c>
      <c r="L207" s="6">
        <v>0.47</v>
      </c>
      <c r="M207" s="6">
        <v>0.78</v>
      </c>
      <c r="N207" s="6">
        <v>1.32</v>
      </c>
      <c r="O207" s="6">
        <v>1.26</v>
      </c>
      <c r="P207" s="6">
        <v>6.73</v>
      </c>
      <c r="Q207" s="6">
        <v>4.6100000000000003</v>
      </c>
      <c r="R207" s="5">
        <v>0</v>
      </c>
    </row>
    <row r="208" spans="3:18" ht="15.5" x14ac:dyDescent="0.35">
      <c r="C208" t="s">
        <v>60</v>
      </c>
      <c r="I208" s="6">
        <v>14.01</v>
      </c>
      <c r="J208" s="6">
        <v>96.57</v>
      </c>
      <c r="K208" s="6">
        <v>104.96</v>
      </c>
      <c r="L208" s="6">
        <v>116.87</v>
      </c>
      <c r="M208" s="6">
        <v>114.68</v>
      </c>
      <c r="N208" s="6">
        <v>112.3</v>
      </c>
      <c r="O208" s="6">
        <v>111.5</v>
      </c>
      <c r="P208" s="6">
        <v>118.87</v>
      </c>
      <c r="Q208" s="6">
        <v>118.13</v>
      </c>
      <c r="R208" s="6">
        <v>101.15</v>
      </c>
    </row>
    <row r="209" spans="2:18" ht="15.5" x14ac:dyDescent="0.35">
      <c r="C209" t="s">
        <v>253</v>
      </c>
      <c r="I209" s="6">
        <v>3.27</v>
      </c>
      <c r="J209" s="6">
        <v>0.42</v>
      </c>
      <c r="K209" s="6">
        <v>0.62</v>
      </c>
      <c r="L209" s="6">
        <v>0.59</v>
      </c>
      <c r="M209" s="6">
        <v>0.99</v>
      </c>
      <c r="N209" s="6">
        <v>2.35</v>
      </c>
      <c r="O209" s="6">
        <v>1.6</v>
      </c>
      <c r="P209" s="6">
        <v>8.4499999999999993</v>
      </c>
      <c r="Q209" s="6">
        <v>5.8</v>
      </c>
      <c r="R209" s="5">
        <v>0</v>
      </c>
    </row>
    <row r="210" spans="2:18" ht="15.5" x14ac:dyDescent="0.35">
      <c r="C210" t="s">
        <v>254</v>
      </c>
      <c r="I210" s="6">
        <v>8.25</v>
      </c>
      <c r="J210" s="6">
        <v>74.260000000000005</v>
      </c>
      <c r="K210" s="6">
        <v>80.790000000000006</v>
      </c>
      <c r="L210" s="6">
        <v>92.7</v>
      </c>
      <c r="M210" s="6">
        <v>90.52</v>
      </c>
      <c r="N210" s="6">
        <v>62.9</v>
      </c>
      <c r="O210" s="6">
        <v>87.34</v>
      </c>
      <c r="P210" s="6">
        <v>94.7</v>
      </c>
      <c r="Q210" s="6">
        <v>93.96</v>
      </c>
      <c r="R210" s="6">
        <v>70.94</v>
      </c>
    </row>
    <row r="211" spans="2:18" ht="15.5" x14ac:dyDescent="0.35">
      <c r="C211" t="s">
        <v>255</v>
      </c>
      <c r="I211" s="5">
        <v>9000000000</v>
      </c>
      <c r="J211" s="5">
        <v>9000000000</v>
      </c>
      <c r="K211" s="5">
        <v>10000000000</v>
      </c>
      <c r="L211" s="5">
        <v>9000000000</v>
      </c>
      <c r="M211" s="5">
        <v>10000000000</v>
      </c>
      <c r="N211" s="5">
        <v>9000000000</v>
      </c>
      <c r="O211" s="5">
        <v>12000000000</v>
      </c>
      <c r="P211" s="5">
        <v>14000000000</v>
      </c>
      <c r="Q211" s="5">
        <v>8000000000</v>
      </c>
      <c r="R211" s="5">
        <v>8000000000</v>
      </c>
    </row>
    <row r="212" spans="2:18" ht="15.5" x14ac:dyDescent="0.35">
      <c r="C212" t="s">
        <v>256</v>
      </c>
      <c r="K212" s="5">
        <v>4000000000</v>
      </c>
      <c r="L212" s="5">
        <v>6000000000</v>
      </c>
      <c r="M212" s="5">
        <v>6000000000</v>
      </c>
      <c r="N212" s="5">
        <v>5000000000</v>
      </c>
      <c r="O212" s="5">
        <v>107000000000</v>
      </c>
      <c r="P212" s="5">
        <v>46000000000</v>
      </c>
      <c r="Q212" s="5">
        <v>7000000000</v>
      </c>
      <c r="R212" s="5">
        <v>8000000000</v>
      </c>
    </row>
    <row r="213" spans="2:18" ht="15.5" x14ac:dyDescent="0.35">
      <c r="C213" t="s">
        <v>26</v>
      </c>
      <c r="I213" s="5">
        <v>9000000000</v>
      </c>
      <c r="J213" s="5">
        <v>9000000000</v>
      </c>
      <c r="K213" s="5">
        <v>14000000000</v>
      </c>
      <c r="L213" s="5">
        <v>15000000000</v>
      </c>
      <c r="M213" s="5">
        <v>16000000000</v>
      </c>
      <c r="N213" s="5">
        <v>14000000000</v>
      </c>
      <c r="O213" s="5">
        <v>119000000000</v>
      </c>
      <c r="P213" s="5">
        <v>60000000000</v>
      </c>
      <c r="Q213" s="5">
        <v>16000000000</v>
      </c>
      <c r="R213" s="5">
        <v>16000000000</v>
      </c>
    </row>
    <row r="214" spans="2:18" ht="15.5" x14ac:dyDescent="0.35">
      <c r="C214" t="s">
        <v>23</v>
      </c>
      <c r="I214" s="5">
        <v>9000000000</v>
      </c>
      <c r="J214" s="5">
        <v>9000000000</v>
      </c>
      <c r="K214" s="5">
        <v>14000000000</v>
      </c>
      <c r="L214" s="5">
        <v>11000000000</v>
      </c>
      <c r="M214" s="5">
        <v>15000000000</v>
      </c>
      <c r="N214" s="5">
        <v>14000000000</v>
      </c>
      <c r="O214" s="5">
        <v>114000000000</v>
      </c>
      <c r="P214" s="5">
        <v>40000000000</v>
      </c>
      <c r="Q214" s="5">
        <v>-19000000000</v>
      </c>
      <c r="R214" s="5">
        <v>11000000000</v>
      </c>
    </row>
    <row r="215" spans="2:18" ht="15.5" x14ac:dyDescent="0.35">
      <c r="C215" t="s">
        <v>257</v>
      </c>
      <c r="I215" s="5">
        <v>-150000000000</v>
      </c>
      <c r="J215" s="5">
        <v>-130000000000</v>
      </c>
      <c r="K215" s="5">
        <v>-114000000000</v>
      </c>
      <c r="L215" s="5">
        <v>-49000000000</v>
      </c>
      <c r="M215" s="5">
        <v>-57000000000</v>
      </c>
      <c r="N215" s="5">
        <v>-65000000000</v>
      </c>
      <c r="O215" s="5">
        <v>-30000000000</v>
      </c>
      <c r="P215" s="5">
        <v>24000000000</v>
      </c>
      <c r="Q215" s="5">
        <v>64000000000</v>
      </c>
      <c r="R215" s="5">
        <v>-5000000000</v>
      </c>
    </row>
    <row r="216" spans="2:18" ht="15.5" x14ac:dyDescent="0.35">
      <c r="C216" t="s">
        <v>258</v>
      </c>
      <c r="I216" s="5">
        <v>-8000000000</v>
      </c>
      <c r="J216" s="5">
        <v>-5000000000</v>
      </c>
      <c r="K216" s="5">
        <v>4000000000</v>
      </c>
      <c r="L216" s="5">
        <v>7000000000</v>
      </c>
      <c r="M216" s="5">
        <v>1000000000</v>
      </c>
      <c r="N216" s="5">
        <v>-10000000000</v>
      </c>
      <c r="O216" s="5">
        <v>-6000000000</v>
      </c>
      <c r="P216" s="5">
        <v>-10000000000</v>
      </c>
      <c r="Q216" s="5">
        <v>-17000000000</v>
      </c>
      <c r="R216" s="5">
        <v>-3000000000</v>
      </c>
    </row>
    <row r="217" spans="2:18" ht="15.5" x14ac:dyDescent="0.35">
      <c r="C217" t="s">
        <v>259</v>
      </c>
      <c r="J217" s="5">
        <v>-2000000000</v>
      </c>
      <c r="K217" s="5">
        <v>-1000000000</v>
      </c>
      <c r="M217" s="5">
        <v>-2000000000</v>
      </c>
      <c r="N217" s="5">
        <v>-7000000000</v>
      </c>
      <c r="O217" s="5">
        <v>-128000000000</v>
      </c>
      <c r="P217" s="5">
        <v>-50000000000</v>
      </c>
      <c r="Q217" s="5">
        <v>-28000000000</v>
      </c>
      <c r="R217" s="5">
        <v>0</v>
      </c>
    </row>
    <row r="218" spans="2:18" ht="15.5" x14ac:dyDescent="0.35">
      <c r="C218" t="s">
        <v>15</v>
      </c>
      <c r="I218" s="5">
        <v>-8000000000</v>
      </c>
      <c r="J218" s="5">
        <v>-7000000000</v>
      </c>
      <c r="K218" s="5">
        <v>3000000000</v>
      </c>
      <c r="L218" s="5">
        <v>7000000000</v>
      </c>
      <c r="M218" s="5">
        <v>-2000000000</v>
      </c>
      <c r="N218" s="5">
        <v>-17000000000</v>
      </c>
      <c r="O218" s="5">
        <v>-134000000000</v>
      </c>
      <c r="P218" s="5">
        <v>-59000000000</v>
      </c>
      <c r="Q218" s="5">
        <v>-44000000000</v>
      </c>
      <c r="R218" s="5">
        <v>-3000000000</v>
      </c>
    </row>
    <row r="219" spans="2:18" ht="15.5" x14ac:dyDescent="0.35">
      <c r="C219" t="s">
        <v>17</v>
      </c>
      <c r="I219" s="6">
        <v>-2.76</v>
      </c>
      <c r="J219" s="6">
        <v>-2.5</v>
      </c>
      <c r="K219" s="6">
        <v>1.08</v>
      </c>
      <c r="L219" s="6">
        <v>2.42</v>
      </c>
      <c r="M219" s="6">
        <v>-0.64</v>
      </c>
      <c r="N219" s="6">
        <v>-6.02</v>
      </c>
      <c r="O219" s="6">
        <v>-48.84</v>
      </c>
      <c r="P219" s="6">
        <v>-21.57</v>
      </c>
      <c r="Q219" s="6">
        <v>-16.07</v>
      </c>
      <c r="R219" s="6">
        <v>-1.49</v>
      </c>
    </row>
    <row r="221" spans="2:18" ht="15.5" x14ac:dyDescent="0.35">
      <c r="B221" t="s">
        <v>260</v>
      </c>
      <c r="C221" t="s">
        <v>261</v>
      </c>
      <c r="D221" s="5">
        <v>-3000000000</v>
      </c>
      <c r="E221" s="5">
        <v>-2000000000</v>
      </c>
      <c r="F221" s="5">
        <v>-215000000000</v>
      </c>
      <c r="G221" s="5">
        <v>-1000000000</v>
      </c>
      <c r="H221" s="5">
        <v>-10000000000</v>
      </c>
      <c r="I221" s="5">
        <v>-227000000000</v>
      </c>
      <c r="J221" s="5">
        <v>-23000000000</v>
      </c>
      <c r="K221" s="5">
        <v>-8000000000</v>
      </c>
      <c r="L221" s="5">
        <v>6000000000</v>
      </c>
      <c r="M221" s="5">
        <v>6000000000</v>
      </c>
      <c r="N221" s="5">
        <v>2000000000</v>
      </c>
      <c r="O221" s="5">
        <v>-9000000000</v>
      </c>
      <c r="P221" s="5">
        <v>2000000000</v>
      </c>
      <c r="Q221" s="5">
        <v>858000000</v>
      </c>
    </row>
    <row r="222" spans="2:18" ht="15.5" x14ac:dyDescent="0.35">
      <c r="C222" t="s">
        <v>51</v>
      </c>
      <c r="D222" s="6">
        <v>-0.92</v>
      </c>
      <c r="E222" s="6">
        <v>-0.84</v>
      </c>
      <c r="F222" s="6">
        <v>-78.12</v>
      </c>
      <c r="G222" s="6">
        <v>-0.43</v>
      </c>
      <c r="H222" s="6">
        <v>-3.52</v>
      </c>
      <c r="I222" s="6">
        <v>-82.63</v>
      </c>
      <c r="J222" s="6">
        <v>-8.4</v>
      </c>
      <c r="K222" s="6">
        <v>-3.05</v>
      </c>
      <c r="L222" s="6">
        <v>2.15</v>
      </c>
      <c r="M222" s="6">
        <v>2.2400000000000002</v>
      </c>
      <c r="N222" s="6">
        <v>0.66</v>
      </c>
      <c r="O222" s="6">
        <v>-3.3</v>
      </c>
      <c r="P222" s="6">
        <v>0.75</v>
      </c>
      <c r="Q222" s="6">
        <v>0.31</v>
      </c>
    </row>
    <row r="223" spans="2:18" ht="15.5" x14ac:dyDescent="0.35">
      <c r="C223" t="s">
        <v>262</v>
      </c>
      <c r="D223" s="5">
        <v>354000000</v>
      </c>
      <c r="E223" s="5">
        <v>623000000</v>
      </c>
      <c r="F223" s="5">
        <v>14000000000</v>
      </c>
      <c r="G223" s="5">
        <v>27000000000</v>
      </c>
      <c r="K223" s="5">
        <v>977000000</v>
      </c>
      <c r="L223" s="5">
        <v>14000000000</v>
      </c>
      <c r="M223" s="5">
        <v>39000000000</v>
      </c>
      <c r="N223" s="5">
        <v>12000000000</v>
      </c>
      <c r="O223" s="5">
        <v>24000000000</v>
      </c>
      <c r="P223" s="5">
        <v>46000000000</v>
      </c>
      <c r="Q223" s="5">
        <v>38000000000</v>
      </c>
    </row>
    <row r="224" spans="2:18" ht="15.5" x14ac:dyDescent="0.35">
      <c r="C224" t="s">
        <v>344</v>
      </c>
      <c r="I224" s="6">
        <v>-7.67</v>
      </c>
    </row>
    <row r="225" spans="3:9" ht="15.5" x14ac:dyDescent="0.35">
      <c r="C225" t="s">
        <v>345</v>
      </c>
      <c r="I225" s="6">
        <v>-0.34</v>
      </c>
    </row>
    <row r="226" spans="3:9" ht="15.5" x14ac:dyDescent="0.35">
      <c r="C226" t="s">
        <v>263</v>
      </c>
      <c r="I226" s="6">
        <v>6.95</v>
      </c>
    </row>
    <row r="227" spans="3:9" ht="15.5" x14ac:dyDescent="0.35">
      <c r="C227" t="s">
        <v>346</v>
      </c>
      <c r="I227" s="6">
        <v>-2.9744999999999999</v>
      </c>
    </row>
    <row r="228" spans="3:9" ht="15.5" x14ac:dyDescent="0.35">
      <c r="C228" t="s">
        <v>348</v>
      </c>
      <c r="I228" s="6">
        <v>2.2000000000000002</v>
      </c>
    </row>
    <row r="229" spans="3:9" ht="15.5" x14ac:dyDescent="0.35">
      <c r="C229" t="s">
        <v>349</v>
      </c>
      <c r="I229" s="6">
        <v>-9.3800000000000008</v>
      </c>
    </row>
    <row r="230" spans="3:9" ht="15.5" x14ac:dyDescent="0.35">
      <c r="C230" t="s">
        <v>350</v>
      </c>
      <c r="I230" s="6">
        <v>-9.41</v>
      </c>
    </row>
    <row r="231" spans="3:9" ht="15.5" x14ac:dyDescent="0.35">
      <c r="C231" t="s">
        <v>351</v>
      </c>
      <c r="I231" s="6">
        <v>-13.72</v>
      </c>
    </row>
    <row r="232" spans="3:9" ht="15.5" x14ac:dyDescent="0.35">
      <c r="C232" t="s">
        <v>264</v>
      </c>
      <c r="I232" s="6">
        <v>-8.5299999999999994</v>
      </c>
    </row>
    <row r="233" spans="3:9" ht="15.5" x14ac:dyDescent="0.35">
      <c r="C233" t="s">
        <v>352</v>
      </c>
      <c r="I233" s="6">
        <v>-80.31</v>
      </c>
    </row>
    <row r="234" spans="3:9" ht="15.5" x14ac:dyDescent="0.35">
      <c r="C234" t="s">
        <v>353</v>
      </c>
      <c r="I234" s="6">
        <v>-3.52</v>
      </c>
    </row>
    <row r="235" spans="3:9" ht="15.5" x14ac:dyDescent="0.35">
      <c r="C235" t="s">
        <v>355</v>
      </c>
      <c r="D235" s="6">
        <v>0.06</v>
      </c>
    </row>
    <row r="236" spans="3:9" ht="15.5" x14ac:dyDescent="0.35">
      <c r="C236" t="s">
        <v>356</v>
      </c>
      <c r="I236" s="6">
        <v>12.25</v>
      </c>
    </row>
    <row r="237" spans="3:9" ht="15.5" x14ac:dyDescent="0.35">
      <c r="C237" t="s">
        <v>357</v>
      </c>
      <c r="I237" s="6">
        <v>-2.87</v>
      </c>
    </row>
    <row r="238" spans="3:9" ht="15.5" x14ac:dyDescent="0.35">
      <c r="C238" t="s">
        <v>267</v>
      </c>
      <c r="D238" s="6">
        <v>0.19</v>
      </c>
    </row>
    <row r="239" spans="3:9" ht="15.5" x14ac:dyDescent="0.35">
      <c r="C239" t="s">
        <v>269</v>
      </c>
      <c r="D239" s="6">
        <v>3.46</v>
      </c>
    </row>
    <row r="240" spans="3:9" ht="15.5" x14ac:dyDescent="0.35">
      <c r="C240" t="s">
        <v>270</v>
      </c>
      <c r="D240" s="6">
        <v>0.04</v>
      </c>
    </row>
    <row r="241" spans="3:9" ht="15.5" x14ac:dyDescent="0.35">
      <c r="C241" t="s">
        <v>271</v>
      </c>
      <c r="D241" s="6">
        <v>6.13</v>
      </c>
    </row>
    <row r="242" spans="3:9" ht="15.5" x14ac:dyDescent="0.35">
      <c r="C242" t="s">
        <v>272</v>
      </c>
      <c r="I242" s="6">
        <v>-15.43</v>
      </c>
    </row>
    <row r="243" spans="3:9" ht="15.5" x14ac:dyDescent="0.35">
      <c r="C243" t="s">
        <v>13</v>
      </c>
      <c r="D243" s="5">
        <v>-1000000000</v>
      </c>
    </row>
    <row r="244" spans="3:9" ht="15.5" x14ac:dyDescent="0.35">
      <c r="C244" t="s">
        <v>358</v>
      </c>
      <c r="I244" s="6">
        <v>-9.31</v>
      </c>
    </row>
    <row r="245" spans="3:9" ht="15.5" x14ac:dyDescent="0.35">
      <c r="C245" t="s">
        <v>273</v>
      </c>
      <c r="I245" s="6">
        <v>-1.0690999999999999</v>
      </c>
    </row>
    <row r="246" spans="3:9" ht="15.5" x14ac:dyDescent="0.35">
      <c r="C246" t="s">
        <v>274</v>
      </c>
      <c r="I246" s="6">
        <v>-6.5539999999999994</v>
      </c>
    </row>
    <row r="247" spans="3:9" ht="15.5" x14ac:dyDescent="0.35">
      <c r="C247" t="s">
        <v>275</v>
      </c>
      <c r="I247" s="6">
        <v>-0.13289999999999999</v>
      </c>
    </row>
    <row r="248" spans="3:9" ht="15.5" x14ac:dyDescent="0.35">
      <c r="C248" t="s">
        <v>359</v>
      </c>
      <c r="I248" s="6">
        <v>-0.1222</v>
      </c>
    </row>
    <row r="249" spans="3:9" ht="15.5" x14ac:dyDescent="0.35">
      <c r="C249" t="s">
        <v>47</v>
      </c>
      <c r="I249" s="5">
        <v>74000000000</v>
      </c>
    </row>
    <row r="250" spans="3:9" ht="15.5" x14ac:dyDescent="0.35">
      <c r="C250" t="s">
        <v>283</v>
      </c>
      <c r="I250" s="5">
        <v>95000000000</v>
      </c>
    </row>
    <row r="251" spans="3:9" ht="15.5" x14ac:dyDescent="0.35">
      <c r="C251" t="s">
        <v>284</v>
      </c>
      <c r="I251" s="5">
        <v>2750000000</v>
      </c>
    </row>
    <row r="252" spans="3:9" ht="15.5" x14ac:dyDescent="0.35">
      <c r="C252" t="s">
        <v>285</v>
      </c>
      <c r="I252" s="6">
        <v>0.77569999999999995</v>
      </c>
    </row>
    <row r="253" spans="3:9" ht="15.5" x14ac:dyDescent="0.35">
      <c r="C253" t="s">
        <v>360</v>
      </c>
      <c r="D253" s="6">
        <v>0.70680000000000009</v>
      </c>
    </row>
    <row r="254" spans="3:9" ht="15.5" x14ac:dyDescent="0.35">
      <c r="C254" t="s">
        <v>293</v>
      </c>
      <c r="I254" s="5">
        <v>3</v>
      </c>
    </row>
    <row r="255" spans="3:9" ht="15.5" x14ac:dyDescent="0.35">
      <c r="C255" t="s">
        <v>294</v>
      </c>
      <c r="I255" s="6">
        <v>0.71</v>
      </c>
    </row>
    <row r="256" spans="3:9" ht="15.5" x14ac:dyDescent="0.35">
      <c r="C256" t="s">
        <v>295</v>
      </c>
      <c r="I256" s="6">
        <v>0.06</v>
      </c>
    </row>
    <row r="257" spans="3:9" ht="15.5" x14ac:dyDescent="0.35">
      <c r="C257" t="s">
        <v>296</v>
      </c>
      <c r="I257" s="6">
        <v>0.57999999999999996</v>
      </c>
    </row>
    <row r="258" spans="3:9" ht="15.5" x14ac:dyDescent="0.35">
      <c r="C258" t="s">
        <v>297</v>
      </c>
      <c r="I258" s="6">
        <v>0.28999999999999998</v>
      </c>
    </row>
    <row r="259" spans="3:9" ht="15.5" x14ac:dyDescent="0.35">
      <c r="C259" t="s">
        <v>298</v>
      </c>
      <c r="I259" s="6">
        <v>0.95</v>
      </c>
    </row>
    <row r="260" spans="3:9" ht="15.5" x14ac:dyDescent="0.35">
      <c r="C260" t="s">
        <v>301</v>
      </c>
      <c r="I260" s="5">
        <v>-11000000000</v>
      </c>
    </row>
    <row r="261" spans="3:9" ht="15.5" x14ac:dyDescent="0.35">
      <c r="C261" t="s">
        <v>302</v>
      </c>
      <c r="I261" s="5">
        <v>-221000000000</v>
      </c>
    </row>
    <row r="262" spans="3:9" ht="15.5" x14ac:dyDescent="0.35">
      <c r="C262" t="s">
        <v>303</v>
      </c>
      <c r="D262" s="5">
        <v>0</v>
      </c>
    </row>
    <row r="263" spans="3:9" ht="15.5" x14ac:dyDescent="0.35">
      <c r="C263" t="s">
        <v>304</v>
      </c>
      <c r="D263" s="5">
        <v>207000000000</v>
      </c>
    </row>
    <row r="264" spans="3:9" ht="15.5" x14ac:dyDescent="0.35">
      <c r="C264" t="s">
        <v>305</v>
      </c>
      <c r="D264" s="5">
        <v>160000000000</v>
      </c>
    </row>
    <row r="265" spans="3:9" ht="15.5" x14ac:dyDescent="0.35">
      <c r="C265" t="s">
        <v>245</v>
      </c>
      <c r="D265" s="5">
        <v>-155000000000</v>
      </c>
    </row>
    <row r="266" spans="3:9" ht="15.5" x14ac:dyDescent="0.35">
      <c r="C266" t="s">
        <v>306</v>
      </c>
      <c r="I266" s="5">
        <v>34000000000</v>
      </c>
    </row>
    <row r="267" spans="3:9" ht="15.5" x14ac:dyDescent="0.35">
      <c r="C267" t="s">
        <v>242</v>
      </c>
      <c r="D267" s="5">
        <v>9000000000</v>
      </c>
    </row>
    <row r="268" spans="3:9" ht="15.5" x14ac:dyDescent="0.35">
      <c r="C268" t="s">
        <v>24</v>
      </c>
      <c r="D268" s="5">
        <v>9000000000</v>
      </c>
    </row>
    <row r="269" spans="3:9" ht="15.5" x14ac:dyDescent="0.35">
      <c r="C269" t="s">
        <v>21</v>
      </c>
      <c r="D269" s="5">
        <v>9000000000</v>
      </c>
    </row>
    <row r="270" spans="3:9" ht="15.5" x14ac:dyDescent="0.35">
      <c r="C270" t="s">
        <v>244</v>
      </c>
      <c r="I270" s="5">
        <v>46000000000</v>
      </c>
    </row>
    <row r="271" spans="3:9" ht="15.5" x14ac:dyDescent="0.35">
      <c r="C271" t="s">
        <v>307</v>
      </c>
      <c r="I271" s="5">
        <v>-8000000000</v>
      </c>
    </row>
    <row r="272" spans="3:9" ht="15.5" x14ac:dyDescent="0.35">
      <c r="C272" t="s">
        <v>308</v>
      </c>
      <c r="I272" s="5">
        <v>0</v>
      </c>
    </row>
    <row r="273" spans="3:9" ht="15.5" x14ac:dyDescent="0.35">
      <c r="C273" t="s">
        <v>309</v>
      </c>
      <c r="I273" s="5">
        <v>8000000000</v>
      </c>
    </row>
    <row r="274" spans="3:9" ht="15.5" x14ac:dyDescent="0.35">
      <c r="C274" t="s">
        <v>310</v>
      </c>
      <c r="I274" s="5">
        <v>0</v>
      </c>
    </row>
    <row r="275" spans="3:9" ht="15.5" x14ac:dyDescent="0.35">
      <c r="C275" t="s">
        <v>311</v>
      </c>
      <c r="I275" s="5">
        <v>-8000000000</v>
      </c>
    </row>
  </sheetData>
  <pageMargins left="0.7" right="0.7" top="0.75" bottom="0.75" header="0.3" footer="0.3"/>
  <ignoredErrors>
    <ignoredError sqref="A1:R276" numberStoredAsText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R29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1871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1872</v>
      </c>
      <c r="D2" s="2" vm="510">
        <f ca="1">IFERROR(_xlfn.STOCKHISTORY("XIDX:" &amp; $C$1, D3, , 0, 0, 1), "Libur")</f>
        <v>129</v>
      </c>
      <c r="E2" s="2" vm="135">
        <f ca="1">IFERROR(_xlfn.STOCKHISTORY("XIDX:" &amp; $C$1, E3, , 0, 0, 1), "Libur")</f>
        <v>101</v>
      </c>
      <c r="H2" s="2" vm="135">
        <f ca="1">IFERROR(INDEX(D2:G2,COUNT(D2:G2)),"")</f>
        <v>101</v>
      </c>
      <c r="I2" s="2" vm="50">
        <f t="shared" ref="I2:R2" ca="1" si="0">IFERROR(_xlfn.STOCKHISTORY("XIDX:" &amp; $C$1, I1, , 0, 0, 1), "Libur")</f>
        <v>167</v>
      </c>
      <c r="J2" s="2" vm="222">
        <f t="shared" ca="1" si="0"/>
        <v>88</v>
      </c>
      <c r="K2" s="2" vm="13">
        <f t="shared" ca="1" si="0"/>
        <v>113</v>
      </c>
      <c r="L2" s="2" vm="48">
        <f t="shared" ca="1" si="0"/>
        <v>163</v>
      </c>
      <c r="M2" s="2" vm="511">
        <f t="shared" ca="1" si="0"/>
        <v>458</v>
      </c>
      <c r="N2" s="2" t="str">
        <f t="shared" ca="1" si="0"/>
        <v>Libur</v>
      </c>
      <c r="O2" s="2" vm="203">
        <f t="shared" ca="1" si="0"/>
        <v>326</v>
      </c>
      <c r="P2" s="2" vm="512">
        <f t="shared" ca="1" si="0"/>
        <v>7750</v>
      </c>
      <c r="Q2" s="2" vm="513">
        <f t="shared" ca="1" si="0"/>
        <v>1490</v>
      </c>
      <c r="R2" s="2" t="str">
        <f t="shared" ca="1" si="0"/>
        <v>Libur</v>
      </c>
    </row>
    <row r="3" spans="1:18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8" ht="15.5" x14ac:dyDescent="0.35">
      <c r="B4" t="s">
        <v>5</v>
      </c>
      <c r="C4" t="s">
        <v>6</v>
      </c>
      <c r="D4" s="2">
        <f>IFERROR(INDEX(D51:D500,MATCH($C$4,$C$51:$C$500,0)),"")</f>
        <v>57632731945</v>
      </c>
      <c r="E4" s="2">
        <f>IFERROR(INDEX(E51:E500,MATCH($C$4,$C$51:$C$500,0)),"")</f>
        <v>48398709373</v>
      </c>
      <c r="H4" s="2">
        <f>IFERROR(SUM(D4:G4)*(4/MAX(1,COUNT(D4:G4))),"")</f>
        <v>212062882636</v>
      </c>
      <c r="I4" s="2">
        <f t="shared" ref="I4:R4" si="1">IFERROR(INDEX(I51:I500,MATCH($C$4,$C$51:$C$500,0)),"")</f>
        <v>311529632651</v>
      </c>
      <c r="J4" s="2">
        <f t="shared" si="1"/>
        <v>473502130104</v>
      </c>
      <c r="K4" s="2">
        <f t="shared" si="1"/>
        <v>264364481467</v>
      </c>
      <c r="L4" s="2">
        <f t="shared" si="1"/>
        <v>250181705309</v>
      </c>
      <c r="M4" s="2">
        <f t="shared" si="1"/>
        <v>841151184815</v>
      </c>
      <c r="N4" s="2">
        <f t="shared" si="1"/>
        <v>1069005506795</v>
      </c>
      <c r="O4" s="2">
        <f t="shared" si="1"/>
        <v>1221662045057</v>
      </c>
      <c r="P4" s="2">
        <f t="shared" si="1"/>
        <v>783590762184</v>
      </c>
      <c r="Q4" s="2">
        <f t="shared" si="1"/>
        <v>176933034482</v>
      </c>
      <c r="R4" s="2">
        <f t="shared" si="1"/>
        <v>98681717327</v>
      </c>
    </row>
    <row r="5" spans="1:18" ht="15.5" x14ac:dyDescent="0.35">
      <c r="B5" t="s">
        <v>7</v>
      </c>
      <c r="C5" t="s">
        <v>8</v>
      </c>
      <c r="D5" s="2">
        <f>IFERROR(INDEX(D51:D500,MATCH($C$5,$C$51:$C$500,0)),"")</f>
        <v>1427284492</v>
      </c>
      <c r="E5" s="2">
        <f>IFERROR(INDEX(E51:E500,MATCH($C$5,$C$51:$C$500,0)),"")</f>
        <v>526808243</v>
      </c>
      <c r="H5" s="2">
        <f>IFERROR(SUM(D5:G5)*(4/MAX(1,COUNT(D5:G5))),"")</f>
        <v>3908185470</v>
      </c>
      <c r="I5" s="2">
        <f t="shared" ref="I5:R5" si="2">IFERROR(INDEX(I51:I500,MATCH($C$5,$C$51:$C$500,0)),"")</f>
        <v>224323513</v>
      </c>
      <c r="J5" s="2">
        <f t="shared" si="2"/>
        <v>26061507920</v>
      </c>
      <c r="K5" s="2">
        <f t="shared" si="2"/>
        <v>-564224999</v>
      </c>
      <c r="L5" s="2">
        <f t="shared" si="2"/>
        <v>-94345893131</v>
      </c>
      <c r="M5" s="2">
        <f t="shared" si="2"/>
        <v>-45501700494</v>
      </c>
      <c r="N5" s="2">
        <f t="shared" si="2"/>
        <v>13729138070</v>
      </c>
      <c r="O5" s="2">
        <f t="shared" si="2"/>
        <v>10392111533</v>
      </c>
      <c r="P5" s="2">
        <f t="shared" si="2"/>
        <v>-2719262435</v>
      </c>
      <c r="Q5" s="2">
        <f t="shared" si="2"/>
        <v>-1123279945</v>
      </c>
      <c r="R5" s="2">
        <f t="shared" si="2"/>
        <v>5509263836</v>
      </c>
    </row>
    <row r="6" spans="1:18" ht="15.5" x14ac:dyDescent="0.35">
      <c r="B6" t="s">
        <v>9</v>
      </c>
      <c r="C6" t="s">
        <v>10</v>
      </c>
      <c r="D6" s="2">
        <f>IFERROR(INDEX(D51:D500,MATCH($C$6,$C$51:$C$500,0)),"")</f>
        <v>241766399864</v>
      </c>
      <c r="E6" s="2">
        <f>IFERROR(INDEX(E51:E500,MATCH($C$6,$C$51:$C$500,0)),"")</f>
        <v>240337986164</v>
      </c>
      <c r="H6" s="2">
        <f>IFERROR(INDEX(D6:G6,COUNT(D6:G6)),"")</f>
        <v>240337986164</v>
      </c>
      <c r="I6" s="2">
        <f t="shared" ref="I6:R6" si="3">IFERROR(INDEX(I51:I500,MATCH($C$6,$C$51:$C$500,0)),"")</f>
        <v>239809303264</v>
      </c>
      <c r="J6" s="2">
        <f t="shared" si="3"/>
        <v>239584273509</v>
      </c>
      <c r="K6" s="2">
        <f t="shared" si="3"/>
        <v>213520570275</v>
      </c>
      <c r="L6" s="2">
        <f t="shared" si="3"/>
        <v>214090733539</v>
      </c>
      <c r="M6" s="2">
        <f t="shared" si="3"/>
        <v>307404859003</v>
      </c>
      <c r="N6" s="2">
        <f t="shared" si="3"/>
        <v>352947426518</v>
      </c>
      <c r="O6" s="2">
        <f t="shared" si="3"/>
        <v>339672393223</v>
      </c>
      <c r="P6" s="2">
        <f t="shared" si="3"/>
        <v>323237568459</v>
      </c>
      <c r="Q6" s="2">
        <f t="shared" si="3"/>
        <v>224495481967</v>
      </c>
      <c r="R6" s="2">
        <f t="shared" si="3"/>
        <v>79406423854</v>
      </c>
    </row>
    <row r="7" spans="1:18" ht="15.5" x14ac:dyDescent="0.35">
      <c r="B7" t="s">
        <v>11</v>
      </c>
      <c r="C7" t="s">
        <v>12</v>
      </c>
      <c r="D7" s="3">
        <f>IFERROR(INDEX(D51:D500,MATCH($C$7,$C$51:$C$500,0))/1000000000,"")</f>
        <v>1.48</v>
      </c>
      <c r="E7" s="3">
        <f>IFERROR(INDEX(E51:E500,MATCH($C$7,$C$51:$C$500,0))/1000000000,"")</f>
        <v>1.48</v>
      </c>
      <c r="H7" s="3">
        <f>IFERROR(INDEX(D7:G7,COUNT(D7:G7)),"")</f>
        <v>1.48</v>
      </c>
      <c r="I7" s="3">
        <f t="shared" ref="I7:R7" si="4">IFERROR(INDEX(I51:I500,MATCH($C$7,$C$51:$C$500,0))/1000000000,"")</f>
        <v>1.48</v>
      </c>
      <c r="J7" s="3">
        <f t="shared" si="4"/>
        <v>1.48</v>
      </c>
      <c r="K7" s="3">
        <f t="shared" si="4"/>
        <v>1.48</v>
      </c>
      <c r="L7" s="3">
        <f t="shared" si="4"/>
        <v>1.48</v>
      </c>
      <c r="M7" s="3">
        <f t="shared" si="4"/>
        <v>1.48</v>
      </c>
      <c r="N7" s="3">
        <f t="shared" si="4"/>
        <v>1.48</v>
      </c>
      <c r="O7" s="3">
        <f t="shared" si="4"/>
        <v>1.48</v>
      </c>
      <c r="P7" s="3">
        <f t="shared" si="4"/>
        <v>1.47</v>
      </c>
      <c r="Q7" s="3">
        <f t="shared" si="4"/>
        <v>1.3</v>
      </c>
      <c r="R7" s="3">
        <f t="shared" si="4"/>
        <v>0</v>
      </c>
    </row>
    <row r="8" spans="1:18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-3000000000</v>
      </c>
      <c r="E8" s="2">
        <f>IFERROR(INDEX(E51:E500,MATCH("Free cash flow (Quarter)",$C$51:$C$500,0)),"")</f>
        <v>-11000000000</v>
      </c>
      <c r="H8" s="2">
        <f>IFERROR(INDEX(D8:G8,COUNT(D8:G8)),"")</f>
        <v>-11000000000</v>
      </c>
      <c r="I8" s="2">
        <f t="shared" ref="I8:R8" si="5">IFERROR(INDEX(I51:I500,MATCH($C$8,$C$51:$C$500,0)),"")</f>
        <v>-3000000000</v>
      </c>
      <c r="J8" s="2">
        <f t="shared" si="5"/>
        <v>38000000000</v>
      </c>
      <c r="K8" s="2">
        <f t="shared" si="5"/>
        <v>-7000000000</v>
      </c>
      <c r="L8" s="2">
        <f t="shared" si="5"/>
        <v>-26000000000</v>
      </c>
      <c r="M8" s="2">
        <f t="shared" si="5"/>
        <v>19000000000</v>
      </c>
      <c r="N8" s="2">
        <f t="shared" si="5"/>
        <v>85000000000</v>
      </c>
      <c r="O8" s="2">
        <f t="shared" si="5"/>
        <v>1000000000</v>
      </c>
      <c r="P8" s="2">
        <f t="shared" si="5"/>
        <v>-70000000000</v>
      </c>
      <c r="Q8" s="2">
        <f t="shared" si="5"/>
        <v>-78000000000</v>
      </c>
      <c r="R8" s="2">
        <f t="shared" si="5"/>
        <v>-50000000000</v>
      </c>
    </row>
    <row r="9" spans="1:18" ht="15.5" x14ac:dyDescent="0.35">
      <c r="A9" t="s">
        <v>16</v>
      </c>
      <c r="C9" t="s">
        <v>17</v>
      </c>
      <c r="D9" s="3">
        <f>IFERROR(INDEX(D51:D500,MATCH("Free cash flow per share (Quarter)",$C$51:$C$500,0)),"")</f>
        <v>-1.73</v>
      </c>
      <c r="E9" s="3">
        <f>IFERROR(INDEX(E51:E500,MATCH("Free cash flow per share (Quarter)",$C$51:$C$500,0)),"")</f>
        <v>-7.16</v>
      </c>
      <c r="H9" s="3">
        <f>IFERROR(INDEX(D9:G9,COUNT(D9:G9)),"")</f>
        <v>-7.16</v>
      </c>
      <c r="I9" s="3">
        <f t="shared" ref="I9:R9" si="6">IFERROR(INDEX(I51:I500,MATCH($C$9,$C$51:$C$500,0)),"")</f>
        <v>-1.79</v>
      </c>
      <c r="J9" s="3">
        <f t="shared" si="6"/>
        <v>25.42</v>
      </c>
      <c r="K9" s="3">
        <f t="shared" si="6"/>
        <v>-4.75</v>
      </c>
      <c r="L9" s="3">
        <f t="shared" si="6"/>
        <v>-17.54</v>
      </c>
      <c r="M9" s="3">
        <f t="shared" si="6"/>
        <v>12.99</v>
      </c>
      <c r="N9" s="3">
        <f t="shared" si="6"/>
        <v>57.75</v>
      </c>
      <c r="O9" s="3">
        <f t="shared" si="6"/>
        <v>0.42</v>
      </c>
      <c r="P9" s="3">
        <f t="shared" si="6"/>
        <v>-48</v>
      </c>
      <c r="Q9" s="3">
        <f t="shared" si="6"/>
        <v>-60.28</v>
      </c>
      <c r="R9" s="3">
        <f t="shared" si="6"/>
        <v>-250387.76</v>
      </c>
    </row>
    <row r="10" spans="1:18" ht="15.5" x14ac:dyDescent="0.35">
      <c r="C10" t="s">
        <v>18</v>
      </c>
      <c r="D10" s="3">
        <f ca="1">IFERROR(IF(D9=0,"",D2/D9),"")</f>
        <v>-74.566473988439313</v>
      </c>
      <c r="E10" s="3">
        <f ca="1">IFERROR(IF(E9=0,"",E2/E9),"")</f>
        <v>-14.106145251396647</v>
      </c>
      <c r="I10" s="3">
        <f t="shared" ref="I10:R10" ca="1" si="7">IFERROR(IF(I9=0,"",I2/I9),"")</f>
        <v>-93.296089385474858</v>
      </c>
      <c r="J10" s="3">
        <f t="shared" ca="1" si="7"/>
        <v>3.4618410700236031</v>
      </c>
      <c r="K10" s="3">
        <f t="shared" ca="1" si="7"/>
        <v>-23.789473684210527</v>
      </c>
      <c r="L10" s="3">
        <f t="shared" ca="1" si="7"/>
        <v>-9.2930444697833536</v>
      </c>
      <c r="M10" s="3">
        <f t="shared" ca="1" si="7"/>
        <v>35.257890685142414</v>
      </c>
      <c r="N10" s="3" t="str">
        <f t="shared" ca="1" si="7"/>
        <v/>
      </c>
      <c r="O10" s="3">
        <f t="shared" ca="1" si="7"/>
        <v>776.19047619047626</v>
      </c>
      <c r="P10" s="3">
        <f t="shared" ca="1" si="7"/>
        <v>-161.45833333333334</v>
      </c>
      <c r="Q10" s="3">
        <f t="shared" ca="1" si="7"/>
        <v>-24.717982747179828</v>
      </c>
      <c r="R10" s="3" t="str">
        <f t="shared" ca="1" si="7"/>
        <v/>
      </c>
    </row>
    <row r="11" spans="1:18" ht="15.5" x14ac:dyDescent="0.35">
      <c r="B11" t="s">
        <v>19</v>
      </c>
      <c r="C11" t="s">
        <v>20</v>
      </c>
      <c r="D11" s="2">
        <f>IFERROR(INDEX(D51:D500,MATCH($C$11,$C$51:$C$500,0)),"")</f>
        <v>9936684960</v>
      </c>
      <c r="E11" s="2">
        <f>IFERROR(INDEX(E51:E500,MATCH($C$11,$C$51:$C$500,0)),"")</f>
        <v>11097470541</v>
      </c>
      <c r="H11" s="2">
        <f>IFERROR(INDEX(D11:G11,COUNT(D11:G11)),"")</f>
        <v>11097470541</v>
      </c>
      <c r="I11" s="2">
        <f t="shared" ref="I11:R11" si="8">IFERROR(INDEX(I51:I500,MATCH($C$11,$C$51:$C$500,0)),"")</f>
        <v>11091476324</v>
      </c>
      <c r="J11" s="2">
        <f t="shared" si="8"/>
        <v>16350008389</v>
      </c>
      <c r="K11" s="2">
        <f t="shared" si="8"/>
        <v>10710614411</v>
      </c>
      <c r="L11" s="2">
        <f t="shared" si="8"/>
        <v>1566422361</v>
      </c>
      <c r="M11" s="2">
        <f t="shared" si="8"/>
        <v>46759671091</v>
      </c>
      <c r="N11" s="2">
        <f t="shared" si="8"/>
        <v>63736302993</v>
      </c>
      <c r="O11" s="2">
        <f t="shared" si="8"/>
        <v>34451470409</v>
      </c>
      <c r="P11" s="2">
        <f t="shared" si="8"/>
        <v>42815241682</v>
      </c>
      <c r="Q11" s="2">
        <f t="shared" si="8"/>
        <v>19019069860</v>
      </c>
      <c r="R11" s="2">
        <f t="shared" si="8"/>
        <v>1951646543</v>
      </c>
    </row>
    <row r="12" spans="1:18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6000000000</v>
      </c>
      <c r="E12" s="2">
        <f>IFERROR(INDEX(E51:E500,MATCH("Net Debt (Quarter)",$C$51:$C$500,0)),"")</f>
        <v>3000000000</v>
      </c>
      <c r="H12" s="2">
        <f>IFERROR(INDEX(D12:G12,COUNT(D12:G12)),"")</f>
        <v>3000000000</v>
      </c>
      <c r="I12" s="2">
        <f t="shared" ref="I12:R12" si="9">IFERROR(INDEX(I51:I500,MATCH($C$12,$C$51:$C$500,0)),"")</f>
        <v>-4000000000</v>
      </c>
      <c r="J12" s="2">
        <f t="shared" si="9"/>
        <v>-10000000000</v>
      </c>
      <c r="K12" s="2">
        <f t="shared" si="9"/>
        <v>50000000000</v>
      </c>
      <c r="L12" s="2">
        <f t="shared" si="9"/>
        <v>75000000000</v>
      </c>
      <c r="M12" s="2">
        <f t="shared" si="9"/>
        <v>60000000000</v>
      </c>
      <c r="N12" s="2">
        <f t="shared" si="9"/>
        <v>42000000000</v>
      </c>
      <c r="O12" s="2">
        <f t="shared" si="9"/>
        <v>70000000000</v>
      </c>
      <c r="P12" s="2">
        <f t="shared" si="9"/>
        <v>434000000000</v>
      </c>
      <c r="Q12" s="2">
        <f t="shared" si="9"/>
        <v>30000000000</v>
      </c>
      <c r="R12" s="2">
        <f t="shared" si="9"/>
        <v>30000000000</v>
      </c>
    </row>
    <row r="13" spans="1:18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16000000000</v>
      </c>
      <c r="E13" s="2">
        <f>IFERROR(INDEX(E51:E500,MATCH("Total Debt (Quarter)",$C$51:$C$500,0)),"")</f>
        <v>14000000000</v>
      </c>
      <c r="H13" s="2">
        <f>IFERROR(INDEX(D13:G13,COUNT(D13:G13)),"")</f>
        <v>14000000000</v>
      </c>
      <c r="I13" s="2">
        <f t="shared" ref="I13:R13" si="10">IFERROR(INDEX(I51:I500,MATCH($C$13,$C$51:$C$500,0)),"")</f>
        <v>7000000000</v>
      </c>
      <c r="J13" s="2">
        <f t="shared" si="10"/>
        <v>6000000000</v>
      </c>
      <c r="K13" s="2">
        <f t="shared" si="10"/>
        <v>60000000000</v>
      </c>
      <c r="L13" s="2">
        <f t="shared" si="10"/>
        <v>77000000000</v>
      </c>
      <c r="M13" s="2">
        <f t="shared" si="10"/>
        <v>107000000000</v>
      </c>
      <c r="N13" s="2">
        <f t="shared" si="10"/>
        <v>105000000000</v>
      </c>
      <c r="O13" s="2">
        <f t="shared" si="10"/>
        <v>105000000000</v>
      </c>
      <c r="P13" s="2">
        <f t="shared" si="10"/>
        <v>477000000000</v>
      </c>
      <c r="Q13" s="2">
        <f t="shared" si="10"/>
        <v>49000000000</v>
      </c>
      <c r="R13" s="2">
        <f t="shared" si="10"/>
        <v>32000000000</v>
      </c>
    </row>
    <row r="14" spans="1:18" ht="15.5" x14ac:dyDescent="0.35">
      <c r="C14" t="s">
        <v>27</v>
      </c>
      <c r="D14" s="2">
        <f>IFERROR(INDEX(D51:D500,MATCH($C$14,$C$51:$C$500,0)),"")</f>
        <v>-328947547</v>
      </c>
      <c r="E14" s="2">
        <f>IFERROR(INDEX(E51:E500,MATCH($C$14,$C$51:$C$500,0)),"")</f>
        <v>-195676744</v>
      </c>
      <c r="H14" s="2">
        <f>IFERROR(SUM(D14:G14)*(4/MAX(1,COUNT(D14:G14))),"")</f>
        <v>-1049248582</v>
      </c>
      <c r="I14" s="2">
        <f t="shared" ref="I14:R14" si="11">IFERROR(INDEX(I51:I500,MATCH($C$14,$C$51:$C$500,0)),"")</f>
        <v>-913390570</v>
      </c>
      <c r="J14" s="2">
        <f t="shared" si="11"/>
        <v>-1604709821</v>
      </c>
      <c r="K14" s="2">
        <f t="shared" si="11"/>
        <v>-4100734452</v>
      </c>
      <c r="L14" s="2">
        <f t="shared" si="11"/>
        <v>-4882793105</v>
      </c>
      <c r="M14" s="2">
        <f t="shared" si="11"/>
        <v>-4931633446</v>
      </c>
      <c r="N14" s="2">
        <f t="shared" si="11"/>
        <v>-8004524201</v>
      </c>
      <c r="O14" s="2">
        <f t="shared" si="11"/>
        <v>-7054681124</v>
      </c>
      <c r="P14" s="2">
        <f t="shared" si="11"/>
        <v>-8408527303</v>
      </c>
      <c r="Q14" s="2">
        <f t="shared" si="11"/>
        <v>-8300004376</v>
      </c>
      <c r="R14" s="2">
        <f t="shared" si="11"/>
        <v>-10456358559</v>
      </c>
    </row>
    <row r="15" spans="1:18" ht="15.5" x14ac:dyDescent="0.35">
      <c r="C15" t="s">
        <v>28</v>
      </c>
      <c r="D15" s="2">
        <f>IFERROR(INDEX(D51:D500,MATCH($C$15,$C$51:$C$500,0)),"")</f>
        <v>-321682789</v>
      </c>
      <c r="E15" s="2">
        <f>IFERROR(INDEX(E51:E500,MATCH($C$15,$C$51:$C$500,0)),"")</f>
        <v>-869422807</v>
      </c>
      <c r="H15" s="2">
        <f>IFERROR(SUM(D15:G15)*(4/MAX(1,COUNT(D15:G15))),"")</f>
        <v>-2382211192</v>
      </c>
      <c r="I15" s="2">
        <f t="shared" ref="I15:R15" si="12">IFERROR(INDEX(I51:I500,MATCH($C$15,$C$51:$C$500,0)),"")</f>
        <v>-17072872280</v>
      </c>
      <c r="J15" s="2">
        <f t="shared" si="12"/>
        <v>-9118286105</v>
      </c>
      <c r="K15" s="2">
        <f t="shared" si="12"/>
        <v>-3380640097</v>
      </c>
      <c r="L15" s="2">
        <f t="shared" si="12"/>
        <v>24150517929</v>
      </c>
      <c r="M15" s="2">
        <f t="shared" si="12"/>
        <v>4756675967</v>
      </c>
      <c r="N15" s="2">
        <f t="shared" si="12"/>
        <v>-9202187583</v>
      </c>
      <c r="O15" s="2">
        <f t="shared" si="12"/>
        <v>-6277267216</v>
      </c>
      <c r="P15" s="2">
        <f t="shared" si="12"/>
        <v>-4093782538</v>
      </c>
      <c r="Q15" s="2">
        <f t="shared" si="12"/>
        <v>612894479</v>
      </c>
      <c r="R15" s="2">
        <f t="shared" si="12"/>
        <v>-2495067952</v>
      </c>
    </row>
    <row r="16" spans="1:18" ht="15.5" x14ac:dyDescent="0.35">
      <c r="C16" t="s">
        <v>29</v>
      </c>
      <c r="D16" s="2">
        <f>IFERROR(INDEX(D51:D500,MATCH($C$16,$C$51:$C$500,0)),"")</f>
        <v>1708611094</v>
      </c>
      <c r="E16" s="2">
        <f>IFERROR(INDEX(E51:E500,MATCH($C$16,$C$51:$C$500,0)),"")</f>
        <v>1356620312</v>
      </c>
      <c r="H16" s="2">
        <f>IFERROR(SUM(D16:G16)*(4/MAX(1,COUNT(D16:G16))),"")</f>
        <v>6130462812</v>
      </c>
      <c r="I16" s="2">
        <f t="shared" ref="I16:R16" si="13">IFERROR(INDEX(I51:I500,MATCH($C$16,$C$51:$C$500,0)),"")</f>
        <v>17131960455</v>
      </c>
      <c r="J16" s="2">
        <f t="shared" si="13"/>
        <v>34619903129</v>
      </c>
      <c r="K16" s="2">
        <f t="shared" si="13"/>
        <v>2864404803</v>
      </c>
      <c r="L16" s="2">
        <f t="shared" si="13"/>
        <v>-118852623553</v>
      </c>
      <c r="M16" s="2">
        <f t="shared" si="13"/>
        <v>-50649887742</v>
      </c>
      <c r="N16" s="2">
        <f t="shared" si="13"/>
        <v>23012602323</v>
      </c>
      <c r="O16" s="2">
        <f t="shared" si="13"/>
        <v>16816689880</v>
      </c>
      <c r="P16" s="2">
        <f t="shared" si="13"/>
        <v>1152998905</v>
      </c>
      <c r="Q16" s="2">
        <f t="shared" si="13"/>
        <v>-1667094052</v>
      </c>
      <c r="R16" s="2">
        <f t="shared" si="13"/>
        <v>8253169101</v>
      </c>
    </row>
    <row r="17" spans="1:18" ht="15.5" x14ac:dyDescent="0.35">
      <c r="A17" t="s">
        <v>30</v>
      </c>
    </row>
    <row r="18" spans="1:18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</row>
    <row r="19" spans="1:18" ht="15.5" x14ac:dyDescent="0.35">
      <c r="A19" t="s">
        <v>44</v>
      </c>
      <c r="C19" t="s">
        <v>45</v>
      </c>
    </row>
    <row r="20" spans="1:18" ht="15.5" x14ac:dyDescent="0.35">
      <c r="A20" t="s">
        <v>46</v>
      </c>
      <c r="C20" t="s">
        <v>47</v>
      </c>
      <c r="D20" s="2">
        <f ca="1">IFERROR(D21*D2,"")</f>
        <v>190920000000</v>
      </c>
      <c r="E20" s="2">
        <f ca="1">IFERROR(E21*E2,"")</f>
        <v>149480000000</v>
      </c>
      <c r="H20" s="2">
        <f t="shared" ref="H20:R20" ca="1" si="14">IFERROR(H21*H2,"")</f>
        <v>149480000000</v>
      </c>
      <c r="I20" s="2">
        <f t="shared" ca="1" si="14"/>
        <v>247160000000</v>
      </c>
      <c r="J20" s="2">
        <f t="shared" ca="1" si="14"/>
        <v>130240000000</v>
      </c>
      <c r="K20" s="2">
        <f t="shared" ca="1" si="14"/>
        <v>167240000000</v>
      </c>
      <c r="L20" s="2">
        <f t="shared" ca="1" si="14"/>
        <v>241240000000</v>
      </c>
      <c r="M20" s="2">
        <f t="shared" ca="1" si="14"/>
        <v>677840000000</v>
      </c>
      <c r="N20" s="2" t="str">
        <f t="shared" ca="1" si="14"/>
        <v/>
      </c>
      <c r="O20" s="2">
        <f t="shared" ca="1" si="14"/>
        <v>482480000000</v>
      </c>
      <c r="P20" s="2">
        <f t="shared" ca="1" si="14"/>
        <v>11392500000000</v>
      </c>
      <c r="Q20" s="2">
        <f t="shared" ca="1" si="14"/>
        <v>1937000000000</v>
      </c>
      <c r="R20" s="2" t="str">
        <f t="shared" ca="1" si="14"/>
        <v/>
      </c>
    </row>
    <row r="21" spans="1:18" ht="15.5" x14ac:dyDescent="0.35">
      <c r="C21" t="s">
        <v>12</v>
      </c>
      <c r="D21" s="2">
        <f>IFERROR(INDEX(D51:D500,MATCH($C$7,$C$51:$C$500,0)),"")</f>
        <v>1480000000</v>
      </c>
      <c r="E21" s="2">
        <f>IFERROR(INDEX(E51:E500,MATCH($C$7,$C$51:$C$500,0)),"")</f>
        <v>1480000000</v>
      </c>
      <c r="H21" s="2">
        <f>IFERROR(INDEX(D21:G21,COUNT(D21:G21)),"")</f>
        <v>1480000000</v>
      </c>
      <c r="I21" s="2">
        <f t="shared" ref="I21:R21" si="15">IFERROR(INDEX(I51:I500,MATCH($C$7,$C$51:$C$500,0)),"")</f>
        <v>1480000000</v>
      </c>
      <c r="J21" s="2">
        <f t="shared" si="15"/>
        <v>1480000000</v>
      </c>
      <c r="K21" s="2">
        <f t="shared" si="15"/>
        <v>1480000000</v>
      </c>
      <c r="L21" s="2">
        <f t="shared" si="15"/>
        <v>1480000000</v>
      </c>
      <c r="M21" s="2">
        <f t="shared" si="15"/>
        <v>1480000000</v>
      </c>
      <c r="N21" s="2">
        <f t="shared" si="15"/>
        <v>1480000000</v>
      </c>
      <c r="O21" s="2">
        <f t="shared" si="15"/>
        <v>1480000000</v>
      </c>
      <c r="P21" s="2">
        <f t="shared" si="15"/>
        <v>1470000000</v>
      </c>
      <c r="Q21" s="2">
        <f t="shared" si="15"/>
        <v>1300000000</v>
      </c>
      <c r="R21" s="2">
        <f t="shared" si="15"/>
        <v>0</v>
      </c>
    </row>
    <row r="23" spans="1:18" ht="15.5" x14ac:dyDescent="0.35">
      <c r="B23" t="s">
        <v>48</v>
      </c>
      <c r="C23" t="s">
        <v>49</v>
      </c>
      <c r="D23" s="3">
        <f>IFERROR(D5/D6*100,"")</f>
        <v>0.59035684561745772</v>
      </c>
      <c r="E23" s="3">
        <f>IFERROR(E5/E6*100,"")</f>
        <v>0.21919474794988114</v>
      </c>
      <c r="H23" s="3">
        <f t="shared" ref="H23:R23" si="16">IFERROR(H5/H6*100,"")</f>
        <v>1.6261205864199773</v>
      </c>
      <c r="I23" s="3">
        <f t="shared" si="16"/>
        <v>9.3542456421320697E-2</v>
      </c>
      <c r="J23" s="3">
        <f t="shared" si="16"/>
        <v>10.877804097196304</v>
      </c>
      <c r="K23" s="3">
        <f t="shared" si="16"/>
        <v>-0.26424854442516543</v>
      </c>
      <c r="L23" s="3">
        <f t="shared" si="16"/>
        <v>-44.068181546873639</v>
      </c>
      <c r="M23" s="3">
        <f t="shared" si="16"/>
        <v>-14.801880699470644</v>
      </c>
      <c r="N23" s="3">
        <f t="shared" si="16"/>
        <v>3.889853569820497</v>
      </c>
      <c r="O23" s="3">
        <f t="shared" si="16"/>
        <v>3.0594513243757859</v>
      </c>
      <c r="P23" s="3">
        <f t="shared" si="16"/>
        <v>-0.84125816437853695</v>
      </c>
      <c r="Q23" s="3">
        <f t="shared" si="16"/>
        <v>-0.50035748388251211</v>
      </c>
      <c r="R23" s="3">
        <f t="shared" si="16"/>
        <v>6.9380581174761939</v>
      </c>
    </row>
    <row r="24" spans="1:18" ht="15.5" x14ac:dyDescent="0.35">
      <c r="C24" t="s">
        <v>50</v>
      </c>
      <c r="D24" s="4">
        <f>IFERROR(_xlfn.RRI(5,I23,D23),"")</f>
        <v>0.4455102203493182</v>
      </c>
      <c r="E24" s="4">
        <f>IFERROR(_xlfn.RRI(5,J23,E23),"")</f>
        <v>-0.54200811584325648</v>
      </c>
      <c r="H24" s="4" t="str">
        <f t="shared" ref="H24:R24" si="17">IFERROR(_xlfn.RRI(5,M23,H23),"")</f>
        <v/>
      </c>
      <c r="I24" s="4">
        <f t="shared" si="17"/>
        <v>-0.52552306734402854</v>
      </c>
      <c r="J24" s="4">
        <f t="shared" si="17"/>
        <v>0.28878222324668479</v>
      </c>
      <c r="K24" s="4">
        <f t="shared" si="17"/>
        <v>-0.20673797851667552</v>
      </c>
      <c r="L24" s="4">
        <f t="shared" si="17"/>
        <v>1.4488881290908515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51</v>
      </c>
      <c r="C25" t="s">
        <v>52</v>
      </c>
      <c r="D25" s="3">
        <f>IFERROR(INDEX(D51:D500,MATCH($A$25,$C$51:$C$500,0)),"")</f>
        <v>0.94</v>
      </c>
      <c r="E25" s="3">
        <f>IFERROR(INDEX(E51:E500,MATCH($A$25,$C$51:$C$500,0)),"")</f>
        <v>0.33</v>
      </c>
      <c r="H25" s="3">
        <f>IFERROR(INDEX(D25:G25,COUNT(D25:G25)),"")</f>
        <v>0.33</v>
      </c>
      <c r="I25" s="3">
        <f t="shared" ref="I25:R25" si="18">IFERROR(INDEX(I51:I500,MATCH($C$25,$C$51:$C$500,0)),"")</f>
        <v>0.04</v>
      </c>
      <c r="J25" s="3">
        <f t="shared" si="18"/>
        <v>17.28</v>
      </c>
      <c r="K25" s="3">
        <f t="shared" si="18"/>
        <v>-0.35</v>
      </c>
      <c r="L25" s="3">
        <f t="shared" si="18"/>
        <v>-64.17</v>
      </c>
      <c r="M25" s="3">
        <f t="shared" si="18"/>
        <v>-31.08</v>
      </c>
      <c r="N25" s="3">
        <f t="shared" si="18"/>
        <v>9.3699999999999992</v>
      </c>
      <c r="O25" s="3">
        <f t="shared" si="18"/>
        <v>7.15</v>
      </c>
      <c r="P25" s="3">
        <f t="shared" si="18"/>
        <v>-2</v>
      </c>
      <c r="Q25" s="3">
        <f t="shared" si="18"/>
        <v>-0.81</v>
      </c>
      <c r="R25" s="3">
        <f t="shared" si="18"/>
        <v>28780.23</v>
      </c>
    </row>
    <row r="26" spans="1:18" ht="15.5" x14ac:dyDescent="0.35">
      <c r="C26" t="s">
        <v>53</v>
      </c>
      <c r="D26" s="4">
        <f>IFERROR(_xlfn.RRI(5,I25,D25),"")</f>
        <v>0.88024123336543059</v>
      </c>
      <c r="E26" s="4">
        <f>IFERROR(_xlfn.RRI(5,J25,E25),"")</f>
        <v>-0.54690002277754468</v>
      </c>
      <c r="H26" s="4" t="str">
        <f t="shared" ref="H26:R26" si="19">IFERROR(_xlfn.RRI(5,M25,H25),"")</f>
        <v/>
      </c>
      <c r="I26" s="4">
        <f t="shared" si="19"/>
        <v>-0.66421284406574266</v>
      </c>
      <c r="J26" s="4">
        <f t="shared" si="19"/>
        <v>0.19301949165356502</v>
      </c>
      <c r="K26" s="4">
        <f t="shared" si="19"/>
        <v>-0.294320323893002</v>
      </c>
      <c r="L26" s="4">
        <f t="shared" si="19"/>
        <v>1.3975595566539973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54</v>
      </c>
      <c r="D27" s="3">
        <f>IFERROR(D4/D21,"")</f>
        <v>38.941035097972971</v>
      </c>
      <c r="E27" s="3">
        <f>IFERROR(E4/E21,"")</f>
        <v>32.701830657432431</v>
      </c>
      <c r="H27" s="3">
        <f t="shared" ref="H27:R27" si="20">IFERROR(H4/H21,"")</f>
        <v>143.28573151081082</v>
      </c>
      <c r="I27" s="3">
        <f t="shared" si="20"/>
        <v>210.49299503445945</v>
      </c>
      <c r="J27" s="3">
        <f t="shared" si="20"/>
        <v>319.93387169189191</v>
      </c>
      <c r="K27" s="3">
        <f t="shared" si="20"/>
        <v>178.62464963986486</v>
      </c>
      <c r="L27" s="3">
        <f t="shared" si="20"/>
        <v>169.04169277635134</v>
      </c>
      <c r="M27" s="3">
        <f t="shared" si="20"/>
        <v>568.34539514527023</v>
      </c>
      <c r="N27" s="3">
        <f t="shared" si="20"/>
        <v>722.30101810472968</v>
      </c>
      <c r="O27" s="3">
        <f t="shared" si="20"/>
        <v>825.44732774121621</v>
      </c>
      <c r="P27" s="3">
        <f t="shared" si="20"/>
        <v>533.05494026122449</v>
      </c>
      <c r="Q27" s="3">
        <f t="shared" si="20"/>
        <v>136.10233421692308</v>
      </c>
      <c r="R27" s="3" t="str">
        <f t="shared" si="20"/>
        <v/>
      </c>
    </row>
    <row r="28" spans="1:18" ht="15.5" x14ac:dyDescent="0.35">
      <c r="C28" t="s">
        <v>55</v>
      </c>
      <c r="D28" s="4">
        <f>IFERROR(_xlfn.RRI(5,I27,D27),"")</f>
        <v>-0.28643429547425614</v>
      </c>
      <c r="E28" s="4">
        <f>IFERROR(_xlfn.RRI(5,J27,E27),"")</f>
        <v>-0.3662727693853256</v>
      </c>
      <c r="H28" s="4">
        <f t="shared" ref="H28:R28" si="21">IFERROR(_xlfn.RRI(5,M27,H27),"")</f>
        <v>-0.24086656470950418</v>
      </c>
      <c r="I28" s="4">
        <f t="shared" si="21"/>
        <v>-0.21854516223049081</v>
      </c>
      <c r="J28" s="4">
        <f t="shared" si="21"/>
        <v>-0.17267876582000519</v>
      </c>
      <c r="K28" s="4">
        <f t="shared" si="21"/>
        <v>-0.1964111846263128</v>
      </c>
      <c r="L28" s="4">
        <f t="shared" si="21"/>
        <v>4.4300899046511688E-2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56</v>
      </c>
      <c r="H29" s="4">
        <f t="shared" ref="H29:R29" si="22">IFERROR(((H25-I25)/I25)*100%,"")</f>
        <v>7.2500000000000009</v>
      </c>
      <c r="I29" s="4">
        <f t="shared" si="22"/>
        <v>-0.99768518518518523</v>
      </c>
      <c r="J29" s="4">
        <f t="shared" si="22"/>
        <v>-50.371428571428581</v>
      </c>
      <c r="K29" s="4">
        <f t="shared" si="22"/>
        <v>-0.99454573788374623</v>
      </c>
      <c r="L29" s="4">
        <f t="shared" si="22"/>
        <v>1.0646718146718148</v>
      </c>
      <c r="M29" s="4">
        <f t="shared" si="22"/>
        <v>-4.3169690501600853</v>
      </c>
      <c r="N29" s="4">
        <f t="shared" si="22"/>
        <v>0.31048951048951029</v>
      </c>
      <c r="O29" s="4">
        <f t="shared" si="22"/>
        <v>-4.5750000000000002</v>
      </c>
      <c r="P29" s="4">
        <f t="shared" si="22"/>
        <v>1.4691358024691357</v>
      </c>
      <c r="Q29" s="4">
        <f t="shared" si="22"/>
        <v>-1.0000281443199031</v>
      </c>
      <c r="R29" s="4" t="str">
        <f t="shared" si="22"/>
        <v/>
      </c>
    </row>
    <row r="30" spans="1:18" ht="15.5" x14ac:dyDescent="0.35">
      <c r="C30" t="s">
        <v>57</v>
      </c>
      <c r="H30" s="4">
        <f t="shared" ref="H30:R30" si="23">IFERROR(((H27-I27)/I27)*100%,"")</f>
        <v>-0.31928503612505604</v>
      </c>
      <c r="I30" s="4">
        <f t="shared" si="23"/>
        <v>-0.34207342935801449</v>
      </c>
      <c r="J30" s="4">
        <f t="shared" si="23"/>
        <v>0.79109586687463618</v>
      </c>
      <c r="K30" s="4">
        <f t="shared" si="23"/>
        <v>5.668990120793535E-2</v>
      </c>
      <c r="L30" s="4">
        <f t="shared" si="23"/>
        <v>-0.70257224881158065</v>
      </c>
      <c r="M30" s="4">
        <f t="shared" si="23"/>
        <v>-0.21314606943712866</v>
      </c>
      <c r="N30" s="4">
        <f t="shared" si="23"/>
        <v>-0.1249580756639431</v>
      </c>
      <c r="O30" s="4">
        <f t="shared" si="23"/>
        <v>0.54852204790880343</v>
      </c>
      <c r="P30" s="4">
        <f t="shared" si="23"/>
        <v>2.9165745637516332</v>
      </c>
      <c r="Q30" s="4" t="str">
        <f t="shared" si="23"/>
        <v/>
      </c>
      <c r="R30" s="4" t="str">
        <f t="shared" si="23"/>
        <v/>
      </c>
    </row>
    <row r="32" spans="1:18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163.86</v>
      </c>
      <c r="E32" s="3">
        <f>IFERROR(INDEX(E51:E500,MATCH($A$32,$C$51:$C$500,0)),"")</f>
        <v>162.88999999999999</v>
      </c>
      <c r="H32" s="3">
        <f>IFERROR(INDEX(D32:G32,COUNT(D32:G32)),"")</f>
        <v>162.88999999999999</v>
      </c>
      <c r="I32" s="3">
        <f t="shared" ref="I32:R32" si="24">IFERROR(INDEX(I51:I500,MATCH($C$32,$C$51:$C$500,0)),"")</f>
        <v>162.53</v>
      </c>
      <c r="J32" s="3">
        <f t="shared" si="24"/>
        <v>162.38</v>
      </c>
      <c r="K32" s="3">
        <f t="shared" si="24"/>
        <v>144.72</v>
      </c>
      <c r="L32" s="3">
        <f t="shared" si="24"/>
        <v>145.1</v>
      </c>
      <c r="M32" s="3">
        <f t="shared" si="24"/>
        <v>208.33</v>
      </c>
      <c r="N32" s="3">
        <f t="shared" si="24"/>
        <v>239.18</v>
      </c>
      <c r="O32" s="3">
        <f t="shared" si="24"/>
        <v>230.36</v>
      </c>
      <c r="P32" s="3">
        <f t="shared" si="24"/>
        <v>220.69</v>
      </c>
      <c r="Q32" s="3">
        <f t="shared" si="24"/>
        <v>172.82</v>
      </c>
      <c r="R32" s="3">
        <f t="shared" si="24"/>
        <v>398259.77</v>
      </c>
    </row>
    <row r="33" spans="1:18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0.62</v>
      </c>
      <c r="E33" s="3">
        <f>IFERROR(INDEX(E51:E500,MATCH($A$33,$C$51:$C$500,0)),"")</f>
        <v>0.79</v>
      </c>
      <c r="H33" s="3">
        <f>IFERROR(INDEX(D33:G33,COUNT(D33:G33)),"")</f>
        <v>0.79</v>
      </c>
      <c r="I33" s="3">
        <f t="shared" ref="I33:R33" si="25">IFERROR(INDEX(I51:I500,MATCH($C$33,$C$51:$C$500,0)),"")</f>
        <v>1.03</v>
      </c>
      <c r="J33" s="3">
        <f t="shared" si="25"/>
        <v>0.54</v>
      </c>
      <c r="K33" s="3">
        <f t="shared" si="25"/>
        <v>0.78</v>
      </c>
      <c r="L33" s="3">
        <f t="shared" si="25"/>
        <v>1.1200000000000001</v>
      </c>
      <c r="M33" s="3">
        <f t="shared" si="25"/>
        <v>2.2000000000000002</v>
      </c>
      <c r="N33" s="3">
        <f t="shared" si="25"/>
        <v>5.52</v>
      </c>
      <c r="O33" s="3">
        <f t="shared" si="25"/>
        <v>1.42</v>
      </c>
      <c r="P33" s="3">
        <f t="shared" si="25"/>
        <v>35.119999999999997</v>
      </c>
      <c r="Q33" s="3">
        <f t="shared" si="25"/>
        <v>8.6199999999999992</v>
      </c>
      <c r="R33" s="3">
        <f t="shared" si="25"/>
        <v>0</v>
      </c>
    </row>
    <row r="34" spans="1:18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107.45</v>
      </c>
      <c r="E34" s="3">
        <f>IFERROR(INDEX(E51:E500,MATCH($A$34,$C$51:$C$500,0)),"")</f>
        <v>390.91</v>
      </c>
      <c r="H34" s="3">
        <f>IFERROR(INDEX(D34:G34,COUNT(D34:G34)),"")</f>
        <v>390.91</v>
      </c>
      <c r="I34" s="3">
        <f t="shared" ref="I34:R34" si="26">IFERROR(INDEX(I51:I500,MATCH($C$34,$C$51:$C$500,0)),"")</f>
        <v>4175</v>
      </c>
      <c r="J34" s="3">
        <f t="shared" si="26"/>
        <v>5.09</v>
      </c>
      <c r="K34" s="3">
        <f t="shared" si="26"/>
        <v>-322.86</v>
      </c>
      <c r="L34" s="3">
        <f t="shared" si="26"/>
        <v>-2.54</v>
      </c>
      <c r="M34" s="3">
        <f t="shared" si="26"/>
        <v>-14.74</v>
      </c>
      <c r="N34" s="3">
        <f t="shared" si="26"/>
        <v>140.88</v>
      </c>
      <c r="O34" s="3">
        <f t="shared" si="26"/>
        <v>45.59</v>
      </c>
      <c r="P34" s="3">
        <f t="shared" si="26"/>
        <v>-3875</v>
      </c>
      <c r="Q34" s="3">
        <f t="shared" si="26"/>
        <v>-1839.51</v>
      </c>
      <c r="R34" s="3">
        <f t="shared" si="26"/>
        <v>0</v>
      </c>
    </row>
    <row r="35" spans="1:18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2.59</v>
      </c>
      <c r="E35" s="3">
        <f>IFERROR(INDEX(E51:E500,MATCH($A$35,$C$51:$C$500,0)),"")</f>
        <v>3.93</v>
      </c>
      <c r="H35" s="3">
        <f>IFERROR(INDEX(D35:G35,COUNT(D35:G35)),"")</f>
        <v>3.93</v>
      </c>
      <c r="I35" s="3">
        <f t="shared" ref="I35:R35" si="27">IFERROR(INDEX(I51:I500,MATCH($C$35,$C$51:$C$500,0)),"")</f>
        <v>0.79</v>
      </c>
      <c r="J35" s="3">
        <f t="shared" si="27"/>
        <v>0.27</v>
      </c>
      <c r="K35" s="3">
        <f t="shared" si="27"/>
        <v>0.63</v>
      </c>
      <c r="L35" s="3">
        <f t="shared" si="27"/>
        <v>0.96</v>
      </c>
      <c r="M35" s="3">
        <f t="shared" si="27"/>
        <v>0.8</v>
      </c>
      <c r="N35" s="3">
        <f t="shared" si="27"/>
        <v>1.82</v>
      </c>
      <c r="O35" s="3">
        <f t="shared" si="27"/>
        <v>0.39</v>
      </c>
      <c r="P35" s="3">
        <f t="shared" si="27"/>
        <v>14.5</v>
      </c>
      <c r="Q35" s="3">
        <f t="shared" si="27"/>
        <v>10.95</v>
      </c>
      <c r="R35" s="3">
        <f t="shared" si="27"/>
        <v>0</v>
      </c>
    </row>
    <row r="36" spans="1:18" ht="15.5" x14ac:dyDescent="0.35">
      <c r="B36" t="s">
        <v>70</v>
      </c>
      <c r="C36" t="s">
        <v>71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R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</row>
    <row r="37" spans="1:18" ht="15.5" x14ac:dyDescent="0.35">
      <c r="B37" t="s">
        <v>72</v>
      </c>
      <c r="C37" t="s">
        <v>73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R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</row>
    <row r="50" spans="2:18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</row>
    <row r="51" spans="2:18" ht="15.5" x14ac:dyDescent="0.35">
      <c r="B51" t="s">
        <v>79</v>
      </c>
      <c r="C51" t="s">
        <v>6</v>
      </c>
      <c r="D51" s="5">
        <v>57632731945</v>
      </c>
      <c r="E51" s="5">
        <v>48398709373</v>
      </c>
      <c r="F51" s="5">
        <v>81140340093</v>
      </c>
      <c r="G51" s="5">
        <v>46510836134</v>
      </c>
      <c r="I51" s="5">
        <v>311529632651</v>
      </c>
      <c r="J51" s="5">
        <v>473502130104</v>
      </c>
      <c r="K51" s="5">
        <v>264364481467</v>
      </c>
      <c r="L51" s="5">
        <v>250181705309</v>
      </c>
      <c r="M51" s="5">
        <v>841151184815</v>
      </c>
      <c r="N51" s="5">
        <v>1069005506795</v>
      </c>
      <c r="O51" s="5">
        <v>1221662045057</v>
      </c>
      <c r="P51" s="5">
        <v>783590762184</v>
      </c>
      <c r="Q51" s="5">
        <v>176933034482</v>
      </c>
      <c r="R51" s="5">
        <v>98681717327</v>
      </c>
    </row>
    <row r="52" spans="2:18" ht="15.5" x14ac:dyDescent="0.35">
      <c r="C52" t="s">
        <v>80</v>
      </c>
      <c r="D52" s="5">
        <v>-49259280300</v>
      </c>
      <c r="E52" s="5">
        <v>-37277754353</v>
      </c>
      <c r="F52" s="5">
        <v>-75860888951</v>
      </c>
      <c r="G52" s="5">
        <v>-32074795214</v>
      </c>
      <c r="I52" s="5">
        <v>-252534409014</v>
      </c>
      <c r="J52" s="5">
        <v>-338215777006</v>
      </c>
      <c r="K52" s="5">
        <v>-194721024958</v>
      </c>
      <c r="L52" s="5">
        <v>-191711207542</v>
      </c>
      <c r="M52" s="5">
        <v>-617664730106</v>
      </c>
      <c r="N52" s="5">
        <v>-828783438802</v>
      </c>
      <c r="O52" s="5">
        <v>-1034914559414</v>
      </c>
      <c r="P52" s="5">
        <v>-657311889601</v>
      </c>
      <c r="Q52" s="5">
        <v>-147603916512</v>
      </c>
      <c r="R52" s="5">
        <v>-70084872624</v>
      </c>
    </row>
    <row r="53" spans="2:18" ht="15.5" x14ac:dyDescent="0.35">
      <c r="C53" t="s">
        <v>81</v>
      </c>
      <c r="D53" s="5">
        <v>8373451645</v>
      </c>
      <c r="E53" s="5">
        <v>11120955020</v>
      </c>
      <c r="F53" s="5">
        <v>5279451142</v>
      </c>
      <c r="G53" s="5">
        <v>14436040920</v>
      </c>
      <c r="I53" s="5">
        <v>58995223637</v>
      </c>
      <c r="J53" s="5">
        <v>135286353098</v>
      </c>
      <c r="K53" s="5">
        <v>69643456509</v>
      </c>
      <c r="L53" s="5">
        <v>58470497767</v>
      </c>
      <c r="M53" s="5">
        <v>223486454709</v>
      </c>
      <c r="N53" s="5">
        <v>240222067993</v>
      </c>
      <c r="O53" s="5">
        <v>186747485643</v>
      </c>
      <c r="P53" s="5">
        <v>126278872583</v>
      </c>
      <c r="Q53" s="5">
        <v>29329117970</v>
      </c>
      <c r="R53" s="5">
        <v>28596844703</v>
      </c>
    </row>
    <row r="54" spans="2:18" ht="15.5" x14ac:dyDescent="0.35">
      <c r="C54" t="s">
        <v>82</v>
      </c>
      <c r="D54" s="5">
        <v>-5181227697</v>
      </c>
      <c r="E54" s="5">
        <v>-9453421426</v>
      </c>
      <c r="F54" s="5">
        <v>-9310063733</v>
      </c>
      <c r="G54" s="5">
        <v>-15977166633</v>
      </c>
      <c r="I54" s="5">
        <v>-60021944395</v>
      </c>
      <c r="J54" s="5">
        <v>-97919070801</v>
      </c>
      <c r="K54" s="5">
        <v>-55508740596</v>
      </c>
      <c r="L54" s="5">
        <v>-82052963679</v>
      </c>
      <c r="M54" s="5">
        <v>-205219159852</v>
      </c>
      <c r="N54" s="5">
        <v>-163128975598</v>
      </c>
      <c r="O54" s="5">
        <v>-162876114639</v>
      </c>
      <c r="P54" s="5">
        <v>-104968063602</v>
      </c>
      <c r="Q54" s="5">
        <v>-17389194930</v>
      </c>
      <c r="R54" s="5">
        <v>-17115194330</v>
      </c>
    </row>
    <row r="55" spans="2:18" ht="15.5" x14ac:dyDescent="0.35">
      <c r="C55" t="s">
        <v>724</v>
      </c>
      <c r="O55" s="5">
        <v>-19930362799</v>
      </c>
    </row>
    <row r="56" spans="2:18" ht="15.5" x14ac:dyDescent="0.35">
      <c r="C56" t="s">
        <v>84</v>
      </c>
      <c r="D56" s="5">
        <v>-151772335</v>
      </c>
      <c r="E56" s="5">
        <v>-1757993585</v>
      </c>
      <c r="F56" s="5">
        <v>-4387552798</v>
      </c>
      <c r="G56" s="5">
        <v>-6053089626</v>
      </c>
      <c r="I56" s="5">
        <v>-28034430991</v>
      </c>
      <c r="J56" s="5">
        <v>-53701739776</v>
      </c>
      <c r="K56" s="5">
        <v>-27515443358</v>
      </c>
      <c r="L56" s="5">
        <v>-42799666456</v>
      </c>
      <c r="M56" s="5">
        <v>-165236417365</v>
      </c>
      <c r="N56" s="5">
        <v>-131602857502</v>
      </c>
      <c r="O56" s="5">
        <v>-110636919937</v>
      </c>
      <c r="P56" s="5">
        <v>-73682610249</v>
      </c>
      <c r="Q56" s="5">
        <v>-1749163619</v>
      </c>
      <c r="R56" s="5">
        <v>-1519758236</v>
      </c>
    </row>
    <row r="57" spans="2:18" ht="15.5" x14ac:dyDescent="0.35">
      <c r="C57" t="s">
        <v>83</v>
      </c>
      <c r="D57" s="5">
        <v>-5037763214</v>
      </c>
      <c r="E57" s="5">
        <v>-7716273265</v>
      </c>
      <c r="F57" s="5">
        <v>-10009325721</v>
      </c>
      <c r="G57" s="5">
        <v>-8730086934</v>
      </c>
      <c r="I57" s="5">
        <v>-33346116232</v>
      </c>
      <c r="J57" s="5">
        <v>-43186853647</v>
      </c>
      <c r="K57" s="5">
        <v>-30637722536</v>
      </c>
      <c r="L57" s="5">
        <v>-35322636203</v>
      </c>
      <c r="M57" s="5">
        <v>-36345408738</v>
      </c>
      <c r="N57" s="5">
        <v>-29200432083</v>
      </c>
      <c r="O57" s="5">
        <v>-32308831903</v>
      </c>
      <c r="P57" s="5">
        <v>-29729832368</v>
      </c>
      <c r="Q57" s="5">
        <v>-14255226176</v>
      </c>
      <c r="R57" s="5">
        <v>-14146960052</v>
      </c>
    </row>
    <row r="58" spans="2:18" ht="15.5" x14ac:dyDescent="0.35">
      <c r="C58" t="s">
        <v>1873</v>
      </c>
    </row>
    <row r="59" spans="2:18" ht="15.5" x14ac:dyDescent="0.35">
      <c r="C59" t="s">
        <v>85</v>
      </c>
      <c r="K59" s="5">
        <v>-53927970</v>
      </c>
      <c r="L59" s="5">
        <v>332361960</v>
      </c>
      <c r="M59" s="5">
        <v>350644260</v>
      </c>
      <c r="N59" s="5">
        <v>-101599470</v>
      </c>
      <c r="O59" s="5">
        <v>-151576650</v>
      </c>
      <c r="P59" s="5">
        <v>218433250</v>
      </c>
      <c r="Q59" s="5">
        <v>-69936000</v>
      </c>
      <c r="R59" s="5">
        <v>-247229500</v>
      </c>
    </row>
    <row r="60" spans="2:18" ht="15.5" x14ac:dyDescent="0.35">
      <c r="C60" t="s">
        <v>86</v>
      </c>
      <c r="D60" s="5">
        <v>3192223948</v>
      </c>
      <c r="E60" s="5">
        <v>1667533594</v>
      </c>
      <c r="F60" s="5">
        <v>-4030612591</v>
      </c>
      <c r="G60" s="5">
        <v>-1541125713</v>
      </c>
      <c r="I60" s="5">
        <v>-1026720758</v>
      </c>
      <c r="J60" s="5">
        <v>37367282297</v>
      </c>
      <c r="K60" s="5">
        <v>14134715913</v>
      </c>
      <c r="L60" s="5">
        <v>-23582465912</v>
      </c>
      <c r="M60" s="5">
        <v>18267294857</v>
      </c>
      <c r="N60" s="5">
        <v>77093092395</v>
      </c>
      <c r="O60" s="5">
        <v>23871371004</v>
      </c>
      <c r="P60" s="5">
        <v>21310808981</v>
      </c>
      <c r="Q60" s="5">
        <v>11939923040</v>
      </c>
      <c r="R60" s="5">
        <v>11481650373</v>
      </c>
    </row>
    <row r="61" spans="2:18" ht="15.5" x14ac:dyDescent="0.35">
      <c r="C61" t="s">
        <v>87</v>
      </c>
      <c r="D61" s="5">
        <v>-1483612854</v>
      </c>
      <c r="E61" s="5">
        <v>-310913282</v>
      </c>
      <c r="F61" s="5">
        <v>19679663085</v>
      </c>
      <c r="G61" s="5">
        <v>-1174335539</v>
      </c>
      <c r="I61" s="5">
        <v>18158681213</v>
      </c>
      <c r="J61" s="5">
        <v>-2747379168</v>
      </c>
      <c r="K61" s="5">
        <v>-11270311110</v>
      </c>
      <c r="L61" s="5">
        <v>-95270157641</v>
      </c>
      <c r="M61" s="5">
        <v>-68917182599</v>
      </c>
      <c r="N61" s="5">
        <v>-54080490072</v>
      </c>
      <c r="O61" s="5">
        <v>-7054681124</v>
      </c>
      <c r="P61" s="5">
        <v>-20157810076</v>
      </c>
      <c r="Q61" s="5">
        <v>-13607017092</v>
      </c>
      <c r="R61" s="5">
        <v>-3228481272</v>
      </c>
    </row>
    <row r="62" spans="2:18" ht="15.5" x14ac:dyDescent="0.35">
      <c r="C62" t="s">
        <v>89</v>
      </c>
      <c r="D62" s="5">
        <v>105662762</v>
      </c>
      <c r="E62" s="5">
        <v>101434466</v>
      </c>
      <c r="F62" s="5">
        <v>102524244</v>
      </c>
      <c r="G62" s="5">
        <v>297211795</v>
      </c>
      <c r="I62" s="5">
        <v>399736039</v>
      </c>
      <c r="J62" s="5">
        <v>385864409</v>
      </c>
      <c r="K62" s="5">
        <v>354414471</v>
      </c>
      <c r="L62" s="5">
        <v>356232579</v>
      </c>
      <c r="M62" s="5">
        <v>658822058</v>
      </c>
      <c r="N62" s="5">
        <v>723500155</v>
      </c>
      <c r="Q62" s="5">
        <v>-5307012716</v>
      </c>
      <c r="R62" s="5">
        <v>7227877287</v>
      </c>
    </row>
    <row r="63" spans="2:18" ht="15.5" x14ac:dyDescent="0.35">
      <c r="C63" t="s">
        <v>90</v>
      </c>
      <c r="D63" s="5">
        <v>-812195306</v>
      </c>
      <c r="E63" s="5">
        <v>-207579041</v>
      </c>
      <c r="F63" s="5">
        <v>238885779</v>
      </c>
      <c r="G63" s="5">
        <v>-1303648196</v>
      </c>
      <c r="I63" s="5">
        <v>-1064762417</v>
      </c>
      <c r="J63" s="5">
        <v>-1344951528</v>
      </c>
      <c r="K63" s="5">
        <v>1142943342</v>
      </c>
      <c r="L63" s="5">
        <v>-6461909498</v>
      </c>
      <c r="M63" s="5">
        <v>443764304</v>
      </c>
      <c r="N63" s="5">
        <v>-2551405345</v>
      </c>
      <c r="P63" s="5">
        <v>-11749282773</v>
      </c>
    </row>
    <row r="64" spans="2:18" ht="15.5" x14ac:dyDescent="0.35">
      <c r="C64" t="s">
        <v>27</v>
      </c>
      <c r="D64" s="5">
        <v>-328947547</v>
      </c>
      <c r="E64" s="5">
        <v>-195676744</v>
      </c>
      <c r="F64" s="5">
        <v>-211878358</v>
      </c>
      <c r="G64" s="5">
        <v>-354865879</v>
      </c>
      <c r="I64" s="5">
        <v>-913390570</v>
      </c>
      <c r="J64" s="5">
        <v>-1604709821</v>
      </c>
      <c r="K64" s="5">
        <v>-4100734452</v>
      </c>
      <c r="L64" s="5">
        <v>-4882793105</v>
      </c>
      <c r="M64" s="5">
        <v>-4931633446</v>
      </c>
      <c r="N64" s="5">
        <v>-8004524201</v>
      </c>
      <c r="O64" s="5">
        <v>-7054681124</v>
      </c>
      <c r="P64" s="5">
        <v>-8408527303</v>
      </c>
      <c r="Q64" s="5">
        <v>-8300004376</v>
      </c>
      <c r="R64" s="5">
        <v>-10456358559</v>
      </c>
    </row>
    <row r="65" spans="3:18" ht="15.5" x14ac:dyDescent="0.35">
      <c r="C65" t="s">
        <v>94</v>
      </c>
      <c r="D65" s="5">
        <v>-1483612854</v>
      </c>
      <c r="E65" s="5">
        <v>-310913282</v>
      </c>
      <c r="F65" s="5">
        <v>19679663085</v>
      </c>
      <c r="G65" s="5">
        <v>-1174335539</v>
      </c>
      <c r="I65" s="5">
        <v>18158681213</v>
      </c>
      <c r="J65" s="5">
        <v>-2747379168</v>
      </c>
      <c r="K65" s="5">
        <v>-11270311110</v>
      </c>
      <c r="L65" s="5">
        <v>-95270157641</v>
      </c>
      <c r="M65" s="5">
        <v>-68917182599</v>
      </c>
      <c r="N65" s="5">
        <v>-54080490072</v>
      </c>
      <c r="O65" s="5">
        <v>-7054681124</v>
      </c>
      <c r="P65" s="5">
        <v>-20157810076</v>
      </c>
      <c r="Q65" s="5">
        <v>-13607017092</v>
      </c>
      <c r="R65" s="5">
        <v>-3228481272</v>
      </c>
    </row>
    <row r="66" spans="3:18" ht="15.5" x14ac:dyDescent="0.35">
      <c r="C66" t="s">
        <v>29</v>
      </c>
      <c r="D66" s="5">
        <v>1708611094</v>
      </c>
      <c r="E66" s="5">
        <v>1356620312</v>
      </c>
      <c r="F66" s="5">
        <v>15649050494</v>
      </c>
      <c r="G66" s="5">
        <v>-2715461252</v>
      </c>
      <c r="I66" s="5">
        <v>17131960455</v>
      </c>
      <c r="J66" s="5">
        <v>34619903129</v>
      </c>
      <c r="K66" s="5">
        <v>2864404803</v>
      </c>
      <c r="L66" s="5">
        <v>-118852623553</v>
      </c>
      <c r="M66" s="5">
        <v>-50649887742</v>
      </c>
      <c r="N66" s="5">
        <v>23012602323</v>
      </c>
      <c r="O66" s="5">
        <v>16816689880</v>
      </c>
      <c r="P66" s="5">
        <v>1152998905</v>
      </c>
      <c r="Q66" s="5">
        <v>-1667094052</v>
      </c>
      <c r="R66" s="5">
        <v>8253169101</v>
      </c>
    </row>
    <row r="67" spans="3:18" ht="15.5" x14ac:dyDescent="0.35">
      <c r="C67" t="s">
        <v>28</v>
      </c>
      <c r="D67" s="5">
        <v>-321682789</v>
      </c>
      <c r="E67" s="5">
        <v>-869422807</v>
      </c>
      <c r="F67" s="5">
        <v>-7247855495</v>
      </c>
      <c r="G67" s="5">
        <v>-170329718</v>
      </c>
      <c r="I67" s="5">
        <v>-17072872280</v>
      </c>
      <c r="J67" s="5">
        <v>-9118286105</v>
      </c>
      <c r="K67" s="5">
        <v>-3380640097</v>
      </c>
      <c r="L67" s="5">
        <v>24150517929</v>
      </c>
      <c r="M67" s="5">
        <v>4756675967</v>
      </c>
      <c r="N67" s="5">
        <v>-9202187583</v>
      </c>
      <c r="O67" s="5">
        <v>-6277267216</v>
      </c>
      <c r="P67" s="5">
        <v>-4093782538</v>
      </c>
      <c r="Q67" s="5">
        <v>612894479</v>
      </c>
      <c r="R67" s="5">
        <v>-2495067952</v>
      </c>
    </row>
    <row r="68" spans="3:18" ht="15.5" x14ac:dyDescent="0.35">
      <c r="C68" t="s">
        <v>321</v>
      </c>
      <c r="F68" s="5">
        <v>-153349950</v>
      </c>
      <c r="I68" s="5">
        <v>-153349950</v>
      </c>
      <c r="J68" s="5">
        <v>-6193881060</v>
      </c>
      <c r="K68" s="5">
        <v>-4085222300</v>
      </c>
      <c r="L68" s="5">
        <v>-4163219960</v>
      </c>
      <c r="M68" s="5">
        <v>-20694857579</v>
      </c>
      <c r="N68" s="5">
        <v>-17316572840</v>
      </c>
    </row>
    <row r="69" spans="3:18" ht="15.5" x14ac:dyDescent="0.35">
      <c r="C69" t="s">
        <v>322</v>
      </c>
      <c r="F69" s="5">
        <v>-7094505545</v>
      </c>
      <c r="G69" s="5">
        <v>-170329718</v>
      </c>
      <c r="I69" s="5">
        <v>-16919522330</v>
      </c>
      <c r="J69" s="5">
        <v>-2924405045</v>
      </c>
      <c r="K69" s="5">
        <v>704582203</v>
      </c>
      <c r="L69" s="5">
        <v>28313737889</v>
      </c>
      <c r="M69" s="5">
        <v>25451533546</v>
      </c>
      <c r="N69" s="5">
        <v>8114385257</v>
      </c>
    </row>
    <row r="70" spans="3:18" ht="15.5" x14ac:dyDescent="0.35">
      <c r="C70" t="s">
        <v>323</v>
      </c>
      <c r="D70" s="5">
        <v>-321682789</v>
      </c>
      <c r="E70" s="5">
        <v>-869422807</v>
      </c>
      <c r="F70" s="5">
        <v>-7247855495</v>
      </c>
      <c r="G70" s="5">
        <v>-170329718</v>
      </c>
      <c r="I70" s="5">
        <v>-17072872280</v>
      </c>
      <c r="J70" s="5">
        <v>-9118286105</v>
      </c>
      <c r="K70" s="5">
        <v>-3380640097</v>
      </c>
      <c r="L70" s="5">
        <v>24150517929</v>
      </c>
      <c r="M70" s="5">
        <v>4756675967</v>
      </c>
      <c r="N70" s="5">
        <v>-9202187583</v>
      </c>
      <c r="O70" s="5">
        <v>-6277267216</v>
      </c>
      <c r="P70" s="5">
        <v>-4093782538</v>
      </c>
      <c r="Q70" s="5">
        <v>612894479</v>
      </c>
      <c r="R70" s="5">
        <v>-2495067952</v>
      </c>
    </row>
    <row r="71" spans="3:18" ht="15.5" x14ac:dyDescent="0.35">
      <c r="C71" t="s">
        <v>97</v>
      </c>
      <c r="D71" s="5">
        <v>1386928305</v>
      </c>
      <c r="E71" s="5">
        <v>487197505</v>
      </c>
      <c r="F71" s="5">
        <v>8401194999</v>
      </c>
      <c r="G71" s="5">
        <v>-2885790970</v>
      </c>
      <c r="I71" s="5">
        <v>59088175</v>
      </c>
      <c r="J71" s="5">
        <v>25501617024</v>
      </c>
      <c r="K71" s="5">
        <v>-516235294</v>
      </c>
      <c r="L71" s="5">
        <v>-94702105624</v>
      </c>
      <c r="M71" s="5">
        <v>-45893211775</v>
      </c>
      <c r="N71" s="5">
        <v>13810414740</v>
      </c>
      <c r="O71" s="5">
        <v>10539422664</v>
      </c>
      <c r="P71" s="5">
        <v>-2940783633</v>
      </c>
      <c r="Q71" s="5">
        <v>-1054199573</v>
      </c>
      <c r="R71" s="5">
        <v>5758101149</v>
      </c>
    </row>
    <row r="72" spans="3:18" ht="15.5" x14ac:dyDescent="0.35">
      <c r="C72" t="s">
        <v>98</v>
      </c>
      <c r="D72" s="5">
        <v>41485395</v>
      </c>
      <c r="E72" s="5">
        <v>41485395</v>
      </c>
      <c r="F72" s="5">
        <v>-255623077</v>
      </c>
      <c r="G72" s="5">
        <v>140521552</v>
      </c>
      <c r="I72" s="5">
        <v>165941580</v>
      </c>
      <c r="J72" s="5">
        <v>562086210</v>
      </c>
      <c r="K72" s="5">
        <v>-53927970</v>
      </c>
      <c r="L72" s="5">
        <v>332361960</v>
      </c>
      <c r="M72" s="5">
        <v>350644260</v>
      </c>
      <c r="N72" s="5">
        <v>-101599470</v>
      </c>
      <c r="O72" s="5">
        <v>-151576650</v>
      </c>
      <c r="P72" s="5">
        <v>218433250</v>
      </c>
      <c r="Q72" s="5">
        <v>-69936000</v>
      </c>
      <c r="R72" s="5">
        <v>-247229500</v>
      </c>
    </row>
    <row r="73" spans="3:18" ht="15.5" x14ac:dyDescent="0.35">
      <c r="C73" t="s">
        <v>324</v>
      </c>
      <c r="D73" s="5">
        <v>41485395</v>
      </c>
      <c r="E73" s="5">
        <v>41485395</v>
      </c>
      <c r="F73" s="5">
        <v>-255623077</v>
      </c>
      <c r="G73" s="5">
        <v>140521552</v>
      </c>
      <c r="I73" s="5">
        <v>165941580</v>
      </c>
      <c r="J73" s="5">
        <v>562086210</v>
      </c>
      <c r="K73" s="5">
        <v>-53927970</v>
      </c>
      <c r="L73" s="5">
        <v>332361960</v>
      </c>
      <c r="M73" s="5">
        <v>350644260</v>
      </c>
      <c r="N73" s="5">
        <v>-101599470</v>
      </c>
      <c r="O73" s="5">
        <v>-151576650</v>
      </c>
      <c r="P73" s="5">
        <v>218433250</v>
      </c>
      <c r="Q73" s="5">
        <v>-69936000</v>
      </c>
      <c r="R73" s="5">
        <v>-247229500</v>
      </c>
    </row>
    <row r="74" spans="3:18" ht="15.5" x14ac:dyDescent="0.35">
      <c r="C74" t="s">
        <v>99</v>
      </c>
      <c r="D74" s="5">
        <v>1428413700</v>
      </c>
      <c r="E74" s="5">
        <v>528682900</v>
      </c>
      <c r="F74" s="5">
        <v>8145571922</v>
      </c>
      <c r="G74" s="5">
        <v>-2745269418</v>
      </c>
      <c r="I74" s="5">
        <v>225029755</v>
      </c>
      <c r="J74" s="5">
        <v>26063703234</v>
      </c>
      <c r="K74" s="5">
        <v>-570163264</v>
      </c>
      <c r="L74" s="5">
        <v>-94369743664</v>
      </c>
      <c r="M74" s="5">
        <v>-45542567515</v>
      </c>
      <c r="N74" s="5">
        <v>13708815270</v>
      </c>
      <c r="O74" s="5">
        <v>10387846014</v>
      </c>
      <c r="P74" s="5">
        <v>-2722350383</v>
      </c>
      <c r="Q74" s="5">
        <v>-1124135573</v>
      </c>
      <c r="R74" s="5">
        <v>5510871649</v>
      </c>
    </row>
    <row r="75" spans="3:18" ht="15.5" x14ac:dyDescent="0.35">
      <c r="C75" t="s">
        <v>100</v>
      </c>
      <c r="D75" s="5">
        <v>1386928305</v>
      </c>
      <c r="E75" s="5">
        <v>487197505</v>
      </c>
      <c r="F75" s="5">
        <v>8401194999</v>
      </c>
      <c r="G75" s="5">
        <v>-2885790970</v>
      </c>
      <c r="I75" s="5">
        <v>59088175</v>
      </c>
      <c r="J75" s="5">
        <v>25501617024</v>
      </c>
      <c r="K75" s="5">
        <v>-516235294</v>
      </c>
      <c r="L75" s="5">
        <v>-94702105624</v>
      </c>
      <c r="M75" s="5">
        <v>-45893211775</v>
      </c>
      <c r="N75" s="5">
        <v>13810414740</v>
      </c>
      <c r="O75" s="5">
        <v>10539422664</v>
      </c>
      <c r="P75" s="5">
        <v>-2940783633</v>
      </c>
      <c r="Q75" s="5">
        <v>-1054199573</v>
      </c>
      <c r="R75" s="5">
        <v>5758101149</v>
      </c>
    </row>
    <row r="76" spans="3:18" ht="15.5" x14ac:dyDescent="0.35">
      <c r="C76" t="s">
        <v>8</v>
      </c>
      <c r="D76" s="5">
        <v>1427284492</v>
      </c>
      <c r="E76" s="5">
        <v>526808243</v>
      </c>
      <c r="F76" s="5">
        <v>8141217569</v>
      </c>
      <c r="G76" s="5">
        <v>-2744942768</v>
      </c>
      <c r="I76" s="5">
        <v>224323513</v>
      </c>
      <c r="J76" s="5">
        <v>26061507920</v>
      </c>
      <c r="K76" s="5">
        <v>-564224999</v>
      </c>
      <c r="L76" s="5">
        <v>-94345893131</v>
      </c>
      <c r="M76" s="5">
        <v>-45501700494</v>
      </c>
      <c r="N76" s="5">
        <v>13729138070</v>
      </c>
      <c r="O76" s="5">
        <v>10392111533</v>
      </c>
      <c r="P76" s="5">
        <v>-2719262435</v>
      </c>
      <c r="Q76" s="5">
        <v>-1123279945</v>
      </c>
      <c r="R76" s="5">
        <v>5509263836</v>
      </c>
    </row>
    <row r="77" spans="3:18" ht="15.5" x14ac:dyDescent="0.35">
      <c r="C77" t="s">
        <v>101</v>
      </c>
      <c r="D77" s="5">
        <v>1129208</v>
      </c>
      <c r="E77" s="5">
        <v>1874657</v>
      </c>
      <c r="F77" s="5">
        <v>4354353</v>
      </c>
      <c r="G77" s="5">
        <v>-326650</v>
      </c>
      <c r="I77" s="5">
        <v>706242</v>
      </c>
      <c r="J77" s="5">
        <v>2195314</v>
      </c>
      <c r="K77" s="5">
        <v>-5938265</v>
      </c>
      <c r="L77" s="5">
        <v>-23850533</v>
      </c>
      <c r="M77" s="5">
        <v>-40867021</v>
      </c>
      <c r="N77" s="5">
        <v>-20322800</v>
      </c>
      <c r="O77" s="5">
        <v>-4265519</v>
      </c>
      <c r="P77" s="5">
        <v>-3087948</v>
      </c>
      <c r="Q77" s="5">
        <v>-855628</v>
      </c>
      <c r="R77" s="5">
        <v>1607813</v>
      </c>
    </row>
    <row r="78" spans="3:18" ht="15.5" x14ac:dyDescent="0.35">
      <c r="C78" t="s">
        <v>102</v>
      </c>
      <c r="D78" s="5">
        <v>1386928305</v>
      </c>
      <c r="E78" s="5">
        <v>487197505</v>
      </c>
      <c r="F78" s="5">
        <v>8401194999</v>
      </c>
      <c r="G78" s="5">
        <v>-2885790970</v>
      </c>
      <c r="I78" s="5">
        <v>59088175</v>
      </c>
      <c r="J78" s="5">
        <v>25501617024</v>
      </c>
      <c r="K78" s="5">
        <v>-516235294</v>
      </c>
      <c r="L78" s="5">
        <v>-94702105624</v>
      </c>
      <c r="M78" s="5">
        <v>-45893211775</v>
      </c>
      <c r="N78" s="5">
        <v>13810414740</v>
      </c>
      <c r="O78" s="5">
        <v>10539422664</v>
      </c>
      <c r="P78" s="5">
        <v>-2940783633</v>
      </c>
      <c r="Q78" s="5">
        <v>-1054199573</v>
      </c>
      <c r="R78" s="5">
        <v>5758101149</v>
      </c>
    </row>
    <row r="79" spans="3:18" ht="15.5" x14ac:dyDescent="0.35">
      <c r="C79" t="s">
        <v>103</v>
      </c>
      <c r="D79" s="5">
        <v>1428413700</v>
      </c>
      <c r="E79" s="5">
        <v>528682900</v>
      </c>
      <c r="F79" s="5">
        <v>8145571922</v>
      </c>
      <c r="G79" s="5">
        <v>-2745269418</v>
      </c>
      <c r="I79" s="5">
        <v>225029755</v>
      </c>
      <c r="J79" s="5">
        <v>26063703234</v>
      </c>
      <c r="K79" s="5">
        <v>-570163264</v>
      </c>
      <c r="L79" s="5">
        <v>-94369743664</v>
      </c>
      <c r="M79" s="5">
        <v>-45542567515</v>
      </c>
      <c r="N79" s="5">
        <v>13708815270</v>
      </c>
      <c r="O79" s="5">
        <v>10387846014</v>
      </c>
      <c r="P79" s="5">
        <v>-2722350383</v>
      </c>
      <c r="Q79" s="5">
        <v>-1124135573</v>
      </c>
      <c r="R79" s="5">
        <v>5510871649</v>
      </c>
    </row>
    <row r="80" spans="3:18" ht="15.5" x14ac:dyDescent="0.35">
      <c r="C80" t="s">
        <v>104</v>
      </c>
      <c r="D80" s="5">
        <v>1428413700</v>
      </c>
      <c r="E80" s="5">
        <v>528682900</v>
      </c>
      <c r="F80" s="5">
        <v>8145571922</v>
      </c>
      <c r="G80" s="5">
        <v>-2745269418</v>
      </c>
      <c r="I80" s="5">
        <v>225029755</v>
      </c>
      <c r="J80" s="5">
        <v>26063703234</v>
      </c>
      <c r="K80" s="5">
        <v>-570163264</v>
      </c>
      <c r="L80" s="5">
        <v>-94369743664</v>
      </c>
      <c r="M80" s="5">
        <v>-45542567515</v>
      </c>
      <c r="N80" s="5">
        <v>13708815270</v>
      </c>
      <c r="O80" s="5">
        <v>10387846014</v>
      </c>
      <c r="P80" s="5">
        <v>-2722350383</v>
      </c>
      <c r="Q80" s="5">
        <v>-1124135573</v>
      </c>
      <c r="R80" s="5">
        <v>5510871649</v>
      </c>
    </row>
    <row r="82" spans="2:18" ht="15.5" x14ac:dyDescent="0.35">
      <c r="B82" t="s">
        <v>105</v>
      </c>
      <c r="C82" t="s">
        <v>106</v>
      </c>
    </row>
    <row r="83" spans="2:18" ht="15.5" x14ac:dyDescent="0.35">
      <c r="C83" t="s">
        <v>107</v>
      </c>
    </row>
    <row r="84" spans="2:18" ht="15.5" x14ac:dyDescent="0.35">
      <c r="C84" t="s">
        <v>20</v>
      </c>
      <c r="D84" s="5">
        <v>9936684960</v>
      </c>
      <c r="E84" s="5">
        <v>11097470541</v>
      </c>
      <c r="F84" s="5">
        <v>11091476324</v>
      </c>
      <c r="G84" s="5">
        <v>5450338025</v>
      </c>
      <c r="I84" s="5">
        <v>11091476324</v>
      </c>
      <c r="J84" s="5">
        <v>16350008389</v>
      </c>
      <c r="K84" s="5">
        <v>10710614411</v>
      </c>
      <c r="L84" s="5">
        <v>1566422361</v>
      </c>
      <c r="M84" s="5">
        <v>46759671091</v>
      </c>
      <c r="N84" s="5">
        <v>63736302993</v>
      </c>
      <c r="O84" s="5">
        <v>34451470409</v>
      </c>
      <c r="P84" s="5">
        <v>42815241682</v>
      </c>
      <c r="Q84" s="5">
        <v>19019069860</v>
      </c>
      <c r="R84" s="5">
        <v>1951646543</v>
      </c>
    </row>
    <row r="85" spans="2:18" ht="15.5" x14ac:dyDescent="0.35">
      <c r="C85" t="s">
        <v>108</v>
      </c>
    </row>
    <row r="86" spans="2:18" ht="15.5" x14ac:dyDescent="0.35">
      <c r="C86" t="s">
        <v>109</v>
      </c>
      <c r="D86" s="5">
        <v>18927935300</v>
      </c>
      <c r="E86" s="5">
        <v>7118750933</v>
      </c>
      <c r="F86" s="5">
        <v>783038288</v>
      </c>
      <c r="G86" s="5">
        <v>7455905032</v>
      </c>
      <c r="I86" s="5">
        <v>783038288</v>
      </c>
      <c r="J86" s="5">
        <v>5934254768</v>
      </c>
      <c r="K86" s="5">
        <v>13420025853</v>
      </c>
      <c r="L86" s="5">
        <v>3462702529</v>
      </c>
      <c r="M86" s="5">
        <v>11830274675</v>
      </c>
      <c r="N86" s="5">
        <v>10128036345</v>
      </c>
      <c r="O86" s="5">
        <v>2734046934</v>
      </c>
      <c r="P86" s="5">
        <v>71005330389</v>
      </c>
      <c r="Q86" s="5">
        <v>35821667643</v>
      </c>
      <c r="R86" s="5">
        <v>5808127055</v>
      </c>
    </row>
    <row r="87" spans="2:18" ht="15.5" x14ac:dyDescent="0.35">
      <c r="C87" t="s">
        <v>110</v>
      </c>
    </row>
    <row r="88" spans="2:18" ht="15.5" x14ac:dyDescent="0.35">
      <c r="C88" t="s">
        <v>111</v>
      </c>
    </row>
    <row r="89" spans="2:18" ht="15.5" x14ac:dyDescent="0.35">
      <c r="C89" t="s">
        <v>112</v>
      </c>
      <c r="D89" s="5">
        <v>18927935300</v>
      </c>
      <c r="E89" s="5">
        <v>7118750933</v>
      </c>
      <c r="F89" s="5">
        <v>783038288</v>
      </c>
      <c r="G89" s="5">
        <v>7455905032</v>
      </c>
      <c r="I89" s="5">
        <v>783038288</v>
      </c>
      <c r="J89" s="5">
        <v>5934254768</v>
      </c>
      <c r="K89" s="5">
        <v>13420025853</v>
      </c>
      <c r="L89" s="5">
        <v>3462702529</v>
      </c>
      <c r="M89" s="5">
        <v>11830274675</v>
      </c>
      <c r="N89" s="5">
        <v>10128036345</v>
      </c>
      <c r="O89" s="5">
        <v>2734046934</v>
      </c>
      <c r="P89" s="5">
        <v>71005330389</v>
      </c>
      <c r="Q89" s="5">
        <v>35821667643</v>
      </c>
      <c r="R89" s="5">
        <v>5808127055</v>
      </c>
    </row>
    <row r="90" spans="2:18" ht="15.5" x14ac:dyDescent="0.35">
      <c r="C90" t="s">
        <v>113</v>
      </c>
      <c r="D90" s="5">
        <v>1780374347</v>
      </c>
      <c r="E90" s="5">
        <v>1770698097</v>
      </c>
      <c r="F90" s="5">
        <v>2568195546</v>
      </c>
      <c r="G90" s="5">
        <v>2226704607</v>
      </c>
      <c r="I90" s="5">
        <v>2568195546</v>
      </c>
      <c r="J90" s="5">
        <v>1816039608</v>
      </c>
      <c r="K90" s="5">
        <v>775243325</v>
      </c>
      <c r="L90" s="5">
        <v>895459276</v>
      </c>
      <c r="M90" s="5">
        <v>2425772688</v>
      </c>
      <c r="N90" s="5">
        <v>11496540663</v>
      </c>
      <c r="O90" s="5">
        <v>49736612962</v>
      </c>
      <c r="P90" s="5">
        <v>61907916092</v>
      </c>
      <c r="Q90" s="5">
        <v>60368169162</v>
      </c>
      <c r="R90" s="5">
        <v>59117012670</v>
      </c>
    </row>
    <row r="91" spans="2:18" ht="15.5" x14ac:dyDescent="0.35">
      <c r="C91" t="s">
        <v>114</v>
      </c>
      <c r="D91" s="5">
        <v>1780374347</v>
      </c>
      <c r="E91" s="5">
        <v>1770698097</v>
      </c>
      <c r="F91" s="5">
        <v>2568195546</v>
      </c>
      <c r="G91" s="5">
        <v>2226704607</v>
      </c>
      <c r="I91" s="5">
        <v>2568195546</v>
      </c>
      <c r="J91" s="5">
        <v>1816039608</v>
      </c>
      <c r="K91" s="5">
        <v>775243325</v>
      </c>
      <c r="L91" s="5">
        <v>895459276</v>
      </c>
      <c r="M91" s="5">
        <v>2425772688</v>
      </c>
      <c r="N91" s="5">
        <v>11496540663</v>
      </c>
      <c r="O91" s="5">
        <v>49736612962</v>
      </c>
      <c r="P91" s="5">
        <v>61907916092</v>
      </c>
      <c r="Q91" s="5">
        <v>60368169162</v>
      </c>
      <c r="R91" s="5">
        <v>59117012670</v>
      </c>
    </row>
    <row r="92" spans="2:18" ht="15.5" x14ac:dyDescent="0.35">
      <c r="C92" t="s">
        <v>115</v>
      </c>
      <c r="D92" s="5">
        <v>9385396885</v>
      </c>
      <c r="E92" s="5">
        <v>13302954384</v>
      </c>
      <c r="F92" s="5">
        <v>1479723284</v>
      </c>
      <c r="G92" s="5">
        <v>14042269982</v>
      </c>
      <c r="I92" s="5">
        <v>1479723284</v>
      </c>
      <c r="J92" s="5">
        <v>1925499821</v>
      </c>
      <c r="K92" s="5">
        <v>44232838262</v>
      </c>
      <c r="L92" s="5">
        <v>31035726972</v>
      </c>
      <c r="M92" s="5">
        <v>14266564666</v>
      </c>
      <c r="N92" s="5">
        <v>19468217306</v>
      </c>
      <c r="O92" s="5">
        <v>68843457683</v>
      </c>
      <c r="P92" s="5">
        <v>19396433397</v>
      </c>
      <c r="Q92" s="5">
        <v>12122832750</v>
      </c>
      <c r="R92" s="5">
        <v>6846292179</v>
      </c>
    </row>
    <row r="93" spans="2:18" ht="15.5" x14ac:dyDescent="0.35">
      <c r="C93" t="s">
        <v>85</v>
      </c>
      <c r="D93" s="5">
        <v>-107184877790</v>
      </c>
      <c r="E93" s="5">
        <v>-108612162282</v>
      </c>
      <c r="F93" s="5">
        <v>-109138970525</v>
      </c>
      <c r="G93" s="5">
        <v>-117280188094</v>
      </c>
      <c r="I93" s="5">
        <v>-109138970525</v>
      </c>
      <c r="J93" s="5">
        <v>-109363294038</v>
      </c>
      <c r="K93" s="5">
        <v>-135424801958</v>
      </c>
      <c r="L93" s="5">
        <v>-134860576958</v>
      </c>
      <c r="M93" s="5">
        <v>-40948611427</v>
      </c>
      <c r="N93" s="5">
        <v>4558265572</v>
      </c>
      <c r="O93" s="5">
        <v>-8446068905</v>
      </c>
      <c r="P93" s="5">
        <v>-18838180438</v>
      </c>
      <c r="Q93" s="5">
        <v>-16118918003</v>
      </c>
      <c r="R93" s="5">
        <v>-14995638058</v>
      </c>
    </row>
    <row r="94" spans="2:18" ht="15.5" x14ac:dyDescent="0.35">
      <c r="C94" t="s">
        <v>116</v>
      </c>
      <c r="D94" s="5">
        <v>73776334339</v>
      </c>
      <c r="E94" s="5">
        <v>64081412185</v>
      </c>
      <c r="F94" s="5">
        <v>56706953355</v>
      </c>
      <c r="G94" s="5">
        <v>75192466205</v>
      </c>
      <c r="I94" s="5">
        <v>56706953355</v>
      </c>
      <c r="J94" s="5">
        <v>71483723377</v>
      </c>
      <c r="K94" s="5">
        <v>127807013135</v>
      </c>
      <c r="L94" s="5">
        <v>64042560151</v>
      </c>
      <c r="M94" s="5">
        <v>213857052760</v>
      </c>
      <c r="N94" s="5">
        <v>191509532894</v>
      </c>
      <c r="O94" s="5">
        <v>243173202868</v>
      </c>
      <c r="P94" s="5">
        <v>283104026129</v>
      </c>
      <c r="Q94" s="5">
        <v>210136436553</v>
      </c>
      <c r="R94" s="5">
        <v>88855470114</v>
      </c>
    </row>
    <row r="95" spans="2:18" ht="15.5" x14ac:dyDescent="0.35">
      <c r="C95" t="s">
        <v>117</v>
      </c>
    </row>
    <row r="96" spans="2:18" ht="15.5" x14ac:dyDescent="0.35">
      <c r="C96" t="s">
        <v>125</v>
      </c>
      <c r="D96" s="5">
        <v>83329258710</v>
      </c>
      <c r="E96" s="5">
        <v>83785174068</v>
      </c>
      <c r="F96" s="5">
        <v>84938555120</v>
      </c>
      <c r="G96" s="5">
        <v>62452155129</v>
      </c>
      <c r="I96" s="5">
        <v>84938555120</v>
      </c>
      <c r="J96" s="5">
        <v>64559841919</v>
      </c>
      <c r="K96" s="5">
        <v>71841867249</v>
      </c>
      <c r="L96" s="5">
        <v>30020087952</v>
      </c>
      <c r="M96" s="5">
        <v>35912384796</v>
      </c>
      <c r="N96" s="5">
        <v>81310279262</v>
      </c>
      <c r="O96" s="5">
        <v>86122179755</v>
      </c>
      <c r="P96" s="5">
        <v>92887257999</v>
      </c>
      <c r="Q96" s="5">
        <v>76593382982</v>
      </c>
      <c r="R96" s="5">
        <v>77236384348</v>
      </c>
    </row>
    <row r="97" spans="3:18" ht="15.5" x14ac:dyDescent="0.35">
      <c r="C97" t="s">
        <v>124</v>
      </c>
      <c r="D97" s="5">
        <v>15261428196</v>
      </c>
      <c r="E97" s="5">
        <v>15261428196</v>
      </c>
      <c r="F97" s="5">
        <v>15261428196</v>
      </c>
      <c r="G97" s="5">
        <v>15261428196</v>
      </c>
      <c r="I97" s="5">
        <v>15261428196</v>
      </c>
      <c r="J97" s="5">
        <v>15261428196</v>
      </c>
      <c r="K97" s="5">
        <v>15261428196</v>
      </c>
      <c r="L97" s="5">
        <v>60030294039</v>
      </c>
      <c r="M97" s="5">
        <v>63800120101</v>
      </c>
      <c r="N97" s="5">
        <v>72263180431</v>
      </c>
      <c r="O97" s="5">
        <v>70339660235</v>
      </c>
      <c r="P97" s="5">
        <v>61003813377</v>
      </c>
      <c r="Q97" s="5">
        <v>51423645377</v>
      </c>
      <c r="R97" s="5">
        <v>51177305377</v>
      </c>
    </row>
    <row r="98" spans="3:18" ht="15.5" x14ac:dyDescent="0.35">
      <c r="C98" t="s">
        <v>122</v>
      </c>
      <c r="P98" s="5">
        <v>74054411</v>
      </c>
      <c r="Q98" s="5">
        <v>74054411</v>
      </c>
      <c r="R98" s="5">
        <v>74054411</v>
      </c>
    </row>
    <row r="99" spans="3:18" ht="15.5" x14ac:dyDescent="0.35">
      <c r="C99" t="s">
        <v>121</v>
      </c>
      <c r="D99" s="5">
        <v>94643394774</v>
      </c>
      <c r="E99" s="5">
        <v>95852070216</v>
      </c>
      <c r="F99" s="5">
        <v>97038397367</v>
      </c>
      <c r="G99" s="5">
        <v>99842006700</v>
      </c>
      <c r="I99" s="5">
        <v>97038397367</v>
      </c>
      <c r="J99" s="5">
        <v>105734794298</v>
      </c>
      <c r="K99" s="5">
        <v>113633451252</v>
      </c>
      <c r="L99" s="5">
        <v>121905624112</v>
      </c>
      <c r="M99" s="5">
        <v>120419116005</v>
      </c>
      <c r="N99" s="5">
        <v>125643539054</v>
      </c>
      <c r="O99" s="5">
        <v>127848801625</v>
      </c>
      <c r="P99" s="5">
        <v>132195460814</v>
      </c>
      <c r="Q99" s="5">
        <v>116068310451</v>
      </c>
      <c r="R99" s="5">
        <v>108612907141</v>
      </c>
    </row>
    <row r="100" spans="3:18" ht="15.5" x14ac:dyDescent="0.35">
      <c r="C100" t="s">
        <v>119</v>
      </c>
      <c r="D100" s="5">
        <v>49297427972</v>
      </c>
      <c r="E100" s="5">
        <v>49631050366</v>
      </c>
      <c r="F100" s="5">
        <v>50512414960</v>
      </c>
      <c r="G100" s="5">
        <v>58262292596</v>
      </c>
      <c r="I100" s="5">
        <v>50512414960</v>
      </c>
      <c r="J100" s="5">
        <v>67479695710</v>
      </c>
      <c r="K100" s="5">
        <v>70564218545</v>
      </c>
      <c r="L100" s="5">
        <v>69842987312</v>
      </c>
      <c r="M100" s="5">
        <v>41618637464</v>
      </c>
      <c r="N100" s="5">
        <v>16260269658</v>
      </c>
      <c r="O100" s="5">
        <v>8131297871</v>
      </c>
      <c r="P100" s="5">
        <v>2276471037</v>
      </c>
      <c r="Q100" s="5">
        <v>1428993747</v>
      </c>
      <c r="R100" s="5">
        <v>1141272197</v>
      </c>
    </row>
    <row r="101" spans="3:18" ht="15.5" x14ac:dyDescent="0.35">
      <c r="C101" t="s">
        <v>126</v>
      </c>
      <c r="D101" s="5">
        <v>273606147937</v>
      </c>
      <c r="E101" s="5">
        <v>275260422619</v>
      </c>
      <c r="F101" s="5">
        <v>277953022652</v>
      </c>
      <c r="G101" s="5">
        <v>264834828038</v>
      </c>
      <c r="I101" s="5">
        <v>277953022652</v>
      </c>
      <c r="J101" s="5">
        <v>275729502774</v>
      </c>
      <c r="K101" s="5">
        <v>291005711301</v>
      </c>
      <c r="L101" s="5">
        <v>300281654820</v>
      </c>
      <c r="M101" s="5">
        <v>280395704974</v>
      </c>
      <c r="N101" s="5">
        <v>313792516918</v>
      </c>
      <c r="O101" s="5">
        <v>300083843356</v>
      </c>
      <c r="P101" s="5">
        <v>290135096771</v>
      </c>
      <c r="Q101" s="5">
        <v>247286426101</v>
      </c>
      <c r="R101" s="5">
        <v>244399743585</v>
      </c>
    </row>
    <row r="102" spans="3:18" ht="15.5" x14ac:dyDescent="0.35">
      <c r="C102" t="s">
        <v>127</v>
      </c>
      <c r="D102" s="5">
        <v>347382482276</v>
      </c>
      <c r="E102" s="5">
        <v>339341834804</v>
      </c>
      <c r="F102" s="5">
        <v>334659976007</v>
      </c>
      <c r="G102" s="5">
        <v>340027294243</v>
      </c>
      <c r="I102" s="5">
        <v>334659976007</v>
      </c>
      <c r="J102" s="5">
        <v>347213226151</v>
      </c>
      <c r="K102" s="5">
        <v>418812724436</v>
      </c>
      <c r="L102" s="5">
        <v>364324214971</v>
      </c>
      <c r="M102" s="5">
        <v>494252757734</v>
      </c>
      <c r="N102" s="5">
        <v>505302049812</v>
      </c>
      <c r="O102" s="5">
        <v>543257046224</v>
      </c>
      <c r="P102" s="5">
        <v>573239122900</v>
      </c>
      <c r="Q102" s="5">
        <v>457422862654</v>
      </c>
      <c r="R102" s="5">
        <v>333255213699</v>
      </c>
    </row>
    <row r="103" spans="3:18" ht="15.5" x14ac:dyDescent="0.35">
      <c r="C103" t="s">
        <v>128</v>
      </c>
    </row>
    <row r="104" spans="3:18" ht="15.5" x14ac:dyDescent="0.35">
      <c r="C104" t="s">
        <v>129</v>
      </c>
    </row>
    <row r="105" spans="3:18" ht="15.5" x14ac:dyDescent="0.35">
      <c r="C105" t="s">
        <v>130</v>
      </c>
      <c r="D105" s="5">
        <v>84334952719</v>
      </c>
      <c r="E105" s="5">
        <v>77526806454</v>
      </c>
      <c r="F105" s="5">
        <v>73644018890</v>
      </c>
      <c r="G105" s="5">
        <v>87090479541</v>
      </c>
      <c r="I105" s="5">
        <v>73644018890</v>
      </c>
      <c r="J105" s="5">
        <v>87887420585</v>
      </c>
      <c r="K105" s="5">
        <v>186850164686</v>
      </c>
      <c r="L105" s="5">
        <v>131360321273</v>
      </c>
      <c r="M105" s="5">
        <v>153665650636</v>
      </c>
      <c r="N105" s="5">
        <v>84906108780</v>
      </c>
      <c r="O105" s="5">
        <v>86813234085</v>
      </c>
      <c r="P105" s="5">
        <v>241864951902</v>
      </c>
      <c r="Q105" s="5">
        <v>78581189669</v>
      </c>
      <c r="R105" s="5">
        <v>84332825224</v>
      </c>
    </row>
    <row r="106" spans="3:18" ht="15.5" x14ac:dyDescent="0.35">
      <c r="C106" t="s">
        <v>134</v>
      </c>
      <c r="D106" s="5">
        <v>14189215778</v>
      </c>
      <c r="E106" s="5">
        <v>10998121506</v>
      </c>
      <c r="F106" s="5">
        <v>3190000000</v>
      </c>
      <c r="G106" s="5">
        <v>10187523129</v>
      </c>
      <c r="I106" s="5">
        <v>3190000000</v>
      </c>
      <c r="K106" s="5">
        <v>33667185166</v>
      </c>
      <c r="L106" s="5">
        <v>8996430000</v>
      </c>
    </row>
    <row r="107" spans="3:18" ht="15.5" x14ac:dyDescent="0.35">
      <c r="C107" t="s">
        <v>131</v>
      </c>
    </row>
    <row r="108" spans="3:18" ht="15.5" x14ac:dyDescent="0.35">
      <c r="C108" t="s">
        <v>132</v>
      </c>
    </row>
    <row r="109" spans="3:18" ht="15.5" x14ac:dyDescent="0.35">
      <c r="C109" t="s">
        <v>133</v>
      </c>
    </row>
    <row r="110" spans="3:18" ht="15.5" x14ac:dyDescent="0.35">
      <c r="C110" t="s">
        <v>465</v>
      </c>
      <c r="D110" s="5">
        <v>2363869769</v>
      </c>
      <c r="E110" s="5">
        <v>3791017775</v>
      </c>
      <c r="F110" s="5">
        <v>491161492</v>
      </c>
      <c r="G110" s="5">
        <v>13559755941</v>
      </c>
      <c r="I110" s="5">
        <v>491161492</v>
      </c>
      <c r="J110" s="5">
        <v>7127156276</v>
      </c>
      <c r="K110" s="5">
        <v>17348000000</v>
      </c>
      <c r="L110" s="5">
        <v>9131267531</v>
      </c>
      <c r="R110" s="5">
        <v>1865305000</v>
      </c>
    </row>
    <row r="111" spans="3:18" ht="15.5" x14ac:dyDescent="0.35">
      <c r="C111" t="s">
        <v>137</v>
      </c>
      <c r="D111" s="5">
        <v>4700619012</v>
      </c>
      <c r="E111" s="5">
        <v>3889896666</v>
      </c>
      <c r="F111" s="5">
        <v>4803513526</v>
      </c>
      <c r="G111" s="5">
        <v>3073966147</v>
      </c>
      <c r="I111" s="5">
        <v>4803513526</v>
      </c>
      <c r="J111" s="5">
        <v>7893163164</v>
      </c>
      <c r="K111" s="5">
        <v>21543847117</v>
      </c>
      <c r="L111" s="5">
        <v>10369486704</v>
      </c>
      <c r="M111" s="5">
        <v>13659693432</v>
      </c>
      <c r="N111" s="5">
        <v>5132445380</v>
      </c>
      <c r="O111" s="5">
        <v>4624224356</v>
      </c>
      <c r="P111" s="5">
        <v>1273514220</v>
      </c>
      <c r="Q111" s="5">
        <v>965426977</v>
      </c>
      <c r="R111" s="5">
        <v>6012727963</v>
      </c>
    </row>
    <row r="112" spans="3:18" ht="15.5" x14ac:dyDescent="0.35">
      <c r="C112" t="s">
        <v>152</v>
      </c>
    </row>
    <row r="113" spans="3:18" ht="15.5" x14ac:dyDescent="0.35">
      <c r="C113" t="s">
        <v>140</v>
      </c>
      <c r="M113" s="5">
        <v>18162720582</v>
      </c>
      <c r="N113" s="5">
        <v>52484512044</v>
      </c>
      <c r="O113" s="5">
        <v>103285545694</v>
      </c>
      <c r="Q113" s="5">
        <v>148514746303</v>
      </c>
      <c r="R113" s="5">
        <v>163412818925</v>
      </c>
    </row>
    <row r="114" spans="3:18" ht="15.5" x14ac:dyDescent="0.35">
      <c r="C114" t="s">
        <v>141</v>
      </c>
      <c r="E114" s="5">
        <v>58177989</v>
      </c>
      <c r="F114" s="5">
        <v>144378535</v>
      </c>
      <c r="G114" s="5">
        <v>282579079</v>
      </c>
      <c r="I114" s="5">
        <v>144378535</v>
      </c>
      <c r="J114" s="5">
        <v>569937997</v>
      </c>
      <c r="K114" s="5">
        <v>1412961542</v>
      </c>
      <c r="L114" s="5">
        <v>4112421513</v>
      </c>
      <c r="M114" s="5">
        <v>30377672</v>
      </c>
      <c r="N114" s="5">
        <v>117238292</v>
      </c>
      <c r="O114" s="5">
        <v>161071571</v>
      </c>
      <c r="P114" s="5">
        <v>493046350</v>
      </c>
      <c r="Q114" s="5">
        <v>115471238</v>
      </c>
      <c r="R114" s="5">
        <v>44155330</v>
      </c>
    </row>
    <row r="115" spans="3:18" ht="15.5" x14ac:dyDescent="0.35">
      <c r="C115" t="s">
        <v>153</v>
      </c>
      <c r="E115" s="5">
        <v>58177989</v>
      </c>
      <c r="F115" s="5">
        <v>144378535</v>
      </c>
      <c r="G115" s="5">
        <v>282579079</v>
      </c>
      <c r="I115" s="5">
        <v>144378535</v>
      </c>
      <c r="J115" s="5">
        <v>569937997</v>
      </c>
      <c r="K115" s="5">
        <v>1412961542</v>
      </c>
      <c r="L115" s="5">
        <v>4112421513</v>
      </c>
      <c r="M115" s="5">
        <v>18193098254</v>
      </c>
      <c r="N115" s="5">
        <v>52601750336</v>
      </c>
      <c r="O115" s="5">
        <v>103446617265</v>
      </c>
      <c r="P115" s="5">
        <v>493046350</v>
      </c>
      <c r="Q115" s="5">
        <v>148630217541</v>
      </c>
      <c r="R115" s="5">
        <v>163456974255</v>
      </c>
    </row>
    <row r="116" spans="3:18" ht="15.5" x14ac:dyDescent="0.35">
      <c r="C116" t="s">
        <v>136</v>
      </c>
      <c r="D116" s="5">
        <v>4435567296</v>
      </c>
      <c r="E116" s="5">
        <v>3516059076</v>
      </c>
      <c r="F116" s="5">
        <v>4807332484</v>
      </c>
      <c r="G116" s="5">
        <v>4615859398</v>
      </c>
      <c r="I116" s="5">
        <v>4807332484</v>
      </c>
      <c r="J116" s="5">
        <v>12546783167</v>
      </c>
      <c r="K116" s="5">
        <v>5307820834</v>
      </c>
      <c r="L116" s="5">
        <v>4962239654</v>
      </c>
      <c r="M116" s="5">
        <v>2061503929</v>
      </c>
      <c r="N116" s="5">
        <v>2738758953</v>
      </c>
      <c r="O116" s="5">
        <v>3209141904</v>
      </c>
      <c r="P116" s="5">
        <v>7556749214</v>
      </c>
      <c r="Q116" s="5">
        <v>1325603219</v>
      </c>
      <c r="R116" s="5">
        <v>508195759</v>
      </c>
    </row>
    <row r="117" spans="3:18" ht="15.5" x14ac:dyDescent="0.35">
      <c r="C117" t="s">
        <v>146</v>
      </c>
      <c r="D117" s="5">
        <v>21281129693</v>
      </c>
      <c r="E117" s="5">
        <v>21477042186</v>
      </c>
      <c r="F117" s="5">
        <v>21206653853</v>
      </c>
      <c r="G117" s="5">
        <v>21273083360</v>
      </c>
      <c r="I117" s="5">
        <v>21206653853</v>
      </c>
      <c r="J117" s="5">
        <v>19741532057</v>
      </c>
      <c r="K117" s="5">
        <v>18441989475</v>
      </c>
      <c r="L117" s="5">
        <v>18873160159</v>
      </c>
      <c r="M117" s="5">
        <v>33182248095</v>
      </c>
      <c r="N117" s="5">
        <v>67448514514</v>
      </c>
      <c r="O117" s="5">
        <v>116771418916</v>
      </c>
      <c r="P117" s="5">
        <v>8136602539</v>
      </c>
      <c r="Q117" s="5">
        <v>154346191018</v>
      </c>
      <c r="R117" s="5">
        <v>169515964621</v>
      </c>
    </row>
    <row r="118" spans="3:18" ht="15.5" x14ac:dyDescent="0.35">
      <c r="C118" t="s">
        <v>147</v>
      </c>
      <c r="D118" s="5">
        <v>21281129693</v>
      </c>
      <c r="E118" s="5">
        <v>21477042186</v>
      </c>
      <c r="F118" s="5">
        <v>21206653853</v>
      </c>
      <c r="G118" s="5">
        <v>21273083360</v>
      </c>
      <c r="I118" s="5">
        <v>21206653853</v>
      </c>
      <c r="J118" s="5">
        <v>19741532057</v>
      </c>
      <c r="K118" s="5">
        <v>18441989475</v>
      </c>
      <c r="L118" s="5">
        <v>18873160159</v>
      </c>
      <c r="M118" s="5">
        <v>33182248095</v>
      </c>
      <c r="N118" s="5">
        <v>67448514514</v>
      </c>
      <c r="O118" s="5">
        <v>116771418916</v>
      </c>
      <c r="P118" s="5">
        <v>8136602539</v>
      </c>
      <c r="Q118" s="5">
        <v>154346191018</v>
      </c>
      <c r="R118" s="5">
        <v>169515964621</v>
      </c>
    </row>
    <row r="119" spans="3:18" ht="15.5" x14ac:dyDescent="0.35">
      <c r="C119" t="s">
        <v>150</v>
      </c>
      <c r="R119" s="5">
        <v>1323931679</v>
      </c>
    </row>
    <row r="120" spans="3:18" ht="15.5" x14ac:dyDescent="0.35">
      <c r="C120" t="s">
        <v>138</v>
      </c>
    </row>
    <row r="121" spans="3:18" ht="15.5" x14ac:dyDescent="0.35">
      <c r="C121" t="s">
        <v>148</v>
      </c>
    </row>
    <row r="122" spans="3:18" ht="15.5" x14ac:dyDescent="0.35">
      <c r="C122" t="s">
        <v>154</v>
      </c>
      <c r="D122" s="5">
        <v>105616082412</v>
      </c>
      <c r="E122" s="5">
        <v>99003848640</v>
      </c>
      <c r="F122" s="5">
        <v>94850672743</v>
      </c>
      <c r="G122" s="5">
        <v>108363562901</v>
      </c>
      <c r="I122" s="5">
        <v>94850672743</v>
      </c>
      <c r="J122" s="5">
        <v>107628952642</v>
      </c>
      <c r="K122" s="5">
        <v>205292154161</v>
      </c>
      <c r="L122" s="5">
        <v>150233481432</v>
      </c>
      <c r="M122" s="5">
        <v>186847898731</v>
      </c>
      <c r="N122" s="5">
        <v>152354623294</v>
      </c>
      <c r="O122" s="5">
        <v>203584653001</v>
      </c>
      <c r="P122" s="5">
        <v>250001554441</v>
      </c>
      <c r="Q122" s="5">
        <v>232927380687</v>
      </c>
      <c r="R122" s="5">
        <v>253848789845</v>
      </c>
    </row>
    <row r="123" spans="3:18" ht="15.5" x14ac:dyDescent="0.35">
      <c r="C123" t="s">
        <v>155</v>
      </c>
    </row>
    <row r="124" spans="3:18" ht="15.5" x14ac:dyDescent="0.35">
      <c r="C124" t="s">
        <v>156</v>
      </c>
      <c r="D124" s="5">
        <v>147536317900</v>
      </c>
      <c r="E124" s="5">
        <v>147536317900</v>
      </c>
      <c r="F124" s="5">
        <v>147536317900</v>
      </c>
      <c r="G124" s="5">
        <v>147536317900</v>
      </c>
      <c r="I124" s="5">
        <v>147536317900</v>
      </c>
      <c r="J124" s="5">
        <v>147536317900</v>
      </c>
      <c r="K124" s="5">
        <v>147536317900</v>
      </c>
      <c r="L124" s="5">
        <v>147536317900</v>
      </c>
      <c r="M124" s="5">
        <v>147536317900</v>
      </c>
      <c r="N124" s="5">
        <v>147536317900</v>
      </c>
      <c r="O124" s="5">
        <v>147536294600</v>
      </c>
      <c r="P124" s="5">
        <v>146578378000</v>
      </c>
      <c r="Q124" s="5">
        <v>130344068100</v>
      </c>
      <c r="R124" s="5">
        <v>100000000000</v>
      </c>
    </row>
    <row r="125" spans="3:18" ht="15.5" x14ac:dyDescent="0.35">
      <c r="C125" t="s">
        <v>157</v>
      </c>
      <c r="D125" s="5">
        <v>201397719671</v>
      </c>
      <c r="E125" s="5">
        <v>201397719671</v>
      </c>
      <c r="F125" s="5">
        <v>201397719671</v>
      </c>
      <c r="G125" s="5">
        <v>201397719671</v>
      </c>
      <c r="I125" s="5">
        <v>201397719671</v>
      </c>
      <c r="J125" s="5">
        <v>201397719671</v>
      </c>
      <c r="K125" s="5">
        <v>201397719671</v>
      </c>
      <c r="L125" s="5">
        <v>201397719671</v>
      </c>
      <c r="M125" s="5">
        <v>200776029071</v>
      </c>
      <c r="N125" s="5">
        <v>200776029071</v>
      </c>
      <c r="O125" s="5">
        <v>200775906746</v>
      </c>
      <c r="P125" s="5">
        <v>195746844596</v>
      </c>
      <c r="Q125" s="5">
        <v>110516717621</v>
      </c>
      <c r="R125" s="5">
        <v>-5352407965</v>
      </c>
    </row>
    <row r="126" spans="3:18" ht="15.5" x14ac:dyDescent="0.35">
      <c r="C126" t="s">
        <v>158</v>
      </c>
    </row>
    <row r="127" spans="3:18" ht="15.5" x14ac:dyDescent="0.35">
      <c r="C127" t="s">
        <v>159</v>
      </c>
    </row>
    <row r="128" spans="3:18" ht="15.5" x14ac:dyDescent="0.35">
      <c r="C128" t="s">
        <v>160</v>
      </c>
    </row>
    <row r="129" spans="2:18" ht="15.5" x14ac:dyDescent="0.35">
      <c r="C129" t="s">
        <v>161</v>
      </c>
    </row>
    <row r="130" spans="2:18" ht="15.5" x14ac:dyDescent="0.35">
      <c r="C130" t="s">
        <v>162</v>
      </c>
      <c r="D130" s="5">
        <v>17240083</v>
      </c>
      <c r="E130" s="5">
        <v>16110875</v>
      </c>
      <c r="F130" s="5">
        <v>14236218</v>
      </c>
      <c r="G130" s="5">
        <v>9881865</v>
      </c>
      <c r="I130" s="5">
        <v>14236218</v>
      </c>
      <c r="J130" s="5">
        <v>13529976</v>
      </c>
      <c r="K130" s="5">
        <v>11334662</v>
      </c>
      <c r="L130" s="5">
        <v>17272926</v>
      </c>
      <c r="M130" s="5">
        <v>41123459</v>
      </c>
      <c r="N130" s="5">
        <v>76813975</v>
      </c>
      <c r="O130" s="5">
        <v>-193739218</v>
      </c>
      <c r="P130" s="5">
        <v>-249473699</v>
      </c>
      <c r="Q130" s="5">
        <v>-246385751</v>
      </c>
      <c r="R130" s="5">
        <v>-245530123</v>
      </c>
    </row>
    <row r="131" spans="2:18" ht="15.5" x14ac:dyDescent="0.35">
      <c r="C131" t="s">
        <v>10</v>
      </c>
      <c r="D131" s="5">
        <v>241766399864</v>
      </c>
      <c r="E131" s="5">
        <v>240337986164</v>
      </c>
      <c r="F131" s="5">
        <v>239809303264</v>
      </c>
      <c r="G131" s="5">
        <v>231663731342</v>
      </c>
      <c r="I131" s="5">
        <v>239809303264</v>
      </c>
      <c r="J131" s="5">
        <v>239584273509</v>
      </c>
      <c r="K131" s="5">
        <v>213520570275</v>
      </c>
      <c r="L131" s="5">
        <v>214090733539</v>
      </c>
      <c r="M131" s="5">
        <v>307404859003</v>
      </c>
      <c r="N131" s="5">
        <v>352947426518</v>
      </c>
      <c r="O131" s="5">
        <v>339672393223</v>
      </c>
      <c r="P131" s="5">
        <v>323237568459</v>
      </c>
      <c r="Q131" s="5">
        <v>224495481967</v>
      </c>
      <c r="R131" s="5">
        <v>79406423854</v>
      </c>
    </row>
    <row r="132" spans="2:18" ht="15.5" x14ac:dyDescent="0.35">
      <c r="C132" t="s">
        <v>163</v>
      </c>
      <c r="D132" s="5">
        <v>347382482276</v>
      </c>
      <c r="E132" s="5">
        <v>339341834804</v>
      </c>
      <c r="F132" s="5">
        <v>334659976007</v>
      </c>
      <c r="G132" s="5">
        <v>340027294243</v>
      </c>
      <c r="I132" s="5">
        <v>334659976007</v>
      </c>
      <c r="J132" s="5">
        <v>347213226151</v>
      </c>
      <c r="K132" s="5">
        <v>418812724436</v>
      </c>
      <c r="L132" s="5">
        <v>364324214971</v>
      </c>
      <c r="M132" s="5">
        <v>494252757734</v>
      </c>
      <c r="N132" s="5">
        <v>505302049812</v>
      </c>
      <c r="O132" s="5">
        <v>543257046224</v>
      </c>
      <c r="P132" s="5">
        <v>573239122900</v>
      </c>
      <c r="Q132" s="5">
        <v>457422862654</v>
      </c>
      <c r="R132" s="5">
        <v>333255213699</v>
      </c>
    </row>
    <row r="133" spans="2:18" ht="15.5" x14ac:dyDescent="0.35">
      <c r="C133" t="s">
        <v>164</v>
      </c>
      <c r="D133" s="5">
        <v>1475363179</v>
      </c>
      <c r="E133" s="5">
        <v>1475363179</v>
      </c>
      <c r="F133" s="5">
        <v>1475363179</v>
      </c>
      <c r="G133" s="5">
        <v>1475363179</v>
      </c>
      <c r="I133" s="5">
        <v>1475363179</v>
      </c>
      <c r="J133" s="5">
        <v>1475363179</v>
      </c>
      <c r="K133" s="5">
        <v>1475363179</v>
      </c>
      <c r="L133" s="5">
        <v>1475363179</v>
      </c>
      <c r="M133" s="5">
        <v>1475363179</v>
      </c>
      <c r="N133" s="5">
        <v>1475363179</v>
      </c>
      <c r="O133" s="5">
        <v>1475362946</v>
      </c>
      <c r="P133" s="5">
        <v>1465783780</v>
      </c>
      <c r="Q133" s="5">
        <v>1300440681</v>
      </c>
      <c r="R133" s="5">
        <v>200000</v>
      </c>
    </row>
    <row r="135" spans="2:18" ht="15.5" x14ac:dyDescent="0.35">
      <c r="B135" t="s">
        <v>165</v>
      </c>
      <c r="C135" t="s">
        <v>166</v>
      </c>
      <c r="D135" s="5">
        <v>-1688385099</v>
      </c>
      <c r="E135" s="5">
        <v>-9606703676</v>
      </c>
      <c r="F135" s="5">
        <v>24963842165</v>
      </c>
      <c r="G135" s="5">
        <v>-16636944181</v>
      </c>
      <c r="I135" s="5">
        <v>502330157</v>
      </c>
      <c r="J135" s="5">
        <v>38652999787</v>
      </c>
      <c r="K135" s="5">
        <v>-5482020608</v>
      </c>
      <c r="L135" s="5">
        <v>-20264530244</v>
      </c>
      <c r="M135" s="5">
        <v>22154295809</v>
      </c>
      <c r="N135" s="5">
        <v>92670043291</v>
      </c>
      <c r="O135" s="5">
        <v>13553542510</v>
      </c>
      <c r="P135" s="5">
        <v>-21885536602</v>
      </c>
      <c r="Q135" s="5">
        <v>-64804521909</v>
      </c>
      <c r="R135" s="5">
        <v>16960982912</v>
      </c>
    </row>
    <row r="136" spans="2:18" ht="15.5" x14ac:dyDescent="0.35">
      <c r="C136" t="s">
        <v>167</v>
      </c>
      <c r="D136" s="5">
        <v>45823547578</v>
      </c>
      <c r="E136" s="5">
        <v>42062996728</v>
      </c>
      <c r="F136" s="5">
        <v>88313206837</v>
      </c>
      <c r="G136" s="5">
        <v>51950260917</v>
      </c>
      <c r="I136" s="5">
        <v>317180849131</v>
      </c>
      <c r="J136" s="5">
        <v>470725118737</v>
      </c>
      <c r="K136" s="5">
        <v>253587187950</v>
      </c>
      <c r="L136" s="5">
        <v>223364662607</v>
      </c>
      <c r="M136" s="5">
        <v>883796350529</v>
      </c>
      <c r="N136" s="5">
        <v>1060781687384</v>
      </c>
      <c r="O136" s="5">
        <v>1276991303886</v>
      </c>
      <c r="P136" s="5">
        <v>771628102843</v>
      </c>
      <c r="Q136" s="5">
        <v>141946617690</v>
      </c>
      <c r="R136" s="5">
        <v>109886240312</v>
      </c>
    </row>
    <row r="137" spans="2:18" ht="15.5" x14ac:dyDescent="0.35">
      <c r="C137" t="s">
        <v>519</v>
      </c>
      <c r="D137" s="5">
        <v>-44899783897</v>
      </c>
      <c r="E137" s="5">
        <v>-55298909734</v>
      </c>
      <c r="F137" s="5">
        <v>-78167771931</v>
      </c>
      <c r="G137" s="5">
        <v>-87168546063</v>
      </c>
      <c r="I137" s="5">
        <v>-342135748013</v>
      </c>
      <c r="J137" s="5">
        <v>-433922647575</v>
      </c>
      <c r="K137" s="5">
        <v>-260362456471</v>
      </c>
      <c r="L137" s="5">
        <v>-276934424035</v>
      </c>
      <c r="M137" s="5">
        <v>-833891354347</v>
      </c>
      <c r="N137" s="5">
        <v>-937351493917</v>
      </c>
      <c r="O137" s="5">
        <v>-1230348547819</v>
      </c>
      <c r="P137" s="5">
        <v>-776897099932</v>
      </c>
      <c r="Q137" s="5">
        <v>-192425619332</v>
      </c>
      <c r="R137" s="5">
        <v>-79311404116</v>
      </c>
    </row>
    <row r="138" spans="2:18" ht="15.5" x14ac:dyDescent="0.35">
      <c r="C138" t="s">
        <v>582</v>
      </c>
      <c r="D138" s="5">
        <v>78919352</v>
      </c>
      <c r="E138" s="5">
        <v>77184413</v>
      </c>
      <c r="F138" s="5">
        <v>76415240</v>
      </c>
      <c r="G138" s="5">
        <v>228051761</v>
      </c>
      <c r="I138" s="5">
        <v>304467001</v>
      </c>
      <c r="J138" s="5">
        <v>371051428</v>
      </c>
      <c r="K138" s="5">
        <v>342356670</v>
      </c>
      <c r="L138" s="5">
        <v>347025925</v>
      </c>
      <c r="M138" s="5">
        <v>658822058</v>
      </c>
      <c r="N138" s="5">
        <v>723500155</v>
      </c>
    </row>
    <row r="139" spans="2:18" ht="15.5" x14ac:dyDescent="0.35">
      <c r="C139" t="s">
        <v>1874</v>
      </c>
      <c r="E139" s="5">
        <v>6262945753</v>
      </c>
      <c r="F139" s="5">
        <v>24301121133</v>
      </c>
      <c r="G139" s="5">
        <v>15379192385</v>
      </c>
      <c r="I139" s="5">
        <v>39680313518</v>
      </c>
      <c r="J139" s="5">
        <v>20874642762</v>
      </c>
      <c r="K139" s="5">
        <v>17092479389</v>
      </c>
      <c r="L139" s="5">
        <v>48665658559</v>
      </c>
    </row>
    <row r="140" spans="2:18" ht="15.5" x14ac:dyDescent="0.35">
      <c r="C140" t="s">
        <v>170</v>
      </c>
      <c r="D140" s="5">
        <v>-328947547</v>
      </c>
      <c r="E140" s="5">
        <v>-195676744</v>
      </c>
      <c r="F140" s="5">
        <v>-336125780</v>
      </c>
      <c r="G140" s="5">
        <v>-230618457</v>
      </c>
      <c r="I140" s="5">
        <v>-913390570</v>
      </c>
      <c r="J140" s="5">
        <v>-2840488330</v>
      </c>
      <c r="K140" s="5">
        <v>-3658679071</v>
      </c>
      <c r="L140" s="5">
        <v>-4214480365</v>
      </c>
      <c r="M140" s="5">
        <v>-5011104014</v>
      </c>
      <c r="N140" s="5">
        <v>-8011464547</v>
      </c>
      <c r="O140" s="5">
        <v>-7145447771</v>
      </c>
      <c r="P140" s="5">
        <v>-8393436755</v>
      </c>
      <c r="Q140" s="5">
        <v>-8333239815</v>
      </c>
      <c r="R140" s="5">
        <v>-8478133155</v>
      </c>
    </row>
    <row r="141" spans="2:18" ht="15.5" x14ac:dyDescent="0.35">
      <c r="C141" t="s">
        <v>1875</v>
      </c>
      <c r="K141" s="5">
        <v>-114908000</v>
      </c>
    </row>
    <row r="142" spans="2:18" ht="15.5" x14ac:dyDescent="0.35">
      <c r="C142" t="s">
        <v>327</v>
      </c>
      <c r="D142" s="5">
        <v>-2043065455</v>
      </c>
      <c r="E142" s="5">
        <v>-2165321311</v>
      </c>
      <c r="F142" s="5">
        <v>-8312445113</v>
      </c>
      <c r="G142" s="5">
        <v>4175725677</v>
      </c>
      <c r="I142" s="5">
        <v>-8312445113</v>
      </c>
      <c r="J142" s="5">
        <v>-7738186511</v>
      </c>
      <c r="K142" s="5">
        <v>-8032187791</v>
      </c>
      <c r="L142" s="5">
        <v>-7750598800</v>
      </c>
      <c r="M142" s="5">
        <v>-7920089533</v>
      </c>
      <c r="N142" s="5">
        <v>-6490321144</v>
      </c>
      <c r="O142" s="5">
        <v>-5281037626</v>
      </c>
      <c r="P142" s="5">
        <v>-5076300121</v>
      </c>
      <c r="Q142" s="5">
        <v>-4924947609</v>
      </c>
      <c r="R142" s="5">
        <v>-3787726109</v>
      </c>
    </row>
    <row r="143" spans="2:18" ht="15.5" x14ac:dyDescent="0.35">
      <c r="C143" t="s">
        <v>220</v>
      </c>
      <c r="D143" s="5">
        <v>-319055130</v>
      </c>
      <c r="E143" s="5">
        <v>-349922781</v>
      </c>
      <c r="F143" s="5">
        <v>-910558221</v>
      </c>
      <c r="G143" s="5">
        <v>-971010401</v>
      </c>
      <c r="I143" s="5">
        <v>-5301715797</v>
      </c>
      <c r="J143" s="5">
        <v>-8816490724</v>
      </c>
      <c r="K143" s="5">
        <v>-4335813284</v>
      </c>
      <c r="L143" s="5">
        <v>-3742374135</v>
      </c>
      <c r="M143" s="5">
        <v>-15478328884</v>
      </c>
      <c r="N143" s="5">
        <v>-16981864640</v>
      </c>
      <c r="O143" s="5">
        <v>-20662728160</v>
      </c>
      <c r="P143" s="5">
        <v>-3146802637</v>
      </c>
      <c r="Q143" s="5">
        <v>-1067332843</v>
      </c>
      <c r="R143" s="5">
        <v>-1347994020</v>
      </c>
    </row>
    <row r="144" spans="2:18" ht="15.5" x14ac:dyDescent="0.35">
      <c r="C144" t="s">
        <v>172</v>
      </c>
      <c r="D144" s="5">
        <v>1384775259</v>
      </c>
      <c r="E144" s="5">
        <v>10733982340</v>
      </c>
      <c r="F144" s="5">
        <v>-20397426021</v>
      </c>
      <c r="G144" s="5">
        <v>16585152080</v>
      </c>
      <c r="I144" s="5">
        <v>-5823117928</v>
      </c>
      <c r="J144" s="5">
        <v>-53054221331</v>
      </c>
      <c r="K144" s="5">
        <v>17004337314</v>
      </c>
      <c r="L144" s="5">
        <v>-19593487109</v>
      </c>
      <c r="M144" s="5">
        <v>-36771006932</v>
      </c>
      <c r="N144" s="5">
        <v>-56342312981</v>
      </c>
      <c r="O144" s="5">
        <v>-9169576207</v>
      </c>
      <c r="P144" s="5">
        <v>94075848344</v>
      </c>
      <c r="Q144" s="5">
        <v>95198139416</v>
      </c>
      <c r="R144" s="5">
        <v>51305277551</v>
      </c>
    </row>
    <row r="145" spans="3:18" ht="15.5" x14ac:dyDescent="0.35">
      <c r="C145" t="s">
        <v>173</v>
      </c>
      <c r="D145" s="5">
        <v>-865108701</v>
      </c>
      <c r="E145" s="5">
        <v>-1123140566</v>
      </c>
      <c r="F145" s="5">
        <v>1154589282</v>
      </c>
      <c r="G145" s="5">
        <v>-757818461</v>
      </c>
      <c r="I145" s="5">
        <v>56739728</v>
      </c>
      <c r="J145" s="5">
        <v>19642720286</v>
      </c>
      <c r="K145" s="5">
        <v>-2374612722</v>
      </c>
      <c r="L145" s="5">
        <v>-5367339707</v>
      </c>
      <c r="M145" s="5">
        <v>-2988180917</v>
      </c>
      <c r="N145" s="5">
        <v>-7463810926</v>
      </c>
      <c r="O145" s="5">
        <v>-12747737576</v>
      </c>
      <c r="P145" s="5">
        <v>-48394139920</v>
      </c>
      <c r="Q145" s="5">
        <v>-13326194190</v>
      </c>
      <c r="R145" s="5">
        <v>-66990769320</v>
      </c>
    </row>
    <row r="146" spans="3:18" ht="15.5" x14ac:dyDescent="0.35">
      <c r="C146" t="s">
        <v>1557</v>
      </c>
      <c r="F146" s="5">
        <v>2567162164</v>
      </c>
      <c r="G146" s="5">
        <v>345000000</v>
      </c>
      <c r="I146" s="5">
        <v>2912162164</v>
      </c>
      <c r="J146" s="5">
        <v>279700000</v>
      </c>
      <c r="K146" s="5">
        <v>221312500</v>
      </c>
      <c r="L146" s="5">
        <v>250000000</v>
      </c>
      <c r="O146" s="5">
        <v>180000000</v>
      </c>
      <c r="P146" s="5">
        <v>83000000</v>
      </c>
      <c r="Q146" s="5">
        <v>265000000</v>
      </c>
    </row>
    <row r="147" spans="3:18" ht="15.5" x14ac:dyDescent="0.35">
      <c r="C147" t="s">
        <v>1876</v>
      </c>
      <c r="E147" s="5">
        <v>-172109565</v>
      </c>
      <c r="F147" s="5">
        <v>1000000000</v>
      </c>
      <c r="G147" s="5">
        <v>-2923202797</v>
      </c>
      <c r="I147" s="5">
        <v>-1923202797</v>
      </c>
      <c r="J147" s="5">
        <v>-3912201662</v>
      </c>
      <c r="K147" s="5">
        <v>-1066486814</v>
      </c>
    </row>
    <row r="148" spans="3:18" ht="15.5" x14ac:dyDescent="0.35">
      <c r="C148" t="s">
        <v>1877</v>
      </c>
      <c r="J148" s="5">
        <v>-2213034000</v>
      </c>
    </row>
    <row r="149" spans="3:18" ht="15.5" x14ac:dyDescent="0.35">
      <c r="C149" t="s">
        <v>1878</v>
      </c>
      <c r="G149" s="5">
        <v>2213034000</v>
      </c>
      <c r="I149" s="5">
        <v>2213034000</v>
      </c>
      <c r="J149" s="5">
        <v>24665600000</v>
      </c>
    </row>
    <row r="150" spans="3:18" ht="15.5" x14ac:dyDescent="0.35">
      <c r="C150" t="s">
        <v>1879</v>
      </c>
      <c r="J150" s="5">
        <v>1969001018</v>
      </c>
    </row>
    <row r="151" spans="3:18" ht="15.5" x14ac:dyDescent="0.35">
      <c r="C151" t="s">
        <v>202</v>
      </c>
      <c r="R151" s="5">
        <v>47766285</v>
      </c>
    </row>
    <row r="152" spans="3:18" ht="15.5" x14ac:dyDescent="0.35">
      <c r="C152" t="s">
        <v>801</v>
      </c>
      <c r="P152" s="5">
        <v>-17446068743</v>
      </c>
    </row>
    <row r="153" spans="3:18" ht="15.5" x14ac:dyDescent="0.35">
      <c r="C153" t="s">
        <v>1880</v>
      </c>
      <c r="M153" s="5">
        <v>-266300770</v>
      </c>
      <c r="N153" s="5">
        <v>-1923520196</v>
      </c>
      <c r="O153" s="5">
        <v>-9335846856</v>
      </c>
      <c r="P153" s="5">
        <v>-9580168000</v>
      </c>
      <c r="Q153" s="5">
        <v>-246340000</v>
      </c>
      <c r="R153" s="5">
        <v>-16776083943</v>
      </c>
    </row>
    <row r="154" spans="3:18" ht="15.5" x14ac:dyDescent="0.35">
      <c r="C154" t="s">
        <v>175</v>
      </c>
      <c r="D154" s="5">
        <v>-865108701</v>
      </c>
      <c r="E154" s="5">
        <v>-951031001</v>
      </c>
      <c r="F154" s="5">
        <v>-2412572882</v>
      </c>
      <c r="G154" s="5">
        <v>-392649664</v>
      </c>
      <c r="I154" s="5">
        <v>-3145253639</v>
      </c>
      <c r="J154" s="5">
        <v>-1146345070</v>
      </c>
      <c r="K154" s="5">
        <v>-1529438408</v>
      </c>
      <c r="L154" s="5">
        <v>-5617339707</v>
      </c>
      <c r="M154" s="5">
        <v>-2721880147</v>
      </c>
      <c r="N154" s="5">
        <v>-5540290730</v>
      </c>
      <c r="O154" s="5">
        <v>-3591890720</v>
      </c>
      <c r="P154" s="5">
        <v>-21450903177</v>
      </c>
      <c r="Q154" s="5">
        <v>-13344854190</v>
      </c>
      <c r="R154" s="5">
        <v>-50262451662</v>
      </c>
    </row>
    <row r="155" spans="3:18" ht="15.5" x14ac:dyDescent="0.35">
      <c r="C155" t="s">
        <v>189</v>
      </c>
      <c r="D155" s="5">
        <v>1384775259</v>
      </c>
      <c r="E155" s="5">
        <v>10733982340</v>
      </c>
      <c r="F155" s="5">
        <v>-20397426021</v>
      </c>
      <c r="G155" s="5">
        <v>16585152080</v>
      </c>
      <c r="I155" s="5">
        <v>-5823117928</v>
      </c>
      <c r="J155" s="5">
        <v>-53054221331</v>
      </c>
      <c r="K155" s="5">
        <v>17004337314</v>
      </c>
      <c r="L155" s="5">
        <v>-19593487109</v>
      </c>
      <c r="M155" s="5">
        <v>-36771006932</v>
      </c>
      <c r="N155" s="5">
        <v>-56342312981</v>
      </c>
      <c r="O155" s="5">
        <v>-9169576207</v>
      </c>
      <c r="P155" s="5">
        <v>94075848344</v>
      </c>
      <c r="Q155" s="5">
        <v>95198139416</v>
      </c>
      <c r="R155" s="5">
        <v>51305277551</v>
      </c>
    </row>
    <row r="156" spans="3:18" ht="15.5" x14ac:dyDescent="0.35">
      <c r="C156" t="s">
        <v>593</v>
      </c>
      <c r="D156" s="5">
        <v>3510114272</v>
      </c>
      <c r="E156" s="5">
        <v>14623121506</v>
      </c>
      <c r="F156" s="5">
        <v>18291724985</v>
      </c>
      <c r="G156" s="5">
        <v>-3965724985</v>
      </c>
      <c r="I156" s="5">
        <v>34156000000</v>
      </c>
      <c r="J156" s="5">
        <v>66453876265</v>
      </c>
      <c r="K156" s="5">
        <v>48117352451</v>
      </c>
      <c r="L156" s="5">
        <v>23852928074</v>
      </c>
      <c r="M156" s="5">
        <v>75265602000</v>
      </c>
      <c r="N156" s="5">
        <v>19458946974</v>
      </c>
    </row>
    <row r="157" spans="3:18" ht="15.5" x14ac:dyDescent="0.35">
      <c r="C157" t="s">
        <v>549</v>
      </c>
      <c r="N157" s="5">
        <v>145625</v>
      </c>
      <c r="O157" s="5">
        <v>5986978750</v>
      </c>
      <c r="P157" s="5">
        <v>101464436875</v>
      </c>
      <c r="Q157" s="5">
        <v>152150425625</v>
      </c>
      <c r="R157" s="5">
        <v>63758000000</v>
      </c>
    </row>
    <row r="158" spans="3:18" ht="15.5" x14ac:dyDescent="0.35">
      <c r="C158" t="s">
        <v>576</v>
      </c>
      <c r="L158" s="5">
        <v>1055618200</v>
      </c>
      <c r="N158" s="5">
        <v>-433927600</v>
      </c>
    </row>
    <row r="159" spans="3:18" ht="15.5" x14ac:dyDescent="0.35">
      <c r="C159" t="s">
        <v>1298</v>
      </c>
      <c r="Q159" s="5">
        <v>-5937231939</v>
      </c>
    </row>
    <row r="160" spans="3:18" ht="15.5" x14ac:dyDescent="0.35">
      <c r="C160" t="s">
        <v>1881</v>
      </c>
      <c r="Q160" s="5">
        <v>-45730845000</v>
      </c>
      <c r="R160" s="5">
        <v>-5355455000</v>
      </c>
    </row>
    <row r="161" spans="2:18" ht="15.5" x14ac:dyDescent="0.35">
      <c r="C161" t="s">
        <v>1882</v>
      </c>
      <c r="O161" s="5">
        <v>60000000</v>
      </c>
    </row>
    <row r="162" spans="2:18" ht="15.5" x14ac:dyDescent="0.35">
      <c r="C162" t="s">
        <v>1125</v>
      </c>
      <c r="D162" s="5">
        <v>1908210000</v>
      </c>
      <c r="E162" s="5">
        <v>4671700000</v>
      </c>
      <c r="F162" s="5">
        <v>2580250000</v>
      </c>
      <c r="G162" s="5">
        <v>15736688533</v>
      </c>
      <c r="I162" s="5">
        <v>35448655467</v>
      </c>
      <c r="J162" s="5">
        <v>38855000000</v>
      </c>
      <c r="K162" s="5">
        <v>45733660185</v>
      </c>
      <c r="L162" s="5">
        <v>63133388929</v>
      </c>
    </row>
    <row r="163" spans="2:18" ht="15.5" x14ac:dyDescent="0.35">
      <c r="C163" t="s">
        <v>1883</v>
      </c>
      <c r="D163" s="5">
        <v>-3335358006</v>
      </c>
      <c r="E163" s="5">
        <v>-1371843717</v>
      </c>
      <c r="F163" s="5">
        <v>-15648844449</v>
      </c>
      <c r="G163" s="5">
        <v>-2176932592</v>
      </c>
      <c r="I163" s="5">
        <v>-42084650251</v>
      </c>
      <c r="J163" s="5">
        <v>-49075843724</v>
      </c>
      <c r="K163" s="5">
        <v>-37462793915</v>
      </c>
      <c r="L163" s="5">
        <v>-54002121398</v>
      </c>
    </row>
    <row r="164" spans="2:18" ht="15.5" x14ac:dyDescent="0.35">
      <c r="C164" t="s">
        <v>1186</v>
      </c>
      <c r="D164" s="5">
        <v>-379171007</v>
      </c>
      <c r="E164" s="5">
        <v>-373995449</v>
      </c>
      <c r="F164" s="5">
        <v>-331308443</v>
      </c>
      <c r="G164" s="5">
        <v>-430126990</v>
      </c>
      <c r="I164" s="5">
        <v>-2377123144</v>
      </c>
      <c r="J164" s="5">
        <v>-2748666224</v>
      </c>
      <c r="K164" s="5">
        <v>-2626196700</v>
      </c>
      <c r="L164" s="5">
        <v>-2015631531</v>
      </c>
      <c r="M164" s="5">
        <v>-444579529</v>
      </c>
      <c r="N164" s="5">
        <v>-505822680</v>
      </c>
      <c r="O164" s="5">
        <v>-953257853</v>
      </c>
      <c r="P164" s="5">
        <v>-690483792</v>
      </c>
      <c r="Q164" s="5">
        <v>-106143010</v>
      </c>
      <c r="R164" s="5">
        <v>-254568536</v>
      </c>
    </row>
    <row r="165" spans="2:18" ht="15.5" x14ac:dyDescent="0.35">
      <c r="C165" t="s">
        <v>435</v>
      </c>
      <c r="N165" s="5">
        <v>-800000000</v>
      </c>
    </row>
    <row r="166" spans="2:18" ht="15.5" x14ac:dyDescent="0.35">
      <c r="C166" t="s">
        <v>595</v>
      </c>
      <c r="D166" s="5">
        <v>-319020000</v>
      </c>
      <c r="E166" s="5">
        <v>-6815000000</v>
      </c>
      <c r="F166" s="5">
        <v>-25289248114</v>
      </c>
      <c r="G166" s="5">
        <v>7421248114</v>
      </c>
      <c r="I166" s="5">
        <v>-30966000000</v>
      </c>
      <c r="J166" s="5">
        <v>-100121061431</v>
      </c>
      <c r="K166" s="5">
        <v>-23446597285</v>
      </c>
      <c r="L166" s="5">
        <v>-14856498074</v>
      </c>
      <c r="M166" s="5">
        <v>-76661703000</v>
      </c>
      <c r="N166" s="5">
        <v>-19458946974</v>
      </c>
    </row>
    <row r="167" spans="2:18" ht="15.5" x14ac:dyDescent="0.35">
      <c r="C167" t="s">
        <v>204</v>
      </c>
      <c r="J167" s="5">
        <v>-6417526217</v>
      </c>
      <c r="K167" s="5">
        <v>-13311087422</v>
      </c>
      <c r="L167" s="5">
        <v>-36761171309</v>
      </c>
      <c r="M167" s="5">
        <v>-34930326403</v>
      </c>
      <c r="N167" s="5">
        <v>-54602708326</v>
      </c>
      <c r="O167" s="5">
        <v>-14263297104</v>
      </c>
      <c r="P167" s="5">
        <v>-6698104739</v>
      </c>
      <c r="Q167" s="5">
        <v>-5178066260</v>
      </c>
      <c r="R167" s="5">
        <v>-6842698913</v>
      </c>
    </row>
    <row r="168" spans="2:18" ht="15.5" x14ac:dyDescent="0.35">
      <c r="C168" t="s">
        <v>217</v>
      </c>
    </row>
    <row r="169" spans="2:18" ht="15.5" x14ac:dyDescent="0.35">
      <c r="C169" t="s">
        <v>226</v>
      </c>
      <c r="D169" s="5">
        <v>-1168718541</v>
      </c>
      <c r="E169" s="5">
        <v>4138098</v>
      </c>
      <c r="F169" s="5">
        <v>5721005426</v>
      </c>
      <c r="G169" s="5">
        <v>-809610562</v>
      </c>
      <c r="I169" s="5">
        <v>-5264048043</v>
      </c>
      <c r="J169" s="5">
        <v>5241498742</v>
      </c>
      <c r="K169" s="5">
        <v>9147703984</v>
      </c>
      <c r="L169" s="5">
        <v>-45225357060</v>
      </c>
      <c r="M169" s="5">
        <v>-17604892040</v>
      </c>
      <c r="N169" s="5">
        <v>28863919384</v>
      </c>
      <c r="O169" s="5">
        <v>-8363771273</v>
      </c>
      <c r="P169" s="5">
        <v>23796171822</v>
      </c>
      <c r="Q169" s="5">
        <v>17067423317</v>
      </c>
      <c r="R169" s="5">
        <v>1275491143</v>
      </c>
    </row>
    <row r="170" spans="2:18" ht="15.5" x14ac:dyDescent="0.35">
      <c r="C170" t="s">
        <v>227</v>
      </c>
      <c r="E170" s="5">
        <v>11091476324</v>
      </c>
      <c r="I170" s="5">
        <v>16350008389</v>
      </c>
      <c r="J170" s="5">
        <v>10710614411</v>
      </c>
      <c r="K170" s="5">
        <v>1566422361</v>
      </c>
      <c r="L170" s="5">
        <v>46759671091</v>
      </c>
      <c r="M170" s="5">
        <v>63736302993</v>
      </c>
      <c r="N170" s="5">
        <v>34451470409</v>
      </c>
      <c r="O170" s="5">
        <v>42815241682</v>
      </c>
      <c r="P170" s="5">
        <v>19019069860</v>
      </c>
      <c r="Q170" s="5">
        <v>1951646543</v>
      </c>
      <c r="R170" s="5">
        <v>676155400</v>
      </c>
    </row>
    <row r="171" spans="2:18" ht="15.5" x14ac:dyDescent="0.35">
      <c r="C171" t="s">
        <v>225</v>
      </c>
      <c r="D171" s="5">
        <v>7932967</v>
      </c>
      <c r="E171" s="5">
        <v>1856112</v>
      </c>
      <c r="F171" s="5">
        <v>-79867126</v>
      </c>
      <c r="G171" s="5">
        <v>-132657241</v>
      </c>
      <c r="I171" s="5">
        <v>5515978</v>
      </c>
      <c r="J171" s="5">
        <v>397895233</v>
      </c>
      <c r="K171" s="5">
        <v>-3511934</v>
      </c>
      <c r="L171" s="5">
        <v>32108330</v>
      </c>
      <c r="M171" s="5">
        <v>628260138</v>
      </c>
      <c r="N171" s="5">
        <v>420913200</v>
      </c>
    </row>
    <row r="172" spans="2:18" ht="15.5" x14ac:dyDescent="0.35">
      <c r="C172" t="s">
        <v>229</v>
      </c>
      <c r="D172" s="5">
        <v>-1160785574</v>
      </c>
      <c r="E172" s="5">
        <v>11097470534</v>
      </c>
      <c r="F172" s="5">
        <v>5641138300</v>
      </c>
      <c r="G172" s="5">
        <v>-942267803</v>
      </c>
      <c r="I172" s="5">
        <v>11091476324</v>
      </c>
      <c r="J172" s="5">
        <v>16350008386</v>
      </c>
      <c r="K172" s="5">
        <v>10710614411</v>
      </c>
      <c r="L172" s="5">
        <v>1566422361</v>
      </c>
      <c r="M172" s="5">
        <v>46759671091</v>
      </c>
      <c r="N172" s="5">
        <v>63736302993</v>
      </c>
      <c r="O172" s="5">
        <v>34451470409</v>
      </c>
      <c r="P172" s="5">
        <v>42815241682</v>
      </c>
      <c r="Q172" s="5">
        <v>19019069860</v>
      </c>
      <c r="R172" s="5">
        <v>1951646543</v>
      </c>
    </row>
    <row r="174" spans="2:18" ht="15.5" x14ac:dyDescent="0.35">
      <c r="B174" t="s">
        <v>230</v>
      </c>
      <c r="C174" t="s">
        <v>12</v>
      </c>
      <c r="D174" s="5">
        <v>1480000000</v>
      </c>
      <c r="E174" s="5">
        <v>1480000000</v>
      </c>
      <c r="F174" s="5">
        <v>1480000000</v>
      </c>
      <c r="G174" s="5">
        <v>1480000000</v>
      </c>
      <c r="I174" s="5">
        <v>1480000000</v>
      </c>
      <c r="J174" s="5">
        <v>1480000000</v>
      </c>
      <c r="K174" s="5">
        <v>1480000000</v>
      </c>
      <c r="L174" s="5">
        <v>1480000000</v>
      </c>
      <c r="M174" s="5">
        <v>1480000000</v>
      </c>
      <c r="N174" s="5">
        <v>1480000000</v>
      </c>
      <c r="O174" s="5">
        <v>1480000000</v>
      </c>
      <c r="P174" s="5">
        <v>1470000000</v>
      </c>
      <c r="Q174" s="5">
        <v>1300000000</v>
      </c>
      <c r="R174" s="5">
        <v>0</v>
      </c>
    </row>
    <row r="175" spans="2:18" ht="15.5" x14ac:dyDescent="0.35">
      <c r="C175" t="s">
        <v>231</v>
      </c>
      <c r="D175" s="6">
        <v>0.94</v>
      </c>
      <c r="E175" s="6">
        <v>0.33</v>
      </c>
      <c r="F175" s="6">
        <v>5.69</v>
      </c>
      <c r="G175" s="6">
        <v>-1.96</v>
      </c>
    </row>
    <row r="176" spans="2:18" ht="15.5" x14ac:dyDescent="0.35">
      <c r="C176" t="s">
        <v>232</v>
      </c>
      <c r="D176" s="6">
        <v>107.45</v>
      </c>
      <c r="E176" s="6">
        <v>390.91</v>
      </c>
      <c r="F176" s="6">
        <v>29.35</v>
      </c>
      <c r="G176" s="6">
        <v>-48.98</v>
      </c>
    </row>
    <row r="177" spans="3:7" ht="15.5" x14ac:dyDescent="0.35">
      <c r="C177" t="s">
        <v>67</v>
      </c>
      <c r="D177" s="6">
        <v>2.59</v>
      </c>
      <c r="E177" s="6">
        <v>3.93</v>
      </c>
      <c r="F177" s="6">
        <v>3.04</v>
      </c>
      <c r="G177" s="6">
        <v>3.05</v>
      </c>
    </row>
    <row r="178" spans="3:7" ht="15.5" x14ac:dyDescent="0.35">
      <c r="C178" t="s">
        <v>233</v>
      </c>
      <c r="D178" s="5">
        <v>5720000000</v>
      </c>
      <c r="E178" s="5">
        <v>4960000000</v>
      </c>
      <c r="F178" s="5">
        <v>-820000000</v>
      </c>
      <c r="G178" s="5">
        <v>1480000000</v>
      </c>
    </row>
    <row r="179" spans="3:7" ht="15.5" x14ac:dyDescent="0.35">
      <c r="C179" t="s">
        <v>234</v>
      </c>
      <c r="D179" s="6">
        <v>4.0000000000000001E-3</v>
      </c>
      <c r="E179" s="6">
        <v>1.4000000000000002E-3</v>
      </c>
      <c r="F179" s="6">
        <v>2.5099999999999997E-2</v>
      </c>
      <c r="G179" s="6">
        <v>-8.5000000000000006E-3</v>
      </c>
    </row>
    <row r="180" spans="3:7" ht="15.5" x14ac:dyDescent="0.35">
      <c r="C180" t="s">
        <v>235</v>
      </c>
      <c r="D180" s="6">
        <v>5.6999999999999993E-3</v>
      </c>
      <c r="E180" s="6">
        <v>2E-3</v>
      </c>
      <c r="F180" s="6">
        <v>3.5000000000000003E-2</v>
      </c>
      <c r="G180" s="6">
        <v>-1.2500000000000001E-2</v>
      </c>
    </row>
    <row r="181" spans="3:7" ht="15.5" x14ac:dyDescent="0.35">
      <c r="C181" t="s">
        <v>236</v>
      </c>
      <c r="D181" s="6">
        <v>1.2199999999999999E-2</v>
      </c>
      <c r="E181" s="6">
        <v>6.4000000000000003E-3</v>
      </c>
      <c r="F181" s="6">
        <v>-1.5700000000000002E-2</v>
      </c>
      <c r="G181" s="6">
        <v>-6.0999999999999995E-3</v>
      </c>
    </row>
    <row r="182" spans="3:7" ht="15.5" x14ac:dyDescent="0.35">
      <c r="C182" t="s">
        <v>237</v>
      </c>
      <c r="D182" s="6">
        <v>9.6999999999999993</v>
      </c>
      <c r="E182" s="6">
        <v>8.52</v>
      </c>
      <c r="F182" s="6">
        <v>-19.02</v>
      </c>
      <c r="G182" s="6">
        <v>-4.34</v>
      </c>
    </row>
    <row r="183" spans="3:7" ht="15.5" x14ac:dyDescent="0.35">
      <c r="C183" t="s">
        <v>443</v>
      </c>
      <c r="D183" s="5">
        <v>242000000000</v>
      </c>
      <c r="E183" s="5">
        <v>240000000000</v>
      </c>
      <c r="F183" s="5">
        <v>240000000000</v>
      </c>
      <c r="G183" s="5">
        <v>232000000000</v>
      </c>
    </row>
    <row r="184" spans="3:7" ht="15.5" x14ac:dyDescent="0.35">
      <c r="C184" t="s">
        <v>238</v>
      </c>
      <c r="D184" s="6">
        <v>0.62</v>
      </c>
      <c r="E184" s="6">
        <v>0.79</v>
      </c>
      <c r="F184" s="6">
        <v>1.03</v>
      </c>
      <c r="G184" s="6">
        <v>0.61</v>
      </c>
    </row>
    <row r="185" spans="3:7" ht="15.5" x14ac:dyDescent="0.35">
      <c r="C185" t="s">
        <v>239</v>
      </c>
      <c r="D185" s="6">
        <v>163.86</v>
      </c>
      <c r="E185" s="6">
        <v>162.88999999999999</v>
      </c>
      <c r="F185" s="6">
        <v>162.53</v>
      </c>
      <c r="G185" s="6">
        <v>157.01</v>
      </c>
    </row>
    <row r="186" spans="3:7" ht="15.5" x14ac:dyDescent="0.35">
      <c r="C186" t="s">
        <v>240</v>
      </c>
      <c r="D186" s="6">
        <v>0.62</v>
      </c>
      <c r="E186" s="6">
        <v>0.79</v>
      </c>
      <c r="F186" s="6">
        <v>1.03</v>
      </c>
      <c r="G186" s="6">
        <v>0.61</v>
      </c>
    </row>
    <row r="187" spans="3:7" ht="15.5" x14ac:dyDescent="0.35">
      <c r="C187" t="s">
        <v>241</v>
      </c>
      <c r="D187" s="6">
        <v>163.86</v>
      </c>
      <c r="E187" s="6">
        <v>162.88999999999999</v>
      </c>
      <c r="F187" s="6">
        <v>162.53</v>
      </c>
      <c r="G187" s="6">
        <v>157.01</v>
      </c>
    </row>
    <row r="188" spans="3:7" ht="15.5" x14ac:dyDescent="0.35">
      <c r="C188" t="s">
        <v>242</v>
      </c>
      <c r="D188" s="5">
        <v>16000000000</v>
      </c>
      <c r="E188" s="5">
        <v>13000000000</v>
      </c>
      <c r="F188" s="5">
        <v>6000000000</v>
      </c>
      <c r="G188" s="5">
        <v>12000000000</v>
      </c>
    </row>
    <row r="189" spans="3:7" ht="15.5" x14ac:dyDescent="0.35">
      <c r="C189" t="s">
        <v>243</v>
      </c>
      <c r="D189" s="5">
        <v>1000000000</v>
      </c>
      <c r="E189" s="5">
        <v>1000000000</v>
      </c>
      <c r="F189" s="5">
        <v>1000000000</v>
      </c>
      <c r="G189" s="5">
        <v>1000000000</v>
      </c>
    </row>
    <row r="190" spans="3:7" ht="15.5" x14ac:dyDescent="0.35">
      <c r="C190" t="s">
        <v>306</v>
      </c>
      <c r="D190" s="5">
        <v>242000000000</v>
      </c>
      <c r="E190" s="5">
        <v>240000000000</v>
      </c>
      <c r="F190" s="5">
        <v>240000000000</v>
      </c>
      <c r="G190" s="5">
        <v>232000000000</v>
      </c>
    </row>
    <row r="191" spans="3:7" ht="15.5" x14ac:dyDescent="0.35">
      <c r="C191" t="s">
        <v>24</v>
      </c>
      <c r="D191" s="5">
        <v>16000000000</v>
      </c>
      <c r="E191" s="5">
        <v>14000000000</v>
      </c>
      <c r="F191" s="5">
        <v>7000000000</v>
      </c>
      <c r="G191" s="5">
        <v>13000000000</v>
      </c>
    </row>
    <row r="192" spans="3:7" ht="15.5" x14ac:dyDescent="0.35">
      <c r="C192" t="s">
        <v>21</v>
      </c>
      <c r="D192" s="5">
        <v>6000000000</v>
      </c>
      <c r="E192" s="5">
        <v>3000000000</v>
      </c>
      <c r="F192" s="5">
        <v>-4000000000</v>
      </c>
      <c r="G192" s="5">
        <v>8000000000</v>
      </c>
    </row>
    <row r="193" spans="3:18" ht="15.5" x14ac:dyDescent="0.35">
      <c r="C193" t="s">
        <v>245</v>
      </c>
      <c r="D193" s="5">
        <v>-11000000000</v>
      </c>
      <c r="E193" s="5">
        <v>-13000000000</v>
      </c>
      <c r="F193" s="5">
        <v>-17000000000</v>
      </c>
      <c r="G193" s="5">
        <v>-12000000000</v>
      </c>
    </row>
    <row r="194" spans="3:18" ht="15.5" x14ac:dyDescent="0.35">
      <c r="C194" t="s">
        <v>246</v>
      </c>
      <c r="D194" s="5">
        <v>-2000000000</v>
      </c>
      <c r="E194" s="5">
        <v>-10000000000</v>
      </c>
      <c r="F194" s="5">
        <v>25000000000</v>
      </c>
      <c r="G194" s="5">
        <v>-17000000000</v>
      </c>
    </row>
    <row r="195" spans="3:18" ht="15.5" x14ac:dyDescent="0.35">
      <c r="C195" t="s">
        <v>247</v>
      </c>
      <c r="D195" s="5">
        <v>-1000000000</v>
      </c>
      <c r="E195" s="5">
        <v>-1000000000</v>
      </c>
      <c r="F195" s="5">
        <v>-2000000000</v>
      </c>
      <c r="G195" s="5">
        <v>0</v>
      </c>
    </row>
    <row r="196" spans="3:18" ht="15.5" x14ac:dyDescent="0.35">
      <c r="C196" t="s">
        <v>13</v>
      </c>
      <c r="D196" s="5">
        <v>-3000000000</v>
      </c>
      <c r="E196" s="5">
        <v>-11000000000</v>
      </c>
      <c r="F196" s="5">
        <v>23000000000</v>
      </c>
      <c r="G196" s="5">
        <v>-17000000000</v>
      </c>
    </row>
    <row r="197" spans="3:18" ht="15.5" x14ac:dyDescent="0.35">
      <c r="C197" t="s">
        <v>16</v>
      </c>
      <c r="D197" s="6">
        <v>-1.73</v>
      </c>
      <c r="E197" s="6">
        <v>-7.16</v>
      </c>
      <c r="F197" s="6">
        <v>15.29</v>
      </c>
      <c r="G197" s="6">
        <v>-11.54</v>
      </c>
    </row>
    <row r="198" spans="3:18" ht="15.5" x14ac:dyDescent="0.35">
      <c r="C198" t="s">
        <v>52</v>
      </c>
      <c r="I198" s="6">
        <v>0.04</v>
      </c>
      <c r="J198" s="6">
        <v>17.28</v>
      </c>
      <c r="K198" s="6">
        <v>-0.35</v>
      </c>
      <c r="L198" s="6">
        <v>-64.17</v>
      </c>
      <c r="M198" s="6">
        <v>-31.08</v>
      </c>
      <c r="N198" s="6">
        <v>9.3699999999999992</v>
      </c>
      <c r="O198" s="6">
        <v>7.15</v>
      </c>
      <c r="P198" s="5">
        <v>-2</v>
      </c>
      <c r="Q198" s="6">
        <v>-0.81</v>
      </c>
      <c r="R198" s="6">
        <v>28780.23</v>
      </c>
    </row>
    <row r="199" spans="3:18" ht="15.5" x14ac:dyDescent="0.35">
      <c r="C199" t="s">
        <v>66</v>
      </c>
      <c r="I199" s="5">
        <v>4175</v>
      </c>
      <c r="J199" s="6">
        <v>5.09</v>
      </c>
      <c r="K199" s="6">
        <v>-322.86</v>
      </c>
      <c r="L199" s="6">
        <v>-2.54</v>
      </c>
      <c r="M199" s="6">
        <v>-14.74</v>
      </c>
      <c r="N199" s="6">
        <v>140.88</v>
      </c>
      <c r="O199" s="6">
        <v>45.59</v>
      </c>
      <c r="P199" s="5">
        <v>-3875</v>
      </c>
      <c r="Q199" s="6">
        <v>-1839.51</v>
      </c>
      <c r="R199" s="5">
        <v>0</v>
      </c>
    </row>
    <row r="200" spans="3:18" ht="15.5" x14ac:dyDescent="0.35">
      <c r="C200" t="s">
        <v>69</v>
      </c>
      <c r="I200" s="6">
        <v>0.79</v>
      </c>
      <c r="J200" s="6">
        <v>0.27</v>
      </c>
      <c r="K200" s="6">
        <v>0.63</v>
      </c>
      <c r="L200" s="6">
        <v>0.96</v>
      </c>
      <c r="M200" s="6">
        <v>0.8</v>
      </c>
      <c r="N200" s="6">
        <v>1.82</v>
      </c>
      <c r="O200" s="6">
        <v>0.39</v>
      </c>
      <c r="P200" s="6">
        <v>14.5</v>
      </c>
      <c r="Q200" s="6">
        <v>10.95</v>
      </c>
      <c r="R200" s="5">
        <v>0</v>
      </c>
    </row>
    <row r="201" spans="3:18" ht="15.5" x14ac:dyDescent="0.35">
      <c r="C201" t="s">
        <v>248</v>
      </c>
      <c r="I201" s="5">
        <v>11440000000</v>
      </c>
      <c r="J201" s="5">
        <v>54500000000</v>
      </c>
      <c r="K201" s="5">
        <v>26880000000</v>
      </c>
      <c r="L201" s="5">
        <v>-13310000000</v>
      </c>
      <c r="M201" s="5">
        <v>27740000000</v>
      </c>
      <c r="N201" s="5">
        <v>88360000000</v>
      </c>
      <c r="O201" s="5">
        <v>38110000000</v>
      </c>
      <c r="P201" s="5">
        <v>29410000000</v>
      </c>
    </row>
    <row r="202" spans="3:18" ht="15.5" x14ac:dyDescent="0.35">
      <c r="C202" t="s">
        <v>249</v>
      </c>
      <c r="I202" s="6">
        <v>2.0000000000000001E-4</v>
      </c>
      <c r="J202" s="6">
        <v>7.3399999999999993E-2</v>
      </c>
      <c r="K202" s="6">
        <v>-1.1999999999999999E-3</v>
      </c>
      <c r="L202" s="6">
        <v>-0.25989999999999996</v>
      </c>
      <c r="M202" s="6">
        <v>-9.2799999999999994E-2</v>
      </c>
      <c r="N202" s="6">
        <v>2.7400000000000001E-2</v>
      </c>
      <c r="O202" s="6">
        <v>1.9400000000000001E-2</v>
      </c>
      <c r="P202" s="6">
        <v>-5.1000000000000004E-3</v>
      </c>
      <c r="Q202" s="6">
        <v>-2.3E-3</v>
      </c>
      <c r="R202" s="6">
        <v>1.7299999999999999E-2</v>
      </c>
    </row>
    <row r="203" spans="3:18" ht="15.5" x14ac:dyDescent="0.35">
      <c r="C203" t="s">
        <v>250</v>
      </c>
      <c r="I203" s="6">
        <v>2.0000000000000001E-4</v>
      </c>
      <c r="J203" s="6">
        <v>0.10640000000000001</v>
      </c>
      <c r="K203" s="6">
        <v>-2.3999999999999998E-3</v>
      </c>
      <c r="L203" s="6">
        <v>-0.44229999999999997</v>
      </c>
      <c r="M203" s="6">
        <v>-0.1492</v>
      </c>
      <c r="N203" s="6">
        <v>3.9199999999999999E-2</v>
      </c>
      <c r="O203" s="6">
        <v>3.1E-2</v>
      </c>
      <c r="P203" s="6">
        <v>-9.1000000000000004E-3</v>
      </c>
      <c r="Q203" s="6">
        <v>-4.6999999999999993E-3</v>
      </c>
      <c r="R203" s="6">
        <v>7.2300000000000003E-2</v>
      </c>
    </row>
    <row r="204" spans="3:18" ht="15.5" x14ac:dyDescent="0.35">
      <c r="C204" t="s">
        <v>251</v>
      </c>
      <c r="I204" s="6">
        <v>-3.9000000000000003E-3</v>
      </c>
      <c r="J204" s="6">
        <v>0.15210000000000001</v>
      </c>
      <c r="K204" s="6">
        <v>6.08E-2</v>
      </c>
      <c r="L204" s="6">
        <v>-8.2200000000000009E-2</v>
      </c>
      <c r="M204" s="6">
        <v>4.8000000000000001E-2</v>
      </c>
      <c r="N204" s="6">
        <v>0.17579999999999998</v>
      </c>
      <c r="O204" s="6">
        <v>6.0599999999999994E-2</v>
      </c>
      <c r="P204" s="6">
        <v>0.06</v>
      </c>
      <c r="Q204" s="6">
        <v>3.7999999999999999E-2</v>
      </c>
      <c r="R204" s="6">
        <v>9.2300000000000007E-2</v>
      </c>
    </row>
    <row r="205" spans="3:18" ht="15.5" x14ac:dyDescent="0.35">
      <c r="C205" t="s">
        <v>252</v>
      </c>
      <c r="I205" s="6">
        <v>-1.1200000000000001</v>
      </c>
      <c r="J205" s="6">
        <v>23.29</v>
      </c>
      <c r="K205" s="6">
        <v>3.45</v>
      </c>
      <c r="L205" s="6">
        <v>-4.83</v>
      </c>
      <c r="M205" s="6">
        <v>3.7</v>
      </c>
      <c r="N205" s="6">
        <v>9.6300000000000008</v>
      </c>
      <c r="O205" s="6">
        <v>3.38</v>
      </c>
      <c r="P205" s="6">
        <v>2.5299999999999998</v>
      </c>
      <c r="Q205" s="6">
        <v>1.44</v>
      </c>
      <c r="R205" s="6">
        <v>1.1000000000000001</v>
      </c>
    </row>
    <row r="206" spans="3:18" ht="15.5" x14ac:dyDescent="0.35">
      <c r="C206" t="s">
        <v>63</v>
      </c>
      <c r="I206" s="6">
        <v>1.03</v>
      </c>
      <c r="J206" s="6">
        <v>0.54</v>
      </c>
      <c r="K206" s="6">
        <v>0.78</v>
      </c>
      <c r="L206" s="6">
        <v>1.1200000000000001</v>
      </c>
      <c r="M206" s="6">
        <v>2.2000000000000002</v>
      </c>
      <c r="N206" s="6">
        <v>5.52</v>
      </c>
      <c r="O206" s="6">
        <v>1.42</v>
      </c>
      <c r="P206" s="6">
        <v>35.119999999999997</v>
      </c>
      <c r="Q206" s="6">
        <v>8.6199999999999992</v>
      </c>
      <c r="R206" s="5">
        <v>0</v>
      </c>
    </row>
    <row r="207" spans="3:18" ht="15.5" x14ac:dyDescent="0.35">
      <c r="C207" t="s">
        <v>60</v>
      </c>
      <c r="I207" s="6">
        <v>162.53</v>
      </c>
      <c r="J207" s="6">
        <v>162.38</v>
      </c>
      <c r="K207" s="6">
        <v>144.72</v>
      </c>
      <c r="L207" s="6">
        <v>145.1</v>
      </c>
      <c r="M207" s="6">
        <v>208.33</v>
      </c>
      <c r="N207" s="6">
        <v>239.18</v>
      </c>
      <c r="O207" s="6">
        <v>230.36</v>
      </c>
      <c r="P207" s="6">
        <v>220.69</v>
      </c>
      <c r="Q207" s="6">
        <v>172.82</v>
      </c>
      <c r="R207" s="6">
        <v>398259.77</v>
      </c>
    </row>
    <row r="208" spans="3:18" ht="15.5" x14ac:dyDescent="0.35">
      <c r="C208" t="s">
        <v>253</v>
      </c>
      <c r="I208" s="6">
        <v>1.03</v>
      </c>
      <c r="J208" s="6">
        <v>0.54</v>
      </c>
      <c r="K208" s="6">
        <v>0.78</v>
      </c>
      <c r="L208" s="6">
        <v>1.1200000000000001</v>
      </c>
      <c r="M208" s="6">
        <v>2.2000000000000002</v>
      </c>
      <c r="N208" s="6">
        <v>5.52</v>
      </c>
      <c r="O208" s="6">
        <v>1.42</v>
      </c>
      <c r="P208" s="6">
        <v>35.130000000000003</v>
      </c>
      <c r="Q208" s="6">
        <v>8.6199999999999992</v>
      </c>
      <c r="R208" s="5">
        <v>0</v>
      </c>
    </row>
    <row r="209" spans="2:18" ht="15.5" x14ac:dyDescent="0.35">
      <c r="C209" t="s">
        <v>254</v>
      </c>
      <c r="I209" s="6">
        <v>162.53</v>
      </c>
      <c r="J209" s="6">
        <v>162.38</v>
      </c>
      <c r="K209" s="6">
        <v>144.72</v>
      </c>
      <c r="L209" s="6">
        <v>145.1</v>
      </c>
      <c r="M209" s="6">
        <v>208.33</v>
      </c>
      <c r="N209" s="6">
        <v>239.18</v>
      </c>
      <c r="O209" s="6">
        <v>230.36</v>
      </c>
      <c r="P209" s="6">
        <v>220.64</v>
      </c>
      <c r="Q209" s="6">
        <v>172.76</v>
      </c>
      <c r="R209" s="6">
        <v>397889.5</v>
      </c>
    </row>
    <row r="210" spans="2:18" ht="15.5" x14ac:dyDescent="0.35">
      <c r="C210" t="s">
        <v>255</v>
      </c>
      <c r="I210" s="5">
        <v>6000000000</v>
      </c>
      <c r="J210" s="5">
        <v>4000000000</v>
      </c>
      <c r="K210" s="5">
        <v>51000000000</v>
      </c>
      <c r="L210" s="5">
        <v>54000000000</v>
      </c>
      <c r="M210" s="5">
        <v>71000000000</v>
      </c>
      <c r="N210" s="5">
        <v>70000000000</v>
      </c>
      <c r="O210" s="5">
        <v>70000000000</v>
      </c>
      <c r="P210" s="5">
        <v>318000000000</v>
      </c>
      <c r="Q210" s="5">
        <v>33000000000</v>
      </c>
      <c r="R210" s="5">
        <v>21000000000</v>
      </c>
    </row>
    <row r="211" spans="2:18" ht="15.5" x14ac:dyDescent="0.35">
      <c r="C211" t="s">
        <v>256</v>
      </c>
      <c r="I211" s="5">
        <v>1000000000</v>
      </c>
      <c r="J211" s="5">
        <v>2000000000</v>
      </c>
      <c r="K211" s="5">
        <v>9000000000</v>
      </c>
      <c r="L211" s="5">
        <v>23000000000</v>
      </c>
      <c r="M211" s="5">
        <v>36000000000</v>
      </c>
      <c r="N211" s="5">
        <v>35000000000</v>
      </c>
      <c r="O211" s="5">
        <v>35000000000</v>
      </c>
      <c r="P211" s="5">
        <v>159000000000</v>
      </c>
      <c r="Q211" s="5">
        <v>16000000000</v>
      </c>
      <c r="R211" s="5">
        <v>11000000000</v>
      </c>
    </row>
    <row r="212" spans="2:18" ht="15.5" x14ac:dyDescent="0.35">
      <c r="C212" t="s">
        <v>26</v>
      </c>
      <c r="I212" s="5">
        <v>7000000000</v>
      </c>
      <c r="J212" s="5">
        <v>6000000000</v>
      </c>
      <c r="K212" s="5">
        <v>60000000000</v>
      </c>
      <c r="L212" s="5">
        <v>77000000000</v>
      </c>
      <c r="M212" s="5">
        <v>107000000000</v>
      </c>
      <c r="N212" s="5">
        <v>105000000000</v>
      </c>
      <c r="O212" s="5">
        <v>105000000000</v>
      </c>
      <c r="P212" s="5">
        <v>477000000000</v>
      </c>
      <c r="Q212" s="5">
        <v>49000000000</v>
      </c>
      <c r="R212" s="5">
        <v>32000000000</v>
      </c>
    </row>
    <row r="213" spans="2:18" ht="15.5" x14ac:dyDescent="0.35">
      <c r="C213" t="s">
        <v>23</v>
      </c>
      <c r="I213" s="5">
        <v>-4000000000</v>
      </c>
      <c r="J213" s="5">
        <v>-10000000000</v>
      </c>
      <c r="K213" s="5">
        <v>50000000000</v>
      </c>
      <c r="L213" s="5">
        <v>75000000000</v>
      </c>
      <c r="M213" s="5">
        <v>60000000000</v>
      </c>
      <c r="N213" s="5">
        <v>42000000000</v>
      </c>
      <c r="O213" s="5">
        <v>70000000000</v>
      </c>
      <c r="P213" s="5">
        <v>434000000000</v>
      </c>
      <c r="Q213" s="5">
        <v>30000000000</v>
      </c>
      <c r="R213" s="5">
        <v>30000000000</v>
      </c>
    </row>
    <row r="214" spans="2:18" ht="15.5" x14ac:dyDescent="0.35">
      <c r="C214" t="s">
        <v>257</v>
      </c>
      <c r="I214" s="5">
        <v>-17000000000</v>
      </c>
      <c r="J214" s="5">
        <v>-16000000000</v>
      </c>
      <c r="K214" s="5">
        <v>-59000000000</v>
      </c>
      <c r="L214" s="5">
        <v>-67000000000</v>
      </c>
      <c r="M214" s="5">
        <v>60000000000</v>
      </c>
      <c r="N214" s="5">
        <v>107000000000</v>
      </c>
      <c r="O214" s="5">
        <v>156000000000</v>
      </c>
      <c r="P214" s="5">
        <v>41000000000</v>
      </c>
      <c r="Q214" s="5">
        <v>132000000000</v>
      </c>
      <c r="R214" s="5">
        <v>5000000000</v>
      </c>
    </row>
    <row r="215" spans="2:18" ht="15.5" x14ac:dyDescent="0.35">
      <c r="C215" t="s">
        <v>258</v>
      </c>
      <c r="I215" s="5">
        <v>1000000000</v>
      </c>
      <c r="J215" s="5">
        <v>39000000000</v>
      </c>
      <c r="K215" s="5">
        <v>-5000000000</v>
      </c>
      <c r="L215" s="5">
        <v>-20000000000</v>
      </c>
      <c r="M215" s="5">
        <v>22000000000</v>
      </c>
      <c r="N215" s="5">
        <v>93000000000</v>
      </c>
      <c r="O215" s="5">
        <v>14000000000</v>
      </c>
      <c r="P215" s="5">
        <v>-22000000000</v>
      </c>
      <c r="Q215" s="5">
        <v>-65000000000</v>
      </c>
      <c r="R215" s="5">
        <v>17000000000</v>
      </c>
    </row>
    <row r="216" spans="2:18" ht="15.5" x14ac:dyDescent="0.35">
      <c r="C216" t="s">
        <v>259</v>
      </c>
      <c r="I216" s="5">
        <v>-3000000000</v>
      </c>
      <c r="J216" s="5">
        <v>-1000000000</v>
      </c>
      <c r="K216" s="5">
        <v>-2000000000</v>
      </c>
      <c r="L216" s="5">
        <v>-6000000000</v>
      </c>
      <c r="M216" s="5">
        <v>-3000000000</v>
      </c>
      <c r="N216" s="5">
        <v>-7000000000</v>
      </c>
      <c r="O216" s="5">
        <v>-13000000000</v>
      </c>
      <c r="P216" s="5">
        <v>-48000000000</v>
      </c>
      <c r="Q216" s="5">
        <v>-14000000000</v>
      </c>
      <c r="R216" s="5">
        <v>-67000000000</v>
      </c>
    </row>
    <row r="217" spans="2:18" ht="15.5" x14ac:dyDescent="0.35">
      <c r="C217" t="s">
        <v>15</v>
      </c>
      <c r="I217" s="5">
        <v>-3000000000</v>
      </c>
      <c r="J217" s="5">
        <v>38000000000</v>
      </c>
      <c r="K217" s="5">
        <v>-7000000000</v>
      </c>
      <c r="L217" s="5">
        <v>-26000000000</v>
      </c>
      <c r="M217" s="5">
        <v>19000000000</v>
      </c>
      <c r="N217" s="5">
        <v>85000000000</v>
      </c>
      <c r="O217" s="5">
        <v>1000000000</v>
      </c>
      <c r="P217" s="5">
        <v>-70000000000</v>
      </c>
      <c r="Q217" s="5">
        <v>-78000000000</v>
      </c>
      <c r="R217" s="5">
        <v>-50000000000</v>
      </c>
    </row>
    <row r="218" spans="2:18" ht="15.5" x14ac:dyDescent="0.35">
      <c r="C218" t="s">
        <v>17</v>
      </c>
      <c r="I218" s="6">
        <v>-1.79</v>
      </c>
      <c r="J218" s="6">
        <v>25.42</v>
      </c>
      <c r="K218" s="6">
        <v>-4.75</v>
      </c>
      <c r="L218" s="6">
        <v>-17.54</v>
      </c>
      <c r="M218" s="6">
        <v>12.99</v>
      </c>
      <c r="N218" s="6">
        <v>57.75</v>
      </c>
      <c r="O218" s="6">
        <v>0.42</v>
      </c>
      <c r="P218" s="5">
        <v>-48</v>
      </c>
      <c r="Q218" s="6">
        <v>-60.28</v>
      </c>
      <c r="R218" s="6">
        <v>-250387.76</v>
      </c>
    </row>
    <row r="220" spans="2:18" ht="15.5" x14ac:dyDescent="0.35">
      <c r="B220" t="s">
        <v>260</v>
      </c>
      <c r="C220" t="s">
        <v>261</v>
      </c>
      <c r="D220" s="5">
        <v>1000000000</v>
      </c>
      <c r="E220" s="5">
        <v>485000000</v>
      </c>
      <c r="F220" s="5">
        <v>8000000000</v>
      </c>
      <c r="G220" s="5">
        <v>-3000000000</v>
      </c>
      <c r="H220" s="5">
        <v>4000000000</v>
      </c>
      <c r="I220" s="5">
        <v>58000000</v>
      </c>
      <c r="J220" s="5">
        <v>25000000000</v>
      </c>
      <c r="K220" s="5">
        <v>-510000000</v>
      </c>
      <c r="L220" s="5">
        <v>-95000000000</v>
      </c>
      <c r="M220" s="5">
        <v>-46000000000</v>
      </c>
      <c r="N220" s="5">
        <v>14000000000</v>
      </c>
      <c r="O220" s="5">
        <v>11000000000</v>
      </c>
      <c r="P220" s="5">
        <v>-3000000000</v>
      </c>
      <c r="Q220" s="5">
        <v>-1000000000</v>
      </c>
    </row>
    <row r="221" spans="2:18" ht="15.5" x14ac:dyDescent="0.35">
      <c r="C221" t="s">
        <v>51</v>
      </c>
      <c r="D221" s="6">
        <v>0.94</v>
      </c>
      <c r="E221" s="6">
        <v>0.33</v>
      </c>
      <c r="F221" s="6">
        <v>5.69</v>
      </c>
      <c r="G221" s="6">
        <v>-1.96</v>
      </c>
      <c r="H221" s="6">
        <v>2.54</v>
      </c>
      <c r="I221" s="6">
        <v>0.04</v>
      </c>
      <c r="J221" s="6">
        <v>17.28</v>
      </c>
      <c r="K221" s="6">
        <v>-0.35</v>
      </c>
      <c r="L221" s="6">
        <v>-64.17</v>
      </c>
      <c r="M221" s="6">
        <v>-31.08</v>
      </c>
      <c r="N221" s="6">
        <v>9.3699999999999992</v>
      </c>
      <c r="O221" s="6">
        <v>7.15</v>
      </c>
      <c r="P221" s="6">
        <v>-1.99</v>
      </c>
      <c r="Q221" s="6">
        <v>-0.71</v>
      </c>
    </row>
    <row r="222" spans="2:18" ht="15.5" x14ac:dyDescent="0.35">
      <c r="C222" t="s">
        <v>262</v>
      </c>
      <c r="D222" s="5">
        <v>58000000000</v>
      </c>
      <c r="E222" s="5">
        <v>48000000000</v>
      </c>
      <c r="F222" s="5">
        <v>81000000000</v>
      </c>
      <c r="G222" s="5">
        <v>47000000000</v>
      </c>
      <c r="H222" s="5">
        <v>212000000000</v>
      </c>
      <c r="I222" s="5">
        <v>312000000000</v>
      </c>
      <c r="J222" s="5">
        <v>474000000000</v>
      </c>
      <c r="K222" s="5">
        <v>264000000000</v>
      </c>
      <c r="L222" s="5">
        <v>250000000000</v>
      </c>
      <c r="M222" s="5">
        <v>841000000000</v>
      </c>
      <c r="N222" s="5">
        <v>1069000000000</v>
      </c>
      <c r="O222" s="5">
        <v>1222000000000</v>
      </c>
      <c r="P222" s="5">
        <v>784000000000</v>
      </c>
      <c r="Q222" s="5">
        <v>177000000000</v>
      </c>
    </row>
    <row r="223" spans="2:18" ht="15.5" x14ac:dyDescent="0.35">
      <c r="C223" t="s">
        <v>344</v>
      </c>
      <c r="I223" s="6">
        <v>37.85</v>
      </c>
    </row>
    <row r="224" spans="2:18" ht="15.5" x14ac:dyDescent="0.35">
      <c r="C224" t="s">
        <v>345</v>
      </c>
      <c r="I224" s="6">
        <v>19.190000000000001</v>
      </c>
    </row>
    <row r="225" spans="3:9" ht="15.5" x14ac:dyDescent="0.35">
      <c r="C225" t="s">
        <v>263</v>
      </c>
      <c r="I225" s="6">
        <v>6.95</v>
      </c>
    </row>
    <row r="226" spans="3:9" ht="15.5" x14ac:dyDescent="0.35">
      <c r="C226" t="s">
        <v>346</v>
      </c>
      <c r="I226" s="6">
        <v>5.21E-2</v>
      </c>
    </row>
    <row r="227" spans="3:9" ht="15.5" x14ac:dyDescent="0.35">
      <c r="C227" t="s">
        <v>347</v>
      </c>
      <c r="I227" s="6">
        <v>0.61</v>
      </c>
    </row>
    <row r="228" spans="3:9" ht="15.5" x14ac:dyDescent="0.35">
      <c r="C228" t="s">
        <v>348</v>
      </c>
      <c r="I228" s="6">
        <v>0.59</v>
      </c>
    </row>
    <row r="229" spans="3:9" ht="15.5" x14ac:dyDescent="0.35">
      <c r="C229" t="s">
        <v>349</v>
      </c>
      <c r="I229" s="6">
        <v>-47.72</v>
      </c>
    </row>
    <row r="230" spans="3:9" ht="15.5" x14ac:dyDescent="0.35">
      <c r="C230" t="s">
        <v>350</v>
      </c>
      <c r="I230" s="6">
        <v>-18.66</v>
      </c>
    </row>
    <row r="231" spans="3:9" ht="15.5" x14ac:dyDescent="0.35">
      <c r="C231" t="s">
        <v>351</v>
      </c>
      <c r="I231" s="6">
        <v>-207.85</v>
      </c>
    </row>
    <row r="232" spans="3:9" ht="15.5" x14ac:dyDescent="0.35">
      <c r="C232" t="s">
        <v>264</v>
      </c>
      <c r="I232" s="6">
        <v>13.04</v>
      </c>
    </row>
    <row r="233" spans="3:9" ht="15.5" x14ac:dyDescent="0.35">
      <c r="C233" t="s">
        <v>451</v>
      </c>
      <c r="I233" s="6">
        <v>-0.19</v>
      </c>
    </row>
    <row r="234" spans="3:9" ht="15.5" x14ac:dyDescent="0.35">
      <c r="C234" t="s">
        <v>452</v>
      </c>
      <c r="I234" s="6">
        <v>-0.21</v>
      </c>
    </row>
    <row r="235" spans="3:9" ht="15.5" x14ac:dyDescent="0.35">
      <c r="C235" t="s">
        <v>352</v>
      </c>
      <c r="I235" s="5">
        <v>5</v>
      </c>
    </row>
    <row r="236" spans="3:9" ht="15.5" x14ac:dyDescent="0.35">
      <c r="C236" t="s">
        <v>353</v>
      </c>
      <c r="I236" s="6">
        <v>2.54</v>
      </c>
    </row>
    <row r="237" spans="3:9" ht="15.5" x14ac:dyDescent="0.35">
      <c r="C237" t="s">
        <v>354</v>
      </c>
      <c r="I237" s="6">
        <v>158.38999999999999</v>
      </c>
    </row>
    <row r="238" spans="3:9" ht="15.5" x14ac:dyDescent="0.35">
      <c r="C238" t="s">
        <v>355</v>
      </c>
      <c r="D238" s="6">
        <v>6.74</v>
      </c>
    </row>
    <row r="239" spans="3:9" ht="15.5" x14ac:dyDescent="0.35">
      <c r="C239" t="s">
        <v>356</v>
      </c>
      <c r="I239" s="6">
        <v>163.86</v>
      </c>
    </row>
    <row r="240" spans="3:9" ht="15.5" x14ac:dyDescent="0.35">
      <c r="C240" t="s">
        <v>357</v>
      </c>
      <c r="I240" s="6">
        <v>-5.14</v>
      </c>
    </row>
    <row r="241" spans="3:9" ht="15.5" x14ac:dyDescent="0.35">
      <c r="C241" t="s">
        <v>265</v>
      </c>
      <c r="D241" s="6">
        <v>0.87</v>
      </c>
    </row>
    <row r="242" spans="3:9" ht="15.5" x14ac:dyDescent="0.35">
      <c r="C242" t="s">
        <v>266</v>
      </c>
      <c r="D242" s="6">
        <v>0.76</v>
      </c>
    </row>
    <row r="243" spans="3:9" ht="15.5" x14ac:dyDescent="0.35">
      <c r="C243" t="s">
        <v>267</v>
      </c>
      <c r="D243" s="6">
        <v>7.0000000000000007E-2</v>
      </c>
    </row>
    <row r="244" spans="3:9" ht="15.5" x14ac:dyDescent="0.35">
      <c r="C244" t="s">
        <v>269</v>
      </c>
      <c r="D244" s="6">
        <v>0.44</v>
      </c>
    </row>
    <row r="245" spans="3:9" ht="15.5" x14ac:dyDescent="0.35">
      <c r="C245" t="s">
        <v>270</v>
      </c>
      <c r="D245" s="6">
        <v>0.05</v>
      </c>
    </row>
    <row r="246" spans="3:9" ht="15.5" x14ac:dyDescent="0.35">
      <c r="C246" t="s">
        <v>271</v>
      </c>
      <c r="D246" s="6">
        <v>1.44</v>
      </c>
    </row>
    <row r="247" spans="3:9" ht="15.5" x14ac:dyDescent="0.35">
      <c r="C247" t="s">
        <v>272</v>
      </c>
      <c r="I247" s="6">
        <v>-0.65</v>
      </c>
    </row>
    <row r="248" spans="3:9" ht="15.5" x14ac:dyDescent="0.35">
      <c r="C248" t="s">
        <v>13</v>
      </c>
      <c r="D248" s="5">
        <v>-3000000000</v>
      </c>
    </row>
    <row r="249" spans="3:9" ht="15.5" x14ac:dyDescent="0.35">
      <c r="C249" t="s">
        <v>358</v>
      </c>
      <c r="I249" s="6">
        <v>2.19</v>
      </c>
    </row>
    <row r="250" spans="3:9" ht="15.5" x14ac:dyDescent="0.35">
      <c r="C250" t="s">
        <v>273</v>
      </c>
      <c r="I250" s="6">
        <v>2.1299999999999999E-2</v>
      </c>
    </row>
    <row r="251" spans="3:9" ht="15.5" x14ac:dyDescent="0.35">
      <c r="C251" t="s">
        <v>274</v>
      </c>
      <c r="I251" s="6">
        <v>3.0499999999999999E-2</v>
      </c>
    </row>
    <row r="252" spans="3:9" ht="15.5" x14ac:dyDescent="0.35">
      <c r="C252" t="s">
        <v>275</v>
      </c>
      <c r="I252" s="6">
        <v>-2.7000000000000001E-3</v>
      </c>
    </row>
    <row r="253" spans="3:9" ht="15.5" x14ac:dyDescent="0.35">
      <c r="C253" t="s">
        <v>359</v>
      </c>
      <c r="I253" s="6">
        <v>-1.2999999999999999E-3</v>
      </c>
    </row>
    <row r="254" spans="3:9" ht="15.5" x14ac:dyDescent="0.35">
      <c r="C254" t="s">
        <v>276</v>
      </c>
      <c r="D254" s="6">
        <v>20.56</v>
      </c>
    </row>
    <row r="255" spans="3:9" ht="15.5" x14ac:dyDescent="0.35">
      <c r="C255" t="s">
        <v>277</v>
      </c>
      <c r="D255" s="6">
        <v>20.96</v>
      </c>
    </row>
    <row r="256" spans="3:9" ht="15.5" x14ac:dyDescent="0.35">
      <c r="C256" t="s">
        <v>278</v>
      </c>
      <c r="D256" s="6">
        <v>48.74</v>
      </c>
    </row>
    <row r="257" spans="3:9" ht="15.5" x14ac:dyDescent="0.35">
      <c r="C257" t="s">
        <v>279</v>
      </c>
      <c r="D257" s="6">
        <v>-7.22</v>
      </c>
    </row>
    <row r="258" spans="3:9" ht="15.5" x14ac:dyDescent="0.35">
      <c r="C258" t="s">
        <v>280</v>
      </c>
      <c r="D258" s="6">
        <v>4.43</v>
      </c>
    </row>
    <row r="259" spans="3:9" ht="15.5" x14ac:dyDescent="0.35">
      <c r="C259" t="s">
        <v>281</v>
      </c>
      <c r="I259" s="6">
        <v>0.68</v>
      </c>
    </row>
    <row r="260" spans="3:9" ht="15.5" x14ac:dyDescent="0.35">
      <c r="C260" t="s">
        <v>282</v>
      </c>
      <c r="I260" s="6">
        <v>17.14</v>
      </c>
    </row>
    <row r="261" spans="3:9" ht="15.5" x14ac:dyDescent="0.35">
      <c r="C261" t="s">
        <v>47</v>
      </c>
      <c r="I261" s="5">
        <v>142000000000</v>
      </c>
    </row>
    <row r="262" spans="3:9" ht="15.5" x14ac:dyDescent="0.35">
      <c r="C262" t="s">
        <v>283</v>
      </c>
      <c r="I262" s="5">
        <v>148000000000</v>
      </c>
    </row>
    <row r="263" spans="3:9" ht="15.5" x14ac:dyDescent="0.35">
      <c r="C263" t="s">
        <v>284</v>
      </c>
      <c r="I263" s="5">
        <v>1480000000</v>
      </c>
    </row>
    <row r="264" spans="3:9" ht="15.5" x14ac:dyDescent="0.35">
      <c r="C264" t="s">
        <v>285</v>
      </c>
      <c r="I264" s="6">
        <v>0.48359999999999997</v>
      </c>
    </row>
    <row r="265" spans="3:9" ht="15.5" x14ac:dyDescent="0.35">
      <c r="C265" t="s">
        <v>286</v>
      </c>
      <c r="D265" s="6">
        <v>0.14529999999999998</v>
      </c>
    </row>
    <row r="266" spans="3:9" ht="15.5" x14ac:dyDescent="0.35">
      <c r="C266" t="s">
        <v>287</v>
      </c>
      <c r="D266" s="6">
        <v>5.5399999999999998E-2</v>
      </c>
    </row>
    <row r="267" spans="3:9" ht="15.5" x14ac:dyDescent="0.35">
      <c r="C267" t="s">
        <v>288</v>
      </c>
      <c r="D267" s="6">
        <v>2.4E-2</v>
      </c>
    </row>
    <row r="268" spans="3:9" ht="15.5" x14ac:dyDescent="0.35">
      <c r="C268" t="s">
        <v>453</v>
      </c>
      <c r="D268" s="6">
        <v>-0.31840000000000002</v>
      </c>
    </row>
    <row r="269" spans="3:9" ht="15.5" x14ac:dyDescent="0.35">
      <c r="C269" t="s">
        <v>289</v>
      </c>
      <c r="D269" s="6">
        <v>-0.57090000000000007</v>
      </c>
    </row>
    <row r="270" spans="3:9" ht="15.5" x14ac:dyDescent="0.35">
      <c r="C270" t="s">
        <v>360</v>
      </c>
      <c r="D270" s="6">
        <v>1.1395</v>
      </c>
    </row>
    <row r="271" spans="3:9" ht="15.5" x14ac:dyDescent="0.35">
      <c r="C271" t="s">
        <v>293</v>
      </c>
      <c r="I271" s="5">
        <v>4</v>
      </c>
    </row>
    <row r="272" spans="3:9" ht="15.5" x14ac:dyDescent="0.35">
      <c r="C272" t="s">
        <v>294</v>
      </c>
      <c r="I272" s="6">
        <v>0.37</v>
      </c>
    </row>
    <row r="273" spans="3:9" ht="15.5" x14ac:dyDescent="0.35">
      <c r="C273" t="s">
        <v>295</v>
      </c>
      <c r="I273" s="6">
        <v>0.15</v>
      </c>
    </row>
    <row r="274" spans="3:9" ht="15.5" x14ac:dyDescent="0.35">
      <c r="C274" t="s">
        <v>458</v>
      </c>
      <c r="I274" s="6">
        <v>0.38</v>
      </c>
    </row>
    <row r="275" spans="3:9" ht="15.5" x14ac:dyDescent="0.35">
      <c r="C275" t="s">
        <v>296</v>
      </c>
      <c r="I275" s="6">
        <v>0.05</v>
      </c>
    </row>
    <row r="276" spans="3:9" ht="15.5" x14ac:dyDescent="0.35">
      <c r="C276" t="s">
        <v>361</v>
      </c>
      <c r="I276" s="6">
        <v>0.71</v>
      </c>
    </row>
    <row r="277" spans="3:9" ht="15.5" x14ac:dyDescent="0.35">
      <c r="C277" t="s">
        <v>297</v>
      </c>
      <c r="I277" s="6">
        <v>0.75</v>
      </c>
    </row>
    <row r="278" spans="3:9" ht="15.5" x14ac:dyDescent="0.35">
      <c r="C278" t="s">
        <v>298</v>
      </c>
      <c r="I278" s="6">
        <v>0.17</v>
      </c>
    </row>
    <row r="279" spans="3:9" ht="15.5" x14ac:dyDescent="0.35">
      <c r="C279" t="s">
        <v>299</v>
      </c>
      <c r="I279" s="5">
        <v>234000000000</v>
      </c>
    </row>
    <row r="280" spans="3:9" ht="15.5" x14ac:dyDescent="0.35">
      <c r="C280" t="s">
        <v>300</v>
      </c>
      <c r="I280" s="5">
        <v>39000000000</v>
      </c>
    </row>
    <row r="281" spans="3:9" ht="15.5" x14ac:dyDescent="0.35">
      <c r="C281" t="s">
        <v>301</v>
      </c>
      <c r="I281" s="5">
        <v>11000000000</v>
      </c>
    </row>
    <row r="282" spans="3:9" ht="15.5" x14ac:dyDescent="0.35">
      <c r="C282" t="s">
        <v>302</v>
      </c>
      <c r="I282" s="5">
        <v>7000000000</v>
      </c>
    </row>
    <row r="283" spans="3:9" ht="15.5" x14ac:dyDescent="0.35">
      <c r="C283" t="s">
        <v>303</v>
      </c>
      <c r="D283" s="5">
        <v>10000000000</v>
      </c>
    </row>
    <row r="284" spans="3:9" ht="15.5" x14ac:dyDescent="0.35">
      <c r="C284" t="s">
        <v>304</v>
      </c>
      <c r="D284" s="5">
        <v>347000000000</v>
      </c>
    </row>
    <row r="285" spans="3:9" ht="15.5" x14ac:dyDescent="0.35">
      <c r="C285" t="s">
        <v>305</v>
      </c>
      <c r="D285" s="5">
        <v>106000000000</v>
      </c>
    </row>
    <row r="286" spans="3:9" ht="15.5" x14ac:dyDescent="0.35">
      <c r="C286" t="s">
        <v>245</v>
      </c>
      <c r="D286" s="5">
        <v>-11000000000</v>
      </c>
    </row>
    <row r="287" spans="3:9" ht="15.5" x14ac:dyDescent="0.35">
      <c r="C287" t="s">
        <v>306</v>
      </c>
      <c r="I287" s="5">
        <v>242000000000</v>
      </c>
    </row>
    <row r="288" spans="3:9" ht="15.5" x14ac:dyDescent="0.35">
      <c r="C288" t="s">
        <v>243</v>
      </c>
      <c r="D288" s="5">
        <v>1000000000</v>
      </c>
    </row>
    <row r="289" spans="3:9" ht="15.5" x14ac:dyDescent="0.35">
      <c r="C289" t="s">
        <v>242</v>
      </c>
      <c r="D289" s="5">
        <v>16000000000</v>
      </c>
    </row>
    <row r="290" spans="3:9" ht="15.5" x14ac:dyDescent="0.35">
      <c r="C290" t="s">
        <v>24</v>
      </c>
      <c r="D290" s="5">
        <v>16000000000</v>
      </c>
    </row>
    <row r="291" spans="3:9" ht="15.5" x14ac:dyDescent="0.35">
      <c r="C291" t="s">
        <v>21</v>
      </c>
      <c r="D291" s="5">
        <v>6000000000</v>
      </c>
    </row>
    <row r="292" spans="3:9" ht="15.5" x14ac:dyDescent="0.35">
      <c r="C292" t="s">
        <v>244</v>
      </c>
      <c r="I292" s="5">
        <v>242000000000</v>
      </c>
    </row>
    <row r="293" spans="3:9" ht="15.5" x14ac:dyDescent="0.35">
      <c r="C293" t="s">
        <v>307</v>
      </c>
      <c r="I293" s="5">
        <v>-3000000000</v>
      </c>
    </row>
    <row r="294" spans="3:9" ht="15.5" x14ac:dyDescent="0.35">
      <c r="C294" t="s">
        <v>308</v>
      </c>
      <c r="I294" s="5">
        <v>-2000000000</v>
      </c>
    </row>
    <row r="295" spans="3:9" ht="15.5" x14ac:dyDescent="0.35">
      <c r="C295" t="s">
        <v>309</v>
      </c>
      <c r="I295" s="5">
        <v>8000000000</v>
      </c>
    </row>
    <row r="296" spans="3:9" ht="15.5" x14ac:dyDescent="0.35">
      <c r="C296" t="s">
        <v>310</v>
      </c>
      <c r="I296" s="5">
        <v>-5000000000</v>
      </c>
    </row>
    <row r="297" spans="3:9" ht="15.5" x14ac:dyDescent="0.35">
      <c r="C297" t="s">
        <v>311</v>
      </c>
      <c r="I297" s="5">
        <v>-8000000000</v>
      </c>
    </row>
  </sheetData>
  <pageMargins left="0.7" right="0.7" top="0.75" bottom="0.75" header="0.3" footer="0.3"/>
  <ignoredErrors>
    <ignoredError sqref="A1:R298" numberStoredAsText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P28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1884</v>
      </c>
      <c r="D1" t="s">
        <v>1</v>
      </c>
      <c r="E1" t="s">
        <v>2</v>
      </c>
      <c r="H1" t="s">
        <v>3</v>
      </c>
      <c r="I1" s="1">
        <v>45289</v>
      </c>
      <c r="J1" s="1">
        <v>44925</v>
      </c>
      <c r="K1" s="1">
        <v>44560</v>
      </c>
      <c r="L1" s="1">
        <v>44195</v>
      </c>
      <c r="M1" s="1">
        <v>43829</v>
      </c>
      <c r="N1" s="1">
        <v>43462</v>
      </c>
      <c r="O1" s="1">
        <v>43098</v>
      </c>
      <c r="P1" s="1">
        <v>42734</v>
      </c>
    </row>
    <row r="2" spans="1:16" ht="15.5" x14ac:dyDescent="0.35">
      <c r="C2" t="s">
        <v>1885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vm="498">
        <f t="shared" ref="I2:P2" ca="1" si="0">IFERROR(_xlfn.STOCKHISTORY("XIDX:" &amp; $C$1, I1, , 0, 0, 1), "Libur")</f>
        <v>9</v>
      </c>
      <c r="J2" s="2" t="str">
        <f t="shared" ca="1" si="0"/>
        <v>Libur</v>
      </c>
      <c r="K2" s="2" vm="11">
        <f t="shared" ca="1" si="0"/>
        <v>50</v>
      </c>
      <c r="L2" s="2" vm="11">
        <f t="shared" ca="1" si="0"/>
        <v>50</v>
      </c>
      <c r="M2" s="2" vm="111">
        <f t="shared" ca="1" si="0"/>
        <v>270</v>
      </c>
      <c r="N2" s="2" vm="514">
        <f t="shared" ca="1" si="0"/>
        <v>830</v>
      </c>
      <c r="O2" s="2" vm="515">
        <f t="shared" ca="1" si="0"/>
        <v>716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0</v>
      </c>
      <c r="E4" s="2">
        <f>IFERROR(INDEX(E51:E500,MATCH($C$4,$C$51:$C$500,0)),"")</f>
        <v>7234835709</v>
      </c>
      <c r="H4" s="2">
        <f>IFERROR(SUM(D4:G4)*(4/MAX(1,COUNT(D4:G4))),"")</f>
        <v>14469671418</v>
      </c>
      <c r="I4" s="2">
        <f t="shared" ref="I4:P4" si="1">IFERROR(INDEX(I51:I500,MATCH($C$4,$C$51:$C$500,0)),"")</f>
        <v>343374489792</v>
      </c>
      <c r="J4" s="2">
        <f t="shared" si="1"/>
        <v>761937029321</v>
      </c>
      <c r="K4" s="2">
        <f t="shared" si="1"/>
        <v>606434525206</v>
      </c>
      <c r="L4" s="2">
        <f t="shared" si="1"/>
        <v>319671780376</v>
      </c>
      <c r="M4" s="2">
        <f t="shared" si="1"/>
        <v>681371330443</v>
      </c>
      <c r="N4" s="2">
        <f t="shared" si="1"/>
        <v>1457709956748</v>
      </c>
      <c r="O4" s="2">
        <f t="shared" si="1"/>
        <v>2286302410148</v>
      </c>
      <c r="P4" s="2">
        <f t="shared" si="1"/>
        <v>3126015442797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-1000000000</v>
      </c>
      <c r="E5" s="2">
        <f>IFERROR(INDEX(E51:E500,MATCH($C$5,$C$51:$C$500,0)),"")</f>
        <v>-9562674717</v>
      </c>
      <c r="H5" s="2">
        <f>IFERROR(SUM(D5:G5)*(4/MAX(1,COUNT(D5:G5))),"")</f>
        <v>-21125349434</v>
      </c>
      <c r="I5" s="2">
        <f t="shared" ref="I5:P5" si="2">IFERROR(INDEX(I51:I500,MATCH($C$5,$C$51:$C$500,0)),"")</f>
        <v>-325219924023</v>
      </c>
      <c r="J5" s="2">
        <f t="shared" si="2"/>
        <v>-93102300548</v>
      </c>
      <c r="K5" s="2">
        <f t="shared" si="2"/>
        <v>1471667839</v>
      </c>
      <c r="L5" s="2">
        <f t="shared" si="2"/>
        <v>-135284131457</v>
      </c>
      <c r="M5" s="2">
        <f t="shared" si="2"/>
        <v>-186963360759</v>
      </c>
      <c r="N5" s="2">
        <f t="shared" si="2"/>
        <v>29393476540</v>
      </c>
      <c r="O5" s="2">
        <f t="shared" si="2"/>
        <v>205715584663</v>
      </c>
      <c r="P5" s="2">
        <f t="shared" si="2"/>
        <v>201222623490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415585658561</v>
      </c>
      <c r="E6" s="2">
        <f>IFERROR(INDEX(E51:E500,MATCH($C$6,$C$51:$C$500,0)),"")</f>
        <v>416585658561</v>
      </c>
      <c r="H6" s="2">
        <f>IFERROR(INDEX(D6:G6,COUNT(D6:G6)),"")</f>
        <v>416585658561</v>
      </c>
      <c r="I6" s="2">
        <f t="shared" ref="I6:P6" si="3">IFERROR(INDEX(I51:I500,MATCH($C$6,$C$51:$C$500,0)),"")</f>
        <v>428861355468</v>
      </c>
      <c r="J6" s="2">
        <f t="shared" si="3"/>
        <v>754081279492</v>
      </c>
      <c r="K6" s="2">
        <f t="shared" si="3"/>
        <v>847183580040</v>
      </c>
      <c r="L6" s="2">
        <f t="shared" si="3"/>
        <v>845711912201</v>
      </c>
      <c r="M6" s="2">
        <f t="shared" si="3"/>
        <v>1182170877834</v>
      </c>
      <c r="N6" s="2">
        <f t="shared" si="3"/>
        <v>1369134238594</v>
      </c>
      <c r="O6" s="2">
        <f t="shared" si="3"/>
        <v>1339740762053</v>
      </c>
      <c r="P6" s="2">
        <f t="shared" si="3"/>
        <v>634911481085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33.33</v>
      </c>
      <c r="E7" s="3">
        <f>IFERROR(INDEX(E51:E500,MATCH($C$7,$C$51:$C$500,0))/1000000000,"")</f>
        <v>33.33</v>
      </c>
      <c r="H7" s="3">
        <f>IFERROR(INDEX(D7:G7,COUNT(D7:G7)),"")</f>
        <v>33.33</v>
      </c>
      <c r="I7" s="3">
        <f t="shared" ref="I7:P7" si="4">IFERROR(INDEX(I51:I500,MATCH($C$7,$C$51:$C$500,0))/1000000000,"")</f>
        <v>33.33</v>
      </c>
      <c r="J7" s="3">
        <f t="shared" si="4"/>
        <v>33.33</v>
      </c>
      <c r="K7" s="3">
        <f t="shared" si="4"/>
        <v>33.33</v>
      </c>
      <c r="L7" s="3">
        <f t="shared" si="4"/>
        <v>33.33</v>
      </c>
      <c r="M7" s="3">
        <f t="shared" si="4"/>
        <v>33.33</v>
      </c>
      <c r="N7" s="3">
        <f t="shared" si="4"/>
        <v>33.33</v>
      </c>
      <c r="O7" s="3">
        <f t="shared" si="4"/>
        <v>6.67</v>
      </c>
      <c r="P7" s="3">
        <f t="shared" si="4"/>
        <v>5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0</v>
      </c>
      <c r="E8" s="2">
        <f>IFERROR(INDEX(E51:E500,MATCH("Free cash flow (Quarter)",$C$51:$C$500,0)),"")</f>
        <v>0</v>
      </c>
      <c r="H8" s="2">
        <f>IFERROR(INDEX(D8:G8,COUNT(D8:G8)),"")</f>
        <v>0</v>
      </c>
      <c r="I8" s="2">
        <f t="shared" ref="I8:P8" si="5">IFERROR(INDEX(I51:I500,MATCH($C$8,$C$51:$C$500,0)),"")</f>
        <v>-17000000000</v>
      </c>
      <c r="J8" s="2">
        <f t="shared" si="5"/>
        <v>-33000000000</v>
      </c>
      <c r="K8" s="2">
        <f t="shared" si="5"/>
        <v>163000000000</v>
      </c>
      <c r="L8" s="2">
        <f t="shared" si="5"/>
        <v>84000000000</v>
      </c>
      <c r="M8" s="2">
        <f t="shared" si="5"/>
        <v>64000000000</v>
      </c>
      <c r="N8" s="2">
        <f t="shared" si="5"/>
        <v>-285000000000</v>
      </c>
      <c r="O8" s="2">
        <f t="shared" si="5"/>
        <v>-612000000000</v>
      </c>
      <c r="P8" s="2">
        <f t="shared" si="5"/>
        <v>-219000000000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0</v>
      </c>
      <c r="E9" s="3">
        <f>IFERROR(INDEX(E51:E500,MATCH("Free cash flow per share (Quarter)",$C$51:$C$500,0)),"")</f>
        <v>0</v>
      </c>
      <c r="H9" s="3">
        <f>IFERROR(INDEX(D9:G9,COUNT(D9:G9)),"")</f>
        <v>0</v>
      </c>
      <c r="I9" s="3">
        <f t="shared" ref="I9:P9" si="6">IFERROR(INDEX(I51:I500,MATCH($C$9,$C$51:$C$500,0)),"")</f>
        <v>-0.5</v>
      </c>
      <c r="J9" s="3">
        <f t="shared" si="6"/>
        <v>-0.98</v>
      </c>
      <c r="K9" s="3">
        <f t="shared" si="6"/>
        <v>4.9000000000000004</v>
      </c>
      <c r="L9" s="3">
        <f t="shared" si="6"/>
        <v>2.52</v>
      </c>
      <c r="M9" s="3">
        <f t="shared" si="6"/>
        <v>1.91</v>
      </c>
      <c r="N9" s="3">
        <f t="shared" si="6"/>
        <v>-8.5500000000000007</v>
      </c>
      <c r="O9" s="3">
        <f t="shared" si="6"/>
        <v>-91.77</v>
      </c>
      <c r="P9" s="3">
        <f t="shared" si="6"/>
        <v>-43.76</v>
      </c>
    </row>
    <row r="10" spans="1:16" ht="15.5" x14ac:dyDescent="0.35">
      <c r="C10" t="s">
        <v>18</v>
      </c>
      <c r="D10" s="3" t="str">
        <f>IFERROR(IF(D9=0,"",D2/D9),"")</f>
        <v/>
      </c>
      <c r="E10" s="3" t="str">
        <f>IFERROR(IF(E9=0,"",E2/E9),"")</f>
        <v/>
      </c>
      <c r="I10" s="3">
        <f t="shared" ref="I10:P10" ca="1" si="7">IFERROR(IF(I9=0,"",I2/I9),"")</f>
        <v>-18</v>
      </c>
      <c r="J10" s="3" t="str">
        <f t="shared" ca="1" si="7"/>
        <v/>
      </c>
      <c r="K10" s="3">
        <f t="shared" ca="1" si="7"/>
        <v>10.204081632653061</v>
      </c>
      <c r="L10" s="3">
        <f t="shared" ca="1" si="7"/>
        <v>19.841269841269842</v>
      </c>
      <c r="M10" s="3">
        <f t="shared" ca="1" si="7"/>
        <v>141.36125654450262</v>
      </c>
      <c r="N10" s="3">
        <f t="shared" ca="1" si="7"/>
        <v>-97.076023391812853</v>
      </c>
      <c r="O10" s="3">
        <f t="shared" ca="1" si="7"/>
        <v>-7.8021139806036839</v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3433778517</v>
      </c>
      <c r="E11" s="2">
        <f>IFERROR(INDEX(E51:E500,MATCH($C$11,$C$51:$C$500,0)),"")</f>
        <v>3433778517</v>
      </c>
      <c r="H11" s="2">
        <f>IFERROR(INDEX(D11:G11,COUNT(D11:G11)),"")</f>
        <v>3433778517</v>
      </c>
      <c r="I11" s="2">
        <f t="shared" ref="I11:P11" si="8">IFERROR(INDEX(I51:I500,MATCH($C$11,$C$51:$C$500,0)),"")</f>
        <v>7376457317</v>
      </c>
      <c r="J11" s="2">
        <f t="shared" si="8"/>
        <v>11938136913</v>
      </c>
      <c r="K11" s="2">
        <f t="shared" si="8"/>
        <v>10354858815</v>
      </c>
      <c r="L11" s="2">
        <f t="shared" si="8"/>
        <v>11996667093</v>
      </c>
      <c r="M11" s="2">
        <f t="shared" si="8"/>
        <v>30734368171</v>
      </c>
      <c r="N11" s="2">
        <f t="shared" si="8"/>
        <v>177068698664</v>
      </c>
      <c r="O11" s="2">
        <f t="shared" si="8"/>
        <v>411678473535</v>
      </c>
      <c r="P11" s="2">
        <f t="shared" si="8"/>
        <v>419048419524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-3000000000</v>
      </c>
      <c r="E12" s="2">
        <f>IFERROR(INDEX(E51:E500,MATCH("Net Debt (Quarter)",$C$51:$C$500,0)),"")</f>
        <v>-3000000000</v>
      </c>
      <c r="H12" s="2">
        <f>IFERROR(INDEX(D12:G12,COUNT(D12:G12)),"")</f>
        <v>-3000000000</v>
      </c>
      <c r="I12" s="2">
        <f t="shared" ref="I12:P12" si="9">IFERROR(INDEX(I51:I500,MATCH($C$12,$C$51:$C$500,0)),"")</f>
        <v>-7000000000</v>
      </c>
      <c r="J12" s="2">
        <f t="shared" si="9"/>
        <v>676000000000</v>
      </c>
      <c r="K12" s="2">
        <f t="shared" si="9"/>
        <v>362000000000</v>
      </c>
      <c r="L12" s="2">
        <f t="shared" si="9"/>
        <v>286000000000</v>
      </c>
      <c r="M12" s="2">
        <f t="shared" si="9"/>
        <v>197000000000</v>
      </c>
      <c r="N12" s="2">
        <f t="shared" si="9"/>
        <v>1792000000000</v>
      </c>
      <c r="O12" s="2">
        <f t="shared" si="9"/>
        <v>1405000000000</v>
      </c>
      <c r="P12" s="2">
        <f t="shared" si="9"/>
        <v>1574000000000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P13" si="10">IFERROR(INDEX(I51:I500,MATCH($C$13,$C$51:$C$500,0)),"")</f>
        <v>0</v>
      </c>
      <c r="J13" s="2">
        <f t="shared" si="10"/>
        <v>688000000000</v>
      </c>
      <c r="K13" s="2">
        <f t="shared" si="10"/>
        <v>373000000000</v>
      </c>
      <c r="L13" s="2">
        <f t="shared" si="10"/>
        <v>298000000000</v>
      </c>
      <c r="M13" s="2">
        <f t="shared" si="10"/>
        <v>228000000000</v>
      </c>
      <c r="N13" s="2">
        <f t="shared" si="10"/>
        <v>1969000000000</v>
      </c>
      <c r="O13" s="2">
        <f t="shared" si="10"/>
        <v>1816000000000</v>
      </c>
      <c r="P13" s="2">
        <f t="shared" si="10"/>
        <v>1993000000000</v>
      </c>
    </row>
    <row r="14" spans="1:16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P14" si="11">IFERROR(INDEX(I51:I500,MATCH($C$14,$C$51:$C$500,0)),"")</f>
        <v>-24900084784</v>
      </c>
      <c r="J14" s="2">
        <f t="shared" si="11"/>
        <v>-30818996285</v>
      </c>
      <c r="K14" s="2">
        <f t="shared" si="11"/>
        <v>-29884476491</v>
      </c>
      <c r="L14" s="2">
        <f t="shared" si="11"/>
        <v>-53667116436</v>
      </c>
      <c r="M14" s="2">
        <f t="shared" si="11"/>
        <v>-121890002944</v>
      </c>
      <c r="N14" s="2">
        <f t="shared" si="11"/>
        <v>-118817591904</v>
      </c>
      <c r="O14" s="2">
        <f t="shared" si="11"/>
        <v>-112654436026</v>
      </c>
      <c r="P14" s="2">
        <f t="shared" si="11"/>
        <v>-83407833261</v>
      </c>
    </row>
    <row r="15" spans="1:16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P15" si="12">IFERROR(INDEX(I51:I500,MATCH($C$15,$C$51:$C$500,0)),"")</f>
        <v>-9099423979</v>
      </c>
      <c r="J15" s="2">
        <f t="shared" si="12"/>
        <v>-20191331277</v>
      </c>
      <c r="K15" s="2">
        <f t="shared" si="12"/>
        <v>-18124573919</v>
      </c>
      <c r="L15" s="2">
        <f t="shared" si="12"/>
        <v>-9590153411</v>
      </c>
      <c r="M15" s="2">
        <f t="shared" si="12"/>
        <v>-49423721907</v>
      </c>
      <c r="N15" s="2">
        <f t="shared" si="12"/>
        <v>-51778054952</v>
      </c>
      <c r="O15" s="2">
        <f t="shared" si="12"/>
        <v>-68589072304</v>
      </c>
      <c r="P15" s="2">
        <f t="shared" si="12"/>
        <v>-93780463284</v>
      </c>
    </row>
    <row r="16" spans="1:16" ht="15.5" x14ac:dyDescent="0.35">
      <c r="C16" t="s">
        <v>29</v>
      </c>
      <c r="D16" s="2">
        <f>IFERROR(INDEX(D51:D500,MATCH($C$16,$C$51:$C$500,0)),"")</f>
        <v>-1000000000</v>
      </c>
      <c r="E16" s="2">
        <f>IFERROR(INDEX(E51:E500,MATCH($C$16,$C$51:$C$500,0)),"")</f>
        <v>-9562674717</v>
      </c>
      <c r="H16" s="2">
        <f>IFERROR(SUM(D16:G16)*(4/MAX(1,COUNT(D16:G16))),"")</f>
        <v>-21125349434</v>
      </c>
      <c r="I16" s="2">
        <f t="shared" ref="I16:P16" si="13">IFERROR(INDEX(I51:I500,MATCH($C$16,$C$51:$C$500,0)),"")</f>
        <v>-316703559044</v>
      </c>
      <c r="J16" s="2">
        <f t="shared" si="13"/>
        <v>-73590142271</v>
      </c>
      <c r="K16" s="2">
        <f t="shared" si="13"/>
        <v>18697953758</v>
      </c>
      <c r="L16" s="2">
        <f t="shared" si="13"/>
        <v>-125689358046</v>
      </c>
      <c r="M16" s="2">
        <f t="shared" si="13"/>
        <v>-143553305852</v>
      </c>
      <c r="N16" s="2">
        <f t="shared" si="13"/>
        <v>82484786492</v>
      </c>
      <c r="O16" s="2">
        <f t="shared" si="13"/>
        <v>275091135967</v>
      </c>
      <c r="P16" s="2">
        <f t="shared" si="13"/>
        <v>295121602774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366</v>
      </c>
      <c r="J18" t="s">
        <v>367</v>
      </c>
      <c r="K18" t="s">
        <v>368</v>
      </c>
      <c r="L18" t="s">
        <v>314</v>
      </c>
      <c r="M18" t="s">
        <v>315</v>
      </c>
      <c r="N18" t="s">
        <v>32</v>
      </c>
      <c r="O18" t="s">
        <v>33</v>
      </c>
      <c r="P18" t="s">
        <v>34</v>
      </c>
    </row>
    <row r="19" spans="1:16" ht="15.5" x14ac:dyDescent="0.35">
      <c r="A19" t="s">
        <v>44</v>
      </c>
      <c r="C19" t="s">
        <v>45</v>
      </c>
    </row>
    <row r="20" spans="1:16" ht="15.5" x14ac:dyDescent="0.35">
      <c r="A20" t="s">
        <v>46</v>
      </c>
      <c r="C20" t="s">
        <v>47</v>
      </c>
      <c r="D20" s="2" t="str">
        <f ca="1">IFERROR(D21*D2,"")</f>
        <v/>
      </c>
      <c r="E20" s="2" t="str">
        <f ca="1">IFERROR(E21*E2,"")</f>
        <v/>
      </c>
      <c r="H20" s="2" t="str">
        <f t="shared" ref="H20:P20" ca="1" si="14">IFERROR(H21*H2,"")</f>
        <v/>
      </c>
      <c r="I20" s="2">
        <f t="shared" ca="1" si="14"/>
        <v>299970000000</v>
      </c>
      <c r="J20" s="2" t="str">
        <f t="shared" ca="1" si="14"/>
        <v/>
      </c>
      <c r="K20" s="2">
        <f t="shared" ca="1" si="14"/>
        <v>1666500000000</v>
      </c>
      <c r="L20" s="2">
        <f t="shared" ca="1" si="14"/>
        <v>1666500000000</v>
      </c>
      <c r="M20" s="2">
        <f t="shared" ca="1" si="14"/>
        <v>8999100000000</v>
      </c>
      <c r="N20" s="2">
        <f t="shared" ca="1" si="14"/>
        <v>27663900000000</v>
      </c>
      <c r="O20" s="2">
        <f t="shared" ca="1" si="14"/>
        <v>4775720000000</v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33330000000</v>
      </c>
      <c r="E21" s="2">
        <f>IFERROR(INDEX(E51:E500,MATCH($C$7,$C$51:$C$500,0)),"")</f>
        <v>33330000000</v>
      </c>
      <c r="H21" s="2">
        <f>IFERROR(INDEX(D21:G21,COUNT(D21:G21)),"")</f>
        <v>33330000000</v>
      </c>
      <c r="I21" s="2">
        <f t="shared" ref="I21:P21" si="15">IFERROR(INDEX(I51:I500,MATCH($C$7,$C$51:$C$500,0)),"")</f>
        <v>33330000000</v>
      </c>
      <c r="J21" s="2">
        <f t="shared" si="15"/>
        <v>33330000000</v>
      </c>
      <c r="K21" s="2">
        <f t="shared" si="15"/>
        <v>33330000000</v>
      </c>
      <c r="L21" s="2">
        <f t="shared" si="15"/>
        <v>33330000000</v>
      </c>
      <c r="M21" s="2">
        <f t="shared" si="15"/>
        <v>33330000000</v>
      </c>
      <c r="N21" s="2">
        <f t="shared" si="15"/>
        <v>33330000000</v>
      </c>
      <c r="O21" s="2">
        <f t="shared" si="15"/>
        <v>6670000000</v>
      </c>
      <c r="P21" s="2">
        <f t="shared" si="15"/>
        <v>5000000000</v>
      </c>
    </row>
    <row r="23" spans="1:16" ht="15.5" x14ac:dyDescent="0.35">
      <c r="B23" t="s">
        <v>48</v>
      </c>
      <c r="C23" t="s">
        <v>49</v>
      </c>
      <c r="D23" s="3">
        <f>IFERROR(D5/D6*100,"")</f>
        <v>-0.24062428031385477</v>
      </c>
      <c r="E23" s="3">
        <f>IFERROR(E5/E6*100,"")</f>
        <v>-2.2954882196454087</v>
      </c>
      <c r="H23" s="3">
        <f t="shared" ref="H23:P23" si="16">IFERROR(H5/H6*100,"")</f>
        <v>-5.0710697787755565</v>
      </c>
      <c r="I23" s="3">
        <f t="shared" si="16"/>
        <v>-75.833347975151526</v>
      </c>
      <c r="J23" s="3">
        <f t="shared" si="16"/>
        <v>-12.346454298762064</v>
      </c>
      <c r="K23" s="3">
        <f t="shared" si="16"/>
        <v>0.17371297953278497</v>
      </c>
      <c r="L23" s="3">
        <f t="shared" si="16"/>
        <v>-15.996479357245599</v>
      </c>
      <c r="M23" s="3">
        <f t="shared" si="16"/>
        <v>-15.815256852000825</v>
      </c>
      <c r="N23" s="3">
        <f t="shared" si="16"/>
        <v>2.1468659326046025</v>
      </c>
      <c r="O23" s="3">
        <f t="shared" si="16"/>
        <v>15.35487987599663</v>
      </c>
      <c r="P23" s="3">
        <f t="shared" si="16"/>
        <v>31.693020127172804</v>
      </c>
    </row>
    <row r="24" spans="1:16" ht="15.5" x14ac:dyDescent="0.35">
      <c r="C24" t="s">
        <v>50</v>
      </c>
      <c r="D24" s="4">
        <f>IFERROR(_xlfn.RRI(5,I23,D23),"")</f>
        <v>-0.68355674467036731</v>
      </c>
      <c r="E24" s="4">
        <f>IFERROR(_xlfn.RRI(5,J23,E23),"")</f>
        <v>-0.28572316918357354</v>
      </c>
      <c r="H24" s="4">
        <f t="shared" ref="H24:P24" si="17">IFERROR(_xlfn.RRI(5,M23,H23),"")</f>
        <v>-0.20346535984828362</v>
      </c>
      <c r="I24" s="4" t="str">
        <f t="shared" si="17"/>
        <v/>
      </c>
      <c r="J24" s="4" t="str">
        <f t="shared" si="17"/>
        <v/>
      </c>
      <c r="K24" s="4">
        <f t="shared" si="17"/>
        <v>-0.64700079395319054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51</v>
      </c>
      <c r="C25" t="s">
        <v>52</v>
      </c>
      <c r="D25" s="3">
        <f>IFERROR(INDEX(D51:D500,MATCH($A$25,$C$51:$C$500,0)),"")</f>
        <v>-0.03</v>
      </c>
      <c r="E25" s="3">
        <f>IFERROR(INDEX(E51:E500,MATCH($A$25,$C$51:$C$500,0)),"")</f>
        <v>-0.28999999999999998</v>
      </c>
      <c r="H25" s="3">
        <f>IFERROR(INDEX(D25:G25,COUNT(D25:G25)),"")</f>
        <v>-0.28999999999999998</v>
      </c>
      <c r="I25" s="3">
        <f t="shared" ref="I25:P25" si="18">IFERROR(INDEX(I51:I500,MATCH($C$25,$C$51:$C$500,0)),"")</f>
        <v>-9.7799999999999994</v>
      </c>
      <c r="J25" s="3">
        <f t="shared" si="18"/>
        <v>-2.81</v>
      </c>
      <c r="K25" s="3">
        <f t="shared" si="18"/>
        <v>0.02</v>
      </c>
      <c r="L25" s="3">
        <f t="shared" si="18"/>
        <v>-4.0599999999999996</v>
      </c>
      <c r="M25" s="3">
        <f t="shared" si="18"/>
        <v>-5.79</v>
      </c>
      <c r="N25" s="3">
        <f t="shared" si="18"/>
        <v>0.92</v>
      </c>
      <c r="O25" s="3">
        <f t="shared" si="18"/>
        <v>30.98</v>
      </c>
      <c r="P25" s="3">
        <f t="shared" si="18"/>
        <v>40.270000000000003</v>
      </c>
    </row>
    <row r="26" spans="1:16" ht="15.5" x14ac:dyDescent="0.35">
      <c r="C26" t="s">
        <v>53</v>
      </c>
      <c r="D26" s="4">
        <f>IFERROR(_xlfn.RRI(5,I25,D25),"")</f>
        <v>-0.68569124382410429</v>
      </c>
      <c r="E26" s="4">
        <f>IFERROR(_xlfn.RRI(5,J25,E25),"")</f>
        <v>-0.36505174263208096</v>
      </c>
      <c r="H26" s="4">
        <f t="shared" ref="H26:P26" si="19">IFERROR(_xlfn.RRI(5,M25,H25),"")</f>
        <v>-0.45053012517037005</v>
      </c>
      <c r="I26" s="4" t="str">
        <f t="shared" si="19"/>
        <v/>
      </c>
      <c r="J26" s="4" t="str">
        <f t="shared" si="19"/>
        <v/>
      </c>
      <c r="K26" s="4">
        <f t="shared" si="19"/>
        <v>-0.78162160326628083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54</v>
      </c>
      <c r="D27" s="3">
        <f>IFERROR(D4/D21,"")</f>
        <v>0</v>
      </c>
      <c r="E27" s="3">
        <f>IFERROR(E4/E21,"")</f>
        <v>0.21706677794779478</v>
      </c>
      <c r="H27" s="3">
        <f t="shared" ref="H27:P27" si="20">IFERROR(H4/H21,"")</f>
        <v>0.43413355589558955</v>
      </c>
      <c r="I27" s="3">
        <f t="shared" si="20"/>
        <v>10.302264920252025</v>
      </c>
      <c r="J27" s="3">
        <f t="shared" si="20"/>
        <v>22.860396919321932</v>
      </c>
      <c r="K27" s="3">
        <f t="shared" si="20"/>
        <v>18.194855241704172</v>
      </c>
      <c r="L27" s="3">
        <f t="shared" si="20"/>
        <v>9.5911125225322529</v>
      </c>
      <c r="M27" s="3">
        <f t="shared" si="20"/>
        <v>20.443184231713172</v>
      </c>
      <c r="N27" s="3">
        <f t="shared" si="20"/>
        <v>43.735672269666964</v>
      </c>
      <c r="O27" s="3">
        <f t="shared" si="20"/>
        <v>342.77397453493251</v>
      </c>
      <c r="P27" s="3">
        <f t="shared" si="20"/>
        <v>625.20308855940004</v>
      </c>
    </row>
    <row r="28" spans="1:16" ht="15.5" x14ac:dyDescent="0.35">
      <c r="C28" t="s">
        <v>55</v>
      </c>
      <c r="D28" s="4">
        <f>IFERROR(_xlfn.RRI(5,I27,D27),"")</f>
        <v>-1</v>
      </c>
      <c r="E28" s="4">
        <f>IFERROR(_xlfn.RRI(5,J27,E27),"")</f>
        <v>-0.6059948317221775</v>
      </c>
      <c r="H28" s="4">
        <f t="shared" ref="H28:P28" si="21">IFERROR(_xlfn.RRI(5,M27,H27),"")</f>
        <v>-0.5371769685517529</v>
      </c>
      <c r="I28" s="4">
        <f t="shared" si="21"/>
        <v>-0.25110767218976959</v>
      </c>
      <c r="J28" s="4">
        <f t="shared" si="21"/>
        <v>-0.41814444449010979</v>
      </c>
      <c r="K28" s="4">
        <f t="shared" si="21"/>
        <v>-0.50706971896116704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56</v>
      </c>
      <c r="H29" s="4">
        <f t="shared" ref="H29:P29" si="22">IFERROR(((H25-I25)/I25)*100%,"")</f>
        <v>-0.97034764826175879</v>
      </c>
      <c r="I29" s="4">
        <f t="shared" si="22"/>
        <v>2.4804270462633449</v>
      </c>
      <c r="J29" s="4">
        <f t="shared" si="22"/>
        <v>-141.5</v>
      </c>
      <c r="K29" s="4">
        <f t="shared" si="22"/>
        <v>-1.0049261083743841</v>
      </c>
      <c r="L29" s="4">
        <f t="shared" si="22"/>
        <v>-0.29879101899827298</v>
      </c>
      <c r="M29" s="4">
        <f t="shared" si="22"/>
        <v>-7.2934782608695645</v>
      </c>
      <c r="N29" s="4">
        <f t="shared" si="22"/>
        <v>-0.97030342156229821</v>
      </c>
      <c r="O29" s="4">
        <f t="shared" si="22"/>
        <v>-0.23069282344176811</v>
      </c>
      <c r="P29" s="4" t="str">
        <f t="shared" si="22"/>
        <v/>
      </c>
    </row>
    <row r="30" spans="1:16" ht="15.5" x14ac:dyDescent="0.35">
      <c r="C30" t="s">
        <v>57</v>
      </c>
      <c r="H30" s="4">
        <f t="shared" ref="H30:P30" si="23">IFERROR(((H27-I27)/I27)*100%,"")</f>
        <v>-0.95786037737758256</v>
      </c>
      <c r="I30" s="4">
        <f t="shared" si="23"/>
        <v>-0.54934006803948343</v>
      </c>
      <c r="J30" s="4">
        <f t="shared" si="23"/>
        <v>0.25642092864382554</v>
      </c>
      <c r="K30" s="4">
        <f t="shared" si="23"/>
        <v>0.8970536732792237</v>
      </c>
      <c r="L30" s="4">
        <f t="shared" si="23"/>
        <v>-0.53084057679949292</v>
      </c>
      <c r="M30" s="4">
        <f t="shared" si="23"/>
        <v>-0.53257413980825863</v>
      </c>
      <c r="N30" s="4">
        <f t="shared" si="23"/>
        <v>-0.87240667168793529</v>
      </c>
      <c r="O30" s="4">
        <f t="shared" si="23"/>
        <v>-0.45173979334498149</v>
      </c>
      <c r="P30" s="4" t="str">
        <f t="shared" si="23"/>
        <v/>
      </c>
    </row>
    <row r="32" spans="1:16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12.47</v>
      </c>
      <c r="E32" s="3">
        <f>IFERROR(INDEX(E51:E500,MATCH($A$32,$C$51:$C$500,0)),"")</f>
        <v>12.5</v>
      </c>
      <c r="H32" s="3">
        <f>IFERROR(INDEX(D32:G32,COUNT(D32:G32)),"")</f>
        <v>12.5</v>
      </c>
      <c r="I32" s="3">
        <f t="shared" ref="I32:P32" si="24">IFERROR(INDEX(I51:I500,MATCH($C$32,$C$51:$C$500,0)),"")</f>
        <v>12.87</v>
      </c>
      <c r="J32" s="3">
        <f t="shared" si="24"/>
        <v>22.62</v>
      </c>
      <c r="K32" s="3">
        <f t="shared" si="24"/>
        <v>25.42</v>
      </c>
      <c r="L32" s="3">
        <f t="shared" si="24"/>
        <v>25.37</v>
      </c>
      <c r="M32" s="3">
        <f t="shared" si="24"/>
        <v>35.47</v>
      </c>
      <c r="N32" s="3">
        <f t="shared" si="24"/>
        <v>41.08</v>
      </c>
      <c r="O32" s="3">
        <f t="shared" si="24"/>
        <v>200.98</v>
      </c>
      <c r="P32" s="3">
        <f t="shared" si="24"/>
        <v>126.98</v>
      </c>
    </row>
    <row r="33" spans="1:16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0.08</v>
      </c>
      <c r="E33" s="3">
        <f>IFERROR(INDEX(E51:E500,MATCH($A$33,$C$51:$C$500,0)),"")</f>
        <v>0.08</v>
      </c>
      <c r="H33" s="3">
        <f>IFERROR(INDEX(D33:G33,COUNT(D33:G33)),"")</f>
        <v>0.08</v>
      </c>
      <c r="I33" s="3">
        <f t="shared" ref="I33:P33" si="25">IFERROR(INDEX(I51:I500,MATCH($C$33,$C$51:$C$500,0)),"")</f>
        <v>0.7</v>
      </c>
      <c r="J33" s="3">
        <f t="shared" si="25"/>
        <v>2.21</v>
      </c>
      <c r="K33" s="3">
        <f t="shared" si="25"/>
        <v>1.97</v>
      </c>
      <c r="L33" s="3">
        <f t="shared" si="25"/>
        <v>1.97</v>
      </c>
      <c r="M33" s="3">
        <f t="shared" si="25"/>
        <v>7.61</v>
      </c>
      <c r="N33" s="3">
        <f t="shared" si="25"/>
        <v>20.2</v>
      </c>
      <c r="O33" s="3">
        <f t="shared" si="25"/>
        <v>17.809999999999999</v>
      </c>
      <c r="P33" s="3">
        <f t="shared" si="25"/>
        <v>0</v>
      </c>
    </row>
    <row r="34" spans="1:16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-33.33</v>
      </c>
      <c r="E34" s="3">
        <f>IFERROR(INDEX(E51:E500,MATCH($A$34,$C$51:$C$500,0)),"")</f>
        <v>-3.45</v>
      </c>
      <c r="H34" s="3">
        <f>IFERROR(INDEX(D34:G34,COUNT(D34:G34)),"")</f>
        <v>-3.45</v>
      </c>
      <c r="I34" s="3">
        <f t="shared" ref="I34:P34" si="26">IFERROR(INDEX(I51:I500,MATCH($C$34,$C$51:$C$500,0)),"")</f>
        <v>-0.92</v>
      </c>
      <c r="J34" s="3">
        <f t="shared" si="26"/>
        <v>-17.79</v>
      </c>
      <c r="K34" s="3">
        <f t="shared" si="26"/>
        <v>2500</v>
      </c>
      <c r="L34" s="3">
        <f t="shared" si="26"/>
        <v>-12.32</v>
      </c>
      <c r="M34" s="3">
        <f t="shared" si="26"/>
        <v>-46.63</v>
      </c>
      <c r="N34" s="3">
        <f t="shared" si="26"/>
        <v>902.17</v>
      </c>
      <c r="O34" s="3">
        <f t="shared" si="26"/>
        <v>115.56</v>
      </c>
      <c r="P34" s="3">
        <f t="shared" si="26"/>
        <v>0</v>
      </c>
    </row>
    <row r="35" spans="1:16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0</v>
      </c>
      <c r="E35" s="3">
        <f>IFERROR(INDEX(E51:E500,MATCH($A$35,$C$51:$C$500,0)),"")</f>
        <v>4.6100000000000003</v>
      </c>
      <c r="H35" s="3">
        <f>IFERROR(INDEX(D35:G35,COUNT(D35:G35)),"")</f>
        <v>4.6100000000000003</v>
      </c>
      <c r="I35" s="3">
        <f t="shared" ref="I35:P35" si="27">IFERROR(INDEX(I51:I500,MATCH($C$35,$C$51:$C$500,0)),"")</f>
        <v>0.87</v>
      </c>
      <c r="J35" s="3">
        <f t="shared" si="27"/>
        <v>2.19</v>
      </c>
      <c r="K35" s="3">
        <f t="shared" si="27"/>
        <v>2.75</v>
      </c>
      <c r="L35" s="3">
        <f t="shared" si="27"/>
        <v>5.21</v>
      </c>
      <c r="M35" s="3">
        <f t="shared" si="27"/>
        <v>13.21</v>
      </c>
      <c r="N35" s="3">
        <f t="shared" si="27"/>
        <v>18.98</v>
      </c>
      <c r="O35" s="3">
        <f t="shared" si="27"/>
        <v>10.44</v>
      </c>
      <c r="P35" s="3">
        <f t="shared" si="27"/>
        <v>0</v>
      </c>
    </row>
    <row r="36" spans="1:16" ht="15.5" x14ac:dyDescent="0.35">
      <c r="B36" t="s">
        <v>70</v>
      </c>
      <c r="C36" t="s">
        <v>71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72</v>
      </c>
      <c r="C37" t="s">
        <v>73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1433</v>
      </c>
      <c r="E50" t="s">
        <v>1434</v>
      </c>
      <c r="F50" t="s">
        <v>1435</v>
      </c>
      <c r="G50" t="s">
        <v>1436</v>
      </c>
      <c r="H50" t="s">
        <v>1437</v>
      </c>
      <c r="I50" t="s">
        <v>366</v>
      </c>
      <c r="J50" t="s">
        <v>367</v>
      </c>
      <c r="K50" t="s">
        <v>368</v>
      </c>
      <c r="L50" t="s">
        <v>314</v>
      </c>
      <c r="M50" t="s">
        <v>315</v>
      </c>
      <c r="N50" t="s">
        <v>32</v>
      </c>
      <c r="O50" t="s">
        <v>33</v>
      </c>
      <c r="P50" t="s">
        <v>34</v>
      </c>
    </row>
    <row r="51" spans="2:16" ht="15.5" x14ac:dyDescent="0.35">
      <c r="B51" t="s">
        <v>79</v>
      </c>
      <c r="C51" t="s">
        <v>6</v>
      </c>
      <c r="E51" s="5">
        <v>7234835709</v>
      </c>
      <c r="F51" s="5">
        <v>34768184107</v>
      </c>
      <c r="G51" s="5">
        <v>67352931724</v>
      </c>
      <c r="I51" s="5">
        <v>343374489792</v>
      </c>
      <c r="J51" s="5">
        <v>761937029321</v>
      </c>
      <c r="K51" s="5">
        <v>606434525206</v>
      </c>
      <c r="L51" s="5">
        <v>319671780376</v>
      </c>
      <c r="M51" s="5">
        <v>681371330443</v>
      </c>
      <c r="N51" s="5">
        <v>1457709956748</v>
      </c>
      <c r="O51" s="5">
        <v>2286302410148</v>
      </c>
      <c r="P51" s="5">
        <v>3126015442797</v>
      </c>
    </row>
    <row r="52" spans="2:16" ht="15.5" x14ac:dyDescent="0.35">
      <c r="C52" t="s">
        <v>80</v>
      </c>
      <c r="D52" s="5">
        <v>-1000000000</v>
      </c>
      <c r="E52" s="5">
        <v>-8476118665</v>
      </c>
      <c r="F52" s="5">
        <v>-32187029276</v>
      </c>
      <c r="G52" s="5">
        <v>-73188327052</v>
      </c>
      <c r="I52" s="5">
        <v>-330389049875</v>
      </c>
      <c r="J52" s="5">
        <v>-681679193419</v>
      </c>
      <c r="K52" s="5">
        <v>-571936525480</v>
      </c>
      <c r="L52" s="5">
        <v>-312656590287</v>
      </c>
      <c r="M52" s="5">
        <v>-600421861747</v>
      </c>
      <c r="N52" s="5">
        <v>-1228159266387</v>
      </c>
      <c r="O52" s="5">
        <v>-1873986387573</v>
      </c>
      <c r="P52" s="5">
        <v>-2715527808293</v>
      </c>
    </row>
    <row r="53" spans="2:16" ht="15.5" x14ac:dyDescent="0.35">
      <c r="C53" t="s">
        <v>81</v>
      </c>
      <c r="D53" s="5">
        <v>-1000000000</v>
      </c>
      <c r="E53" s="5">
        <v>-1241282956</v>
      </c>
      <c r="F53" s="5">
        <v>2581154831</v>
      </c>
      <c r="G53" s="5">
        <v>-5835395328</v>
      </c>
      <c r="I53" s="5">
        <v>12985439917</v>
      </c>
      <c r="J53" s="5">
        <v>80257835902</v>
      </c>
      <c r="K53" s="5">
        <v>34497999726</v>
      </c>
      <c r="L53" s="5">
        <v>7015190089</v>
      </c>
      <c r="M53" s="5">
        <v>80949468696</v>
      </c>
      <c r="N53" s="5">
        <v>229550690361</v>
      </c>
      <c r="O53" s="5">
        <v>412316022575</v>
      </c>
      <c r="P53" s="5">
        <v>410487634504</v>
      </c>
    </row>
    <row r="54" spans="2:16" ht="15.5" x14ac:dyDescent="0.35">
      <c r="C54" t="s">
        <v>82</v>
      </c>
      <c r="D54" s="5">
        <v>10346393018</v>
      </c>
      <c r="E54" s="5">
        <v>-11232843810</v>
      </c>
      <c r="F54" s="5">
        <v>-1460383893</v>
      </c>
      <c r="G54" s="5">
        <v>-12682704122</v>
      </c>
      <c r="I54" s="5">
        <v>-41632731590</v>
      </c>
      <c r="J54" s="5">
        <v>-63384550192</v>
      </c>
      <c r="K54" s="5">
        <v>-53007920297</v>
      </c>
      <c r="L54" s="5">
        <v>-53071340593</v>
      </c>
      <c r="M54" s="5">
        <v>-55046237359</v>
      </c>
      <c r="N54" s="5">
        <v>-48539076803</v>
      </c>
      <c r="O54" s="5">
        <v>-50715105036</v>
      </c>
      <c r="P54" s="5">
        <v>-46043596322</v>
      </c>
    </row>
    <row r="55" spans="2:16" ht="15.5" x14ac:dyDescent="0.35">
      <c r="C55" t="s">
        <v>724</v>
      </c>
      <c r="E55" s="5">
        <v>-886450792</v>
      </c>
      <c r="F55" s="5">
        <v>-1460383893</v>
      </c>
      <c r="G55" s="5">
        <v>-12682704122</v>
      </c>
      <c r="I55" s="5">
        <v>-41632731590</v>
      </c>
      <c r="J55" s="5">
        <v>-63384550192</v>
      </c>
      <c r="K55" s="5">
        <v>-53007920297</v>
      </c>
      <c r="L55" s="5">
        <v>-53071340593</v>
      </c>
      <c r="M55" s="5">
        <v>-55046237359</v>
      </c>
    </row>
    <row r="56" spans="2:16" ht="15.5" x14ac:dyDescent="0.35">
      <c r="C56" t="s">
        <v>83</v>
      </c>
    </row>
    <row r="57" spans="2:16" ht="15.5" x14ac:dyDescent="0.35">
      <c r="C57" t="s">
        <v>84</v>
      </c>
      <c r="D57" s="5">
        <v>10346393018</v>
      </c>
      <c r="E57" s="5">
        <v>-10346393018</v>
      </c>
    </row>
    <row r="58" spans="2:16" ht="15.5" x14ac:dyDescent="0.35">
      <c r="C58" t="s">
        <v>86</v>
      </c>
      <c r="D58" s="5">
        <v>9346393018</v>
      </c>
      <c r="E58" s="5">
        <v>-12474126766</v>
      </c>
      <c r="F58" s="5">
        <v>1120770938</v>
      </c>
      <c r="G58" s="5">
        <v>-18518099450</v>
      </c>
      <c r="I58" s="5">
        <v>-28647291673</v>
      </c>
      <c r="J58" s="5">
        <v>16873285710</v>
      </c>
      <c r="K58" s="5">
        <v>-18509920571</v>
      </c>
      <c r="L58" s="5">
        <v>-46056150504</v>
      </c>
      <c r="M58" s="5">
        <v>25903231337</v>
      </c>
      <c r="N58" s="5">
        <v>181011613558</v>
      </c>
      <c r="O58" s="5">
        <v>361600917539</v>
      </c>
      <c r="P58" s="5">
        <v>364444038182</v>
      </c>
    </row>
    <row r="59" spans="2:16" ht="15.5" x14ac:dyDescent="0.35">
      <c r="C59" t="s">
        <v>87</v>
      </c>
      <c r="D59" s="5">
        <v>-10346393018</v>
      </c>
      <c r="E59" s="5">
        <v>2911452049</v>
      </c>
      <c r="F59" s="5">
        <v>-2912436249</v>
      </c>
      <c r="G59" s="5">
        <v>-251393565453</v>
      </c>
      <c r="I59" s="5">
        <v>-288056267371</v>
      </c>
      <c r="J59" s="5">
        <v>-90463427981</v>
      </c>
      <c r="K59" s="5">
        <v>37207874329</v>
      </c>
      <c r="L59" s="5">
        <v>-79633207542</v>
      </c>
      <c r="M59" s="5">
        <v>-169456537189</v>
      </c>
      <c r="N59" s="5">
        <v>-98526827066</v>
      </c>
      <c r="O59" s="5">
        <v>-86509781572</v>
      </c>
      <c r="P59" s="5">
        <v>-69322435408</v>
      </c>
    </row>
    <row r="60" spans="2:16" ht="15.5" x14ac:dyDescent="0.35">
      <c r="C60" t="s">
        <v>27</v>
      </c>
      <c r="F60" s="5">
        <v>-984200</v>
      </c>
      <c r="G60" s="5">
        <v>-20068786963</v>
      </c>
      <c r="I60" s="5">
        <v>-24900084784</v>
      </c>
      <c r="J60" s="5">
        <v>-30818996285</v>
      </c>
      <c r="K60" s="5">
        <v>-29884476491</v>
      </c>
      <c r="L60" s="5">
        <v>-53667116436</v>
      </c>
      <c r="M60" s="5">
        <v>-121890002944</v>
      </c>
      <c r="N60" s="5">
        <v>-118817591904</v>
      </c>
      <c r="O60" s="5">
        <v>-112654436026</v>
      </c>
      <c r="P60" s="5">
        <v>-83407833261</v>
      </c>
    </row>
    <row r="61" spans="2:16" ht="15.5" x14ac:dyDescent="0.35">
      <c r="C61" t="s">
        <v>92</v>
      </c>
      <c r="G61" s="5">
        <v>-2839812946</v>
      </c>
      <c r="I61" s="5">
        <v>-2839812946</v>
      </c>
      <c r="J61" s="5">
        <v>-5716317079</v>
      </c>
      <c r="K61" s="5">
        <v>-2686573088</v>
      </c>
      <c r="L61" s="5">
        <v>-6489067391</v>
      </c>
      <c r="M61" s="5">
        <v>-2041767215</v>
      </c>
      <c r="N61" s="5">
        <v>-768706822</v>
      </c>
    </row>
    <row r="62" spans="2:16" ht="15.5" x14ac:dyDescent="0.35">
      <c r="C62" t="s">
        <v>85</v>
      </c>
      <c r="G62" s="5">
        <v>583059000</v>
      </c>
      <c r="I62" s="5">
        <v>583059000</v>
      </c>
      <c r="J62" s="5">
        <v>679173000</v>
      </c>
      <c r="K62" s="5">
        <v>898288000</v>
      </c>
      <c r="L62" s="5">
        <v>-4620000</v>
      </c>
      <c r="M62" s="5">
        <v>6013667000</v>
      </c>
    </row>
    <row r="63" spans="2:16" ht="15.5" x14ac:dyDescent="0.35">
      <c r="C63" t="s">
        <v>94</v>
      </c>
      <c r="D63" s="5">
        <v>-10346393018</v>
      </c>
      <c r="E63" s="5">
        <v>2911452049</v>
      </c>
      <c r="F63" s="5">
        <v>-2912436249</v>
      </c>
      <c r="G63" s="5">
        <v>-251393565453</v>
      </c>
      <c r="I63" s="5">
        <v>-288056267371</v>
      </c>
      <c r="J63" s="5">
        <v>-90463427981</v>
      </c>
      <c r="K63" s="5">
        <v>37207874329</v>
      </c>
      <c r="L63" s="5">
        <v>-79633207542</v>
      </c>
      <c r="M63" s="5">
        <v>-169456537189</v>
      </c>
      <c r="N63" s="5">
        <v>-98526827066</v>
      </c>
      <c r="O63" s="5">
        <v>-86509781572</v>
      </c>
      <c r="P63" s="5">
        <v>-69322435408</v>
      </c>
    </row>
    <row r="64" spans="2:16" ht="15.5" x14ac:dyDescent="0.35">
      <c r="C64" t="s">
        <v>29</v>
      </c>
      <c r="D64" s="5">
        <v>-1000000000</v>
      </c>
      <c r="E64" s="5">
        <v>-9562674717</v>
      </c>
      <c r="F64" s="5">
        <v>-1791665311</v>
      </c>
      <c r="G64" s="5">
        <v>-269911664903</v>
      </c>
      <c r="I64" s="5">
        <v>-316703559044</v>
      </c>
      <c r="J64" s="5">
        <v>-73590142271</v>
      </c>
      <c r="K64" s="5">
        <v>18697953758</v>
      </c>
      <c r="L64" s="5">
        <v>-125689358046</v>
      </c>
      <c r="M64" s="5">
        <v>-143553305852</v>
      </c>
      <c r="N64" s="5">
        <v>82484786492</v>
      </c>
      <c r="O64" s="5">
        <v>275091135967</v>
      </c>
      <c r="P64" s="5">
        <v>295121602774</v>
      </c>
    </row>
    <row r="65" spans="3:16" ht="15.5" x14ac:dyDescent="0.35">
      <c r="C65" t="s">
        <v>28</v>
      </c>
      <c r="F65" s="5">
        <v>-921356879</v>
      </c>
      <c r="G65" s="5">
        <v>-1784852690</v>
      </c>
      <c r="I65" s="5">
        <v>-9099423979</v>
      </c>
      <c r="J65" s="5">
        <v>-20191331277</v>
      </c>
      <c r="K65" s="5">
        <v>-18124573919</v>
      </c>
      <c r="L65" s="5">
        <v>-9590153411</v>
      </c>
      <c r="M65" s="5">
        <v>-49423721907</v>
      </c>
      <c r="N65" s="5">
        <v>-51778054952</v>
      </c>
      <c r="O65" s="5">
        <v>-68589072304</v>
      </c>
      <c r="P65" s="5">
        <v>-93780463284</v>
      </c>
    </row>
    <row r="66" spans="3:16" ht="15.5" x14ac:dyDescent="0.35">
      <c r="C66" t="s">
        <v>321</v>
      </c>
    </row>
    <row r="67" spans="3:16" ht="15.5" x14ac:dyDescent="0.35">
      <c r="C67" t="s">
        <v>322</v>
      </c>
      <c r="D67" s="5">
        <v>921356879</v>
      </c>
      <c r="E67" s="5">
        <v>-921356879</v>
      </c>
    </row>
    <row r="68" spans="3:16" ht="15.5" x14ac:dyDescent="0.35">
      <c r="C68" t="s">
        <v>93</v>
      </c>
      <c r="D68" s="5">
        <v>-921356879</v>
      </c>
      <c r="E68" s="5">
        <v>921356879</v>
      </c>
      <c r="F68" s="5">
        <v>-921356879</v>
      </c>
      <c r="G68" s="5">
        <v>-1784852690</v>
      </c>
      <c r="I68" s="5">
        <v>-9099423979</v>
      </c>
      <c r="J68" s="5">
        <v>-20191331277</v>
      </c>
      <c r="K68" s="5">
        <v>-18124573919</v>
      </c>
      <c r="L68" s="5">
        <v>-9590153411</v>
      </c>
      <c r="M68" s="5">
        <v>-49423721907</v>
      </c>
      <c r="N68" s="5">
        <v>-51778054952</v>
      </c>
      <c r="O68" s="5">
        <v>-68589072304</v>
      </c>
      <c r="P68" s="5">
        <v>-93780463284</v>
      </c>
    </row>
    <row r="69" spans="3:16" ht="15.5" x14ac:dyDescent="0.35">
      <c r="C69" t="s">
        <v>323</v>
      </c>
      <c r="F69" s="5">
        <v>-921356879</v>
      </c>
      <c r="G69" s="5">
        <v>-1784852690</v>
      </c>
      <c r="I69" s="5">
        <v>-9099423979</v>
      </c>
      <c r="J69" s="5">
        <v>-20191331277</v>
      </c>
      <c r="K69" s="5">
        <v>-18124573919</v>
      </c>
      <c r="L69" s="5">
        <v>-9590153411</v>
      </c>
      <c r="M69" s="5">
        <v>-49423721907</v>
      </c>
      <c r="N69" s="5">
        <v>-51778054952</v>
      </c>
      <c r="O69" s="5">
        <v>-68589072304</v>
      </c>
      <c r="P69" s="5">
        <v>-93780463284</v>
      </c>
    </row>
    <row r="70" spans="3:16" ht="15.5" x14ac:dyDescent="0.35">
      <c r="C70" t="s">
        <v>95</v>
      </c>
      <c r="D70" s="5">
        <v>-1000000000</v>
      </c>
      <c r="E70" s="5">
        <v>-9562674717</v>
      </c>
      <c r="F70" s="5">
        <v>-2713022190</v>
      </c>
      <c r="G70" s="5">
        <v>-271696517593</v>
      </c>
      <c r="I70" s="5">
        <v>-325802983023</v>
      </c>
      <c r="J70" s="5">
        <v>-93781473548</v>
      </c>
      <c r="K70" s="5">
        <v>573379839</v>
      </c>
      <c r="L70" s="5">
        <v>-135279511457</v>
      </c>
      <c r="M70" s="5">
        <v>-192977027759</v>
      </c>
      <c r="N70" s="5">
        <v>30706731540</v>
      </c>
      <c r="O70" s="5">
        <v>206502063663</v>
      </c>
      <c r="P70" s="5">
        <v>201341139490</v>
      </c>
    </row>
    <row r="71" spans="3:16" ht="15.5" x14ac:dyDescent="0.35">
      <c r="C71" t="s">
        <v>96</v>
      </c>
    </row>
    <row r="72" spans="3:16" ht="15.5" x14ac:dyDescent="0.35">
      <c r="C72" t="s">
        <v>97</v>
      </c>
      <c r="D72" s="5">
        <v>-1000000000</v>
      </c>
      <c r="E72" s="5">
        <v>-9562674717</v>
      </c>
      <c r="F72" s="5">
        <v>-2713022190</v>
      </c>
      <c r="G72" s="5">
        <v>-271696517593</v>
      </c>
      <c r="I72" s="5">
        <v>-325802983023</v>
      </c>
      <c r="J72" s="5">
        <v>-93781473548</v>
      </c>
      <c r="K72" s="5">
        <v>573379839</v>
      </c>
      <c r="L72" s="5">
        <v>-135279511457</v>
      </c>
      <c r="M72" s="5">
        <v>-192977027759</v>
      </c>
      <c r="N72" s="5">
        <v>30706731540</v>
      </c>
      <c r="O72" s="5">
        <v>206502063663</v>
      </c>
      <c r="P72" s="5">
        <v>201341139490</v>
      </c>
    </row>
    <row r="73" spans="3:16" ht="15.5" x14ac:dyDescent="0.35">
      <c r="C73" t="s">
        <v>98</v>
      </c>
      <c r="G73" s="5">
        <v>583059000</v>
      </c>
      <c r="I73" s="5">
        <v>583059000</v>
      </c>
      <c r="J73" s="5">
        <v>679173000</v>
      </c>
      <c r="K73" s="5">
        <v>898288000</v>
      </c>
      <c r="L73" s="5">
        <v>-4620000</v>
      </c>
      <c r="M73" s="5">
        <v>6013667000</v>
      </c>
      <c r="N73" s="5">
        <v>-1313255000</v>
      </c>
      <c r="O73" s="5">
        <v>-786479000</v>
      </c>
      <c r="P73" s="5">
        <v>-118516000</v>
      </c>
    </row>
    <row r="74" spans="3:16" ht="15.5" x14ac:dyDescent="0.35">
      <c r="C74" t="s">
        <v>324</v>
      </c>
      <c r="G74" s="5">
        <v>583059000</v>
      </c>
      <c r="I74" s="5">
        <v>583059000</v>
      </c>
      <c r="J74" s="5">
        <v>679173000</v>
      </c>
      <c r="K74" s="5">
        <v>898288000</v>
      </c>
      <c r="L74" s="5">
        <v>-4620000</v>
      </c>
      <c r="M74" s="5">
        <v>6013667000</v>
      </c>
      <c r="N74" s="5">
        <v>-1313255000</v>
      </c>
      <c r="O74" s="5">
        <v>-786479000</v>
      </c>
      <c r="P74" s="5">
        <v>-118516000</v>
      </c>
    </row>
    <row r="75" spans="3:16" ht="15.5" x14ac:dyDescent="0.35">
      <c r="C75" t="s">
        <v>99</v>
      </c>
      <c r="D75" s="5">
        <v>-1000000000</v>
      </c>
      <c r="E75" s="5">
        <v>-9562674717</v>
      </c>
      <c r="F75" s="5">
        <v>-2713022190</v>
      </c>
      <c r="G75" s="5">
        <v>-271113458593</v>
      </c>
      <c r="I75" s="5">
        <v>-325219924023</v>
      </c>
      <c r="J75" s="5">
        <v>-93102300548</v>
      </c>
      <c r="K75" s="5">
        <v>1471667839</v>
      </c>
      <c r="L75" s="5">
        <v>-135284131457</v>
      </c>
      <c r="M75" s="5">
        <v>-186963360759</v>
      </c>
      <c r="N75" s="5">
        <v>29393476540</v>
      </c>
      <c r="O75" s="5">
        <v>205715584663</v>
      </c>
      <c r="P75" s="5">
        <v>201222623490</v>
      </c>
    </row>
    <row r="76" spans="3:16" ht="15.5" x14ac:dyDescent="0.35">
      <c r="C76" t="s">
        <v>100</v>
      </c>
      <c r="D76" s="5">
        <v>-1000000000</v>
      </c>
      <c r="E76" s="5">
        <v>-9562674717</v>
      </c>
      <c r="F76" s="5">
        <v>-2713022190</v>
      </c>
      <c r="G76" s="5">
        <v>-271696517593</v>
      </c>
      <c r="I76" s="5">
        <v>-325802983023</v>
      </c>
      <c r="J76" s="5">
        <v>-93781473548</v>
      </c>
      <c r="K76" s="5">
        <v>573379839</v>
      </c>
      <c r="L76" s="5">
        <v>-135279511457</v>
      </c>
      <c r="M76" s="5">
        <v>-192977027759</v>
      </c>
      <c r="N76" s="5">
        <v>30706731540</v>
      </c>
      <c r="O76" s="5">
        <v>206502063663</v>
      </c>
      <c r="P76" s="5">
        <v>201341139490</v>
      </c>
    </row>
    <row r="77" spans="3:16" ht="15.5" x14ac:dyDescent="0.35">
      <c r="C77" t="s">
        <v>8</v>
      </c>
      <c r="D77" s="5">
        <v>-1000000000</v>
      </c>
      <c r="E77" s="5">
        <v>-9562674717</v>
      </c>
      <c r="F77" s="5">
        <v>-2713022190</v>
      </c>
      <c r="G77" s="5">
        <v>-271113458593</v>
      </c>
      <c r="I77" s="5">
        <v>-325219924023</v>
      </c>
      <c r="J77" s="5">
        <v>-93102300548</v>
      </c>
      <c r="K77" s="5">
        <v>1471667839</v>
      </c>
      <c r="L77" s="5">
        <v>-135284131457</v>
      </c>
      <c r="M77" s="5">
        <v>-186963360759</v>
      </c>
      <c r="N77" s="5">
        <v>29393476540</v>
      </c>
      <c r="O77" s="5">
        <v>205715584663</v>
      </c>
      <c r="P77" s="5">
        <v>201222623490</v>
      </c>
    </row>
    <row r="78" spans="3:16" ht="15.5" x14ac:dyDescent="0.35">
      <c r="C78" t="s">
        <v>101</v>
      </c>
    </row>
    <row r="79" spans="3:16" ht="15.5" x14ac:dyDescent="0.35">
      <c r="C79" t="s">
        <v>102</v>
      </c>
      <c r="D79" s="5">
        <v>-1000000000</v>
      </c>
      <c r="E79" s="5">
        <v>-9562674717</v>
      </c>
      <c r="F79" s="5">
        <v>-2713022190</v>
      </c>
      <c r="G79" s="5">
        <v>-271696517593</v>
      </c>
      <c r="I79" s="5">
        <v>-325802983023</v>
      </c>
      <c r="J79" s="5">
        <v>-93781473548</v>
      </c>
      <c r="K79" s="5">
        <v>573379839</v>
      </c>
      <c r="L79" s="5">
        <v>-135279511457</v>
      </c>
      <c r="M79" s="5">
        <v>-192977027759</v>
      </c>
      <c r="N79" s="5">
        <v>30706731540</v>
      </c>
      <c r="O79" s="5">
        <v>206502063663</v>
      </c>
      <c r="P79" s="5">
        <v>201341139490</v>
      </c>
    </row>
    <row r="80" spans="3:16" ht="15.5" x14ac:dyDescent="0.35">
      <c r="C80" t="s">
        <v>103</v>
      </c>
      <c r="D80" s="5">
        <v>-1000000000</v>
      </c>
      <c r="E80" s="5">
        <v>-9562674717</v>
      </c>
      <c r="F80" s="5">
        <v>-2713022190</v>
      </c>
      <c r="G80" s="5">
        <v>-271113458593</v>
      </c>
      <c r="I80" s="5">
        <v>-325219924023</v>
      </c>
      <c r="J80" s="5">
        <v>-93102300548</v>
      </c>
      <c r="K80" s="5">
        <v>1471667839</v>
      </c>
      <c r="L80" s="5">
        <v>-135284131457</v>
      </c>
      <c r="M80" s="5">
        <v>-186963360759</v>
      </c>
      <c r="N80" s="5">
        <v>29393476540</v>
      </c>
      <c r="O80" s="5">
        <v>205715584663</v>
      </c>
      <c r="P80" s="5">
        <v>201222623490</v>
      </c>
    </row>
    <row r="81" spans="2:16" ht="15.5" x14ac:dyDescent="0.35">
      <c r="C81" t="s">
        <v>104</v>
      </c>
      <c r="D81" s="5">
        <v>-1000000000</v>
      </c>
      <c r="E81" s="5">
        <v>-9562674717</v>
      </c>
      <c r="F81" s="5">
        <v>-2713022190</v>
      </c>
      <c r="G81" s="5">
        <v>-271113458593</v>
      </c>
      <c r="I81" s="5">
        <v>-325219924023</v>
      </c>
      <c r="J81" s="5">
        <v>-93102300548</v>
      </c>
      <c r="K81" s="5">
        <v>1471667839</v>
      </c>
      <c r="L81" s="5">
        <v>-135284131457</v>
      </c>
      <c r="M81" s="5">
        <v>-186963360759</v>
      </c>
      <c r="N81" s="5">
        <v>29393476540</v>
      </c>
      <c r="O81" s="5">
        <v>205715584663</v>
      </c>
      <c r="P81" s="5">
        <v>201222623490</v>
      </c>
    </row>
    <row r="83" spans="2:16" ht="15.5" x14ac:dyDescent="0.35">
      <c r="B83" t="s">
        <v>105</v>
      </c>
      <c r="C83" t="s">
        <v>106</v>
      </c>
    </row>
    <row r="84" spans="2:16" ht="15.5" x14ac:dyDescent="0.35">
      <c r="C84" t="s">
        <v>107</v>
      </c>
    </row>
    <row r="85" spans="2:16" ht="15.5" x14ac:dyDescent="0.35">
      <c r="C85" t="s">
        <v>20</v>
      </c>
      <c r="D85" s="5">
        <v>3433778517</v>
      </c>
      <c r="E85" s="5">
        <v>3433778517</v>
      </c>
      <c r="F85" s="5">
        <v>3433778517</v>
      </c>
      <c r="G85" s="5">
        <v>7376457317</v>
      </c>
      <c r="I85" s="5">
        <v>7376457317</v>
      </c>
      <c r="J85" s="5">
        <v>11938136913</v>
      </c>
      <c r="K85" s="5">
        <v>10354858815</v>
      </c>
      <c r="L85" s="5">
        <v>11996667093</v>
      </c>
      <c r="M85" s="5">
        <v>30734368171</v>
      </c>
      <c r="N85" s="5">
        <v>177068698664</v>
      </c>
      <c r="O85" s="5">
        <v>411678473535</v>
      </c>
      <c r="P85" s="5">
        <v>419048419524</v>
      </c>
    </row>
    <row r="86" spans="2:16" ht="15.5" x14ac:dyDescent="0.35">
      <c r="C86" t="s">
        <v>108</v>
      </c>
      <c r="O86" s="5">
        <v>5000000000</v>
      </c>
    </row>
    <row r="87" spans="2:16" ht="15.5" x14ac:dyDescent="0.35">
      <c r="C87" t="s">
        <v>109</v>
      </c>
      <c r="D87" s="5">
        <v>45259565434</v>
      </c>
      <c r="E87" s="5">
        <v>45259565434</v>
      </c>
      <c r="F87" s="5">
        <v>46759565434</v>
      </c>
      <c r="G87" s="5">
        <v>14677679506</v>
      </c>
      <c r="I87" s="5">
        <v>14677679506</v>
      </c>
      <c r="J87" s="5">
        <v>60827891093</v>
      </c>
      <c r="K87" s="5">
        <v>43641240098</v>
      </c>
      <c r="L87" s="5">
        <v>89195032872</v>
      </c>
      <c r="M87" s="5">
        <v>218922343536</v>
      </c>
      <c r="N87" s="5">
        <v>232833660889</v>
      </c>
      <c r="O87" s="5">
        <v>326100793722</v>
      </c>
      <c r="P87" s="5">
        <v>497799993497</v>
      </c>
    </row>
    <row r="88" spans="2:16" ht="15.5" x14ac:dyDescent="0.35">
      <c r="C88" t="s">
        <v>110</v>
      </c>
    </row>
    <row r="89" spans="2:16" ht="15.5" x14ac:dyDescent="0.35">
      <c r="C89" t="s">
        <v>111</v>
      </c>
    </row>
    <row r="90" spans="2:16" ht="15.5" x14ac:dyDescent="0.35">
      <c r="C90" t="s">
        <v>112</v>
      </c>
      <c r="D90" s="5">
        <v>45259565434</v>
      </c>
      <c r="E90" s="5">
        <v>45259565434</v>
      </c>
      <c r="F90" s="5">
        <v>46759565434</v>
      </c>
      <c r="G90" s="5">
        <v>14677679506</v>
      </c>
      <c r="I90" s="5">
        <v>14677679506</v>
      </c>
      <c r="J90" s="5">
        <v>60827891093</v>
      </c>
      <c r="K90" s="5">
        <v>43641240098</v>
      </c>
      <c r="L90" s="5">
        <v>89195032872</v>
      </c>
      <c r="M90" s="5">
        <v>218922343536</v>
      </c>
      <c r="N90" s="5">
        <v>232833660889</v>
      </c>
      <c r="O90" s="5">
        <v>326100793722</v>
      </c>
      <c r="P90" s="5">
        <v>497799993497</v>
      </c>
    </row>
    <row r="91" spans="2:16" ht="15.5" x14ac:dyDescent="0.35">
      <c r="C91" t="s">
        <v>113</v>
      </c>
    </row>
    <row r="92" spans="2:16" ht="15.5" x14ac:dyDescent="0.35">
      <c r="C92" t="s">
        <v>114</v>
      </c>
    </row>
    <row r="93" spans="2:16" ht="15.5" x14ac:dyDescent="0.35">
      <c r="C93" t="s">
        <v>781</v>
      </c>
      <c r="D93" s="5">
        <v>57683297213</v>
      </c>
      <c r="E93" s="5">
        <v>57683297213</v>
      </c>
      <c r="F93" s="5">
        <v>57933297213</v>
      </c>
      <c r="G93" s="5">
        <v>57842816412</v>
      </c>
      <c r="I93" s="5">
        <v>57842816412</v>
      </c>
      <c r="J93" s="5">
        <v>200553567501</v>
      </c>
      <c r="K93" s="5">
        <v>193233986523</v>
      </c>
      <c r="L93" s="5">
        <v>189366119456</v>
      </c>
      <c r="M93" s="5">
        <v>195942675725</v>
      </c>
      <c r="N93" s="5">
        <v>263167441417</v>
      </c>
      <c r="O93" s="5">
        <v>243068773079</v>
      </c>
      <c r="P93" s="5">
        <v>196543417704</v>
      </c>
    </row>
    <row r="94" spans="2:16" ht="15.5" x14ac:dyDescent="0.35">
      <c r="C94" t="s">
        <v>1221</v>
      </c>
      <c r="D94" s="5">
        <v>57683297213</v>
      </c>
      <c r="E94" s="5">
        <v>57683297213</v>
      </c>
      <c r="F94" s="5">
        <v>57933297213</v>
      </c>
      <c r="G94" s="5">
        <v>57842816412</v>
      </c>
      <c r="I94" s="5">
        <v>57842816412</v>
      </c>
      <c r="J94" s="5">
        <v>200553567501</v>
      </c>
      <c r="K94" s="5">
        <v>193233986523</v>
      </c>
      <c r="L94" s="5">
        <v>189366119456</v>
      </c>
      <c r="M94" s="5">
        <v>195942675725</v>
      </c>
      <c r="N94" s="5">
        <v>263167441417</v>
      </c>
      <c r="O94" s="5">
        <v>243068773079</v>
      </c>
      <c r="P94" s="5">
        <v>196543417704</v>
      </c>
    </row>
    <row r="95" spans="2:16" ht="15.5" x14ac:dyDescent="0.35">
      <c r="C95" t="s">
        <v>782</v>
      </c>
      <c r="D95" s="5">
        <v>475171808638</v>
      </c>
      <c r="E95" s="5">
        <v>475171808638</v>
      </c>
      <c r="F95" s="5">
        <v>463716946687</v>
      </c>
      <c r="G95" s="5">
        <v>481773153978</v>
      </c>
      <c r="I95" s="5">
        <v>481773153978</v>
      </c>
      <c r="J95" s="5">
        <v>795556463734</v>
      </c>
      <c r="K95" s="5">
        <v>834093196901</v>
      </c>
      <c r="L95" s="5">
        <v>823155827884</v>
      </c>
      <c r="M95" s="5">
        <v>824187162162</v>
      </c>
      <c r="N95" s="5">
        <v>1093315519383</v>
      </c>
      <c r="O95" s="5">
        <v>1194656977233</v>
      </c>
      <c r="P95" s="5">
        <v>595299661884</v>
      </c>
    </row>
    <row r="96" spans="2:16" ht="15.5" x14ac:dyDescent="0.35">
      <c r="C96" t="s">
        <v>1222</v>
      </c>
      <c r="D96" s="5">
        <v>475171808638</v>
      </c>
      <c r="E96" s="5">
        <v>475171808638</v>
      </c>
      <c r="F96" s="5">
        <v>463716946687</v>
      </c>
      <c r="G96" s="5">
        <v>481773153978</v>
      </c>
      <c r="I96" s="5">
        <v>481773153978</v>
      </c>
      <c r="J96" s="5">
        <v>795556463734</v>
      </c>
      <c r="K96" s="5">
        <v>834093196901</v>
      </c>
      <c r="L96" s="5">
        <v>823155827884</v>
      </c>
      <c r="M96" s="5">
        <v>824187162162</v>
      </c>
      <c r="N96" s="5">
        <v>1093315519383</v>
      </c>
      <c r="O96" s="5">
        <v>1194656977233</v>
      </c>
      <c r="P96" s="5">
        <v>595299661884</v>
      </c>
    </row>
    <row r="97" spans="3:16" ht="15.5" x14ac:dyDescent="0.35">
      <c r="C97" t="s">
        <v>115</v>
      </c>
      <c r="D97" s="5">
        <v>10654205651</v>
      </c>
      <c r="E97" s="5">
        <v>10654205651</v>
      </c>
      <c r="F97" s="5">
        <v>10034771219</v>
      </c>
      <c r="G97" s="5">
        <v>6566075084</v>
      </c>
      <c r="I97" s="5">
        <v>6566075084</v>
      </c>
      <c r="J97" s="5">
        <v>35721744308</v>
      </c>
      <c r="K97" s="5">
        <v>36019987231</v>
      </c>
      <c r="L97" s="5">
        <v>32386859815</v>
      </c>
      <c r="M97" s="5">
        <v>28389237134</v>
      </c>
      <c r="N97" s="5">
        <v>15395046508</v>
      </c>
      <c r="O97" s="5">
        <v>34657938875</v>
      </c>
      <c r="P97" s="5">
        <v>30284756180</v>
      </c>
    </row>
    <row r="98" spans="3:16" ht="15.5" x14ac:dyDescent="0.35">
      <c r="C98" t="s">
        <v>85</v>
      </c>
      <c r="D98" s="5">
        <v>332513696305</v>
      </c>
      <c r="E98" s="5">
        <v>332513696305</v>
      </c>
      <c r="F98" s="5">
        <v>332513696305</v>
      </c>
      <c r="G98" s="5">
        <v>332513696305</v>
      </c>
      <c r="I98" s="5">
        <v>332513696305</v>
      </c>
      <c r="J98" s="5">
        <v>332513696305</v>
      </c>
      <c r="K98" s="5">
        <v>332513696305</v>
      </c>
      <c r="L98" s="5">
        <v>332513696305</v>
      </c>
      <c r="M98" s="5">
        <v>332513696305</v>
      </c>
      <c r="N98" s="5">
        <v>332513696305</v>
      </c>
      <c r="O98" s="5">
        <v>332513696305</v>
      </c>
    </row>
    <row r="99" spans="3:16" ht="15.5" x14ac:dyDescent="0.35">
      <c r="C99" t="s">
        <v>116</v>
      </c>
      <c r="D99" s="5">
        <v>1164040912774</v>
      </c>
      <c r="E99" s="5">
        <v>1164040912774</v>
      </c>
      <c r="F99" s="5">
        <v>1153252244304</v>
      </c>
      <c r="G99" s="5">
        <v>1126260062876</v>
      </c>
      <c r="I99" s="5">
        <v>1126260062876</v>
      </c>
      <c r="J99" s="5">
        <v>1700846106148</v>
      </c>
      <c r="K99" s="5">
        <v>1611449722892</v>
      </c>
      <c r="L99" s="5">
        <v>1584474827073</v>
      </c>
      <c r="M99" s="5">
        <v>1902928482134</v>
      </c>
      <c r="N99" s="5">
        <v>2537853383544</v>
      </c>
      <c r="O99" s="5">
        <v>2929256871621</v>
      </c>
      <c r="P99" s="5">
        <v>2147009390573</v>
      </c>
    </row>
    <row r="100" spans="3:16" ht="15.5" x14ac:dyDescent="0.35">
      <c r="C100" t="s">
        <v>117</v>
      </c>
    </row>
    <row r="101" spans="3:16" ht="15.5" x14ac:dyDescent="0.35">
      <c r="C101" t="s">
        <v>121</v>
      </c>
      <c r="D101" s="5">
        <v>256543939630</v>
      </c>
      <c r="E101" s="5">
        <v>257543939630</v>
      </c>
      <c r="F101" s="5">
        <v>260147923535</v>
      </c>
      <c r="G101" s="5">
        <v>262765633940</v>
      </c>
      <c r="I101" s="5">
        <v>262765633940</v>
      </c>
      <c r="J101" s="5">
        <v>282612482141</v>
      </c>
      <c r="K101" s="5">
        <v>302633041064</v>
      </c>
      <c r="L101" s="5">
        <v>323010065793</v>
      </c>
      <c r="M101" s="5">
        <v>343827277701</v>
      </c>
      <c r="N101" s="5">
        <v>365500854466</v>
      </c>
      <c r="O101" s="5">
        <v>386413221195</v>
      </c>
      <c r="P101" s="5">
        <v>402643290820</v>
      </c>
    </row>
    <row r="102" spans="3:16" ht="15.5" x14ac:dyDescent="0.35">
      <c r="C102" t="s">
        <v>518</v>
      </c>
      <c r="D102" s="5">
        <v>73134408475</v>
      </c>
      <c r="E102" s="5">
        <v>73134408475</v>
      </c>
      <c r="F102" s="5">
        <v>73161908475</v>
      </c>
      <c r="G102" s="5">
        <v>73189408475</v>
      </c>
      <c r="I102" s="5">
        <v>73189408475</v>
      </c>
      <c r="J102" s="5">
        <v>73409408475</v>
      </c>
      <c r="K102" s="5">
        <v>73666075142</v>
      </c>
      <c r="L102" s="5">
        <v>73886075142</v>
      </c>
      <c r="M102" s="5">
        <v>94668575142</v>
      </c>
      <c r="N102" s="5">
        <v>69724408475</v>
      </c>
      <c r="O102" s="5">
        <v>15724408475</v>
      </c>
      <c r="P102" s="5">
        <v>15724408475</v>
      </c>
    </row>
    <row r="103" spans="3:16" ht="15.5" x14ac:dyDescent="0.35">
      <c r="C103" t="s">
        <v>1886</v>
      </c>
      <c r="J103" s="5">
        <v>121143581994</v>
      </c>
      <c r="K103" s="5">
        <v>196263485607</v>
      </c>
      <c r="L103" s="5">
        <v>306554250011</v>
      </c>
      <c r="M103" s="5">
        <v>174871496544</v>
      </c>
      <c r="N103" s="5">
        <v>195751887743</v>
      </c>
    </row>
    <row r="104" spans="3:16" ht="15.5" x14ac:dyDescent="0.35">
      <c r="C104" t="s">
        <v>126</v>
      </c>
      <c r="D104" s="5">
        <v>458061656873</v>
      </c>
      <c r="E104" s="5">
        <v>459061656873</v>
      </c>
      <c r="F104" s="5">
        <v>461693140778</v>
      </c>
      <c r="G104" s="5">
        <v>464338351183</v>
      </c>
      <c r="I104" s="5">
        <v>464338351183</v>
      </c>
      <c r="J104" s="5">
        <v>699022434179</v>
      </c>
      <c r="K104" s="5">
        <v>749527243043</v>
      </c>
      <c r="L104" s="5">
        <v>765906598325</v>
      </c>
      <c r="M104" s="5">
        <v>847705272890</v>
      </c>
      <c r="N104" s="5">
        <v>836732845701</v>
      </c>
      <c r="O104" s="5">
        <v>848782916198</v>
      </c>
      <c r="P104" s="5">
        <v>648421544215</v>
      </c>
    </row>
    <row r="105" spans="3:16" ht="15.5" x14ac:dyDescent="0.35">
      <c r="C105" t="s">
        <v>127</v>
      </c>
      <c r="D105" s="5">
        <v>1622102569647</v>
      </c>
      <c r="E105" s="5">
        <v>1623102569647</v>
      </c>
      <c r="F105" s="5">
        <v>1614945385082</v>
      </c>
      <c r="G105" s="5">
        <v>1590598414059</v>
      </c>
      <c r="I105" s="5">
        <v>1590598414059</v>
      </c>
      <c r="J105" s="5">
        <v>2399868540327</v>
      </c>
      <c r="K105" s="5">
        <v>2360976965935</v>
      </c>
      <c r="L105" s="5">
        <v>2350381425398</v>
      </c>
      <c r="M105" s="5">
        <v>2750633755024</v>
      </c>
      <c r="N105" s="5">
        <v>3374586229245</v>
      </c>
      <c r="O105" s="5">
        <v>3778039787819</v>
      </c>
      <c r="P105" s="5">
        <v>2795430934788</v>
      </c>
    </row>
    <row r="106" spans="3:16" ht="15.5" x14ac:dyDescent="0.35">
      <c r="C106" t="s">
        <v>128</v>
      </c>
    </row>
    <row r="107" spans="3:16" ht="15.5" x14ac:dyDescent="0.35">
      <c r="C107" t="s">
        <v>129</v>
      </c>
    </row>
    <row r="108" spans="3:16" ht="15.5" x14ac:dyDescent="0.35">
      <c r="C108" t="s">
        <v>130</v>
      </c>
      <c r="D108" s="5">
        <v>500834269539</v>
      </c>
      <c r="E108" s="5">
        <v>500834269539</v>
      </c>
      <c r="F108" s="5">
        <v>483114410257</v>
      </c>
      <c r="G108" s="5">
        <v>456637476044</v>
      </c>
      <c r="I108" s="5">
        <v>456637476044</v>
      </c>
      <c r="J108" s="5">
        <v>1151075810835</v>
      </c>
      <c r="K108" s="5">
        <v>877729760555</v>
      </c>
      <c r="L108" s="5">
        <v>791959604676</v>
      </c>
      <c r="M108" s="5">
        <v>766602535969</v>
      </c>
      <c r="N108" s="5">
        <v>1739558731651</v>
      </c>
      <c r="O108" s="5">
        <v>2299746769909</v>
      </c>
      <c r="P108" s="5">
        <v>1831676430677</v>
      </c>
    </row>
    <row r="109" spans="3:16" ht="15.5" x14ac:dyDescent="0.35">
      <c r="C109" t="s">
        <v>131</v>
      </c>
      <c r="D109" s="5">
        <v>279534308269</v>
      </c>
      <c r="E109" s="5">
        <v>279534308269</v>
      </c>
      <c r="F109" s="5">
        <v>279534308269</v>
      </c>
      <c r="G109" s="5">
        <v>279534308269</v>
      </c>
      <c r="I109" s="5">
        <v>279534308269</v>
      </c>
    </row>
    <row r="110" spans="3:16" ht="15.5" x14ac:dyDescent="0.35">
      <c r="C110" t="s">
        <v>132</v>
      </c>
      <c r="D110" s="5">
        <v>279534308269</v>
      </c>
      <c r="E110" s="5">
        <v>279534308269</v>
      </c>
      <c r="F110" s="5">
        <v>279534308269</v>
      </c>
      <c r="G110" s="5">
        <v>279534308269</v>
      </c>
      <c r="I110" s="5">
        <v>279534308269</v>
      </c>
    </row>
    <row r="111" spans="3:16" ht="15.5" x14ac:dyDescent="0.35">
      <c r="C111" t="s">
        <v>136</v>
      </c>
      <c r="D111" s="5">
        <v>142093773154</v>
      </c>
      <c r="E111" s="5">
        <v>142093773154</v>
      </c>
      <c r="F111" s="5">
        <v>142079076434</v>
      </c>
      <c r="G111" s="5">
        <v>143593365193</v>
      </c>
      <c r="I111" s="5">
        <v>143593365193</v>
      </c>
      <c r="J111" s="5">
        <v>153834400946</v>
      </c>
      <c r="K111" s="5">
        <v>116149830391</v>
      </c>
      <c r="L111" s="5">
        <v>99185600248</v>
      </c>
      <c r="M111" s="5">
        <v>71512906509</v>
      </c>
      <c r="N111" s="5">
        <v>2246182740</v>
      </c>
      <c r="O111" s="5">
        <v>1452364129</v>
      </c>
      <c r="P111" s="5">
        <v>25780032176</v>
      </c>
    </row>
    <row r="112" spans="3:16" ht="15.5" x14ac:dyDescent="0.35">
      <c r="C112" t="s">
        <v>137</v>
      </c>
      <c r="D112" s="5">
        <v>35296224339</v>
      </c>
      <c r="E112" s="5">
        <v>35296224339</v>
      </c>
      <c r="F112" s="5">
        <v>35296224339</v>
      </c>
      <c r="G112" s="5">
        <v>35296224339</v>
      </c>
      <c r="I112" s="5">
        <v>35296224339</v>
      </c>
      <c r="J112" s="5">
        <v>31278228089</v>
      </c>
      <c r="K112" s="5">
        <v>40640954408</v>
      </c>
      <c r="L112" s="5">
        <v>44998831438</v>
      </c>
      <c r="M112" s="5">
        <v>116199212014</v>
      </c>
      <c r="N112" s="5">
        <v>396580925690</v>
      </c>
      <c r="O112" s="5">
        <v>691564677838</v>
      </c>
      <c r="P112" s="5">
        <v>383880768399</v>
      </c>
    </row>
    <row r="113" spans="3:16" ht="15.5" x14ac:dyDescent="0.35">
      <c r="C113" t="s">
        <v>152</v>
      </c>
    </row>
    <row r="114" spans="3:16" ht="15.5" x14ac:dyDescent="0.35">
      <c r="C114" t="s">
        <v>144</v>
      </c>
      <c r="P114" s="5">
        <v>833782000</v>
      </c>
    </row>
    <row r="115" spans="3:16" ht="15.5" x14ac:dyDescent="0.35">
      <c r="C115" t="s">
        <v>192</v>
      </c>
      <c r="D115" s="5">
        <v>261919425189</v>
      </c>
      <c r="E115" s="5">
        <v>261919425189</v>
      </c>
      <c r="F115" s="5">
        <v>261919425189</v>
      </c>
      <c r="G115" s="5">
        <v>261919425189</v>
      </c>
      <c r="I115" s="5">
        <v>261919425189</v>
      </c>
      <c r="J115" s="5">
        <v>400191500000</v>
      </c>
      <c r="K115" s="5">
        <v>493277699340</v>
      </c>
      <c r="L115" s="5">
        <v>493277699340</v>
      </c>
      <c r="M115" s="5">
        <v>519390300487</v>
      </c>
      <c r="O115" s="5">
        <v>129707142857</v>
      </c>
      <c r="P115" s="5">
        <v>191303786026</v>
      </c>
    </row>
    <row r="116" spans="3:16" ht="15.5" x14ac:dyDescent="0.35">
      <c r="C116" t="s">
        <v>1887</v>
      </c>
      <c r="D116" s="5">
        <v>157597167089</v>
      </c>
      <c r="E116" s="5">
        <v>157597167089</v>
      </c>
      <c r="F116" s="5">
        <v>157597167089</v>
      </c>
      <c r="G116" s="5">
        <v>157597167089</v>
      </c>
      <c r="I116" s="5">
        <v>157597167089</v>
      </c>
      <c r="J116" s="5">
        <v>89475000000</v>
      </c>
      <c r="K116" s="5">
        <v>137475000000</v>
      </c>
      <c r="L116" s="5">
        <v>212104202181</v>
      </c>
      <c r="M116" s="5">
        <v>276006652734</v>
      </c>
      <c r="N116" s="5">
        <v>254411000000</v>
      </c>
      <c r="P116" s="5">
        <v>129789000000</v>
      </c>
    </row>
    <row r="117" spans="3:16" ht="15.5" x14ac:dyDescent="0.35">
      <c r="C117" t="s">
        <v>153</v>
      </c>
      <c r="D117" s="5">
        <v>419516592278</v>
      </c>
      <c r="E117" s="5">
        <v>419516592278</v>
      </c>
      <c r="F117" s="5">
        <v>419516592278</v>
      </c>
      <c r="G117" s="5">
        <v>419516592278</v>
      </c>
      <c r="I117" s="5">
        <v>419516592278</v>
      </c>
      <c r="J117" s="5">
        <v>489666500000</v>
      </c>
      <c r="K117" s="5">
        <v>630752699340</v>
      </c>
      <c r="L117" s="5">
        <v>705381901521</v>
      </c>
      <c r="M117" s="5">
        <v>795396953221</v>
      </c>
      <c r="N117" s="5">
        <v>254411000000</v>
      </c>
      <c r="O117" s="5">
        <v>129707142857</v>
      </c>
      <c r="P117" s="5">
        <v>321926568026</v>
      </c>
    </row>
    <row r="118" spans="3:16" ht="15.5" x14ac:dyDescent="0.35">
      <c r="C118" t="s">
        <v>146</v>
      </c>
      <c r="D118" s="5">
        <v>705682641547</v>
      </c>
      <c r="E118" s="5">
        <v>705682641547</v>
      </c>
      <c r="F118" s="5">
        <v>705682641547</v>
      </c>
      <c r="G118" s="5">
        <v>705099582547</v>
      </c>
      <c r="I118" s="5">
        <v>705099582547</v>
      </c>
      <c r="J118" s="5">
        <v>494711450000</v>
      </c>
      <c r="K118" s="5">
        <v>636063625340</v>
      </c>
      <c r="L118" s="5">
        <v>712709908521</v>
      </c>
      <c r="M118" s="5">
        <v>801860341221</v>
      </c>
      <c r="N118" s="5">
        <v>265893259000</v>
      </c>
      <c r="O118" s="5">
        <v>138552255857</v>
      </c>
      <c r="P118" s="5">
        <v>328843023026</v>
      </c>
    </row>
    <row r="119" spans="3:16" ht="15.5" x14ac:dyDescent="0.35">
      <c r="C119" t="s">
        <v>147</v>
      </c>
      <c r="D119" s="5">
        <v>705682641547</v>
      </c>
      <c r="E119" s="5">
        <v>705682641547</v>
      </c>
      <c r="F119" s="5">
        <v>705682641547</v>
      </c>
      <c r="G119" s="5">
        <v>705099582547</v>
      </c>
      <c r="I119" s="5">
        <v>705099582547</v>
      </c>
      <c r="J119" s="5">
        <v>494711450000</v>
      </c>
      <c r="K119" s="5">
        <v>636063625340</v>
      </c>
      <c r="L119" s="5">
        <v>712709908521</v>
      </c>
      <c r="M119" s="5">
        <v>801860341221</v>
      </c>
      <c r="N119" s="5">
        <v>265893259000</v>
      </c>
      <c r="O119" s="5">
        <v>138552255857</v>
      </c>
      <c r="P119" s="5">
        <v>328843023026</v>
      </c>
    </row>
    <row r="120" spans="3:16" ht="15.5" x14ac:dyDescent="0.35">
      <c r="C120" t="s">
        <v>154</v>
      </c>
      <c r="D120" s="5">
        <v>1206516911086</v>
      </c>
      <c r="E120" s="5">
        <v>1206516911086</v>
      </c>
      <c r="F120" s="5">
        <v>1188797051804</v>
      </c>
      <c r="G120" s="5">
        <v>1161737058591</v>
      </c>
      <c r="I120" s="5">
        <v>1161737058591</v>
      </c>
      <c r="J120" s="5">
        <v>1645787260835</v>
      </c>
      <c r="K120" s="5">
        <v>1513793385895</v>
      </c>
      <c r="L120" s="5">
        <v>1504669513197</v>
      </c>
      <c r="M120" s="5">
        <v>1568462877190</v>
      </c>
      <c r="N120" s="5">
        <v>2005451990651</v>
      </c>
      <c r="O120" s="5">
        <v>2438299025766</v>
      </c>
      <c r="P120" s="5">
        <v>2160519453703</v>
      </c>
    </row>
    <row r="121" spans="3:16" ht="15.5" x14ac:dyDescent="0.35">
      <c r="C121" t="s">
        <v>155</v>
      </c>
    </row>
    <row r="122" spans="3:16" ht="15.5" x14ac:dyDescent="0.35">
      <c r="C122" t="s">
        <v>156</v>
      </c>
      <c r="D122" s="5">
        <v>666600000000</v>
      </c>
      <c r="E122" s="5">
        <v>666600000000</v>
      </c>
      <c r="F122" s="5">
        <v>666600000000</v>
      </c>
      <c r="G122" s="5">
        <v>666600000000</v>
      </c>
      <c r="I122" s="5">
        <v>666600000000</v>
      </c>
      <c r="J122" s="5">
        <v>666600000000</v>
      </c>
      <c r="K122" s="5">
        <v>666600000000</v>
      </c>
      <c r="L122" s="5">
        <v>666600000000</v>
      </c>
      <c r="M122" s="5">
        <v>666600000000</v>
      </c>
      <c r="N122" s="5">
        <v>666600000000</v>
      </c>
      <c r="O122" s="5">
        <v>666600000000</v>
      </c>
      <c r="P122" s="5">
        <v>500000000000</v>
      </c>
    </row>
    <row r="123" spans="3:16" ht="15.5" x14ac:dyDescent="0.35">
      <c r="C123" t="s">
        <v>158</v>
      </c>
      <c r="D123" s="5">
        <v>-583528037744</v>
      </c>
      <c r="E123" s="5">
        <v>-582528037744</v>
      </c>
      <c r="F123" s="5">
        <v>-572965363027</v>
      </c>
      <c r="G123" s="5">
        <v>-570252340837</v>
      </c>
      <c r="I123" s="5">
        <v>-570252340837</v>
      </c>
      <c r="J123" s="5">
        <v>-245032416813</v>
      </c>
      <c r="K123" s="5">
        <v>-151930116265</v>
      </c>
      <c r="L123" s="5">
        <v>-153401784104</v>
      </c>
      <c r="M123" s="5">
        <v>183057181529</v>
      </c>
      <c r="N123" s="5">
        <v>370020542289</v>
      </c>
      <c r="O123" s="5">
        <v>340627065748</v>
      </c>
      <c r="P123" s="5">
        <v>134911481085</v>
      </c>
    </row>
    <row r="124" spans="3:16" ht="15.5" x14ac:dyDescent="0.35">
      <c r="C124" t="s">
        <v>159</v>
      </c>
      <c r="D124" s="5">
        <v>500000000</v>
      </c>
      <c r="E124" s="5">
        <v>500000000</v>
      </c>
      <c r="F124" s="5">
        <v>500000000</v>
      </c>
      <c r="G124" s="5">
        <v>500000000</v>
      </c>
      <c r="I124" s="5">
        <v>500000000</v>
      </c>
      <c r="J124" s="5">
        <v>500000000</v>
      </c>
      <c r="K124" s="5">
        <v>500000000</v>
      </c>
      <c r="L124" s="5">
        <v>500000000</v>
      </c>
      <c r="M124" s="5">
        <v>500000000</v>
      </c>
      <c r="N124" s="5">
        <v>200000000</v>
      </c>
      <c r="O124" s="5">
        <v>200000000</v>
      </c>
      <c r="P124" s="5">
        <v>200000000</v>
      </c>
    </row>
    <row r="125" spans="3:16" ht="15.5" x14ac:dyDescent="0.35">
      <c r="C125" t="s">
        <v>160</v>
      </c>
      <c r="D125" s="5">
        <v>-584028037744</v>
      </c>
      <c r="E125" s="5">
        <v>-583028037744</v>
      </c>
      <c r="F125" s="5">
        <v>-573465363027</v>
      </c>
      <c r="G125" s="5">
        <v>-570752340837</v>
      </c>
      <c r="I125" s="5">
        <v>-570752340837</v>
      </c>
      <c r="J125" s="5">
        <v>-245532416813</v>
      </c>
      <c r="K125" s="5">
        <v>-152430116265</v>
      </c>
      <c r="L125" s="5">
        <v>-153901784104</v>
      </c>
      <c r="M125" s="5">
        <v>182557181529</v>
      </c>
      <c r="N125" s="5">
        <v>369820542289</v>
      </c>
      <c r="O125" s="5">
        <v>340427065748</v>
      </c>
      <c r="P125" s="5">
        <v>134711481085</v>
      </c>
    </row>
    <row r="126" spans="3:16" ht="15.5" x14ac:dyDescent="0.35">
      <c r="C126" t="s">
        <v>161</v>
      </c>
      <c r="D126" s="5">
        <v>-583528037744</v>
      </c>
      <c r="E126" s="5">
        <v>-582528037744</v>
      </c>
      <c r="F126" s="5">
        <v>-572965363027</v>
      </c>
      <c r="G126" s="5">
        <v>-570252340837</v>
      </c>
      <c r="I126" s="5">
        <v>-570252340837</v>
      </c>
      <c r="J126" s="5">
        <v>-245032416813</v>
      </c>
      <c r="K126" s="5">
        <v>-151930116265</v>
      </c>
      <c r="L126" s="5">
        <v>-153401784104</v>
      </c>
      <c r="M126" s="5">
        <v>183057181529</v>
      </c>
      <c r="N126" s="5">
        <v>370020542289</v>
      </c>
      <c r="O126" s="5">
        <v>340627065748</v>
      </c>
      <c r="P126" s="5">
        <v>134911481085</v>
      </c>
    </row>
    <row r="127" spans="3:16" ht="15.5" x14ac:dyDescent="0.35">
      <c r="C127" t="s">
        <v>162</v>
      </c>
    </row>
    <row r="128" spans="3:16" ht="15.5" x14ac:dyDescent="0.35">
      <c r="C128" t="s">
        <v>10</v>
      </c>
      <c r="D128" s="5">
        <v>415585658561</v>
      </c>
      <c r="E128" s="5">
        <v>416585658561</v>
      </c>
      <c r="F128" s="5">
        <v>426148333278</v>
      </c>
      <c r="G128" s="5">
        <v>428861355468</v>
      </c>
      <c r="I128" s="5">
        <v>428861355468</v>
      </c>
      <c r="J128" s="5">
        <v>754081279492</v>
      </c>
      <c r="K128" s="5">
        <v>847183580040</v>
      </c>
      <c r="L128" s="5">
        <v>845711912201</v>
      </c>
      <c r="M128" s="5">
        <v>1182170877834</v>
      </c>
      <c r="N128" s="5">
        <v>1369134238594</v>
      </c>
      <c r="O128" s="5">
        <v>1339740762053</v>
      </c>
      <c r="P128" s="5">
        <v>634911481085</v>
      </c>
    </row>
    <row r="129" spans="2:16" ht="15.5" x14ac:dyDescent="0.35">
      <c r="C129" t="s">
        <v>163</v>
      </c>
      <c r="D129" s="5">
        <v>1622102569647</v>
      </c>
      <c r="E129" s="5">
        <v>1623102569647</v>
      </c>
      <c r="F129" s="5">
        <v>1614945385082</v>
      </c>
      <c r="G129" s="5">
        <v>1590598414059</v>
      </c>
      <c r="I129" s="5">
        <v>1590598414059</v>
      </c>
      <c r="J129" s="5">
        <v>2399868540327</v>
      </c>
      <c r="K129" s="5">
        <v>2360976965935</v>
      </c>
      <c r="L129" s="5">
        <v>2350381425398</v>
      </c>
      <c r="M129" s="5">
        <v>2750633755024</v>
      </c>
      <c r="N129" s="5">
        <v>3374586229245</v>
      </c>
      <c r="O129" s="5">
        <v>3778039787819</v>
      </c>
      <c r="P129" s="5">
        <v>2795430934788</v>
      </c>
    </row>
    <row r="130" spans="2:16" ht="15.5" x14ac:dyDescent="0.35">
      <c r="C130" t="s">
        <v>164</v>
      </c>
      <c r="D130" s="5">
        <v>33330000000</v>
      </c>
      <c r="E130" s="5">
        <v>33330000000</v>
      </c>
      <c r="F130" s="5">
        <v>33330000000</v>
      </c>
      <c r="G130" s="5">
        <v>33330000000</v>
      </c>
      <c r="I130" s="5">
        <v>33330000000</v>
      </c>
      <c r="J130" s="5">
        <v>33330000000</v>
      </c>
      <c r="K130" s="5">
        <v>33330000000</v>
      </c>
      <c r="L130" s="5">
        <v>33330000000</v>
      </c>
      <c r="M130" s="5">
        <v>33330000000</v>
      </c>
      <c r="N130" s="5">
        <v>33330000000</v>
      </c>
      <c r="O130" s="5">
        <v>6666000000</v>
      </c>
      <c r="P130" s="5">
        <v>5000000000</v>
      </c>
    </row>
    <row r="132" spans="2:16" ht="15.5" x14ac:dyDescent="0.35">
      <c r="B132" t="s">
        <v>165</v>
      </c>
      <c r="C132" t="s">
        <v>166</v>
      </c>
      <c r="F132" s="5">
        <v>-3942678800</v>
      </c>
      <c r="G132" s="5">
        <v>-7450778561</v>
      </c>
      <c r="I132" s="5">
        <v>-15472875705</v>
      </c>
      <c r="J132" s="5">
        <v>-30227495950</v>
      </c>
      <c r="K132" s="5">
        <v>169659375477</v>
      </c>
      <c r="L132" s="5">
        <v>102268840123</v>
      </c>
      <c r="M132" s="5">
        <v>95344994614</v>
      </c>
      <c r="N132" s="5">
        <v>-283368170952</v>
      </c>
      <c r="O132" s="5">
        <v>-451813275910</v>
      </c>
      <c r="P132" s="5">
        <v>-84007617105</v>
      </c>
    </row>
    <row r="133" spans="2:16" ht="15.5" x14ac:dyDescent="0.35">
      <c r="C133" t="s">
        <v>167</v>
      </c>
      <c r="F133" s="5">
        <v>5059406043</v>
      </c>
      <c r="G133" s="5">
        <v>46364053113</v>
      </c>
      <c r="I133" s="5">
        <v>382094088604</v>
      </c>
      <c r="J133" s="5">
        <v>776805864802</v>
      </c>
      <c r="K133" s="5">
        <v>620596381264</v>
      </c>
      <c r="L133" s="5">
        <v>696634400354</v>
      </c>
      <c r="M133" s="5">
        <v>1045626777358</v>
      </c>
      <c r="N133" s="5">
        <v>1497340653656</v>
      </c>
      <c r="O133" s="5">
        <v>1808074581308</v>
      </c>
      <c r="P133" s="5">
        <v>2586480236130</v>
      </c>
    </row>
    <row r="134" spans="2:16" ht="15.5" x14ac:dyDescent="0.35">
      <c r="C134" t="s">
        <v>326</v>
      </c>
      <c r="D134" s="5">
        <v>9001100643</v>
      </c>
      <c r="E134" s="5">
        <v>-9001100643</v>
      </c>
    </row>
    <row r="135" spans="2:16" ht="15.5" x14ac:dyDescent="0.35">
      <c r="C135" t="s">
        <v>1888</v>
      </c>
      <c r="D135" s="5">
        <v>-9001100643</v>
      </c>
      <c r="E135" s="5">
        <v>9001100643</v>
      </c>
      <c r="F135" s="5">
        <v>-9001100643</v>
      </c>
      <c r="G135" s="5">
        <v>-43773340128</v>
      </c>
      <c r="I135" s="5">
        <v>-372468792251</v>
      </c>
      <c r="J135" s="5">
        <v>-751611094571</v>
      </c>
      <c r="K135" s="5">
        <v>-409436721279</v>
      </c>
      <c r="L135" s="5">
        <v>-530983641134</v>
      </c>
      <c r="M135" s="5">
        <v>-786074239576</v>
      </c>
      <c r="N135" s="5">
        <v>-1630897489043</v>
      </c>
      <c r="O135" s="5">
        <v>-2094758051557</v>
      </c>
      <c r="P135" s="5">
        <v>-2542231436375</v>
      </c>
    </row>
    <row r="136" spans="2:16" ht="15.5" x14ac:dyDescent="0.35">
      <c r="C136" t="s">
        <v>178</v>
      </c>
      <c r="G136" s="5">
        <v>18700468</v>
      </c>
      <c r="I136" s="5">
        <v>175453210</v>
      </c>
      <c r="J136" s="5">
        <v>133853156</v>
      </c>
      <c r="K136" s="5">
        <v>341267332</v>
      </c>
      <c r="L136" s="5">
        <v>2580983091</v>
      </c>
      <c r="M136" s="5">
        <v>9032494694</v>
      </c>
      <c r="N136" s="5">
        <v>12978030184</v>
      </c>
      <c r="O136" s="5">
        <v>18023478532</v>
      </c>
      <c r="P136" s="5">
        <v>11164406810</v>
      </c>
    </row>
    <row r="137" spans="2:16" ht="15.5" x14ac:dyDescent="0.35">
      <c r="C137" t="s">
        <v>623</v>
      </c>
      <c r="G137" s="5">
        <v>-8958324299</v>
      </c>
      <c r="I137" s="5">
        <v>-19340459732</v>
      </c>
      <c r="J137" s="5">
        <v>-24737123052</v>
      </c>
      <c r="K137" s="5">
        <v>-19953019263</v>
      </c>
      <c r="L137" s="5">
        <v>-12295785752</v>
      </c>
      <c r="M137" s="5">
        <v>-51350034918</v>
      </c>
      <c r="N137" s="5">
        <v>-43971773845</v>
      </c>
      <c r="O137" s="5">
        <v>-70498848167</v>
      </c>
      <c r="P137" s="5">
        <v>-56012990409</v>
      </c>
    </row>
    <row r="138" spans="2:16" ht="15.5" x14ac:dyDescent="0.35">
      <c r="C138" t="s">
        <v>170</v>
      </c>
      <c r="F138" s="5">
        <v>-984200</v>
      </c>
      <c r="G138" s="5">
        <v>-1101867715</v>
      </c>
      <c r="I138" s="5">
        <v>-5933165536</v>
      </c>
      <c r="J138" s="5">
        <v>-30818996285</v>
      </c>
      <c r="K138" s="5">
        <v>-21888532577</v>
      </c>
      <c r="L138" s="5">
        <v>-53667116436</v>
      </c>
      <c r="M138" s="5">
        <v>-121890002944</v>
      </c>
      <c r="N138" s="5">
        <v>-118817591904</v>
      </c>
      <c r="O138" s="5">
        <v>-112654436026</v>
      </c>
      <c r="P138" s="5">
        <v>-83407833261</v>
      </c>
    </row>
    <row r="139" spans="2:16" ht="15.5" x14ac:dyDescent="0.35">
      <c r="C139" t="s">
        <v>1836</v>
      </c>
    </row>
    <row r="140" spans="2:16" ht="15.5" x14ac:dyDescent="0.35">
      <c r="C140" t="s">
        <v>172</v>
      </c>
      <c r="G140" s="5">
        <v>8069423296</v>
      </c>
      <c r="I140" s="5">
        <v>8069423296</v>
      </c>
      <c r="J140" s="5">
        <v>6278085748</v>
      </c>
      <c r="K140" s="5">
        <v>-21951702413</v>
      </c>
      <c r="L140" s="5">
        <v>-155270656550</v>
      </c>
      <c r="M140" s="5">
        <v>-164256169227</v>
      </c>
      <c r="N140" s="5">
        <v>161623484184</v>
      </c>
      <c r="O140" s="5">
        <v>689454643861</v>
      </c>
      <c r="P140" s="5">
        <v>451780289069</v>
      </c>
    </row>
    <row r="141" spans="2:16" ht="15.5" x14ac:dyDescent="0.35">
      <c r="C141" t="s">
        <v>173</v>
      </c>
      <c r="G141" s="5">
        <v>2919924053</v>
      </c>
      <c r="I141" s="5">
        <v>2841772813</v>
      </c>
      <c r="J141" s="5">
        <v>25532688300</v>
      </c>
      <c r="K141" s="5">
        <v>-149349481342</v>
      </c>
      <c r="L141" s="5">
        <v>34264115349</v>
      </c>
      <c r="M141" s="5">
        <v>-77385700797</v>
      </c>
      <c r="N141" s="5">
        <v>-113140323616</v>
      </c>
      <c r="O141" s="5">
        <v>-270068490000</v>
      </c>
      <c r="P141" s="5">
        <v>-209270175741</v>
      </c>
    </row>
    <row r="142" spans="2:16" ht="15.5" x14ac:dyDescent="0.35">
      <c r="C142" t="s">
        <v>417</v>
      </c>
      <c r="M142" s="5">
        <v>1500000000</v>
      </c>
      <c r="N142" s="5">
        <v>18000000000</v>
      </c>
    </row>
    <row r="143" spans="2:16" ht="15.5" x14ac:dyDescent="0.35">
      <c r="C143" t="s">
        <v>1889</v>
      </c>
      <c r="J143" s="5">
        <v>-51072784004</v>
      </c>
      <c r="K143" s="5">
        <v>-115041000000</v>
      </c>
      <c r="L143" s="5">
        <v>-151054359</v>
      </c>
      <c r="M143" s="5">
        <v>123812250000</v>
      </c>
      <c r="N143" s="5">
        <v>12100000000</v>
      </c>
      <c r="O143" s="5">
        <v>-53600000000</v>
      </c>
      <c r="P143" s="5">
        <v>-75700000000</v>
      </c>
    </row>
    <row r="144" spans="2:16" ht="15.5" x14ac:dyDescent="0.35">
      <c r="C144" t="s">
        <v>1125</v>
      </c>
      <c r="G144" s="5">
        <v>49445484</v>
      </c>
      <c r="I144" s="5">
        <v>49445484</v>
      </c>
      <c r="K144" s="5">
        <v>-15137944095</v>
      </c>
      <c r="L144" s="5">
        <v>1099639512</v>
      </c>
      <c r="M144" s="5">
        <v>-5009349292</v>
      </c>
      <c r="N144" s="5">
        <v>24518200949</v>
      </c>
    </row>
    <row r="145" spans="3:16" ht="15.5" x14ac:dyDescent="0.35">
      <c r="C145" t="s">
        <v>1890</v>
      </c>
    </row>
    <row r="146" spans="3:16" ht="15.5" x14ac:dyDescent="0.35">
      <c r="C146" t="s">
        <v>1504</v>
      </c>
      <c r="N146" s="5">
        <v>5000000000</v>
      </c>
      <c r="O146" s="5">
        <v>-5000000000</v>
      </c>
    </row>
    <row r="147" spans="3:16" ht="15.5" x14ac:dyDescent="0.35">
      <c r="C147" t="s">
        <v>797</v>
      </c>
      <c r="J147" s="5">
        <v>-12090614283</v>
      </c>
      <c r="K147" s="5">
        <v>-20897074521</v>
      </c>
      <c r="L147" s="5">
        <v>-14015793858</v>
      </c>
      <c r="M147" s="5">
        <v>-70490518168</v>
      </c>
      <c r="N147" s="5">
        <v>-144233564565</v>
      </c>
    </row>
    <row r="148" spans="3:16" ht="15.5" x14ac:dyDescent="0.35">
      <c r="C148" t="s">
        <v>1891</v>
      </c>
      <c r="J148" s="5">
        <v>36801244014</v>
      </c>
    </row>
    <row r="149" spans="3:16" ht="15.5" x14ac:dyDescent="0.35">
      <c r="C149" t="s">
        <v>1892</v>
      </c>
      <c r="J149" s="5">
        <v>44692956803</v>
      </c>
      <c r="M149" s="5">
        <v>30000000000</v>
      </c>
    </row>
    <row r="150" spans="3:16" ht="15.5" x14ac:dyDescent="0.35">
      <c r="C150" t="s">
        <v>1893</v>
      </c>
      <c r="G150" s="5">
        <v>3963013599</v>
      </c>
      <c r="I150" s="5">
        <v>3963013599</v>
      </c>
      <c r="J150" s="5">
        <v>11500000000</v>
      </c>
      <c r="K150" s="5">
        <v>8000000000</v>
      </c>
      <c r="L150" s="5">
        <v>49500000000</v>
      </c>
      <c r="M150" s="5">
        <v>-123984727000</v>
      </c>
      <c r="N150" s="5">
        <v>-9771300000</v>
      </c>
      <c r="O150" s="5">
        <v>-52287030000</v>
      </c>
    </row>
    <row r="151" spans="3:16" ht="15.5" x14ac:dyDescent="0.35">
      <c r="C151" t="s">
        <v>1894</v>
      </c>
    </row>
    <row r="152" spans="3:16" ht="15.5" x14ac:dyDescent="0.35">
      <c r="C152" t="s">
        <v>1565</v>
      </c>
      <c r="J152" s="5">
        <v>-1744632380</v>
      </c>
    </row>
    <row r="153" spans="3:16" ht="15.5" x14ac:dyDescent="0.35">
      <c r="C153" t="s">
        <v>1527</v>
      </c>
      <c r="L153" s="5">
        <v>16050000000</v>
      </c>
    </row>
    <row r="154" spans="3:16" ht="15.5" x14ac:dyDescent="0.35">
      <c r="C154" t="s">
        <v>532</v>
      </c>
      <c r="L154" s="5">
        <v>-2537080000</v>
      </c>
      <c r="M154" s="5">
        <v>-21000000000</v>
      </c>
      <c r="N154" s="5">
        <v>-17989610000</v>
      </c>
      <c r="O154" s="5">
        <v>-70869335000</v>
      </c>
      <c r="P154" s="5">
        <v>-23061948475</v>
      </c>
    </row>
    <row r="155" spans="3:16" ht="15.5" x14ac:dyDescent="0.35">
      <c r="C155" t="s">
        <v>1526</v>
      </c>
      <c r="G155" s="5">
        <v>-1170686270</v>
      </c>
      <c r="I155" s="5">
        <v>-1170686270</v>
      </c>
      <c r="J155" s="5">
        <v>-2388957642</v>
      </c>
      <c r="K155" s="5">
        <v>-5998040706</v>
      </c>
      <c r="L155" s="5">
        <v>-15447595946</v>
      </c>
      <c r="M155" s="5">
        <v>-10937231337</v>
      </c>
    </row>
    <row r="156" spans="3:16" ht="15.5" x14ac:dyDescent="0.35">
      <c r="C156" t="s">
        <v>175</v>
      </c>
      <c r="G156" s="5">
        <v>78151240</v>
      </c>
      <c r="J156" s="5">
        <v>-164524208</v>
      </c>
      <c r="K156" s="5">
        <v>-275422020</v>
      </c>
      <c r="N156" s="5">
        <v>-1492050000</v>
      </c>
      <c r="O156" s="5">
        <v>-89033375000</v>
      </c>
      <c r="P156" s="5">
        <v>-111749963266</v>
      </c>
    </row>
    <row r="157" spans="3:16" ht="15.5" x14ac:dyDescent="0.35">
      <c r="C157" t="s">
        <v>335</v>
      </c>
      <c r="N157" s="5">
        <v>728000000</v>
      </c>
      <c r="O157" s="5">
        <v>721250000</v>
      </c>
      <c r="P157" s="5">
        <v>1241736000</v>
      </c>
    </row>
    <row r="158" spans="3:16" ht="15.5" x14ac:dyDescent="0.35">
      <c r="C158" t="s">
        <v>419</v>
      </c>
      <c r="L158" s="5">
        <v>-234000000</v>
      </c>
      <c r="M158" s="5">
        <v>-1276125000</v>
      </c>
    </row>
    <row r="159" spans="3:16" ht="15.5" x14ac:dyDescent="0.35">
      <c r="C159" t="s">
        <v>189</v>
      </c>
      <c r="G159" s="5">
        <v>8069423296</v>
      </c>
      <c r="I159" s="5">
        <v>8069423296</v>
      </c>
      <c r="J159" s="5">
        <v>6278085748</v>
      </c>
      <c r="K159" s="5">
        <v>-21951702413</v>
      </c>
      <c r="L159" s="5">
        <v>-155270656550</v>
      </c>
      <c r="M159" s="5">
        <v>-164256169227</v>
      </c>
      <c r="N159" s="5">
        <v>161623484184</v>
      </c>
      <c r="O159" s="5">
        <v>689454643861</v>
      </c>
      <c r="P159" s="5">
        <v>451780289069</v>
      </c>
    </row>
    <row r="160" spans="3:16" ht="15.5" x14ac:dyDescent="0.35">
      <c r="C160" t="s">
        <v>1265</v>
      </c>
      <c r="P160" s="5">
        <v>382500000000</v>
      </c>
    </row>
    <row r="161" spans="2:16" ht="15.5" x14ac:dyDescent="0.35">
      <c r="C161" t="s">
        <v>217</v>
      </c>
      <c r="O161" s="5">
        <v>516460000000</v>
      </c>
    </row>
    <row r="162" spans="2:16" ht="15.5" x14ac:dyDescent="0.35">
      <c r="C162" t="s">
        <v>1298</v>
      </c>
      <c r="O162" s="5">
        <v>-16294841195</v>
      </c>
    </row>
    <row r="163" spans="2:16" ht="15.5" x14ac:dyDescent="0.35">
      <c r="C163" t="s">
        <v>593</v>
      </c>
      <c r="M163" s="5">
        <v>365129574140</v>
      </c>
      <c r="N163" s="5">
        <v>753524175000</v>
      </c>
      <c r="O163" s="5">
        <v>881000000000</v>
      </c>
      <c r="P163" s="5">
        <v>1065236903698</v>
      </c>
    </row>
    <row r="164" spans="2:16" ht="15.5" x14ac:dyDescent="0.35">
      <c r="C164" t="s">
        <v>595</v>
      </c>
      <c r="J164" s="5">
        <v>-9000000000</v>
      </c>
      <c r="K164" s="5">
        <v>20000000</v>
      </c>
      <c r="L164" s="5">
        <v>-57334374717</v>
      </c>
      <c r="M164" s="5">
        <v>-539428012229</v>
      </c>
      <c r="N164" s="5">
        <v>-704411894710</v>
      </c>
      <c r="O164" s="5">
        <v>-695812358325</v>
      </c>
      <c r="P164" s="5">
        <v>-644722930719</v>
      </c>
    </row>
    <row r="165" spans="2:16" ht="15.5" x14ac:dyDescent="0.35">
      <c r="C165" t="s">
        <v>401</v>
      </c>
      <c r="K165" s="5">
        <v>-21971702413</v>
      </c>
      <c r="L165" s="5">
        <v>-97936281833</v>
      </c>
      <c r="M165" s="5">
        <v>10042268862</v>
      </c>
      <c r="N165" s="5">
        <v>113136488132</v>
      </c>
      <c r="O165" s="5">
        <v>5046529143</v>
      </c>
      <c r="P165" s="5">
        <v>-11636329257</v>
      </c>
    </row>
    <row r="166" spans="2:16" ht="15.5" x14ac:dyDescent="0.35">
      <c r="C166" t="s">
        <v>202</v>
      </c>
      <c r="G166" s="5">
        <v>8069423296</v>
      </c>
      <c r="I166" s="5">
        <v>8069423296</v>
      </c>
      <c r="J166" s="5">
        <v>15278085748</v>
      </c>
    </row>
    <row r="167" spans="2:16" ht="15.5" x14ac:dyDescent="0.35">
      <c r="C167" t="s">
        <v>1186</v>
      </c>
      <c r="N167" s="5">
        <v>-625284238</v>
      </c>
      <c r="O167" s="5">
        <v>-944685762</v>
      </c>
      <c r="P167" s="5">
        <v>-4597354653</v>
      </c>
    </row>
    <row r="168" spans="2:16" ht="15.5" x14ac:dyDescent="0.35">
      <c r="C168" t="s">
        <v>210</v>
      </c>
      <c r="P168" s="5">
        <v>-335000000000</v>
      </c>
    </row>
    <row r="169" spans="2:16" ht="15.5" x14ac:dyDescent="0.35">
      <c r="C169" t="s">
        <v>598</v>
      </c>
      <c r="F169" s="5">
        <v>-3942678800</v>
      </c>
      <c r="G169" s="5">
        <v>3538568788</v>
      </c>
      <c r="I169" s="5">
        <v>-4561679596</v>
      </c>
      <c r="J169" s="5">
        <v>1583278098</v>
      </c>
      <c r="K169" s="5">
        <v>-1641808278</v>
      </c>
      <c r="L169" s="5">
        <v>-18737701078</v>
      </c>
      <c r="M169" s="5">
        <v>-146296875410</v>
      </c>
      <c r="N169" s="5">
        <v>-234885010384</v>
      </c>
      <c r="O169" s="5">
        <v>-32427122049</v>
      </c>
      <c r="P169" s="5">
        <v>158502496223</v>
      </c>
    </row>
    <row r="170" spans="2:16" ht="15.5" x14ac:dyDescent="0.35">
      <c r="C170" t="s">
        <v>227</v>
      </c>
      <c r="F170" s="5">
        <v>7376457317</v>
      </c>
      <c r="I170" s="5">
        <v>11938136913</v>
      </c>
      <c r="J170" s="5">
        <v>10354858815</v>
      </c>
      <c r="K170" s="5">
        <v>11996667093</v>
      </c>
      <c r="L170" s="5">
        <v>30734368171</v>
      </c>
      <c r="M170" s="5">
        <v>177068698664</v>
      </c>
      <c r="N170" s="5">
        <v>411678473535</v>
      </c>
      <c r="O170" s="5">
        <v>444105595584</v>
      </c>
      <c r="P170" s="5">
        <v>285603099360</v>
      </c>
    </row>
    <row r="171" spans="2:16" ht="15.5" x14ac:dyDescent="0.35">
      <c r="C171" t="s">
        <v>225</v>
      </c>
      <c r="M171" s="5">
        <v>-37455083</v>
      </c>
      <c r="N171" s="5">
        <v>275235513</v>
      </c>
    </row>
    <row r="172" spans="2:16" ht="15.5" x14ac:dyDescent="0.35">
      <c r="C172" t="s">
        <v>229</v>
      </c>
      <c r="F172" s="5">
        <v>3433778517</v>
      </c>
      <c r="G172" s="5">
        <v>3538568788</v>
      </c>
      <c r="I172" s="5">
        <v>7376457317</v>
      </c>
      <c r="J172" s="5">
        <v>11938136913</v>
      </c>
      <c r="K172" s="5">
        <v>10354858815</v>
      </c>
      <c r="L172" s="5">
        <v>11996667093</v>
      </c>
      <c r="M172" s="5">
        <v>30734368171</v>
      </c>
      <c r="N172" s="5">
        <v>177068698664</v>
      </c>
      <c r="O172" s="5">
        <v>411678473535</v>
      </c>
      <c r="P172" s="5">
        <v>444105595583</v>
      </c>
    </row>
    <row r="174" spans="2:16" ht="15.5" x14ac:dyDescent="0.35">
      <c r="B174" t="s">
        <v>230</v>
      </c>
      <c r="C174" t="s">
        <v>12</v>
      </c>
      <c r="D174" s="5">
        <v>33330000000</v>
      </c>
      <c r="E174" s="5">
        <v>33330000000</v>
      </c>
      <c r="F174" s="5">
        <v>33330000000</v>
      </c>
      <c r="G174" s="5">
        <v>33330000000</v>
      </c>
      <c r="I174" s="5">
        <v>33330000000</v>
      </c>
      <c r="J174" s="5">
        <v>33330000000</v>
      </c>
      <c r="K174" s="5">
        <v>33330000000</v>
      </c>
      <c r="L174" s="5">
        <v>33330000000</v>
      </c>
      <c r="M174" s="5">
        <v>33330000000</v>
      </c>
      <c r="N174" s="5">
        <v>33330000000</v>
      </c>
      <c r="O174" s="5">
        <v>6670000000</v>
      </c>
      <c r="P174" s="5">
        <v>5000000000</v>
      </c>
    </row>
    <row r="175" spans="2:16" ht="15.5" x14ac:dyDescent="0.35">
      <c r="C175" t="s">
        <v>231</v>
      </c>
      <c r="D175" s="6">
        <v>-0.03</v>
      </c>
      <c r="E175" s="6">
        <v>-0.28999999999999998</v>
      </c>
      <c r="F175" s="6">
        <v>-0.08</v>
      </c>
      <c r="G175" s="6">
        <v>-8.15</v>
      </c>
    </row>
    <row r="176" spans="2:16" ht="15.5" x14ac:dyDescent="0.35">
      <c r="C176" t="s">
        <v>232</v>
      </c>
      <c r="D176" s="6">
        <v>-33.33</v>
      </c>
      <c r="E176" s="6">
        <v>-3.45</v>
      </c>
      <c r="F176" s="6">
        <v>-37.5</v>
      </c>
      <c r="G176" s="6">
        <v>-1.1000000000000001</v>
      </c>
    </row>
    <row r="177" spans="3:7" ht="15.5" x14ac:dyDescent="0.35">
      <c r="C177" t="s">
        <v>67</v>
      </c>
      <c r="D177" s="5">
        <v>0</v>
      </c>
      <c r="E177" s="6">
        <v>4.6100000000000003</v>
      </c>
      <c r="F177" s="6">
        <v>2.88</v>
      </c>
      <c r="G177" s="6">
        <v>4.45</v>
      </c>
    </row>
    <row r="178" spans="3:7" ht="15.5" x14ac:dyDescent="0.35">
      <c r="C178" t="s">
        <v>233</v>
      </c>
      <c r="D178" s="5">
        <v>10350000000</v>
      </c>
      <c r="E178" s="5">
        <v>-9860000000</v>
      </c>
      <c r="F178" s="5">
        <v>3720000000</v>
      </c>
      <c r="G178" s="5">
        <v>-6570000000</v>
      </c>
    </row>
    <row r="179" spans="3:7" ht="15.5" x14ac:dyDescent="0.35">
      <c r="C179" t="s">
        <v>234</v>
      </c>
      <c r="D179" s="6">
        <v>-5.9999999999999995E-4</v>
      </c>
      <c r="E179" s="6">
        <v>-5.8999999999999999E-3</v>
      </c>
      <c r="F179" s="6">
        <v>-1.7000000000000001E-3</v>
      </c>
      <c r="G179" s="6">
        <v>-0.17079999999999998</v>
      </c>
    </row>
    <row r="180" spans="3:7" ht="15.5" x14ac:dyDescent="0.35">
      <c r="C180" t="s">
        <v>235</v>
      </c>
      <c r="D180" s="6">
        <v>-2.3999999999999998E-3</v>
      </c>
      <c r="E180" s="6">
        <v>-2.3E-2</v>
      </c>
      <c r="F180" s="6">
        <v>-6.4000000000000003E-3</v>
      </c>
      <c r="G180" s="6">
        <v>-0.63350000000000006</v>
      </c>
    </row>
    <row r="181" spans="3:7" ht="15.5" x14ac:dyDescent="0.35">
      <c r="C181" t="s">
        <v>236</v>
      </c>
      <c r="D181" s="6">
        <v>8.3000000000000001E-3</v>
      </c>
      <c r="E181" s="6">
        <v>-1.11E-2</v>
      </c>
      <c r="F181" s="6">
        <v>1E-3</v>
      </c>
      <c r="G181" s="6">
        <v>-1.5900000000000001E-2</v>
      </c>
    </row>
    <row r="182" spans="3:7" ht="15.5" x14ac:dyDescent="0.35">
      <c r="C182" t="s">
        <v>237</v>
      </c>
      <c r="F182" s="6">
        <v>1138.76</v>
      </c>
      <c r="G182" s="6">
        <v>-0.92</v>
      </c>
    </row>
    <row r="183" spans="3:7" ht="15.5" x14ac:dyDescent="0.35">
      <c r="C183" t="s">
        <v>238</v>
      </c>
      <c r="D183" s="6">
        <v>0.08</v>
      </c>
      <c r="E183" s="6">
        <v>0.08</v>
      </c>
      <c r="F183" s="6">
        <v>0.23</v>
      </c>
      <c r="G183" s="6">
        <v>0.7</v>
      </c>
    </row>
    <row r="184" spans="3:7" ht="15.5" x14ac:dyDescent="0.35">
      <c r="C184" t="s">
        <v>239</v>
      </c>
      <c r="D184" s="6">
        <v>12.47</v>
      </c>
      <c r="E184" s="6">
        <v>12.5</v>
      </c>
      <c r="F184" s="6">
        <v>12.79</v>
      </c>
      <c r="G184" s="6">
        <v>12.87</v>
      </c>
    </row>
    <row r="185" spans="3:7" ht="15.5" x14ac:dyDescent="0.35">
      <c r="C185" t="s">
        <v>240</v>
      </c>
      <c r="D185" s="6">
        <v>0.08</v>
      </c>
      <c r="E185" s="6">
        <v>0.08</v>
      </c>
      <c r="F185" s="6">
        <v>0.23</v>
      </c>
      <c r="G185" s="6">
        <v>0.7</v>
      </c>
    </row>
    <row r="186" spans="3:7" ht="15.5" x14ac:dyDescent="0.35">
      <c r="C186" t="s">
        <v>241</v>
      </c>
      <c r="D186" s="6">
        <v>12.47</v>
      </c>
      <c r="E186" s="6">
        <v>12.5</v>
      </c>
      <c r="F186" s="6">
        <v>12.79</v>
      </c>
      <c r="G186" s="6">
        <v>12.87</v>
      </c>
    </row>
    <row r="187" spans="3:7" ht="15.5" x14ac:dyDescent="0.35">
      <c r="C187" t="s">
        <v>242</v>
      </c>
    </row>
    <row r="188" spans="3:7" ht="15.5" x14ac:dyDescent="0.35">
      <c r="C188" t="s">
        <v>243</v>
      </c>
    </row>
    <row r="189" spans="3:7" ht="15.5" x14ac:dyDescent="0.35">
      <c r="C189" t="s">
        <v>244</v>
      </c>
      <c r="D189" s="5">
        <v>416000000000</v>
      </c>
      <c r="E189" s="5">
        <v>417000000000</v>
      </c>
      <c r="F189" s="5">
        <v>426000000000</v>
      </c>
      <c r="G189" s="5">
        <v>429000000000</v>
      </c>
    </row>
    <row r="190" spans="3:7" ht="15.5" x14ac:dyDescent="0.35">
      <c r="C190" t="s">
        <v>24</v>
      </c>
    </row>
    <row r="191" spans="3:7" ht="15.5" x14ac:dyDescent="0.35">
      <c r="C191" t="s">
        <v>21</v>
      </c>
      <c r="D191" s="5">
        <v>-3000000000</v>
      </c>
      <c r="E191" s="5">
        <v>-3000000000</v>
      </c>
      <c r="F191" s="5">
        <v>-3000000000</v>
      </c>
      <c r="G191" s="5">
        <v>-7000000000</v>
      </c>
    </row>
    <row r="192" spans="3:7" ht="15.5" x14ac:dyDescent="0.35">
      <c r="C192" t="s">
        <v>245</v>
      </c>
      <c r="D192" s="5">
        <v>663000000000</v>
      </c>
      <c r="E192" s="5">
        <v>663000000000</v>
      </c>
      <c r="F192" s="5">
        <v>670000000000</v>
      </c>
      <c r="G192" s="5">
        <v>670000000000</v>
      </c>
    </row>
    <row r="193" spans="3:16" ht="15.5" x14ac:dyDescent="0.35">
      <c r="C193" t="s">
        <v>246</v>
      </c>
      <c r="F193" s="5">
        <v>-4000000000</v>
      </c>
      <c r="G193" s="5">
        <v>-7000000000</v>
      </c>
    </row>
    <row r="194" spans="3:16" ht="15.5" x14ac:dyDescent="0.35">
      <c r="C194" t="s">
        <v>247</v>
      </c>
      <c r="G194" s="5">
        <v>-1000000000</v>
      </c>
    </row>
    <row r="195" spans="3:16" ht="15.5" x14ac:dyDescent="0.35">
      <c r="C195" t="s">
        <v>13</v>
      </c>
      <c r="F195" s="5">
        <v>-4000000000</v>
      </c>
      <c r="G195" s="5">
        <v>-9000000000</v>
      </c>
    </row>
    <row r="196" spans="3:16" ht="15.5" x14ac:dyDescent="0.35">
      <c r="C196" t="s">
        <v>16</v>
      </c>
      <c r="D196" s="5">
        <v>0</v>
      </c>
      <c r="E196" s="5">
        <v>0</v>
      </c>
      <c r="F196" s="6">
        <v>-0.12</v>
      </c>
      <c r="G196" s="6">
        <v>-0.26</v>
      </c>
    </row>
    <row r="197" spans="3:16" ht="15.5" x14ac:dyDescent="0.35">
      <c r="C197" t="s">
        <v>52</v>
      </c>
      <c r="I197" s="6">
        <v>-9.7799999999999994</v>
      </c>
      <c r="J197" s="6">
        <v>-2.81</v>
      </c>
      <c r="K197" s="6">
        <v>0.02</v>
      </c>
      <c r="L197" s="6">
        <v>-4.0599999999999996</v>
      </c>
      <c r="M197" s="6">
        <v>-5.79</v>
      </c>
      <c r="N197" s="6">
        <v>0.92</v>
      </c>
      <c r="O197" s="6">
        <v>30.98</v>
      </c>
      <c r="P197" s="6">
        <v>40.270000000000003</v>
      </c>
    </row>
    <row r="198" spans="3:16" ht="15.5" x14ac:dyDescent="0.35">
      <c r="C198" t="s">
        <v>66</v>
      </c>
      <c r="I198" s="6">
        <v>-0.92</v>
      </c>
      <c r="J198" s="6">
        <v>-17.79</v>
      </c>
      <c r="K198" s="5">
        <v>2500</v>
      </c>
      <c r="L198" s="6">
        <v>-12.32</v>
      </c>
      <c r="M198" s="6">
        <v>-46.63</v>
      </c>
      <c r="N198" s="6">
        <v>902.17</v>
      </c>
      <c r="O198" s="6">
        <v>115.56</v>
      </c>
      <c r="P198" s="5">
        <v>0</v>
      </c>
    </row>
    <row r="199" spans="3:16" ht="15.5" x14ac:dyDescent="0.35">
      <c r="C199" t="s">
        <v>69</v>
      </c>
      <c r="I199" s="6">
        <v>0.87</v>
      </c>
      <c r="J199" s="6">
        <v>2.19</v>
      </c>
      <c r="K199" s="6">
        <v>2.75</v>
      </c>
      <c r="L199" s="6">
        <v>5.21</v>
      </c>
      <c r="M199" s="6">
        <v>13.21</v>
      </c>
      <c r="N199" s="6">
        <v>18.98</v>
      </c>
      <c r="O199" s="6">
        <v>10.44</v>
      </c>
      <c r="P199" s="5">
        <v>0</v>
      </c>
    </row>
    <row r="200" spans="3:16" ht="15.5" x14ac:dyDescent="0.35">
      <c r="C200" t="s">
        <v>248</v>
      </c>
      <c r="I200" s="5">
        <v>-8800000000</v>
      </c>
      <c r="J200" s="5">
        <v>37060000000</v>
      </c>
      <c r="K200" s="5">
        <v>2360000000</v>
      </c>
      <c r="L200" s="5">
        <v>-25240000000</v>
      </c>
      <c r="M200" s="5">
        <v>47580000000</v>
      </c>
      <c r="N200" s="5">
        <v>202920000000</v>
      </c>
    </row>
    <row r="201" spans="3:16" ht="15.5" x14ac:dyDescent="0.35">
      <c r="C201" t="s">
        <v>249</v>
      </c>
      <c r="I201" s="6">
        <v>-0.20480000000000001</v>
      </c>
      <c r="J201" s="6">
        <v>-3.9100000000000003E-2</v>
      </c>
      <c r="K201" s="6">
        <v>2.0000000000000001E-4</v>
      </c>
      <c r="L201" s="6">
        <v>-5.7599999999999998E-2</v>
      </c>
      <c r="M201" s="6">
        <v>-7.0199999999999999E-2</v>
      </c>
      <c r="N201" s="6">
        <v>9.1000000000000004E-3</v>
      </c>
      <c r="O201" s="6">
        <v>5.4699999999999999E-2</v>
      </c>
      <c r="P201" s="6">
        <v>7.2000000000000008E-2</v>
      </c>
    </row>
    <row r="202" spans="3:16" ht="15.5" x14ac:dyDescent="0.35">
      <c r="C202" t="s">
        <v>250</v>
      </c>
      <c r="I202" s="6">
        <v>-0.75970000000000004</v>
      </c>
      <c r="J202" s="6">
        <v>-0.1244</v>
      </c>
      <c r="K202" s="6">
        <v>7.000000000000001E-4</v>
      </c>
      <c r="L202" s="6">
        <v>-0.16</v>
      </c>
      <c r="M202" s="6">
        <v>-0.16320000000000001</v>
      </c>
      <c r="N202" s="6">
        <v>2.2400000000000003E-2</v>
      </c>
      <c r="O202" s="6">
        <v>0.15410000000000001</v>
      </c>
      <c r="P202" s="6">
        <v>0.31709999999999999</v>
      </c>
    </row>
    <row r="203" spans="3:16" ht="15.5" x14ac:dyDescent="0.35">
      <c r="C203" t="s">
        <v>251</v>
      </c>
      <c r="I203" s="6">
        <v>-2.4E-2</v>
      </c>
      <c r="J203" s="6">
        <v>1.24E-2</v>
      </c>
      <c r="K203" s="6">
        <v>-1.2199999999999999E-2</v>
      </c>
      <c r="L203" s="6">
        <v>-2.6000000000000002E-2</v>
      </c>
      <c r="M203" s="6">
        <v>1.43E-2</v>
      </c>
      <c r="N203" s="6">
        <v>0.11630000000000001</v>
      </c>
      <c r="O203" s="6">
        <v>0.29609999999999997</v>
      </c>
      <c r="P203" s="6">
        <v>0.75629999999999997</v>
      </c>
    </row>
    <row r="204" spans="3:16" ht="15.5" x14ac:dyDescent="0.35">
      <c r="C204" t="s">
        <v>252</v>
      </c>
      <c r="I204" s="6">
        <v>-1.1499999999999999</v>
      </c>
      <c r="J204" s="6">
        <v>0.55000000000000004</v>
      </c>
      <c r="K204" s="6">
        <v>-0.62</v>
      </c>
      <c r="L204" s="6">
        <v>-0.86</v>
      </c>
      <c r="M204" s="6">
        <v>0.21</v>
      </c>
      <c r="N204" s="6">
        <v>1.52</v>
      </c>
      <c r="O204" s="6">
        <v>3.21</v>
      </c>
      <c r="P204" s="6">
        <v>4.37</v>
      </c>
    </row>
    <row r="205" spans="3:16" ht="15.5" x14ac:dyDescent="0.35">
      <c r="C205" t="s">
        <v>63</v>
      </c>
      <c r="I205" s="6">
        <v>0.7</v>
      </c>
      <c r="J205" s="6">
        <v>2.21</v>
      </c>
      <c r="K205" s="6">
        <v>1.97</v>
      </c>
      <c r="L205" s="6">
        <v>1.97</v>
      </c>
      <c r="M205" s="6">
        <v>7.61</v>
      </c>
      <c r="N205" s="6">
        <v>20.2</v>
      </c>
      <c r="O205" s="6">
        <v>17.809999999999999</v>
      </c>
      <c r="P205" s="5">
        <v>0</v>
      </c>
    </row>
    <row r="206" spans="3:16" ht="15.5" x14ac:dyDescent="0.35">
      <c r="C206" t="s">
        <v>60</v>
      </c>
      <c r="I206" s="6">
        <v>12.87</v>
      </c>
      <c r="J206" s="6">
        <v>22.62</v>
      </c>
      <c r="K206" s="6">
        <v>25.42</v>
      </c>
      <c r="L206" s="6">
        <v>25.37</v>
      </c>
      <c r="M206" s="6">
        <v>35.47</v>
      </c>
      <c r="N206" s="6">
        <v>41.08</v>
      </c>
      <c r="O206" s="6">
        <v>200.98</v>
      </c>
      <c r="P206" s="6">
        <v>126.98</v>
      </c>
    </row>
    <row r="207" spans="3:16" ht="15.5" x14ac:dyDescent="0.35">
      <c r="C207" t="s">
        <v>253</v>
      </c>
      <c r="I207" s="6">
        <v>0.7</v>
      </c>
      <c r="J207" s="6">
        <v>2.21</v>
      </c>
      <c r="K207" s="6">
        <v>1.97</v>
      </c>
      <c r="L207" s="6">
        <v>1.97</v>
      </c>
      <c r="M207" s="6">
        <v>7.61</v>
      </c>
      <c r="N207" s="6">
        <v>20.2</v>
      </c>
      <c r="O207" s="6">
        <v>17.809999999999999</v>
      </c>
      <c r="P207" s="5">
        <v>0</v>
      </c>
    </row>
    <row r="208" spans="3:16" ht="15.5" x14ac:dyDescent="0.35">
      <c r="C208" t="s">
        <v>254</v>
      </c>
      <c r="I208" s="5">
        <v>0</v>
      </c>
      <c r="J208" s="6">
        <v>22.62</v>
      </c>
      <c r="K208" s="6">
        <v>25.42</v>
      </c>
      <c r="L208" s="6">
        <v>25.37</v>
      </c>
      <c r="M208" s="6">
        <v>35.47</v>
      </c>
      <c r="N208" s="6">
        <v>41.08</v>
      </c>
      <c r="O208" s="6">
        <v>200.98</v>
      </c>
      <c r="P208" s="6">
        <v>126.98</v>
      </c>
    </row>
    <row r="209" spans="2:16" ht="15.5" x14ac:dyDescent="0.35">
      <c r="C209" t="s">
        <v>255</v>
      </c>
      <c r="J209" s="5">
        <v>543000000000</v>
      </c>
      <c r="K209" s="5">
        <v>319000000000</v>
      </c>
      <c r="L209" s="5">
        <v>245000000000</v>
      </c>
      <c r="M209" s="5">
        <v>193000000000</v>
      </c>
      <c r="N209" s="5">
        <v>1422000000000</v>
      </c>
      <c r="O209" s="5">
        <v>1383000000000</v>
      </c>
      <c r="P209" s="5">
        <v>1468000000000</v>
      </c>
    </row>
    <row r="210" spans="2:16" ht="15.5" x14ac:dyDescent="0.35">
      <c r="C210" t="s">
        <v>256</v>
      </c>
      <c r="J210" s="5">
        <v>145000000000</v>
      </c>
      <c r="K210" s="5">
        <v>53000000000</v>
      </c>
      <c r="L210" s="5">
        <v>53000000000</v>
      </c>
      <c r="M210" s="5">
        <v>35000000000</v>
      </c>
      <c r="N210" s="5">
        <v>548000000000</v>
      </c>
      <c r="O210" s="5">
        <v>433000000000</v>
      </c>
      <c r="P210" s="5">
        <v>524000000000</v>
      </c>
    </row>
    <row r="211" spans="2:16" ht="15.5" x14ac:dyDescent="0.35">
      <c r="C211" t="s">
        <v>26</v>
      </c>
      <c r="J211" s="5">
        <v>688000000000</v>
      </c>
      <c r="K211" s="5">
        <v>373000000000</v>
      </c>
      <c r="L211" s="5">
        <v>298000000000</v>
      </c>
      <c r="M211" s="5">
        <v>228000000000</v>
      </c>
      <c r="N211" s="5">
        <v>1969000000000</v>
      </c>
      <c r="O211" s="5">
        <v>1816000000000</v>
      </c>
      <c r="P211" s="5">
        <v>1993000000000</v>
      </c>
    </row>
    <row r="212" spans="2:16" ht="15.5" x14ac:dyDescent="0.35">
      <c r="C212" t="s">
        <v>23</v>
      </c>
      <c r="I212" s="5">
        <v>-7000000000</v>
      </c>
      <c r="J212" s="5">
        <v>676000000000</v>
      </c>
      <c r="K212" s="5">
        <v>362000000000</v>
      </c>
      <c r="L212" s="5">
        <v>286000000000</v>
      </c>
      <c r="M212" s="5">
        <v>197000000000</v>
      </c>
      <c r="N212" s="5">
        <v>1792000000000</v>
      </c>
      <c r="O212" s="5">
        <v>1405000000000</v>
      </c>
      <c r="P212" s="5">
        <v>1574000000000</v>
      </c>
    </row>
    <row r="213" spans="2:16" ht="15.5" x14ac:dyDescent="0.35">
      <c r="C213" t="s">
        <v>257</v>
      </c>
      <c r="I213" s="5">
        <v>670000000000</v>
      </c>
      <c r="J213" s="5">
        <v>550000000000</v>
      </c>
      <c r="K213" s="5">
        <v>734000000000</v>
      </c>
      <c r="L213" s="5">
        <v>793000000000</v>
      </c>
      <c r="M213" s="5">
        <v>1136000000000</v>
      </c>
      <c r="N213" s="5">
        <v>798000000000</v>
      </c>
      <c r="O213" s="5">
        <v>630000000000</v>
      </c>
      <c r="P213" s="5">
        <v>315000000000</v>
      </c>
    </row>
    <row r="214" spans="2:16" ht="15.5" x14ac:dyDescent="0.35">
      <c r="C214" t="s">
        <v>258</v>
      </c>
      <c r="I214" s="5">
        <v>-15000000000</v>
      </c>
      <c r="J214" s="5">
        <v>-30000000000</v>
      </c>
      <c r="K214" s="5">
        <v>170000000000</v>
      </c>
      <c r="L214" s="5">
        <v>102000000000</v>
      </c>
      <c r="M214" s="5">
        <v>95000000000</v>
      </c>
      <c r="N214" s="5">
        <v>-283000000000</v>
      </c>
      <c r="O214" s="5">
        <v>-452000000000</v>
      </c>
      <c r="P214" s="5">
        <v>-84000000000</v>
      </c>
    </row>
    <row r="215" spans="2:16" ht="15.5" x14ac:dyDescent="0.35">
      <c r="C215" t="s">
        <v>259</v>
      </c>
      <c r="I215" s="5">
        <v>-1000000000</v>
      </c>
      <c r="J215" s="5">
        <v>-3000000000</v>
      </c>
      <c r="K215" s="5">
        <v>-6000000000</v>
      </c>
      <c r="L215" s="5">
        <v>-18000000000</v>
      </c>
      <c r="M215" s="5">
        <v>-32000000000</v>
      </c>
      <c r="N215" s="5">
        <v>-1000000000</v>
      </c>
      <c r="O215" s="5">
        <v>-160000000000</v>
      </c>
      <c r="P215" s="5">
        <v>-135000000000</v>
      </c>
    </row>
    <row r="216" spans="2:16" ht="15.5" x14ac:dyDescent="0.35">
      <c r="C216" t="s">
        <v>15</v>
      </c>
      <c r="I216" s="5">
        <v>-17000000000</v>
      </c>
      <c r="J216" s="5">
        <v>-33000000000</v>
      </c>
      <c r="K216" s="5">
        <v>163000000000</v>
      </c>
      <c r="L216" s="5">
        <v>84000000000</v>
      </c>
      <c r="M216" s="5">
        <v>64000000000</v>
      </c>
      <c r="N216" s="5">
        <v>-285000000000</v>
      </c>
      <c r="O216" s="5">
        <v>-612000000000</v>
      </c>
      <c r="P216" s="5">
        <v>-219000000000</v>
      </c>
    </row>
    <row r="217" spans="2:16" ht="15.5" x14ac:dyDescent="0.35">
      <c r="C217" t="s">
        <v>17</v>
      </c>
      <c r="I217" s="6">
        <v>-0.5</v>
      </c>
      <c r="J217" s="6">
        <v>-0.98</v>
      </c>
      <c r="K217" s="6">
        <v>4.9000000000000004</v>
      </c>
      <c r="L217" s="6">
        <v>2.52</v>
      </c>
      <c r="M217" s="6">
        <v>1.91</v>
      </c>
      <c r="N217" s="6">
        <v>-8.5500000000000007</v>
      </c>
      <c r="O217" s="6">
        <v>-91.77</v>
      </c>
      <c r="P217" s="6">
        <v>-43.76</v>
      </c>
    </row>
    <row r="219" spans="2:16" ht="15.5" x14ac:dyDescent="0.35">
      <c r="B219" t="s">
        <v>260</v>
      </c>
      <c r="C219" t="s">
        <v>261</v>
      </c>
      <c r="D219" s="5">
        <v>-1000000000</v>
      </c>
      <c r="E219" s="5">
        <v>-10000000000</v>
      </c>
      <c r="F219" s="5">
        <v>-3000000000</v>
      </c>
      <c r="G219" s="5">
        <v>-272000000000</v>
      </c>
      <c r="H219" s="5">
        <v>-18000000000</v>
      </c>
      <c r="I219" s="5">
        <v>-326000000000</v>
      </c>
      <c r="J219" s="5">
        <v>-94000000000</v>
      </c>
      <c r="K219" s="5">
        <v>573000000</v>
      </c>
      <c r="L219" s="5">
        <v>-135000000000</v>
      </c>
      <c r="M219" s="5">
        <v>-193000000000</v>
      </c>
      <c r="N219" s="5">
        <v>31000000000</v>
      </c>
      <c r="O219" s="5">
        <v>207000000000</v>
      </c>
      <c r="P219" s="5">
        <v>201000000000</v>
      </c>
    </row>
    <row r="220" spans="2:16" ht="15.5" x14ac:dyDescent="0.35">
      <c r="C220" t="s">
        <v>51</v>
      </c>
      <c r="D220" s="6">
        <v>-0.03</v>
      </c>
      <c r="E220" s="6">
        <v>-0.28999999999999998</v>
      </c>
      <c r="F220" s="6">
        <v>-0.08</v>
      </c>
      <c r="G220" s="6">
        <v>-8.15</v>
      </c>
      <c r="H220" s="6">
        <v>-0.53</v>
      </c>
      <c r="I220" s="6">
        <v>-9.7799999999999994</v>
      </c>
      <c r="J220" s="6">
        <v>-2.81</v>
      </c>
      <c r="K220" s="6">
        <v>0.02</v>
      </c>
      <c r="L220" s="6">
        <v>-4.0599999999999996</v>
      </c>
      <c r="M220" s="6">
        <v>-5.79</v>
      </c>
      <c r="N220" s="6">
        <v>0.92</v>
      </c>
      <c r="O220" s="6">
        <v>6.2</v>
      </c>
      <c r="P220" s="6">
        <v>6.04</v>
      </c>
    </row>
    <row r="221" spans="2:16" ht="15.5" x14ac:dyDescent="0.35">
      <c r="C221" t="s">
        <v>262</v>
      </c>
      <c r="D221" s="5">
        <v>7000000000</v>
      </c>
      <c r="E221" s="5">
        <v>35000000000</v>
      </c>
      <c r="F221" s="5">
        <v>67000000000</v>
      </c>
      <c r="G221" s="5">
        <v>65000000000</v>
      </c>
      <c r="H221" s="5">
        <v>56000000000</v>
      </c>
      <c r="I221" s="5">
        <v>343000000000</v>
      </c>
      <c r="J221" s="5">
        <v>762000000000</v>
      </c>
      <c r="K221" s="5">
        <v>606000000000</v>
      </c>
      <c r="L221" s="5">
        <v>320000000000</v>
      </c>
      <c r="M221" s="5">
        <v>681000000000</v>
      </c>
      <c r="N221" s="5">
        <v>1458000000000</v>
      </c>
      <c r="O221" s="5">
        <v>2286000000000</v>
      </c>
      <c r="P221" s="5">
        <v>3126000000000</v>
      </c>
    </row>
    <row r="222" spans="2:16" ht="15.5" x14ac:dyDescent="0.35">
      <c r="C222" t="s">
        <v>344</v>
      </c>
      <c r="I222" s="6">
        <v>-1.88</v>
      </c>
    </row>
    <row r="223" spans="2:16" ht="15.5" x14ac:dyDescent="0.35">
      <c r="C223" t="s">
        <v>345</v>
      </c>
      <c r="I223" s="6">
        <v>-0.12</v>
      </c>
    </row>
    <row r="224" spans="2:16" ht="15.5" x14ac:dyDescent="0.35">
      <c r="C224" t="s">
        <v>263</v>
      </c>
      <c r="I224" s="6">
        <v>6.95</v>
      </c>
    </row>
    <row r="225" spans="3:9" ht="15.5" x14ac:dyDescent="0.35">
      <c r="C225" t="s">
        <v>346</v>
      </c>
      <c r="I225" s="6">
        <v>-8.5500000000000007</v>
      </c>
    </row>
    <row r="226" spans="3:9" ht="15.5" x14ac:dyDescent="0.35">
      <c r="C226" t="s">
        <v>347</v>
      </c>
      <c r="I226" s="6">
        <v>0.3</v>
      </c>
    </row>
    <row r="227" spans="3:9" ht="15.5" x14ac:dyDescent="0.35">
      <c r="C227" t="s">
        <v>348</v>
      </c>
      <c r="I227" s="6">
        <v>0.08</v>
      </c>
    </row>
    <row r="228" spans="3:9" ht="15.5" x14ac:dyDescent="0.35">
      <c r="C228" t="s">
        <v>349</v>
      </c>
      <c r="I228" s="6">
        <v>-2.93</v>
      </c>
    </row>
    <row r="229" spans="3:9" ht="15.5" x14ac:dyDescent="0.35">
      <c r="C229" t="s">
        <v>350</v>
      </c>
      <c r="I229" s="6">
        <v>-2.67</v>
      </c>
    </row>
    <row r="230" spans="3:9" ht="15.5" x14ac:dyDescent="0.35">
      <c r="C230" t="s">
        <v>351</v>
      </c>
      <c r="I230" s="6">
        <v>-1.46</v>
      </c>
    </row>
    <row r="231" spans="3:9" ht="15.5" x14ac:dyDescent="0.35">
      <c r="C231" t="s">
        <v>264</v>
      </c>
      <c r="I231" s="6">
        <v>-12.72</v>
      </c>
    </row>
    <row r="232" spans="3:9" ht="15.5" x14ac:dyDescent="0.35">
      <c r="C232" t="s">
        <v>352</v>
      </c>
      <c r="I232" s="6">
        <v>-8.5500000000000007</v>
      </c>
    </row>
    <row r="233" spans="3:9" ht="15.5" x14ac:dyDescent="0.35">
      <c r="C233" t="s">
        <v>353</v>
      </c>
      <c r="I233" s="6">
        <v>-0.53</v>
      </c>
    </row>
    <row r="234" spans="3:9" ht="15.5" x14ac:dyDescent="0.35">
      <c r="C234" t="s">
        <v>354</v>
      </c>
      <c r="I234" s="6">
        <v>3.28</v>
      </c>
    </row>
    <row r="235" spans="3:9" ht="15.5" x14ac:dyDescent="0.35">
      <c r="C235" t="s">
        <v>355</v>
      </c>
      <c r="D235" s="6">
        <v>0.1</v>
      </c>
    </row>
    <row r="236" spans="3:9" ht="15.5" x14ac:dyDescent="0.35">
      <c r="C236" t="s">
        <v>356</v>
      </c>
      <c r="I236" s="6">
        <v>12.47</v>
      </c>
    </row>
    <row r="237" spans="3:9" ht="15.5" x14ac:dyDescent="0.35">
      <c r="C237" t="s">
        <v>357</v>
      </c>
      <c r="I237" s="6">
        <v>-0.37</v>
      </c>
    </row>
    <row r="238" spans="3:9" ht="15.5" x14ac:dyDescent="0.35">
      <c r="C238" t="s">
        <v>265</v>
      </c>
      <c r="D238" s="6">
        <v>2.3199999999999998</v>
      </c>
    </row>
    <row r="239" spans="3:9" ht="15.5" x14ac:dyDescent="0.35">
      <c r="C239" t="s">
        <v>266</v>
      </c>
      <c r="D239" s="6">
        <v>2.2999999999999998</v>
      </c>
    </row>
    <row r="240" spans="3:9" ht="15.5" x14ac:dyDescent="0.35">
      <c r="C240" t="s">
        <v>269</v>
      </c>
      <c r="D240" s="6">
        <v>2.9</v>
      </c>
    </row>
    <row r="241" spans="3:9" ht="15.5" x14ac:dyDescent="0.35">
      <c r="C241" t="s">
        <v>271</v>
      </c>
      <c r="D241" s="6">
        <v>3.9</v>
      </c>
    </row>
    <row r="242" spans="3:9" ht="15.5" x14ac:dyDescent="0.35">
      <c r="C242" t="s">
        <v>272</v>
      </c>
      <c r="I242" s="6">
        <v>-1.02</v>
      </c>
    </row>
    <row r="243" spans="3:9" ht="15.5" x14ac:dyDescent="0.35">
      <c r="C243" t="s">
        <v>358</v>
      </c>
      <c r="I243" s="6">
        <v>1.79</v>
      </c>
    </row>
    <row r="244" spans="3:9" ht="15.5" x14ac:dyDescent="0.35">
      <c r="C244" t="s">
        <v>273</v>
      </c>
      <c r="I244" s="6">
        <v>-0.1757</v>
      </c>
    </row>
    <row r="245" spans="3:9" ht="15.5" x14ac:dyDescent="0.35">
      <c r="C245" t="s">
        <v>274</v>
      </c>
      <c r="I245" s="6">
        <v>-0.68569999999999998</v>
      </c>
    </row>
    <row r="246" spans="3:9" ht="15.5" x14ac:dyDescent="0.35">
      <c r="C246" t="s">
        <v>275</v>
      </c>
      <c r="I246" s="6">
        <v>-1.83E-2</v>
      </c>
    </row>
    <row r="247" spans="3:9" ht="15.5" x14ac:dyDescent="0.35">
      <c r="C247" t="s">
        <v>359</v>
      </c>
      <c r="I247" s="6">
        <v>-4.8899999999999999E-2</v>
      </c>
    </row>
    <row r="248" spans="3:9" ht="15.5" x14ac:dyDescent="0.35">
      <c r="C248" t="s">
        <v>277</v>
      </c>
      <c r="D248" s="6">
        <v>969.53</v>
      </c>
    </row>
    <row r="249" spans="3:9" ht="15.5" x14ac:dyDescent="0.35">
      <c r="C249" t="s">
        <v>278</v>
      </c>
      <c r="D249" s="6">
        <v>6882.92</v>
      </c>
    </row>
    <row r="250" spans="3:9" ht="15.5" x14ac:dyDescent="0.35">
      <c r="C250" t="s">
        <v>279</v>
      </c>
      <c r="D250" s="6">
        <v>-5913.39</v>
      </c>
    </row>
    <row r="251" spans="3:9" ht="15.5" x14ac:dyDescent="0.35">
      <c r="C251" t="s">
        <v>281</v>
      </c>
      <c r="I251" s="6">
        <v>7.0000000000000007E-2</v>
      </c>
    </row>
    <row r="252" spans="3:9" ht="15.5" x14ac:dyDescent="0.35">
      <c r="C252" t="s">
        <v>282</v>
      </c>
      <c r="I252" s="6">
        <v>10.78</v>
      </c>
    </row>
    <row r="253" spans="3:9" ht="15.5" x14ac:dyDescent="0.35">
      <c r="C253" t="s">
        <v>47</v>
      </c>
      <c r="I253" s="5">
        <v>33000000000</v>
      </c>
    </row>
    <row r="254" spans="3:9" ht="15.5" x14ac:dyDescent="0.35">
      <c r="C254" t="s">
        <v>283</v>
      </c>
      <c r="I254" s="5">
        <v>30000000000</v>
      </c>
    </row>
    <row r="255" spans="3:9" ht="15.5" x14ac:dyDescent="0.35">
      <c r="C255" t="s">
        <v>284</v>
      </c>
      <c r="I255" s="5">
        <v>33330000000</v>
      </c>
    </row>
    <row r="256" spans="3:9" ht="15.5" x14ac:dyDescent="0.35">
      <c r="C256" t="s">
        <v>285</v>
      </c>
      <c r="I256" s="6">
        <v>0.4667</v>
      </c>
    </row>
    <row r="257" spans="3:9" ht="15.5" x14ac:dyDescent="0.35">
      <c r="C257" t="s">
        <v>453</v>
      </c>
      <c r="D257" s="5">
        <v>-1</v>
      </c>
    </row>
    <row r="258" spans="3:9" ht="15.5" x14ac:dyDescent="0.35">
      <c r="C258" t="s">
        <v>289</v>
      </c>
      <c r="D258" s="6">
        <v>-1.1767000000000001</v>
      </c>
    </row>
    <row r="259" spans="3:9" ht="15.5" x14ac:dyDescent="0.35">
      <c r="C259" t="s">
        <v>360</v>
      </c>
      <c r="D259" s="6">
        <v>0.89910000000000001</v>
      </c>
    </row>
    <row r="260" spans="3:9" ht="15.5" x14ac:dyDescent="0.35">
      <c r="C260" t="s">
        <v>293</v>
      </c>
      <c r="I260" s="5">
        <v>4</v>
      </c>
    </row>
    <row r="261" spans="3:9" ht="15.5" x14ac:dyDescent="0.35">
      <c r="C261" t="s">
        <v>294</v>
      </c>
      <c r="I261" s="6">
        <v>0.71</v>
      </c>
    </row>
    <row r="262" spans="3:9" ht="15.5" x14ac:dyDescent="0.35">
      <c r="C262" t="s">
        <v>295</v>
      </c>
      <c r="I262" s="6">
        <v>0.02</v>
      </c>
    </row>
    <row r="263" spans="3:9" ht="15.5" x14ac:dyDescent="0.35">
      <c r="C263" t="s">
        <v>296</v>
      </c>
      <c r="I263" s="6">
        <v>0.04</v>
      </c>
    </row>
    <row r="264" spans="3:9" ht="15.5" x14ac:dyDescent="0.35">
      <c r="C264" t="s">
        <v>361</v>
      </c>
      <c r="I264" s="6">
        <v>0.86</v>
      </c>
    </row>
    <row r="265" spans="3:9" ht="15.5" x14ac:dyDescent="0.35">
      <c r="C265" t="s">
        <v>297</v>
      </c>
      <c r="I265" s="6">
        <v>0.99</v>
      </c>
    </row>
    <row r="266" spans="3:9" ht="15.5" x14ac:dyDescent="0.35">
      <c r="C266" t="s">
        <v>298</v>
      </c>
      <c r="I266" s="6">
        <v>0.95</v>
      </c>
    </row>
    <row r="267" spans="3:9" ht="15.5" x14ac:dyDescent="0.35">
      <c r="C267" t="s">
        <v>299</v>
      </c>
      <c r="I267" s="5">
        <v>109000000000</v>
      </c>
    </row>
    <row r="268" spans="3:9" ht="15.5" x14ac:dyDescent="0.35">
      <c r="C268" t="s">
        <v>300</v>
      </c>
      <c r="I268" s="5">
        <v>-5000000000</v>
      </c>
    </row>
    <row r="269" spans="3:9" ht="15.5" x14ac:dyDescent="0.35">
      <c r="C269" t="s">
        <v>301</v>
      </c>
      <c r="I269" s="5">
        <v>-2000000000</v>
      </c>
    </row>
    <row r="270" spans="3:9" ht="15.5" x14ac:dyDescent="0.35">
      <c r="C270" t="s">
        <v>302</v>
      </c>
      <c r="I270" s="5">
        <v>-285000000000</v>
      </c>
    </row>
    <row r="271" spans="3:9" ht="15.5" x14ac:dyDescent="0.35">
      <c r="C271" t="s">
        <v>303</v>
      </c>
      <c r="D271" s="5">
        <v>3000000000</v>
      </c>
    </row>
    <row r="272" spans="3:9" ht="15.5" x14ac:dyDescent="0.35">
      <c r="C272" t="s">
        <v>304</v>
      </c>
      <c r="D272" s="5">
        <v>1622000000000</v>
      </c>
    </row>
    <row r="273" spans="3:9" ht="15.5" x14ac:dyDescent="0.35">
      <c r="C273" t="s">
        <v>305</v>
      </c>
      <c r="D273" s="5">
        <v>1207000000000</v>
      </c>
    </row>
    <row r="274" spans="3:9" ht="15.5" x14ac:dyDescent="0.35">
      <c r="C274" t="s">
        <v>245</v>
      </c>
      <c r="D274" s="5">
        <v>663000000000</v>
      </c>
    </row>
    <row r="275" spans="3:9" ht="15.5" x14ac:dyDescent="0.35">
      <c r="C275" t="s">
        <v>306</v>
      </c>
      <c r="I275" s="5">
        <v>416000000000</v>
      </c>
    </row>
    <row r="276" spans="3:9" ht="15.5" x14ac:dyDescent="0.35">
      <c r="C276" t="s">
        <v>21</v>
      </c>
      <c r="D276" s="5">
        <v>-3000000000</v>
      </c>
    </row>
    <row r="277" spans="3:9" ht="15.5" x14ac:dyDescent="0.35">
      <c r="C277" t="s">
        <v>244</v>
      </c>
      <c r="I277" s="5">
        <v>416000000000</v>
      </c>
    </row>
    <row r="278" spans="3:9" ht="15.5" x14ac:dyDescent="0.35">
      <c r="C278" t="s">
        <v>307</v>
      </c>
      <c r="I278" s="5">
        <v>-11000000000</v>
      </c>
    </row>
    <row r="279" spans="3:9" ht="15.5" x14ac:dyDescent="0.35">
      <c r="C279" t="s">
        <v>308</v>
      </c>
      <c r="I279" s="5">
        <v>3000000000</v>
      </c>
    </row>
    <row r="280" spans="3:9" ht="15.5" x14ac:dyDescent="0.35">
      <c r="C280" t="s">
        <v>309</v>
      </c>
      <c r="I280" s="5">
        <v>8000000000</v>
      </c>
    </row>
    <row r="281" spans="3:9" ht="15.5" x14ac:dyDescent="0.35">
      <c r="C281" t="s">
        <v>310</v>
      </c>
      <c r="I281" s="5">
        <v>-1000000000</v>
      </c>
    </row>
    <row r="282" spans="3:9" ht="15.5" x14ac:dyDescent="0.35">
      <c r="C282" t="s">
        <v>311</v>
      </c>
      <c r="I282" s="5">
        <v>-11000000000</v>
      </c>
    </row>
  </sheetData>
  <pageMargins left="0.7" right="0.7" top="0.75" bottom="0.75" header="0.3" footer="0.3"/>
  <ignoredErrors>
    <ignoredError sqref="A1:P283" numberStoredAsText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R30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1895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1896</v>
      </c>
      <c r="D2" s="2" vm="126">
        <f ca="1">IFERROR(_xlfn.STOCKHISTORY("XIDX:" &amp; $C$1, D3, , 0, 0, 1), "Libur")</f>
        <v>258</v>
      </c>
      <c r="E2" s="2" vm="54">
        <f ca="1">IFERROR(_xlfn.STOCKHISTORY("XIDX:" &amp; $C$1, E3, , 0, 0, 1), "Libur")</f>
        <v>220</v>
      </c>
      <c r="H2" s="2" vm="54">
        <f ca="1">IFERROR(INDEX(D2:G2,COUNT(D2:G2)),"")</f>
        <v>220</v>
      </c>
      <c r="I2" s="2" vm="384">
        <f t="shared" ref="I2:R2" ca="1" si="0">IFERROR(_xlfn.STOCKHISTORY("XIDX:" &amp; $C$1, I1, , 0, 0, 1), "Libur")</f>
        <v>278</v>
      </c>
      <c r="J2" s="2" vm="516">
        <f t="shared" ca="1" si="0"/>
        <v>320</v>
      </c>
      <c r="K2" s="2" vm="384">
        <f t="shared" ca="1" si="0"/>
        <v>278</v>
      </c>
      <c r="L2" s="2" vm="126">
        <f t="shared" ca="1" si="0"/>
        <v>258</v>
      </c>
      <c r="M2" s="2" vm="517">
        <f t="shared" ca="1" si="0"/>
        <v>334</v>
      </c>
      <c r="N2" s="2" vm="517">
        <f t="shared" ca="1" si="0"/>
        <v>334</v>
      </c>
      <c r="O2" s="2" vm="518">
        <f t="shared" ca="1" si="0"/>
        <v>316</v>
      </c>
      <c r="P2" s="2" vm="111">
        <f t="shared" ca="1" si="0"/>
        <v>270</v>
      </c>
      <c r="Q2" s="2" vm="519">
        <f t="shared" ca="1" si="0"/>
        <v>462</v>
      </c>
      <c r="R2" s="2" t="str">
        <f t="shared" ca="1" si="0"/>
        <v>Libur</v>
      </c>
    </row>
    <row r="3" spans="1:18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8" ht="15.5" x14ac:dyDescent="0.35">
      <c r="B4" t="s">
        <v>5</v>
      </c>
      <c r="C4" t="s">
        <v>6</v>
      </c>
      <c r="D4" s="2">
        <f>IFERROR(INDEX(D51:D500,MATCH($C$4,$C$51:$C$500,0)),"")</f>
        <v>3302692647713</v>
      </c>
      <c r="E4" s="2">
        <f>IFERROR(INDEX(E51:E500,MATCH($C$4,$C$51:$C$500,0)),"")</f>
        <v>2830653261171</v>
      </c>
      <c r="H4" s="2">
        <f>IFERROR(SUM(D4:G4)*(4/MAX(1,COUNT(D4:G4))),"")</f>
        <v>12266691817768</v>
      </c>
      <c r="I4" s="2">
        <f t="shared" ref="I4:R4" si="1">IFERROR(INDEX(I51:I500,MATCH($C$4,$C$51:$C$500,0)),"")</f>
        <v>12827191806419</v>
      </c>
      <c r="J4" s="2">
        <f t="shared" si="1"/>
        <v>11258880089614</v>
      </c>
      <c r="K4" s="2">
        <f t="shared" si="1"/>
        <v>9139546141519</v>
      </c>
      <c r="L4" s="2">
        <f t="shared" si="1"/>
        <v>11484294844569</v>
      </c>
      <c r="M4" s="2">
        <f t="shared" si="1"/>
        <v>12318954874369</v>
      </c>
      <c r="N4" s="2">
        <f t="shared" si="1"/>
        <v>8797505458133</v>
      </c>
      <c r="O4" s="2">
        <f t="shared" si="1"/>
        <v>9670115464264</v>
      </c>
      <c r="P4" s="2">
        <f t="shared" si="1"/>
        <v>10161868104470</v>
      </c>
      <c r="Q4" s="2">
        <f t="shared" si="1"/>
        <v>12107416654103</v>
      </c>
      <c r="R4" s="2">
        <f t="shared" si="1"/>
        <v>7691648223319</v>
      </c>
    </row>
    <row r="5" spans="1:18" ht="15.5" x14ac:dyDescent="0.35">
      <c r="B5" t="s">
        <v>7</v>
      </c>
      <c r="C5" t="s">
        <v>8</v>
      </c>
      <c r="D5" s="2">
        <f>IFERROR(INDEX(D51:D500,MATCH($C$5,$C$51:$C$500,0)),"")</f>
        <v>-10301939297</v>
      </c>
      <c r="E5" s="2">
        <f>IFERROR(INDEX(E51:E500,MATCH($C$5,$C$51:$C$500,0)),"")</f>
        <v>-6310618612</v>
      </c>
      <c r="H5" s="2">
        <f>IFERROR(SUM(D5:G5)*(4/MAX(1,COUNT(D5:G5))),"")</f>
        <v>-33225115818</v>
      </c>
      <c r="I5" s="2">
        <f t="shared" ref="I5:R5" si="2">IFERROR(INDEX(I51:I500,MATCH($C$5,$C$51:$C$500,0)),"")</f>
        <v>212552256722</v>
      </c>
      <c r="J5" s="2">
        <f t="shared" si="2"/>
        <v>152075641892</v>
      </c>
      <c r="K5" s="2">
        <f t="shared" si="2"/>
        <v>-55211420979</v>
      </c>
      <c r="L5" s="2">
        <f t="shared" si="2"/>
        <v>-31444895440</v>
      </c>
      <c r="M5" s="2">
        <f t="shared" si="2"/>
        <v>63065664426</v>
      </c>
      <c r="N5" s="2">
        <f t="shared" si="2"/>
        <v>244430488797</v>
      </c>
      <c r="O5" s="2">
        <f t="shared" si="2"/>
        <v>23050792681</v>
      </c>
      <c r="P5" s="2">
        <f t="shared" si="2"/>
        <v>6265429543</v>
      </c>
      <c r="Q5" s="2">
        <f t="shared" si="2"/>
        <v>410353766676</v>
      </c>
      <c r="R5" s="2">
        <f t="shared" si="2"/>
        <v>204626878153</v>
      </c>
    </row>
    <row r="6" spans="1:18" ht="15.5" x14ac:dyDescent="0.35">
      <c r="B6" t="s">
        <v>9</v>
      </c>
      <c r="C6" t="s">
        <v>10</v>
      </c>
      <c r="D6" s="2">
        <f>IFERROR(INDEX(D51:D500,MATCH($C$6,$C$51:$C$500,0)),"")</f>
        <v>2160527787126</v>
      </c>
      <c r="E6" s="2">
        <f>IFERROR(INDEX(E51:E500,MATCH($C$6,$C$51:$C$500,0)),"")</f>
        <v>2173993376546</v>
      </c>
      <c r="H6" s="2">
        <f>IFERROR(INDEX(D6:G6,COUNT(D6:G6)),"")</f>
        <v>2173993376546</v>
      </c>
      <c r="I6" s="2">
        <f t="shared" ref="I6:R6" si="3">IFERROR(INDEX(I51:I500,MATCH($C$6,$C$51:$C$500,0)),"")</f>
        <v>2181488690150</v>
      </c>
      <c r="J6" s="2">
        <f t="shared" si="3"/>
        <v>2051375325565</v>
      </c>
      <c r="K6" s="2">
        <f t="shared" si="3"/>
        <v>1898728250062</v>
      </c>
      <c r="L6" s="2">
        <f t="shared" si="3"/>
        <v>1956716910195</v>
      </c>
      <c r="M6" s="2">
        <f t="shared" si="3"/>
        <v>2034984624262</v>
      </c>
      <c r="N6" s="2">
        <f t="shared" si="3"/>
        <v>2071029142148</v>
      </c>
      <c r="O6" s="2">
        <f t="shared" si="3"/>
        <v>1823129158500</v>
      </c>
      <c r="P6" s="2">
        <f t="shared" si="3"/>
        <v>1457822944202</v>
      </c>
      <c r="Q6" s="2">
        <f t="shared" si="3"/>
        <v>1584274862682</v>
      </c>
      <c r="R6" s="2">
        <f t="shared" si="3"/>
        <v>1052314350415</v>
      </c>
    </row>
    <row r="7" spans="1:18" ht="15.5" x14ac:dyDescent="0.35">
      <c r="B7" t="s">
        <v>11</v>
      </c>
      <c r="C7" t="s">
        <v>12</v>
      </c>
      <c r="D7" s="3">
        <f>IFERROR(INDEX(D51:D500,MATCH($C$7,$C$51:$C$500,0))/1000000000,"")</f>
        <v>8.2200000000000006</v>
      </c>
      <c r="E7" s="3">
        <f>IFERROR(INDEX(E51:E500,MATCH($C$7,$C$51:$C$500,0))/1000000000,"")</f>
        <v>8.2200000000000006</v>
      </c>
      <c r="H7" s="3">
        <f>IFERROR(INDEX(D7:G7,COUNT(D7:G7)),"")</f>
        <v>8.2200000000000006</v>
      </c>
      <c r="I7" s="3">
        <f t="shared" ref="I7:R7" si="4">IFERROR(INDEX(I51:I500,MATCH($C$7,$C$51:$C$500,0))/1000000000,"")</f>
        <v>8.2200000000000006</v>
      </c>
      <c r="J7" s="3">
        <f t="shared" si="4"/>
        <v>8.2200000000000006</v>
      </c>
      <c r="K7" s="3">
        <f t="shared" si="4"/>
        <v>8.2200000000000006</v>
      </c>
      <c r="L7" s="3">
        <f t="shared" si="4"/>
        <v>8.2200000000000006</v>
      </c>
      <c r="M7" s="3">
        <f t="shared" si="4"/>
        <v>8.2200000000000006</v>
      </c>
      <c r="N7" s="3">
        <f t="shared" si="4"/>
        <v>8.2200000000000006</v>
      </c>
      <c r="O7" s="3">
        <f t="shared" si="4"/>
        <v>8.2200000000000006</v>
      </c>
      <c r="P7" s="3">
        <f t="shared" si="4"/>
        <v>7.68</v>
      </c>
      <c r="Q7" s="3">
        <f t="shared" si="4"/>
        <v>7.68</v>
      </c>
      <c r="R7" s="3">
        <f t="shared" si="4"/>
        <v>0.65</v>
      </c>
    </row>
    <row r="8" spans="1:18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-295000000000</v>
      </c>
      <c r="E8" s="2">
        <f>IFERROR(INDEX(E51:E500,MATCH("Free cash flow (Quarter)",$C$51:$C$500,0)),"")</f>
        <v>-695000000000</v>
      </c>
      <c r="H8" s="2">
        <f>IFERROR(INDEX(D8:G8,COUNT(D8:G8)),"")</f>
        <v>-695000000000</v>
      </c>
      <c r="I8" s="2">
        <f t="shared" ref="I8:R8" si="5">IFERROR(INDEX(I51:I500,MATCH($C$8,$C$51:$C$500,0)),"")</f>
        <v>1274000000000</v>
      </c>
      <c r="J8" s="2">
        <f t="shared" si="5"/>
        <v>-482000000000</v>
      </c>
      <c r="K8" s="2">
        <f t="shared" si="5"/>
        <v>-70000000000</v>
      </c>
      <c r="L8" s="2">
        <f t="shared" si="5"/>
        <v>1053000000000</v>
      </c>
      <c r="M8" s="2">
        <f t="shared" si="5"/>
        <v>-448000000000</v>
      </c>
      <c r="N8" s="2">
        <f t="shared" si="5"/>
        <v>-658000000000</v>
      </c>
      <c r="O8" s="2">
        <f t="shared" si="5"/>
        <v>-170000000000</v>
      </c>
      <c r="P8" s="2">
        <f t="shared" si="5"/>
        <v>121000000000</v>
      </c>
      <c r="Q8" s="2">
        <f t="shared" si="5"/>
        <v>872000000000</v>
      </c>
      <c r="R8" s="2">
        <f t="shared" si="5"/>
        <v>-805000000000</v>
      </c>
    </row>
    <row r="9" spans="1:18" ht="15.5" x14ac:dyDescent="0.35">
      <c r="A9" t="s">
        <v>16</v>
      </c>
      <c r="C9" t="s">
        <v>17</v>
      </c>
      <c r="D9" s="3">
        <f>IFERROR(INDEX(D51:D500,MATCH("Free cash flow per share (Quarter)",$C$51:$C$500,0)),"")</f>
        <v>-35.85</v>
      </c>
      <c r="E9" s="3">
        <f>IFERROR(INDEX(E51:E500,MATCH("Free cash flow per share (Quarter)",$C$51:$C$500,0)),"")</f>
        <v>-84.54</v>
      </c>
      <c r="H9" s="3">
        <f>IFERROR(INDEX(D9:G9,COUNT(D9:G9)),"")</f>
        <v>-84.54</v>
      </c>
      <c r="I9" s="3">
        <f t="shared" ref="I9:R9" si="6">IFERROR(INDEX(I51:I500,MATCH($C$9,$C$51:$C$500,0)),"")</f>
        <v>155.09</v>
      </c>
      <c r="J9" s="3">
        <f t="shared" si="6"/>
        <v>-58.68</v>
      </c>
      <c r="K9" s="3">
        <f t="shared" si="6"/>
        <v>-8.49</v>
      </c>
      <c r="L9" s="3">
        <f t="shared" si="6"/>
        <v>128.19999999999999</v>
      </c>
      <c r="M9" s="3">
        <f t="shared" si="6"/>
        <v>-54.59</v>
      </c>
      <c r="N9" s="3">
        <f t="shared" si="6"/>
        <v>-80.08</v>
      </c>
      <c r="O9" s="3">
        <f t="shared" si="6"/>
        <v>-20.7</v>
      </c>
      <c r="P9" s="3">
        <f t="shared" si="6"/>
        <v>15.75</v>
      </c>
      <c r="Q9" s="3">
        <f t="shared" si="6"/>
        <v>113.48</v>
      </c>
      <c r="R9" s="3">
        <f t="shared" si="6"/>
        <v>-1232.82</v>
      </c>
    </row>
    <row r="10" spans="1:18" ht="15.5" x14ac:dyDescent="0.35">
      <c r="C10" t="s">
        <v>18</v>
      </c>
      <c r="D10" s="3">
        <f ca="1">IFERROR(IF(D9=0,"",D2/D9),"")</f>
        <v>-7.1966527196652716</v>
      </c>
      <c r="E10" s="3">
        <f ca="1">IFERROR(IF(E9=0,"",E2/E9),"")</f>
        <v>-2.6023184291459662</v>
      </c>
      <c r="I10" s="3">
        <f t="shared" ref="I10:R10" ca="1" si="7">IFERROR(IF(I9=0,"",I2/I9),"")</f>
        <v>1.7925075762460507</v>
      </c>
      <c r="J10" s="3">
        <f t="shared" ca="1" si="7"/>
        <v>-5.4533060668029991</v>
      </c>
      <c r="K10" s="3">
        <f t="shared" ca="1" si="7"/>
        <v>-32.744405182567725</v>
      </c>
      <c r="L10" s="3">
        <f t="shared" ca="1" si="7"/>
        <v>2.012480499219969</v>
      </c>
      <c r="M10" s="3">
        <f t="shared" ca="1" si="7"/>
        <v>-6.1183366917017761</v>
      </c>
      <c r="N10" s="3">
        <f t="shared" ca="1" si="7"/>
        <v>-4.1708291708291707</v>
      </c>
      <c r="O10" s="3">
        <f t="shared" ca="1" si="7"/>
        <v>-15.265700483091788</v>
      </c>
      <c r="P10" s="3">
        <f t="shared" ca="1" si="7"/>
        <v>17.142857142857142</v>
      </c>
      <c r="Q10" s="3">
        <f t="shared" ca="1" si="7"/>
        <v>4.0712019739161081</v>
      </c>
      <c r="R10" s="3" t="str">
        <f t="shared" ca="1" si="7"/>
        <v/>
      </c>
    </row>
    <row r="11" spans="1:18" ht="15.5" x14ac:dyDescent="0.35">
      <c r="B11" t="s">
        <v>19</v>
      </c>
      <c r="C11" t="s">
        <v>20</v>
      </c>
      <c r="D11" s="2">
        <f>IFERROR(INDEX(D51:D500,MATCH($C$11,$C$51:$C$500,0)),"")</f>
        <v>313619456853</v>
      </c>
      <c r="E11" s="2">
        <f>IFERROR(INDEX(E51:E500,MATCH($C$11,$C$51:$C$500,0)),"")</f>
        <v>424157936879</v>
      </c>
      <c r="H11" s="2">
        <f>IFERROR(INDEX(D11:G11,COUNT(D11:G11)),"")</f>
        <v>424157936879</v>
      </c>
      <c r="I11" s="2">
        <f t="shared" ref="I11:R11" si="8">IFERROR(INDEX(I51:I500,MATCH($C$11,$C$51:$C$500,0)),"")</f>
        <v>481737196084</v>
      </c>
      <c r="J11" s="2">
        <f t="shared" si="8"/>
        <v>414052599427</v>
      </c>
      <c r="K11" s="2">
        <f t="shared" si="8"/>
        <v>238241050608</v>
      </c>
      <c r="L11" s="2">
        <f t="shared" si="8"/>
        <v>417979629712</v>
      </c>
      <c r="M11" s="2">
        <f t="shared" si="8"/>
        <v>387555918009</v>
      </c>
      <c r="N11" s="2">
        <f t="shared" si="8"/>
        <v>362668486946</v>
      </c>
      <c r="O11" s="2">
        <f t="shared" si="8"/>
        <v>283436460691</v>
      </c>
      <c r="P11" s="2">
        <f t="shared" si="8"/>
        <v>438386391172</v>
      </c>
      <c r="Q11" s="2">
        <f t="shared" si="8"/>
        <v>310283169313</v>
      </c>
      <c r="R11" s="2">
        <f t="shared" si="8"/>
        <v>297959559762</v>
      </c>
    </row>
    <row r="12" spans="1:18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2713000000000</v>
      </c>
      <c r="E12" s="2">
        <f>IFERROR(INDEX(E51:E500,MATCH("Net Debt (Quarter)",$C$51:$C$500,0)),"")</f>
        <v>2296000000000</v>
      </c>
      <c r="H12" s="2">
        <f>IFERROR(INDEX(D12:G12,COUNT(D12:G12)),"")</f>
        <v>2296000000000</v>
      </c>
      <c r="I12" s="2">
        <f t="shared" ref="I12:R12" si="9">IFERROR(INDEX(I51:I500,MATCH($C$12,$C$51:$C$500,0)),"")</f>
        <v>1568000000000</v>
      </c>
      <c r="J12" s="2">
        <f t="shared" si="9"/>
        <v>2827000000000</v>
      </c>
      <c r="K12" s="2">
        <f t="shared" si="9"/>
        <v>2231000000000</v>
      </c>
      <c r="L12" s="2">
        <f t="shared" si="9"/>
        <v>2203000000000</v>
      </c>
      <c r="M12" s="2">
        <f t="shared" si="9"/>
        <v>2932000000000</v>
      </c>
      <c r="N12" s="2">
        <f t="shared" si="9"/>
        <v>2369000000000</v>
      </c>
      <c r="O12" s="2">
        <f t="shared" si="9"/>
        <v>1704000000000</v>
      </c>
      <c r="P12" s="2">
        <f t="shared" si="9"/>
        <v>1390000000000</v>
      </c>
      <c r="Q12" s="2">
        <f t="shared" si="9"/>
        <v>1246000000000</v>
      </c>
      <c r="R12" s="2">
        <f t="shared" si="9"/>
        <v>2244000000000</v>
      </c>
    </row>
    <row r="13" spans="1:18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3027000000000</v>
      </c>
      <c r="E13" s="2">
        <f>IFERROR(INDEX(E51:E500,MATCH("Total Debt (Quarter)",$C$51:$C$500,0)),"")</f>
        <v>2720000000000</v>
      </c>
      <c r="H13" s="2">
        <f>IFERROR(INDEX(D13:G13,COUNT(D13:G13)),"")</f>
        <v>2720000000000</v>
      </c>
      <c r="I13" s="2">
        <f t="shared" ref="I13:R13" si="10">IFERROR(INDEX(I51:I500,MATCH($C$13,$C$51:$C$500,0)),"")</f>
        <v>2050000000000</v>
      </c>
      <c r="J13" s="2">
        <f t="shared" si="10"/>
        <v>3242000000000</v>
      </c>
      <c r="K13" s="2">
        <f t="shared" si="10"/>
        <v>2470000000000</v>
      </c>
      <c r="L13" s="2">
        <f t="shared" si="10"/>
        <v>2621000000000</v>
      </c>
      <c r="M13" s="2">
        <f t="shared" si="10"/>
        <v>3319000000000</v>
      </c>
      <c r="N13" s="2">
        <f t="shared" si="10"/>
        <v>2732000000000</v>
      </c>
      <c r="O13" s="2">
        <f t="shared" si="10"/>
        <v>1987000000000</v>
      </c>
      <c r="P13" s="2">
        <f t="shared" si="10"/>
        <v>1829000000000</v>
      </c>
      <c r="Q13" s="2">
        <f t="shared" si="10"/>
        <v>1556000000000</v>
      </c>
      <c r="R13" s="2">
        <f t="shared" si="10"/>
        <v>2542000000000</v>
      </c>
    </row>
    <row r="14" spans="1:18" ht="15.5" x14ac:dyDescent="0.35">
      <c r="C14" t="s">
        <v>27</v>
      </c>
      <c r="D14" s="2">
        <f>IFERROR(INDEX(D51:D500,MATCH($C$14,$C$51:$C$500,0)),"")</f>
        <v>-40813459731</v>
      </c>
      <c r="E14" s="2">
        <f>IFERROR(INDEX(E51:E500,MATCH($C$14,$C$51:$C$500,0)),"")</f>
        <v>-34519519171</v>
      </c>
      <c r="H14" s="2">
        <f>IFERROR(SUM(D14:G14)*(4/MAX(1,COUNT(D14:G14))),"")</f>
        <v>-150665957804</v>
      </c>
      <c r="I14" s="2">
        <f t="shared" ref="I14:R14" si="11">IFERROR(INDEX(I51:I500,MATCH($C$14,$C$51:$C$500,0)),"")</f>
        <v>-180275691243</v>
      </c>
      <c r="J14" s="2">
        <f t="shared" si="11"/>
        <v>-267470234218</v>
      </c>
      <c r="K14" s="2">
        <f t="shared" si="11"/>
        <v>-186433239703</v>
      </c>
      <c r="L14" s="2">
        <f t="shared" si="11"/>
        <v>-151540777356</v>
      </c>
      <c r="M14" s="2">
        <f t="shared" si="11"/>
        <v>-93573489546</v>
      </c>
      <c r="N14" s="2">
        <f t="shared" si="11"/>
        <v>-85546994192</v>
      </c>
      <c r="O14" s="2">
        <f t="shared" si="11"/>
        <v>-130955873933</v>
      </c>
      <c r="P14" s="2">
        <f t="shared" si="11"/>
        <v>-133682022264</v>
      </c>
      <c r="Q14" s="2">
        <f t="shared" si="11"/>
        <v>-133358169783</v>
      </c>
      <c r="R14" s="2">
        <f t="shared" si="11"/>
        <v>-103578745322</v>
      </c>
    </row>
    <row r="15" spans="1:18" ht="15.5" x14ac:dyDescent="0.35">
      <c r="C15" t="s">
        <v>28</v>
      </c>
      <c r="D15" s="2">
        <f>IFERROR(INDEX(D51:D500,MATCH($C$15,$C$51:$C$500,0)),"")</f>
        <v>2149518873</v>
      </c>
      <c r="E15" s="2">
        <f>IFERROR(INDEX(E51:E500,MATCH($C$15,$C$51:$C$500,0)),"")</f>
        <v>-80473372</v>
      </c>
      <c r="H15" s="2">
        <f>IFERROR(SUM(D15:G15)*(4/MAX(1,COUNT(D15:G15))),"")</f>
        <v>4138091002</v>
      </c>
      <c r="I15" s="2">
        <f t="shared" ref="I15:R15" si="12">IFERROR(INDEX(I51:I500,MATCH($C$15,$C$51:$C$500,0)),"")</f>
        <v>-92407087276</v>
      </c>
      <c r="J15" s="2">
        <f t="shared" si="12"/>
        <v>-83150354668</v>
      </c>
      <c r="K15" s="2">
        <f t="shared" si="12"/>
        <v>-25971293878</v>
      </c>
      <c r="L15" s="2">
        <f t="shared" si="12"/>
        <v>-624758834</v>
      </c>
      <c r="M15" s="2">
        <f t="shared" si="12"/>
        <v>-46544249901</v>
      </c>
      <c r="N15" s="2">
        <f t="shared" si="12"/>
        <v>-103008115804</v>
      </c>
      <c r="O15" s="2">
        <f t="shared" si="12"/>
        <v>-26960925156</v>
      </c>
      <c r="P15" s="2">
        <f t="shared" si="12"/>
        <v>-37632984672</v>
      </c>
      <c r="Q15" s="2">
        <f t="shared" si="12"/>
        <v>-283583050331</v>
      </c>
      <c r="R15" s="2">
        <f t="shared" si="12"/>
        <v>16803862459</v>
      </c>
    </row>
    <row r="16" spans="1:18" ht="15.5" x14ac:dyDescent="0.35">
      <c r="C16" t="s">
        <v>29</v>
      </c>
      <c r="D16" s="2">
        <f>IFERROR(INDEX(D51:D500,MATCH($C$16,$C$51:$C$500,0)),"")</f>
        <v>-15615108499</v>
      </c>
      <c r="E16" s="2">
        <f>IFERROR(INDEX(E51:E500,MATCH($C$16,$C$51:$C$500,0)),"")</f>
        <v>-7414840232</v>
      </c>
      <c r="H16" s="2">
        <f>IFERROR(SUM(D16:G16)*(4/MAX(1,COUNT(D16:G16))),"")</f>
        <v>-46059897462</v>
      </c>
      <c r="I16" s="2">
        <f t="shared" ref="I16:R16" si="13">IFERROR(INDEX(I51:I500,MATCH($C$16,$C$51:$C$500,0)),"")</f>
        <v>274987765399</v>
      </c>
      <c r="J16" s="2">
        <f t="shared" si="13"/>
        <v>279531613667</v>
      </c>
      <c r="K16" s="2">
        <f t="shared" si="13"/>
        <v>-47566157742</v>
      </c>
      <c r="L16" s="2">
        <f t="shared" si="13"/>
        <v>-29035158248</v>
      </c>
      <c r="M16" s="2">
        <f t="shared" si="13"/>
        <v>128071389594</v>
      </c>
      <c r="N16" s="2">
        <f t="shared" si="13"/>
        <v>300506465573</v>
      </c>
      <c r="O16" s="2">
        <f t="shared" si="13"/>
        <v>41632442032</v>
      </c>
      <c r="P16" s="2">
        <f t="shared" si="13"/>
        <v>39218133343</v>
      </c>
      <c r="Q16" s="2">
        <f t="shared" si="13"/>
        <v>706768893651</v>
      </c>
      <c r="R16" s="2">
        <f t="shared" si="13"/>
        <v>193116567301</v>
      </c>
    </row>
    <row r="17" spans="1:18" ht="15.5" x14ac:dyDescent="0.35">
      <c r="A17" t="s">
        <v>30</v>
      </c>
    </row>
    <row r="18" spans="1:18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</row>
    <row r="19" spans="1:18" ht="15.5" x14ac:dyDescent="0.35">
      <c r="A19" t="s">
        <v>44</v>
      </c>
      <c r="C19" t="s">
        <v>45</v>
      </c>
    </row>
    <row r="20" spans="1:18" ht="15.5" x14ac:dyDescent="0.35">
      <c r="A20" t="s">
        <v>46</v>
      </c>
      <c r="C20" t="s">
        <v>47</v>
      </c>
      <c r="D20" s="2">
        <f ca="1">IFERROR(D21*D2,"")</f>
        <v>2120760000000.0002</v>
      </c>
      <c r="E20" s="2">
        <f ca="1">IFERROR(E21*E2,"")</f>
        <v>1808400000000.0002</v>
      </c>
      <c r="H20" s="2">
        <f t="shared" ref="H20:R20" ca="1" si="14">IFERROR(H21*H2,"")</f>
        <v>1808400000000.0002</v>
      </c>
      <c r="I20" s="2">
        <f t="shared" ca="1" si="14"/>
        <v>2285160000000.0005</v>
      </c>
      <c r="J20" s="2">
        <f t="shared" ca="1" si="14"/>
        <v>2630400000000.0005</v>
      </c>
      <c r="K20" s="2">
        <f t="shared" ca="1" si="14"/>
        <v>2285160000000.0005</v>
      </c>
      <c r="L20" s="2">
        <f t="shared" ca="1" si="14"/>
        <v>2120760000000.0002</v>
      </c>
      <c r="M20" s="2">
        <f t="shared" ca="1" si="14"/>
        <v>2745480000000.0005</v>
      </c>
      <c r="N20" s="2">
        <f t="shared" ca="1" si="14"/>
        <v>2745480000000.0005</v>
      </c>
      <c r="O20" s="2">
        <f t="shared" ca="1" si="14"/>
        <v>2597520000000.0005</v>
      </c>
      <c r="P20" s="2">
        <f t="shared" ca="1" si="14"/>
        <v>2073600000000</v>
      </c>
      <c r="Q20" s="2">
        <f t="shared" ca="1" si="14"/>
        <v>3548160000000</v>
      </c>
      <c r="R20" s="2" t="str">
        <f t="shared" ca="1" si="14"/>
        <v/>
      </c>
    </row>
    <row r="21" spans="1:18" ht="15.5" x14ac:dyDescent="0.35">
      <c r="C21" t="s">
        <v>12</v>
      </c>
      <c r="D21" s="2">
        <f>IFERROR(INDEX(D51:D500,MATCH($C$7,$C$51:$C$500,0)),"")</f>
        <v>8220000000.000001</v>
      </c>
      <c r="E21" s="2">
        <f>IFERROR(INDEX(E51:E500,MATCH($C$7,$C$51:$C$500,0)),"")</f>
        <v>8220000000.000001</v>
      </c>
      <c r="H21" s="2">
        <f>IFERROR(INDEX(D21:G21,COUNT(D21:G21)),"")</f>
        <v>8220000000.000001</v>
      </c>
      <c r="I21" s="2">
        <f t="shared" ref="I21:R21" si="15">IFERROR(INDEX(I51:I500,MATCH($C$7,$C$51:$C$500,0)),"")</f>
        <v>8220000000.000001</v>
      </c>
      <c r="J21" s="2">
        <f t="shared" si="15"/>
        <v>8220000000.000001</v>
      </c>
      <c r="K21" s="2">
        <f t="shared" si="15"/>
        <v>8220000000.000001</v>
      </c>
      <c r="L21" s="2">
        <f t="shared" si="15"/>
        <v>8220000000.000001</v>
      </c>
      <c r="M21" s="2">
        <f t="shared" si="15"/>
        <v>8220000000.000001</v>
      </c>
      <c r="N21" s="2">
        <f t="shared" si="15"/>
        <v>8220000000.000001</v>
      </c>
      <c r="O21" s="2">
        <f t="shared" si="15"/>
        <v>8220000000.000001</v>
      </c>
      <c r="P21" s="2">
        <f t="shared" si="15"/>
        <v>7680000000</v>
      </c>
      <c r="Q21" s="2">
        <f t="shared" si="15"/>
        <v>7680000000</v>
      </c>
      <c r="R21" s="2">
        <f t="shared" si="15"/>
        <v>650000000</v>
      </c>
    </row>
    <row r="23" spans="1:18" ht="15.5" x14ac:dyDescent="0.35">
      <c r="B23" t="s">
        <v>48</v>
      </c>
      <c r="C23" t="s">
        <v>49</v>
      </c>
      <c r="D23" s="3">
        <f>IFERROR(D5/D6*100,"")</f>
        <v>-0.47682512386031167</v>
      </c>
      <c r="E23" s="3">
        <f>IFERROR(E5/E6*100,"")</f>
        <v>-0.29027772945776831</v>
      </c>
      <c r="H23" s="3">
        <f t="shared" ref="H23:R23" si="16">IFERROR(H5/H6*100,"")</f>
        <v>-1.5282988520778036</v>
      </c>
      <c r="I23" s="3">
        <f t="shared" si="16"/>
        <v>9.7434498598012365</v>
      </c>
      <c r="J23" s="3">
        <f t="shared" si="16"/>
        <v>7.41335044819819</v>
      </c>
      <c r="K23" s="3">
        <f t="shared" si="16"/>
        <v>-2.9078105820144171</v>
      </c>
      <c r="L23" s="3">
        <f t="shared" si="16"/>
        <v>-1.6070232375549054</v>
      </c>
      <c r="M23" s="3">
        <f t="shared" si="16"/>
        <v>3.0990732644415515</v>
      </c>
      <c r="N23" s="3">
        <f t="shared" si="16"/>
        <v>11.802368388862222</v>
      </c>
      <c r="O23" s="3">
        <f t="shared" si="16"/>
        <v>1.2643532452722821</v>
      </c>
      <c r="P23" s="3">
        <f t="shared" si="16"/>
        <v>0.42977986921653533</v>
      </c>
      <c r="Q23" s="3">
        <f t="shared" si="16"/>
        <v>25.901677565048086</v>
      </c>
      <c r="R23" s="3">
        <f t="shared" si="16"/>
        <v>19.445413632561557</v>
      </c>
    </row>
    <row r="24" spans="1:18" ht="15.5" x14ac:dyDescent="0.35">
      <c r="C24" t="s">
        <v>50</v>
      </c>
      <c r="D24" s="4" t="str">
        <f>IFERROR(_xlfn.RRI(5,I23,D23),"")</f>
        <v/>
      </c>
      <c r="E24" s="4" t="str">
        <f>IFERROR(_xlfn.RRI(5,J23,E23),"")</f>
        <v/>
      </c>
      <c r="H24" s="4" t="str">
        <f t="shared" ref="H24:R24" si="17">IFERROR(_xlfn.RRI(5,M23,H23),"")</f>
        <v/>
      </c>
      <c r="I24" s="4">
        <f t="shared" si="17"/>
        <v>-3.7615282915844928E-2</v>
      </c>
      <c r="J24" s="4">
        <f t="shared" si="17"/>
        <v>0.42439099907001365</v>
      </c>
      <c r="K24" s="4" t="str">
        <f t="shared" si="17"/>
        <v/>
      </c>
      <c r="L24" s="4" t="str">
        <f t="shared" si="17"/>
        <v/>
      </c>
      <c r="M24" s="4">
        <f t="shared" si="17"/>
        <v>-0.30739929138577571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51</v>
      </c>
      <c r="C25" t="s">
        <v>52</v>
      </c>
      <c r="D25" s="3">
        <f>IFERROR(INDEX(D51:D500,MATCH($A$25,$C$51:$C$500,0)),"")</f>
        <v>-1.25</v>
      </c>
      <c r="E25" s="3">
        <f>IFERROR(INDEX(E51:E500,MATCH($A$25,$C$51:$C$500,0)),"")</f>
        <v>-0.77</v>
      </c>
      <c r="H25" s="3">
        <f>IFERROR(INDEX(D25:G25,COUNT(D25:G25)),"")</f>
        <v>-0.77</v>
      </c>
      <c r="I25" s="3">
        <f t="shared" ref="I25:R25" si="18">IFERROR(INDEX(I51:I500,MATCH($C$25,$C$51:$C$500,0)),"")</f>
        <v>22.53</v>
      </c>
      <c r="J25" s="3">
        <f t="shared" si="18"/>
        <v>23.72</v>
      </c>
      <c r="K25" s="3">
        <f t="shared" si="18"/>
        <v>-8.57</v>
      </c>
      <c r="L25" s="3">
        <f t="shared" si="18"/>
        <v>-2.9</v>
      </c>
      <c r="M25" s="3">
        <f t="shared" si="18"/>
        <v>9.94</v>
      </c>
      <c r="N25" s="3">
        <f t="shared" si="18"/>
        <v>23.71</v>
      </c>
      <c r="O25" s="3">
        <f t="shared" si="18"/>
        <v>2.0099999999999998</v>
      </c>
      <c r="P25" s="3">
        <f t="shared" si="18"/>
        <v>0.21</v>
      </c>
      <c r="Q25" s="3">
        <f t="shared" si="18"/>
        <v>55.08</v>
      </c>
      <c r="R25" s="3">
        <f t="shared" si="18"/>
        <v>321.42</v>
      </c>
    </row>
    <row r="26" spans="1:18" ht="15.5" x14ac:dyDescent="0.35">
      <c r="C26" t="s">
        <v>53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R26" si="19">IFERROR(_xlfn.RRI(5,M25,H25),"")</f>
        <v/>
      </c>
      <c r="I26" s="4">
        <f t="shared" si="19"/>
        <v>-1.0157885749207285E-2</v>
      </c>
      <c r="J26" s="4">
        <f t="shared" si="19"/>
        <v>0.63826338697236751</v>
      </c>
      <c r="K26" s="4" t="str">
        <f t="shared" si="19"/>
        <v/>
      </c>
      <c r="L26" s="4" t="str">
        <f t="shared" si="19"/>
        <v/>
      </c>
      <c r="M26" s="4">
        <f t="shared" si="19"/>
        <v>-0.50104348518661412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54</v>
      </c>
      <c r="D27" s="3">
        <f>IFERROR(D4/D21,"")</f>
        <v>401.78742672907538</v>
      </c>
      <c r="E27" s="3">
        <f>IFERROR(E4/E21,"")</f>
        <v>344.36171060474447</v>
      </c>
      <c r="H27" s="3">
        <f t="shared" ref="H27:R27" si="20">IFERROR(H4/H21,"")</f>
        <v>1492.2982746676398</v>
      </c>
      <c r="I27" s="3">
        <f t="shared" si="20"/>
        <v>1560.4856212188563</v>
      </c>
      <c r="J27" s="3">
        <f t="shared" si="20"/>
        <v>1369.6934415588805</v>
      </c>
      <c r="K27" s="3">
        <f t="shared" si="20"/>
        <v>1111.8669271920924</v>
      </c>
      <c r="L27" s="3">
        <f t="shared" si="20"/>
        <v>1397.1161611397808</v>
      </c>
      <c r="M27" s="3">
        <f t="shared" si="20"/>
        <v>1498.6563107504865</v>
      </c>
      <c r="N27" s="3">
        <f t="shared" si="20"/>
        <v>1070.2561384590024</v>
      </c>
      <c r="O27" s="3">
        <f t="shared" si="20"/>
        <v>1176.4130735114354</v>
      </c>
      <c r="P27" s="3">
        <f t="shared" si="20"/>
        <v>1323.1599094361979</v>
      </c>
      <c r="Q27" s="3">
        <f t="shared" si="20"/>
        <v>1576.4865435029949</v>
      </c>
      <c r="R27" s="3">
        <f t="shared" si="20"/>
        <v>11833.304958952307</v>
      </c>
    </row>
    <row r="28" spans="1:18" ht="15.5" x14ac:dyDescent="0.35">
      <c r="C28" t="s">
        <v>55</v>
      </c>
      <c r="D28" s="4">
        <f>IFERROR(_xlfn.RRI(5,I27,D27),"")</f>
        <v>-0.23766244634523626</v>
      </c>
      <c r="E28" s="4">
        <f>IFERROR(_xlfn.RRI(5,J27,E27),"")</f>
        <v>-0.24128565376385447</v>
      </c>
      <c r="H28" s="4">
        <f t="shared" ref="H28:R28" si="21">IFERROR(_xlfn.RRI(5,M27,H27),"")</f>
        <v>-8.4994179764941169E-4</v>
      </c>
      <c r="I28" s="4">
        <f t="shared" si="21"/>
        <v>7.8336756073231095E-2</v>
      </c>
      <c r="J28" s="4">
        <f t="shared" si="21"/>
        <v>3.089090196144828E-2</v>
      </c>
      <c r="K28" s="4">
        <f t="shared" si="21"/>
        <v>-3.4198010459535078E-2</v>
      </c>
      <c r="L28" s="4">
        <f t="shared" si="21"/>
        <v>-2.3868226069491794E-2</v>
      </c>
      <c r="M28" s="4">
        <f t="shared" si="21"/>
        <v>-0.3385162222983219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56</v>
      </c>
      <c r="H29" s="4">
        <f t="shared" ref="H29:R29" si="22">IFERROR(((H25-I25)/I25)*100%,"")</f>
        <v>-1.0341766533510874</v>
      </c>
      <c r="I29" s="4">
        <f t="shared" si="22"/>
        <v>-5.0168634064080848E-2</v>
      </c>
      <c r="J29" s="4">
        <f t="shared" si="22"/>
        <v>-3.7677946324387395</v>
      </c>
      <c r="K29" s="4">
        <f t="shared" si="22"/>
        <v>1.9551724137931035</v>
      </c>
      <c r="L29" s="4">
        <f t="shared" si="22"/>
        <v>-1.2917505030181087</v>
      </c>
      <c r="M29" s="4">
        <f t="shared" si="22"/>
        <v>-0.58076760860396459</v>
      </c>
      <c r="N29" s="4">
        <f t="shared" si="22"/>
        <v>10.796019900497514</v>
      </c>
      <c r="O29" s="4">
        <f t="shared" si="22"/>
        <v>8.5714285714285712</v>
      </c>
      <c r="P29" s="4">
        <f t="shared" si="22"/>
        <v>-0.99618736383442263</v>
      </c>
      <c r="Q29" s="4">
        <f t="shared" si="22"/>
        <v>-0.82863543027814079</v>
      </c>
      <c r="R29" s="4" t="str">
        <f t="shared" si="22"/>
        <v/>
      </c>
    </row>
    <row r="30" spans="1:18" ht="15.5" x14ac:dyDescent="0.35">
      <c r="C30" t="s">
        <v>57</v>
      </c>
      <c r="H30" s="4">
        <f t="shared" ref="H30:R30" si="23">IFERROR(((H27-I27)/I27)*100%,"")</f>
        <v>-4.3696235084791778E-2</v>
      </c>
      <c r="I30" s="4">
        <f t="shared" si="23"/>
        <v>0.13929553422029289</v>
      </c>
      <c r="J30" s="4">
        <f t="shared" si="23"/>
        <v>0.23188612599342528</v>
      </c>
      <c r="K30" s="4">
        <f t="shared" si="23"/>
        <v>-0.20417001956013406</v>
      </c>
      <c r="L30" s="4">
        <f t="shared" si="23"/>
        <v>-6.775412673493969E-2</v>
      </c>
      <c r="M30" s="4">
        <f t="shared" si="23"/>
        <v>0.40027817351116696</v>
      </c>
      <c r="N30" s="4">
        <f t="shared" si="23"/>
        <v>-9.0237806296702222E-2</v>
      </c>
      <c r="O30" s="4">
        <f t="shared" si="23"/>
        <v>-0.11090634992658731</v>
      </c>
      <c r="P30" s="4">
        <f t="shared" si="23"/>
        <v>-0.16069064154769025</v>
      </c>
      <c r="Q30" s="4">
        <f t="shared" si="23"/>
        <v>-0.86677546560563135</v>
      </c>
      <c r="R30" s="4" t="str">
        <f t="shared" si="23"/>
        <v/>
      </c>
    </row>
    <row r="32" spans="1:18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258.44</v>
      </c>
      <c r="E32" s="3">
        <f>IFERROR(INDEX(E51:E500,MATCH($A$32,$C$51:$C$500,0)),"")</f>
        <v>259.69</v>
      </c>
      <c r="H32" s="3">
        <f>IFERROR(INDEX(D32:G32,COUNT(D32:G32)),"")</f>
        <v>259.69</v>
      </c>
      <c r="I32" s="3">
        <f t="shared" ref="I32:R32" si="24">IFERROR(INDEX(I51:I500,MATCH($C$32,$C$51:$C$500,0)),"")</f>
        <v>260.45999999999998</v>
      </c>
      <c r="J32" s="3">
        <f t="shared" si="24"/>
        <v>242.4</v>
      </c>
      <c r="K32" s="3">
        <f t="shared" si="24"/>
        <v>223.9</v>
      </c>
      <c r="L32" s="3">
        <f t="shared" si="24"/>
        <v>230.62</v>
      </c>
      <c r="M32" s="3">
        <f t="shared" si="24"/>
        <v>239.41</v>
      </c>
      <c r="N32" s="3">
        <f t="shared" si="24"/>
        <v>243.76</v>
      </c>
      <c r="O32" s="3">
        <f t="shared" si="24"/>
        <v>214</v>
      </c>
      <c r="P32" s="3">
        <f t="shared" si="24"/>
        <v>189.75</v>
      </c>
      <c r="Q32" s="3">
        <f t="shared" si="24"/>
        <v>206.2</v>
      </c>
      <c r="R32" s="3">
        <f t="shared" si="24"/>
        <v>1611.29</v>
      </c>
    </row>
    <row r="33" spans="1:18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0.85</v>
      </c>
      <c r="E33" s="3">
        <f>IFERROR(INDEX(E51:E500,MATCH($A$33,$C$51:$C$500,0)),"")</f>
        <v>0.99</v>
      </c>
      <c r="H33" s="3">
        <f>IFERROR(INDEX(D33:G33,COUNT(D33:G33)),"")</f>
        <v>0.99</v>
      </c>
      <c r="I33" s="3">
        <f t="shared" ref="I33:R33" si="25">IFERROR(INDEX(I51:I500,MATCH($C$33,$C$51:$C$500,0)),"")</f>
        <v>1.07</v>
      </c>
      <c r="J33" s="3">
        <f t="shared" si="25"/>
        <v>1.32</v>
      </c>
      <c r="K33" s="3">
        <f t="shared" si="25"/>
        <v>1.24</v>
      </c>
      <c r="L33" s="3">
        <f t="shared" si="25"/>
        <v>1.1200000000000001</v>
      </c>
      <c r="M33" s="3">
        <f t="shared" si="25"/>
        <v>1.4</v>
      </c>
      <c r="N33" s="3">
        <f t="shared" si="25"/>
        <v>1.37</v>
      </c>
      <c r="O33" s="3">
        <f t="shared" si="25"/>
        <v>1.48</v>
      </c>
      <c r="P33" s="3">
        <f t="shared" si="25"/>
        <v>1.42</v>
      </c>
      <c r="Q33" s="3">
        <f t="shared" si="25"/>
        <v>2.2400000000000002</v>
      </c>
      <c r="R33" s="3">
        <f t="shared" si="25"/>
        <v>0</v>
      </c>
    </row>
    <row r="34" spans="1:18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-176</v>
      </c>
      <c r="E34" s="3">
        <f>IFERROR(INDEX(E51:E500,MATCH($A$34,$C$51:$C$500,0)),"")</f>
        <v>-332.47</v>
      </c>
      <c r="H34" s="3">
        <f>IFERROR(INDEX(D34:G34,COUNT(D34:G34)),"")</f>
        <v>-332.47</v>
      </c>
      <c r="I34" s="3">
        <f t="shared" ref="I34:R34" si="26">IFERROR(INDEX(I51:I500,MATCH($C$34,$C$51:$C$500,0)),"")</f>
        <v>12.34</v>
      </c>
      <c r="J34" s="3">
        <f t="shared" si="26"/>
        <v>13.49</v>
      </c>
      <c r="K34" s="3">
        <f t="shared" si="26"/>
        <v>-32.44</v>
      </c>
      <c r="L34" s="3">
        <f t="shared" si="26"/>
        <v>-88.97</v>
      </c>
      <c r="M34" s="3">
        <f t="shared" si="26"/>
        <v>33.6</v>
      </c>
      <c r="N34" s="3">
        <f t="shared" si="26"/>
        <v>14.09</v>
      </c>
      <c r="O34" s="3">
        <f t="shared" si="26"/>
        <v>157.21</v>
      </c>
      <c r="P34" s="3">
        <f t="shared" si="26"/>
        <v>1285.71</v>
      </c>
      <c r="Q34" s="3">
        <f t="shared" si="26"/>
        <v>8.39</v>
      </c>
      <c r="R34" s="3">
        <f t="shared" si="26"/>
        <v>0</v>
      </c>
    </row>
    <row r="35" spans="1:18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0.55000000000000004</v>
      </c>
      <c r="E35" s="3">
        <f>IFERROR(INDEX(E51:E500,MATCH($A$35,$C$51:$C$500,0)),"")</f>
        <v>0.74</v>
      </c>
      <c r="H35" s="3">
        <f>IFERROR(INDEX(D35:G35,COUNT(D35:G35)),"")</f>
        <v>0.74</v>
      </c>
      <c r="I35" s="3">
        <f t="shared" ref="I35:R35" si="27">IFERROR(INDEX(I51:I500,MATCH($C$35,$C$51:$C$500,0)),"")</f>
        <v>0.18</v>
      </c>
      <c r="J35" s="3">
        <f t="shared" si="27"/>
        <v>0.23</v>
      </c>
      <c r="K35" s="3">
        <f t="shared" si="27"/>
        <v>0.25</v>
      </c>
      <c r="L35" s="3">
        <f t="shared" si="27"/>
        <v>0.18</v>
      </c>
      <c r="M35" s="3">
        <f t="shared" si="27"/>
        <v>0.22</v>
      </c>
      <c r="N35" s="3">
        <f t="shared" si="27"/>
        <v>0.31</v>
      </c>
      <c r="O35" s="3">
        <f t="shared" si="27"/>
        <v>0.27</v>
      </c>
      <c r="P35" s="3">
        <f t="shared" si="27"/>
        <v>0.2</v>
      </c>
      <c r="Q35" s="3">
        <f t="shared" si="27"/>
        <v>0.28999999999999998</v>
      </c>
      <c r="R35" s="3">
        <f t="shared" si="27"/>
        <v>0</v>
      </c>
    </row>
    <row r="36" spans="1:18" ht="15.5" x14ac:dyDescent="0.35">
      <c r="B36" t="s">
        <v>70</v>
      </c>
      <c r="C36" t="s">
        <v>71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R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0.49920000000000003</v>
      </c>
      <c r="N36" s="4">
        <f t="shared" si="28"/>
        <v>0.50690000000000002</v>
      </c>
      <c r="O36" s="4">
        <f t="shared" si="28"/>
        <v>0</v>
      </c>
      <c r="P36" s="4">
        <f t="shared" si="28"/>
        <v>0</v>
      </c>
      <c r="Q36" s="4">
        <f t="shared" si="28"/>
        <v>0.33529999999999999</v>
      </c>
      <c r="R36" s="4">
        <f t="shared" si="28"/>
        <v>0</v>
      </c>
    </row>
    <row r="37" spans="1:18" ht="15.5" x14ac:dyDescent="0.35">
      <c r="B37" t="s">
        <v>72</v>
      </c>
      <c r="C37" t="s">
        <v>73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R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4.96</v>
      </c>
      <c r="N37" s="3">
        <f t="shared" si="29"/>
        <v>12.02</v>
      </c>
      <c r="O37" s="3">
        <f t="shared" si="29"/>
        <v>0</v>
      </c>
      <c r="P37" s="3">
        <f t="shared" si="29"/>
        <v>0</v>
      </c>
      <c r="Q37" s="3">
        <f t="shared" si="29"/>
        <v>17.27</v>
      </c>
      <c r="R37" s="3">
        <f t="shared" si="29"/>
        <v>0</v>
      </c>
    </row>
    <row r="50" spans="2:18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</row>
    <row r="51" spans="2:18" ht="15.5" x14ac:dyDescent="0.35">
      <c r="B51" t="s">
        <v>79</v>
      </c>
      <c r="C51" t="s">
        <v>6</v>
      </c>
      <c r="D51" s="5">
        <v>3302692647713</v>
      </c>
      <c r="E51" s="5">
        <v>2830653261171</v>
      </c>
      <c r="F51" s="5">
        <v>2684421985833</v>
      </c>
      <c r="G51" s="5">
        <v>3130493544116</v>
      </c>
      <c r="I51" s="5">
        <v>12827191806419</v>
      </c>
      <c r="J51" s="5">
        <v>11258880089614</v>
      </c>
      <c r="K51" s="5">
        <v>9139546141519</v>
      </c>
      <c r="L51" s="5">
        <v>11484294844569</v>
      </c>
      <c r="M51" s="5">
        <v>12318954874369</v>
      </c>
      <c r="N51" s="5">
        <v>8797505458133</v>
      </c>
      <c r="O51" s="5">
        <v>9670115464264</v>
      </c>
      <c r="P51" s="5">
        <v>10161868104470</v>
      </c>
      <c r="Q51" s="5">
        <v>12107416654103</v>
      </c>
      <c r="R51" s="5">
        <v>7691648223319</v>
      </c>
    </row>
    <row r="52" spans="2:18" ht="15.5" x14ac:dyDescent="0.35">
      <c r="C52" t="s">
        <v>80</v>
      </c>
      <c r="D52" s="5">
        <v>-3130726864140</v>
      </c>
      <c r="E52" s="5">
        <v>-2708340774343</v>
      </c>
      <c r="F52" s="5">
        <v>-2528436771052</v>
      </c>
      <c r="G52" s="5">
        <v>-3000314388432</v>
      </c>
      <c r="I52" s="5">
        <v>-11837192552828</v>
      </c>
      <c r="J52" s="5">
        <v>-10203383831229</v>
      </c>
      <c r="K52" s="5">
        <v>-8636910498570</v>
      </c>
      <c r="L52" s="5">
        <v>-10842098921413</v>
      </c>
      <c r="M52" s="5">
        <v>-11683886416812</v>
      </c>
      <c r="N52" s="5">
        <v>-8011236294881</v>
      </c>
      <c r="O52" s="5">
        <v>-9143617051489</v>
      </c>
      <c r="P52" s="5">
        <v>-9483784035378</v>
      </c>
      <c r="Q52" s="5">
        <v>-10751939459158</v>
      </c>
      <c r="R52" s="5">
        <v>-7024924060245</v>
      </c>
    </row>
    <row r="53" spans="2:18" ht="15.5" x14ac:dyDescent="0.35">
      <c r="C53" t="s">
        <v>81</v>
      </c>
      <c r="D53" s="5">
        <v>171965783573</v>
      </c>
      <c r="E53" s="5">
        <v>122312486828</v>
      </c>
      <c r="F53" s="5">
        <v>155985214781</v>
      </c>
      <c r="G53" s="5">
        <v>130179155684</v>
      </c>
      <c r="I53" s="5">
        <v>989999253591</v>
      </c>
      <c r="J53" s="5">
        <v>1055496258385</v>
      </c>
      <c r="K53" s="5">
        <v>502635642949</v>
      </c>
      <c r="L53" s="5">
        <v>642195923156</v>
      </c>
      <c r="M53" s="5">
        <v>635068457557</v>
      </c>
      <c r="N53" s="5">
        <v>786269163252</v>
      </c>
      <c r="O53" s="5">
        <v>526498412775</v>
      </c>
      <c r="P53" s="5">
        <v>678084069092</v>
      </c>
      <c r="Q53" s="5">
        <v>1355477194945</v>
      </c>
      <c r="R53" s="5">
        <v>666724163074</v>
      </c>
    </row>
    <row r="54" spans="2:18" ht="15.5" x14ac:dyDescent="0.35">
      <c r="C54" t="s">
        <v>82</v>
      </c>
      <c r="D54" s="5">
        <v>-147153705211</v>
      </c>
      <c r="E54" s="5">
        <v>-95754196575</v>
      </c>
      <c r="F54" s="5">
        <v>-127007817637</v>
      </c>
      <c r="G54" s="5">
        <v>-78102584642</v>
      </c>
      <c r="I54" s="5">
        <v>-537814046326</v>
      </c>
      <c r="J54" s="5">
        <v>-511529782171</v>
      </c>
      <c r="K54" s="5">
        <v>-365136055460</v>
      </c>
      <c r="L54" s="5">
        <v>-521894013427</v>
      </c>
      <c r="M54" s="5">
        <v>-416536615313</v>
      </c>
      <c r="N54" s="5">
        <v>-402722717901</v>
      </c>
      <c r="O54" s="5">
        <v>-356446983808</v>
      </c>
      <c r="P54" s="5">
        <v>-508466171666</v>
      </c>
      <c r="Q54" s="5">
        <v>-520737359677</v>
      </c>
      <c r="R54" s="5">
        <v>-372298524068</v>
      </c>
    </row>
    <row r="55" spans="2:18" ht="15.5" x14ac:dyDescent="0.35">
      <c r="C55" t="s">
        <v>84</v>
      </c>
      <c r="D55" s="5">
        <v>-23341369851</v>
      </c>
      <c r="E55" s="5">
        <v>-22441354951</v>
      </c>
      <c r="F55" s="5">
        <v>-23493213494</v>
      </c>
      <c r="G55" s="5">
        <v>-28775548921</v>
      </c>
      <c r="I55" s="5">
        <v>-101937398578</v>
      </c>
      <c r="J55" s="5">
        <v>-99482578390</v>
      </c>
      <c r="K55" s="5">
        <v>-105571939108</v>
      </c>
      <c r="L55" s="5">
        <v>-115063903956</v>
      </c>
      <c r="M55" s="5">
        <v>-121314630405</v>
      </c>
      <c r="N55" s="5">
        <v>-112338497530</v>
      </c>
      <c r="O55" s="5">
        <v>-126012217800</v>
      </c>
      <c r="P55" s="5">
        <v>-141138659017</v>
      </c>
      <c r="Q55" s="5">
        <v>-136611242419</v>
      </c>
      <c r="R55" s="5">
        <v>-112210180699</v>
      </c>
    </row>
    <row r="56" spans="2:18" ht="15.5" x14ac:dyDescent="0.35">
      <c r="C56" t="s">
        <v>83</v>
      </c>
      <c r="D56" s="5">
        <v>-66784017739</v>
      </c>
      <c r="E56" s="5">
        <v>-62515122721</v>
      </c>
      <c r="F56" s="5">
        <v>-93760700568</v>
      </c>
      <c r="G56" s="5">
        <v>-70389117782</v>
      </c>
      <c r="I56" s="5">
        <v>-299769654053</v>
      </c>
      <c r="J56" s="5">
        <v>-282438950116</v>
      </c>
      <c r="K56" s="5">
        <v>-232414941303</v>
      </c>
      <c r="L56" s="5">
        <v>-243396074260</v>
      </c>
      <c r="M56" s="5">
        <v>-268020594243</v>
      </c>
      <c r="N56" s="5">
        <v>-269247046580</v>
      </c>
      <c r="O56" s="5">
        <v>-262832299435</v>
      </c>
      <c r="P56" s="5">
        <v>-270409868948</v>
      </c>
      <c r="Q56" s="5">
        <v>-334984522735</v>
      </c>
      <c r="R56" s="5">
        <v>-238108756385</v>
      </c>
    </row>
    <row r="57" spans="2:18" ht="15.5" x14ac:dyDescent="0.35">
      <c r="C57" t="s">
        <v>224</v>
      </c>
    </row>
    <row r="58" spans="2:18" ht="15.5" x14ac:dyDescent="0.35">
      <c r="C58" t="s">
        <v>85</v>
      </c>
      <c r="D58" s="5">
        <v>-3163650329</v>
      </c>
      <c r="E58" s="5">
        <v>-1184694992</v>
      </c>
      <c r="F58" s="5">
        <v>-1625209667</v>
      </c>
      <c r="G58" s="5">
        <v>-3157283958</v>
      </c>
      <c r="I58" s="5">
        <v>-1973701948</v>
      </c>
      <c r="J58" s="5">
        <v>671876611</v>
      </c>
      <c r="K58" s="5">
        <v>-2777239154</v>
      </c>
      <c r="L58" s="5">
        <v>-6074601387</v>
      </c>
      <c r="M58" s="5">
        <v>-361478436</v>
      </c>
      <c r="N58" s="5">
        <v>3469494851</v>
      </c>
      <c r="O58" s="5">
        <v>-1615240607</v>
      </c>
      <c r="P58" s="5">
        <v>137</v>
      </c>
      <c r="Q58" s="5">
        <v>15311012</v>
      </c>
      <c r="R58" s="5">
        <v>14736330</v>
      </c>
    </row>
    <row r="59" spans="2:18" ht="15.5" x14ac:dyDescent="0.35">
      <c r="C59" t="s">
        <v>86</v>
      </c>
      <c r="D59" s="5">
        <v>24812078362</v>
      </c>
      <c r="E59" s="5">
        <v>26558290253</v>
      </c>
      <c r="F59" s="5">
        <v>28977397144</v>
      </c>
      <c r="G59" s="5">
        <v>52076571042</v>
      </c>
      <c r="I59" s="5">
        <v>452185207265</v>
      </c>
      <c r="J59" s="5">
        <v>543966476214</v>
      </c>
      <c r="K59" s="5">
        <v>137499587489</v>
      </c>
      <c r="L59" s="5">
        <v>120301909729</v>
      </c>
      <c r="M59" s="5">
        <v>218531842244</v>
      </c>
      <c r="N59" s="5">
        <v>383546445351</v>
      </c>
      <c r="O59" s="5">
        <v>170051428967</v>
      </c>
      <c r="P59" s="5">
        <v>169617897426</v>
      </c>
      <c r="Q59" s="5">
        <v>834739835268</v>
      </c>
      <c r="R59" s="5">
        <v>294425639006</v>
      </c>
    </row>
    <row r="60" spans="2:18" ht="15.5" x14ac:dyDescent="0.35">
      <c r="C60" t="s">
        <v>87</v>
      </c>
      <c r="D60" s="5">
        <v>-40427186861</v>
      </c>
      <c r="E60" s="5">
        <v>-33973130485</v>
      </c>
      <c r="F60" s="5">
        <v>-32854405066</v>
      </c>
      <c r="G60" s="5">
        <v>-42743027452</v>
      </c>
      <c r="I60" s="5">
        <v>-177197441866</v>
      </c>
      <c r="J60" s="5">
        <v>-264434862547</v>
      </c>
      <c r="K60" s="5">
        <v>-185065745231</v>
      </c>
      <c r="L60" s="5">
        <v>-149337067977</v>
      </c>
      <c r="M60" s="5">
        <v>-90460452650</v>
      </c>
      <c r="N60" s="5">
        <v>-83039979778</v>
      </c>
      <c r="O60" s="5">
        <v>-128418986935</v>
      </c>
      <c r="P60" s="5">
        <v>-130399764083</v>
      </c>
      <c r="Q60" s="5">
        <v>-127970941617</v>
      </c>
      <c r="R60" s="5">
        <v>-101309071705</v>
      </c>
    </row>
    <row r="61" spans="2:18" ht="15.5" x14ac:dyDescent="0.35">
      <c r="C61" t="s">
        <v>89</v>
      </c>
      <c r="D61" s="5">
        <v>386272870</v>
      </c>
      <c r="E61" s="5">
        <v>546388686</v>
      </c>
      <c r="F61" s="5">
        <v>533339657</v>
      </c>
      <c r="G61" s="5">
        <v>550744141</v>
      </c>
      <c r="I61" s="5">
        <v>3078249377</v>
      </c>
      <c r="J61" s="5">
        <v>3035371671</v>
      </c>
      <c r="K61" s="5">
        <v>1367494472</v>
      </c>
      <c r="L61" s="5">
        <v>2203709379</v>
      </c>
      <c r="M61" s="5">
        <v>3113036896</v>
      </c>
      <c r="N61" s="5">
        <v>2507014414</v>
      </c>
      <c r="O61" s="5">
        <v>2536886998</v>
      </c>
      <c r="P61" s="5">
        <v>3282258181</v>
      </c>
      <c r="Q61" s="5">
        <v>5387228166</v>
      </c>
      <c r="R61" s="5">
        <v>2269673617</v>
      </c>
    </row>
    <row r="62" spans="2:18" ht="15.5" x14ac:dyDescent="0.35">
      <c r="C62" t="s">
        <v>27</v>
      </c>
      <c r="D62" s="5">
        <v>-40813459731</v>
      </c>
      <c r="E62" s="5">
        <v>-34519519171</v>
      </c>
      <c r="F62" s="5">
        <v>-33387744723</v>
      </c>
      <c r="G62" s="5">
        <v>-43293771593</v>
      </c>
      <c r="I62" s="5">
        <v>-180275691243</v>
      </c>
      <c r="J62" s="5">
        <v>-267470234218</v>
      </c>
      <c r="K62" s="5">
        <v>-186433239703</v>
      </c>
      <c r="L62" s="5">
        <v>-151540777356</v>
      </c>
      <c r="M62" s="5">
        <v>-93573489546</v>
      </c>
      <c r="N62" s="5">
        <v>-85546994192</v>
      </c>
      <c r="O62" s="5">
        <v>-130955873933</v>
      </c>
      <c r="P62" s="5">
        <v>-133682022264</v>
      </c>
      <c r="Q62" s="5">
        <v>-133358169783</v>
      </c>
      <c r="R62" s="5">
        <v>-103578745322</v>
      </c>
    </row>
    <row r="63" spans="2:18" ht="15.5" x14ac:dyDescent="0.35">
      <c r="C63" t="s">
        <v>94</v>
      </c>
      <c r="D63" s="5">
        <v>-40427186861</v>
      </c>
      <c r="E63" s="5">
        <v>-33973130485</v>
      </c>
      <c r="F63" s="5">
        <v>-32854405066</v>
      </c>
      <c r="G63" s="5">
        <v>-42743027452</v>
      </c>
      <c r="I63" s="5">
        <v>-177197441866</v>
      </c>
      <c r="J63" s="5">
        <v>-264434862547</v>
      </c>
      <c r="K63" s="5">
        <v>-185065745231</v>
      </c>
      <c r="L63" s="5">
        <v>-149337067977</v>
      </c>
      <c r="M63" s="5">
        <v>-90460452650</v>
      </c>
      <c r="N63" s="5">
        <v>-83039979778</v>
      </c>
      <c r="O63" s="5">
        <v>-128418986935</v>
      </c>
      <c r="P63" s="5">
        <v>-130399764083</v>
      </c>
      <c r="Q63" s="5">
        <v>-127970941617</v>
      </c>
      <c r="R63" s="5">
        <v>-101309071705</v>
      </c>
    </row>
    <row r="64" spans="2:18" ht="15.5" x14ac:dyDescent="0.35">
      <c r="C64" t="s">
        <v>29</v>
      </c>
      <c r="D64" s="5">
        <v>-15615108499</v>
      </c>
      <c r="E64" s="5">
        <v>-7414840232</v>
      </c>
      <c r="F64" s="5">
        <v>-3877007922</v>
      </c>
      <c r="G64" s="5">
        <v>9333543590</v>
      </c>
      <c r="I64" s="5">
        <v>274987765399</v>
      </c>
      <c r="J64" s="5">
        <v>279531613667</v>
      </c>
      <c r="K64" s="5">
        <v>-47566157742</v>
      </c>
      <c r="L64" s="5">
        <v>-29035158248</v>
      </c>
      <c r="M64" s="5">
        <v>128071389594</v>
      </c>
      <c r="N64" s="5">
        <v>300506465573</v>
      </c>
      <c r="O64" s="5">
        <v>41632442032</v>
      </c>
      <c r="P64" s="5">
        <v>39218133343</v>
      </c>
      <c r="Q64" s="5">
        <v>706768893651</v>
      </c>
      <c r="R64" s="5">
        <v>193116567301</v>
      </c>
    </row>
    <row r="65" spans="2:18" ht="15.5" x14ac:dyDescent="0.35">
      <c r="C65" t="s">
        <v>28</v>
      </c>
      <c r="D65" s="5">
        <v>2149518873</v>
      </c>
      <c r="E65" s="5">
        <v>-80473372</v>
      </c>
      <c r="F65" s="5">
        <v>-21283441045</v>
      </c>
      <c r="G65" s="5">
        <v>-4221829674</v>
      </c>
      <c r="I65" s="5">
        <v>-92407087276</v>
      </c>
      <c r="J65" s="5">
        <v>-83150354668</v>
      </c>
      <c r="K65" s="5">
        <v>-25971293878</v>
      </c>
      <c r="L65" s="5">
        <v>-624758834</v>
      </c>
      <c r="M65" s="5">
        <v>-46544249901</v>
      </c>
      <c r="N65" s="5">
        <v>-103008115804</v>
      </c>
      <c r="O65" s="5">
        <v>-26960925156</v>
      </c>
      <c r="P65" s="5">
        <v>-37632984672</v>
      </c>
      <c r="Q65" s="5">
        <v>-283583050331</v>
      </c>
      <c r="R65" s="5">
        <v>16803862459</v>
      </c>
    </row>
    <row r="66" spans="2:18" ht="15.5" x14ac:dyDescent="0.35">
      <c r="C66" t="s">
        <v>321</v>
      </c>
      <c r="D66" s="5">
        <v>-5156428500</v>
      </c>
      <c r="E66" s="5">
        <v>-4954505820</v>
      </c>
      <c r="F66" s="5">
        <v>179057260</v>
      </c>
      <c r="G66" s="5">
        <v>-6494788224</v>
      </c>
      <c r="I66" s="5">
        <v>-72827719140</v>
      </c>
      <c r="J66" s="5">
        <v>-53564049660</v>
      </c>
      <c r="K66" s="5">
        <v>-2020029000</v>
      </c>
      <c r="L66" s="5">
        <v>-18097171840</v>
      </c>
      <c r="M66" s="5">
        <v>-35765070220</v>
      </c>
      <c r="N66" s="5">
        <v>-75003719560</v>
      </c>
      <c r="O66" s="5">
        <v>-34919283500</v>
      </c>
      <c r="P66" s="5">
        <v>-28857155500</v>
      </c>
      <c r="Q66" s="5">
        <v>-196029972000</v>
      </c>
      <c r="R66" s="5">
        <v>-58578144000</v>
      </c>
    </row>
    <row r="67" spans="2:18" ht="15.5" x14ac:dyDescent="0.35">
      <c r="C67" t="s">
        <v>322</v>
      </c>
      <c r="D67" s="5">
        <v>7305947373</v>
      </c>
      <c r="E67" s="5">
        <v>4874032448</v>
      </c>
      <c r="F67" s="5">
        <v>-21462498305</v>
      </c>
      <c r="G67" s="5">
        <v>2272958550</v>
      </c>
      <c r="I67" s="5">
        <v>-19579368136</v>
      </c>
      <c r="J67" s="5">
        <v>-29586305008</v>
      </c>
      <c r="K67" s="5">
        <v>-23951264878</v>
      </c>
      <c r="L67" s="5">
        <v>17472413006</v>
      </c>
      <c r="M67" s="5">
        <v>-10779179681</v>
      </c>
      <c r="N67" s="5">
        <v>-28004396244</v>
      </c>
      <c r="O67" s="5">
        <v>7958358344</v>
      </c>
      <c r="P67" s="5">
        <v>-8775829172</v>
      </c>
      <c r="Q67" s="5">
        <v>-87553078331</v>
      </c>
      <c r="R67" s="5">
        <v>75382006459</v>
      </c>
    </row>
    <row r="68" spans="2:18" ht="15.5" x14ac:dyDescent="0.35">
      <c r="C68" t="s">
        <v>323</v>
      </c>
      <c r="D68" s="5">
        <v>2149518873</v>
      </c>
      <c r="E68" s="5">
        <v>-80473372</v>
      </c>
      <c r="F68" s="5">
        <v>-21283441045</v>
      </c>
      <c r="G68" s="5">
        <v>-4221829674</v>
      </c>
      <c r="I68" s="5">
        <v>-92407087276</v>
      </c>
      <c r="J68" s="5">
        <v>-83150354668</v>
      </c>
      <c r="K68" s="5">
        <v>-25971293878</v>
      </c>
      <c r="L68" s="5">
        <v>-624758834</v>
      </c>
      <c r="M68" s="5">
        <v>-46544249901</v>
      </c>
      <c r="N68" s="5">
        <v>-103008115804</v>
      </c>
      <c r="O68" s="5">
        <v>-26960925156</v>
      </c>
      <c r="P68" s="5">
        <v>-37632984672</v>
      </c>
      <c r="Q68" s="5">
        <v>-283583050331</v>
      </c>
      <c r="R68" s="5">
        <v>16803862459</v>
      </c>
    </row>
    <row r="69" spans="2:18" ht="15.5" x14ac:dyDescent="0.35">
      <c r="C69" t="s">
        <v>97</v>
      </c>
      <c r="D69" s="5">
        <v>-13465589626</v>
      </c>
      <c r="E69" s="5">
        <v>-7495313604</v>
      </c>
      <c r="F69" s="5">
        <v>-25160448967</v>
      </c>
      <c r="G69" s="5">
        <v>5111713916</v>
      </c>
      <c r="I69" s="5">
        <v>182580678123</v>
      </c>
      <c r="J69" s="5">
        <v>196381258999</v>
      </c>
      <c r="K69" s="5">
        <v>-73537451620</v>
      </c>
      <c r="L69" s="5">
        <v>-29659917082</v>
      </c>
      <c r="M69" s="5">
        <v>81527139693</v>
      </c>
      <c r="N69" s="5">
        <v>197498349769</v>
      </c>
      <c r="O69" s="5">
        <v>14671516876</v>
      </c>
      <c r="P69" s="5">
        <v>1585148671</v>
      </c>
      <c r="Q69" s="5">
        <v>423185843320</v>
      </c>
      <c r="R69" s="5">
        <v>209920429760</v>
      </c>
    </row>
    <row r="70" spans="2:18" ht="15.5" x14ac:dyDescent="0.35">
      <c r="C70" t="s">
        <v>98</v>
      </c>
      <c r="F70" s="5">
        <v>2557195159</v>
      </c>
      <c r="G70" s="5">
        <v>-8064286141</v>
      </c>
      <c r="I70" s="5">
        <v>27997876651</v>
      </c>
      <c r="J70" s="5">
        <v>-43633740496</v>
      </c>
      <c r="K70" s="5">
        <v>15548791487</v>
      </c>
      <c r="L70" s="5">
        <v>-7859579745</v>
      </c>
      <c r="M70" s="5">
        <v>-18822953703</v>
      </c>
      <c r="N70" s="5">
        <v>50401633879</v>
      </c>
      <c r="O70" s="5">
        <v>6764035198</v>
      </c>
      <c r="P70" s="5">
        <v>4680281009</v>
      </c>
      <c r="Q70" s="5">
        <v>-12816765632</v>
      </c>
      <c r="R70" s="5">
        <v>-5278815277</v>
      </c>
    </row>
    <row r="71" spans="2:18" ht="15.5" x14ac:dyDescent="0.35">
      <c r="C71" t="s">
        <v>99</v>
      </c>
      <c r="D71" s="5">
        <v>-13465589626</v>
      </c>
      <c r="E71" s="5">
        <v>-7495313604</v>
      </c>
      <c r="F71" s="5">
        <v>-22603253808</v>
      </c>
      <c r="G71" s="5">
        <v>-2952572225</v>
      </c>
      <c r="I71" s="5">
        <v>210578554774</v>
      </c>
      <c r="J71" s="5">
        <v>152747518503</v>
      </c>
      <c r="K71" s="5">
        <v>-57988660133</v>
      </c>
      <c r="L71" s="5">
        <v>-37519496827</v>
      </c>
      <c r="M71" s="5">
        <v>62704185990</v>
      </c>
      <c r="N71" s="5">
        <v>247899983648</v>
      </c>
      <c r="O71" s="5">
        <v>21435552074</v>
      </c>
      <c r="P71" s="5">
        <v>6265429680</v>
      </c>
      <c r="Q71" s="5">
        <v>410369077688</v>
      </c>
      <c r="R71" s="5">
        <v>204641614483</v>
      </c>
    </row>
    <row r="72" spans="2:18" ht="15.5" x14ac:dyDescent="0.35">
      <c r="C72" t="s">
        <v>100</v>
      </c>
      <c r="D72" s="5">
        <v>-13465589626</v>
      </c>
      <c r="E72" s="5">
        <v>-7495313604</v>
      </c>
      <c r="F72" s="5">
        <v>-25160448967</v>
      </c>
      <c r="G72" s="5">
        <v>5111713916</v>
      </c>
      <c r="I72" s="5">
        <v>182580678123</v>
      </c>
      <c r="J72" s="5">
        <v>196381258999</v>
      </c>
      <c r="K72" s="5">
        <v>-73537451620</v>
      </c>
      <c r="L72" s="5">
        <v>-29659917082</v>
      </c>
      <c r="M72" s="5">
        <v>81527139693</v>
      </c>
      <c r="N72" s="5">
        <v>197498349769</v>
      </c>
      <c r="O72" s="5">
        <v>14671516876</v>
      </c>
      <c r="P72" s="5">
        <v>1585148671</v>
      </c>
      <c r="Q72" s="5">
        <v>423185843320</v>
      </c>
      <c r="R72" s="5">
        <v>209920429760</v>
      </c>
    </row>
    <row r="73" spans="2:18" ht="15.5" x14ac:dyDescent="0.35">
      <c r="C73" t="s">
        <v>8</v>
      </c>
      <c r="D73" s="5">
        <v>-10301939297</v>
      </c>
      <c r="E73" s="5">
        <v>-6310618612</v>
      </c>
      <c r="F73" s="5">
        <v>-20978044141</v>
      </c>
      <c r="G73" s="5">
        <v>204711733</v>
      </c>
      <c r="I73" s="5">
        <v>212552256722</v>
      </c>
      <c r="J73" s="5">
        <v>152075641892</v>
      </c>
      <c r="K73" s="5">
        <v>-55211420979</v>
      </c>
      <c r="L73" s="5">
        <v>-31444895440</v>
      </c>
      <c r="M73" s="5">
        <v>63065664426</v>
      </c>
      <c r="N73" s="5">
        <v>244430488797</v>
      </c>
      <c r="O73" s="5">
        <v>23050792681</v>
      </c>
      <c r="P73" s="5">
        <v>6265429543</v>
      </c>
      <c r="Q73" s="5">
        <v>410353766676</v>
      </c>
      <c r="R73" s="5">
        <v>204626878153</v>
      </c>
    </row>
    <row r="74" spans="2:18" ht="15.5" x14ac:dyDescent="0.35">
      <c r="C74" t="s">
        <v>102</v>
      </c>
      <c r="D74" s="5">
        <v>-13465589626</v>
      </c>
      <c r="E74" s="5">
        <v>-7495313604</v>
      </c>
      <c r="F74" s="5">
        <v>-25160448967</v>
      </c>
      <c r="G74" s="5">
        <v>5111713916</v>
      </c>
      <c r="I74" s="5">
        <v>182580678123</v>
      </c>
      <c r="J74" s="5">
        <v>196381258999</v>
      </c>
      <c r="K74" s="5">
        <v>-73537451620</v>
      </c>
      <c r="L74" s="5">
        <v>-29659917082</v>
      </c>
      <c r="M74" s="5">
        <v>81527139693</v>
      </c>
      <c r="N74" s="5">
        <v>197498349769</v>
      </c>
      <c r="O74" s="5">
        <v>14671516876</v>
      </c>
      <c r="P74" s="5">
        <v>1585148671</v>
      </c>
      <c r="Q74" s="5">
        <v>423185843320</v>
      </c>
      <c r="R74" s="5">
        <v>209920429760</v>
      </c>
    </row>
    <row r="75" spans="2:18" ht="15.5" x14ac:dyDescent="0.35">
      <c r="C75" t="s">
        <v>103</v>
      </c>
      <c r="D75" s="5">
        <v>-13465589626</v>
      </c>
      <c r="E75" s="5">
        <v>-7495313604</v>
      </c>
      <c r="F75" s="5">
        <v>-22603253808</v>
      </c>
      <c r="G75" s="5">
        <v>-2952572225</v>
      </c>
      <c r="I75" s="5">
        <v>210578554774</v>
      </c>
      <c r="J75" s="5">
        <v>152747518503</v>
      </c>
      <c r="K75" s="5">
        <v>-57988660133</v>
      </c>
      <c r="L75" s="5">
        <v>-37519496827</v>
      </c>
      <c r="M75" s="5">
        <v>62704185990</v>
      </c>
      <c r="N75" s="5">
        <v>247899983648</v>
      </c>
      <c r="O75" s="5">
        <v>21435552074</v>
      </c>
      <c r="P75" s="5">
        <v>6265429680</v>
      </c>
      <c r="Q75" s="5">
        <v>410369077688</v>
      </c>
      <c r="R75" s="5">
        <v>204641614483</v>
      </c>
    </row>
    <row r="76" spans="2:18" ht="15.5" x14ac:dyDescent="0.35">
      <c r="C76" t="s">
        <v>104</v>
      </c>
      <c r="D76" s="5">
        <v>-13465589626</v>
      </c>
      <c r="E76" s="5">
        <v>-7495313604</v>
      </c>
      <c r="F76" s="5">
        <v>-22603253808</v>
      </c>
      <c r="G76" s="5">
        <v>-2952572225</v>
      </c>
      <c r="I76" s="5">
        <v>210578554774</v>
      </c>
      <c r="J76" s="5">
        <v>152747518503</v>
      </c>
      <c r="K76" s="5">
        <v>-57988660133</v>
      </c>
      <c r="L76" s="5">
        <v>-37519496827</v>
      </c>
      <c r="M76" s="5">
        <v>62704185990</v>
      </c>
      <c r="N76" s="5">
        <v>247899983648</v>
      </c>
      <c r="O76" s="5">
        <v>21435552074</v>
      </c>
      <c r="P76" s="5">
        <v>6265429680</v>
      </c>
      <c r="Q76" s="5">
        <v>410369077688</v>
      </c>
      <c r="R76" s="5">
        <v>204641614483</v>
      </c>
    </row>
    <row r="78" spans="2:18" ht="15.5" x14ac:dyDescent="0.35">
      <c r="B78" t="s">
        <v>105</v>
      </c>
      <c r="C78" t="s">
        <v>106</v>
      </c>
    </row>
    <row r="79" spans="2:18" ht="15.5" x14ac:dyDescent="0.35">
      <c r="C79" t="s">
        <v>107</v>
      </c>
    </row>
    <row r="80" spans="2:18" ht="15.5" x14ac:dyDescent="0.35">
      <c r="C80" t="s">
        <v>20</v>
      </c>
      <c r="D80" s="5">
        <v>313619456853</v>
      </c>
      <c r="E80" s="5">
        <v>424157936879</v>
      </c>
      <c r="F80" s="5">
        <v>481737196084</v>
      </c>
      <c r="G80" s="5">
        <v>487757629603</v>
      </c>
      <c r="I80" s="5">
        <v>481737196084</v>
      </c>
      <c r="J80" s="5">
        <v>414052599427</v>
      </c>
      <c r="K80" s="5">
        <v>238241050608</v>
      </c>
      <c r="L80" s="5">
        <v>417979629712</v>
      </c>
      <c r="M80" s="5">
        <v>387555918009</v>
      </c>
      <c r="N80" s="5">
        <v>362668486946</v>
      </c>
      <c r="O80" s="5">
        <v>283436460691</v>
      </c>
      <c r="P80" s="5">
        <v>438386391172</v>
      </c>
      <c r="Q80" s="5">
        <v>310283169313</v>
      </c>
      <c r="R80" s="5">
        <v>297959559762</v>
      </c>
    </row>
    <row r="81" spans="3:18" ht="15.5" x14ac:dyDescent="0.35">
      <c r="C81" t="s">
        <v>109</v>
      </c>
      <c r="D81" s="5">
        <v>1004973645858</v>
      </c>
      <c r="E81" s="5">
        <v>907433459372</v>
      </c>
      <c r="F81" s="5">
        <v>570785747658</v>
      </c>
      <c r="G81" s="5">
        <v>931271734726</v>
      </c>
      <c r="I81" s="5">
        <v>570785747658</v>
      </c>
      <c r="J81" s="5">
        <v>689177404706</v>
      </c>
      <c r="K81" s="5">
        <v>569454566394</v>
      </c>
      <c r="L81" s="5">
        <v>319710424524</v>
      </c>
      <c r="M81" s="5">
        <v>646550832755</v>
      </c>
      <c r="N81" s="5">
        <v>778659143617</v>
      </c>
      <c r="O81" s="5">
        <v>428769124513</v>
      </c>
      <c r="P81" s="5">
        <v>337261768550</v>
      </c>
      <c r="Q81" s="5">
        <v>714667252977</v>
      </c>
      <c r="R81" s="5">
        <v>672013298136</v>
      </c>
    </row>
    <row r="82" spans="3:18" ht="15.5" x14ac:dyDescent="0.35">
      <c r="C82" t="s">
        <v>110</v>
      </c>
      <c r="D82" s="5">
        <v>3704570431</v>
      </c>
      <c r="E82" s="5">
        <v>7476490511</v>
      </c>
      <c r="F82" s="5">
        <v>5689809249</v>
      </c>
      <c r="G82" s="5">
        <v>23753068052</v>
      </c>
      <c r="I82" s="5">
        <v>5689809249</v>
      </c>
      <c r="J82" s="5">
        <v>47155269185</v>
      </c>
      <c r="K82" s="5">
        <v>7860511333</v>
      </c>
      <c r="L82" s="5">
        <v>6745556011</v>
      </c>
      <c r="M82" s="5">
        <v>5676898594</v>
      </c>
      <c r="N82" s="5">
        <v>5798723864</v>
      </c>
      <c r="O82" s="5">
        <v>7111278215</v>
      </c>
      <c r="P82" s="5">
        <v>6655698571</v>
      </c>
      <c r="Q82" s="5">
        <v>7066855766</v>
      </c>
      <c r="R82" s="5">
        <v>4925984914</v>
      </c>
    </row>
    <row r="83" spans="3:18" ht="15.5" x14ac:dyDescent="0.35">
      <c r="C83" t="s">
        <v>111</v>
      </c>
      <c r="N83" s="5">
        <v>8595452</v>
      </c>
      <c r="O83" s="5">
        <v>15145584</v>
      </c>
      <c r="P83" s="5">
        <v>10909091</v>
      </c>
      <c r="Q83" s="5">
        <v>2844600</v>
      </c>
      <c r="R83" s="5">
        <v>9420000</v>
      </c>
    </row>
    <row r="84" spans="3:18" ht="15.5" x14ac:dyDescent="0.35">
      <c r="C84" t="s">
        <v>112</v>
      </c>
      <c r="D84" s="5">
        <v>1004973645858</v>
      </c>
      <c r="E84" s="5">
        <v>907433459372</v>
      </c>
      <c r="F84" s="5">
        <v>570785747658</v>
      </c>
      <c r="G84" s="5">
        <v>931271734726</v>
      </c>
      <c r="I84" s="5">
        <v>570785747658</v>
      </c>
      <c r="J84" s="5">
        <v>689177404706</v>
      </c>
      <c r="K84" s="5">
        <v>569454566394</v>
      </c>
      <c r="L84" s="5">
        <v>319710424524</v>
      </c>
      <c r="M84" s="5">
        <v>646550832755</v>
      </c>
      <c r="N84" s="5">
        <v>778659143617</v>
      </c>
      <c r="O84" s="5">
        <v>428769124513</v>
      </c>
      <c r="P84" s="5">
        <v>337261768550</v>
      </c>
      <c r="Q84" s="5">
        <v>714667252977</v>
      </c>
      <c r="R84" s="5">
        <v>672013298136</v>
      </c>
    </row>
    <row r="85" spans="3:18" ht="15.5" x14ac:dyDescent="0.35">
      <c r="C85" t="s">
        <v>113</v>
      </c>
      <c r="D85" s="5">
        <v>26569743585</v>
      </c>
      <c r="E85" s="5">
        <v>26734222001</v>
      </c>
      <c r="F85" s="5">
        <v>26564633116</v>
      </c>
      <c r="G85" s="5">
        <v>266819588145</v>
      </c>
      <c r="I85" s="5">
        <v>26564633116</v>
      </c>
      <c r="J85" s="5">
        <v>885609401</v>
      </c>
      <c r="K85" s="5">
        <v>218708302448</v>
      </c>
      <c r="L85" s="5">
        <v>69817562981</v>
      </c>
      <c r="M85" s="5">
        <v>55554484130</v>
      </c>
      <c r="N85" s="5">
        <v>76926540239</v>
      </c>
      <c r="O85" s="5">
        <v>23161251877</v>
      </c>
      <c r="P85" s="5">
        <v>14853802062</v>
      </c>
      <c r="Q85" s="5">
        <v>22116795030</v>
      </c>
      <c r="R85" s="5">
        <v>5560607417</v>
      </c>
    </row>
    <row r="86" spans="3:18" ht="15.5" x14ac:dyDescent="0.35">
      <c r="C86" t="s">
        <v>114</v>
      </c>
      <c r="D86" s="5">
        <v>26569743585</v>
      </c>
      <c r="E86" s="5">
        <v>26734222001</v>
      </c>
      <c r="F86" s="5">
        <v>26564633116</v>
      </c>
      <c r="G86" s="5">
        <v>266819588145</v>
      </c>
      <c r="I86" s="5">
        <v>26564633116</v>
      </c>
      <c r="J86" s="5">
        <v>885609401</v>
      </c>
      <c r="K86" s="5">
        <v>218708302448</v>
      </c>
      <c r="L86" s="5">
        <v>69817562981</v>
      </c>
      <c r="M86" s="5">
        <v>55554484130</v>
      </c>
      <c r="N86" s="5">
        <v>76926540239</v>
      </c>
      <c r="O86" s="5">
        <v>23161251877</v>
      </c>
      <c r="P86" s="5">
        <v>14853802062</v>
      </c>
      <c r="Q86" s="5">
        <v>22116795030</v>
      </c>
      <c r="R86" s="5">
        <v>5560607417</v>
      </c>
    </row>
    <row r="87" spans="3:18" ht="15.5" x14ac:dyDescent="0.35">
      <c r="C87" t="s">
        <v>115</v>
      </c>
      <c r="D87" s="5">
        <v>2288774995283</v>
      </c>
      <c r="E87" s="5">
        <v>1992734267109</v>
      </c>
      <c r="F87" s="5">
        <v>1509243154600</v>
      </c>
      <c r="G87" s="5">
        <v>1501761737132</v>
      </c>
      <c r="I87" s="5">
        <v>1509243154600</v>
      </c>
      <c r="J87" s="5">
        <v>2147972360107</v>
      </c>
      <c r="K87" s="5">
        <v>1299785767059</v>
      </c>
      <c r="L87" s="5">
        <v>1674389066022</v>
      </c>
      <c r="M87" s="5">
        <v>2345592097275</v>
      </c>
      <c r="N87" s="5">
        <v>1772394241846</v>
      </c>
      <c r="O87" s="5">
        <v>909921376260</v>
      </c>
      <c r="P87" s="5">
        <v>841800753647</v>
      </c>
      <c r="Q87" s="5">
        <v>760663888788</v>
      </c>
      <c r="R87" s="5">
        <v>1120721992345</v>
      </c>
    </row>
    <row r="88" spans="3:18" ht="15.5" x14ac:dyDescent="0.35">
      <c r="C88" t="s">
        <v>85</v>
      </c>
      <c r="D88" s="5">
        <v>-25056367437</v>
      </c>
      <c r="E88" s="5">
        <v>-25056367643</v>
      </c>
      <c r="F88" s="5">
        <v>-25056367643</v>
      </c>
      <c r="G88" s="5">
        <v>-30249736452</v>
      </c>
      <c r="I88" s="5">
        <v>-25056367643</v>
      </c>
      <c r="J88" s="5">
        <v>-55690517517</v>
      </c>
      <c r="K88" s="5">
        <v>-8499846104</v>
      </c>
      <c r="L88" s="5">
        <v>-25056481919</v>
      </c>
      <c r="M88" s="5">
        <v>-16893765607</v>
      </c>
      <c r="N88" s="5">
        <v>14156745040</v>
      </c>
      <c r="O88" s="5">
        <v>-25056481919</v>
      </c>
      <c r="P88" s="5">
        <v>-32787927232</v>
      </c>
      <c r="Q88" s="5">
        <v>-25090865098</v>
      </c>
      <c r="R88" s="5">
        <v>-25090886436</v>
      </c>
    </row>
    <row r="89" spans="3:18" ht="15.5" x14ac:dyDescent="0.35">
      <c r="C89" t="s">
        <v>116</v>
      </c>
      <c r="D89" s="5">
        <v>4185696726755</v>
      </c>
      <c r="E89" s="5">
        <v>3898936847661</v>
      </c>
      <c r="F89" s="5">
        <v>3250232657230</v>
      </c>
      <c r="G89" s="5">
        <v>3582938257680</v>
      </c>
      <c r="I89" s="5">
        <v>3250232657230</v>
      </c>
      <c r="J89" s="5">
        <v>4149501502615</v>
      </c>
      <c r="K89" s="5">
        <v>3003401022371</v>
      </c>
      <c r="L89" s="5">
        <v>3156871135137</v>
      </c>
      <c r="M89" s="5">
        <v>3936233476518</v>
      </c>
      <c r="N89" s="5">
        <v>3384604150712</v>
      </c>
      <c r="O89" s="5">
        <v>2086802481607</v>
      </c>
      <c r="P89" s="5">
        <v>2059600582207</v>
      </c>
      <c r="Q89" s="5">
        <v>2207392472857</v>
      </c>
      <c r="R89" s="5">
        <v>2362922950302</v>
      </c>
    </row>
    <row r="90" spans="3:18" ht="15.5" x14ac:dyDescent="0.35">
      <c r="C90" t="s">
        <v>117</v>
      </c>
    </row>
    <row r="91" spans="3:18" ht="15.5" x14ac:dyDescent="0.35">
      <c r="C91" t="s">
        <v>1897</v>
      </c>
      <c r="N91" s="5">
        <v>291799231</v>
      </c>
      <c r="O91" s="5">
        <v>291799231</v>
      </c>
      <c r="P91" s="5">
        <v>4816295322</v>
      </c>
      <c r="Q91" s="5">
        <v>4798466980</v>
      </c>
      <c r="R91" s="5">
        <v>4357728358</v>
      </c>
    </row>
    <row r="92" spans="3:18" ht="15.5" x14ac:dyDescent="0.35">
      <c r="C92" t="s">
        <v>734</v>
      </c>
      <c r="D92" s="5">
        <v>135573745840</v>
      </c>
      <c r="E92" s="5">
        <v>138011372825</v>
      </c>
      <c r="F92" s="5">
        <v>141412181098</v>
      </c>
      <c r="G92" s="5">
        <v>146805547534</v>
      </c>
      <c r="I92" s="5">
        <v>141412181098</v>
      </c>
      <c r="J92" s="5">
        <v>157446541908</v>
      </c>
      <c r="K92" s="5">
        <v>189061927751</v>
      </c>
      <c r="L92" s="5">
        <v>204044757620</v>
      </c>
      <c r="M92" s="5">
        <v>219761664481</v>
      </c>
      <c r="N92" s="5">
        <v>259770298019</v>
      </c>
      <c r="O92" s="5">
        <v>300422427284</v>
      </c>
      <c r="P92" s="5">
        <v>340505362473</v>
      </c>
      <c r="Q92" s="5">
        <v>335967135405</v>
      </c>
      <c r="R92" s="5">
        <v>325408644991</v>
      </c>
    </row>
    <row r="93" spans="3:18" ht="15.5" x14ac:dyDescent="0.35">
      <c r="C93" t="s">
        <v>735</v>
      </c>
      <c r="D93" s="5">
        <v>133951705599</v>
      </c>
      <c r="E93" s="5">
        <v>136695421415</v>
      </c>
      <c r="F93" s="5">
        <v>140179583211</v>
      </c>
      <c r="G93" s="5">
        <v>145684150425</v>
      </c>
      <c r="I93" s="5">
        <v>140179583211</v>
      </c>
      <c r="J93" s="5">
        <v>156608072459</v>
      </c>
      <c r="K93" s="5">
        <v>188726710891</v>
      </c>
      <c r="L93" s="5">
        <v>204044757620</v>
      </c>
      <c r="M93" s="5">
        <v>219761664481</v>
      </c>
      <c r="N93" s="5">
        <v>239929967681</v>
      </c>
      <c r="O93" s="5">
        <v>229477811592</v>
      </c>
      <c r="P93" s="5">
        <v>186509743606</v>
      </c>
      <c r="Q93" s="5">
        <v>163010510254</v>
      </c>
      <c r="R93" s="5">
        <v>168328070003</v>
      </c>
    </row>
    <row r="94" spans="3:18" ht="15.5" x14ac:dyDescent="0.35">
      <c r="C94" t="s">
        <v>736</v>
      </c>
      <c r="D94" s="5">
        <v>1622040241</v>
      </c>
      <c r="E94" s="5">
        <v>1315951410</v>
      </c>
      <c r="F94" s="5">
        <v>1232597887</v>
      </c>
      <c r="G94" s="5">
        <v>1121397109</v>
      </c>
      <c r="I94" s="5">
        <v>1232597887</v>
      </c>
      <c r="J94" s="5">
        <v>838469449</v>
      </c>
      <c r="K94" s="5">
        <v>335216860</v>
      </c>
      <c r="N94" s="5">
        <v>19840330338</v>
      </c>
      <c r="O94" s="5">
        <v>70944615692</v>
      </c>
      <c r="P94" s="5">
        <v>153995618867</v>
      </c>
      <c r="Q94" s="5">
        <v>172956625151</v>
      </c>
      <c r="R94" s="5">
        <v>157080574988</v>
      </c>
    </row>
    <row r="95" spans="3:18" ht="15.5" x14ac:dyDescent="0.35">
      <c r="C95" t="s">
        <v>737</v>
      </c>
      <c r="D95" s="5">
        <v>135573745840</v>
      </c>
      <c r="E95" s="5">
        <v>138011372825</v>
      </c>
      <c r="F95" s="5">
        <v>141412181098</v>
      </c>
      <c r="G95" s="5">
        <v>146805547534</v>
      </c>
      <c r="I95" s="5">
        <v>141412181098</v>
      </c>
      <c r="J95" s="5">
        <v>157446541908</v>
      </c>
      <c r="K95" s="5">
        <v>189061927751</v>
      </c>
      <c r="L95" s="5">
        <v>204044757620</v>
      </c>
      <c r="M95" s="5">
        <v>219761664481</v>
      </c>
      <c r="N95" s="5">
        <v>259770298019</v>
      </c>
      <c r="O95" s="5">
        <v>300422427284</v>
      </c>
      <c r="P95" s="5">
        <v>340505362473</v>
      </c>
      <c r="Q95" s="5">
        <v>335967135405</v>
      </c>
      <c r="R95" s="5">
        <v>325408644991</v>
      </c>
    </row>
    <row r="96" spans="3:18" ht="15.5" x14ac:dyDescent="0.35">
      <c r="C96" t="s">
        <v>121</v>
      </c>
      <c r="D96" s="5">
        <v>992299120824</v>
      </c>
      <c r="E96" s="5">
        <v>1000867328161</v>
      </c>
      <c r="F96" s="5">
        <v>1007709860076</v>
      </c>
      <c r="G96" s="5">
        <v>1020355858404</v>
      </c>
      <c r="I96" s="5">
        <v>1007709860076</v>
      </c>
      <c r="J96" s="5">
        <v>1044876347873</v>
      </c>
      <c r="K96" s="5">
        <v>1088250434308</v>
      </c>
      <c r="L96" s="5">
        <v>1114296954981</v>
      </c>
      <c r="M96" s="5">
        <v>1141336593883</v>
      </c>
      <c r="N96" s="5">
        <v>1205504873046</v>
      </c>
      <c r="O96" s="5">
        <v>1238955764453</v>
      </c>
      <c r="P96" s="5">
        <v>824521900088</v>
      </c>
      <c r="Q96" s="5">
        <v>815004538745</v>
      </c>
      <c r="R96" s="5">
        <v>821299075742</v>
      </c>
    </row>
    <row r="97" spans="3:18" ht="15.5" x14ac:dyDescent="0.35">
      <c r="C97" t="s">
        <v>119</v>
      </c>
      <c r="D97" s="5">
        <v>73411498499</v>
      </c>
      <c r="E97" s="5">
        <v>66736729480</v>
      </c>
      <c r="F97" s="5">
        <v>61999960028</v>
      </c>
      <c r="G97" s="5">
        <v>82974937506</v>
      </c>
      <c r="I97" s="5">
        <v>61999960028</v>
      </c>
      <c r="J97" s="5">
        <v>86868110483</v>
      </c>
      <c r="K97" s="5">
        <v>104645524098</v>
      </c>
      <c r="L97" s="5">
        <v>130678260863</v>
      </c>
      <c r="M97" s="5">
        <v>110299260452</v>
      </c>
      <c r="N97" s="5">
        <v>115006452988</v>
      </c>
      <c r="O97" s="5">
        <v>157249421424</v>
      </c>
      <c r="P97" s="5">
        <v>137824814832</v>
      </c>
      <c r="Q97" s="5">
        <v>148444996000</v>
      </c>
      <c r="R97" s="5">
        <v>231441560792</v>
      </c>
    </row>
    <row r="98" spans="3:18" ht="15.5" x14ac:dyDescent="0.35">
      <c r="C98" t="s">
        <v>126</v>
      </c>
      <c r="D98" s="5">
        <v>1286383537086</v>
      </c>
      <c r="E98" s="5">
        <v>1284874400800</v>
      </c>
      <c r="F98" s="5">
        <v>1277119338441</v>
      </c>
      <c r="G98" s="5">
        <v>1393103615869</v>
      </c>
      <c r="I98" s="5">
        <v>1277119338441</v>
      </c>
      <c r="J98" s="5">
        <v>1454171580543</v>
      </c>
      <c r="K98" s="5">
        <v>1579440766392</v>
      </c>
      <c r="L98" s="5">
        <v>1641977547215</v>
      </c>
      <c r="M98" s="5">
        <v>1638902114718</v>
      </c>
      <c r="N98" s="5">
        <v>1743156458278</v>
      </c>
      <c r="O98" s="5">
        <v>1998025827606</v>
      </c>
      <c r="P98" s="5">
        <v>1488638592418</v>
      </c>
      <c r="Q98" s="5">
        <v>1349463036624</v>
      </c>
      <c r="R98" s="5">
        <v>1443899772896</v>
      </c>
    </row>
    <row r="99" spans="3:18" ht="15.5" x14ac:dyDescent="0.35">
      <c r="C99" t="s">
        <v>127</v>
      </c>
      <c r="D99" s="5">
        <v>5472080263841</v>
      </c>
      <c r="E99" s="5">
        <v>5183811248461</v>
      </c>
      <c r="F99" s="5">
        <v>4527351995671</v>
      </c>
      <c r="G99" s="5">
        <v>4976041873549</v>
      </c>
      <c r="I99" s="5">
        <v>4527351995671</v>
      </c>
      <c r="J99" s="5">
        <v>5603673083158</v>
      </c>
      <c r="K99" s="5">
        <v>4582841788763</v>
      </c>
      <c r="L99" s="5">
        <v>4798848682352</v>
      </c>
      <c r="M99" s="5">
        <v>5575135591236</v>
      </c>
      <c r="N99" s="5">
        <v>5127760608990</v>
      </c>
      <c r="O99" s="5">
        <v>4084828309213</v>
      </c>
      <c r="P99" s="5">
        <v>3548239174625</v>
      </c>
      <c r="Q99" s="5">
        <v>3556855509481</v>
      </c>
      <c r="R99" s="5">
        <v>3806822723198</v>
      </c>
    </row>
    <row r="100" spans="3:18" ht="15.5" x14ac:dyDescent="0.35">
      <c r="C100" t="s">
        <v>128</v>
      </c>
    </row>
    <row r="101" spans="3:18" ht="15.5" x14ac:dyDescent="0.35">
      <c r="C101" t="s">
        <v>129</v>
      </c>
    </row>
    <row r="102" spans="3:18" ht="15.5" x14ac:dyDescent="0.35">
      <c r="C102" t="s">
        <v>130</v>
      </c>
      <c r="D102" s="5">
        <v>3189074477008</v>
      </c>
      <c r="E102" s="5">
        <v>2882720179780</v>
      </c>
      <c r="F102" s="5">
        <v>2221401039814</v>
      </c>
      <c r="G102" s="5">
        <v>2584912976216</v>
      </c>
      <c r="I102" s="5">
        <v>2221401039814</v>
      </c>
      <c r="J102" s="5">
        <v>3450608568118</v>
      </c>
      <c r="K102" s="5">
        <v>2581324360801</v>
      </c>
      <c r="L102" s="5">
        <v>324525728178</v>
      </c>
      <c r="M102" s="5">
        <v>158695886483</v>
      </c>
      <c r="N102" s="5">
        <v>2885019774972</v>
      </c>
      <c r="O102" s="5">
        <v>198668801918</v>
      </c>
      <c r="P102" s="5">
        <v>1763387428345</v>
      </c>
      <c r="Q102" s="5">
        <v>302411734607</v>
      </c>
      <c r="R102" s="5">
        <v>163955917975</v>
      </c>
    </row>
    <row r="103" spans="3:18" ht="15.5" x14ac:dyDescent="0.35">
      <c r="C103" t="s">
        <v>131</v>
      </c>
    </row>
    <row r="104" spans="3:18" ht="15.5" x14ac:dyDescent="0.35">
      <c r="C104" t="s">
        <v>132</v>
      </c>
      <c r="D104" s="5">
        <v>28402323819</v>
      </c>
      <c r="E104" s="5">
        <v>19233922856</v>
      </c>
      <c r="F104" s="5">
        <v>29914583852</v>
      </c>
      <c r="G104" s="5">
        <v>17057549801</v>
      </c>
      <c r="I104" s="5">
        <v>29914583852</v>
      </c>
      <c r="J104" s="5">
        <v>23462614024</v>
      </c>
      <c r="K104" s="5">
        <v>32776231663</v>
      </c>
      <c r="L104" s="5">
        <v>36627335164</v>
      </c>
      <c r="M104" s="5">
        <v>12565722106</v>
      </c>
      <c r="N104" s="5">
        <v>12940471245</v>
      </c>
      <c r="O104" s="5">
        <v>20905400761</v>
      </c>
      <c r="P104" s="5">
        <v>5900218512</v>
      </c>
      <c r="Q104" s="5">
        <v>13410164247</v>
      </c>
      <c r="R104" s="5">
        <v>10681551733</v>
      </c>
    </row>
    <row r="105" spans="3:18" ht="15.5" x14ac:dyDescent="0.35">
      <c r="C105" t="s">
        <v>133</v>
      </c>
    </row>
    <row r="106" spans="3:18" ht="15.5" x14ac:dyDescent="0.35">
      <c r="C106" t="s">
        <v>465</v>
      </c>
      <c r="D106" s="5">
        <v>3704570431</v>
      </c>
      <c r="E106" s="5">
        <v>7476490511</v>
      </c>
      <c r="F106" s="5">
        <v>5689809249</v>
      </c>
      <c r="G106" s="5">
        <v>23753068052</v>
      </c>
      <c r="I106" s="5">
        <v>5689809249</v>
      </c>
      <c r="J106" s="5">
        <v>47155269185</v>
      </c>
      <c r="K106" s="5">
        <v>7860511333</v>
      </c>
      <c r="L106" s="5">
        <v>6745556011</v>
      </c>
      <c r="M106" s="5">
        <v>5676898594</v>
      </c>
      <c r="N106" s="5">
        <v>5807319316</v>
      </c>
      <c r="O106" s="5">
        <v>7126423799</v>
      </c>
      <c r="P106" s="5">
        <v>6666607662</v>
      </c>
      <c r="Q106" s="5">
        <v>7069700366</v>
      </c>
      <c r="R106" s="5">
        <v>4935404914</v>
      </c>
    </row>
    <row r="107" spans="3:18" ht="15.5" x14ac:dyDescent="0.35">
      <c r="C107" t="s">
        <v>137</v>
      </c>
      <c r="D107" s="5">
        <v>100546477892</v>
      </c>
      <c r="E107" s="5">
        <v>76479210944</v>
      </c>
      <c r="F107" s="5">
        <v>97875045663</v>
      </c>
      <c r="G107" s="5">
        <v>120971772795</v>
      </c>
      <c r="I107" s="5">
        <v>97875045663</v>
      </c>
      <c r="J107" s="5">
        <v>88084693591</v>
      </c>
      <c r="K107" s="5">
        <v>59757516439</v>
      </c>
      <c r="L107" s="5">
        <v>69320160801</v>
      </c>
      <c r="M107" s="5">
        <v>70053427377</v>
      </c>
      <c r="N107" s="5">
        <v>68144863214</v>
      </c>
      <c r="O107" s="5">
        <v>56982061109</v>
      </c>
      <c r="P107" s="5">
        <v>62713332957</v>
      </c>
      <c r="Q107" s="5">
        <v>68268245561</v>
      </c>
      <c r="R107" s="5">
        <v>40306635417</v>
      </c>
    </row>
    <row r="108" spans="3:18" ht="15.5" x14ac:dyDescent="0.35">
      <c r="C108" t="s">
        <v>136</v>
      </c>
      <c r="D108" s="5">
        <v>13062960025</v>
      </c>
      <c r="E108" s="5">
        <v>39944872452</v>
      </c>
      <c r="F108" s="5">
        <v>36862196401</v>
      </c>
      <c r="G108" s="5">
        <v>50708217258</v>
      </c>
      <c r="I108" s="5">
        <v>36862196401</v>
      </c>
      <c r="J108" s="5">
        <v>49562343630</v>
      </c>
      <c r="K108" s="5">
        <v>10904933766</v>
      </c>
      <c r="L108" s="5">
        <v>13105569225</v>
      </c>
      <c r="M108" s="5">
        <v>17040587778</v>
      </c>
      <c r="N108" s="5">
        <v>65150323175</v>
      </c>
      <c r="O108" s="5">
        <v>15656516622</v>
      </c>
      <c r="P108" s="5">
        <v>24191221781</v>
      </c>
      <c r="Q108" s="5">
        <v>162077737363</v>
      </c>
      <c r="R108" s="5">
        <v>35225472356</v>
      </c>
    </row>
    <row r="109" spans="3:18" ht="15.5" x14ac:dyDescent="0.35">
      <c r="C109" t="s">
        <v>139</v>
      </c>
    </row>
    <row r="110" spans="3:18" ht="15.5" x14ac:dyDescent="0.35">
      <c r="C110" t="s">
        <v>192</v>
      </c>
      <c r="L110" s="5">
        <v>2423343561184</v>
      </c>
      <c r="M110" s="5">
        <v>3266309802440</v>
      </c>
      <c r="O110" s="5">
        <v>1889478866116</v>
      </c>
      <c r="P110" s="5">
        <v>168469959174</v>
      </c>
      <c r="Q110" s="5">
        <v>1504600646997</v>
      </c>
      <c r="R110" s="5">
        <v>2469576911368</v>
      </c>
    </row>
    <row r="111" spans="3:18" ht="15.5" x14ac:dyDescent="0.35">
      <c r="C111" t="s">
        <v>145</v>
      </c>
      <c r="K111" s="5">
        <v>253279132500</v>
      </c>
      <c r="L111" s="5">
        <v>198123159745</v>
      </c>
      <c r="M111" s="5">
        <v>52872551492</v>
      </c>
      <c r="N111" s="5">
        <v>2731805119475</v>
      </c>
      <c r="O111" s="5">
        <v>97998399627</v>
      </c>
      <c r="P111" s="5">
        <v>1660337827688</v>
      </c>
      <c r="Q111" s="5">
        <v>51528985069</v>
      </c>
      <c r="R111" s="5">
        <v>72088398555</v>
      </c>
    </row>
    <row r="112" spans="3:18" ht="15.5" x14ac:dyDescent="0.35">
      <c r="C112" t="s">
        <v>146</v>
      </c>
      <c r="D112" s="5">
        <v>122477999707</v>
      </c>
      <c r="E112" s="5">
        <v>127097692135</v>
      </c>
      <c r="F112" s="5">
        <v>124462265707</v>
      </c>
      <c r="G112" s="5">
        <v>106571663613</v>
      </c>
      <c r="I112" s="5">
        <v>124462265707</v>
      </c>
      <c r="J112" s="5">
        <v>101689189475</v>
      </c>
      <c r="K112" s="5">
        <v>102789177900</v>
      </c>
      <c r="L112" s="5">
        <v>2517553843979</v>
      </c>
      <c r="M112" s="5">
        <v>3381455080491</v>
      </c>
      <c r="N112" s="5">
        <v>171711691870</v>
      </c>
      <c r="O112" s="5">
        <v>2063030348795</v>
      </c>
      <c r="P112" s="5">
        <v>327028802078</v>
      </c>
      <c r="Q112" s="5">
        <v>1670168912192</v>
      </c>
      <c r="R112" s="5">
        <v>2590552454808</v>
      </c>
    </row>
    <row r="113" spans="3:18" ht="15.5" x14ac:dyDescent="0.35">
      <c r="C113" t="s">
        <v>147</v>
      </c>
      <c r="D113" s="5">
        <v>122477999707</v>
      </c>
      <c r="E113" s="5">
        <v>127097692135</v>
      </c>
      <c r="F113" s="5">
        <v>124462265707</v>
      </c>
      <c r="G113" s="5">
        <v>106571663613</v>
      </c>
      <c r="I113" s="5">
        <v>124462265707</v>
      </c>
      <c r="J113" s="5">
        <v>101689189475</v>
      </c>
      <c r="K113" s="5">
        <v>102789177900</v>
      </c>
      <c r="L113" s="5">
        <v>2517553843979</v>
      </c>
      <c r="M113" s="5">
        <v>3381455080491</v>
      </c>
      <c r="N113" s="5">
        <v>171711691870</v>
      </c>
      <c r="O113" s="5">
        <v>2063030348795</v>
      </c>
      <c r="P113" s="5">
        <v>327028802078</v>
      </c>
      <c r="Q113" s="5">
        <v>1670168912192</v>
      </c>
      <c r="R113" s="5">
        <v>2590552454808</v>
      </c>
    </row>
    <row r="114" spans="3:18" ht="15.5" x14ac:dyDescent="0.35">
      <c r="C114" t="s">
        <v>152</v>
      </c>
    </row>
    <row r="115" spans="3:18" ht="15.5" x14ac:dyDescent="0.35">
      <c r="C115" t="s">
        <v>141</v>
      </c>
      <c r="R115" s="5">
        <v>56902001</v>
      </c>
    </row>
    <row r="116" spans="3:18" ht="15.5" x14ac:dyDescent="0.35">
      <c r="C116" t="s">
        <v>140</v>
      </c>
    </row>
    <row r="117" spans="3:18" ht="15.5" x14ac:dyDescent="0.35">
      <c r="C117" t="s">
        <v>153</v>
      </c>
      <c r="L117" s="5">
        <v>2423343561184</v>
      </c>
      <c r="M117" s="5">
        <v>3266309802440</v>
      </c>
      <c r="O117" s="5">
        <v>1889478866116</v>
      </c>
      <c r="P117" s="5">
        <v>168469959174</v>
      </c>
      <c r="Q117" s="5">
        <v>1504600646997</v>
      </c>
      <c r="R117" s="5">
        <v>2469633813369</v>
      </c>
    </row>
    <row r="118" spans="3:18" ht="15.5" x14ac:dyDescent="0.35">
      <c r="C118" t="s">
        <v>150</v>
      </c>
      <c r="D118" s="5">
        <v>5098368736</v>
      </c>
      <c r="E118" s="5">
        <v>5729547101</v>
      </c>
      <c r="F118" s="5">
        <v>5866810097</v>
      </c>
      <c r="G118" s="5">
        <v>4658029097</v>
      </c>
      <c r="I118" s="5">
        <v>5866810097</v>
      </c>
      <c r="J118" s="5">
        <v>3258755412</v>
      </c>
      <c r="K118" s="5">
        <v>3756816468</v>
      </c>
      <c r="L118" s="5">
        <v>1452731782</v>
      </c>
      <c r="M118" s="5">
        <v>762948920</v>
      </c>
      <c r="Q118" s="5">
        <v>284258327</v>
      </c>
    </row>
    <row r="119" spans="3:18" ht="15.5" x14ac:dyDescent="0.35">
      <c r="C119" t="s">
        <v>154</v>
      </c>
      <c r="D119" s="5">
        <v>3311552476715</v>
      </c>
      <c r="E119" s="5">
        <v>3009817871915</v>
      </c>
      <c r="F119" s="5">
        <v>2345863305521</v>
      </c>
      <c r="G119" s="5">
        <v>2691484639829</v>
      </c>
      <c r="I119" s="5">
        <v>2345863305521</v>
      </c>
      <c r="J119" s="5">
        <v>3552297757593</v>
      </c>
      <c r="K119" s="5">
        <v>2684113538701</v>
      </c>
      <c r="L119" s="5">
        <v>2842079572157</v>
      </c>
      <c r="M119" s="5">
        <v>3540150966974</v>
      </c>
      <c r="N119" s="5">
        <v>3056731466842</v>
      </c>
      <c r="O119" s="5">
        <v>2261699150713</v>
      </c>
      <c r="P119" s="5">
        <v>2090416230423</v>
      </c>
      <c r="Q119" s="5">
        <v>1972580646799</v>
      </c>
      <c r="R119" s="5">
        <v>2754508372783</v>
      </c>
    </row>
    <row r="120" spans="3:18" ht="15.5" x14ac:dyDescent="0.35">
      <c r="C120" t="s">
        <v>155</v>
      </c>
    </row>
    <row r="121" spans="3:18" ht="15.5" x14ac:dyDescent="0.35">
      <c r="C121" t="s">
        <v>156</v>
      </c>
      <c r="D121" s="5">
        <v>821536637900</v>
      </c>
      <c r="E121" s="5">
        <v>821536637900</v>
      </c>
      <c r="F121" s="5">
        <v>821536637900</v>
      </c>
      <c r="G121" s="5">
        <v>821536637900</v>
      </c>
      <c r="I121" s="5">
        <v>821536637900</v>
      </c>
      <c r="J121" s="5">
        <v>821536637900</v>
      </c>
      <c r="K121" s="5">
        <v>821536637900</v>
      </c>
      <c r="L121" s="5">
        <v>821536637900</v>
      </c>
      <c r="M121" s="5">
        <v>821536637900</v>
      </c>
      <c r="N121" s="5">
        <v>821536637900</v>
      </c>
      <c r="O121" s="5">
        <v>821536637900</v>
      </c>
      <c r="P121" s="5">
        <v>768295000000</v>
      </c>
      <c r="Q121" s="5">
        <v>768295000000</v>
      </c>
      <c r="R121" s="5">
        <v>653050000000</v>
      </c>
    </row>
    <row r="122" spans="3:18" ht="15.5" x14ac:dyDescent="0.35">
      <c r="C122" t="s">
        <v>157</v>
      </c>
      <c r="D122" s="5">
        <v>583149053522</v>
      </c>
      <c r="E122" s="5">
        <v>583149053522</v>
      </c>
      <c r="F122" s="5">
        <v>583149053522</v>
      </c>
      <c r="G122" s="5">
        <v>647371135339</v>
      </c>
      <c r="I122" s="5">
        <v>583149053522</v>
      </c>
      <c r="J122" s="5">
        <v>647371135339</v>
      </c>
      <c r="K122" s="5">
        <v>647471635339</v>
      </c>
      <c r="L122" s="5">
        <v>647471635339</v>
      </c>
      <c r="M122" s="5">
        <v>647471635339</v>
      </c>
      <c r="N122" s="5">
        <v>647471635339</v>
      </c>
      <c r="O122" s="5">
        <v>647471635339</v>
      </c>
      <c r="P122" s="5">
        <v>423478725197</v>
      </c>
      <c r="Q122" s="5">
        <v>423478725197</v>
      </c>
      <c r="R122" s="5">
        <v>16965000000</v>
      </c>
    </row>
    <row r="123" spans="3:18" ht="15.5" x14ac:dyDescent="0.35">
      <c r="C123" t="s">
        <v>158</v>
      </c>
      <c r="D123" s="5">
        <v>743514746675</v>
      </c>
      <c r="E123" s="5">
        <v>753816685972</v>
      </c>
      <c r="F123" s="5">
        <v>760127304584</v>
      </c>
      <c r="G123" s="5">
        <v>786298760060</v>
      </c>
      <c r="I123" s="5">
        <v>760127304584</v>
      </c>
      <c r="J123" s="5">
        <v>578209140689</v>
      </c>
      <c r="K123" s="5">
        <v>378942770384</v>
      </c>
      <c r="L123" s="5">
        <v>450710826949</v>
      </c>
      <c r="M123" s="5">
        <v>514741223317</v>
      </c>
      <c r="N123" s="5">
        <v>519373752120</v>
      </c>
      <c r="O123" s="5">
        <v>314156490282</v>
      </c>
      <c r="P123" s="5">
        <v>298837142914</v>
      </c>
      <c r="Q123" s="5">
        <v>417524814558</v>
      </c>
      <c r="R123" s="5">
        <v>407329003535</v>
      </c>
    </row>
    <row r="124" spans="3:18" ht="15.5" x14ac:dyDescent="0.35">
      <c r="C124" t="s">
        <v>159</v>
      </c>
      <c r="D124" s="5">
        <v>60000000000</v>
      </c>
      <c r="E124" s="5">
        <v>60000000000</v>
      </c>
      <c r="F124" s="5">
        <v>60000000000</v>
      </c>
      <c r="G124" s="5">
        <v>60000000000</v>
      </c>
      <c r="I124" s="5">
        <v>60000000000</v>
      </c>
      <c r="J124" s="5">
        <v>60000000000</v>
      </c>
      <c r="K124" s="5">
        <v>60000000000</v>
      </c>
      <c r="L124" s="5">
        <v>60000000000</v>
      </c>
      <c r="M124" s="5">
        <v>60000000000</v>
      </c>
    </row>
    <row r="125" spans="3:18" ht="15.5" x14ac:dyDescent="0.35">
      <c r="C125" t="s">
        <v>160</v>
      </c>
      <c r="D125" s="5">
        <v>683514746675</v>
      </c>
      <c r="E125" s="5">
        <v>693816685972</v>
      </c>
      <c r="F125" s="5">
        <v>700127304584</v>
      </c>
      <c r="G125" s="5">
        <v>726298760060</v>
      </c>
      <c r="I125" s="5">
        <v>700127304584</v>
      </c>
      <c r="J125" s="5">
        <v>518209140689</v>
      </c>
      <c r="K125" s="5">
        <v>318942770384</v>
      </c>
      <c r="L125" s="5">
        <v>390710826949</v>
      </c>
      <c r="M125" s="5">
        <v>454741223317</v>
      </c>
    </row>
    <row r="126" spans="3:18" ht="15.5" x14ac:dyDescent="0.35">
      <c r="C126" t="s">
        <v>161</v>
      </c>
      <c r="D126" s="5">
        <v>743514746675</v>
      </c>
      <c r="E126" s="5">
        <v>753816685972</v>
      </c>
      <c r="F126" s="5">
        <v>760127304584</v>
      </c>
      <c r="G126" s="5">
        <v>786298760060</v>
      </c>
      <c r="I126" s="5">
        <v>760127304584</v>
      </c>
      <c r="J126" s="5">
        <v>578209140689</v>
      </c>
      <c r="K126" s="5">
        <v>378942770384</v>
      </c>
      <c r="L126" s="5">
        <v>450710826949</v>
      </c>
      <c r="M126" s="5">
        <v>514741223317</v>
      </c>
      <c r="N126" s="5">
        <v>519373752120</v>
      </c>
      <c r="O126" s="5">
        <v>314156490282</v>
      </c>
      <c r="P126" s="5">
        <v>298837142914</v>
      </c>
      <c r="Q126" s="5">
        <v>417524814558</v>
      </c>
      <c r="R126" s="5">
        <v>407329003535</v>
      </c>
    </row>
    <row r="127" spans="3:18" ht="15.5" x14ac:dyDescent="0.35">
      <c r="C127" t="s">
        <v>162</v>
      </c>
      <c r="D127" s="5">
        <v>37383716466</v>
      </c>
      <c r="E127" s="5">
        <v>40547366795</v>
      </c>
      <c r="F127" s="5">
        <v>41732061787</v>
      </c>
      <c r="G127" s="5">
        <v>59600436873</v>
      </c>
      <c r="I127" s="5">
        <v>41732061787</v>
      </c>
      <c r="J127" s="5">
        <v>59948929154</v>
      </c>
      <c r="K127" s="5">
        <v>59277052543</v>
      </c>
      <c r="L127" s="5">
        <v>62054291926</v>
      </c>
      <c r="M127" s="5">
        <v>68128893313</v>
      </c>
      <c r="N127" s="5">
        <v>68490371749</v>
      </c>
      <c r="O127" s="5">
        <v>65020876898</v>
      </c>
      <c r="P127" s="5">
        <v>3323</v>
      </c>
      <c r="Q127" s="5">
        <v>67188025</v>
      </c>
      <c r="R127" s="5">
        <v>61233316</v>
      </c>
    </row>
    <row r="128" spans="3:18" ht="15.5" x14ac:dyDescent="0.35">
      <c r="C128" t="s">
        <v>10</v>
      </c>
      <c r="D128" s="5">
        <v>2160527787126</v>
      </c>
      <c r="E128" s="5">
        <v>2173993376546</v>
      </c>
      <c r="F128" s="5">
        <v>2181488690150</v>
      </c>
      <c r="G128" s="5">
        <v>2284557233720</v>
      </c>
      <c r="I128" s="5">
        <v>2181488690150</v>
      </c>
      <c r="J128" s="5">
        <v>2051375325565</v>
      </c>
      <c r="K128" s="5">
        <v>1898728250062</v>
      </c>
      <c r="L128" s="5">
        <v>1956716910195</v>
      </c>
      <c r="M128" s="5">
        <v>2034984624262</v>
      </c>
      <c r="N128" s="5">
        <v>2071029142148</v>
      </c>
      <c r="O128" s="5">
        <v>1823129158500</v>
      </c>
      <c r="P128" s="5">
        <v>1457822944202</v>
      </c>
      <c r="Q128" s="5">
        <v>1584274862682</v>
      </c>
      <c r="R128" s="5">
        <v>1052314350415</v>
      </c>
    </row>
    <row r="129" spans="2:18" ht="15.5" x14ac:dyDescent="0.35">
      <c r="C129" t="s">
        <v>163</v>
      </c>
      <c r="D129" s="5">
        <v>5472080263841</v>
      </c>
      <c r="E129" s="5">
        <v>5183811248461</v>
      </c>
      <c r="F129" s="5">
        <v>4527351995671</v>
      </c>
      <c r="G129" s="5">
        <v>4976041873549</v>
      </c>
      <c r="I129" s="5">
        <v>4527351995671</v>
      </c>
      <c r="J129" s="5">
        <v>5603673083158</v>
      </c>
      <c r="K129" s="5">
        <v>4582841788763</v>
      </c>
      <c r="L129" s="5">
        <v>4798796482352</v>
      </c>
      <c r="M129" s="5">
        <v>5575135591236</v>
      </c>
      <c r="N129" s="5">
        <v>5127760608990</v>
      </c>
      <c r="O129" s="5">
        <v>4084828309213</v>
      </c>
      <c r="P129" s="5">
        <v>3548239174625</v>
      </c>
      <c r="Q129" s="5">
        <v>3556855509481</v>
      </c>
      <c r="R129" s="5">
        <v>3806822723198</v>
      </c>
    </row>
    <row r="130" spans="2:18" ht="15.5" x14ac:dyDescent="0.35">
      <c r="C130" t="s">
        <v>164</v>
      </c>
      <c r="D130" s="5">
        <v>8215366379</v>
      </c>
      <c r="E130" s="5">
        <v>8215366379</v>
      </c>
      <c r="F130" s="5">
        <v>8215366379</v>
      </c>
      <c r="G130" s="5">
        <v>8215366379</v>
      </c>
      <c r="I130" s="5">
        <v>8215366379</v>
      </c>
      <c r="J130" s="5">
        <v>8215366379</v>
      </c>
      <c r="K130" s="5">
        <v>8215366379</v>
      </c>
      <c r="L130" s="5">
        <v>8215366379</v>
      </c>
      <c r="M130" s="5">
        <v>8215366379</v>
      </c>
      <c r="N130" s="5">
        <v>8215366379</v>
      </c>
      <c r="O130" s="5">
        <v>8215366379</v>
      </c>
      <c r="P130" s="5">
        <v>7682950000</v>
      </c>
      <c r="Q130" s="5">
        <v>7682950000</v>
      </c>
      <c r="R130" s="5">
        <v>653050000</v>
      </c>
    </row>
    <row r="132" spans="2:18" ht="15.5" x14ac:dyDescent="0.35">
      <c r="B132" t="s">
        <v>165</v>
      </c>
      <c r="C132" t="s">
        <v>166</v>
      </c>
      <c r="D132" s="5">
        <v>-285134577429</v>
      </c>
      <c r="E132" s="5">
        <v>-683399184112</v>
      </c>
      <c r="F132" s="5">
        <v>331827005663</v>
      </c>
      <c r="G132" s="5">
        <v>457077106356</v>
      </c>
      <c r="I132" s="5">
        <v>1315565392477</v>
      </c>
      <c r="J132" s="5">
        <v>-420284676022</v>
      </c>
      <c r="K132" s="5">
        <v>-37144332734</v>
      </c>
      <c r="L132" s="5">
        <v>1112343493477</v>
      </c>
      <c r="M132" s="5">
        <v>-411122584027</v>
      </c>
      <c r="N132" s="5">
        <v>-589908176123</v>
      </c>
      <c r="O132" s="5">
        <v>-73542549887</v>
      </c>
      <c r="P132" s="5">
        <v>219337873643</v>
      </c>
      <c r="Q132" s="5">
        <v>966462775591</v>
      </c>
      <c r="R132" s="5">
        <v>-740485910461</v>
      </c>
    </row>
    <row r="133" spans="2:18" ht="15.5" x14ac:dyDescent="0.35">
      <c r="C133" t="s">
        <v>167</v>
      </c>
      <c r="D133" s="5">
        <v>3265367029684</v>
      </c>
      <c r="E133" s="5">
        <v>2512048191624</v>
      </c>
      <c r="F133" s="5">
        <v>3061980421971</v>
      </c>
      <c r="G133" s="5">
        <v>2946140497792</v>
      </c>
      <c r="I133" s="5">
        <v>12954593596598</v>
      </c>
      <c r="J133" s="5">
        <v>11208214283890</v>
      </c>
      <c r="K133" s="5">
        <v>8854655434440</v>
      </c>
      <c r="L133" s="5">
        <v>11932297537242</v>
      </c>
      <c r="M133" s="5">
        <v>12439413110885</v>
      </c>
      <c r="N133" s="5">
        <v>8460817597876</v>
      </c>
      <c r="O133" s="5">
        <v>9559126989297</v>
      </c>
      <c r="P133" s="5">
        <v>10545147309404</v>
      </c>
      <c r="Q133" s="5">
        <v>12044257240661</v>
      </c>
      <c r="R133" s="5">
        <v>7360013948480</v>
      </c>
    </row>
    <row r="134" spans="2:18" ht="15.5" x14ac:dyDescent="0.35">
      <c r="C134" t="s">
        <v>519</v>
      </c>
      <c r="D134" s="5">
        <v>-3245066933459</v>
      </c>
      <c r="E134" s="5">
        <v>-2981658429806</v>
      </c>
      <c r="F134" s="5">
        <v>-2398742664442</v>
      </c>
      <c r="G134" s="5">
        <v>-2333289623691</v>
      </c>
      <c r="I134" s="5">
        <v>-10347439107513</v>
      </c>
      <c r="J134" s="5">
        <v>-10340224720015</v>
      </c>
      <c r="K134" s="5">
        <v>-7652660598408</v>
      </c>
      <c r="L134" s="5">
        <v>-9580736965941</v>
      </c>
      <c r="M134" s="5">
        <v>-11600688125000</v>
      </c>
      <c r="N134" s="5">
        <v>-8084225717003</v>
      </c>
      <c r="O134" s="5">
        <v>-8372413747225</v>
      </c>
      <c r="P134" s="5">
        <v>-8793886440679</v>
      </c>
      <c r="Q134" s="5">
        <v>-9784069375457</v>
      </c>
      <c r="R134" s="5">
        <v>-6997750901818</v>
      </c>
    </row>
    <row r="135" spans="2:18" ht="15.5" x14ac:dyDescent="0.35">
      <c r="C135" t="s">
        <v>520</v>
      </c>
      <c r="D135" s="5">
        <v>-85363505834</v>
      </c>
      <c r="E135" s="5">
        <v>-107038664696</v>
      </c>
      <c r="F135" s="5">
        <v>-126138902602</v>
      </c>
      <c r="G135" s="5">
        <v>-86440249045</v>
      </c>
      <c r="I135" s="5">
        <v>-409100127927</v>
      </c>
      <c r="J135" s="5">
        <v>-364622796016</v>
      </c>
      <c r="K135" s="5">
        <v>-365924795376</v>
      </c>
      <c r="L135" s="5">
        <v>-425592971351</v>
      </c>
      <c r="M135" s="5">
        <v>-441755269720</v>
      </c>
      <c r="N135" s="5">
        <v>-426019280265</v>
      </c>
      <c r="O135" s="5">
        <v>-414276276489</v>
      </c>
      <c r="P135" s="5">
        <v>-416449333948</v>
      </c>
      <c r="Q135" s="5">
        <v>-428112937706</v>
      </c>
      <c r="R135" s="5">
        <v>-330329968691</v>
      </c>
    </row>
    <row r="136" spans="2:18" ht="15.5" x14ac:dyDescent="0.35">
      <c r="C136" t="s">
        <v>1500</v>
      </c>
      <c r="D136" s="5">
        <v>-148152098086</v>
      </c>
      <c r="E136" s="5">
        <v>-95977187809</v>
      </c>
      <c r="F136" s="5">
        <v>-149240220103</v>
      </c>
      <c r="G136" s="5">
        <v>-122224285342</v>
      </c>
      <c r="I136" s="5">
        <v>-570178121006</v>
      </c>
      <c r="J136" s="5">
        <v>-565594545858</v>
      </c>
      <c r="K136" s="5">
        <v>-524460319654</v>
      </c>
      <c r="L136" s="5">
        <v>-548691640991</v>
      </c>
      <c r="M136" s="5">
        <v>-572250966983</v>
      </c>
      <c r="N136" s="5">
        <v>-541494057174</v>
      </c>
      <c r="O136" s="5">
        <v>-611927396992</v>
      </c>
      <c r="P136" s="5">
        <v>-704633651589</v>
      </c>
      <c r="Q136" s="5">
        <v>-623647191047</v>
      </c>
      <c r="R136" s="5">
        <v>-555826326012</v>
      </c>
    </row>
    <row r="137" spans="2:18" ht="15.5" x14ac:dyDescent="0.35">
      <c r="C137" t="s">
        <v>1898</v>
      </c>
      <c r="D137" s="5">
        <v>4021625274</v>
      </c>
      <c r="E137" s="5">
        <v>35742279568</v>
      </c>
      <c r="F137" s="5">
        <v>-4958768483</v>
      </c>
      <c r="G137" s="5">
        <v>124343346716</v>
      </c>
      <c r="I137" s="5">
        <v>-47476563601</v>
      </c>
      <c r="J137" s="5">
        <v>-113788624757</v>
      </c>
      <c r="K137" s="5">
        <v>-149083503301</v>
      </c>
      <c r="L137" s="5">
        <v>-56064757050</v>
      </c>
      <c r="M137" s="5">
        <v>-25260458703</v>
      </c>
      <c r="N137" s="5">
        <v>-11088207197</v>
      </c>
      <c r="O137" s="5">
        <v>-24492638425</v>
      </c>
      <c r="P137" s="5">
        <v>-3210002434</v>
      </c>
      <c r="Q137" s="5">
        <v>-47634241941</v>
      </c>
      <c r="R137" s="5">
        <v>-11378197861</v>
      </c>
    </row>
    <row r="138" spans="2:18" ht="15.5" x14ac:dyDescent="0.35">
      <c r="C138" t="s">
        <v>488</v>
      </c>
      <c r="D138" s="5">
        <v>-35501138382</v>
      </c>
      <c r="E138" s="5">
        <v>-32687783528</v>
      </c>
      <c r="F138" s="5">
        <v>-31799099113</v>
      </c>
      <c r="G138" s="5">
        <v>-52858702742</v>
      </c>
      <c r="I138" s="5">
        <v>-184540903205</v>
      </c>
      <c r="J138" s="5">
        <v>-228908581528</v>
      </c>
      <c r="K138" s="5">
        <v>-173995450780</v>
      </c>
      <c r="L138" s="5">
        <v>-139184573631</v>
      </c>
      <c r="M138" s="5">
        <v>-104548461765</v>
      </c>
      <c r="N138" s="5">
        <v>-85313918632</v>
      </c>
      <c r="O138" s="5">
        <v>-147131743043</v>
      </c>
      <c r="P138" s="5">
        <v>-114581126034</v>
      </c>
      <c r="Q138" s="5">
        <v>-121622648285</v>
      </c>
      <c r="R138" s="5">
        <v>-134896179880</v>
      </c>
    </row>
    <row r="139" spans="2:18" ht="15.5" x14ac:dyDescent="0.35">
      <c r="C139" t="s">
        <v>1579</v>
      </c>
      <c r="D139" s="5">
        <v>386272870</v>
      </c>
      <c r="E139" s="5">
        <v>546388686</v>
      </c>
      <c r="F139" s="5">
        <v>533339657</v>
      </c>
      <c r="G139" s="5">
        <v>550744141</v>
      </c>
      <c r="I139" s="5">
        <v>3078249377</v>
      </c>
      <c r="J139" s="5">
        <v>3035371671</v>
      </c>
      <c r="K139" s="5">
        <v>1367494471</v>
      </c>
      <c r="L139" s="5">
        <v>2203709379</v>
      </c>
      <c r="M139" s="5">
        <v>3113036896</v>
      </c>
      <c r="N139" s="5">
        <v>2507014414</v>
      </c>
      <c r="O139" s="5">
        <v>2536886998</v>
      </c>
      <c r="P139" s="5">
        <v>3282258181</v>
      </c>
      <c r="Q139" s="5">
        <v>5387228166</v>
      </c>
      <c r="R139" s="5">
        <v>2269673617</v>
      </c>
    </row>
    <row r="140" spans="2:18" ht="15.5" x14ac:dyDescent="0.35">
      <c r="C140" t="s">
        <v>171</v>
      </c>
      <c r="D140" s="5">
        <v>-43727334815</v>
      </c>
      <c r="E140" s="5">
        <v>-13110088261</v>
      </c>
      <c r="F140" s="5">
        <v>-19239913926</v>
      </c>
      <c r="G140" s="5">
        <v>-16664774805</v>
      </c>
      <c r="I140" s="5">
        <v>-89278398479</v>
      </c>
      <c r="J140" s="5">
        <v>-21317233254</v>
      </c>
      <c r="K140" s="5">
        <v>-27098976273</v>
      </c>
      <c r="L140" s="5">
        <v>-51333141985</v>
      </c>
      <c r="M140" s="5">
        <v>-103201027690</v>
      </c>
      <c r="N140" s="5">
        <v>-30908848675</v>
      </c>
      <c r="O140" s="5">
        <v>-55059276145</v>
      </c>
      <c r="P140" s="5">
        <v>-288385388417</v>
      </c>
      <c r="Q140" s="5">
        <v>-77667182019</v>
      </c>
      <c r="R140" s="5">
        <v>-72954215562</v>
      </c>
    </row>
    <row r="141" spans="2:18" ht="15.5" x14ac:dyDescent="0.35">
      <c r="C141" t="s">
        <v>1899</v>
      </c>
      <c r="D141" s="5">
        <v>6118377738</v>
      </c>
      <c r="F141" s="5">
        <v>-42928726</v>
      </c>
      <c r="G141" s="5">
        <v>314035802</v>
      </c>
      <c r="I141" s="5">
        <v>15582946812</v>
      </c>
      <c r="J141" s="5">
        <v>10935223594</v>
      </c>
      <c r="K141" s="5">
        <v>10301195412</v>
      </c>
      <c r="L141" s="5">
        <v>306811399</v>
      </c>
      <c r="M141" s="5">
        <v>4402904316</v>
      </c>
      <c r="N141" s="5">
        <v>138152167598</v>
      </c>
      <c r="P141" s="5">
        <v>4282164730</v>
      </c>
      <c r="Q141" s="5">
        <v>3778758656</v>
      </c>
      <c r="R141" s="5">
        <v>13538386914</v>
      </c>
    </row>
    <row r="142" spans="2:18" ht="15.5" x14ac:dyDescent="0.35">
      <c r="C142" t="s">
        <v>840</v>
      </c>
      <c r="D142" s="5">
        <v>-3216872419</v>
      </c>
      <c r="E142" s="5">
        <v>-1263889890</v>
      </c>
      <c r="F142" s="5">
        <v>-524258570</v>
      </c>
      <c r="G142" s="5">
        <v>-2793882470</v>
      </c>
      <c r="I142" s="5">
        <v>-9676178579</v>
      </c>
      <c r="J142" s="5">
        <v>-8013053749</v>
      </c>
      <c r="K142" s="5">
        <v>-10244813265</v>
      </c>
      <c r="L142" s="5">
        <v>-20860513594</v>
      </c>
      <c r="M142" s="5">
        <v>-10347326263</v>
      </c>
      <c r="N142" s="5">
        <v>-12334927065</v>
      </c>
      <c r="O142" s="5">
        <v>-9905347863</v>
      </c>
      <c r="P142" s="5">
        <v>-12227915571</v>
      </c>
      <c r="Q142" s="5">
        <v>-4206875437</v>
      </c>
      <c r="R142" s="5">
        <v>-13172129648</v>
      </c>
    </row>
    <row r="143" spans="2:18" ht="15.5" x14ac:dyDescent="0.35">
      <c r="C143" t="s">
        <v>172</v>
      </c>
      <c r="D143" s="5">
        <v>171379150000</v>
      </c>
      <c r="E143" s="5">
        <v>631842200000</v>
      </c>
      <c r="F143" s="5">
        <v>-330098642055</v>
      </c>
      <c r="G143" s="5">
        <v>-681790960759</v>
      </c>
      <c r="I143" s="5">
        <v>-1225312970670</v>
      </c>
      <c r="J143" s="5">
        <v>579600835087</v>
      </c>
      <c r="K143" s="5">
        <v>-112443881296</v>
      </c>
      <c r="L143" s="5">
        <v>-1051684417877</v>
      </c>
      <c r="M143" s="5">
        <v>467369575247</v>
      </c>
      <c r="N143" s="5">
        <v>731428148772</v>
      </c>
      <c r="O143" s="5">
        <v>259203875718</v>
      </c>
      <c r="P143" s="5">
        <v>-7909110903</v>
      </c>
      <c r="Q143" s="5">
        <v>-863205347455</v>
      </c>
      <c r="R143" s="5">
        <v>853601853109</v>
      </c>
    </row>
    <row r="144" spans="2:18" ht="15.5" x14ac:dyDescent="0.35">
      <c r="C144" t="s">
        <v>173</v>
      </c>
      <c r="D144" s="5">
        <v>-8818904551</v>
      </c>
      <c r="E144" s="5">
        <v>-9670134492</v>
      </c>
      <c r="F144" s="5">
        <v>-8924905210</v>
      </c>
      <c r="G144" s="5">
        <v>-11031920557</v>
      </c>
      <c r="I144" s="5">
        <v>-34733868910</v>
      </c>
      <c r="J144" s="5">
        <v>4037219012</v>
      </c>
      <c r="K144" s="5">
        <v>-26771782278</v>
      </c>
      <c r="L144" s="5">
        <v>-53923734784</v>
      </c>
      <c r="M144" s="5">
        <v>-33140814773</v>
      </c>
      <c r="N144" s="5">
        <v>-63576621036</v>
      </c>
      <c r="O144" s="5">
        <v>-334518621442</v>
      </c>
      <c r="P144" s="5">
        <v>-95573627193</v>
      </c>
      <c r="Q144" s="5">
        <v>-92172045964</v>
      </c>
      <c r="R144" s="5">
        <v>-61405722918</v>
      </c>
    </row>
    <row r="145" spans="3:18" ht="15.5" x14ac:dyDescent="0.35">
      <c r="C145" t="s">
        <v>335</v>
      </c>
      <c r="D145" s="5">
        <v>890993788</v>
      </c>
      <c r="E145" s="5">
        <v>1209676258</v>
      </c>
      <c r="F145" s="5">
        <v>4335694675</v>
      </c>
      <c r="G145" s="5">
        <v>1062312735</v>
      </c>
      <c r="I145" s="5">
        <v>6969767026</v>
      </c>
      <c r="J145" s="5">
        <v>2932045412</v>
      </c>
      <c r="K145" s="5">
        <v>6550515581</v>
      </c>
      <c r="L145" s="5">
        <v>5284085375</v>
      </c>
      <c r="M145" s="5">
        <v>4419141764</v>
      </c>
      <c r="N145" s="5">
        <v>4472299792</v>
      </c>
      <c r="O145" s="5">
        <v>4443348414</v>
      </c>
      <c r="P145" s="5">
        <v>3473210031</v>
      </c>
      <c r="Q145" s="5">
        <v>2732677357</v>
      </c>
      <c r="R145" s="5">
        <v>3247675530</v>
      </c>
    </row>
    <row r="146" spans="3:18" ht="15.5" x14ac:dyDescent="0.35">
      <c r="C146" t="s">
        <v>175</v>
      </c>
      <c r="D146" s="5">
        <v>-8836889889</v>
      </c>
      <c r="E146" s="5">
        <v>-11029241268</v>
      </c>
      <c r="F146" s="5">
        <v>-13320028432</v>
      </c>
      <c r="G146" s="5">
        <v>-10607626617</v>
      </c>
      <c r="I146" s="5">
        <v>-42637162850</v>
      </c>
      <c r="J146" s="5">
        <v>-56325806497</v>
      </c>
      <c r="K146" s="5">
        <v>-33279654979</v>
      </c>
      <c r="L146" s="5">
        <v>-64133528930</v>
      </c>
      <c r="M146" s="5">
        <v>-40532520570</v>
      </c>
      <c r="N146" s="5">
        <v>-69631170922</v>
      </c>
      <c r="O146" s="5">
        <v>-93125829197</v>
      </c>
      <c r="P146" s="5">
        <v>-87688520743</v>
      </c>
      <c r="Q146" s="5">
        <v>-80518177668</v>
      </c>
      <c r="R146" s="5">
        <v>-47655215844</v>
      </c>
    </row>
    <row r="147" spans="3:18" ht="15.5" x14ac:dyDescent="0.35">
      <c r="C147" t="s">
        <v>1900</v>
      </c>
      <c r="D147" s="5">
        <v>-284804209</v>
      </c>
      <c r="E147" s="5">
        <v>276021583</v>
      </c>
      <c r="F147" s="5">
        <v>-270034918</v>
      </c>
      <c r="G147" s="5">
        <v>-847707801</v>
      </c>
      <c r="I147" s="5">
        <v>-227359999</v>
      </c>
      <c r="J147" s="5">
        <v>893751000</v>
      </c>
      <c r="K147" s="5">
        <v>-745103801</v>
      </c>
      <c r="L147" s="5">
        <v>-44809000</v>
      </c>
      <c r="M147" s="5">
        <v>-203093556</v>
      </c>
      <c r="N147" s="5">
        <v>-109669478</v>
      </c>
      <c r="O147" s="5">
        <v>702306670</v>
      </c>
      <c r="P147" s="5">
        <v>-672673174</v>
      </c>
      <c r="Q147" s="5">
        <v>-339158375</v>
      </c>
      <c r="R147" s="5">
        <v>-45606885</v>
      </c>
    </row>
    <row r="148" spans="3:18" ht="15.5" x14ac:dyDescent="0.35">
      <c r="C148" t="s">
        <v>742</v>
      </c>
      <c r="D148" s="5">
        <v>-306088831</v>
      </c>
      <c r="E148" s="5">
        <v>-83353523</v>
      </c>
      <c r="F148" s="5">
        <v>-111200778</v>
      </c>
      <c r="G148" s="5">
        <v>-196174003</v>
      </c>
      <c r="I148" s="5">
        <v>-394128438</v>
      </c>
      <c r="J148" s="5">
        <v>-503252589</v>
      </c>
      <c r="K148" s="5">
        <v>-335216860</v>
      </c>
      <c r="N148" s="5">
        <v>-614294885</v>
      </c>
      <c r="O148" s="5">
        <v>-2774071942</v>
      </c>
      <c r="P148" s="5">
        <v>-10409139824</v>
      </c>
      <c r="Q148" s="5">
        <v>-13960784778</v>
      </c>
      <c r="R148" s="5">
        <v>-16321519914</v>
      </c>
    </row>
    <row r="149" spans="3:18" ht="15.5" x14ac:dyDescent="0.35">
      <c r="C149" t="s">
        <v>746</v>
      </c>
      <c r="D149" s="5">
        <v>-282115410</v>
      </c>
      <c r="E149" s="5">
        <v>-43237542</v>
      </c>
      <c r="F149" s="5">
        <v>440664243</v>
      </c>
      <c r="G149" s="5">
        <v>-442724871</v>
      </c>
      <c r="I149" s="5">
        <v>1555015351</v>
      </c>
      <c r="J149" s="5">
        <v>-4959518314</v>
      </c>
      <c r="K149" s="5">
        <v>1037677781</v>
      </c>
      <c r="L149" s="5">
        <v>4970517771</v>
      </c>
      <c r="M149" s="5">
        <v>3175657589</v>
      </c>
      <c r="N149" s="5">
        <v>2306214457</v>
      </c>
      <c r="O149" s="5">
        <v>-639709805</v>
      </c>
      <c r="P149" s="5">
        <v>-243703483</v>
      </c>
      <c r="Q149" s="5">
        <v>-86602500</v>
      </c>
      <c r="R149" s="5">
        <v>-630555805</v>
      </c>
    </row>
    <row r="150" spans="3:18" ht="15.5" x14ac:dyDescent="0.35">
      <c r="C150" t="s">
        <v>1901</v>
      </c>
      <c r="O150" s="5">
        <v>-243124665582</v>
      </c>
    </row>
    <row r="151" spans="3:18" ht="15.5" x14ac:dyDescent="0.35">
      <c r="C151" t="s">
        <v>1902</v>
      </c>
      <c r="J151" s="5">
        <v>62000000000</v>
      </c>
    </row>
    <row r="152" spans="3:18" ht="15.5" x14ac:dyDescent="0.35">
      <c r="C152" t="s">
        <v>1903</v>
      </c>
      <c r="P152" s="5">
        <v>-32800000</v>
      </c>
      <c r="R152" s="5">
        <v>-500000</v>
      </c>
    </row>
    <row r="153" spans="3:18" ht="15.5" x14ac:dyDescent="0.35">
      <c r="C153" t="s">
        <v>189</v>
      </c>
      <c r="D153" s="5">
        <v>171379150000</v>
      </c>
      <c r="E153" s="5">
        <v>631842200000</v>
      </c>
      <c r="F153" s="5">
        <v>-330098642055</v>
      </c>
      <c r="G153" s="5">
        <v>-681790960759</v>
      </c>
      <c r="I153" s="5">
        <v>-1225312970670</v>
      </c>
      <c r="J153" s="5">
        <v>579600835087</v>
      </c>
      <c r="K153" s="5">
        <v>-112443881296</v>
      </c>
      <c r="L153" s="5">
        <v>-1051684417877</v>
      </c>
      <c r="M153" s="5">
        <v>467369575247</v>
      </c>
      <c r="N153" s="5">
        <v>731428148772</v>
      </c>
      <c r="O153" s="5">
        <v>259203875718</v>
      </c>
      <c r="P153" s="5">
        <v>-7909110903</v>
      </c>
      <c r="Q153" s="5">
        <v>-863205347455</v>
      </c>
      <c r="R153" s="5">
        <v>853601853109</v>
      </c>
    </row>
    <row r="154" spans="3:18" ht="15.5" x14ac:dyDescent="0.35">
      <c r="C154" t="s">
        <v>593</v>
      </c>
      <c r="L154" s="5">
        <v>2143974578000</v>
      </c>
      <c r="M154" s="5">
        <v>2813636287726</v>
      </c>
      <c r="N154" s="5">
        <v>2558046506960</v>
      </c>
      <c r="O154" s="5">
        <v>2829390639732</v>
      </c>
      <c r="P154" s="5">
        <v>1554453082840</v>
      </c>
      <c r="Q154" s="5">
        <v>1160103296775</v>
      </c>
      <c r="R154" s="5">
        <v>1294306075000</v>
      </c>
    </row>
    <row r="155" spans="3:18" ht="15.5" x14ac:dyDescent="0.35">
      <c r="C155" t="s">
        <v>595</v>
      </c>
      <c r="L155" s="5">
        <v>-3154910778637</v>
      </c>
      <c r="M155" s="5">
        <v>-2247518008603</v>
      </c>
      <c r="N155" s="5">
        <v>-1826618358188</v>
      </c>
      <c r="O155" s="5">
        <v>-2758163891861</v>
      </c>
      <c r="P155" s="5">
        <v>-1429677645583</v>
      </c>
      <c r="Q155" s="5">
        <v>-2142438078809</v>
      </c>
      <c r="R155" s="5">
        <v>-440704220891</v>
      </c>
    </row>
    <row r="156" spans="3:18" ht="15.5" x14ac:dyDescent="0.35">
      <c r="C156" t="s">
        <v>1904</v>
      </c>
      <c r="F156" s="5">
        <v>4732157945</v>
      </c>
      <c r="G156" s="5">
        <v>21312294241</v>
      </c>
      <c r="I156" s="5">
        <v>68493084330</v>
      </c>
      <c r="J156" s="5">
        <v>-53746810654</v>
      </c>
      <c r="K156" s="5">
        <v>-14746273676</v>
      </c>
    </row>
    <row r="157" spans="3:18" ht="15.5" x14ac:dyDescent="0.35">
      <c r="C157" t="s">
        <v>866</v>
      </c>
      <c r="P157" s="5">
        <v>-132684546500</v>
      </c>
      <c r="Q157" s="5">
        <v>-400157955653</v>
      </c>
    </row>
    <row r="158" spans="3:18" ht="15.5" x14ac:dyDescent="0.35">
      <c r="C158" t="s">
        <v>1276</v>
      </c>
      <c r="O158" s="5">
        <v>-4946132828</v>
      </c>
      <c r="Q158" s="5">
        <v>-8525374803</v>
      </c>
    </row>
    <row r="159" spans="3:18" ht="15.5" x14ac:dyDescent="0.35">
      <c r="C159" t="s">
        <v>210</v>
      </c>
      <c r="L159" s="5">
        <v>-40748217240</v>
      </c>
      <c r="M159" s="5">
        <v>-98748703876</v>
      </c>
    </row>
    <row r="160" spans="3:18" ht="15.5" x14ac:dyDescent="0.35">
      <c r="C160" t="s">
        <v>1905</v>
      </c>
      <c r="O160" s="5">
        <v>282180680870</v>
      </c>
      <c r="Q160" s="5">
        <v>527822100000</v>
      </c>
    </row>
    <row r="161" spans="2:18" ht="15.5" x14ac:dyDescent="0.35">
      <c r="C161" t="s">
        <v>1906</v>
      </c>
      <c r="J161" s="5">
        <v>456404000000</v>
      </c>
    </row>
    <row r="162" spans="2:18" ht="15.5" x14ac:dyDescent="0.35">
      <c r="C162" t="s">
        <v>1907</v>
      </c>
      <c r="J162" s="5">
        <v>-454272000000</v>
      </c>
    </row>
    <row r="163" spans="2:18" ht="15.5" x14ac:dyDescent="0.35">
      <c r="C163" t="s">
        <v>197</v>
      </c>
      <c r="O163" s="5">
        <v>-89257420195</v>
      </c>
    </row>
    <row r="164" spans="2:18" ht="15.5" x14ac:dyDescent="0.35">
      <c r="C164" t="s">
        <v>226</v>
      </c>
      <c r="D164" s="5">
        <v>-122574331980</v>
      </c>
      <c r="E164" s="5">
        <v>-61227118604</v>
      </c>
      <c r="F164" s="5">
        <v>-7196541602</v>
      </c>
      <c r="G164" s="5">
        <v>-235745774960</v>
      </c>
      <c r="I164" s="5">
        <v>55518552897</v>
      </c>
      <c r="J164" s="5">
        <v>163353378077</v>
      </c>
      <c r="K164" s="5">
        <v>-176359996308</v>
      </c>
      <c r="L164" s="5">
        <v>6735340816</v>
      </c>
      <c r="M164" s="5">
        <v>23106176447</v>
      </c>
      <c r="N164" s="5">
        <v>77943351613</v>
      </c>
      <c r="O164" s="5">
        <v>-148857295611</v>
      </c>
      <c r="P164" s="5">
        <v>115855135547</v>
      </c>
      <c r="Q164" s="5">
        <v>11085382172</v>
      </c>
      <c r="R164" s="5">
        <v>51710219730</v>
      </c>
    </row>
    <row r="165" spans="2:18" ht="15.5" x14ac:dyDescent="0.35">
      <c r="C165" t="s">
        <v>227</v>
      </c>
      <c r="D165" s="5">
        <v>-466053484731</v>
      </c>
      <c r="E165" s="5">
        <v>481737196084</v>
      </c>
      <c r="I165" s="5">
        <v>414052599427</v>
      </c>
      <c r="J165" s="5">
        <v>238241050608</v>
      </c>
      <c r="K165" s="5">
        <v>417979629712</v>
      </c>
      <c r="L165" s="5">
        <v>387555918009</v>
      </c>
      <c r="M165" s="5">
        <v>362668486946</v>
      </c>
      <c r="N165" s="5">
        <v>283436460691</v>
      </c>
      <c r="O165" s="5">
        <v>438386391172</v>
      </c>
      <c r="P165" s="5">
        <v>310283169313</v>
      </c>
      <c r="Q165" s="5">
        <v>297959559762</v>
      </c>
      <c r="R165" s="5">
        <v>249088498266</v>
      </c>
    </row>
    <row r="166" spans="2:18" ht="15.5" x14ac:dyDescent="0.35">
      <c r="C166" t="s">
        <v>225</v>
      </c>
      <c r="D166" s="5">
        <v>478089336685</v>
      </c>
      <c r="E166" s="5">
        <v>3647859399</v>
      </c>
      <c r="F166" s="5">
        <v>1176108083</v>
      </c>
      <c r="G166" s="5">
        <v>12957997104</v>
      </c>
      <c r="I166" s="5">
        <v>12166043760</v>
      </c>
      <c r="J166" s="5">
        <v>12458170742</v>
      </c>
      <c r="K166" s="5">
        <v>-3378582796</v>
      </c>
      <c r="L166" s="5">
        <v>23688370887</v>
      </c>
      <c r="M166" s="5">
        <v>1781254616</v>
      </c>
      <c r="N166" s="5">
        <v>1288674642</v>
      </c>
      <c r="O166" s="5">
        <v>-6092634870</v>
      </c>
      <c r="P166" s="5">
        <v>12248086312</v>
      </c>
      <c r="Q166" s="5">
        <v>1238227379</v>
      </c>
      <c r="R166" s="5">
        <v>-2839158234</v>
      </c>
    </row>
    <row r="167" spans="2:18" ht="15.5" x14ac:dyDescent="0.35">
      <c r="C167" t="s">
        <v>229</v>
      </c>
      <c r="D167" s="5">
        <v>-110538480026</v>
      </c>
      <c r="E167" s="5">
        <v>424157936879</v>
      </c>
      <c r="F167" s="5">
        <v>-6020433519</v>
      </c>
      <c r="G167" s="5">
        <v>-222787777856</v>
      </c>
      <c r="I167" s="5">
        <v>481737196084</v>
      </c>
      <c r="J167" s="5">
        <v>414052599427</v>
      </c>
      <c r="K167" s="5">
        <v>238241050608</v>
      </c>
      <c r="L167" s="5">
        <v>417979629712</v>
      </c>
      <c r="M167" s="5">
        <v>387555918009</v>
      </c>
      <c r="N167" s="5">
        <v>362668486946</v>
      </c>
      <c r="O167" s="5">
        <v>283436460691</v>
      </c>
      <c r="P167" s="5">
        <v>438386391172</v>
      </c>
      <c r="Q167" s="5">
        <v>310283169313</v>
      </c>
      <c r="R167" s="5">
        <v>297959559762</v>
      </c>
    </row>
    <row r="169" spans="2:18" ht="15.5" x14ac:dyDescent="0.35">
      <c r="B169" t="s">
        <v>230</v>
      </c>
      <c r="C169" t="s">
        <v>12</v>
      </c>
      <c r="D169" s="6">
        <v>8220000000.000001</v>
      </c>
      <c r="E169" s="6">
        <v>8220000000.000001</v>
      </c>
      <c r="F169" s="6">
        <v>8220000000.000001</v>
      </c>
      <c r="G169" s="6">
        <v>8220000000.000001</v>
      </c>
      <c r="I169" s="6">
        <v>8220000000.000001</v>
      </c>
      <c r="J169" s="6">
        <v>8220000000.000001</v>
      </c>
      <c r="K169" s="6">
        <v>8220000000.000001</v>
      </c>
      <c r="L169" s="6">
        <v>8220000000.000001</v>
      </c>
      <c r="M169" s="6">
        <v>8220000000.000001</v>
      </c>
      <c r="N169" s="6">
        <v>8220000000.000001</v>
      </c>
      <c r="O169" s="6">
        <v>8220000000.000001</v>
      </c>
      <c r="P169" s="5">
        <v>7680000000</v>
      </c>
      <c r="Q169" s="5">
        <v>7680000000</v>
      </c>
      <c r="R169" s="5">
        <v>650000000</v>
      </c>
    </row>
    <row r="170" spans="2:18" ht="15.5" x14ac:dyDescent="0.35">
      <c r="C170" t="s">
        <v>231</v>
      </c>
      <c r="D170" s="6">
        <v>-1.25</v>
      </c>
      <c r="E170" s="6">
        <v>-0.77</v>
      </c>
      <c r="F170" s="6">
        <v>-2.85</v>
      </c>
      <c r="G170" s="6">
        <v>0.98</v>
      </c>
    </row>
    <row r="171" spans="2:18" ht="15.5" x14ac:dyDescent="0.35">
      <c r="C171" t="s">
        <v>232</v>
      </c>
      <c r="D171" s="5">
        <v>-176</v>
      </c>
      <c r="E171" s="6">
        <v>-332.47</v>
      </c>
      <c r="F171" s="6">
        <v>-97.54</v>
      </c>
      <c r="G171" s="6">
        <v>302.04000000000002</v>
      </c>
    </row>
    <row r="172" spans="2:18" ht="15.5" x14ac:dyDescent="0.35">
      <c r="C172" t="s">
        <v>67</v>
      </c>
      <c r="D172" s="6">
        <v>0.55000000000000004</v>
      </c>
      <c r="E172" s="6">
        <v>0.74</v>
      </c>
      <c r="F172" s="6">
        <v>0.85</v>
      </c>
      <c r="G172" s="6">
        <v>0.78</v>
      </c>
    </row>
    <row r="173" spans="2:18" ht="15.5" x14ac:dyDescent="0.35">
      <c r="C173" t="s">
        <v>233</v>
      </c>
      <c r="D173" s="5">
        <v>44760000000</v>
      </c>
      <c r="E173" s="5">
        <v>47160000000</v>
      </c>
      <c r="F173" s="5">
        <v>49460000000</v>
      </c>
      <c r="G173" s="5">
        <v>73200000000</v>
      </c>
    </row>
    <row r="174" spans="2:18" ht="15.5" x14ac:dyDescent="0.35">
      <c r="C174" t="s">
        <v>234</v>
      </c>
      <c r="D174" s="6">
        <v>-1.9E-3</v>
      </c>
      <c r="E174" s="6">
        <v>-1.1999999999999999E-3</v>
      </c>
      <c r="F174" s="6">
        <v>-5.1999999999999998E-3</v>
      </c>
      <c r="G174" s="6">
        <v>1.6000000000000001E-3</v>
      </c>
    </row>
    <row r="175" spans="2:18" ht="15.5" x14ac:dyDescent="0.35">
      <c r="C175" t="s">
        <v>235</v>
      </c>
      <c r="D175" s="6">
        <v>-4.8999999999999998E-3</v>
      </c>
      <c r="E175" s="6">
        <v>-3.0000000000000001E-3</v>
      </c>
      <c r="F175" s="6">
        <v>-1.09E-2</v>
      </c>
      <c r="G175" s="6">
        <v>3.5999999999999999E-3</v>
      </c>
    </row>
    <row r="176" spans="2:18" ht="15.5" x14ac:dyDescent="0.35">
      <c r="C176" t="s">
        <v>236</v>
      </c>
      <c r="D176" s="6">
        <v>1.0800000000000001E-2</v>
      </c>
      <c r="E176" s="6">
        <v>1.15E-2</v>
      </c>
      <c r="F176" s="6">
        <v>1.23E-2</v>
      </c>
      <c r="G176" s="6">
        <v>2.18E-2</v>
      </c>
    </row>
    <row r="177" spans="3:7" ht="15.5" x14ac:dyDescent="0.35">
      <c r="C177" t="s">
        <v>237</v>
      </c>
      <c r="D177" s="6">
        <v>0.61</v>
      </c>
      <c r="E177" s="6">
        <v>0.77</v>
      </c>
      <c r="F177" s="6">
        <v>0.87</v>
      </c>
      <c r="G177" s="6">
        <v>1.2</v>
      </c>
    </row>
    <row r="178" spans="3:7" ht="15.5" x14ac:dyDescent="0.35">
      <c r="C178" t="s">
        <v>443</v>
      </c>
      <c r="D178" s="5">
        <v>2161000000000</v>
      </c>
      <c r="E178" s="5">
        <v>2174000000000</v>
      </c>
      <c r="F178" s="5">
        <v>2181000000000</v>
      </c>
      <c r="G178" s="5">
        <v>2285000000000</v>
      </c>
    </row>
    <row r="179" spans="3:7" ht="15.5" x14ac:dyDescent="0.35">
      <c r="C179" t="s">
        <v>238</v>
      </c>
      <c r="D179" s="6">
        <v>0.85</v>
      </c>
      <c r="E179" s="6">
        <v>0.99</v>
      </c>
      <c r="F179" s="6">
        <v>1.07</v>
      </c>
      <c r="G179" s="6">
        <v>1.0900000000000001</v>
      </c>
    </row>
    <row r="180" spans="3:7" ht="15.5" x14ac:dyDescent="0.35">
      <c r="C180" t="s">
        <v>239</v>
      </c>
      <c r="D180" s="6">
        <v>258.44</v>
      </c>
      <c r="E180" s="6">
        <v>259.69</v>
      </c>
      <c r="F180" s="6">
        <v>260.45999999999998</v>
      </c>
      <c r="G180" s="6">
        <v>270.83</v>
      </c>
    </row>
    <row r="181" spans="3:7" ht="15.5" x14ac:dyDescent="0.35">
      <c r="C181" t="s">
        <v>240</v>
      </c>
      <c r="D181" s="6">
        <v>0.85</v>
      </c>
      <c r="E181" s="6">
        <v>0.99</v>
      </c>
      <c r="F181" s="6">
        <v>1.07</v>
      </c>
      <c r="G181" s="6">
        <v>1.0900000000000001</v>
      </c>
    </row>
    <row r="182" spans="3:7" ht="15.5" x14ac:dyDescent="0.35">
      <c r="C182" t="s">
        <v>241</v>
      </c>
      <c r="D182" s="6">
        <v>258.44</v>
      </c>
      <c r="E182" s="6">
        <v>259.69</v>
      </c>
      <c r="F182" s="6">
        <v>260.45999999999998</v>
      </c>
      <c r="G182" s="6">
        <v>270.83</v>
      </c>
    </row>
    <row r="183" spans="3:7" ht="15.5" x14ac:dyDescent="0.35">
      <c r="C183" t="s">
        <v>242</v>
      </c>
      <c r="D183" s="5">
        <v>3027000000000</v>
      </c>
      <c r="E183" s="5">
        <v>2720000000000</v>
      </c>
      <c r="F183" s="5">
        <v>2050000000000</v>
      </c>
      <c r="G183" s="5">
        <v>2372000000000</v>
      </c>
    </row>
    <row r="184" spans="3:7" ht="15.5" x14ac:dyDescent="0.35">
      <c r="C184" t="s">
        <v>243</v>
      </c>
    </row>
    <row r="185" spans="3:7" ht="15.5" x14ac:dyDescent="0.35">
      <c r="C185" t="s">
        <v>306</v>
      </c>
      <c r="D185" s="5">
        <v>2123000000000</v>
      </c>
      <c r="E185" s="5">
        <v>2133000000000</v>
      </c>
      <c r="F185" s="5">
        <v>2140000000000</v>
      </c>
      <c r="G185" s="5">
        <v>2225000000000</v>
      </c>
    </row>
    <row r="186" spans="3:7" ht="15.5" x14ac:dyDescent="0.35">
      <c r="C186" t="s">
        <v>24</v>
      </c>
      <c r="D186" s="5">
        <v>3027000000000</v>
      </c>
      <c r="E186" s="5">
        <v>2720000000000</v>
      </c>
      <c r="F186" s="5">
        <v>2050000000000</v>
      </c>
      <c r="G186" s="5">
        <v>2372000000000</v>
      </c>
    </row>
    <row r="187" spans="3:7" ht="15.5" x14ac:dyDescent="0.35">
      <c r="C187" t="s">
        <v>21</v>
      </c>
      <c r="D187" s="5">
        <v>2713000000000</v>
      </c>
      <c r="E187" s="5">
        <v>2296000000000</v>
      </c>
      <c r="F187" s="5">
        <v>1568000000000</v>
      </c>
      <c r="G187" s="5">
        <v>1884000000000</v>
      </c>
    </row>
    <row r="188" spans="3:7" ht="15.5" x14ac:dyDescent="0.35">
      <c r="C188" t="s">
        <v>245</v>
      </c>
      <c r="D188" s="5">
        <v>997000000000</v>
      </c>
      <c r="E188" s="5">
        <v>1016000000000</v>
      </c>
      <c r="F188" s="5">
        <v>1029000000000</v>
      </c>
      <c r="G188" s="5">
        <v>998000000000</v>
      </c>
    </row>
    <row r="189" spans="3:7" ht="15.5" x14ac:dyDescent="0.35">
      <c r="C189" t="s">
        <v>246</v>
      </c>
      <c r="D189" s="5">
        <v>-285000000000</v>
      </c>
      <c r="E189" s="5">
        <v>-683000000000</v>
      </c>
      <c r="F189" s="5">
        <v>332000000000</v>
      </c>
      <c r="G189" s="5">
        <v>457000000000</v>
      </c>
    </row>
    <row r="190" spans="3:7" ht="15.5" x14ac:dyDescent="0.35">
      <c r="C190" t="s">
        <v>247</v>
      </c>
      <c r="D190" s="5">
        <v>-9000000000</v>
      </c>
      <c r="E190" s="5">
        <v>-11000000000</v>
      </c>
      <c r="F190" s="5">
        <v>-13000000000</v>
      </c>
      <c r="G190" s="5">
        <v>-11000000000</v>
      </c>
    </row>
    <row r="191" spans="3:7" ht="15.5" x14ac:dyDescent="0.35">
      <c r="C191" t="s">
        <v>13</v>
      </c>
      <c r="D191" s="5">
        <v>-295000000000</v>
      </c>
      <c r="E191" s="5">
        <v>-695000000000</v>
      </c>
      <c r="F191" s="5">
        <v>319000000000</v>
      </c>
      <c r="G191" s="5">
        <v>446000000000</v>
      </c>
    </row>
    <row r="192" spans="3:7" ht="15.5" x14ac:dyDescent="0.35">
      <c r="C192" t="s">
        <v>16</v>
      </c>
      <c r="D192" s="6">
        <v>-35.85</v>
      </c>
      <c r="E192" s="6">
        <v>-84.54</v>
      </c>
      <c r="F192" s="6">
        <v>38.81</v>
      </c>
      <c r="G192" s="6">
        <v>54.27</v>
      </c>
    </row>
    <row r="193" spans="3:18" ht="15.5" x14ac:dyDescent="0.35">
      <c r="C193" t="s">
        <v>52</v>
      </c>
      <c r="I193" s="6">
        <v>22.53</v>
      </c>
      <c r="J193" s="6">
        <v>23.72</v>
      </c>
      <c r="K193" s="6">
        <v>-8.57</v>
      </c>
      <c r="L193" s="6">
        <v>-2.9</v>
      </c>
      <c r="M193" s="6">
        <v>9.94</v>
      </c>
      <c r="N193" s="6">
        <v>23.71</v>
      </c>
      <c r="O193" s="6">
        <v>2.0099999999999998</v>
      </c>
      <c r="P193" s="6">
        <v>0.21</v>
      </c>
      <c r="Q193" s="6">
        <v>55.08</v>
      </c>
      <c r="R193" s="6">
        <v>321.42</v>
      </c>
    </row>
    <row r="194" spans="3:18" ht="15.5" x14ac:dyDescent="0.35">
      <c r="C194" t="s">
        <v>66</v>
      </c>
      <c r="I194" s="6">
        <v>12.34</v>
      </c>
      <c r="J194" s="6">
        <v>13.49</v>
      </c>
      <c r="K194" s="6">
        <v>-32.44</v>
      </c>
      <c r="L194" s="6">
        <v>-88.97</v>
      </c>
      <c r="M194" s="6">
        <v>33.6</v>
      </c>
      <c r="N194" s="6">
        <v>14.09</v>
      </c>
      <c r="O194" s="6">
        <v>157.21</v>
      </c>
      <c r="P194" s="6">
        <v>1285.71</v>
      </c>
      <c r="Q194" s="6">
        <v>8.39</v>
      </c>
      <c r="R194" s="5">
        <v>0</v>
      </c>
    </row>
    <row r="195" spans="3:18" ht="15.5" x14ac:dyDescent="0.35">
      <c r="C195" t="s">
        <v>69</v>
      </c>
      <c r="I195" s="6">
        <v>0.18</v>
      </c>
      <c r="J195" s="6">
        <v>0.23</v>
      </c>
      <c r="K195" s="6">
        <v>0.25</v>
      </c>
      <c r="L195" s="6">
        <v>0.18</v>
      </c>
      <c r="M195" s="6">
        <v>0.22</v>
      </c>
      <c r="N195" s="6">
        <v>0.31</v>
      </c>
      <c r="O195" s="6">
        <v>0.27</v>
      </c>
      <c r="P195" s="6">
        <v>0.2</v>
      </c>
      <c r="Q195" s="6">
        <v>0.28999999999999998</v>
      </c>
      <c r="R195" s="5">
        <v>0</v>
      </c>
    </row>
    <row r="196" spans="3:18" ht="15.5" x14ac:dyDescent="0.35">
      <c r="C196" t="s">
        <v>248</v>
      </c>
      <c r="I196" s="6">
        <v>536169999999.99994</v>
      </c>
      <c r="J196" s="5">
        <v>622680000000</v>
      </c>
      <c r="K196" s="5">
        <v>215670000000</v>
      </c>
      <c r="L196" s="5">
        <v>227080000000</v>
      </c>
      <c r="M196" s="5">
        <v>335100000000</v>
      </c>
      <c r="N196" s="5">
        <v>489050000000</v>
      </c>
      <c r="O196" s="6">
        <v>271850000000.00003</v>
      </c>
      <c r="P196" s="5">
        <v>256360000000</v>
      </c>
    </row>
    <row r="197" spans="3:18" ht="15.5" x14ac:dyDescent="0.35">
      <c r="C197" t="s">
        <v>249</v>
      </c>
      <c r="I197" s="6">
        <v>4.0899999999999999E-2</v>
      </c>
      <c r="J197" s="6">
        <v>3.4799999999999998E-2</v>
      </c>
      <c r="K197" s="6">
        <v>-1.54E-2</v>
      </c>
      <c r="L197" s="6">
        <v>-5.0000000000000001E-3</v>
      </c>
      <c r="M197" s="6">
        <v>1.46E-2</v>
      </c>
      <c r="N197" s="6">
        <v>3.7999999999999999E-2</v>
      </c>
      <c r="O197" s="6">
        <v>4.0000000000000001E-3</v>
      </c>
      <c r="P197" s="6">
        <v>4.0000000000000002E-4</v>
      </c>
      <c r="Q197" s="6">
        <v>0.11900000000000001</v>
      </c>
      <c r="R197" s="6">
        <v>5.5099999999999996E-2</v>
      </c>
    </row>
    <row r="198" spans="3:18" ht="15.5" x14ac:dyDescent="0.35">
      <c r="C198" t="s">
        <v>250</v>
      </c>
      <c r="I198" s="6">
        <v>8.6500000000000007E-2</v>
      </c>
      <c r="J198" s="6">
        <v>9.7799999999999998E-2</v>
      </c>
      <c r="K198" s="6">
        <v>-3.8300000000000001E-2</v>
      </c>
      <c r="L198" s="6">
        <v>-1.26E-2</v>
      </c>
      <c r="M198" s="6">
        <v>4.1500000000000002E-2</v>
      </c>
      <c r="N198" s="6">
        <v>9.7299999999999998E-2</v>
      </c>
      <c r="O198" s="6">
        <v>9.3999999999999986E-3</v>
      </c>
      <c r="P198" s="6">
        <v>1.1000000000000001E-3</v>
      </c>
      <c r="Q198" s="6">
        <v>0.2671</v>
      </c>
      <c r="R198" s="6">
        <v>0.19949999999999998</v>
      </c>
    </row>
    <row r="199" spans="3:18" ht="15.5" x14ac:dyDescent="0.35">
      <c r="C199" t="s">
        <v>251</v>
      </c>
      <c r="I199" s="6">
        <v>0.20280000000000001</v>
      </c>
      <c r="J199" s="6">
        <v>0.26190000000000002</v>
      </c>
      <c r="K199" s="6">
        <v>4.2500000000000003E-2</v>
      </c>
      <c r="L199" s="6">
        <v>2.4300000000000002E-2</v>
      </c>
      <c r="M199" s="6">
        <v>5.7099999999999998E-2</v>
      </c>
      <c r="N199" s="6">
        <v>0.12520000000000001</v>
      </c>
      <c r="O199" s="6">
        <v>0.06</v>
      </c>
      <c r="P199" s="6">
        <v>6.7299999999999999E-2</v>
      </c>
      <c r="Q199" s="6">
        <v>0.24199999999999999</v>
      </c>
      <c r="R199" s="6">
        <v>0.16159999999999999</v>
      </c>
    </row>
    <row r="200" spans="3:18" ht="15.5" x14ac:dyDescent="0.35">
      <c r="C200" t="s">
        <v>252</v>
      </c>
      <c r="I200" s="6">
        <v>2.5099999999999998</v>
      </c>
      <c r="J200" s="6">
        <v>2.0299999999999998</v>
      </c>
      <c r="K200" s="6">
        <v>0.74</v>
      </c>
      <c r="L200" s="6">
        <v>0.79</v>
      </c>
      <c r="M200" s="6">
        <v>2.34</v>
      </c>
      <c r="N200" s="6">
        <v>4.4800000000000004</v>
      </c>
      <c r="O200" s="6">
        <v>1.3</v>
      </c>
      <c r="P200" s="6">
        <v>1.27</v>
      </c>
      <c r="Q200" s="6">
        <v>6.26</v>
      </c>
      <c r="R200" s="6">
        <v>2.84</v>
      </c>
    </row>
    <row r="201" spans="3:18" ht="15.5" x14ac:dyDescent="0.35">
      <c r="C201" t="s">
        <v>63</v>
      </c>
      <c r="I201" s="6">
        <v>1.07</v>
      </c>
      <c r="J201" s="6">
        <v>1.32</v>
      </c>
      <c r="K201" s="6">
        <v>1.24</v>
      </c>
      <c r="L201" s="6">
        <v>1.1200000000000001</v>
      </c>
      <c r="M201" s="6">
        <v>1.4</v>
      </c>
      <c r="N201" s="6">
        <v>1.37</v>
      </c>
      <c r="O201" s="6">
        <v>1.48</v>
      </c>
      <c r="P201" s="6">
        <v>1.42</v>
      </c>
      <c r="Q201" s="6">
        <v>2.2400000000000002</v>
      </c>
      <c r="R201" s="5">
        <v>0</v>
      </c>
    </row>
    <row r="202" spans="3:18" ht="15.5" x14ac:dyDescent="0.35">
      <c r="C202" t="s">
        <v>60</v>
      </c>
      <c r="I202" s="6">
        <v>260.45999999999998</v>
      </c>
      <c r="J202" s="6">
        <v>242.4</v>
      </c>
      <c r="K202" s="6">
        <v>223.9</v>
      </c>
      <c r="L202" s="6">
        <v>230.62</v>
      </c>
      <c r="M202" s="6">
        <v>239.41</v>
      </c>
      <c r="N202" s="6">
        <v>243.76</v>
      </c>
      <c r="O202" s="5">
        <v>214</v>
      </c>
      <c r="P202" s="6">
        <v>189.75</v>
      </c>
      <c r="Q202" s="6">
        <v>206.2</v>
      </c>
      <c r="R202" s="6">
        <v>1611.29</v>
      </c>
    </row>
    <row r="203" spans="3:18" ht="15.5" x14ac:dyDescent="0.35">
      <c r="C203" t="s">
        <v>253</v>
      </c>
      <c r="I203" s="6">
        <v>1.07</v>
      </c>
      <c r="J203" s="6">
        <v>1.32</v>
      </c>
      <c r="K203" s="6">
        <v>1.24</v>
      </c>
      <c r="L203" s="6">
        <v>1.1200000000000001</v>
      </c>
      <c r="M203" s="6">
        <v>1.4</v>
      </c>
      <c r="N203" s="6">
        <v>1.37</v>
      </c>
      <c r="O203" s="6">
        <v>1.48</v>
      </c>
      <c r="P203" s="6">
        <v>1.42</v>
      </c>
      <c r="Q203" s="6">
        <v>2.2400000000000002</v>
      </c>
      <c r="R203" s="5">
        <v>0</v>
      </c>
    </row>
    <row r="204" spans="3:18" ht="15.5" x14ac:dyDescent="0.35">
      <c r="C204" t="s">
        <v>254</v>
      </c>
      <c r="I204" s="6">
        <v>260.45999999999998</v>
      </c>
      <c r="J204" s="6">
        <v>242.4</v>
      </c>
      <c r="K204" s="6">
        <v>223.9</v>
      </c>
      <c r="L204" s="6">
        <v>230.62</v>
      </c>
      <c r="M204" s="6">
        <v>239.41</v>
      </c>
      <c r="N204" s="6">
        <v>243.76</v>
      </c>
      <c r="O204" s="5">
        <v>214</v>
      </c>
      <c r="P204" s="6">
        <v>189.75</v>
      </c>
      <c r="Q204" s="6">
        <v>206.2</v>
      </c>
      <c r="R204" s="6">
        <v>1611.29</v>
      </c>
    </row>
    <row r="205" spans="3:18" ht="15.5" x14ac:dyDescent="0.35">
      <c r="C205" t="s">
        <v>255</v>
      </c>
      <c r="I205" s="5">
        <v>2050000000000</v>
      </c>
      <c r="J205" s="5">
        <v>3242000000000</v>
      </c>
      <c r="K205" s="5">
        <v>2470000000000</v>
      </c>
      <c r="L205" s="5">
        <v>198000000000</v>
      </c>
      <c r="M205" s="5">
        <v>53000000000</v>
      </c>
      <c r="N205" s="5">
        <v>2732000000000</v>
      </c>
      <c r="O205" s="5">
        <v>98000000000</v>
      </c>
      <c r="P205" s="5">
        <v>1660000000000</v>
      </c>
      <c r="Q205" s="5">
        <v>52000000000</v>
      </c>
      <c r="R205" s="5">
        <v>73000000000</v>
      </c>
    </row>
    <row r="206" spans="3:18" ht="15.5" x14ac:dyDescent="0.35">
      <c r="C206" t="s">
        <v>256</v>
      </c>
      <c r="L206" s="5">
        <v>2423000000000</v>
      </c>
      <c r="M206" s="5">
        <v>3266000000000</v>
      </c>
      <c r="O206" s="5">
        <v>1889000000000</v>
      </c>
      <c r="P206" s="5">
        <v>168000000000</v>
      </c>
      <c r="Q206" s="5">
        <v>1505000000000</v>
      </c>
      <c r="R206" s="5">
        <v>2470000000000</v>
      </c>
    </row>
    <row r="207" spans="3:18" ht="15.5" x14ac:dyDescent="0.35">
      <c r="C207" t="s">
        <v>26</v>
      </c>
      <c r="I207" s="5">
        <v>2050000000000</v>
      </c>
      <c r="J207" s="5">
        <v>3242000000000</v>
      </c>
      <c r="K207" s="5">
        <v>2470000000000</v>
      </c>
      <c r="L207" s="5">
        <v>2621000000000</v>
      </c>
      <c r="M207" s="5">
        <v>3319000000000</v>
      </c>
      <c r="N207" s="5">
        <v>2732000000000</v>
      </c>
      <c r="O207" s="5">
        <v>1987000000000</v>
      </c>
      <c r="P207" s="5">
        <v>1829000000000</v>
      </c>
      <c r="Q207" s="5">
        <v>1556000000000</v>
      </c>
      <c r="R207" s="5">
        <v>2542000000000</v>
      </c>
    </row>
    <row r="208" spans="3:18" ht="15.5" x14ac:dyDescent="0.35">
      <c r="C208" t="s">
        <v>23</v>
      </c>
      <c r="I208" s="5">
        <v>1568000000000</v>
      </c>
      <c r="J208" s="5">
        <v>2827000000000</v>
      </c>
      <c r="K208" s="5">
        <v>2231000000000</v>
      </c>
      <c r="L208" s="5">
        <v>2203000000000</v>
      </c>
      <c r="M208" s="5">
        <v>2932000000000</v>
      </c>
      <c r="N208" s="5">
        <v>2369000000000</v>
      </c>
      <c r="O208" s="5">
        <v>1704000000000</v>
      </c>
      <c r="P208" s="5">
        <v>1390000000000</v>
      </c>
      <c r="Q208" s="5">
        <v>1246000000000</v>
      </c>
      <c r="R208" s="5">
        <v>2244000000000</v>
      </c>
    </row>
    <row r="209" spans="2:18" ht="15.5" x14ac:dyDescent="0.35">
      <c r="C209" t="s">
        <v>257</v>
      </c>
      <c r="I209" s="5">
        <v>1029000000000</v>
      </c>
      <c r="J209" s="5">
        <v>699000000000</v>
      </c>
      <c r="K209" s="5">
        <v>422000000000</v>
      </c>
      <c r="L209" s="5">
        <v>2832000000000</v>
      </c>
      <c r="M209" s="5">
        <v>3778000000000</v>
      </c>
      <c r="N209" s="5">
        <v>500000000000</v>
      </c>
      <c r="O209" s="5">
        <v>1888000000000</v>
      </c>
      <c r="P209" s="5">
        <v>296000000000</v>
      </c>
      <c r="Q209" s="5">
        <v>1905000000000</v>
      </c>
      <c r="R209" s="5">
        <v>2199000000000</v>
      </c>
    </row>
    <row r="210" spans="2:18" ht="15.5" x14ac:dyDescent="0.35">
      <c r="C210" t="s">
        <v>258</v>
      </c>
      <c r="I210" s="5">
        <v>1316000000000</v>
      </c>
      <c r="J210" s="5">
        <v>-420000000000</v>
      </c>
      <c r="K210" s="5">
        <v>-37000000000</v>
      </c>
      <c r="L210" s="5">
        <v>1112000000000</v>
      </c>
      <c r="M210" s="5">
        <v>-411000000000</v>
      </c>
      <c r="N210" s="5">
        <v>-590000000000</v>
      </c>
      <c r="O210" s="5">
        <v>-74000000000</v>
      </c>
      <c r="P210" s="5">
        <v>219000000000</v>
      </c>
      <c r="Q210" s="5">
        <v>966000000000</v>
      </c>
      <c r="R210" s="5">
        <v>-740000000000</v>
      </c>
    </row>
    <row r="211" spans="2:18" ht="15.5" x14ac:dyDescent="0.35">
      <c r="C211" t="s">
        <v>259</v>
      </c>
      <c r="I211" s="5">
        <v>-41000000000</v>
      </c>
      <c r="J211" s="5">
        <v>-62000000000</v>
      </c>
      <c r="K211" s="5">
        <v>-33000000000</v>
      </c>
      <c r="L211" s="5">
        <v>-59000000000</v>
      </c>
      <c r="M211" s="5">
        <v>-37000000000</v>
      </c>
      <c r="N211" s="5">
        <v>-68000000000</v>
      </c>
      <c r="O211" s="5">
        <v>-97000000000</v>
      </c>
      <c r="P211" s="5">
        <v>-98000000000</v>
      </c>
      <c r="Q211" s="5">
        <v>-95000000000</v>
      </c>
      <c r="R211" s="5">
        <v>-65000000000</v>
      </c>
    </row>
    <row r="212" spans="2:18" ht="15.5" x14ac:dyDescent="0.35">
      <c r="C212" t="s">
        <v>15</v>
      </c>
      <c r="I212" s="5">
        <v>1274000000000</v>
      </c>
      <c r="J212" s="5">
        <v>-482000000000</v>
      </c>
      <c r="K212" s="5">
        <v>-70000000000</v>
      </c>
      <c r="L212" s="5">
        <v>1053000000000</v>
      </c>
      <c r="M212" s="5">
        <v>-448000000000</v>
      </c>
      <c r="N212" s="5">
        <v>-658000000000</v>
      </c>
      <c r="O212" s="5">
        <v>-170000000000</v>
      </c>
      <c r="P212" s="5">
        <v>121000000000</v>
      </c>
      <c r="Q212" s="5">
        <v>872000000000</v>
      </c>
      <c r="R212" s="5">
        <v>-805000000000</v>
      </c>
    </row>
    <row r="213" spans="2:18" ht="15.5" x14ac:dyDescent="0.35">
      <c r="C213" t="s">
        <v>17</v>
      </c>
      <c r="I213" s="6">
        <v>155.09</v>
      </c>
      <c r="J213" s="6">
        <v>-58.68</v>
      </c>
      <c r="K213" s="6">
        <v>-8.49</v>
      </c>
      <c r="L213" s="6">
        <v>128.19999999999999</v>
      </c>
      <c r="M213" s="6">
        <v>-54.59</v>
      </c>
      <c r="N213" s="6">
        <v>-80.08</v>
      </c>
      <c r="O213" s="6">
        <v>-20.7</v>
      </c>
      <c r="P213" s="6">
        <v>15.75</v>
      </c>
      <c r="Q213" s="6">
        <v>113.48</v>
      </c>
      <c r="R213" s="6">
        <v>-1232.82</v>
      </c>
    </row>
    <row r="215" spans="2:18" ht="15.5" x14ac:dyDescent="0.35">
      <c r="B215" t="s">
        <v>260</v>
      </c>
      <c r="C215" t="s">
        <v>261</v>
      </c>
      <c r="D215" s="5">
        <v>-10000000000</v>
      </c>
      <c r="E215" s="5">
        <v>-6000000000</v>
      </c>
      <c r="F215" s="5">
        <v>-23000000000</v>
      </c>
      <c r="G215" s="5">
        <v>8000000000</v>
      </c>
      <c r="H215" s="5">
        <v>-33000000000</v>
      </c>
      <c r="I215" s="5">
        <v>185000000000</v>
      </c>
      <c r="J215" s="5">
        <v>195000000000</v>
      </c>
      <c r="K215" s="5">
        <v>-70000000000</v>
      </c>
      <c r="L215" s="5">
        <v>-24000000000</v>
      </c>
      <c r="M215" s="5">
        <v>82000000000</v>
      </c>
      <c r="N215" s="5">
        <v>195000000000</v>
      </c>
      <c r="O215" s="5">
        <v>16000000000</v>
      </c>
      <c r="P215" s="5">
        <v>2000000000</v>
      </c>
      <c r="Q215" s="5">
        <v>423000000000</v>
      </c>
    </row>
    <row r="216" spans="2:18" ht="15.5" x14ac:dyDescent="0.35">
      <c r="C216" t="s">
        <v>444</v>
      </c>
      <c r="M216" s="6">
        <v>4.96</v>
      </c>
      <c r="N216" s="6">
        <v>12.02</v>
      </c>
      <c r="Q216" s="6">
        <v>17.27</v>
      </c>
    </row>
    <row r="217" spans="2:18" ht="15.5" x14ac:dyDescent="0.35">
      <c r="C217" t="s">
        <v>71</v>
      </c>
      <c r="M217" s="6">
        <v>0.49920000000000003</v>
      </c>
      <c r="N217" s="6">
        <v>0.50690000000000002</v>
      </c>
      <c r="Q217" s="6">
        <v>0.33529999999999999</v>
      </c>
    </row>
    <row r="218" spans="2:18" ht="15.5" x14ac:dyDescent="0.35">
      <c r="C218" t="s">
        <v>445</v>
      </c>
      <c r="M218" s="6">
        <v>1.72E-2</v>
      </c>
      <c r="N218" s="6">
        <v>3.1800000000000002E-2</v>
      </c>
      <c r="Q218" s="6">
        <v>4.8799999999999996E-2</v>
      </c>
    </row>
    <row r="219" spans="2:18" ht="15.5" x14ac:dyDescent="0.35">
      <c r="C219" t="s">
        <v>51</v>
      </c>
      <c r="D219" s="6">
        <v>-1.25</v>
      </c>
      <c r="E219" s="6">
        <v>-0.77</v>
      </c>
      <c r="F219" s="6">
        <v>-2.85</v>
      </c>
      <c r="G219" s="6">
        <v>0.98</v>
      </c>
      <c r="H219" s="6">
        <v>-4.04</v>
      </c>
      <c r="I219" s="6">
        <v>22.53</v>
      </c>
      <c r="J219" s="6">
        <v>23.72</v>
      </c>
      <c r="K219" s="6">
        <v>-8.57</v>
      </c>
      <c r="L219" s="6">
        <v>-2.9</v>
      </c>
      <c r="M219" s="6">
        <v>9.94</v>
      </c>
      <c r="N219" s="6">
        <v>23.71</v>
      </c>
      <c r="O219" s="6">
        <v>2.0099999999999998</v>
      </c>
      <c r="P219" s="6">
        <v>0.19</v>
      </c>
      <c r="Q219" s="6">
        <v>51.51</v>
      </c>
    </row>
    <row r="220" spans="2:18" ht="15.5" x14ac:dyDescent="0.35">
      <c r="C220" t="s">
        <v>73</v>
      </c>
      <c r="M220" s="6">
        <v>4.96</v>
      </c>
      <c r="N220" s="6">
        <v>12.02</v>
      </c>
      <c r="Q220" s="6">
        <v>17.27</v>
      </c>
    </row>
    <row r="221" spans="2:18" ht="15.5" x14ac:dyDescent="0.35">
      <c r="C221" t="s">
        <v>446</v>
      </c>
      <c r="M221" s="6">
        <v>0.49920000000000003</v>
      </c>
      <c r="N221" s="6">
        <v>0.50690000000000002</v>
      </c>
      <c r="Q221" s="6">
        <v>0.33529999999999999</v>
      </c>
    </row>
    <row r="222" spans="2:18" ht="15.5" x14ac:dyDescent="0.35">
      <c r="C222" t="s">
        <v>447</v>
      </c>
      <c r="M222" s="6">
        <v>1.72E-2</v>
      </c>
      <c r="N222" s="6">
        <v>3.1800000000000002E-2</v>
      </c>
      <c r="Q222" s="6">
        <v>4.8799999999999996E-2</v>
      </c>
    </row>
    <row r="223" spans="2:18" ht="15.5" x14ac:dyDescent="0.35">
      <c r="C223" t="s">
        <v>262</v>
      </c>
      <c r="D223" s="5">
        <v>3303000000000</v>
      </c>
      <c r="E223" s="5">
        <v>2831000000000</v>
      </c>
      <c r="F223" s="5">
        <v>2684000000000</v>
      </c>
      <c r="G223" s="5">
        <v>3130000000000</v>
      </c>
      <c r="H223" s="5">
        <v>12267000000000</v>
      </c>
      <c r="I223" s="5">
        <v>12827000000000</v>
      </c>
      <c r="J223" s="5">
        <v>11259000000000</v>
      </c>
      <c r="K223" s="5">
        <v>9140000000000</v>
      </c>
      <c r="L223" s="5">
        <v>11484000000000</v>
      </c>
      <c r="M223" s="5">
        <v>12319000000000</v>
      </c>
      <c r="N223" s="5">
        <v>8798000000000</v>
      </c>
      <c r="O223" s="5">
        <v>9670000000000</v>
      </c>
      <c r="P223" s="5">
        <v>10162000000000</v>
      </c>
      <c r="Q223" s="5">
        <v>12107000000000</v>
      </c>
    </row>
    <row r="224" spans="2:18" ht="15.5" x14ac:dyDescent="0.35">
      <c r="C224" t="s">
        <v>448</v>
      </c>
      <c r="M224" s="6">
        <v>4.96</v>
      </c>
      <c r="N224" s="6">
        <v>12.02</v>
      </c>
      <c r="Q224" s="6">
        <v>17.27</v>
      </c>
    </row>
    <row r="225" spans="3:17" ht="15.5" x14ac:dyDescent="0.35">
      <c r="C225" t="s">
        <v>449</v>
      </c>
      <c r="M225" s="6">
        <v>0.49920000000000003</v>
      </c>
      <c r="N225" s="6">
        <v>0.50690000000000002</v>
      </c>
      <c r="Q225" s="6">
        <v>0.33529999999999999</v>
      </c>
    </row>
    <row r="226" spans="3:17" ht="15.5" x14ac:dyDescent="0.35">
      <c r="C226" t="s">
        <v>450</v>
      </c>
      <c r="M226" s="6">
        <v>1.72E-2</v>
      </c>
      <c r="N226" s="6">
        <v>3.1800000000000002E-2</v>
      </c>
      <c r="Q226" s="6">
        <v>4.8799999999999996E-2</v>
      </c>
    </row>
    <row r="227" spans="3:17" ht="15.5" x14ac:dyDescent="0.35">
      <c r="C227" t="s">
        <v>344</v>
      </c>
      <c r="I227" s="6">
        <v>-55.88</v>
      </c>
    </row>
    <row r="228" spans="3:17" ht="15.5" x14ac:dyDescent="0.35">
      <c r="C228" t="s">
        <v>345</v>
      </c>
      <c r="I228" s="6">
        <v>-58.09</v>
      </c>
    </row>
    <row r="229" spans="3:17" ht="15.5" x14ac:dyDescent="0.35">
      <c r="C229" t="s">
        <v>263</v>
      </c>
      <c r="I229" s="6">
        <v>6.95</v>
      </c>
    </row>
    <row r="230" spans="3:17" ht="15.5" x14ac:dyDescent="0.35">
      <c r="C230" t="s">
        <v>346</v>
      </c>
      <c r="I230" s="6">
        <v>-1.72E-2</v>
      </c>
    </row>
    <row r="231" spans="3:17" ht="15.5" x14ac:dyDescent="0.35">
      <c r="C231" t="s">
        <v>347</v>
      </c>
      <c r="I231" s="6">
        <v>0.16</v>
      </c>
    </row>
    <row r="232" spans="3:17" ht="15.5" x14ac:dyDescent="0.35">
      <c r="C232" t="s">
        <v>348</v>
      </c>
      <c r="I232" s="6">
        <v>0.87</v>
      </c>
    </row>
    <row r="233" spans="3:17" ht="15.5" x14ac:dyDescent="0.35">
      <c r="C233" t="s">
        <v>349</v>
      </c>
      <c r="I233" s="6">
        <v>-10.34</v>
      </c>
    </row>
    <row r="234" spans="3:17" ht="15.5" x14ac:dyDescent="0.35">
      <c r="C234" t="s">
        <v>350</v>
      </c>
      <c r="I234" s="6">
        <v>-8.27</v>
      </c>
    </row>
    <row r="235" spans="3:17" ht="15.5" x14ac:dyDescent="0.35">
      <c r="C235" t="s">
        <v>351</v>
      </c>
      <c r="I235" s="6">
        <v>34.79</v>
      </c>
    </row>
    <row r="236" spans="3:17" ht="15.5" x14ac:dyDescent="0.35">
      <c r="C236" t="s">
        <v>264</v>
      </c>
      <c r="I236" s="6">
        <v>21.47</v>
      </c>
    </row>
    <row r="237" spans="3:17" ht="15.5" x14ac:dyDescent="0.35">
      <c r="C237" t="s">
        <v>452</v>
      </c>
      <c r="I237" s="6">
        <v>-0.59</v>
      </c>
    </row>
    <row r="238" spans="3:17" ht="15.5" x14ac:dyDescent="0.35">
      <c r="C238" t="s">
        <v>352</v>
      </c>
      <c r="I238" s="6">
        <v>-3.89</v>
      </c>
    </row>
    <row r="239" spans="3:17" ht="15.5" x14ac:dyDescent="0.35">
      <c r="C239" t="s">
        <v>353</v>
      </c>
      <c r="I239" s="6">
        <v>-4.04</v>
      </c>
    </row>
    <row r="240" spans="3:17" ht="15.5" x14ac:dyDescent="0.35">
      <c r="C240" t="s">
        <v>354</v>
      </c>
      <c r="I240" s="6">
        <v>1454.38</v>
      </c>
    </row>
    <row r="241" spans="3:9" ht="15.5" x14ac:dyDescent="0.35">
      <c r="C241" t="s">
        <v>355</v>
      </c>
      <c r="D241" s="6">
        <v>38.17</v>
      </c>
    </row>
    <row r="242" spans="3:9" ht="15.5" x14ac:dyDescent="0.35">
      <c r="C242" t="s">
        <v>356</v>
      </c>
      <c r="I242" s="6">
        <v>258.44</v>
      </c>
    </row>
    <row r="243" spans="3:9" ht="15.5" x14ac:dyDescent="0.35">
      <c r="C243" t="s">
        <v>357</v>
      </c>
      <c r="I243" s="6">
        <v>-27.32</v>
      </c>
    </row>
    <row r="244" spans="3:9" ht="15.5" x14ac:dyDescent="0.35">
      <c r="C244" t="s">
        <v>265</v>
      </c>
      <c r="D244" s="6">
        <v>1.31</v>
      </c>
    </row>
    <row r="245" spans="3:9" ht="15.5" x14ac:dyDescent="0.35">
      <c r="C245" t="s">
        <v>266</v>
      </c>
      <c r="D245" s="6">
        <v>0.59</v>
      </c>
    </row>
    <row r="246" spans="3:9" ht="15.5" x14ac:dyDescent="0.35">
      <c r="C246" t="s">
        <v>267</v>
      </c>
      <c r="D246" s="6">
        <v>1.43</v>
      </c>
    </row>
    <row r="247" spans="3:9" ht="15.5" x14ac:dyDescent="0.35">
      <c r="C247" t="s">
        <v>269</v>
      </c>
      <c r="D247" s="6">
        <v>1.56</v>
      </c>
    </row>
    <row r="248" spans="3:9" ht="15.5" x14ac:dyDescent="0.35">
      <c r="C248" t="s">
        <v>270</v>
      </c>
      <c r="D248" s="6">
        <v>0.55000000000000004</v>
      </c>
    </row>
    <row r="249" spans="3:9" ht="15.5" x14ac:dyDescent="0.35">
      <c r="C249" t="s">
        <v>271</v>
      </c>
      <c r="D249" s="6">
        <v>2.58</v>
      </c>
    </row>
    <row r="250" spans="3:9" ht="15.5" x14ac:dyDescent="0.35">
      <c r="C250" t="s">
        <v>272</v>
      </c>
      <c r="I250" s="6">
        <v>0.87</v>
      </c>
    </row>
    <row r="251" spans="3:9" ht="15.5" x14ac:dyDescent="0.35">
      <c r="C251" t="s">
        <v>13</v>
      </c>
      <c r="D251" s="5">
        <v>-295000000000</v>
      </c>
    </row>
    <row r="252" spans="3:9" ht="15.5" x14ac:dyDescent="0.35">
      <c r="C252" t="s">
        <v>358</v>
      </c>
      <c r="I252" s="6">
        <v>2.4700000000000002</v>
      </c>
    </row>
    <row r="253" spans="3:9" ht="15.5" x14ac:dyDescent="0.35">
      <c r="C253" t="s">
        <v>273</v>
      </c>
      <c r="I253" s="6">
        <v>-5.7999999999999996E-3</v>
      </c>
    </row>
    <row r="254" spans="3:9" ht="15.5" x14ac:dyDescent="0.35">
      <c r="C254" t="s">
        <v>274</v>
      </c>
      <c r="I254" s="6">
        <v>-1.5100000000000001E-2</v>
      </c>
    </row>
    <row r="255" spans="3:9" ht="15.5" x14ac:dyDescent="0.35">
      <c r="C255" t="s">
        <v>275</v>
      </c>
      <c r="I255" s="6">
        <v>5.7800000000000004E-2</v>
      </c>
    </row>
    <row r="256" spans="3:9" ht="15.5" x14ac:dyDescent="0.35">
      <c r="C256" t="s">
        <v>359</v>
      </c>
      <c r="I256" s="6">
        <v>-8.8000000000000005E-3</v>
      </c>
    </row>
    <row r="257" spans="3:9" ht="15.5" x14ac:dyDescent="0.35">
      <c r="C257" t="s">
        <v>276</v>
      </c>
      <c r="D257" s="6">
        <v>26.35</v>
      </c>
    </row>
    <row r="258" spans="3:9" ht="15.5" x14ac:dyDescent="0.35">
      <c r="C258" t="s">
        <v>277</v>
      </c>
      <c r="D258" s="6">
        <v>62.22</v>
      </c>
    </row>
    <row r="259" spans="3:9" ht="15.5" x14ac:dyDescent="0.35">
      <c r="C259" t="s">
        <v>278</v>
      </c>
      <c r="D259" s="6">
        <v>0.69</v>
      </c>
    </row>
    <row r="260" spans="3:9" ht="15.5" x14ac:dyDescent="0.35">
      <c r="C260" t="s">
        <v>279</v>
      </c>
      <c r="D260" s="6">
        <v>87.88</v>
      </c>
    </row>
    <row r="261" spans="3:9" ht="15.5" x14ac:dyDescent="0.35">
      <c r="C261" t="s">
        <v>280</v>
      </c>
      <c r="D261" s="6">
        <v>3.45</v>
      </c>
    </row>
    <row r="262" spans="3:9" ht="15.5" x14ac:dyDescent="0.35">
      <c r="C262" t="s">
        <v>281</v>
      </c>
      <c r="I262" s="6">
        <v>2.2400000000000002</v>
      </c>
    </row>
    <row r="263" spans="3:9" ht="15.5" x14ac:dyDescent="0.35">
      <c r="C263" t="s">
        <v>282</v>
      </c>
      <c r="I263" s="6">
        <v>5.31</v>
      </c>
    </row>
    <row r="264" spans="3:9" ht="15.5" x14ac:dyDescent="0.35">
      <c r="C264" t="s">
        <v>47</v>
      </c>
      <c r="I264" s="5">
        <v>1857000000000</v>
      </c>
    </row>
    <row r="265" spans="3:9" ht="15.5" x14ac:dyDescent="0.35">
      <c r="C265" t="s">
        <v>283</v>
      </c>
      <c r="I265" s="5">
        <v>4607000000000</v>
      </c>
    </row>
    <row r="266" spans="3:9" ht="15.5" x14ac:dyDescent="0.35">
      <c r="C266" t="s">
        <v>284</v>
      </c>
      <c r="I266" s="6">
        <v>8220000000.000001</v>
      </c>
    </row>
    <row r="267" spans="3:9" ht="15.5" x14ac:dyDescent="0.35">
      <c r="C267" t="s">
        <v>285</v>
      </c>
      <c r="I267" s="6">
        <v>7.4999999999999997E-2</v>
      </c>
    </row>
    <row r="268" spans="3:9" ht="15.5" x14ac:dyDescent="0.35">
      <c r="C268" t="s">
        <v>286</v>
      </c>
      <c r="D268" s="6">
        <v>5.21E-2</v>
      </c>
    </row>
    <row r="269" spans="3:9" ht="15.5" x14ac:dyDescent="0.35">
      <c r="C269" t="s">
        <v>287</v>
      </c>
      <c r="D269" s="6">
        <v>7.4999999999999997E-3</v>
      </c>
    </row>
    <row r="270" spans="3:9" ht="15.5" x14ac:dyDescent="0.35">
      <c r="C270" t="s">
        <v>288</v>
      </c>
      <c r="D270" s="6">
        <v>-3.0999999999999999E-3</v>
      </c>
    </row>
    <row r="271" spans="3:9" ht="15.5" x14ac:dyDescent="0.35">
      <c r="C271" t="s">
        <v>453</v>
      </c>
      <c r="D271" s="6">
        <v>-3.32E-2</v>
      </c>
    </row>
    <row r="272" spans="3:9" ht="15.5" x14ac:dyDescent="0.35">
      <c r="C272" t="s">
        <v>289</v>
      </c>
      <c r="D272" s="6">
        <v>-0.44240000000000002</v>
      </c>
    </row>
    <row r="273" spans="3:9" ht="15.5" x14ac:dyDescent="0.35">
      <c r="C273" t="s">
        <v>360</v>
      </c>
      <c r="D273" s="6">
        <v>-1.1281999999999999</v>
      </c>
    </row>
    <row r="274" spans="3:9" ht="15.5" x14ac:dyDescent="0.35">
      <c r="C274" t="s">
        <v>290</v>
      </c>
      <c r="I274" s="6">
        <v>25.45</v>
      </c>
    </row>
    <row r="275" spans="3:9" ht="15.5" x14ac:dyDescent="0.35">
      <c r="C275" t="s">
        <v>291</v>
      </c>
      <c r="I275" t="s">
        <v>1908</v>
      </c>
    </row>
    <row r="276" spans="3:9" ht="15.5" x14ac:dyDescent="0.35">
      <c r="C276" t="s">
        <v>293</v>
      </c>
      <c r="I276" s="5">
        <v>3</v>
      </c>
    </row>
    <row r="277" spans="3:9" ht="15.5" x14ac:dyDescent="0.35">
      <c r="C277" t="s">
        <v>294</v>
      </c>
      <c r="I277" s="6">
        <v>0.46</v>
      </c>
    </row>
    <row r="278" spans="3:9" ht="15.5" x14ac:dyDescent="0.35">
      <c r="C278" t="s">
        <v>295</v>
      </c>
      <c r="I278" s="6">
        <v>0.62</v>
      </c>
    </row>
    <row r="279" spans="3:9" ht="15.5" x14ac:dyDescent="0.35">
      <c r="C279" t="s">
        <v>458</v>
      </c>
      <c r="I279" s="6">
        <v>0.28000000000000003</v>
      </c>
    </row>
    <row r="280" spans="3:9" ht="15.5" x14ac:dyDescent="0.35">
      <c r="C280" t="s">
        <v>296</v>
      </c>
      <c r="I280" s="6">
        <v>0.23</v>
      </c>
    </row>
    <row r="281" spans="3:9" ht="15.5" x14ac:dyDescent="0.35">
      <c r="C281" t="s">
        <v>361</v>
      </c>
      <c r="I281" s="6">
        <v>0.94</v>
      </c>
    </row>
    <row r="282" spans="3:9" ht="15.5" x14ac:dyDescent="0.35">
      <c r="C282" t="s">
        <v>297</v>
      </c>
      <c r="I282" s="6">
        <v>0.61</v>
      </c>
    </row>
    <row r="283" spans="3:9" ht="15.5" x14ac:dyDescent="0.35">
      <c r="C283" t="s">
        <v>298</v>
      </c>
      <c r="I283" s="6">
        <v>0.66</v>
      </c>
    </row>
    <row r="284" spans="3:9" ht="15.5" x14ac:dyDescent="0.35">
      <c r="C284" t="s">
        <v>299</v>
      </c>
      <c r="I284" s="5">
        <v>11948000000000</v>
      </c>
    </row>
    <row r="285" spans="3:9" ht="15.5" x14ac:dyDescent="0.35">
      <c r="C285" t="s">
        <v>300</v>
      </c>
      <c r="I285" s="5">
        <v>580000000000</v>
      </c>
    </row>
    <row r="286" spans="3:9" ht="15.5" x14ac:dyDescent="0.35">
      <c r="C286" t="s">
        <v>301</v>
      </c>
      <c r="I286" s="5">
        <v>215000000000</v>
      </c>
    </row>
    <row r="287" spans="3:9" ht="15.5" x14ac:dyDescent="0.35">
      <c r="C287" t="s">
        <v>302</v>
      </c>
      <c r="I287" s="5">
        <v>-32000000000</v>
      </c>
    </row>
    <row r="288" spans="3:9" ht="15.5" x14ac:dyDescent="0.35">
      <c r="C288" t="s">
        <v>303</v>
      </c>
      <c r="D288" s="5">
        <v>314000000000</v>
      </c>
    </row>
    <row r="289" spans="3:9" ht="15.5" x14ac:dyDescent="0.35">
      <c r="C289" t="s">
        <v>304</v>
      </c>
      <c r="D289" s="5">
        <v>5472000000000</v>
      </c>
    </row>
    <row r="290" spans="3:9" ht="15.5" x14ac:dyDescent="0.35">
      <c r="C290" t="s">
        <v>305</v>
      </c>
      <c r="D290" s="5">
        <v>3312000000000</v>
      </c>
    </row>
    <row r="291" spans="3:9" ht="15.5" x14ac:dyDescent="0.35">
      <c r="C291" t="s">
        <v>245</v>
      </c>
      <c r="D291" s="5">
        <v>997000000000</v>
      </c>
    </row>
    <row r="292" spans="3:9" ht="15.5" x14ac:dyDescent="0.35">
      <c r="C292" t="s">
        <v>306</v>
      </c>
      <c r="I292" s="5">
        <v>2123000000000</v>
      </c>
    </row>
    <row r="293" spans="3:9" ht="15.5" x14ac:dyDescent="0.35">
      <c r="C293" t="s">
        <v>242</v>
      </c>
      <c r="D293" s="5">
        <v>3027000000000</v>
      </c>
    </row>
    <row r="294" spans="3:9" ht="15.5" x14ac:dyDescent="0.35">
      <c r="C294" t="s">
        <v>24</v>
      </c>
      <c r="D294" s="5">
        <v>3027000000000</v>
      </c>
    </row>
    <row r="295" spans="3:9" ht="15.5" x14ac:dyDescent="0.35">
      <c r="C295" t="s">
        <v>21</v>
      </c>
      <c r="D295" s="5">
        <v>2713000000000</v>
      </c>
    </row>
    <row r="296" spans="3:9" ht="15.5" x14ac:dyDescent="0.35">
      <c r="C296" t="s">
        <v>244</v>
      </c>
      <c r="I296" s="5">
        <v>2161000000000</v>
      </c>
    </row>
    <row r="297" spans="3:9" ht="15.5" x14ac:dyDescent="0.35">
      <c r="C297" t="s">
        <v>307</v>
      </c>
      <c r="I297" s="5">
        <v>-180000000000</v>
      </c>
    </row>
    <row r="298" spans="3:9" ht="15.5" x14ac:dyDescent="0.35">
      <c r="C298" t="s">
        <v>308</v>
      </c>
      <c r="I298" s="5">
        <v>-38000000000</v>
      </c>
    </row>
    <row r="299" spans="3:9" ht="15.5" x14ac:dyDescent="0.35">
      <c r="C299" t="s">
        <v>309</v>
      </c>
      <c r="I299" s="5">
        <v>-209000000000</v>
      </c>
    </row>
    <row r="300" spans="3:9" ht="15.5" x14ac:dyDescent="0.35">
      <c r="C300" t="s">
        <v>310</v>
      </c>
      <c r="I300" s="5">
        <v>-45000000000</v>
      </c>
    </row>
    <row r="301" spans="3:9" ht="15.5" x14ac:dyDescent="0.35">
      <c r="C301" t="s">
        <v>311</v>
      </c>
      <c r="I301" s="5">
        <v>-224000000000</v>
      </c>
    </row>
  </sheetData>
  <pageMargins left="0.7" right="0.7" top="0.75" bottom="0.75" header="0.3" footer="0.3"/>
  <ignoredErrors>
    <ignoredError sqref="A1:R302" numberStoredAsText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M27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1909</v>
      </c>
      <c r="D1" t="s">
        <v>1</v>
      </c>
      <c r="E1" t="s">
        <v>2</v>
      </c>
      <c r="H1" t="s">
        <v>3</v>
      </c>
      <c r="I1" s="1">
        <v>44195</v>
      </c>
      <c r="J1" s="1">
        <v>43829</v>
      </c>
      <c r="K1" s="1">
        <v>43462</v>
      </c>
      <c r="L1" s="1">
        <v>43098</v>
      </c>
      <c r="M1" s="1">
        <v>42734</v>
      </c>
    </row>
    <row r="2" spans="1:13" ht="15.5" x14ac:dyDescent="0.35">
      <c r="C2" t="s">
        <v>1910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t="str">
        <f ca="1">IFERROR(_xlfn.STOCKHISTORY("XIDX:" &amp; $C$1, I1, , 0, 0, 1), "Libur")</f>
        <v>Libur</v>
      </c>
      <c r="J2" s="2" t="str">
        <f ca="1">IFERROR(_xlfn.STOCKHISTORY("XIDX:" &amp; $C$1, J1, , 0, 0, 1), "Libur")</f>
        <v>Libur</v>
      </c>
      <c r="K2" s="2" vm="129">
        <f ca="1">IFERROR(_xlfn.STOCKHISTORY("XIDX:" &amp; $C$1, K1, , 0, 0, 1), "Libur")</f>
        <v>318</v>
      </c>
      <c r="L2" s="2" vm="57">
        <f ca="1">IFERROR(_xlfn.STOCKHISTORY("XIDX:" &amp; $C$1, L1, , 0, 0, 1), "Libur")</f>
        <v>300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3" ht="15.5" x14ac:dyDescent="0.35">
      <c r="B4" t="s">
        <v>5</v>
      </c>
      <c r="C4" t="s">
        <v>6</v>
      </c>
      <c r="D4" s="2">
        <f>IFERROR(INDEX(D51:D500,MATCH($C$4,$C$51:$C$500,0)),"")</f>
        <v>10205475329</v>
      </c>
      <c r="E4" s="2">
        <f>IFERROR(INDEX(E51:E500,MATCH($C$4,$C$51:$C$500,0)),"")</f>
        <v>18983241932</v>
      </c>
      <c r="H4" s="2">
        <f>IFERROR(SUM(D4:G4)*(4/MAX(1,COUNT(D4:G4))),"")</f>
        <v>58377434522</v>
      </c>
      <c r="I4" s="2">
        <f>IFERROR(INDEX(I51:I500,MATCH($C$4,$C$51:$C$500,0)),"")</f>
        <v>66074134117</v>
      </c>
      <c r="J4" s="2">
        <f>IFERROR(INDEX(J51:J500,MATCH($C$4,$C$51:$C$500,0)),"")</f>
        <v>89441634262</v>
      </c>
      <c r="K4" s="2">
        <f>IFERROR(INDEX(K51:K500,MATCH($C$4,$C$51:$C$500,0)),"")</f>
        <v>191218025517</v>
      </c>
      <c r="L4" s="2">
        <f>IFERROR(INDEX(L51:L500,MATCH($C$4,$C$51:$C$500,0)),"")</f>
        <v>178904717453</v>
      </c>
      <c r="M4" s="2">
        <f>IFERROR(INDEX(M51:M500,MATCH($C$4,$C$51:$C$500,0)),"")</f>
        <v>0</v>
      </c>
    </row>
    <row r="5" spans="1:13" ht="15.5" x14ac:dyDescent="0.35">
      <c r="B5" t="s">
        <v>7</v>
      </c>
      <c r="C5" t="s">
        <v>8</v>
      </c>
      <c r="D5" s="2">
        <f>IFERROR(INDEX(D51:D500,MATCH($C$5,$C$51:$C$500,0)),"")</f>
        <v>1364918242</v>
      </c>
      <c r="E5" s="2">
        <f>IFERROR(INDEX(E51:E500,MATCH($C$5,$C$51:$C$500,0)),"")</f>
        <v>805085183</v>
      </c>
      <c r="H5" s="2">
        <f>IFERROR(SUM(D5:G5)*(4/MAX(1,COUNT(D5:G5))),"")</f>
        <v>4340006850</v>
      </c>
      <c r="I5" s="2">
        <f>IFERROR(INDEX(I51:I500,MATCH($C$5,$C$51:$C$500,0)),"")</f>
        <v>21626785620</v>
      </c>
      <c r="J5" s="2">
        <f>IFERROR(INDEX(J51:J500,MATCH($C$5,$C$51:$C$500,0)),"")</f>
        <v>18388420911</v>
      </c>
      <c r="K5" s="2">
        <f>IFERROR(INDEX(K51:K500,MATCH($C$5,$C$51:$C$500,0)),"")</f>
        <v>56058696913</v>
      </c>
      <c r="L5" s="2">
        <f>IFERROR(INDEX(L51:L500,MATCH($C$5,$C$51:$C$500,0)),"")</f>
        <v>29552078551</v>
      </c>
      <c r="M5" s="2">
        <f>IFERROR(INDEX(M51:M500,MATCH($C$5,$C$51:$C$500,0)),"")</f>
        <v>-14067630002</v>
      </c>
    </row>
    <row r="6" spans="1:13" ht="15.5" x14ac:dyDescent="0.35">
      <c r="B6" t="s">
        <v>9</v>
      </c>
      <c r="C6" t="s">
        <v>10</v>
      </c>
      <c r="D6" s="2">
        <f>IFERROR(INDEX(D51:D500,MATCH($C$6,$C$51:$C$500,0)),"")</f>
        <v>1476204196522</v>
      </c>
      <c r="E6" s="2">
        <f>IFERROR(INDEX(E51:E500,MATCH($C$6,$C$51:$C$500,0)),"")</f>
        <v>1474839278280</v>
      </c>
      <c r="H6" s="2">
        <f>IFERROR(INDEX(D6:G6,COUNT(D6:G6)),"")</f>
        <v>1474839278280</v>
      </c>
      <c r="I6" s="2">
        <f>IFERROR(INDEX(I51:I500,MATCH($C$6,$C$51:$C$500,0)),"")</f>
        <v>1472855604194</v>
      </c>
      <c r="J6" s="2">
        <f>IFERROR(INDEX(J51:J500,MATCH($C$6,$C$51:$C$500,0)),"")</f>
        <v>1451228818574</v>
      </c>
      <c r="K6" s="2">
        <f>IFERROR(INDEX(K51:K500,MATCH($C$6,$C$51:$C$500,0)),"")</f>
        <v>1192946647664</v>
      </c>
      <c r="L6" s="2">
        <f>IFERROR(INDEX(L51:L500,MATCH($C$6,$C$51:$C$500,0)),"")</f>
        <v>1136887950751</v>
      </c>
      <c r="M6" s="2">
        <f>IFERROR(INDEX(M51:M500,MATCH($C$6,$C$51:$C$500,0)),"")</f>
        <v>624194722581</v>
      </c>
    </row>
    <row r="7" spans="1:13" ht="15.5" x14ac:dyDescent="0.35">
      <c r="B7" t="s">
        <v>11</v>
      </c>
      <c r="C7" t="s">
        <v>12</v>
      </c>
      <c r="D7" s="3">
        <f>IFERROR(INDEX(D51:D500,MATCH($C$7,$C$51:$C$500,0))/1000000000,"")</f>
        <v>9.01</v>
      </c>
      <c r="E7" s="3">
        <f>IFERROR(INDEX(E51:E500,MATCH($C$7,$C$51:$C$500,0))/1000000000,"")</f>
        <v>9.01</v>
      </c>
      <c r="H7" s="3">
        <f>IFERROR(INDEX(D7:G7,COUNT(D7:G7)),"")</f>
        <v>9.01</v>
      </c>
      <c r="I7" s="3">
        <f>IFERROR(INDEX(I51:I500,MATCH($C$7,$C$51:$C$500,0))/1000000000,"")</f>
        <v>9.01</v>
      </c>
      <c r="J7" s="3">
        <f>IFERROR(INDEX(J51:J500,MATCH($C$7,$C$51:$C$500,0))/1000000000,"")</f>
        <v>9.01</v>
      </c>
      <c r="K7" s="3">
        <f>IFERROR(INDEX(K51:K500,MATCH($C$7,$C$51:$C$500,0))/1000000000,"")</f>
        <v>8.19</v>
      </c>
      <c r="L7" s="3">
        <f>IFERROR(INDEX(L51:L500,MATCH($C$7,$C$51:$C$500,0))/1000000000,"")</f>
        <v>8.19</v>
      </c>
      <c r="M7" s="3">
        <f>IFERROR(INDEX(M51:M500,MATCH($C$7,$C$51:$C$500,0))/1000000000,"")</f>
        <v>0</v>
      </c>
    </row>
    <row r="8" spans="1:1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0</v>
      </c>
      <c r="E8" s="2">
        <f>IFERROR(INDEX(E51:E500,MATCH("Free cash flow (Quarter)",$C$51:$C$500,0)),"")</f>
        <v>0</v>
      </c>
      <c r="H8" s="2">
        <f>IFERROR(INDEX(D8:G8,COUNT(D8:G8)),"")</f>
        <v>0</v>
      </c>
      <c r="I8" s="2">
        <f>IFERROR(INDEX(I51:I500,MATCH($C$8,$C$51:$C$500,0)),"")</f>
        <v>-27000000000</v>
      </c>
      <c r="J8" s="2">
        <f>IFERROR(INDEX(J51:J500,MATCH($C$8,$C$51:$C$500,0)),"")</f>
        <v>-119000000000</v>
      </c>
      <c r="K8" s="2">
        <f>IFERROR(INDEX(K51:K500,MATCH($C$8,$C$51:$C$500,0)),"")</f>
        <v>274000000000</v>
      </c>
      <c r="L8" s="2">
        <f>IFERROR(INDEX(L51:L500,MATCH($C$8,$C$51:$C$500,0)),"")</f>
        <v>-343000000000</v>
      </c>
      <c r="M8" s="2">
        <f>IFERROR(INDEX(M51:M500,MATCH($C$8,$C$51:$C$500,0)),"")</f>
        <v>-154000000000</v>
      </c>
    </row>
    <row r="9" spans="1:13" ht="15.5" x14ac:dyDescent="0.35">
      <c r="A9" t="s">
        <v>16</v>
      </c>
      <c r="C9" t="s">
        <v>17</v>
      </c>
      <c r="D9" s="3">
        <f>IFERROR(INDEX(D51:D500,MATCH("Free cash flow per share (Quarter)",$C$51:$C$500,0)),"")</f>
        <v>0.01</v>
      </c>
      <c r="E9" s="3">
        <f>IFERROR(INDEX(E51:E500,MATCH("Free cash flow per share (Quarter)",$C$51:$C$500,0)),"")</f>
        <v>0.03</v>
      </c>
      <c r="H9" s="3">
        <f>IFERROR(INDEX(D9:G9,COUNT(D9:G9)),"")</f>
        <v>0.03</v>
      </c>
      <c r="I9" s="3">
        <f>IFERROR(INDEX(I51:I500,MATCH($C$9,$C$51:$C$500,0)),"")</f>
        <v>-3.05</v>
      </c>
      <c r="J9" s="3">
        <f>IFERROR(INDEX(J51:J500,MATCH($C$9,$C$51:$C$500,0)),"")</f>
        <v>-13.22</v>
      </c>
      <c r="K9" s="3">
        <f>IFERROR(INDEX(K51:K500,MATCH($C$9,$C$51:$C$500,0)),"")</f>
        <v>33.51</v>
      </c>
      <c r="L9" s="3">
        <f>IFERROR(INDEX(L51:L500,MATCH($C$9,$C$51:$C$500,0)),"")</f>
        <v>-41.86</v>
      </c>
      <c r="M9" s="3">
        <f>IFERROR(INDEX(M51:M500,MATCH($C$9,$C$51:$C$500,0)),"")</f>
        <v>-337680.93</v>
      </c>
    </row>
    <row r="10" spans="1:13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 t="str">
        <f ca="1">IFERROR(IF(I9=0,"",I2/I9),"")</f>
        <v/>
      </c>
      <c r="J10" s="3" t="str">
        <f ca="1">IFERROR(IF(J9=0,"",J2/J9),"")</f>
        <v/>
      </c>
      <c r="K10" s="3">
        <f ca="1">IFERROR(IF(K9=0,"",K2/K9),"")</f>
        <v>9.4897045658012544</v>
      </c>
      <c r="L10" s="3">
        <f ca="1">IFERROR(IF(L9=0,"",L2/L9),"")</f>
        <v>-7.1667462971810796</v>
      </c>
      <c r="M10" s="3" t="str">
        <f ca="1">IFERROR(IF(M9=0,"",M2/M9),"")</f>
        <v/>
      </c>
    </row>
    <row r="11" spans="1:13" ht="15.5" x14ac:dyDescent="0.35">
      <c r="B11" t="s">
        <v>19</v>
      </c>
      <c r="C11" t="s">
        <v>20</v>
      </c>
      <c r="D11" s="2">
        <f>IFERROR(INDEX(D51:D500,MATCH($C$11,$C$51:$C$500,0)),"")</f>
        <v>5786036903</v>
      </c>
      <c r="E11" s="2">
        <f>IFERROR(INDEX(E51:E500,MATCH($C$11,$C$51:$C$500,0)),"")</f>
        <v>8041074605</v>
      </c>
      <c r="H11" s="2">
        <f>IFERROR(INDEX(D11:G11,COUNT(D11:G11)),"")</f>
        <v>8041074605</v>
      </c>
      <c r="I11" s="2">
        <f>IFERROR(INDEX(I51:I500,MATCH($C$11,$C$51:$C$500,0)),"")</f>
        <v>12693243276</v>
      </c>
      <c r="J11" s="2">
        <f>IFERROR(INDEX(J51:J500,MATCH($C$11,$C$51:$C$500,0)),"")</f>
        <v>56332267544</v>
      </c>
      <c r="K11" s="2">
        <f>IFERROR(INDEX(K51:K500,MATCH($C$11,$C$51:$C$500,0)),"")</f>
        <v>106164618448</v>
      </c>
      <c r="L11" s="2">
        <f>IFERROR(INDEX(L51:L500,MATCH($C$11,$C$51:$C$500,0)),"")</f>
        <v>141430466678</v>
      </c>
      <c r="M11" s="2">
        <f>IFERROR(INDEX(M51:M500,MATCH($C$11,$C$51:$C$500,0)),"")</f>
        <v>171184665874</v>
      </c>
    </row>
    <row r="12" spans="1:1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-6000000000</v>
      </c>
      <c r="E12" s="2">
        <f>IFERROR(INDEX(E51:E500,MATCH("Net Debt (Quarter)",$C$51:$C$500,0)),"")</f>
        <v>-8000000000</v>
      </c>
      <c r="H12" s="2">
        <f>IFERROR(INDEX(D12:G12,COUNT(D12:G12)),"")</f>
        <v>-8000000000</v>
      </c>
      <c r="I12" s="2">
        <f>IFERROR(INDEX(I51:I500,MATCH($C$12,$C$51:$C$500,0)),"")</f>
        <v>56000000000</v>
      </c>
      <c r="J12" s="2">
        <f>IFERROR(INDEX(J51:J500,MATCH($C$12,$C$51:$C$500,0)),"")</f>
        <v>17000000000</v>
      </c>
      <c r="K12" s="2">
        <f>IFERROR(INDEX(K51:K500,MATCH($C$12,$C$51:$C$500,0)),"")</f>
        <v>-80000000000</v>
      </c>
      <c r="L12" s="2">
        <f>IFERROR(INDEX(L51:L500,MATCH($C$12,$C$51:$C$500,0)),"")</f>
        <v>-114000000000</v>
      </c>
      <c r="M12" s="2">
        <f>IFERROR(INDEX(M51:M500,MATCH($C$12,$C$51:$C$500,0)),"")</f>
        <v>-144000000000</v>
      </c>
    </row>
    <row r="13" spans="1:1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>IFERROR(INDEX(I51:I500,MATCH($C$13,$C$51:$C$500,0)),"")</f>
        <v>69000000000</v>
      </c>
      <c r="J13" s="2">
        <f>IFERROR(INDEX(J51:J500,MATCH($C$13,$C$51:$C$500,0)),"")</f>
        <v>74000000000</v>
      </c>
      <c r="K13" s="2">
        <f>IFERROR(INDEX(K51:K500,MATCH($C$13,$C$51:$C$500,0)),"")</f>
        <v>26000000000</v>
      </c>
      <c r="L13" s="2">
        <f>IFERROR(INDEX(L51:L500,MATCH($C$13,$C$51:$C$500,0)),"")</f>
        <v>27000000000</v>
      </c>
      <c r="M13" s="2">
        <f>IFERROR(INDEX(M51:M500,MATCH($C$13,$C$51:$C$500,0)),"")</f>
        <v>27000000000</v>
      </c>
    </row>
    <row r="14" spans="1:13" ht="15.5" x14ac:dyDescent="0.35">
      <c r="C14" t="s">
        <v>27</v>
      </c>
      <c r="D14" s="2">
        <f>IFERROR(INDEX(D51:D500,MATCH($C$14,$C$51:$C$500,0)),"")</f>
        <v>-96047009</v>
      </c>
      <c r="E14" s="2">
        <f>IFERROR(INDEX(E51:E500,MATCH($C$14,$C$51:$C$500,0)),"")</f>
        <v>-8985806</v>
      </c>
      <c r="H14" s="2">
        <f>IFERROR(SUM(D14:G14)*(4/MAX(1,COUNT(D14:G14))),"")</f>
        <v>-210065630</v>
      </c>
      <c r="I14" s="2">
        <f>IFERROR(INDEX(I51:I500,MATCH($C$14,$C$51:$C$500,0)),"")</f>
        <v>-54130226</v>
      </c>
      <c r="J14" s="2">
        <f>IFERROR(INDEX(J51:J500,MATCH($C$14,$C$51:$C$500,0)),"")</f>
        <v>-4384078675</v>
      </c>
      <c r="K14" s="2">
        <f>IFERROR(INDEX(K51:K500,MATCH($C$14,$C$51:$C$500,0)),"")</f>
        <v>-4469839030</v>
      </c>
      <c r="L14" s="2">
        <f>IFERROR(INDEX(L51:L500,MATCH($C$14,$C$51:$C$500,0)),"")</f>
        <v>-4521092344</v>
      </c>
      <c r="M14" s="2">
        <f>IFERROR(INDEX(M51:M500,MATCH($C$14,$C$51:$C$500,0)),"")</f>
        <v>-8432473712</v>
      </c>
    </row>
    <row r="15" spans="1:13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>IFERROR(INDEX(I51:I500,MATCH($C$15,$C$51:$C$500,0)),"")</f>
        <v>0</v>
      </c>
      <c r="J15" s="2">
        <f>IFERROR(INDEX(J51:J500,MATCH($C$15,$C$51:$C$500,0)),"")</f>
        <v>-29920905</v>
      </c>
      <c r="K15" s="2">
        <f>IFERROR(INDEX(K51:K500,MATCH($C$15,$C$51:$C$500,0)),"")</f>
        <v>-4780450638</v>
      </c>
      <c r="L15" s="2">
        <f>IFERROR(INDEX(L51:L500,MATCH($C$15,$C$51:$C$500,0)),"")</f>
        <v>-4472617936</v>
      </c>
      <c r="M15" s="2">
        <f>IFERROR(INDEX(M51:M500,MATCH($C$15,$C$51:$C$500,0)),"")</f>
        <v>0</v>
      </c>
    </row>
    <row r="16" spans="1:13" ht="15.5" x14ac:dyDescent="0.35">
      <c r="C16" t="s">
        <v>29</v>
      </c>
      <c r="D16" s="2">
        <f>IFERROR(INDEX(D51:D500,MATCH($C$16,$C$51:$C$500,0)),"")</f>
        <v>1364530019</v>
      </c>
      <c r="E16" s="2">
        <f>IFERROR(INDEX(E51:E500,MATCH($C$16,$C$51:$C$500,0)),"")</f>
        <v>805085183</v>
      </c>
      <c r="H16" s="2">
        <f>IFERROR(SUM(D16:G16)*(4/MAX(1,COUNT(D16:G16))),"")</f>
        <v>4339230404</v>
      </c>
      <c r="I16" s="2">
        <f>IFERROR(INDEX(I51:I500,MATCH($C$16,$C$51:$C$500,0)),"")</f>
        <v>21619390622</v>
      </c>
      <c r="J16" s="2">
        <f>IFERROR(INDEX(J51:J500,MATCH($C$16,$C$51:$C$500,0)),"")</f>
        <v>17998952285</v>
      </c>
      <c r="K16" s="2">
        <f>IFERROR(INDEX(K51:K500,MATCH($C$16,$C$51:$C$500,0)),"")</f>
        <v>61390633691</v>
      </c>
      <c r="L16" s="2">
        <f>IFERROR(INDEX(L51:L500,MATCH($C$16,$C$51:$C$500,0)),"")</f>
        <v>34029251341</v>
      </c>
      <c r="M16" s="2">
        <f>IFERROR(INDEX(M51:M500,MATCH($C$16,$C$51:$C$500,0)),"")</f>
        <v>-14059142063</v>
      </c>
    </row>
    <row r="17" spans="1:13" ht="15.5" x14ac:dyDescent="0.35">
      <c r="A17" t="s">
        <v>30</v>
      </c>
    </row>
    <row r="18" spans="1:1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314</v>
      </c>
      <c r="J18" t="s">
        <v>315</v>
      </c>
      <c r="K18" t="s">
        <v>32</v>
      </c>
      <c r="L18" t="s">
        <v>33</v>
      </c>
      <c r="M18" t="s">
        <v>34</v>
      </c>
    </row>
    <row r="19" spans="1:13" ht="15.5" x14ac:dyDescent="0.35">
      <c r="A19" t="s">
        <v>44</v>
      </c>
      <c r="C19" t="s">
        <v>45</v>
      </c>
    </row>
    <row r="20" spans="1:13" ht="15.5" x14ac:dyDescent="0.35">
      <c r="A20" t="s">
        <v>46</v>
      </c>
      <c r="C20" t="s">
        <v>47</v>
      </c>
      <c r="D20" s="2" t="str">
        <f ca="1">IFERROR(D21*D2,"")</f>
        <v/>
      </c>
      <c r="E20" s="2" t="str">
        <f ca="1">IFERROR(E21*E2,"")</f>
        <v/>
      </c>
      <c r="H20" s="2" t="str">
        <f t="shared" ref="H20:M20" ca="1" si="0">IFERROR(H21*H2,"")</f>
        <v/>
      </c>
      <c r="I20" s="2" t="str">
        <f t="shared" ca="1" si="0"/>
        <v/>
      </c>
      <c r="J20" s="2" t="str">
        <f t="shared" ca="1" si="0"/>
        <v/>
      </c>
      <c r="K20" s="2">
        <f t="shared" ca="1" si="0"/>
        <v>2604419999999.9995</v>
      </c>
      <c r="L20" s="2">
        <f t="shared" ca="1" si="0"/>
        <v>2456999999999.9995</v>
      </c>
      <c r="M20" s="2" t="str">
        <f t="shared" ca="1" si="0"/>
        <v/>
      </c>
    </row>
    <row r="21" spans="1:13" ht="15.5" x14ac:dyDescent="0.35">
      <c r="C21" t="s">
        <v>12</v>
      </c>
      <c r="D21" s="2">
        <f>IFERROR(INDEX(D51:D500,MATCH($C$7,$C$51:$C$500,0)),"")</f>
        <v>9010000000</v>
      </c>
      <c r="E21" s="2">
        <f>IFERROR(INDEX(E51:E500,MATCH($C$7,$C$51:$C$500,0)),"")</f>
        <v>9010000000</v>
      </c>
      <c r="H21" s="2">
        <f>IFERROR(INDEX(D21:G21,COUNT(D21:G21)),"")</f>
        <v>9010000000</v>
      </c>
      <c r="I21" s="2">
        <f>IFERROR(INDEX(I51:I500,MATCH($C$7,$C$51:$C$500,0)),"")</f>
        <v>9010000000</v>
      </c>
      <c r="J21" s="2">
        <f>IFERROR(INDEX(J51:J500,MATCH($C$7,$C$51:$C$500,0)),"")</f>
        <v>9010000000</v>
      </c>
      <c r="K21" s="2">
        <f>IFERROR(INDEX(K51:K500,MATCH($C$7,$C$51:$C$500,0)),"")</f>
        <v>8189999999.999999</v>
      </c>
      <c r="L21" s="2">
        <f>IFERROR(INDEX(L51:L500,MATCH($C$7,$C$51:$C$500,0)),"")</f>
        <v>8189999999.999999</v>
      </c>
      <c r="M21" s="2">
        <f>IFERROR(INDEX(M51:M500,MATCH($C$7,$C$51:$C$500,0)),"")</f>
        <v>0</v>
      </c>
    </row>
    <row r="23" spans="1:13" ht="15.5" x14ac:dyDescent="0.35">
      <c r="B23" t="s">
        <v>48</v>
      </c>
      <c r="C23" t="s">
        <v>49</v>
      </c>
      <c r="D23" s="3">
        <f>IFERROR(D5/D6*100,"")</f>
        <v>9.24613441159296E-2</v>
      </c>
      <c r="E23" s="3">
        <f>IFERROR(E5/E6*100,"")</f>
        <v>5.4587994424647644E-2</v>
      </c>
      <c r="H23" s="3">
        <f t="shared" ref="H23:M23" si="1">IFERROR(H5/H6*100,"")</f>
        <v>0.29426981732283675</v>
      </c>
      <c r="I23" s="3">
        <f t="shared" si="1"/>
        <v>1.4683574926433445</v>
      </c>
      <c r="J23" s="3">
        <f t="shared" si="1"/>
        <v>1.2670931472452944</v>
      </c>
      <c r="K23" s="3">
        <f t="shared" si="1"/>
        <v>4.6991788796902876</v>
      </c>
      <c r="L23" s="3">
        <f t="shared" si="1"/>
        <v>2.5993835655904904</v>
      </c>
      <c r="M23" s="3">
        <f t="shared" si="1"/>
        <v>-2.2537245979638163</v>
      </c>
    </row>
    <row r="24" spans="1:13" ht="15.5" x14ac:dyDescent="0.35">
      <c r="C24" t="s">
        <v>50</v>
      </c>
      <c r="D24" s="4">
        <f>IFERROR(_xlfn.RRI(5,I23,D23),"")</f>
        <v>-0.42479099051732294</v>
      </c>
      <c r="E24" s="4">
        <f>IFERROR(_xlfn.RRI(5,J23,E23),"")</f>
        <v>-0.46683980359433186</v>
      </c>
      <c r="H24" s="4" t="str">
        <f t="shared" ref="H24:M24" si="2">IFERROR(_xlfn.RRI(5,M23,H23),"")</f>
        <v/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51</v>
      </c>
      <c r="C25" t="s">
        <v>52</v>
      </c>
      <c r="D25" s="3">
        <f>IFERROR(INDEX(D51:D500,MATCH($A$25,$C$51:$C$500,0)),"")</f>
        <v>0.15</v>
      </c>
      <c r="E25" s="3">
        <f>IFERROR(INDEX(E51:E500,MATCH($A$25,$C$51:$C$500,0)),"")</f>
        <v>0.09</v>
      </c>
      <c r="H25" s="3">
        <f>IFERROR(INDEX(D25:G25,COUNT(D25:G25)),"")</f>
        <v>0.09</v>
      </c>
      <c r="I25" s="3">
        <f>IFERROR(INDEX(I51:I500,MATCH($C$25,$C$51:$C$500,0)),"")</f>
        <v>2.4</v>
      </c>
      <c r="J25" s="3">
        <f>IFERROR(INDEX(J51:J500,MATCH($C$25,$C$51:$C$500,0)),"")</f>
        <v>2</v>
      </c>
      <c r="K25" s="3">
        <f>IFERROR(INDEX(K51:K500,MATCH($C$25,$C$51:$C$500,0)),"")</f>
        <v>6.91</v>
      </c>
      <c r="L25" s="3">
        <f>IFERROR(INDEX(L51:L500,MATCH($C$25,$C$51:$C$500,0)),"")</f>
        <v>3.61</v>
      </c>
      <c r="M25" s="3">
        <f>IFERROR(INDEX(M51:M500,MATCH($C$25,$C$51:$C$500,0)),"")</f>
        <v>-30899.21</v>
      </c>
    </row>
    <row r="26" spans="1:13" ht="15.5" x14ac:dyDescent="0.35">
      <c r="C26" t="s">
        <v>53</v>
      </c>
      <c r="D26" s="4">
        <f>IFERROR(_xlfn.RRI(5,I25,D25),"")</f>
        <v>-0.42565082250148245</v>
      </c>
      <c r="E26" s="4">
        <f>IFERROR(_xlfn.RRI(5,J25,E25),"")</f>
        <v>-0.46217312153371493</v>
      </c>
      <c r="H26" s="4" t="str">
        <f t="shared" ref="H26:M26" si="3">IFERROR(_xlfn.RRI(5,M25,H25),"")</f>
        <v/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54</v>
      </c>
      <c r="D27" s="3">
        <f>IFERROR(D4/D21,"")</f>
        <v>1.1326831663706993</v>
      </c>
      <c r="E27" s="3">
        <f>IFERROR(E4/E21,"")</f>
        <v>2.1069080945615983</v>
      </c>
      <c r="H27" s="3">
        <f t="shared" ref="H27:M27" si="4">IFERROR(H4/H21,"")</f>
        <v>6.4791825218645949</v>
      </c>
      <c r="I27" s="3">
        <f t="shared" si="4"/>
        <v>7.3334222105438398</v>
      </c>
      <c r="J27" s="3">
        <f t="shared" si="4"/>
        <v>9.9269294408435069</v>
      </c>
      <c r="K27" s="3">
        <f t="shared" si="4"/>
        <v>23.347744263369965</v>
      </c>
      <c r="L27" s="3">
        <f t="shared" si="4"/>
        <v>21.844287845299149</v>
      </c>
      <c r="M27" s="3" t="str">
        <f t="shared" si="4"/>
        <v/>
      </c>
    </row>
    <row r="28" spans="1:13" ht="15.5" x14ac:dyDescent="0.35">
      <c r="C28" t="s">
        <v>55</v>
      </c>
      <c r="D28" s="4">
        <f>IFERROR(_xlfn.RRI(5,I27,D27),"")</f>
        <v>-0.31172760505879238</v>
      </c>
      <c r="E28" s="4">
        <f>IFERROR(_xlfn.RRI(5,J27,E27),"")</f>
        <v>-0.26655739970520076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56</v>
      </c>
      <c r="H29" s="4">
        <f t="shared" ref="H29:M29" si="6">IFERROR(((H25-I25)/I25)*100%,"")</f>
        <v>-0.96250000000000002</v>
      </c>
      <c r="I29" s="4">
        <f t="shared" si="6"/>
        <v>0.19999999999999996</v>
      </c>
      <c r="J29" s="4">
        <f t="shared" si="6"/>
        <v>-0.71056439942112881</v>
      </c>
      <c r="K29" s="4">
        <f t="shared" si="6"/>
        <v>0.91412742382271484</v>
      </c>
      <c r="L29" s="4">
        <f t="shared" si="6"/>
        <v>-1.0001168314659177</v>
      </c>
      <c r="M29" s="4" t="str">
        <f t="shared" si="6"/>
        <v/>
      </c>
    </row>
    <row r="30" spans="1:13" ht="15.5" x14ac:dyDescent="0.35">
      <c r="C30" t="s">
        <v>57</v>
      </c>
      <c r="H30" s="4">
        <f t="shared" ref="H30:M30" si="7">IFERROR(((H27-I27)/I27)*100%,"")</f>
        <v>-0.11648581851063165</v>
      </c>
      <c r="I30" s="4">
        <f t="shared" si="7"/>
        <v>-0.26125976272470541</v>
      </c>
      <c r="J30" s="4">
        <f t="shared" si="7"/>
        <v>-0.57482276108284414</v>
      </c>
      <c r="K30" s="4">
        <f t="shared" si="7"/>
        <v>6.8826066966259841E-2</v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163.91</v>
      </c>
      <c r="E32" s="3">
        <f>IFERROR(INDEX(E51:E500,MATCH($A$32,$C$51:$C$500,0)),"")</f>
        <v>163.76</v>
      </c>
      <c r="H32" s="3">
        <f>IFERROR(INDEX(D32:G32,COUNT(D32:G32)),"")</f>
        <v>163.76</v>
      </c>
      <c r="I32" s="3">
        <f>IFERROR(INDEX(I51:I500,MATCH($C$32,$C$51:$C$500,0)),"")</f>
        <v>163.54</v>
      </c>
      <c r="J32" s="3">
        <f>IFERROR(INDEX(J51:J500,MATCH($C$32,$C$51:$C$500,0)),"")</f>
        <v>161.13999999999999</v>
      </c>
      <c r="K32" s="3">
        <f>IFERROR(INDEX(K51:K500,MATCH($C$32,$C$51:$C$500,0)),"")</f>
        <v>145.69999999999999</v>
      </c>
      <c r="L32" s="3">
        <f>IFERROR(INDEX(L51:L500,MATCH($C$32,$C$51:$C$500,0)),"")</f>
        <v>138.86000000000001</v>
      </c>
      <c r="M32" s="3">
        <f>IFERROR(INDEX(M51:M500,MATCH($C$32,$C$51:$C$500,0)),"")</f>
        <v>1371856.53</v>
      </c>
    </row>
    <row r="33" spans="1:13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0.31</v>
      </c>
      <c r="E33" s="3">
        <f>IFERROR(INDEX(E51:E500,MATCH($A$33,$C$51:$C$500,0)),"")</f>
        <v>0.31</v>
      </c>
      <c r="H33" s="3">
        <f>IFERROR(INDEX(D33:G33,COUNT(D33:G33)),"")</f>
        <v>0.31</v>
      </c>
      <c r="I33" s="3">
        <f>IFERROR(INDEX(I51:I500,MATCH($C$33,$C$51:$C$500,0)),"")</f>
        <v>0.31</v>
      </c>
      <c r="J33" s="3">
        <f>IFERROR(INDEX(J51:J500,MATCH($C$33,$C$51:$C$500,0)),"")</f>
        <v>0.31</v>
      </c>
      <c r="K33" s="3">
        <f>IFERROR(INDEX(K51:K500,MATCH($C$33,$C$51:$C$500,0)),"")</f>
        <v>2.1800000000000002</v>
      </c>
      <c r="L33" s="3">
        <f>IFERROR(INDEX(L51:L500,MATCH($C$33,$C$51:$C$500,0)),"")</f>
        <v>2.16</v>
      </c>
      <c r="M33" s="3">
        <f>IFERROR(INDEX(M51:M500,MATCH($C$33,$C$51:$C$500,0)),"")</f>
        <v>0</v>
      </c>
    </row>
    <row r="34" spans="1:13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333.33</v>
      </c>
      <c r="E34" s="3">
        <f>IFERROR(INDEX(E51:E500,MATCH($A$34,$C$51:$C$500,0)),"")</f>
        <v>555.55999999999995</v>
      </c>
      <c r="H34" s="3">
        <f>IFERROR(INDEX(D34:G34,COUNT(D34:G34)),"")</f>
        <v>555.55999999999995</v>
      </c>
      <c r="I34" s="3">
        <f>IFERROR(INDEX(I51:I500,MATCH($C$34,$C$51:$C$500,0)),"")</f>
        <v>20.83</v>
      </c>
      <c r="J34" s="3">
        <f>IFERROR(INDEX(J51:J500,MATCH($C$34,$C$51:$C$500,0)),"")</f>
        <v>25</v>
      </c>
      <c r="K34" s="3">
        <f>IFERROR(INDEX(K51:K500,MATCH($C$34,$C$51:$C$500,0)),"")</f>
        <v>46.02</v>
      </c>
      <c r="L34" s="3">
        <f>IFERROR(INDEX(L51:L500,MATCH($C$34,$C$51:$C$500,0)),"")</f>
        <v>83.1</v>
      </c>
      <c r="M34" s="3">
        <f>IFERROR(INDEX(M51:M500,MATCH($C$34,$C$51:$C$500,0)),"")</f>
        <v>0</v>
      </c>
    </row>
    <row r="35" spans="1:13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44.12</v>
      </c>
      <c r="E35" s="3">
        <f>IFERROR(INDEX(E51:E500,MATCH($A$35,$C$51:$C$500,0)),"")</f>
        <v>23.72</v>
      </c>
      <c r="H35" s="3">
        <f>IFERROR(INDEX(D35:G35,COUNT(D35:G35)),"")</f>
        <v>23.72</v>
      </c>
      <c r="I35" s="3">
        <f>IFERROR(INDEX(I51:I500,MATCH($C$35,$C$51:$C$500,0)),"")</f>
        <v>6.82</v>
      </c>
      <c r="J35" s="3">
        <f>IFERROR(INDEX(J51:J500,MATCH($C$35,$C$51:$C$500,0)),"")</f>
        <v>5.03</v>
      </c>
      <c r="K35" s="3">
        <f>IFERROR(INDEX(K51:K500,MATCH($C$35,$C$51:$C$500,0)),"")</f>
        <v>13.62</v>
      </c>
      <c r="L35" s="3">
        <f>IFERROR(INDEX(L51:L500,MATCH($C$35,$C$51:$C$500,0)),"")</f>
        <v>13.73</v>
      </c>
      <c r="M35" s="3">
        <f>IFERROR(INDEX(M51:M500,MATCH($C$35,$C$51:$C$500,0)),"")</f>
        <v>0</v>
      </c>
    </row>
    <row r="36" spans="1:13" ht="15.5" x14ac:dyDescent="0.35">
      <c r="B36" t="s">
        <v>70</v>
      </c>
      <c r="C36" t="s">
        <v>71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72</v>
      </c>
      <c r="C37" t="s">
        <v>73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316</v>
      </c>
      <c r="E50" t="s">
        <v>317</v>
      </c>
      <c r="F50" t="s">
        <v>318</v>
      </c>
      <c r="G50" t="s">
        <v>319</v>
      </c>
      <c r="H50" t="s">
        <v>320</v>
      </c>
      <c r="I50" t="s">
        <v>314</v>
      </c>
      <c r="J50" t="s">
        <v>315</v>
      </c>
      <c r="K50" t="s">
        <v>32</v>
      </c>
      <c r="L50" t="s">
        <v>33</v>
      </c>
      <c r="M50" t="s">
        <v>34</v>
      </c>
    </row>
    <row r="51" spans="2:13" ht="15.5" x14ac:dyDescent="0.35">
      <c r="B51" t="s">
        <v>79</v>
      </c>
      <c r="C51" t="s">
        <v>6</v>
      </c>
      <c r="D51" s="5">
        <v>10205475329</v>
      </c>
      <c r="E51" s="5">
        <v>18983241932</v>
      </c>
      <c r="F51" s="5">
        <v>12149662078</v>
      </c>
      <c r="G51" s="5">
        <v>18162096437</v>
      </c>
      <c r="I51" s="5">
        <v>66074134117</v>
      </c>
      <c r="J51" s="5">
        <v>89441634262</v>
      </c>
      <c r="K51" s="5">
        <v>191218025517</v>
      </c>
      <c r="L51" s="5">
        <v>178904717453</v>
      </c>
    </row>
    <row r="52" spans="2:13" ht="15.5" x14ac:dyDescent="0.35">
      <c r="C52" t="s">
        <v>80</v>
      </c>
      <c r="D52" s="5">
        <v>-6138555804</v>
      </c>
      <c r="E52" s="5">
        <v>-10870522803</v>
      </c>
      <c r="F52" s="5">
        <v>-6689691733</v>
      </c>
      <c r="G52" s="5">
        <v>-10049843207</v>
      </c>
      <c r="I52" s="5">
        <v>-34408417073</v>
      </c>
      <c r="J52" s="5">
        <v>-57672539201</v>
      </c>
      <c r="K52" s="5">
        <v>-122277217466</v>
      </c>
      <c r="L52" s="5">
        <v>-133239895994</v>
      </c>
    </row>
    <row r="53" spans="2:13" ht="15.5" x14ac:dyDescent="0.35">
      <c r="C53" t="s">
        <v>81</v>
      </c>
      <c r="D53" s="5">
        <v>4066919525</v>
      </c>
      <c r="E53" s="5">
        <v>8112719129</v>
      </c>
      <c r="F53" s="5">
        <v>5459970345</v>
      </c>
      <c r="G53" s="5">
        <v>8112253230</v>
      </c>
      <c r="I53" s="5">
        <v>31665717044</v>
      </c>
      <c r="J53" s="5">
        <v>31769095061</v>
      </c>
      <c r="K53" s="5">
        <v>68940808051</v>
      </c>
      <c r="L53" s="5">
        <v>45664821459</v>
      </c>
    </row>
    <row r="54" spans="2:13" ht="15.5" x14ac:dyDescent="0.35">
      <c r="C54" t="s">
        <v>82</v>
      </c>
      <c r="D54" s="5">
        <v>-2656826896</v>
      </c>
      <c r="E54" s="5">
        <v>-7353373973</v>
      </c>
      <c r="F54" s="5">
        <v>-2122743124</v>
      </c>
      <c r="G54" s="5">
        <v>-6410688155</v>
      </c>
      <c r="I54" s="5">
        <v>-11966307057</v>
      </c>
      <c r="J54" s="5">
        <v>-13819360019</v>
      </c>
      <c r="K54" s="5">
        <v>-10823275185</v>
      </c>
      <c r="L54" s="5">
        <v>-16695295037</v>
      </c>
      <c r="M54" s="5">
        <v>-14114141386</v>
      </c>
    </row>
    <row r="55" spans="2:13" ht="15.5" x14ac:dyDescent="0.35">
      <c r="C55" t="s">
        <v>84</v>
      </c>
      <c r="D55" s="5">
        <v>-172074213</v>
      </c>
      <c r="E55" s="5">
        <v>-218772324</v>
      </c>
      <c r="F55" s="5">
        <v>-61885667</v>
      </c>
      <c r="G55" s="5">
        <v>-877923573</v>
      </c>
      <c r="I55" s="5">
        <v>-1367477626</v>
      </c>
      <c r="J55" s="5">
        <v>-2008434722</v>
      </c>
      <c r="K55" s="5">
        <v>-1670810447</v>
      </c>
      <c r="L55" s="5">
        <v>-4411569650</v>
      </c>
      <c r="M55" s="5">
        <v>-5527465139</v>
      </c>
    </row>
    <row r="56" spans="2:13" ht="15.5" x14ac:dyDescent="0.35">
      <c r="C56" t="s">
        <v>83</v>
      </c>
      <c r="D56" s="5">
        <v>-2028006461</v>
      </c>
      <c r="E56" s="5">
        <v>-7330541863</v>
      </c>
      <c r="F56" s="5">
        <v>-1980699799</v>
      </c>
      <c r="G56" s="5">
        <v>-6208762862</v>
      </c>
      <c r="I56" s="5">
        <v>-10250092136</v>
      </c>
      <c r="J56" s="5">
        <v>-11543315015</v>
      </c>
      <c r="K56" s="5">
        <v>-13375585361</v>
      </c>
      <c r="L56" s="5">
        <v>-13555118688</v>
      </c>
      <c r="M56" s="5">
        <v>-11171630120</v>
      </c>
    </row>
    <row r="57" spans="2:13" ht="15.5" x14ac:dyDescent="0.35">
      <c r="C57" t="s">
        <v>85</v>
      </c>
      <c r="K57" s="5">
        <v>-1935734964</v>
      </c>
      <c r="L57" s="5">
        <v>-2395204316</v>
      </c>
      <c r="M57" s="5">
        <v>-2121868258</v>
      </c>
    </row>
    <row r="58" spans="2:13" ht="15.5" x14ac:dyDescent="0.35">
      <c r="C58" t="s">
        <v>86</v>
      </c>
      <c r="D58" s="5">
        <v>1410092629</v>
      </c>
      <c r="E58" s="5">
        <v>759345156</v>
      </c>
      <c r="F58" s="5">
        <v>3337227221</v>
      </c>
      <c r="G58" s="5">
        <v>1701565075</v>
      </c>
      <c r="I58" s="5">
        <v>19699409987</v>
      </c>
      <c r="J58" s="5">
        <v>17949735042</v>
      </c>
      <c r="K58" s="5">
        <v>58117532866</v>
      </c>
      <c r="L58" s="5">
        <v>28969526422</v>
      </c>
      <c r="M58" s="5">
        <v>-14114141386</v>
      </c>
    </row>
    <row r="59" spans="2:13" ht="15.5" x14ac:dyDescent="0.35">
      <c r="C59" t="s">
        <v>87</v>
      </c>
      <c r="D59" s="5">
        <v>-45562610</v>
      </c>
      <c r="E59" s="5">
        <v>45740027</v>
      </c>
      <c r="F59" s="5">
        <v>-2158638318</v>
      </c>
      <c r="G59" s="5">
        <v>465935171</v>
      </c>
      <c r="I59" s="5">
        <v>1919980635</v>
      </c>
      <c r="J59" s="5">
        <v>49217243</v>
      </c>
      <c r="K59" s="5">
        <v>3273100825</v>
      </c>
      <c r="L59" s="5">
        <v>5059724919</v>
      </c>
      <c r="M59" s="5">
        <v>54999323</v>
      </c>
    </row>
    <row r="60" spans="2:13" ht="15.5" x14ac:dyDescent="0.35">
      <c r="C60" t="s">
        <v>89</v>
      </c>
      <c r="D60" s="5">
        <v>50484399</v>
      </c>
      <c r="E60" s="5">
        <v>54725833</v>
      </c>
      <c r="F60" s="5">
        <v>68275561</v>
      </c>
      <c r="G60" s="5">
        <v>482765087</v>
      </c>
      <c r="I60" s="5">
        <v>1974110861</v>
      </c>
      <c r="J60" s="5">
        <v>4433295918</v>
      </c>
      <c r="K60" s="5">
        <v>9678674819</v>
      </c>
      <c r="L60" s="5">
        <v>11976021579</v>
      </c>
      <c r="M60" s="5">
        <v>10609341293</v>
      </c>
    </row>
    <row r="61" spans="2:13" ht="15.5" x14ac:dyDescent="0.35">
      <c r="C61" t="s">
        <v>93</v>
      </c>
    </row>
    <row r="62" spans="2:13" ht="15.5" x14ac:dyDescent="0.35">
      <c r="C62" t="s">
        <v>27</v>
      </c>
      <c r="D62" s="5">
        <v>-96047009</v>
      </c>
      <c r="E62" s="5">
        <v>-8985806</v>
      </c>
      <c r="F62" s="5">
        <v>-2226913879</v>
      </c>
      <c r="G62" s="5">
        <v>-16829916</v>
      </c>
      <c r="I62" s="5">
        <v>-54130226</v>
      </c>
      <c r="J62" s="5">
        <v>-4384078675</v>
      </c>
      <c r="K62" s="5">
        <v>-4469839030</v>
      </c>
      <c r="L62" s="5">
        <v>-4521092344</v>
      </c>
      <c r="M62" s="5">
        <v>-8432473712</v>
      </c>
    </row>
    <row r="63" spans="2:13" ht="15.5" x14ac:dyDescent="0.35">
      <c r="C63" t="s">
        <v>94</v>
      </c>
      <c r="D63" s="5">
        <v>-45562610</v>
      </c>
      <c r="E63" s="5">
        <v>45740027</v>
      </c>
      <c r="F63" s="5">
        <v>-2158638318</v>
      </c>
      <c r="G63" s="5">
        <v>465935171</v>
      </c>
      <c r="I63" s="5">
        <v>1919980635</v>
      </c>
      <c r="J63" s="5">
        <v>49217243</v>
      </c>
      <c r="K63" s="5">
        <v>3273100825</v>
      </c>
      <c r="L63" s="5">
        <v>5059724919</v>
      </c>
      <c r="M63" s="5">
        <v>54999323</v>
      </c>
    </row>
    <row r="64" spans="2:13" ht="15.5" x14ac:dyDescent="0.35">
      <c r="C64" t="s">
        <v>29</v>
      </c>
      <c r="D64" s="5">
        <v>1364530019</v>
      </c>
      <c r="E64" s="5">
        <v>805085183</v>
      </c>
      <c r="F64" s="5">
        <v>1178588903</v>
      </c>
      <c r="G64" s="5">
        <v>2167500246</v>
      </c>
      <c r="I64" s="5">
        <v>21619390622</v>
      </c>
      <c r="J64" s="5">
        <v>17998952285</v>
      </c>
      <c r="K64" s="5">
        <v>61390633691</v>
      </c>
      <c r="L64" s="5">
        <v>34029251341</v>
      </c>
      <c r="M64" s="5">
        <v>-14059142063</v>
      </c>
    </row>
    <row r="65" spans="2:13" ht="15.5" x14ac:dyDescent="0.35">
      <c r="C65" t="s">
        <v>28</v>
      </c>
      <c r="J65" s="5">
        <v>-29920905</v>
      </c>
      <c r="K65" s="5">
        <v>-4780450638</v>
      </c>
      <c r="L65" s="5">
        <v>-4472617936</v>
      </c>
    </row>
    <row r="66" spans="2:13" ht="15.5" x14ac:dyDescent="0.35">
      <c r="C66" t="s">
        <v>97</v>
      </c>
      <c r="D66" s="5">
        <v>1364530019</v>
      </c>
      <c r="E66" s="5">
        <v>805085183</v>
      </c>
      <c r="F66" s="5">
        <v>1178588903</v>
      </c>
      <c r="G66" s="5">
        <v>2167500246</v>
      </c>
      <c r="I66" s="5">
        <v>21619390622</v>
      </c>
      <c r="J66" s="5">
        <v>17969031380</v>
      </c>
      <c r="K66" s="5">
        <v>56610183053</v>
      </c>
      <c r="L66" s="5">
        <v>29556633405</v>
      </c>
      <c r="M66" s="5">
        <v>-14059142063</v>
      </c>
    </row>
    <row r="67" spans="2:13" ht="15.5" x14ac:dyDescent="0.35">
      <c r="C67" t="s">
        <v>98</v>
      </c>
      <c r="D67" s="5">
        <v>388223</v>
      </c>
      <c r="I67" s="5">
        <v>7394998</v>
      </c>
      <c r="J67" s="5">
        <v>419389531</v>
      </c>
      <c r="K67" s="5">
        <v>-551486140</v>
      </c>
      <c r="L67" s="5">
        <v>-4554854</v>
      </c>
      <c r="M67" s="5">
        <v>-8487939</v>
      </c>
    </row>
    <row r="68" spans="2:13" ht="15.5" x14ac:dyDescent="0.35">
      <c r="C68" t="s">
        <v>99</v>
      </c>
      <c r="D68" s="5">
        <v>1364918242</v>
      </c>
      <c r="E68" s="5">
        <v>805085183</v>
      </c>
      <c r="F68" s="5">
        <v>1178588903</v>
      </c>
      <c r="G68" s="5">
        <v>2167500246</v>
      </c>
      <c r="I68" s="5">
        <v>21626785620</v>
      </c>
      <c r="J68" s="5">
        <v>18388420911</v>
      </c>
      <c r="K68" s="5">
        <v>56058696913</v>
      </c>
      <c r="L68" s="5">
        <v>29552078551</v>
      </c>
      <c r="M68" s="5">
        <v>-14067630002</v>
      </c>
    </row>
    <row r="69" spans="2:13" ht="15.5" x14ac:dyDescent="0.35">
      <c r="C69" t="s">
        <v>100</v>
      </c>
      <c r="D69" s="5">
        <v>1364530019</v>
      </c>
      <c r="E69" s="5">
        <v>805085183</v>
      </c>
      <c r="F69" s="5">
        <v>1178588903</v>
      </c>
      <c r="G69" s="5">
        <v>2167500246</v>
      </c>
      <c r="I69" s="5">
        <v>21619390622</v>
      </c>
      <c r="J69" s="5">
        <v>17969031380</v>
      </c>
      <c r="K69" s="5">
        <v>56610183053</v>
      </c>
      <c r="L69" s="5">
        <v>29556633405</v>
      </c>
      <c r="M69" s="5">
        <v>-14059142063</v>
      </c>
    </row>
    <row r="70" spans="2:13" ht="15.5" x14ac:dyDescent="0.35">
      <c r="C70" t="s">
        <v>8</v>
      </c>
      <c r="D70" s="5">
        <v>1364918242</v>
      </c>
      <c r="E70" s="5">
        <v>805085183</v>
      </c>
      <c r="F70" s="5">
        <v>1178588903</v>
      </c>
      <c r="G70" s="5">
        <v>2167500246</v>
      </c>
      <c r="I70" s="5">
        <v>21626785620</v>
      </c>
      <c r="J70" s="5">
        <v>18388420911</v>
      </c>
      <c r="K70" s="5">
        <v>56058696913</v>
      </c>
      <c r="L70" s="5">
        <v>29552078551</v>
      </c>
      <c r="M70" s="5">
        <v>-14067630002</v>
      </c>
    </row>
    <row r="71" spans="2:13" ht="15.5" x14ac:dyDescent="0.35">
      <c r="C71" t="s">
        <v>101</v>
      </c>
    </row>
    <row r="72" spans="2:13" ht="15.5" x14ac:dyDescent="0.35">
      <c r="C72" t="s">
        <v>102</v>
      </c>
      <c r="D72" s="5">
        <v>1364530019</v>
      </c>
      <c r="E72" s="5">
        <v>805085183</v>
      </c>
      <c r="F72" s="5">
        <v>1178588903</v>
      </c>
      <c r="G72" s="5">
        <v>2167500246</v>
      </c>
      <c r="I72" s="5">
        <v>21619390622</v>
      </c>
      <c r="J72" s="5">
        <v>17969031380</v>
      </c>
      <c r="K72" s="5">
        <v>56610183053</v>
      </c>
      <c r="L72" s="5">
        <v>29556633405</v>
      </c>
      <c r="M72" s="5">
        <v>-14059142063</v>
      </c>
    </row>
    <row r="73" spans="2:13" ht="15.5" x14ac:dyDescent="0.35">
      <c r="C73" t="s">
        <v>103</v>
      </c>
      <c r="D73" s="5">
        <v>1364918242</v>
      </c>
      <c r="E73" s="5">
        <v>805085183</v>
      </c>
      <c r="F73" s="5">
        <v>1178588903</v>
      </c>
      <c r="G73" s="5">
        <v>2167500246</v>
      </c>
      <c r="I73" s="5">
        <v>21626785620</v>
      </c>
      <c r="J73" s="5">
        <v>18388420911</v>
      </c>
      <c r="K73" s="5">
        <v>56058696913</v>
      </c>
      <c r="L73" s="5">
        <v>29552078551</v>
      </c>
      <c r="M73" s="5">
        <v>-14067630002</v>
      </c>
    </row>
    <row r="74" spans="2:13" ht="15.5" x14ac:dyDescent="0.35">
      <c r="C74" t="s">
        <v>104</v>
      </c>
      <c r="D74" s="5">
        <v>1364918242</v>
      </c>
      <c r="E74" s="5">
        <v>805085183</v>
      </c>
      <c r="F74" s="5">
        <v>1178588903</v>
      </c>
      <c r="G74" s="5">
        <v>2167500246</v>
      </c>
      <c r="I74" s="5">
        <v>21626785620</v>
      </c>
      <c r="J74" s="5">
        <v>18388420911</v>
      </c>
      <c r="K74" s="5">
        <v>56058696913</v>
      </c>
      <c r="L74" s="5">
        <v>29552078551</v>
      </c>
      <c r="M74" s="5">
        <v>-14067630002</v>
      </c>
    </row>
    <row r="76" spans="2:13" ht="15.5" x14ac:dyDescent="0.35">
      <c r="B76" t="s">
        <v>105</v>
      </c>
      <c r="C76" t="s">
        <v>106</v>
      </c>
    </row>
    <row r="77" spans="2:13" ht="15.5" x14ac:dyDescent="0.35">
      <c r="C77" t="s">
        <v>107</v>
      </c>
    </row>
    <row r="78" spans="2:13" ht="15.5" x14ac:dyDescent="0.35">
      <c r="C78" t="s">
        <v>20</v>
      </c>
      <c r="D78" s="5">
        <v>5786036903</v>
      </c>
      <c r="E78" s="5">
        <v>8041074605</v>
      </c>
      <c r="F78" s="5">
        <v>7827371855</v>
      </c>
      <c r="G78" s="5">
        <v>12693243276</v>
      </c>
      <c r="I78" s="5">
        <v>12693243276</v>
      </c>
      <c r="J78" s="5">
        <v>56332267544</v>
      </c>
      <c r="K78" s="5">
        <v>106164618448</v>
      </c>
      <c r="L78" s="5">
        <v>141430466678</v>
      </c>
      <c r="M78" s="5">
        <v>171184665874</v>
      </c>
    </row>
    <row r="79" spans="2:13" ht="15.5" x14ac:dyDescent="0.35">
      <c r="C79" t="s">
        <v>109</v>
      </c>
      <c r="J79" s="5">
        <v>29592772307</v>
      </c>
      <c r="K79" s="5">
        <v>83369980</v>
      </c>
    </row>
    <row r="80" spans="2:13" ht="15.5" x14ac:dyDescent="0.35">
      <c r="C80" t="s">
        <v>113</v>
      </c>
      <c r="D80" s="5">
        <v>45685272800</v>
      </c>
      <c r="E80" s="5">
        <v>59397593774</v>
      </c>
      <c r="F80" s="5">
        <v>57043423283</v>
      </c>
      <c r="G80" s="5">
        <v>48301190148</v>
      </c>
      <c r="I80" s="5">
        <v>48301190148</v>
      </c>
      <c r="J80" s="5">
        <v>24070816964</v>
      </c>
      <c r="K80" s="5">
        <v>7331961210</v>
      </c>
      <c r="L80" s="5">
        <v>9865982137</v>
      </c>
      <c r="M80" s="5">
        <v>8308244308</v>
      </c>
    </row>
    <row r="81" spans="3:13" ht="15.5" x14ac:dyDescent="0.35">
      <c r="C81" t="s">
        <v>115</v>
      </c>
      <c r="D81" s="5">
        <v>223944811869</v>
      </c>
      <c r="E81" s="5">
        <v>224367284532</v>
      </c>
      <c r="F81" s="5">
        <v>224988307796</v>
      </c>
      <c r="G81" s="5">
        <v>233160503531</v>
      </c>
      <c r="I81" s="5">
        <v>233160503531</v>
      </c>
      <c r="J81" s="5">
        <v>259288615087</v>
      </c>
      <c r="K81" s="5">
        <v>295032685758</v>
      </c>
      <c r="L81" s="5">
        <v>183016932518</v>
      </c>
      <c r="M81" s="5">
        <v>189133845190</v>
      </c>
    </row>
    <row r="82" spans="3:13" ht="15.5" x14ac:dyDescent="0.35">
      <c r="C82" t="s">
        <v>118</v>
      </c>
      <c r="K82" s="5">
        <v>26135779903</v>
      </c>
    </row>
    <row r="83" spans="3:13" ht="15.5" x14ac:dyDescent="0.35">
      <c r="C83" t="s">
        <v>85</v>
      </c>
      <c r="D83" s="5">
        <v>-129478969</v>
      </c>
      <c r="E83" s="5">
        <v>-129867192</v>
      </c>
      <c r="F83" s="5">
        <v>-129867192</v>
      </c>
      <c r="G83" s="5">
        <v>-129867192</v>
      </c>
      <c r="I83" s="5">
        <v>-129867192</v>
      </c>
      <c r="J83" s="5">
        <v>-137262190</v>
      </c>
      <c r="K83" s="5">
        <v>-556651721</v>
      </c>
      <c r="L83" s="5">
        <v>-5165581</v>
      </c>
      <c r="M83" s="5">
        <v>-610727</v>
      </c>
    </row>
    <row r="84" spans="3:13" ht="15.5" x14ac:dyDescent="0.35">
      <c r="C84" t="s">
        <v>116</v>
      </c>
      <c r="D84" s="5">
        <v>308831747037</v>
      </c>
      <c r="E84" s="5">
        <v>325949437651</v>
      </c>
      <c r="F84" s="5">
        <v>347507968237</v>
      </c>
      <c r="G84" s="5">
        <v>353422020851</v>
      </c>
      <c r="I84" s="5">
        <v>353422020851</v>
      </c>
      <c r="J84" s="5">
        <v>455487963100</v>
      </c>
      <c r="K84" s="5">
        <v>482408235045</v>
      </c>
      <c r="L84" s="5">
        <v>437597092925</v>
      </c>
      <c r="M84" s="5">
        <v>417571114258</v>
      </c>
    </row>
    <row r="85" spans="3:13" ht="15.5" x14ac:dyDescent="0.35">
      <c r="C85" t="s">
        <v>117</v>
      </c>
    </row>
    <row r="86" spans="3:13" ht="15.5" x14ac:dyDescent="0.35">
      <c r="C86" t="s">
        <v>518</v>
      </c>
      <c r="D86" s="5">
        <v>3700473574</v>
      </c>
      <c r="E86" s="5">
        <v>3711897628</v>
      </c>
      <c r="F86" s="5">
        <v>4800277362</v>
      </c>
      <c r="G86" s="5">
        <v>4682116415</v>
      </c>
      <c r="I86" s="5">
        <v>4682116415</v>
      </c>
      <c r="J86" s="5">
        <v>810803792</v>
      </c>
      <c r="K86" s="5">
        <v>768259459</v>
      </c>
      <c r="L86" s="5">
        <v>500637248</v>
      </c>
    </row>
    <row r="87" spans="3:13" ht="15.5" x14ac:dyDescent="0.35">
      <c r="C87" t="s">
        <v>121</v>
      </c>
      <c r="D87" s="5">
        <v>6600982374</v>
      </c>
      <c r="E87" s="5">
        <v>6712703691</v>
      </c>
      <c r="F87" s="5">
        <v>5209752048</v>
      </c>
      <c r="G87" s="5">
        <v>5210350051</v>
      </c>
      <c r="I87" s="5">
        <v>5210350051</v>
      </c>
      <c r="J87" s="5">
        <v>5159617044</v>
      </c>
      <c r="K87" s="5">
        <v>2332120288</v>
      </c>
      <c r="L87" s="5">
        <v>1665173278</v>
      </c>
      <c r="M87" s="5">
        <v>1320223019</v>
      </c>
    </row>
    <row r="88" spans="3:13" ht="15.5" x14ac:dyDescent="0.35">
      <c r="C88" t="s">
        <v>1533</v>
      </c>
      <c r="D88" s="5">
        <v>985070689259</v>
      </c>
      <c r="E88" s="5">
        <v>985070689259</v>
      </c>
      <c r="F88" s="5">
        <v>985070689259</v>
      </c>
      <c r="G88" s="5">
        <v>985070689259</v>
      </c>
      <c r="I88" s="5">
        <v>985070689259</v>
      </c>
      <c r="J88" s="5">
        <v>985070689259</v>
      </c>
      <c r="K88" s="5">
        <v>924653071537</v>
      </c>
      <c r="L88" s="5">
        <v>832101606920</v>
      </c>
      <c r="M88" s="5">
        <v>855312661196</v>
      </c>
    </row>
    <row r="89" spans="3:13" ht="15.5" x14ac:dyDescent="0.35">
      <c r="C89" t="s">
        <v>126</v>
      </c>
      <c r="D89" s="5">
        <v>1404420540519</v>
      </c>
      <c r="E89" s="5">
        <v>1401571685890</v>
      </c>
      <c r="F89" s="5">
        <v>1387301025535</v>
      </c>
      <c r="G89" s="5">
        <v>1390053507308</v>
      </c>
      <c r="I89" s="5">
        <v>1390053507308</v>
      </c>
      <c r="J89" s="5">
        <v>1397119301499</v>
      </c>
      <c r="K89" s="5">
        <v>1031261431187</v>
      </c>
      <c r="L89" s="5">
        <v>1187271348562</v>
      </c>
      <c r="M89" s="5">
        <v>936885619497</v>
      </c>
    </row>
    <row r="90" spans="3:13" ht="15.5" x14ac:dyDescent="0.35">
      <c r="C90" t="s">
        <v>127</v>
      </c>
      <c r="D90" s="5">
        <v>1713252287556</v>
      </c>
      <c r="E90" s="5">
        <v>1727521123541</v>
      </c>
      <c r="F90" s="5">
        <v>1734808993772</v>
      </c>
      <c r="G90" s="5">
        <v>1743475528159</v>
      </c>
      <c r="I90" s="5">
        <v>1743475528159</v>
      </c>
      <c r="J90" s="5">
        <v>1852607264599</v>
      </c>
      <c r="K90" s="5">
        <v>1513669666232</v>
      </c>
      <c r="L90" s="5">
        <v>1624868441487</v>
      </c>
      <c r="M90" s="5">
        <v>1354456733755</v>
      </c>
    </row>
    <row r="91" spans="3:13" ht="15.5" x14ac:dyDescent="0.35">
      <c r="C91" t="s">
        <v>128</v>
      </c>
    </row>
    <row r="92" spans="3:13" ht="15.5" x14ac:dyDescent="0.35">
      <c r="C92" t="s">
        <v>129</v>
      </c>
    </row>
    <row r="93" spans="3:13" ht="15.5" x14ac:dyDescent="0.35">
      <c r="C93" t="s">
        <v>130</v>
      </c>
      <c r="D93" s="5">
        <v>53948425386</v>
      </c>
      <c r="E93" s="5">
        <v>46530600505</v>
      </c>
      <c r="F93" s="5">
        <v>41700879365</v>
      </c>
      <c r="G93" s="5">
        <v>105943173892</v>
      </c>
      <c r="I93" s="5">
        <v>105943173892</v>
      </c>
      <c r="J93" s="5">
        <v>148967753253</v>
      </c>
      <c r="K93" s="5">
        <v>162388688404</v>
      </c>
      <c r="L93" s="5">
        <v>416524374452</v>
      </c>
      <c r="M93" s="5">
        <v>306740240597</v>
      </c>
    </row>
    <row r="94" spans="3:13" ht="15.5" x14ac:dyDescent="0.35">
      <c r="C94" t="s">
        <v>131</v>
      </c>
      <c r="D94" s="5">
        <v>83908314087</v>
      </c>
      <c r="E94" s="5">
        <v>89865513325</v>
      </c>
      <c r="F94" s="5">
        <v>74055014122</v>
      </c>
    </row>
    <row r="95" spans="3:13" ht="15.5" x14ac:dyDescent="0.35">
      <c r="C95" t="s">
        <v>133</v>
      </c>
      <c r="D95" s="5">
        <v>15188859400</v>
      </c>
      <c r="E95" s="5">
        <v>8251041238</v>
      </c>
      <c r="F95" s="5">
        <v>4813948908</v>
      </c>
      <c r="G95" s="5">
        <v>11880725165</v>
      </c>
      <c r="I95" s="5">
        <v>11880725165</v>
      </c>
      <c r="J95" s="5">
        <v>32741818424</v>
      </c>
      <c r="K95" s="5">
        <v>14253273834</v>
      </c>
      <c r="L95" s="5">
        <v>38959741421</v>
      </c>
      <c r="M95" s="5">
        <v>38837787925</v>
      </c>
    </row>
    <row r="96" spans="3:13" ht="15.5" x14ac:dyDescent="0.35">
      <c r="C96" t="s">
        <v>136</v>
      </c>
      <c r="D96" s="5">
        <v>3499003001</v>
      </c>
      <c r="E96" s="5">
        <v>3322496282</v>
      </c>
      <c r="F96" s="5">
        <v>2470104872</v>
      </c>
      <c r="G96" s="5">
        <v>1558860080</v>
      </c>
      <c r="I96" s="5">
        <v>1558860080</v>
      </c>
      <c r="J96" s="5">
        <v>5445608392</v>
      </c>
      <c r="K96" s="5">
        <v>1915610466</v>
      </c>
      <c r="L96" s="5">
        <v>662275411</v>
      </c>
      <c r="M96" s="5">
        <v>7421001971</v>
      </c>
    </row>
    <row r="97" spans="3:13" ht="15.5" x14ac:dyDescent="0.35">
      <c r="C97" t="s">
        <v>137</v>
      </c>
      <c r="D97" s="5">
        <v>899311875</v>
      </c>
      <c r="E97" s="5">
        <v>595811875</v>
      </c>
      <c r="F97" s="5">
        <v>18550000</v>
      </c>
      <c r="J97" s="5">
        <v>413406436</v>
      </c>
      <c r="K97" s="5">
        <v>763053143</v>
      </c>
      <c r="L97" s="5">
        <v>9109834657</v>
      </c>
      <c r="M97" s="5">
        <v>1959603277</v>
      </c>
    </row>
    <row r="98" spans="3:13" ht="15.5" x14ac:dyDescent="0.35">
      <c r="C98" t="s">
        <v>134</v>
      </c>
      <c r="G98" s="5">
        <v>68862270358</v>
      </c>
      <c r="I98" s="5">
        <v>68862270358</v>
      </c>
      <c r="J98" s="5">
        <v>73600000000</v>
      </c>
      <c r="K98" s="5">
        <v>26000000000</v>
      </c>
      <c r="L98" s="5">
        <v>27000000000</v>
      </c>
      <c r="M98" s="5">
        <v>27000000000</v>
      </c>
    </row>
    <row r="99" spans="3:13" ht="15.5" x14ac:dyDescent="0.35">
      <c r="C99" t="s">
        <v>139</v>
      </c>
    </row>
    <row r="100" spans="3:13" ht="15.5" x14ac:dyDescent="0.35">
      <c r="C100" t="s">
        <v>1911</v>
      </c>
      <c r="K100" s="5">
        <v>20272474224</v>
      </c>
      <c r="L100" s="5">
        <v>105201615676</v>
      </c>
    </row>
    <row r="101" spans="3:13" ht="15.5" x14ac:dyDescent="0.35">
      <c r="C101" t="s">
        <v>145</v>
      </c>
      <c r="D101" s="5">
        <v>21428030702</v>
      </c>
      <c r="E101" s="5">
        <v>21428030702</v>
      </c>
      <c r="F101" s="5">
        <v>21428030702</v>
      </c>
      <c r="G101" s="5">
        <v>21428030702</v>
      </c>
      <c r="I101" s="5">
        <v>21428030702</v>
      </c>
      <c r="J101" s="5">
        <v>21428030702</v>
      </c>
      <c r="K101" s="5">
        <v>101132967440</v>
      </c>
      <c r="L101" s="5">
        <v>329251274520</v>
      </c>
      <c r="M101" s="5">
        <v>226002665444</v>
      </c>
    </row>
    <row r="102" spans="3:13" ht="15.5" x14ac:dyDescent="0.35">
      <c r="C102" t="s">
        <v>146</v>
      </c>
      <c r="D102" s="5">
        <v>183099665648</v>
      </c>
      <c r="E102" s="5">
        <v>206151244756</v>
      </c>
      <c r="F102" s="5">
        <v>219073921308</v>
      </c>
      <c r="G102" s="5">
        <v>164676750072</v>
      </c>
      <c r="I102" s="5">
        <v>164676750072</v>
      </c>
      <c r="J102" s="5">
        <v>252410692771</v>
      </c>
      <c r="K102" s="5">
        <v>158334330164</v>
      </c>
      <c r="L102" s="5">
        <v>71456116284</v>
      </c>
      <c r="M102" s="5">
        <v>423521770577</v>
      </c>
    </row>
    <row r="103" spans="3:13" ht="15.5" x14ac:dyDescent="0.35">
      <c r="C103" t="s">
        <v>147</v>
      </c>
      <c r="D103" s="5">
        <v>183099665648</v>
      </c>
      <c r="E103" s="5">
        <v>206151244756</v>
      </c>
      <c r="F103" s="5">
        <v>219073921308</v>
      </c>
      <c r="G103" s="5">
        <v>164676750072</v>
      </c>
      <c r="I103" s="5">
        <v>164676750072</v>
      </c>
      <c r="J103" s="5">
        <v>252410692771</v>
      </c>
      <c r="K103" s="5">
        <v>158334330164</v>
      </c>
      <c r="L103" s="5">
        <v>71456116284</v>
      </c>
      <c r="M103" s="5">
        <v>423521770577</v>
      </c>
    </row>
    <row r="104" spans="3:13" ht="15.5" x14ac:dyDescent="0.35">
      <c r="C104" t="s">
        <v>789</v>
      </c>
      <c r="D104" s="5">
        <v>88216014603</v>
      </c>
      <c r="E104" s="5">
        <v>96662734636</v>
      </c>
      <c r="F104" s="5">
        <v>109260462348</v>
      </c>
      <c r="G104" s="5">
        <v>26164536433</v>
      </c>
      <c r="I104" s="5">
        <v>26164536433</v>
      </c>
      <c r="J104" s="5">
        <v>57544868959</v>
      </c>
      <c r="K104" s="5">
        <v>80879003703</v>
      </c>
      <c r="L104" s="5">
        <v>10815066757</v>
      </c>
      <c r="M104" s="5">
        <v>286013469443</v>
      </c>
    </row>
    <row r="105" spans="3:13" ht="15.5" x14ac:dyDescent="0.35">
      <c r="C105" t="s">
        <v>152</v>
      </c>
    </row>
    <row r="106" spans="3:13" ht="15.5" x14ac:dyDescent="0.35">
      <c r="C106" t="s">
        <v>153</v>
      </c>
      <c r="D106" s="5">
        <v>94234703461</v>
      </c>
      <c r="E106" s="5">
        <v>108792416890</v>
      </c>
      <c r="F106" s="5">
        <v>109117365729</v>
      </c>
      <c r="G106" s="5">
        <v>37729912077</v>
      </c>
      <c r="I106" s="5">
        <v>37729912077</v>
      </c>
      <c r="J106" s="5">
        <v>94112097081</v>
      </c>
      <c r="K106" s="5">
        <v>76054430027</v>
      </c>
      <c r="L106" s="5">
        <v>60133289443</v>
      </c>
      <c r="M106" s="5">
        <v>137357801674</v>
      </c>
    </row>
    <row r="107" spans="3:13" ht="15.5" x14ac:dyDescent="0.35">
      <c r="C107" t="s">
        <v>154</v>
      </c>
      <c r="D107" s="5">
        <v>237048091034</v>
      </c>
      <c r="E107" s="5">
        <v>252681845261</v>
      </c>
      <c r="F107" s="5">
        <v>260774800673</v>
      </c>
      <c r="G107" s="5">
        <v>270619923964</v>
      </c>
      <c r="I107" s="5">
        <v>270619923964</v>
      </c>
      <c r="J107" s="5">
        <v>401378446024</v>
      </c>
      <c r="K107" s="5">
        <v>320723018568</v>
      </c>
      <c r="L107" s="5">
        <v>487980490736</v>
      </c>
      <c r="M107" s="5">
        <v>730262011174</v>
      </c>
    </row>
    <row r="108" spans="3:13" ht="15.5" x14ac:dyDescent="0.35">
      <c r="C108" t="s">
        <v>155</v>
      </c>
    </row>
    <row r="109" spans="3:13" ht="15.5" x14ac:dyDescent="0.35">
      <c r="C109" t="s">
        <v>156</v>
      </c>
      <c r="D109" s="5">
        <v>900625000000</v>
      </c>
      <c r="E109" s="5">
        <v>900625000000</v>
      </c>
      <c r="F109" s="5">
        <v>900625000000</v>
      </c>
      <c r="G109" s="5">
        <v>900625000000</v>
      </c>
      <c r="I109" s="5">
        <v>900625000000</v>
      </c>
      <c r="J109" s="5">
        <v>900625000000</v>
      </c>
      <c r="K109" s="5">
        <v>818750000000</v>
      </c>
      <c r="L109" s="5">
        <v>818750000000</v>
      </c>
      <c r="M109" s="5">
        <v>655000000000</v>
      </c>
    </row>
    <row r="110" spans="3:13" ht="15.5" x14ac:dyDescent="0.35">
      <c r="C110" t="s">
        <v>157</v>
      </c>
      <c r="D110" s="5">
        <v>477409899619</v>
      </c>
      <c r="E110" s="5">
        <v>477409899619</v>
      </c>
      <c r="F110" s="5">
        <v>477409899619</v>
      </c>
      <c r="G110" s="5">
        <v>477409899619</v>
      </c>
      <c r="I110" s="5">
        <v>477409899619</v>
      </c>
      <c r="J110" s="5">
        <v>477409899619</v>
      </c>
      <c r="K110" s="5">
        <v>319391149619</v>
      </c>
      <c r="L110" s="5">
        <v>319391149619</v>
      </c>
    </row>
    <row r="111" spans="3:13" ht="15.5" x14ac:dyDescent="0.35">
      <c r="C111" t="s">
        <v>158</v>
      </c>
      <c r="D111" s="5">
        <v>98298775872</v>
      </c>
      <c r="E111" s="5">
        <v>96934245853</v>
      </c>
      <c r="F111" s="5">
        <v>96129160670</v>
      </c>
      <c r="G111" s="5">
        <v>94950571767</v>
      </c>
      <c r="I111" s="5">
        <v>94950571767</v>
      </c>
      <c r="J111" s="5">
        <v>73331181145</v>
      </c>
      <c r="K111" s="5">
        <v>55362149766</v>
      </c>
      <c r="L111" s="5">
        <v>-1248033287</v>
      </c>
      <c r="M111" s="5">
        <v>-30804666692</v>
      </c>
    </row>
    <row r="112" spans="3:13" ht="15.5" x14ac:dyDescent="0.35">
      <c r="C112" t="s">
        <v>10</v>
      </c>
      <c r="D112" s="5">
        <v>1476204196522</v>
      </c>
      <c r="E112" s="5">
        <v>1474839278280</v>
      </c>
      <c r="F112" s="5">
        <v>1474034193097</v>
      </c>
      <c r="G112" s="5">
        <v>1472855604194</v>
      </c>
      <c r="I112" s="5">
        <v>1472855604194</v>
      </c>
      <c r="J112" s="5">
        <v>1451228818574</v>
      </c>
      <c r="K112" s="5">
        <v>1192946647664</v>
      </c>
      <c r="L112" s="5">
        <v>1136887950751</v>
      </c>
      <c r="M112" s="5">
        <v>624194722581</v>
      </c>
    </row>
    <row r="113" spans="2:13" ht="15.5" x14ac:dyDescent="0.35">
      <c r="C113" t="s">
        <v>163</v>
      </c>
      <c r="D113" s="5">
        <v>1713252287556</v>
      </c>
      <c r="E113" s="5">
        <v>1727521123541</v>
      </c>
      <c r="F113" s="5">
        <v>1734808993770</v>
      </c>
      <c r="G113" s="5">
        <v>1743475528158</v>
      </c>
      <c r="I113" s="5">
        <v>1743475528158</v>
      </c>
      <c r="J113" s="5">
        <v>1852607264598</v>
      </c>
      <c r="K113" s="5">
        <v>1513669666232</v>
      </c>
      <c r="L113" s="5">
        <v>1624868441487</v>
      </c>
      <c r="M113" s="5">
        <v>1354456733755</v>
      </c>
    </row>
    <row r="114" spans="2:13" ht="15.5" x14ac:dyDescent="0.35">
      <c r="C114" t="s">
        <v>164</v>
      </c>
      <c r="D114" s="5">
        <v>9006250000</v>
      </c>
      <c r="E114" s="5">
        <v>9006250000</v>
      </c>
      <c r="F114" s="5">
        <v>9006250000</v>
      </c>
      <c r="G114" s="5">
        <v>9006250000</v>
      </c>
      <c r="I114" s="5">
        <v>9006250000</v>
      </c>
      <c r="J114" s="5">
        <v>9006250000</v>
      </c>
      <c r="K114" s="5">
        <v>8187500000</v>
      </c>
      <c r="L114" s="5">
        <v>8187500000</v>
      </c>
      <c r="M114" s="5">
        <v>455000</v>
      </c>
    </row>
    <row r="116" spans="2:13" ht="15.5" x14ac:dyDescent="0.35">
      <c r="B116" t="s">
        <v>165</v>
      </c>
      <c r="C116" t="s">
        <v>166</v>
      </c>
    </row>
    <row r="117" spans="2:13" ht="15.5" x14ac:dyDescent="0.35">
      <c r="C117" t="s">
        <v>1912</v>
      </c>
      <c r="D117" s="5">
        <v>20083505193</v>
      </c>
      <c r="E117" s="5">
        <v>-5670876380</v>
      </c>
      <c r="F117" s="5">
        <v>6683961109</v>
      </c>
      <c r="G117" s="5">
        <v>-4208775056</v>
      </c>
      <c r="I117" s="5">
        <v>26663911819</v>
      </c>
      <c r="J117" s="5">
        <v>105000274838</v>
      </c>
      <c r="K117" s="5">
        <v>74143591276</v>
      </c>
      <c r="L117" s="5">
        <v>109308015885</v>
      </c>
      <c r="M117" s="5">
        <v>165316385573</v>
      </c>
    </row>
    <row r="118" spans="2:13" ht="15.5" x14ac:dyDescent="0.35">
      <c r="C118" t="s">
        <v>1913</v>
      </c>
      <c r="D118" s="5">
        <v>9583503255</v>
      </c>
      <c r="E118" s="5">
        <v>-6494753198</v>
      </c>
      <c r="F118" s="5">
        <v>3484908285</v>
      </c>
      <c r="G118" s="5">
        <v>-7648364534</v>
      </c>
      <c r="I118" s="5">
        <v>23367500145</v>
      </c>
      <c r="J118" s="5">
        <v>101776391255</v>
      </c>
      <c r="K118" s="5">
        <v>66400651421</v>
      </c>
      <c r="L118" s="5">
        <v>99727198622</v>
      </c>
      <c r="M118" s="5">
        <v>154521242320</v>
      </c>
    </row>
    <row r="119" spans="2:13" ht="15.5" x14ac:dyDescent="0.35">
      <c r="C119" t="s">
        <v>1914</v>
      </c>
      <c r="D119" s="5">
        <v>-6753292531</v>
      </c>
      <c r="E119" s="5">
        <v>5858591787</v>
      </c>
      <c r="F119" s="5">
        <v>894700744</v>
      </c>
      <c r="G119" s="5">
        <v>4624944115</v>
      </c>
      <c r="I119" s="5">
        <v>-153233495</v>
      </c>
      <c r="J119" s="5">
        <v>3822313889</v>
      </c>
      <c r="K119" s="5">
        <v>-274894774715</v>
      </c>
      <c r="L119" s="5">
        <v>-121276609770</v>
      </c>
      <c r="M119" s="5">
        <v>-79898097274</v>
      </c>
    </row>
    <row r="120" spans="2:13" ht="15.5" x14ac:dyDescent="0.35">
      <c r="C120" t="s">
        <v>1915</v>
      </c>
      <c r="D120" s="5">
        <v>48411459</v>
      </c>
      <c r="E120" s="5">
        <v>25669332</v>
      </c>
      <c r="F120" s="5">
        <v>-584967791</v>
      </c>
      <c r="G120" s="5">
        <v>-2516387007</v>
      </c>
      <c r="I120" s="5">
        <v>-1870763393</v>
      </c>
      <c r="L120" s="5">
        <v>-23493150793</v>
      </c>
      <c r="M120" s="5">
        <v>-1878353916</v>
      </c>
    </row>
    <row r="121" spans="2:13" ht="15.5" x14ac:dyDescent="0.35">
      <c r="C121" t="s">
        <v>1916</v>
      </c>
      <c r="D121" s="5">
        <v>2294646384</v>
      </c>
    </row>
    <row r="122" spans="2:13" ht="15.5" x14ac:dyDescent="0.35">
      <c r="C122" t="s">
        <v>1917</v>
      </c>
      <c r="D122" s="5">
        <v>-2214700550</v>
      </c>
      <c r="E122" s="5">
        <v>1918555</v>
      </c>
      <c r="F122" s="5">
        <v>2212781995</v>
      </c>
      <c r="G122" s="5">
        <v>-773498900</v>
      </c>
      <c r="I122" s="5">
        <v>-5090218808</v>
      </c>
      <c r="J122" s="5">
        <v>-4384078675</v>
      </c>
      <c r="K122" s="5">
        <v>-4469839030</v>
      </c>
      <c r="L122" s="5">
        <v>-4521092344</v>
      </c>
      <c r="M122" s="5">
        <v>-8432473113</v>
      </c>
    </row>
    <row r="123" spans="2:13" ht="15.5" x14ac:dyDescent="0.35">
      <c r="C123" t="s">
        <v>1918</v>
      </c>
      <c r="D123" s="5">
        <v>493691269</v>
      </c>
      <c r="E123" s="5">
        <v>412897686</v>
      </c>
      <c r="F123" s="5">
        <v>2705917410</v>
      </c>
      <c r="G123" s="5">
        <v>-1706635873</v>
      </c>
      <c r="M123" s="5">
        <v>2584953274</v>
      </c>
    </row>
    <row r="124" spans="2:13" ht="15.5" x14ac:dyDescent="0.35">
      <c r="C124" t="s">
        <v>1919</v>
      </c>
      <c r="J124" s="5">
        <v>-4750529734</v>
      </c>
      <c r="K124" s="5">
        <v>-3721314722</v>
      </c>
      <c r="L124" s="5">
        <v>-1299410600</v>
      </c>
    </row>
    <row r="125" spans="2:13" ht="15.5" x14ac:dyDescent="0.35">
      <c r="C125" t="s">
        <v>1920</v>
      </c>
      <c r="D125" s="5">
        <v>20083505193</v>
      </c>
      <c r="E125" s="5">
        <v>-5670876380</v>
      </c>
      <c r="F125" s="5">
        <v>6683961109</v>
      </c>
      <c r="G125" s="5">
        <v>-4208775056</v>
      </c>
      <c r="I125" s="5">
        <v>26663911819</v>
      </c>
      <c r="J125" s="5">
        <v>105000274838</v>
      </c>
      <c r="K125" s="5">
        <v>74143591276</v>
      </c>
      <c r="L125" s="5">
        <v>109308015885</v>
      </c>
      <c r="M125" s="5">
        <v>165316385573</v>
      </c>
    </row>
    <row r="126" spans="2:13" ht="15.5" x14ac:dyDescent="0.35">
      <c r="C126" t="s">
        <v>1921</v>
      </c>
      <c r="D126" s="5">
        <v>-8919581622</v>
      </c>
      <c r="E126" s="5">
        <v>5886179674</v>
      </c>
      <c r="F126" s="5">
        <v>2522514948</v>
      </c>
      <c r="G126" s="5">
        <v>1335058208</v>
      </c>
      <c r="I126" s="5">
        <v>-7114215696</v>
      </c>
      <c r="J126" s="5">
        <v>-5312294520</v>
      </c>
      <c r="K126" s="5">
        <v>-283085928467</v>
      </c>
      <c r="L126" s="5">
        <v>-150590263507</v>
      </c>
      <c r="M126" s="5">
        <v>-90208924303</v>
      </c>
    </row>
    <row r="127" spans="2:13" ht="15.5" x14ac:dyDescent="0.35">
      <c r="C127" t="s">
        <v>1392</v>
      </c>
    </row>
    <row r="128" spans="2:13" ht="15.5" x14ac:dyDescent="0.35">
      <c r="C128" t="s">
        <v>1922</v>
      </c>
      <c r="D128" s="5">
        <v>-8919581622</v>
      </c>
      <c r="E128" s="5">
        <v>5886179674</v>
      </c>
      <c r="F128" s="5">
        <v>2522514948</v>
      </c>
      <c r="G128" s="5">
        <v>1335058208</v>
      </c>
      <c r="I128" s="5">
        <v>-7114215696</v>
      </c>
      <c r="J128" s="5">
        <v>-5312294520</v>
      </c>
      <c r="K128" s="5">
        <v>-283085928467</v>
      </c>
      <c r="L128" s="5">
        <v>-150590263507</v>
      </c>
      <c r="M128" s="5">
        <v>-90208924303</v>
      </c>
    </row>
    <row r="129" spans="3:13" ht="15.5" x14ac:dyDescent="0.35">
      <c r="C129" t="s">
        <v>173</v>
      </c>
      <c r="D129" s="5">
        <v>-1269669394</v>
      </c>
      <c r="E129" s="5">
        <v>16955626029</v>
      </c>
      <c r="F129" s="5">
        <v>-17999654796</v>
      </c>
      <c r="G129" s="5">
        <v>-47557580332</v>
      </c>
      <c r="I129" s="5">
        <v>-70439044561</v>
      </c>
      <c r="J129" s="5">
        <v>-153513722254</v>
      </c>
      <c r="K129" s="5">
        <v>189541693467</v>
      </c>
      <c r="L129" s="5">
        <v>-324070164181</v>
      </c>
      <c r="M129" s="5">
        <v>-153644822767</v>
      </c>
    </row>
    <row r="130" spans="3:13" ht="15.5" x14ac:dyDescent="0.35">
      <c r="C130" t="s">
        <v>176</v>
      </c>
      <c r="E130" s="5">
        <v>2870044717</v>
      </c>
      <c r="F130" s="5">
        <v>-2870044717</v>
      </c>
      <c r="G130" s="5">
        <v>-31387839821</v>
      </c>
      <c r="I130" s="5">
        <v>-31387839821</v>
      </c>
      <c r="J130" s="5">
        <v>-116160945115</v>
      </c>
      <c r="K130" s="5">
        <v>275631731116</v>
      </c>
      <c r="L130" s="5">
        <v>-342060303904</v>
      </c>
      <c r="M130" s="5">
        <v>-153070480019</v>
      </c>
    </row>
    <row r="131" spans="3:13" ht="15.5" x14ac:dyDescent="0.35">
      <c r="C131" t="s">
        <v>1923</v>
      </c>
      <c r="J131" s="5">
        <v>-60417617722</v>
      </c>
      <c r="K131" s="5">
        <v>-92551464617</v>
      </c>
      <c r="L131" s="5">
        <v>23211054276</v>
      </c>
    </row>
    <row r="132" spans="3:13" ht="15.5" x14ac:dyDescent="0.35">
      <c r="C132" t="s">
        <v>1924</v>
      </c>
      <c r="D132" s="5">
        <v>-947493995</v>
      </c>
      <c r="E132" s="5">
        <v>-3342222082</v>
      </c>
      <c r="F132" s="5">
        <v>-4054290097</v>
      </c>
      <c r="G132" s="5">
        <v>-4888316409</v>
      </c>
      <c r="I132" s="5">
        <v>-28420419392</v>
      </c>
      <c r="J132" s="5">
        <v>-200898231</v>
      </c>
      <c r="K132" s="5">
        <v>23110993989</v>
      </c>
      <c r="L132" s="5">
        <v>-4551019957</v>
      </c>
    </row>
    <row r="133" spans="3:13" ht="15.5" x14ac:dyDescent="0.35">
      <c r="C133" t="s">
        <v>1925</v>
      </c>
      <c r="D133" s="5">
        <v>-422472663</v>
      </c>
      <c r="E133" s="5">
        <v>-621023264</v>
      </c>
      <c r="F133" s="5">
        <v>-8172195735</v>
      </c>
      <c r="G133" s="5">
        <v>-26128111555</v>
      </c>
      <c r="I133" s="5">
        <v>-26128111555</v>
      </c>
    </row>
    <row r="134" spans="3:13" ht="15.5" x14ac:dyDescent="0.35">
      <c r="C134" t="s">
        <v>1926</v>
      </c>
      <c r="G134" s="5">
        <v>20400000000</v>
      </c>
      <c r="I134" s="5">
        <v>20400000000</v>
      </c>
    </row>
    <row r="135" spans="3:13" ht="15.5" x14ac:dyDescent="0.35">
      <c r="C135" t="s">
        <v>1927</v>
      </c>
    </row>
    <row r="136" spans="3:13" ht="15.5" x14ac:dyDescent="0.35">
      <c r="C136" t="s">
        <v>748</v>
      </c>
      <c r="E136" s="5">
        <v>20640158035</v>
      </c>
      <c r="F136" s="5">
        <v>-3021883196</v>
      </c>
      <c r="G136" s="5">
        <v>-9647318350</v>
      </c>
      <c r="I136" s="5">
        <v>-8832154170</v>
      </c>
      <c r="J136" s="5">
        <v>26135779903</v>
      </c>
      <c r="K136" s="5">
        <v>-15412538494</v>
      </c>
    </row>
    <row r="137" spans="3:13" ht="15.5" x14ac:dyDescent="0.35">
      <c r="C137" t="s">
        <v>532</v>
      </c>
      <c r="D137" s="5">
        <v>-11424053</v>
      </c>
      <c r="E137" s="5">
        <v>-1088379734</v>
      </c>
      <c r="F137" s="5">
        <v>118160946</v>
      </c>
      <c r="G137" s="5">
        <v>3871312623</v>
      </c>
      <c r="I137" s="5">
        <v>3871312623</v>
      </c>
      <c r="J137" s="5">
        <v>-42544333</v>
      </c>
      <c r="K137" s="5">
        <v>-343879572</v>
      </c>
      <c r="L137" s="5">
        <v>-37328483</v>
      </c>
    </row>
    <row r="138" spans="3:13" ht="15.5" x14ac:dyDescent="0.35">
      <c r="C138" t="s">
        <v>175</v>
      </c>
      <c r="D138" s="5">
        <v>111721317</v>
      </c>
      <c r="E138" s="5">
        <v>-1502951643</v>
      </c>
      <c r="F138" s="5">
        <v>598003</v>
      </c>
      <c r="G138" s="5">
        <v>222693180</v>
      </c>
      <c r="I138" s="5">
        <v>58167754</v>
      </c>
      <c r="J138" s="5">
        <v>-2827496756</v>
      </c>
      <c r="K138" s="5">
        <v>-893148955</v>
      </c>
      <c r="L138" s="5">
        <v>-632566113</v>
      </c>
      <c r="M138" s="5">
        <v>-574342748</v>
      </c>
    </row>
    <row r="139" spans="3:13" ht="15.5" x14ac:dyDescent="0.35">
      <c r="C139" t="s">
        <v>172</v>
      </c>
      <c r="D139" s="5">
        <v>-12149291877</v>
      </c>
      <c r="E139" s="5">
        <v>-16957226572</v>
      </c>
      <c r="F139" s="5">
        <v>3927307316</v>
      </c>
      <c r="G139" s="5">
        <v>43375893634</v>
      </c>
      <c r="I139" s="5">
        <v>7250324171</v>
      </c>
      <c r="J139" s="5">
        <v>3993391032</v>
      </c>
      <c r="K139" s="5">
        <v>-15865204506</v>
      </c>
      <c r="L139" s="5">
        <v>335598212607</v>
      </c>
      <c r="M139" s="5">
        <v>147932368083</v>
      </c>
    </row>
    <row r="140" spans="3:13" ht="15.5" x14ac:dyDescent="0.35">
      <c r="C140" t="s">
        <v>189</v>
      </c>
      <c r="D140" s="5">
        <v>-12149291877</v>
      </c>
      <c r="E140" s="5">
        <v>-16957226572</v>
      </c>
      <c r="F140" s="5">
        <v>3927307316</v>
      </c>
      <c r="G140" s="5">
        <v>43375893634</v>
      </c>
      <c r="I140" s="5">
        <v>7250324171</v>
      </c>
      <c r="J140" s="5">
        <v>3993391032</v>
      </c>
      <c r="K140" s="5">
        <v>-15865204506</v>
      </c>
      <c r="L140" s="5">
        <v>335598212607</v>
      </c>
      <c r="M140" s="5">
        <v>147932368083</v>
      </c>
    </row>
    <row r="141" spans="3:13" ht="15.5" x14ac:dyDescent="0.35">
      <c r="C141" t="s">
        <v>1928</v>
      </c>
      <c r="L141" s="5">
        <v>491250000000</v>
      </c>
    </row>
    <row r="142" spans="3:13" ht="15.5" x14ac:dyDescent="0.35">
      <c r="C142" t="s">
        <v>971</v>
      </c>
      <c r="L142" s="5">
        <v>-2811313133</v>
      </c>
    </row>
    <row r="143" spans="3:13" ht="15.5" x14ac:dyDescent="0.35">
      <c r="C143" t="s">
        <v>1929</v>
      </c>
      <c r="E143" s="5">
        <v>-83095925915</v>
      </c>
      <c r="F143" s="5">
        <v>83095925915</v>
      </c>
      <c r="G143" s="5">
        <v>-1787560219</v>
      </c>
      <c r="I143" s="5">
        <v>-1787560219</v>
      </c>
      <c r="J143" s="5">
        <v>-43606608968</v>
      </c>
      <c r="K143" s="5">
        <v>-14865204506</v>
      </c>
      <c r="L143" s="5">
        <v>-152840474260</v>
      </c>
    </row>
    <row r="144" spans="3:13" ht="15.5" x14ac:dyDescent="0.35">
      <c r="C144" t="s">
        <v>1930</v>
      </c>
      <c r="D144" s="5">
        <v>-6749174249</v>
      </c>
      <c r="E144" s="5">
        <v>-1380403847</v>
      </c>
      <c r="F144" s="5">
        <v>1380403847</v>
      </c>
    </row>
    <row r="145" spans="2:13" ht="15.5" x14ac:dyDescent="0.35">
      <c r="C145" t="s">
        <v>1931</v>
      </c>
      <c r="E145" s="5">
        <v>911244793</v>
      </c>
      <c r="F145" s="5">
        <v>-911244793</v>
      </c>
    </row>
    <row r="146" spans="2:13" ht="15.5" x14ac:dyDescent="0.35">
      <c r="C146" t="s">
        <v>1932</v>
      </c>
      <c r="D146" s="5">
        <v>-303500000</v>
      </c>
      <c r="E146" s="5">
        <v>-577261875</v>
      </c>
      <c r="F146" s="5">
        <v>-18550000</v>
      </c>
      <c r="G146" s="5">
        <v>4300154748</v>
      </c>
      <c r="I146" s="5">
        <v>4300154748</v>
      </c>
    </row>
    <row r="147" spans="2:13" ht="15.5" x14ac:dyDescent="0.35">
      <c r="C147" t="s">
        <v>1125</v>
      </c>
      <c r="D147" s="5">
        <v>-5096617627</v>
      </c>
      <c r="E147" s="5">
        <v>67148095797</v>
      </c>
      <c r="G147" s="5">
        <v>31387839821</v>
      </c>
      <c r="M147" s="5">
        <v>153514561305</v>
      </c>
    </row>
    <row r="148" spans="2:13" ht="15.5" x14ac:dyDescent="0.35">
      <c r="C148" t="s">
        <v>1933</v>
      </c>
      <c r="D148" s="5">
        <v>-68862270358</v>
      </c>
      <c r="E148" s="5">
        <v>68862270358</v>
      </c>
      <c r="F148" s="5">
        <v>-68862270358</v>
      </c>
      <c r="G148" s="5">
        <v>4737729642</v>
      </c>
    </row>
    <row r="149" spans="2:13" ht="15.5" x14ac:dyDescent="0.35">
      <c r="C149" t="s">
        <v>1934</v>
      </c>
      <c r="D149" s="5">
        <v>-1</v>
      </c>
      <c r="E149" s="5">
        <v>37024475</v>
      </c>
      <c r="F149" s="5">
        <v>-10756957295</v>
      </c>
    </row>
    <row r="150" spans="2:13" ht="15.5" x14ac:dyDescent="0.35">
      <c r="C150" t="s">
        <v>497</v>
      </c>
    </row>
    <row r="151" spans="2:13" ht="15.5" x14ac:dyDescent="0.35">
      <c r="C151" t="s">
        <v>1935</v>
      </c>
      <c r="D151" s="5">
        <v>68862270358</v>
      </c>
      <c r="E151" s="5">
        <v>-68862270358</v>
      </c>
      <c r="G151" s="5">
        <v>4737729642</v>
      </c>
      <c r="I151" s="5">
        <v>4737729642</v>
      </c>
      <c r="J151" s="5">
        <v>47600000000</v>
      </c>
      <c r="K151" s="5">
        <v>-1000000000</v>
      </c>
      <c r="M151" s="5">
        <v>-5582193222</v>
      </c>
    </row>
    <row r="152" spans="2:13" ht="15.5" x14ac:dyDescent="0.35">
      <c r="C152" t="s">
        <v>226</v>
      </c>
      <c r="D152" s="5">
        <v>-2255037700</v>
      </c>
      <c r="E152" s="5">
        <v>213702751</v>
      </c>
      <c r="F152" s="5">
        <v>-4865871423</v>
      </c>
      <c r="G152" s="5">
        <v>-7055403546</v>
      </c>
      <c r="I152" s="5">
        <v>-43639024267</v>
      </c>
      <c r="J152" s="5">
        <v>-49832350904</v>
      </c>
      <c r="K152" s="5">
        <v>-35265848230</v>
      </c>
      <c r="L152" s="5">
        <v>-29754199196</v>
      </c>
      <c r="M152" s="5">
        <v>69395006586</v>
      </c>
    </row>
    <row r="153" spans="2:13" ht="15.5" x14ac:dyDescent="0.35">
      <c r="C153" t="s">
        <v>227</v>
      </c>
      <c r="F153" s="5">
        <v>12693243276</v>
      </c>
      <c r="I153" s="5">
        <v>56332267544</v>
      </c>
      <c r="J153" s="5">
        <v>106164618446</v>
      </c>
      <c r="K153" s="5">
        <v>141430466678</v>
      </c>
      <c r="L153" s="5">
        <v>171184665874</v>
      </c>
      <c r="M153" s="5">
        <v>101789659288</v>
      </c>
    </row>
    <row r="154" spans="2:13" ht="15.5" x14ac:dyDescent="0.35">
      <c r="C154" t="s">
        <v>225</v>
      </c>
    </row>
    <row r="155" spans="2:13" ht="15.5" x14ac:dyDescent="0.35">
      <c r="C155" t="s">
        <v>229</v>
      </c>
      <c r="D155" s="5">
        <v>-2255037700</v>
      </c>
      <c r="E155" s="5">
        <v>213702751</v>
      </c>
      <c r="F155" s="5">
        <v>7827371853</v>
      </c>
      <c r="G155" s="5">
        <v>-7055403546</v>
      </c>
      <c r="I155" s="5">
        <v>12693243277</v>
      </c>
      <c r="J155" s="5">
        <v>56332267542</v>
      </c>
      <c r="K155" s="5">
        <v>106164618448</v>
      </c>
      <c r="L155" s="5">
        <v>141430466678</v>
      </c>
      <c r="M155" s="5">
        <v>171184665874</v>
      </c>
    </row>
    <row r="157" spans="2:13" ht="15.5" x14ac:dyDescent="0.35">
      <c r="B157" t="s">
        <v>230</v>
      </c>
      <c r="C157" t="s">
        <v>12</v>
      </c>
      <c r="D157" s="5">
        <v>9010000000</v>
      </c>
      <c r="E157" s="5">
        <v>9010000000</v>
      </c>
      <c r="F157" s="5">
        <v>9010000000</v>
      </c>
      <c r="G157" s="5">
        <v>9010000000</v>
      </c>
      <c r="I157" s="5">
        <v>9010000000</v>
      </c>
      <c r="J157" s="5">
        <v>9010000000</v>
      </c>
      <c r="K157" s="6">
        <v>8189999999.999999</v>
      </c>
      <c r="L157" s="6">
        <v>8189999999.999999</v>
      </c>
      <c r="M157" s="5">
        <v>0</v>
      </c>
    </row>
    <row r="158" spans="2:13" ht="15.5" x14ac:dyDescent="0.35">
      <c r="C158" t="s">
        <v>231</v>
      </c>
      <c r="D158" s="6">
        <v>0.15</v>
      </c>
      <c r="E158" s="6">
        <v>0.09</v>
      </c>
      <c r="F158" s="6">
        <v>0.13</v>
      </c>
      <c r="G158" s="6">
        <v>0.24</v>
      </c>
    </row>
    <row r="159" spans="2:13" ht="15.5" x14ac:dyDescent="0.35">
      <c r="C159" t="s">
        <v>232</v>
      </c>
      <c r="D159" s="6">
        <v>333.33</v>
      </c>
      <c r="E159" s="6">
        <v>555.55999999999995</v>
      </c>
      <c r="F159" s="6">
        <v>384.62</v>
      </c>
      <c r="G159" s="6">
        <v>208.33</v>
      </c>
    </row>
    <row r="160" spans="2:13" ht="15.5" x14ac:dyDescent="0.35">
      <c r="C160" t="s">
        <v>67</v>
      </c>
      <c r="D160" s="6">
        <v>44.12</v>
      </c>
      <c r="E160" s="6">
        <v>23.72</v>
      </c>
      <c r="F160" s="6">
        <v>37.06</v>
      </c>
      <c r="G160" s="6">
        <v>24.79</v>
      </c>
    </row>
    <row r="161" spans="3:7" ht="15.5" x14ac:dyDescent="0.35">
      <c r="C161" t="s">
        <v>233</v>
      </c>
      <c r="D161" s="5">
        <v>1540000000</v>
      </c>
      <c r="E161" s="5">
        <v>900000000</v>
      </c>
      <c r="F161" s="5">
        <v>3470000000</v>
      </c>
      <c r="G161" s="5">
        <v>1850000000</v>
      </c>
    </row>
    <row r="162" spans="3:7" ht="15.5" x14ac:dyDescent="0.35">
      <c r="C162" t="s">
        <v>234</v>
      </c>
      <c r="D162" s="6">
        <v>8.0000000000000004E-4</v>
      </c>
      <c r="E162" s="6">
        <v>5.0000000000000001E-4</v>
      </c>
      <c r="F162" s="6">
        <v>7.000000000000001E-4</v>
      </c>
      <c r="G162" s="6">
        <v>1.1999999999999999E-3</v>
      </c>
    </row>
    <row r="163" spans="3:7" ht="15.5" x14ac:dyDescent="0.35">
      <c r="C163" t="s">
        <v>235</v>
      </c>
      <c r="D163" s="6">
        <v>8.9999999999999998E-4</v>
      </c>
      <c r="E163" s="6">
        <v>5.0000000000000001E-4</v>
      </c>
      <c r="F163" s="6">
        <v>8.0000000000000004E-4</v>
      </c>
      <c r="G163" s="6">
        <v>1.5E-3</v>
      </c>
    </row>
    <row r="164" spans="3:7" ht="15.5" x14ac:dyDescent="0.35">
      <c r="C164" t="s">
        <v>236</v>
      </c>
      <c r="D164" s="6">
        <v>8.0000000000000004E-4</v>
      </c>
      <c r="E164" s="6">
        <v>5.0000000000000001E-4</v>
      </c>
      <c r="F164" s="6">
        <v>2E-3</v>
      </c>
      <c r="G164" s="6">
        <v>1E-3</v>
      </c>
    </row>
    <row r="165" spans="3:7" ht="15.5" x14ac:dyDescent="0.35">
      <c r="C165" t="s">
        <v>237</v>
      </c>
      <c r="D165" s="6">
        <v>14.68</v>
      </c>
      <c r="E165" s="6">
        <v>84.5</v>
      </c>
      <c r="F165" s="6">
        <v>1.5</v>
      </c>
      <c r="G165" s="6">
        <v>101.1</v>
      </c>
    </row>
    <row r="166" spans="3:7" ht="15.5" x14ac:dyDescent="0.35">
      <c r="C166" t="s">
        <v>238</v>
      </c>
      <c r="D166" s="6">
        <v>0.31</v>
      </c>
      <c r="E166" s="6">
        <v>0.31</v>
      </c>
      <c r="F166" s="6">
        <v>0.31</v>
      </c>
      <c r="G166" s="6">
        <v>0.31</v>
      </c>
    </row>
    <row r="167" spans="3:7" ht="15.5" x14ac:dyDescent="0.35">
      <c r="C167" t="s">
        <v>239</v>
      </c>
      <c r="D167" s="6">
        <v>163.91</v>
      </c>
      <c r="E167" s="6">
        <v>163.76</v>
      </c>
      <c r="F167" s="6">
        <v>163.66999999999999</v>
      </c>
      <c r="G167" s="6">
        <v>163.54</v>
      </c>
    </row>
    <row r="168" spans="3:7" ht="15.5" x14ac:dyDescent="0.35">
      <c r="C168" t="s">
        <v>240</v>
      </c>
      <c r="D168" s="6">
        <v>0.31</v>
      </c>
      <c r="E168" s="6">
        <v>0.31</v>
      </c>
      <c r="F168" s="6">
        <v>0.31</v>
      </c>
      <c r="G168" s="6">
        <v>0.31</v>
      </c>
    </row>
    <row r="169" spans="3:7" ht="15.5" x14ac:dyDescent="0.35">
      <c r="C169" t="s">
        <v>241</v>
      </c>
      <c r="D169" s="6">
        <v>163.91</v>
      </c>
      <c r="E169" s="6">
        <v>163.76</v>
      </c>
      <c r="F169" s="6">
        <v>163.66999999999999</v>
      </c>
      <c r="G169" s="6">
        <v>163.54</v>
      </c>
    </row>
    <row r="170" spans="3:7" ht="15.5" x14ac:dyDescent="0.35">
      <c r="C170" t="s">
        <v>242</v>
      </c>
      <c r="G170" s="5">
        <v>69000000000</v>
      </c>
    </row>
    <row r="171" spans="3:7" ht="15.5" x14ac:dyDescent="0.35">
      <c r="C171" t="s">
        <v>243</v>
      </c>
    </row>
    <row r="172" spans="3:7" ht="15.5" x14ac:dyDescent="0.35">
      <c r="C172" t="s">
        <v>244</v>
      </c>
      <c r="D172" s="5">
        <v>1476000000000</v>
      </c>
      <c r="E172" s="5">
        <v>1475000000000</v>
      </c>
      <c r="F172" s="5">
        <v>1474000000000</v>
      </c>
      <c r="G172" s="5">
        <v>1473000000000</v>
      </c>
    </row>
    <row r="173" spans="3:7" ht="15.5" x14ac:dyDescent="0.35">
      <c r="C173" t="s">
        <v>24</v>
      </c>
      <c r="G173" s="5">
        <v>69000000000</v>
      </c>
    </row>
    <row r="174" spans="3:7" ht="15.5" x14ac:dyDescent="0.35">
      <c r="C174" t="s">
        <v>21</v>
      </c>
      <c r="D174" s="5">
        <v>-6000000000</v>
      </c>
      <c r="E174" s="5">
        <v>-8000000000</v>
      </c>
      <c r="F174" s="5">
        <v>-8000000000</v>
      </c>
      <c r="G174" s="5">
        <v>56000000000</v>
      </c>
    </row>
    <row r="175" spans="3:7" ht="15.5" x14ac:dyDescent="0.35">
      <c r="C175" t="s">
        <v>245</v>
      </c>
      <c r="D175" s="5">
        <v>255000000000</v>
      </c>
      <c r="E175" s="5">
        <v>279000000000</v>
      </c>
      <c r="F175" s="5">
        <v>306000000000</v>
      </c>
      <c r="G175" s="5">
        <v>247000000000</v>
      </c>
    </row>
    <row r="176" spans="3:7" ht="15.5" x14ac:dyDescent="0.35">
      <c r="C176" t="s">
        <v>246</v>
      </c>
    </row>
    <row r="177" spans="3:13" ht="15.5" x14ac:dyDescent="0.35">
      <c r="C177" t="s">
        <v>247</v>
      </c>
      <c r="D177" s="5">
        <v>0</v>
      </c>
      <c r="E177" s="5">
        <v>0</v>
      </c>
      <c r="F177" s="5">
        <v>-3000000000</v>
      </c>
      <c r="G177" s="5">
        <v>-27000000000</v>
      </c>
    </row>
    <row r="178" spans="3:13" ht="15.5" x14ac:dyDescent="0.35">
      <c r="C178" t="s">
        <v>13</v>
      </c>
      <c r="D178" s="5">
        <v>0</v>
      </c>
      <c r="E178" s="5">
        <v>0</v>
      </c>
      <c r="F178" s="5">
        <v>-3000000000</v>
      </c>
      <c r="G178" s="5">
        <v>-27000000000</v>
      </c>
    </row>
    <row r="179" spans="3:13" ht="15.5" x14ac:dyDescent="0.35">
      <c r="C179" t="s">
        <v>16</v>
      </c>
      <c r="D179" s="6">
        <v>0.01</v>
      </c>
      <c r="E179" s="6">
        <v>0.03</v>
      </c>
      <c r="F179" s="6">
        <v>-0.31</v>
      </c>
      <c r="G179" s="6">
        <v>-3.03</v>
      </c>
    </row>
    <row r="180" spans="3:13" ht="15.5" x14ac:dyDescent="0.35">
      <c r="C180" t="s">
        <v>52</v>
      </c>
      <c r="I180" s="6">
        <v>2.4</v>
      </c>
      <c r="J180" s="5">
        <v>2</v>
      </c>
      <c r="K180" s="6">
        <v>6.91</v>
      </c>
      <c r="L180" s="6">
        <v>3.61</v>
      </c>
      <c r="M180" s="6">
        <v>-30899.21</v>
      </c>
    </row>
    <row r="181" spans="3:13" ht="15.5" x14ac:dyDescent="0.35">
      <c r="C181" t="s">
        <v>66</v>
      </c>
      <c r="I181" s="6">
        <v>20.83</v>
      </c>
      <c r="J181" s="5">
        <v>25</v>
      </c>
      <c r="K181" s="6">
        <v>46.02</v>
      </c>
      <c r="L181" s="6">
        <v>83.1</v>
      </c>
      <c r="M181" s="5">
        <v>0</v>
      </c>
    </row>
    <row r="182" spans="3:13" ht="15.5" x14ac:dyDescent="0.35">
      <c r="C182" t="s">
        <v>69</v>
      </c>
      <c r="I182" s="6">
        <v>6.82</v>
      </c>
      <c r="J182" s="6">
        <v>5.03</v>
      </c>
      <c r="K182" s="6">
        <v>13.62</v>
      </c>
      <c r="L182" s="6">
        <v>13.73</v>
      </c>
      <c r="M182" s="5">
        <v>0</v>
      </c>
    </row>
    <row r="183" spans="3:13" ht="15.5" x14ac:dyDescent="0.35">
      <c r="C183" t="s">
        <v>248</v>
      </c>
      <c r="I183" s="5">
        <v>20270000000</v>
      </c>
      <c r="J183" s="5">
        <v>18370000000</v>
      </c>
      <c r="K183" s="5">
        <v>58420000000</v>
      </c>
    </row>
    <row r="184" spans="3:13" ht="15.5" x14ac:dyDescent="0.35">
      <c r="C184" t="s">
        <v>249</v>
      </c>
      <c r="I184" s="6">
        <v>1.24E-2</v>
      </c>
      <c r="J184" s="6">
        <v>9.7000000000000003E-3</v>
      </c>
      <c r="K184" s="6">
        <v>3.7400000000000003E-2</v>
      </c>
      <c r="L184" s="6">
        <v>1.8200000000000001E-2</v>
      </c>
      <c r="M184" s="6">
        <v>-1.04E-2</v>
      </c>
    </row>
    <row r="185" spans="3:13" ht="15.5" x14ac:dyDescent="0.35">
      <c r="C185" t="s">
        <v>250</v>
      </c>
      <c r="I185" s="6">
        <v>1.47E-2</v>
      </c>
      <c r="J185" s="6">
        <v>1.24E-2</v>
      </c>
      <c r="K185" s="6">
        <v>4.7500000000000001E-2</v>
      </c>
      <c r="L185" s="6">
        <v>2.6000000000000002E-2</v>
      </c>
      <c r="M185" s="6">
        <v>-2.2499999999999999E-2</v>
      </c>
    </row>
    <row r="186" spans="3:13" ht="15.5" x14ac:dyDescent="0.35">
      <c r="C186" t="s">
        <v>251</v>
      </c>
      <c r="I186" s="6">
        <v>1.18E-2</v>
      </c>
      <c r="J186" s="6">
        <v>1.18E-2</v>
      </c>
      <c r="K186" s="6">
        <v>4.5400000000000003E-2</v>
      </c>
      <c r="L186" s="6">
        <v>2.5699999999999997E-2</v>
      </c>
      <c r="M186" s="6">
        <v>-2.69E-2</v>
      </c>
    </row>
    <row r="187" spans="3:13" ht="15.5" x14ac:dyDescent="0.35">
      <c r="C187" t="s">
        <v>252</v>
      </c>
      <c r="I187" s="6">
        <v>363.93</v>
      </c>
      <c r="J187" s="6">
        <v>4.09</v>
      </c>
      <c r="K187" s="5">
        <v>13</v>
      </c>
      <c r="L187" s="6">
        <v>6.41</v>
      </c>
      <c r="M187" s="6">
        <v>-1.67</v>
      </c>
    </row>
    <row r="188" spans="3:13" ht="15.5" x14ac:dyDescent="0.35">
      <c r="C188" t="s">
        <v>63</v>
      </c>
      <c r="I188" s="6">
        <v>0.31</v>
      </c>
      <c r="J188" s="6">
        <v>0.31</v>
      </c>
      <c r="K188" s="6">
        <v>2.1800000000000002</v>
      </c>
      <c r="L188" s="6">
        <v>2.16</v>
      </c>
      <c r="M188" s="5">
        <v>0</v>
      </c>
    </row>
    <row r="189" spans="3:13" ht="15.5" x14ac:dyDescent="0.35">
      <c r="C189" t="s">
        <v>60</v>
      </c>
      <c r="I189" s="6">
        <v>163.54</v>
      </c>
      <c r="J189" s="6">
        <v>161.13999999999999</v>
      </c>
      <c r="K189" s="6">
        <v>145.69999999999999</v>
      </c>
      <c r="L189" s="6">
        <v>138.86000000000001</v>
      </c>
      <c r="M189" s="6">
        <v>1371856.53</v>
      </c>
    </row>
    <row r="190" spans="3:13" ht="15.5" x14ac:dyDescent="0.35">
      <c r="C190" t="s">
        <v>253</v>
      </c>
      <c r="I190" s="6">
        <v>0.31</v>
      </c>
      <c r="J190" s="6">
        <v>0.31</v>
      </c>
      <c r="K190" s="6">
        <v>2.1800000000000002</v>
      </c>
      <c r="L190" s="6">
        <v>2.16</v>
      </c>
      <c r="M190" s="5">
        <v>0</v>
      </c>
    </row>
    <row r="191" spans="3:13" ht="15.5" x14ac:dyDescent="0.35">
      <c r="C191" t="s">
        <v>254</v>
      </c>
      <c r="I191" s="6">
        <v>163.54</v>
      </c>
      <c r="J191" s="6">
        <v>161.13999999999999</v>
      </c>
      <c r="K191" s="6">
        <v>145.69999999999999</v>
      </c>
      <c r="L191" s="6">
        <v>138.86000000000001</v>
      </c>
      <c r="M191" s="6">
        <v>1371856.53</v>
      </c>
    </row>
    <row r="192" spans="3:13" ht="15.5" x14ac:dyDescent="0.35">
      <c r="C192" t="s">
        <v>255</v>
      </c>
      <c r="I192" s="5">
        <v>69000000000</v>
      </c>
      <c r="J192" s="5">
        <v>74000000000</v>
      </c>
      <c r="K192" s="5">
        <v>26000000000</v>
      </c>
      <c r="L192" s="5">
        <v>27000000000</v>
      </c>
      <c r="M192" s="5">
        <v>27000000000</v>
      </c>
    </row>
    <row r="193" spans="2:13" ht="15.5" x14ac:dyDescent="0.35">
      <c r="C193" t="s">
        <v>256</v>
      </c>
    </row>
    <row r="194" spans="2:13" ht="15.5" x14ac:dyDescent="0.35">
      <c r="C194" t="s">
        <v>26</v>
      </c>
      <c r="I194" s="5">
        <v>69000000000</v>
      </c>
      <c r="J194" s="5">
        <v>74000000000</v>
      </c>
      <c r="K194" s="5">
        <v>26000000000</v>
      </c>
      <c r="L194" s="5">
        <v>27000000000</v>
      </c>
      <c r="M194" s="5">
        <v>27000000000</v>
      </c>
    </row>
    <row r="195" spans="2:13" ht="15.5" x14ac:dyDescent="0.35">
      <c r="C195" t="s">
        <v>23</v>
      </c>
      <c r="I195" s="5">
        <v>56000000000</v>
      </c>
      <c r="J195" s="5">
        <v>17000000000</v>
      </c>
      <c r="K195" s="5">
        <v>-80000000000</v>
      </c>
      <c r="L195" s="5">
        <v>-114000000000</v>
      </c>
      <c r="M195" s="5">
        <v>-144000000000</v>
      </c>
    </row>
    <row r="196" spans="2:13" ht="15.5" x14ac:dyDescent="0.35">
      <c r="C196" t="s">
        <v>257</v>
      </c>
      <c r="I196" s="5">
        <v>247000000000</v>
      </c>
      <c r="J196" s="5">
        <v>307000000000</v>
      </c>
      <c r="K196" s="5">
        <v>320000000000</v>
      </c>
      <c r="L196" s="5">
        <v>21000000000</v>
      </c>
      <c r="M196" s="5">
        <v>111000000000</v>
      </c>
    </row>
    <row r="197" spans="2:13" ht="15.5" x14ac:dyDescent="0.35">
      <c r="C197" t="s">
        <v>258</v>
      </c>
    </row>
    <row r="198" spans="2:13" ht="15.5" x14ac:dyDescent="0.35">
      <c r="C198" t="s">
        <v>259</v>
      </c>
      <c r="I198" s="5">
        <v>-27000000000</v>
      </c>
      <c r="J198" s="5">
        <v>-119000000000</v>
      </c>
      <c r="K198" s="5">
        <v>274000000000</v>
      </c>
      <c r="L198" s="5">
        <v>-343000000000</v>
      </c>
      <c r="M198" s="5">
        <v>-154000000000</v>
      </c>
    </row>
    <row r="199" spans="2:13" ht="15.5" x14ac:dyDescent="0.35">
      <c r="C199" t="s">
        <v>15</v>
      </c>
      <c r="I199" s="5">
        <v>-27000000000</v>
      </c>
      <c r="J199" s="5">
        <v>-119000000000</v>
      </c>
      <c r="K199" s="5">
        <v>274000000000</v>
      </c>
      <c r="L199" s="5">
        <v>-343000000000</v>
      </c>
      <c r="M199" s="5">
        <v>-154000000000</v>
      </c>
    </row>
    <row r="200" spans="2:13" ht="15.5" x14ac:dyDescent="0.35">
      <c r="C200" t="s">
        <v>17</v>
      </c>
      <c r="I200" s="6">
        <v>-3.05</v>
      </c>
      <c r="J200" s="6">
        <v>-13.22</v>
      </c>
      <c r="K200" s="6">
        <v>33.51</v>
      </c>
      <c r="L200" s="6">
        <v>-41.86</v>
      </c>
      <c r="M200" s="6">
        <v>-337680.93</v>
      </c>
    </row>
    <row r="202" spans="2:13" ht="15.5" x14ac:dyDescent="0.35">
      <c r="B202" t="s">
        <v>260</v>
      </c>
      <c r="C202" t="s">
        <v>261</v>
      </c>
      <c r="D202" s="5">
        <v>1000000000</v>
      </c>
      <c r="E202" s="5">
        <v>805000000</v>
      </c>
      <c r="F202" s="5">
        <v>1000000000</v>
      </c>
      <c r="G202" s="5">
        <v>2000000000</v>
      </c>
      <c r="H202" s="5">
        <v>4000000000</v>
      </c>
      <c r="I202" s="5">
        <v>22000000000</v>
      </c>
      <c r="J202" s="5">
        <v>18000000000</v>
      </c>
      <c r="K202" s="5">
        <v>57000000000</v>
      </c>
      <c r="L202" s="5">
        <v>30000000000</v>
      </c>
      <c r="M202" s="5">
        <v>-14000000000</v>
      </c>
    </row>
    <row r="203" spans="2:13" ht="15.5" x14ac:dyDescent="0.35">
      <c r="C203" t="s">
        <v>51</v>
      </c>
      <c r="D203" s="6">
        <v>0.15</v>
      </c>
      <c r="E203" s="6">
        <v>0.09</v>
      </c>
      <c r="F203" s="6">
        <v>0.13</v>
      </c>
      <c r="G203" s="6">
        <v>0.24</v>
      </c>
      <c r="H203" s="6">
        <v>0.5</v>
      </c>
      <c r="I203" s="6">
        <v>2.4</v>
      </c>
      <c r="J203" s="5">
        <v>2</v>
      </c>
      <c r="K203" s="6">
        <v>6.29</v>
      </c>
      <c r="L203" s="6">
        <v>3.28</v>
      </c>
      <c r="M203" s="6">
        <v>-1.56</v>
      </c>
    </row>
    <row r="204" spans="2:13" ht="15.5" x14ac:dyDescent="0.35">
      <c r="C204" t="s">
        <v>262</v>
      </c>
      <c r="D204" s="5">
        <v>10000000000</v>
      </c>
      <c r="E204" s="5">
        <v>19000000000</v>
      </c>
      <c r="F204" s="5">
        <v>12000000000</v>
      </c>
      <c r="G204" s="5">
        <v>18000000000</v>
      </c>
      <c r="H204" s="5">
        <v>55000000000</v>
      </c>
      <c r="I204" s="5">
        <v>66000000000</v>
      </c>
      <c r="J204" s="5">
        <v>89000000000</v>
      </c>
      <c r="K204" s="5">
        <v>191000000000</v>
      </c>
      <c r="L204" s="5">
        <v>179000000000</v>
      </c>
    </row>
    <row r="205" spans="2:13" ht="15.5" x14ac:dyDescent="0.35">
      <c r="C205" t="s">
        <v>344</v>
      </c>
      <c r="I205" s="6">
        <v>100.87</v>
      </c>
    </row>
    <row r="206" spans="2:13" ht="15.5" x14ac:dyDescent="0.35">
      <c r="C206" t="s">
        <v>345</v>
      </c>
      <c r="I206" s="6">
        <v>81.64</v>
      </c>
    </row>
    <row r="207" spans="2:13" ht="15.5" x14ac:dyDescent="0.35">
      <c r="C207" t="s">
        <v>263</v>
      </c>
      <c r="I207" s="6">
        <v>6.95</v>
      </c>
    </row>
    <row r="208" spans="2:13" ht="15.5" x14ac:dyDescent="0.35">
      <c r="C208" t="s">
        <v>346</v>
      </c>
      <c r="I208" s="6">
        <v>1.2199999999999999E-2</v>
      </c>
    </row>
    <row r="209" spans="3:9" ht="15.5" x14ac:dyDescent="0.35">
      <c r="C209" t="s">
        <v>347</v>
      </c>
      <c r="I209" s="6">
        <v>7.57</v>
      </c>
    </row>
    <row r="210" spans="3:9" ht="15.5" x14ac:dyDescent="0.35">
      <c r="C210" t="s">
        <v>348</v>
      </c>
      <c r="I210" s="6">
        <v>0.31</v>
      </c>
    </row>
    <row r="211" spans="3:9" ht="15.5" x14ac:dyDescent="0.35">
      <c r="C211" t="s">
        <v>350</v>
      </c>
      <c r="I211" s="6">
        <v>-15.18</v>
      </c>
    </row>
    <row r="212" spans="3:9" ht="15.5" x14ac:dyDescent="0.35">
      <c r="C212" t="s">
        <v>351</v>
      </c>
      <c r="I212" s="6">
        <v>61.67</v>
      </c>
    </row>
    <row r="213" spans="3:9" ht="15.5" x14ac:dyDescent="0.35">
      <c r="C213" t="s">
        <v>264</v>
      </c>
      <c r="I213" s="6">
        <v>57.24</v>
      </c>
    </row>
    <row r="214" spans="3:9" ht="15.5" x14ac:dyDescent="0.35">
      <c r="C214" t="s">
        <v>451</v>
      </c>
      <c r="I214" s="6">
        <v>4.08</v>
      </c>
    </row>
    <row r="215" spans="3:9" ht="15.5" x14ac:dyDescent="0.35">
      <c r="C215" t="s">
        <v>452</v>
      </c>
      <c r="I215" s="6">
        <v>-6.42</v>
      </c>
    </row>
    <row r="216" spans="3:9" ht="15.5" x14ac:dyDescent="0.35">
      <c r="C216" t="s">
        <v>352</v>
      </c>
      <c r="I216" s="6">
        <v>0.61</v>
      </c>
    </row>
    <row r="217" spans="3:9" ht="15.5" x14ac:dyDescent="0.35">
      <c r="C217" t="s">
        <v>353</v>
      </c>
      <c r="I217" s="6">
        <v>0.5</v>
      </c>
    </row>
    <row r="218" spans="3:9" ht="15.5" x14ac:dyDescent="0.35">
      <c r="C218" t="s">
        <v>354</v>
      </c>
      <c r="I218" s="6">
        <v>6.61</v>
      </c>
    </row>
    <row r="219" spans="3:9" ht="15.5" x14ac:dyDescent="0.35">
      <c r="C219" t="s">
        <v>355</v>
      </c>
      <c r="D219" s="6">
        <v>0.64</v>
      </c>
    </row>
    <row r="220" spans="3:9" ht="15.5" x14ac:dyDescent="0.35">
      <c r="C220" t="s">
        <v>356</v>
      </c>
      <c r="I220" s="6">
        <v>163.91</v>
      </c>
    </row>
    <row r="221" spans="3:9" ht="15.5" x14ac:dyDescent="0.35">
      <c r="C221" t="s">
        <v>357</v>
      </c>
      <c r="I221" s="6">
        <v>-3.29</v>
      </c>
    </row>
    <row r="222" spans="3:9" ht="15.5" x14ac:dyDescent="0.35">
      <c r="C222" t="s">
        <v>265</v>
      </c>
      <c r="D222" s="6">
        <v>5.72</v>
      </c>
    </row>
    <row r="223" spans="3:9" ht="15.5" x14ac:dyDescent="0.35">
      <c r="C223" t="s">
        <v>266</v>
      </c>
      <c r="D223" s="6">
        <v>1.57</v>
      </c>
    </row>
    <row r="224" spans="3:9" ht="15.5" x14ac:dyDescent="0.35">
      <c r="C224" t="s">
        <v>269</v>
      </c>
      <c r="D224" s="6">
        <v>0.16</v>
      </c>
    </row>
    <row r="225" spans="3:9" ht="15.5" x14ac:dyDescent="0.35">
      <c r="C225" t="s">
        <v>271</v>
      </c>
      <c r="D225" s="6">
        <v>1.1599999999999999</v>
      </c>
    </row>
    <row r="226" spans="3:9" ht="15.5" x14ac:dyDescent="0.35">
      <c r="C226" t="s">
        <v>272</v>
      </c>
      <c r="I226" s="6">
        <v>3.07</v>
      </c>
    </row>
    <row r="227" spans="3:9" ht="15.5" x14ac:dyDescent="0.35">
      <c r="C227" t="s">
        <v>13</v>
      </c>
      <c r="D227" s="5">
        <v>0</v>
      </c>
    </row>
    <row r="228" spans="3:9" ht="15.5" x14ac:dyDescent="0.35">
      <c r="C228" t="s">
        <v>358</v>
      </c>
      <c r="I228" s="6">
        <v>7.73</v>
      </c>
    </row>
    <row r="229" spans="3:9" ht="15.5" x14ac:dyDescent="0.35">
      <c r="C229" t="s">
        <v>273</v>
      </c>
      <c r="I229" s="6">
        <v>3.2000000000000002E-3</v>
      </c>
    </row>
    <row r="230" spans="3:9" ht="15.5" x14ac:dyDescent="0.35">
      <c r="C230" t="s">
        <v>274</v>
      </c>
      <c r="I230" s="6">
        <v>3.7000000000000002E-3</v>
      </c>
    </row>
    <row r="231" spans="3:9" ht="15.5" x14ac:dyDescent="0.35">
      <c r="C231" t="s">
        <v>275</v>
      </c>
      <c r="I231" s="6">
        <v>4.3E-3</v>
      </c>
    </row>
    <row r="232" spans="3:9" ht="15.5" x14ac:dyDescent="0.35">
      <c r="C232" t="s">
        <v>359</v>
      </c>
      <c r="I232" s="6">
        <v>4.8999999999999998E-3</v>
      </c>
    </row>
    <row r="233" spans="3:9" ht="15.5" x14ac:dyDescent="0.35">
      <c r="C233" t="s">
        <v>277</v>
      </c>
      <c r="D233" s="6">
        <v>3322.96</v>
      </c>
    </row>
    <row r="234" spans="3:9" ht="15.5" x14ac:dyDescent="0.35">
      <c r="C234" t="s">
        <v>278</v>
      </c>
      <c r="D234" s="6">
        <v>1696.6</v>
      </c>
    </row>
    <row r="235" spans="3:9" ht="15.5" x14ac:dyDescent="0.35">
      <c r="C235" t="s">
        <v>279</v>
      </c>
      <c r="D235" s="6">
        <v>1626.36</v>
      </c>
    </row>
    <row r="236" spans="3:9" ht="15.5" x14ac:dyDescent="0.35">
      <c r="C236" t="s">
        <v>281</v>
      </c>
      <c r="I236" s="6">
        <v>0.03</v>
      </c>
    </row>
    <row r="237" spans="3:9" ht="15.5" x14ac:dyDescent="0.35">
      <c r="C237" t="s">
        <v>282</v>
      </c>
      <c r="I237" s="6">
        <v>0.15</v>
      </c>
    </row>
    <row r="238" spans="3:9" ht="15.5" x14ac:dyDescent="0.35">
      <c r="C238" t="s">
        <v>47</v>
      </c>
      <c r="I238" s="5">
        <v>450000000000</v>
      </c>
    </row>
    <row r="239" spans="3:9" ht="15.5" x14ac:dyDescent="0.35">
      <c r="C239" t="s">
        <v>283</v>
      </c>
      <c r="I239" s="5">
        <v>445000000000</v>
      </c>
    </row>
    <row r="240" spans="3:9" ht="15.5" x14ac:dyDescent="0.35">
      <c r="C240" t="s">
        <v>284</v>
      </c>
      <c r="I240" s="5">
        <v>9010000000</v>
      </c>
    </row>
    <row r="241" spans="3:9" ht="15.5" x14ac:dyDescent="0.35">
      <c r="C241" t="s">
        <v>285</v>
      </c>
      <c r="I241" s="6">
        <v>0.46020000000000005</v>
      </c>
    </row>
    <row r="242" spans="3:9" ht="15.5" x14ac:dyDescent="0.35">
      <c r="C242" t="s">
        <v>286</v>
      </c>
      <c r="D242" s="6">
        <v>0.39850000000000002</v>
      </c>
    </row>
    <row r="243" spans="3:9" ht="15.5" x14ac:dyDescent="0.35">
      <c r="C243" t="s">
        <v>287</v>
      </c>
      <c r="D243" s="6">
        <v>0.13819999999999999</v>
      </c>
    </row>
    <row r="244" spans="3:9" ht="15.5" x14ac:dyDescent="0.35">
      <c r="C244" t="s">
        <v>288</v>
      </c>
      <c r="D244" s="6">
        <v>0.13369999999999999</v>
      </c>
    </row>
    <row r="245" spans="3:9" ht="15.5" x14ac:dyDescent="0.35">
      <c r="C245" t="s">
        <v>453</v>
      </c>
      <c r="D245" s="6">
        <v>-0.48430000000000001</v>
      </c>
    </row>
    <row r="246" spans="3:9" ht="15.5" x14ac:dyDescent="0.35">
      <c r="C246" t="s">
        <v>289</v>
      </c>
      <c r="D246" s="6">
        <v>-0.66170000000000007</v>
      </c>
    </row>
    <row r="247" spans="3:9" ht="15.5" x14ac:dyDescent="0.35">
      <c r="C247" t="s">
        <v>360</v>
      </c>
      <c r="D247" s="6">
        <v>-0.87180000000000002</v>
      </c>
    </row>
    <row r="248" spans="3:9" ht="15.5" x14ac:dyDescent="0.35">
      <c r="C248" t="s">
        <v>293</v>
      </c>
      <c r="I248" s="5">
        <v>4</v>
      </c>
    </row>
    <row r="249" spans="3:9" ht="15.5" x14ac:dyDescent="0.35">
      <c r="C249" t="s">
        <v>294</v>
      </c>
      <c r="I249" s="6">
        <v>0.71</v>
      </c>
    </row>
    <row r="250" spans="3:9" ht="15.5" x14ac:dyDescent="0.35">
      <c r="C250" t="s">
        <v>295</v>
      </c>
      <c r="I250" s="6">
        <v>0.36</v>
      </c>
    </row>
    <row r="251" spans="3:9" ht="15.5" x14ac:dyDescent="0.35">
      <c r="C251" t="s">
        <v>458</v>
      </c>
      <c r="I251" s="6">
        <v>0.12</v>
      </c>
    </row>
    <row r="252" spans="3:9" ht="15.5" x14ac:dyDescent="0.35">
      <c r="C252" t="s">
        <v>296</v>
      </c>
      <c r="I252" s="6">
        <v>0.41</v>
      </c>
    </row>
    <row r="253" spans="3:9" ht="15.5" x14ac:dyDescent="0.35">
      <c r="C253" t="s">
        <v>361</v>
      </c>
      <c r="I253" s="6">
        <v>0.17</v>
      </c>
    </row>
    <row r="254" spans="3:9" ht="15.5" x14ac:dyDescent="0.35">
      <c r="C254" t="s">
        <v>297</v>
      </c>
      <c r="I254" s="6">
        <v>0.91</v>
      </c>
    </row>
    <row r="255" spans="3:9" ht="15.5" x14ac:dyDescent="0.35">
      <c r="C255" t="s">
        <v>298</v>
      </c>
      <c r="I255" s="6">
        <v>0.95</v>
      </c>
    </row>
    <row r="256" spans="3:9" ht="15.5" x14ac:dyDescent="0.35">
      <c r="C256" t="s">
        <v>299</v>
      </c>
      <c r="I256" s="5">
        <v>60000000000</v>
      </c>
    </row>
    <row r="257" spans="3:9" ht="15.5" x14ac:dyDescent="0.35">
      <c r="C257" t="s">
        <v>300</v>
      </c>
      <c r="I257" s="5">
        <v>26000000000</v>
      </c>
    </row>
    <row r="258" spans="3:9" ht="15.5" x14ac:dyDescent="0.35">
      <c r="C258" t="s">
        <v>301</v>
      </c>
      <c r="I258" s="5">
        <v>8000000000</v>
      </c>
    </row>
    <row r="259" spans="3:9" ht="15.5" x14ac:dyDescent="0.35">
      <c r="C259" t="s">
        <v>302</v>
      </c>
      <c r="I259" s="5">
        <v>6000000000</v>
      </c>
    </row>
    <row r="260" spans="3:9" ht="15.5" x14ac:dyDescent="0.35">
      <c r="C260" t="s">
        <v>303</v>
      </c>
      <c r="D260" s="5">
        <v>6000000000</v>
      </c>
    </row>
    <row r="261" spans="3:9" ht="15.5" x14ac:dyDescent="0.35">
      <c r="C261" t="s">
        <v>304</v>
      </c>
      <c r="D261" s="5">
        <v>1713000000000</v>
      </c>
    </row>
    <row r="262" spans="3:9" ht="15.5" x14ac:dyDescent="0.35">
      <c r="C262" t="s">
        <v>305</v>
      </c>
      <c r="D262" s="5">
        <v>237000000000</v>
      </c>
    </row>
    <row r="263" spans="3:9" ht="15.5" x14ac:dyDescent="0.35">
      <c r="C263" t="s">
        <v>245</v>
      </c>
      <c r="D263" s="5">
        <v>255000000000</v>
      </c>
    </row>
    <row r="264" spans="3:9" ht="15.5" x14ac:dyDescent="0.35">
      <c r="C264" t="s">
        <v>306</v>
      </c>
      <c r="I264" s="5">
        <v>1476000000000</v>
      </c>
    </row>
    <row r="265" spans="3:9" ht="15.5" x14ac:dyDescent="0.35">
      <c r="C265" t="s">
        <v>21</v>
      </c>
      <c r="D265" s="5">
        <v>-6000000000</v>
      </c>
    </row>
    <row r="266" spans="3:9" ht="15.5" x14ac:dyDescent="0.35">
      <c r="C266" t="s">
        <v>244</v>
      </c>
      <c r="I266" s="5">
        <v>1476000000000</v>
      </c>
    </row>
    <row r="267" spans="3:9" ht="15.5" x14ac:dyDescent="0.35">
      <c r="C267" t="s">
        <v>308</v>
      </c>
      <c r="I267" s="5">
        <v>-50000000000</v>
      </c>
    </row>
    <row r="268" spans="3:9" ht="15.5" x14ac:dyDescent="0.35">
      <c r="C268" t="s">
        <v>309</v>
      </c>
      <c r="I268" s="5">
        <v>18000000000</v>
      </c>
    </row>
    <row r="269" spans="3:9" ht="15.5" x14ac:dyDescent="0.35">
      <c r="C269" t="s">
        <v>310</v>
      </c>
      <c r="I269" s="5">
        <v>-30000000000</v>
      </c>
    </row>
    <row r="270" spans="3:9" ht="15.5" x14ac:dyDescent="0.35">
      <c r="C270" t="s">
        <v>311</v>
      </c>
      <c r="I270" s="5">
        <v>-30000000000</v>
      </c>
    </row>
  </sheetData>
  <pageMargins left="0.7" right="0.7" top="0.75" bottom="0.75" header="0.3" footer="0.3"/>
  <ignoredErrors>
    <ignoredError sqref="A1:M271" numberStoredAsText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R28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1936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1937</v>
      </c>
      <c r="D2" s="2" vm="270">
        <f ca="1">IFERROR(_xlfn.STOCKHISTORY("XIDX:" &amp; $C$1, D3, , 0, 0, 1), "Libur")</f>
        <v>1620</v>
      </c>
      <c r="E2" s="2" vm="520">
        <f ca="1">IFERROR(_xlfn.STOCKHISTORY("XIDX:" &amp; $C$1, E3, , 0, 0, 1), "Libur")</f>
        <v>960</v>
      </c>
      <c r="H2" s="2" vm="520">
        <f ca="1">IFERROR(INDEX(D2:G2,COUNT(D2:G2)),"")</f>
        <v>960</v>
      </c>
      <c r="I2" s="2" vm="398">
        <f t="shared" ref="I2:R2" ca="1" si="0">IFERROR(_xlfn.STOCKHISTORY("XIDX:" &amp; $C$1, I1, , 0, 0, 1), "Libur")</f>
        <v>1535</v>
      </c>
      <c r="J2" s="2" vm="396">
        <f t="shared" ca="1" si="0"/>
        <v>1200</v>
      </c>
      <c r="K2" s="2" vm="521">
        <f t="shared" ca="1" si="0"/>
        <v>1940</v>
      </c>
      <c r="L2" s="2" vm="522">
        <f t="shared" ca="1" si="0"/>
        <v>1895</v>
      </c>
      <c r="M2" s="2" vm="371">
        <f t="shared" ca="1" si="0"/>
        <v>1610</v>
      </c>
      <c r="N2" s="2" vm="523">
        <f t="shared" ca="1" si="0"/>
        <v>1355</v>
      </c>
      <c r="O2" s="2" vm="524">
        <f t="shared" ca="1" si="0"/>
        <v>1690</v>
      </c>
      <c r="P2" s="2" vm="525">
        <f t="shared" ca="1" si="0"/>
        <v>1790</v>
      </c>
      <c r="Q2" s="2" vm="526">
        <f t="shared" ca="1" si="0"/>
        <v>1905</v>
      </c>
      <c r="R2" s="2" t="str">
        <f t="shared" ca="1" si="0"/>
        <v>Libur</v>
      </c>
    </row>
    <row r="3" spans="1:18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8" ht="15.5" x14ac:dyDescent="0.35">
      <c r="B4" t="s">
        <v>5</v>
      </c>
      <c r="C4" t="s">
        <v>6</v>
      </c>
      <c r="D4" s="2">
        <f>IFERROR(INDEX(D51:D500,MATCH($C$4,$C$51:$C$500,0)),"")</f>
        <v>865101000000</v>
      </c>
      <c r="E4" s="2">
        <f>IFERROR(INDEX(E51:E500,MATCH($C$4,$C$51:$C$500,0)),"")</f>
        <v>805726000000</v>
      </c>
      <c r="H4" s="2">
        <f>IFERROR(SUM(D4:G4)*(4/MAX(1,COUNT(D4:G4))),"")</f>
        <v>3341654000000</v>
      </c>
      <c r="I4" s="2">
        <f t="shared" ref="I4:R4" si="1">IFERROR(INDEX(I51:I500,MATCH($C$4,$C$51:$C$500,0)),"")</f>
        <v>3236043000000</v>
      </c>
      <c r="J4" s="2">
        <f t="shared" si="1"/>
        <v>3228133000000</v>
      </c>
      <c r="K4" s="2">
        <f t="shared" si="1"/>
        <v>3999453000000</v>
      </c>
      <c r="L4" s="2">
        <f t="shared" si="1"/>
        <v>3437108000000</v>
      </c>
      <c r="M4" s="2">
        <f t="shared" si="1"/>
        <v>2431383000000</v>
      </c>
      <c r="N4" s="2">
        <f t="shared" si="1"/>
        <v>2044306000000</v>
      </c>
      <c r="O4" s="2">
        <f t="shared" si="1"/>
        <v>3094880000000</v>
      </c>
      <c r="P4" s="2">
        <f t="shared" si="1"/>
        <v>2516894000000</v>
      </c>
      <c r="Q4" s="2">
        <f t="shared" si="1"/>
        <v>1892036000000</v>
      </c>
      <c r="R4" s="2">
        <f t="shared" si="1"/>
        <v>1623864000000</v>
      </c>
    </row>
    <row r="5" spans="1:18" ht="15.5" x14ac:dyDescent="0.35">
      <c r="B5" t="s">
        <v>7</v>
      </c>
      <c r="C5" t="s">
        <v>8</v>
      </c>
      <c r="D5" s="2">
        <f>IFERROR(INDEX(D51:D500,MATCH($C$5,$C$51:$C$500,0)),"")</f>
        <v>-69723000000</v>
      </c>
      <c r="E5" s="2">
        <f>IFERROR(INDEX(E51:E500,MATCH($C$5,$C$51:$C$500,0)),"")</f>
        <v>-51783000000</v>
      </c>
      <c r="H5" s="2">
        <f>IFERROR(SUM(D5:G5)*(4/MAX(1,COUNT(D5:G5))),"")</f>
        <v>-243012000000</v>
      </c>
      <c r="I5" s="2">
        <f t="shared" ref="I5:R5" si="2">IFERROR(INDEX(I51:I500,MATCH($C$5,$C$51:$C$500,0)),"")</f>
        <v>-149863000000</v>
      </c>
      <c r="J5" s="2">
        <f t="shared" si="2"/>
        <v>-139983000000</v>
      </c>
      <c r="K5" s="2">
        <f t="shared" si="2"/>
        <v>101072000000</v>
      </c>
      <c r="L5" s="2">
        <f t="shared" si="2"/>
        <v>147369000000</v>
      </c>
      <c r="M5" s="2">
        <f t="shared" si="2"/>
        <v>-6277000000</v>
      </c>
      <c r="N5" s="2">
        <f t="shared" si="2"/>
        <v>-162158000000</v>
      </c>
      <c r="O5" s="2">
        <f t="shared" si="2"/>
        <v>160379000000</v>
      </c>
      <c r="P5" s="2">
        <f t="shared" si="2"/>
        <v>124659000000</v>
      </c>
      <c r="Q5" s="2">
        <f t="shared" si="2"/>
        <v>89968000000</v>
      </c>
      <c r="R5" s="2">
        <f t="shared" si="2"/>
        <v>119770000000</v>
      </c>
    </row>
    <row r="6" spans="1:18" ht="15.5" x14ac:dyDescent="0.35">
      <c r="B6" t="s">
        <v>9</v>
      </c>
      <c r="C6" t="s">
        <v>10</v>
      </c>
      <c r="D6" s="2">
        <f>IFERROR(INDEX(D51:D500,MATCH($C$6,$C$51:$C$500,0)),"")</f>
        <v>1275718000000</v>
      </c>
      <c r="E6" s="2">
        <f>IFERROR(INDEX(E51:E500,MATCH($C$6,$C$51:$C$500,0)),"")</f>
        <v>1345441000000</v>
      </c>
      <c r="H6" s="2">
        <f>IFERROR(INDEX(D6:G6,COUNT(D6:G6)),"")</f>
        <v>1345441000000</v>
      </c>
      <c r="I6" s="2">
        <f t="shared" ref="I6:R6" si="3">IFERROR(INDEX(I51:I500,MATCH($C$6,$C$51:$C$500,0)),"")</f>
        <v>1397224000000</v>
      </c>
      <c r="J6" s="2">
        <f t="shared" si="3"/>
        <v>1547087000000</v>
      </c>
      <c r="K6" s="2">
        <f t="shared" si="3"/>
        <v>1686756000000</v>
      </c>
      <c r="L6" s="2">
        <f t="shared" si="3"/>
        <v>1175194000000</v>
      </c>
      <c r="M6" s="2">
        <f t="shared" si="3"/>
        <v>1014753000000</v>
      </c>
      <c r="N6" s="2">
        <f t="shared" si="3"/>
        <v>1020083000000</v>
      </c>
      <c r="O6" s="2">
        <f t="shared" si="3"/>
        <v>1235695000000</v>
      </c>
      <c r="P6" s="2">
        <f t="shared" si="3"/>
        <v>1067918000000</v>
      </c>
      <c r="Q6" s="2">
        <f t="shared" si="3"/>
        <v>978786000000</v>
      </c>
      <c r="R6" s="2">
        <f t="shared" si="3"/>
        <v>147652000000</v>
      </c>
    </row>
    <row r="7" spans="1:18" ht="15.5" x14ac:dyDescent="0.35">
      <c r="B7" t="s">
        <v>11</v>
      </c>
      <c r="C7" t="s">
        <v>12</v>
      </c>
      <c r="D7" s="3">
        <f>IFERROR(INDEX(D51:D500,MATCH($C$7,$C$51:$C$500,0))/1000000000,"")</f>
        <v>2.39</v>
      </c>
      <c r="E7" s="3">
        <f>IFERROR(INDEX(E51:E500,MATCH($C$7,$C$51:$C$500,0))/1000000000,"")</f>
        <v>2.39</v>
      </c>
      <c r="H7" s="3">
        <f>IFERROR(INDEX(D7:G7,COUNT(D7:G7)),"")</f>
        <v>2.39</v>
      </c>
      <c r="I7" s="3">
        <f t="shared" ref="I7:R7" si="4">IFERROR(INDEX(I51:I500,MATCH($C$7,$C$51:$C$500,0))/1000000000,"")</f>
        <v>2.39</v>
      </c>
      <c r="J7" s="3">
        <f t="shared" si="4"/>
        <v>2.39</v>
      </c>
      <c r="K7" s="3">
        <f t="shared" si="4"/>
        <v>2.39</v>
      </c>
      <c r="L7" s="3">
        <f t="shared" si="4"/>
        <v>2.17</v>
      </c>
      <c r="M7" s="3">
        <f t="shared" si="4"/>
        <v>2.17</v>
      </c>
      <c r="N7" s="3">
        <f t="shared" si="4"/>
        <v>2.17</v>
      </c>
      <c r="O7" s="3">
        <f t="shared" si="4"/>
        <v>2.17</v>
      </c>
      <c r="P7" s="3">
        <f t="shared" si="4"/>
        <v>2.17</v>
      </c>
      <c r="Q7" s="3">
        <f t="shared" si="4"/>
        <v>2.17</v>
      </c>
      <c r="R7" s="3">
        <f t="shared" si="4"/>
        <v>0</v>
      </c>
    </row>
    <row r="8" spans="1:18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102000000000</v>
      </c>
      <c r="E8" s="2">
        <f>IFERROR(INDEX(E51:E500,MATCH("Free cash flow (Quarter)",$C$51:$C$500,0)),"")</f>
        <v>29000000000</v>
      </c>
      <c r="H8" s="2">
        <f>IFERROR(INDEX(D8:G8,COUNT(D8:G8)),"")</f>
        <v>29000000000</v>
      </c>
      <c r="I8" s="2">
        <f t="shared" ref="I8:R8" si="5">IFERROR(INDEX(I51:I500,MATCH($C$8,$C$51:$C$500,0)),"")</f>
        <v>264000000000</v>
      </c>
      <c r="J8" s="2">
        <f t="shared" si="5"/>
        <v>430000000000</v>
      </c>
      <c r="K8" s="2">
        <f t="shared" si="5"/>
        <v>355000000000</v>
      </c>
      <c r="L8" s="2">
        <f t="shared" si="5"/>
        <v>356000000000</v>
      </c>
      <c r="M8" s="2">
        <f t="shared" si="5"/>
        <v>246000000000</v>
      </c>
      <c r="N8" s="2">
        <f t="shared" si="5"/>
        <v>295000000000</v>
      </c>
      <c r="O8" s="2">
        <f t="shared" si="5"/>
        <v>147000000000</v>
      </c>
      <c r="P8" s="2">
        <f t="shared" si="5"/>
        <v>90000000000</v>
      </c>
      <c r="Q8" s="2">
        <f t="shared" si="5"/>
        <v>-8000000000</v>
      </c>
      <c r="R8" s="2">
        <f t="shared" si="5"/>
        <v>86000000000</v>
      </c>
    </row>
    <row r="9" spans="1:18" ht="15.5" x14ac:dyDescent="0.35">
      <c r="A9" t="s">
        <v>16</v>
      </c>
      <c r="C9" t="s">
        <v>17</v>
      </c>
      <c r="D9" s="3">
        <f>IFERROR(INDEX(D51:D500,MATCH("Free cash flow per share (Quarter)",$C$51:$C$500,0)),"")</f>
        <v>42.8</v>
      </c>
      <c r="E9" s="3">
        <f>IFERROR(INDEX(E51:E500,MATCH("Free cash flow per share (Quarter)",$C$51:$C$500,0)),"")</f>
        <v>12.01</v>
      </c>
      <c r="H9" s="3">
        <f>IFERROR(INDEX(D9:G9,COUNT(D9:G9)),"")</f>
        <v>12.01</v>
      </c>
      <c r="I9" s="3">
        <f t="shared" ref="I9:R9" si="6">IFERROR(INDEX(I51:I500,MATCH($C$9,$C$51:$C$500,0)),"")</f>
        <v>110.66</v>
      </c>
      <c r="J9" s="3">
        <f t="shared" si="6"/>
        <v>180.13</v>
      </c>
      <c r="K9" s="3">
        <f t="shared" si="6"/>
        <v>148.5</v>
      </c>
      <c r="L9" s="3">
        <f t="shared" si="6"/>
        <v>164.12</v>
      </c>
      <c r="M9" s="3">
        <f t="shared" si="6"/>
        <v>113.19</v>
      </c>
      <c r="N9" s="3">
        <f t="shared" si="6"/>
        <v>135.82</v>
      </c>
      <c r="O9" s="3">
        <f t="shared" si="6"/>
        <v>67.88</v>
      </c>
      <c r="P9" s="3">
        <f t="shared" si="6"/>
        <v>41.4</v>
      </c>
      <c r="Q9" s="3">
        <f t="shared" si="6"/>
        <v>-3.57</v>
      </c>
      <c r="R9" s="3">
        <f t="shared" si="6"/>
        <v>143853.32999999999</v>
      </c>
    </row>
    <row r="10" spans="1:18" ht="15.5" x14ac:dyDescent="0.35">
      <c r="C10" t="s">
        <v>18</v>
      </c>
      <c r="D10" s="3">
        <f ca="1">IFERROR(IF(D9=0,"",D2/D9),"")</f>
        <v>37.850467289719631</v>
      </c>
      <c r="E10" s="3">
        <f ca="1">IFERROR(IF(E9=0,"",E2/E9),"")</f>
        <v>79.933388842631146</v>
      </c>
      <c r="I10" s="3">
        <f t="shared" ref="I10:R10" ca="1" si="7">IFERROR(IF(I9=0,"",I2/I9),"")</f>
        <v>13.871317549249955</v>
      </c>
      <c r="J10" s="3">
        <f t="shared" ca="1" si="7"/>
        <v>6.6618553267084888</v>
      </c>
      <c r="K10" s="3">
        <f t="shared" ca="1" si="7"/>
        <v>13.063973063973064</v>
      </c>
      <c r="L10" s="3">
        <f t="shared" ca="1" si="7"/>
        <v>11.546429441871801</v>
      </c>
      <c r="M10" s="3">
        <f t="shared" ca="1" si="7"/>
        <v>14.22387136672851</v>
      </c>
      <c r="N10" s="3">
        <f t="shared" ca="1" si="7"/>
        <v>9.976439405094979</v>
      </c>
      <c r="O10" s="3">
        <f t="shared" ca="1" si="7"/>
        <v>24.896876841484975</v>
      </c>
      <c r="P10" s="3">
        <f t="shared" ca="1" si="7"/>
        <v>43.236714975845409</v>
      </c>
      <c r="Q10" s="3">
        <f t="shared" ca="1" si="7"/>
        <v>-533.61344537815125</v>
      </c>
      <c r="R10" s="3" t="str">
        <f t="shared" ca="1" si="7"/>
        <v/>
      </c>
    </row>
    <row r="11" spans="1:18" ht="15.5" x14ac:dyDescent="0.35">
      <c r="B11" t="s">
        <v>19</v>
      </c>
      <c r="C11" t="s">
        <v>20</v>
      </c>
      <c r="D11" s="2">
        <f>IFERROR(INDEX(D51:D500,MATCH($C$11,$C$51:$C$500,0)),"")</f>
        <v>317241000000</v>
      </c>
      <c r="E11" s="2">
        <f>IFERROR(INDEX(E51:E500,MATCH($C$11,$C$51:$C$500,0)),"")</f>
        <v>299701000000</v>
      </c>
      <c r="H11" s="2">
        <f>IFERROR(INDEX(D11:G11,COUNT(D11:G11)),"")</f>
        <v>299701000000</v>
      </c>
      <c r="I11" s="2">
        <f t="shared" ref="I11:R11" si="8">IFERROR(INDEX(I51:I500,MATCH($C$11,$C$51:$C$500,0)),"")</f>
        <v>375955000000</v>
      </c>
      <c r="J11" s="2">
        <f t="shared" si="8"/>
        <v>468720000000</v>
      </c>
      <c r="K11" s="2">
        <f t="shared" si="8"/>
        <v>541263000000</v>
      </c>
      <c r="L11" s="2">
        <f t="shared" si="8"/>
        <v>258251000000</v>
      </c>
      <c r="M11" s="2">
        <f t="shared" si="8"/>
        <v>256175000000</v>
      </c>
      <c r="N11" s="2">
        <f t="shared" si="8"/>
        <v>355856000000</v>
      </c>
      <c r="O11" s="2">
        <f t="shared" si="8"/>
        <v>333741000000</v>
      </c>
      <c r="P11" s="2">
        <f t="shared" si="8"/>
        <v>278468000000</v>
      </c>
      <c r="Q11" s="2">
        <f t="shared" si="8"/>
        <v>368527000000</v>
      </c>
      <c r="R11" s="2">
        <f t="shared" si="8"/>
        <v>406950000000</v>
      </c>
    </row>
    <row r="12" spans="1:18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-316000000000</v>
      </c>
      <c r="E12" s="2">
        <f>IFERROR(INDEX(E51:E500,MATCH("Net Debt (Quarter)",$C$51:$C$500,0)),"")</f>
        <v>-298000000000</v>
      </c>
      <c r="H12" s="2">
        <f>IFERROR(INDEX(D12:G12,COUNT(D12:G12)),"")</f>
        <v>-298000000000</v>
      </c>
      <c r="I12" s="2">
        <f t="shared" ref="I12:R12" si="9">IFERROR(INDEX(I51:I500,MATCH($C$12,$C$51:$C$500,0)),"")</f>
        <v>-374000000000</v>
      </c>
      <c r="J12" s="2">
        <f t="shared" si="9"/>
        <v>-467000000000</v>
      </c>
      <c r="K12" s="2">
        <f t="shared" si="9"/>
        <v>-539000000000</v>
      </c>
      <c r="L12" s="2">
        <f t="shared" si="9"/>
        <v>-257000000000</v>
      </c>
      <c r="M12" s="2">
        <f t="shared" si="9"/>
        <v>-256000000000</v>
      </c>
      <c r="N12" s="2">
        <f t="shared" si="9"/>
        <v>-355000000000</v>
      </c>
      <c r="O12" s="2">
        <f t="shared" si="9"/>
        <v>-332000000000</v>
      </c>
      <c r="P12" s="2">
        <f t="shared" si="9"/>
        <v>-277000000000</v>
      </c>
      <c r="Q12" s="2">
        <f t="shared" si="9"/>
        <v>-367000000000</v>
      </c>
      <c r="R12" s="2">
        <f t="shared" si="9"/>
        <v>293000000000</v>
      </c>
    </row>
    <row r="13" spans="1:18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2000000000</v>
      </c>
      <c r="E13" s="2">
        <f>IFERROR(INDEX(E51:E500,MATCH("Total Debt (Quarter)",$C$51:$C$500,0)),"")</f>
        <v>1000000000</v>
      </c>
      <c r="H13" s="2">
        <f>IFERROR(INDEX(D13:G13,COUNT(D13:G13)),"")</f>
        <v>1000000000</v>
      </c>
      <c r="I13" s="2">
        <f t="shared" ref="I13:R13" si="10">IFERROR(INDEX(I51:I500,MATCH($C$13,$C$51:$C$500,0)),"")</f>
        <v>2000000000</v>
      </c>
      <c r="J13" s="2">
        <f t="shared" si="10"/>
        <v>2000000000</v>
      </c>
      <c r="K13" s="2">
        <f t="shared" si="10"/>
        <v>2000000000</v>
      </c>
      <c r="L13" s="2">
        <f t="shared" si="10"/>
        <v>1000000000</v>
      </c>
      <c r="M13" s="2">
        <f t="shared" si="10"/>
        <v>0</v>
      </c>
      <c r="N13" s="2">
        <f t="shared" si="10"/>
        <v>1000000000</v>
      </c>
      <c r="O13" s="2">
        <f t="shared" si="10"/>
        <v>2000000000</v>
      </c>
      <c r="P13" s="2">
        <f t="shared" si="10"/>
        <v>2000000000</v>
      </c>
      <c r="Q13" s="2">
        <f t="shared" si="10"/>
        <v>2000000000</v>
      </c>
      <c r="R13" s="2">
        <f t="shared" si="10"/>
        <v>700000000000</v>
      </c>
    </row>
    <row r="14" spans="1:18" ht="15.5" x14ac:dyDescent="0.35">
      <c r="C14" t="s">
        <v>27</v>
      </c>
      <c r="D14" s="2">
        <f>IFERROR(INDEX(D51:D500,MATCH($C$14,$C$51:$C$500,0)),"")</f>
        <v>-8211000000</v>
      </c>
      <c r="E14" s="2">
        <f>IFERROR(INDEX(E51:E500,MATCH($C$14,$C$51:$C$500,0)),"")</f>
        <v>-8883000000</v>
      </c>
      <c r="H14" s="2">
        <f>IFERROR(SUM(D14:G14)*(4/MAX(1,COUNT(D14:G14))),"")</f>
        <v>-34188000000</v>
      </c>
      <c r="I14" s="2">
        <f t="shared" ref="I14:R14" si="11">IFERROR(INDEX(I51:I500,MATCH($C$14,$C$51:$C$500,0)),"")</f>
        <v>-35262000000</v>
      </c>
      <c r="J14" s="2">
        <f t="shared" si="11"/>
        <v>-38388000000</v>
      </c>
      <c r="K14" s="2">
        <f t="shared" si="11"/>
        <v>-32094000000</v>
      </c>
      <c r="L14" s="2">
        <f t="shared" si="11"/>
        <v>-30138000000</v>
      </c>
      <c r="M14" s="2">
        <f t="shared" si="11"/>
        <v>-35922000000</v>
      </c>
      <c r="N14" s="2">
        <f t="shared" si="11"/>
        <v>-43947000000</v>
      </c>
      <c r="O14" s="2">
        <f t="shared" si="11"/>
        <v>-650000000</v>
      </c>
      <c r="P14" s="2">
        <f t="shared" si="11"/>
        <v>-383000000</v>
      </c>
      <c r="Q14" s="2">
        <f t="shared" si="11"/>
        <v>-25569000000</v>
      </c>
      <c r="R14" s="2">
        <f t="shared" si="11"/>
        <v>-6892000000</v>
      </c>
    </row>
    <row r="15" spans="1:18" ht="15.5" x14ac:dyDescent="0.35">
      <c r="C15" t="s">
        <v>28</v>
      </c>
      <c r="D15" s="2">
        <f>IFERROR(INDEX(D51:D500,MATCH($C$15,$C$51:$C$500,0)),"")</f>
        <v>-19614000000</v>
      </c>
      <c r="E15" s="2">
        <f>IFERROR(INDEX(E51:E500,MATCH($C$15,$C$51:$C$500,0)),"")</f>
        <v>18739000000</v>
      </c>
      <c r="H15" s="2">
        <f>IFERROR(SUM(D15:G15)*(4/MAX(1,COUNT(D15:G15))),"")</f>
        <v>-1750000000</v>
      </c>
      <c r="I15" s="2">
        <f t="shared" ref="I15:R15" si="12">IFERROR(INDEX(I51:I500,MATCH($C$15,$C$51:$C$500,0)),"")</f>
        <v>18095000000</v>
      </c>
      <c r="J15" s="2">
        <f t="shared" si="12"/>
        <v>36767000000</v>
      </c>
      <c r="K15" s="2">
        <f t="shared" si="12"/>
        <v>-39735000000</v>
      </c>
      <c r="L15" s="2">
        <f t="shared" si="12"/>
        <v>-39448000000</v>
      </c>
      <c r="M15" s="2">
        <f t="shared" si="12"/>
        <v>-5012000000</v>
      </c>
      <c r="N15" s="2">
        <f t="shared" si="12"/>
        <v>39988000000</v>
      </c>
      <c r="O15" s="2">
        <f t="shared" si="12"/>
        <v>-65168000000</v>
      </c>
      <c r="P15" s="2">
        <f t="shared" si="12"/>
        <v>-50702000000</v>
      </c>
      <c r="Q15" s="2">
        <f t="shared" si="12"/>
        <v>-40331000000</v>
      </c>
      <c r="R15" s="2">
        <f t="shared" si="12"/>
        <v>-41031000000</v>
      </c>
    </row>
    <row r="16" spans="1:18" ht="15.5" x14ac:dyDescent="0.35">
      <c r="C16" t="s">
        <v>29</v>
      </c>
      <c r="D16" s="2">
        <f>IFERROR(INDEX(D51:D500,MATCH($C$16,$C$51:$C$500,0)),"")</f>
        <v>-50109000000</v>
      </c>
      <c r="E16" s="2">
        <f>IFERROR(INDEX(E51:E500,MATCH($C$16,$C$51:$C$500,0)),"")</f>
        <v>-70522000000</v>
      </c>
      <c r="H16" s="2">
        <f>IFERROR(SUM(D16:G16)*(4/MAX(1,COUNT(D16:G16))),"")</f>
        <v>-241262000000</v>
      </c>
      <c r="I16" s="2">
        <f t="shared" ref="I16:R16" si="13">IFERROR(INDEX(I51:I500,MATCH($C$16,$C$51:$C$500,0)),"")</f>
        <v>-168862000000</v>
      </c>
      <c r="J16" s="2">
        <f t="shared" si="13"/>
        <v>-182915000000</v>
      </c>
      <c r="K16" s="2">
        <f t="shared" si="13"/>
        <v>144384000000</v>
      </c>
      <c r="L16" s="2">
        <f t="shared" si="13"/>
        <v>185744000000</v>
      </c>
      <c r="M16" s="2">
        <f t="shared" si="13"/>
        <v>-4915000000</v>
      </c>
      <c r="N16" s="2">
        <f t="shared" si="13"/>
        <v>-204787000000</v>
      </c>
      <c r="O16" s="2">
        <f t="shared" si="13"/>
        <v>230894000000</v>
      </c>
      <c r="P16" s="2">
        <f t="shared" si="13"/>
        <v>171232000000</v>
      </c>
      <c r="Q16" s="2">
        <f t="shared" si="13"/>
        <v>134788000000</v>
      </c>
      <c r="R16" s="2">
        <f t="shared" si="13"/>
        <v>156982000000</v>
      </c>
    </row>
    <row r="17" spans="1:18" ht="15.5" x14ac:dyDescent="0.35">
      <c r="A17" t="s">
        <v>30</v>
      </c>
    </row>
    <row r="18" spans="1:18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</row>
    <row r="19" spans="1:18" ht="15.5" x14ac:dyDescent="0.35">
      <c r="A19" t="s">
        <v>44</v>
      </c>
      <c r="C19" t="s">
        <v>45</v>
      </c>
    </row>
    <row r="20" spans="1:18" ht="15.5" x14ac:dyDescent="0.35">
      <c r="A20" t="s">
        <v>46</v>
      </c>
      <c r="C20" t="s">
        <v>47</v>
      </c>
      <c r="D20" s="2">
        <f ca="1">IFERROR(D21*D2,"")</f>
        <v>3871800000000</v>
      </c>
      <c r="E20" s="2">
        <f ca="1">IFERROR(E21*E2,"")</f>
        <v>2294400000000</v>
      </c>
      <c r="H20" s="2">
        <f t="shared" ref="H20:R20" ca="1" si="14">IFERROR(H21*H2,"")</f>
        <v>2294400000000</v>
      </c>
      <c r="I20" s="2">
        <f t="shared" ca="1" si="14"/>
        <v>3668650000000</v>
      </c>
      <c r="J20" s="2">
        <f t="shared" ca="1" si="14"/>
        <v>2868000000000</v>
      </c>
      <c r="K20" s="2">
        <f t="shared" ca="1" si="14"/>
        <v>4636600000000</v>
      </c>
      <c r="L20" s="2">
        <f t="shared" ca="1" si="14"/>
        <v>4112150000000</v>
      </c>
      <c r="M20" s="2">
        <f t="shared" ca="1" si="14"/>
        <v>3493700000000</v>
      </c>
      <c r="N20" s="2">
        <f t="shared" ca="1" si="14"/>
        <v>2940350000000</v>
      </c>
      <c r="O20" s="2">
        <f t="shared" ca="1" si="14"/>
        <v>3667300000000</v>
      </c>
      <c r="P20" s="2">
        <f t="shared" ca="1" si="14"/>
        <v>3884300000000</v>
      </c>
      <c r="Q20" s="2">
        <f t="shared" ca="1" si="14"/>
        <v>4133850000000</v>
      </c>
      <c r="R20" s="2" t="str">
        <f t="shared" ca="1" si="14"/>
        <v/>
      </c>
    </row>
    <row r="21" spans="1:18" ht="15.5" x14ac:dyDescent="0.35">
      <c r="C21" t="s">
        <v>12</v>
      </c>
      <c r="D21" s="2">
        <f>IFERROR(INDEX(D51:D500,MATCH($C$7,$C$51:$C$500,0)),"")</f>
        <v>2390000000</v>
      </c>
      <c r="E21" s="2">
        <f>IFERROR(INDEX(E51:E500,MATCH($C$7,$C$51:$C$500,0)),"")</f>
        <v>2390000000</v>
      </c>
      <c r="H21" s="2">
        <f>IFERROR(INDEX(D21:G21,COUNT(D21:G21)),"")</f>
        <v>2390000000</v>
      </c>
      <c r="I21" s="2">
        <f t="shared" ref="I21:R21" si="15">IFERROR(INDEX(I51:I500,MATCH($C$7,$C$51:$C$500,0)),"")</f>
        <v>2390000000</v>
      </c>
      <c r="J21" s="2">
        <f t="shared" si="15"/>
        <v>2390000000</v>
      </c>
      <c r="K21" s="2">
        <f t="shared" si="15"/>
        <v>2390000000</v>
      </c>
      <c r="L21" s="2">
        <f t="shared" si="15"/>
        <v>2170000000</v>
      </c>
      <c r="M21" s="2">
        <f t="shared" si="15"/>
        <v>2170000000</v>
      </c>
      <c r="N21" s="2">
        <f t="shared" si="15"/>
        <v>2170000000</v>
      </c>
      <c r="O21" s="2">
        <f t="shared" si="15"/>
        <v>2170000000</v>
      </c>
      <c r="P21" s="2">
        <f t="shared" si="15"/>
        <v>2170000000</v>
      </c>
      <c r="Q21" s="2">
        <f t="shared" si="15"/>
        <v>2170000000</v>
      </c>
      <c r="R21" s="2">
        <f t="shared" si="15"/>
        <v>0</v>
      </c>
    </row>
    <row r="23" spans="1:18" ht="15.5" x14ac:dyDescent="0.35">
      <c r="B23" t="s">
        <v>48</v>
      </c>
      <c r="C23" t="s">
        <v>49</v>
      </c>
      <c r="D23" s="3">
        <f>IFERROR(D5/D6*100,"")</f>
        <v>-5.4653928219245946</v>
      </c>
      <c r="E23" s="3">
        <f>IFERROR(E5/E6*100,"")</f>
        <v>-3.8487752342912103</v>
      </c>
      <c r="H23" s="3">
        <f t="shared" ref="H23:R23" si="16">IFERROR(H5/H6*100,"")</f>
        <v>-18.061884541945727</v>
      </c>
      <c r="I23" s="3">
        <f t="shared" si="16"/>
        <v>-10.725767665027226</v>
      </c>
      <c r="J23" s="3">
        <f t="shared" si="16"/>
        <v>-9.0481660048853101</v>
      </c>
      <c r="K23" s="3">
        <f t="shared" si="16"/>
        <v>5.9920936993850917</v>
      </c>
      <c r="L23" s="3">
        <f t="shared" si="16"/>
        <v>12.539972123751483</v>
      </c>
      <c r="M23" s="3">
        <f t="shared" si="16"/>
        <v>-0.61857417519337221</v>
      </c>
      <c r="N23" s="3">
        <f t="shared" si="16"/>
        <v>-15.896549594493781</v>
      </c>
      <c r="O23" s="3">
        <f t="shared" si="16"/>
        <v>12.978849958929995</v>
      </c>
      <c r="P23" s="3">
        <f t="shared" si="16"/>
        <v>11.673087259508689</v>
      </c>
      <c r="Q23" s="3">
        <f t="shared" si="16"/>
        <v>9.1917947334759589</v>
      </c>
      <c r="R23" s="3">
        <f t="shared" si="16"/>
        <v>81.116408853249538</v>
      </c>
    </row>
    <row r="24" spans="1:18" ht="15.5" x14ac:dyDescent="0.35">
      <c r="C24" t="s">
        <v>50</v>
      </c>
      <c r="D24" s="4">
        <f>IFERROR(_xlfn.RRI(5,I23,D23),"")</f>
        <v>-0.12614656173140548</v>
      </c>
      <c r="E24" s="4">
        <f>IFERROR(_xlfn.RRI(5,J23,E23),"")</f>
        <v>-0.15714591137144629</v>
      </c>
      <c r="H24" s="4">
        <f t="shared" ref="H24:R24" si="17">IFERROR(_xlfn.RRI(5,M23,H23),"")</f>
        <v>0.96369599971307274</v>
      </c>
      <c r="I24" s="4">
        <f t="shared" si="17"/>
        <v>-7.5674140695513037E-2</v>
      </c>
      <c r="J24" s="4" t="str">
        <f t="shared" si="17"/>
        <v/>
      </c>
      <c r="K24" s="4">
        <f t="shared" si="17"/>
        <v>-0.12485790794881269</v>
      </c>
      <c r="L24" s="4">
        <f t="shared" si="17"/>
        <v>6.4092177954804486E-2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51</v>
      </c>
      <c r="C25" t="s">
        <v>52</v>
      </c>
      <c r="D25" s="3">
        <f>IFERROR(INDEX(D51:D500,MATCH($A$25,$C$51:$C$500,0)),"")</f>
        <v>-29.2</v>
      </c>
      <c r="E25" s="3">
        <f>IFERROR(INDEX(E51:E500,MATCH($A$25,$C$51:$C$500,0)),"")</f>
        <v>-21.69</v>
      </c>
      <c r="H25" s="3">
        <f>IFERROR(INDEX(D25:G25,COUNT(D25:G25)),"")</f>
        <v>-21.69</v>
      </c>
      <c r="I25" s="3">
        <f t="shared" ref="I25:R25" si="18">IFERROR(INDEX(I51:I500,MATCH($C$25,$C$51:$C$500,0)),"")</f>
        <v>-63.14</v>
      </c>
      <c r="J25" s="3">
        <f t="shared" si="18"/>
        <v>-61.2</v>
      </c>
      <c r="K25" s="3">
        <f t="shared" si="18"/>
        <v>43.82</v>
      </c>
      <c r="L25" s="3">
        <f t="shared" si="18"/>
        <v>67.39</v>
      </c>
      <c r="M25" s="3">
        <f t="shared" si="18"/>
        <v>-4.57</v>
      </c>
      <c r="N25" s="3">
        <f t="shared" si="18"/>
        <v>-75.91</v>
      </c>
      <c r="O25" s="3">
        <f t="shared" si="18"/>
        <v>76.34</v>
      </c>
      <c r="P25" s="3">
        <f t="shared" si="18"/>
        <v>55.52</v>
      </c>
      <c r="Q25" s="3">
        <f t="shared" si="18"/>
        <v>43.51</v>
      </c>
      <c r="R25" s="3">
        <f t="shared" si="18"/>
        <v>193250</v>
      </c>
    </row>
    <row r="26" spans="1:18" ht="15.5" x14ac:dyDescent="0.35">
      <c r="C26" t="s">
        <v>53</v>
      </c>
      <c r="D26" s="4">
        <f>IFERROR(_xlfn.RRI(5,I25,D25),"")</f>
        <v>-0.14293126103286868</v>
      </c>
      <c r="E26" s="4">
        <f>IFERROR(_xlfn.RRI(5,J25,E25),"")</f>
        <v>-0.18735358093673049</v>
      </c>
      <c r="H26" s="4">
        <f t="shared" ref="H26:R26" si="19">IFERROR(_xlfn.RRI(5,M25,H25),"")</f>
        <v>0.36542757860653929</v>
      </c>
      <c r="I26" s="4">
        <f t="shared" si="19"/>
        <v>-3.6168496914832815E-2</v>
      </c>
      <c r="J26" s="4" t="str">
        <f t="shared" si="19"/>
        <v/>
      </c>
      <c r="K26" s="4">
        <f t="shared" si="19"/>
        <v>-4.6227968142255382E-2</v>
      </c>
      <c r="L26" s="4">
        <f t="shared" si="19"/>
        <v>9.1443539734070711E-2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54</v>
      </c>
      <c r="D27" s="3">
        <f>IFERROR(D4/D21,"")</f>
        <v>361.96694560669454</v>
      </c>
      <c r="E27" s="3">
        <f>IFERROR(E4/E21,"")</f>
        <v>337.12384937238494</v>
      </c>
      <c r="H27" s="3">
        <f t="shared" ref="H27:R27" si="20">IFERROR(H4/H21,"")</f>
        <v>1398.1815899581591</v>
      </c>
      <c r="I27" s="3">
        <f t="shared" si="20"/>
        <v>1353.9928870292888</v>
      </c>
      <c r="J27" s="3">
        <f t="shared" si="20"/>
        <v>1350.6832635983264</v>
      </c>
      <c r="K27" s="3">
        <f t="shared" si="20"/>
        <v>1673.4112970711296</v>
      </c>
      <c r="L27" s="3">
        <f t="shared" si="20"/>
        <v>1583.920737327189</v>
      </c>
      <c r="M27" s="3">
        <f t="shared" si="20"/>
        <v>1120.4529953917051</v>
      </c>
      <c r="N27" s="3">
        <f t="shared" si="20"/>
        <v>942.07649769585248</v>
      </c>
      <c r="O27" s="3">
        <f t="shared" si="20"/>
        <v>1426.2119815668202</v>
      </c>
      <c r="P27" s="3">
        <f t="shared" si="20"/>
        <v>1159.8589861751152</v>
      </c>
      <c r="Q27" s="3">
        <f t="shared" si="20"/>
        <v>871.90599078341018</v>
      </c>
      <c r="R27" s="3" t="str">
        <f t="shared" si="20"/>
        <v/>
      </c>
    </row>
    <row r="28" spans="1:18" ht="15.5" x14ac:dyDescent="0.35">
      <c r="C28" t="s">
        <v>55</v>
      </c>
      <c r="D28" s="4">
        <f>IFERROR(_xlfn.RRI(5,I27,D27),"")</f>
        <v>-0.23191283839095889</v>
      </c>
      <c r="E28" s="4">
        <f>IFERROR(_xlfn.RRI(5,J27,E27),"")</f>
        <v>-0.2423873950424309</v>
      </c>
      <c r="H28" s="4">
        <f t="shared" ref="H28:R28" si="21">IFERROR(_xlfn.RRI(5,M27,H27),"")</f>
        <v>4.5283241165872345E-2</v>
      </c>
      <c r="I28" s="4">
        <f t="shared" si="21"/>
        <v>7.5241560981612388E-2</v>
      </c>
      <c r="J28" s="4">
        <f t="shared" si="21"/>
        <v>-1.0823278242619638E-2</v>
      </c>
      <c r="K28" s="4">
        <f t="shared" si="21"/>
        <v>7.6067465817343249E-2</v>
      </c>
      <c r="L28" s="4">
        <f t="shared" si="21"/>
        <v>0.12681535547995115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56</v>
      </c>
      <c r="H29" s="4">
        <f t="shared" ref="H29:R29" si="22">IFERROR(((H25-I25)/I25)*100%,"")</f>
        <v>-0.65647766867279067</v>
      </c>
      <c r="I29" s="4">
        <f t="shared" si="22"/>
        <v>3.1699346405228722E-2</v>
      </c>
      <c r="J29" s="4">
        <f t="shared" si="22"/>
        <v>-2.3966225467822913</v>
      </c>
      <c r="K29" s="4">
        <f t="shared" si="22"/>
        <v>-0.34975515655141715</v>
      </c>
      <c r="L29" s="4">
        <f t="shared" si="22"/>
        <v>-15.746170678336981</v>
      </c>
      <c r="M29" s="4">
        <f t="shared" si="22"/>
        <v>-0.93979712817810579</v>
      </c>
      <c r="N29" s="4">
        <f t="shared" si="22"/>
        <v>-1.994367304165575</v>
      </c>
      <c r="O29" s="4">
        <f t="shared" si="22"/>
        <v>0.375</v>
      </c>
      <c r="P29" s="4">
        <f t="shared" si="22"/>
        <v>0.27602849919558736</v>
      </c>
      <c r="Q29" s="4">
        <f t="shared" si="22"/>
        <v>-0.99977485122897791</v>
      </c>
      <c r="R29" s="4" t="str">
        <f t="shared" si="22"/>
        <v/>
      </c>
    </row>
    <row r="30" spans="1:18" ht="15.5" x14ac:dyDescent="0.35">
      <c r="C30" t="s">
        <v>57</v>
      </c>
      <c r="H30" s="4">
        <f t="shared" ref="H30:R30" si="23">IFERROR(((H27-I27)/I27)*100%,"")</f>
        <v>3.263584569179085E-2</v>
      </c>
      <c r="I30" s="4">
        <f t="shared" si="23"/>
        <v>2.4503327465132349E-3</v>
      </c>
      <c r="J30" s="4">
        <f t="shared" si="23"/>
        <v>-0.19285637310902257</v>
      </c>
      <c r="K30" s="4">
        <f t="shared" si="23"/>
        <v>5.6499392700011482E-2</v>
      </c>
      <c r="L30" s="4">
        <f t="shared" si="23"/>
        <v>0.41364318167890457</v>
      </c>
      <c r="M30" s="4">
        <f t="shared" si="23"/>
        <v>0.18934396318359401</v>
      </c>
      <c r="N30" s="4">
        <f t="shared" si="23"/>
        <v>-0.33945548777335471</v>
      </c>
      <c r="O30" s="4">
        <f t="shared" si="23"/>
        <v>0.22964256738662808</v>
      </c>
      <c r="P30" s="4">
        <f t="shared" si="23"/>
        <v>0.33025692957216451</v>
      </c>
      <c r="Q30" s="4" t="str">
        <f t="shared" si="23"/>
        <v/>
      </c>
      <c r="R30" s="4" t="str">
        <f t="shared" si="23"/>
        <v/>
      </c>
    </row>
    <row r="32" spans="1:18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534.24</v>
      </c>
      <c r="E32" s="3">
        <f>IFERROR(INDEX(E51:E500,MATCH($A$32,$C$51:$C$500,0)),"")</f>
        <v>563.42999999999995</v>
      </c>
      <c r="H32" s="3">
        <f>IFERROR(INDEX(D32:G32,COUNT(D32:G32)),"")</f>
        <v>563.42999999999995</v>
      </c>
      <c r="I32" s="3">
        <f t="shared" ref="I32:R32" si="24">IFERROR(INDEX(I51:I500,MATCH($C$32,$C$51:$C$500,0)),"")</f>
        <v>585.12</v>
      </c>
      <c r="J32" s="3">
        <f t="shared" si="24"/>
        <v>647.88</v>
      </c>
      <c r="K32" s="3">
        <f t="shared" si="24"/>
        <v>706.37</v>
      </c>
      <c r="L32" s="3">
        <f t="shared" si="24"/>
        <v>541.33000000000004</v>
      </c>
      <c r="M32" s="3">
        <f t="shared" si="24"/>
        <v>467.43</v>
      </c>
      <c r="N32" s="3">
        <f t="shared" si="24"/>
        <v>469.88</v>
      </c>
      <c r="O32" s="3">
        <f t="shared" si="24"/>
        <v>569.20000000000005</v>
      </c>
      <c r="P32" s="3">
        <f t="shared" si="24"/>
        <v>491.92</v>
      </c>
      <c r="Q32" s="3">
        <f t="shared" si="24"/>
        <v>450.86</v>
      </c>
      <c r="R32" s="3">
        <f t="shared" si="24"/>
        <v>246080</v>
      </c>
    </row>
    <row r="33" spans="1:18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1.8</v>
      </c>
      <c r="E33" s="3">
        <f>IFERROR(INDEX(E51:E500,MATCH($A$33,$C$51:$C$500,0)),"")</f>
        <v>2.71</v>
      </c>
      <c r="H33" s="3">
        <f>IFERROR(INDEX(D33:G33,COUNT(D33:G33)),"")</f>
        <v>2.71</v>
      </c>
      <c r="I33" s="3">
        <f t="shared" ref="I33:R33" si="25">IFERROR(INDEX(I51:I500,MATCH($C$33,$C$51:$C$500,0)),"")</f>
        <v>2.62</v>
      </c>
      <c r="J33" s="3">
        <f t="shared" si="25"/>
        <v>1.85</v>
      </c>
      <c r="K33" s="3">
        <f t="shared" si="25"/>
        <v>2.75</v>
      </c>
      <c r="L33" s="3">
        <f t="shared" si="25"/>
        <v>3.5</v>
      </c>
      <c r="M33" s="3">
        <f t="shared" si="25"/>
        <v>3.44</v>
      </c>
      <c r="N33" s="3">
        <f t="shared" si="25"/>
        <v>2.88</v>
      </c>
      <c r="O33" s="3">
        <f t="shared" si="25"/>
        <v>2.97</v>
      </c>
      <c r="P33" s="3">
        <f t="shared" si="25"/>
        <v>3.64</v>
      </c>
      <c r="Q33" s="3">
        <f t="shared" si="25"/>
        <v>4.2300000000000004</v>
      </c>
      <c r="R33" s="3">
        <f t="shared" si="25"/>
        <v>0</v>
      </c>
    </row>
    <row r="34" spans="1:18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-32.880000000000003</v>
      </c>
      <c r="E34" s="3">
        <f>IFERROR(INDEX(E51:E500,MATCH($A$34,$C$51:$C$500,0)),"")</f>
        <v>-70.31</v>
      </c>
      <c r="H34" s="3">
        <f>IFERROR(INDEX(D34:G34,COUNT(D34:G34)),"")</f>
        <v>-70.31</v>
      </c>
      <c r="I34" s="3">
        <f t="shared" ref="I34:R34" si="26">IFERROR(INDEX(I51:I500,MATCH($C$34,$C$51:$C$500,0)),"")</f>
        <v>-24.31</v>
      </c>
      <c r="J34" s="3">
        <f t="shared" si="26"/>
        <v>-19.61</v>
      </c>
      <c r="K34" s="3">
        <f t="shared" si="26"/>
        <v>44.27</v>
      </c>
      <c r="L34" s="3">
        <f t="shared" si="26"/>
        <v>28.12</v>
      </c>
      <c r="M34" s="3">
        <f t="shared" si="26"/>
        <v>-352.3</v>
      </c>
      <c r="N34" s="3">
        <f t="shared" si="26"/>
        <v>-17.850000000000001</v>
      </c>
      <c r="O34" s="3">
        <f t="shared" si="26"/>
        <v>22.14</v>
      </c>
      <c r="P34" s="3">
        <f t="shared" si="26"/>
        <v>32.24</v>
      </c>
      <c r="Q34" s="3">
        <f t="shared" si="26"/>
        <v>43.78</v>
      </c>
      <c r="R34" s="3">
        <f t="shared" si="26"/>
        <v>0</v>
      </c>
    </row>
    <row r="35" spans="1:18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2.65</v>
      </c>
      <c r="E35" s="3">
        <f>IFERROR(INDEX(E51:E500,MATCH($A$35,$C$51:$C$500,0)),"")</f>
        <v>4.5199999999999996</v>
      </c>
      <c r="H35" s="3">
        <f>IFERROR(INDEX(D35:G35,COUNT(D35:G35)),"")</f>
        <v>4.5199999999999996</v>
      </c>
      <c r="I35" s="3">
        <f t="shared" ref="I35:R35" si="27">IFERROR(INDEX(I51:I500,MATCH($C$35,$C$51:$C$500,0)),"")</f>
        <v>1.1299999999999999</v>
      </c>
      <c r="J35" s="3">
        <f t="shared" si="27"/>
        <v>0.89</v>
      </c>
      <c r="K35" s="3">
        <f t="shared" si="27"/>
        <v>1.1599999999999999</v>
      </c>
      <c r="L35" s="3">
        <f t="shared" si="27"/>
        <v>1.2</v>
      </c>
      <c r="M35" s="3">
        <f t="shared" si="27"/>
        <v>1.44</v>
      </c>
      <c r="N35" s="3">
        <f t="shared" si="27"/>
        <v>1.44</v>
      </c>
      <c r="O35" s="3">
        <f t="shared" si="27"/>
        <v>1.19</v>
      </c>
      <c r="P35" s="3">
        <f t="shared" si="27"/>
        <v>1.54</v>
      </c>
      <c r="Q35" s="3">
        <f t="shared" si="27"/>
        <v>2.19</v>
      </c>
      <c r="R35" s="3">
        <f t="shared" si="27"/>
        <v>0</v>
      </c>
    </row>
    <row r="36" spans="1:18" ht="15.5" x14ac:dyDescent="0.35">
      <c r="B36" t="s">
        <v>70</v>
      </c>
      <c r="C36" t="s">
        <v>71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R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</row>
    <row r="37" spans="1:18" ht="15.5" x14ac:dyDescent="0.35">
      <c r="B37" t="s">
        <v>72</v>
      </c>
      <c r="C37" t="s">
        <v>73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R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</row>
    <row r="50" spans="2:18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</row>
    <row r="51" spans="2:18" ht="15.5" x14ac:dyDescent="0.35">
      <c r="B51" t="s">
        <v>79</v>
      </c>
      <c r="C51" t="s">
        <v>6</v>
      </c>
      <c r="D51" s="5">
        <v>865101000000</v>
      </c>
      <c r="E51" s="5">
        <v>805726000000</v>
      </c>
      <c r="F51" s="5">
        <v>881660000000</v>
      </c>
      <c r="G51" s="5">
        <v>833841000000</v>
      </c>
      <c r="I51" s="5">
        <v>3236043000000</v>
      </c>
      <c r="J51" s="5">
        <v>3228133000000</v>
      </c>
      <c r="K51" s="5">
        <v>3999453000000</v>
      </c>
      <c r="L51" s="5">
        <v>3437108000000</v>
      </c>
      <c r="M51" s="5">
        <v>2431383000000</v>
      </c>
      <c r="N51" s="5">
        <v>2044306000000</v>
      </c>
      <c r="O51" s="5">
        <v>3094880000000</v>
      </c>
      <c r="P51" s="5">
        <v>2516894000000</v>
      </c>
      <c r="Q51" s="5">
        <v>1892036000000</v>
      </c>
      <c r="R51" s="5">
        <v>1623864000000</v>
      </c>
    </row>
    <row r="52" spans="2:18" ht="15.5" x14ac:dyDescent="0.35">
      <c r="C52" t="s">
        <v>80</v>
      </c>
      <c r="D52" s="5">
        <v>-278037000000</v>
      </c>
      <c r="E52" s="5">
        <v>-259365000000</v>
      </c>
      <c r="F52" s="5">
        <v>-280823000000</v>
      </c>
      <c r="G52" s="5">
        <v>-255739000000</v>
      </c>
      <c r="I52" s="5">
        <v>-1000392000000</v>
      </c>
      <c r="J52" s="5">
        <v>-976466000000</v>
      </c>
      <c r="K52" s="5">
        <v>-1239058000000</v>
      </c>
      <c r="L52" s="5">
        <v>-1084937000000</v>
      </c>
      <c r="M52" s="5">
        <v>-791644000000</v>
      </c>
      <c r="N52" s="5">
        <v>-668689000000</v>
      </c>
      <c r="O52" s="5">
        <v>-877015000000</v>
      </c>
      <c r="P52" s="5">
        <v>-716335000000</v>
      </c>
      <c r="Q52" s="5">
        <v>-525382000000</v>
      </c>
      <c r="R52" s="5">
        <v>-450028000000</v>
      </c>
    </row>
    <row r="53" spans="2:18" ht="15.5" x14ac:dyDescent="0.35">
      <c r="C53" t="s">
        <v>81</v>
      </c>
      <c r="D53" s="5">
        <v>587064000000</v>
      </c>
      <c r="E53" s="5">
        <v>546361000000</v>
      </c>
      <c r="F53" s="5">
        <v>600837000000</v>
      </c>
      <c r="G53" s="5">
        <v>578102000000</v>
      </c>
      <c r="I53" s="5">
        <v>2235651000000</v>
      </c>
      <c r="J53" s="5">
        <v>2251667000000</v>
      </c>
      <c r="K53" s="5">
        <v>2760395000000</v>
      </c>
      <c r="L53" s="5">
        <v>2352171000000</v>
      </c>
      <c r="M53" s="5">
        <v>1639739000000</v>
      </c>
      <c r="N53" s="5">
        <v>1375617000000</v>
      </c>
      <c r="O53" s="5">
        <v>2217865000000</v>
      </c>
      <c r="P53" s="5">
        <v>1800559000000</v>
      </c>
      <c r="Q53" s="5">
        <v>1366654000000</v>
      </c>
      <c r="R53" s="5">
        <v>1173836000000</v>
      </c>
    </row>
    <row r="54" spans="2:18" ht="15.5" x14ac:dyDescent="0.35">
      <c r="C54" t="s">
        <v>82</v>
      </c>
      <c r="D54" s="5">
        <v>-624393000000</v>
      </c>
      <c r="E54" s="5">
        <v>-609474000000</v>
      </c>
      <c r="F54" s="5">
        <v>-613526000000</v>
      </c>
      <c r="G54" s="5">
        <v>-605455000000</v>
      </c>
      <c r="I54" s="5">
        <v>-2373120000000</v>
      </c>
      <c r="J54" s="5">
        <v>-2346537000000</v>
      </c>
      <c r="K54" s="5">
        <v>-2589022000000</v>
      </c>
      <c r="L54" s="5">
        <v>-2133327000000</v>
      </c>
      <c r="M54" s="5">
        <v>-1611993000000</v>
      </c>
      <c r="N54" s="5">
        <v>-1528198000000</v>
      </c>
      <c r="O54" s="5">
        <v>-1994387000000</v>
      </c>
      <c r="P54" s="5">
        <v>-1628482000000</v>
      </c>
      <c r="Q54" s="5">
        <v>-1212228000000</v>
      </c>
      <c r="R54" s="5">
        <v>-1017342000000</v>
      </c>
    </row>
    <row r="55" spans="2:18" ht="15.5" x14ac:dyDescent="0.35">
      <c r="C55" t="s">
        <v>84</v>
      </c>
      <c r="D55" s="5">
        <v>-542445000000</v>
      </c>
      <c r="E55" s="5">
        <v>-529332000000</v>
      </c>
      <c r="F55" s="5">
        <v>-542378000000</v>
      </c>
      <c r="G55" s="5">
        <v>-527727000000</v>
      </c>
      <c r="I55" s="5">
        <v>-2075301000000</v>
      </c>
      <c r="J55" s="5">
        <v>-2054532000000</v>
      </c>
      <c r="K55" s="5">
        <v>-2254978000000</v>
      </c>
      <c r="L55" s="5">
        <v>-1842913000000</v>
      </c>
      <c r="M55" s="5">
        <v>-1373360000000</v>
      </c>
      <c r="N55" s="5">
        <v>-1290444000000</v>
      </c>
      <c r="O55" s="5">
        <v>-1713104000000</v>
      </c>
      <c r="P55" s="5">
        <v>-1403438000000</v>
      </c>
      <c r="Q55" s="5">
        <v>-1038998000000</v>
      </c>
      <c r="R55" s="5">
        <v>-885045000000</v>
      </c>
    </row>
    <row r="56" spans="2:18" ht="15.5" x14ac:dyDescent="0.35">
      <c r="C56" t="s">
        <v>83</v>
      </c>
      <c r="D56" s="5">
        <v>-81948000000</v>
      </c>
      <c r="E56" s="5">
        <v>-80142000000</v>
      </c>
      <c r="F56" s="5">
        <v>-71148000000</v>
      </c>
      <c r="G56" s="5">
        <v>-77728000000</v>
      </c>
      <c r="I56" s="5">
        <v>-297819000000</v>
      </c>
      <c r="J56" s="5">
        <v>-292005000000</v>
      </c>
      <c r="K56" s="5">
        <v>-334044000000</v>
      </c>
      <c r="L56" s="5">
        <v>-290414000000</v>
      </c>
      <c r="M56" s="5">
        <v>-238633000000</v>
      </c>
      <c r="N56" s="5">
        <v>-237754000000</v>
      </c>
      <c r="O56" s="5">
        <v>-281283000000</v>
      </c>
      <c r="P56" s="5">
        <v>-225044000000</v>
      </c>
      <c r="Q56" s="5">
        <v>-173230000000</v>
      </c>
      <c r="R56" s="5">
        <v>-132297000000</v>
      </c>
    </row>
    <row r="57" spans="2:18" ht="15.5" x14ac:dyDescent="0.35">
      <c r="C57" t="s">
        <v>86</v>
      </c>
      <c r="D57" s="5">
        <v>-37329000000</v>
      </c>
      <c r="E57" s="5">
        <v>-63113000000</v>
      </c>
      <c r="F57" s="5">
        <v>-12689000000</v>
      </c>
      <c r="G57" s="5">
        <v>-27353000000</v>
      </c>
      <c r="I57" s="5">
        <v>-137469000000</v>
      </c>
      <c r="J57" s="5">
        <v>-94870000000</v>
      </c>
      <c r="K57" s="5">
        <v>171373000000</v>
      </c>
      <c r="L57" s="5">
        <v>218844000000</v>
      </c>
      <c r="M57" s="5">
        <v>27746000000</v>
      </c>
      <c r="N57" s="5">
        <v>-152581000000</v>
      </c>
      <c r="O57" s="5">
        <v>223478000000</v>
      </c>
      <c r="P57" s="5">
        <v>172077000000</v>
      </c>
      <c r="Q57" s="5">
        <v>154426000000</v>
      </c>
      <c r="R57" s="5">
        <v>156494000000</v>
      </c>
    </row>
    <row r="58" spans="2:18" ht="15.5" x14ac:dyDescent="0.35">
      <c r="C58" t="s">
        <v>87</v>
      </c>
      <c r="D58" s="5">
        <v>-12780000000</v>
      </c>
      <c r="E58" s="5">
        <v>-7409000000</v>
      </c>
      <c r="F58" s="5">
        <v>-14350000000</v>
      </c>
      <c r="G58" s="5">
        <v>-8905000000</v>
      </c>
      <c r="I58" s="5">
        <v>-31393000000</v>
      </c>
      <c r="J58" s="5">
        <v>-88045000000</v>
      </c>
      <c r="K58" s="5">
        <v>-26989000000</v>
      </c>
      <c r="L58" s="5">
        <v>-33100000000</v>
      </c>
      <c r="M58" s="5">
        <v>-32661000000</v>
      </c>
      <c r="N58" s="5">
        <v>-52206000000</v>
      </c>
      <c r="O58" s="5">
        <v>7416000000</v>
      </c>
      <c r="P58" s="5">
        <v>-845000000</v>
      </c>
      <c r="Q58" s="5">
        <v>-19638000000</v>
      </c>
      <c r="R58" s="5">
        <v>488000000</v>
      </c>
    </row>
    <row r="59" spans="2:18" ht="15.5" x14ac:dyDescent="0.35">
      <c r="C59" t="s">
        <v>27</v>
      </c>
      <c r="D59" s="5">
        <v>-8211000000</v>
      </c>
      <c r="E59" s="5">
        <v>-8883000000</v>
      </c>
      <c r="F59" s="5">
        <v>-9268000000</v>
      </c>
      <c r="G59" s="5">
        <v>-8349000000</v>
      </c>
      <c r="I59" s="5">
        <v>-35262000000</v>
      </c>
      <c r="J59" s="5">
        <v>-38388000000</v>
      </c>
      <c r="K59" s="5">
        <v>-32094000000</v>
      </c>
      <c r="L59" s="5">
        <v>-30138000000</v>
      </c>
      <c r="M59" s="5">
        <v>-35922000000</v>
      </c>
      <c r="N59" s="5">
        <v>-43947000000</v>
      </c>
      <c r="O59" s="5">
        <v>-650000000</v>
      </c>
      <c r="P59" s="5">
        <v>-383000000</v>
      </c>
      <c r="Q59" s="5">
        <v>-25569000000</v>
      </c>
      <c r="R59" s="5">
        <v>-6892000000</v>
      </c>
    </row>
    <row r="60" spans="2:18" ht="15.5" x14ac:dyDescent="0.35">
      <c r="C60" t="s">
        <v>90</v>
      </c>
      <c r="D60" s="5">
        <v>-10225000000</v>
      </c>
      <c r="E60" s="5">
        <v>-4306000000</v>
      </c>
      <c r="F60" s="5">
        <v>-717000000</v>
      </c>
      <c r="G60" s="5">
        <v>-7258000000</v>
      </c>
      <c r="I60" s="5">
        <v>-6362000000</v>
      </c>
      <c r="J60" s="5">
        <v>-9873000000</v>
      </c>
      <c r="K60" s="5">
        <v>5050000000</v>
      </c>
      <c r="L60" s="5">
        <v>-9941000000</v>
      </c>
      <c r="M60" s="5">
        <v>-1615000000</v>
      </c>
      <c r="N60" s="5">
        <v>-4567000000</v>
      </c>
      <c r="O60" s="5">
        <v>5514000000</v>
      </c>
      <c r="P60" s="5">
        <v>-4156000000</v>
      </c>
      <c r="Q60" s="5">
        <v>149000000</v>
      </c>
      <c r="R60" s="5">
        <v>2150000000</v>
      </c>
    </row>
    <row r="61" spans="2:18" ht="15.5" x14ac:dyDescent="0.35">
      <c r="C61" t="s">
        <v>89</v>
      </c>
      <c r="D61" s="5">
        <v>2140000000</v>
      </c>
      <c r="E61" s="5">
        <v>2316000000</v>
      </c>
      <c r="F61" s="5">
        <v>2595000000</v>
      </c>
      <c r="G61" s="5">
        <v>3095000000</v>
      </c>
      <c r="I61" s="5">
        <v>12342000000</v>
      </c>
      <c r="J61" s="5">
        <v>13271000000</v>
      </c>
      <c r="K61" s="5">
        <v>8342000000</v>
      </c>
      <c r="L61" s="5">
        <v>2508000000</v>
      </c>
      <c r="M61" s="5">
        <v>3847000000</v>
      </c>
      <c r="N61" s="5">
        <v>9789000000</v>
      </c>
      <c r="O61" s="5">
        <v>10084000000</v>
      </c>
      <c r="P61" s="5">
        <v>11312000000</v>
      </c>
      <c r="Q61" s="5">
        <v>13493000000</v>
      </c>
      <c r="R61" s="5">
        <v>4336000000</v>
      </c>
    </row>
    <row r="62" spans="2:18" ht="15.5" x14ac:dyDescent="0.35">
      <c r="C62" t="s">
        <v>88</v>
      </c>
      <c r="D62" s="5">
        <v>400000000</v>
      </c>
      <c r="E62" s="5">
        <v>24000000</v>
      </c>
      <c r="F62" s="5">
        <v>-2459000000</v>
      </c>
      <c r="G62" s="5">
        <v>1647000000</v>
      </c>
      <c r="I62" s="5">
        <v>-2695000000</v>
      </c>
      <c r="J62" s="5">
        <v>-27915000000</v>
      </c>
      <c r="K62" s="5">
        <v>-7125000000</v>
      </c>
      <c r="L62" s="5">
        <v>-3870000000</v>
      </c>
      <c r="M62" s="5">
        <v>-5136000000</v>
      </c>
      <c r="N62" s="5">
        <v>-4310000000</v>
      </c>
      <c r="O62" s="5">
        <v>-5317000000</v>
      </c>
      <c r="P62" s="5">
        <v>-5560000000</v>
      </c>
      <c r="Q62" s="5">
        <v>-2102000000</v>
      </c>
      <c r="R62" s="5">
        <v>-2664000000</v>
      </c>
    </row>
    <row r="63" spans="2:18" ht="15.5" x14ac:dyDescent="0.35">
      <c r="C63" t="s">
        <v>85</v>
      </c>
      <c r="N63" s="5">
        <v>-2000000</v>
      </c>
      <c r="O63" s="5">
        <v>1000000</v>
      </c>
      <c r="P63" s="5">
        <v>1000000</v>
      </c>
      <c r="R63" s="5">
        <v>1000000</v>
      </c>
    </row>
    <row r="64" spans="2:18" ht="15.5" x14ac:dyDescent="0.35">
      <c r="C64" t="s">
        <v>94</v>
      </c>
      <c r="D64" s="5">
        <v>-12780000000</v>
      </c>
      <c r="E64" s="5">
        <v>-7409000000</v>
      </c>
      <c r="F64" s="5">
        <v>-14350000000</v>
      </c>
      <c r="G64" s="5">
        <v>-8905000000</v>
      </c>
      <c r="I64" s="5">
        <v>-31393000000</v>
      </c>
      <c r="J64" s="5">
        <v>-88045000000</v>
      </c>
      <c r="K64" s="5">
        <v>-26989000000</v>
      </c>
      <c r="L64" s="5">
        <v>-33100000000</v>
      </c>
      <c r="M64" s="5">
        <v>-32661000000</v>
      </c>
      <c r="N64" s="5">
        <v>-52206000000</v>
      </c>
      <c r="O64" s="5">
        <v>7416000000</v>
      </c>
      <c r="P64" s="5">
        <v>-845000000</v>
      </c>
      <c r="Q64" s="5">
        <v>-19638000000</v>
      </c>
      <c r="R64" s="5">
        <v>488000000</v>
      </c>
    </row>
    <row r="65" spans="3:18" ht="15.5" x14ac:dyDescent="0.35">
      <c r="C65" t="s">
        <v>29</v>
      </c>
      <c r="D65" s="5">
        <v>-50109000000</v>
      </c>
      <c r="E65" s="5">
        <v>-70522000000</v>
      </c>
      <c r="F65" s="5">
        <v>-27039000000</v>
      </c>
      <c r="G65" s="5">
        <v>-36258000000</v>
      </c>
      <c r="I65" s="5">
        <v>-168862000000</v>
      </c>
      <c r="J65" s="5">
        <v>-182915000000</v>
      </c>
      <c r="K65" s="5">
        <v>144384000000</v>
      </c>
      <c r="L65" s="5">
        <v>185744000000</v>
      </c>
      <c r="M65" s="5">
        <v>-4915000000</v>
      </c>
      <c r="N65" s="5">
        <v>-204787000000</v>
      </c>
      <c r="O65" s="5">
        <v>230894000000</v>
      </c>
      <c r="P65" s="5">
        <v>171232000000</v>
      </c>
      <c r="Q65" s="5">
        <v>134788000000</v>
      </c>
      <c r="R65" s="5">
        <v>156982000000</v>
      </c>
    </row>
    <row r="66" spans="3:18" ht="15.5" x14ac:dyDescent="0.35">
      <c r="C66" t="s">
        <v>28</v>
      </c>
      <c r="D66" s="5">
        <v>-19614000000</v>
      </c>
      <c r="E66" s="5">
        <v>18739000000</v>
      </c>
      <c r="F66" s="5">
        <v>-15035000000</v>
      </c>
      <c r="G66" s="5">
        <v>7771000000</v>
      </c>
      <c r="I66" s="5">
        <v>18095000000</v>
      </c>
      <c r="J66" s="5">
        <v>36767000000</v>
      </c>
      <c r="K66" s="5">
        <v>-39735000000</v>
      </c>
      <c r="L66" s="5">
        <v>-39448000000</v>
      </c>
      <c r="M66" s="5">
        <v>-5012000000</v>
      </c>
      <c r="N66" s="5">
        <v>39988000000</v>
      </c>
      <c r="O66" s="5">
        <v>-65168000000</v>
      </c>
      <c r="P66" s="5">
        <v>-50702000000</v>
      </c>
      <c r="Q66" s="5">
        <v>-40331000000</v>
      </c>
      <c r="R66" s="5">
        <v>-41031000000</v>
      </c>
    </row>
    <row r="67" spans="3:18" ht="15.5" x14ac:dyDescent="0.35">
      <c r="C67" t="s">
        <v>321</v>
      </c>
      <c r="P67" s="5">
        <v>-50702000000</v>
      </c>
      <c r="Q67" s="5">
        <v>-40331000000</v>
      </c>
      <c r="R67" s="5">
        <v>-41031000000</v>
      </c>
    </row>
    <row r="68" spans="3:18" ht="15.5" x14ac:dyDescent="0.35">
      <c r="C68" t="s">
        <v>322</v>
      </c>
    </row>
    <row r="69" spans="3:18" ht="15.5" x14ac:dyDescent="0.35">
      <c r="C69" t="s">
        <v>323</v>
      </c>
      <c r="D69" s="5">
        <v>-19614000000</v>
      </c>
      <c r="E69" s="5">
        <v>18739000000</v>
      </c>
      <c r="F69" s="5">
        <v>-15035000000</v>
      </c>
      <c r="G69" s="5">
        <v>7771000000</v>
      </c>
      <c r="I69" s="5">
        <v>18095000000</v>
      </c>
      <c r="J69" s="5">
        <v>36767000000</v>
      </c>
      <c r="K69" s="5">
        <v>-39735000000</v>
      </c>
      <c r="L69" s="5">
        <v>-39448000000</v>
      </c>
      <c r="M69" s="5">
        <v>-5012000000</v>
      </c>
      <c r="N69" s="5">
        <v>39988000000</v>
      </c>
      <c r="O69" s="5">
        <v>-65168000000</v>
      </c>
      <c r="P69" s="5">
        <v>-50702000000</v>
      </c>
      <c r="Q69" s="5">
        <v>-40331000000</v>
      </c>
      <c r="R69" s="5">
        <v>-41031000000</v>
      </c>
    </row>
    <row r="70" spans="3:18" ht="15.5" x14ac:dyDescent="0.35">
      <c r="C70" t="s">
        <v>95</v>
      </c>
      <c r="D70" s="5">
        <v>-69723000000</v>
      </c>
      <c r="E70" s="5">
        <v>-51783000000</v>
      </c>
      <c r="F70" s="5">
        <v>-42074000000</v>
      </c>
      <c r="G70" s="5">
        <v>-28487000000</v>
      </c>
      <c r="I70" s="5">
        <v>-150767000000</v>
      </c>
      <c r="J70" s="5">
        <v>-146148000000</v>
      </c>
      <c r="K70" s="5">
        <v>104649000000</v>
      </c>
      <c r="L70" s="5">
        <v>146296000000</v>
      </c>
      <c r="M70" s="5">
        <v>-9927000000</v>
      </c>
      <c r="N70" s="5">
        <v>-164799000000</v>
      </c>
      <c r="O70" s="5">
        <v>165726000000</v>
      </c>
      <c r="P70" s="5">
        <v>120530000000</v>
      </c>
      <c r="Q70" s="5">
        <v>94457000000</v>
      </c>
      <c r="R70" s="5">
        <v>115951000000</v>
      </c>
    </row>
    <row r="71" spans="3:18" ht="15.5" x14ac:dyDescent="0.35">
      <c r="C71" t="s">
        <v>97</v>
      </c>
      <c r="D71" s="5">
        <v>-69723000000</v>
      </c>
      <c r="E71" s="5">
        <v>-51783000000</v>
      </c>
      <c r="F71" s="5">
        <v>-42074000000</v>
      </c>
      <c r="G71" s="5">
        <v>-28487000000</v>
      </c>
      <c r="I71" s="5">
        <v>-150767000000</v>
      </c>
      <c r="J71" s="5">
        <v>-146148000000</v>
      </c>
      <c r="K71" s="5">
        <v>104649000000</v>
      </c>
      <c r="L71" s="5">
        <v>146296000000</v>
      </c>
      <c r="M71" s="5">
        <v>-9927000000</v>
      </c>
      <c r="N71" s="5">
        <v>-164799000000</v>
      </c>
      <c r="O71" s="5">
        <v>165726000000</v>
      </c>
      <c r="P71" s="5">
        <v>120530000000</v>
      </c>
      <c r="Q71" s="5">
        <v>94457000000</v>
      </c>
      <c r="R71" s="5">
        <v>115951000000</v>
      </c>
    </row>
    <row r="72" spans="3:18" ht="15.5" x14ac:dyDescent="0.35">
      <c r="C72" t="s">
        <v>98</v>
      </c>
      <c r="F72" s="5">
        <v>904000000</v>
      </c>
      <c r="I72" s="5">
        <v>904000000</v>
      </c>
      <c r="J72" s="5">
        <v>6165000000</v>
      </c>
      <c r="K72" s="5">
        <v>-3577000000</v>
      </c>
      <c r="L72" s="5">
        <v>1073000000</v>
      </c>
      <c r="M72" s="5">
        <v>3650000000</v>
      </c>
      <c r="N72" s="5">
        <v>2639000000</v>
      </c>
      <c r="O72" s="5">
        <v>-5346000000</v>
      </c>
      <c r="P72" s="5">
        <v>4130000000</v>
      </c>
      <c r="Q72" s="5">
        <v>-4489000000</v>
      </c>
      <c r="R72" s="5">
        <v>3820000000</v>
      </c>
    </row>
    <row r="73" spans="3:18" ht="15.5" x14ac:dyDescent="0.35">
      <c r="C73" t="s">
        <v>99</v>
      </c>
      <c r="D73" s="5">
        <v>-69723000000</v>
      </c>
      <c r="E73" s="5">
        <v>-51783000000</v>
      </c>
      <c r="F73" s="5">
        <v>-41170000000</v>
      </c>
      <c r="G73" s="5">
        <v>-28487000000</v>
      </c>
      <c r="I73" s="5">
        <v>-149863000000</v>
      </c>
      <c r="J73" s="5">
        <v>-139983000000</v>
      </c>
      <c r="K73" s="5">
        <v>101072000000</v>
      </c>
      <c r="L73" s="5">
        <v>147369000000</v>
      </c>
      <c r="M73" s="5">
        <v>-6277000000</v>
      </c>
      <c r="N73" s="5">
        <v>-162160000000</v>
      </c>
      <c r="O73" s="5">
        <v>160380000000</v>
      </c>
      <c r="P73" s="5">
        <v>124660000000</v>
      </c>
      <c r="Q73" s="5">
        <v>89968000000</v>
      </c>
      <c r="R73" s="5">
        <v>119771000000</v>
      </c>
    </row>
    <row r="74" spans="3:18" ht="15.5" x14ac:dyDescent="0.35">
      <c r="C74" t="s">
        <v>100</v>
      </c>
      <c r="D74" s="5">
        <v>-69723000000</v>
      </c>
      <c r="E74" s="5">
        <v>-51783000000</v>
      </c>
      <c r="F74" s="5">
        <v>-42074000000</v>
      </c>
      <c r="G74" s="5">
        <v>-28487000000</v>
      </c>
      <c r="I74" s="5">
        <v>-150767000000</v>
      </c>
      <c r="J74" s="5">
        <v>-146148000000</v>
      </c>
      <c r="K74" s="5">
        <v>104649000000</v>
      </c>
      <c r="L74" s="5">
        <v>146296000000</v>
      </c>
      <c r="M74" s="5">
        <v>-9927000000</v>
      </c>
      <c r="N74" s="5">
        <v>-164799000000</v>
      </c>
      <c r="O74" s="5">
        <v>165726000000</v>
      </c>
      <c r="P74" s="5">
        <v>120530000000</v>
      </c>
      <c r="Q74" s="5">
        <v>94457000000</v>
      </c>
      <c r="R74" s="5">
        <v>115951000000</v>
      </c>
    </row>
    <row r="75" spans="3:18" ht="15.5" x14ac:dyDescent="0.35">
      <c r="C75" t="s">
        <v>8</v>
      </c>
      <c r="D75" s="5">
        <v>-69723000000</v>
      </c>
      <c r="E75" s="5">
        <v>-51783000000</v>
      </c>
      <c r="F75" s="5">
        <v>-41170000000</v>
      </c>
      <c r="G75" s="5">
        <v>-28487000000</v>
      </c>
      <c r="I75" s="5">
        <v>-149863000000</v>
      </c>
      <c r="J75" s="5">
        <v>-139983000000</v>
      </c>
      <c r="K75" s="5">
        <v>101072000000</v>
      </c>
      <c r="L75" s="5">
        <v>147369000000</v>
      </c>
      <c r="M75" s="5">
        <v>-6277000000</v>
      </c>
      <c r="N75" s="5">
        <v>-162158000000</v>
      </c>
      <c r="O75" s="5">
        <v>160379000000</v>
      </c>
      <c r="P75" s="5">
        <v>124659000000</v>
      </c>
      <c r="Q75" s="5">
        <v>89968000000</v>
      </c>
      <c r="R75" s="5">
        <v>119770000000</v>
      </c>
    </row>
    <row r="76" spans="3:18" ht="15.5" x14ac:dyDescent="0.35">
      <c r="C76" t="s">
        <v>102</v>
      </c>
      <c r="D76" s="5">
        <v>-69723000000</v>
      </c>
      <c r="E76" s="5">
        <v>-51783000000</v>
      </c>
      <c r="F76" s="5">
        <v>-42074000000</v>
      </c>
      <c r="G76" s="5">
        <v>-28487000000</v>
      </c>
      <c r="I76" s="5">
        <v>-150767000000</v>
      </c>
      <c r="J76" s="5">
        <v>-146148000000</v>
      </c>
      <c r="K76" s="5">
        <v>104649000000</v>
      </c>
      <c r="L76" s="5">
        <v>146296000000</v>
      </c>
      <c r="M76" s="5">
        <v>-9927000000</v>
      </c>
      <c r="N76" s="5">
        <v>-164799000000</v>
      </c>
      <c r="O76" s="5">
        <v>165726000000</v>
      </c>
      <c r="P76" s="5">
        <v>120530000000</v>
      </c>
      <c r="Q76" s="5">
        <v>94457000000</v>
      </c>
      <c r="R76" s="5">
        <v>115951000000</v>
      </c>
    </row>
    <row r="77" spans="3:18" ht="15.5" x14ac:dyDescent="0.35">
      <c r="C77" t="s">
        <v>103</v>
      </c>
      <c r="D77" s="5">
        <v>-69723000000</v>
      </c>
      <c r="E77" s="5">
        <v>-51783000000</v>
      </c>
      <c r="F77" s="5">
        <v>-41170000000</v>
      </c>
      <c r="G77" s="5">
        <v>-28487000000</v>
      </c>
      <c r="I77" s="5">
        <v>-149863000000</v>
      </c>
      <c r="J77" s="5">
        <v>-139983000000</v>
      </c>
      <c r="K77" s="5">
        <v>101072000000</v>
      </c>
      <c r="L77" s="5">
        <v>147369000000</v>
      </c>
      <c r="M77" s="5">
        <v>-6277000000</v>
      </c>
      <c r="N77" s="5">
        <v>-162160000000</v>
      </c>
      <c r="O77" s="5">
        <v>160380000000</v>
      </c>
      <c r="P77" s="5">
        <v>124660000000</v>
      </c>
      <c r="Q77" s="5">
        <v>89968000000</v>
      </c>
      <c r="R77" s="5">
        <v>119771000000</v>
      </c>
    </row>
    <row r="78" spans="3:18" ht="15.5" x14ac:dyDescent="0.35">
      <c r="C78" t="s">
        <v>224</v>
      </c>
    </row>
    <row r="79" spans="3:18" ht="15.5" x14ac:dyDescent="0.35">
      <c r="C79" t="s">
        <v>104</v>
      </c>
      <c r="D79" s="5">
        <v>-69723000000</v>
      </c>
      <c r="E79" s="5">
        <v>-51783000000</v>
      </c>
      <c r="F79" s="5">
        <v>-41170000000</v>
      </c>
      <c r="G79" s="5">
        <v>-28487000000</v>
      </c>
      <c r="I79" s="5">
        <v>-149863000000</v>
      </c>
      <c r="J79" s="5">
        <v>-139983000000</v>
      </c>
      <c r="K79" s="5">
        <v>101072000000</v>
      </c>
      <c r="L79" s="5">
        <v>147369000000</v>
      </c>
      <c r="M79" s="5">
        <v>-6277000000</v>
      </c>
      <c r="N79" s="5">
        <v>-162160000000</v>
      </c>
      <c r="O79" s="5">
        <v>160380000000</v>
      </c>
      <c r="P79" s="5">
        <v>124660000000</v>
      </c>
      <c r="Q79" s="5">
        <v>89968000000</v>
      </c>
      <c r="R79" s="5">
        <v>119771000000</v>
      </c>
    </row>
    <row r="81" spans="2:18" ht="15.5" x14ac:dyDescent="0.35">
      <c r="B81" t="s">
        <v>105</v>
      </c>
      <c r="C81" t="s">
        <v>106</v>
      </c>
    </row>
    <row r="82" spans="2:18" ht="15.5" x14ac:dyDescent="0.35">
      <c r="C82" t="s">
        <v>107</v>
      </c>
    </row>
    <row r="83" spans="2:18" ht="15.5" x14ac:dyDescent="0.35">
      <c r="C83" t="s">
        <v>20</v>
      </c>
      <c r="D83" s="5">
        <v>317241000000</v>
      </c>
      <c r="E83" s="5">
        <v>299701000000</v>
      </c>
      <c r="F83" s="5">
        <v>375955000000</v>
      </c>
      <c r="G83" s="5">
        <v>362756000000</v>
      </c>
      <c r="I83" s="5">
        <v>375955000000</v>
      </c>
      <c r="J83" s="5">
        <v>468720000000</v>
      </c>
      <c r="K83" s="5">
        <v>541263000000</v>
      </c>
      <c r="L83" s="5">
        <v>258251000000</v>
      </c>
      <c r="M83" s="5">
        <v>256175000000</v>
      </c>
      <c r="N83" s="5">
        <v>355856000000</v>
      </c>
      <c r="O83" s="5">
        <v>333741000000</v>
      </c>
      <c r="P83" s="5">
        <v>278468000000</v>
      </c>
      <c r="Q83" s="5">
        <v>368527000000</v>
      </c>
      <c r="R83" s="5">
        <v>406950000000</v>
      </c>
    </row>
    <row r="84" spans="2:18" ht="15.5" x14ac:dyDescent="0.35">
      <c r="C84" t="s">
        <v>109</v>
      </c>
      <c r="D84" s="5">
        <v>34127000000</v>
      </c>
      <c r="E84" s="5">
        <v>37959000000</v>
      </c>
      <c r="F84" s="5">
        <v>47236000000</v>
      </c>
      <c r="G84" s="5">
        <v>38174000000</v>
      </c>
      <c r="I84" s="5">
        <v>47236000000</v>
      </c>
      <c r="J84" s="5">
        <v>49992000000</v>
      </c>
      <c r="K84" s="5">
        <v>54334000000</v>
      </c>
      <c r="L84" s="5">
        <v>74733000000</v>
      </c>
      <c r="M84" s="5">
        <v>45561000000</v>
      </c>
      <c r="N84" s="5">
        <v>55548000000</v>
      </c>
      <c r="O84" s="5">
        <v>70119000000</v>
      </c>
      <c r="P84" s="5">
        <v>67833000000</v>
      </c>
      <c r="Q84" s="5">
        <v>76914000000</v>
      </c>
      <c r="R84" s="5">
        <v>46711000000</v>
      </c>
    </row>
    <row r="85" spans="2:18" ht="15.5" x14ac:dyDescent="0.35">
      <c r="C85" t="s">
        <v>111</v>
      </c>
      <c r="D85" s="5">
        <v>16827000000</v>
      </c>
      <c r="E85" s="5">
        <v>16629000000</v>
      </c>
      <c r="F85" s="5">
        <v>11887000000</v>
      </c>
      <c r="G85" s="5">
        <v>14795000000</v>
      </c>
      <c r="I85" s="5">
        <v>11887000000</v>
      </c>
      <c r="J85" s="5">
        <v>13565000000</v>
      </c>
      <c r="K85" s="5">
        <v>18616000000</v>
      </c>
      <c r="L85" s="5">
        <v>16604000000</v>
      </c>
      <c r="M85" s="5">
        <v>13683000000</v>
      </c>
      <c r="N85" s="5">
        <v>55190000000</v>
      </c>
      <c r="O85" s="5">
        <v>19568000000</v>
      </c>
      <c r="P85" s="5">
        <v>23784000000</v>
      </c>
      <c r="Q85" s="5">
        <v>13094000000</v>
      </c>
      <c r="R85" s="5">
        <v>25775000000</v>
      </c>
    </row>
    <row r="86" spans="2:18" ht="15.5" x14ac:dyDescent="0.35">
      <c r="C86" t="s">
        <v>110</v>
      </c>
      <c r="D86" s="5">
        <v>230564000000</v>
      </c>
      <c r="E86" s="5">
        <v>264034000000</v>
      </c>
      <c r="F86" s="5">
        <v>246000000000</v>
      </c>
      <c r="G86" s="5">
        <v>245570000000</v>
      </c>
      <c r="I86" s="5">
        <v>246000000000</v>
      </c>
      <c r="J86" s="5">
        <v>254118000000</v>
      </c>
      <c r="K86" s="5">
        <v>385690000000</v>
      </c>
      <c r="L86" s="5">
        <v>285231000000</v>
      </c>
      <c r="M86" s="5">
        <v>197808000000</v>
      </c>
      <c r="N86" s="5">
        <v>227192000000</v>
      </c>
      <c r="O86" s="5">
        <v>211956000000</v>
      </c>
      <c r="P86" s="5">
        <v>158694000000</v>
      </c>
      <c r="Q86" s="5">
        <v>147376000000</v>
      </c>
      <c r="R86" s="5">
        <v>105770000000</v>
      </c>
    </row>
    <row r="87" spans="2:18" ht="15.5" x14ac:dyDescent="0.35">
      <c r="C87" t="s">
        <v>112</v>
      </c>
      <c r="D87" s="5">
        <v>34127000000</v>
      </c>
      <c r="E87" s="5">
        <v>37959000000</v>
      </c>
      <c r="F87" s="5">
        <v>47236000000</v>
      </c>
      <c r="G87" s="5">
        <v>38174000000</v>
      </c>
      <c r="I87" s="5">
        <v>47236000000</v>
      </c>
      <c r="J87" s="5">
        <v>49992000000</v>
      </c>
      <c r="K87" s="5">
        <v>54334000000</v>
      </c>
      <c r="L87" s="5">
        <v>74733000000</v>
      </c>
      <c r="M87" s="5">
        <v>45561000000</v>
      </c>
      <c r="N87" s="5">
        <v>55548000000</v>
      </c>
      <c r="O87" s="5">
        <v>70119000000</v>
      </c>
      <c r="P87" s="5">
        <v>67833000000</v>
      </c>
      <c r="Q87" s="5">
        <v>76914000000</v>
      </c>
      <c r="R87" s="5">
        <v>46711000000</v>
      </c>
    </row>
    <row r="88" spans="2:18" ht="15.5" x14ac:dyDescent="0.35">
      <c r="C88" t="s">
        <v>113</v>
      </c>
      <c r="D88" s="5">
        <v>9151000000</v>
      </c>
      <c r="E88" s="5">
        <v>6157000000</v>
      </c>
      <c r="F88" s="5">
        <v>6770000000</v>
      </c>
      <c r="G88" s="5">
        <v>5527000000</v>
      </c>
      <c r="I88" s="5">
        <v>6770000000</v>
      </c>
      <c r="J88" s="5">
        <v>9714000000</v>
      </c>
      <c r="K88" s="5">
        <v>14985000000</v>
      </c>
      <c r="L88" s="5">
        <v>8802000000</v>
      </c>
      <c r="M88" s="5">
        <v>7643000000</v>
      </c>
      <c r="N88" s="5">
        <v>10744000000</v>
      </c>
      <c r="O88" s="5">
        <v>11966000000</v>
      </c>
      <c r="P88" s="5">
        <v>15317000000</v>
      </c>
      <c r="Q88" s="5">
        <v>21538000000</v>
      </c>
      <c r="R88" s="5">
        <v>4490000000</v>
      </c>
    </row>
    <row r="89" spans="2:18" ht="15.5" x14ac:dyDescent="0.35">
      <c r="C89" t="s">
        <v>114</v>
      </c>
      <c r="D89" s="5">
        <v>9151000000</v>
      </c>
      <c r="E89" s="5">
        <v>6157000000</v>
      </c>
      <c r="F89" s="5">
        <v>6770000000</v>
      </c>
      <c r="G89" s="5">
        <v>5527000000</v>
      </c>
      <c r="I89" s="5">
        <v>6770000000</v>
      </c>
      <c r="J89" s="5">
        <v>9714000000</v>
      </c>
      <c r="K89" s="5">
        <v>14985000000</v>
      </c>
      <c r="L89" s="5">
        <v>8802000000</v>
      </c>
      <c r="M89" s="5">
        <v>7643000000</v>
      </c>
      <c r="N89" s="5">
        <v>10744000000</v>
      </c>
      <c r="O89" s="5">
        <v>11966000000</v>
      </c>
      <c r="P89" s="5">
        <v>15317000000</v>
      </c>
      <c r="Q89" s="5">
        <v>21538000000</v>
      </c>
      <c r="R89" s="5">
        <v>4490000000</v>
      </c>
    </row>
    <row r="90" spans="2:18" ht="15.5" x14ac:dyDescent="0.35">
      <c r="C90" t="s">
        <v>115</v>
      </c>
      <c r="D90" s="5">
        <v>168737000000</v>
      </c>
      <c r="E90" s="5">
        <v>160905000000</v>
      </c>
      <c r="F90" s="5">
        <v>168624000000</v>
      </c>
      <c r="G90" s="5">
        <v>150991000000</v>
      </c>
      <c r="I90" s="5">
        <v>168624000000</v>
      </c>
      <c r="J90" s="5">
        <v>135568000000</v>
      </c>
      <c r="K90" s="5">
        <v>192808000000</v>
      </c>
      <c r="L90" s="5">
        <v>179559000000</v>
      </c>
      <c r="M90" s="5">
        <v>143855000000</v>
      </c>
      <c r="N90" s="5">
        <v>111051000000</v>
      </c>
      <c r="O90" s="5">
        <v>131377000000</v>
      </c>
      <c r="P90" s="5">
        <v>96747000000</v>
      </c>
      <c r="Q90" s="5">
        <v>75932000000</v>
      </c>
      <c r="R90" s="5">
        <v>68354000000</v>
      </c>
    </row>
    <row r="91" spans="2:18" ht="15.5" x14ac:dyDescent="0.35">
      <c r="C91" t="s">
        <v>85</v>
      </c>
      <c r="D91" s="5">
        <v>1237576000000</v>
      </c>
      <c r="E91" s="5">
        <v>1237576000000</v>
      </c>
      <c r="F91" s="5">
        <v>1237576000000</v>
      </c>
      <c r="G91" s="5">
        <v>1236672000000</v>
      </c>
      <c r="I91" s="5">
        <v>1237576000000</v>
      </c>
      <c r="J91" s="5">
        <v>1236672000000</v>
      </c>
      <c r="K91" s="5">
        <v>1230193000000</v>
      </c>
      <c r="L91" s="5">
        <v>800317000000</v>
      </c>
      <c r="M91" s="5">
        <v>798984000000</v>
      </c>
      <c r="N91" s="5">
        <v>794387000000</v>
      </c>
      <c r="O91" s="5">
        <v>791036000000</v>
      </c>
      <c r="P91" s="5">
        <v>788985000000</v>
      </c>
      <c r="Q91" s="5">
        <v>214557000000</v>
      </c>
      <c r="R91" s="5">
        <v>173674000000</v>
      </c>
    </row>
    <row r="92" spans="2:18" ht="15.5" x14ac:dyDescent="0.35">
      <c r="C92" t="s">
        <v>116</v>
      </c>
      <c r="D92" s="5">
        <v>598536000000</v>
      </c>
      <c r="E92" s="5">
        <v>571116000000</v>
      </c>
      <c r="F92" s="5">
        <v>650989000000</v>
      </c>
      <c r="G92" s="5">
        <v>615768000000</v>
      </c>
      <c r="I92" s="5">
        <v>650989000000</v>
      </c>
      <c r="J92" s="5">
        <v>707007000000</v>
      </c>
      <c r="K92" s="5">
        <v>840444000000</v>
      </c>
      <c r="L92" s="5">
        <v>570472000000</v>
      </c>
      <c r="M92" s="5">
        <v>516237000000</v>
      </c>
      <c r="N92" s="5">
        <v>592232000000</v>
      </c>
      <c r="O92" s="5">
        <v>696708000000</v>
      </c>
      <c r="P92" s="5">
        <v>593880000000</v>
      </c>
      <c r="Q92" s="5">
        <v>649377000000</v>
      </c>
      <c r="R92" s="5">
        <v>599453000000</v>
      </c>
    </row>
    <row r="93" spans="2:18" ht="15.5" x14ac:dyDescent="0.35">
      <c r="C93" t="s">
        <v>117</v>
      </c>
    </row>
    <row r="94" spans="2:18" ht="15.5" x14ac:dyDescent="0.35">
      <c r="C94" t="s">
        <v>123</v>
      </c>
      <c r="P94" s="5">
        <v>14749000000</v>
      </c>
      <c r="Q94" s="5">
        <v>13224000000</v>
      </c>
      <c r="R94" s="5">
        <v>7851000000</v>
      </c>
    </row>
    <row r="95" spans="2:18" ht="15.5" x14ac:dyDescent="0.35">
      <c r="C95" t="s">
        <v>121</v>
      </c>
      <c r="D95" s="5">
        <v>1124788000000</v>
      </c>
      <c r="E95" s="5">
        <v>1171753000000</v>
      </c>
      <c r="F95" s="5">
        <v>1213761000000</v>
      </c>
      <c r="G95" s="5">
        <v>1253528000000</v>
      </c>
      <c r="I95" s="5">
        <v>1213761000000</v>
      </c>
      <c r="J95" s="5">
        <v>1327032000000</v>
      </c>
      <c r="K95" s="5">
        <v>1494859000000</v>
      </c>
      <c r="L95" s="5">
        <v>1254165000000</v>
      </c>
      <c r="M95" s="5">
        <v>993080000000</v>
      </c>
      <c r="N95" s="5">
        <v>1027674000000</v>
      </c>
      <c r="O95" s="5">
        <v>1117723000000</v>
      </c>
      <c r="P95" s="5">
        <v>914675000000</v>
      </c>
      <c r="Q95" s="5">
        <v>669984000000</v>
      </c>
      <c r="R95" s="5">
        <v>505651000000</v>
      </c>
    </row>
    <row r="96" spans="2:18" ht="15.5" x14ac:dyDescent="0.35">
      <c r="C96" t="s">
        <v>119</v>
      </c>
      <c r="D96" s="5">
        <v>82548000000</v>
      </c>
      <c r="E96" s="5">
        <v>99787000000</v>
      </c>
      <c r="F96" s="5">
        <v>79344000000</v>
      </c>
      <c r="G96" s="5">
        <v>84923000000</v>
      </c>
      <c r="I96" s="5">
        <v>79344000000</v>
      </c>
      <c r="J96" s="5">
        <v>46591000000</v>
      </c>
      <c r="K96" s="5">
        <v>5444000000</v>
      </c>
      <c r="L96" s="5">
        <v>27695000000</v>
      </c>
      <c r="M96" s="5">
        <v>51604000000</v>
      </c>
      <c r="N96" s="5">
        <v>57671000000</v>
      </c>
      <c r="O96" s="5">
        <v>21031000000</v>
      </c>
    </row>
    <row r="97" spans="3:18" ht="15.5" x14ac:dyDescent="0.35">
      <c r="C97" t="s">
        <v>126</v>
      </c>
      <c r="D97" s="5">
        <v>2023342000000</v>
      </c>
      <c r="E97" s="5">
        <v>2128986000000</v>
      </c>
      <c r="F97" s="5">
        <v>2166143000000</v>
      </c>
      <c r="G97" s="5">
        <v>2180806000000</v>
      </c>
      <c r="I97" s="5">
        <v>2166143000000</v>
      </c>
      <c r="J97" s="5">
        <v>2257813000000</v>
      </c>
      <c r="K97" s="5">
        <v>2404278000000</v>
      </c>
      <c r="L97" s="5">
        <v>2007159000000</v>
      </c>
      <c r="M97" s="5">
        <v>1725140000000</v>
      </c>
      <c r="N97" s="5">
        <v>1849656000000</v>
      </c>
      <c r="O97" s="5">
        <v>1370579000000</v>
      </c>
      <c r="P97" s="5">
        <v>1116575000000</v>
      </c>
      <c r="Q97" s="5">
        <v>847481000000</v>
      </c>
      <c r="R97" s="5">
        <v>634375000000</v>
      </c>
    </row>
    <row r="98" spans="3:18" ht="15.5" x14ac:dyDescent="0.35">
      <c r="C98" t="s">
        <v>127</v>
      </c>
      <c r="D98" s="5">
        <v>2621878000000</v>
      </c>
      <c r="E98" s="5">
        <v>2700102000000</v>
      </c>
      <c r="F98" s="5">
        <v>2817132000000</v>
      </c>
      <c r="G98" s="5">
        <v>2796574000000</v>
      </c>
      <c r="I98" s="5">
        <v>2817132000000</v>
      </c>
      <c r="J98" s="5">
        <v>2964820000000</v>
      </c>
      <c r="K98" s="5">
        <v>3244722000000</v>
      </c>
      <c r="L98" s="5">
        <v>2577631000000</v>
      </c>
      <c r="M98" s="5">
        <v>2241377000000</v>
      </c>
      <c r="N98" s="5">
        <v>2441888000000</v>
      </c>
      <c r="O98" s="5">
        <v>2067287000000</v>
      </c>
      <c r="P98" s="5">
        <v>1710455000000</v>
      </c>
      <c r="Q98" s="5">
        <v>1496858000000</v>
      </c>
      <c r="R98" s="5">
        <v>1233828000000</v>
      </c>
    </row>
    <row r="99" spans="3:18" ht="15.5" x14ac:dyDescent="0.35">
      <c r="C99" t="s">
        <v>128</v>
      </c>
    </row>
    <row r="100" spans="3:18" ht="15.5" x14ac:dyDescent="0.35">
      <c r="C100" t="s">
        <v>129</v>
      </c>
    </row>
    <row r="101" spans="3:18" ht="15.5" x14ac:dyDescent="0.35">
      <c r="C101" t="s">
        <v>130</v>
      </c>
      <c r="D101" s="5">
        <v>955321000000</v>
      </c>
      <c r="E101" s="5">
        <v>948073000000</v>
      </c>
      <c r="F101" s="5">
        <v>1015574000000</v>
      </c>
      <c r="G101" s="5">
        <v>990954000000</v>
      </c>
      <c r="I101" s="5">
        <v>1015574000000</v>
      </c>
      <c r="J101" s="5">
        <v>1032080000000</v>
      </c>
      <c r="K101" s="5">
        <v>1161026000000</v>
      </c>
      <c r="L101" s="5">
        <v>1072658000000</v>
      </c>
      <c r="M101" s="5">
        <v>894469000000</v>
      </c>
      <c r="N101" s="5">
        <v>1043136000000</v>
      </c>
      <c r="O101" s="5">
        <v>714049000000</v>
      </c>
      <c r="P101" s="5">
        <v>561373000000</v>
      </c>
      <c r="Q101" s="5">
        <v>456780000000</v>
      </c>
      <c r="R101" s="5">
        <v>353880000000</v>
      </c>
    </row>
    <row r="102" spans="3:18" ht="15.5" x14ac:dyDescent="0.35">
      <c r="C102" t="s">
        <v>192</v>
      </c>
    </row>
    <row r="103" spans="3:18" ht="15.5" x14ac:dyDescent="0.35">
      <c r="C103" t="s">
        <v>131</v>
      </c>
      <c r="Q103" s="5">
        <v>109651000000</v>
      </c>
      <c r="R103" s="5">
        <v>57259000000</v>
      </c>
    </row>
    <row r="104" spans="3:18" ht="15.5" x14ac:dyDescent="0.35">
      <c r="C104" t="s">
        <v>132</v>
      </c>
      <c r="D104" s="5">
        <v>252678000000</v>
      </c>
      <c r="E104" s="5">
        <v>199528000000</v>
      </c>
      <c r="F104" s="5">
        <v>270168000000</v>
      </c>
      <c r="G104" s="5">
        <v>257188000000</v>
      </c>
      <c r="I104" s="5">
        <v>270168000000</v>
      </c>
      <c r="J104" s="5">
        <v>271449000000</v>
      </c>
      <c r="K104" s="5">
        <v>225832000000</v>
      </c>
      <c r="L104" s="5">
        <v>270287000000</v>
      </c>
      <c r="M104" s="5">
        <v>193985000000</v>
      </c>
      <c r="N104" s="5">
        <v>214267000000</v>
      </c>
      <c r="O104" s="5">
        <v>177568000000</v>
      </c>
      <c r="P104" s="5">
        <v>140056000000</v>
      </c>
      <c r="Q104" s="5">
        <v>109651000000</v>
      </c>
      <c r="R104" s="5">
        <v>57259000000</v>
      </c>
    </row>
    <row r="105" spans="3:18" ht="15.5" x14ac:dyDescent="0.35">
      <c r="C105" t="s">
        <v>133</v>
      </c>
    </row>
    <row r="106" spans="3:18" ht="15.5" x14ac:dyDescent="0.35">
      <c r="C106" t="s">
        <v>465</v>
      </c>
      <c r="D106" s="5">
        <v>247391000000</v>
      </c>
      <c r="E106" s="5">
        <v>280663000000</v>
      </c>
      <c r="F106" s="5">
        <v>257887000000</v>
      </c>
      <c r="G106" s="5">
        <v>260365000000</v>
      </c>
      <c r="I106" s="5">
        <v>257887000000</v>
      </c>
      <c r="J106" s="5">
        <v>267683000000</v>
      </c>
      <c r="K106" s="5">
        <v>404306000000</v>
      </c>
      <c r="L106" s="5">
        <v>301835000000</v>
      </c>
      <c r="M106" s="5">
        <v>211491000000</v>
      </c>
      <c r="N106" s="5">
        <v>282382000000</v>
      </c>
      <c r="O106" s="5">
        <v>231524000000</v>
      </c>
      <c r="P106" s="5">
        <v>182478000000</v>
      </c>
      <c r="Q106" s="5">
        <v>160470000000</v>
      </c>
      <c r="R106" s="5">
        <v>131545000000</v>
      </c>
    </row>
    <row r="107" spans="3:18" ht="15.5" x14ac:dyDescent="0.35">
      <c r="C107" t="s">
        <v>136</v>
      </c>
      <c r="D107" s="5">
        <v>67857000000</v>
      </c>
      <c r="E107" s="5">
        <v>73597000000</v>
      </c>
      <c r="F107" s="5">
        <v>59370000000</v>
      </c>
      <c r="G107" s="5">
        <v>64556000000</v>
      </c>
      <c r="I107" s="5">
        <v>59370000000</v>
      </c>
      <c r="J107" s="5">
        <v>57063000000</v>
      </c>
      <c r="K107" s="5">
        <v>63490000000</v>
      </c>
      <c r="L107" s="5">
        <v>83130000000</v>
      </c>
      <c r="M107" s="5">
        <v>57403000000</v>
      </c>
      <c r="N107" s="5">
        <v>61197000000</v>
      </c>
      <c r="O107" s="5">
        <v>67429000000</v>
      </c>
      <c r="P107" s="5">
        <v>56194000000</v>
      </c>
      <c r="Q107" s="5">
        <v>48723000000</v>
      </c>
      <c r="R107" s="5">
        <v>51010000000</v>
      </c>
    </row>
    <row r="108" spans="3:18" ht="15.5" x14ac:dyDescent="0.35">
      <c r="C108" t="s">
        <v>137</v>
      </c>
      <c r="D108" s="5">
        <v>85149000000</v>
      </c>
      <c r="E108" s="5">
        <v>88229000000</v>
      </c>
      <c r="F108" s="5">
        <v>107298000000</v>
      </c>
      <c r="G108" s="5">
        <v>87857000000</v>
      </c>
      <c r="I108" s="5">
        <v>107298000000</v>
      </c>
      <c r="J108" s="5">
        <v>98513000000</v>
      </c>
      <c r="K108" s="5">
        <v>120243000000</v>
      </c>
      <c r="L108" s="5">
        <v>138014000000</v>
      </c>
      <c r="M108" s="5">
        <v>140620000000</v>
      </c>
      <c r="N108" s="5">
        <v>129547000000</v>
      </c>
      <c r="O108" s="5">
        <v>180349000000</v>
      </c>
      <c r="P108" s="5">
        <v>131648000000</v>
      </c>
      <c r="Q108" s="5">
        <v>79579000000</v>
      </c>
      <c r="R108" s="5">
        <v>60024000000</v>
      </c>
    </row>
    <row r="109" spans="3:18" ht="15.5" x14ac:dyDescent="0.35">
      <c r="C109" t="s">
        <v>139</v>
      </c>
    </row>
    <row r="110" spans="3:18" ht="15.5" x14ac:dyDescent="0.35">
      <c r="C110" t="s">
        <v>325</v>
      </c>
      <c r="D110" s="5">
        <v>735000000</v>
      </c>
      <c r="E110" s="5">
        <v>640000000</v>
      </c>
      <c r="F110" s="5">
        <v>813000000</v>
      </c>
      <c r="G110" s="5">
        <v>406000000</v>
      </c>
      <c r="I110" s="5">
        <v>813000000</v>
      </c>
      <c r="J110" s="5">
        <v>891000000</v>
      </c>
      <c r="K110" s="5">
        <v>1381000000</v>
      </c>
      <c r="L110" s="5">
        <v>974000000</v>
      </c>
      <c r="M110" s="5">
        <v>15000000</v>
      </c>
      <c r="N110" s="5">
        <v>441000000</v>
      </c>
      <c r="O110" s="5">
        <v>789000000</v>
      </c>
      <c r="P110" s="5">
        <v>882000000</v>
      </c>
      <c r="Q110" s="5">
        <v>1075000000</v>
      </c>
    </row>
    <row r="111" spans="3:18" ht="15.5" x14ac:dyDescent="0.35">
      <c r="C111" t="s">
        <v>145</v>
      </c>
      <c r="D111" s="5">
        <v>207233000000</v>
      </c>
      <c r="E111" s="5">
        <v>221893000000</v>
      </c>
      <c r="F111" s="5">
        <v>233384000000</v>
      </c>
      <c r="G111" s="5">
        <v>236894000000</v>
      </c>
      <c r="I111" s="5">
        <v>233384000000</v>
      </c>
      <c r="J111" s="5">
        <v>245024000000</v>
      </c>
      <c r="K111" s="5">
        <v>259490000000</v>
      </c>
      <c r="L111" s="5">
        <v>190607000000</v>
      </c>
      <c r="M111" s="5">
        <v>223682000000</v>
      </c>
      <c r="N111" s="5">
        <v>294076000000</v>
      </c>
      <c r="O111" s="5">
        <v>1020000000</v>
      </c>
      <c r="P111" s="5">
        <v>866000000</v>
      </c>
      <c r="Q111" s="5">
        <v>611000000</v>
      </c>
    </row>
    <row r="112" spans="3:18" ht="15.5" x14ac:dyDescent="0.35">
      <c r="C112" t="s">
        <v>146</v>
      </c>
      <c r="D112" s="5">
        <v>390839000000</v>
      </c>
      <c r="E112" s="5">
        <v>406588000000</v>
      </c>
      <c r="F112" s="5">
        <v>404334000000</v>
      </c>
      <c r="G112" s="5">
        <v>367226000000</v>
      </c>
      <c r="I112" s="5">
        <v>404334000000</v>
      </c>
      <c r="J112" s="5">
        <v>385653000000</v>
      </c>
      <c r="K112" s="5">
        <v>396940000000</v>
      </c>
      <c r="L112" s="5">
        <v>329779000000</v>
      </c>
      <c r="M112" s="5">
        <v>332155000000</v>
      </c>
      <c r="N112" s="5">
        <v>378669000000</v>
      </c>
      <c r="O112" s="5">
        <v>117543000000</v>
      </c>
      <c r="P112" s="5">
        <v>81164000000</v>
      </c>
      <c r="Q112" s="5">
        <v>61292000000</v>
      </c>
      <c r="R112" s="5">
        <v>732296000000</v>
      </c>
    </row>
    <row r="113" spans="3:18" ht="15.5" x14ac:dyDescent="0.35">
      <c r="C113" t="s">
        <v>147</v>
      </c>
      <c r="D113" s="5">
        <v>390839000000</v>
      </c>
      <c r="E113" s="5">
        <v>406588000000</v>
      </c>
      <c r="F113" s="5">
        <v>404334000000</v>
      </c>
      <c r="G113" s="5">
        <v>367226000000</v>
      </c>
      <c r="I113" s="5">
        <v>404334000000</v>
      </c>
      <c r="J113" s="5">
        <v>385653000000</v>
      </c>
      <c r="K113" s="5">
        <v>396940000000</v>
      </c>
      <c r="L113" s="5">
        <v>329779000000</v>
      </c>
      <c r="M113" s="5">
        <v>332155000000</v>
      </c>
      <c r="N113" s="5">
        <v>378669000000</v>
      </c>
      <c r="O113" s="5">
        <v>117543000000</v>
      </c>
      <c r="P113" s="5">
        <v>81164000000</v>
      </c>
      <c r="Q113" s="5">
        <v>61292000000</v>
      </c>
      <c r="R113" s="5">
        <v>732296000000</v>
      </c>
    </row>
    <row r="114" spans="3:18" ht="15.5" x14ac:dyDescent="0.35">
      <c r="C114" t="s">
        <v>152</v>
      </c>
    </row>
    <row r="115" spans="3:18" ht="15.5" x14ac:dyDescent="0.35">
      <c r="C115" t="s">
        <v>153</v>
      </c>
      <c r="D115" s="5">
        <v>251572000000</v>
      </c>
      <c r="E115" s="5">
        <v>270464000000</v>
      </c>
      <c r="F115" s="5">
        <v>272385000000</v>
      </c>
      <c r="G115" s="5">
        <v>240012000000</v>
      </c>
      <c r="I115" s="5">
        <v>272385000000</v>
      </c>
      <c r="J115" s="5">
        <v>267918000000</v>
      </c>
      <c r="K115" s="5">
        <v>267627000000</v>
      </c>
      <c r="L115" s="5">
        <v>221725000000</v>
      </c>
      <c r="M115" s="5">
        <v>208275000000</v>
      </c>
      <c r="N115" s="5">
        <v>248819000000</v>
      </c>
      <c r="O115" s="5">
        <v>789000000</v>
      </c>
      <c r="P115" s="5">
        <v>882000000</v>
      </c>
      <c r="Q115" s="5">
        <v>1075000000</v>
      </c>
    </row>
    <row r="116" spans="3:18" ht="15.5" x14ac:dyDescent="0.35">
      <c r="C116" t="s">
        <v>466</v>
      </c>
      <c r="R116" s="5">
        <v>699702000000</v>
      </c>
    </row>
    <row r="117" spans="3:18" ht="15.5" x14ac:dyDescent="0.35">
      <c r="C117" t="s">
        <v>150</v>
      </c>
      <c r="D117" s="5">
        <v>6326000000</v>
      </c>
      <c r="E117" s="5">
        <v>6606000000</v>
      </c>
      <c r="F117" s="5">
        <v>6412000000</v>
      </c>
      <c r="G117" s="5">
        <v>726000000</v>
      </c>
      <c r="I117" s="5">
        <v>6412000000</v>
      </c>
      <c r="J117" s="5">
        <v>435000000</v>
      </c>
      <c r="K117" s="5">
        <v>3375000000</v>
      </c>
      <c r="L117" s="5">
        <v>1733000000</v>
      </c>
      <c r="O117" s="5">
        <v>4316000000</v>
      </c>
      <c r="P117" s="5">
        <v>4915000000</v>
      </c>
    </row>
    <row r="118" spans="3:18" ht="15.5" x14ac:dyDescent="0.35">
      <c r="C118" t="s">
        <v>154</v>
      </c>
      <c r="D118" s="5">
        <v>1346160000000</v>
      </c>
      <c r="E118" s="5">
        <v>1354661000000</v>
      </c>
      <c r="F118" s="5">
        <v>1419908000000</v>
      </c>
      <c r="G118" s="5">
        <v>1358180000000</v>
      </c>
      <c r="I118" s="5">
        <v>1419908000000</v>
      </c>
      <c r="J118" s="5">
        <v>1417733000000</v>
      </c>
      <c r="K118" s="5">
        <v>1557966000000</v>
      </c>
      <c r="L118" s="5">
        <v>1402437000000</v>
      </c>
      <c r="M118" s="5">
        <v>1226624000000</v>
      </c>
      <c r="N118" s="5">
        <v>1421805000000</v>
      </c>
      <c r="O118" s="5">
        <v>831592000000</v>
      </c>
      <c r="P118" s="5">
        <v>642537000000</v>
      </c>
      <c r="Q118" s="5">
        <v>518072000000</v>
      </c>
      <c r="R118" s="5">
        <v>1086176000000</v>
      </c>
    </row>
    <row r="119" spans="3:18" ht="15.5" x14ac:dyDescent="0.35">
      <c r="C119" t="s">
        <v>155</v>
      </c>
    </row>
    <row r="120" spans="3:18" ht="15.5" x14ac:dyDescent="0.35">
      <c r="C120" t="s">
        <v>157</v>
      </c>
      <c r="D120" s="5">
        <v>-1866000000</v>
      </c>
      <c r="E120" s="5">
        <v>-1866000000</v>
      </c>
      <c r="F120" s="5">
        <v>-1866000000</v>
      </c>
      <c r="G120" s="5">
        <v>-1866000000</v>
      </c>
      <c r="I120" s="5">
        <v>-1866000000</v>
      </c>
      <c r="J120" s="5">
        <v>-1866000000</v>
      </c>
      <c r="K120" s="5">
        <v>-1866000000</v>
      </c>
      <c r="L120" s="5">
        <v>-1866000000</v>
      </c>
      <c r="M120" s="5">
        <v>-1866000000</v>
      </c>
      <c r="N120" s="5">
        <v>-1866000000</v>
      </c>
      <c r="O120" s="5">
        <v>-1866000000</v>
      </c>
      <c r="P120" s="5">
        <v>-1866000000</v>
      </c>
      <c r="Q120" s="5">
        <v>598876000000</v>
      </c>
      <c r="R120" s="5">
        <v>-111517000000</v>
      </c>
    </row>
    <row r="121" spans="3:18" ht="15.5" x14ac:dyDescent="0.35">
      <c r="C121" t="s">
        <v>158</v>
      </c>
      <c r="D121" s="5">
        <v>40002000000</v>
      </c>
      <c r="E121" s="5">
        <v>109725000000</v>
      </c>
      <c r="F121" s="5">
        <v>161508000000</v>
      </c>
      <c r="G121" s="5">
        <v>203582000000</v>
      </c>
      <c r="I121" s="5">
        <v>161508000000</v>
      </c>
      <c r="J121" s="5">
        <v>312275000000</v>
      </c>
      <c r="K121" s="5">
        <v>458423000000</v>
      </c>
      <c r="L121" s="5">
        <v>376737000000</v>
      </c>
      <c r="M121" s="5">
        <v>217629000000</v>
      </c>
      <c r="N121" s="5">
        <v>227556000000</v>
      </c>
      <c r="O121" s="5">
        <v>446517000000</v>
      </c>
      <c r="P121" s="5">
        <v>280792000000</v>
      </c>
      <c r="Q121" s="5">
        <v>165348000000</v>
      </c>
      <c r="R121" s="5">
        <v>85491000000</v>
      </c>
    </row>
    <row r="122" spans="3:18" ht="15.5" x14ac:dyDescent="0.35">
      <c r="C122" t="s">
        <v>159</v>
      </c>
      <c r="D122" s="5">
        <v>4000000000</v>
      </c>
      <c r="E122" s="5">
        <v>4000000000</v>
      </c>
      <c r="F122" s="5">
        <v>4000000000</v>
      </c>
      <c r="G122" s="5">
        <v>4000000000</v>
      </c>
      <c r="I122" s="5">
        <v>4000000000</v>
      </c>
      <c r="J122" s="5">
        <v>4000000000</v>
      </c>
      <c r="K122" s="5">
        <v>2000000000</v>
      </c>
      <c r="L122" s="5">
        <v>2000000000</v>
      </c>
      <c r="M122" s="5">
        <v>2000000000</v>
      </c>
      <c r="N122" s="5">
        <v>2000000000</v>
      </c>
      <c r="O122" s="5">
        <v>1000000000</v>
      </c>
      <c r="P122" s="5">
        <v>1000000000</v>
      </c>
      <c r="Q122" s="5">
        <v>1000000000</v>
      </c>
    </row>
    <row r="123" spans="3:18" ht="15.5" x14ac:dyDescent="0.35">
      <c r="C123" t="s">
        <v>160</v>
      </c>
      <c r="D123" s="5">
        <v>36002000000</v>
      </c>
      <c r="E123" s="5">
        <v>105725000000</v>
      </c>
      <c r="F123" s="5">
        <v>157508000000</v>
      </c>
      <c r="G123" s="5">
        <v>199582000000</v>
      </c>
      <c r="I123" s="5">
        <v>157508000000</v>
      </c>
      <c r="J123" s="5">
        <v>308275000000</v>
      </c>
      <c r="K123" s="5">
        <v>456423000000</v>
      </c>
      <c r="L123" s="5">
        <v>374737000000</v>
      </c>
      <c r="M123" s="5">
        <v>215629000000</v>
      </c>
      <c r="N123" s="5">
        <v>225556000000</v>
      </c>
      <c r="O123" s="5">
        <v>445517000000</v>
      </c>
      <c r="P123" s="5">
        <v>279792000000</v>
      </c>
      <c r="Q123" s="5">
        <v>164348000000</v>
      </c>
    </row>
    <row r="124" spans="3:18" ht="15.5" x14ac:dyDescent="0.35">
      <c r="C124" t="s">
        <v>161</v>
      </c>
      <c r="D124" s="5">
        <v>40002000000</v>
      </c>
      <c r="E124" s="5">
        <v>109725000000</v>
      </c>
      <c r="F124" s="5">
        <v>161508000000</v>
      </c>
      <c r="G124" s="5">
        <v>203582000000</v>
      </c>
      <c r="I124" s="5">
        <v>161508000000</v>
      </c>
      <c r="J124" s="5">
        <v>312275000000</v>
      </c>
      <c r="K124" s="5">
        <v>458423000000</v>
      </c>
      <c r="L124" s="5">
        <v>376737000000</v>
      </c>
      <c r="M124" s="5">
        <v>217629000000</v>
      </c>
      <c r="N124" s="5">
        <v>227556000000</v>
      </c>
      <c r="O124" s="5">
        <v>446517000000</v>
      </c>
      <c r="P124" s="5">
        <v>280792000000</v>
      </c>
      <c r="Q124" s="5">
        <v>165348000000</v>
      </c>
      <c r="R124" s="5">
        <v>85491000000</v>
      </c>
    </row>
    <row r="125" spans="3:18" ht="15.5" x14ac:dyDescent="0.35">
      <c r="C125" t="s">
        <v>162</v>
      </c>
      <c r="D125" s="5">
        <v>6000000</v>
      </c>
      <c r="E125" s="5">
        <v>6000000</v>
      </c>
      <c r="F125" s="5">
        <v>6000000</v>
      </c>
      <c r="G125" s="5">
        <v>6000000</v>
      </c>
      <c r="I125" s="5">
        <v>6000000</v>
      </c>
      <c r="J125" s="5">
        <v>6000000</v>
      </c>
      <c r="K125" s="5">
        <v>6000000</v>
      </c>
      <c r="L125" s="5">
        <v>6000000</v>
      </c>
      <c r="M125" s="5">
        <v>6000000</v>
      </c>
      <c r="N125" s="5">
        <v>6000000</v>
      </c>
      <c r="O125" s="5">
        <v>8000000</v>
      </c>
      <c r="P125" s="5">
        <v>7000000</v>
      </c>
      <c r="Q125" s="5">
        <v>5000000</v>
      </c>
      <c r="R125" s="5">
        <v>4000000</v>
      </c>
    </row>
    <row r="126" spans="3:18" ht="15.5" x14ac:dyDescent="0.35">
      <c r="C126" t="s">
        <v>10</v>
      </c>
      <c r="D126" s="5">
        <v>1275718000000</v>
      </c>
      <c r="E126" s="5">
        <v>1345441000000</v>
      </c>
      <c r="F126" s="5">
        <v>1397224000000</v>
      </c>
      <c r="G126" s="5">
        <v>1438394000000</v>
      </c>
      <c r="I126" s="5">
        <v>1397224000000</v>
      </c>
      <c r="J126" s="5">
        <v>1547087000000</v>
      </c>
      <c r="K126" s="5">
        <v>1686756000000</v>
      </c>
      <c r="L126" s="5">
        <v>1175194000000</v>
      </c>
      <c r="M126" s="5">
        <v>1014753000000</v>
      </c>
      <c r="N126" s="5">
        <v>1020083000000</v>
      </c>
      <c r="O126" s="5">
        <v>1235695000000</v>
      </c>
      <c r="P126" s="5">
        <v>1067918000000</v>
      </c>
      <c r="Q126" s="5">
        <v>978786000000</v>
      </c>
      <c r="R126" s="5">
        <v>147652000000</v>
      </c>
    </row>
    <row r="127" spans="3:18" ht="15.5" x14ac:dyDescent="0.35">
      <c r="C127" t="s">
        <v>163</v>
      </c>
      <c r="D127" s="5">
        <v>2621878000000</v>
      </c>
      <c r="E127" s="5">
        <v>2700102000000</v>
      </c>
      <c r="F127" s="5">
        <v>2817132000000</v>
      </c>
      <c r="G127" s="5">
        <v>2796574000000</v>
      </c>
      <c r="I127" s="5">
        <v>2817132000000</v>
      </c>
      <c r="J127" s="5">
        <v>2964820000000</v>
      </c>
      <c r="K127" s="5">
        <v>3244722000000</v>
      </c>
      <c r="L127" s="5">
        <v>2577631000000</v>
      </c>
      <c r="M127" s="5">
        <v>2241377000000</v>
      </c>
      <c r="N127" s="5">
        <v>2441888000000</v>
      </c>
      <c r="O127" s="5">
        <v>2067287000000</v>
      </c>
      <c r="P127" s="5">
        <v>1710455000000</v>
      </c>
      <c r="Q127" s="5">
        <v>1496858000000</v>
      </c>
      <c r="R127" s="5">
        <v>1233828000000</v>
      </c>
    </row>
    <row r="128" spans="3:18" ht="15.5" x14ac:dyDescent="0.35">
      <c r="C128" t="s">
        <v>164</v>
      </c>
      <c r="D128" s="5">
        <v>2387922900</v>
      </c>
      <c r="E128" s="5">
        <v>2387922900</v>
      </c>
      <c r="F128" s="5">
        <v>2387922900</v>
      </c>
      <c r="G128" s="5">
        <v>2387922900</v>
      </c>
      <c r="I128" s="5">
        <v>2387922900</v>
      </c>
      <c r="J128" s="5">
        <v>2387922900</v>
      </c>
      <c r="K128" s="5">
        <v>2387922900</v>
      </c>
      <c r="L128" s="5">
        <v>2170922900</v>
      </c>
      <c r="M128" s="5">
        <v>2170922900</v>
      </c>
      <c r="N128" s="5">
        <v>2170922900</v>
      </c>
      <c r="O128" s="5">
        <v>2170922900</v>
      </c>
      <c r="P128" s="5">
        <v>2170922900</v>
      </c>
      <c r="Q128" s="5">
        <v>2170922900</v>
      </c>
      <c r="R128" s="5">
        <v>600000</v>
      </c>
    </row>
    <row r="130" spans="2:18" ht="15.5" x14ac:dyDescent="0.35">
      <c r="B130" t="s">
        <v>165</v>
      </c>
      <c r="C130" t="s">
        <v>166</v>
      </c>
      <c r="D130" s="5">
        <v>120086000000</v>
      </c>
      <c r="E130" s="5">
        <v>32438000000</v>
      </c>
      <c r="F130" s="5">
        <v>141006000000</v>
      </c>
      <c r="G130" s="5">
        <v>91711000000</v>
      </c>
      <c r="I130" s="5">
        <v>401716000000</v>
      </c>
      <c r="J130" s="5">
        <v>551289000000</v>
      </c>
      <c r="K130" s="5">
        <v>743170000000</v>
      </c>
      <c r="L130" s="5">
        <v>768212000000</v>
      </c>
      <c r="M130" s="5">
        <v>405970000000</v>
      </c>
      <c r="N130" s="5">
        <v>417867000000</v>
      </c>
      <c r="O130" s="5">
        <v>494213000000</v>
      </c>
      <c r="P130" s="5">
        <v>380815000000</v>
      </c>
      <c r="Q130" s="5">
        <v>254292000000</v>
      </c>
      <c r="R130" s="5">
        <v>297896000000</v>
      </c>
    </row>
    <row r="131" spans="2:18" ht="15.5" x14ac:dyDescent="0.35">
      <c r="C131" t="s">
        <v>167</v>
      </c>
      <c r="D131" s="5">
        <v>966841000000</v>
      </c>
      <c r="E131" s="5">
        <v>893233000000</v>
      </c>
      <c r="F131" s="5">
        <v>963379000000</v>
      </c>
      <c r="G131" s="5">
        <v>913424000000</v>
      </c>
      <c r="I131" s="5">
        <v>3558434000000</v>
      </c>
      <c r="J131" s="5">
        <v>3564639000000</v>
      </c>
      <c r="K131" s="5">
        <v>4421004000000</v>
      </c>
      <c r="L131" s="5">
        <v>3768399000000</v>
      </c>
      <c r="M131" s="5">
        <v>2689774000000</v>
      </c>
      <c r="N131" s="5">
        <v>2261931000000</v>
      </c>
      <c r="O131" s="5">
        <v>3409849000000</v>
      </c>
      <c r="P131" s="5">
        <v>2812345000000</v>
      </c>
      <c r="Q131" s="5">
        <v>1881496000000</v>
      </c>
      <c r="R131" s="5">
        <v>1661537000000</v>
      </c>
    </row>
    <row r="132" spans="2:18" ht="15.5" x14ac:dyDescent="0.35">
      <c r="C132" t="s">
        <v>520</v>
      </c>
      <c r="D132" s="5">
        <v>-173615000000</v>
      </c>
      <c r="E132" s="5">
        <v>-198053000000</v>
      </c>
      <c r="F132" s="5">
        <v>-146907000000</v>
      </c>
      <c r="G132" s="5">
        <v>-158655000000</v>
      </c>
      <c r="I132" s="5">
        <v>-648983000000</v>
      </c>
      <c r="J132" s="5">
        <v>-677136000000</v>
      </c>
      <c r="K132" s="5">
        <v>-732221000000</v>
      </c>
      <c r="L132" s="5">
        <v>-604654000000</v>
      </c>
      <c r="M132" s="5">
        <v>-438300000000</v>
      </c>
      <c r="N132" s="5">
        <v>-482460000000</v>
      </c>
      <c r="O132" s="5">
        <v>-530763000000</v>
      </c>
      <c r="P132" s="5">
        <v>-420746000000</v>
      </c>
      <c r="Q132" s="5">
        <v>-307502000000</v>
      </c>
      <c r="R132" s="5">
        <v>-261307000000</v>
      </c>
    </row>
    <row r="133" spans="2:18" ht="15.5" x14ac:dyDescent="0.35">
      <c r="C133" t="s">
        <v>519</v>
      </c>
      <c r="D133" s="5">
        <v>-664912000000</v>
      </c>
      <c r="E133" s="5">
        <v>-655384000000</v>
      </c>
      <c r="F133" s="5">
        <v>-671590000000</v>
      </c>
      <c r="G133" s="5">
        <v>-661461000000</v>
      </c>
      <c r="I133" s="5">
        <v>-2485873000000</v>
      </c>
      <c r="J133" s="5">
        <v>-2309391000000</v>
      </c>
      <c r="K133" s="5">
        <v>-2914637000000</v>
      </c>
      <c r="L133" s="5">
        <v>-2418885000000</v>
      </c>
      <c r="M133" s="5">
        <v>-1836253000000</v>
      </c>
      <c r="N133" s="5">
        <v>-1324770000000</v>
      </c>
      <c r="O133" s="5">
        <v>-2320376000000</v>
      </c>
      <c r="P133" s="5">
        <v>-1956729000000</v>
      </c>
      <c r="Q133" s="5">
        <v>-1082729000000</v>
      </c>
      <c r="R133" s="5">
        <v>-906911000000</v>
      </c>
    </row>
    <row r="134" spans="2:18" ht="15.5" x14ac:dyDescent="0.35">
      <c r="C134" t="s">
        <v>1137</v>
      </c>
      <c r="D134" s="5">
        <v>-217000000</v>
      </c>
      <c r="E134" s="5">
        <v>-173000000</v>
      </c>
      <c r="F134" s="5">
        <v>-246000000</v>
      </c>
      <c r="G134" s="5">
        <v>-197000000</v>
      </c>
      <c r="I134" s="5">
        <v>-862000000</v>
      </c>
      <c r="J134" s="5">
        <v>-922000000</v>
      </c>
      <c r="K134" s="5">
        <v>-1398000000</v>
      </c>
      <c r="L134" s="5">
        <v>-1533000000</v>
      </c>
      <c r="M134" s="5">
        <v>-1287000000</v>
      </c>
    </row>
    <row r="135" spans="2:18" ht="15.5" x14ac:dyDescent="0.35">
      <c r="C135" t="s">
        <v>1938</v>
      </c>
    </row>
    <row r="136" spans="2:18" ht="15.5" x14ac:dyDescent="0.35">
      <c r="C136" t="s">
        <v>1939</v>
      </c>
      <c r="D136" s="5">
        <v>1108000000</v>
      </c>
      <c r="E136" s="5">
        <v>14000000</v>
      </c>
      <c r="F136" s="5">
        <v>55000000</v>
      </c>
      <c r="G136" s="5">
        <v>1312000000</v>
      </c>
      <c r="I136" s="5">
        <v>1687000000</v>
      </c>
      <c r="J136" s="5">
        <v>1113000000</v>
      </c>
      <c r="K136" s="5">
        <v>8536000000</v>
      </c>
      <c r="L136" s="5">
        <v>32580000000</v>
      </c>
      <c r="M136" s="5">
        <v>924000000</v>
      </c>
      <c r="N136" s="5">
        <v>3109000000</v>
      </c>
      <c r="P136" s="5">
        <v>29000000</v>
      </c>
      <c r="R136" s="5">
        <v>796000000</v>
      </c>
    </row>
    <row r="137" spans="2:18" ht="15.5" x14ac:dyDescent="0.35">
      <c r="C137" t="s">
        <v>1940</v>
      </c>
      <c r="D137" s="5">
        <v>-9336000000</v>
      </c>
      <c r="E137" s="5">
        <v>-7372000000</v>
      </c>
      <c r="F137" s="5">
        <v>-3931000000</v>
      </c>
      <c r="G137" s="5">
        <v>-2909000000</v>
      </c>
      <c r="I137" s="5">
        <v>-23549000000</v>
      </c>
      <c r="J137" s="5">
        <v>-27936000000</v>
      </c>
      <c r="K137" s="5">
        <v>-39512000000</v>
      </c>
      <c r="L137" s="5">
        <v>-9228000000</v>
      </c>
      <c r="M137" s="5">
        <v>-10175000000</v>
      </c>
      <c r="N137" s="5">
        <v>-39114000000</v>
      </c>
      <c r="O137" s="5">
        <v>-63847000000</v>
      </c>
      <c r="P137" s="5">
        <v>-53701000000</v>
      </c>
      <c r="Q137" s="5">
        <v>-236704000000</v>
      </c>
      <c r="R137" s="5">
        <v>-195879000000</v>
      </c>
    </row>
    <row r="138" spans="2:18" ht="15.5" x14ac:dyDescent="0.35">
      <c r="C138" t="s">
        <v>172</v>
      </c>
      <c r="D138" s="5">
        <v>-77195000000</v>
      </c>
      <c r="E138" s="5">
        <v>-79590000000</v>
      </c>
      <c r="F138" s="5">
        <v>-84820000000</v>
      </c>
      <c r="G138" s="5">
        <v>-82358000000</v>
      </c>
      <c r="I138" s="5">
        <v>-313869000000</v>
      </c>
      <c r="J138" s="5">
        <v>-339145000000</v>
      </c>
      <c r="K138" s="5">
        <v>76005000000</v>
      </c>
      <c r="L138" s="5">
        <v>-289506000000</v>
      </c>
      <c r="M138" s="5">
        <v>-259880000000</v>
      </c>
      <c r="N138" s="5">
        <v>-203882000000</v>
      </c>
      <c r="O138" s="5">
        <v>-17964000000</v>
      </c>
      <c r="P138" s="5">
        <v>-31302000000</v>
      </c>
      <c r="Q138" s="5">
        <v>-36180000000</v>
      </c>
      <c r="R138" s="5">
        <v>501389000000</v>
      </c>
    </row>
    <row r="139" spans="2:18" ht="15.5" x14ac:dyDescent="0.35">
      <c r="C139" t="s">
        <v>173</v>
      </c>
      <c r="D139" s="5">
        <v>-25350000000</v>
      </c>
      <c r="E139" s="5">
        <v>-29103000000</v>
      </c>
      <c r="F139" s="5">
        <v>-42987000000</v>
      </c>
      <c r="G139" s="5">
        <v>-50270000000</v>
      </c>
      <c r="I139" s="5">
        <v>-180612000000</v>
      </c>
      <c r="J139" s="5">
        <v>-284687000000</v>
      </c>
      <c r="K139" s="5">
        <v>-536163000000</v>
      </c>
      <c r="L139" s="5">
        <v>-476630000000</v>
      </c>
      <c r="M139" s="5">
        <v>-245771000000</v>
      </c>
      <c r="N139" s="5">
        <v>-191870000000</v>
      </c>
      <c r="O139" s="5">
        <v>-422511000000</v>
      </c>
      <c r="P139" s="5">
        <v>-441525000000</v>
      </c>
      <c r="Q139" s="5">
        <v>-256535000000</v>
      </c>
      <c r="R139" s="5">
        <v>-459424000000</v>
      </c>
    </row>
    <row r="140" spans="2:18" ht="15.5" x14ac:dyDescent="0.35">
      <c r="C140" t="s">
        <v>178</v>
      </c>
      <c r="D140" s="5">
        <v>2093000000</v>
      </c>
      <c r="E140" s="5">
        <v>2465000000</v>
      </c>
      <c r="F140" s="5">
        <v>2560000000</v>
      </c>
      <c r="G140" s="5">
        <v>3268000000</v>
      </c>
      <c r="I140" s="5">
        <v>12656000000</v>
      </c>
      <c r="J140" s="5">
        <v>17059000000</v>
      </c>
      <c r="K140" s="5">
        <v>3823000000</v>
      </c>
      <c r="L140" s="5">
        <v>2560000000</v>
      </c>
      <c r="M140" s="5">
        <v>3982000000</v>
      </c>
      <c r="N140" s="5">
        <v>9914000000</v>
      </c>
      <c r="O140" s="5">
        <v>10196000000</v>
      </c>
      <c r="P140" s="5">
        <v>11554000000</v>
      </c>
      <c r="Q140" s="5">
        <v>12827000000</v>
      </c>
      <c r="R140" s="5">
        <v>2565000000</v>
      </c>
    </row>
    <row r="141" spans="2:18" ht="15.5" x14ac:dyDescent="0.35">
      <c r="C141" t="s">
        <v>441</v>
      </c>
      <c r="D141" s="5">
        <v>525000000</v>
      </c>
      <c r="E141" s="5">
        <v>40000000</v>
      </c>
      <c r="F141" s="5">
        <v>-997000000</v>
      </c>
      <c r="G141" s="5">
        <v>221000000</v>
      </c>
      <c r="I141" s="5">
        <v>570000000</v>
      </c>
      <c r="J141" s="5">
        <v>2247000000</v>
      </c>
      <c r="K141" s="5">
        <v>564000000</v>
      </c>
      <c r="L141" s="5">
        <v>3656000000</v>
      </c>
      <c r="M141" s="5">
        <v>2124000000</v>
      </c>
      <c r="N141" s="5">
        <v>82000000</v>
      </c>
      <c r="O141" s="5">
        <v>184000000</v>
      </c>
      <c r="P141" s="5">
        <v>1631000000</v>
      </c>
      <c r="Q141" s="5">
        <v>2048000000</v>
      </c>
      <c r="R141" s="5">
        <v>719000000</v>
      </c>
    </row>
    <row r="142" spans="2:18" ht="15.5" x14ac:dyDescent="0.35">
      <c r="C142" t="s">
        <v>175</v>
      </c>
      <c r="D142" s="5">
        <v>-18399000000</v>
      </c>
      <c r="E142" s="5">
        <v>-2932000000</v>
      </c>
      <c r="F142" s="5">
        <v>-36995000000</v>
      </c>
      <c r="G142" s="5">
        <v>-47761000000</v>
      </c>
      <c r="I142" s="5">
        <v>-130031000000</v>
      </c>
      <c r="J142" s="5">
        <v>-119260000000</v>
      </c>
      <c r="K142" s="5">
        <v>-375365000000</v>
      </c>
      <c r="L142" s="5">
        <v>-393074000000</v>
      </c>
      <c r="M142" s="5">
        <v>-147149000000</v>
      </c>
      <c r="N142" s="5">
        <v>-115719000000</v>
      </c>
      <c r="O142" s="5">
        <v>-336143000000</v>
      </c>
      <c r="P142" s="5">
        <v>-275874000000</v>
      </c>
      <c r="Q142" s="5">
        <v>-250632000000</v>
      </c>
      <c r="R142" s="5">
        <v>-201403000000</v>
      </c>
    </row>
    <row r="143" spans="2:18" ht="15.5" x14ac:dyDescent="0.35">
      <c r="C143" t="s">
        <v>1941</v>
      </c>
      <c r="D143" s="5">
        <v>2183000000</v>
      </c>
      <c r="E143" s="5">
        <v>-755000000</v>
      </c>
      <c r="F143" s="5">
        <v>-1575000000</v>
      </c>
      <c r="G143" s="5">
        <v>-637000000</v>
      </c>
      <c r="I143" s="5">
        <v>-1319000000</v>
      </c>
      <c r="J143" s="5">
        <v>-3416000000</v>
      </c>
      <c r="K143" s="5">
        <v>-13983000000</v>
      </c>
      <c r="L143" s="5">
        <v>-5449000000</v>
      </c>
      <c r="M143" s="5">
        <v>-8216000000</v>
      </c>
      <c r="N143" s="5">
        <v>-4396000000</v>
      </c>
      <c r="O143" s="5">
        <v>-10334000000</v>
      </c>
      <c r="P143" s="5">
        <v>-10508000000</v>
      </c>
      <c r="Q143" s="5">
        <v>-9357000000</v>
      </c>
      <c r="R143" s="5">
        <v>-9624000000</v>
      </c>
    </row>
    <row r="144" spans="2:18" ht="15.5" x14ac:dyDescent="0.35">
      <c r="C144" t="s">
        <v>1942</v>
      </c>
      <c r="D144" s="5">
        <v>187000000</v>
      </c>
      <c r="E144" s="5">
        <v>-187000000</v>
      </c>
      <c r="F144" s="5">
        <v>-2739000000</v>
      </c>
      <c r="G144" s="5">
        <v>-2581000000</v>
      </c>
      <c r="I144" s="5">
        <v>-6679000000</v>
      </c>
      <c r="J144" s="5">
        <v>-497000000</v>
      </c>
      <c r="K144" s="5">
        <v>-12836000000</v>
      </c>
      <c r="L144" s="5">
        <v>-17843000000</v>
      </c>
      <c r="M144" s="5">
        <v>-10952000000</v>
      </c>
      <c r="N144" s="5">
        <v>-6175000000</v>
      </c>
      <c r="O144" s="5">
        <v>-8872000000</v>
      </c>
      <c r="P144" s="5">
        <v>-14903000000</v>
      </c>
      <c r="Q144" s="5">
        <v>-11278000000</v>
      </c>
      <c r="R144" s="5">
        <v>-10181000000</v>
      </c>
    </row>
    <row r="145" spans="3:18" ht="15.5" x14ac:dyDescent="0.35">
      <c r="C145" t="s">
        <v>417</v>
      </c>
      <c r="D145" s="5">
        <v>338000000</v>
      </c>
      <c r="E145" s="5">
        <v>-637000000</v>
      </c>
      <c r="F145" s="5">
        <v>300000000</v>
      </c>
      <c r="G145" s="5">
        <v>686000000</v>
      </c>
      <c r="I145" s="5">
        <v>-751000000</v>
      </c>
      <c r="J145" s="5">
        <v>-1406000000</v>
      </c>
      <c r="K145" s="5">
        <v>-371000000</v>
      </c>
      <c r="L145" s="5">
        <v>-1013000000</v>
      </c>
      <c r="M145" s="5">
        <v>-2132000000</v>
      </c>
      <c r="N145" s="5">
        <v>-1127000000</v>
      </c>
      <c r="O145" s="5">
        <v>-1825000000</v>
      </c>
      <c r="P145" s="5">
        <v>-155000000</v>
      </c>
      <c r="Q145" s="5">
        <v>-143000000</v>
      </c>
    </row>
    <row r="146" spans="3:18" ht="15.5" x14ac:dyDescent="0.35">
      <c r="C146" t="s">
        <v>711</v>
      </c>
      <c r="Q146" s="5">
        <v>-36377000000</v>
      </c>
      <c r="R146" s="5">
        <v>-31436000000</v>
      </c>
    </row>
    <row r="147" spans="3:18" ht="15.5" x14ac:dyDescent="0.35">
      <c r="C147" t="s">
        <v>795</v>
      </c>
      <c r="O147" s="5">
        <v>-8000000000</v>
      </c>
      <c r="P147" s="5">
        <v>-100000000000</v>
      </c>
      <c r="R147" s="5">
        <v>-241500000000</v>
      </c>
    </row>
    <row r="148" spans="3:18" ht="15.5" x14ac:dyDescent="0.35">
      <c r="C148" t="s">
        <v>189</v>
      </c>
      <c r="D148" s="5">
        <v>-77195000000</v>
      </c>
      <c r="E148" s="5">
        <v>-79590000000</v>
      </c>
      <c r="F148" s="5">
        <v>-84820000000</v>
      </c>
      <c r="G148" s="5">
        <v>-82358000000</v>
      </c>
      <c r="I148" s="5">
        <v>-313869000000</v>
      </c>
      <c r="J148" s="5">
        <v>-339145000000</v>
      </c>
      <c r="K148" s="5">
        <v>76005000000</v>
      </c>
      <c r="L148" s="5">
        <v>-289506000000</v>
      </c>
      <c r="M148" s="5">
        <v>-259880000000</v>
      </c>
      <c r="N148" s="5">
        <v>-203882000000</v>
      </c>
      <c r="O148" s="5">
        <v>-17964000000</v>
      </c>
      <c r="P148" s="5">
        <v>-31302000000</v>
      </c>
      <c r="Q148" s="5">
        <v>-36180000000</v>
      </c>
      <c r="R148" s="5">
        <v>501389000000</v>
      </c>
    </row>
    <row r="149" spans="3:18" ht="15.5" x14ac:dyDescent="0.35">
      <c r="C149" t="s">
        <v>1943</v>
      </c>
      <c r="Q149" s="5">
        <v>37252000000</v>
      </c>
    </row>
    <row r="150" spans="3:18" ht="15.5" x14ac:dyDescent="0.35">
      <c r="C150" t="s">
        <v>1944</v>
      </c>
      <c r="K150" s="5">
        <v>432573000000</v>
      </c>
    </row>
    <row r="151" spans="3:18" ht="15.5" x14ac:dyDescent="0.35">
      <c r="C151" t="s">
        <v>1933</v>
      </c>
      <c r="K151" s="5">
        <v>23500000000</v>
      </c>
    </row>
    <row r="152" spans="3:18" ht="15.5" x14ac:dyDescent="0.35">
      <c r="C152" t="s">
        <v>204</v>
      </c>
      <c r="K152" s="5">
        <v>-23500000000</v>
      </c>
    </row>
    <row r="153" spans="3:18" ht="15.5" x14ac:dyDescent="0.35">
      <c r="C153" t="s">
        <v>565</v>
      </c>
      <c r="Q153" s="5">
        <v>-14600000000</v>
      </c>
    </row>
    <row r="154" spans="3:18" ht="15.5" x14ac:dyDescent="0.35">
      <c r="C154" t="s">
        <v>1945</v>
      </c>
      <c r="K154" s="5">
        <v>-7312000000</v>
      </c>
      <c r="L154" s="5">
        <v>-6856000000</v>
      </c>
      <c r="M154" s="5">
        <v>-45534000000</v>
      </c>
      <c r="N154" s="5">
        <v>-8480000000</v>
      </c>
      <c r="O154" s="5">
        <v>-16523000000</v>
      </c>
      <c r="P154" s="5">
        <v>-68241000000</v>
      </c>
      <c r="Q154" s="5">
        <v>-15074000000</v>
      </c>
      <c r="R154" s="5">
        <v>-45396000000</v>
      </c>
    </row>
    <row r="155" spans="3:18" ht="15.5" x14ac:dyDescent="0.35">
      <c r="C155" t="s">
        <v>1686</v>
      </c>
      <c r="R155" s="5">
        <v>587500000000</v>
      </c>
    </row>
    <row r="156" spans="3:18" ht="15.5" x14ac:dyDescent="0.35">
      <c r="C156" t="s">
        <v>435</v>
      </c>
      <c r="D156" s="5">
        <v>-76751000000</v>
      </c>
      <c r="E156" s="5">
        <v>-79132000000</v>
      </c>
      <c r="F156" s="5">
        <v>-84242000000</v>
      </c>
      <c r="G156" s="5">
        <v>-81822000000</v>
      </c>
      <c r="I156" s="5">
        <v>-311680000000</v>
      </c>
      <c r="J156" s="5">
        <v>-336466000000</v>
      </c>
      <c r="K156" s="5">
        <v>-347099000000</v>
      </c>
      <c r="L156" s="5">
        <v>-280750000000</v>
      </c>
      <c r="M156" s="5">
        <v>-212156000000</v>
      </c>
      <c r="N156" s="5">
        <v>-193962000000</v>
      </c>
    </row>
    <row r="157" spans="3:18" ht="15.5" x14ac:dyDescent="0.35">
      <c r="C157" t="s">
        <v>177</v>
      </c>
      <c r="D157" s="5">
        <v>-227000000</v>
      </c>
      <c r="E157" s="5">
        <v>-285000000</v>
      </c>
      <c r="F157" s="5">
        <v>-332000000</v>
      </c>
      <c r="G157" s="5">
        <v>-339000000</v>
      </c>
      <c r="I157" s="5">
        <v>-1327000000</v>
      </c>
      <c r="J157" s="5">
        <v>-1757000000</v>
      </c>
      <c r="K157" s="5">
        <v>-759000000</v>
      </c>
      <c r="L157" s="5">
        <v>-367000000</v>
      </c>
      <c r="M157" s="5">
        <v>-903000000</v>
      </c>
      <c r="N157" s="5">
        <v>-1440000000</v>
      </c>
      <c r="O157" s="5">
        <v>-1441000000</v>
      </c>
      <c r="P157" s="5">
        <v>-1061000000</v>
      </c>
      <c r="Q157" s="5">
        <v>-892000000</v>
      </c>
    </row>
    <row r="158" spans="3:18" ht="15.5" x14ac:dyDescent="0.35">
      <c r="C158" t="s">
        <v>1298</v>
      </c>
      <c r="Q158" s="5">
        <v>-6489000000</v>
      </c>
    </row>
    <row r="159" spans="3:18" ht="15.5" x14ac:dyDescent="0.35">
      <c r="C159" t="s">
        <v>497</v>
      </c>
      <c r="R159" s="5">
        <v>725002000000</v>
      </c>
    </row>
    <row r="160" spans="3:18" ht="15.5" x14ac:dyDescent="0.35">
      <c r="C160" t="s">
        <v>640</v>
      </c>
    </row>
    <row r="161" spans="2:18" ht="15.5" x14ac:dyDescent="0.35">
      <c r="C161" t="s">
        <v>1946</v>
      </c>
      <c r="R161" s="5">
        <v>-428280000000</v>
      </c>
    </row>
    <row r="162" spans="2:18" ht="15.5" x14ac:dyDescent="0.35">
      <c r="C162" t="s">
        <v>496</v>
      </c>
      <c r="P162" s="5">
        <v>38000000000</v>
      </c>
      <c r="R162" s="5">
        <v>-306001000000</v>
      </c>
    </row>
    <row r="163" spans="2:18" ht="15.5" x14ac:dyDescent="0.35">
      <c r="C163" t="s">
        <v>226</v>
      </c>
      <c r="D163" s="5">
        <v>17541000000</v>
      </c>
      <c r="E163" s="5">
        <v>-76255000000</v>
      </c>
      <c r="F163" s="5">
        <v>13199000000</v>
      </c>
      <c r="G163" s="5">
        <v>-40917000000</v>
      </c>
      <c r="I163" s="5">
        <v>-92765000000</v>
      </c>
      <c r="J163" s="5">
        <v>-72543000000</v>
      </c>
      <c r="K163" s="5">
        <v>283012000000</v>
      </c>
      <c r="L163" s="5">
        <v>2076000000</v>
      </c>
      <c r="M163" s="5">
        <v>-99681000000</v>
      </c>
      <c r="N163" s="5">
        <v>22115000000</v>
      </c>
      <c r="O163" s="5">
        <v>53738000000</v>
      </c>
      <c r="P163" s="5">
        <v>-92012000000</v>
      </c>
      <c r="Q163" s="5">
        <v>-38423000000</v>
      </c>
      <c r="R163" s="5">
        <v>339861000000</v>
      </c>
    </row>
    <row r="164" spans="2:18" ht="15.5" x14ac:dyDescent="0.35">
      <c r="C164" t="s">
        <v>227</v>
      </c>
      <c r="E164" s="5">
        <v>375955000000</v>
      </c>
      <c r="I164" s="5">
        <v>468720000000</v>
      </c>
      <c r="J164" s="5">
        <v>541263000000</v>
      </c>
      <c r="K164" s="5">
        <v>258251000000</v>
      </c>
      <c r="L164" s="5">
        <v>256175000000</v>
      </c>
      <c r="M164" s="5">
        <v>355856000000</v>
      </c>
      <c r="N164" s="5">
        <v>333741000000</v>
      </c>
      <c r="O164" s="5">
        <v>280003000000</v>
      </c>
      <c r="P164" s="5">
        <v>370480000000</v>
      </c>
      <c r="Q164" s="5">
        <v>406950000000</v>
      </c>
      <c r="R164" s="5">
        <v>67089000000</v>
      </c>
    </row>
    <row r="165" spans="2:18" ht="15.5" x14ac:dyDescent="0.35">
      <c r="C165" t="s">
        <v>1947</v>
      </c>
    </row>
    <row r="166" spans="2:18" ht="15.5" x14ac:dyDescent="0.35">
      <c r="C166" t="s">
        <v>229</v>
      </c>
      <c r="D166" s="5">
        <v>17541000000</v>
      </c>
      <c r="E166" s="5">
        <v>299700000000</v>
      </c>
      <c r="F166" s="5">
        <v>13199000000</v>
      </c>
      <c r="G166" s="5">
        <v>-40917000000</v>
      </c>
      <c r="I166" s="5">
        <v>375955000000</v>
      </c>
      <c r="J166" s="5">
        <v>468720000000</v>
      </c>
      <c r="K166" s="5">
        <v>541263000000</v>
      </c>
      <c r="L166" s="5">
        <v>258251000000</v>
      </c>
      <c r="M166" s="5">
        <v>256175000000</v>
      </c>
      <c r="N166" s="5">
        <v>355856000000</v>
      </c>
      <c r="O166" s="5">
        <v>333741000000</v>
      </c>
      <c r="P166" s="5">
        <v>278468000000</v>
      </c>
      <c r="Q166" s="5">
        <v>368527000000</v>
      </c>
      <c r="R166" s="5">
        <v>406950000000</v>
      </c>
    </row>
    <row r="168" spans="2:18" ht="15.5" x14ac:dyDescent="0.35">
      <c r="B168" t="s">
        <v>230</v>
      </c>
      <c r="C168" t="s">
        <v>12</v>
      </c>
      <c r="D168" s="5">
        <v>2390000000</v>
      </c>
      <c r="E168" s="5">
        <v>2390000000</v>
      </c>
      <c r="F168" s="5">
        <v>2390000000</v>
      </c>
      <c r="G168" s="5">
        <v>2390000000</v>
      </c>
      <c r="I168" s="5">
        <v>2390000000</v>
      </c>
      <c r="J168" s="5">
        <v>2390000000</v>
      </c>
      <c r="K168" s="5">
        <v>2390000000</v>
      </c>
      <c r="L168" s="5">
        <v>2170000000</v>
      </c>
      <c r="M168" s="5">
        <v>2170000000</v>
      </c>
      <c r="N168" s="5">
        <v>2170000000</v>
      </c>
      <c r="O168" s="5">
        <v>2170000000</v>
      </c>
      <c r="P168" s="5">
        <v>2170000000</v>
      </c>
      <c r="Q168" s="5">
        <v>2170000000</v>
      </c>
      <c r="R168" s="5">
        <v>0</v>
      </c>
    </row>
    <row r="169" spans="2:18" ht="15.5" x14ac:dyDescent="0.35">
      <c r="C169" t="s">
        <v>231</v>
      </c>
      <c r="D169" s="6">
        <v>-29.2</v>
      </c>
      <c r="E169" s="6">
        <v>-21.69</v>
      </c>
      <c r="F169" s="6">
        <v>-17.62</v>
      </c>
      <c r="G169" s="6">
        <v>-11.93</v>
      </c>
    </row>
    <row r="170" spans="2:18" ht="15.5" x14ac:dyDescent="0.35">
      <c r="C170" t="s">
        <v>232</v>
      </c>
      <c r="D170" s="6">
        <v>-32.880000000000003</v>
      </c>
      <c r="E170" s="6">
        <v>-70.31</v>
      </c>
      <c r="F170" s="6">
        <v>-87.12</v>
      </c>
      <c r="G170" s="6">
        <v>-140.82</v>
      </c>
    </row>
    <row r="171" spans="2:18" ht="15.5" x14ac:dyDescent="0.35">
      <c r="C171" t="s">
        <v>67</v>
      </c>
      <c r="D171" s="6">
        <v>2.65</v>
      </c>
      <c r="E171" s="6">
        <v>4.5199999999999996</v>
      </c>
      <c r="F171" s="6">
        <v>4.16</v>
      </c>
      <c r="G171" s="6">
        <v>4.8099999999999996</v>
      </c>
    </row>
    <row r="172" spans="2:18" ht="15.5" x14ac:dyDescent="0.35">
      <c r="C172" t="s">
        <v>233</v>
      </c>
      <c r="D172" s="5">
        <v>102910000000</v>
      </c>
      <c r="E172" s="5">
        <v>79120000000</v>
      </c>
      <c r="F172" s="6">
        <v>130830000000.00002</v>
      </c>
      <c r="G172" s="5">
        <v>112840000000</v>
      </c>
    </row>
    <row r="173" spans="2:18" ht="15.5" x14ac:dyDescent="0.35">
      <c r="C173" t="s">
        <v>234</v>
      </c>
      <c r="D173" s="6">
        <v>-2.6600000000000002E-2</v>
      </c>
      <c r="E173" s="6">
        <v>-1.9199999999999998E-2</v>
      </c>
      <c r="F173" s="6">
        <v>-1.49E-2</v>
      </c>
      <c r="G173" s="6">
        <v>-1.0200000000000001E-2</v>
      </c>
    </row>
    <row r="174" spans="2:18" ht="15.5" x14ac:dyDescent="0.35">
      <c r="C174" t="s">
        <v>235</v>
      </c>
      <c r="D174" s="6">
        <v>-5.4699999999999999E-2</v>
      </c>
      <c r="E174" s="6">
        <v>-3.85E-2</v>
      </c>
      <c r="F174" s="6">
        <v>-3.0099999999999998E-2</v>
      </c>
      <c r="G174" s="6">
        <v>-1.9799999999999998E-2</v>
      </c>
    </row>
    <row r="175" spans="2:18" ht="15.5" x14ac:dyDescent="0.35">
      <c r="C175" t="s">
        <v>236</v>
      </c>
      <c r="D175" s="6">
        <v>-2.18E-2</v>
      </c>
      <c r="E175" s="6">
        <v>-3.5499999999999997E-2</v>
      </c>
      <c r="F175" s="6">
        <v>-6.9999999999999993E-3</v>
      </c>
      <c r="G175" s="6">
        <v>-1.49E-2</v>
      </c>
    </row>
    <row r="176" spans="2:18" ht="15.5" x14ac:dyDescent="0.35">
      <c r="C176" t="s">
        <v>237</v>
      </c>
      <c r="D176" s="6">
        <v>-4.55</v>
      </c>
      <c r="E176" s="6">
        <v>-7.1</v>
      </c>
      <c r="F176" s="6">
        <v>-1.37</v>
      </c>
      <c r="G176" s="6">
        <v>-3.28</v>
      </c>
    </row>
    <row r="177" spans="3:18" ht="15.5" x14ac:dyDescent="0.35">
      <c r="C177" t="s">
        <v>443</v>
      </c>
      <c r="D177" s="5">
        <v>1276000000000</v>
      </c>
      <c r="E177" s="5">
        <v>1345000000000</v>
      </c>
      <c r="F177" s="5">
        <v>1397000000000</v>
      </c>
      <c r="G177" s="5">
        <v>1438000000000</v>
      </c>
    </row>
    <row r="178" spans="3:18" ht="15.5" x14ac:dyDescent="0.35">
      <c r="C178" t="s">
        <v>238</v>
      </c>
      <c r="D178" s="6">
        <v>1.8</v>
      </c>
      <c r="E178" s="6">
        <v>2.71</v>
      </c>
      <c r="F178" s="6">
        <v>2.62</v>
      </c>
      <c r="G178" s="6">
        <v>2.79</v>
      </c>
    </row>
    <row r="179" spans="3:18" ht="15.5" x14ac:dyDescent="0.35">
      <c r="C179" t="s">
        <v>239</v>
      </c>
      <c r="D179" s="6">
        <v>534.24</v>
      </c>
      <c r="E179" s="6">
        <v>563.42999999999995</v>
      </c>
      <c r="F179" s="6">
        <v>585.12</v>
      </c>
      <c r="G179" s="6">
        <v>602.36</v>
      </c>
    </row>
    <row r="180" spans="3:18" ht="15.5" x14ac:dyDescent="0.35">
      <c r="C180" t="s">
        <v>240</v>
      </c>
      <c r="D180" s="6">
        <v>1.8</v>
      </c>
      <c r="E180" s="6">
        <v>2.71</v>
      </c>
      <c r="F180" s="6">
        <v>2.62</v>
      </c>
      <c r="G180" s="6">
        <v>2.79</v>
      </c>
    </row>
    <row r="181" spans="3:18" ht="15.5" x14ac:dyDescent="0.35">
      <c r="C181" t="s">
        <v>241</v>
      </c>
      <c r="D181" s="6">
        <v>534.24</v>
      </c>
      <c r="E181" s="6">
        <v>563.42999999999995</v>
      </c>
      <c r="F181" s="6">
        <v>585.12</v>
      </c>
      <c r="G181" s="6">
        <v>602.36</v>
      </c>
    </row>
    <row r="182" spans="3:18" ht="15.5" x14ac:dyDescent="0.35">
      <c r="C182" t="s">
        <v>242</v>
      </c>
      <c r="D182" s="5">
        <v>1000000000</v>
      </c>
      <c r="E182" s="5">
        <v>1000000000</v>
      </c>
      <c r="F182" s="5">
        <v>1000000000</v>
      </c>
      <c r="G182" s="5">
        <v>1000000000</v>
      </c>
    </row>
    <row r="183" spans="3:18" ht="15.5" x14ac:dyDescent="0.35">
      <c r="C183" t="s">
        <v>243</v>
      </c>
      <c r="D183" s="5">
        <v>1000000000</v>
      </c>
      <c r="E183" s="5">
        <v>1000000000</v>
      </c>
      <c r="F183" s="5">
        <v>1000000000</v>
      </c>
      <c r="G183" s="5">
        <v>0</v>
      </c>
    </row>
    <row r="184" spans="3:18" ht="15.5" x14ac:dyDescent="0.35">
      <c r="C184" t="s">
        <v>306</v>
      </c>
      <c r="D184" s="5">
        <v>1276000000000</v>
      </c>
      <c r="E184" s="5">
        <v>1345000000000</v>
      </c>
      <c r="F184" s="5">
        <v>1397000000000</v>
      </c>
      <c r="G184" s="5">
        <v>1438000000000</v>
      </c>
    </row>
    <row r="185" spans="3:18" ht="15.5" x14ac:dyDescent="0.35">
      <c r="C185" t="s">
        <v>24</v>
      </c>
      <c r="D185" s="5">
        <v>2000000000</v>
      </c>
      <c r="E185" s="5">
        <v>1000000000</v>
      </c>
      <c r="F185" s="5">
        <v>2000000000</v>
      </c>
      <c r="G185" s="5">
        <v>1000000000</v>
      </c>
    </row>
    <row r="186" spans="3:18" ht="15.5" x14ac:dyDescent="0.35">
      <c r="C186" t="s">
        <v>21</v>
      </c>
      <c r="D186" s="5">
        <v>-316000000000</v>
      </c>
      <c r="E186" s="5">
        <v>-298000000000</v>
      </c>
      <c r="F186" s="5">
        <v>-374000000000</v>
      </c>
      <c r="G186" s="5">
        <v>-362000000000</v>
      </c>
    </row>
    <row r="187" spans="3:18" ht="15.5" x14ac:dyDescent="0.35">
      <c r="C187" t="s">
        <v>245</v>
      </c>
      <c r="D187" s="5">
        <v>-357000000000</v>
      </c>
      <c r="E187" s="5">
        <v>-377000000000</v>
      </c>
      <c r="F187" s="5">
        <v>-365000000000</v>
      </c>
      <c r="G187" s="5">
        <v>-375000000000</v>
      </c>
    </row>
    <row r="188" spans="3:18" ht="15.5" x14ac:dyDescent="0.35">
      <c r="C188" t="s">
        <v>246</v>
      </c>
      <c r="D188" s="5">
        <v>120000000000</v>
      </c>
      <c r="E188" s="5">
        <v>32000000000</v>
      </c>
      <c r="F188" s="5">
        <v>141000000000</v>
      </c>
      <c r="G188" s="5">
        <v>92000000000</v>
      </c>
    </row>
    <row r="189" spans="3:18" ht="15.5" x14ac:dyDescent="0.35">
      <c r="C189" t="s">
        <v>247</v>
      </c>
      <c r="D189" s="5">
        <v>-18000000000</v>
      </c>
      <c r="E189" s="5">
        <v>-4000000000</v>
      </c>
      <c r="F189" s="5">
        <v>-39000000000</v>
      </c>
      <c r="G189" s="5">
        <v>-50000000000</v>
      </c>
    </row>
    <row r="190" spans="3:18" ht="15.5" x14ac:dyDescent="0.35">
      <c r="C190" t="s">
        <v>13</v>
      </c>
      <c r="D190" s="5">
        <v>102000000000</v>
      </c>
      <c r="E190" s="5">
        <v>29000000000</v>
      </c>
      <c r="F190" s="5">
        <v>102000000000</v>
      </c>
      <c r="G190" s="5">
        <v>42000000000</v>
      </c>
    </row>
    <row r="191" spans="3:18" ht="15.5" x14ac:dyDescent="0.35">
      <c r="C191" t="s">
        <v>16</v>
      </c>
      <c r="D191" s="6">
        <v>42.8</v>
      </c>
      <c r="E191" s="6">
        <v>12.01</v>
      </c>
      <c r="F191" s="6">
        <v>42.54</v>
      </c>
      <c r="G191" s="6">
        <v>17.61</v>
      </c>
    </row>
    <row r="192" spans="3:18" ht="15.5" x14ac:dyDescent="0.35">
      <c r="C192" t="s">
        <v>52</v>
      </c>
      <c r="I192" s="6">
        <v>-63.14</v>
      </c>
      <c r="J192" s="6">
        <v>-61.2</v>
      </c>
      <c r="K192" s="6">
        <v>43.82</v>
      </c>
      <c r="L192" s="6">
        <v>67.39</v>
      </c>
      <c r="M192" s="6">
        <v>-4.57</v>
      </c>
      <c r="N192" s="6">
        <v>-75.91</v>
      </c>
      <c r="O192" s="6">
        <v>76.34</v>
      </c>
      <c r="P192" s="6">
        <v>55.52</v>
      </c>
      <c r="Q192" s="6">
        <v>43.51</v>
      </c>
      <c r="R192" s="5">
        <v>193250</v>
      </c>
    </row>
    <row r="193" spans="3:18" ht="15.5" x14ac:dyDescent="0.35">
      <c r="C193" t="s">
        <v>66</v>
      </c>
      <c r="I193" s="6">
        <v>-24.31</v>
      </c>
      <c r="J193" s="6">
        <v>-19.61</v>
      </c>
      <c r="K193" s="6">
        <v>44.27</v>
      </c>
      <c r="L193" s="6">
        <v>28.12</v>
      </c>
      <c r="M193" s="6">
        <v>-352.3</v>
      </c>
      <c r="N193" s="6">
        <v>-17.850000000000001</v>
      </c>
      <c r="O193" s="6">
        <v>22.14</v>
      </c>
      <c r="P193" s="6">
        <v>32.24</v>
      </c>
      <c r="Q193" s="6">
        <v>43.78</v>
      </c>
      <c r="R193" s="5">
        <v>0</v>
      </c>
    </row>
    <row r="194" spans="3:18" ht="15.5" x14ac:dyDescent="0.35">
      <c r="C194" t="s">
        <v>69</v>
      </c>
      <c r="I194" s="6">
        <v>1.1299999999999999</v>
      </c>
      <c r="J194" s="6">
        <v>0.89</v>
      </c>
      <c r="K194" s="6">
        <v>1.1599999999999999</v>
      </c>
      <c r="L194" s="6">
        <v>1.2</v>
      </c>
      <c r="M194" s="6">
        <v>1.44</v>
      </c>
      <c r="N194" s="6">
        <v>1.44</v>
      </c>
      <c r="O194" s="6">
        <v>1.19</v>
      </c>
      <c r="P194" s="6">
        <v>1.54</v>
      </c>
      <c r="Q194" s="6">
        <v>2.19</v>
      </c>
      <c r="R194" s="5">
        <v>0</v>
      </c>
    </row>
    <row r="195" spans="3:18" ht="15.5" x14ac:dyDescent="0.35">
      <c r="C195" t="s">
        <v>248</v>
      </c>
      <c r="I195" s="5">
        <v>429080000000</v>
      </c>
      <c r="J195" s="5">
        <v>495880000000</v>
      </c>
      <c r="K195" s="5">
        <v>750780000000</v>
      </c>
      <c r="L195" s="5">
        <v>729270000000</v>
      </c>
      <c r="M195" s="5">
        <v>549250000000</v>
      </c>
      <c r="N195" s="5">
        <v>401700000000</v>
      </c>
      <c r="O195" s="5">
        <v>457220000000</v>
      </c>
      <c r="P195" s="5">
        <v>363550000000</v>
      </c>
    </row>
    <row r="196" spans="3:18" ht="15.5" x14ac:dyDescent="0.35">
      <c r="C196" t="s">
        <v>249</v>
      </c>
      <c r="I196" s="6">
        <v>-5.3499999999999999E-2</v>
      </c>
      <c r="J196" s="6">
        <v>-4.9299999999999997E-2</v>
      </c>
      <c r="K196" s="6">
        <v>3.2300000000000002E-2</v>
      </c>
      <c r="L196" s="6">
        <v>5.6799999999999996E-2</v>
      </c>
      <c r="M196" s="6">
        <v>-4.4000000000000003E-3</v>
      </c>
      <c r="N196" s="6">
        <v>-6.7500000000000004E-2</v>
      </c>
      <c r="O196" s="6">
        <v>8.0199999999999994E-2</v>
      </c>
      <c r="P196" s="6">
        <v>7.0499999999999993E-2</v>
      </c>
      <c r="Q196" s="6">
        <v>6.3099999999999989E-2</v>
      </c>
      <c r="R196" s="6">
        <v>9.4E-2</v>
      </c>
    </row>
    <row r="197" spans="3:18" ht="15.5" x14ac:dyDescent="0.35">
      <c r="C197" t="s">
        <v>250</v>
      </c>
      <c r="I197" s="6">
        <v>-0.1079</v>
      </c>
      <c r="J197" s="6">
        <v>-9.4499999999999987E-2</v>
      </c>
      <c r="K197" s="6">
        <v>6.2E-2</v>
      </c>
      <c r="L197" s="6">
        <v>0.1245</v>
      </c>
      <c r="M197" s="6">
        <v>-9.7999999999999997E-3</v>
      </c>
      <c r="N197" s="6">
        <v>-0.16159999999999999</v>
      </c>
      <c r="O197" s="6">
        <v>0.1341</v>
      </c>
      <c r="P197" s="6">
        <v>0.11289999999999999</v>
      </c>
      <c r="Q197" s="6">
        <v>9.6500000000000002E-2</v>
      </c>
      <c r="R197" s="6">
        <v>0.7853</v>
      </c>
    </row>
    <row r="198" spans="3:18" ht="15.5" x14ac:dyDescent="0.35">
      <c r="C198" t="s">
        <v>251</v>
      </c>
      <c r="I198" s="6">
        <v>-7.3599999999999999E-2</v>
      </c>
      <c r="J198" s="6">
        <v>-4.7199999999999999E-2</v>
      </c>
      <c r="K198" s="6">
        <v>9.5500000000000002E-2</v>
      </c>
      <c r="L198" s="6">
        <v>0.1535</v>
      </c>
      <c r="M198" s="6">
        <v>2.0199999999999999E-2</v>
      </c>
      <c r="N198" s="6">
        <v>-0.1109</v>
      </c>
      <c r="O198" s="6">
        <v>0.17859999999999998</v>
      </c>
      <c r="P198" s="6">
        <v>0.15720000000000001</v>
      </c>
      <c r="Q198" s="6">
        <v>0.16089999999999999</v>
      </c>
      <c r="R198" s="6">
        <v>0.35570000000000002</v>
      </c>
    </row>
    <row r="199" spans="3:18" ht="15.5" x14ac:dyDescent="0.35">
      <c r="C199" t="s">
        <v>252</v>
      </c>
      <c r="I199" s="6">
        <v>-3.9</v>
      </c>
      <c r="J199" s="6">
        <v>-2.4700000000000002</v>
      </c>
      <c r="K199" s="6">
        <v>5.34</v>
      </c>
      <c r="L199" s="6">
        <v>7.26</v>
      </c>
      <c r="M199" s="6">
        <v>0.77</v>
      </c>
      <c r="N199" s="6">
        <v>-3.47</v>
      </c>
      <c r="O199" s="6">
        <v>343.81</v>
      </c>
      <c r="P199" s="6">
        <v>449.29</v>
      </c>
      <c r="Q199" s="6">
        <v>6.04</v>
      </c>
      <c r="R199" s="6">
        <v>22.71</v>
      </c>
    </row>
    <row r="200" spans="3:18" ht="15.5" x14ac:dyDescent="0.35">
      <c r="C200" t="s">
        <v>63</v>
      </c>
      <c r="I200" s="6">
        <v>2.62</v>
      </c>
      <c r="J200" s="6">
        <v>1.85</v>
      </c>
      <c r="K200" s="6">
        <v>2.75</v>
      </c>
      <c r="L200" s="6">
        <v>3.5</v>
      </c>
      <c r="M200" s="6">
        <v>3.44</v>
      </c>
      <c r="N200" s="6">
        <v>2.88</v>
      </c>
      <c r="O200" s="6">
        <v>2.97</v>
      </c>
      <c r="P200" s="6">
        <v>3.64</v>
      </c>
      <c r="Q200" s="6">
        <v>4.2300000000000004</v>
      </c>
      <c r="R200" s="5">
        <v>0</v>
      </c>
    </row>
    <row r="201" spans="3:18" ht="15.5" x14ac:dyDescent="0.35">
      <c r="C201" t="s">
        <v>60</v>
      </c>
      <c r="I201" s="6">
        <v>585.12</v>
      </c>
      <c r="J201" s="6">
        <v>647.88</v>
      </c>
      <c r="K201" s="6">
        <v>706.37</v>
      </c>
      <c r="L201" s="6">
        <v>541.33000000000004</v>
      </c>
      <c r="M201" s="6">
        <v>467.43</v>
      </c>
      <c r="N201" s="6">
        <v>469.88</v>
      </c>
      <c r="O201" s="6">
        <v>569.20000000000005</v>
      </c>
      <c r="P201" s="6">
        <v>491.92</v>
      </c>
      <c r="Q201" s="6">
        <v>450.86</v>
      </c>
      <c r="R201" s="5">
        <v>246080</v>
      </c>
    </row>
    <row r="202" spans="3:18" ht="15.5" x14ac:dyDescent="0.35">
      <c r="C202" t="s">
        <v>253</v>
      </c>
      <c r="I202" s="6">
        <v>2.62</v>
      </c>
      <c r="J202" s="6">
        <v>1.85</v>
      </c>
      <c r="K202" s="6">
        <v>2.75</v>
      </c>
      <c r="L202" s="6">
        <v>3.5</v>
      </c>
      <c r="M202" s="6">
        <v>3.44</v>
      </c>
      <c r="N202" s="6">
        <v>2.88</v>
      </c>
      <c r="O202" s="6">
        <v>2.97</v>
      </c>
      <c r="P202" s="6">
        <v>3.69</v>
      </c>
      <c r="Q202" s="6">
        <v>4.28</v>
      </c>
      <c r="R202" s="5">
        <v>0</v>
      </c>
    </row>
    <row r="203" spans="3:18" ht="15.5" x14ac:dyDescent="0.35">
      <c r="C203" t="s">
        <v>254</v>
      </c>
      <c r="I203" s="6">
        <v>585.12</v>
      </c>
      <c r="J203" s="6">
        <v>647.88</v>
      </c>
      <c r="K203" s="6">
        <v>706.37</v>
      </c>
      <c r="L203" s="6">
        <v>541.33000000000004</v>
      </c>
      <c r="M203" s="6">
        <v>467.43</v>
      </c>
      <c r="N203" s="6">
        <v>469.88</v>
      </c>
      <c r="O203" s="6">
        <v>569.20000000000005</v>
      </c>
      <c r="P203" s="6">
        <v>485.12</v>
      </c>
      <c r="Q203" s="6">
        <v>444.77</v>
      </c>
      <c r="R203" s="5">
        <v>232995</v>
      </c>
    </row>
    <row r="204" spans="3:18" ht="15.5" x14ac:dyDescent="0.35">
      <c r="C204" t="s">
        <v>255</v>
      </c>
      <c r="I204" s="5">
        <v>1000000000</v>
      </c>
      <c r="J204" s="5">
        <v>1000000000</v>
      </c>
      <c r="K204" s="5">
        <v>1000000000</v>
      </c>
      <c r="L204" s="5">
        <v>0</v>
      </c>
      <c r="M204" s="5">
        <v>0</v>
      </c>
      <c r="N204" s="5">
        <v>1000000000</v>
      </c>
      <c r="O204" s="5">
        <v>1000000000</v>
      </c>
      <c r="P204" s="5">
        <v>1000000000</v>
      </c>
      <c r="Q204" s="5">
        <v>1000000000</v>
      </c>
    </row>
    <row r="205" spans="3:18" ht="15.5" x14ac:dyDescent="0.35">
      <c r="C205" t="s">
        <v>256</v>
      </c>
      <c r="I205" s="5">
        <v>1000000000</v>
      </c>
      <c r="J205" s="5">
        <v>1000000000</v>
      </c>
      <c r="K205" s="5">
        <v>1000000000</v>
      </c>
      <c r="L205" s="5">
        <v>1000000000</v>
      </c>
      <c r="M205" s="5">
        <v>0</v>
      </c>
      <c r="N205" s="5">
        <v>0</v>
      </c>
      <c r="O205" s="5">
        <v>1000000000</v>
      </c>
      <c r="P205" s="5">
        <v>1000000000</v>
      </c>
      <c r="Q205" s="5">
        <v>1000000000</v>
      </c>
      <c r="R205" s="5">
        <v>700000000000</v>
      </c>
    </row>
    <row r="206" spans="3:18" ht="15.5" x14ac:dyDescent="0.35">
      <c r="C206" t="s">
        <v>26</v>
      </c>
      <c r="I206" s="5">
        <v>2000000000</v>
      </c>
      <c r="J206" s="5">
        <v>2000000000</v>
      </c>
      <c r="K206" s="5">
        <v>2000000000</v>
      </c>
      <c r="L206" s="5">
        <v>1000000000</v>
      </c>
      <c r="M206" s="5">
        <v>0</v>
      </c>
      <c r="N206" s="5">
        <v>1000000000</v>
      </c>
      <c r="O206" s="5">
        <v>2000000000</v>
      </c>
      <c r="P206" s="5">
        <v>2000000000</v>
      </c>
      <c r="Q206" s="5">
        <v>2000000000</v>
      </c>
      <c r="R206" s="5">
        <v>700000000000</v>
      </c>
    </row>
    <row r="207" spans="3:18" ht="15.5" x14ac:dyDescent="0.35">
      <c r="C207" t="s">
        <v>23</v>
      </c>
      <c r="I207" s="5">
        <v>-374000000000</v>
      </c>
      <c r="J207" s="5">
        <v>-467000000000</v>
      </c>
      <c r="K207" s="5">
        <v>-539000000000</v>
      </c>
      <c r="L207" s="5">
        <v>-257000000000</v>
      </c>
      <c r="M207" s="5">
        <v>-256000000000</v>
      </c>
      <c r="N207" s="5">
        <v>-355000000000</v>
      </c>
      <c r="O207" s="5">
        <v>-332000000000</v>
      </c>
      <c r="P207" s="5">
        <v>-277000000000</v>
      </c>
      <c r="Q207" s="5">
        <v>-367000000000</v>
      </c>
      <c r="R207" s="5">
        <v>293000000000</v>
      </c>
    </row>
    <row r="208" spans="3:18" ht="15.5" x14ac:dyDescent="0.35">
      <c r="C208" t="s">
        <v>257</v>
      </c>
      <c r="I208" s="5">
        <v>-365000000000</v>
      </c>
      <c r="J208" s="5">
        <v>-325000000000</v>
      </c>
      <c r="K208" s="5">
        <v>-321000000000</v>
      </c>
      <c r="L208" s="5">
        <v>-502000000000</v>
      </c>
      <c r="M208" s="5">
        <v>-378000000000</v>
      </c>
      <c r="N208" s="5">
        <v>-451000000000</v>
      </c>
      <c r="O208" s="5">
        <v>-17000000000</v>
      </c>
      <c r="P208" s="5">
        <v>33000000000</v>
      </c>
      <c r="Q208" s="5">
        <v>193000000000</v>
      </c>
      <c r="R208" s="5">
        <v>246000000000</v>
      </c>
    </row>
    <row r="209" spans="2:18" ht="15.5" x14ac:dyDescent="0.35">
      <c r="C209" t="s">
        <v>258</v>
      </c>
      <c r="I209" s="5">
        <v>402000000000</v>
      </c>
      <c r="J209" s="5">
        <v>551000000000</v>
      </c>
      <c r="K209" s="5">
        <v>743000000000</v>
      </c>
      <c r="L209" s="5">
        <v>768000000000</v>
      </c>
      <c r="M209" s="5">
        <v>406000000000</v>
      </c>
      <c r="N209" s="5">
        <v>418000000000</v>
      </c>
      <c r="O209" s="5">
        <v>494000000000</v>
      </c>
      <c r="P209" s="5">
        <v>381000000000</v>
      </c>
      <c r="Q209" s="5">
        <v>254000000000</v>
      </c>
      <c r="R209" s="5">
        <v>298000000000</v>
      </c>
    </row>
    <row r="210" spans="2:18" ht="15.5" x14ac:dyDescent="0.35">
      <c r="C210" t="s">
        <v>259</v>
      </c>
      <c r="I210" s="5">
        <v>-137000000000</v>
      </c>
      <c r="J210" s="5">
        <v>-121000000000</v>
      </c>
      <c r="K210" s="5">
        <v>-389000000000</v>
      </c>
      <c r="L210" s="5">
        <v>-412000000000</v>
      </c>
      <c r="M210" s="5">
        <v>-160000000000</v>
      </c>
      <c r="N210" s="5">
        <v>-123000000000</v>
      </c>
      <c r="O210" s="5">
        <v>-347000000000</v>
      </c>
      <c r="P210" s="5">
        <v>-291000000000</v>
      </c>
      <c r="Q210" s="5">
        <v>-262000000000</v>
      </c>
      <c r="R210" s="5">
        <v>-212000000000</v>
      </c>
    </row>
    <row r="211" spans="2:18" ht="15.5" x14ac:dyDescent="0.35">
      <c r="C211" t="s">
        <v>15</v>
      </c>
      <c r="I211" s="5">
        <v>264000000000</v>
      </c>
      <c r="J211" s="5">
        <v>430000000000</v>
      </c>
      <c r="K211" s="5">
        <v>355000000000</v>
      </c>
      <c r="L211" s="5">
        <v>356000000000</v>
      </c>
      <c r="M211" s="5">
        <v>246000000000</v>
      </c>
      <c r="N211" s="5">
        <v>295000000000</v>
      </c>
      <c r="O211" s="5">
        <v>147000000000</v>
      </c>
      <c r="P211" s="5">
        <v>90000000000</v>
      </c>
      <c r="Q211" s="5">
        <v>-8000000000</v>
      </c>
      <c r="R211" s="5">
        <v>86000000000</v>
      </c>
    </row>
    <row r="212" spans="2:18" ht="15.5" x14ac:dyDescent="0.35">
      <c r="C212" t="s">
        <v>17</v>
      </c>
      <c r="I212" s="6">
        <v>110.66</v>
      </c>
      <c r="J212" s="6">
        <v>180.13</v>
      </c>
      <c r="K212" s="6">
        <v>148.5</v>
      </c>
      <c r="L212" s="6">
        <v>164.12</v>
      </c>
      <c r="M212" s="6">
        <v>113.19</v>
      </c>
      <c r="N212" s="6">
        <v>135.82</v>
      </c>
      <c r="O212" s="6">
        <v>67.88</v>
      </c>
      <c r="P212" s="6">
        <v>41.4</v>
      </c>
      <c r="Q212" s="6">
        <v>-3.57</v>
      </c>
      <c r="R212" s="6">
        <v>143853.32999999999</v>
      </c>
    </row>
    <row r="214" spans="2:18" ht="15.5" x14ac:dyDescent="0.35">
      <c r="B214" t="s">
        <v>260</v>
      </c>
      <c r="C214" t="s">
        <v>261</v>
      </c>
      <c r="D214" s="5">
        <v>-70000000000</v>
      </c>
      <c r="E214" s="5">
        <v>-52000000000</v>
      </c>
      <c r="F214" s="5">
        <v>-42000000000</v>
      </c>
      <c r="G214" s="5">
        <v>-28000000000</v>
      </c>
      <c r="H214" s="5">
        <v>-243000000000</v>
      </c>
      <c r="I214" s="5">
        <v>-151000000000</v>
      </c>
      <c r="J214" s="5">
        <v>-146000000000</v>
      </c>
      <c r="K214" s="5">
        <v>105000000000</v>
      </c>
      <c r="L214" s="5">
        <v>146000000000</v>
      </c>
      <c r="M214" s="5">
        <v>-10000000000</v>
      </c>
      <c r="N214" s="5">
        <v>-165000000000</v>
      </c>
      <c r="O214" s="5">
        <v>166000000000</v>
      </c>
      <c r="P214" s="5">
        <v>121000000000</v>
      </c>
      <c r="Q214" s="5">
        <v>94000000000</v>
      </c>
    </row>
    <row r="215" spans="2:18" ht="15.5" x14ac:dyDescent="0.35">
      <c r="C215" t="s">
        <v>51</v>
      </c>
      <c r="D215" s="6">
        <v>-29.2</v>
      </c>
      <c r="E215" s="6">
        <v>-21.69</v>
      </c>
      <c r="F215" s="6">
        <v>-17.62</v>
      </c>
      <c r="G215" s="6">
        <v>-11.93</v>
      </c>
      <c r="H215" s="6">
        <v>-101.77</v>
      </c>
      <c r="I215" s="6">
        <v>-63.14</v>
      </c>
      <c r="J215" s="6">
        <v>-61.2</v>
      </c>
      <c r="K215" s="6">
        <v>43.82</v>
      </c>
      <c r="L215" s="6">
        <v>61.26</v>
      </c>
      <c r="M215" s="6">
        <v>-4.16</v>
      </c>
      <c r="N215" s="6">
        <v>-69.010000000000005</v>
      </c>
      <c r="O215" s="6">
        <v>69.400000000000006</v>
      </c>
      <c r="P215" s="6">
        <v>50.47</v>
      </c>
      <c r="Q215" s="6">
        <v>39.56</v>
      </c>
    </row>
    <row r="216" spans="2:18" ht="15.5" x14ac:dyDescent="0.35">
      <c r="C216" t="s">
        <v>262</v>
      </c>
      <c r="D216" s="5">
        <v>865000000000</v>
      </c>
      <c r="E216" s="5">
        <v>806000000000</v>
      </c>
      <c r="F216" s="5">
        <v>882000000000</v>
      </c>
      <c r="G216" s="5">
        <v>834000000000</v>
      </c>
      <c r="H216" s="5">
        <v>3342000000000</v>
      </c>
      <c r="I216" s="5">
        <v>3236000000000</v>
      </c>
      <c r="J216" s="5">
        <v>3228000000000</v>
      </c>
      <c r="K216" s="5">
        <v>3999000000000</v>
      </c>
      <c r="L216" s="5">
        <v>3437000000000</v>
      </c>
      <c r="M216" s="5">
        <v>2431000000000</v>
      </c>
      <c r="N216" s="5">
        <v>2044000000000</v>
      </c>
      <c r="O216" s="5">
        <v>3095000000000</v>
      </c>
      <c r="P216" s="5">
        <v>2517000000000</v>
      </c>
      <c r="Q216" s="5">
        <v>1892000000000</v>
      </c>
    </row>
    <row r="217" spans="2:18" ht="15.5" x14ac:dyDescent="0.35">
      <c r="C217" t="s">
        <v>344</v>
      </c>
      <c r="I217" s="6">
        <v>-11.05</v>
      </c>
    </row>
    <row r="218" spans="2:18" ht="15.5" x14ac:dyDescent="0.35">
      <c r="C218" t="s">
        <v>345</v>
      </c>
      <c r="I218" s="6">
        <v>-13.99</v>
      </c>
    </row>
    <row r="219" spans="2:18" ht="15.5" x14ac:dyDescent="0.35">
      <c r="C219" t="s">
        <v>263</v>
      </c>
      <c r="I219" s="6">
        <v>6.95</v>
      </c>
    </row>
    <row r="220" spans="2:18" ht="15.5" x14ac:dyDescent="0.35">
      <c r="C220" t="s">
        <v>346</v>
      </c>
      <c r="I220" s="6">
        <v>-7.1500000000000008E-2</v>
      </c>
    </row>
    <row r="221" spans="2:18" ht="15.5" x14ac:dyDescent="0.35">
      <c r="C221" t="s">
        <v>347</v>
      </c>
      <c r="I221" s="6">
        <v>0.79</v>
      </c>
    </row>
    <row r="222" spans="2:18" ht="15.5" x14ac:dyDescent="0.35">
      <c r="C222" t="s">
        <v>348</v>
      </c>
      <c r="I222" s="6">
        <v>2.11</v>
      </c>
    </row>
    <row r="223" spans="2:18" ht="15.5" x14ac:dyDescent="0.35">
      <c r="C223" t="s">
        <v>349</v>
      </c>
      <c r="I223" s="6">
        <v>6.97</v>
      </c>
    </row>
    <row r="224" spans="2:18" ht="15.5" x14ac:dyDescent="0.35">
      <c r="C224" t="s">
        <v>350</v>
      </c>
      <c r="I224" s="6">
        <v>9.7899999999999991</v>
      </c>
    </row>
    <row r="225" spans="3:9" ht="15.5" x14ac:dyDescent="0.35">
      <c r="C225" t="s">
        <v>351</v>
      </c>
      <c r="I225" s="6">
        <v>-16.88</v>
      </c>
    </row>
    <row r="226" spans="3:9" ht="15.5" x14ac:dyDescent="0.35">
      <c r="C226" t="s">
        <v>264</v>
      </c>
      <c r="I226" s="6">
        <v>5.57</v>
      </c>
    </row>
    <row r="227" spans="3:9" ht="15.5" x14ac:dyDescent="0.35">
      <c r="C227" t="s">
        <v>352</v>
      </c>
      <c r="I227" s="6">
        <v>-80.430000000000007</v>
      </c>
    </row>
    <row r="228" spans="3:9" ht="15.5" x14ac:dyDescent="0.35">
      <c r="C228" t="s">
        <v>353</v>
      </c>
      <c r="I228" s="6">
        <v>-101.77</v>
      </c>
    </row>
    <row r="229" spans="3:9" ht="15.5" x14ac:dyDescent="0.35">
      <c r="C229" t="s">
        <v>354</v>
      </c>
      <c r="I229" s="6">
        <v>1418.11</v>
      </c>
    </row>
    <row r="230" spans="3:9" ht="15.5" x14ac:dyDescent="0.35">
      <c r="C230" t="s">
        <v>355</v>
      </c>
      <c r="D230" s="6">
        <v>132.85</v>
      </c>
    </row>
    <row r="231" spans="3:9" ht="15.5" x14ac:dyDescent="0.35">
      <c r="C231" t="s">
        <v>356</v>
      </c>
      <c r="I231" s="6">
        <v>534.24</v>
      </c>
    </row>
    <row r="232" spans="3:9" ht="15.5" x14ac:dyDescent="0.35">
      <c r="C232" t="s">
        <v>357</v>
      </c>
      <c r="I232" s="6">
        <v>114.96</v>
      </c>
    </row>
    <row r="233" spans="3:9" ht="15.5" x14ac:dyDescent="0.35">
      <c r="C233" t="s">
        <v>265</v>
      </c>
      <c r="D233" s="6">
        <v>0.63</v>
      </c>
    </row>
    <row r="234" spans="3:9" ht="15.5" x14ac:dyDescent="0.35">
      <c r="C234" t="s">
        <v>266</v>
      </c>
      <c r="D234" s="6">
        <v>0.45</v>
      </c>
    </row>
    <row r="235" spans="3:9" ht="15.5" x14ac:dyDescent="0.35">
      <c r="C235" t="s">
        <v>269</v>
      </c>
      <c r="D235" s="6">
        <v>1.06</v>
      </c>
    </row>
    <row r="236" spans="3:9" ht="15.5" x14ac:dyDescent="0.35">
      <c r="C236" t="s">
        <v>271</v>
      </c>
      <c r="D236" s="6">
        <v>2.06</v>
      </c>
    </row>
    <row r="237" spans="3:9" ht="15.5" x14ac:dyDescent="0.35">
      <c r="C237" t="s">
        <v>272</v>
      </c>
      <c r="I237" s="6">
        <v>-4.05</v>
      </c>
    </row>
    <row r="238" spans="3:9" ht="15.5" x14ac:dyDescent="0.35">
      <c r="C238" t="s">
        <v>13</v>
      </c>
      <c r="D238" s="5">
        <v>102000000000</v>
      </c>
    </row>
    <row r="239" spans="3:9" ht="15.5" x14ac:dyDescent="0.35">
      <c r="C239" t="s">
        <v>358</v>
      </c>
      <c r="I239" s="6">
        <v>-0.21</v>
      </c>
    </row>
    <row r="240" spans="3:9" ht="15.5" x14ac:dyDescent="0.35">
      <c r="C240" t="s">
        <v>273</v>
      </c>
      <c r="I240" s="6">
        <v>-7.3300000000000004E-2</v>
      </c>
    </row>
    <row r="241" spans="3:9" ht="15.5" x14ac:dyDescent="0.35">
      <c r="C241" t="s">
        <v>274</v>
      </c>
      <c r="I241" s="6">
        <v>-0.15060000000000001</v>
      </c>
    </row>
    <row r="242" spans="3:9" ht="15.5" x14ac:dyDescent="0.35">
      <c r="C242" t="s">
        <v>275</v>
      </c>
      <c r="I242" s="6">
        <v>-8.2200000000000009E-2</v>
      </c>
    </row>
    <row r="243" spans="3:9" ht="15.5" x14ac:dyDescent="0.35">
      <c r="C243" t="s">
        <v>359</v>
      </c>
      <c r="I243" s="6">
        <v>-0.1023</v>
      </c>
    </row>
    <row r="244" spans="3:9" ht="15.5" x14ac:dyDescent="0.35">
      <c r="C244" t="s">
        <v>276</v>
      </c>
      <c r="D244" s="6">
        <v>3.79</v>
      </c>
    </row>
    <row r="245" spans="3:9" ht="15.5" x14ac:dyDescent="0.35">
      <c r="C245" t="s">
        <v>277</v>
      </c>
      <c r="D245" s="6">
        <v>53.95</v>
      </c>
    </row>
    <row r="246" spans="3:9" ht="15.5" x14ac:dyDescent="0.35">
      <c r="C246" t="s">
        <v>278</v>
      </c>
      <c r="D246" s="5">
        <v>74</v>
      </c>
    </row>
    <row r="247" spans="3:9" ht="15.5" x14ac:dyDescent="0.35">
      <c r="C247" t="s">
        <v>279</v>
      </c>
      <c r="D247" s="6">
        <v>-16.260000000000002</v>
      </c>
    </row>
    <row r="248" spans="3:9" ht="15.5" x14ac:dyDescent="0.35">
      <c r="C248" t="s">
        <v>280</v>
      </c>
      <c r="D248" s="5">
        <v>24</v>
      </c>
    </row>
    <row r="249" spans="3:9" ht="15.5" x14ac:dyDescent="0.35">
      <c r="C249" t="s">
        <v>281</v>
      </c>
      <c r="I249" s="6">
        <v>1.27</v>
      </c>
    </row>
    <row r="250" spans="3:9" ht="15.5" x14ac:dyDescent="0.35">
      <c r="C250" t="s">
        <v>282</v>
      </c>
      <c r="I250" s="6">
        <v>6.52</v>
      </c>
    </row>
    <row r="251" spans="3:9" ht="15.5" x14ac:dyDescent="0.35">
      <c r="C251" t="s">
        <v>47</v>
      </c>
      <c r="I251" s="5">
        <v>2686000000000</v>
      </c>
    </row>
    <row r="252" spans="3:9" ht="15.5" x14ac:dyDescent="0.35">
      <c r="C252" t="s">
        <v>283</v>
      </c>
      <c r="I252" s="5">
        <v>2371000000000</v>
      </c>
    </row>
    <row r="253" spans="3:9" ht="15.5" x14ac:dyDescent="0.35">
      <c r="C253" t="s">
        <v>284</v>
      </c>
      <c r="I253" s="5">
        <v>2390000000</v>
      </c>
    </row>
    <row r="254" spans="3:9" ht="15.5" x14ac:dyDescent="0.35">
      <c r="C254" t="s">
        <v>285</v>
      </c>
      <c r="I254" s="6">
        <v>7.8799999999999995E-2</v>
      </c>
    </row>
    <row r="255" spans="3:9" ht="15.5" x14ac:dyDescent="0.35">
      <c r="C255" t="s">
        <v>286</v>
      </c>
      <c r="D255" s="6">
        <v>0.67859999999999998</v>
      </c>
    </row>
    <row r="256" spans="3:9" ht="15.5" x14ac:dyDescent="0.35">
      <c r="C256" t="s">
        <v>287</v>
      </c>
      <c r="D256" s="6">
        <v>-4.3099999999999999E-2</v>
      </c>
    </row>
    <row r="257" spans="3:9" ht="15.5" x14ac:dyDescent="0.35">
      <c r="C257" t="s">
        <v>288</v>
      </c>
      <c r="D257" s="6">
        <v>-8.0600000000000005E-2</v>
      </c>
    </row>
    <row r="258" spans="3:9" ht="15.5" x14ac:dyDescent="0.35">
      <c r="C258" t="s">
        <v>453</v>
      </c>
      <c r="D258" s="6">
        <v>8.0100000000000005E-2</v>
      </c>
    </row>
    <row r="259" spans="3:9" ht="15.5" x14ac:dyDescent="0.35">
      <c r="C259" t="s">
        <v>289</v>
      </c>
      <c r="D259" s="6">
        <v>5.8700000000000002E-2</v>
      </c>
    </row>
    <row r="260" spans="3:9" ht="15.5" x14ac:dyDescent="0.35">
      <c r="C260" t="s">
        <v>360</v>
      </c>
      <c r="D260" s="6">
        <v>-1.5981000000000001</v>
      </c>
    </row>
    <row r="261" spans="3:9" ht="15.5" x14ac:dyDescent="0.35">
      <c r="C261" t="s">
        <v>293</v>
      </c>
      <c r="I261" s="5">
        <v>5</v>
      </c>
    </row>
    <row r="262" spans="3:9" ht="15.5" x14ac:dyDescent="0.35">
      <c r="C262" t="s">
        <v>294</v>
      </c>
      <c r="I262" s="6">
        <v>0.41</v>
      </c>
    </row>
    <row r="263" spans="3:9" ht="15.5" x14ac:dyDescent="0.35">
      <c r="C263" t="s">
        <v>295</v>
      </c>
      <c r="I263" s="6">
        <v>0.68</v>
      </c>
    </row>
    <row r="264" spans="3:9" ht="15.5" x14ac:dyDescent="0.35">
      <c r="C264" t="s">
        <v>296</v>
      </c>
      <c r="I264" s="6">
        <v>0.52</v>
      </c>
    </row>
    <row r="265" spans="3:9" ht="15.5" x14ac:dyDescent="0.35">
      <c r="C265" t="s">
        <v>361</v>
      </c>
      <c r="I265" s="6">
        <v>0.63</v>
      </c>
    </row>
    <row r="266" spans="3:9" ht="15.5" x14ac:dyDescent="0.35">
      <c r="C266" t="s">
        <v>297</v>
      </c>
      <c r="I266" s="6">
        <v>0.3</v>
      </c>
    </row>
    <row r="267" spans="3:9" ht="15.5" x14ac:dyDescent="0.35">
      <c r="C267" t="s">
        <v>298</v>
      </c>
      <c r="I267" s="6">
        <v>0.66</v>
      </c>
    </row>
    <row r="268" spans="3:9" ht="15.5" x14ac:dyDescent="0.35">
      <c r="C268" t="s">
        <v>299</v>
      </c>
      <c r="I268" s="5">
        <v>3386000000000</v>
      </c>
    </row>
    <row r="269" spans="3:9" ht="15.5" x14ac:dyDescent="0.35">
      <c r="C269" t="s">
        <v>300</v>
      </c>
      <c r="I269" s="5">
        <v>2312000000000</v>
      </c>
    </row>
    <row r="270" spans="3:9" ht="15.5" x14ac:dyDescent="0.35">
      <c r="C270" t="s">
        <v>301</v>
      </c>
      <c r="I270" s="5">
        <v>426000000000</v>
      </c>
    </row>
    <row r="271" spans="3:9" ht="15.5" x14ac:dyDescent="0.35">
      <c r="C271" t="s">
        <v>302</v>
      </c>
      <c r="I271" s="5">
        <v>-192000000000</v>
      </c>
    </row>
    <row r="272" spans="3:9" ht="15.5" x14ac:dyDescent="0.35">
      <c r="C272" t="s">
        <v>303</v>
      </c>
      <c r="D272" s="5">
        <v>317000000000</v>
      </c>
    </row>
    <row r="273" spans="3:9" ht="15.5" x14ac:dyDescent="0.35">
      <c r="C273" t="s">
        <v>304</v>
      </c>
      <c r="D273" s="5">
        <v>2622000000000</v>
      </c>
    </row>
    <row r="274" spans="3:9" ht="15.5" x14ac:dyDescent="0.35">
      <c r="C274" t="s">
        <v>305</v>
      </c>
      <c r="D274" s="5">
        <v>1346000000000</v>
      </c>
    </row>
    <row r="275" spans="3:9" ht="15.5" x14ac:dyDescent="0.35">
      <c r="C275" t="s">
        <v>245</v>
      </c>
      <c r="D275" s="5">
        <v>-357000000000</v>
      </c>
    </row>
    <row r="276" spans="3:9" ht="15.5" x14ac:dyDescent="0.35">
      <c r="C276" t="s">
        <v>306</v>
      </c>
      <c r="I276" s="5">
        <v>1276000000000</v>
      </c>
    </row>
    <row r="277" spans="3:9" ht="15.5" x14ac:dyDescent="0.35">
      <c r="C277" t="s">
        <v>243</v>
      </c>
      <c r="D277" s="5">
        <v>1000000000</v>
      </c>
    </row>
    <row r="278" spans="3:9" ht="15.5" x14ac:dyDescent="0.35">
      <c r="C278" t="s">
        <v>242</v>
      </c>
      <c r="D278" s="5">
        <v>1000000000</v>
      </c>
    </row>
    <row r="279" spans="3:9" ht="15.5" x14ac:dyDescent="0.35">
      <c r="C279" t="s">
        <v>24</v>
      </c>
      <c r="D279" s="5">
        <v>2000000000</v>
      </c>
    </row>
    <row r="280" spans="3:9" ht="15.5" x14ac:dyDescent="0.35">
      <c r="C280" t="s">
        <v>21</v>
      </c>
      <c r="D280" s="5">
        <v>-316000000000</v>
      </c>
    </row>
    <row r="281" spans="3:9" ht="15.5" x14ac:dyDescent="0.35">
      <c r="C281" t="s">
        <v>244</v>
      </c>
      <c r="I281" s="5">
        <v>1276000000000</v>
      </c>
    </row>
    <row r="282" spans="3:9" ht="15.5" x14ac:dyDescent="0.35">
      <c r="C282" t="s">
        <v>307</v>
      </c>
      <c r="I282" s="5">
        <v>385000000000</v>
      </c>
    </row>
    <row r="283" spans="3:9" ht="15.5" x14ac:dyDescent="0.35">
      <c r="C283" t="s">
        <v>308</v>
      </c>
      <c r="I283" s="5">
        <v>-148000000000</v>
      </c>
    </row>
    <row r="284" spans="3:9" ht="15.5" x14ac:dyDescent="0.35">
      <c r="C284" t="s">
        <v>309</v>
      </c>
      <c r="I284" s="5">
        <v>-324000000000</v>
      </c>
    </row>
    <row r="285" spans="3:9" ht="15.5" x14ac:dyDescent="0.35">
      <c r="C285" t="s">
        <v>310</v>
      </c>
      <c r="I285" s="5">
        <v>-111000000000</v>
      </c>
    </row>
    <row r="286" spans="3:9" ht="15.5" x14ac:dyDescent="0.35">
      <c r="C286" t="s">
        <v>311</v>
      </c>
      <c r="I286" s="5">
        <v>275000000000</v>
      </c>
    </row>
  </sheetData>
  <pageMargins left="0.7" right="0.7" top="0.75" bottom="0.75" header="0.3" footer="0.3"/>
  <ignoredErrors>
    <ignoredError sqref="A1:R287" numberStoredAsText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R33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1948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1949</v>
      </c>
      <c r="D2" s="2" vm="421">
        <f ca="1">IFERROR(_xlfn.STOCKHISTORY("XIDX:" &amp; $C$1, D3, , 0, 0, 1), "Libur")</f>
        <v>302</v>
      </c>
      <c r="E2" s="2" vm="51">
        <f ca="1">IFERROR(_xlfn.STOCKHISTORY("XIDX:" &amp; $C$1, E3, , 0, 0, 1), "Libur")</f>
        <v>208</v>
      </c>
      <c r="H2" s="2" vm="51">
        <f ca="1">IFERROR(INDEX(D2:G2,COUNT(D2:G2)),"")</f>
        <v>208</v>
      </c>
      <c r="I2" s="2" vm="527">
        <f t="shared" ref="I2:R2" ca="1" si="0">IFERROR(_xlfn.STOCKHISTORY("XIDX:" &amp; $C$1, I1, , 0, 0, 1), "Libur")</f>
        <v>378</v>
      </c>
      <c r="J2" s="2" vm="528">
        <f t="shared" ca="1" si="0"/>
        <v>328</v>
      </c>
      <c r="K2" s="2" vm="379">
        <f t="shared" ca="1" si="0"/>
        <v>288</v>
      </c>
      <c r="L2" s="2" vm="529">
        <f t="shared" ca="1" si="0"/>
        <v>362</v>
      </c>
      <c r="M2" s="2" vm="349">
        <f t="shared" ca="1" si="0"/>
        <v>840</v>
      </c>
      <c r="N2" s="2" vm="208">
        <f t="shared" ca="1" si="0"/>
        <v>560</v>
      </c>
      <c r="O2" s="2" vm="530">
        <f t="shared" ca="1" si="0"/>
        <v>685</v>
      </c>
      <c r="P2" s="2" vm="424">
        <f t="shared" ca="1" si="0"/>
        <v>615</v>
      </c>
      <c r="Q2" s="2" vm="284">
        <f t="shared" ca="1" si="0"/>
        <v>244</v>
      </c>
      <c r="R2" s="2" t="str">
        <f t="shared" ca="1" si="0"/>
        <v>Libur</v>
      </c>
    </row>
    <row r="3" spans="1:18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8" ht="15.5" x14ac:dyDescent="0.35">
      <c r="B4" t="s">
        <v>5</v>
      </c>
      <c r="C4" t="s">
        <v>6</v>
      </c>
      <c r="D4" s="2">
        <f>IFERROR(INDEX(D51:D500,MATCH($C$4,$C$51:$C$500,0)),"")</f>
        <v>730167286268</v>
      </c>
      <c r="E4" s="2">
        <f>IFERROR(INDEX(E51:E500,MATCH($C$4,$C$51:$C$500,0)),"")</f>
        <v>722404256810</v>
      </c>
      <c r="H4" s="2">
        <f>IFERROR(SUM(D4:G4)*(4/MAX(1,COUNT(D4:G4))),"")</f>
        <v>2905143086156</v>
      </c>
      <c r="I4" s="2">
        <f t="shared" ref="I4:R4" si="1">IFERROR(INDEX(I51:I500,MATCH($C$4,$C$51:$C$500,0)),"")</f>
        <v>2630090706713</v>
      </c>
      <c r="J4" s="2">
        <f t="shared" si="1"/>
        <v>2791657523872</v>
      </c>
      <c r="K4" s="2">
        <f t="shared" si="1"/>
        <v>2186033911377</v>
      </c>
      <c r="L4" s="2">
        <f t="shared" si="1"/>
        <v>4526699532441</v>
      </c>
      <c r="M4" s="2">
        <f t="shared" si="1"/>
        <v>5416331556250</v>
      </c>
      <c r="N4" s="2">
        <f t="shared" si="1"/>
        <v>2929365354072</v>
      </c>
      <c r="O4" s="2">
        <f t="shared" si="1"/>
        <v>2136286045964</v>
      </c>
      <c r="P4" s="2">
        <f t="shared" si="1"/>
        <v>2101477235890</v>
      </c>
      <c r="Q4" s="2">
        <f t="shared" si="1"/>
        <v>1734702205527</v>
      </c>
      <c r="R4" s="2">
        <f t="shared" si="1"/>
        <v>1323388979039</v>
      </c>
    </row>
    <row r="5" spans="1:18" ht="15.5" x14ac:dyDescent="0.35">
      <c r="B5" t="s">
        <v>7</v>
      </c>
      <c r="C5" t="s">
        <v>8</v>
      </c>
      <c r="D5" s="2">
        <f>IFERROR(INDEX(D51:D500,MATCH($C$5,$C$51:$C$500,0)),"")</f>
        <v>36791797397</v>
      </c>
      <c r="E5" s="2">
        <f>IFERROR(INDEX(E51:E500,MATCH($C$5,$C$51:$C$500,0)),"")</f>
        <v>27813297523</v>
      </c>
      <c r="H5" s="2">
        <f>IFERROR(SUM(D5:G5)*(4/MAX(1,COUNT(D5:G5))),"")</f>
        <v>129210189840</v>
      </c>
      <c r="I5" s="2">
        <f t="shared" ref="I5:R5" si="2">IFERROR(INDEX(I51:I500,MATCH($C$5,$C$51:$C$500,0)),"")</f>
        <v>79520282639</v>
      </c>
      <c r="J5" s="2">
        <f t="shared" si="2"/>
        <v>166939920628</v>
      </c>
      <c r="K5" s="2">
        <f t="shared" si="2"/>
        <v>284669506836</v>
      </c>
      <c r="L5" s="2">
        <f t="shared" si="2"/>
        <v>186656955379</v>
      </c>
      <c r="M5" s="2">
        <f t="shared" si="2"/>
        <v>547319197461</v>
      </c>
      <c r="N5" s="2">
        <f t="shared" si="2"/>
        <v>328610205286</v>
      </c>
      <c r="O5" s="2">
        <f t="shared" si="2"/>
        <v>252891071086</v>
      </c>
      <c r="P5" s="2">
        <f t="shared" si="2"/>
        <v>527832301053</v>
      </c>
      <c r="Q5" s="2">
        <f t="shared" si="2"/>
        <v>171431807795</v>
      </c>
      <c r="R5" s="2">
        <f t="shared" si="2"/>
        <v>141081224018</v>
      </c>
    </row>
    <row r="6" spans="1:18" ht="15.5" x14ac:dyDescent="0.35">
      <c r="B6" t="s">
        <v>9</v>
      </c>
      <c r="C6" t="s">
        <v>10</v>
      </c>
      <c r="D6" s="2">
        <f>IFERROR(INDEX(D51:D500,MATCH($C$6,$C$51:$C$500,0)),"")</f>
        <v>4618955892987</v>
      </c>
      <c r="E6" s="2">
        <f>IFERROR(INDEX(E51:E500,MATCH($C$6,$C$51:$C$500,0)),"")</f>
        <v>4574103349677</v>
      </c>
      <c r="H6" s="2">
        <f>IFERROR(INDEX(D6:G6,COUNT(D6:G6)),"")</f>
        <v>4574103349677</v>
      </c>
      <c r="I6" s="2">
        <f t="shared" ref="I6:R6" si="3">IFERROR(INDEX(I51:I500,MATCH($C$6,$C$51:$C$500,0)),"")</f>
        <v>4545784558970</v>
      </c>
      <c r="J6" s="2">
        <f t="shared" si="3"/>
        <v>4476745683047</v>
      </c>
      <c r="K6" s="2">
        <f t="shared" si="3"/>
        <v>4311860566769</v>
      </c>
      <c r="L6" s="2">
        <f t="shared" si="3"/>
        <v>3760607401264</v>
      </c>
      <c r="M6" s="2">
        <f t="shared" si="3"/>
        <v>3642537753968</v>
      </c>
      <c r="N6" s="2">
        <f t="shared" si="3"/>
        <v>3029837381689</v>
      </c>
      <c r="O6" s="2">
        <f t="shared" si="3"/>
        <v>2703608388082</v>
      </c>
      <c r="P6" s="2">
        <f t="shared" si="3"/>
        <v>2450039514752</v>
      </c>
      <c r="Q6" s="2">
        <f t="shared" si="3"/>
        <v>1912624105680</v>
      </c>
      <c r="R6" s="2">
        <f t="shared" si="3"/>
        <v>1430032981826</v>
      </c>
    </row>
    <row r="7" spans="1:18" ht="15.5" x14ac:dyDescent="0.35">
      <c r="B7" t="s">
        <v>11</v>
      </c>
      <c r="C7" t="s">
        <v>12</v>
      </c>
      <c r="D7" s="3">
        <f>IFERROR(INDEX(D51:D500,MATCH($C$7,$C$51:$C$500,0))/1000000000,"")</f>
        <v>6.44</v>
      </c>
      <c r="E7" s="3">
        <f>IFERROR(INDEX(E51:E500,MATCH($C$7,$C$51:$C$500,0))/1000000000,"")</f>
        <v>6.44</v>
      </c>
      <c r="H7" s="3">
        <f>IFERROR(INDEX(D7:G7,COUNT(D7:G7)),"")</f>
        <v>6.44</v>
      </c>
      <c r="I7" s="3">
        <f t="shared" ref="I7:R7" si="4">IFERROR(INDEX(I51:I500,MATCH($C$7,$C$51:$C$500,0))/1000000000,"")</f>
        <v>6.44</v>
      </c>
      <c r="J7" s="3">
        <f t="shared" si="4"/>
        <v>6.44</v>
      </c>
      <c r="K7" s="3">
        <f t="shared" si="4"/>
        <v>6.44</v>
      </c>
      <c r="L7" s="3">
        <f t="shared" si="4"/>
        <v>6.44</v>
      </c>
      <c r="M7" s="3">
        <f t="shared" si="4"/>
        <v>6.36</v>
      </c>
      <c r="N7" s="3">
        <f t="shared" si="4"/>
        <v>6.31</v>
      </c>
      <c r="O7" s="3">
        <f t="shared" si="4"/>
        <v>6.31</v>
      </c>
      <c r="P7" s="3">
        <f t="shared" si="4"/>
        <v>6.31</v>
      </c>
      <c r="Q7" s="3">
        <f t="shared" si="4"/>
        <v>6.25</v>
      </c>
      <c r="R7" s="3">
        <f t="shared" si="4"/>
        <v>5</v>
      </c>
    </row>
    <row r="8" spans="1:18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122000000000</v>
      </c>
      <c r="E8" s="2">
        <f>IFERROR(INDEX(E51:E500,MATCH("Free cash flow (Quarter)",$C$51:$C$500,0)),"")</f>
        <v>117000000000</v>
      </c>
      <c r="H8" s="2">
        <f>IFERROR(INDEX(D8:G8,COUNT(D8:G8)),"")</f>
        <v>117000000000</v>
      </c>
      <c r="I8" s="2">
        <f t="shared" ref="I8:R8" si="5">IFERROR(INDEX(I51:I500,MATCH($C$8,$C$51:$C$500,0)),"")</f>
        <v>-122000000000</v>
      </c>
      <c r="J8" s="2">
        <f t="shared" si="5"/>
        <v>181000000000</v>
      </c>
      <c r="K8" s="2">
        <f t="shared" si="5"/>
        <v>-472000000000</v>
      </c>
      <c r="L8" s="2">
        <f t="shared" si="5"/>
        <v>31000000000</v>
      </c>
      <c r="M8" s="2">
        <f t="shared" si="5"/>
        <v>-200000000000</v>
      </c>
      <c r="N8" s="2">
        <f t="shared" si="5"/>
        <v>-61000000000</v>
      </c>
      <c r="O8" s="2">
        <f t="shared" si="5"/>
        <v>-663000000000</v>
      </c>
      <c r="P8" s="2">
        <f t="shared" si="5"/>
        <v>-583000000000</v>
      </c>
      <c r="Q8" s="2">
        <f t="shared" si="5"/>
        <v>-457000000000</v>
      </c>
      <c r="R8" s="2">
        <f t="shared" si="5"/>
        <v>-338000000000</v>
      </c>
    </row>
    <row r="9" spans="1:18" ht="15.5" x14ac:dyDescent="0.35">
      <c r="A9" t="s">
        <v>16</v>
      </c>
      <c r="C9" t="s">
        <v>17</v>
      </c>
      <c r="D9" s="3">
        <f>IFERROR(INDEX(D51:D500,MATCH("Free cash flow per share (Quarter)",$C$51:$C$500,0)),"")</f>
        <v>18.97</v>
      </c>
      <c r="E9" s="3">
        <f>IFERROR(INDEX(E51:E500,MATCH("Free cash flow per share (Quarter)",$C$51:$C$500,0)),"")</f>
        <v>18.14</v>
      </c>
      <c r="H9" s="3">
        <f>IFERROR(INDEX(D9:G9,COUNT(D9:G9)),"")</f>
        <v>18.14</v>
      </c>
      <c r="I9" s="3">
        <f t="shared" ref="I9:R9" si="6">IFERROR(INDEX(I51:I500,MATCH($C$9,$C$51:$C$500,0)),"")</f>
        <v>-18.88</v>
      </c>
      <c r="J9" s="3">
        <f t="shared" si="6"/>
        <v>28.07</v>
      </c>
      <c r="K9" s="3">
        <f t="shared" si="6"/>
        <v>-73.39</v>
      </c>
      <c r="L9" s="3">
        <f t="shared" si="6"/>
        <v>4.88</v>
      </c>
      <c r="M9" s="3">
        <f t="shared" si="6"/>
        <v>-31.5</v>
      </c>
      <c r="N9" s="3">
        <f t="shared" si="6"/>
        <v>-9.6999999999999993</v>
      </c>
      <c r="O9" s="3">
        <f t="shared" si="6"/>
        <v>-105.12</v>
      </c>
      <c r="P9" s="3">
        <f t="shared" si="6"/>
        <v>-92.49</v>
      </c>
      <c r="Q9" s="3">
        <f t="shared" si="6"/>
        <v>-73.16</v>
      </c>
      <c r="R9" s="3">
        <f t="shared" si="6"/>
        <v>-67.67</v>
      </c>
    </row>
    <row r="10" spans="1:18" ht="15.5" x14ac:dyDescent="0.35">
      <c r="C10" t="s">
        <v>18</v>
      </c>
      <c r="D10" s="3">
        <f ca="1">IFERROR(IF(D9=0,"",D2/D9),"")</f>
        <v>15.919873484449131</v>
      </c>
      <c r="E10" s="3">
        <f ca="1">IFERROR(IF(E9=0,"",E2/E9),"")</f>
        <v>11.466372657111355</v>
      </c>
      <c r="I10" s="3">
        <f t="shared" ref="I10:R10" ca="1" si="7">IFERROR(IF(I9=0,"",I2/I9),"")</f>
        <v>-20.021186440677969</v>
      </c>
      <c r="J10" s="3">
        <f t="shared" ca="1" si="7"/>
        <v>11.685073031706448</v>
      </c>
      <c r="K10" s="3">
        <f t="shared" ca="1" si="7"/>
        <v>-3.9242403597220328</v>
      </c>
      <c r="L10" s="3">
        <f t="shared" ca="1" si="7"/>
        <v>74.180327868852459</v>
      </c>
      <c r="M10" s="3">
        <f t="shared" ca="1" si="7"/>
        <v>-26.666666666666668</v>
      </c>
      <c r="N10" s="3">
        <f t="shared" ca="1" si="7"/>
        <v>-57.731958762886599</v>
      </c>
      <c r="O10" s="3">
        <f t="shared" ca="1" si="7"/>
        <v>-6.5163622526636225</v>
      </c>
      <c r="P10" s="3">
        <f t="shared" ca="1" si="7"/>
        <v>-6.6493674991891023</v>
      </c>
      <c r="Q10" s="3">
        <f t="shared" ca="1" si="7"/>
        <v>-3.3351558228540186</v>
      </c>
      <c r="R10" s="3" t="str">
        <f t="shared" ca="1" si="7"/>
        <v/>
      </c>
    </row>
    <row r="11" spans="1:18" ht="15.5" x14ac:dyDescent="0.35">
      <c r="B11" t="s">
        <v>19</v>
      </c>
      <c r="C11" t="s">
        <v>20</v>
      </c>
      <c r="D11" s="2">
        <f>IFERROR(INDEX(D51:D500,MATCH($C$11,$C$51:$C$500,0)),"")</f>
        <v>145660747658</v>
      </c>
      <c r="E11" s="2">
        <f>IFERROR(INDEX(E51:E500,MATCH($C$11,$C$51:$C$500,0)),"")</f>
        <v>104706970307</v>
      </c>
      <c r="H11" s="2">
        <f>IFERROR(INDEX(D11:G11,COUNT(D11:G11)),"")</f>
        <v>104706970307</v>
      </c>
      <c r="I11" s="2">
        <f t="shared" ref="I11:R11" si="8">IFERROR(INDEX(I51:I500,MATCH($C$11,$C$51:$C$500,0)),"")</f>
        <v>78239274872</v>
      </c>
      <c r="J11" s="2">
        <f t="shared" si="8"/>
        <v>149972058552</v>
      </c>
      <c r="K11" s="2">
        <f t="shared" si="8"/>
        <v>200031485371</v>
      </c>
      <c r="L11" s="2">
        <f t="shared" si="8"/>
        <v>267209720278</v>
      </c>
      <c r="M11" s="2">
        <f t="shared" si="8"/>
        <v>116906090167</v>
      </c>
      <c r="N11" s="2">
        <f t="shared" si="8"/>
        <v>42104786227</v>
      </c>
      <c r="O11" s="2">
        <f t="shared" si="8"/>
        <v>23692110967</v>
      </c>
      <c r="P11" s="2">
        <f t="shared" si="8"/>
        <v>64166199514</v>
      </c>
      <c r="Q11" s="2">
        <f t="shared" si="8"/>
        <v>54484119698</v>
      </c>
      <c r="R11" s="2">
        <f t="shared" si="8"/>
        <v>30449572479</v>
      </c>
    </row>
    <row r="12" spans="1:18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-67000000000</v>
      </c>
      <c r="E12" s="2">
        <f>IFERROR(INDEX(E51:E500,MATCH("Net Debt (Quarter)",$C$51:$C$500,0)),"")</f>
        <v>-26000000000</v>
      </c>
      <c r="H12" s="2">
        <f>IFERROR(INDEX(D12:G12,COUNT(D12:G12)),"")</f>
        <v>-26000000000</v>
      </c>
      <c r="I12" s="2">
        <f t="shared" ref="I12:R12" si="9">IFERROR(INDEX(I51:I500,MATCH($C$12,$C$51:$C$500,0)),"")</f>
        <v>1000000000</v>
      </c>
      <c r="J12" s="2">
        <f t="shared" si="9"/>
        <v>217000000000</v>
      </c>
      <c r="K12" s="2">
        <f t="shared" si="9"/>
        <v>686000000000</v>
      </c>
      <c r="L12" s="2">
        <f t="shared" si="9"/>
        <v>635000000000</v>
      </c>
      <c r="M12" s="2">
        <f t="shared" si="9"/>
        <v>533000000000</v>
      </c>
      <c r="N12" s="2">
        <f t="shared" si="9"/>
        <v>18000000000</v>
      </c>
      <c r="O12" s="2">
        <f t="shared" si="9"/>
        <v>39000000000</v>
      </c>
      <c r="P12" s="2">
        <f t="shared" si="9"/>
        <v>-30000000000</v>
      </c>
      <c r="Q12" s="2">
        <f t="shared" si="9"/>
        <v>-35000000000</v>
      </c>
      <c r="R12" s="2">
        <f t="shared" si="9"/>
        <v>-12000000000</v>
      </c>
    </row>
    <row r="13" spans="1:18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79000000000</v>
      </c>
      <c r="E13" s="2">
        <f>IFERROR(INDEX(E51:E500,MATCH("Total Debt (Quarter)",$C$51:$C$500,0)),"")</f>
        <v>79000000000</v>
      </c>
      <c r="H13" s="2">
        <f>IFERROR(INDEX(D13:G13,COUNT(D13:G13)),"")</f>
        <v>79000000000</v>
      </c>
      <c r="I13" s="2">
        <f t="shared" ref="I13:R13" si="10">IFERROR(INDEX(I51:I500,MATCH($C$13,$C$51:$C$500,0)),"")</f>
        <v>79000000000</v>
      </c>
      <c r="J13" s="2">
        <f t="shared" si="10"/>
        <v>367000000000</v>
      </c>
      <c r="K13" s="2">
        <f t="shared" si="10"/>
        <v>886000000000</v>
      </c>
      <c r="L13" s="2">
        <f t="shared" si="10"/>
        <v>903000000000</v>
      </c>
      <c r="M13" s="2">
        <f t="shared" si="10"/>
        <v>650000000000</v>
      </c>
      <c r="N13" s="2">
        <f t="shared" si="10"/>
        <v>60000000000</v>
      </c>
      <c r="O13" s="2">
        <f t="shared" si="10"/>
        <v>63000000000</v>
      </c>
      <c r="P13" s="2">
        <f t="shared" si="10"/>
        <v>34000000000</v>
      </c>
      <c r="Q13" s="2">
        <f t="shared" si="10"/>
        <v>20000000000</v>
      </c>
      <c r="R13" s="2">
        <f t="shared" si="10"/>
        <v>18000000000</v>
      </c>
    </row>
    <row r="14" spans="1:18" ht="15.5" x14ac:dyDescent="0.35">
      <c r="C14" t="s">
        <v>27</v>
      </c>
      <c r="D14" s="2">
        <f>IFERROR(INDEX(D51:D500,MATCH($C$14,$C$51:$C$500,0)),"")</f>
        <v>-62661706591</v>
      </c>
      <c r="E14" s="2">
        <f>IFERROR(INDEX(E51:E500,MATCH($C$14,$C$51:$C$500,0)),"")</f>
        <v>-54588207187</v>
      </c>
      <c r="H14" s="2">
        <f>IFERROR(SUM(D14:G14)*(4/MAX(1,COUNT(D14:G14))),"")</f>
        <v>-234499827556</v>
      </c>
      <c r="I14" s="2">
        <f t="shared" ref="I14:R14" si="11">IFERROR(INDEX(I51:I500,MATCH($C$14,$C$51:$C$500,0)),"")</f>
        <v>-241688861103</v>
      </c>
      <c r="J14" s="2">
        <f t="shared" si="11"/>
        <v>-240970400494</v>
      </c>
      <c r="K14" s="2">
        <f t="shared" si="11"/>
        <v>-252053304854</v>
      </c>
      <c r="L14" s="2">
        <f t="shared" si="11"/>
        <v>-251276962749</v>
      </c>
      <c r="M14" s="2">
        <f t="shared" si="11"/>
        <v>-255031707600</v>
      </c>
      <c r="N14" s="2">
        <f t="shared" si="11"/>
        <v>-234191487322</v>
      </c>
      <c r="O14" s="2">
        <f t="shared" si="11"/>
        <v>-211504005003</v>
      </c>
      <c r="P14" s="2">
        <f t="shared" si="11"/>
        <v>-156112460131</v>
      </c>
      <c r="Q14" s="2">
        <f t="shared" si="11"/>
        <v>-127499364091</v>
      </c>
      <c r="R14" s="2">
        <f t="shared" si="11"/>
        <v>-105943138891</v>
      </c>
    </row>
    <row r="15" spans="1:18" ht="15.5" x14ac:dyDescent="0.35">
      <c r="C15" t="s">
        <v>28</v>
      </c>
      <c r="D15" s="2">
        <f>IFERROR(INDEX(D51:D500,MATCH($C$15,$C$51:$C$500,0)),"")</f>
        <v>-13471294894</v>
      </c>
      <c r="E15" s="2">
        <f>IFERROR(INDEX(E51:E500,MATCH($C$15,$C$51:$C$500,0)),"")</f>
        <v>-10918150311</v>
      </c>
      <c r="H15" s="2">
        <f>IFERROR(SUM(D15:G15)*(4/MAX(1,COUNT(D15:G15))),"")</f>
        <v>-48778890410</v>
      </c>
      <c r="I15" s="2">
        <f t="shared" ref="I15:R15" si="12">IFERROR(INDEX(I51:I500,MATCH($C$15,$C$51:$C$500,0)),"")</f>
        <v>-39169376866</v>
      </c>
      <c r="J15" s="2">
        <f t="shared" si="12"/>
        <v>-47820675796</v>
      </c>
      <c r="K15" s="2">
        <f t="shared" si="12"/>
        <v>-40413374100</v>
      </c>
      <c r="L15" s="2">
        <f t="shared" si="12"/>
        <v>-56705805251</v>
      </c>
      <c r="M15" s="2">
        <f t="shared" si="12"/>
        <v>-160934700346</v>
      </c>
      <c r="N15" s="2">
        <f t="shared" si="12"/>
        <v>-96032605001</v>
      </c>
      <c r="O15" s="2">
        <f t="shared" si="12"/>
        <v>-65639976343</v>
      </c>
      <c r="P15" s="2">
        <f t="shared" si="12"/>
        <v>-82602301461</v>
      </c>
      <c r="Q15" s="2">
        <f t="shared" si="12"/>
        <v>-62445782633</v>
      </c>
      <c r="R15" s="2">
        <f t="shared" si="12"/>
        <v>-54000000504</v>
      </c>
    </row>
    <row r="16" spans="1:18" ht="15.5" x14ac:dyDescent="0.35">
      <c r="C16" t="s">
        <v>29</v>
      </c>
      <c r="D16" s="2">
        <f>IFERROR(INDEX(D51:D500,MATCH($C$16,$C$51:$C$500,0)),"")</f>
        <v>52123528112</v>
      </c>
      <c r="E16" s="2">
        <f>IFERROR(INDEX(E51:E500,MATCH($C$16,$C$51:$C$500,0)),"")</f>
        <v>38731447834</v>
      </c>
      <c r="H16" s="2">
        <f>IFERROR(SUM(D16:G16)*(4/MAX(1,COUNT(D16:G16))),"")</f>
        <v>181709951892</v>
      </c>
      <c r="I16" s="2">
        <f t="shared" ref="I16:R16" si="13">IFERROR(INDEX(I51:I500,MATCH($C$16,$C$51:$C$500,0)),"")</f>
        <v>104641649619</v>
      </c>
      <c r="J16" s="2">
        <f t="shared" si="13"/>
        <v>202391280442</v>
      </c>
      <c r="K16" s="2">
        <f t="shared" si="13"/>
        <v>135007797582</v>
      </c>
      <c r="L16" s="2">
        <f t="shared" si="13"/>
        <v>233829930377</v>
      </c>
      <c r="M16" s="2">
        <f t="shared" si="13"/>
        <v>704423183701</v>
      </c>
      <c r="N16" s="2">
        <f t="shared" si="13"/>
        <v>433714455615</v>
      </c>
      <c r="O16" s="2">
        <f t="shared" si="13"/>
        <v>283704289385</v>
      </c>
      <c r="P16" s="2">
        <f t="shared" si="13"/>
        <v>324612407710</v>
      </c>
      <c r="Q16" s="2">
        <f t="shared" si="13"/>
        <v>233877590428</v>
      </c>
      <c r="R16" s="2">
        <f t="shared" si="13"/>
        <v>195081224522</v>
      </c>
    </row>
    <row r="17" spans="1:18" ht="15.5" x14ac:dyDescent="0.35">
      <c r="A17" t="s">
        <v>30</v>
      </c>
    </row>
    <row r="18" spans="1:18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</row>
    <row r="19" spans="1:18" ht="15.5" x14ac:dyDescent="0.35">
      <c r="A19" t="s">
        <v>44</v>
      </c>
      <c r="C19" t="s">
        <v>45</v>
      </c>
    </row>
    <row r="20" spans="1:18" ht="15.5" x14ac:dyDescent="0.35">
      <c r="A20" t="s">
        <v>46</v>
      </c>
      <c r="C20" t="s">
        <v>47</v>
      </c>
      <c r="D20" s="2">
        <f ca="1">IFERROR(D21*D2,"")</f>
        <v>1944880000000</v>
      </c>
      <c r="E20" s="2">
        <f ca="1">IFERROR(E21*E2,"")</f>
        <v>1339520000000</v>
      </c>
      <c r="H20" s="2">
        <f t="shared" ref="H20:R20" ca="1" si="14">IFERROR(H21*H2,"")</f>
        <v>1339520000000</v>
      </c>
      <c r="I20" s="2">
        <f t="shared" ca="1" si="14"/>
        <v>2434320000000</v>
      </c>
      <c r="J20" s="2">
        <f t="shared" ca="1" si="14"/>
        <v>2112320000000</v>
      </c>
      <c r="K20" s="2">
        <f t="shared" ca="1" si="14"/>
        <v>1854720000000</v>
      </c>
      <c r="L20" s="2">
        <f t="shared" ca="1" si="14"/>
        <v>2331280000000</v>
      </c>
      <c r="M20" s="2">
        <f t="shared" ca="1" si="14"/>
        <v>5342400000000</v>
      </c>
      <c r="N20" s="2">
        <f t="shared" ca="1" si="14"/>
        <v>3533600000000</v>
      </c>
      <c r="O20" s="2">
        <f t="shared" ca="1" si="14"/>
        <v>4322350000000</v>
      </c>
      <c r="P20" s="2">
        <f t="shared" ca="1" si="14"/>
        <v>3880650000000</v>
      </c>
      <c r="Q20" s="2">
        <f t="shared" ca="1" si="14"/>
        <v>1525000000000</v>
      </c>
      <c r="R20" s="2" t="str">
        <f t="shared" ca="1" si="14"/>
        <v/>
      </c>
    </row>
    <row r="21" spans="1:18" ht="15.5" x14ac:dyDescent="0.35">
      <c r="C21" t="s">
        <v>12</v>
      </c>
      <c r="D21" s="2">
        <f>IFERROR(INDEX(D51:D500,MATCH($C$7,$C$51:$C$500,0)),"")</f>
        <v>6440000000</v>
      </c>
      <c r="E21" s="2">
        <f>IFERROR(INDEX(E51:E500,MATCH($C$7,$C$51:$C$500,0)),"")</f>
        <v>6440000000</v>
      </c>
      <c r="H21" s="2">
        <f>IFERROR(INDEX(D21:G21,COUNT(D21:G21)),"")</f>
        <v>6440000000</v>
      </c>
      <c r="I21" s="2">
        <f t="shared" ref="I21:R21" si="15">IFERROR(INDEX(I51:I500,MATCH($C$7,$C$51:$C$500,0)),"")</f>
        <v>6440000000</v>
      </c>
      <c r="J21" s="2">
        <f t="shared" si="15"/>
        <v>6440000000</v>
      </c>
      <c r="K21" s="2">
        <f t="shared" si="15"/>
        <v>6440000000</v>
      </c>
      <c r="L21" s="2">
        <f t="shared" si="15"/>
        <v>6440000000</v>
      </c>
      <c r="M21" s="2">
        <f t="shared" si="15"/>
        <v>6360000000</v>
      </c>
      <c r="N21" s="2">
        <f t="shared" si="15"/>
        <v>6310000000</v>
      </c>
      <c r="O21" s="2">
        <f t="shared" si="15"/>
        <v>6310000000</v>
      </c>
      <c r="P21" s="2">
        <f t="shared" si="15"/>
        <v>6310000000</v>
      </c>
      <c r="Q21" s="2">
        <f t="shared" si="15"/>
        <v>6250000000</v>
      </c>
      <c r="R21" s="2">
        <f t="shared" si="15"/>
        <v>5000000000</v>
      </c>
    </row>
    <row r="23" spans="1:18" ht="15.5" x14ac:dyDescent="0.35">
      <c r="B23" t="s">
        <v>48</v>
      </c>
      <c r="C23" t="s">
        <v>49</v>
      </c>
      <c r="D23" s="3">
        <f>IFERROR(D5/D6*100,"")</f>
        <v>0.79653926665247654</v>
      </c>
      <c r="E23" s="3">
        <f>IFERROR(E5/E6*100,"")</f>
        <v>0.60806010264206289</v>
      </c>
      <c r="H23" s="3">
        <f t="shared" ref="H23:R23" si="16">IFERROR(H5/H6*100,"")</f>
        <v>2.8248200786526647</v>
      </c>
      <c r="I23" s="3">
        <f t="shared" si="16"/>
        <v>1.7493192122817625</v>
      </c>
      <c r="J23" s="3">
        <f t="shared" si="16"/>
        <v>3.7290463306902875</v>
      </c>
      <c r="K23" s="3">
        <f t="shared" si="16"/>
        <v>6.6020109516043783</v>
      </c>
      <c r="L23" s="3">
        <f t="shared" si="16"/>
        <v>4.9634789134399311</v>
      </c>
      <c r="M23" s="3">
        <f t="shared" si="16"/>
        <v>15.025765947512216</v>
      </c>
      <c r="N23" s="3">
        <f t="shared" si="16"/>
        <v>10.845803384431623</v>
      </c>
      <c r="O23" s="3">
        <f t="shared" si="16"/>
        <v>9.3538351264476791</v>
      </c>
      <c r="P23" s="3">
        <f t="shared" si="16"/>
        <v>21.543828084194335</v>
      </c>
      <c r="Q23" s="3">
        <f t="shared" si="16"/>
        <v>8.9631730189895542</v>
      </c>
      <c r="R23" s="3">
        <f t="shared" si="16"/>
        <v>9.865592319266252</v>
      </c>
    </row>
    <row r="24" spans="1:18" ht="15.5" x14ac:dyDescent="0.35">
      <c r="C24" t="s">
        <v>50</v>
      </c>
      <c r="D24" s="4">
        <f>IFERROR(_xlfn.RRI(5,I23,D23),"")</f>
        <v>-0.14558743829006116</v>
      </c>
      <c r="E24" s="4">
        <f>IFERROR(_xlfn.RRI(5,J23,E23),"")</f>
        <v>-0.30422351668202485</v>
      </c>
      <c r="H24" s="4">
        <f t="shared" ref="H24:R24" si="17">IFERROR(_xlfn.RRI(5,M23,H23),"")</f>
        <v>-0.28413548640202368</v>
      </c>
      <c r="I24" s="4">
        <f t="shared" si="17"/>
        <v>-0.30574108100336961</v>
      </c>
      <c r="J24" s="4">
        <f t="shared" si="17"/>
        <v>-0.16800328086941707</v>
      </c>
      <c r="K24" s="4">
        <f t="shared" si="17"/>
        <v>-0.21064807373755889</v>
      </c>
      <c r="L24" s="4">
        <f t="shared" si="17"/>
        <v>-0.11148476213515723</v>
      </c>
      <c r="M24" s="4">
        <f t="shared" si="17"/>
        <v>8.7784061044522188E-2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51</v>
      </c>
      <c r="C25" t="s">
        <v>52</v>
      </c>
      <c r="D25" s="3">
        <f>IFERROR(INDEX(D51:D500,MATCH($A$25,$C$51:$C$500,0)),"")</f>
        <v>5.59</v>
      </c>
      <c r="E25" s="3">
        <f>IFERROR(INDEX(E51:E500,MATCH($A$25,$C$51:$C$500,0)),"")</f>
        <v>4.45</v>
      </c>
      <c r="H25" s="3">
        <f>IFERROR(INDEX(D25:G25,COUNT(D25:G25)),"")</f>
        <v>4.45</v>
      </c>
      <c r="I25" s="3">
        <f t="shared" ref="I25:R25" si="18">IFERROR(INDEX(I51:I500,MATCH($C$25,$C$51:$C$500,0)),"")</f>
        <v>12.07</v>
      </c>
      <c r="J25" s="3">
        <f t="shared" si="18"/>
        <v>25.03</v>
      </c>
      <c r="K25" s="3">
        <f t="shared" si="18"/>
        <v>15.07</v>
      </c>
      <c r="L25" s="3">
        <f t="shared" si="18"/>
        <v>27.58</v>
      </c>
      <c r="M25" s="3">
        <f t="shared" si="18"/>
        <v>84.34</v>
      </c>
      <c r="N25" s="3">
        <f t="shared" si="18"/>
        <v>49.79</v>
      </c>
      <c r="O25" s="3">
        <f t="shared" si="18"/>
        <v>34.49</v>
      </c>
      <c r="P25" s="3">
        <f t="shared" si="18"/>
        <v>37.94</v>
      </c>
      <c r="Q25" s="3">
        <f t="shared" si="18"/>
        <v>27.43</v>
      </c>
      <c r="R25" s="3">
        <f t="shared" si="18"/>
        <v>28.22</v>
      </c>
    </row>
    <row r="26" spans="1:18" ht="15.5" x14ac:dyDescent="0.35">
      <c r="C26" t="s">
        <v>53</v>
      </c>
      <c r="D26" s="4">
        <f>IFERROR(_xlfn.RRI(5,I25,D25),"")</f>
        <v>-0.14268404231881016</v>
      </c>
      <c r="E26" s="4">
        <f>IFERROR(_xlfn.RRI(5,J25,E25),"")</f>
        <v>-0.2920870903709113</v>
      </c>
      <c r="H26" s="4">
        <f t="shared" ref="H26:R26" si="19">IFERROR(_xlfn.RRI(5,M25,H25),"")</f>
        <v>-0.44477976849789191</v>
      </c>
      <c r="I26" s="4">
        <f t="shared" si="19"/>
        <v>-0.24679528714490995</v>
      </c>
      <c r="J26" s="4">
        <f t="shared" si="19"/>
        <v>-6.2106489151743327E-2</v>
      </c>
      <c r="K26" s="4">
        <f t="shared" si="19"/>
        <v>-0.16861308464490643</v>
      </c>
      <c r="L26" s="4">
        <f t="shared" si="19"/>
        <v>1.0913085274011358E-3</v>
      </c>
      <c r="M26" s="4">
        <f t="shared" si="19"/>
        <v>0.24478778351402442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54</v>
      </c>
      <c r="D27" s="3">
        <f>IFERROR(D4/D21,"")</f>
        <v>113.38001339565217</v>
      </c>
      <c r="E27" s="3">
        <f>IFERROR(E4/E21,"")</f>
        <v>112.17457403881987</v>
      </c>
      <c r="H27" s="3">
        <f t="shared" ref="H27:R27" si="20">IFERROR(H4/H21,"")</f>
        <v>451.10917486894408</v>
      </c>
      <c r="I27" s="3">
        <f t="shared" si="20"/>
        <v>408.39917806102483</v>
      </c>
      <c r="J27" s="3">
        <f t="shared" si="20"/>
        <v>433.48719314782608</v>
      </c>
      <c r="K27" s="3">
        <f t="shared" si="20"/>
        <v>339.44625953059005</v>
      </c>
      <c r="L27" s="3">
        <f t="shared" si="20"/>
        <v>702.90365410574532</v>
      </c>
      <c r="M27" s="3">
        <f t="shared" si="20"/>
        <v>851.62445852987423</v>
      </c>
      <c r="N27" s="3">
        <f t="shared" si="20"/>
        <v>464.24173598605387</v>
      </c>
      <c r="O27" s="3">
        <f t="shared" si="20"/>
        <v>338.55563327480189</v>
      </c>
      <c r="P27" s="3">
        <f t="shared" si="20"/>
        <v>333.03918159904913</v>
      </c>
      <c r="Q27" s="3">
        <f t="shared" si="20"/>
        <v>277.55235288431999</v>
      </c>
      <c r="R27" s="3">
        <f t="shared" si="20"/>
        <v>264.67779580780001</v>
      </c>
    </row>
    <row r="28" spans="1:18" ht="15.5" x14ac:dyDescent="0.35">
      <c r="C28" t="s">
        <v>55</v>
      </c>
      <c r="D28" s="4">
        <f>IFERROR(_xlfn.RRI(5,I27,D27),"")</f>
        <v>-0.22609023070954815</v>
      </c>
      <c r="E28" s="4">
        <f>IFERROR(_xlfn.RRI(5,J27,E27),"")</f>
        <v>-0.23689617302506694</v>
      </c>
      <c r="H28" s="4">
        <f t="shared" ref="H28:R28" si="21">IFERROR(_xlfn.RRI(5,M27,H27),"")</f>
        <v>-0.11934317162097841</v>
      </c>
      <c r="I28" s="4">
        <f t="shared" si="21"/>
        <v>-2.5306352565159229E-2</v>
      </c>
      <c r="J28" s="4">
        <f t="shared" si="21"/>
        <v>5.0677048360386445E-2</v>
      </c>
      <c r="K28" s="4">
        <f t="shared" si="21"/>
        <v>3.818370665583215E-3</v>
      </c>
      <c r="L28" s="4">
        <f t="shared" si="21"/>
        <v>0.20423203891526454</v>
      </c>
      <c r="M28" s="4">
        <f t="shared" si="21"/>
        <v>0.26329891550026496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56</v>
      </c>
      <c r="H29" s="4">
        <f t="shared" ref="H29:R29" si="22">IFERROR(((H25-I25)/I25)*100%,"")</f>
        <v>-0.63131731565865778</v>
      </c>
      <c r="I29" s="4">
        <f t="shared" si="22"/>
        <v>-0.5177786656012785</v>
      </c>
      <c r="J29" s="4">
        <f t="shared" si="22"/>
        <v>0.66091572660915732</v>
      </c>
      <c r="K29" s="4">
        <f t="shared" si="22"/>
        <v>-0.45358955765047132</v>
      </c>
      <c r="L29" s="4">
        <f t="shared" si="22"/>
        <v>-0.6729902774484231</v>
      </c>
      <c r="M29" s="4">
        <f t="shared" si="22"/>
        <v>0.69391444065073316</v>
      </c>
      <c r="N29" s="4">
        <f t="shared" si="22"/>
        <v>0.44360684256306165</v>
      </c>
      <c r="O29" s="4">
        <f t="shared" si="22"/>
        <v>-9.093305218766462E-2</v>
      </c>
      <c r="P29" s="4">
        <f t="shared" si="22"/>
        <v>0.38315712723295653</v>
      </c>
      <c r="Q29" s="4">
        <f t="shared" si="22"/>
        <v>-2.7994330262225343E-2</v>
      </c>
      <c r="R29" s="4" t="str">
        <f t="shared" si="22"/>
        <v/>
      </c>
    </row>
    <row r="30" spans="1:18" ht="15.5" x14ac:dyDescent="0.35">
      <c r="C30" t="s">
        <v>57</v>
      </c>
      <c r="H30" s="4">
        <f t="shared" ref="H30:R30" si="23">IFERROR(((H27-I27)/I27)*100%,"")</f>
        <v>0.10457904692829068</v>
      </c>
      <c r="I30" s="4">
        <f t="shared" si="23"/>
        <v>-5.7874870315363237E-2</v>
      </c>
      <c r="J30" s="4">
        <f t="shared" si="23"/>
        <v>0.27704218555032062</v>
      </c>
      <c r="K30" s="4">
        <f t="shared" si="23"/>
        <v>-0.51707996174462412</v>
      </c>
      <c r="L30" s="4">
        <f t="shared" si="23"/>
        <v>-0.17463190838936188</v>
      </c>
      <c r="M30" s="4">
        <f t="shared" si="23"/>
        <v>0.83444182742642858</v>
      </c>
      <c r="N30" s="4">
        <f t="shared" si="23"/>
        <v>0.3712420954142977</v>
      </c>
      <c r="O30" s="4">
        <f t="shared" si="23"/>
        <v>1.6563971990521228E-2</v>
      </c>
      <c r="P30" s="4">
        <f t="shared" si="23"/>
        <v>0.19991482017036005</v>
      </c>
      <c r="Q30" s="4">
        <f t="shared" si="23"/>
        <v>4.8642376808476377E-2</v>
      </c>
      <c r="R30" s="4" t="str">
        <f t="shared" si="23"/>
        <v/>
      </c>
    </row>
    <row r="32" spans="1:18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705.2</v>
      </c>
      <c r="E32" s="3">
        <f>IFERROR(INDEX(E51:E500,MATCH($A$32,$C$51:$C$500,0)),"")</f>
        <v>699.14</v>
      </c>
      <c r="H32" s="3">
        <f>IFERROR(INDEX(D32:G32,COUNT(D32:G32)),"")</f>
        <v>699.14</v>
      </c>
      <c r="I32" s="3">
        <f t="shared" ref="I32:R32" si="24">IFERROR(INDEX(I51:I500,MATCH($C$32,$C$51:$C$500,0)),"")</f>
        <v>694.62</v>
      </c>
      <c r="J32" s="3">
        <f t="shared" si="24"/>
        <v>682.28</v>
      </c>
      <c r="K32" s="3">
        <f t="shared" si="24"/>
        <v>656.67</v>
      </c>
      <c r="L32" s="3">
        <f t="shared" si="24"/>
        <v>582.59</v>
      </c>
      <c r="M32" s="3">
        <f t="shared" si="24"/>
        <v>570.83000000000004</v>
      </c>
      <c r="N32" s="3">
        <f t="shared" si="24"/>
        <v>478.81</v>
      </c>
      <c r="O32" s="3">
        <f t="shared" si="24"/>
        <v>427.14</v>
      </c>
      <c r="P32" s="3">
        <f t="shared" si="24"/>
        <v>386.88</v>
      </c>
      <c r="Q32" s="3">
        <f t="shared" si="24"/>
        <v>302.43</v>
      </c>
      <c r="R32" s="3">
        <f t="shared" si="24"/>
        <v>280.88</v>
      </c>
    </row>
    <row r="33" spans="1:18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0.28999999999999998</v>
      </c>
      <c r="E33" s="3">
        <f>IFERROR(INDEX(E51:E500,MATCH($A$33,$C$51:$C$500,0)),"")</f>
        <v>0.43</v>
      </c>
      <c r="H33" s="3">
        <f>IFERROR(INDEX(D33:G33,COUNT(D33:G33)),"")</f>
        <v>0.43</v>
      </c>
      <c r="I33" s="3">
        <f t="shared" ref="I33:R33" si="25">IFERROR(INDEX(I51:I500,MATCH($C$33,$C$51:$C$500,0)),"")</f>
        <v>0.54</v>
      </c>
      <c r="J33" s="3">
        <f t="shared" si="25"/>
        <v>0.48</v>
      </c>
      <c r="K33" s="3">
        <f t="shared" si="25"/>
        <v>0.44</v>
      </c>
      <c r="L33" s="3">
        <f t="shared" si="25"/>
        <v>0.62</v>
      </c>
      <c r="M33" s="3">
        <f t="shared" si="25"/>
        <v>1.47</v>
      </c>
      <c r="N33" s="3">
        <f t="shared" si="25"/>
        <v>1.17</v>
      </c>
      <c r="O33" s="3">
        <f t="shared" si="25"/>
        <v>1.6</v>
      </c>
      <c r="P33" s="3">
        <f t="shared" si="25"/>
        <v>1.59</v>
      </c>
      <c r="Q33" s="3">
        <f t="shared" si="25"/>
        <v>0.81</v>
      </c>
      <c r="R33" s="3">
        <f t="shared" si="25"/>
        <v>0</v>
      </c>
    </row>
    <row r="34" spans="1:18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37.21</v>
      </c>
      <c r="E34" s="3">
        <f>IFERROR(INDEX(E51:E500,MATCH($A$34,$C$51:$C$500,0)),"")</f>
        <v>67.42</v>
      </c>
      <c r="H34" s="3">
        <f>IFERROR(INDEX(D34:G34,COUNT(D34:G34)),"")</f>
        <v>67.42</v>
      </c>
      <c r="I34" s="3">
        <f t="shared" ref="I34:R34" si="26">IFERROR(INDEX(I51:I500,MATCH($C$34,$C$51:$C$500,0)),"")</f>
        <v>31.32</v>
      </c>
      <c r="J34" s="3">
        <f t="shared" si="26"/>
        <v>13.1</v>
      </c>
      <c r="K34" s="3">
        <f t="shared" si="26"/>
        <v>19.11</v>
      </c>
      <c r="L34" s="3">
        <f t="shared" si="26"/>
        <v>13.13</v>
      </c>
      <c r="M34" s="3">
        <f t="shared" si="26"/>
        <v>9.9600000000000009</v>
      </c>
      <c r="N34" s="3">
        <f t="shared" si="26"/>
        <v>11.25</v>
      </c>
      <c r="O34" s="3">
        <f t="shared" si="26"/>
        <v>19.86</v>
      </c>
      <c r="P34" s="3">
        <f t="shared" si="26"/>
        <v>16.21</v>
      </c>
      <c r="Q34" s="3">
        <f t="shared" si="26"/>
        <v>8.9</v>
      </c>
      <c r="R34" s="3">
        <f t="shared" si="26"/>
        <v>0</v>
      </c>
    </row>
    <row r="35" spans="1:18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1.83</v>
      </c>
      <c r="E35" s="3">
        <f>IFERROR(INDEX(E51:E500,MATCH($A$35,$C$51:$C$500,0)),"")</f>
        <v>2.67</v>
      </c>
      <c r="H35" s="3">
        <f>IFERROR(INDEX(D35:G35,COUNT(D35:G35)),"")</f>
        <v>2.67</v>
      </c>
      <c r="I35" s="3">
        <f t="shared" ref="I35:R35" si="27">IFERROR(INDEX(I51:I500,MATCH($C$35,$C$51:$C$500,0)),"")</f>
        <v>0.93</v>
      </c>
      <c r="J35" s="3">
        <f t="shared" si="27"/>
        <v>0.76</v>
      </c>
      <c r="K35" s="3">
        <f t="shared" si="27"/>
        <v>0.85</v>
      </c>
      <c r="L35" s="3">
        <f t="shared" si="27"/>
        <v>0.51</v>
      </c>
      <c r="M35" s="3">
        <f t="shared" si="27"/>
        <v>0.99</v>
      </c>
      <c r="N35" s="3">
        <f t="shared" si="27"/>
        <v>1.21</v>
      </c>
      <c r="O35" s="3">
        <f t="shared" si="27"/>
        <v>2.02</v>
      </c>
      <c r="P35" s="3">
        <f t="shared" si="27"/>
        <v>1.85</v>
      </c>
      <c r="Q35" s="3">
        <f t="shared" si="27"/>
        <v>0.88</v>
      </c>
      <c r="R35" s="3">
        <f t="shared" si="27"/>
        <v>0</v>
      </c>
    </row>
    <row r="36" spans="1:18" ht="15.5" x14ac:dyDescent="0.35">
      <c r="B36" t="s">
        <v>70</v>
      </c>
      <c r="C36" t="s">
        <v>71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R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7.8E-2</v>
      </c>
      <c r="N36" s="4">
        <f t="shared" si="28"/>
        <v>5.1299999999999998E-2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</row>
    <row r="37" spans="1:18" ht="15.5" x14ac:dyDescent="0.35">
      <c r="B37" t="s">
        <v>72</v>
      </c>
      <c r="C37" t="s">
        <v>73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R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6.5</v>
      </c>
      <c r="N37" s="3">
        <f t="shared" si="29"/>
        <v>2.5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</row>
    <row r="50" spans="2:18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</row>
    <row r="51" spans="2:18" ht="15.5" x14ac:dyDescent="0.35">
      <c r="B51" t="s">
        <v>79</v>
      </c>
      <c r="C51" t="s">
        <v>6</v>
      </c>
      <c r="D51" s="5">
        <v>730167286268</v>
      </c>
      <c r="E51" s="5">
        <v>722404256810</v>
      </c>
      <c r="F51" s="5">
        <v>473878193811</v>
      </c>
      <c r="G51" s="5">
        <v>704801581335</v>
      </c>
      <c r="I51" s="5">
        <v>2630090706713</v>
      </c>
      <c r="J51" s="5">
        <v>2791657523872</v>
      </c>
      <c r="K51" s="5">
        <v>2186033911377</v>
      </c>
      <c r="L51" s="5">
        <v>4526699532441</v>
      </c>
      <c r="M51" s="5">
        <v>5416331556250</v>
      </c>
      <c r="N51" s="5">
        <v>2929365354072</v>
      </c>
      <c r="O51" s="5">
        <v>2136286045964</v>
      </c>
      <c r="P51" s="5">
        <v>2101477235890</v>
      </c>
      <c r="Q51" s="5">
        <v>1734702205527</v>
      </c>
      <c r="R51" s="5">
        <v>1323388979039</v>
      </c>
    </row>
    <row r="52" spans="2:18" ht="15.5" x14ac:dyDescent="0.35">
      <c r="C52" t="s">
        <v>80</v>
      </c>
      <c r="D52" s="5">
        <v>-564498703926</v>
      </c>
      <c r="E52" s="5">
        <v>-569525095255</v>
      </c>
      <c r="F52" s="5">
        <v>-455152763121</v>
      </c>
      <c r="G52" s="5">
        <v>-514018488333</v>
      </c>
      <c r="I52" s="5">
        <v>-2095434290952</v>
      </c>
      <c r="J52" s="5">
        <v>-2101753745249</v>
      </c>
      <c r="K52" s="5">
        <v>-1446762593474</v>
      </c>
      <c r="L52" s="5">
        <v>-3119034425361</v>
      </c>
      <c r="M52" s="5">
        <v>-3499320664512</v>
      </c>
      <c r="N52" s="5">
        <v>-1943770852266</v>
      </c>
      <c r="O52" s="5">
        <v>-1392344026298</v>
      </c>
      <c r="P52" s="5">
        <v>-1362336935027</v>
      </c>
      <c r="Q52" s="5">
        <v>-1173875443017</v>
      </c>
      <c r="R52" s="5">
        <v>-865229995699</v>
      </c>
    </row>
    <row r="53" spans="2:18" ht="15.5" x14ac:dyDescent="0.35">
      <c r="C53" t="s">
        <v>81</v>
      </c>
      <c r="D53" s="5">
        <v>165668582342</v>
      </c>
      <c r="E53" s="5">
        <v>152879161555</v>
      </c>
      <c r="F53" s="5">
        <v>18725430690</v>
      </c>
      <c r="G53" s="5">
        <v>190783093002</v>
      </c>
      <c r="I53" s="5">
        <v>534656415761</v>
      </c>
      <c r="J53" s="5">
        <v>689903778623</v>
      </c>
      <c r="K53" s="5">
        <v>739271317903</v>
      </c>
      <c r="L53" s="5">
        <v>1407665107080</v>
      </c>
      <c r="M53" s="5">
        <v>1917010891738</v>
      </c>
      <c r="N53" s="5">
        <v>985594501806</v>
      </c>
      <c r="O53" s="5">
        <v>743942019666</v>
      </c>
      <c r="P53" s="5">
        <v>739140300863</v>
      </c>
      <c r="Q53" s="5">
        <v>560826762510</v>
      </c>
      <c r="R53" s="5">
        <v>458158983340</v>
      </c>
    </row>
    <row r="54" spans="2:18" ht="15.5" x14ac:dyDescent="0.35">
      <c r="C54" t="s">
        <v>82</v>
      </c>
      <c r="D54" s="5">
        <v>-67036320295</v>
      </c>
      <c r="E54" s="5">
        <v>-72519314818</v>
      </c>
      <c r="F54" s="5">
        <v>1593069471</v>
      </c>
      <c r="G54" s="5">
        <v>-95303838918</v>
      </c>
      <c r="I54" s="5">
        <v>-246090742817</v>
      </c>
      <c r="J54" s="5">
        <v>-311239066098</v>
      </c>
      <c r="K54" s="5">
        <v>-396938905738</v>
      </c>
      <c r="L54" s="5">
        <v>-974530818080</v>
      </c>
      <c r="M54" s="5">
        <v>-956057870231</v>
      </c>
      <c r="N54" s="5">
        <v>-321373907372</v>
      </c>
      <c r="O54" s="5">
        <v>-253565311010</v>
      </c>
      <c r="P54" s="5">
        <v>-265713376277</v>
      </c>
      <c r="Q54" s="5">
        <v>-207519395884</v>
      </c>
      <c r="R54" s="5">
        <v>-174651035165</v>
      </c>
    </row>
    <row r="55" spans="2:18" ht="15.5" x14ac:dyDescent="0.35">
      <c r="C55" t="s">
        <v>84</v>
      </c>
      <c r="D55" s="5">
        <v>-21495142074</v>
      </c>
      <c r="E55" s="5">
        <v>-19226081553</v>
      </c>
      <c r="F55" s="5">
        <v>47278493028</v>
      </c>
      <c r="G55" s="5">
        <v>-52644008180</v>
      </c>
      <c r="I55" s="5">
        <v>-86880610097</v>
      </c>
      <c r="J55" s="5">
        <v>-143770832552</v>
      </c>
      <c r="K55" s="5">
        <v>-256549478953</v>
      </c>
      <c r="L55" s="5">
        <v>-815957356221</v>
      </c>
      <c r="M55" s="5">
        <v>-792435880564</v>
      </c>
      <c r="N55" s="5">
        <v>-168560810697</v>
      </c>
      <c r="O55" s="5">
        <v>-118735080599</v>
      </c>
      <c r="P55" s="5">
        <v>-135720162673</v>
      </c>
      <c r="Q55" s="5">
        <v>-75868397253</v>
      </c>
      <c r="R55" s="5">
        <v>-64638717267</v>
      </c>
    </row>
    <row r="56" spans="2:18" ht="15.5" x14ac:dyDescent="0.35">
      <c r="C56" t="s">
        <v>83</v>
      </c>
      <c r="D56" s="5">
        <v>-45541178221</v>
      </c>
      <c r="E56" s="5">
        <v>-53293233265</v>
      </c>
      <c r="F56" s="5">
        <v>-45685423557</v>
      </c>
      <c r="G56" s="5">
        <v>-42659830738</v>
      </c>
      <c r="I56" s="5">
        <v>-159210132720</v>
      </c>
      <c r="J56" s="5">
        <v>-167468233546</v>
      </c>
      <c r="K56" s="5">
        <v>-140389426785</v>
      </c>
      <c r="L56" s="5">
        <v>-158573461859</v>
      </c>
      <c r="M56" s="5">
        <v>-163621989667</v>
      </c>
      <c r="N56" s="5">
        <v>-152813096675</v>
      </c>
      <c r="O56" s="5">
        <v>-134830230411</v>
      </c>
      <c r="P56" s="5">
        <v>-129993213604</v>
      </c>
      <c r="Q56" s="5">
        <v>-131650998631</v>
      </c>
      <c r="R56" s="5">
        <v>-110012317898</v>
      </c>
    </row>
    <row r="57" spans="2:18" ht="15.5" x14ac:dyDescent="0.35">
      <c r="C57" t="s">
        <v>86</v>
      </c>
      <c r="D57" s="5">
        <v>98632262047</v>
      </c>
      <c r="E57" s="5">
        <v>80359846737</v>
      </c>
      <c r="F57" s="5">
        <v>20318500161</v>
      </c>
      <c r="G57" s="5">
        <v>95479254084</v>
      </c>
      <c r="I57" s="5">
        <v>288565672944</v>
      </c>
      <c r="J57" s="5">
        <v>378664712525</v>
      </c>
      <c r="K57" s="5">
        <v>342332412165</v>
      </c>
      <c r="L57" s="5">
        <v>433134289000</v>
      </c>
      <c r="M57" s="5">
        <v>960953021507</v>
      </c>
      <c r="N57" s="5">
        <v>664220594434</v>
      </c>
      <c r="O57" s="5">
        <v>490376708656</v>
      </c>
      <c r="P57" s="5">
        <v>473426924586</v>
      </c>
      <c r="Q57" s="5">
        <v>353307366626</v>
      </c>
      <c r="R57" s="5">
        <v>283507948175</v>
      </c>
    </row>
    <row r="58" spans="2:18" ht="15.5" x14ac:dyDescent="0.35">
      <c r="C58" t="s">
        <v>87</v>
      </c>
      <c r="D58" s="5">
        <v>-46508733935</v>
      </c>
      <c r="E58" s="5">
        <v>-41628398903</v>
      </c>
      <c r="F58" s="5">
        <v>-66868128696</v>
      </c>
      <c r="G58" s="5">
        <v>-55116322611</v>
      </c>
      <c r="I58" s="5">
        <v>-183924023325</v>
      </c>
      <c r="J58" s="5">
        <v>-176273432083</v>
      </c>
      <c r="K58" s="5">
        <v>-207324614583</v>
      </c>
      <c r="L58" s="5">
        <v>-199304358623</v>
      </c>
      <c r="M58" s="5">
        <v>-256529837806</v>
      </c>
      <c r="N58" s="5">
        <v>-230506138819</v>
      </c>
      <c r="O58" s="5">
        <v>-206672419271</v>
      </c>
      <c r="P58" s="5">
        <v>-148814516876</v>
      </c>
      <c r="Q58" s="5">
        <v>-119429776198</v>
      </c>
      <c r="R58" s="5">
        <v>-88426723653</v>
      </c>
    </row>
    <row r="59" spans="2:18" ht="15.5" x14ac:dyDescent="0.35">
      <c r="C59" t="s">
        <v>27</v>
      </c>
      <c r="D59" s="5">
        <v>-62661706591</v>
      </c>
      <c r="E59" s="5">
        <v>-54588207187</v>
      </c>
      <c r="F59" s="5">
        <v>-65850448468</v>
      </c>
      <c r="G59" s="5">
        <v>-71396541616</v>
      </c>
      <c r="I59" s="5">
        <v>-241688861103</v>
      </c>
      <c r="J59" s="5">
        <v>-240970400494</v>
      </c>
      <c r="K59" s="5">
        <v>-252053304854</v>
      </c>
      <c r="L59" s="5">
        <v>-251276962749</v>
      </c>
      <c r="M59" s="5">
        <v>-255031707600</v>
      </c>
      <c r="N59" s="5">
        <v>-234191487322</v>
      </c>
      <c r="O59" s="5">
        <v>-211504005003</v>
      </c>
      <c r="P59" s="5">
        <v>-156112460131</v>
      </c>
      <c r="Q59" s="5">
        <v>-127499364091</v>
      </c>
      <c r="R59" s="5">
        <v>-105943138891</v>
      </c>
    </row>
    <row r="60" spans="2:18" ht="15.5" x14ac:dyDescent="0.35">
      <c r="C60" t="s">
        <v>89</v>
      </c>
      <c r="D60" s="5">
        <v>2511631125</v>
      </c>
      <c r="E60" s="5">
        <v>5963022684</v>
      </c>
      <c r="F60" s="5">
        <v>-12812057923</v>
      </c>
      <c r="G60" s="5">
        <v>8302731548</v>
      </c>
      <c r="I60" s="5">
        <v>8559795037</v>
      </c>
      <c r="J60" s="5">
        <v>10309996267</v>
      </c>
      <c r="K60" s="5">
        <v>7881075028</v>
      </c>
      <c r="L60" s="5">
        <v>4184560611</v>
      </c>
      <c r="M60" s="5">
        <v>2694845564</v>
      </c>
      <c r="N60" s="5">
        <v>147806429</v>
      </c>
      <c r="O60" s="5">
        <v>678558475</v>
      </c>
      <c r="P60" s="5">
        <v>372703683</v>
      </c>
      <c r="Q60" s="5">
        <v>4747654553</v>
      </c>
      <c r="R60" s="5">
        <v>893970605</v>
      </c>
    </row>
    <row r="61" spans="2:18" ht="15.5" x14ac:dyDescent="0.35">
      <c r="C61" t="s">
        <v>92</v>
      </c>
      <c r="D61" s="5">
        <v>6259589492</v>
      </c>
      <c r="E61" s="5">
        <v>2742376787</v>
      </c>
      <c r="F61" s="5">
        <v>19663238048</v>
      </c>
      <c r="I61" s="5">
        <v>19663238048</v>
      </c>
      <c r="J61" s="5">
        <v>13536335505</v>
      </c>
      <c r="M61" s="5">
        <v>-7475931481</v>
      </c>
      <c r="N61" s="5">
        <v>-7817743292</v>
      </c>
    </row>
    <row r="62" spans="2:18" ht="15.5" x14ac:dyDescent="0.35">
      <c r="C62" t="s">
        <v>88</v>
      </c>
      <c r="D62" s="5">
        <v>-157095639</v>
      </c>
      <c r="E62" s="5">
        <v>-908611206</v>
      </c>
      <c r="F62" s="5">
        <v>-702475213</v>
      </c>
      <c r="G62" s="5">
        <v>477554757</v>
      </c>
      <c r="I62" s="5">
        <v>-4452479611</v>
      </c>
      <c r="J62" s="5">
        <v>-1121490661</v>
      </c>
      <c r="K62" s="5">
        <v>26400266264</v>
      </c>
      <c r="L62" s="5">
        <v>-5445905796</v>
      </c>
      <c r="M62" s="5">
        <v>2037594385</v>
      </c>
      <c r="N62" s="5">
        <v>2010816858</v>
      </c>
      <c r="O62" s="5">
        <v>1733210732</v>
      </c>
      <c r="P62" s="5">
        <v>541754520</v>
      </c>
      <c r="Q62" s="5">
        <v>1055766568</v>
      </c>
      <c r="R62" s="5">
        <v>-990036967</v>
      </c>
    </row>
    <row r="63" spans="2:18" ht="15.5" x14ac:dyDescent="0.35">
      <c r="C63" t="s">
        <v>90</v>
      </c>
      <c r="D63" s="5">
        <v>719697737</v>
      </c>
      <c r="E63" s="5">
        <v>-179640953</v>
      </c>
      <c r="F63" s="5">
        <v>-2087450750</v>
      </c>
      <c r="G63" s="5">
        <v>-3071834436</v>
      </c>
      <c r="I63" s="5">
        <v>1356521599</v>
      </c>
      <c r="J63" s="5">
        <v>11016426485</v>
      </c>
      <c r="K63" s="5">
        <v>-6550330963</v>
      </c>
      <c r="L63" s="5">
        <v>32893714919</v>
      </c>
      <c r="M63" s="5">
        <v>4312906061</v>
      </c>
      <c r="N63" s="5">
        <v>2871076376</v>
      </c>
      <c r="O63" s="5">
        <v>-5124739314</v>
      </c>
      <c r="P63" s="5">
        <v>1074289911</v>
      </c>
      <c r="Q63" s="5">
        <v>-25481667</v>
      </c>
      <c r="R63" s="5">
        <v>9466292727</v>
      </c>
    </row>
    <row r="64" spans="2:18" ht="15.5" x14ac:dyDescent="0.35">
      <c r="C64" t="s">
        <v>85</v>
      </c>
      <c r="D64" s="5">
        <v>1860435821</v>
      </c>
      <c r="F64" s="5">
        <v>-8467227356</v>
      </c>
      <c r="G64" s="5">
        <v>274183708</v>
      </c>
      <c r="I64" s="5">
        <v>-11677472858</v>
      </c>
      <c r="J64" s="5">
        <v>-5828084652</v>
      </c>
      <c r="K64" s="5">
        <v>-2257190030</v>
      </c>
      <c r="L64" s="5">
        <v>-426165879</v>
      </c>
      <c r="M64" s="5">
        <v>-1288626443</v>
      </c>
      <c r="N64" s="5">
        <v>415143548</v>
      </c>
      <c r="O64" s="5">
        <v>677802244</v>
      </c>
      <c r="P64" s="5">
        <v>2894074345</v>
      </c>
    </row>
    <row r="65" spans="3:18" ht="15.5" x14ac:dyDescent="0.35">
      <c r="C65" t="s">
        <v>94</v>
      </c>
      <c r="D65" s="5">
        <v>-46508733935</v>
      </c>
      <c r="E65" s="5">
        <v>-41628398903</v>
      </c>
      <c r="F65" s="5">
        <v>-66868128696</v>
      </c>
      <c r="G65" s="5">
        <v>-55116322611</v>
      </c>
      <c r="I65" s="5">
        <v>-183924023325</v>
      </c>
      <c r="J65" s="5">
        <v>-176273432083</v>
      </c>
      <c r="K65" s="5">
        <v>-207324614583</v>
      </c>
      <c r="L65" s="5">
        <v>-199304358623</v>
      </c>
      <c r="M65" s="5">
        <v>-256529837806</v>
      </c>
      <c r="N65" s="5">
        <v>-230506138819</v>
      </c>
      <c r="O65" s="5">
        <v>-206672419271</v>
      </c>
      <c r="P65" s="5">
        <v>-148814516876</v>
      </c>
      <c r="Q65" s="5">
        <v>-119429776198</v>
      </c>
      <c r="R65" s="5">
        <v>-88426723653</v>
      </c>
    </row>
    <row r="66" spans="3:18" ht="15.5" x14ac:dyDescent="0.35">
      <c r="C66" t="s">
        <v>29</v>
      </c>
      <c r="D66" s="5">
        <v>52123528112</v>
      </c>
      <c r="E66" s="5">
        <v>38731447834</v>
      </c>
      <c r="F66" s="5">
        <v>-46549628535</v>
      </c>
      <c r="G66" s="5">
        <v>40362931473</v>
      </c>
      <c r="I66" s="5">
        <v>104641649619</v>
      </c>
      <c r="J66" s="5">
        <v>202391280442</v>
      </c>
      <c r="K66" s="5">
        <v>135007797582</v>
      </c>
      <c r="L66" s="5">
        <v>233829930377</v>
      </c>
      <c r="M66" s="5">
        <v>704423183701</v>
      </c>
      <c r="N66" s="5">
        <v>433714455615</v>
      </c>
      <c r="O66" s="5">
        <v>283704289385</v>
      </c>
      <c r="P66" s="5">
        <v>324612407710</v>
      </c>
      <c r="Q66" s="5">
        <v>233877590428</v>
      </c>
      <c r="R66" s="5">
        <v>195081224522</v>
      </c>
    </row>
    <row r="67" spans="3:18" ht="15.5" x14ac:dyDescent="0.35">
      <c r="C67" t="s">
        <v>28</v>
      </c>
      <c r="D67" s="5">
        <v>-13471294894</v>
      </c>
      <c r="E67" s="5">
        <v>-10918150311</v>
      </c>
      <c r="F67" s="5">
        <v>2492957942</v>
      </c>
      <c r="G67" s="5">
        <v>-13947642333</v>
      </c>
      <c r="I67" s="5">
        <v>-39169376866</v>
      </c>
      <c r="J67" s="5">
        <v>-47820675796</v>
      </c>
      <c r="K67" s="5">
        <v>-40413374100</v>
      </c>
      <c r="L67" s="5">
        <v>-56705805251</v>
      </c>
      <c r="M67" s="5">
        <v>-160934700346</v>
      </c>
      <c r="N67" s="5">
        <v>-96032605001</v>
      </c>
      <c r="O67" s="5">
        <v>-65639976343</v>
      </c>
      <c r="P67" s="5">
        <v>-82602301461</v>
      </c>
      <c r="Q67" s="5">
        <v>-62445782633</v>
      </c>
      <c r="R67" s="5">
        <v>-54000000504</v>
      </c>
    </row>
    <row r="68" spans="3:18" ht="15.5" x14ac:dyDescent="0.35">
      <c r="C68" t="s">
        <v>321</v>
      </c>
      <c r="K68" s="5">
        <v>-37672822220</v>
      </c>
      <c r="L68" s="5">
        <v>-61321339859</v>
      </c>
      <c r="M68" s="5">
        <v>-163799302700</v>
      </c>
      <c r="N68" s="5">
        <v>-106058058700</v>
      </c>
      <c r="O68" s="5">
        <v>-80013429808</v>
      </c>
      <c r="P68" s="5">
        <v>-88270693750</v>
      </c>
      <c r="Q68" s="5">
        <v>-70888537250</v>
      </c>
      <c r="R68" s="5">
        <v>-58549280250</v>
      </c>
    </row>
    <row r="69" spans="3:18" ht="15.5" x14ac:dyDescent="0.35">
      <c r="C69" t="s">
        <v>322</v>
      </c>
      <c r="K69" s="5">
        <v>-2740551880</v>
      </c>
      <c r="L69" s="5">
        <v>4615534608</v>
      </c>
      <c r="M69" s="5">
        <v>2864602354</v>
      </c>
      <c r="N69" s="5">
        <v>10025453699</v>
      </c>
      <c r="O69" s="5">
        <v>14373453465</v>
      </c>
      <c r="P69" s="5">
        <v>5668392289</v>
      </c>
      <c r="Q69" s="5">
        <v>8442754617</v>
      </c>
      <c r="R69" s="5">
        <v>4549279746</v>
      </c>
    </row>
    <row r="70" spans="3:18" ht="15.5" x14ac:dyDescent="0.35">
      <c r="C70" t="s">
        <v>93</v>
      </c>
    </row>
    <row r="71" spans="3:18" ht="15.5" x14ac:dyDescent="0.35">
      <c r="C71" t="s">
        <v>323</v>
      </c>
      <c r="D71" s="5">
        <v>-13471294894</v>
      </c>
      <c r="E71" s="5">
        <v>-10918150311</v>
      </c>
      <c r="F71" s="5">
        <v>2492957942</v>
      </c>
      <c r="G71" s="5">
        <v>-13947642333</v>
      </c>
      <c r="I71" s="5">
        <v>-39169376866</v>
      </c>
      <c r="J71" s="5">
        <v>-47820675796</v>
      </c>
      <c r="K71" s="5">
        <v>-40413374100</v>
      </c>
      <c r="L71" s="5">
        <v>-56705805251</v>
      </c>
      <c r="M71" s="5">
        <v>-160934700346</v>
      </c>
      <c r="N71" s="5">
        <v>-96032605001</v>
      </c>
      <c r="O71" s="5">
        <v>-65639976343</v>
      </c>
      <c r="P71" s="5">
        <v>-82602301461</v>
      </c>
      <c r="Q71" s="5">
        <v>-62445782633</v>
      </c>
      <c r="R71" s="5">
        <v>-54000000504</v>
      </c>
    </row>
    <row r="72" spans="3:18" ht="15.5" x14ac:dyDescent="0.35">
      <c r="C72" t="s">
        <v>461</v>
      </c>
      <c r="M72" s="5">
        <v>-8192870720</v>
      </c>
      <c r="N72" s="5">
        <v>-23315798242</v>
      </c>
    </row>
    <row r="73" spans="3:18" ht="15.5" x14ac:dyDescent="0.35">
      <c r="C73" t="s">
        <v>97</v>
      </c>
      <c r="D73" s="5">
        <v>38652233218</v>
      </c>
      <c r="E73" s="5">
        <v>27813297523</v>
      </c>
      <c r="F73" s="5">
        <v>-44056670593</v>
      </c>
      <c r="G73" s="5">
        <v>26415289140</v>
      </c>
      <c r="I73" s="5">
        <v>65472272753</v>
      </c>
      <c r="J73" s="5">
        <v>154570604646</v>
      </c>
      <c r="K73" s="5">
        <v>94594423482</v>
      </c>
      <c r="L73" s="5">
        <v>177124125126</v>
      </c>
      <c r="M73" s="5">
        <v>535295612635</v>
      </c>
      <c r="N73" s="5">
        <v>314366052372</v>
      </c>
      <c r="O73" s="5">
        <v>218064313042</v>
      </c>
      <c r="P73" s="5">
        <v>242010106249</v>
      </c>
      <c r="Q73" s="5">
        <v>171431807795</v>
      </c>
      <c r="R73" s="5">
        <v>141081224018</v>
      </c>
    </row>
    <row r="74" spans="3:18" ht="15.5" x14ac:dyDescent="0.35">
      <c r="C74" t="s">
        <v>98</v>
      </c>
      <c r="F74" s="5">
        <v>2370537028</v>
      </c>
      <c r="I74" s="5">
        <v>2370537028</v>
      </c>
      <c r="J74" s="5">
        <v>6541231330</v>
      </c>
      <c r="K74" s="5">
        <v>187817893324</v>
      </c>
      <c r="L74" s="5">
        <v>9106664374</v>
      </c>
      <c r="M74" s="5">
        <v>10734958383</v>
      </c>
      <c r="N74" s="5">
        <v>14659296462</v>
      </c>
      <c r="O74" s="5">
        <v>35504560288</v>
      </c>
      <c r="P74" s="5">
        <v>288716269149</v>
      </c>
    </row>
    <row r="75" spans="3:18" ht="15.5" x14ac:dyDescent="0.35">
      <c r="C75" t="s">
        <v>324</v>
      </c>
      <c r="F75" s="5">
        <v>2370537028</v>
      </c>
      <c r="I75" s="5">
        <v>2370537028</v>
      </c>
      <c r="J75" s="5">
        <v>6541231330</v>
      </c>
      <c r="K75" s="5">
        <v>187817893324</v>
      </c>
      <c r="L75" s="5">
        <v>9106664374</v>
      </c>
      <c r="M75" s="5">
        <v>10734958383</v>
      </c>
      <c r="N75" s="5">
        <v>14659296462</v>
      </c>
      <c r="O75" s="5">
        <v>35504560288</v>
      </c>
      <c r="P75" s="5">
        <v>288716269149</v>
      </c>
    </row>
    <row r="76" spans="3:18" ht="15.5" x14ac:dyDescent="0.35">
      <c r="C76" t="s">
        <v>99</v>
      </c>
      <c r="D76" s="5">
        <v>38652233218</v>
      </c>
      <c r="E76" s="5">
        <v>27813297523</v>
      </c>
      <c r="F76" s="5">
        <v>-41686133565</v>
      </c>
      <c r="G76" s="5">
        <v>26415289140</v>
      </c>
      <c r="I76" s="5">
        <v>67842809781</v>
      </c>
      <c r="J76" s="5">
        <v>161111835976</v>
      </c>
      <c r="K76" s="5">
        <v>282412316806</v>
      </c>
      <c r="L76" s="5">
        <v>186230789500</v>
      </c>
      <c r="M76" s="5">
        <v>546030571018</v>
      </c>
      <c r="N76" s="5">
        <v>329025348834</v>
      </c>
      <c r="O76" s="5">
        <v>253568873330</v>
      </c>
      <c r="P76" s="5">
        <v>530726375398</v>
      </c>
      <c r="Q76" s="5">
        <v>171431807795</v>
      </c>
      <c r="R76" s="5">
        <v>141081224018</v>
      </c>
    </row>
    <row r="77" spans="3:18" ht="15.5" x14ac:dyDescent="0.35">
      <c r="C77" t="s">
        <v>100</v>
      </c>
      <c r="D77" s="5">
        <v>38652233218</v>
      </c>
      <c r="E77" s="5">
        <v>27813297523</v>
      </c>
      <c r="F77" s="5">
        <v>-44056670593</v>
      </c>
      <c r="G77" s="5">
        <v>26415289140</v>
      </c>
      <c r="I77" s="5">
        <v>65472272753</v>
      </c>
      <c r="J77" s="5">
        <v>154570604646</v>
      </c>
      <c r="K77" s="5">
        <v>94594423482</v>
      </c>
      <c r="L77" s="5">
        <v>177124125126</v>
      </c>
      <c r="M77" s="5">
        <v>535295612635</v>
      </c>
      <c r="N77" s="5">
        <v>314366052372</v>
      </c>
      <c r="O77" s="5">
        <v>218064313042</v>
      </c>
      <c r="P77" s="5">
        <v>242010106249</v>
      </c>
      <c r="Q77" s="5">
        <v>171431807795</v>
      </c>
      <c r="R77" s="5">
        <v>141081224018</v>
      </c>
    </row>
    <row r="78" spans="3:18" ht="15.5" x14ac:dyDescent="0.35">
      <c r="C78" t="s">
        <v>8</v>
      </c>
      <c r="D78" s="5">
        <v>36791797397</v>
      </c>
      <c r="E78" s="5">
        <v>27813297523</v>
      </c>
      <c r="F78" s="5">
        <v>-33218906209</v>
      </c>
      <c r="G78" s="5">
        <v>26141105432</v>
      </c>
      <c r="I78" s="5">
        <v>79520282639</v>
      </c>
      <c r="J78" s="5">
        <v>166939920628</v>
      </c>
      <c r="K78" s="5">
        <v>284669506836</v>
      </c>
      <c r="L78" s="5">
        <v>186656955379</v>
      </c>
      <c r="M78" s="5">
        <v>547319197461</v>
      </c>
      <c r="N78" s="5">
        <v>328610205286</v>
      </c>
      <c r="O78" s="5">
        <v>252891071086</v>
      </c>
      <c r="P78" s="5">
        <v>527832301053</v>
      </c>
      <c r="Q78" s="5">
        <v>171431807795</v>
      </c>
      <c r="R78" s="5">
        <v>141081224018</v>
      </c>
    </row>
    <row r="79" spans="3:18" ht="15.5" x14ac:dyDescent="0.35">
      <c r="C79" t="s">
        <v>102</v>
      </c>
      <c r="D79" s="5">
        <v>38652233218</v>
      </c>
      <c r="E79" s="5">
        <v>27813297523</v>
      </c>
      <c r="F79" s="5">
        <v>-44056670593</v>
      </c>
      <c r="G79" s="5">
        <v>26415289140</v>
      </c>
      <c r="I79" s="5">
        <v>65472272753</v>
      </c>
      <c r="J79" s="5">
        <v>154570604646</v>
      </c>
      <c r="K79" s="5">
        <v>94594423482</v>
      </c>
      <c r="L79" s="5">
        <v>177124125126</v>
      </c>
      <c r="M79" s="5">
        <v>535295612635</v>
      </c>
      <c r="N79" s="5">
        <v>314366052372</v>
      </c>
      <c r="O79" s="5">
        <v>218064313042</v>
      </c>
      <c r="P79" s="5">
        <v>242010106249</v>
      </c>
      <c r="Q79" s="5">
        <v>171431807795</v>
      </c>
      <c r="R79" s="5">
        <v>141081224018</v>
      </c>
    </row>
    <row r="80" spans="3:18" ht="15.5" x14ac:dyDescent="0.35">
      <c r="C80" t="s">
        <v>103</v>
      </c>
      <c r="D80" s="5">
        <v>38652233218</v>
      </c>
      <c r="E80" s="5">
        <v>27813297523</v>
      </c>
      <c r="F80" s="5">
        <v>-41686133565</v>
      </c>
      <c r="G80" s="5">
        <v>26415289140</v>
      </c>
      <c r="I80" s="5">
        <v>67842809781</v>
      </c>
      <c r="J80" s="5">
        <v>161111835976</v>
      </c>
      <c r="K80" s="5">
        <v>282412316806</v>
      </c>
      <c r="L80" s="5">
        <v>186230789500</v>
      </c>
      <c r="M80" s="5">
        <v>546030571018</v>
      </c>
      <c r="N80" s="5">
        <v>329025348834</v>
      </c>
      <c r="O80" s="5">
        <v>253568873330</v>
      </c>
      <c r="P80" s="5">
        <v>530726375398</v>
      </c>
      <c r="Q80" s="5">
        <v>171431807795</v>
      </c>
      <c r="R80" s="5">
        <v>141081224018</v>
      </c>
    </row>
    <row r="81" spans="2:18" ht="15.5" x14ac:dyDescent="0.35">
      <c r="C81" t="s">
        <v>104</v>
      </c>
      <c r="D81" s="5">
        <v>38652233218</v>
      </c>
      <c r="E81" s="5">
        <v>27813297523</v>
      </c>
      <c r="F81" s="5">
        <v>-41686133565</v>
      </c>
      <c r="G81" s="5">
        <v>26415289140</v>
      </c>
      <c r="I81" s="5">
        <v>67842809781</v>
      </c>
      <c r="J81" s="5">
        <v>161111835976</v>
      </c>
      <c r="K81" s="5">
        <v>282412316806</v>
      </c>
      <c r="L81" s="5">
        <v>186230789500</v>
      </c>
      <c r="M81" s="5">
        <v>546030571018</v>
      </c>
      <c r="N81" s="5">
        <v>329025348834</v>
      </c>
      <c r="O81" s="5">
        <v>253568873330</v>
      </c>
      <c r="P81" s="5">
        <v>530726375398</v>
      </c>
      <c r="Q81" s="5">
        <v>171431807795</v>
      </c>
      <c r="R81" s="5">
        <v>141081224018</v>
      </c>
    </row>
    <row r="83" spans="2:18" ht="15.5" x14ac:dyDescent="0.35">
      <c r="B83" t="s">
        <v>105</v>
      </c>
      <c r="C83" t="s">
        <v>106</v>
      </c>
    </row>
    <row r="84" spans="2:18" ht="15.5" x14ac:dyDescent="0.35">
      <c r="C84" t="s">
        <v>107</v>
      </c>
    </row>
    <row r="85" spans="2:18" ht="15.5" x14ac:dyDescent="0.35">
      <c r="C85" t="s">
        <v>20</v>
      </c>
      <c r="D85" s="5">
        <v>145660747658</v>
      </c>
      <c r="E85" s="5">
        <v>104706970307</v>
      </c>
      <c r="F85" s="5">
        <v>78239274872</v>
      </c>
      <c r="G85" s="5">
        <v>42738246629</v>
      </c>
      <c r="I85" s="5">
        <v>78239274872</v>
      </c>
      <c r="J85" s="5">
        <v>149972058552</v>
      </c>
      <c r="K85" s="5">
        <v>200031485371</v>
      </c>
      <c r="L85" s="5">
        <v>267209720278</v>
      </c>
      <c r="M85" s="5">
        <v>116906090167</v>
      </c>
      <c r="N85" s="5">
        <v>42104786227</v>
      </c>
      <c r="O85" s="5">
        <v>23692110967</v>
      </c>
      <c r="P85" s="5">
        <v>64166199514</v>
      </c>
      <c r="Q85" s="5">
        <v>54484119698</v>
      </c>
      <c r="R85" s="5">
        <v>30449572479</v>
      </c>
    </row>
    <row r="86" spans="2:18" ht="15.5" x14ac:dyDescent="0.35">
      <c r="C86" t="s">
        <v>109</v>
      </c>
      <c r="D86" s="5">
        <v>319998472023</v>
      </c>
      <c r="E86" s="5">
        <v>358308722658</v>
      </c>
      <c r="F86" s="5">
        <v>364874102162</v>
      </c>
      <c r="G86" s="5">
        <v>349370252174</v>
      </c>
      <c r="I86" s="5">
        <v>364874102162</v>
      </c>
      <c r="J86" s="5">
        <v>460134874734</v>
      </c>
      <c r="K86" s="5">
        <v>454092100401</v>
      </c>
      <c r="L86" s="5">
        <v>352116802349</v>
      </c>
      <c r="M86" s="5">
        <v>705994164769</v>
      </c>
      <c r="N86" s="5">
        <v>687420848304</v>
      </c>
      <c r="O86" s="5">
        <v>936334006937</v>
      </c>
      <c r="P86" s="5">
        <v>460193696037</v>
      </c>
      <c r="Q86" s="5">
        <v>165131299130</v>
      </c>
      <c r="R86" s="5">
        <v>187911663923</v>
      </c>
    </row>
    <row r="87" spans="2:18" ht="15.5" x14ac:dyDescent="0.35">
      <c r="C87" t="s">
        <v>110</v>
      </c>
    </row>
    <row r="88" spans="2:18" ht="15.5" x14ac:dyDescent="0.35">
      <c r="C88" t="s">
        <v>111</v>
      </c>
      <c r="D88" s="5">
        <v>100850000000</v>
      </c>
      <c r="E88" s="5">
        <v>100000000000</v>
      </c>
      <c r="F88" s="5">
        <v>100000000000</v>
      </c>
      <c r="G88" s="5">
        <v>100000000000</v>
      </c>
      <c r="I88" s="5">
        <v>100000000000</v>
      </c>
      <c r="J88" s="5">
        <v>100000000000</v>
      </c>
      <c r="N88" s="5">
        <v>149615000000</v>
      </c>
      <c r="O88" s="5">
        <v>149874374412</v>
      </c>
      <c r="P88" s="5">
        <v>126546374413</v>
      </c>
      <c r="Q88" s="5">
        <v>106851017926</v>
      </c>
      <c r="R88" s="5">
        <v>141314372925</v>
      </c>
    </row>
    <row r="89" spans="2:18" ht="15.5" x14ac:dyDescent="0.35">
      <c r="C89" t="s">
        <v>112</v>
      </c>
      <c r="D89" s="5">
        <v>319998472023</v>
      </c>
      <c r="E89" s="5">
        <v>358308722658</v>
      </c>
      <c r="F89" s="5">
        <v>364874102162</v>
      </c>
      <c r="G89" s="5">
        <v>349370252174</v>
      </c>
      <c r="I89" s="5">
        <v>364874102162</v>
      </c>
      <c r="J89" s="5">
        <v>460134874734</v>
      </c>
      <c r="K89" s="5">
        <v>454092100401</v>
      </c>
      <c r="L89" s="5">
        <v>352116802349</v>
      </c>
      <c r="M89" s="5">
        <v>705994164769</v>
      </c>
      <c r="N89" s="5">
        <v>687420848304</v>
      </c>
      <c r="O89" s="5">
        <v>936334006937</v>
      </c>
      <c r="P89" s="5">
        <v>460193696037</v>
      </c>
      <c r="Q89" s="5">
        <v>165131299130</v>
      </c>
      <c r="R89" s="5">
        <v>187911663923</v>
      </c>
    </row>
    <row r="90" spans="2:18" ht="15.5" x14ac:dyDescent="0.35">
      <c r="C90" t="s">
        <v>113</v>
      </c>
      <c r="D90" s="5">
        <v>22839030364</v>
      </c>
      <c r="E90" s="5">
        <v>162853904439</v>
      </c>
      <c r="F90" s="5">
        <v>158721192719</v>
      </c>
      <c r="G90" s="5">
        <v>48941741259</v>
      </c>
      <c r="I90" s="5">
        <v>158721192719</v>
      </c>
      <c r="J90" s="5">
        <v>32527040761</v>
      </c>
      <c r="K90" s="5">
        <v>185269622876</v>
      </c>
      <c r="L90" s="5">
        <v>153774887535</v>
      </c>
      <c r="M90" s="5">
        <v>169105044547</v>
      </c>
      <c r="N90" s="5">
        <v>32415061854</v>
      </c>
      <c r="O90" s="5">
        <v>24677874628</v>
      </c>
      <c r="P90" s="5">
        <v>120174917332</v>
      </c>
      <c r="Q90" s="5">
        <v>26986081319</v>
      </c>
      <c r="R90" s="5">
        <v>79242812441</v>
      </c>
    </row>
    <row r="91" spans="2:18" ht="15.5" x14ac:dyDescent="0.35">
      <c r="C91" t="s">
        <v>114</v>
      </c>
      <c r="D91" s="5">
        <v>22839030364</v>
      </c>
      <c r="E91" s="5">
        <v>162853904439</v>
      </c>
      <c r="F91" s="5">
        <v>158721192719</v>
      </c>
      <c r="G91" s="5">
        <v>48941741259</v>
      </c>
      <c r="I91" s="5">
        <v>158721192719</v>
      </c>
      <c r="J91" s="5">
        <v>32527040761</v>
      </c>
      <c r="K91" s="5">
        <v>185269622876</v>
      </c>
      <c r="L91" s="5">
        <v>153774887535</v>
      </c>
      <c r="M91" s="5">
        <v>169105044547</v>
      </c>
      <c r="N91" s="5">
        <v>32415061854</v>
      </c>
      <c r="O91" s="5">
        <v>24677874628</v>
      </c>
      <c r="P91" s="5">
        <v>120174917332</v>
      </c>
      <c r="Q91" s="5">
        <v>26986081319</v>
      </c>
      <c r="R91" s="5">
        <v>79242812441</v>
      </c>
    </row>
    <row r="92" spans="2:18" ht="15.5" x14ac:dyDescent="0.35">
      <c r="C92" t="s">
        <v>115</v>
      </c>
      <c r="D92" s="5">
        <v>3397477021983</v>
      </c>
      <c r="E92" s="5">
        <v>3217275436256</v>
      </c>
      <c r="F92" s="5">
        <v>3322746546915</v>
      </c>
      <c r="G92" s="5">
        <v>3191582130268</v>
      </c>
      <c r="I92" s="5">
        <v>3322746546915</v>
      </c>
      <c r="J92" s="5">
        <v>3066675992197</v>
      </c>
      <c r="K92" s="5">
        <v>2843452158143</v>
      </c>
      <c r="L92" s="5">
        <v>2515305043174</v>
      </c>
      <c r="M92" s="5">
        <v>2603604618493</v>
      </c>
      <c r="N92" s="5">
        <v>2112619684285</v>
      </c>
      <c r="O92" s="5">
        <v>1775706178592</v>
      </c>
      <c r="P92" s="5">
        <v>1431982994727</v>
      </c>
      <c r="Q92" s="5">
        <v>1172714985955</v>
      </c>
      <c r="R92" s="5">
        <v>893017247860</v>
      </c>
    </row>
    <row r="93" spans="2:18" ht="15.5" x14ac:dyDescent="0.35">
      <c r="C93" t="s">
        <v>85</v>
      </c>
      <c r="D93" s="5">
        <v>1302578820171</v>
      </c>
      <c r="E93" s="5">
        <v>1300668151604</v>
      </c>
      <c r="F93" s="5">
        <v>1301390766192</v>
      </c>
      <c r="G93" s="5">
        <v>1315386585959</v>
      </c>
      <c r="I93" s="5">
        <v>1301390766192</v>
      </c>
      <c r="J93" s="5">
        <v>1316528526468</v>
      </c>
      <c r="K93" s="5">
        <v>1328634756839</v>
      </c>
      <c r="L93" s="5">
        <v>970043196426</v>
      </c>
      <c r="M93" s="5">
        <v>1032389320221</v>
      </c>
      <c r="N93" s="5">
        <v>1043663842819</v>
      </c>
      <c r="O93" s="5">
        <v>1050170050673</v>
      </c>
      <c r="P93" s="5">
        <v>1042125246823</v>
      </c>
      <c r="Q93" s="5">
        <v>766890166449</v>
      </c>
      <c r="R93" s="5">
        <v>783629924338</v>
      </c>
    </row>
    <row r="94" spans="2:18" ht="15.5" x14ac:dyDescent="0.35">
      <c r="C94" t="s">
        <v>116</v>
      </c>
      <c r="D94" s="5">
        <v>5326483423445</v>
      </c>
      <c r="E94" s="5">
        <v>5230935361282</v>
      </c>
      <c r="F94" s="5">
        <v>5296827380596</v>
      </c>
      <c r="G94" s="5">
        <v>4892315868226</v>
      </c>
      <c r="I94" s="5">
        <v>5296827380596</v>
      </c>
      <c r="J94" s="5">
        <v>4988913519372</v>
      </c>
      <c r="K94" s="5">
        <v>4754603272806</v>
      </c>
      <c r="L94" s="5">
        <v>4441755337833</v>
      </c>
      <c r="M94" s="5">
        <v>4310623272972</v>
      </c>
      <c r="N94" s="5">
        <v>3392961858575</v>
      </c>
      <c r="O94" s="5">
        <v>3051770067409</v>
      </c>
      <c r="P94" s="5">
        <v>2326016811717</v>
      </c>
      <c r="Q94" s="5">
        <v>1666396628130</v>
      </c>
      <c r="R94" s="5">
        <v>1327702268541</v>
      </c>
    </row>
    <row r="95" spans="2:18" ht="15.5" x14ac:dyDescent="0.35">
      <c r="C95" t="s">
        <v>117</v>
      </c>
    </row>
    <row r="96" spans="2:18" ht="15.5" x14ac:dyDescent="0.35">
      <c r="C96" t="s">
        <v>119</v>
      </c>
      <c r="D96" s="5">
        <v>8992258340</v>
      </c>
      <c r="E96" s="5">
        <v>8992258340</v>
      </c>
      <c r="F96" s="5">
        <v>8992258340</v>
      </c>
      <c r="G96" s="5">
        <v>8956661294</v>
      </c>
      <c r="I96" s="5">
        <v>8992258340</v>
      </c>
      <c r="J96" s="5">
        <v>11419148843</v>
      </c>
      <c r="K96" s="5">
        <v>4468066754</v>
      </c>
      <c r="L96" s="5">
        <v>18091705000</v>
      </c>
      <c r="M96" s="5">
        <v>17873744962</v>
      </c>
      <c r="N96" s="5">
        <v>26282961890</v>
      </c>
      <c r="O96" s="5">
        <v>25177370168</v>
      </c>
      <c r="P96" s="5">
        <v>7453231366</v>
      </c>
      <c r="Q96" s="5">
        <v>7173866463</v>
      </c>
      <c r="R96" s="5">
        <v>3112995737</v>
      </c>
    </row>
    <row r="97" spans="3:18" ht="15.5" x14ac:dyDescent="0.35">
      <c r="C97" t="s">
        <v>518</v>
      </c>
      <c r="D97" s="5">
        <v>237719939700</v>
      </c>
      <c r="E97" s="5">
        <v>237719939700</v>
      </c>
      <c r="F97" s="5">
        <v>237719939700</v>
      </c>
      <c r="G97" s="5">
        <v>237719939700</v>
      </c>
      <c r="I97" s="5">
        <v>237719939700</v>
      </c>
      <c r="J97" s="5">
        <v>237719939700</v>
      </c>
      <c r="K97" s="5">
        <v>237719939700</v>
      </c>
      <c r="L97" s="5">
        <v>237719939700</v>
      </c>
      <c r="Q97" s="5">
        <v>15880000000</v>
      </c>
      <c r="R97" s="5">
        <v>15880000000</v>
      </c>
    </row>
    <row r="98" spans="3:18" ht="15.5" x14ac:dyDescent="0.35">
      <c r="C98" t="s">
        <v>883</v>
      </c>
      <c r="D98" s="5">
        <v>242336320</v>
      </c>
      <c r="E98" s="5">
        <v>242336320</v>
      </c>
      <c r="F98" s="5">
        <v>242336320</v>
      </c>
      <c r="G98" s="5">
        <v>5354400000</v>
      </c>
      <c r="I98" s="5">
        <v>242336320</v>
      </c>
      <c r="J98" s="5">
        <v>4904400000</v>
      </c>
      <c r="K98" s="5">
        <v>26272870988</v>
      </c>
      <c r="L98" s="5">
        <v>44138740252</v>
      </c>
      <c r="M98" s="5">
        <v>39469672265</v>
      </c>
      <c r="N98" s="5">
        <v>25300252081</v>
      </c>
      <c r="O98" s="5">
        <v>21134000000</v>
      </c>
      <c r="P98" s="5">
        <v>18870000000</v>
      </c>
    </row>
    <row r="99" spans="3:18" ht="15.5" x14ac:dyDescent="0.35">
      <c r="C99" t="s">
        <v>120</v>
      </c>
      <c r="D99" s="5">
        <v>72709985444</v>
      </c>
      <c r="E99" s="5">
        <v>62333082308</v>
      </c>
      <c r="F99" s="5">
        <v>58946468747</v>
      </c>
      <c r="G99" s="5">
        <v>56031893791</v>
      </c>
      <c r="I99" s="5">
        <v>58946468747</v>
      </c>
      <c r="J99" s="5">
        <v>36798183027</v>
      </c>
    </row>
    <row r="100" spans="3:18" ht="15.5" x14ac:dyDescent="0.35">
      <c r="C100" t="s">
        <v>121</v>
      </c>
      <c r="D100" s="5">
        <v>2098329017868</v>
      </c>
      <c r="E100" s="5">
        <v>2120474997153</v>
      </c>
      <c r="F100" s="5">
        <v>2144591644432</v>
      </c>
      <c r="G100" s="5">
        <v>2163774575380</v>
      </c>
      <c r="I100" s="5">
        <v>2144591644432</v>
      </c>
      <c r="J100" s="5">
        <v>2165118541006</v>
      </c>
      <c r="K100" s="5">
        <v>2221152503359</v>
      </c>
      <c r="L100" s="5">
        <v>2002881849097</v>
      </c>
      <c r="M100" s="5">
        <v>2251984214495</v>
      </c>
      <c r="N100" s="5">
        <v>2334405644303</v>
      </c>
      <c r="O100" s="5">
        <v>2363095389331</v>
      </c>
      <c r="P100" s="5">
        <v>1932994555038</v>
      </c>
      <c r="Q100" s="5">
        <v>1679940601050</v>
      </c>
      <c r="R100" s="5">
        <v>1642859190372</v>
      </c>
    </row>
    <row r="101" spans="3:18" ht="15.5" x14ac:dyDescent="0.35">
      <c r="C101" t="s">
        <v>123</v>
      </c>
      <c r="D101" s="5">
        <v>162241756517</v>
      </c>
      <c r="E101" s="5">
        <v>69573494382</v>
      </c>
      <c r="F101" s="5">
        <v>71750528374</v>
      </c>
      <c r="I101" s="5">
        <v>71750528374</v>
      </c>
    </row>
    <row r="102" spans="3:18" ht="15.5" x14ac:dyDescent="0.35">
      <c r="C102" t="s">
        <v>122</v>
      </c>
    </row>
    <row r="103" spans="3:18" ht="15.5" x14ac:dyDescent="0.35">
      <c r="C103" t="s">
        <v>126</v>
      </c>
      <c r="D103" s="5">
        <v>2823688941386</v>
      </c>
      <c r="E103" s="5">
        <v>2686103135743</v>
      </c>
      <c r="F103" s="5">
        <v>2705827176266</v>
      </c>
      <c r="G103" s="5">
        <v>2840958320543</v>
      </c>
      <c r="I103" s="5">
        <v>2705827176266</v>
      </c>
      <c r="J103" s="5">
        <v>2851777919274</v>
      </c>
      <c r="K103" s="5">
        <v>2908317874561</v>
      </c>
      <c r="L103" s="5">
        <v>2514589928921</v>
      </c>
      <c r="M103" s="5">
        <v>2490411505658</v>
      </c>
      <c r="N103" s="5">
        <v>2556044927935</v>
      </c>
      <c r="O103" s="5">
        <v>2463614694081</v>
      </c>
      <c r="P103" s="5">
        <v>2262480595693</v>
      </c>
      <c r="Q103" s="5">
        <v>2176605505211</v>
      </c>
      <c r="R103" s="5">
        <v>1754171941954</v>
      </c>
    </row>
    <row r="104" spans="3:18" ht="15.5" x14ac:dyDescent="0.35">
      <c r="C104" t="s">
        <v>127</v>
      </c>
      <c r="D104" s="5">
        <v>8150172364831</v>
      </c>
      <c r="E104" s="5">
        <v>7917038497025</v>
      </c>
      <c r="F104" s="5">
        <v>8002654556862</v>
      </c>
      <c r="G104" s="5">
        <v>7733274188769</v>
      </c>
      <c r="I104" s="5">
        <v>8002654556862</v>
      </c>
      <c r="J104" s="5">
        <v>7840691438646</v>
      </c>
      <c r="K104" s="5">
        <v>7662921147367</v>
      </c>
      <c r="L104" s="5">
        <v>6956345266754</v>
      </c>
      <c r="M104" s="5">
        <v>6801034778630</v>
      </c>
      <c r="N104" s="5">
        <v>5949006786510</v>
      </c>
      <c r="O104" s="5">
        <v>5515384761490</v>
      </c>
      <c r="P104" s="5">
        <v>4588497407410</v>
      </c>
      <c r="Q104" s="5">
        <v>3843002133341</v>
      </c>
      <c r="R104" s="5">
        <v>3081874210495</v>
      </c>
    </row>
    <row r="105" spans="3:18" ht="15.5" x14ac:dyDescent="0.35">
      <c r="C105" t="s">
        <v>128</v>
      </c>
    </row>
    <row r="106" spans="3:18" ht="15.5" x14ac:dyDescent="0.35">
      <c r="C106" t="s">
        <v>129</v>
      </c>
    </row>
    <row r="107" spans="3:18" ht="15.5" x14ac:dyDescent="0.35">
      <c r="C107" t="s">
        <v>130</v>
      </c>
      <c r="D107" s="5">
        <v>3072350072351</v>
      </c>
      <c r="E107" s="5">
        <v>2858801527607</v>
      </c>
      <c r="F107" s="5">
        <v>2869386204368</v>
      </c>
      <c r="G107" s="5">
        <v>2523463629949</v>
      </c>
      <c r="I107" s="5">
        <v>2869386204368</v>
      </c>
      <c r="J107" s="5">
        <v>2828831407740</v>
      </c>
      <c r="K107" s="5">
        <v>2554032095944</v>
      </c>
      <c r="L107" s="5">
        <v>1826133223912</v>
      </c>
      <c r="M107" s="5">
        <v>2084148153947</v>
      </c>
      <c r="N107" s="5">
        <v>2550520191952</v>
      </c>
      <c r="O107" s="5">
        <v>2348391451216</v>
      </c>
      <c r="P107" s="5">
        <v>1834205245388</v>
      </c>
      <c r="Q107" s="5">
        <v>1484590174142</v>
      </c>
      <c r="R107" s="5">
        <v>1101358728673</v>
      </c>
    </row>
    <row r="108" spans="3:18" ht="15.5" x14ac:dyDescent="0.35">
      <c r="C108" t="s">
        <v>131</v>
      </c>
    </row>
    <row r="109" spans="3:18" ht="15.5" x14ac:dyDescent="0.35">
      <c r="C109" t="s">
        <v>132</v>
      </c>
      <c r="D109" s="5">
        <v>276779045839</v>
      </c>
      <c r="E109" s="5">
        <v>168904683923</v>
      </c>
      <c r="F109" s="5">
        <v>149843286978</v>
      </c>
      <c r="G109" s="5">
        <v>136858683857</v>
      </c>
      <c r="I109" s="5">
        <v>149843286978</v>
      </c>
      <c r="J109" s="5">
        <v>131270063337</v>
      </c>
      <c r="K109" s="5">
        <v>71260098042</v>
      </c>
      <c r="L109" s="5">
        <v>86972658029</v>
      </c>
      <c r="M109" s="5">
        <v>172739228432</v>
      </c>
      <c r="N109" s="5">
        <v>208956023292</v>
      </c>
      <c r="O109" s="5">
        <v>160384771505</v>
      </c>
      <c r="P109" s="5">
        <v>77142451785</v>
      </c>
      <c r="Q109" s="5">
        <v>122615859245</v>
      </c>
      <c r="R109" s="5">
        <v>72604179566</v>
      </c>
    </row>
    <row r="110" spans="3:18" ht="15.5" x14ac:dyDescent="0.35">
      <c r="C110" t="s">
        <v>133</v>
      </c>
    </row>
    <row r="111" spans="3:18" ht="15.5" x14ac:dyDescent="0.35">
      <c r="C111" t="s">
        <v>465</v>
      </c>
      <c r="D111" s="5">
        <v>100850000000</v>
      </c>
      <c r="E111" s="5">
        <v>100000000000</v>
      </c>
      <c r="F111" s="5">
        <v>100000000000</v>
      </c>
      <c r="G111" s="5">
        <v>100000000000</v>
      </c>
      <c r="I111" s="5">
        <v>100000000000</v>
      </c>
      <c r="J111" s="5">
        <v>100000000000</v>
      </c>
      <c r="N111" s="5">
        <v>149615000000</v>
      </c>
      <c r="O111" s="5">
        <v>149874374412</v>
      </c>
      <c r="P111" s="5">
        <v>126546374413</v>
      </c>
      <c r="Q111" s="5">
        <v>106851017926</v>
      </c>
      <c r="R111" s="5">
        <v>141314372925</v>
      </c>
    </row>
    <row r="112" spans="3:18" ht="15.5" x14ac:dyDescent="0.35">
      <c r="C112" t="s">
        <v>137</v>
      </c>
      <c r="K112" s="5">
        <v>26895125148</v>
      </c>
      <c r="L112" s="5">
        <v>26096129333</v>
      </c>
      <c r="M112" s="5">
        <v>41651556880</v>
      </c>
      <c r="N112" s="5">
        <v>17384506252</v>
      </c>
      <c r="O112" s="5">
        <v>15340248252</v>
      </c>
      <c r="P112" s="5">
        <v>10227961858</v>
      </c>
      <c r="Q112" s="5">
        <v>12715273252</v>
      </c>
      <c r="R112" s="5">
        <v>11449731647</v>
      </c>
    </row>
    <row r="113" spans="3:18" ht="15.5" x14ac:dyDescent="0.35">
      <c r="C113" t="s">
        <v>1085</v>
      </c>
      <c r="D113" s="5">
        <v>75947249821</v>
      </c>
      <c r="E113" s="5">
        <v>69171961363</v>
      </c>
      <c r="F113" s="5">
        <v>63520399323</v>
      </c>
      <c r="G113" s="5">
        <v>76593286795</v>
      </c>
      <c r="I113" s="5">
        <v>63520399323</v>
      </c>
      <c r="J113" s="5">
        <v>36366757466</v>
      </c>
      <c r="K113" s="5">
        <v>26895125148</v>
      </c>
      <c r="L113" s="5">
        <v>26096129333</v>
      </c>
      <c r="M113" s="5">
        <v>41651556880</v>
      </c>
      <c r="N113" s="5">
        <v>17384506252</v>
      </c>
      <c r="O113" s="5">
        <v>15340248252</v>
      </c>
      <c r="P113" s="5">
        <v>10227961858</v>
      </c>
      <c r="Q113" s="5">
        <v>12715273252</v>
      </c>
      <c r="R113" s="5">
        <v>11449731647</v>
      </c>
    </row>
    <row r="114" spans="3:18" ht="15.5" x14ac:dyDescent="0.35">
      <c r="C114" t="s">
        <v>136</v>
      </c>
      <c r="D114" s="5">
        <v>7995274705</v>
      </c>
      <c r="E114" s="5">
        <v>17370576891</v>
      </c>
      <c r="F114" s="5">
        <v>15624005037</v>
      </c>
      <c r="G114" s="5">
        <v>20638755847</v>
      </c>
      <c r="I114" s="5">
        <v>15624005037</v>
      </c>
      <c r="J114" s="5">
        <v>19231362173</v>
      </c>
      <c r="K114" s="5">
        <v>9546443411</v>
      </c>
      <c r="L114" s="5">
        <v>17678905818</v>
      </c>
      <c r="M114" s="5">
        <v>130884725127</v>
      </c>
      <c r="N114" s="5">
        <v>92649262202</v>
      </c>
      <c r="O114" s="5">
        <v>50130191332</v>
      </c>
      <c r="P114" s="5">
        <v>61566724051</v>
      </c>
      <c r="Q114" s="5">
        <v>54559765600</v>
      </c>
      <c r="R114" s="5">
        <v>43462855487</v>
      </c>
    </row>
    <row r="115" spans="3:18" ht="15.5" x14ac:dyDescent="0.35">
      <c r="C115" t="s">
        <v>139</v>
      </c>
    </row>
    <row r="116" spans="3:18" ht="15.5" x14ac:dyDescent="0.35">
      <c r="C116" t="s">
        <v>141</v>
      </c>
      <c r="F116" s="5">
        <v>258221320</v>
      </c>
      <c r="G116" s="5">
        <v>637214452</v>
      </c>
      <c r="I116" s="5">
        <v>258221320</v>
      </c>
      <c r="J116" s="5">
        <v>1850084024</v>
      </c>
      <c r="K116" s="5">
        <v>8764500607</v>
      </c>
      <c r="L116" s="5">
        <v>18177703289</v>
      </c>
      <c r="M116" s="5">
        <v>25449575382</v>
      </c>
      <c r="N116" s="5">
        <v>30761130770</v>
      </c>
      <c r="O116" s="5">
        <v>37662624382</v>
      </c>
      <c r="P116" s="5">
        <v>19725278669</v>
      </c>
      <c r="Q116" s="5">
        <v>6258684624</v>
      </c>
      <c r="R116" s="5">
        <v>9039813743</v>
      </c>
    </row>
    <row r="117" spans="3:18" ht="15.5" x14ac:dyDescent="0.35">
      <c r="C117" t="s">
        <v>145</v>
      </c>
      <c r="D117" s="5">
        <v>104360723349</v>
      </c>
      <c r="E117" s="5">
        <v>104781247358</v>
      </c>
      <c r="F117" s="5">
        <v>105128450643</v>
      </c>
      <c r="G117" s="5">
        <v>106013158256</v>
      </c>
      <c r="I117" s="5">
        <v>105128450643</v>
      </c>
      <c r="J117" s="5">
        <v>80373240537</v>
      </c>
      <c r="K117" s="5">
        <v>127278252812</v>
      </c>
      <c r="L117" s="5">
        <v>142794135577</v>
      </c>
      <c r="M117" s="5">
        <v>113504037678</v>
      </c>
      <c r="N117" s="5">
        <v>191154840431</v>
      </c>
      <c r="O117" s="5">
        <v>154561974900</v>
      </c>
      <c r="P117" s="5">
        <v>52838892938</v>
      </c>
      <c r="Q117" s="5">
        <v>104461346587</v>
      </c>
      <c r="R117" s="5">
        <v>35569162316</v>
      </c>
    </row>
    <row r="118" spans="3:18" ht="15.5" x14ac:dyDescent="0.35">
      <c r="C118" t="s">
        <v>151</v>
      </c>
      <c r="F118" s="5">
        <v>52413948885</v>
      </c>
      <c r="G118" s="5">
        <v>52390760889</v>
      </c>
      <c r="I118" s="5">
        <v>52413948885</v>
      </c>
      <c r="J118" s="5">
        <v>52321241303</v>
      </c>
      <c r="K118" s="5">
        <v>248979793482</v>
      </c>
      <c r="L118" s="5">
        <v>654464137403</v>
      </c>
      <c r="M118" s="5">
        <v>404901361575</v>
      </c>
    </row>
    <row r="119" spans="3:18" ht="15.5" x14ac:dyDescent="0.35">
      <c r="C119" t="s">
        <v>1341</v>
      </c>
      <c r="F119" s="5">
        <v>25230000000</v>
      </c>
      <c r="G119" s="5">
        <v>25230000000</v>
      </c>
      <c r="I119" s="5">
        <v>25230000000</v>
      </c>
      <c r="J119" s="5">
        <v>25230000000</v>
      </c>
      <c r="K119" s="5">
        <v>109030000000</v>
      </c>
      <c r="L119" s="5">
        <v>206530000000</v>
      </c>
      <c r="M119" s="5">
        <v>97500000000</v>
      </c>
    </row>
    <row r="120" spans="3:18" ht="15.5" x14ac:dyDescent="0.35">
      <c r="C120" t="s">
        <v>146</v>
      </c>
      <c r="D120" s="5">
        <v>458866399493</v>
      </c>
      <c r="E120" s="5">
        <v>484133619741</v>
      </c>
      <c r="F120" s="5">
        <v>587483793524</v>
      </c>
      <c r="G120" s="5">
        <v>621287339333</v>
      </c>
      <c r="I120" s="5">
        <v>587483793524</v>
      </c>
      <c r="J120" s="5">
        <v>535114347859</v>
      </c>
      <c r="K120" s="5">
        <v>797028484654</v>
      </c>
      <c r="L120" s="5">
        <v>1369604641578</v>
      </c>
      <c r="M120" s="5">
        <v>1074348870715</v>
      </c>
      <c r="N120" s="5">
        <v>368649212869</v>
      </c>
      <c r="O120" s="5">
        <v>463384922192</v>
      </c>
      <c r="P120" s="5">
        <v>304252647270</v>
      </c>
      <c r="Q120" s="5">
        <v>445787853519</v>
      </c>
      <c r="R120" s="5">
        <v>550482499996</v>
      </c>
    </row>
    <row r="121" spans="3:18" ht="15.5" x14ac:dyDescent="0.35">
      <c r="C121" t="s">
        <v>147</v>
      </c>
      <c r="D121" s="5">
        <v>458866399493</v>
      </c>
      <c r="E121" s="5">
        <v>484133619741</v>
      </c>
      <c r="F121" s="5">
        <v>587483793524</v>
      </c>
      <c r="G121" s="5">
        <v>621287339333</v>
      </c>
      <c r="I121" s="5">
        <v>587483793524</v>
      </c>
      <c r="J121" s="5">
        <v>535114347859</v>
      </c>
      <c r="K121" s="5">
        <v>797028484654</v>
      </c>
      <c r="L121" s="5">
        <v>1369604641578</v>
      </c>
      <c r="M121" s="5">
        <v>1074348870715</v>
      </c>
      <c r="N121" s="5">
        <v>368649212869</v>
      </c>
      <c r="O121" s="5">
        <v>463384922192</v>
      </c>
      <c r="P121" s="5">
        <v>304252647270</v>
      </c>
      <c r="Q121" s="5">
        <v>445787853519</v>
      </c>
      <c r="R121" s="5">
        <v>550482499996</v>
      </c>
    </row>
    <row r="122" spans="3:18" ht="15.5" x14ac:dyDescent="0.35">
      <c r="C122" t="s">
        <v>152</v>
      </c>
    </row>
    <row r="123" spans="3:18" ht="15.5" x14ac:dyDescent="0.35">
      <c r="C123" t="s">
        <v>153</v>
      </c>
      <c r="D123" s="5">
        <v>266493732948</v>
      </c>
      <c r="E123" s="5">
        <v>292325418207</v>
      </c>
      <c r="F123" s="5">
        <v>318351495271</v>
      </c>
      <c r="G123" s="5">
        <v>344579320921</v>
      </c>
      <c r="I123" s="5">
        <v>318351495271</v>
      </c>
      <c r="J123" s="5">
        <v>262842655572</v>
      </c>
      <c r="K123" s="5">
        <v>342719646899</v>
      </c>
      <c r="L123" s="5">
        <v>437761303373</v>
      </c>
      <c r="M123" s="5">
        <v>493445373687</v>
      </c>
      <c r="N123" s="5">
        <v>124089331440</v>
      </c>
      <c r="O123" s="5">
        <v>210987236950</v>
      </c>
      <c r="P123" s="5">
        <v>57650852058</v>
      </c>
      <c r="Q123" s="5">
        <v>90724373308</v>
      </c>
      <c r="R123" s="5">
        <v>169858214949</v>
      </c>
    </row>
    <row r="124" spans="3:18" ht="15.5" x14ac:dyDescent="0.35">
      <c r="C124" t="s">
        <v>150</v>
      </c>
      <c r="D124" s="5">
        <v>55141687249</v>
      </c>
      <c r="E124" s="5">
        <v>56796937063</v>
      </c>
      <c r="F124" s="5">
        <v>57905457012</v>
      </c>
      <c r="G124" s="5">
        <v>59457298002</v>
      </c>
      <c r="I124" s="5">
        <v>57905457012</v>
      </c>
      <c r="J124" s="5">
        <v>62170198323</v>
      </c>
      <c r="K124" s="5">
        <v>65805414454</v>
      </c>
      <c r="L124" s="5">
        <v>40528333941</v>
      </c>
      <c r="M124" s="5">
        <v>43674278760</v>
      </c>
      <c r="N124" s="5">
        <v>40376738794</v>
      </c>
      <c r="O124" s="5">
        <v>44252377896</v>
      </c>
      <c r="P124" s="5">
        <v>75459772615</v>
      </c>
      <c r="Q124" s="5">
        <v>207093004356</v>
      </c>
      <c r="R124" s="5">
        <v>212078470513</v>
      </c>
    </row>
    <row r="125" spans="3:18" ht="15.5" x14ac:dyDescent="0.35">
      <c r="C125" t="s">
        <v>154</v>
      </c>
      <c r="D125" s="5">
        <v>3531216471844</v>
      </c>
      <c r="E125" s="5">
        <v>3342935147348</v>
      </c>
      <c r="F125" s="5">
        <v>3456869997892</v>
      </c>
      <c r="G125" s="5">
        <v>3144750969282</v>
      </c>
      <c r="I125" s="5">
        <v>3456869997892</v>
      </c>
      <c r="J125" s="5">
        <v>3363945755599</v>
      </c>
      <c r="K125" s="5">
        <v>3351060580598</v>
      </c>
      <c r="L125" s="5">
        <v>3195737865490</v>
      </c>
      <c r="M125" s="5">
        <v>3158497024662</v>
      </c>
      <c r="N125" s="5">
        <v>2919169404821</v>
      </c>
      <c r="O125" s="5">
        <v>2811776373408</v>
      </c>
      <c r="P125" s="5">
        <v>2138457892658</v>
      </c>
      <c r="Q125" s="5">
        <v>1930378027661</v>
      </c>
      <c r="R125" s="5">
        <v>1651841228669</v>
      </c>
    </row>
    <row r="126" spans="3:18" ht="15.5" x14ac:dyDescent="0.35">
      <c r="C126" t="s">
        <v>155</v>
      </c>
    </row>
    <row r="127" spans="3:18" ht="15.5" x14ac:dyDescent="0.35">
      <c r="C127" t="s">
        <v>156</v>
      </c>
      <c r="D127" s="5">
        <v>643750000000</v>
      </c>
      <c r="E127" s="5">
        <v>643750000000</v>
      </c>
      <c r="F127" s="5">
        <v>643750000000</v>
      </c>
      <c r="G127" s="5">
        <v>643750000000</v>
      </c>
      <c r="I127" s="5">
        <v>643750000000</v>
      </c>
      <c r="J127" s="5">
        <v>643750000000</v>
      </c>
      <c r="K127" s="5">
        <v>643750000000</v>
      </c>
      <c r="L127" s="5">
        <v>643750000000</v>
      </c>
      <c r="M127" s="5">
        <v>636250000000</v>
      </c>
      <c r="N127" s="5">
        <v>630625000000</v>
      </c>
      <c r="O127" s="5">
        <v>630625000000</v>
      </c>
      <c r="P127" s="5">
        <v>630625000000</v>
      </c>
      <c r="Q127" s="5">
        <v>625000000000</v>
      </c>
      <c r="R127" s="5">
        <v>500000000000</v>
      </c>
    </row>
    <row r="128" spans="3:18" ht="15.5" x14ac:dyDescent="0.35">
      <c r="C128" t="s">
        <v>157</v>
      </c>
      <c r="D128" s="5">
        <v>314163016890</v>
      </c>
      <c r="E128" s="5">
        <v>314163016890</v>
      </c>
      <c r="F128" s="5">
        <v>314163016890</v>
      </c>
      <c r="G128" s="5">
        <v>314163016890</v>
      </c>
      <c r="I128" s="5">
        <v>314163016890</v>
      </c>
      <c r="J128" s="5">
        <v>314163016890</v>
      </c>
      <c r="K128" s="5">
        <v>314163016890</v>
      </c>
      <c r="L128" s="5">
        <v>314164475737</v>
      </c>
      <c r="M128" s="5">
        <v>299314475737</v>
      </c>
      <c r="N128" s="5">
        <v>223992113415</v>
      </c>
      <c r="O128" s="5">
        <v>226788468642</v>
      </c>
      <c r="P128" s="5">
        <v>226788468642</v>
      </c>
      <c r="Q128" s="5">
        <v>213063468642</v>
      </c>
      <c r="R128" s="5">
        <v>25093405789</v>
      </c>
    </row>
    <row r="129" spans="2:18" ht="15.5" x14ac:dyDescent="0.35">
      <c r="C129" t="s">
        <v>158</v>
      </c>
      <c r="D129" s="5">
        <v>2279265305088</v>
      </c>
      <c r="E129" s="5">
        <v>2242122163988</v>
      </c>
      <c r="F129" s="5">
        <v>2212318891361</v>
      </c>
      <c r="G129" s="5">
        <v>2233370347687</v>
      </c>
      <c r="I129" s="5">
        <v>2212318891361</v>
      </c>
      <c r="J129" s="5">
        <v>2117735782304</v>
      </c>
      <c r="K129" s="5">
        <v>1940759148141</v>
      </c>
      <c r="L129" s="5">
        <v>1822469086676</v>
      </c>
      <c r="M129" s="5">
        <v>1663977149706</v>
      </c>
      <c r="N129" s="5">
        <v>1121195729806</v>
      </c>
      <c r="O129" s="5">
        <v>786041366868</v>
      </c>
      <c r="P129" s="5">
        <v>540240524764</v>
      </c>
      <c r="Q129" s="5">
        <v>285210746441</v>
      </c>
      <c r="R129" s="5">
        <v>95685208599</v>
      </c>
    </row>
    <row r="130" spans="2:18" ht="15.5" x14ac:dyDescent="0.35">
      <c r="C130" t="s">
        <v>160</v>
      </c>
      <c r="D130" s="5">
        <v>1486530090424</v>
      </c>
      <c r="E130" s="5">
        <v>1449386949324</v>
      </c>
      <c r="F130" s="5">
        <v>1419583676697</v>
      </c>
      <c r="G130" s="5">
        <v>1440635133023</v>
      </c>
      <c r="I130" s="5">
        <v>1419583676697</v>
      </c>
      <c r="J130" s="5">
        <v>1325000567640</v>
      </c>
      <c r="K130" s="5">
        <v>1148023933477</v>
      </c>
      <c r="L130" s="5">
        <v>1029733872012</v>
      </c>
    </row>
    <row r="131" spans="2:18" ht="15.5" x14ac:dyDescent="0.35">
      <c r="C131" t="s">
        <v>161</v>
      </c>
      <c r="D131" s="5">
        <v>2279265305088</v>
      </c>
      <c r="E131" s="5">
        <v>2242122163988</v>
      </c>
      <c r="F131" s="5">
        <v>2212318891361</v>
      </c>
      <c r="G131" s="5">
        <v>2233370347687</v>
      </c>
      <c r="I131" s="5">
        <v>2212318891361</v>
      </c>
      <c r="J131" s="5">
        <v>2117735782304</v>
      </c>
      <c r="K131" s="5">
        <v>1940759148141</v>
      </c>
      <c r="L131" s="5">
        <v>1822469086676</v>
      </c>
      <c r="M131" s="5">
        <v>1663977149706</v>
      </c>
      <c r="N131" s="5">
        <v>1121195729806</v>
      </c>
      <c r="O131" s="5">
        <v>786041366868</v>
      </c>
      <c r="P131" s="5">
        <v>540240524764</v>
      </c>
      <c r="Q131" s="5">
        <v>285210746441</v>
      </c>
      <c r="R131" s="5">
        <v>95685208599</v>
      </c>
    </row>
    <row r="132" spans="2:18" ht="15.5" x14ac:dyDescent="0.35">
      <c r="C132" t="s">
        <v>162</v>
      </c>
      <c r="D132" s="5">
        <v>79198750838</v>
      </c>
      <c r="E132" s="5">
        <v>73400017195</v>
      </c>
      <c r="F132" s="5">
        <v>74161884527</v>
      </c>
      <c r="G132" s="5">
        <v>81853268951</v>
      </c>
      <c r="I132" s="5">
        <v>74161884527</v>
      </c>
      <c r="J132" s="5">
        <v>84568357385</v>
      </c>
      <c r="K132" s="5">
        <v>84553644899</v>
      </c>
      <c r="L132" s="5">
        <v>10180642425</v>
      </c>
      <c r="M132" s="5">
        <v>10606808304</v>
      </c>
      <c r="N132" s="5">
        <v>10360695649</v>
      </c>
      <c r="O132" s="5">
        <v>9983501899</v>
      </c>
      <c r="P132" s="5">
        <v>10260274523</v>
      </c>
      <c r="Q132" s="5">
        <v>22459724148</v>
      </c>
      <c r="R132" s="5">
        <v>25624443100</v>
      </c>
    </row>
    <row r="133" spans="2:18" ht="15.5" x14ac:dyDescent="0.35">
      <c r="C133" t="s">
        <v>10</v>
      </c>
      <c r="D133" s="5">
        <v>4618955892987</v>
      </c>
      <c r="E133" s="5">
        <v>4574103349677</v>
      </c>
      <c r="F133" s="5">
        <v>4545784558970</v>
      </c>
      <c r="G133" s="5">
        <v>4588523219487</v>
      </c>
      <c r="I133" s="5">
        <v>4545784558970</v>
      </c>
      <c r="J133" s="5">
        <v>4476745683047</v>
      </c>
      <c r="K133" s="5">
        <v>4311860566769</v>
      </c>
      <c r="L133" s="5">
        <v>3760607401264</v>
      </c>
      <c r="M133" s="5">
        <v>3642537753968</v>
      </c>
      <c r="N133" s="5">
        <v>3029837381689</v>
      </c>
      <c r="O133" s="5">
        <v>2703608388082</v>
      </c>
      <c r="P133" s="5">
        <v>2450039514752</v>
      </c>
      <c r="Q133" s="5">
        <v>1912624105680</v>
      </c>
      <c r="R133" s="5">
        <v>1430032981826</v>
      </c>
    </row>
    <row r="134" spans="2:18" ht="15.5" x14ac:dyDescent="0.35">
      <c r="C134" t="s">
        <v>163</v>
      </c>
      <c r="D134" s="5">
        <v>8150172364831</v>
      </c>
      <c r="E134" s="5">
        <v>7917038497025</v>
      </c>
      <c r="F134" s="5">
        <v>8002654556862</v>
      </c>
      <c r="G134" s="5">
        <v>7733274188769</v>
      </c>
      <c r="I134" s="5">
        <v>8002654556862</v>
      </c>
      <c r="J134" s="5">
        <v>7840691438646</v>
      </c>
      <c r="K134" s="5">
        <v>7662921147367</v>
      </c>
      <c r="L134" s="5">
        <v>6956345266754</v>
      </c>
      <c r="M134" s="5">
        <v>6801034778630</v>
      </c>
      <c r="N134" s="5">
        <v>5949006786510</v>
      </c>
      <c r="O134" s="5">
        <v>5515384761490</v>
      </c>
      <c r="P134" s="5">
        <v>4588497407410</v>
      </c>
      <c r="Q134" s="5">
        <v>3843002133341</v>
      </c>
      <c r="R134" s="5">
        <v>3081874210495</v>
      </c>
    </row>
    <row r="135" spans="2:18" ht="15.5" x14ac:dyDescent="0.35">
      <c r="C135" t="s">
        <v>164</v>
      </c>
      <c r="D135" s="5">
        <v>6437500000</v>
      </c>
      <c r="E135" s="5">
        <v>6437500000</v>
      </c>
      <c r="F135" s="5">
        <v>6437500000</v>
      </c>
      <c r="G135" s="5">
        <v>6437500000</v>
      </c>
      <c r="I135" s="5">
        <v>6437500000</v>
      </c>
      <c r="J135" s="5">
        <v>6437500000</v>
      </c>
      <c r="K135" s="5">
        <v>6437500000</v>
      </c>
      <c r="L135" s="5">
        <v>6437500000</v>
      </c>
      <c r="M135" s="5">
        <v>6362500000</v>
      </c>
      <c r="N135" s="5">
        <v>6306250000</v>
      </c>
      <c r="O135" s="5">
        <v>6306250000</v>
      </c>
      <c r="P135" s="5">
        <v>6306250000</v>
      </c>
      <c r="Q135" s="5">
        <v>6250000000</v>
      </c>
      <c r="R135" s="5">
        <v>5000000000</v>
      </c>
    </row>
    <row r="137" spans="2:18" ht="15.5" x14ac:dyDescent="0.35">
      <c r="B137" t="s">
        <v>165</v>
      </c>
      <c r="C137" t="s">
        <v>166</v>
      </c>
      <c r="D137" s="5">
        <v>145383261078</v>
      </c>
      <c r="E137" s="5">
        <v>120363117684</v>
      </c>
      <c r="F137" s="5">
        <v>-251517487257</v>
      </c>
      <c r="G137" s="5">
        <v>-107083765918</v>
      </c>
      <c r="I137" s="5">
        <v>-84211978079</v>
      </c>
      <c r="J137" s="5">
        <v>190925260808</v>
      </c>
      <c r="K137" s="5">
        <v>-316830032240</v>
      </c>
      <c r="L137" s="5">
        <v>88059422068</v>
      </c>
      <c r="M137" s="5">
        <v>-51752783777</v>
      </c>
      <c r="N137" s="5">
        <v>95687138290</v>
      </c>
      <c r="O137" s="5">
        <v>-406185848934</v>
      </c>
      <c r="P137" s="5">
        <v>-414427984259</v>
      </c>
      <c r="Q137" s="5">
        <v>41456873494</v>
      </c>
      <c r="R137" s="5">
        <v>-193717533441</v>
      </c>
    </row>
    <row r="138" spans="2:18" ht="15.5" x14ac:dyDescent="0.35">
      <c r="C138" t="s">
        <v>167</v>
      </c>
      <c r="D138" s="5">
        <v>813457365455</v>
      </c>
      <c r="E138" s="5">
        <v>666171190396</v>
      </c>
      <c r="F138" s="5">
        <v>510230510279</v>
      </c>
      <c r="G138" s="5">
        <v>807710083918</v>
      </c>
      <c r="I138" s="5">
        <v>2635336388748</v>
      </c>
      <c r="J138" s="5">
        <v>2888976409909</v>
      </c>
      <c r="K138" s="5">
        <v>2137707923837</v>
      </c>
      <c r="L138" s="5">
        <v>4828933406084</v>
      </c>
      <c r="M138" s="5">
        <v>5441901514762</v>
      </c>
      <c r="N138" s="5">
        <v>3170167143161</v>
      </c>
      <c r="O138" s="5">
        <v>1659460518316</v>
      </c>
      <c r="P138" s="5">
        <v>1762366143116</v>
      </c>
      <c r="Q138" s="5">
        <v>1789140859113</v>
      </c>
      <c r="R138" s="5">
        <v>1238094707735</v>
      </c>
    </row>
    <row r="139" spans="2:18" ht="15.5" x14ac:dyDescent="0.35">
      <c r="C139" t="s">
        <v>519</v>
      </c>
      <c r="D139" s="5">
        <v>-589812866137</v>
      </c>
      <c r="E139" s="5">
        <v>-501951149536</v>
      </c>
      <c r="F139" s="5">
        <v>-687524034878</v>
      </c>
      <c r="G139" s="5">
        <v>-845051735519</v>
      </c>
      <c r="K139" s="5">
        <v>-2185013033741</v>
      </c>
      <c r="L139" s="5">
        <v>-4382660377265</v>
      </c>
      <c r="M139" s="5">
        <v>-5177070376270</v>
      </c>
      <c r="N139" s="5">
        <v>-2778148080528</v>
      </c>
      <c r="O139" s="5">
        <v>-1759927696300</v>
      </c>
      <c r="P139" s="5">
        <v>-1939774513020</v>
      </c>
      <c r="Q139" s="5">
        <v>-1555960332893</v>
      </c>
      <c r="R139" s="5">
        <v>-1312603447919</v>
      </c>
    </row>
    <row r="140" spans="2:18" ht="15.5" x14ac:dyDescent="0.35">
      <c r="C140" t="s">
        <v>652</v>
      </c>
      <c r="I140" s="5">
        <v>-2148534618755</v>
      </c>
      <c r="J140" s="5">
        <v>-1787861900099</v>
      </c>
    </row>
    <row r="141" spans="2:18" ht="15.5" x14ac:dyDescent="0.35">
      <c r="C141" t="s">
        <v>1950</v>
      </c>
      <c r="I141" s="5">
        <v>-319764765532</v>
      </c>
      <c r="J141" s="5">
        <v>-396622420858</v>
      </c>
    </row>
    <row r="142" spans="2:18" ht="15.5" x14ac:dyDescent="0.35">
      <c r="C142" t="s">
        <v>717</v>
      </c>
      <c r="I142" s="5">
        <v>-28191040203</v>
      </c>
      <c r="J142" s="5">
        <v>-265241685914</v>
      </c>
    </row>
    <row r="143" spans="2:18" ht="15.5" x14ac:dyDescent="0.35">
      <c r="C143" t="s">
        <v>1016</v>
      </c>
      <c r="D143" s="5">
        <v>-589812866137</v>
      </c>
      <c r="E143" s="5">
        <v>-501951149536</v>
      </c>
      <c r="F143" s="5">
        <v>-687524034878</v>
      </c>
      <c r="G143" s="5">
        <v>-845051735519</v>
      </c>
      <c r="I143" s="5">
        <v>-2496490424490</v>
      </c>
      <c r="J143" s="5">
        <v>-2449726006871</v>
      </c>
      <c r="K143" s="5">
        <v>-2185013033741</v>
      </c>
      <c r="L143" s="5">
        <v>-4382660377265</v>
      </c>
      <c r="M143" s="5">
        <v>-5177070376270</v>
      </c>
      <c r="N143" s="5">
        <v>-2778148080528</v>
      </c>
      <c r="O143" s="5">
        <v>-1759927696300</v>
      </c>
      <c r="P143" s="5">
        <v>-1939774513020</v>
      </c>
      <c r="Q143" s="5">
        <v>-1555960332893</v>
      </c>
      <c r="R143" s="5">
        <v>-1312603447919</v>
      </c>
    </row>
    <row r="144" spans="2:18" ht="15.5" x14ac:dyDescent="0.35">
      <c r="C144" t="s">
        <v>1676</v>
      </c>
      <c r="D144" s="5">
        <v>2511631125</v>
      </c>
      <c r="E144" s="5">
        <v>5963022684</v>
      </c>
      <c r="F144" s="5">
        <v>-12929357923</v>
      </c>
      <c r="G144" s="5">
        <v>8302731548</v>
      </c>
      <c r="I144" s="5">
        <v>8442495037</v>
      </c>
      <c r="J144" s="5">
        <v>10309996267</v>
      </c>
      <c r="K144" s="5">
        <v>7881075028</v>
      </c>
      <c r="L144" s="5">
        <v>4184560611</v>
      </c>
      <c r="M144" s="5">
        <v>2694845564</v>
      </c>
      <c r="N144" s="5">
        <v>147806429</v>
      </c>
      <c r="O144" s="5">
        <v>678558475</v>
      </c>
      <c r="P144" s="5">
        <v>372703683</v>
      </c>
      <c r="Q144" s="5">
        <v>4747654553</v>
      </c>
      <c r="R144" s="5">
        <v>893970605</v>
      </c>
    </row>
    <row r="145" spans="3:18" ht="15.5" x14ac:dyDescent="0.35">
      <c r="C145" t="s">
        <v>27</v>
      </c>
      <c r="L145" s="5">
        <v>-68589351842</v>
      </c>
      <c r="M145" s="5">
        <v>-33767919675</v>
      </c>
    </row>
    <row r="146" spans="3:18" ht="15.5" x14ac:dyDescent="0.35">
      <c r="C146" t="s">
        <v>623</v>
      </c>
      <c r="D146" s="5">
        <v>-28149627101</v>
      </c>
      <c r="E146" s="5">
        <v>-10471003494</v>
      </c>
      <c r="F146" s="5">
        <v>-13769227672</v>
      </c>
      <c r="G146" s="5">
        <v>-11988283655</v>
      </c>
      <c r="I146" s="5">
        <v>-62528097545</v>
      </c>
      <c r="J146" s="5">
        <v>-52437836807</v>
      </c>
      <c r="K146" s="5">
        <v>-82682313727</v>
      </c>
      <c r="L146" s="5">
        <v>-219742549743</v>
      </c>
      <c r="M146" s="5">
        <v>-131917900206</v>
      </c>
      <c r="N146" s="5">
        <v>-67033593419</v>
      </c>
      <c r="O146" s="5">
        <v>-107814934562</v>
      </c>
      <c r="P146" s="5">
        <v>-88236564069</v>
      </c>
      <c r="Q146" s="5">
        <v>-64586558811</v>
      </c>
      <c r="R146" s="5">
        <v>-22814825939</v>
      </c>
    </row>
    <row r="147" spans="3:18" ht="15.5" x14ac:dyDescent="0.35">
      <c r="C147" t="s">
        <v>1236</v>
      </c>
      <c r="I147" s="5">
        <v>32724981497</v>
      </c>
      <c r="J147" s="5">
        <v>10375285831</v>
      </c>
      <c r="K147" s="5">
        <v>36980123332</v>
      </c>
      <c r="L147" s="5">
        <v>8454904007</v>
      </c>
      <c r="M147" s="5">
        <v>16832598392</v>
      </c>
      <c r="O147" s="5">
        <v>1387785500</v>
      </c>
      <c r="P147" s="5">
        <v>1647511021</v>
      </c>
      <c r="Q147" s="5">
        <v>912769958</v>
      </c>
      <c r="R147" s="5">
        <v>416312095</v>
      </c>
    </row>
    <row r="148" spans="3:18" ht="15.5" x14ac:dyDescent="0.35">
      <c r="C148" t="s">
        <v>1951</v>
      </c>
      <c r="D148" s="5">
        <v>8381983271</v>
      </c>
      <c r="E148" s="5">
        <v>5256108101</v>
      </c>
      <c r="F148" s="5">
        <v>5709194303</v>
      </c>
      <c r="G148" s="5">
        <v>3633500478</v>
      </c>
      <c r="I148" s="5">
        <v>27037984542</v>
      </c>
      <c r="J148" s="5">
        <v>32913397215</v>
      </c>
      <c r="K148" s="5">
        <v>21026277950</v>
      </c>
      <c r="L148" s="5">
        <v>20432203623</v>
      </c>
      <c r="M148" s="5">
        <v>7732420397</v>
      </c>
      <c r="N148" s="5">
        <v>6473392131</v>
      </c>
      <c r="O148" s="5">
        <v>15487247346</v>
      </c>
      <c r="P148" s="5">
        <v>15700234777</v>
      </c>
      <c r="Q148" s="5">
        <v>7560159630</v>
      </c>
      <c r="R148" s="5">
        <v>10377755877</v>
      </c>
    </row>
    <row r="149" spans="3:18" ht="15.5" x14ac:dyDescent="0.35">
      <c r="C149" t="s">
        <v>172</v>
      </c>
      <c r="D149" s="5">
        <v>2195971653</v>
      </c>
      <c r="E149" s="5">
        <v>-82615252598</v>
      </c>
      <c r="F149" s="5">
        <v>299996269316</v>
      </c>
      <c r="G149" s="5">
        <v>210567353508</v>
      </c>
      <c r="I149" s="5">
        <v>169639879945</v>
      </c>
      <c r="J149" s="5">
        <v>-251013627653</v>
      </c>
      <c r="K149" s="5">
        <v>366629419307</v>
      </c>
      <c r="L149" s="5">
        <v>96055630003</v>
      </c>
      <c r="M149" s="5">
        <v>154361135250</v>
      </c>
      <c r="N149" s="5">
        <v>48776332219</v>
      </c>
      <c r="O149" s="5">
        <v>538728563907</v>
      </c>
      <c r="P149" s="5">
        <v>638058365885</v>
      </c>
      <c r="Q149" s="5">
        <v>507494783339</v>
      </c>
      <c r="R149" s="5">
        <v>160129156292</v>
      </c>
    </row>
    <row r="150" spans="3:18" ht="15.5" x14ac:dyDescent="0.35">
      <c r="C150" t="s">
        <v>173</v>
      </c>
      <c r="D150" s="5">
        <v>-107498607096</v>
      </c>
      <c r="E150" s="5">
        <v>-11417895647</v>
      </c>
      <c r="F150" s="5">
        <v>-9305980498</v>
      </c>
      <c r="G150" s="5">
        <v>-6170676817</v>
      </c>
      <c r="I150" s="5">
        <v>-44760066299</v>
      </c>
      <c r="J150" s="5">
        <v>-34650308675</v>
      </c>
      <c r="K150" s="5">
        <v>-147592055780</v>
      </c>
      <c r="L150" s="5">
        <v>-40115499963</v>
      </c>
      <c r="M150" s="5">
        <v>-10761283655</v>
      </c>
      <c r="N150" s="5">
        <v>-132920028268</v>
      </c>
      <c r="O150" s="5">
        <v>-208099719619</v>
      </c>
      <c r="P150" s="5">
        <v>-144952348337</v>
      </c>
      <c r="Q150" s="5">
        <v>-490256542154</v>
      </c>
      <c r="R150" s="5">
        <v>-137651243109</v>
      </c>
    </row>
    <row r="151" spans="3:18" ht="15.5" x14ac:dyDescent="0.35">
      <c r="C151" t="s">
        <v>1681</v>
      </c>
      <c r="D151" s="5">
        <v>-85588315178</v>
      </c>
      <c r="E151" s="5">
        <v>-8069926630</v>
      </c>
      <c r="F151" s="5">
        <v>-5467512732</v>
      </c>
      <c r="G151" s="5">
        <v>-2307755609</v>
      </c>
      <c r="I151" s="5">
        <v>-12287240919</v>
      </c>
      <c r="J151" s="5">
        <v>-25547329558</v>
      </c>
      <c r="K151" s="5">
        <v>-35231744453</v>
      </c>
      <c r="L151" s="5">
        <v>-8921451696</v>
      </c>
      <c r="M151" s="5">
        <v>-1789242000</v>
      </c>
      <c r="O151" s="5">
        <v>-272263179</v>
      </c>
      <c r="P151" s="5">
        <v>-71145014</v>
      </c>
      <c r="Q151" s="5">
        <v>-64842566</v>
      </c>
      <c r="R151" s="5">
        <v>-3498403976</v>
      </c>
    </row>
    <row r="152" spans="3:18" ht="15.5" x14ac:dyDescent="0.35">
      <c r="C152" t="s">
        <v>1952</v>
      </c>
      <c r="F152" s="5">
        <v>450000000</v>
      </c>
      <c r="N152" s="5">
        <v>-330400000</v>
      </c>
      <c r="O152" s="5">
        <v>-2264000000</v>
      </c>
      <c r="P152" s="5">
        <v>-2310000000</v>
      </c>
    </row>
    <row r="153" spans="3:18" ht="15.5" x14ac:dyDescent="0.35">
      <c r="C153" t="s">
        <v>1953</v>
      </c>
      <c r="M153" s="5">
        <v>123300000000</v>
      </c>
    </row>
    <row r="154" spans="3:18" ht="15.5" x14ac:dyDescent="0.35">
      <c r="C154" t="s">
        <v>1954</v>
      </c>
    </row>
    <row r="155" spans="3:18" ht="15.5" x14ac:dyDescent="0.35">
      <c r="C155" t="s">
        <v>1955</v>
      </c>
    </row>
    <row r="156" spans="3:18" ht="15.5" x14ac:dyDescent="0.35">
      <c r="C156" t="s">
        <v>1081</v>
      </c>
      <c r="F156" s="5">
        <v>-450000000</v>
      </c>
      <c r="I156" s="5">
        <v>-450000000</v>
      </c>
    </row>
    <row r="157" spans="3:18" ht="15.5" x14ac:dyDescent="0.35">
      <c r="C157" t="s">
        <v>795</v>
      </c>
      <c r="M157" s="5">
        <v>-12000000000</v>
      </c>
    </row>
    <row r="158" spans="3:18" ht="15.5" x14ac:dyDescent="0.35">
      <c r="C158" t="s">
        <v>1141</v>
      </c>
      <c r="K158" s="5">
        <v>-322273</v>
      </c>
      <c r="L158" s="5">
        <v>-10735000</v>
      </c>
      <c r="M158" s="5">
        <v>-311225276</v>
      </c>
      <c r="N158" s="5">
        <v>-6409592220</v>
      </c>
    </row>
    <row r="159" spans="3:18" ht="15.5" x14ac:dyDescent="0.35">
      <c r="C159" t="s">
        <v>175</v>
      </c>
      <c r="D159" s="5">
        <v>-2687029499</v>
      </c>
      <c r="E159" s="5">
        <v>-953916539</v>
      </c>
      <c r="F159" s="5">
        <v>-16020956465</v>
      </c>
      <c r="G159" s="5">
        <v>-5370782182</v>
      </c>
      <c r="I159" s="5">
        <v>-32578203721</v>
      </c>
      <c r="J159" s="5">
        <v>-9059075781</v>
      </c>
      <c r="K159" s="5">
        <v>-28401508164</v>
      </c>
      <c r="L159" s="5">
        <v>-52498434556</v>
      </c>
      <c r="M159" s="5">
        <v>-99852683255</v>
      </c>
      <c r="N159" s="5">
        <v>-143942454393</v>
      </c>
      <c r="O159" s="5">
        <v>-243309989438</v>
      </c>
      <c r="P159" s="5">
        <v>-130017596064</v>
      </c>
      <c r="Q159" s="5">
        <v>-63209428838</v>
      </c>
      <c r="R159" s="5">
        <v>-87507070769</v>
      </c>
    </row>
    <row r="160" spans="3:18" ht="15.5" x14ac:dyDescent="0.35">
      <c r="C160" t="s">
        <v>417</v>
      </c>
      <c r="D160" s="5">
        <v>-20548641752</v>
      </c>
      <c r="E160" s="5">
        <v>-2660412844</v>
      </c>
      <c r="F160" s="5">
        <v>10820516336</v>
      </c>
      <c r="G160" s="5">
        <v>103032294</v>
      </c>
      <c r="I160" s="5">
        <v>-4734533724</v>
      </c>
      <c r="J160" s="5">
        <v>-1150333654</v>
      </c>
      <c r="K160" s="5">
        <v>-127221553398</v>
      </c>
      <c r="L160" s="5">
        <v>-4147128488</v>
      </c>
      <c r="M160" s="5">
        <v>-48802709181</v>
      </c>
      <c r="N160" s="5">
        <v>-12894424042</v>
      </c>
      <c r="O160" s="5">
        <v>-13432687819</v>
      </c>
      <c r="P160" s="5">
        <v>-38835600431</v>
      </c>
      <c r="Q160" s="5">
        <v>-435518694784</v>
      </c>
      <c r="R160" s="5">
        <v>-57108698965</v>
      </c>
    </row>
    <row r="161" spans="3:18" ht="15.5" x14ac:dyDescent="0.35">
      <c r="C161" t="s">
        <v>335</v>
      </c>
      <c r="D161" s="5">
        <v>1325379333</v>
      </c>
      <c r="E161" s="5">
        <v>266360366</v>
      </c>
      <c r="F161" s="5">
        <v>1361972363</v>
      </c>
      <c r="G161" s="5">
        <v>1404828680</v>
      </c>
      <c r="I161" s="5">
        <v>5289912065</v>
      </c>
      <c r="J161" s="5">
        <v>1106430318</v>
      </c>
      <c r="K161" s="5">
        <v>43263072508</v>
      </c>
      <c r="L161" s="5">
        <v>25462249777</v>
      </c>
      <c r="M161" s="5">
        <v>28694576057</v>
      </c>
      <c r="N161" s="5">
        <v>30656842387</v>
      </c>
      <c r="O161" s="5">
        <v>51179220817</v>
      </c>
      <c r="P161" s="5">
        <v>26281993172</v>
      </c>
      <c r="Q161" s="5">
        <v>8536424034</v>
      </c>
      <c r="R161" s="5">
        <v>10462930601</v>
      </c>
    </row>
    <row r="162" spans="3:18" ht="15.5" x14ac:dyDescent="0.35">
      <c r="C162" t="s">
        <v>189</v>
      </c>
      <c r="D162" s="5">
        <v>2195971653</v>
      </c>
      <c r="E162" s="5">
        <v>-82615252598</v>
      </c>
      <c r="F162" s="5">
        <v>299996269316</v>
      </c>
      <c r="G162" s="5">
        <v>210567353508</v>
      </c>
      <c r="I162" s="5">
        <v>169639879945</v>
      </c>
      <c r="J162" s="5">
        <v>-251013627653</v>
      </c>
      <c r="K162" s="5">
        <v>366629419307</v>
      </c>
      <c r="L162" s="5">
        <v>96055630003</v>
      </c>
      <c r="M162" s="5">
        <v>154361135250</v>
      </c>
      <c r="N162" s="5">
        <v>48776332219</v>
      </c>
      <c r="O162" s="5">
        <v>538728563907</v>
      </c>
      <c r="P162" s="5">
        <v>638058365885</v>
      </c>
      <c r="Q162" s="5">
        <v>507494783339</v>
      </c>
      <c r="R162" s="5">
        <v>160129156292</v>
      </c>
    </row>
    <row r="163" spans="3:18" ht="15.5" x14ac:dyDescent="0.35">
      <c r="C163" t="s">
        <v>728</v>
      </c>
      <c r="F163" s="5">
        <v>200000000000</v>
      </c>
      <c r="I163" s="5">
        <v>200000000000</v>
      </c>
      <c r="O163" s="5">
        <v>7545136652362</v>
      </c>
      <c r="P163" s="5">
        <v>4202354888555</v>
      </c>
      <c r="Q163" s="5">
        <v>2510266669460</v>
      </c>
      <c r="R163" s="5">
        <v>2047335308620</v>
      </c>
    </row>
    <row r="164" spans="3:18" ht="15.5" x14ac:dyDescent="0.35">
      <c r="C164" t="s">
        <v>729</v>
      </c>
      <c r="D164" s="5">
        <v>-51367500000</v>
      </c>
      <c r="G164" s="5">
        <v>36687337170</v>
      </c>
    </row>
    <row r="165" spans="3:18" ht="15.5" x14ac:dyDescent="0.35">
      <c r="C165" t="s">
        <v>1933</v>
      </c>
      <c r="F165" s="5">
        <v>-200000000000</v>
      </c>
      <c r="G165" s="5">
        <v>200000000000</v>
      </c>
      <c r="K165" s="5">
        <v>50000000000</v>
      </c>
      <c r="L165" s="5">
        <v>98000000000</v>
      </c>
      <c r="M165" s="5">
        <v>505000000000</v>
      </c>
      <c r="N165" s="5">
        <v>27391364315</v>
      </c>
    </row>
    <row r="166" spans="3:18" ht="15.5" x14ac:dyDescent="0.35">
      <c r="C166" t="s">
        <v>709</v>
      </c>
      <c r="J166" s="5">
        <v>100000000000</v>
      </c>
    </row>
    <row r="167" spans="3:18" ht="15.5" x14ac:dyDescent="0.35">
      <c r="C167" t="s">
        <v>204</v>
      </c>
      <c r="D167" s="5">
        <v>25683750000</v>
      </c>
      <c r="E167" s="5">
        <v>-25683750000</v>
      </c>
      <c r="F167" s="5">
        <v>-26360766713</v>
      </c>
      <c r="G167" s="5">
        <v>-87830464325</v>
      </c>
      <c r="I167" s="5">
        <v>-114191231038</v>
      </c>
      <c r="J167" s="5">
        <v>-113194942648</v>
      </c>
      <c r="K167" s="5">
        <v>-142434048639</v>
      </c>
      <c r="L167" s="5">
        <v>-113459253499</v>
      </c>
      <c r="M167" s="5">
        <v>-209344048156</v>
      </c>
      <c r="N167" s="5">
        <v>-74868207372</v>
      </c>
    </row>
    <row r="168" spans="3:18" ht="15.5" x14ac:dyDescent="0.35">
      <c r="C168" t="s">
        <v>1956</v>
      </c>
      <c r="G168" s="5">
        <v>197279744366</v>
      </c>
      <c r="L168" s="5">
        <v>250000000000</v>
      </c>
      <c r="M168" s="5">
        <v>450000000000</v>
      </c>
    </row>
    <row r="169" spans="3:18" ht="15.5" x14ac:dyDescent="0.35">
      <c r="C169" t="s">
        <v>1957</v>
      </c>
      <c r="L169" s="5">
        <v>-42180000000</v>
      </c>
    </row>
    <row r="170" spans="3:18" ht="15.5" x14ac:dyDescent="0.35">
      <c r="C170" t="s">
        <v>1958</v>
      </c>
    </row>
    <row r="171" spans="3:18" ht="15.5" x14ac:dyDescent="0.35">
      <c r="C171" t="s">
        <v>1959</v>
      </c>
      <c r="L171" s="5">
        <v>109030000000</v>
      </c>
      <c r="M171" s="5">
        <v>150000000000</v>
      </c>
    </row>
    <row r="172" spans="3:18" ht="15.5" x14ac:dyDescent="0.35">
      <c r="C172" t="s">
        <v>1282</v>
      </c>
      <c r="I172" s="5">
        <v>-83800000000</v>
      </c>
      <c r="J172" s="5">
        <v>-97500000000</v>
      </c>
      <c r="L172" s="5">
        <v>-52500000000</v>
      </c>
    </row>
    <row r="173" spans="3:18" ht="15.5" x14ac:dyDescent="0.35">
      <c r="C173" t="s">
        <v>1960</v>
      </c>
      <c r="F173" s="5">
        <v>197256563771</v>
      </c>
      <c r="G173" s="5">
        <v>-197256563771</v>
      </c>
    </row>
    <row r="174" spans="3:18" ht="15.5" x14ac:dyDescent="0.35">
      <c r="C174" t="s">
        <v>1961</v>
      </c>
    </row>
    <row r="175" spans="3:18" ht="15.5" x14ac:dyDescent="0.35">
      <c r="C175" t="s">
        <v>210</v>
      </c>
      <c r="L175" s="5">
        <v>-40867780204</v>
      </c>
      <c r="M175" s="5">
        <v>-15906250000</v>
      </c>
    </row>
    <row r="176" spans="3:18" ht="15.5" x14ac:dyDescent="0.35">
      <c r="C176" t="s">
        <v>1962</v>
      </c>
    </row>
    <row r="177" spans="3:18" ht="15.5" x14ac:dyDescent="0.35">
      <c r="C177" t="s">
        <v>1963</v>
      </c>
      <c r="D177" s="5">
        <v>-42354540</v>
      </c>
      <c r="E177" s="5">
        <v>-47143428</v>
      </c>
      <c r="J177" s="5">
        <v>-557202862</v>
      </c>
      <c r="K177" s="5">
        <v>-866800000</v>
      </c>
    </row>
    <row r="178" spans="3:18" ht="15.5" x14ac:dyDescent="0.35">
      <c r="C178" t="s">
        <v>1964</v>
      </c>
      <c r="K178" s="5">
        <v>40000000000</v>
      </c>
      <c r="L178" s="5">
        <v>-40000000000</v>
      </c>
    </row>
    <row r="179" spans="3:18" ht="15.5" x14ac:dyDescent="0.35">
      <c r="C179" t="s">
        <v>1687</v>
      </c>
      <c r="D179" s="5">
        <v>-359691377</v>
      </c>
      <c r="E179" s="5">
        <v>-483962050</v>
      </c>
      <c r="F179" s="5">
        <v>-453166549</v>
      </c>
      <c r="G179" s="5">
        <v>-1980463387</v>
      </c>
      <c r="I179" s="5">
        <v>-6914419157</v>
      </c>
      <c r="J179" s="5">
        <v>-14261178542</v>
      </c>
      <c r="K179" s="5">
        <v>-27858717441</v>
      </c>
      <c r="L179" s="5">
        <v>-31535519538</v>
      </c>
      <c r="M179" s="5">
        <v>-32850332141</v>
      </c>
      <c r="N179" s="5">
        <v>-27968998426</v>
      </c>
      <c r="O179" s="5">
        <v>-20685637819</v>
      </c>
      <c r="P179" s="5">
        <v>-16364820062</v>
      </c>
      <c r="Q179" s="5">
        <v>-17604326653</v>
      </c>
      <c r="R179" s="5">
        <v>-11624734676</v>
      </c>
    </row>
    <row r="180" spans="3:18" ht="15.5" x14ac:dyDescent="0.35">
      <c r="C180" t="s">
        <v>679</v>
      </c>
      <c r="P180" s="5">
        <v>25467283545</v>
      </c>
      <c r="Q180" s="5">
        <v>8866671800</v>
      </c>
      <c r="R180" s="5">
        <v>3169896192</v>
      </c>
    </row>
    <row r="181" spans="3:18" ht="15.5" x14ac:dyDescent="0.35">
      <c r="C181" t="s">
        <v>576</v>
      </c>
      <c r="K181" s="5">
        <v>-40313928800</v>
      </c>
      <c r="L181" s="5">
        <v>-49643362000</v>
      </c>
    </row>
    <row r="182" spans="3:18" ht="15.5" x14ac:dyDescent="0.35">
      <c r="C182" t="s">
        <v>1965</v>
      </c>
    </row>
    <row r="183" spans="3:18" ht="15.5" x14ac:dyDescent="0.35">
      <c r="C183" t="s">
        <v>1966</v>
      </c>
    </row>
    <row r="184" spans="3:18" ht="15.5" x14ac:dyDescent="0.35">
      <c r="C184" t="s">
        <v>1967</v>
      </c>
    </row>
    <row r="185" spans="3:18" ht="15.5" x14ac:dyDescent="0.35">
      <c r="C185" t="s">
        <v>1968</v>
      </c>
      <c r="M185" s="5">
        <v>-143815000000</v>
      </c>
      <c r="N185" s="5">
        <v>62802000000</v>
      </c>
      <c r="O185" s="5">
        <v>23327999999</v>
      </c>
      <c r="P185" s="5">
        <v>20829356487</v>
      </c>
      <c r="Q185" s="5">
        <v>-33992954999</v>
      </c>
      <c r="R185" s="5">
        <v>58713981254</v>
      </c>
    </row>
    <row r="186" spans="3:18" ht="15.5" x14ac:dyDescent="0.35">
      <c r="C186" t="s">
        <v>157</v>
      </c>
      <c r="P186" s="5">
        <v>19350000000</v>
      </c>
      <c r="Q186" s="5">
        <v>312970062853</v>
      </c>
      <c r="R186" s="5">
        <v>90500000000</v>
      </c>
    </row>
    <row r="187" spans="3:18" ht="15.5" x14ac:dyDescent="0.35">
      <c r="C187" t="s">
        <v>1969</v>
      </c>
      <c r="D187" s="5">
        <v>2500000000</v>
      </c>
      <c r="F187" s="5">
        <v>1271000000</v>
      </c>
      <c r="I187" s="5">
        <v>1271000000</v>
      </c>
      <c r="J187" s="5">
        <v>6400000000</v>
      </c>
      <c r="K187" s="5">
        <v>310021577500</v>
      </c>
      <c r="R187" s="5">
        <v>-16692046113</v>
      </c>
    </row>
    <row r="188" spans="3:18" ht="15.5" x14ac:dyDescent="0.35">
      <c r="C188" t="s">
        <v>1071</v>
      </c>
      <c r="F188" s="5">
        <v>-197470000000</v>
      </c>
      <c r="I188" s="5">
        <v>-197470000000</v>
      </c>
      <c r="J188" s="5">
        <v>-407820000000</v>
      </c>
    </row>
    <row r="189" spans="3:18" ht="15.5" x14ac:dyDescent="0.35">
      <c r="C189" t="s">
        <v>1970</v>
      </c>
      <c r="L189" s="5">
        <v>22350000000</v>
      </c>
      <c r="M189" s="5">
        <v>19350000000</v>
      </c>
    </row>
    <row r="190" spans="3:18" ht="15.5" x14ac:dyDescent="0.35">
      <c r="C190" t="s">
        <v>1971</v>
      </c>
    </row>
    <row r="191" spans="3:18" ht="15.5" x14ac:dyDescent="0.35">
      <c r="C191" t="s">
        <v>226</v>
      </c>
      <c r="D191" s="5">
        <v>40080625635</v>
      </c>
      <c r="E191" s="5">
        <v>26329969439</v>
      </c>
      <c r="F191" s="5">
        <v>39172801561</v>
      </c>
      <c r="G191" s="5">
        <v>97312910773</v>
      </c>
      <c r="I191" s="5">
        <v>40667835567</v>
      </c>
      <c r="J191" s="5">
        <v>-94738675520</v>
      </c>
      <c r="K191" s="5">
        <v>-97792668713</v>
      </c>
      <c r="L191" s="5">
        <v>143999552108</v>
      </c>
      <c r="M191" s="5">
        <v>91847067818</v>
      </c>
      <c r="N191" s="5">
        <v>11543442241</v>
      </c>
      <c r="O191" s="5">
        <v>-75557004646</v>
      </c>
      <c r="P191" s="5">
        <v>78678033289</v>
      </c>
      <c r="Q191" s="5">
        <v>58695114679</v>
      </c>
      <c r="R191" s="5">
        <v>-171239620258</v>
      </c>
    </row>
    <row r="192" spans="3:18" ht="15.5" x14ac:dyDescent="0.35">
      <c r="C192" t="s">
        <v>227</v>
      </c>
      <c r="E192" s="5">
        <v>78239274872</v>
      </c>
      <c r="I192" s="5">
        <v>39772427682</v>
      </c>
      <c r="J192" s="5">
        <v>130274413894</v>
      </c>
      <c r="K192" s="5">
        <v>226407484051</v>
      </c>
      <c r="L192" s="5">
        <v>90083912069</v>
      </c>
      <c r="M192" s="5">
        <v>-553086139</v>
      </c>
      <c r="N192" s="5">
        <v>-11929695442</v>
      </c>
      <c r="O192" s="5">
        <v>64166199514</v>
      </c>
      <c r="P192" s="5">
        <v>-9808479128</v>
      </c>
      <c r="Q192" s="5">
        <v>-68526045999</v>
      </c>
      <c r="R192" s="5">
        <v>100480596376</v>
      </c>
    </row>
    <row r="193" spans="2:18" ht="15.5" x14ac:dyDescent="0.35">
      <c r="C193" t="s">
        <v>225</v>
      </c>
      <c r="D193" s="5">
        <v>873151716</v>
      </c>
      <c r="E193" s="5">
        <v>137725996</v>
      </c>
      <c r="F193" s="5">
        <v>-3671773318</v>
      </c>
      <c r="G193" s="5">
        <v>493531905</v>
      </c>
      <c r="I193" s="5">
        <v>-2200988377</v>
      </c>
      <c r="J193" s="5">
        <v>4236689308</v>
      </c>
      <c r="K193" s="5">
        <v>1659598556</v>
      </c>
      <c r="L193" s="5">
        <v>-7675980126</v>
      </c>
      <c r="M193" s="5">
        <v>-2521760280</v>
      </c>
      <c r="N193" s="5">
        <v>-166832938</v>
      </c>
      <c r="O193" s="5">
        <v>887820312</v>
      </c>
      <c r="P193" s="5">
        <v>-457481299</v>
      </c>
      <c r="Q193" s="5">
        <v>22452192</v>
      </c>
      <c r="R193" s="5">
        <v>2232977883</v>
      </c>
    </row>
    <row r="194" spans="2:18" ht="15.5" x14ac:dyDescent="0.35">
      <c r="C194" t="s">
        <v>1972</v>
      </c>
      <c r="M194" s="5">
        <v>1311690670</v>
      </c>
      <c r="P194" s="5">
        <v>-4245873348</v>
      </c>
    </row>
    <row r="195" spans="2:18" ht="15.5" x14ac:dyDescent="0.35">
      <c r="C195" t="s">
        <v>229</v>
      </c>
      <c r="D195" s="5">
        <v>40953777351</v>
      </c>
      <c r="E195" s="5">
        <v>104706970307</v>
      </c>
      <c r="F195" s="5">
        <v>35501028243</v>
      </c>
      <c r="G195" s="5">
        <v>97806442678</v>
      </c>
      <c r="I195" s="5">
        <v>78239274872</v>
      </c>
      <c r="J195" s="5">
        <v>39772427682</v>
      </c>
      <c r="K195" s="5">
        <v>130274413894</v>
      </c>
      <c r="L195" s="5">
        <v>226407484051</v>
      </c>
      <c r="M195" s="5">
        <v>90083912069</v>
      </c>
      <c r="N195" s="5">
        <v>-553086139</v>
      </c>
      <c r="O195" s="5">
        <v>-10502984820</v>
      </c>
      <c r="P195" s="5">
        <v>64166199514</v>
      </c>
      <c r="Q195" s="5">
        <v>-9808479128</v>
      </c>
      <c r="R195" s="5">
        <v>-68526045999</v>
      </c>
    </row>
    <row r="197" spans="2:18" ht="15.5" x14ac:dyDescent="0.35">
      <c r="B197" t="s">
        <v>230</v>
      </c>
      <c r="C197" t="s">
        <v>12</v>
      </c>
      <c r="D197" s="5">
        <v>6440000000</v>
      </c>
      <c r="E197" s="5">
        <v>6440000000</v>
      </c>
      <c r="F197" s="5">
        <v>6440000000</v>
      </c>
      <c r="G197" s="5">
        <v>6440000000</v>
      </c>
      <c r="I197" s="5">
        <v>6440000000</v>
      </c>
      <c r="J197" s="5">
        <v>6440000000</v>
      </c>
      <c r="K197" s="5">
        <v>6440000000</v>
      </c>
      <c r="L197" s="5">
        <v>6440000000</v>
      </c>
      <c r="M197" s="5">
        <v>6360000000</v>
      </c>
      <c r="N197" s="5">
        <v>6310000000</v>
      </c>
      <c r="O197" s="5">
        <v>6310000000</v>
      </c>
      <c r="P197" s="5">
        <v>6310000000</v>
      </c>
      <c r="Q197" s="5">
        <v>6250000000</v>
      </c>
      <c r="R197" s="5">
        <v>5000000000</v>
      </c>
    </row>
    <row r="198" spans="2:18" ht="15.5" x14ac:dyDescent="0.35">
      <c r="C198" t="s">
        <v>231</v>
      </c>
      <c r="D198" s="6">
        <v>5.59</v>
      </c>
      <c r="E198" s="6">
        <v>4.45</v>
      </c>
      <c r="F198" s="6">
        <v>-5.45</v>
      </c>
      <c r="G198" s="6">
        <v>4.0599999999999996</v>
      </c>
    </row>
    <row r="199" spans="2:18" ht="15.5" x14ac:dyDescent="0.35">
      <c r="C199" t="s">
        <v>232</v>
      </c>
      <c r="D199" s="6">
        <v>37.21</v>
      </c>
      <c r="E199" s="6">
        <v>67.42</v>
      </c>
      <c r="F199" s="6">
        <v>-69.36</v>
      </c>
      <c r="G199" s="6">
        <v>114.78</v>
      </c>
    </row>
    <row r="200" spans="2:18" ht="15.5" x14ac:dyDescent="0.35">
      <c r="C200" t="s">
        <v>67</v>
      </c>
      <c r="D200" s="6">
        <v>1.83</v>
      </c>
      <c r="E200" s="6">
        <v>2.67</v>
      </c>
      <c r="F200" s="6">
        <v>5.14</v>
      </c>
      <c r="G200" s="6">
        <v>4.26</v>
      </c>
    </row>
    <row r="201" spans="2:18" ht="15.5" x14ac:dyDescent="0.35">
      <c r="C201" t="s">
        <v>233</v>
      </c>
      <c r="D201" s="5">
        <v>120820000000</v>
      </c>
      <c r="E201" s="5">
        <v>110950000000</v>
      </c>
      <c r="F201" s="5">
        <v>42020000000</v>
      </c>
      <c r="G201" s="5">
        <v>117180000000</v>
      </c>
    </row>
    <row r="202" spans="2:18" ht="15.5" x14ac:dyDescent="0.35">
      <c r="C202" t="s">
        <v>234</v>
      </c>
      <c r="D202" s="6">
        <v>4.4000000000000003E-3</v>
      </c>
      <c r="E202" s="6">
        <v>3.5999999999999999E-3</v>
      </c>
      <c r="F202" s="6">
        <v>-4.4000000000000003E-3</v>
      </c>
      <c r="G202" s="6">
        <v>3.4000000000000002E-3</v>
      </c>
    </row>
    <row r="203" spans="2:18" ht="15.5" x14ac:dyDescent="0.35">
      <c r="C203" t="s">
        <v>235</v>
      </c>
      <c r="D203" s="6">
        <v>7.9000000000000008E-3</v>
      </c>
      <c r="E203" s="6">
        <v>6.4000000000000003E-3</v>
      </c>
      <c r="F203" s="6">
        <v>-7.8000000000000005E-3</v>
      </c>
      <c r="G203" s="6">
        <v>5.7999999999999996E-3</v>
      </c>
    </row>
    <row r="204" spans="2:18" ht="15.5" x14ac:dyDescent="0.35">
      <c r="C204" t="s">
        <v>236</v>
      </c>
      <c r="D204" s="6">
        <v>1.95E-2</v>
      </c>
      <c r="E204" s="6">
        <v>1.5800000000000002E-2</v>
      </c>
      <c r="F204" s="6">
        <v>3.9000000000000003E-3</v>
      </c>
      <c r="G204" s="6">
        <v>1.8600000000000002E-2</v>
      </c>
    </row>
    <row r="205" spans="2:18" ht="15.5" x14ac:dyDescent="0.35">
      <c r="C205" t="s">
        <v>237</v>
      </c>
      <c r="D205" s="6">
        <v>1.57</v>
      </c>
      <c r="E205" s="6">
        <v>1.47</v>
      </c>
      <c r="F205" s="6">
        <v>0.31</v>
      </c>
      <c r="G205" s="6">
        <v>1.34</v>
      </c>
    </row>
    <row r="206" spans="2:18" ht="15.5" x14ac:dyDescent="0.35">
      <c r="C206" t="s">
        <v>443</v>
      </c>
      <c r="D206" s="5">
        <v>4619000000000</v>
      </c>
      <c r="E206" s="5">
        <v>4574000000000</v>
      </c>
      <c r="F206" s="5">
        <v>4546000000000</v>
      </c>
      <c r="G206" s="5">
        <v>4589000000000</v>
      </c>
    </row>
    <row r="207" spans="2:18" ht="15.5" x14ac:dyDescent="0.35">
      <c r="C207" t="s">
        <v>238</v>
      </c>
      <c r="D207" s="6">
        <v>0.28999999999999998</v>
      </c>
      <c r="E207" s="6">
        <v>0.43</v>
      </c>
      <c r="F207" s="6">
        <v>0.54</v>
      </c>
      <c r="G207" s="6">
        <v>0.67</v>
      </c>
    </row>
    <row r="208" spans="2:18" ht="15.5" x14ac:dyDescent="0.35">
      <c r="C208" t="s">
        <v>239</v>
      </c>
      <c r="D208" s="6">
        <v>705.2</v>
      </c>
      <c r="E208" s="6">
        <v>699.14</v>
      </c>
      <c r="F208" s="6">
        <v>694.62</v>
      </c>
      <c r="G208" s="6">
        <v>700.07</v>
      </c>
    </row>
    <row r="209" spans="3:18" ht="15.5" x14ac:dyDescent="0.35">
      <c r="C209" t="s">
        <v>240</v>
      </c>
      <c r="D209" s="6">
        <v>0.31</v>
      </c>
      <c r="E209" s="6">
        <v>0.44</v>
      </c>
      <c r="F209" s="6">
        <v>0.55000000000000004</v>
      </c>
      <c r="G209" s="6">
        <v>0.67</v>
      </c>
    </row>
    <row r="210" spans="3:18" ht="15.5" x14ac:dyDescent="0.35">
      <c r="C210" t="s">
        <v>241</v>
      </c>
      <c r="D210" s="5">
        <v>680</v>
      </c>
      <c r="E210" s="6">
        <v>688.33</v>
      </c>
      <c r="F210" s="6">
        <v>683.48</v>
      </c>
      <c r="G210" s="6">
        <v>700.07</v>
      </c>
    </row>
    <row r="211" spans="3:18" ht="15.5" x14ac:dyDescent="0.35">
      <c r="C211" t="s">
        <v>242</v>
      </c>
      <c r="D211" s="5">
        <v>79000000000</v>
      </c>
      <c r="E211" s="5">
        <v>79000000000</v>
      </c>
      <c r="F211" s="5">
        <v>2000000000</v>
      </c>
      <c r="G211" s="5">
        <v>2000000000</v>
      </c>
    </row>
    <row r="212" spans="3:18" ht="15.5" x14ac:dyDescent="0.35">
      <c r="C212" t="s">
        <v>243</v>
      </c>
      <c r="F212" s="5">
        <v>78000000000</v>
      </c>
      <c r="G212" s="5">
        <v>78000000000</v>
      </c>
    </row>
    <row r="213" spans="3:18" ht="15.5" x14ac:dyDescent="0.35">
      <c r="C213" t="s">
        <v>306</v>
      </c>
      <c r="D213" s="5">
        <v>4540000000000</v>
      </c>
      <c r="E213" s="5">
        <v>4501000000000</v>
      </c>
      <c r="F213" s="5">
        <v>4472000000000</v>
      </c>
      <c r="G213" s="5">
        <v>4507000000000</v>
      </c>
    </row>
    <row r="214" spans="3:18" ht="15.5" x14ac:dyDescent="0.35">
      <c r="C214" t="s">
        <v>24</v>
      </c>
      <c r="D214" s="5">
        <v>79000000000</v>
      </c>
      <c r="E214" s="5">
        <v>79000000000</v>
      </c>
      <c r="F214" s="5">
        <v>79000000000</v>
      </c>
      <c r="G214" s="5">
        <v>81000000000</v>
      </c>
    </row>
    <row r="215" spans="3:18" ht="15.5" x14ac:dyDescent="0.35">
      <c r="C215" t="s">
        <v>21</v>
      </c>
      <c r="D215" s="5">
        <v>-67000000000</v>
      </c>
      <c r="E215" s="5">
        <v>-26000000000</v>
      </c>
      <c r="F215" s="5">
        <v>1000000000</v>
      </c>
      <c r="G215" s="5">
        <v>38000000000</v>
      </c>
    </row>
    <row r="216" spans="3:18" ht="15.5" x14ac:dyDescent="0.35">
      <c r="C216" t="s">
        <v>245</v>
      </c>
      <c r="D216" s="5">
        <v>2254000000000</v>
      </c>
      <c r="E216" s="5">
        <v>2372000000000</v>
      </c>
      <c r="F216" s="5">
        <v>2427000000000</v>
      </c>
      <c r="G216" s="5">
        <v>2369000000000</v>
      </c>
    </row>
    <row r="217" spans="3:18" ht="15.5" x14ac:dyDescent="0.35">
      <c r="C217" t="s">
        <v>246</v>
      </c>
      <c r="D217" s="5">
        <v>145000000000</v>
      </c>
      <c r="E217" s="5">
        <v>120000000000</v>
      </c>
      <c r="F217" s="5">
        <v>-252000000000</v>
      </c>
      <c r="G217" s="5">
        <v>-107000000000</v>
      </c>
    </row>
    <row r="218" spans="3:18" ht="15.5" x14ac:dyDescent="0.35">
      <c r="C218" t="s">
        <v>247</v>
      </c>
      <c r="D218" s="5">
        <v>-23000000000</v>
      </c>
      <c r="E218" s="5">
        <v>-4000000000</v>
      </c>
      <c r="F218" s="5">
        <v>-5000000000</v>
      </c>
      <c r="G218" s="5">
        <v>-5000000000</v>
      </c>
    </row>
    <row r="219" spans="3:18" ht="15.5" x14ac:dyDescent="0.35">
      <c r="C219" t="s">
        <v>13</v>
      </c>
      <c r="D219" s="5">
        <v>122000000000</v>
      </c>
      <c r="E219" s="5">
        <v>117000000000</v>
      </c>
      <c r="F219" s="5">
        <v>-257000000000</v>
      </c>
      <c r="G219" s="5">
        <v>-112000000000</v>
      </c>
    </row>
    <row r="220" spans="3:18" ht="15.5" x14ac:dyDescent="0.35">
      <c r="C220" t="s">
        <v>16</v>
      </c>
      <c r="D220" s="6">
        <v>18.97</v>
      </c>
      <c r="E220" s="6">
        <v>18.14</v>
      </c>
      <c r="F220" s="6">
        <v>-39.880000000000003</v>
      </c>
      <c r="G220" s="6">
        <v>-17.45</v>
      </c>
    </row>
    <row r="221" spans="3:18" ht="15.5" x14ac:dyDescent="0.35">
      <c r="C221" t="s">
        <v>52</v>
      </c>
      <c r="I221" s="6">
        <v>12.07</v>
      </c>
      <c r="J221" s="6">
        <v>25.03</v>
      </c>
      <c r="K221" s="6">
        <v>15.07</v>
      </c>
      <c r="L221" s="6">
        <v>27.58</v>
      </c>
      <c r="M221" s="6">
        <v>84.34</v>
      </c>
      <c r="N221" s="6">
        <v>49.79</v>
      </c>
      <c r="O221" s="6">
        <v>34.49</v>
      </c>
      <c r="P221" s="6">
        <v>37.94</v>
      </c>
      <c r="Q221" s="6">
        <v>27.43</v>
      </c>
      <c r="R221" s="6">
        <v>28.22</v>
      </c>
    </row>
    <row r="222" spans="3:18" ht="15.5" x14ac:dyDescent="0.35">
      <c r="C222" t="s">
        <v>66</v>
      </c>
      <c r="I222" s="6">
        <v>31.32</v>
      </c>
      <c r="J222" s="6">
        <v>13.1</v>
      </c>
      <c r="K222" s="6">
        <v>19.11</v>
      </c>
      <c r="L222" s="6">
        <v>13.13</v>
      </c>
      <c r="M222" s="6">
        <v>9.9600000000000009</v>
      </c>
      <c r="N222" s="6">
        <v>11.25</v>
      </c>
      <c r="O222" s="6">
        <v>19.86</v>
      </c>
      <c r="P222" s="6">
        <v>16.21</v>
      </c>
      <c r="Q222" s="6">
        <v>8.9</v>
      </c>
      <c r="R222" s="5">
        <v>0</v>
      </c>
    </row>
    <row r="223" spans="3:18" ht="15.5" x14ac:dyDescent="0.35">
      <c r="C223" t="s">
        <v>69</v>
      </c>
      <c r="I223" s="6">
        <v>0.93</v>
      </c>
      <c r="J223" s="6">
        <v>0.76</v>
      </c>
      <c r="K223" s="6">
        <v>0.85</v>
      </c>
      <c r="L223" s="6">
        <v>0.51</v>
      </c>
      <c r="M223" s="6">
        <v>0.99</v>
      </c>
      <c r="N223" s="6">
        <v>1.21</v>
      </c>
      <c r="O223" s="6">
        <v>2.02</v>
      </c>
      <c r="P223" s="6">
        <v>1.85</v>
      </c>
      <c r="Q223" s="6">
        <v>0.88</v>
      </c>
      <c r="R223" s="5">
        <v>0</v>
      </c>
    </row>
    <row r="224" spans="3:18" ht="15.5" x14ac:dyDescent="0.35">
      <c r="C224" t="s">
        <v>248</v>
      </c>
      <c r="I224" s="5">
        <v>375890000000</v>
      </c>
      <c r="J224" s="5">
        <v>466940000000</v>
      </c>
      <c r="K224" s="5">
        <v>437180000000</v>
      </c>
      <c r="L224" s="5">
        <v>527890000000</v>
      </c>
      <c r="M224" s="5">
        <v>1065230000000</v>
      </c>
      <c r="N224" s="5">
        <v>755260000000</v>
      </c>
      <c r="O224" s="5">
        <v>592090000000</v>
      </c>
      <c r="P224" s="5">
        <v>561290000000</v>
      </c>
    </row>
    <row r="225" spans="3:18" ht="15.5" x14ac:dyDescent="0.35">
      <c r="C225" t="s">
        <v>249</v>
      </c>
      <c r="I225" s="6">
        <v>9.7000000000000003E-3</v>
      </c>
      <c r="J225" s="6">
        <v>2.0499999999999997E-2</v>
      </c>
      <c r="K225" s="6">
        <v>1.2699999999999999E-2</v>
      </c>
      <c r="L225" s="6">
        <v>2.5499999999999998E-2</v>
      </c>
      <c r="M225" s="6">
        <v>7.8899999999999998E-2</v>
      </c>
      <c r="N225" s="6">
        <v>5.28E-2</v>
      </c>
      <c r="O225" s="6">
        <v>3.9399999999999998E-2</v>
      </c>
      <c r="P225" s="6">
        <v>5.21E-2</v>
      </c>
      <c r="Q225" s="6">
        <v>4.4600000000000001E-2</v>
      </c>
      <c r="R225" s="6">
        <v>4.58E-2</v>
      </c>
    </row>
    <row r="226" spans="3:18" ht="15.5" x14ac:dyDescent="0.35">
      <c r="C226" t="s">
        <v>250</v>
      </c>
      <c r="I226" s="6">
        <v>1.7399999999999999E-2</v>
      </c>
      <c r="J226" s="6">
        <v>3.6699999999999997E-2</v>
      </c>
      <c r="K226" s="6">
        <v>2.29E-2</v>
      </c>
      <c r="L226" s="6">
        <v>4.7300000000000002E-2</v>
      </c>
      <c r="M226" s="6">
        <v>0.1477</v>
      </c>
      <c r="N226" s="6">
        <v>0.10400000000000001</v>
      </c>
      <c r="O226" s="6">
        <v>8.0700000000000008E-2</v>
      </c>
      <c r="P226" s="6">
        <v>9.8100000000000007E-2</v>
      </c>
      <c r="Q226" s="6">
        <v>9.0700000000000003E-2</v>
      </c>
      <c r="R226" s="6">
        <v>0.10050000000000001</v>
      </c>
    </row>
    <row r="227" spans="3:18" ht="15.5" x14ac:dyDescent="0.35">
      <c r="C227" t="s">
        <v>251</v>
      </c>
      <c r="I227" s="6">
        <v>5.6900000000000006E-2</v>
      </c>
      <c r="J227" s="6">
        <v>7.4800000000000005E-2</v>
      </c>
      <c r="K227" s="6">
        <v>6.6900000000000001E-2</v>
      </c>
      <c r="L227" s="6">
        <v>8.8000000000000009E-2</v>
      </c>
      <c r="M227" s="6">
        <v>0.23680000000000001</v>
      </c>
      <c r="N227" s="6">
        <v>0.20230000000000001</v>
      </c>
      <c r="O227" s="6">
        <v>0.1656</v>
      </c>
      <c r="P227" s="6">
        <v>0.1852</v>
      </c>
      <c r="Q227" s="6">
        <v>0.16289999999999999</v>
      </c>
      <c r="R227" s="6">
        <v>0.2863</v>
      </c>
    </row>
    <row r="228" spans="3:18" ht="15.5" x14ac:dyDescent="0.35">
      <c r="C228" t="s">
        <v>252</v>
      </c>
      <c r="I228" s="6">
        <v>1.19</v>
      </c>
      <c r="J228" s="6">
        <v>1.57</v>
      </c>
      <c r="K228" s="6">
        <v>1.36</v>
      </c>
      <c r="L228" s="6">
        <v>1.72</v>
      </c>
      <c r="M228" s="6">
        <v>3.77</v>
      </c>
      <c r="N228" s="6">
        <v>2.84</v>
      </c>
      <c r="O228" s="6">
        <v>2.3199999999999998</v>
      </c>
      <c r="P228" s="6">
        <v>3.03</v>
      </c>
      <c r="Q228" s="6">
        <v>2.77</v>
      </c>
      <c r="R228" s="6">
        <v>2.68</v>
      </c>
    </row>
    <row r="229" spans="3:18" ht="15.5" x14ac:dyDescent="0.35">
      <c r="C229" t="s">
        <v>63</v>
      </c>
      <c r="I229" s="6">
        <v>0.54</v>
      </c>
      <c r="J229" s="6">
        <v>0.48</v>
      </c>
      <c r="K229" s="6">
        <v>0.44</v>
      </c>
      <c r="L229" s="6">
        <v>0.62</v>
      </c>
      <c r="M229" s="6">
        <v>1.47</v>
      </c>
      <c r="N229" s="6">
        <v>1.17</v>
      </c>
      <c r="O229" s="6">
        <v>1.6</v>
      </c>
      <c r="P229" s="6">
        <v>1.59</v>
      </c>
      <c r="Q229" s="6">
        <v>0.81</v>
      </c>
      <c r="R229" s="5">
        <v>0</v>
      </c>
    </row>
    <row r="230" spans="3:18" ht="15.5" x14ac:dyDescent="0.35">
      <c r="C230" t="s">
        <v>60</v>
      </c>
      <c r="I230" s="6">
        <v>694.62</v>
      </c>
      <c r="J230" s="6">
        <v>682.28</v>
      </c>
      <c r="K230" s="6">
        <v>656.67</v>
      </c>
      <c r="L230" s="6">
        <v>582.59</v>
      </c>
      <c r="M230" s="6">
        <v>570.83000000000004</v>
      </c>
      <c r="N230" s="6">
        <v>478.81</v>
      </c>
      <c r="O230" s="6">
        <v>427.14</v>
      </c>
      <c r="P230" s="6">
        <v>386.88</v>
      </c>
      <c r="Q230" s="6">
        <v>302.43</v>
      </c>
      <c r="R230" s="6">
        <v>280.88</v>
      </c>
    </row>
    <row r="231" spans="3:18" ht="15.5" x14ac:dyDescent="0.35">
      <c r="C231" t="s">
        <v>253</v>
      </c>
      <c r="I231" s="6">
        <v>0.55000000000000004</v>
      </c>
      <c r="J231" s="6">
        <v>0.48</v>
      </c>
      <c r="K231" s="6">
        <v>0.44</v>
      </c>
      <c r="L231" s="6">
        <v>0.62</v>
      </c>
      <c r="M231" s="6">
        <v>1.47</v>
      </c>
      <c r="N231" s="6">
        <v>1.17</v>
      </c>
      <c r="O231" s="6">
        <v>1.6</v>
      </c>
      <c r="P231" s="6">
        <v>1.59</v>
      </c>
      <c r="Q231" s="6">
        <v>0.81</v>
      </c>
      <c r="R231" s="5">
        <v>0</v>
      </c>
    </row>
    <row r="232" spans="3:18" ht="15.5" x14ac:dyDescent="0.35">
      <c r="C232" t="s">
        <v>254</v>
      </c>
      <c r="I232" s="6">
        <v>683.48</v>
      </c>
      <c r="J232" s="6">
        <v>682.28</v>
      </c>
      <c r="K232" s="6">
        <v>656.67</v>
      </c>
      <c r="L232" s="6">
        <v>582.59</v>
      </c>
      <c r="M232" s="6">
        <v>570.83000000000004</v>
      </c>
      <c r="N232" s="6">
        <v>478.81</v>
      </c>
      <c r="O232" s="6">
        <v>427.14</v>
      </c>
      <c r="P232" s="6">
        <v>386.88</v>
      </c>
      <c r="Q232" s="6">
        <v>302.43</v>
      </c>
      <c r="R232" s="6">
        <v>280.88</v>
      </c>
    </row>
    <row r="233" spans="3:18" ht="15.5" x14ac:dyDescent="0.35">
      <c r="C233" t="s">
        <v>255</v>
      </c>
      <c r="I233" s="5">
        <v>2000000000</v>
      </c>
      <c r="J233" s="5">
        <v>288000000000</v>
      </c>
      <c r="K233" s="5">
        <v>519000000000</v>
      </c>
      <c r="L233" s="5">
        <v>23000000000</v>
      </c>
      <c r="M233" s="5">
        <v>123000000000</v>
      </c>
      <c r="N233" s="5">
        <v>29000000000</v>
      </c>
      <c r="O233" s="5">
        <v>25000000000</v>
      </c>
      <c r="P233" s="5">
        <v>15000000000</v>
      </c>
      <c r="Q233" s="5">
        <v>13000000000</v>
      </c>
      <c r="R233" s="5">
        <v>9000000000</v>
      </c>
    </row>
    <row r="234" spans="3:18" ht="15.5" x14ac:dyDescent="0.35">
      <c r="C234" t="s">
        <v>256</v>
      </c>
      <c r="I234" s="5">
        <v>78000000000</v>
      </c>
      <c r="J234" s="5">
        <v>79000000000</v>
      </c>
      <c r="K234" s="5">
        <v>367000000000</v>
      </c>
      <c r="L234" s="5">
        <v>879000000000</v>
      </c>
      <c r="M234" s="5">
        <v>528000000000</v>
      </c>
      <c r="N234" s="5">
        <v>31000000000</v>
      </c>
      <c r="O234" s="5">
        <v>38000000000</v>
      </c>
      <c r="P234" s="5">
        <v>20000000000</v>
      </c>
      <c r="Q234" s="5">
        <v>6000000000</v>
      </c>
      <c r="R234" s="5">
        <v>9000000000</v>
      </c>
    </row>
    <row r="235" spans="3:18" ht="15.5" x14ac:dyDescent="0.35">
      <c r="C235" t="s">
        <v>26</v>
      </c>
      <c r="I235" s="5">
        <v>79000000000</v>
      </c>
      <c r="J235" s="5">
        <v>367000000000</v>
      </c>
      <c r="K235" s="5">
        <v>886000000000</v>
      </c>
      <c r="L235" s="5">
        <v>903000000000</v>
      </c>
      <c r="M235" s="5">
        <v>650000000000</v>
      </c>
      <c r="N235" s="5">
        <v>60000000000</v>
      </c>
      <c r="O235" s="5">
        <v>63000000000</v>
      </c>
      <c r="P235" s="5">
        <v>34000000000</v>
      </c>
      <c r="Q235" s="5">
        <v>20000000000</v>
      </c>
      <c r="R235" s="5">
        <v>18000000000</v>
      </c>
    </row>
    <row r="236" spans="3:18" ht="15.5" x14ac:dyDescent="0.35">
      <c r="C236" t="s">
        <v>23</v>
      </c>
      <c r="I236" s="5">
        <v>1000000000</v>
      </c>
      <c r="J236" s="5">
        <v>217000000000</v>
      </c>
      <c r="K236" s="5">
        <v>686000000000</v>
      </c>
      <c r="L236" s="5">
        <v>635000000000</v>
      </c>
      <c r="M236" s="5">
        <v>533000000000</v>
      </c>
      <c r="N236" s="5">
        <v>18000000000</v>
      </c>
      <c r="O236" s="5">
        <v>39000000000</v>
      </c>
      <c r="P236" s="5">
        <v>-30000000000</v>
      </c>
      <c r="Q236" s="5">
        <v>-35000000000</v>
      </c>
      <c r="R236" s="5">
        <v>-12000000000</v>
      </c>
    </row>
    <row r="237" spans="3:18" ht="15.5" x14ac:dyDescent="0.35">
      <c r="C237" t="s">
        <v>257</v>
      </c>
      <c r="I237" s="5">
        <v>2427000000000</v>
      </c>
      <c r="J237" s="5">
        <v>2160000000000</v>
      </c>
      <c r="K237" s="5">
        <v>2201000000000</v>
      </c>
      <c r="L237" s="5">
        <v>2616000000000</v>
      </c>
      <c r="M237" s="5">
        <v>2226000000000</v>
      </c>
      <c r="N237" s="5">
        <v>842000000000</v>
      </c>
      <c r="O237" s="5">
        <v>703000000000</v>
      </c>
      <c r="P237" s="5">
        <v>492000000000</v>
      </c>
      <c r="Q237" s="5">
        <v>182000000000</v>
      </c>
      <c r="R237" s="5">
        <v>226000000000</v>
      </c>
    </row>
    <row r="238" spans="3:18" ht="15.5" x14ac:dyDescent="0.35">
      <c r="C238" t="s">
        <v>258</v>
      </c>
      <c r="I238" s="5">
        <v>-84000000000</v>
      </c>
      <c r="J238" s="5">
        <v>191000000000</v>
      </c>
      <c r="K238" s="5">
        <v>-317000000000</v>
      </c>
      <c r="L238" s="5">
        <v>88000000000</v>
      </c>
      <c r="M238" s="5">
        <v>-52000000000</v>
      </c>
      <c r="N238" s="5">
        <v>96000000000</v>
      </c>
      <c r="O238" s="5">
        <v>-406000000000</v>
      </c>
      <c r="P238" s="5">
        <v>-414000000000</v>
      </c>
      <c r="Q238" s="5">
        <v>41000000000</v>
      </c>
      <c r="R238" s="5">
        <v>-194000000000</v>
      </c>
    </row>
    <row r="239" spans="3:18" ht="15.5" x14ac:dyDescent="0.35">
      <c r="C239" t="s">
        <v>259</v>
      </c>
      <c r="I239" s="5">
        <v>-37000000000</v>
      </c>
      <c r="J239" s="5">
        <v>-10000000000</v>
      </c>
      <c r="K239" s="5">
        <v>-156000000000</v>
      </c>
      <c r="L239" s="5">
        <v>-57000000000</v>
      </c>
      <c r="M239" s="5">
        <v>-149000000000</v>
      </c>
      <c r="N239" s="5">
        <v>-157000000000</v>
      </c>
      <c r="O239" s="5">
        <v>-257000000000</v>
      </c>
      <c r="P239" s="5">
        <v>-169000000000</v>
      </c>
      <c r="Q239" s="5">
        <v>-499000000000</v>
      </c>
      <c r="R239" s="5">
        <v>-145000000000</v>
      </c>
    </row>
    <row r="240" spans="3:18" ht="15.5" x14ac:dyDescent="0.35">
      <c r="C240" t="s">
        <v>15</v>
      </c>
      <c r="I240" s="5">
        <v>-122000000000</v>
      </c>
      <c r="J240" s="5">
        <v>181000000000</v>
      </c>
      <c r="K240" s="5">
        <v>-472000000000</v>
      </c>
      <c r="L240" s="5">
        <v>31000000000</v>
      </c>
      <c r="M240" s="5">
        <v>-200000000000</v>
      </c>
      <c r="N240" s="5">
        <v>-61000000000</v>
      </c>
      <c r="O240" s="5">
        <v>-663000000000</v>
      </c>
      <c r="P240" s="5">
        <v>-583000000000</v>
      </c>
      <c r="Q240" s="5">
        <v>-457000000000</v>
      </c>
      <c r="R240" s="5">
        <v>-338000000000</v>
      </c>
    </row>
    <row r="241" spans="2:18" ht="15.5" x14ac:dyDescent="0.35">
      <c r="C241" t="s">
        <v>17</v>
      </c>
      <c r="I241" s="6">
        <v>-18.88</v>
      </c>
      <c r="J241" s="6">
        <v>28.07</v>
      </c>
      <c r="K241" s="6">
        <v>-73.39</v>
      </c>
      <c r="L241" s="6">
        <v>4.88</v>
      </c>
      <c r="M241" s="6">
        <v>-31.5</v>
      </c>
      <c r="N241" s="6">
        <v>-9.6999999999999993</v>
      </c>
      <c r="O241" s="6">
        <v>-105.12</v>
      </c>
      <c r="P241" s="6">
        <v>-92.49</v>
      </c>
      <c r="Q241" s="6">
        <v>-73.16</v>
      </c>
      <c r="R241" s="6">
        <v>-67.67</v>
      </c>
    </row>
    <row r="243" spans="2:18" ht="15.5" x14ac:dyDescent="0.35">
      <c r="B243" t="s">
        <v>260</v>
      </c>
      <c r="C243" t="s">
        <v>261</v>
      </c>
      <c r="D243" s="5">
        <v>36000000000</v>
      </c>
      <c r="E243" s="5">
        <v>29000000000</v>
      </c>
      <c r="F243" s="5">
        <v>-35000000000</v>
      </c>
      <c r="G243" s="5">
        <v>26000000000</v>
      </c>
      <c r="H243" s="5">
        <v>129000000000</v>
      </c>
      <c r="I243" s="5">
        <v>78000000000</v>
      </c>
      <c r="J243" s="5">
        <v>161000000000</v>
      </c>
      <c r="K243" s="5">
        <v>97000000000</v>
      </c>
      <c r="L243" s="5">
        <v>178000000000</v>
      </c>
      <c r="M243" s="5">
        <v>537000000000</v>
      </c>
      <c r="N243" s="5">
        <v>314000000000</v>
      </c>
      <c r="O243" s="5">
        <v>217000000000</v>
      </c>
      <c r="P243" s="5">
        <v>239000000000</v>
      </c>
      <c r="Q243" s="5">
        <v>171000000000</v>
      </c>
    </row>
    <row r="244" spans="2:18" ht="15.5" x14ac:dyDescent="0.35">
      <c r="C244" t="s">
        <v>444</v>
      </c>
      <c r="M244" s="6">
        <v>6.5</v>
      </c>
      <c r="N244" s="6">
        <v>2.5</v>
      </c>
    </row>
    <row r="245" spans="2:18" ht="15.5" x14ac:dyDescent="0.35">
      <c r="C245" t="s">
        <v>71</v>
      </c>
      <c r="M245" s="6">
        <v>7.8E-2</v>
      </c>
      <c r="N245" s="6">
        <v>5.1299999999999998E-2</v>
      </c>
    </row>
    <row r="246" spans="2:18" ht="15.5" x14ac:dyDescent="0.35">
      <c r="C246" t="s">
        <v>445</v>
      </c>
      <c r="M246" s="6">
        <v>1.1200000000000002E-2</v>
      </c>
      <c r="N246" s="6">
        <v>3.4000000000000002E-3</v>
      </c>
    </row>
    <row r="247" spans="2:18" ht="15.5" x14ac:dyDescent="0.35">
      <c r="C247" t="s">
        <v>51</v>
      </c>
      <c r="D247" s="6">
        <v>5.59</v>
      </c>
      <c r="E247" s="6">
        <v>4.45</v>
      </c>
      <c r="F247" s="6">
        <v>-5.45</v>
      </c>
      <c r="G247" s="6">
        <v>4.0599999999999996</v>
      </c>
      <c r="H247" s="6">
        <v>20.07</v>
      </c>
      <c r="I247" s="6">
        <v>12.07</v>
      </c>
      <c r="J247" s="6">
        <v>25.03</v>
      </c>
      <c r="K247" s="6">
        <v>15.07</v>
      </c>
      <c r="L247" s="6">
        <v>27.58</v>
      </c>
      <c r="M247" s="6">
        <v>83.36</v>
      </c>
      <c r="N247" s="6">
        <v>48.77</v>
      </c>
      <c r="O247" s="6">
        <v>33.78</v>
      </c>
      <c r="P247" s="6">
        <v>37.17</v>
      </c>
      <c r="Q247" s="6">
        <v>26.63</v>
      </c>
    </row>
    <row r="248" spans="2:18" ht="15.5" x14ac:dyDescent="0.35">
      <c r="C248" t="s">
        <v>73</v>
      </c>
      <c r="M248" s="6">
        <v>6.5</v>
      </c>
      <c r="N248" s="6">
        <v>2.5</v>
      </c>
    </row>
    <row r="249" spans="2:18" ht="15.5" x14ac:dyDescent="0.35">
      <c r="C249" t="s">
        <v>446</v>
      </c>
      <c r="M249" s="6">
        <v>7.8E-2</v>
      </c>
      <c r="N249" s="6">
        <v>5.1299999999999998E-2</v>
      </c>
    </row>
    <row r="250" spans="2:18" ht="15.5" x14ac:dyDescent="0.35">
      <c r="C250" t="s">
        <v>447</v>
      </c>
      <c r="M250" s="6">
        <v>1.1200000000000002E-2</v>
      </c>
      <c r="N250" s="6">
        <v>3.4000000000000002E-3</v>
      </c>
    </row>
    <row r="251" spans="2:18" ht="15.5" x14ac:dyDescent="0.35">
      <c r="C251" t="s">
        <v>262</v>
      </c>
      <c r="D251" s="5">
        <v>730000000000</v>
      </c>
      <c r="E251" s="5">
        <v>722000000000</v>
      </c>
      <c r="F251" s="5">
        <v>474000000000</v>
      </c>
      <c r="G251" s="5">
        <v>705000000000</v>
      </c>
      <c r="H251" s="5">
        <v>2905000000000</v>
      </c>
      <c r="I251" s="5">
        <v>2630000000000</v>
      </c>
      <c r="J251" s="5">
        <v>2792000000000</v>
      </c>
      <c r="K251" s="5">
        <v>2186000000000</v>
      </c>
      <c r="L251" s="5">
        <v>4527000000000</v>
      </c>
      <c r="M251" s="5">
        <v>5416000000000</v>
      </c>
      <c r="N251" s="5">
        <v>2929000000000</v>
      </c>
      <c r="O251" s="5">
        <v>2136000000000</v>
      </c>
      <c r="P251" s="5">
        <v>2101000000000</v>
      </c>
      <c r="Q251" s="5">
        <v>1735000000000</v>
      </c>
    </row>
    <row r="252" spans="2:18" ht="15.5" x14ac:dyDescent="0.35">
      <c r="C252" t="s">
        <v>448</v>
      </c>
      <c r="M252" s="6">
        <v>6.5</v>
      </c>
      <c r="N252" s="6">
        <v>2.5</v>
      </c>
    </row>
    <row r="253" spans="2:18" ht="15.5" x14ac:dyDescent="0.35">
      <c r="C253" t="s">
        <v>449</v>
      </c>
      <c r="M253" s="6">
        <v>7.8E-2</v>
      </c>
      <c r="N253" s="6">
        <v>5.1299999999999998E-2</v>
      </c>
    </row>
    <row r="254" spans="2:18" ht="15.5" x14ac:dyDescent="0.35">
      <c r="C254" t="s">
        <v>450</v>
      </c>
      <c r="M254" s="6">
        <v>1.1200000000000002E-2</v>
      </c>
      <c r="N254" s="6">
        <v>3.4000000000000002E-3</v>
      </c>
    </row>
    <row r="255" spans="2:18" ht="15.5" x14ac:dyDescent="0.35">
      <c r="C255" t="s">
        <v>344</v>
      </c>
      <c r="I255" s="6">
        <v>8.17</v>
      </c>
    </row>
    <row r="256" spans="2:18" ht="15.5" x14ac:dyDescent="0.35">
      <c r="C256" t="s">
        <v>345</v>
      </c>
      <c r="I256" s="6">
        <v>18.96</v>
      </c>
    </row>
    <row r="257" spans="3:9" ht="15.5" x14ac:dyDescent="0.35">
      <c r="C257" t="s">
        <v>263</v>
      </c>
      <c r="I257" s="6">
        <v>6.95</v>
      </c>
    </row>
    <row r="258" spans="3:9" ht="15.5" x14ac:dyDescent="0.35">
      <c r="C258" t="s">
        <v>346</v>
      </c>
      <c r="I258" s="6">
        <v>5.2699999999999997E-2</v>
      </c>
    </row>
    <row r="259" spans="3:9" ht="15.5" x14ac:dyDescent="0.35">
      <c r="C259" t="s">
        <v>347</v>
      </c>
      <c r="I259" s="6">
        <v>0.4</v>
      </c>
    </row>
    <row r="260" spans="3:9" ht="15.5" x14ac:dyDescent="0.35">
      <c r="C260" t="s">
        <v>348</v>
      </c>
      <c r="I260" s="6">
        <v>0.23</v>
      </c>
    </row>
    <row r="261" spans="3:9" ht="15.5" x14ac:dyDescent="0.35">
      <c r="C261" t="s">
        <v>349</v>
      </c>
      <c r="I261" s="6">
        <v>-11.37</v>
      </c>
    </row>
    <row r="262" spans="3:9" ht="15.5" x14ac:dyDescent="0.35">
      <c r="C262" t="s">
        <v>350</v>
      </c>
      <c r="I262" s="6">
        <v>-8.11</v>
      </c>
    </row>
    <row r="263" spans="3:9" ht="15.5" x14ac:dyDescent="0.35">
      <c r="C263" t="s">
        <v>351</v>
      </c>
      <c r="I263" s="6">
        <v>3.62</v>
      </c>
    </row>
    <row r="264" spans="3:9" ht="15.5" x14ac:dyDescent="0.35">
      <c r="C264" t="s">
        <v>264</v>
      </c>
      <c r="I264" s="6">
        <v>2.73</v>
      </c>
    </row>
    <row r="265" spans="3:9" ht="15.5" x14ac:dyDescent="0.35">
      <c r="C265" t="s">
        <v>451</v>
      </c>
      <c r="I265" s="6">
        <v>-0.37</v>
      </c>
    </row>
    <row r="266" spans="3:9" ht="15.5" x14ac:dyDescent="0.35">
      <c r="C266" t="s">
        <v>452</v>
      </c>
      <c r="I266" s="6">
        <v>-0.79</v>
      </c>
    </row>
    <row r="267" spans="3:9" ht="15.5" x14ac:dyDescent="0.35">
      <c r="C267" t="s">
        <v>352</v>
      </c>
      <c r="I267" s="6">
        <v>8.65</v>
      </c>
    </row>
    <row r="268" spans="3:9" ht="15.5" x14ac:dyDescent="0.35">
      <c r="C268" t="s">
        <v>353</v>
      </c>
      <c r="I268" s="6">
        <v>20.07</v>
      </c>
    </row>
    <row r="269" spans="3:9" ht="15.5" x14ac:dyDescent="0.35">
      <c r="C269" t="s">
        <v>354</v>
      </c>
      <c r="I269" s="6">
        <v>408.74</v>
      </c>
    </row>
    <row r="270" spans="3:9" ht="15.5" x14ac:dyDescent="0.35">
      <c r="C270" t="s">
        <v>355</v>
      </c>
      <c r="D270" s="6">
        <v>22.63</v>
      </c>
    </row>
    <row r="271" spans="3:9" ht="15.5" x14ac:dyDescent="0.35">
      <c r="C271" t="s">
        <v>356</v>
      </c>
      <c r="I271" s="6">
        <v>705.2</v>
      </c>
    </row>
    <row r="272" spans="3:9" ht="15.5" x14ac:dyDescent="0.35">
      <c r="C272" t="s">
        <v>357</v>
      </c>
      <c r="I272" s="6">
        <v>-20.22</v>
      </c>
    </row>
    <row r="273" spans="3:9" ht="15.5" x14ac:dyDescent="0.35">
      <c r="C273" t="s">
        <v>265</v>
      </c>
      <c r="D273" s="6">
        <v>1.73</v>
      </c>
    </row>
    <row r="274" spans="3:9" ht="15.5" x14ac:dyDescent="0.35">
      <c r="C274" t="s">
        <v>266</v>
      </c>
      <c r="D274" s="6">
        <v>0.63</v>
      </c>
    </row>
    <row r="275" spans="3:9" ht="15.5" x14ac:dyDescent="0.35">
      <c r="C275" t="s">
        <v>267</v>
      </c>
      <c r="D275" s="6">
        <v>0.02</v>
      </c>
    </row>
    <row r="276" spans="3:9" ht="15.5" x14ac:dyDescent="0.35">
      <c r="C276" t="s">
        <v>269</v>
      </c>
      <c r="D276" s="6">
        <v>0.78</v>
      </c>
    </row>
    <row r="277" spans="3:9" ht="15.5" x14ac:dyDescent="0.35">
      <c r="C277" t="s">
        <v>270</v>
      </c>
      <c r="D277" s="6">
        <v>0.01</v>
      </c>
    </row>
    <row r="278" spans="3:9" ht="15.5" x14ac:dyDescent="0.35">
      <c r="C278" t="s">
        <v>271</v>
      </c>
      <c r="D278" s="6">
        <v>1.8</v>
      </c>
    </row>
    <row r="279" spans="3:9" ht="15.5" x14ac:dyDescent="0.35">
      <c r="C279" t="s">
        <v>272</v>
      </c>
      <c r="I279" s="6">
        <v>1.1599999999999999</v>
      </c>
    </row>
    <row r="280" spans="3:9" ht="15.5" x14ac:dyDescent="0.35">
      <c r="C280" t="s">
        <v>13</v>
      </c>
      <c r="D280" s="5">
        <v>122000000000</v>
      </c>
    </row>
    <row r="281" spans="3:9" ht="15.5" x14ac:dyDescent="0.35">
      <c r="C281" t="s">
        <v>358</v>
      </c>
      <c r="I281" s="6">
        <v>4.32</v>
      </c>
    </row>
    <row r="282" spans="3:9" ht="15.5" x14ac:dyDescent="0.35">
      <c r="C282" t="s">
        <v>273</v>
      </c>
      <c r="I282" s="6">
        <v>6.8000000000000005E-3</v>
      </c>
    </row>
    <row r="283" spans="3:9" ht="15.5" x14ac:dyDescent="0.35">
      <c r="C283" t="s">
        <v>274</v>
      </c>
      <c r="I283" s="6">
        <v>1.23E-2</v>
      </c>
    </row>
    <row r="284" spans="3:9" ht="15.5" x14ac:dyDescent="0.35">
      <c r="C284" t="s">
        <v>275</v>
      </c>
      <c r="I284" s="6">
        <v>5.8200000000000002E-2</v>
      </c>
    </row>
    <row r="285" spans="3:9" ht="15.5" x14ac:dyDescent="0.35">
      <c r="C285" t="s">
        <v>359</v>
      </c>
      <c r="I285" s="6">
        <v>3.6400000000000002E-2</v>
      </c>
    </row>
    <row r="286" spans="3:9" ht="15.5" x14ac:dyDescent="0.35">
      <c r="C286" t="s">
        <v>276</v>
      </c>
      <c r="D286" s="6">
        <v>42.27</v>
      </c>
    </row>
    <row r="287" spans="3:9" ht="15.5" x14ac:dyDescent="0.35">
      <c r="C287" t="s">
        <v>277</v>
      </c>
      <c r="D287" s="6">
        <v>533.16999999999996</v>
      </c>
    </row>
    <row r="288" spans="3:9" ht="15.5" x14ac:dyDescent="0.35">
      <c r="C288" t="s">
        <v>278</v>
      </c>
      <c r="D288" s="6">
        <v>35.92</v>
      </c>
    </row>
    <row r="289" spans="3:9" ht="15.5" x14ac:dyDescent="0.35">
      <c r="C289" t="s">
        <v>279</v>
      </c>
      <c r="D289" s="6">
        <v>539.52</v>
      </c>
    </row>
    <row r="290" spans="3:9" ht="15.5" x14ac:dyDescent="0.35">
      <c r="C290" t="s">
        <v>280</v>
      </c>
      <c r="D290" s="6">
        <v>2.15</v>
      </c>
    </row>
    <row r="291" spans="3:9" ht="15.5" x14ac:dyDescent="0.35">
      <c r="C291" t="s">
        <v>281</v>
      </c>
      <c r="I291" s="6">
        <v>0.33</v>
      </c>
    </row>
    <row r="292" spans="3:9" ht="15.5" x14ac:dyDescent="0.35">
      <c r="C292" t="s">
        <v>282</v>
      </c>
      <c r="I292" s="6">
        <v>0.64</v>
      </c>
    </row>
    <row r="293" spans="3:9" ht="15.5" x14ac:dyDescent="0.35">
      <c r="C293" t="s">
        <v>47</v>
      </c>
      <c r="I293" s="5">
        <v>1056000000000</v>
      </c>
    </row>
    <row r="294" spans="3:9" ht="15.5" x14ac:dyDescent="0.35">
      <c r="C294" t="s">
        <v>283</v>
      </c>
      <c r="I294" s="5">
        <v>1068000000000</v>
      </c>
    </row>
    <row r="295" spans="3:9" ht="15.5" x14ac:dyDescent="0.35">
      <c r="C295" t="s">
        <v>284</v>
      </c>
      <c r="I295" s="5">
        <v>6440000000</v>
      </c>
    </row>
    <row r="296" spans="3:9" ht="15.5" x14ac:dyDescent="0.35">
      <c r="C296" t="s">
        <v>285</v>
      </c>
      <c r="I296" s="6">
        <v>0.21539999999999998</v>
      </c>
    </row>
    <row r="297" spans="3:9" ht="15.5" x14ac:dyDescent="0.35">
      <c r="C297" t="s">
        <v>286</v>
      </c>
      <c r="D297" s="6">
        <v>0.22690000000000002</v>
      </c>
    </row>
    <row r="298" spans="3:9" ht="15.5" x14ac:dyDescent="0.35">
      <c r="C298" t="s">
        <v>287</v>
      </c>
      <c r="D298" s="6">
        <v>0.1351</v>
      </c>
    </row>
    <row r="299" spans="3:9" ht="15.5" x14ac:dyDescent="0.35">
      <c r="C299" t="s">
        <v>288</v>
      </c>
      <c r="D299" s="6">
        <v>4.9299999999999997E-2</v>
      </c>
    </row>
    <row r="300" spans="3:9" ht="15.5" x14ac:dyDescent="0.35">
      <c r="C300" t="s">
        <v>453</v>
      </c>
      <c r="D300" s="6">
        <v>7.7100000000000002E-2</v>
      </c>
    </row>
    <row r="301" spans="3:9" ht="15.5" x14ac:dyDescent="0.35">
      <c r="C301" t="s">
        <v>289</v>
      </c>
      <c r="D301" s="6">
        <v>0.12839999999999999</v>
      </c>
    </row>
    <row r="302" spans="3:9" ht="15.5" x14ac:dyDescent="0.35">
      <c r="C302" t="s">
        <v>360</v>
      </c>
      <c r="D302" s="6">
        <v>-2.9900000000000003E-2</v>
      </c>
    </row>
    <row r="303" spans="3:9" ht="15.5" x14ac:dyDescent="0.35">
      <c r="C303" t="s">
        <v>290</v>
      </c>
      <c r="I303" s="6">
        <v>6.5</v>
      </c>
    </row>
    <row r="304" spans="3:9" ht="15.5" x14ac:dyDescent="0.35">
      <c r="C304" t="s">
        <v>291</v>
      </c>
      <c r="I304" t="s">
        <v>1973</v>
      </c>
    </row>
    <row r="305" spans="3:9" ht="15.5" x14ac:dyDescent="0.35">
      <c r="C305" t="s">
        <v>293</v>
      </c>
      <c r="I305" s="5">
        <v>3</v>
      </c>
    </row>
    <row r="306" spans="3:9" ht="15.5" x14ac:dyDescent="0.35">
      <c r="C306" t="s">
        <v>294</v>
      </c>
      <c r="I306" s="6">
        <v>0.08</v>
      </c>
    </row>
    <row r="307" spans="3:9" ht="15.5" x14ac:dyDescent="0.35">
      <c r="C307" t="s">
        <v>295</v>
      </c>
      <c r="I307" s="6">
        <v>0.51</v>
      </c>
    </row>
    <row r="308" spans="3:9" ht="15.5" x14ac:dyDescent="0.35">
      <c r="C308" t="s">
        <v>458</v>
      </c>
      <c r="I308" s="6">
        <v>0.39</v>
      </c>
    </row>
    <row r="309" spans="3:9" ht="15.5" x14ac:dyDescent="0.35">
      <c r="C309" t="s">
        <v>296</v>
      </c>
      <c r="I309" s="6">
        <v>0.24</v>
      </c>
    </row>
    <row r="310" spans="3:9" ht="15.5" x14ac:dyDescent="0.35">
      <c r="C310" t="s">
        <v>361</v>
      </c>
      <c r="I310" s="6">
        <v>0.81</v>
      </c>
    </row>
    <row r="311" spans="3:9" ht="15.5" x14ac:dyDescent="0.35">
      <c r="C311" t="s">
        <v>297</v>
      </c>
      <c r="I311" s="6">
        <v>0.95</v>
      </c>
    </row>
    <row r="312" spans="3:9" ht="15.5" x14ac:dyDescent="0.35">
      <c r="C312" t="s">
        <v>298</v>
      </c>
      <c r="I312" s="6">
        <v>0.15</v>
      </c>
    </row>
    <row r="313" spans="3:9" ht="15.5" x14ac:dyDescent="0.35">
      <c r="C313" t="s">
        <v>299</v>
      </c>
      <c r="I313" s="5">
        <v>2631000000000</v>
      </c>
    </row>
    <row r="314" spans="3:9" ht="15.5" x14ac:dyDescent="0.35">
      <c r="C314" t="s">
        <v>300</v>
      </c>
      <c r="I314" s="5">
        <v>528000000000</v>
      </c>
    </row>
    <row r="315" spans="3:9" ht="15.5" x14ac:dyDescent="0.35">
      <c r="C315" t="s">
        <v>301</v>
      </c>
      <c r="I315" s="5">
        <v>391000000000</v>
      </c>
    </row>
    <row r="316" spans="3:9" ht="15.5" x14ac:dyDescent="0.35">
      <c r="C316" t="s">
        <v>302</v>
      </c>
      <c r="I316" s="5">
        <v>56000000000</v>
      </c>
    </row>
    <row r="317" spans="3:9" ht="15.5" x14ac:dyDescent="0.35">
      <c r="C317" t="s">
        <v>303</v>
      </c>
      <c r="D317" s="5">
        <v>146000000000</v>
      </c>
    </row>
    <row r="318" spans="3:9" ht="15.5" x14ac:dyDescent="0.35">
      <c r="C318" t="s">
        <v>304</v>
      </c>
      <c r="D318" s="5">
        <v>8150000000000</v>
      </c>
    </row>
    <row r="319" spans="3:9" ht="15.5" x14ac:dyDescent="0.35">
      <c r="C319" t="s">
        <v>305</v>
      </c>
      <c r="D319" s="5">
        <v>3531000000000</v>
      </c>
    </row>
    <row r="320" spans="3:9" ht="15.5" x14ac:dyDescent="0.35">
      <c r="C320" t="s">
        <v>245</v>
      </c>
      <c r="D320" s="5">
        <v>2254000000000</v>
      </c>
    </row>
    <row r="321" spans="3:9" ht="15.5" x14ac:dyDescent="0.35">
      <c r="C321" t="s">
        <v>306</v>
      </c>
      <c r="I321" s="5">
        <v>4540000000000</v>
      </c>
    </row>
    <row r="322" spans="3:9" ht="15.5" x14ac:dyDescent="0.35">
      <c r="C322" t="s">
        <v>242</v>
      </c>
      <c r="D322" s="5">
        <v>79000000000</v>
      </c>
    </row>
    <row r="323" spans="3:9" ht="15.5" x14ac:dyDescent="0.35">
      <c r="C323" t="s">
        <v>24</v>
      </c>
      <c r="D323" s="5">
        <v>79000000000</v>
      </c>
    </row>
    <row r="324" spans="3:9" ht="15.5" x14ac:dyDescent="0.35">
      <c r="C324" t="s">
        <v>21</v>
      </c>
      <c r="D324" s="5">
        <v>-67000000000</v>
      </c>
    </row>
    <row r="325" spans="3:9" ht="15.5" x14ac:dyDescent="0.35">
      <c r="C325" t="s">
        <v>244</v>
      </c>
      <c r="I325" s="5">
        <v>4619000000000</v>
      </c>
    </row>
    <row r="326" spans="3:9" ht="15.5" x14ac:dyDescent="0.35">
      <c r="C326" t="s">
        <v>307</v>
      </c>
      <c r="I326" s="5">
        <v>-93000000000</v>
      </c>
    </row>
    <row r="327" spans="3:9" ht="15.5" x14ac:dyDescent="0.35">
      <c r="C327" t="s">
        <v>308</v>
      </c>
      <c r="I327" s="5">
        <v>-134000000000</v>
      </c>
    </row>
    <row r="328" spans="3:9" ht="15.5" x14ac:dyDescent="0.35">
      <c r="C328" t="s">
        <v>309</v>
      </c>
      <c r="I328" s="5">
        <v>430000000000</v>
      </c>
    </row>
    <row r="329" spans="3:9" ht="15.5" x14ac:dyDescent="0.35">
      <c r="C329" t="s">
        <v>310</v>
      </c>
      <c r="I329" s="5">
        <v>-37000000000</v>
      </c>
    </row>
    <row r="330" spans="3:9" ht="15.5" x14ac:dyDescent="0.35">
      <c r="C330" t="s">
        <v>311</v>
      </c>
      <c r="I330" s="5">
        <v>-130000000000</v>
      </c>
    </row>
  </sheetData>
  <pageMargins left="0.7" right="0.7" top="0.75" bottom="0.75" header="0.3" footer="0.3"/>
  <ignoredErrors>
    <ignoredError sqref="A1:R331" numberStoredAsText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R32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1974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1975</v>
      </c>
      <c r="D2" s="2" vm="175">
        <f ca="1">IFERROR(_xlfn.STOCKHISTORY("XIDX:" &amp; $C$1, D3, , 0, 0, 1), "Libur")</f>
        <v>2200</v>
      </c>
      <c r="E2" s="2" vm="531">
        <f ca="1">IFERROR(_xlfn.STOCKHISTORY("XIDX:" &amp; $C$1, E3, , 0, 0, 1), "Libur")</f>
        <v>1685</v>
      </c>
      <c r="H2" s="2" vm="531">
        <f ca="1">IFERROR(INDEX(D2:G2,COUNT(D2:G2)),"")</f>
        <v>1685</v>
      </c>
      <c r="I2" s="2" vm="532">
        <f t="shared" ref="I2:R2" ca="1" si="0">IFERROR(_xlfn.STOCKHISTORY("XIDX:" &amp; $C$1, I1, , 0, 0, 1), "Libur")</f>
        <v>2150</v>
      </c>
      <c r="J2" s="2" vm="533">
        <f t="shared" ca="1" si="0"/>
        <v>354</v>
      </c>
      <c r="K2" s="2" vm="534">
        <f t="shared" ca="1" si="0"/>
        <v>348</v>
      </c>
      <c r="L2" s="2" vm="179">
        <f t="shared" ca="1" si="0"/>
        <v>202</v>
      </c>
      <c r="M2" s="2" vm="249">
        <f t="shared" ca="1" si="0"/>
        <v>212</v>
      </c>
      <c r="N2" s="2" vm="284">
        <f t="shared" ca="1" si="0"/>
        <v>244</v>
      </c>
      <c r="O2" s="2" vm="113">
        <f t="shared" ca="1" si="0"/>
        <v>200</v>
      </c>
      <c r="P2" s="2" vm="317">
        <f t="shared" ca="1" si="0"/>
        <v>306</v>
      </c>
      <c r="Q2" s="2" vm="204">
        <f t="shared" ca="1" si="0"/>
        <v>298</v>
      </c>
      <c r="R2" s="2" t="str">
        <f t="shared" ca="1" si="0"/>
        <v>Libur</v>
      </c>
    </row>
    <row r="3" spans="1:18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8" ht="15.5" x14ac:dyDescent="0.35">
      <c r="B4" t="s">
        <v>5</v>
      </c>
      <c r="C4" t="s">
        <v>6</v>
      </c>
      <c r="D4" s="2">
        <f>IFERROR(INDEX(D51:D500,MATCH($C$4,$C$51:$C$500,0)),"")</f>
        <v>13647640361624</v>
      </c>
      <c r="E4" s="2">
        <f>IFERROR(INDEX(E51:E500,MATCH($C$4,$C$51:$C$500,0)),"")</f>
        <v>20158489321037</v>
      </c>
      <c r="H4" s="2">
        <f>IFERROR(SUM(D4:G4)*(4/MAX(1,COUNT(D4:G4))),"")</f>
        <v>67612259365322</v>
      </c>
      <c r="I4" s="2">
        <f t="shared" ref="I4:R4" si="1">IFERROR(INDEX(I51:I500,MATCH($C$4,$C$51:$C$500,0)),"")</f>
        <v>44548424151152</v>
      </c>
      <c r="J4" s="2">
        <f t="shared" si="1"/>
        <v>18228628989765</v>
      </c>
      <c r="K4" s="2">
        <f t="shared" si="1"/>
        <v>12857028724562</v>
      </c>
      <c r="L4" s="2">
        <f t="shared" si="1"/>
        <v>6918453560506</v>
      </c>
      <c r="M4" s="2">
        <f t="shared" si="1"/>
        <v>5237905426180</v>
      </c>
      <c r="N4" s="2">
        <f t="shared" si="1"/>
        <v>4138626813254</v>
      </c>
      <c r="O4" s="2">
        <f t="shared" si="1"/>
        <v>3235522159813</v>
      </c>
      <c r="P4" s="2">
        <f t="shared" si="1"/>
        <v>2745593297236</v>
      </c>
      <c r="Q4" s="2">
        <f t="shared" si="1"/>
        <v>2482758909609</v>
      </c>
      <c r="R4" s="2">
        <f t="shared" si="1"/>
        <v>2196887739286</v>
      </c>
    </row>
    <row r="5" spans="1:18" ht="15.5" x14ac:dyDescent="0.35">
      <c r="B5" t="s">
        <v>7</v>
      </c>
      <c r="C5" t="s">
        <v>8</v>
      </c>
      <c r="D5" s="2">
        <f>IFERROR(INDEX(D51:D500,MATCH($C$5,$C$51:$C$500,0)),"")</f>
        <v>266164118838</v>
      </c>
      <c r="E5" s="2">
        <f>IFERROR(INDEX(E51:E500,MATCH($C$5,$C$51:$C$500,0)),"")</f>
        <v>433136635866</v>
      </c>
      <c r="H5" s="2">
        <f>IFERROR(SUM(D5:G5)*(4/MAX(1,COUNT(D5:G5))),"")</f>
        <v>1398601509408</v>
      </c>
      <c r="I5" s="2">
        <f t="shared" ref="I5:R5" si="2">IFERROR(INDEX(I51:I500,MATCH($C$5,$C$51:$C$500,0)),"")</f>
        <v>977371933582</v>
      </c>
      <c r="J5" s="2">
        <f t="shared" si="2"/>
        <v>441997179547</v>
      </c>
      <c r="K5" s="2">
        <f t="shared" si="2"/>
        <v>304963773642</v>
      </c>
      <c r="L5" s="2">
        <f t="shared" si="2"/>
        <v>252642939493</v>
      </c>
      <c r="M5" s="2">
        <f t="shared" si="2"/>
        <v>194405007615</v>
      </c>
      <c r="N5" s="2">
        <f t="shared" si="2"/>
        <v>170713372077</v>
      </c>
      <c r="O5" s="2">
        <f t="shared" si="2"/>
        <v>150367261629</v>
      </c>
      <c r="P5" s="2">
        <f t="shared" si="2"/>
        <v>123821925607</v>
      </c>
      <c r="Q5" s="2">
        <f t="shared" si="2"/>
        <v>112434479324</v>
      </c>
      <c r="R5" s="2">
        <f t="shared" si="2"/>
        <v>171555045108</v>
      </c>
    </row>
    <row r="6" spans="1:18" ht="15.5" x14ac:dyDescent="0.35">
      <c r="B6" t="s">
        <v>9</v>
      </c>
      <c r="C6" t="s">
        <v>10</v>
      </c>
      <c r="D6" s="2">
        <f>IFERROR(INDEX(D51:D500,MATCH($C$6,$C$51:$C$500,0)),"")</f>
        <v>3746665567760</v>
      </c>
      <c r="E6" s="2">
        <f>IFERROR(INDEX(E51:E500,MATCH($C$6,$C$51:$C$500,0)),"")</f>
        <v>3664275673667</v>
      </c>
      <c r="H6" s="2">
        <f>IFERROR(INDEX(D6:G6,COUNT(D6:G6)),"")</f>
        <v>3664275673667</v>
      </c>
      <c r="I6" s="2">
        <f t="shared" ref="I6:R6" si="3">IFERROR(INDEX(I51:I500,MATCH($C$6,$C$51:$C$500,0)),"")</f>
        <v>3230721422381</v>
      </c>
      <c r="J6" s="2">
        <f t="shared" si="3"/>
        <v>2349768088304</v>
      </c>
      <c r="K6" s="2">
        <f t="shared" si="3"/>
        <v>1972586251597</v>
      </c>
      <c r="L6" s="2">
        <f t="shared" si="3"/>
        <v>1722573240682</v>
      </c>
      <c r="M6" s="2">
        <f t="shared" si="3"/>
        <v>1515552418426</v>
      </c>
      <c r="N6" s="2">
        <f t="shared" si="3"/>
        <v>1356947214766</v>
      </c>
      <c r="O6" s="2">
        <f t="shared" si="3"/>
        <v>1211246898396</v>
      </c>
      <c r="P6" s="2">
        <f t="shared" si="3"/>
        <v>1092723219024</v>
      </c>
      <c r="Q6" s="2">
        <f t="shared" si="3"/>
        <v>996515466805</v>
      </c>
      <c r="R6" s="2">
        <f t="shared" si="3"/>
        <v>569301722481</v>
      </c>
    </row>
    <row r="7" spans="1:18" ht="15.5" x14ac:dyDescent="0.35">
      <c r="B7" t="s">
        <v>11</v>
      </c>
      <c r="C7" t="s">
        <v>12</v>
      </c>
      <c r="D7" s="3">
        <f>IFERROR(INDEX(D51:D500,MATCH($C$7,$C$51:$C$500,0))/1000000000,"")</f>
        <v>4.6100000000000003</v>
      </c>
      <c r="E7" s="3">
        <f>IFERROR(INDEX(E51:E500,MATCH($C$7,$C$51:$C$500,0))/1000000000,"")</f>
        <v>4.6100000000000003</v>
      </c>
      <c r="H7" s="3">
        <f>IFERROR(INDEX(D7:G7,COUNT(D7:G7)),"")</f>
        <v>4.6100000000000003</v>
      </c>
      <c r="I7" s="3">
        <f t="shared" ref="I7:R7" si="4">IFERROR(INDEX(I51:I500,MATCH($C$7,$C$51:$C$500,0))/1000000000,"")</f>
        <v>4.6100000000000003</v>
      </c>
      <c r="J7" s="3">
        <f t="shared" si="4"/>
        <v>4.6100000000000003</v>
      </c>
      <c r="K7" s="3">
        <f t="shared" si="4"/>
        <v>4.6100000000000003</v>
      </c>
      <c r="L7" s="3">
        <f t="shared" si="4"/>
        <v>4.6100000000000003</v>
      </c>
      <c r="M7" s="3">
        <f t="shared" si="4"/>
        <v>4.6100000000000003</v>
      </c>
      <c r="N7" s="3">
        <f t="shared" si="4"/>
        <v>4.6100000000000003</v>
      </c>
      <c r="O7" s="3">
        <f t="shared" si="4"/>
        <v>4.6100000000000003</v>
      </c>
      <c r="P7" s="3">
        <f t="shared" si="4"/>
        <v>4.6100000000000003</v>
      </c>
      <c r="Q7" s="3">
        <f t="shared" si="4"/>
        <v>4.6100000000000003</v>
      </c>
      <c r="R7" s="3">
        <f t="shared" si="4"/>
        <v>0</v>
      </c>
    </row>
    <row r="8" spans="1:18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-1807000000000</v>
      </c>
      <c r="E8" s="2">
        <f>IFERROR(INDEX(E51:E500,MATCH("Free cash flow (Quarter)",$C$51:$C$500,0)),"")</f>
        <v>1137000000000</v>
      </c>
      <c r="H8" s="2">
        <f>IFERROR(INDEX(D8:G8,COUNT(D8:G8)),"")</f>
        <v>1137000000000</v>
      </c>
      <c r="I8" s="2">
        <f t="shared" ref="I8:R8" si="5">IFERROR(INDEX(I51:I500,MATCH($C$8,$C$51:$C$500,0)),"")</f>
        <v>847000000000</v>
      </c>
      <c r="J8" s="2">
        <f t="shared" si="5"/>
        <v>-613000000000</v>
      </c>
      <c r="K8" s="2">
        <f t="shared" si="5"/>
        <v>-451000000000</v>
      </c>
      <c r="L8" s="2">
        <f t="shared" si="5"/>
        <v>-49000000000</v>
      </c>
      <c r="M8" s="2">
        <f t="shared" si="5"/>
        <v>-422000000000</v>
      </c>
      <c r="N8" s="2">
        <f t="shared" si="5"/>
        <v>-698000000000</v>
      </c>
      <c r="O8" s="2">
        <f t="shared" si="5"/>
        <v>-236000000000</v>
      </c>
      <c r="P8" s="2">
        <f t="shared" si="5"/>
        <v>-27000000000</v>
      </c>
      <c r="Q8" s="2">
        <f t="shared" si="5"/>
        <v>-169000000000</v>
      </c>
      <c r="R8" s="2">
        <f t="shared" si="5"/>
        <v>-17000000000</v>
      </c>
    </row>
    <row r="9" spans="1:18" ht="15.5" x14ac:dyDescent="0.35">
      <c r="A9" t="s">
        <v>16</v>
      </c>
      <c r="C9" t="s">
        <v>17</v>
      </c>
      <c r="D9" s="3">
        <f>IFERROR(INDEX(D51:D500,MATCH("Free cash flow per share (Quarter)",$C$51:$C$500,0)),"")</f>
        <v>-392.3</v>
      </c>
      <c r="E9" s="3">
        <f>IFERROR(INDEX(E51:E500,MATCH("Free cash flow per share (Quarter)",$C$51:$C$500,0)),"")</f>
        <v>246.93</v>
      </c>
      <c r="H9" s="3">
        <f>IFERROR(INDEX(D9:G9,COUNT(D9:G9)),"")</f>
        <v>246.93</v>
      </c>
      <c r="I9" s="3">
        <f t="shared" ref="I9:R9" si="6">IFERROR(INDEX(I51:I500,MATCH($C$9,$C$51:$C$500,0)),"")</f>
        <v>183.95</v>
      </c>
      <c r="J9" s="3">
        <f t="shared" si="6"/>
        <v>-133.03</v>
      </c>
      <c r="K9" s="3">
        <f t="shared" si="6"/>
        <v>-97.83</v>
      </c>
      <c r="L9" s="3">
        <f t="shared" si="6"/>
        <v>-10.6</v>
      </c>
      <c r="M9" s="3">
        <f t="shared" si="6"/>
        <v>-91.56</v>
      </c>
      <c r="N9" s="3">
        <f t="shared" si="6"/>
        <v>-151.54</v>
      </c>
      <c r="O9" s="3">
        <f t="shared" si="6"/>
        <v>-51.32</v>
      </c>
      <c r="P9" s="3">
        <f t="shared" si="6"/>
        <v>-5.8</v>
      </c>
      <c r="Q9" s="3">
        <f t="shared" si="6"/>
        <v>-36.61</v>
      </c>
      <c r="R9" s="3">
        <f t="shared" si="6"/>
        <v>-422091.02</v>
      </c>
    </row>
    <row r="10" spans="1:18" ht="15.5" x14ac:dyDescent="0.35">
      <c r="C10" t="s">
        <v>18</v>
      </c>
      <c r="D10" s="3">
        <f ca="1">IFERROR(IF(D9=0,"",D2/D9),"")</f>
        <v>-5.6079530971195508</v>
      </c>
      <c r="E10" s="3">
        <f ca="1">IFERROR(IF(E9=0,"",E2/E9),"")</f>
        <v>6.823796217551533</v>
      </c>
      <c r="I10" s="3">
        <f t="shared" ref="I10:R10" ca="1" si="7">IFERROR(IF(I9=0,"",I2/I9),"")</f>
        <v>11.687958684425116</v>
      </c>
      <c r="J10" s="3">
        <f t="shared" ca="1" si="7"/>
        <v>-2.6610538976170788</v>
      </c>
      <c r="K10" s="3">
        <f t="shared" ca="1" si="7"/>
        <v>-3.5571910456915057</v>
      </c>
      <c r="L10" s="3">
        <f t="shared" ca="1" si="7"/>
        <v>-19.056603773584907</v>
      </c>
      <c r="M10" s="3">
        <f t="shared" ca="1" si="7"/>
        <v>-2.3154215814766275</v>
      </c>
      <c r="N10" s="3">
        <f t="shared" ca="1" si="7"/>
        <v>-1.6101359377062163</v>
      </c>
      <c r="O10" s="3">
        <f t="shared" ca="1" si="7"/>
        <v>-3.8971161340607949</v>
      </c>
      <c r="P10" s="3">
        <f t="shared" ca="1" si="7"/>
        <v>-52.758620689655174</v>
      </c>
      <c r="Q10" s="3">
        <f t="shared" ca="1" si="7"/>
        <v>-8.1398524993171257</v>
      </c>
      <c r="R10" s="3" t="str">
        <f t="shared" ca="1" si="7"/>
        <v/>
      </c>
    </row>
    <row r="11" spans="1:18" ht="15.5" x14ac:dyDescent="0.35">
      <c r="B11" t="s">
        <v>19</v>
      </c>
      <c r="C11" t="s">
        <v>20</v>
      </c>
      <c r="D11" s="2">
        <f>IFERROR(INDEX(D51:D500,MATCH($C$11,$C$51:$C$500,0)),"")</f>
        <v>983698277704</v>
      </c>
      <c r="E11" s="2">
        <f>IFERROR(INDEX(E51:E500,MATCH($C$11,$C$51:$C$500,0)),"")</f>
        <v>2726378484564</v>
      </c>
      <c r="H11" s="2">
        <f>IFERROR(INDEX(D11:G11,COUNT(D11:G11)),"")</f>
        <v>2726378484564</v>
      </c>
      <c r="I11" s="2">
        <f t="shared" ref="I11:R11" si="8">IFERROR(INDEX(I51:I500,MATCH($C$11,$C$51:$C$500,0)),"")</f>
        <v>1529409541076</v>
      </c>
      <c r="J11" s="2">
        <f t="shared" si="8"/>
        <v>213547539451</v>
      </c>
      <c r="K11" s="2">
        <f t="shared" si="8"/>
        <v>292625393503</v>
      </c>
      <c r="L11" s="2">
        <f t="shared" si="8"/>
        <v>106022959438</v>
      </c>
      <c r="M11" s="2">
        <f t="shared" si="8"/>
        <v>62477174192</v>
      </c>
      <c r="N11" s="2">
        <f t="shared" si="8"/>
        <v>50403584884</v>
      </c>
      <c r="O11" s="2">
        <f t="shared" si="8"/>
        <v>419365767489</v>
      </c>
      <c r="P11" s="2">
        <f t="shared" si="8"/>
        <v>13604169222</v>
      </c>
      <c r="Q11" s="2">
        <f t="shared" si="8"/>
        <v>86872429679</v>
      </c>
      <c r="R11" s="2">
        <f t="shared" si="8"/>
        <v>21071062095</v>
      </c>
    </row>
    <row r="12" spans="1:18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3178000000000</v>
      </c>
      <c r="E12" s="2">
        <f>IFERROR(INDEX(E51:E500,MATCH("Net Debt (Quarter)",$C$51:$C$500,0)),"")</f>
        <v>1359000000000</v>
      </c>
      <c r="H12" s="2">
        <f>IFERROR(INDEX(D12:G12,COUNT(D12:G12)),"")</f>
        <v>1359000000000</v>
      </c>
      <c r="I12" s="2">
        <f t="shared" ref="I12:R12" si="9">IFERROR(INDEX(I51:I500,MATCH($C$12,$C$51:$C$500,0)),"")</f>
        <v>2488000000000</v>
      </c>
      <c r="J12" s="2">
        <f t="shared" si="9"/>
        <v>3201000000000</v>
      </c>
      <c r="K12" s="2">
        <f t="shared" si="9"/>
        <v>2494000000000</v>
      </c>
      <c r="L12" s="2">
        <f t="shared" si="9"/>
        <v>1937000000000</v>
      </c>
      <c r="M12" s="2">
        <f t="shared" si="9"/>
        <v>1829000000000</v>
      </c>
      <c r="N12" s="2">
        <f t="shared" si="9"/>
        <v>1366000000000</v>
      </c>
      <c r="O12" s="2">
        <f t="shared" si="9"/>
        <v>619000000000</v>
      </c>
      <c r="P12" s="2">
        <f t="shared" si="9"/>
        <v>342000000000</v>
      </c>
      <c r="Q12" s="2">
        <f t="shared" si="9"/>
        <v>288000000000</v>
      </c>
      <c r="R12" s="2">
        <f t="shared" si="9"/>
        <v>436000000000</v>
      </c>
    </row>
    <row r="13" spans="1:18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4162000000000</v>
      </c>
      <c r="E13" s="2">
        <f>IFERROR(INDEX(E51:E500,MATCH("Total Debt (Quarter)",$C$51:$C$500,0)),"")</f>
        <v>4086000000000</v>
      </c>
      <c r="H13" s="2">
        <f>IFERROR(INDEX(D13:G13,COUNT(D13:G13)),"")</f>
        <v>4086000000000</v>
      </c>
      <c r="I13" s="2">
        <f t="shared" ref="I13:R13" si="10">IFERROR(INDEX(I51:I500,MATCH($C$13,$C$51:$C$500,0)),"")</f>
        <v>4017000000000</v>
      </c>
      <c r="J13" s="2">
        <f t="shared" si="10"/>
        <v>3415000000000</v>
      </c>
      <c r="K13" s="2">
        <f t="shared" si="10"/>
        <v>2787000000000</v>
      </c>
      <c r="L13" s="2">
        <f t="shared" si="10"/>
        <v>2043000000000</v>
      </c>
      <c r="M13" s="2">
        <f t="shared" si="10"/>
        <v>1891000000000</v>
      </c>
      <c r="N13" s="2">
        <f t="shared" si="10"/>
        <v>1417000000000</v>
      </c>
      <c r="O13" s="2">
        <f t="shared" si="10"/>
        <v>1038000000000</v>
      </c>
      <c r="P13" s="2">
        <f t="shared" si="10"/>
        <v>356000000000</v>
      </c>
      <c r="Q13" s="2">
        <f t="shared" si="10"/>
        <v>375000000000</v>
      </c>
      <c r="R13" s="2">
        <f t="shared" si="10"/>
        <v>457000000000</v>
      </c>
    </row>
    <row r="14" spans="1:18" ht="15.5" x14ac:dyDescent="0.35">
      <c r="C14" t="s">
        <v>27</v>
      </c>
      <c r="D14" s="2">
        <f>IFERROR(INDEX(D51:D500,MATCH($C$14,$C$51:$C$500,0)),"")</f>
        <v>-82333639519</v>
      </c>
      <c r="E14" s="2">
        <f>IFERROR(INDEX(E51:E500,MATCH($C$14,$C$51:$C$500,0)),"")</f>
        <v>-83265441220</v>
      </c>
      <c r="H14" s="2">
        <f>IFERROR(SUM(D14:G14)*(4/MAX(1,COUNT(D14:G14))),"")</f>
        <v>-331198161478</v>
      </c>
      <c r="I14" s="2">
        <f t="shared" ref="I14:R14" si="11">IFERROR(INDEX(I51:I500,MATCH($C$14,$C$51:$C$500,0)),"")</f>
        <v>-344173757866</v>
      </c>
      <c r="J14" s="2">
        <f t="shared" si="11"/>
        <v>-310216709454</v>
      </c>
      <c r="K14" s="2">
        <f t="shared" si="11"/>
        <v>-304818416655</v>
      </c>
      <c r="L14" s="2">
        <f t="shared" si="11"/>
        <v>-217135304417</v>
      </c>
      <c r="M14" s="2">
        <f t="shared" si="11"/>
        <v>-150914980300</v>
      </c>
      <c r="N14" s="2">
        <f t="shared" si="11"/>
        <v>-114084173921</v>
      </c>
      <c r="O14" s="2">
        <f t="shared" si="11"/>
        <v>-41993948906</v>
      </c>
      <c r="P14" s="2">
        <f t="shared" si="11"/>
        <v>-42346460707</v>
      </c>
      <c r="Q14" s="2">
        <f t="shared" si="11"/>
        <v>-45431294105</v>
      </c>
      <c r="R14" s="2">
        <f t="shared" si="11"/>
        <v>-50807670239</v>
      </c>
    </row>
    <row r="15" spans="1:18" ht="15.5" x14ac:dyDescent="0.35">
      <c r="C15" t="s">
        <v>28</v>
      </c>
      <c r="D15" s="2">
        <f>IFERROR(INDEX(D51:D500,MATCH($C$15,$C$51:$C$500,0)),"")</f>
        <v>-74843194090</v>
      </c>
      <c r="E15" s="2">
        <f>IFERROR(INDEX(E51:E500,MATCH($C$15,$C$51:$C$500,0)),"")</f>
        <v>-119991110442</v>
      </c>
      <c r="H15" s="2">
        <f>IFERROR(SUM(D15:G15)*(4/MAX(1,COUNT(D15:G15))),"")</f>
        <v>-389668609064</v>
      </c>
      <c r="I15" s="2">
        <f t="shared" ref="I15:R15" si="12">IFERROR(INDEX(I51:I500,MATCH($C$15,$C$51:$C$500,0)),"")</f>
        <v>-280385844641</v>
      </c>
      <c r="J15" s="2">
        <f t="shared" si="12"/>
        <v>-124363244066</v>
      </c>
      <c r="K15" s="2">
        <f t="shared" si="12"/>
        <v>-89889475131</v>
      </c>
      <c r="L15" s="2">
        <f t="shared" si="12"/>
        <v>-72055541738</v>
      </c>
      <c r="M15" s="2">
        <f t="shared" si="12"/>
        <v>-53732930600</v>
      </c>
      <c r="N15" s="2">
        <f t="shared" si="12"/>
        <v>-47120303103</v>
      </c>
      <c r="O15" s="2">
        <f t="shared" si="12"/>
        <v>-50130174778</v>
      </c>
      <c r="P15" s="2">
        <f t="shared" si="12"/>
        <v>-42390206624</v>
      </c>
      <c r="Q15" s="2">
        <f t="shared" si="12"/>
        <v>-36884119978</v>
      </c>
      <c r="R15" s="2">
        <f t="shared" si="12"/>
        <v>44302675747</v>
      </c>
    </row>
    <row r="16" spans="1:18" ht="15.5" x14ac:dyDescent="0.35">
      <c r="C16" t="s">
        <v>29</v>
      </c>
      <c r="D16" s="2">
        <f>IFERROR(INDEX(D51:D500,MATCH($C$16,$C$51:$C$500,0)),"")</f>
        <v>341807067627</v>
      </c>
      <c r="E16" s="2">
        <f>IFERROR(INDEX(E51:E500,MATCH($C$16,$C$51:$C$500,0)),"")</f>
        <v>553908846168</v>
      </c>
      <c r="H16" s="2">
        <f>IFERROR(SUM(D16:G16)*(4/MAX(1,COUNT(D16:G16))),"")</f>
        <v>1791431827590</v>
      </c>
      <c r="I16" s="2">
        <f t="shared" ref="I16:R16" si="13">IFERROR(INDEX(I51:I500,MATCH($C$16,$C$51:$C$500,0)),"")</f>
        <v>1259989403569</v>
      </c>
      <c r="J16" s="2">
        <f t="shared" si="13"/>
        <v>567083271565</v>
      </c>
      <c r="K16" s="2">
        <f t="shared" si="13"/>
        <v>396158030726</v>
      </c>
      <c r="L16" s="2">
        <f t="shared" si="13"/>
        <v>326183131521</v>
      </c>
      <c r="M16" s="2">
        <f t="shared" si="13"/>
        <v>248165327819</v>
      </c>
      <c r="N16" s="2">
        <f t="shared" si="13"/>
        <v>218204833971</v>
      </c>
      <c r="O16" s="2">
        <f t="shared" si="13"/>
        <v>200120811411</v>
      </c>
      <c r="P16" s="2">
        <f t="shared" si="13"/>
        <v>165784070062</v>
      </c>
      <c r="Q16" s="2">
        <f t="shared" si="13"/>
        <v>147185345549</v>
      </c>
      <c r="R16" s="2">
        <f t="shared" si="13"/>
        <v>127275276972</v>
      </c>
    </row>
    <row r="17" spans="1:18" ht="15.5" x14ac:dyDescent="0.35">
      <c r="A17" t="s">
        <v>30</v>
      </c>
    </row>
    <row r="18" spans="1:18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</row>
    <row r="19" spans="1:18" ht="15.5" x14ac:dyDescent="0.35">
      <c r="A19" t="s">
        <v>44</v>
      </c>
      <c r="C19" t="s">
        <v>45</v>
      </c>
    </row>
    <row r="20" spans="1:18" ht="15.5" x14ac:dyDescent="0.35">
      <c r="A20" t="s">
        <v>46</v>
      </c>
      <c r="C20" t="s">
        <v>47</v>
      </c>
      <c r="D20" s="2">
        <f ca="1">IFERROR(D21*D2,"")</f>
        <v>10142000000000</v>
      </c>
      <c r="E20" s="2">
        <f ca="1">IFERROR(E21*E2,"")</f>
        <v>7767850000000</v>
      </c>
      <c r="H20" s="2">
        <f t="shared" ref="H20:R20" ca="1" si="14">IFERROR(H21*H2,"")</f>
        <v>7767850000000</v>
      </c>
      <c r="I20" s="2">
        <f t="shared" ca="1" si="14"/>
        <v>9911500000000</v>
      </c>
      <c r="J20" s="2">
        <f t="shared" ca="1" si="14"/>
        <v>1631940000000</v>
      </c>
      <c r="K20" s="2">
        <f t="shared" ca="1" si="14"/>
        <v>1604280000000</v>
      </c>
      <c r="L20" s="2">
        <f t="shared" ca="1" si="14"/>
        <v>931220000000</v>
      </c>
      <c r="M20" s="2">
        <f t="shared" ca="1" si="14"/>
        <v>977320000000</v>
      </c>
      <c r="N20" s="2">
        <f t="shared" ca="1" si="14"/>
        <v>1124840000000</v>
      </c>
      <c r="O20" s="2">
        <f t="shared" ca="1" si="14"/>
        <v>922000000000</v>
      </c>
      <c r="P20" s="2">
        <f t="shared" ca="1" si="14"/>
        <v>1410660000000</v>
      </c>
      <c r="Q20" s="2">
        <f t="shared" ca="1" si="14"/>
        <v>1373780000000</v>
      </c>
      <c r="R20" s="2" t="str">
        <f t="shared" ca="1" si="14"/>
        <v/>
      </c>
    </row>
    <row r="21" spans="1:18" ht="15.5" x14ac:dyDescent="0.35">
      <c r="C21" t="s">
        <v>12</v>
      </c>
      <c r="D21" s="2">
        <f>IFERROR(INDEX(D51:D500,MATCH($C$7,$C$51:$C$500,0)),"")</f>
        <v>4610000000</v>
      </c>
      <c r="E21" s="2">
        <f>IFERROR(INDEX(E51:E500,MATCH($C$7,$C$51:$C$500,0)),"")</f>
        <v>4610000000</v>
      </c>
      <c r="H21" s="2">
        <f>IFERROR(INDEX(D21:G21,COUNT(D21:G21)),"")</f>
        <v>4610000000</v>
      </c>
      <c r="I21" s="2">
        <f t="shared" ref="I21:R21" si="15">IFERROR(INDEX(I51:I500,MATCH($C$7,$C$51:$C$500,0)),"")</f>
        <v>4610000000</v>
      </c>
      <c r="J21" s="2">
        <f t="shared" si="15"/>
        <v>4610000000</v>
      </c>
      <c r="K21" s="2">
        <f t="shared" si="15"/>
        <v>4610000000</v>
      </c>
      <c r="L21" s="2">
        <f t="shared" si="15"/>
        <v>4610000000</v>
      </c>
      <c r="M21" s="2">
        <f t="shared" si="15"/>
        <v>4610000000</v>
      </c>
      <c r="N21" s="2">
        <f t="shared" si="15"/>
        <v>4610000000</v>
      </c>
      <c r="O21" s="2">
        <f t="shared" si="15"/>
        <v>4610000000</v>
      </c>
      <c r="P21" s="2">
        <f t="shared" si="15"/>
        <v>4610000000</v>
      </c>
      <c r="Q21" s="2">
        <f t="shared" si="15"/>
        <v>4610000000</v>
      </c>
      <c r="R21" s="2">
        <f t="shared" si="15"/>
        <v>0</v>
      </c>
    </row>
    <row r="23" spans="1:18" ht="15.5" x14ac:dyDescent="0.35">
      <c r="B23" t="s">
        <v>48</v>
      </c>
      <c r="C23" t="s">
        <v>49</v>
      </c>
      <c r="D23" s="3">
        <f>IFERROR(D5/D6*100,"")</f>
        <v>7.1040266077746077</v>
      </c>
      <c r="E23" s="3">
        <f>IFERROR(E5/E6*100,"")</f>
        <v>11.820525376371078</v>
      </c>
      <c r="H23" s="3">
        <f t="shared" ref="H23:R23" si="16">IFERROR(H5/H6*100,"")</f>
        <v>38.168566831882458</v>
      </c>
      <c r="I23" s="3">
        <f t="shared" si="16"/>
        <v>30.252436090936293</v>
      </c>
      <c r="J23" s="3">
        <f t="shared" si="16"/>
        <v>18.810246923815438</v>
      </c>
      <c r="K23" s="3">
        <f t="shared" si="16"/>
        <v>15.460098304705422</v>
      </c>
      <c r="L23" s="3">
        <f t="shared" si="16"/>
        <v>14.666600730020269</v>
      </c>
      <c r="M23" s="3">
        <f t="shared" si="16"/>
        <v>12.827336438610438</v>
      </c>
      <c r="N23" s="3">
        <f t="shared" si="16"/>
        <v>12.580693649637567</v>
      </c>
      <c r="O23" s="3">
        <f t="shared" si="16"/>
        <v>12.41425359504529</v>
      </c>
      <c r="P23" s="3">
        <f t="shared" si="16"/>
        <v>11.331499454875264</v>
      </c>
      <c r="Q23" s="3">
        <f t="shared" si="16"/>
        <v>11.282763094935625</v>
      </c>
      <c r="R23" s="3">
        <f t="shared" si="16"/>
        <v>30.134292297653381</v>
      </c>
    </row>
    <row r="24" spans="1:18" ht="15.5" x14ac:dyDescent="0.35">
      <c r="C24" t="s">
        <v>50</v>
      </c>
      <c r="D24" s="4">
        <f>IFERROR(_xlfn.RRI(5,I23,D23),"")</f>
        <v>-0.25157403592338345</v>
      </c>
      <c r="E24" s="4">
        <f>IFERROR(_xlfn.RRI(5,J23,E23),"")</f>
        <v>-8.8727096922875615E-2</v>
      </c>
      <c r="H24" s="4">
        <f t="shared" ref="H24:R24" si="17">IFERROR(_xlfn.RRI(5,M23,H23),"")</f>
        <v>0.24369495749667403</v>
      </c>
      <c r="I24" s="4">
        <f t="shared" si="17"/>
        <v>0.19182132809048102</v>
      </c>
      <c r="J24" s="4">
        <f t="shared" si="17"/>
        <v>8.6662741852187475E-2</v>
      </c>
      <c r="K24" s="4">
        <f t="shared" si="17"/>
        <v>6.4106200403193814E-2</v>
      </c>
      <c r="L24" s="4">
        <f t="shared" si="17"/>
        <v>5.3859706689668663E-2</v>
      </c>
      <c r="M24" s="4">
        <f t="shared" si="17"/>
        <v>-0.157024218105697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51</v>
      </c>
      <c r="C25" t="s">
        <v>52</v>
      </c>
      <c r="D25" s="3">
        <f>IFERROR(INDEX(D51:D500,MATCH($A$25,$C$51:$C$500,0)),"")</f>
        <v>57.87</v>
      </c>
      <c r="E25" s="3">
        <f>IFERROR(INDEX(E51:E500,MATCH($A$25,$C$51:$C$500,0)),"")</f>
        <v>94.13</v>
      </c>
      <c r="H25" s="3">
        <f>IFERROR(INDEX(D25:G25,COUNT(D25:G25)),"")</f>
        <v>94.13</v>
      </c>
      <c r="I25" s="3">
        <f t="shared" ref="I25:R25" si="18">IFERROR(INDEX(I51:I500,MATCH($C$25,$C$51:$C$500,0)),"")</f>
        <v>212.47</v>
      </c>
      <c r="J25" s="3">
        <f t="shared" si="18"/>
        <v>96.02</v>
      </c>
      <c r="K25" s="3">
        <f t="shared" si="18"/>
        <v>66.400000000000006</v>
      </c>
      <c r="L25" s="3">
        <f t="shared" si="18"/>
        <v>55.05</v>
      </c>
      <c r="M25" s="3">
        <f t="shared" si="18"/>
        <v>42.12</v>
      </c>
      <c r="N25" s="3">
        <f t="shared" si="18"/>
        <v>37.17</v>
      </c>
      <c r="O25" s="3">
        <f t="shared" si="18"/>
        <v>32.6</v>
      </c>
      <c r="P25" s="3">
        <f t="shared" si="18"/>
        <v>26.8</v>
      </c>
      <c r="Q25" s="3">
        <f t="shared" si="18"/>
        <v>23.95</v>
      </c>
      <c r="R25" s="3">
        <f t="shared" si="18"/>
        <v>4289448.82</v>
      </c>
    </row>
    <row r="26" spans="1:18" ht="15.5" x14ac:dyDescent="0.35">
      <c r="C26" t="s">
        <v>53</v>
      </c>
      <c r="D26" s="4">
        <f>IFERROR(_xlfn.RRI(5,I25,D25),"")</f>
        <v>-0.2290411948554365</v>
      </c>
      <c r="E26" s="4">
        <f>IFERROR(_xlfn.RRI(5,J25,E25),"")</f>
        <v>-3.9680459261787204E-3</v>
      </c>
      <c r="H26" s="4">
        <f t="shared" ref="H26:R26" si="19">IFERROR(_xlfn.RRI(5,M25,H25),"")</f>
        <v>0.17448625671780005</v>
      </c>
      <c r="I26" s="4">
        <f t="shared" si="19"/>
        <v>0.41716693642164193</v>
      </c>
      <c r="J26" s="4">
        <f t="shared" si="19"/>
        <v>0.24116299957761433</v>
      </c>
      <c r="K26" s="4">
        <f t="shared" si="19"/>
        <v>0.1989654186382428</v>
      </c>
      <c r="L26" s="4">
        <f t="shared" si="19"/>
        <v>0.18111003966041128</v>
      </c>
      <c r="M26" s="4">
        <f t="shared" si="19"/>
        <v>-0.90036374982617318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54</v>
      </c>
      <c r="D27" s="3">
        <f>IFERROR(D4/D21,"")</f>
        <v>2960.4425947123646</v>
      </c>
      <c r="E27" s="3">
        <f>IFERROR(E4/E21,"")</f>
        <v>4372.7742561902387</v>
      </c>
      <c r="H27" s="3">
        <f t="shared" ref="H27:R27" si="20">IFERROR(H4/H21,"")</f>
        <v>14666.433701805207</v>
      </c>
      <c r="I27" s="3">
        <f t="shared" si="20"/>
        <v>9663.4325707488078</v>
      </c>
      <c r="J27" s="3">
        <f t="shared" si="20"/>
        <v>3954.1494554804772</v>
      </c>
      <c r="K27" s="3">
        <f t="shared" si="20"/>
        <v>2788.9433242</v>
      </c>
      <c r="L27" s="3">
        <f t="shared" si="20"/>
        <v>1500.7491454459871</v>
      </c>
      <c r="M27" s="3">
        <f t="shared" si="20"/>
        <v>1136.2050816008677</v>
      </c>
      <c r="N27" s="3">
        <f t="shared" si="20"/>
        <v>897.7498510312364</v>
      </c>
      <c r="O27" s="3">
        <f t="shared" si="20"/>
        <v>701.84862468828635</v>
      </c>
      <c r="P27" s="3">
        <f t="shared" si="20"/>
        <v>595.57338334837311</v>
      </c>
      <c r="Q27" s="3">
        <f t="shared" si="20"/>
        <v>538.5594164010846</v>
      </c>
      <c r="R27" s="3" t="str">
        <f t="shared" si="20"/>
        <v/>
      </c>
    </row>
    <row r="28" spans="1:18" ht="15.5" x14ac:dyDescent="0.35">
      <c r="C28" t="s">
        <v>55</v>
      </c>
      <c r="D28" s="4">
        <f>IFERROR(_xlfn.RRI(5,I27,D27),"")</f>
        <v>-0.21069465325669834</v>
      </c>
      <c r="E28" s="4">
        <f>IFERROR(_xlfn.RRI(5,J27,E27),"")</f>
        <v>2.0330327405379878E-2</v>
      </c>
      <c r="H28" s="4">
        <f t="shared" ref="H28:R28" si="21">IFERROR(_xlfn.RRI(5,M27,H27),"")</f>
        <v>0.66791363582792784</v>
      </c>
      <c r="I28" s="4">
        <f t="shared" si="21"/>
        <v>0.60840426397061798</v>
      </c>
      <c r="J28" s="4">
        <f t="shared" si="21"/>
        <v>0.41306430331519683</v>
      </c>
      <c r="K28" s="4">
        <f t="shared" si="21"/>
        <v>0.36176096725594187</v>
      </c>
      <c r="L28" s="4">
        <f t="shared" si="21"/>
        <v>0.22748133279027893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56</v>
      </c>
      <c r="H29" s="4">
        <f t="shared" ref="H29:R29" si="22">IFERROR(((H25-I25)/I25)*100%,"")</f>
        <v>-0.55697274909398975</v>
      </c>
      <c r="I29" s="4">
        <f t="shared" si="22"/>
        <v>1.2127681732972297</v>
      </c>
      <c r="J29" s="4">
        <f t="shared" si="22"/>
        <v>0.4460843373493974</v>
      </c>
      <c r="K29" s="4">
        <f t="shared" si="22"/>
        <v>0.20617620345140797</v>
      </c>
      <c r="L29" s="4">
        <f t="shared" si="22"/>
        <v>0.30698005698005698</v>
      </c>
      <c r="M29" s="4">
        <f t="shared" si="22"/>
        <v>0.13317191283292967</v>
      </c>
      <c r="N29" s="4">
        <f t="shared" si="22"/>
        <v>0.1401840490797546</v>
      </c>
      <c r="O29" s="4">
        <f t="shared" si="22"/>
        <v>0.21641791044776121</v>
      </c>
      <c r="P29" s="4">
        <f t="shared" si="22"/>
        <v>0.11899791231732783</v>
      </c>
      <c r="Q29" s="4">
        <f t="shared" si="22"/>
        <v>-0.99999441653205223</v>
      </c>
      <c r="R29" s="4" t="str">
        <f t="shared" si="22"/>
        <v/>
      </c>
    </row>
    <row r="30" spans="1:18" ht="15.5" x14ac:dyDescent="0.35">
      <c r="C30" t="s">
        <v>57</v>
      </c>
      <c r="H30" s="4">
        <f t="shared" ref="H30:R30" si="23">IFERROR(((H27-I27)/I27)*100%,"")</f>
        <v>0.51772505208971742</v>
      </c>
      <c r="I30" s="4">
        <f t="shared" si="23"/>
        <v>1.4438713507288468</v>
      </c>
      <c r="J30" s="4">
        <f t="shared" si="23"/>
        <v>0.4177948404938322</v>
      </c>
      <c r="K30" s="4">
        <f t="shared" si="23"/>
        <v>0.85836742447132441</v>
      </c>
      <c r="L30" s="4">
        <f t="shared" si="23"/>
        <v>0.32084354290291617</v>
      </c>
      <c r="M30" s="4">
        <f t="shared" si="23"/>
        <v>0.26561433599317247</v>
      </c>
      <c r="N30" s="4">
        <f t="shared" si="23"/>
        <v>0.27912176422651841</v>
      </c>
      <c r="O30" s="4">
        <f t="shared" si="23"/>
        <v>0.17844189198386134</v>
      </c>
      <c r="P30" s="4">
        <f t="shared" si="23"/>
        <v>0.10586383825258039</v>
      </c>
      <c r="Q30" s="4" t="str">
        <f t="shared" si="23"/>
        <v/>
      </c>
      <c r="R30" s="4" t="str">
        <f t="shared" si="23"/>
        <v/>
      </c>
    </row>
    <row r="32" spans="1:18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811.19</v>
      </c>
      <c r="E32" s="3">
        <f>IFERROR(INDEX(E51:E500,MATCH($A$32,$C$51:$C$500,0)),"")</f>
        <v>793.4</v>
      </c>
      <c r="H32" s="3">
        <f>IFERROR(INDEX(D32:G32,COUNT(D32:G32)),"")</f>
        <v>793.4</v>
      </c>
      <c r="I32" s="3">
        <f t="shared" ref="I32:R32" si="24">IFERROR(INDEX(I51:I500,MATCH($C$32,$C$51:$C$500,0)),"")</f>
        <v>699.34</v>
      </c>
      <c r="J32" s="3">
        <f t="shared" si="24"/>
        <v>508.11</v>
      </c>
      <c r="K32" s="3">
        <f t="shared" si="24"/>
        <v>427.14</v>
      </c>
      <c r="L32" s="3">
        <f t="shared" si="24"/>
        <v>372.92</v>
      </c>
      <c r="M32" s="3">
        <f t="shared" si="24"/>
        <v>328.06</v>
      </c>
      <c r="N32" s="3">
        <f t="shared" si="24"/>
        <v>293.7</v>
      </c>
      <c r="O32" s="3">
        <f t="shared" si="24"/>
        <v>262.92</v>
      </c>
      <c r="P32" s="3">
        <f t="shared" si="24"/>
        <v>237.27</v>
      </c>
      <c r="Q32" s="3">
        <f t="shared" si="24"/>
        <v>216.39</v>
      </c>
      <c r="R32" s="3">
        <f t="shared" si="24"/>
        <v>14232543.060000001</v>
      </c>
    </row>
    <row r="33" spans="1:18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2.08</v>
      </c>
      <c r="E33" s="3">
        <f>IFERROR(INDEX(E51:E500,MATCH($A$33,$C$51:$C$500,0)),"")</f>
        <v>2.75</v>
      </c>
      <c r="H33" s="3">
        <f>IFERROR(INDEX(D33:G33,COUNT(D33:G33)),"")</f>
        <v>2.75</v>
      </c>
      <c r="I33" s="3">
        <f t="shared" ref="I33:R33" si="25">IFERROR(INDEX(I51:I500,MATCH($C$33,$C$51:$C$500,0)),"")</f>
        <v>3.07</v>
      </c>
      <c r="J33" s="3">
        <f t="shared" si="25"/>
        <v>0.7</v>
      </c>
      <c r="K33" s="3">
        <f t="shared" si="25"/>
        <v>0.81</v>
      </c>
      <c r="L33" s="3">
        <f t="shared" si="25"/>
        <v>0.54</v>
      </c>
      <c r="M33" s="3">
        <f t="shared" si="25"/>
        <v>0.65</v>
      </c>
      <c r="N33" s="3">
        <f t="shared" si="25"/>
        <v>0.83</v>
      </c>
      <c r="O33" s="3">
        <f t="shared" si="25"/>
        <v>0.76</v>
      </c>
      <c r="P33" s="3">
        <f t="shared" si="25"/>
        <v>1.29</v>
      </c>
      <c r="Q33" s="3">
        <f t="shared" si="25"/>
        <v>1.38</v>
      </c>
      <c r="R33" s="3">
        <f t="shared" si="25"/>
        <v>0</v>
      </c>
    </row>
    <row r="34" spans="1:18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29.12</v>
      </c>
      <c r="E34" s="3">
        <f>IFERROR(INDEX(E51:E500,MATCH($A$34,$C$51:$C$500,0)),"")</f>
        <v>23.16</v>
      </c>
      <c r="H34" s="3">
        <f>IFERROR(INDEX(D34:G34,COUNT(D34:G34)),"")</f>
        <v>23.16</v>
      </c>
      <c r="I34" s="3">
        <f t="shared" ref="I34:R34" si="26">IFERROR(INDEX(I51:I500,MATCH($C$34,$C$51:$C$500,0)),"")</f>
        <v>10.119999999999999</v>
      </c>
      <c r="J34" s="3">
        <f t="shared" si="26"/>
        <v>3.69</v>
      </c>
      <c r="K34" s="3">
        <f t="shared" si="26"/>
        <v>5.24</v>
      </c>
      <c r="L34" s="3">
        <f t="shared" si="26"/>
        <v>3.67</v>
      </c>
      <c r="M34" s="3">
        <f t="shared" si="26"/>
        <v>5.03</v>
      </c>
      <c r="N34" s="3">
        <f t="shared" si="26"/>
        <v>6.56</v>
      </c>
      <c r="O34" s="3">
        <f t="shared" si="26"/>
        <v>6.13</v>
      </c>
      <c r="P34" s="3">
        <f t="shared" si="26"/>
        <v>11.42</v>
      </c>
      <c r="Q34" s="3">
        <f t="shared" si="26"/>
        <v>12.44</v>
      </c>
      <c r="R34" s="3">
        <f t="shared" si="26"/>
        <v>0</v>
      </c>
    </row>
    <row r="35" spans="1:18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0.56999999999999995</v>
      </c>
      <c r="E35" s="3">
        <f>IFERROR(INDEX(E51:E500,MATCH($A$35,$C$51:$C$500,0)),"")</f>
        <v>0.5</v>
      </c>
      <c r="H35" s="3">
        <f>IFERROR(INDEX(D35:G35,COUNT(D35:G35)),"")</f>
        <v>0.5</v>
      </c>
      <c r="I35" s="3">
        <f t="shared" ref="I35:R35" si="27">IFERROR(INDEX(I51:I500,MATCH($C$35,$C$51:$C$500,0)),"")</f>
        <v>0.22</v>
      </c>
      <c r="J35" s="3">
        <f t="shared" si="27"/>
        <v>0.09</v>
      </c>
      <c r="K35" s="3">
        <f t="shared" si="27"/>
        <v>0.12</v>
      </c>
      <c r="L35" s="3">
        <f t="shared" si="27"/>
        <v>0.13</v>
      </c>
      <c r="M35" s="3">
        <f t="shared" si="27"/>
        <v>0.19</v>
      </c>
      <c r="N35" s="3">
        <f t="shared" si="27"/>
        <v>0.27</v>
      </c>
      <c r="O35" s="3">
        <f t="shared" si="27"/>
        <v>0.28000000000000003</v>
      </c>
      <c r="P35" s="3">
        <f t="shared" si="27"/>
        <v>0.51</v>
      </c>
      <c r="Q35" s="3">
        <f t="shared" si="27"/>
        <v>0.55000000000000004</v>
      </c>
      <c r="R35" s="3">
        <f t="shared" si="27"/>
        <v>0</v>
      </c>
    </row>
    <row r="36" spans="1:18" ht="15.5" x14ac:dyDescent="0.35">
      <c r="B36" t="s">
        <v>70</v>
      </c>
      <c r="C36" t="s">
        <v>71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R36" si="28">IFERROR(INDEX(H51:H500,MATCH($C$36,$C$51:$C$500,0)),"")</f>
        <v>0.13159999999999999</v>
      </c>
      <c r="I36" s="4">
        <f t="shared" si="28"/>
        <v>0.1883</v>
      </c>
      <c r="J36" s="4">
        <f t="shared" si="28"/>
        <v>0.21870000000000001</v>
      </c>
      <c r="K36" s="4">
        <f t="shared" si="28"/>
        <v>0.22589999999999999</v>
      </c>
      <c r="L36" s="4">
        <f t="shared" si="28"/>
        <v>0.218</v>
      </c>
      <c r="M36" s="4">
        <f t="shared" si="28"/>
        <v>0.23739999999999997</v>
      </c>
      <c r="N36" s="4">
        <f t="shared" si="28"/>
        <v>0.2152</v>
      </c>
      <c r="O36" s="4">
        <f t="shared" si="28"/>
        <v>0.24539999999999998</v>
      </c>
      <c r="P36" s="4">
        <f t="shared" si="28"/>
        <v>0.26119999999999999</v>
      </c>
      <c r="Q36" s="4">
        <f t="shared" si="28"/>
        <v>0.2505</v>
      </c>
      <c r="R36" s="4">
        <f t="shared" si="28"/>
        <v>0</v>
      </c>
    </row>
    <row r="37" spans="1:18" ht="15.5" x14ac:dyDescent="0.35">
      <c r="B37" t="s">
        <v>72</v>
      </c>
      <c r="C37" t="s">
        <v>73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R37" si="29">IFERROR(INDEX(H51:H500,MATCH($C$37,$C$51:$C$500,0)),"")</f>
        <v>40</v>
      </c>
      <c r="I37" s="3">
        <f t="shared" si="29"/>
        <v>40</v>
      </c>
      <c r="J37" s="3">
        <f t="shared" si="29"/>
        <v>21</v>
      </c>
      <c r="K37" s="3">
        <f t="shared" si="29"/>
        <v>15</v>
      </c>
      <c r="L37" s="3">
        <f t="shared" si="29"/>
        <v>12</v>
      </c>
      <c r="M37" s="3">
        <f t="shared" si="29"/>
        <v>10</v>
      </c>
      <c r="N37" s="3">
        <f t="shared" si="29"/>
        <v>8</v>
      </c>
      <c r="O37" s="3">
        <f t="shared" si="29"/>
        <v>8</v>
      </c>
      <c r="P37" s="3">
        <f t="shared" si="29"/>
        <v>7</v>
      </c>
      <c r="Q37" s="3">
        <f t="shared" si="29"/>
        <v>6</v>
      </c>
      <c r="R37" s="3">
        <f t="shared" si="29"/>
        <v>0</v>
      </c>
    </row>
    <row r="50" spans="2:18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</row>
    <row r="51" spans="2:18" ht="15.5" x14ac:dyDescent="0.35">
      <c r="B51" t="s">
        <v>79</v>
      </c>
      <c r="C51" t="s">
        <v>6</v>
      </c>
      <c r="D51" s="5">
        <v>13647640361624</v>
      </c>
      <c r="E51" s="5">
        <v>20158489321037</v>
      </c>
      <c r="F51" s="5">
        <v>19355300150368</v>
      </c>
      <c r="G51" s="5">
        <v>10141803829352</v>
      </c>
      <c r="I51" s="5">
        <v>44548424151152</v>
      </c>
      <c r="J51" s="5">
        <v>18228628989765</v>
      </c>
      <c r="K51" s="5">
        <v>12857028724562</v>
      </c>
      <c r="L51" s="5">
        <v>6918453560506</v>
      </c>
      <c r="M51" s="5">
        <v>5237905426180</v>
      </c>
      <c r="N51" s="5">
        <v>4138626813254</v>
      </c>
      <c r="O51" s="5">
        <v>3235522159813</v>
      </c>
      <c r="P51" s="5">
        <v>2745593297236</v>
      </c>
      <c r="Q51" s="5">
        <v>2482758909609</v>
      </c>
      <c r="R51" s="5">
        <v>2196887739286</v>
      </c>
    </row>
    <row r="52" spans="2:18" ht="15.5" x14ac:dyDescent="0.35">
      <c r="C52" t="s">
        <v>80</v>
      </c>
      <c r="D52" s="5">
        <v>-13143429444467</v>
      </c>
      <c r="E52" s="5">
        <v>-19414235916829</v>
      </c>
      <c r="F52" s="5">
        <v>-18622127230229</v>
      </c>
      <c r="G52" s="5">
        <v>-9700141231123</v>
      </c>
      <c r="I52" s="5">
        <v>-42626749035722</v>
      </c>
      <c r="J52" s="5">
        <v>-17131863817700</v>
      </c>
      <c r="K52" s="5">
        <v>-11910293090365</v>
      </c>
      <c r="L52" s="5">
        <v>-6175631540633</v>
      </c>
      <c r="M52" s="5">
        <v>-4665326852371</v>
      </c>
      <c r="N52" s="5">
        <v>-3716928485410</v>
      </c>
      <c r="O52" s="5">
        <v>-2919727588456</v>
      </c>
      <c r="P52" s="5">
        <v>-2487493630022</v>
      </c>
      <c r="Q52" s="5">
        <v>-2257188788489</v>
      </c>
      <c r="R52" s="5">
        <v>-1990919487779</v>
      </c>
    </row>
    <row r="53" spans="2:18" ht="15.5" x14ac:dyDescent="0.35">
      <c r="C53" t="s">
        <v>81</v>
      </c>
      <c r="D53" s="5">
        <v>504210917157</v>
      </c>
      <c r="E53" s="5">
        <v>744253404208</v>
      </c>
      <c r="F53" s="5">
        <v>733172920139</v>
      </c>
      <c r="G53" s="5">
        <v>441662598229</v>
      </c>
      <c r="I53" s="5">
        <v>1921675115430</v>
      </c>
      <c r="J53" s="5">
        <v>1096765172065</v>
      </c>
      <c r="K53" s="5">
        <v>946735634197</v>
      </c>
      <c r="L53" s="5">
        <v>742822019873</v>
      </c>
      <c r="M53" s="5">
        <v>572578573809</v>
      </c>
      <c r="N53" s="5">
        <v>421698327844</v>
      </c>
      <c r="O53" s="5">
        <v>315794571357</v>
      </c>
      <c r="P53" s="5">
        <v>258099667214</v>
      </c>
      <c r="Q53" s="5">
        <v>225570121120</v>
      </c>
      <c r="R53" s="5">
        <v>205968251507</v>
      </c>
    </row>
    <row r="54" spans="2:18" ht="15.5" x14ac:dyDescent="0.35">
      <c r="C54" t="s">
        <v>82</v>
      </c>
      <c r="D54" s="5">
        <v>-81845855565</v>
      </c>
      <c r="E54" s="5">
        <v>-110728355140</v>
      </c>
      <c r="F54" s="5">
        <v>-136234627847</v>
      </c>
      <c r="G54" s="5">
        <v>-62422862749</v>
      </c>
      <c r="I54" s="5">
        <v>-323313369713</v>
      </c>
      <c r="J54" s="5">
        <v>-222146871807</v>
      </c>
      <c r="K54" s="5">
        <v>-248078147202</v>
      </c>
      <c r="L54" s="5">
        <v>-193606588060</v>
      </c>
      <c r="M54" s="5">
        <v>-146360497417</v>
      </c>
      <c r="N54" s="5">
        <v>-65208729476</v>
      </c>
      <c r="O54" s="5">
        <v>-57794492233</v>
      </c>
      <c r="P54" s="5">
        <v>-50238951427</v>
      </c>
      <c r="Q54" s="5">
        <v>-33945163314</v>
      </c>
      <c r="R54" s="5">
        <v>-28252800412</v>
      </c>
    </row>
    <row r="55" spans="2:18" ht="15.5" x14ac:dyDescent="0.35">
      <c r="C55" t="s">
        <v>84</v>
      </c>
      <c r="D55" s="5">
        <v>-11733152423</v>
      </c>
      <c r="E55" s="5">
        <v>-43134352702</v>
      </c>
      <c r="F55" s="5">
        <v>-68338296435</v>
      </c>
      <c r="G55" s="5">
        <v>-2343808335</v>
      </c>
      <c r="I55" s="5">
        <v>-82025885408</v>
      </c>
      <c r="J55" s="5">
        <v>-9923225050</v>
      </c>
      <c r="K55" s="5">
        <v>-23306944098</v>
      </c>
      <c r="L55" s="5">
        <v>-23122498487</v>
      </c>
      <c r="M55" s="5">
        <v>-11550995457</v>
      </c>
      <c r="N55" s="5">
        <v>-13267382189</v>
      </c>
      <c r="O55" s="5">
        <v>-20465652228</v>
      </c>
      <c r="P55" s="5">
        <v>-17019913811</v>
      </c>
      <c r="Q55" s="5">
        <v>-12468174368</v>
      </c>
      <c r="R55" s="5">
        <v>-11105573975</v>
      </c>
    </row>
    <row r="56" spans="2:18" ht="15.5" x14ac:dyDescent="0.35">
      <c r="C56" t="s">
        <v>83</v>
      </c>
      <c r="D56" s="5">
        <v>-70450471588</v>
      </c>
      <c r="E56" s="5">
        <v>-67188209335</v>
      </c>
      <c r="F56" s="5">
        <v>-68018976881</v>
      </c>
      <c r="G56" s="5">
        <v>-61664108038</v>
      </c>
      <c r="I56" s="5">
        <v>-242272212153</v>
      </c>
      <c r="J56" s="5">
        <v>-209767760971</v>
      </c>
      <c r="K56" s="5">
        <v>-215772001512</v>
      </c>
      <c r="L56" s="5">
        <v>-171601981465</v>
      </c>
      <c r="M56" s="5">
        <v>-135302093946</v>
      </c>
      <c r="N56" s="5">
        <v>-52939211727</v>
      </c>
      <c r="O56" s="5">
        <v>-38267069460</v>
      </c>
      <c r="P56" s="5">
        <v>-33875190703</v>
      </c>
      <c r="Q56" s="5">
        <v>-21720095480</v>
      </c>
      <c r="R56" s="5">
        <v>-14917092366</v>
      </c>
    </row>
    <row r="57" spans="2:18" ht="15.5" x14ac:dyDescent="0.35">
      <c r="C57" t="s">
        <v>85</v>
      </c>
      <c r="D57" s="5">
        <v>436271255</v>
      </c>
      <c r="E57" s="5">
        <v>417615420</v>
      </c>
      <c r="F57" s="5">
        <v>332267946</v>
      </c>
      <c r="G57" s="5">
        <v>312435205</v>
      </c>
      <c r="I57" s="5">
        <v>1088235895</v>
      </c>
      <c r="J57" s="5">
        <v>538593160</v>
      </c>
      <c r="K57" s="5">
        <v>462386073</v>
      </c>
      <c r="L57" s="5">
        <v>610506763</v>
      </c>
      <c r="M57" s="5">
        <v>456267686</v>
      </c>
      <c r="N57" s="5">
        <v>-85846065</v>
      </c>
      <c r="O57" s="5">
        <v>-118942865</v>
      </c>
      <c r="P57" s="5">
        <v>-7598988</v>
      </c>
    </row>
    <row r="58" spans="2:18" ht="15.5" x14ac:dyDescent="0.35">
      <c r="C58" t="s">
        <v>86</v>
      </c>
      <c r="D58" s="5">
        <v>422365061592</v>
      </c>
      <c r="E58" s="5">
        <v>633525049068</v>
      </c>
      <c r="F58" s="5">
        <v>596938292292</v>
      </c>
      <c r="G58" s="5">
        <v>379239735480</v>
      </c>
      <c r="I58" s="5">
        <v>1598361745717</v>
      </c>
      <c r="J58" s="5">
        <v>874618300258</v>
      </c>
      <c r="K58" s="5">
        <v>698657486995</v>
      </c>
      <c r="L58" s="5">
        <v>549215431813</v>
      </c>
      <c r="M58" s="5">
        <v>426218076392</v>
      </c>
      <c r="N58" s="5">
        <v>356489598368</v>
      </c>
      <c r="O58" s="5">
        <v>258000079124</v>
      </c>
      <c r="P58" s="5">
        <v>207860715787</v>
      </c>
      <c r="Q58" s="5">
        <v>191624957806</v>
      </c>
      <c r="R58" s="5">
        <v>177715451095</v>
      </c>
    </row>
    <row r="59" spans="2:18" ht="15.5" x14ac:dyDescent="0.35">
      <c r="C59" t="s">
        <v>87</v>
      </c>
      <c r="D59" s="5">
        <v>-80557993965</v>
      </c>
      <c r="E59" s="5">
        <v>-79616202900</v>
      </c>
      <c r="F59" s="5">
        <v>-77550558295</v>
      </c>
      <c r="G59" s="5">
        <v>-87757623221</v>
      </c>
      <c r="I59" s="5">
        <v>-338372342148</v>
      </c>
      <c r="J59" s="5">
        <v>-307535028693</v>
      </c>
      <c r="K59" s="5">
        <v>-302499456269</v>
      </c>
      <c r="L59" s="5">
        <v>-223032300292</v>
      </c>
      <c r="M59" s="5">
        <v>-178052748573</v>
      </c>
      <c r="N59" s="5">
        <v>-138284764397</v>
      </c>
      <c r="O59" s="5">
        <v>-57879267713</v>
      </c>
      <c r="P59" s="5">
        <v>-42076645725</v>
      </c>
      <c r="Q59" s="5">
        <v>-44439612257</v>
      </c>
      <c r="R59" s="5">
        <v>-50440174123</v>
      </c>
    </row>
    <row r="60" spans="2:18" ht="15.5" x14ac:dyDescent="0.35">
      <c r="C60" t="s">
        <v>89</v>
      </c>
      <c r="D60" s="5">
        <v>1775645554</v>
      </c>
      <c r="E60" s="5">
        <v>3649238320</v>
      </c>
      <c r="F60" s="5">
        <v>2893283255</v>
      </c>
      <c r="G60" s="5">
        <v>1351940115</v>
      </c>
      <c r="I60" s="5">
        <v>5801415718</v>
      </c>
      <c r="J60" s="5">
        <v>2681680761</v>
      </c>
      <c r="K60" s="5">
        <v>2318960386</v>
      </c>
      <c r="L60" s="5">
        <v>2217045789</v>
      </c>
      <c r="M60" s="5">
        <v>819356723</v>
      </c>
      <c r="N60" s="5">
        <v>3756534520</v>
      </c>
      <c r="O60" s="5">
        <v>4094502950</v>
      </c>
      <c r="P60" s="5">
        <v>269814982</v>
      </c>
      <c r="Q60" s="5">
        <v>991681848</v>
      </c>
      <c r="R60" s="5">
        <v>367496116</v>
      </c>
    </row>
    <row r="61" spans="2:18" ht="15.5" x14ac:dyDescent="0.35">
      <c r="C61" t="s">
        <v>27</v>
      </c>
      <c r="D61" s="5">
        <v>-82333639519</v>
      </c>
      <c r="E61" s="5">
        <v>-83265441220</v>
      </c>
      <c r="F61" s="5">
        <v>-80443841550</v>
      </c>
      <c r="G61" s="5">
        <v>-89109563336</v>
      </c>
      <c r="I61" s="5">
        <v>-344173757866</v>
      </c>
      <c r="J61" s="5">
        <v>-310216709454</v>
      </c>
      <c r="K61" s="5">
        <v>-304818416655</v>
      </c>
      <c r="L61" s="5">
        <v>-217135304417</v>
      </c>
      <c r="M61" s="5">
        <v>-150914980300</v>
      </c>
      <c r="N61" s="5">
        <v>-114084173921</v>
      </c>
      <c r="O61" s="5">
        <v>-41993948906</v>
      </c>
      <c r="P61" s="5">
        <v>-42346460707</v>
      </c>
      <c r="Q61" s="5">
        <v>-45431294105</v>
      </c>
      <c r="R61" s="5">
        <v>-50807670239</v>
      </c>
    </row>
    <row r="62" spans="2:18" ht="15.5" x14ac:dyDescent="0.35">
      <c r="C62" t="s">
        <v>94</v>
      </c>
      <c r="D62" s="5">
        <v>-80557993965</v>
      </c>
      <c r="E62" s="5">
        <v>-79616202900</v>
      </c>
      <c r="F62" s="5">
        <v>-77550558295</v>
      </c>
      <c r="G62" s="5">
        <v>-87757623221</v>
      </c>
      <c r="I62" s="5">
        <v>-338372342148</v>
      </c>
      <c r="J62" s="5">
        <v>-307535028693</v>
      </c>
      <c r="K62" s="5">
        <v>-302499456269</v>
      </c>
      <c r="L62" s="5">
        <v>-223032300292</v>
      </c>
      <c r="M62" s="5">
        <v>-178052748573</v>
      </c>
      <c r="N62" s="5">
        <v>-138284764397</v>
      </c>
      <c r="O62" s="5">
        <v>-57879267713</v>
      </c>
      <c r="P62" s="5">
        <v>-42076645725</v>
      </c>
      <c r="Q62" s="5">
        <v>-44439612257</v>
      </c>
      <c r="R62" s="5">
        <v>-50440174123</v>
      </c>
    </row>
    <row r="63" spans="2:18" ht="15.5" x14ac:dyDescent="0.35">
      <c r="C63" t="s">
        <v>29</v>
      </c>
      <c r="D63" s="5">
        <v>341807067627</v>
      </c>
      <c r="E63" s="5">
        <v>553908846168</v>
      </c>
      <c r="F63" s="5">
        <v>519387733997</v>
      </c>
      <c r="G63" s="5">
        <v>291482112259</v>
      </c>
      <c r="I63" s="5">
        <v>1259989403569</v>
      </c>
      <c r="J63" s="5">
        <v>567083271565</v>
      </c>
      <c r="K63" s="5">
        <v>396158030726</v>
      </c>
      <c r="L63" s="5">
        <v>326183131521</v>
      </c>
      <c r="M63" s="5">
        <v>248165327819</v>
      </c>
      <c r="N63" s="5">
        <v>218204833971</v>
      </c>
      <c r="O63" s="5">
        <v>200120811411</v>
      </c>
      <c r="P63" s="5">
        <v>165784070062</v>
      </c>
      <c r="Q63" s="5">
        <v>147185345549</v>
      </c>
      <c r="R63" s="5">
        <v>127275276972</v>
      </c>
    </row>
    <row r="64" spans="2:18" ht="15.5" x14ac:dyDescent="0.35">
      <c r="C64" t="s">
        <v>28</v>
      </c>
      <c r="D64" s="5">
        <v>-74843194090</v>
      </c>
      <c r="E64" s="5">
        <v>-119991110442</v>
      </c>
      <c r="F64" s="5">
        <v>-116295338940</v>
      </c>
      <c r="G64" s="5">
        <v>-63923198555</v>
      </c>
      <c r="I64" s="5">
        <v>-280385844641</v>
      </c>
      <c r="J64" s="5">
        <v>-124363244066</v>
      </c>
      <c r="K64" s="5">
        <v>-89889475131</v>
      </c>
      <c r="L64" s="5">
        <v>-72055541738</v>
      </c>
      <c r="M64" s="5">
        <v>-53732930600</v>
      </c>
      <c r="N64" s="5">
        <v>-47120303103</v>
      </c>
      <c r="O64" s="5">
        <v>-50130174778</v>
      </c>
      <c r="P64" s="5">
        <v>-42390206624</v>
      </c>
      <c r="Q64" s="5">
        <v>-36884119978</v>
      </c>
      <c r="R64" s="5">
        <v>44302675747</v>
      </c>
    </row>
    <row r="65" spans="2:18" ht="15.5" x14ac:dyDescent="0.35">
      <c r="C65" t="s">
        <v>321</v>
      </c>
    </row>
    <row r="66" spans="2:18" ht="15.5" x14ac:dyDescent="0.35">
      <c r="C66" t="s">
        <v>323</v>
      </c>
      <c r="D66" s="5">
        <v>-74843194090</v>
      </c>
      <c r="E66" s="5">
        <v>-119991110442</v>
      </c>
      <c r="F66" s="5">
        <v>-116295338940</v>
      </c>
      <c r="G66" s="5">
        <v>-63923198555</v>
      </c>
      <c r="I66" s="5">
        <v>-280385844641</v>
      </c>
      <c r="J66" s="5">
        <v>-124363244066</v>
      </c>
      <c r="K66" s="5">
        <v>-89889475131</v>
      </c>
      <c r="L66" s="5">
        <v>-72055541738</v>
      </c>
      <c r="M66" s="5">
        <v>-53732930600</v>
      </c>
      <c r="N66" s="5">
        <v>-47120303103</v>
      </c>
      <c r="O66" s="5">
        <v>-50130174778</v>
      </c>
      <c r="P66" s="5">
        <v>-42390206624</v>
      </c>
      <c r="Q66" s="5">
        <v>-36884119978</v>
      </c>
      <c r="R66" s="5">
        <v>44302675747</v>
      </c>
    </row>
    <row r="67" spans="2:18" ht="15.5" x14ac:dyDescent="0.35">
      <c r="C67" t="s">
        <v>97</v>
      </c>
      <c r="D67" s="5">
        <v>266963873537</v>
      </c>
      <c r="E67" s="5">
        <v>433917735726</v>
      </c>
      <c r="F67" s="5">
        <v>403092395057</v>
      </c>
      <c r="G67" s="5">
        <v>227558913704</v>
      </c>
      <c r="I67" s="5">
        <v>979603558928</v>
      </c>
      <c r="J67" s="5">
        <v>442720027499</v>
      </c>
      <c r="K67" s="5">
        <v>306268555595</v>
      </c>
      <c r="L67" s="5">
        <v>254127589783</v>
      </c>
      <c r="M67" s="5">
        <v>194432397219</v>
      </c>
      <c r="N67" s="5">
        <v>171084530868</v>
      </c>
      <c r="O67" s="5">
        <v>149990636633</v>
      </c>
      <c r="P67" s="5">
        <v>123393863438</v>
      </c>
      <c r="Q67" s="5">
        <v>110301225571</v>
      </c>
      <c r="R67" s="5">
        <v>171577952719</v>
      </c>
    </row>
    <row r="68" spans="2:18" ht="15.5" x14ac:dyDescent="0.35">
      <c r="C68" t="s">
        <v>98</v>
      </c>
      <c r="D68" s="5">
        <v>-363483444</v>
      </c>
      <c r="E68" s="5">
        <v>-363484440</v>
      </c>
      <c r="F68" s="5">
        <v>-1154406706</v>
      </c>
      <c r="G68" s="5">
        <v>3672419</v>
      </c>
      <c r="I68" s="5">
        <v>-1143389451</v>
      </c>
      <c r="J68" s="5">
        <v>-184254792</v>
      </c>
      <c r="K68" s="5">
        <v>-842395880</v>
      </c>
      <c r="L68" s="5">
        <v>-874143527</v>
      </c>
      <c r="M68" s="5">
        <v>428878082</v>
      </c>
      <c r="N68" s="5">
        <v>-457004856</v>
      </c>
      <c r="O68" s="5">
        <v>257682131</v>
      </c>
      <c r="P68" s="5">
        <v>420463181</v>
      </c>
      <c r="Q68" s="5">
        <v>2133253753</v>
      </c>
      <c r="R68" s="5">
        <v>-22907611</v>
      </c>
    </row>
    <row r="69" spans="2:18" ht="15.5" x14ac:dyDescent="0.35">
      <c r="C69" t="s">
        <v>324</v>
      </c>
      <c r="D69" s="5">
        <v>-363483444</v>
      </c>
      <c r="E69" s="5">
        <v>-363484440</v>
      </c>
      <c r="F69" s="5">
        <v>-1154406706</v>
      </c>
      <c r="G69" s="5">
        <v>3672419</v>
      </c>
      <c r="I69" s="5">
        <v>-1143389451</v>
      </c>
      <c r="J69" s="5">
        <v>-184254792</v>
      </c>
      <c r="K69" s="5">
        <v>-842395880</v>
      </c>
      <c r="L69" s="5">
        <v>-874143527</v>
      </c>
      <c r="M69" s="5">
        <v>428878082</v>
      </c>
      <c r="N69" s="5">
        <v>-457004856</v>
      </c>
      <c r="O69" s="5">
        <v>257682131</v>
      </c>
      <c r="P69" s="5">
        <v>420463181</v>
      </c>
      <c r="Q69" s="5">
        <v>2133253753</v>
      </c>
      <c r="R69" s="5">
        <v>-22907611</v>
      </c>
    </row>
    <row r="70" spans="2:18" ht="15.5" x14ac:dyDescent="0.35">
      <c r="C70" t="s">
        <v>99</v>
      </c>
      <c r="D70" s="5">
        <v>266600390093</v>
      </c>
      <c r="E70" s="5">
        <v>433554251286</v>
      </c>
      <c r="F70" s="5">
        <v>401937988351</v>
      </c>
      <c r="G70" s="5">
        <v>227562586123</v>
      </c>
      <c r="I70" s="5">
        <v>978460169477</v>
      </c>
      <c r="J70" s="5">
        <v>442535772707</v>
      </c>
      <c r="K70" s="5">
        <v>305426159715</v>
      </c>
      <c r="L70" s="5">
        <v>253253446256</v>
      </c>
      <c r="M70" s="5">
        <v>194861275301</v>
      </c>
      <c r="N70" s="5">
        <v>170627526012</v>
      </c>
      <c r="O70" s="5">
        <v>150248318764</v>
      </c>
      <c r="P70" s="5">
        <v>123814326619</v>
      </c>
      <c r="Q70" s="5">
        <v>112434479324</v>
      </c>
      <c r="R70" s="5">
        <v>171555045108</v>
      </c>
    </row>
    <row r="71" spans="2:18" ht="15.5" x14ac:dyDescent="0.35">
      <c r="C71" t="s">
        <v>100</v>
      </c>
      <c r="D71" s="5">
        <v>266963873537</v>
      </c>
      <c r="E71" s="5">
        <v>433917735726</v>
      </c>
      <c r="F71" s="5">
        <v>403092395057</v>
      </c>
      <c r="G71" s="5">
        <v>227558913704</v>
      </c>
      <c r="I71" s="5">
        <v>979603558928</v>
      </c>
      <c r="J71" s="5">
        <v>442720027499</v>
      </c>
      <c r="K71" s="5">
        <v>306268555595</v>
      </c>
      <c r="L71" s="5">
        <v>254127589783</v>
      </c>
      <c r="M71" s="5">
        <v>194432397219</v>
      </c>
      <c r="N71" s="5">
        <v>171084530868</v>
      </c>
      <c r="O71" s="5">
        <v>149990636633</v>
      </c>
      <c r="P71" s="5">
        <v>123393863438</v>
      </c>
      <c r="Q71" s="5">
        <v>110301225571</v>
      </c>
      <c r="R71" s="5">
        <v>171577952719</v>
      </c>
    </row>
    <row r="72" spans="2:18" ht="15.5" x14ac:dyDescent="0.35">
      <c r="C72" t="s">
        <v>8</v>
      </c>
      <c r="D72" s="5">
        <v>266164118838</v>
      </c>
      <c r="E72" s="5">
        <v>433136635866</v>
      </c>
      <c r="F72" s="5">
        <v>401605720405</v>
      </c>
      <c r="G72" s="5">
        <v>227250150918</v>
      </c>
      <c r="I72" s="5">
        <v>977371933582</v>
      </c>
      <c r="J72" s="5">
        <v>441997179547</v>
      </c>
      <c r="K72" s="5">
        <v>304963773642</v>
      </c>
      <c r="L72" s="5">
        <v>252642939493</v>
      </c>
      <c r="M72" s="5">
        <v>194405007615</v>
      </c>
      <c r="N72" s="5">
        <v>170713372077</v>
      </c>
      <c r="O72" s="5">
        <v>150367261629</v>
      </c>
      <c r="P72" s="5">
        <v>123821925607</v>
      </c>
      <c r="Q72" s="5">
        <v>112434479324</v>
      </c>
      <c r="R72" s="5">
        <v>171555045108</v>
      </c>
    </row>
    <row r="73" spans="2:18" ht="15.5" x14ac:dyDescent="0.35">
      <c r="C73" t="s">
        <v>102</v>
      </c>
      <c r="D73" s="5">
        <v>266963873537</v>
      </c>
      <c r="E73" s="5">
        <v>433917735726</v>
      </c>
      <c r="F73" s="5">
        <v>403092395057</v>
      </c>
      <c r="G73" s="5">
        <v>227558913704</v>
      </c>
      <c r="I73" s="5">
        <v>979603558928</v>
      </c>
      <c r="J73" s="5">
        <v>442720027499</v>
      </c>
      <c r="K73" s="5">
        <v>306268555595</v>
      </c>
      <c r="L73" s="5">
        <v>254127589783</v>
      </c>
      <c r="M73" s="5">
        <v>194432397219</v>
      </c>
      <c r="N73" s="5">
        <v>171084530868</v>
      </c>
      <c r="O73" s="5">
        <v>149990636633</v>
      </c>
      <c r="P73" s="5">
        <v>123393863438</v>
      </c>
      <c r="Q73" s="5">
        <v>110301225571</v>
      </c>
      <c r="R73" s="5">
        <v>171577952719</v>
      </c>
    </row>
    <row r="74" spans="2:18" ht="15.5" x14ac:dyDescent="0.35">
      <c r="C74" t="s">
        <v>103</v>
      </c>
      <c r="D74" s="5">
        <v>266600390093</v>
      </c>
      <c r="E74" s="5">
        <v>433554251286</v>
      </c>
      <c r="F74" s="5">
        <v>401937988351</v>
      </c>
      <c r="G74" s="5">
        <v>227562586123</v>
      </c>
      <c r="I74" s="5">
        <v>978460169477</v>
      </c>
      <c r="J74" s="5">
        <v>442535772707</v>
      </c>
      <c r="K74" s="5">
        <v>305426159715</v>
      </c>
      <c r="L74" s="5">
        <v>253253446256</v>
      </c>
      <c r="M74" s="5">
        <v>194861275301</v>
      </c>
      <c r="N74" s="5">
        <v>170627526012</v>
      </c>
      <c r="O74" s="5">
        <v>150248318764</v>
      </c>
      <c r="P74" s="5">
        <v>123814326619</v>
      </c>
      <c r="Q74" s="5">
        <v>112434479324</v>
      </c>
      <c r="R74" s="5">
        <v>171555045108</v>
      </c>
    </row>
    <row r="75" spans="2:18" ht="15.5" x14ac:dyDescent="0.35">
      <c r="C75" t="s">
        <v>104</v>
      </c>
      <c r="D75" s="5">
        <v>266600390093</v>
      </c>
      <c r="E75" s="5">
        <v>433554251286</v>
      </c>
      <c r="F75" s="5">
        <v>401937988351</v>
      </c>
      <c r="G75" s="5">
        <v>227562586123</v>
      </c>
      <c r="I75" s="5">
        <v>978460169477</v>
      </c>
      <c r="J75" s="5">
        <v>442535772707</v>
      </c>
      <c r="K75" s="5">
        <v>305426159715</v>
      </c>
      <c r="L75" s="5">
        <v>253253446256</v>
      </c>
      <c r="M75" s="5">
        <v>194861275301</v>
      </c>
      <c r="N75" s="5">
        <v>170627526012</v>
      </c>
      <c r="O75" s="5">
        <v>150248318764</v>
      </c>
      <c r="P75" s="5">
        <v>123814326619</v>
      </c>
      <c r="Q75" s="5">
        <v>112434479324</v>
      </c>
      <c r="R75" s="5">
        <v>171555045108</v>
      </c>
    </row>
    <row r="77" spans="2:18" ht="15.5" x14ac:dyDescent="0.35">
      <c r="B77" t="s">
        <v>105</v>
      </c>
      <c r="C77" t="s">
        <v>106</v>
      </c>
    </row>
    <row r="78" spans="2:18" ht="15.5" x14ac:dyDescent="0.35">
      <c r="C78" t="s">
        <v>107</v>
      </c>
    </row>
    <row r="79" spans="2:18" ht="15.5" x14ac:dyDescent="0.35">
      <c r="C79" t="s">
        <v>20</v>
      </c>
      <c r="D79" s="5">
        <v>983698277704</v>
      </c>
      <c r="E79" s="5">
        <v>2726378484564</v>
      </c>
      <c r="F79" s="5">
        <v>1529409541076</v>
      </c>
      <c r="G79" s="5">
        <v>1135953013575</v>
      </c>
      <c r="I79" s="5">
        <v>1529409541076</v>
      </c>
      <c r="J79" s="5">
        <v>213547539451</v>
      </c>
      <c r="K79" s="5">
        <v>292625393503</v>
      </c>
      <c r="L79" s="5">
        <v>106022959438</v>
      </c>
      <c r="M79" s="5">
        <v>62477174192</v>
      </c>
      <c r="N79" s="5">
        <v>50403584884</v>
      </c>
      <c r="O79" s="5">
        <v>419365767489</v>
      </c>
      <c r="P79" s="5">
        <v>13604169222</v>
      </c>
      <c r="Q79" s="5">
        <v>86872429679</v>
      </c>
      <c r="R79" s="5">
        <v>21071062095</v>
      </c>
    </row>
    <row r="80" spans="2:18" ht="15.5" x14ac:dyDescent="0.35">
      <c r="C80" t="s">
        <v>109</v>
      </c>
      <c r="D80" s="5">
        <v>586943106078</v>
      </c>
      <c r="E80" s="5">
        <v>577482626752</v>
      </c>
      <c r="F80" s="5">
        <v>712618818455</v>
      </c>
      <c r="G80" s="5">
        <v>755795839790</v>
      </c>
      <c r="I80" s="5">
        <v>712618818455</v>
      </c>
      <c r="J80" s="5">
        <v>980949475774</v>
      </c>
      <c r="K80" s="5">
        <v>907350076972</v>
      </c>
      <c r="L80" s="5">
        <v>805096060440</v>
      </c>
      <c r="M80" s="5">
        <v>1032091090207</v>
      </c>
      <c r="N80" s="5">
        <v>941081827194</v>
      </c>
      <c r="O80" s="5">
        <v>813551612002</v>
      </c>
      <c r="P80" s="5">
        <v>798882166925</v>
      </c>
      <c r="Q80" s="5">
        <v>661107472838</v>
      </c>
      <c r="R80" s="5">
        <v>601198671534</v>
      </c>
    </row>
    <row r="81" spans="3:18" ht="15.5" x14ac:dyDescent="0.35">
      <c r="C81" t="s">
        <v>110</v>
      </c>
      <c r="D81" s="5">
        <v>286248650</v>
      </c>
      <c r="E81" s="5">
        <v>2800000</v>
      </c>
      <c r="F81" s="5">
        <v>270067035</v>
      </c>
      <c r="G81" s="5">
        <v>6148383</v>
      </c>
      <c r="I81" s="5">
        <v>270067035</v>
      </c>
      <c r="J81" s="5">
        <v>165238694</v>
      </c>
      <c r="K81" s="5">
        <v>66658541</v>
      </c>
    </row>
    <row r="82" spans="3:18" ht="15.5" x14ac:dyDescent="0.35">
      <c r="C82" t="s">
        <v>112</v>
      </c>
      <c r="D82" s="5">
        <v>586943106078</v>
      </c>
      <c r="E82" s="5">
        <v>577482626752</v>
      </c>
      <c r="F82" s="5">
        <v>712618818455</v>
      </c>
      <c r="G82" s="5">
        <v>755795839790</v>
      </c>
      <c r="I82" s="5">
        <v>712618818455</v>
      </c>
      <c r="J82" s="5">
        <v>980949475774</v>
      </c>
      <c r="K82" s="5">
        <v>907350076972</v>
      </c>
      <c r="L82" s="5">
        <v>805096060440</v>
      </c>
      <c r="M82" s="5">
        <v>1032091090207</v>
      </c>
      <c r="N82" s="5">
        <v>941081827194</v>
      </c>
      <c r="O82" s="5">
        <v>813551612002</v>
      </c>
      <c r="P82" s="5">
        <v>798882166925</v>
      </c>
      <c r="Q82" s="5">
        <v>661107472838</v>
      </c>
      <c r="R82" s="5">
        <v>601198671534</v>
      </c>
    </row>
    <row r="83" spans="3:18" ht="15.5" x14ac:dyDescent="0.35">
      <c r="C83" t="s">
        <v>113</v>
      </c>
      <c r="D83" s="5">
        <v>123888270</v>
      </c>
      <c r="E83" s="5">
        <v>218430996</v>
      </c>
      <c r="F83" s="5">
        <v>201387818</v>
      </c>
      <c r="G83" s="5">
        <v>397994254</v>
      </c>
      <c r="I83" s="5">
        <v>201387818</v>
      </c>
      <c r="J83" s="5">
        <v>62945717</v>
      </c>
      <c r="K83" s="5">
        <v>414006594</v>
      </c>
      <c r="L83" s="5">
        <v>1257882533</v>
      </c>
      <c r="M83" s="5">
        <v>188500000</v>
      </c>
      <c r="N83" s="5">
        <v>250054738</v>
      </c>
      <c r="O83" s="5">
        <v>631494551</v>
      </c>
      <c r="P83" s="5">
        <v>113787628</v>
      </c>
      <c r="Q83" s="5">
        <v>77987503</v>
      </c>
      <c r="R83" s="5">
        <v>156487503</v>
      </c>
    </row>
    <row r="84" spans="3:18" ht="15.5" x14ac:dyDescent="0.35">
      <c r="C84" t="s">
        <v>115</v>
      </c>
      <c r="D84" s="5">
        <v>7819352373229</v>
      </c>
      <c r="E84" s="5">
        <v>8668886867618</v>
      </c>
      <c r="F84" s="5">
        <v>8269317493555</v>
      </c>
      <c r="G84" s="5">
        <v>4872408750438</v>
      </c>
      <c r="I84" s="5">
        <v>8269317493555</v>
      </c>
      <c r="J84" s="5">
        <v>3858747485253</v>
      </c>
      <c r="K84" s="5">
        <v>3168980495376</v>
      </c>
      <c r="L84" s="5">
        <v>2339717615635</v>
      </c>
      <c r="M84" s="5">
        <v>1915562464156</v>
      </c>
      <c r="N84" s="5">
        <v>1482242458353</v>
      </c>
      <c r="O84" s="5">
        <v>952095546986</v>
      </c>
      <c r="P84" s="5">
        <v>611721021526</v>
      </c>
      <c r="Q84" s="5">
        <v>558694276399</v>
      </c>
      <c r="R84" s="5">
        <v>353324401719</v>
      </c>
    </row>
    <row r="85" spans="3:18" ht="15.5" x14ac:dyDescent="0.35">
      <c r="C85" t="s">
        <v>85</v>
      </c>
      <c r="D85" s="5">
        <v>-535319914</v>
      </c>
      <c r="E85" s="5">
        <v>-535319914</v>
      </c>
      <c r="F85" s="5">
        <v>-535319914</v>
      </c>
      <c r="G85" s="5">
        <v>-535319914</v>
      </c>
      <c r="I85" s="5">
        <v>-535319914</v>
      </c>
      <c r="J85" s="5">
        <v>-535319914</v>
      </c>
      <c r="K85" s="5">
        <v>-535319914</v>
      </c>
      <c r="L85" s="5">
        <v>-535319914</v>
      </c>
      <c r="M85" s="5">
        <v>-535319914</v>
      </c>
      <c r="R85" s="5">
        <v>330000000000</v>
      </c>
    </row>
    <row r="86" spans="3:18" ht="15.5" x14ac:dyDescent="0.35">
      <c r="C86" t="s">
        <v>116</v>
      </c>
      <c r="D86" s="5">
        <v>10617440147006</v>
      </c>
      <c r="E86" s="5">
        <v>13061297902825</v>
      </c>
      <c r="F86" s="5">
        <v>11909616019425</v>
      </c>
      <c r="G86" s="5">
        <v>7627983650710</v>
      </c>
      <c r="I86" s="5">
        <v>11909616019425</v>
      </c>
      <c r="J86" s="5">
        <v>5533919489214</v>
      </c>
      <c r="K86" s="5">
        <v>4720441472715</v>
      </c>
      <c r="L86" s="5">
        <v>3574043984008</v>
      </c>
      <c r="M86" s="5">
        <v>3300516538001</v>
      </c>
      <c r="N86" s="5">
        <v>2669836303087</v>
      </c>
      <c r="O86" s="5">
        <v>2195435613977</v>
      </c>
      <c r="P86" s="5">
        <v>1430530685815</v>
      </c>
      <c r="Q86" s="5">
        <v>1312626412274</v>
      </c>
      <c r="R86" s="5">
        <v>976034162149</v>
      </c>
    </row>
    <row r="87" spans="3:18" ht="15.5" x14ac:dyDescent="0.35">
      <c r="C87" t="s">
        <v>117</v>
      </c>
    </row>
    <row r="88" spans="3:18" ht="15.5" x14ac:dyDescent="0.35">
      <c r="C88" t="s">
        <v>780</v>
      </c>
      <c r="K88" s="5">
        <v>42300000000</v>
      </c>
      <c r="L88" s="5">
        <v>42300000000</v>
      </c>
      <c r="M88" s="5">
        <v>17300000000</v>
      </c>
      <c r="N88" s="5">
        <v>7300000000</v>
      </c>
      <c r="O88" s="5">
        <v>7300000000</v>
      </c>
      <c r="P88" s="5">
        <v>7300000000</v>
      </c>
      <c r="Q88" s="5">
        <v>7300000000</v>
      </c>
      <c r="R88" s="5">
        <v>7300000000</v>
      </c>
    </row>
    <row r="89" spans="3:18" ht="15.5" x14ac:dyDescent="0.35">
      <c r="C89" t="s">
        <v>121</v>
      </c>
      <c r="D89" s="5">
        <v>684584189737</v>
      </c>
      <c r="E89" s="5">
        <v>660085082482</v>
      </c>
      <c r="F89" s="5">
        <v>648503960679</v>
      </c>
      <c r="G89" s="5">
        <v>497253866737</v>
      </c>
      <c r="I89" s="5">
        <v>648503960679</v>
      </c>
      <c r="J89" s="5">
        <v>391590820974</v>
      </c>
      <c r="K89" s="5">
        <v>232941361470</v>
      </c>
      <c r="L89" s="5">
        <v>203957308836</v>
      </c>
      <c r="M89" s="5">
        <v>141372167819</v>
      </c>
      <c r="N89" s="5">
        <v>133749450679</v>
      </c>
      <c r="O89" s="5">
        <v>96236613278</v>
      </c>
      <c r="P89" s="5">
        <v>91933498918</v>
      </c>
      <c r="Q89" s="5">
        <v>95246386866</v>
      </c>
      <c r="R89" s="5">
        <v>81475856152</v>
      </c>
    </row>
    <row r="90" spans="3:18" ht="15.5" x14ac:dyDescent="0.35">
      <c r="C90" t="s">
        <v>119</v>
      </c>
      <c r="D90" s="5">
        <v>3846562329</v>
      </c>
      <c r="E90" s="5">
        <v>3935087618</v>
      </c>
      <c r="F90" s="5">
        <v>4010693876</v>
      </c>
      <c r="G90" s="5">
        <v>4860071767</v>
      </c>
      <c r="I90" s="5">
        <v>4010693876</v>
      </c>
      <c r="J90" s="5">
        <v>4514773655</v>
      </c>
      <c r="K90" s="5">
        <v>4893240799</v>
      </c>
      <c r="L90" s="5">
        <v>4245457776</v>
      </c>
      <c r="M90" s="5">
        <v>3677342812</v>
      </c>
      <c r="N90" s="5">
        <v>1786532371</v>
      </c>
      <c r="O90" s="5">
        <v>4095650145</v>
      </c>
      <c r="P90" s="5">
        <v>3457192245</v>
      </c>
      <c r="Q90" s="5">
        <v>2966655763</v>
      </c>
      <c r="R90" s="5">
        <v>2989435075</v>
      </c>
    </row>
    <row r="91" spans="3:18" ht="15.5" x14ac:dyDescent="0.35">
      <c r="C91" t="s">
        <v>123</v>
      </c>
      <c r="D91" s="5">
        <v>1874152973</v>
      </c>
      <c r="E91" s="5">
        <v>1524118893</v>
      </c>
      <c r="F91" s="5">
        <v>1637953751</v>
      </c>
      <c r="G91" s="5">
        <v>1694761756</v>
      </c>
      <c r="I91" s="5">
        <v>1637953751</v>
      </c>
      <c r="J91" s="5">
        <v>1344473090</v>
      </c>
      <c r="K91" s="5">
        <v>1428809001</v>
      </c>
      <c r="L91" s="5">
        <v>1888186780</v>
      </c>
      <c r="M91" s="5">
        <v>1264574178</v>
      </c>
      <c r="N91" s="5">
        <v>917118123</v>
      </c>
      <c r="O91" s="5">
        <v>676637375</v>
      </c>
      <c r="P91" s="5">
        <v>628531151</v>
      </c>
      <c r="Q91" s="5">
        <v>307887427</v>
      </c>
    </row>
    <row r="92" spans="3:18" ht="15.5" x14ac:dyDescent="0.35">
      <c r="C92" t="s">
        <v>122</v>
      </c>
      <c r="D92" s="5">
        <v>340406202</v>
      </c>
      <c r="E92" s="5">
        <v>340406202</v>
      </c>
      <c r="F92" s="5">
        <v>340406202</v>
      </c>
      <c r="G92" s="5">
        <v>340406202</v>
      </c>
      <c r="I92" s="5">
        <v>340406202</v>
      </c>
      <c r="J92" s="5">
        <v>340406202</v>
      </c>
      <c r="K92" s="5">
        <v>340406202</v>
      </c>
      <c r="L92" s="5">
        <v>340406202</v>
      </c>
      <c r="M92" s="5">
        <v>340406202</v>
      </c>
      <c r="N92" s="5">
        <v>340406202</v>
      </c>
      <c r="O92" s="5">
        <v>340406202</v>
      </c>
    </row>
    <row r="93" spans="3:18" ht="15.5" x14ac:dyDescent="0.35">
      <c r="C93" t="s">
        <v>126</v>
      </c>
      <c r="D93" s="5">
        <v>733435905350</v>
      </c>
      <c r="E93" s="5">
        <v>703138733994</v>
      </c>
      <c r="F93" s="5">
        <v>692823188189</v>
      </c>
      <c r="G93" s="5">
        <v>543544477216</v>
      </c>
      <c r="I93" s="5">
        <v>692823188189</v>
      </c>
      <c r="J93" s="5">
        <v>425863990913</v>
      </c>
      <c r="K93" s="5">
        <v>309022008590</v>
      </c>
      <c r="L93" s="5">
        <v>275042568631</v>
      </c>
      <c r="M93" s="5">
        <v>177557682546</v>
      </c>
      <c r="N93" s="5">
        <v>160850114374</v>
      </c>
      <c r="O93" s="5">
        <v>115754441010</v>
      </c>
      <c r="P93" s="5">
        <v>106500866664</v>
      </c>
      <c r="Q93" s="5">
        <v>105820930056</v>
      </c>
      <c r="R93" s="5">
        <v>95072711074</v>
      </c>
    </row>
    <row r="94" spans="3:18" ht="15.5" x14ac:dyDescent="0.35">
      <c r="C94" t="s">
        <v>127</v>
      </c>
      <c r="D94" s="5">
        <v>11350876052356</v>
      </c>
      <c r="E94" s="5">
        <v>13764436636819</v>
      </c>
      <c r="F94" s="5">
        <v>12602439207614</v>
      </c>
      <c r="G94" s="5">
        <v>8171528127926</v>
      </c>
      <c r="I94" s="5">
        <v>12602439207614</v>
      </c>
      <c r="J94" s="5">
        <v>5959783480127</v>
      </c>
      <c r="K94" s="5">
        <v>5029463481305</v>
      </c>
      <c r="L94" s="5">
        <v>3849086552639</v>
      </c>
      <c r="M94" s="5">
        <v>3478074220547</v>
      </c>
      <c r="N94" s="5">
        <v>2830686417461</v>
      </c>
      <c r="O94" s="5">
        <v>2311190054987</v>
      </c>
      <c r="P94" s="5">
        <v>1537031552479</v>
      </c>
      <c r="Q94" s="5">
        <v>1418447342330</v>
      </c>
      <c r="R94" s="5">
        <v>1071106873223</v>
      </c>
    </row>
    <row r="95" spans="3:18" ht="15.5" x14ac:dyDescent="0.35">
      <c r="C95" t="s">
        <v>128</v>
      </c>
    </row>
    <row r="96" spans="3:18" ht="15.5" x14ac:dyDescent="0.35">
      <c r="C96" t="s">
        <v>129</v>
      </c>
    </row>
    <row r="97" spans="3:18" ht="15.5" x14ac:dyDescent="0.35">
      <c r="C97" t="s">
        <v>130</v>
      </c>
      <c r="D97" s="5">
        <v>6284538006569</v>
      </c>
      <c r="E97" s="5">
        <v>8846316730080</v>
      </c>
      <c r="F97" s="5">
        <v>8116912449130</v>
      </c>
      <c r="G97" s="5">
        <v>4083344325804</v>
      </c>
      <c r="I97" s="5">
        <v>8116912449130</v>
      </c>
      <c r="J97" s="5">
        <v>2698776465671</v>
      </c>
      <c r="K97" s="5">
        <v>2135873313798</v>
      </c>
      <c r="L97" s="5">
        <v>951483287105</v>
      </c>
      <c r="M97" s="5">
        <v>708362034511</v>
      </c>
      <c r="N97" s="5">
        <v>209281141857</v>
      </c>
      <c r="O97" s="5">
        <v>217969291457</v>
      </c>
      <c r="P97" s="5">
        <v>388009846474</v>
      </c>
      <c r="Q97" s="5">
        <v>347059973082</v>
      </c>
      <c r="R97" s="5">
        <v>489557090996</v>
      </c>
    </row>
    <row r="98" spans="3:18" ht="15.5" x14ac:dyDescent="0.35">
      <c r="C98" t="s">
        <v>134</v>
      </c>
      <c r="D98" s="5">
        <v>2726547777781</v>
      </c>
      <c r="E98" s="5">
        <v>2860724444448</v>
      </c>
      <c r="F98" s="5">
        <v>2791066666667</v>
      </c>
      <c r="G98" s="5">
        <v>2703681500000</v>
      </c>
      <c r="I98" s="5">
        <v>2791066666667</v>
      </c>
      <c r="J98" s="5">
        <v>2521894500000</v>
      </c>
      <c r="K98" s="5">
        <v>1700000000000</v>
      </c>
      <c r="L98" s="5">
        <v>828820296800</v>
      </c>
      <c r="M98" s="5">
        <v>648754295767</v>
      </c>
      <c r="N98" s="5">
        <v>142500000000</v>
      </c>
      <c r="O98" s="5">
        <v>142500000000</v>
      </c>
      <c r="P98" s="5">
        <v>285000000000</v>
      </c>
      <c r="Q98" s="5">
        <v>285000000000</v>
      </c>
      <c r="R98" s="5">
        <v>444893745000</v>
      </c>
    </row>
    <row r="99" spans="3:18" ht="15.5" x14ac:dyDescent="0.35">
      <c r="C99" t="s">
        <v>131</v>
      </c>
    </row>
    <row r="100" spans="3:18" ht="15.5" x14ac:dyDescent="0.35">
      <c r="C100" t="s">
        <v>132</v>
      </c>
      <c r="D100" s="5">
        <v>1355764782</v>
      </c>
      <c r="E100" s="5">
        <v>1439879785</v>
      </c>
      <c r="F100" s="5">
        <v>2022988535</v>
      </c>
      <c r="G100" s="5">
        <v>1598186257</v>
      </c>
      <c r="I100" s="5">
        <v>2022988535</v>
      </c>
      <c r="J100" s="5">
        <v>2314421612</v>
      </c>
      <c r="K100" s="5">
        <v>4615320317</v>
      </c>
      <c r="L100" s="5">
        <v>4281919754</v>
      </c>
      <c r="M100" s="5">
        <v>6663128450</v>
      </c>
      <c r="N100" s="5">
        <v>5469725003</v>
      </c>
      <c r="O100" s="5">
        <v>9369228858</v>
      </c>
      <c r="P100" s="5">
        <v>6783808594</v>
      </c>
      <c r="Q100" s="5">
        <v>1954250004</v>
      </c>
      <c r="R100" s="5">
        <v>43644001</v>
      </c>
    </row>
    <row r="101" spans="3:18" ht="15.5" x14ac:dyDescent="0.35">
      <c r="C101" t="s">
        <v>133</v>
      </c>
    </row>
    <row r="102" spans="3:18" ht="15.5" x14ac:dyDescent="0.35">
      <c r="C102" t="s">
        <v>465</v>
      </c>
      <c r="D102" s="5">
        <v>286248650</v>
      </c>
      <c r="E102" s="5">
        <v>2800000</v>
      </c>
      <c r="F102" s="5">
        <v>270067035</v>
      </c>
      <c r="G102" s="5">
        <v>6148383</v>
      </c>
      <c r="I102" s="5">
        <v>270067035</v>
      </c>
      <c r="J102" s="5">
        <v>165238694</v>
      </c>
      <c r="K102" s="5">
        <v>66658541</v>
      </c>
    </row>
    <row r="103" spans="3:18" ht="15.5" x14ac:dyDescent="0.35">
      <c r="C103" t="s">
        <v>136</v>
      </c>
      <c r="D103" s="5">
        <v>162612175283</v>
      </c>
      <c r="E103" s="5">
        <v>146252553804</v>
      </c>
      <c r="F103" s="5">
        <v>40989059760</v>
      </c>
      <c r="G103" s="5">
        <v>131823170425</v>
      </c>
      <c r="I103" s="5">
        <v>40989059760</v>
      </c>
      <c r="J103" s="5">
        <v>27697242006</v>
      </c>
      <c r="K103" s="5">
        <v>22451494579</v>
      </c>
      <c r="L103" s="5">
        <v>28360307910</v>
      </c>
      <c r="M103" s="5">
        <v>39137934496</v>
      </c>
      <c r="N103" s="5">
        <v>29089072356</v>
      </c>
      <c r="O103" s="5">
        <v>34233633232</v>
      </c>
      <c r="P103" s="5">
        <v>74162195973</v>
      </c>
      <c r="Q103" s="5">
        <v>39333967395</v>
      </c>
      <c r="R103" s="5">
        <v>36116881728</v>
      </c>
    </row>
    <row r="104" spans="3:18" ht="15.5" x14ac:dyDescent="0.35">
      <c r="C104" t="s">
        <v>137</v>
      </c>
      <c r="D104" s="5">
        <v>73321826892</v>
      </c>
      <c r="E104" s="5">
        <v>74030734258</v>
      </c>
      <c r="F104" s="5">
        <v>84879063929</v>
      </c>
      <c r="G104" s="5">
        <v>76725140772</v>
      </c>
      <c r="I104" s="5">
        <v>84879063929</v>
      </c>
      <c r="J104" s="5">
        <v>71220264956</v>
      </c>
      <c r="K104" s="5">
        <v>39073443574</v>
      </c>
      <c r="L104" s="5">
        <v>33588272975</v>
      </c>
      <c r="M104" s="5">
        <v>13004588969</v>
      </c>
      <c r="N104" s="5">
        <v>11681303519</v>
      </c>
      <c r="O104" s="5">
        <v>12347441367</v>
      </c>
      <c r="P104" s="5">
        <v>2657591907</v>
      </c>
      <c r="Q104" s="5">
        <v>1246505683</v>
      </c>
      <c r="R104" s="5">
        <v>3066820267</v>
      </c>
    </row>
    <row r="105" spans="3:18" ht="15.5" x14ac:dyDescent="0.35">
      <c r="C105" t="s">
        <v>139</v>
      </c>
    </row>
    <row r="106" spans="3:18" ht="15.5" x14ac:dyDescent="0.35">
      <c r="C106" t="s">
        <v>1976</v>
      </c>
      <c r="D106" s="5">
        <v>5378111478</v>
      </c>
      <c r="E106" s="5">
        <v>5794617762</v>
      </c>
      <c r="F106" s="5">
        <v>6203411164</v>
      </c>
      <c r="G106" s="5">
        <v>17247383663</v>
      </c>
      <c r="I106" s="5">
        <v>6203411164</v>
      </c>
    </row>
    <row r="107" spans="3:18" ht="15.5" x14ac:dyDescent="0.35">
      <c r="C107" t="s">
        <v>192</v>
      </c>
      <c r="D107" s="5">
        <v>147525000000</v>
      </c>
    </row>
    <row r="108" spans="3:18" ht="15.5" x14ac:dyDescent="0.35">
      <c r="C108" t="s">
        <v>140</v>
      </c>
      <c r="K108" s="5">
        <v>187457557296</v>
      </c>
      <c r="L108" s="5">
        <v>54020182296</v>
      </c>
      <c r="N108" s="5">
        <v>18960000000</v>
      </c>
      <c r="O108" s="5">
        <v>18960000000</v>
      </c>
      <c r="P108" s="5">
        <v>18960000000</v>
      </c>
      <c r="Q108" s="5">
        <v>18960000000</v>
      </c>
      <c r="R108" s="5">
        <v>5436000000</v>
      </c>
    </row>
    <row r="109" spans="3:18" ht="15.5" x14ac:dyDescent="0.35">
      <c r="C109" t="s">
        <v>145</v>
      </c>
      <c r="D109" s="5">
        <v>160322518020</v>
      </c>
      <c r="E109" s="5">
        <v>11399223368</v>
      </c>
      <c r="F109" s="5">
        <v>11210457512</v>
      </c>
      <c r="G109" s="5">
        <v>12288566730</v>
      </c>
      <c r="I109" s="5">
        <v>11210457512</v>
      </c>
      <c r="J109" s="5">
        <v>6839070052</v>
      </c>
      <c r="K109" s="5">
        <v>192644346743</v>
      </c>
      <c r="L109" s="5">
        <v>56432489666</v>
      </c>
      <c r="M109" s="5">
        <v>712836818</v>
      </c>
      <c r="N109" s="5">
        <v>20332790979</v>
      </c>
      <c r="O109" s="5">
        <v>18960000000</v>
      </c>
      <c r="P109" s="5">
        <v>18960000000</v>
      </c>
      <c r="Q109" s="5">
        <v>18960000000</v>
      </c>
      <c r="R109" s="5">
        <v>5436000000</v>
      </c>
    </row>
    <row r="110" spans="3:18" ht="15.5" x14ac:dyDescent="0.35">
      <c r="C110" t="s">
        <v>146</v>
      </c>
      <c r="D110" s="5">
        <v>1319672478027</v>
      </c>
      <c r="E110" s="5">
        <v>1253844233072</v>
      </c>
      <c r="F110" s="5">
        <v>1254805336103</v>
      </c>
      <c r="G110" s="5">
        <v>1258604043092</v>
      </c>
      <c r="I110" s="5">
        <v>1254805336103</v>
      </c>
      <c r="J110" s="5">
        <v>911238926152</v>
      </c>
      <c r="K110" s="5">
        <v>921003915910</v>
      </c>
      <c r="L110" s="5">
        <v>1175030024852</v>
      </c>
      <c r="M110" s="5">
        <v>1254159767610</v>
      </c>
      <c r="N110" s="5">
        <v>1264458060838</v>
      </c>
      <c r="O110" s="5">
        <v>881973865134</v>
      </c>
      <c r="P110" s="5">
        <v>56298486981</v>
      </c>
      <c r="Q110" s="5">
        <v>74871902443</v>
      </c>
      <c r="R110" s="5">
        <v>12248059746</v>
      </c>
    </row>
    <row r="111" spans="3:18" ht="15.5" x14ac:dyDescent="0.35">
      <c r="C111" t="s">
        <v>147</v>
      </c>
      <c r="D111" s="5">
        <v>1319672478027</v>
      </c>
      <c r="E111" s="5">
        <v>1253844233072</v>
      </c>
      <c r="F111" s="5">
        <v>1254805336103</v>
      </c>
      <c r="G111" s="5">
        <v>1258604043092</v>
      </c>
      <c r="I111" s="5">
        <v>1254805336103</v>
      </c>
      <c r="J111" s="5">
        <v>911238926152</v>
      </c>
      <c r="K111" s="5">
        <v>921003915910</v>
      </c>
      <c r="L111" s="5">
        <v>1175030024852</v>
      </c>
      <c r="M111" s="5">
        <v>1254159767610</v>
      </c>
      <c r="N111" s="5">
        <v>1264458060838</v>
      </c>
      <c r="O111" s="5">
        <v>881973865134</v>
      </c>
      <c r="P111" s="5">
        <v>56298486981</v>
      </c>
      <c r="Q111" s="5">
        <v>74871902443</v>
      </c>
      <c r="R111" s="5">
        <v>12248059746</v>
      </c>
    </row>
    <row r="112" spans="3:18" ht="15.5" x14ac:dyDescent="0.35">
      <c r="C112" t="s">
        <v>467</v>
      </c>
      <c r="D112" s="5">
        <v>286612500000</v>
      </c>
      <c r="E112" s="5">
        <v>224062500000</v>
      </c>
      <c r="F112" s="5">
        <v>225000000000</v>
      </c>
      <c r="G112" s="5">
        <v>224500000000</v>
      </c>
      <c r="I112" s="5">
        <v>225000000000</v>
      </c>
      <c r="K112" s="5">
        <v>301455197912</v>
      </c>
      <c r="L112" s="5">
        <v>164537630204</v>
      </c>
      <c r="N112" s="5">
        <v>14160000000</v>
      </c>
      <c r="O112" s="5">
        <v>33120000000</v>
      </c>
      <c r="P112" s="5">
        <v>52080000000</v>
      </c>
      <c r="Q112" s="5">
        <v>71040000000</v>
      </c>
      <c r="R112" s="5">
        <v>6752000000</v>
      </c>
    </row>
    <row r="113" spans="3:18" ht="15.5" x14ac:dyDescent="0.35">
      <c r="C113" t="s">
        <v>1308</v>
      </c>
    </row>
    <row r="114" spans="3:18" ht="15.5" x14ac:dyDescent="0.35">
      <c r="C114" t="s">
        <v>1341</v>
      </c>
      <c r="M114" s="5">
        <v>250000000000</v>
      </c>
      <c r="N114" s="5">
        <v>250000000000</v>
      </c>
      <c r="O114" s="5">
        <v>250000000000</v>
      </c>
    </row>
    <row r="115" spans="3:18" ht="15.5" x14ac:dyDescent="0.35">
      <c r="C115" t="s">
        <v>151</v>
      </c>
      <c r="D115" s="5">
        <v>994064003060</v>
      </c>
      <c r="E115" s="5">
        <v>993614362247</v>
      </c>
      <c r="F115" s="5">
        <v>993172922372</v>
      </c>
      <c r="G115" s="5">
        <v>992739533639</v>
      </c>
      <c r="I115" s="5">
        <v>993172922372</v>
      </c>
      <c r="J115" s="5">
        <v>892686589423</v>
      </c>
      <c r="K115" s="5">
        <v>598208240901</v>
      </c>
      <c r="L115" s="5">
        <v>995835035003</v>
      </c>
      <c r="M115" s="5">
        <v>992664014304</v>
      </c>
      <c r="N115" s="5">
        <v>991153871026</v>
      </c>
      <c r="O115" s="5">
        <v>593307135825</v>
      </c>
    </row>
    <row r="116" spans="3:18" ht="15.5" x14ac:dyDescent="0.35">
      <c r="C116" t="s">
        <v>154</v>
      </c>
      <c r="D116" s="5">
        <v>7604210484596</v>
      </c>
      <c r="E116" s="5">
        <v>10100160963152</v>
      </c>
      <c r="F116" s="5">
        <v>9371717785233</v>
      </c>
      <c r="G116" s="5">
        <v>5341948368896</v>
      </c>
      <c r="I116" s="5">
        <v>9371717785233</v>
      </c>
      <c r="J116" s="5">
        <v>3610015391823</v>
      </c>
      <c r="K116" s="5">
        <v>3056877229708</v>
      </c>
      <c r="L116" s="5">
        <v>2126513311957</v>
      </c>
      <c r="M116" s="5">
        <v>1962521802121</v>
      </c>
      <c r="N116" s="5">
        <v>1473739202695</v>
      </c>
      <c r="O116" s="5">
        <v>1099943156591</v>
      </c>
      <c r="P116" s="5">
        <v>444308333455</v>
      </c>
      <c r="Q116" s="5">
        <v>421931875525</v>
      </c>
      <c r="R116" s="5">
        <v>501805150742</v>
      </c>
    </row>
    <row r="117" spans="3:18" ht="15.5" x14ac:dyDescent="0.35">
      <c r="C117" t="s">
        <v>155</v>
      </c>
    </row>
    <row r="118" spans="3:18" ht="15.5" x14ac:dyDescent="0.35">
      <c r="C118" t="s">
        <v>156</v>
      </c>
      <c r="D118" s="5">
        <v>460526240000</v>
      </c>
      <c r="E118" s="5">
        <v>460526240000</v>
      </c>
      <c r="F118" s="5">
        <v>460526240000</v>
      </c>
      <c r="G118" s="5">
        <v>460526240000</v>
      </c>
      <c r="I118" s="5">
        <v>460526240000</v>
      </c>
      <c r="J118" s="5">
        <v>460526240000</v>
      </c>
      <c r="K118" s="5">
        <v>460526240000</v>
      </c>
      <c r="L118" s="5">
        <v>460526240000</v>
      </c>
      <c r="M118" s="5">
        <v>460526240000</v>
      </c>
      <c r="N118" s="5">
        <v>460526240000</v>
      </c>
      <c r="O118" s="5">
        <v>460526240000</v>
      </c>
      <c r="P118" s="5">
        <v>460526240000</v>
      </c>
      <c r="Q118" s="5">
        <v>460526240000</v>
      </c>
      <c r="R118" s="5">
        <v>20000000000</v>
      </c>
    </row>
    <row r="119" spans="3:18" ht="15.5" x14ac:dyDescent="0.35">
      <c r="C119" t="s">
        <v>157</v>
      </c>
      <c r="D119" s="5">
        <v>204253025000</v>
      </c>
      <c r="E119" s="5">
        <v>204253025000</v>
      </c>
      <c r="F119" s="5">
        <v>204253025000</v>
      </c>
      <c r="G119" s="5">
        <v>204253025000</v>
      </c>
      <c r="I119" s="5">
        <v>204253025000</v>
      </c>
      <c r="J119" s="5">
        <v>204253025000</v>
      </c>
      <c r="K119" s="5">
        <v>204253025000</v>
      </c>
      <c r="L119" s="5">
        <v>204253025000</v>
      </c>
      <c r="M119" s="5">
        <v>204253025000</v>
      </c>
      <c r="N119" s="5">
        <v>204253025000</v>
      </c>
      <c r="O119" s="5">
        <v>204253025000</v>
      </c>
      <c r="P119" s="5">
        <v>204253025000</v>
      </c>
      <c r="Q119" s="5">
        <v>204253025000</v>
      </c>
    </row>
    <row r="120" spans="3:18" ht="15.5" x14ac:dyDescent="0.35">
      <c r="C120" t="s">
        <v>158</v>
      </c>
      <c r="D120" s="5">
        <v>3071502890193</v>
      </c>
      <c r="E120" s="5">
        <v>2989549267355</v>
      </c>
      <c r="F120" s="5">
        <v>2556412631489</v>
      </c>
      <c r="G120" s="5">
        <v>2154806911084</v>
      </c>
      <c r="I120" s="5">
        <v>2556412631489</v>
      </c>
      <c r="J120" s="5">
        <v>1675751208307</v>
      </c>
      <c r="K120" s="5">
        <v>1302832964760</v>
      </c>
      <c r="L120" s="5">
        <v>1053132339918</v>
      </c>
      <c r="M120" s="5">
        <v>846542024425</v>
      </c>
      <c r="N120" s="5">
        <v>687793140276</v>
      </c>
      <c r="O120" s="5">
        <v>546056977841</v>
      </c>
      <c r="P120" s="5">
        <v>427926553012</v>
      </c>
      <c r="Q120" s="5">
        <v>331736201805</v>
      </c>
      <c r="R120" s="5">
        <v>219301722481</v>
      </c>
    </row>
    <row r="121" spans="3:18" ht="15.5" x14ac:dyDescent="0.35">
      <c r="C121" t="s">
        <v>159</v>
      </c>
      <c r="D121" s="5">
        <v>546860065188</v>
      </c>
      <c r="E121" s="5">
        <v>350939353188</v>
      </c>
      <c r="F121" s="5">
        <v>350939353188</v>
      </c>
      <c r="G121" s="5">
        <v>350939353188</v>
      </c>
      <c r="I121" s="5">
        <v>350939353188</v>
      </c>
      <c r="J121" s="5">
        <v>262395347689</v>
      </c>
      <c r="K121" s="5">
        <v>201141636570</v>
      </c>
      <c r="L121" s="5">
        <v>150316118613</v>
      </c>
      <c r="M121" s="5">
        <v>111343863553</v>
      </c>
      <c r="N121" s="5">
        <v>77299424977</v>
      </c>
      <c r="O121" s="5">
        <v>498807216617</v>
      </c>
      <c r="P121" s="5">
        <v>405439657112</v>
      </c>
    </row>
    <row r="122" spans="3:18" ht="15.5" x14ac:dyDescent="0.35">
      <c r="C122" t="s">
        <v>160</v>
      </c>
      <c r="D122" s="5">
        <v>2524642825005</v>
      </c>
      <c r="E122" s="5">
        <v>2638609914167</v>
      </c>
      <c r="F122" s="5">
        <v>2205473278301</v>
      </c>
      <c r="G122" s="5">
        <v>1803867557896</v>
      </c>
      <c r="I122" s="5">
        <v>2205473278301</v>
      </c>
      <c r="J122" s="5">
        <v>1413355860618</v>
      </c>
      <c r="K122" s="5">
        <v>1101691328190</v>
      </c>
      <c r="L122" s="5">
        <v>902816221305</v>
      </c>
      <c r="M122" s="5">
        <v>735198160872</v>
      </c>
      <c r="N122" s="5">
        <v>610493715299</v>
      </c>
      <c r="O122" s="5">
        <v>47249761224</v>
      </c>
      <c r="P122" s="5">
        <v>22486895900</v>
      </c>
    </row>
    <row r="123" spans="3:18" ht="15.5" x14ac:dyDescent="0.35">
      <c r="C123" t="s">
        <v>161</v>
      </c>
      <c r="D123" s="5">
        <v>3071502890193</v>
      </c>
      <c r="E123" s="5">
        <v>2989549267355</v>
      </c>
      <c r="F123" s="5">
        <v>2556412631489</v>
      </c>
      <c r="G123" s="5">
        <v>2154806911084</v>
      </c>
      <c r="I123" s="5">
        <v>2556412631489</v>
      </c>
      <c r="J123" s="5">
        <v>1675751208307</v>
      </c>
      <c r="K123" s="5">
        <v>1302832964760</v>
      </c>
      <c r="L123" s="5">
        <v>1053132339918</v>
      </c>
      <c r="M123" s="5">
        <v>846542024425</v>
      </c>
      <c r="N123" s="5">
        <v>687793140276</v>
      </c>
      <c r="O123" s="5">
        <v>546056977841</v>
      </c>
      <c r="P123" s="5">
        <v>427926553012</v>
      </c>
      <c r="Q123" s="5">
        <v>331736201805</v>
      </c>
      <c r="R123" s="5">
        <v>219301722481</v>
      </c>
    </row>
    <row r="124" spans="3:18" ht="15.5" x14ac:dyDescent="0.35">
      <c r="C124" t="s">
        <v>162</v>
      </c>
      <c r="D124" s="5">
        <v>10918732481</v>
      </c>
      <c r="E124" s="5">
        <v>10482461226</v>
      </c>
      <c r="F124" s="5">
        <v>10064845806</v>
      </c>
      <c r="G124" s="5">
        <v>10528902860</v>
      </c>
      <c r="I124" s="5">
        <v>10064845806</v>
      </c>
      <c r="J124" s="5">
        <v>9772934911</v>
      </c>
      <c r="K124" s="5">
        <v>5509341751</v>
      </c>
      <c r="L124" s="5">
        <v>5196955678</v>
      </c>
      <c r="M124" s="5">
        <v>4766448915</v>
      </c>
      <c r="N124" s="5">
        <v>4374809490</v>
      </c>
      <c r="O124" s="5">
        <v>410655555</v>
      </c>
      <c r="P124" s="5">
        <v>17401012</v>
      </c>
    </row>
    <row r="125" spans="3:18" ht="15.5" x14ac:dyDescent="0.35">
      <c r="C125" t="s">
        <v>10</v>
      </c>
      <c r="D125" s="5">
        <v>3746665567760</v>
      </c>
      <c r="E125" s="5">
        <v>3664275673667</v>
      </c>
      <c r="F125" s="5">
        <v>3230721422381</v>
      </c>
      <c r="G125" s="5">
        <v>2829579759030</v>
      </c>
      <c r="I125" s="5">
        <v>3230721422381</v>
      </c>
      <c r="J125" s="5">
        <v>2349768088304</v>
      </c>
      <c r="K125" s="5">
        <v>1972586251597</v>
      </c>
      <c r="L125" s="5">
        <v>1722573240682</v>
      </c>
      <c r="M125" s="5">
        <v>1515552418426</v>
      </c>
      <c r="N125" s="5">
        <v>1356947214766</v>
      </c>
      <c r="O125" s="5">
        <v>1211246898396</v>
      </c>
      <c r="P125" s="5">
        <v>1092723219024</v>
      </c>
      <c r="Q125" s="5">
        <v>996515466805</v>
      </c>
      <c r="R125" s="5">
        <v>569301722481</v>
      </c>
    </row>
    <row r="126" spans="3:18" ht="15.5" x14ac:dyDescent="0.35">
      <c r="C126" t="s">
        <v>163</v>
      </c>
      <c r="D126" s="5">
        <v>11350876052356</v>
      </c>
      <c r="E126" s="5">
        <v>13764436636819</v>
      </c>
      <c r="F126" s="5">
        <v>12602439207614</v>
      </c>
      <c r="G126" s="5">
        <v>8171528127926</v>
      </c>
      <c r="I126" s="5">
        <v>12602439207614</v>
      </c>
      <c r="J126" s="5">
        <v>5959783480127</v>
      </c>
      <c r="K126" s="5">
        <v>5029463481305</v>
      </c>
      <c r="L126" s="5">
        <v>3849086552639</v>
      </c>
      <c r="M126" s="5">
        <v>3478074220547</v>
      </c>
      <c r="N126" s="5">
        <v>2830686417461</v>
      </c>
      <c r="O126" s="5">
        <v>2311190054987</v>
      </c>
      <c r="P126" s="5">
        <v>1537031552479</v>
      </c>
      <c r="Q126" s="5">
        <v>1418447342330</v>
      </c>
      <c r="R126" s="5">
        <v>1071106873223</v>
      </c>
    </row>
    <row r="127" spans="3:18" ht="15.5" x14ac:dyDescent="0.35">
      <c r="C127" t="s">
        <v>164</v>
      </c>
      <c r="D127" s="5">
        <v>4605262400</v>
      </c>
      <c r="E127" s="5">
        <v>4605262400</v>
      </c>
      <c r="F127" s="5">
        <v>4605262400</v>
      </c>
      <c r="G127" s="5">
        <v>4605262400</v>
      </c>
      <c r="I127" s="5">
        <v>4605262400</v>
      </c>
      <c r="J127" s="5">
        <v>4605262400</v>
      </c>
      <c r="K127" s="5">
        <v>4605262400</v>
      </c>
      <c r="L127" s="5">
        <v>4605262400</v>
      </c>
      <c r="M127" s="5">
        <v>4605262400</v>
      </c>
      <c r="N127" s="5">
        <v>4605262400</v>
      </c>
      <c r="O127" s="5">
        <v>4605262400</v>
      </c>
      <c r="P127" s="5">
        <v>4605262400</v>
      </c>
      <c r="Q127" s="5">
        <v>4605262400</v>
      </c>
      <c r="R127" s="5">
        <v>40000</v>
      </c>
    </row>
    <row r="129" spans="2:18" ht="15.5" x14ac:dyDescent="0.35">
      <c r="B129" t="s">
        <v>165</v>
      </c>
      <c r="C129" t="s">
        <v>166</v>
      </c>
      <c r="D129" s="5">
        <v>-1789014922122</v>
      </c>
      <c r="E129" s="5">
        <v>1163200685553</v>
      </c>
      <c r="F129" s="5">
        <v>464967552349</v>
      </c>
      <c r="G129" s="5">
        <v>855657718263</v>
      </c>
      <c r="I129" s="5">
        <v>1142547120207</v>
      </c>
      <c r="J129" s="5">
        <v>-423584251291</v>
      </c>
      <c r="K129" s="5">
        <v>-394209765259</v>
      </c>
      <c r="L129" s="5">
        <v>31235728934</v>
      </c>
      <c r="M129" s="5">
        <v>-398559548486</v>
      </c>
      <c r="N129" s="5">
        <v>-646779056291</v>
      </c>
      <c r="O129" s="5">
        <v>-224887295509</v>
      </c>
      <c r="P129" s="5">
        <v>-21877704684</v>
      </c>
      <c r="Q129" s="5">
        <v>-148210309218</v>
      </c>
      <c r="R129" s="5">
        <v>-16883640889</v>
      </c>
    </row>
    <row r="130" spans="2:18" ht="15.5" x14ac:dyDescent="0.35">
      <c r="C130" t="s">
        <v>690</v>
      </c>
      <c r="D130" s="5">
        <v>10856581875866</v>
      </c>
      <c r="E130" s="5">
        <v>20852441408604</v>
      </c>
      <c r="F130" s="5">
        <v>23426220660636</v>
      </c>
      <c r="G130" s="5">
        <v>11266137129206</v>
      </c>
      <c r="I130" s="5">
        <v>49929925952495</v>
      </c>
      <c r="J130" s="5">
        <v>18090835623104</v>
      </c>
      <c r="K130" s="5">
        <v>12929652669161</v>
      </c>
      <c r="L130" s="5">
        <v>7144379207740</v>
      </c>
      <c r="M130" s="5">
        <v>5142608353597</v>
      </c>
      <c r="N130" s="5">
        <v>4017015252875</v>
      </c>
      <c r="O130" s="5">
        <v>3219394795469</v>
      </c>
      <c r="P130" s="5">
        <v>2606243041757</v>
      </c>
      <c r="Q130" s="5">
        <v>2421277068251</v>
      </c>
      <c r="R130" s="5">
        <v>2082621472099</v>
      </c>
    </row>
    <row r="131" spans="2:18" ht="15.5" x14ac:dyDescent="0.35">
      <c r="C131" t="s">
        <v>1524</v>
      </c>
      <c r="D131" s="5">
        <v>-50140391032</v>
      </c>
      <c r="E131" s="5">
        <v>-49446290384</v>
      </c>
      <c r="F131" s="5">
        <v>-48547062698</v>
      </c>
      <c r="G131" s="5">
        <v>-43228650035</v>
      </c>
      <c r="I131" s="5">
        <v>-168464390988</v>
      </c>
      <c r="J131" s="5">
        <v>-109226208729</v>
      </c>
      <c r="K131" s="5">
        <v>-108614674035</v>
      </c>
      <c r="L131" s="5">
        <v>-87695244478</v>
      </c>
      <c r="M131" s="5">
        <v>-64515748437</v>
      </c>
      <c r="N131" s="5">
        <v>-44505905908</v>
      </c>
      <c r="O131" s="5">
        <v>-32731577593</v>
      </c>
      <c r="P131" s="5">
        <v>-24050434137</v>
      </c>
      <c r="Q131" s="5">
        <v>-17826014258</v>
      </c>
      <c r="R131" s="5">
        <v>-13536450221</v>
      </c>
    </row>
    <row r="132" spans="2:18" ht="15.5" x14ac:dyDescent="0.35">
      <c r="C132" t="s">
        <v>168</v>
      </c>
      <c r="D132" s="5">
        <v>-12347282735845</v>
      </c>
      <c r="E132" s="5">
        <v>-19385594605031</v>
      </c>
      <c r="F132" s="5">
        <v>-22560586005162</v>
      </c>
      <c r="G132" s="5">
        <v>-10202163498910</v>
      </c>
      <c r="I132" s="5">
        <v>-47699748484843</v>
      </c>
      <c r="J132" s="5">
        <v>-17866846871076</v>
      </c>
      <c r="K132" s="5">
        <v>-12831471815686</v>
      </c>
      <c r="L132" s="5">
        <v>-6702633763922</v>
      </c>
      <c r="M132" s="5">
        <v>-5168595204861</v>
      </c>
      <c r="N132" s="5">
        <v>-4247622144999</v>
      </c>
      <c r="O132" s="5">
        <v>-3270506531941</v>
      </c>
      <c r="P132" s="5">
        <v>-2552059071161</v>
      </c>
      <c r="Q132" s="5">
        <v>-2471669551446</v>
      </c>
      <c r="R132" s="5">
        <v>-2035542714423</v>
      </c>
    </row>
    <row r="133" spans="2:18" ht="15.5" x14ac:dyDescent="0.35">
      <c r="C133" t="s">
        <v>1977</v>
      </c>
      <c r="M133" s="5">
        <v>-89949863568</v>
      </c>
      <c r="N133" s="5">
        <v>-183971556623</v>
      </c>
      <c r="O133" s="5">
        <v>-2514761880</v>
      </c>
    </row>
    <row r="134" spans="2:18" ht="15.5" x14ac:dyDescent="0.35">
      <c r="C134" t="s">
        <v>1978</v>
      </c>
      <c r="D134" s="5">
        <v>692831956003</v>
      </c>
      <c r="E134" s="5">
        <v>772246295041</v>
      </c>
      <c r="F134" s="5">
        <v>650685401371</v>
      </c>
      <c r="G134" s="5">
        <v>533061309626</v>
      </c>
      <c r="I134" s="5">
        <v>2134549895724</v>
      </c>
      <c r="J134" s="5">
        <v>1477496155964</v>
      </c>
      <c r="K134" s="5">
        <v>989390923058</v>
      </c>
      <c r="L134" s="5">
        <v>1071614890680</v>
      </c>
    </row>
    <row r="135" spans="2:18" ht="15.5" x14ac:dyDescent="0.35">
      <c r="C135" t="s">
        <v>1979</v>
      </c>
      <c r="D135" s="5">
        <v>-777067014746</v>
      </c>
      <c r="E135" s="5">
        <v>-904389066583</v>
      </c>
      <c r="F135" s="5">
        <v>-790774171079</v>
      </c>
      <c r="G135" s="5">
        <v>-597101862356</v>
      </c>
      <c r="I135" s="5">
        <v>-2452721072994</v>
      </c>
      <c r="J135" s="5">
        <v>-1612142688581</v>
      </c>
      <c r="K135" s="5">
        <v>-1011500099440</v>
      </c>
      <c r="L135" s="5">
        <v>-1089413153961</v>
      </c>
    </row>
    <row r="136" spans="2:18" ht="15.5" x14ac:dyDescent="0.35">
      <c r="C136" t="s">
        <v>1980</v>
      </c>
      <c r="D136" s="5">
        <v>-84235058743</v>
      </c>
      <c r="E136" s="5">
        <v>-132142771542</v>
      </c>
      <c r="F136" s="5">
        <v>-140088769708</v>
      </c>
      <c r="G136" s="5">
        <v>-64040552730</v>
      </c>
      <c r="I136" s="5">
        <v>-318171177270</v>
      </c>
      <c r="J136" s="5">
        <v>-134646532617</v>
      </c>
      <c r="K136" s="5">
        <v>-22109176382</v>
      </c>
      <c r="L136" s="5">
        <v>-17798263281</v>
      </c>
      <c r="M136" s="5">
        <v>-89949863568</v>
      </c>
      <c r="N136" s="5">
        <v>-183971556623</v>
      </c>
      <c r="O136" s="5">
        <v>-2514761880</v>
      </c>
    </row>
    <row r="137" spans="2:18" ht="15.5" x14ac:dyDescent="0.35">
      <c r="C137" t="s">
        <v>404</v>
      </c>
    </row>
    <row r="138" spans="2:18" ht="15.5" x14ac:dyDescent="0.35">
      <c r="C138" t="s">
        <v>623</v>
      </c>
      <c r="D138" s="5">
        <v>-81265861244</v>
      </c>
      <c r="E138" s="5">
        <v>-56371041092</v>
      </c>
      <c r="F138" s="5">
        <v>-131707279793</v>
      </c>
      <c r="G138" s="5">
        <v>-18487100952</v>
      </c>
      <c r="I138" s="5">
        <v>-285027356014</v>
      </c>
      <c r="J138" s="5">
        <v>-118789463226</v>
      </c>
      <c r="K138" s="5">
        <v>-96069776117</v>
      </c>
      <c r="L138" s="5">
        <v>-83255096047</v>
      </c>
      <c r="M138" s="5">
        <v>-42648174995</v>
      </c>
      <c r="N138" s="5">
        <v>-53564377390</v>
      </c>
      <c r="O138" s="5">
        <v>-90950757742</v>
      </c>
      <c r="P138" s="5">
        <v>-9899835418</v>
      </c>
      <c r="Q138" s="5">
        <v>-34391962600</v>
      </c>
      <c r="R138" s="5">
        <v>-2295000</v>
      </c>
    </row>
    <row r="139" spans="2:18" ht="15.5" x14ac:dyDescent="0.35">
      <c r="C139" t="s">
        <v>178</v>
      </c>
      <c r="D139" s="5">
        <v>1775645554</v>
      </c>
      <c r="E139" s="5">
        <v>3649238320</v>
      </c>
      <c r="F139" s="5">
        <v>2893283255</v>
      </c>
      <c r="G139" s="5">
        <v>1351940115</v>
      </c>
      <c r="I139" s="5">
        <v>5801415718</v>
      </c>
      <c r="J139" s="5">
        <v>2681680761</v>
      </c>
      <c r="K139" s="5">
        <v>2318960386</v>
      </c>
      <c r="L139" s="5">
        <v>2217045789</v>
      </c>
      <c r="M139" s="5">
        <v>819356723</v>
      </c>
      <c r="N139" s="5">
        <v>3699013699</v>
      </c>
      <c r="O139" s="5">
        <v>3619304593</v>
      </c>
      <c r="P139" s="5">
        <v>269814982</v>
      </c>
      <c r="Q139" s="5">
        <v>312042734</v>
      </c>
      <c r="R139" s="5">
        <v>322124917</v>
      </c>
    </row>
    <row r="140" spans="2:18" ht="15.5" x14ac:dyDescent="0.35">
      <c r="C140" t="s">
        <v>1981</v>
      </c>
      <c r="L140" s="5">
        <v>-13437500000</v>
      </c>
      <c r="M140" s="5">
        <v>-26875000000</v>
      </c>
      <c r="N140" s="5">
        <v>-26875000000</v>
      </c>
      <c r="O140" s="5">
        <v>-13437600000</v>
      </c>
    </row>
    <row r="141" spans="2:18" ht="15.5" x14ac:dyDescent="0.35">
      <c r="C141" t="s">
        <v>27</v>
      </c>
      <c r="D141" s="5">
        <v>-84448396678</v>
      </c>
      <c r="E141" s="5">
        <v>-69335253322</v>
      </c>
      <c r="F141" s="5">
        <v>-83217274181</v>
      </c>
      <c r="G141" s="5">
        <v>-83911548431</v>
      </c>
      <c r="I141" s="5">
        <v>-321768838891</v>
      </c>
      <c r="J141" s="5">
        <v>-287592479508</v>
      </c>
      <c r="K141" s="5">
        <v>-267915952586</v>
      </c>
      <c r="L141" s="5">
        <v>-210540656867</v>
      </c>
      <c r="M141" s="5">
        <v>-149403266945</v>
      </c>
      <c r="N141" s="5">
        <v>-110954337945</v>
      </c>
      <c r="O141" s="5">
        <v>-37760166415</v>
      </c>
      <c r="P141" s="5">
        <v>-42381220707</v>
      </c>
      <c r="Q141" s="5">
        <v>-45911891899</v>
      </c>
      <c r="R141" s="5">
        <v>-50745778261</v>
      </c>
    </row>
    <row r="142" spans="2:18" ht="15.5" x14ac:dyDescent="0.35">
      <c r="C142" t="s">
        <v>962</v>
      </c>
      <c r="D142" s="5">
        <v>-163938612368</v>
      </c>
      <c r="E142" s="5">
        <v>-122057056094</v>
      </c>
      <c r="F142" s="5">
        <v>-212031270719</v>
      </c>
      <c r="G142" s="5">
        <v>-101046709268</v>
      </c>
      <c r="I142" s="5">
        <v>-600994779187</v>
      </c>
      <c r="J142" s="5">
        <v>-403700261973</v>
      </c>
      <c r="K142" s="5">
        <v>-361666768317</v>
      </c>
      <c r="L142" s="5">
        <v>-305016207125</v>
      </c>
      <c r="M142" s="5">
        <v>-218107085217</v>
      </c>
      <c r="N142" s="5">
        <v>-187694701636</v>
      </c>
      <c r="O142" s="5">
        <v>-138529219564</v>
      </c>
      <c r="P142" s="5">
        <v>-52011241143</v>
      </c>
      <c r="Q142" s="5">
        <v>-79991811765</v>
      </c>
      <c r="R142" s="5">
        <v>-50425948344</v>
      </c>
    </row>
    <row r="143" spans="2:18" ht="15.5" x14ac:dyDescent="0.35">
      <c r="C143" t="s">
        <v>172</v>
      </c>
      <c r="D143" s="5">
        <v>67230773071</v>
      </c>
      <c r="E143" s="5">
        <v>61076928045</v>
      </c>
      <c r="F143" s="5">
        <v>74170256709</v>
      </c>
      <c r="G143" s="5">
        <v>-22695172512</v>
      </c>
      <c r="I143" s="5">
        <v>482301892095</v>
      </c>
      <c r="J143" s="5">
        <v>535596304016</v>
      </c>
      <c r="K143" s="5">
        <v>638966397683</v>
      </c>
      <c r="L143" s="5">
        <v>96890946491</v>
      </c>
      <c r="M143" s="5">
        <v>434546226578</v>
      </c>
      <c r="N143" s="5">
        <v>342459237178</v>
      </c>
      <c r="O143" s="5">
        <v>646357788200</v>
      </c>
      <c r="P143" s="5">
        <v>-46566574400</v>
      </c>
      <c r="Q143" s="5">
        <v>234385593257</v>
      </c>
      <c r="R143" s="5">
        <v>23205197850</v>
      </c>
    </row>
    <row r="144" spans="2:18" ht="15.5" x14ac:dyDescent="0.35">
      <c r="C144" t="s">
        <v>173</v>
      </c>
      <c r="D144" s="5">
        <v>-20896057809</v>
      </c>
      <c r="E144" s="5">
        <v>-27308670110</v>
      </c>
      <c r="F144" s="5">
        <v>-145681281557</v>
      </c>
      <c r="G144" s="5">
        <v>-47033085549</v>
      </c>
      <c r="I144" s="5">
        <v>-308987010677</v>
      </c>
      <c r="J144" s="5">
        <v>-191089906777</v>
      </c>
      <c r="K144" s="5">
        <v>-58154198359</v>
      </c>
      <c r="L144" s="5">
        <v>-84580890179</v>
      </c>
      <c r="M144" s="5">
        <v>-23913088784</v>
      </c>
      <c r="N144" s="5">
        <v>-64642363492</v>
      </c>
      <c r="O144" s="5">
        <v>-15708894424</v>
      </c>
      <c r="P144" s="5">
        <v>-4823981373</v>
      </c>
      <c r="Q144" s="5">
        <v>-20373916455</v>
      </c>
      <c r="R144" s="5">
        <v>-2300000000</v>
      </c>
    </row>
    <row r="145" spans="3:18" ht="15.5" x14ac:dyDescent="0.35">
      <c r="C145" t="s">
        <v>175</v>
      </c>
      <c r="D145" s="5">
        <v>-23026196263</v>
      </c>
      <c r="E145" s="5">
        <v>-16903685740</v>
      </c>
      <c r="F145" s="5">
        <v>-152019419294</v>
      </c>
      <c r="G145" s="5">
        <v>-38028386433</v>
      </c>
      <c r="I145" s="5">
        <v>-274478043053</v>
      </c>
      <c r="J145" s="5">
        <v>-182581050187</v>
      </c>
      <c r="K145" s="5">
        <v>-47014341300</v>
      </c>
      <c r="L145" s="5">
        <v>-76618604757</v>
      </c>
      <c r="M145" s="5">
        <v>-20692120086</v>
      </c>
      <c r="N145" s="5">
        <v>-49373127965</v>
      </c>
      <c r="O145" s="5">
        <v>-11289041937</v>
      </c>
      <c r="P145" s="5">
        <v>-4330806373</v>
      </c>
      <c r="Q145" s="5">
        <v>-20056308020</v>
      </c>
    </row>
    <row r="146" spans="3:18" ht="15.5" x14ac:dyDescent="0.35">
      <c r="C146" t="s">
        <v>335</v>
      </c>
      <c r="I146" s="5">
        <v>945000000</v>
      </c>
      <c r="J146" s="5">
        <v>554333334</v>
      </c>
      <c r="K146" s="5">
        <v>2500000</v>
      </c>
      <c r="L146" s="5">
        <v>3100000</v>
      </c>
    </row>
    <row r="147" spans="3:18" ht="15.5" x14ac:dyDescent="0.35">
      <c r="C147" t="s">
        <v>417</v>
      </c>
      <c r="D147" s="5">
        <v>5841339358</v>
      </c>
      <c r="E147" s="5">
        <v>-9115578263</v>
      </c>
      <c r="F147" s="5">
        <v>9560276623</v>
      </c>
      <c r="G147" s="5">
        <v>-6349093275</v>
      </c>
      <c r="I147" s="5">
        <v>-20048367803</v>
      </c>
      <c r="J147" s="5">
        <v>-6022759988</v>
      </c>
      <c r="K147" s="5">
        <v>-9156334425</v>
      </c>
      <c r="L147" s="5">
        <v>-2236796780</v>
      </c>
      <c r="M147" s="5">
        <v>-1551084725</v>
      </c>
      <c r="N147" s="5">
        <v>-1082850786</v>
      </c>
      <c r="O147" s="5">
        <v>-186590873</v>
      </c>
    </row>
    <row r="148" spans="3:18" ht="15.5" x14ac:dyDescent="0.35">
      <c r="C148" t="s">
        <v>419</v>
      </c>
      <c r="D148" s="5">
        <v>-466292272</v>
      </c>
      <c r="F148" s="5">
        <v>-83250000</v>
      </c>
      <c r="G148" s="5">
        <v>-388500000</v>
      </c>
      <c r="I148" s="5">
        <v>-882098290</v>
      </c>
      <c r="J148" s="5">
        <v>-463534000</v>
      </c>
      <c r="K148" s="5">
        <v>-136055000</v>
      </c>
      <c r="L148" s="5">
        <v>-1216144199</v>
      </c>
      <c r="M148" s="5">
        <v>-842106196</v>
      </c>
      <c r="N148" s="5">
        <v>-630145200</v>
      </c>
      <c r="P148" s="5">
        <v>-493175000</v>
      </c>
      <c r="Q148" s="5">
        <v>-317608435</v>
      </c>
    </row>
    <row r="149" spans="3:18" ht="15.5" x14ac:dyDescent="0.35">
      <c r="C149" t="s">
        <v>1677</v>
      </c>
      <c r="D149" s="5">
        <v>-3244908632</v>
      </c>
      <c r="E149" s="5">
        <v>-1309225927</v>
      </c>
      <c r="F149" s="5">
        <v>-3138888886</v>
      </c>
      <c r="G149" s="5">
        <v>-2267105841</v>
      </c>
      <c r="I149" s="5">
        <v>-14523501531</v>
      </c>
      <c r="J149" s="5">
        <v>-2576895936</v>
      </c>
      <c r="K149" s="5">
        <v>-1849967634</v>
      </c>
      <c r="L149" s="5">
        <v>-4512444443</v>
      </c>
      <c r="M149" s="5">
        <v>-377777777</v>
      </c>
      <c r="N149" s="5">
        <v>-13556239541</v>
      </c>
    </row>
    <row r="150" spans="3:18" ht="15.5" x14ac:dyDescent="0.35">
      <c r="C150" t="s">
        <v>1982</v>
      </c>
      <c r="E150" s="5">
        <v>19819820</v>
      </c>
    </row>
    <row r="151" spans="3:18" ht="15.5" x14ac:dyDescent="0.35">
      <c r="C151" t="s">
        <v>795</v>
      </c>
      <c r="O151" s="5">
        <v>-4233261614</v>
      </c>
    </row>
    <row r="152" spans="3:18" ht="15.5" x14ac:dyDescent="0.35">
      <c r="C152" t="s">
        <v>703</v>
      </c>
      <c r="M152" s="5">
        <v>-450000000</v>
      </c>
    </row>
    <row r="153" spans="3:18" ht="15.5" x14ac:dyDescent="0.35">
      <c r="C153" t="s">
        <v>1983</v>
      </c>
      <c r="R153" s="5">
        <v>-2300000000</v>
      </c>
    </row>
    <row r="154" spans="3:18" ht="15.5" x14ac:dyDescent="0.35">
      <c r="C154" t="s">
        <v>189</v>
      </c>
      <c r="D154" s="5">
        <v>67230773071</v>
      </c>
      <c r="E154" s="5">
        <v>61076928045</v>
      </c>
      <c r="F154" s="5">
        <v>74170256709</v>
      </c>
      <c r="G154" s="5">
        <v>-22695172512</v>
      </c>
      <c r="I154" s="5">
        <v>482301892095</v>
      </c>
      <c r="J154" s="5">
        <v>535596304016</v>
      </c>
      <c r="K154" s="5">
        <v>638966397683</v>
      </c>
      <c r="L154" s="5">
        <v>96890946491</v>
      </c>
      <c r="M154" s="5">
        <v>434546226578</v>
      </c>
      <c r="N154" s="5">
        <v>342459237178</v>
      </c>
      <c r="O154" s="5">
        <v>646357788200</v>
      </c>
      <c r="P154" s="5">
        <v>-46566574400</v>
      </c>
      <c r="Q154" s="5">
        <v>234385593257</v>
      </c>
      <c r="R154" s="5">
        <v>23205197850</v>
      </c>
    </row>
    <row r="155" spans="3:18" ht="15.5" x14ac:dyDescent="0.35">
      <c r="C155" t="s">
        <v>1933</v>
      </c>
      <c r="D155" s="5">
        <v>225000000000</v>
      </c>
      <c r="I155" s="5">
        <v>400000000000</v>
      </c>
      <c r="K155" s="5">
        <v>620207866268</v>
      </c>
      <c r="L155" s="5">
        <v>516562500000</v>
      </c>
      <c r="M155" s="5">
        <v>-33120000000</v>
      </c>
      <c r="N155" s="5">
        <v>-18960000000</v>
      </c>
      <c r="O155" s="5">
        <v>-18960000000</v>
      </c>
      <c r="P155" s="5">
        <v>-18960000000</v>
      </c>
      <c r="Q155" s="5">
        <v>77812000000</v>
      </c>
      <c r="R155" s="5">
        <v>-6795000000</v>
      </c>
    </row>
    <row r="156" spans="3:18" ht="15.5" x14ac:dyDescent="0.35">
      <c r="C156" t="s">
        <v>204</v>
      </c>
      <c r="D156" s="5">
        <v>-14175000000</v>
      </c>
      <c r="I156" s="5">
        <v>-175000000000</v>
      </c>
      <c r="J156" s="5">
        <v>-495834500000</v>
      </c>
      <c r="K156" s="5">
        <v>-355935866268</v>
      </c>
      <c r="L156" s="5">
        <v>-285000000000</v>
      </c>
    </row>
    <row r="157" spans="3:18" ht="15.5" x14ac:dyDescent="0.35">
      <c r="C157" t="s">
        <v>1984</v>
      </c>
      <c r="F157" s="5">
        <v>150692000</v>
      </c>
    </row>
    <row r="158" spans="3:18" ht="15.5" x14ac:dyDescent="0.35">
      <c r="C158" t="s">
        <v>1985</v>
      </c>
    </row>
    <row r="159" spans="3:18" ht="15.5" x14ac:dyDescent="0.35">
      <c r="C159" t="s">
        <v>549</v>
      </c>
      <c r="Q159" s="5">
        <v>331578720000</v>
      </c>
      <c r="R159" s="5">
        <v>197850</v>
      </c>
    </row>
    <row r="160" spans="3:18" ht="15.5" x14ac:dyDescent="0.35">
      <c r="C160" t="s">
        <v>497</v>
      </c>
      <c r="I160" s="5">
        <v>100000000000</v>
      </c>
      <c r="J160" s="5">
        <v>900000000000</v>
      </c>
      <c r="N160" s="5">
        <v>400000000000</v>
      </c>
      <c r="O160" s="5">
        <v>600000000000</v>
      </c>
    </row>
    <row r="161" spans="3:17" ht="15.5" x14ac:dyDescent="0.35">
      <c r="C161" t="s">
        <v>435</v>
      </c>
      <c r="D161" s="5">
        <v>-2646309844</v>
      </c>
      <c r="E161" s="5">
        <v>-2421201005</v>
      </c>
      <c r="F161" s="5">
        <v>-1372355193</v>
      </c>
      <c r="G161" s="5">
        <v>-4661963762</v>
      </c>
      <c r="I161" s="5">
        <v>-10319857266</v>
      </c>
      <c r="J161" s="5">
        <v>-10546349407</v>
      </c>
      <c r="K161" s="5">
        <v>-9171219217</v>
      </c>
      <c r="L161" s="5">
        <v>-5500243042</v>
      </c>
      <c r="M161" s="5">
        <v>-1770969989</v>
      </c>
      <c r="N161" s="5">
        <v>-1927363622</v>
      </c>
    </row>
    <row r="162" spans="3:17" ht="15.5" x14ac:dyDescent="0.35">
      <c r="C162" t="s">
        <v>1071</v>
      </c>
      <c r="J162" s="5">
        <v>-600000000000</v>
      </c>
      <c r="K162" s="5">
        <v>-400000000000</v>
      </c>
    </row>
    <row r="163" spans="3:17" ht="15.5" x14ac:dyDescent="0.35">
      <c r="C163" t="s">
        <v>1282</v>
      </c>
    </row>
    <row r="164" spans="3:17" ht="15.5" x14ac:dyDescent="0.35">
      <c r="C164" t="s">
        <v>1108</v>
      </c>
      <c r="L164" s="5">
        <v>-250000000000</v>
      </c>
      <c r="O164" s="5">
        <v>-3246375000</v>
      </c>
    </row>
    <row r="165" spans="3:17" ht="15.5" x14ac:dyDescent="0.35">
      <c r="C165" t="s">
        <v>1276</v>
      </c>
      <c r="I165" s="5">
        <v>-1099057487</v>
      </c>
      <c r="J165" s="5">
        <v>-7313410577</v>
      </c>
      <c r="N165" s="5">
        <v>-3861300000</v>
      </c>
      <c r="O165" s="5">
        <v>-6724000000</v>
      </c>
    </row>
    <row r="166" spans="3:17" ht="15.5" x14ac:dyDescent="0.35">
      <c r="C166" t="s">
        <v>210</v>
      </c>
      <c r="G166" s="5">
        <v>-96710510400</v>
      </c>
      <c r="I166" s="5">
        <v>-96710510400</v>
      </c>
      <c r="J166" s="5">
        <v>-69078936000</v>
      </c>
      <c r="K166" s="5">
        <v>-55263148800</v>
      </c>
      <c r="L166" s="5">
        <v>-46052624000</v>
      </c>
      <c r="M166" s="5">
        <v>-36842099200</v>
      </c>
      <c r="N166" s="5">
        <v>-36842099200</v>
      </c>
      <c r="O166" s="5">
        <v>-32236836800</v>
      </c>
      <c r="P166" s="5">
        <v>-27631574400</v>
      </c>
    </row>
    <row r="167" spans="3:17" ht="15.5" x14ac:dyDescent="0.35">
      <c r="C167" t="s">
        <v>640</v>
      </c>
      <c r="J167" s="5">
        <v>3725000000</v>
      </c>
      <c r="K167" s="5">
        <v>50000000</v>
      </c>
      <c r="L167" s="5">
        <v>20000000</v>
      </c>
    </row>
    <row r="168" spans="3:17" ht="15.5" x14ac:dyDescent="0.35">
      <c r="C168" t="s">
        <v>1986</v>
      </c>
      <c r="F168" s="5">
        <v>-796325000</v>
      </c>
      <c r="I168" s="5">
        <v>-796325000</v>
      </c>
      <c r="K168" s="5">
        <v>-200000000</v>
      </c>
      <c r="L168" s="5">
        <v>-200000000</v>
      </c>
    </row>
    <row r="169" spans="3:17" ht="15.5" x14ac:dyDescent="0.35">
      <c r="C169" t="s">
        <v>1987</v>
      </c>
    </row>
    <row r="170" spans="3:17" ht="15.5" x14ac:dyDescent="0.35">
      <c r="C170" t="s">
        <v>1298</v>
      </c>
      <c r="Q170" s="5">
        <v>-15111381743</v>
      </c>
    </row>
    <row r="171" spans="3:17" ht="15.5" x14ac:dyDescent="0.35">
      <c r="C171" t="s">
        <v>1988</v>
      </c>
      <c r="M171" s="5">
        <v>25000000</v>
      </c>
      <c r="N171" s="5">
        <v>4050000000</v>
      </c>
      <c r="O171" s="5">
        <v>25000000</v>
      </c>
      <c r="P171" s="5">
        <v>25000000</v>
      </c>
    </row>
    <row r="172" spans="3:17" ht="15.5" x14ac:dyDescent="0.35">
      <c r="C172" t="s">
        <v>1989</v>
      </c>
    </row>
    <row r="173" spans="3:17" ht="15.5" x14ac:dyDescent="0.35">
      <c r="C173" t="s">
        <v>1455</v>
      </c>
      <c r="F173" s="5">
        <v>-24475537800</v>
      </c>
    </row>
    <row r="174" spans="3:17" ht="15.5" x14ac:dyDescent="0.35">
      <c r="C174" t="s">
        <v>1990</v>
      </c>
      <c r="F174" s="5">
        <v>15264336800</v>
      </c>
      <c r="I174" s="5">
        <v>15264336800</v>
      </c>
    </row>
    <row r="175" spans="3:17" ht="15.5" x14ac:dyDescent="0.35">
      <c r="C175" t="s">
        <v>1991</v>
      </c>
      <c r="F175" s="5">
        <v>-2359247679</v>
      </c>
      <c r="I175" s="5">
        <v>-2359247679</v>
      </c>
    </row>
    <row r="176" spans="3:17" ht="15.5" x14ac:dyDescent="0.35">
      <c r="C176" t="s">
        <v>1186</v>
      </c>
      <c r="D176" s="5">
        <v>-1172917085</v>
      </c>
      <c r="E176" s="5">
        <v>-1165759839</v>
      </c>
      <c r="F176" s="5">
        <v>1462026914</v>
      </c>
      <c r="G176" s="5">
        <v>-1140698350</v>
      </c>
      <c r="I176" s="5">
        <v>-982946873</v>
      </c>
    </row>
    <row r="177" spans="2:18" ht="15.5" x14ac:dyDescent="0.35">
      <c r="C177" t="s">
        <v>598</v>
      </c>
      <c r="D177" s="5">
        <v>-1742680206860</v>
      </c>
      <c r="E177" s="5">
        <v>1196968943488</v>
      </c>
      <c r="F177" s="5">
        <v>393456527501</v>
      </c>
      <c r="G177" s="5">
        <v>785929460202</v>
      </c>
      <c r="I177" s="5">
        <v>1315862001625</v>
      </c>
      <c r="J177" s="5">
        <v>-79077854052</v>
      </c>
      <c r="K177" s="5">
        <v>186602434065</v>
      </c>
      <c r="L177" s="5">
        <v>43545785246</v>
      </c>
      <c r="M177" s="5">
        <v>12073589308</v>
      </c>
      <c r="N177" s="5">
        <v>-368962182605</v>
      </c>
      <c r="O177" s="5">
        <v>405761598267</v>
      </c>
      <c r="P177" s="5">
        <v>-73268260457</v>
      </c>
      <c r="Q177" s="5">
        <v>65801367584</v>
      </c>
      <c r="R177" s="5">
        <v>4021556961</v>
      </c>
    </row>
    <row r="178" spans="2:18" ht="15.5" x14ac:dyDescent="0.35">
      <c r="C178" t="s">
        <v>227</v>
      </c>
      <c r="E178" s="5">
        <v>1529409541076</v>
      </c>
      <c r="I178" s="5">
        <v>213547539451</v>
      </c>
      <c r="J178" s="5">
        <v>292625393503</v>
      </c>
      <c r="K178" s="5">
        <v>106022959438</v>
      </c>
      <c r="L178" s="5">
        <v>62477174192</v>
      </c>
      <c r="M178" s="5">
        <v>50403584884</v>
      </c>
      <c r="N178" s="5">
        <v>419365767489</v>
      </c>
      <c r="O178" s="5">
        <v>13604169222</v>
      </c>
      <c r="P178" s="5">
        <v>86872429679</v>
      </c>
      <c r="Q178" s="5">
        <v>21071062095</v>
      </c>
      <c r="R178" s="5">
        <v>17049505134</v>
      </c>
    </row>
    <row r="179" spans="2:18" ht="15.5" x14ac:dyDescent="0.35">
      <c r="C179" t="s">
        <v>229</v>
      </c>
      <c r="D179" s="5">
        <v>-1742680206860</v>
      </c>
      <c r="E179" s="5">
        <v>2726378484564</v>
      </c>
      <c r="F179" s="5">
        <v>393456527501</v>
      </c>
      <c r="G179" s="5">
        <v>785929460202</v>
      </c>
      <c r="I179" s="5">
        <v>1529409541076</v>
      </c>
      <c r="J179" s="5">
        <v>213547539451</v>
      </c>
      <c r="K179" s="5">
        <v>292625393503</v>
      </c>
      <c r="L179" s="5">
        <v>106022959438</v>
      </c>
      <c r="M179" s="5">
        <v>62477174192</v>
      </c>
      <c r="N179" s="5">
        <v>50403584884</v>
      </c>
      <c r="O179" s="5">
        <v>419365767489</v>
      </c>
      <c r="P179" s="5">
        <v>13604169222</v>
      </c>
      <c r="Q179" s="5">
        <v>86872429679</v>
      </c>
      <c r="R179" s="5">
        <v>21071062095</v>
      </c>
    </row>
    <row r="181" spans="2:18" ht="15.5" x14ac:dyDescent="0.35">
      <c r="B181" t="s">
        <v>230</v>
      </c>
      <c r="C181" t="s">
        <v>12</v>
      </c>
      <c r="D181" s="5">
        <v>4610000000</v>
      </c>
      <c r="E181" s="5">
        <v>4610000000</v>
      </c>
      <c r="F181" s="5">
        <v>4610000000</v>
      </c>
      <c r="G181" s="5">
        <v>4610000000</v>
      </c>
      <c r="I181" s="5">
        <v>4610000000</v>
      </c>
      <c r="J181" s="5">
        <v>4610000000</v>
      </c>
      <c r="K181" s="5">
        <v>4610000000</v>
      </c>
      <c r="L181" s="5">
        <v>4610000000</v>
      </c>
      <c r="M181" s="5">
        <v>4610000000</v>
      </c>
      <c r="N181" s="5">
        <v>4610000000</v>
      </c>
      <c r="O181" s="5">
        <v>4610000000</v>
      </c>
      <c r="P181" s="5">
        <v>4610000000</v>
      </c>
      <c r="Q181" s="5">
        <v>4610000000</v>
      </c>
      <c r="R181" s="5">
        <v>0</v>
      </c>
    </row>
    <row r="182" spans="2:18" ht="15.5" x14ac:dyDescent="0.35">
      <c r="C182" t="s">
        <v>231</v>
      </c>
      <c r="D182" s="6">
        <v>57.87</v>
      </c>
      <c r="E182" s="6">
        <v>94.13</v>
      </c>
      <c r="F182" s="6">
        <v>87.45</v>
      </c>
      <c r="G182" s="6">
        <v>49.35</v>
      </c>
    </row>
    <row r="183" spans="2:18" ht="15.5" x14ac:dyDescent="0.35">
      <c r="C183" t="s">
        <v>232</v>
      </c>
      <c r="D183" s="6">
        <v>29.12</v>
      </c>
      <c r="E183" s="6">
        <v>23.16</v>
      </c>
      <c r="F183" s="6">
        <v>24.59</v>
      </c>
      <c r="G183" s="6">
        <v>18.54</v>
      </c>
    </row>
    <row r="184" spans="2:18" ht="15.5" x14ac:dyDescent="0.35">
      <c r="C184" t="s">
        <v>67</v>
      </c>
      <c r="D184" s="6">
        <v>0.56999999999999995</v>
      </c>
      <c r="E184" s="6">
        <v>0.5</v>
      </c>
      <c r="F184" s="6">
        <v>0.51</v>
      </c>
      <c r="G184" s="6">
        <v>0.42</v>
      </c>
    </row>
    <row r="185" spans="2:18" ht="15.5" x14ac:dyDescent="0.35">
      <c r="C185" t="s">
        <v>233</v>
      </c>
      <c r="D185" s="5">
        <v>438790000000</v>
      </c>
      <c r="E185" s="5">
        <v>649080000000</v>
      </c>
      <c r="F185" s="5">
        <v>610730000000</v>
      </c>
      <c r="G185" s="5">
        <v>391690000000</v>
      </c>
    </row>
    <row r="186" spans="2:18" ht="15.5" x14ac:dyDescent="0.35">
      <c r="C186" t="s">
        <v>234</v>
      </c>
      <c r="D186" s="6">
        <v>2.35E-2</v>
      </c>
      <c r="E186" s="6">
        <v>3.15E-2</v>
      </c>
      <c r="F186" s="6">
        <v>3.2000000000000001E-2</v>
      </c>
      <c r="G186" s="6">
        <v>2.7799999999999998E-2</v>
      </c>
    </row>
    <row r="187" spans="2:18" ht="15.5" x14ac:dyDescent="0.35">
      <c r="C187" t="s">
        <v>235</v>
      </c>
      <c r="D187" s="6">
        <v>7.1300000000000002E-2</v>
      </c>
      <c r="E187" s="6">
        <v>0.1186</v>
      </c>
      <c r="F187" s="6">
        <v>0.125</v>
      </c>
      <c r="G187" s="6">
        <v>8.0600000000000005E-2</v>
      </c>
    </row>
    <row r="188" spans="2:18" ht="15.5" x14ac:dyDescent="0.35">
      <c r="C188" t="s">
        <v>236</v>
      </c>
      <c r="D188" s="6">
        <v>8.4600000000000009E-2</v>
      </c>
      <c r="E188" s="6">
        <v>0.13470000000000001</v>
      </c>
      <c r="F188" s="6">
        <v>0.13919999999999999</v>
      </c>
      <c r="G188" s="6">
        <v>9.5399999999999985E-2</v>
      </c>
    </row>
    <row r="189" spans="2:18" ht="15.5" x14ac:dyDescent="0.35">
      <c r="C189" t="s">
        <v>237</v>
      </c>
      <c r="D189" s="6">
        <v>5.13</v>
      </c>
      <c r="E189" s="6">
        <v>7.61</v>
      </c>
      <c r="F189" s="6">
        <v>7.42</v>
      </c>
      <c r="G189" s="6">
        <v>4.26</v>
      </c>
    </row>
    <row r="190" spans="2:18" ht="15.5" x14ac:dyDescent="0.35">
      <c r="C190" t="s">
        <v>443</v>
      </c>
      <c r="D190" s="5">
        <v>3747000000000</v>
      </c>
      <c r="E190" s="5">
        <v>3664000000000</v>
      </c>
      <c r="F190" s="5">
        <v>3231000000000</v>
      </c>
      <c r="G190" s="5">
        <v>2830000000000</v>
      </c>
    </row>
    <row r="191" spans="2:18" ht="15.5" x14ac:dyDescent="0.35">
      <c r="C191" t="s">
        <v>238</v>
      </c>
      <c r="D191" s="6">
        <v>2.08</v>
      </c>
      <c r="E191" s="6">
        <v>2.75</v>
      </c>
      <c r="F191" s="6">
        <v>3.07</v>
      </c>
      <c r="G191" s="6">
        <v>1.49</v>
      </c>
    </row>
    <row r="192" spans="2:18" ht="15.5" x14ac:dyDescent="0.35">
      <c r="C192" t="s">
        <v>239</v>
      </c>
      <c r="D192" s="6">
        <v>811.19</v>
      </c>
      <c r="E192" s="6">
        <v>793.4</v>
      </c>
      <c r="F192" s="6">
        <v>699.34</v>
      </c>
      <c r="G192" s="6">
        <v>612.14</v>
      </c>
    </row>
    <row r="193" spans="3:18" ht="15.5" x14ac:dyDescent="0.35">
      <c r="C193" t="s">
        <v>240</v>
      </c>
      <c r="D193" s="6">
        <v>2.08</v>
      </c>
      <c r="E193" s="6">
        <v>2.75</v>
      </c>
      <c r="F193" s="6">
        <v>3.08</v>
      </c>
      <c r="G193" s="6">
        <v>1.5</v>
      </c>
    </row>
    <row r="194" spans="3:18" ht="15.5" x14ac:dyDescent="0.35">
      <c r="C194" t="s">
        <v>241</v>
      </c>
      <c r="D194" s="6">
        <v>810.71</v>
      </c>
      <c r="E194" s="6">
        <v>792.99</v>
      </c>
      <c r="F194" s="6">
        <v>698.91</v>
      </c>
      <c r="G194" s="6">
        <v>611.69000000000005</v>
      </c>
    </row>
    <row r="195" spans="3:18" ht="15.5" x14ac:dyDescent="0.35">
      <c r="C195" t="s">
        <v>242</v>
      </c>
      <c r="D195" s="5">
        <v>2876000000000</v>
      </c>
      <c r="E195" s="5">
        <v>2862000000000</v>
      </c>
      <c r="F195" s="5">
        <v>2793000000000</v>
      </c>
      <c r="G195" s="5">
        <v>2708000000000</v>
      </c>
    </row>
    <row r="196" spans="3:18" ht="15.5" x14ac:dyDescent="0.35">
      <c r="C196" t="s">
        <v>243</v>
      </c>
      <c r="D196" s="5">
        <v>1286000000000</v>
      </c>
      <c r="E196" s="5">
        <v>1223000000000</v>
      </c>
      <c r="F196" s="5">
        <v>1224000000000</v>
      </c>
      <c r="G196" s="5">
        <v>1234000000000</v>
      </c>
    </row>
    <row r="197" spans="3:18" ht="15.5" x14ac:dyDescent="0.35">
      <c r="C197" t="s">
        <v>306</v>
      </c>
      <c r="D197" s="5">
        <v>3736000000000</v>
      </c>
      <c r="E197" s="5">
        <v>3654000000000</v>
      </c>
      <c r="F197" s="5">
        <v>3221000000000</v>
      </c>
      <c r="G197" s="5">
        <v>2819000000000</v>
      </c>
    </row>
    <row r="198" spans="3:18" ht="15.5" x14ac:dyDescent="0.35">
      <c r="C198" t="s">
        <v>24</v>
      </c>
      <c r="D198" s="5">
        <v>4162000000000</v>
      </c>
      <c r="E198" s="5">
        <v>4086000000000</v>
      </c>
      <c r="F198" s="5">
        <v>4017000000000</v>
      </c>
      <c r="G198" s="5">
        <v>3943000000000</v>
      </c>
    </row>
    <row r="199" spans="3:18" ht="15.5" x14ac:dyDescent="0.35">
      <c r="C199" t="s">
        <v>21</v>
      </c>
      <c r="D199" s="5">
        <v>3178000000000</v>
      </c>
      <c r="E199" s="5">
        <v>1359000000000</v>
      </c>
      <c r="F199" s="5">
        <v>2488000000000</v>
      </c>
      <c r="G199" s="5">
        <v>2807000000000</v>
      </c>
    </row>
    <row r="200" spans="3:18" ht="15.5" x14ac:dyDescent="0.35">
      <c r="C200" t="s">
        <v>245</v>
      </c>
      <c r="D200" s="5">
        <v>4333000000000</v>
      </c>
      <c r="E200" s="5">
        <v>4215000000000</v>
      </c>
      <c r="F200" s="5">
        <v>3793000000000</v>
      </c>
      <c r="G200" s="5">
        <v>3545000000000</v>
      </c>
    </row>
    <row r="201" spans="3:18" ht="15.5" x14ac:dyDescent="0.35">
      <c r="C201" t="s">
        <v>246</v>
      </c>
      <c r="D201" s="5">
        <v>-1789000000000</v>
      </c>
      <c r="E201" s="5">
        <v>1163000000000</v>
      </c>
      <c r="F201" s="5">
        <v>465000000000</v>
      </c>
      <c r="G201" s="5">
        <v>856000000000</v>
      </c>
    </row>
    <row r="202" spans="3:18" ht="15.5" x14ac:dyDescent="0.35">
      <c r="C202" t="s">
        <v>247</v>
      </c>
      <c r="D202" s="5">
        <v>-18000000000</v>
      </c>
      <c r="E202" s="5">
        <v>-26000000000</v>
      </c>
      <c r="F202" s="5">
        <v>-143000000000</v>
      </c>
      <c r="G202" s="5">
        <v>-45000000000</v>
      </c>
    </row>
    <row r="203" spans="3:18" ht="15.5" x14ac:dyDescent="0.35">
      <c r="C203" t="s">
        <v>13</v>
      </c>
      <c r="D203" s="5">
        <v>-1807000000000</v>
      </c>
      <c r="E203" s="5">
        <v>1137000000000</v>
      </c>
      <c r="F203" s="5">
        <v>322000000000</v>
      </c>
      <c r="G203" s="5">
        <v>811000000000</v>
      </c>
    </row>
    <row r="204" spans="3:18" ht="15.5" x14ac:dyDescent="0.35">
      <c r="C204" t="s">
        <v>16</v>
      </c>
      <c r="D204" s="6">
        <v>-392.3</v>
      </c>
      <c r="E204" s="6">
        <v>246.93</v>
      </c>
      <c r="F204" s="6">
        <v>70.010000000000005</v>
      </c>
      <c r="G204" s="6">
        <v>176.08</v>
      </c>
    </row>
    <row r="205" spans="3:18" ht="15.5" x14ac:dyDescent="0.35">
      <c r="C205" t="s">
        <v>52</v>
      </c>
      <c r="I205" s="6">
        <v>212.47</v>
      </c>
      <c r="J205" s="6">
        <v>96.02</v>
      </c>
      <c r="K205" s="6">
        <v>66.400000000000006</v>
      </c>
      <c r="L205" s="6">
        <v>55.05</v>
      </c>
      <c r="M205" s="6">
        <v>42.12</v>
      </c>
      <c r="N205" s="6">
        <v>37.17</v>
      </c>
      <c r="O205" s="6">
        <v>32.6</v>
      </c>
      <c r="P205" s="6">
        <v>26.8</v>
      </c>
      <c r="Q205" s="6">
        <v>23.95</v>
      </c>
      <c r="R205" s="6">
        <v>4289448.82</v>
      </c>
    </row>
    <row r="206" spans="3:18" ht="15.5" x14ac:dyDescent="0.35">
      <c r="C206" t="s">
        <v>66</v>
      </c>
      <c r="I206" s="6">
        <v>10.119999999999999</v>
      </c>
      <c r="J206" s="6">
        <v>3.69</v>
      </c>
      <c r="K206" s="6">
        <v>5.24</v>
      </c>
      <c r="L206" s="6">
        <v>3.67</v>
      </c>
      <c r="M206" s="6">
        <v>5.03</v>
      </c>
      <c r="N206" s="6">
        <v>6.56</v>
      </c>
      <c r="O206" s="6">
        <v>6.13</v>
      </c>
      <c r="P206" s="6">
        <v>11.42</v>
      </c>
      <c r="Q206" s="6">
        <v>12.44</v>
      </c>
      <c r="R206" s="5">
        <v>0</v>
      </c>
    </row>
    <row r="207" spans="3:18" ht="15.5" x14ac:dyDescent="0.35">
      <c r="C207" t="s">
        <v>69</v>
      </c>
      <c r="I207" s="6">
        <v>0.22</v>
      </c>
      <c r="J207" s="6">
        <v>0.09</v>
      </c>
      <c r="K207" s="6">
        <v>0.12</v>
      </c>
      <c r="L207" s="6">
        <v>0.13</v>
      </c>
      <c r="M207" s="6">
        <v>0.19</v>
      </c>
      <c r="N207" s="6">
        <v>0.27</v>
      </c>
      <c r="O207" s="6">
        <v>0.28000000000000003</v>
      </c>
      <c r="P207" s="6">
        <v>0.51</v>
      </c>
      <c r="Q207" s="6">
        <v>0.55000000000000004</v>
      </c>
      <c r="R207" s="5">
        <v>0</v>
      </c>
    </row>
    <row r="208" spans="3:18" ht="15.5" x14ac:dyDescent="0.35">
      <c r="C208" t="s">
        <v>248</v>
      </c>
      <c r="I208" s="5">
        <v>1647090000000</v>
      </c>
      <c r="J208" s="5">
        <v>910940000000</v>
      </c>
      <c r="K208" s="5">
        <v>729310000000</v>
      </c>
      <c r="L208" s="5">
        <v>578520000000</v>
      </c>
      <c r="M208" s="5">
        <v>443350000000</v>
      </c>
      <c r="N208" s="5">
        <v>372240000000</v>
      </c>
      <c r="O208" s="6">
        <v>266350000000.00003</v>
      </c>
      <c r="P208" s="5">
        <v>215680000000</v>
      </c>
    </row>
    <row r="209" spans="3:18" ht="15.5" x14ac:dyDescent="0.35">
      <c r="C209" t="s">
        <v>249</v>
      </c>
      <c r="I209" s="6">
        <v>7.7600000000000002E-2</v>
      </c>
      <c r="J209" s="6">
        <v>7.4200000000000002E-2</v>
      </c>
      <c r="K209" s="6">
        <v>6.08E-2</v>
      </c>
      <c r="L209" s="6">
        <v>6.59E-2</v>
      </c>
      <c r="M209" s="6">
        <v>5.5800000000000002E-2</v>
      </c>
      <c r="N209" s="6">
        <v>6.0499999999999998E-2</v>
      </c>
      <c r="O209" s="6">
        <v>6.4899999999999999E-2</v>
      </c>
      <c r="P209" s="6">
        <v>8.0299999999999996E-2</v>
      </c>
      <c r="Q209" s="6">
        <v>7.7800000000000008E-2</v>
      </c>
      <c r="R209" s="6">
        <v>0.16020000000000001</v>
      </c>
    </row>
    <row r="210" spans="3:18" ht="15.5" x14ac:dyDescent="0.35">
      <c r="C210" t="s">
        <v>250</v>
      </c>
      <c r="I210" s="6">
        <v>0.30380000000000001</v>
      </c>
      <c r="J210" s="6">
        <v>0.18899999999999997</v>
      </c>
      <c r="K210" s="6">
        <v>0.1555</v>
      </c>
      <c r="L210" s="6">
        <v>0.14760000000000001</v>
      </c>
      <c r="M210" s="6">
        <v>0.12839999999999999</v>
      </c>
      <c r="N210" s="6">
        <v>0.12659999999999999</v>
      </c>
      <c r="O210" s="6">
        <v>0.124</v>
      </c>
      <c r="P210" s="6">
        <v>0.11289999999999999</v>
      </c>
      <c r="Q210" s="6">
        <v>0.11070000000000001</v>
      </c>
      <c r="R210" s="6">
        <v>0.3014</v>
      </c>
    </row>
    <row r="211" spans="3:18" ht="15.5" x14ac:dyDescent="0.35">
      <c r="C211" t="s">
        <v>251</v>
      </c>
      <c r="I211" s="6">
        <v>0.41270000000000001</v>
      </c>
      <c r="J211" s="6">
        <v>0.28420000000000001</v>
      </c>
      <c r="K211" s="6">
        <v>0.24129999999999999</v>
      </c>
      <c r="L211" s="6">
        <v>0.1938</v>
      </c>
      <c r="M211" s="6">
        <v>0.15810000000000002</v>
      </c>
      <c r="N211" s="6">
        <v>0.1512</v>
      </c>
      <c r="O211" s="6">
        <v>0.15909999999999999</v>
      </c>
      <c r="P211" s="6">
        <v>0.18719999999999998</v>
      </c>
      <c r="Q211" s="6">
        <v>0.23190000000000002</v>
      </c>
      <c r="R211" s="6">
        <v>0.61119999999999997</v>
      </c>
    </row>
    <row r="212" spans="3:18" ht="15.5" x14ac:dyDescent="0.35">
      <c r="C212" t="s">
        <v>252</v>
      </c>
      <c r="I212" s="6">
        <v>4.6399999999999997</v>
      </c>
      <c r="J212" s="6">
        <v>2.82</v>
      </c>
      <c r="K212" s="6">
        <v>2.29</v>
      </c>
      <c r="L212" s="6">
        <v>2.5299999999999998</v>
      </c>
      <c r="M212" s="6">
        <v>2.82</v>
      </c>
      <c r="N212" s="6">
        <v>3.12</v>
      </c>
      <c r="O212" s="6">
        <v>6.14</v>
      </c>
      <c r="P212" s="6">
        <v>4.91</v>
      </c>
      <c r="Q212" s="6">
        <v>4.22</v>
      </c>
      <c r="R212" s="6">
        <v>3.5</v>
      </c>
    </row>
    <row r="213" spans="3:18" ht="15.5" x14ac:dyDescent="0.35">
      <c r="C213" t="s">
        <v>63</v>
      </c>
      <c r="I213" s="6">
        <v>3.07</v>
      </c>
      <c r="J213" s="6">
        <v>0.7</v>
      </c>
      <c r="K213" s="6">
        <v>0.81</v>
      </c>
      <c r="L213" s="6">
        <v>0.54</v>
      </c>
      <c r="M213" s="6">
        <v>0.65</v>
      </c>
      <c r="N213" s="6">
        <v>0.83</v>
      </c>
      <c r="O213" s="6">
        <v>0.76</v>
      </c>
      <c r="P213" s="6">
        <v>1.29</v>
      </c>
      <c r="Q213" s="6">
        <v>1.38</v>
      </c>
      <c r="R213" s="5">
        <v>0</v>
      </c>
    </row>
    <row r="214" spans="3:18" ht="15.5" x14ac:dyDescent="0.35">
      <c r="C214" t="s">
        <v>60</v>
      </c>
      <c r="I214" s="6">
        <v>699.34</v>
      </c>
      <c r="J214" s="6">
        <v>508.11</v>
      </c>
      <c r="K214" s="6">
        <v>427.14</v>
      </c>
      <c r="L214" s="6">
        <v>372.92</v>
      </c>
      <c r="M214" s="6">
        <v>328.06</v>
      </c>
      <c r="N214" s="6">
        <v>293.7</v>
      </c>
      <c r="O214" s="6">
        <v>262.92</v>
      </c>
      <c r="P214" s="6">
        <v>237.27</v>
      </c>
      <c r="Q214" s="6">
        <v>216.39</v>
      </c>
      <c r="R214" s="6">
        <v>14232543.060000001</v>
      </c>
    </row>
    <row r="215" spans="3:18" ht="15.5" x14ac:dyDescent="0.35">
      <c r="C215" t="s">
        <v>253</v>
      </c>
      <c r="I215" s="6">
        <v>3.08</v>
      </c>
      <c r="J215" s="6">
        <v>0.7</v>
      </c>
      <c r="K215" s="6">
        <v>0.82</v>
      </c>
      <c r="L215" s="6">
        <v>0.54</v>
      </c>
      <c r="M215" s="6">
        <v>0.65</v>
      </c>
      <c r="N215" s="6">
        <v>0.83</v>
      </c>
      <c r="O215" s="6">
        <v>0.76</v>
      </c>
      <c r="P215" s="6">
        <v>1.29</v>
      </c>
      <c r="Q215" s="6">
        <v>1.38</v>
      </c>
      <c r="R215" s="5">
        <v>0</v>
      </c>
    </row>
    <row r="216" spans="3:18" ht="15.5" x14ac:dyDescent="0.35">
      <c r="C216" t="s">
        <v>254</v>
      </c>
      <c r="I216" s="6">
        <v>698.91</v>
      </c>
      <c r="J216" s="6">
        <v>507.75</v>
      </c>
      <c r="K216" s="6">
        <v>426.75</v>
      </c>
      <c r="L216" s="6">
        <v>372.43</v>
      </c>
      <c r="M216" s="6">
        <v>327.71</v>
      </c>
      <c r="N216" s="6">
        <v>293.43</v>
      </c>
      <c r="O216" s="6">
        <v>262.7</v>
      </c>
      <c r="P216" s="6">
        <v>237.14</v>
      </c>
      <c r="Q216" s="6">
        <v>216.32</v>
      </c>
      <c r="R216" s="6">
        <v>14232543.060000001</v>
      </c>
    </row>
    <row r="217" spans="3:18" ht="15.5" x14ac:dyDescent="0.35">
      <c r="C217" t="s">
        <v>255</v>
      </c>
      <c r="I217" s="5">
        <v>2793000000000</v>
      </c>
      <c r="J217" s="5">
        <v>2522000000000</v>
      </c>
      <c r="K217" s="5">
        <v>1887000000000</v>
      </c>
      <c r="L217" s="5">
        <v>883000000000</v>
      </c>
      <c r="M217" s="5">
        <v>649000000000</v>
      </c>
      <c r="N217" s="5">
        <v>161000000000</v>
      </c>
      <c r="O217" s="5">
        <v>161000000000</v>
      </c>
      <c r="P217" s="5">
        <v>304000000000</v>
      </c>
      <c r="Q217" s="5">
        <v>304000000000</v>
      </c>
      <c r="R217" s="5">
        <v>450000000000</v>
      </c>
    </row>
    <row r="218" spans="3:18" ht="15.5" x14ac:dyDescent="0.35">
      <c r="C218" t="s">
        <v>256</v>
      </c>
      <c r="I218" s="5">
        <v>1224000000000</v>
      </c>
      <c r="J218" s="5">
        <v>893000000000</v>
      </c>
      <c r="K218" s="5">
        <v>900000000000</v>
      </c>
      <c r="L218" s="5">
        <v>1160000000000</v>
      </c>
      <c r="M218" s="5">
        <v>1243000000000</v>
      </c>
      <c r="N218" s="5">
        <v>1255000000000</v>
      </c>
      <c r="O218" s="5">
        <v>876000000000</v>
      </c>
      <c r="P218" s="5">
        <v>52000000000</v>
      </c>
      <c r="Q218" s="5">
        <v>71000000000</v>
      </c>
      <c r="R218" s="5">
        <v>7000000000</v>
      </c>
    </row>
    <row r="219" spans="3:18" ht="15.5" x14ac:dyDescent="0.35">
      <c r="C219" t="s">
        <v>26</v>
      </c>
      <c r="I219" s="5">
        <v>4017000000000</v>
      </c>
      <c r="J219" s="5">
        <v>3415000000000</v>
      </c>
      <c r="K219" s="5">
        <v>2787000000000</v>
      </c>
      <c r="L219" s="5">
        <v>2043000000000</v>
      </c>
      <c r="M219" s="5">
        <v>1891000000000</v>
      </c>
      <c r="N219" s="5">
        <v>1417000000000</v>
      </c>
      <c r="O219" s="5">
        <v>1038000000000</v>
      </c>
      <c r="P219" s="5">
        <v>356000000000</v>
      </c>
      <c r="Q219" s="5">
        <v>375000000000</v>
      </c>
      <c r="R219" s="5">
        <v>457000000000</v>
      </c>
    </row>
    <row r="220" spans="3:18" ht="15.5" x14ac:dyDescent="0.35">
      <c r="C220" t="s">
        <v>23</v>
      </c>
      <c r="I220" s="5">
        <v>2488000000000</v>
      </c>
      <c r="J220" s="5">
        <v>3201000000000</v>
      </c>
      <c r="K220" s="5">
        <v>2494000000000</v>
      </c>
      <c r="L220" s="5">
        <v>1937000000000</v>
      </c>
      <c r="M220" s="5">
        <v>1829000000000</v>
      </c>
      <c r="N220" s="5">
        <v>1366000000000</v>
      </c>
      <c r="O220" s="5">
        <v>619000000000</v>
      </c>
      <c r="P220" s="5">
        <v>342000000000</v>
      </c>
      <c r="Q220" s="5">
        <v>288000000000</v>
      </c>
      <c r="R220" s="5">
        <v>436000000000</v>
      </c>
    </row>
    <row r="221" spans="3:18" ht="15.5" x14ac:dyDescent="0.35">
      <c r="C221" t="s">
        <v>257</v>
      </c>
      <c r="I221" s="5">
        <v>3793000000000</v>
      </c>
      <c r="J221" s="5">
        <v>2835000000000</v>
      </c>
      <c r="K221" s="5">
        <v>2585000000000</v>
      </c>
      <c r="L221" s="5">
        <v>2623000000000</v>
      </c>
      <c r="M221" s="5">
        <v>2592000000000</v>
      </c>
      <c r="N221" s="5">
        <v>2461000000000</v>
      </c>
      <c r="O221" s="5">
        <v>1977000000000</v>
      </c>
      <c r="P221" s="5">
        <v>1043000000000</v>
      </c>
      <c r="Q221" s="5">
        <v>966000000000</v>
      </c>
      <c r="R221" s="5">
        <v>486000000000</v>
      </c>
    </row>
    <row r="222" spans="3:18" ht="15.5" x14ac:dyDescent="0.35">
      <c r="C222" t="s">
        <v>258</v>
      </c>
      <c r="I222" s="5">
        <v>1143000000000</v>
      </c>
      <c r="J222" s="5">
        <v>-424000000000</v>
      </c>
      <c r="K222" s="5">
        <v>-394000000000</v>
      </c>
      <c r="L222" s="5">
        <v>31000000000</v>
      </c>
      <c r="M222" s="5">
        <v>-399000000000</v>
      </c>
      <c r="N222" s="5">
        <v>-647000000000</v>
      </c>
      <c r="O222" s="5">
        <v>-225000000000</v>
      </c>
      <c r="P222" s="5">
        <v>-22000000000</v>
      </c>
      <c r="Q222" s="5">
        <v>-148000000000</v>
      </c>
      <c r="R222" s="5">
        <v>-17000000000</v>
      </c>
    </row>
    <row r="223" spans="3:18" ht="15.5" x14ac:dyDescent="0.35">
      <c r="C223" t="s">
        <v>259</v>
      </c>
      <c r="I223" s="5">
        <v>-295000000000</v>
      </c>
      <c r="J223" s="5">
        <v>-189000000000</v>
      </c>
      <c r="K223" s="5">
        <v>-56000000000</v>
      </c>
      <c r="L223" s="5">
        <v>-80000000000</v>
      </c>
      <c r="M223" s="5">
        <v>-23000000000</v>
      </c>
      <c r="N223" s="5">
        <v>-51000000000</v>
      </c>
      <c r="O223" s="5">
        <v>-11000000000</v>
      </c>
      <c r="P223" s="5">
        <v>-5000000000</v>
      </c>
      <c r="Q223" s="5">
        <v>-20000000000</v>
      </c>
    </row>
    <row r="224" spans="3:18" ht="15.5" x14ac:dyDescent="0.35">
      <c r="C224" t="s">
        <v>15</v>
      </c>
      <c r="I224" s="5">
        <v>847000000000</v>
      </c>
      <c r="J224" s="5">
        <v>-613000000000</v>
      </c>
      <c r="K224" s="5">
        <v>-451000000000</v>
      </c>
      <c r="L224" s="5">
        <v>-49000000000</v>
      </c>
      <c r="M224" s="5">
        <v>-422000000000</v>
      </c>
      <c r="N224" s="5">
        <v>-698000000000</v>
      </c>
      <c r="O224" s="5">
        <v>-236000000000</v>
      </c>
      <c r="P224" s="5">
        <v>-27000000000</v>
      </c>
      <c r="Q224" s="5">
        <v>-169000000000</v>
      </c>
      <c r="R224" s="5">
        <v>-17000000000</v>
      </c>
    </row>
    <row r="225" spans="2:18" ht="15.5" x14ac:dyDescent="0.35">
      <c r="C225" t="s">
        <v>17</v>
      </c>
      <c r="I225" s="6">
        <v>183.95</v>
      </c>
      <c r="J225" s="6">
        <v>-133.03</v>
      </c>
      <c r="K225" s="6">
        <v>-97.83</v>
      </c>
      <c r="L225" s="6">
        <v>-10.6</v>
      </c>
      <c r="M225" s="6">
        <v>-91.56</v>
      </c>
      <c r="N225" s="6">
        <v>-151.54</v>
      </c>
      <c r="O225" s="6">
        <v>-51.32</v>
      </c>
      <c r="P225" s="6">
        <v>-5.8</v>
      </c>
      <c r="Q225" s="6">
        <v>-36.61</v>
      </c>
      <c r="R225" s="6">
        <v>-422091.02</v>
      </c>
    </row>
    <row r="227" spans="2:18" ht="15.5" x14ac:dyDescent="0.35">
      <c r="B227" t="s">
        <v>260</v>
      </c>
      <c r="C227" t="s">
        <v>261</v>
      </c>
      <c r="D227" s="5">
        <v>267000000000</v>
      </c>
      <c r="E227" s="5">
        <v>433000000000</v>
      </c>
      <c r="F227" s="5">
        <v>403000000000</v>
      </c>
      <c r="G227" s="5">
        <v>227000000000</v>
      </c>
      <c r="H227" s="5">
        <v>1400000000000</v>
      </c>
      <c r="I227" s="5">
        <v>978000000000</v>
      </c>
      <c r="J227" s="5">
        <v>442000000000</v>
      </c>
      <c r="K227" s="5">
        <v>306000000000</v>
      </c>
      <c r="L227" s="5">
        <v>254000000000</v>
      </c>
      <c r="M227" s="5">
        <v>194000000000</v>
      </c>
      <c r="N227" s="5">
        <v>171000000000</v>
      </c>
      <c r="O227" s="5">
        <v>150000000000</v>
      </c>
      <c r="P227" s="5">
        <v>123000000000</v>
      </c>
      <c r="Q227" s="5">
        <v>110000000000</v>
      </c>
    </row>
    <row r="228" spans="2:18" ht="15.5" x14ac:dyDescent="0.35">
      <c r="C228" t="s">
        <v>444</v>
      </c>
      <c r="H228" s="5">
        <v>40</v>
      </c>
      <c r="I228" s="5">
        <v>40</v>
      </c>
      <c r="J228" s="5">
        <v>21</v>
      </c>
      <c r="K228" s="5">
        <v>15</v>
      </c>
      <c r="L228" s="5">
        <v>12</v>
      </c>
      <c r="M228" s="5">
        <v>10</v>
      </c>
      <c r="N228" s="5">
        <v>8</v>
      </c>
      <c r="O228" s="5">
        <v>8</v>
      </c>
      <c r="P228" s="5">
        <v>7</v>
      </c>
      <c r="Q228" s="5">
        <v>6</v>
      </c>
    </row>
    <row r="229" spans="2:18" ht="15.5" x14ac:dyDescent="0.35">
      <c r="C229" t="s">
        <v>71</v>
      </c>
      <c r="H229" s="6">
        <v>0.13159999999999999</v>
      </c>
      <c r="I229" s="6">
        <v>0.1883</v>
      </c>
      <c r="J229" s="6">
        <v>0.21870000000000001</v>
      </c>
      <c r="K229" s="6">
        <v>0.22589999999999999</v>
      </c>
      <c r="L229" s="6">
        <v>0.218</v>
      </c>
      <c r="M229" s="6">
        <v>0.23739999999999997</v>
      </c>
      <c r="N229" s="6">
        <v>0.2152</v>
      </c>
      <c r="O229" s="6">
        <v>0.24539999999999998</v>
      </c>
      <c r="P229" s="6">
        <v>0.26119999999999999</v>
      </c>
      <c r="Q229" s="6">
        <v>0.2505</v>
      </c>
    </row>
    <row r="230" spans="2:18" ht="15.5" x14ac:dyDescent="0.35">
      <c r="C230" t="s">
        <v>445</v>
      </c>
      <c r="H230" s="6">
        <v>2.41E-2</v>
      </c>
      <c r="I230" s="6">
        <v>2.23E-2</v>
      </c>
      <c r="J230" s="6">
        <v>3.3599999999999998E-2</v>
      </c>
      <c r="K230" s="6">
        <v>3.6900000000000002E-2</v>
      </c>
      <c r="L230" s="6">
        <v>3.3500000000000002E-2</v>
      </c>
      <c r="M230" s="6">
        <v>4.7199999999999999E-2</v>
      </c>
      <c r="N230" s="6">
        <v>3.2000000000000001E-2</v>
      </c>
      <c r="O230" s="6">
        <v>3.2000000000000001E-2</v>
      </c>
      <c r="P230" s="6">
        <v>2.7099999999999999E-2</v>
      </c>
      <c r="Q230" s="6">
        <v>2.1700000000000001E-2</v>
      </c>
    </row>
    <row r="231" spans="2:18" ht="15.5" x14ac:dyDescent="0.35">
      <c r="C231" t="s">
        <v>51</v>
      </c>
      <c r="D231" s="6">
        <v>57.87</v>
      </c>
      <c r="E231" s="6">
        <v>94.13</v>
      </c>
      <c r="F231" s="6">
        <v>87.45</v>
      </c>
      <c r="G231" s="6">
        <v>49.35</v>
      </c>
      <c r="H231" s="6">
        <v>304.01</v>
      </c>
      <c r="I231" s="6">
        <v>212.47</v>
      </c>
      <c r="J231" s="6">
        <v>96.02</v>
      </c>
      <c r="K231" s="6">
        <v>66.400000000000006</v>
      </c>
      <c r="L231" s="6">
        <v>55.05</v>
      </c>
      <c r="M231" s="6">
        <v>42.12</v>
      </c>
      <c r="N231" s="6">
        <v>37.17</v>
      </c>
      <c r="O231" s="6">
        <v>32.6</v>
      </c>
      <c r="P231" s="6">
        <v>26.8</v>
      </c>
      <c r="Q231" s="6">
        <v>23.95</v>
      </c>
    </row>
    <row r="232" spans="2:18" ht="15.5" x14ac:dyDescent="0.35">
      <c r="C232" t="s">
        <v>73</v>
      </c>
      <c r="H232" s="5">
        <v>40</v>
      </c>
      <c r="I232" s="5">
        <v>40</v>
      </c>
      <c r="J232" s="5">
        <v>21</v>
      </c>
      <c r="K232" s="5">
        <v>15</v>
      </c>
      <c r="L232" s="5">
        <v>12</v>
      </c>
      <c r="M232" s="5">
        <v>10</v>
      </c>
      <c r="N232" s="5">
        <v>8</v>
      </c>
      <c r="O232" s="5">
        <v>8</v>
      </c>
      <c r="P232" s="5">
        <v>7</v>
      </c>
      <c r="Q232" s="5">
        <v>6</v>
      </c>
    </row>
    <row r="233" spans="2:18" ht="15.5" x14ac:dyDescent="0.35">
      <c r="C233" t="s">
        <v>446</v>
      </c>
      <c r="H233" s="6">
        <v>0.13159999999999999</v>
      </c>
      <c r="I233" s="6">
        <v>0.1883</v>
      </c>
      <c r="J233" s="6">
        <v>0.21870000000000001</v>
      </c>
      <c r="K233" s="6">
        <v>0.22589999999999999</v>
      </c>
      <c r="L233" s="6">
        <v>0.218</v>
      </c>
      <c r="M233" s="6">
        <v>0.23739999999999997</v>
      </c>
      <c r="N233" s="6">
        <v>0.2152</v>
      </c>
      <c r="O233" s="6">
        <v>0.24539999999999998</v>
      </c>
      <c r="P233" s="6">
        <v>0.26119999999999999</v>
      </c>
      <c r="Q233" s="6">
        <v>0.2505</v>
      </c>
    </row>
    <row r="234" spans="2:18" ht="15.5" x14ac:dyDescent="0.35">
      <c r="C234" t="s">
        <v>447</v>
      </c>
      <c r="H234" s="6">
        <v>2.41E-2</v>
      </c>
      <c r="I234" s="6">
        <v>2.23E-2</v>
      </c>
      <c r="J234" s="6">
        <v>3.3599999999999998E-2</v>
      </c>
      <c r="K234" s="6">
        <v>3.6900000000000002E-2</v>
      </c>
      <c r="L234" s="6">
        <v>3.3500000000000002E-2</v>
      </c>
      <c r="M234" s="6">
        <v>4.7199999999999999E-2</v>
      </c>
      <c r="N234" s="6">
        <v>3.2000000000000001E-2</v>
      </c>
      <c r="O234" s="6">
        <v>3.2000000000000001E-2</v>
      </c>
      <c r="P234" s="6">
        <v>2.7099999999999999E-2</v>
      </c>
      <c r="Q234" s="6">
        <v>2.1700000000000001E-2</v>
      </c>
    </row>
    <row r="235" spans="2:18" ht="15.5" x14ac:dyDescent="0.35">
      <c r="C235" t="s">
        <v>262</v>
      </c>
      <c r="D235" s="5">
        <v>13648000000000</v>
      </c>
      <c r="E235" s="5">
        <v>20158000000000</v>
      </c>
      <c r="F235" s="5">
        <v>19355000000000</v>
      </c>
      <c r="G235" s="5">
        <v>10142000000000</v>
      </c>
      <c r="H235" s="5">
        <v>67612000000000</v>
      </c>
      <c r="I235" s="5">
        <v>44548000000000</v>
      </c>
      <c r="J235" s="5">
        <v>18229000000000</v>
      </c>
      <c r="K235" s="5">
        <v>12857000000000</v>
      </c>
      <c r="L235" s="5">
        <v>6918000000000</v>
      </c>
      <c r="M235" s="5">
        <v>5238000000000</v>
      </c>
      <c r="N235" s="5">
        <v>4139000000000</v>
      </c>
      <c r="O235" s="5">
        <v>3236000000000</v>
      </c>
      <c r="P235" s="5">
        <v>2746000000000</v>
      </c>
      <c r="Q235" s="5">
        <v>2483000000000</v>
      </c>
    </row>
    <row r="236" spans="2:18" ht="15.5" x14ac:dyDescent="0.35">
      <c r="C236" t="s">
        <v>448</v>
      </c>
      <c r="H236" s="5">
        <v>40</v>
      </c>
      <c r="I236" s="5">
        <v>40</v>
      </c>
      <c r="J236" s="5">
        <v>21</v>
      </c>
      <c r="K236" s="5">
        <v>15</v>
      </c>
      <c r="L236" s="5">
        <v>12</v>
      </c>
      <c r="M236" s="5">
        <v>10</v>
      </c>
      <c r="N236" s="5">
        <v>8</v>
      </c>
      <c r="O236" s="5">
        <v>8</v>
      </c>
      <c r="P236" s="5">
        <v>7</v>
      </c>
      <c r="Q236" s="5">
        <v>6</v>
      </c>
    </row>
    <row r="237" spans="2:18" ht="15.5" x14ac:dyDescent="0.35">
      <c r="C237" t="s">
        <v>449</v>
      </c>
      <c r="H237" s="6">
        <v>0.13159999999999999</v>
      </c>
      <c r="I237" s="6">
        <v>0.1883</v>
      </c>
      <c r="J237" s="6">
        <v>0.21870000000000001</v>
      </c>
      <c r="K237" s="6">
        <v>0.22589999999999999</v>
      </c>
      <c r="L237" s="6">
        <v>0.218</v>
      </c>
      <c r="M237" s="6">
        <v>0.23739999999999997</v>
      </c>
      <c r="N237" s="6">
        <v>0.2152</v>
      </c>
      <c r="O237" s="6">
        <v>0.24539999999999998</v>
      </c>
      <c r="P237" s="6">
        <v>0.26119999999999999</v>
      </c>
      <c r="Q237" s="6">
        <v>0.2505</v>
      </c>
    </row>
    <row r="238" spans="2:18" ht="15.5" x14ac:dyDescent="0.35">
      <c r="C238" t="s">
        <v>450</v>
      </c>
      <c r="H238" s="6">
        <v>2.41E-2</v>
      </c>
      <c r="I238" s="6">
        <v>2.23E-2</v>
      </c>
      <c r="J238" s="6">
        <v>3.3599999999999998E-2</v>
      </c>
      <c r="K238" s="6">
        <v>3.6900000000000002E-2</v>
      </c>
      <c r="L238" s="6">
        <v>3.3500000000000002E-2</v>
      </c>
      <c r="M238" s="6">
        <v>4.7199999999999999E-2</v>
      </c>
      <c r="N238" s="6">
        <v>3.2000000000000001E-2</v>
      </c>
      <c r="O238" s="6">
        <v>3.2000000000000001E-2</v>
      </c>
      <c r="P238" s="6">
        <v>2.7099999999999999E-2</v>
      </c>
      <c r="Q238" s="6">
        <v>2.1700000000000001E-2</v>
      </c>
    </row>
    <row r="239" spans="2:18" ht="15.5" x14ac:dyDescent="0.35">
      <c r="C239" t="s">
        <v>344</v>
      </c>
      <c r="I239" s="6">
        <v>5.46</v>
      </c>
    </row>
    <row r="240" spans="2:18" ht="15.5" x14ac:dyDescent="0.35">
      <c r="C240" t="s">
        <v>345</v>
      </c>
      <c r="I240" s="6">
        <v>5.75</v>
      </c>
    </row>
    <row r="241" spans="3:9" ht="15.5" x14ac:dyDescent="0.35">
      <c r="C241" t="s">
        <v>831</v>
      </c>
      <c r="I241" s="6">
        <v>5.15</v>
      </c>
    </row>
    <row r="242" spans="3:9" ht="15.5" x14ac:dyDescent="0.35">
      <c r="C242" t="s">
        <v>263</v>
      </c>
      <c r="I242" s="6">
        <v>6.95</v>
      </c>
    </row>
    <row r="243" spans="3:9" ht="15.5" x14ac:dyDescent="0.35">
      <c r="C243" t="s">
        <v>346</v>
      </c>
      <c r="I243" s="6">
        <v>0.17399999999999999</v>
      </c>
    </row>
    <row r="244" spans="3:9" ht="15.5" x14ac:dyDescent="0.35">
      <c r="C244" t="s">
        <v>347</v>
      </c>
      <c r="I244" s="6">
        <v>0.12</v>
      </c>
    </row>
    <row r="245" spans="3:9" ht="15.5" x14ac:dyDescent="0.35">
      <c r="C245" t="s">
        <v>348</v>
      </c>
      <c r="I245" s="6">
        <v>2.0499999999999998</v>
      </c>
    </row>
    <row r="246" spans="3:9" ht="15.5" x14ac:dyDescent="0.35">
      <c r="C246" t="s">
        <v>349</v>
      </c>
      <c r="I246" s="5">
        <v>11</v>
      </c>
    </row>
    <row r="247" spans="3:9" ht="15.5" x14ac:dyDescent="0.35">
      <c r="C247" t="s">
        <v>350</v>
      </c>
      <c r="I247" s="6">
        <v>16.48</v>
      </c>
    </row>
    <row r="248" spans="3:9" ht="15.5" x14ac:dyDescent="0.35">
      <c r="C248" t="s">
        <v>351</v>
      </c>
      <c r="I248" s="6">
        <v>5.33</v>
      </c>
    </row>
    <row r="249" spans="3:9" ht="15.5" x14ac:dyDescent="0.35">
      <c r="C249" t="s">
        <v>264</v>
      </c>
      <c r="I249" s="6">
        <v>5.18</v>
      </c>
    </row>
    <row r="250" spans="3:9" ht="15.5" x14ac:dyDescent="0.35">
      <c r="C250" t="s">
        <v>451</v>
      </c>
      <c r="I250" s="6">
        <v>0.05</v>
      </c>
    </row>
    <row r="251" spans="3:9" ht="15.5" x14ac:dyDescent="0.35">
      <c r="C251" t="s">
        <v>452</v>
      </c>
      <c r="I251" s="6">
        <v>0.1</v>
      </c>
    </row>
    <row r="252" spans="3:9" ht="15.5" x14ac:dyDescent="0.35">
      <c r="C252" t="s">
        <v>832</v>
      </c>
      <c r="I252" s="6">
        <v>0.7</v>
      </c>
    </row>
    <row r="253" spans="3:9" ht="15.5" x14ac:dyDescent="0.35">
      <c r="C253" t="s">
        <v>352</v>
      </c>
      <c r="I253" s="6">
        <v>288.8</v>
      </c>
    </row>
    <row r="254" spans="3:9" ht="15.5" x14ac:dyDescent="0.35">
      <c r="C254" t="s">
        <v>353</v>
      </c>
      <c r="I254" s="6">
        <v>304.01</v>
      </c>
    </row>
    <row r="255" spans="3:9" ht="15.5" x14ac:dyDescent="0.35">
      <c r="C255" t="s">
        <v>354</v>
      </c>
      <c r="I255" s="6">
        <v>13745.85</v>
      </c>
    </row>
    <row r="256" spans="3:9" ht="15.5" x14ac:dyDescent="0.35">
      <c r="C256" t="s">
        <v>355</v>
      </c>
      <c r="D256" s="6">
        <v>213.6</v>
      </c>
    </row>
    <row r="257" spans="3:9" ht="15.5" x14ac:dyDescent="0.35">
      <c r="C257" t="s">
        <v>356</v>
      </c>
      <c r="I257" s="6">
        <v>811.19</v>
      </c>
    </row>
    <row r="258" spans="3:9" ht="15.5" x14ac:dyDescent="0.35">
      <c r="C258" t="s">
        <v>357</v>
      </c>
      <c r="I258" s="6">
        <v>100.72</v>
      </c>
    </row>
    <row r="259" spans="3:9" ht="15.5" x14ac:dyDescent="0.35">
      <c r="C259" t="s">
        <v>265</v>
      </c>
      <c r="D259" s="6">
        <v>1.69</v>
      </c>
    </row>
    <row r="260" spans="3:9" ht="15.5" x14ac:dyDescent="0.35">
      <c r="C260" t="s">
        <v>266</v>
      </c>
      <c r="D260" s="6">
        <v>0.45</v>
      </c>
    </row>
    <row r="261" spans="3:9" ht="15.5" x14ac:dyDescent="0.35">
      <c r="C261" t="s">
        <v>267</v>
      </c>
      <c r="D261" s="6">
        <v>1.1100000000000001</v>
      </c>
    </row>
    <row r="262" spans="3:9" ht="15.5" x14ac:dyDescent="0.35">
      <c r="C262" t="s">
        <v>268</v>
      </c>
      <c r="D262" s="6">
        <v>0.34</v>
      </c>
    </row>
    <row r="263" spans="3:9" ht="15.5" x14ac:dyDescent="0.35">
      <c r="C263" t="s">
        <v>269</v>
      </c>
      <c r="D263" s="6">
        <v>2.04</v>
      </c>
    </row>
    <row r="264" spans="3:9" ht="15.5" x14ac:dyDescent="0.35">
      <c r="C264" t="s">
        <v>270</v>
      </c>
      <c r="D264" s="6">
        <v>0.37</v>
      </c>
    </row>
    <row r="265" spans="3:9" ht="15.5" x14ac:dyDescent="0.35">
      <c r="C265" t="s">
        <v>271</v>
      </c>
      <c r="D265" s="6">
        <v>3.04</v>
      </c>
    </row>
    <row r="266" spans="3:9" ht="15.5" x14ac:dyDescent="0.35">
      <c r="C266" t="s">
        <v>272</v>
      </c>
      <c r="I266" s="6">
        <v>6.06</v>
      </c>
    </row>
    <row r="267" spans="3:9" ht="15.5" x14ac:dyDescent="0.35">
      <c r="C267" t="s">
        <v>13</v>
      </c>
      <c r="D267" s="5">
        <v>-1807000000000</v>
      </c>
    </row>
    <row r="268" spans="3:9" ht="15.5" x14ac:dyDescent="0.35">
      <c r="C268" t="s">
        <v>358</v>
      </c>
      <c r="I268" s="6">
        <v>5.1100000000000003</v>
      </c>
    </row>
    <row r="269" spans="3:9" ht="15.5" x14ac:dyDescent="0.35">
      <c r="C269" t="s">
        <v>273</v>
      </c>
      <c r="I269" s="6">
        <v>0.11720000000000001</v>
      </c>
    </row>
    <row r="270" spans="3:9" ht="15.5" x14ac:dyDescent="0.35">
      <c r="C270" t="s">
        <v>274</v>
      </c>
      <c r="I270" s="6">
        <v>0.35600000000000004</v>
      </c>
    </row>
    <row r="271" spans="3:9" ht="15.5" x14ac:dyDescent="0.35">
      <c r="C271" t="s">
        <v>275</v>
      </c>
      <c r="I271" s="6">
        <v>0.40700000000000003</v>
      </c>
    </row>
    <row r="272" spans="3:9" ht="15.5" x14ac:dyDescent="0.35">
      <c r="C272" t="s">
        <v>359</v>
      </c>
      <c r="I272" s="6">
        <v>0.20250000000000001</v>
      </c>
    </row>
    <row r="273" spans="3:9" ht="15.5" x14ac:dyDescent="0.35">
      <c r="C273" t="s">
        <v>276</v>
      </c>
      <c r="D273" s="6">
        <v>3.88</v>
      </c>
    </row>
    <row r="274" spans="3:9" ht="15.5" x14ac:dyDescent="0.35">
      <c r="C274" t="s">
        <v>277</v>
      </c>
      <c r="D274" s="6">
        <v>57.08</v>
      </c>
    </row>
    <row r="275" spans="3:9" ht="15.5" x14ac:dyDescent="0.35">
      <c r="C275" t="s">
        <v>278</v>
      </c>
      <c r="D275" s="6">
        <v>0.01</v>
      </c>
    </row>
    <row r="276" spans="3:9" ht="15.5" x14ac:dyDescent="0.35">
      <c r="C276" t="s">
        <v>279</v>
      </c>
      <c r="D276" s="6">
        <v>60.95</v>
      </c>
    </row>
    <row r="277" spans="3:9" ht="15.5" x14ac:dyDescent="0.35">
      <c r="C277" t="s">
        <v>280</v>
      </c>
      <c r="D277" s="6">
        <v>23.44</v>
      </c>
    </row>
    <row r="278" spans="3:9" ht="15.5" x14ac:dyDescent="0.35">
      <c r="C278" t="s">
        <v>281</v>
      </c>
      <c r="I278" s="6">
        <v>5.04</v>
      </c>
    </row>
    <row r="279" spans="3:9" ht="15.5" x14ac:dyDescent="0.35">
      <c r="C279" t="s">
        <v>282</v>
      </c>
      <c r="I279" s="6">
        <v>7.38</v>
      </c>
    </row>
    <row r="280" spans="3:9" ht="15.5" x14ac:dyDescent="0.35">
      <c r="C280" t="s">
        <v>47</v>
      </c>
      <c r="I280" s="5">
        <v>7645000000000</v>
      </c>
    </row>
    <row r="281" spans="3:9" ht="15.5" x14ac:dyDescent="0.35">
      <c r="C281" t="s">
        <v>283</v>
      </c>
      <c r="I281" s="5">
        <v>10834000000000</v>
      </c>
    </row>
    <row r="282" spans="3:9" ht="15.5" x14ac:dyDescent="0.35">
      <c r="C282" t="s">
        <v>284</v>
      </c>
      <c r="I282" s="5">
        <v>4610000000</v>
      </c>
    </row>
    <row r="283" spans="3:9" ht="15.5" x14ac:dyDescent="0.35">
      <c r="C283" t="s">
        <v>285</v>
      </c>
      <c r="I283" s="6">
        <v>0.28339999999999999</v>
      </c>
    </row>
    <row r="284" spans="3:9" ht="15.5" x14ac:dyDescent="0.35">
      <c r="C284" t="s">
        <v>286</v>
      </c>
      <c r="D284" s="6">
        <v>3.6900000000000002E-2</v>
      </c>
    </row>
    <row r="285" spans="3:9" ht="15.5" x14ac:dyDescent="0.35">
      <c r="C285" t="s">
        <v>287</v>
      </c>
      <c r="D285" s="6">
        <v>3.0899999999999997E-2</v>
      </c>
    </row>
    <row r="286" spans="3:9" ht="15.5" x14ac:dyDescent="0.35">
      <c r="C286" t="s">
        <v>288</v>
      </c>
      <c r="D286" s="6">
        <v>1.95E-2</v>
      </c>
    </row>
    <row r="287" spans="3:9" ht="15.5" x14ac:dyDescent="0.35">
      <c r="C287" t="s">
        <v>453</v>
      </c>
      <c r="D287" s="6">
        <v>0.65159999999999996</v>
      </c>
    </row>
    <row r="288" spans="3:9" ht="15.5" x14ac:dyDescent="0.35">
      <c r="C288" t="s">
        <v>289</v>
      </c>
      <c r="D288" s="6">
        <v>0.2487</v>
      </c>
    </row>
    <row r="289" spans="3:9" ht="15.5" x14ac:dyDescent="0.35">
      <c r="C289" t="s">
        <v>360</v>
      </c>
      <c r="D289" s="6">
        <v>0.34090000000000004</v>
      </c>
    </row>
    <row r="290" spans="3:9" ht="15.5" x14ac:dyDescent="0.35">
      <c r="C290" t="s">
        <v>290</v>
      </c>
      <c r="I290" s="5">
        <v>40</v>
      </c>
    </row>
    <row r="291" spans="3:9" ht="15.5" x14ac:dyDescent="0.35">
      <c r="C291" t="s">
        <v>454</v>
      </c>
      <c r="I291" s="5">
        <v>40</v>
      </c>
    </row>
    <row r="292" spans="3:9" ht="15.5" x14ac:dyDescent="0.35">
      <c r="C292" t="s">
        <v>455</v>
      </c>
      <c r="I292" s="6">
        <v>0.13159999999999999</v>
      </c>
    </row>
    <row r="293" spans="3:9" ht="15.5" x14ac:dyDescent="0.35">
      <c r="C293" t="s">
        <v>456</v>
      </c>
      <c r="I293" s="6">
        <v>2.41E-2</v>
      </c>
    </row>
    <row r="294" spans="3:9" ht="15.5" x14ac:dyDescent="0.35">
      <c r="C294" t="s">
        <v>291</v>
      </c>
      <c r="I294" t="s">
        <v>1992</v>
      </c>
    </row>
    <row r="295" spans="3:9" ht="15.5" x14ac:dyDescent="0.35">
      <c r="C295" t="s">
        <v>293</v>
      </c>
      <c r="I295" s="5">
        <v>6</v>
      </c>
    </row>
    <row r="296" spans="3:9" ht="15.5" x14ac:dyDescent="0.35">
      <c r="C296" t="s">
        <v>294</v>
      </c>
      <c r="I296" s="6">
        <v>0.47</v>
      </c>
    </row>
    <row r="297" spans="3:9" ht="15.5" x14ac:dyDescent="0.35">
      <c r="C297" t="s">
        <v>295</v>
      </c>
      <c r="I297" s="6">
        <v>0.81</v>
      </c>
    </row>
    <row r="298" spans="3:9" ht="15.5" x14ac:dyDescent="0.35">
      <c r="C298" t="s">
        <v>458</v>
      </c>
      <c r="I298" s="6">
        <v>0.88</v>
      </c>
    </row>
    <row r="299" spans="3:9" ht="15.5" x14ac:dyDescent="0.35">
      <c r="C299" t="s">
        <v>296</v>
      </c>
      <c r="I299" s="6">
        <v>0.91</v>
      </c>
    </row>
    <row r="300" spans="3:9" ht="15.5" x14ac:dyDescent="0.35">
      <c r="C300" t="s">
        <v>361</v>
      </c>
      <c r="I300" s="6">
        <v>0.96</v>
      </c>
    </row>
    <row r="301" spans="3:9" ht="15.5" x14ac:dyDescent="0.35">
      <c r="C301" t="s">
        <v>297</v>
      </c>
      <c r="I301" s="6">
        <v>0.31</v>
      </c>
    </row>
    <row r="302" spans="3:9" ht="15.5" x14ac:dyDescent="0.35">
      <c r="C302" t="s">
        <v>298</v>
      </c>
      <c r="I302" s="6">
        <v>0.39</v>
      </c>
    </row>
    <row r="303" spans="3:9" ht="15.5" x14ac:dyDescent="0.35">
      <c r="C303" t="s">
        <v>299</v>
      </c>
      <c r="I303" s="5">
        <v>63303000000000</v>
      </c>
    </row>
    <row r="304" spans="3:9" ht="15.5" x14ac:dyDescent="0.35">
      <c r="C304" t="s">
        <v>300</v>
      </c>
      <c r="I304" s="5">
        <v>2423000000000</v>
      </c>
    </row>
    <row r="305" spans="3:9" ht="15.5" x14ac:dyDescent="0.35">
      <c r="C305" t="s">
        <v>301</v>
      </c>
      <c r="I305" s="5">
        <v>2090000000000</v>
      </c>
    </row>
    <row r="306" spans="3:9" ht="15.5" x14ac:dyDescent="0.35">
      <c r="C306" t="s">
        <v>302</v>
      </c>
      <c r="I306" s="5">
        <v>1330000000000</v>
      </c>
    </row>
    <row r="307" spans="3:9" ht="15.5" x14ac:dyDescent="0.35">
      <c r="C307" t="s">
        <v>303</v>
      </c>
      <c r="D307" s="5">
        <v>984000000000</v>
      </c>
    </row>
    <row r="308" spans="3:9" ht="15.5" x14ac:dyDescent="0.35">
      <c r="C308" t="s">
        <v>304</v>
      </c>
      <c r="D308" s="5">
        <v>11351000000000</v>
      </c>
    </row>
    <row r="309" spans="3:9" ht="15.5" x14ac:dyDescent="0.35">
      <c r="C309" t="s">
        <v>305</v>
      </c>
      <c r="D309" s="5">
        <v>7604000000000</v>
      </c>
    </row>
    <row r="310" spans="3:9" ht="15.5" x14ac:dyDescent="0.35">
      <c r="C310" t="s">
        <v>245</v>
      </c>
      <c r="D310" s="5">
        <v>4333000000000</v>
      </c>
    </row>
    <row r="311" spans="3:9" ht="15.5" x14ac:dyDescent="0.35">
      <c r="C311" t="s">
        <v>306</v>
      </c>
      <c r="I311" s="5">
        <v>3736000000000</v>
      </c>
    </row>
    <row r="312" spans="3:9" ht="15.5" x14ac:dyDescent="0.35">
      <c r="C312" t="s">
        <v>243</v>
      </c>
      <c r="D312" s="5">
        <v>1286000000000</v>
      </c>
    </row>
    <row r="313" spans="3:9" ht="15.5" x14ac:dyDescent="0.35">
      <c r="C313" t="s">
        <v>242</v>
      </c>
      <c r="D313" s="5">
        <v>2876000000000</v>
      </c>
    </row>
    <row r="314" spans="3:9" ht="15.5" x14ac:dyDescent="0.35">
      <c r="C314" t="s">
        <v>24</v>
      </c>
      <c r="D314" s="5">
        <v>4162000000000</v>
      </c>
    </row>
    <row r="315" spans="3:9" ht="15.5" x14ac:dyDescent="0.35">
      <c r="C315" t="s">
        <v>21</v>
      </c>
      <c r="D315" s="5">
        <v>3178000000000</v>
      </c>
    </row>
    <row r="316" spans="3:9" ht="15.5" x14ac:dyDescent="0.35">
      <c r="C316" t="s">
        <v>244</v>
      </c>
      <c r="I316" s="5">
        <v>3747000000000</v>
      </c>
    </row>
    <row r="317" spans="3:9" ht="15.5" x14ac:dyDescent="0.35">
      <c r="C317" t="s">
        <v>307</v>
      </c>
      <c r="I317" s="5">
        <v>695000000000</v>
      </c>
    </row>
    <row r="318" spans="3:9" ht="15.5" x14ac:dyDescent="0.35">
      <c r="C318" t="s">
        <v>308</v>
      </c>
      <c r="I318" s="5">
        <v>-241000000000</v>
      </c>
    </row>
    <row r="319" spans="3:9" ht="15.5" x14ac:dyDescent="0.35">
      <c r="C319" t="s">
        <v>309</v>
      </c>
      <c r="I319" s="5">
        <v>180000000000</v>
      </c>
    </row>
    <row r="320" spans="3:9" ht="15.5" x14ac:dyDescent="0.35">
      <c r="C320" t="s">
        <v>310</v>
      </c>
      <c r="I320" s="5">
        <v>-231000000000</v>
      </c>
    </row>
    <row r="321" spans="3:9" ht="15.5" x14ac:dyDescent="0.35">
      <c r="C321" t="s">
        <v>311</v>
      </c>
      <c r="I321" s="5">
        <v>464000000000</v>
      </c>
    </row>
  </sheetData>
  <pageMargins left="0.7" right="0.7" top="0.75" bottom="0.75" header="0.3" footer="0.3"/>
  <ignoredErrors>
    <ignoredError sqref="A1:R322" numberStoredAsText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L29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2" width="18.83203125" customWidth="1"/>
  </cols>
  <sheetData>
    <row r="1" spans="1:12" ht="15.5" x14ac:dyDescent="0.35">
      <c r="C1" t="s">
        <v>1993</v>
      </c>
      <c r="D1" t="s">
        <v>1</v>
      </c>
      <c r="E1" t="s">
        <v>2</v>
      </c>
      <c r="H1" t="s">
        <v>3</v>
      </c>
      <c r="I1" s="1">
        <v>43829</v>
      </c>
      <c r="J1" s="1">
        <v>43462</v>
      </c>
      <c r="K1" s="1">
        <v>43098</v>
      </c>
      <c r="L1" s="1">
        <v>42734</v>
      </c>
    </row>
    <row r="2" spans="1:12" ht="15.5" x14ac:dyDescent="0.35">
      <c r="C2" t="s">
        <v>1994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vm="11">
        <f ca="1">IFERROR(_xlfn.STOCKHISTORY("XIDX:" &amp; $C$1, I1, , 0, 0, 1), "Libur")</f>
        <v>50</v>
      </c>
      <c r="J2" s="2" vm="54">
        <f ca="1">IFERROR(_xlfn.STOCKHISTORY("XIDX:" &amp; $C$1, J1, , 0, 0, 1), "Libur")</f>
        <v>220</v>
      </c>
      <c r="K2" s="2" vm="396">
        <f ca="1">IFERROR(_xlfn.STOCKHISTORY("XIDX:" &amp; $C$1, K1, , 0, 0, 1), "Libur")</f>
        <v>1200</v>
      </c>
      <c r="L2" s="2" t="str">
        <f ca="1">IFERROR(_xlfn.STOCKHISTORY("XIDX:" &amp; $C$1, L1, , 0, 0, 1), "Libur")</f>
        <v>Libur</v>
      </c>
    </row>
    <row r="3" spans="1:12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2" ht="15.5" x14ac:dyDescent="0.35">
      <c r="B4" t="s">
        <v>5</v>
      </c>
      <c r="C4" t="s">
        <v>6</v>
      </c>
      <c r="D4" s="2">
        <f>IFERROR(INDEX(D51:D500,MATCH($C$4,$C$51:$C$500,0)),"")</f>
        <v>10571436113</v>
      </c>
      <c r="E4" s="2">
        <f>IFERROR(INDEX(E51:E500,MATCH($C$4,$C$51:$C$500,0)),"")</f>
        <v>14266375309</v>
      </c>
      <c r="H4" s="2">
        <f>IFERROR(SUM(D4:G4)*(4/MAX(1,COUNT(D4:G4))),"")</f>
        <v>49675622844</v>
      </c>
      <c r="I4" s="2">
        <f>IFERROR(INDEX(I51:I500,MATCH($C$4,$C$51:$C$500,0)),"")</f>
        <v>45448687912</v>
      </c>
      <c r="J4" s="2">
        <f>IFERROR(INDEX(J51:J500,MATCH($C$4,$C$51:$C$500,0)),"")</f>
        <v>120002776253</v>
      </c>
      <c r="K4" s="2">
        <f>IFERROR(INDEX(K51:K500,MATCH($C$4,$C$51:$C$500,0)),"")</f>
        <v>213149157812</v>
      </c>
      <c r="L4" s="2">
        <f>IFERROR(INDEX(L51:L500,MATCH($C$4,$C$51:$C$500,0)),"")</f>
        <v>399226136345</v>
      </c>
    </row>
    <row r="5" spans="1:12" ht="15.5" x14ac:dyDescent="0.35">
      <c r="B5" t="s">
        <v>7</v>
      </c>
      <c r="C5" t="s">
        <v>8</v>
      </c>
      <c r="D5" s="2">
        <f>IFERROR(INDEX(D51:D500,MATCH($C$5,$C$51:$C$500,0)),"")</f>
        <v>-107832445554</v>
      </c>
      <c r="E5" s="2">
        <f>IFERROR(INDEX(E51:E500,MATCH($C$5,$C$51:$C$500,0)),"")</f>
        <v>-47852292582</v>
      </c>
      <c r="H5" s="2">
        <f>IFERROR(SUM(D5:G5)*(4/MAX(1,COUNT(D5:G5))),"")</f>
        <v>-311369476272</v>
      </c>
      <c r="I5" s="2">
        <f>IFERROR(INDEX(I51:I500,MATCH($C$5,$C$51:$C$500,0)),"")</f>
        <v>-261598098466</v>
      </c>
      <c r="J5" s="2">
        <f>IFERROR(INDEX(J51:J500,MATCH($C$5,$C$51:$C$500,0)),"")</f>
        <v>-198711293213</v>
      </c>
      <c r="K5" s="2">
        <f>IFERROR(INDEX(K51:K500,MATCH($C$5,$C$51:$C$500,0)),"")</f>
        <v>-68591762135</v>
      </c>
      <c r="L5" s="2">
        <f>IFERROR(INDEX(L51:L500,MATCH($C$5,$C$51:$C$500,0)),"")</f>
        <v>-32159662318</v>
      </c>
    </row>
    <row r="6" spans="1:12" ht="15.5" x14ac:dyDescent="0.35">
      <c r="B6" t="s">
        <v>9</v>
      </c>
      <c r="C6" t="s">
        <v>10</v>
      </c>
      <c r="D6" s="2">
        <f>IFERROR(INDEX(D51:D500,MATCH($C$6,$C$51:$C$500,0)),"")</f>
        <v>283975358338</v>
      </c>
      <c r="E6" s="2">
        <f>IFERROR(INDEX(E51:E500,MATCH($C$6,$C$51:$C$500,0)),"")</f>
        <v>392893612296</v>
      </c>
      <c r="H6" s="2">
        <f>IFERROR(INDEX(D6:G6,COUNT(D6:G6)),"")</f>
        <v>392893612296</v>
      </c>
      <c r="I6" s="2">
        <f>IFERROR(INDEX(I51:I500,MATCH($C$6,$C$51:$C$500,0)),"")</f>
        <v>283975358338</v>
      </c>
      <c r="J6" s="2">
        <f>IFERROR(INDEX(J51:J500,MATCH($C$6,$C$51:$C$500,0)),"")</f>
        <v>549626195696</v>
      </c>
      <c r="K6" s="2">
        <f>IFERROR(INDEX(K51:K500,MATCH($C$6,$C$51:$C$500,0)),"")</f>
        <v>737249260834</v>
      </c>
      <c r="L6" s="2">
        <f>IFERROR(INDEX(L51:L500,MATCH($C$6,$C$51:$C$500,0)),"")</f>
        <v>523268779557</v>
      </c>
    </row>
    <row r="7" spans="1:12" ht="15.5" x14ac:dyDescent="0.35">
      <c r="B7" t="s">
        <v>11</v>
      </c>
      <c r="C7" t="s">
        <v>12</v>
      </c>
      <c r="D7" s="3">
        <f>IFERROR(INDEX(D51:D500,MATCH($C$7,$C$51:$C$500,0))/1000000000,"")</f>
        <v>15.37</v>
      </c>
      <c r="E7" s="3">
        <f>IFERROR(INDEX(E51:E500,MATCH($C$7,$C$51:$C$500,0))/1000000000,"")</f>
        <v>15.37</v>
      </c>
      <c r="H7" s="3">
        <f>IFERROR(INDEX(D7:G7,COUNT(D7:G7)),"")</f>
        <v>15.37</v>
      </c>
      <c r="I7" s="3">
        <f>IFERROR(INDEX(I51:I500,MATCH($C$7,$C$51:$C$500,0))/1000000000,"")</f>
        <v>15.37</v>
      </c>
      <c r="J7" s="3">
        <f>IFERROR(INDEX(J51:J500,MATCH($C$7,$C$51:$C$500,0))/1000000000,"")</f>
        <v>15.37</v>
      </c>
      <c r="K7" s="3">
        <f>IFERROR(INDEX(K51:K500,MATCH($C$7,$C$51:$C$500,0))/1000000000,"")</f>
        <v>15.32</v>
      </c>
      <c r="L7" s="3">
        <f>IFERROR(INDEX(L51:L500,MATCH($C$7,$C$51:$C$500,0))/1000000000,"")</f>
        <v>0</v>
      </c>
    </row>
    <row r="8" spans="1:12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-149000000000</v>
      </c>
      <c r="E8" s="2">
        <f>IFERROR(INDEX(E51:E500,MATCH("Free cash flow (Quarter)",$C$51:$C$500,0)),"")</f>
        <v>-12000000000</v>
      </c>
      <c r="H8" s="2">
        <f>IFERROR(INDEX(D8:G8,COUNT(D8:G8)),"")</f>
        <v>-12000000000</v>
      </c>
      <c r="I8" s="2">
        <f>IFERROR(INDEX(I51:I500,MATCH($C$8,$C$51:$C$500,0)),"")</f>
        <v>-196000000000</v>
      </c>
      <c r="J8" s="2">
        <f>IFERROR(INDEX(J51:J500,MATCH($C$8,$C$51:$C$500,0)),"")</f>
        <v>-168000000000</v>
      </c>
      <c r="K8" s="2">
        <f>IFERROR(INDEX(K51:K500,MATCH($C$8,$C$51:$C$500,0)),"")</f>
        <v>-213000000000</v>
      </c>
      <c r="L8" s="2">
        <f>IFERROR(INDEX(L51:L500,MATCH($C$8,$C$51:$C$500,0)),"")</f>
        <v>-559000000000</v>
      </c>
    </row>
    <row r="9" spans="1:12" ht="15.5" x14ac:dyDescent="0.35">
      <c r="A9" t="s">
        <v>16</v>
      </c>
      <c r="C9" t="s">
        <v>17</v>
      </c>
      <c r="D9" s="3">
        <f>IFERROR(INDEX(D51:D500,MATCH("Free cash flow per share (Quarter)",$C$51:$C$500,0)),"")</f>
        <v>-9.7100000000000009</v>
      </c>
      <c r="E9" s="3">
        <f>IFERROR(INDEX(E51:E500,MATCH("Free cash flow per share (Quarter)",$C$51:$C$500,0)),"")</f>
        <v>-0.8</v>
      </c>
      <c r="H9" s="3">
        <f>IFERROR(INDEX(D9:G9,COUNT(D9:G9)),"")</f>
        <v>-0.8</v>
      </c>
      <c r="I9" s="3">
        <f>IFERROR(INDEX(I51:I500,MATCH($C$9,$C$51:$C$500,0)),"")</f>
        <v>-12.77</v>
      </c>
      <c r="J9" s="3">
        <f>IFERROR(INDEX(J51:J500,MATCH($C$9,$C$51:$C$500,0)),"")</f>
        <v>-10.91</v>
      </c>
      <c r="K9" s="3">
        <f>IFERROR(INDEX(K51:K500,MATCH($C$9,$C$51:$C$500,0)),"")</f>
        <v>-13.89</v>
      </c>
      <c r="L9" s="3">
        <f>IFERROR(INDEX(L51:L500,MATCH($C$9,$C$51:$C$500,0)),"")</f>
        <v>-2794931.24</v>
      </c>
    </row>
    <row r="10" spans="1:12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>
        <f ca="1">IFERROR(IF(I9=0,"",I2/I9),"")</f>
        <v>-3.9154267815191859</v>
      </c>
      <c r="J10" s="3">
        <f ca="1">IFERROR(IF(J9=0,"",J2/J9),"")</f>
        <v>-20.164986251145738</v>
      </c>
      <c r="K10" s="3">
        <f ca="1">IFERROR(IF(K9=0,"",K2/K9),"")</f>
        <v>-86.393088552915756</v>
      </c>
      <c r="L10" s="3" t="str">
        <f ca="1">IFERROR(IF(L9=0,"",L2/L9),"")</f>
        <v/>
      </c>
    </row>
    <row r="11" spans="1:12" ht="15.5" x14ac:dyDescent="0.35">
      <c r="B11" t="s">
        <v>19</v>
      </c>
      <c r="C11" t="s">
        <v>20</v>
      </c>
      <c r="D11" s="2">
        <f>IFERROR(INDEX(D51:D500,MATCH($C$11,$C$51:$C$500,0)),"")</f>
        <v>4464994005</v>
      </c>
      <c r="E11" s="2">
        <f>IFERROR(INDEX(E51:E500,MATCH($C$11,$C$51:$C$500,0)),"")</f>
        <v>3940071742</v>
      </c>
      <c r="H11" s="2">
        <f>IFERROR(INDEX(D11:G11,COUNT(D11:G11)),"")</f>
        <v>3940071742</v>
      </c>
      <c r="I11" s="2">
        <f>IFERROR(INDEX(I51:I500,MATCH($C$11,$C$51:$C$500,0)),"")</f>
        <v>4464994005</v>
      </c>
      <c r="J11" s="2">
        <f>IFERROR(INDEX(J51:J500,MATCH($C$11,$C$51:$C$500,0)),"")</f>
        <v>7648032075</v>
      </c>
      <c r="K11" s="2">
        <f>IFERROR(INDEX(K51:K500,MATCH($C$11,$C$51:$C$500,0)),"")</f>
        <v>9702890836</v>
      </c>
      <c r="L11" s="2">
        <f>IFERROR(INDEX(L51:L500,MATCH($C$11,$C$51:$C$500,0)),"")</f>
        <v>8514709896</v>
      </c>
    </row>
    <row r="12" spans="1:12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1187000000000</v>
      </c>
      <c r="E12" s="2">
        <f>IFERROR(INDEX(E51:E500,MATCH("Net Debt (Quarter)",$C$51:$C$500,0)),"")</f>
        <v>424000000000</v>
      </c>
      <c r="H12" s="2">
        <f>IFERROR(INDEX(D12:G12,COUNT(D12:G12)),"")</f>
        <v>424000000000</v>
      </c>
      <c r="I12" s="2">
        <f>IFERROR(INDEX(I51:I500,MATCH($C$12,$C$51:$C$500,0)),"")</f>
        <v>1187000000000</v>
      </c>
      <c r="J12" s="2">
        <f>IFERROR(INDEX(J51:J500,MATCH($C$12,$C$51:$C$500,0)),"")</f>
        <v>1493000000000</v>
      </c>
      <c r="K12" s="2">
        <f>IFERROR(INDEX(K51:K500,MATCH($C$12,$C$51:$C$500,0)),"")</f>
        <v>897000000000</v>
      </c>
      <c r="L12" s="2">
        <f>IFERROR(INDEX(L51:L500,MATCH($C$12,$C$51:$C$500,0)),"")</f>
        <v>595000000000</v>
      </c>
    </row>
    <row r="13" spans="1:12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1191000000000</v>
      </c>
      <c r="E13" s="2">
        <f>IFERROR(INDEX(E51:E500,MATCH("Total Debt (Quarter)",$C$51:$C$500,0)),"")</f>
        <v>428000000000</v>
      </c>
      <c r="H13" s="2">
        <f>IFERROR(INDEX(D13:G13,COUNT(D13:G13)),"")</f>
        <v>428000000000</v>
      </c>
      <c r="I13" s="2">
        <f>IFERROR(INDEX(I51:I500,MATCH($C$13,$C$51:$C$500,0)),"")</f>
        <v>1191000000000</v>
      </c>
      <c r="J13" s="2">
        <f>IFERROR(INDEX(J51:J500,MATCH($C$13,$C$51:$C$500,0)),"")</f>
        <v>1501000000000</v>
      </c>
      <c r="K13" s="2">
        <f>IFERROR(INDEX(K51:K500,MATCH($C$13,$C$51:$C$500,0)),"")</f>
        <v>907000000000</v>
      </c>
      <c r="L13" s="2">
        <f>IFERROR(INDEX(L51:L500,MATCH($C$13,$C$51:$C$500,0)),"")</f>
        <v>603000000000</v>
      </c>
    </row>
    <row r="14" spans="1:12" ht="15.5" x14ac:dyDescent="0.35">
      <c r="C14" t="s">
        <v>27</v>
      </c>
      <c r="D14" s="2">
        <f>IFERROR(INDEX(D51:D500,MATCH($C$14,$C$51:$C$500,0)),"")</f>
        <v>-107023238349</v>
      </c>
      <c r="E14" s="2">
        <f>IFERROR(INDEX(E51:E500,MATCH($C$14,$C$51:$C$500,0)),"")</f>
        <v>-36569766747</v>
      </c>
      <c r="H14" s="2">
        <f>IFERROR(SUM(D14:G14)*(4/MAX(1,COUNT(D14:G14))),"")</f>
        <v>-287186010192</v>
      </c>
      <c r="I14" s="2">
        <f>IFERROR(INDEX(I51:I500,MATCH($C$14,$C$51:$C$500,0)),"")</f>
        <v>-225806725519</v>
      </c>
      <c r="J14" s="2">
        <f>IFERROR(INDEX(J51:J500,MATCH($C$14,$C$51:$C$500,0)),"")</f>
        <v>-184457251883</v>
      </c>
      <c r="K14" s="2">
        <f>IFERROR(INDEX(K51:K500,MATCH($C$14,$C$51:$C$500,0)),"")</f>
        <v>-167239308523</v>
      </c>
      <c r="L14" s="2">
        <f>IFERROR(INDEX(L51:L500,MATCH($C$14,$C$51:$C$500,0)),"")</f>
        <v>-176974613176</v>
      </c>
    </row>
    <row r="15" spans="1:12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>IFERROR(INDEX(I51:I500,MATCH($C$15,$C$51:$C$500,0)),"")</f>
        <v>0</v>
      </c>
      <c r="J15" s="2">
        <f>IFERROR(INDEX(J51:J500,MATCH($C$15,$C$51:$C$500,0)),"")</f>
        <v>-1068177223</v>
      </c>
      <c r="K15" s="2">
        <f>IFERROR(INDEX(K51:K500,MATCH($C$15,$C$51:$C$500,0)),"")</f>
        <v>560434313</v>
      </c>
      <c r="L15" s="2">
        <f>IFERROR(INDEX(L51:L500,MATCH($C$15,$C$51:$C$500,0)),"")</f>
        <v>-151473863</v>
      </c>
    </row>
    <row r="16" spans="1:12" ht="15.5" x14ac:dyDescent="0.35">
      <c r="C16" t="s">
        <v>29</v>
      </c>
      <c r="D16" s="2">
        <f>IFERROR(INDEX(D51:D500,MATCH($C$16,$C$51:$C$500,0)),"")</f>
        <v>-108918253958</v>
      </c>
      <c r="E16" s="2">
        <f>IFERROR(INDEX(E51:E500,MATCH($C$16,$C$51:$C$500,0)),"")</f>
        <v>-48589955577</v>
      </c>
      <c r="H16" s="2">
        <f>IFERROR(SUM(D16:G16)*(4/MAX(1,COUNT(D16:G16))),"")</f>
        <v>-315016419070</v>
      </c>
      <c r="I16" s="2">
        <f>IFERROR(INDEX(I51:I500,MATCH($C$16,$C$51:$C$500,0)),"")</f>
        <v>-265650837358</v>
      </c>
      <c r="J16" s="2">
        <f>IFERROR(INDEX(J51:J500,MATCH($C$16,$C$51:$C$500,0)),"")</f>
        <v>-204741637298</v>
      </c>
      <c r="K16" s="2">
        <f>IFERROR(INDEX(K51:K500,MATCH($C$16,$C$51:$C$500,0)),"")</f>
        <v>-188120302204</v>
      </c>
      <c r="L16" s="2">
        <f>IFERROR(INDEX(L51:L500,MATCH($C$16,$C$51:$C$500,0)),"")</f>
        <v>-148540693990</v>
      </c>
    </row>
    <row r="17" spans="1:12" ht="15.5" x14ac:dyDescent="0.35">
      <c r="A17" t="s">
        <v>30</v>
      </c>
    </row>
    <row r="18" spans="1:12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315</v>
      </c>
      <c r="J18" t="s">
        <v>32</v>
      </c>
      <c r="K18" t="s">
        <v>33</v>
      </c>
      <c r="L18" t="s">
        <v>34</v>
      </c>
    </row>
    <row r="19" spans="1:12" ht="15.5" x14ac:dyDescent="0.35">
      <c r="A19" t="s">
        <v>44</v>
      </c>
      <c r="C19" t="s">
        <v>45</v>
      </c>
    </row>
    <row r="20" spans="1:12" ht="15.5" x14ac:dyDescent="0.35">
      <c r="A20" t="s">
        <v>46</v>
      </c>
      <c r="C20" t="s">
        <v>47</v>
      </c>
      <c r="D20" s="2" t="str">
        <f ca="1">IFERROR(D21*D2,"")</f>
        <v/>
      </c>
      <c r="E20" s="2" t="str">
        <f ca="1">IFERROR(E21*E2,"")</f>
        <v/>
      </c>
      <c r="H20" s="2" t="str">
        <f ca="1">IFERROR(H21*H2,"")</f>
        <v/>
      </c>
      <c r="I20" s="2">
        <f ca="1">IFERROR(I21*I2,"")</f>
        <v>768500000000</v>
      </c>
      <c r="J20" s="2">
        <f ca="1">IFERROR(J21*J2,"")</f>
        <v>3381400000000</v>
      </c>
      <c r="K20" s="2">
        <f ca="1">IFERROR(K21*K2,"")</f>
        <v>18384000000000</v>
      </c>
      <c r="L20" s="2" t="str">
        <f ca="1">IFERROR(L21*L2,"")</f>
        <v/>
      </c>
    </row>
    <row r="21" spans="1:12" ht="15.5" x14ac:dyDescent="0.35">
      <c r="C21" t="s">
        <v>12</v>
      </c>
      <c r="D21" s="2">
        <f>IFERROR(INDEX(D51:D500,MATCH($C$7,$C$51:$C$500,0)),"")</f>
        <v>15370000000</v>
      </c>
      <c r="E21" s="2">
        <f>IFERROR(INDEX(E51:E500,MATCH($C$7,$C$51:$C$500,0)),"")</f>
        <v>15370000000</v>
      </c>
      <c r="H21" s="2">
        <f>IFERROR(INDEX(D21:G21,COUNT(D21:G21)),"")</f>
        <v>15370000000</v>
      </c>
      <c r="I21" s="2">
        <f>IFERROR(INDEX(I51:I500,MATCH($C$7,$C$51:$C$500,0)),"")</f>
        <v>15370000000</v>
      </c>
      <c r="J21" s="2">
        <f>IFERROR(INDEX(J51:J500,MATCH($C$7,$C$51:$C$500,0)),"")</f>
        <v>15370000000</v>
      </c>
      <c r="K21" s="2">
        <f>IFERROR(INDEX(K51:K500,MATCH($C$7,$C$51:$C$500,0)),"")</f>
        <v>15320000000</v>
      </c>
      <c r="L21" s="2">
        <f>IFERROR(INDEX(L51:L500,MATCH($C$7,$C$51:$C$500,0)),"")</f>
        <v>0</v>
      </c>
    </row>
    <row r="23" spans="1:12" ht="15.5" x14ac:dyDescent="0.35">
      <c r="B23" t="s">
        <v>48</v>
      </c>
      <c r="C23" t="s">
        <v>49</v>
      </c>
      <c r="D23" s="3">
        <f>IFERROR(D5/D6*100,"")</f>
        <v>-37.972465704454919</v>
      </c>
      <c r="E23" s="3">
        <f>IFERROR(E5/E6*100,"")</f>
        <v>-12.179452931891603</v>
      </c>
      <c r="H23" s="3">
        <f>IFERROR(H5/H6*100,"")</f>
        <v>-79.250327958353012</v>
      </c>
      <c r="I23" s="3">
        <f>IFERROR(I5/I6*100,"")</f>
        <v>-92.119999424257941</v>
      </c>
      <c r="J23" s="3">
        <f>IFERROR(J5/J6*100,"")</f>
        <v>-36.153897825297221</v>
      </c>
      <c r="K23" s="3">
        <f>IFERROR(K5/K6*100,"")</f>
        <v>-9.3037410518942814</v>
      </c>
      <c r="L23" s="3">
        <f>IFERROR(L5/L6*100,"")</f>
        <v>-6.1459165106747644</v>
      </c>
    </row>
    <row r="24" spans="1:12" ht="15.5" x14ac:dyDescent="0.35">
      <c r="C24" t="s">
        <v>50</v>
      </c>
      <c r="D24" s="4">
        <f>IFERROR(_xlfn.RRI(5,I23,D23),"")</f>
        <v>-0.16242641098980715</v>
      </c>
      <c r="E24" s="4">
        <f>IFERROR(_xlfn.RRI(5,J23,E23),"")</f>
        <v>-0.19555838168712181</v>
      </c>
      <c r="H24" s="4" t="str">
        <f>IFERROR(_xlfn.RRI(5,M23,H23),"")</f>
        <v/>
      </c>
      <c r="I24" s="4" t="str">
        <f>IFERROR(_xlfn.RRI(5,N23,I23),"")</f>
        <v/>
      </c>
      <c r="J24" s="4" t="str">
        <f>IFERROR(_xlfn.RRI(5,O23,J23),"")</f>
        <v/>
      </c>
      <c r="K24" s="4" t="str">
        <f>IFERROR(_xlfn.RRI(5,P23,K23),"")</f>
        <v/>
      </c>
      <c r="L24" s="4" t="str">
        <f>IFERROR(_xlfn.RRI(5,Q23,L23),"")</f>
        <v/>
      </c>
    </row>
    <row r="25" spans="1:12" ht="15.5" x14ac:dyDescent="0.35">
      <c r="A25" t="s">
        <v>51</v>
      </c>
      <c r="C25" t="s">
        <v>52</v>
      </c>
      <c r="D25" s="3">
        <f>IFERROR(INDEX(D51:D500,MATCH($A$25,$C$51:$C$500,0)),"")</f>
        <v>-7.02</v>
      </c>
      <c r="E25" s="3">
        <f>IFERROR(INDEX(E51:E500,MATCH($A$25,$C$51:$C$500,0)),"")</f>
        <v>-3.11</v>
      </c>
      <c r="H25" s="3">
        <f>IFERROR(INDEX(D25:G25,COUNT(D25:G25)),"")</f>
        <v>-3.11</v>
      </c>
      <c r="I25" s="3">
        <f>IFERROR(INDEX(I51:I500,MATCH($C$25,$C$51:$C$500,0)),"")</f>
        <v>-17.03</v>
      </c>
      <c r="J25" s="3">
        <f>IFERROR(INDEX(J51:J500,MATCH($C$25,$C$51:$C$500,0)),"")</f>
        <v>-13.22</v>
      </c>
      <c r="K25" s="3">
        <f>IFERROR(INDEX(K51:K500,MATCH($C$25,$C$51:$C$500,0)),"")</f>
        <v>-4.46</v>
      </c>
      <c r="L25" s="3">
        <f>IFERROR(INDEX(L51:L500,MATCH($C$25,$C$51:$C$500,0)),"")</f>
        <v>-161269.65</v>
      </c>
    </row>
    <row r="26" spans="1:12" ht="15.5" x14ac:dyDescent="0.35">
      <c r="C26" t="s">
        <v>53</v>
      </c>
      <c r="D26" s="4">
        <f>IFERROR(_xlfn.RRI(5,I25,D25),"")</f>
        <v>-0.16242348254197259</v>
      </c>
      <c r="E26" s="4">
        <f>IFERROR(_xlfn.RRI(5,J25,E25),"")</f>
        <v>-0.25130352779195386</v>
      </c>
      <c r="H26" s="4" t="str">
        <f>IFERROR(_xlfn.RRI(5,M25,H25),"")</f>
        <v/>
      </c>
      <c r="I26" s="4" t="str">
        <f>IFERROR(_xlfn.RRI(5,N25,I25),"")</f>
        <v/>
      </c>
      <c r="J26" s="4" t="str">
        <f>IFERROR(_xlfn.RRI(5,O25,J25),"")</f>
        <v/>
      </c>
      <c r="K26" s="4" t="str">
        <f>IFERROR(_xlfn.RRI(5,P25,K25),"")</f>
        <v/>
      </c>
      <c r="L26" s="4" t="str">
        <f>IFERROR(_xlfn.RRI(5,Q25,L25),"")</f>
        <v/>
      </c>
    </row>
    <row r="27" spans="1:12" ht="15.5" x14ac:dyDescent="0.35">
      <c r="C27" t="s">
        <v>54</v>
      </c>
      <c r="D27" s="3">
        <f>IFERROR(D4/D21,"")</f>
        <v>0.68779675426154852</v>
      </c>
      <c r="E27" s="3">
        <f>IFERROR(E4/E21,"")</f>
        <v>0.92819618145738447</v>
      </c>
      <c r="H27" s="3">
        <f>IFERROR(H4/H21,"")</f>
        <v>3.2319858714378658</v>
      </c>
      <c r="I27" s="3">
        <f>IFERROR(I4/I21,"")</f>
        <v>2.9569738394274561</v>
      </c>
      <c r="J27" s="3">
        <f>IFERROR(J4/J21,"")</f>
        <v>7.8075976742355238</v>
      </c>
      <c r="K27" s="3">
        <f>IFERROR(K4/K21,"")</f>
        <v>13.913130405483029</v>
      </c>
      <c r="L27" s="3" t="str">
        <f>IFERROR(L4/L21,"")</f>
        <v/>
      </c>
    </row>
    <row r="28" spans="1:12" ht="15.5" x14ac:dyDescent="0.35">
      <c r="C28" t="s">
        <v>55</v>
      </c>
      <c r="D28" s="4">
        <f>IFERROR(_xlfn.RRI(5,I27,D27),"")</f>
        <v>-0.25299668698741529</v>
      </c>
      <c r="E28" s="4">
        <f>IFERROR(_xlfn.RRI(5,J27,E27),"")</f>
        <v>-0.34683264573900541</v>
      </c>
      <c r="H28" s="4" t="str">
        <f>IFERROR(_xlfn.RRI(5,M27,H27),"")</f>
        <v/>
      </c>
      <c r="I28" s="4" t="str">
        <f>IFERROR(_xlfn.RRI(5,N27,I27),"")</f>
        <v/>
      </c>
      <c r="J28" s="4" t="str">
        <f>IFERROR(_xlfn.RRI(5,O27,J27),"")</f>
        <v/>
      </c>
      <c r="K28" s="4" t="str">
        <f>IFERROR(_xlfn.RRI(5,P27,K27),"")</f>
        <v/>
      </c>
      <c r="L28" s="4" t="str">
        <f>IFERROR(_xlfn.RRI(5,Q27,L27),"")</f>
        <v/>
      </c>
    </row>
    <row r="29" spans="1:12" ht="15.5" x14ac:dyDescent="0.35">
      <c r="C29" t="s">
        <v>56</v>
      </c>
      <c r="H29" s="4">
        <f>IFERROR(((H25-I25)/I25)*100%,"")</f>
        <v>-0.81738109219025257</v>
      </c>
      <c r="I29" s="4">
        <f>IFERROR(((I25-J25)/J25)*100%,"")</f>
        <v>0.28819969742813922</v>
      </c>
      <c r="J29" s="4">
        <f>IFERROR(((J25-K25)/K25)*100%,"")</f>
        <v>1.9641255605381169</v>
      </c>
      <c r="K29" s="4">
        <f>IFERROR(((K25-L25)/L25)*100%,"")</f>
        <v>-0.99997234445538885</v>
      </c>
      <c r="L29" s="4" t="str">
        <f>IFERROR(((L25-M25)/M25)*100%,"")</f>
        <v/>
      </c>
    </row>
    <row r="30" spans="1:12" ht="15.5" x14ac:dyDescent="0.35">
      <c r="C30" t="s">
        <v>57</v>
      </c>
      <c r="H30" s="4">
        <f>IFERROR(((H27-I27)/I27)*100%,"")</f>
        <v>9.3004553622854799E-2</v>
      </c>
      <c r="I30" s="4">
        <f>IFERROR(((I27-J27)/J27)*100%,"")</f>
        <v>-0.62126969615951855</v>
      </c>
      <c r="J30" s="4">
        <f>IFERROR(((J27-K27)/K27)*100%,"")</f>
        <v>-0.43883242327990934</v>
      </c>
      <c r="K30" s="4" t="str">
        <f>IFERROR(((K27-L27)/L27)*100%,"")</f>
        <v/>
      </c>
      <c r="L30" s="4" t="str">
        <f>IFERROR(((L27-M27)/M27)*100%,"")</f>
        <v/>
      </c>
    </row>
    <row r="32" spans="1:12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18.2</v>
      </c>
      <c r="E32" s="3">
        <f>IFERROR(INDEX(E51:E500,MATCH($A$32,$C$51:$C$500,0)),"")</f>
        <v>25.22</v>
      </c>
      <c r="H32" s="3">
        <f>IFERROR(INDEX(D32:G32,COUNT(D32:G32)),"")</f>
        <v>25.22</v>
      </c>
      <c r="I32" s="3">
        <f>IFERROR(INDEX(I51:I500,MATCH($C$32,$C$51:$C$500,0)),"")</f>
        <v>18.2</v>
      </c>
      <c r="J32" s="3">
        <f>IFERROR(INDEX(J51:J500,MATCH($C$32,$C$51:$C$500,0)),"")</f>
        <v>35.229999999999997</v>
      </c>
      <c r="K32" s="3">
        <f>IFERROR(INDEX(K51:K500,MATCH($C$32,$C$51:$C$500,0)),"")</f>
        <v>47.41</v>
      </c>
      <c r="L32" s="3">
        <f>IFERROR(INDEX(L51:L500,MATCH($C$32,$C$51:$C$500,0)),"")</f>
        <v>2563115.77</v>
      </c>
    </row>
    <row r="33" spans="1:12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2.75</v>
      </c>
      <c r="E33" s="3">
        <f>IFERROR(INDEX(E51:E500,MATCH($A$33,$C$51:$C$500,0)),"")</f>
        <v>1.98</v>
      </c>
      <c r="H33" s="3">
        <f>IFERROR(INDEX(D33:G33,COUNT(D33:G33)),"")</f>
        <v>1.98</v>
      </c>
      <c r="I33" s="3">
        <f>IFERROR(INDEX(I51:I500,MATCH($C$33,$C$51:$C$500,0)),"")</f>
        <v>2.75</v>
      </c>
      <c r="J33" s="3">
        <f>IFERROR(INDEX(J51:J500,MATCH($C$33,$C$51:$C$500,0)),"")</f>
        <v>6.24</v>
      </c>
      <c r="K33" s="3">
        <f>IFERROR(INDEX(K51:K500,MATCH($C$33,$C$51:$C$500,0)),"")</f>
        <v>25.31</v>
      </c>
      <c r="L33" s="3">
        <f>IFERROR(INDEX(L51:L500,MATCH($C$33,$C$51:$C$500,0)),"")</f>
        <v>0</v>
      </c>
    </row>
    <row r="34" spans="1:12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-7.12</v>
      </c>
      <c r="E34" s="3">
        <f>IFERROR(INDEX(E51:E500,MATCH($A$34,$C$51:$C$500,0)),"")</f>
        <v>-16.079999999999998</v>
      </c>
      <c r="H34" s="3">
        <f>IFERROR(INDEX(D34:G34,COUNT(D34:G34)),"")</f>
        <v>-16.079999999999998</v>
      </c>
      <c r="I34" s="3">
        <f>IFERROR(INDEX(I51:I500,MATCH($C$34,$C$51:$C$500,0)),"")</f>
        <v>-2.94</v>
      </c>
      <c r="J34" s="3">
        <f>IFERROR(INDEX(J51:J500,MATCH($C$34,$C$51:$C$500,0)),"")</f>
        <v>-16.64</v>
      </c>
      <c r="K34" s="3">
        <f>IFERROR(INDEX(K51:K500,MATCH($C$34,$C$51:$C$500,0)),"")</f>
        <v>-269.06</v>
      </c>
      <c r="L34" s="3">
        <f>IFERROR(INDEX(L51:L500,MATCH($C$34,$C$51:$C$500,0)),"")</f>
        <v>0</v>
      </c>
    </row>
    <row r="35" spans="1:12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72.67</v>
      </c>
      <c r="E35" s="3">
        <f>IFERROR(INDEX(E51:E500,MATCH($A$35,$C$51:$C$500,0)),"")</f>
        <v>53.85</v>
      </c>
      <c r="H35" s="3">
        <f>IFERROR(INDEX(D35:G35,COUNT(D35:G35)),"")</f>
        <v>53.85</v>
      </c>
      <c r="I35" s="3">
        <f>IFERROR(INDEX(I51:I500,MATCH($C$35,$C$51:$C$500,0)),"")</f>
        <v>16.899999999999999</v>
      </c>
      <c r="J35" s="3">
        <f>IFERROR(INDEX(J51:J500,MATCH($C$35,$C$51:$C$500,0)),"")</f>
        <v>28.17</v>
      </c>
      <c r="K35" s="3">
        <f>IFERROR(INDEX(K51:K500,MATCH($C$35,$C$51:$C$500,0)),"")</f>
        <v>86.24</v>
      </c>
      <c r="L35" s="3">
        <f>IFERROR(INDEX(L51:L500,MATCH($C$35,$C$51:$C$500,0)),"")</f>
        <v>0</v>
      </c>
    </row>
    <row r="36" spans="1:12" ht="15.5" x14ac:dyDescent="0.35">
      <c r="B36" t="s">
        <v>70</v>
      </c>
      <c r="C36" t="s">
        <v>71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>IFERROR(INDEX(H51:H500,MATCH($C$36,$C$51:$C$500,0)),"")</f>
        <v/>
      </c>
      <c r="I36" s="4" t="str">
        <f>IFERROR(INDEX(I51:I500,MATCH($C$36,$C$51:$C$500,0)),"")</f>
        <v/>
      </c>
      <c r="J36" s="4" t="str">
        <f>IFERROR(INDEX(J51:J500,MATCH($C$36,$C$51:$C$500,0)),"")</f>
        <v/>
      </c>
      <c r="K36" s="4" t="str">
        <f>IFERROR(INDEX(K51:K500,MATCH($C$36,$C$51:$C$500,0)),"")</f>
        <v/>
      </c>
      <c r="L36" s="4" t="str">
        <f>IFERROR(INDEX(L51:L500,MATCH($C$36,$C$51:$C$500,0)),"")</f>
        <v/>
      </c>
    </row>
    <row r="37" spans="1:12" ht="15.5" x14ac:dyDescent="0.35">
      <c r="B37" t="s">
        <v>72</v>
      </c>
      <c r="C37" t="s">
        <v>73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>IFERROR(INDEX(H51:H500,MATCH($C$37,$C$51:$C$500,0)),"")</f>
        <v/>
      </c>
      <c r="I37" s="3" t="str">
        <f>IFERROR(INDEX(I51:I500,MATCH($C$37,$C$51:$C$500,0)),"")</f>
        <v/>
      </c>
      <c r="J37" s="3" t="str">
        <f>IFERROR(INDEX(J51:J500,MATCH($C$37,$C$51:$C$500,0)),"")</f>
        <v/>
      </c>
      <c r="K37" s="3" t="str">
        <f>IFERROR(INDEX(K51:K500,MATCH($C$37,$C$51:$C$500,0)),"")</f>
        <v/>
      </c>
      <c r="L37" s="3" t="str">
        <f>IFERROR(INDEX(L51:L500,MATCH($C$37,$C$51:$C$500,0)),"")</f>
        <v/>
      </c>
    </row>
    <row r="50" spans="2:12" ht="15.5" x14ac:dyDescent="0.35">
      <c r="D50" t="s">
        <v>723</v>
      </c>
      <c r="E50" t="s">
        <v>74</v>
      </c>
      <c r="F50" t="s">
        <v>75</v>
      </c>
      <c r="G50" t="s">
        <v>76</v>
      </c>
      <c r="H50" t="s">
        <v>43</v>
      </c>
      <c r="I50" t="s">
        <v>315</v>
      </c>
      <c r="J50" t="s">
        <v>32</v>
      </c>
      <c r="K50" t="s">
        <v>33</v>
      </c>
      <c r="L50" t="s">
        <v>34</v>
      </c>
    </row>
    <row r="51" spans="2:12" ht="15.5" x14ac:dyDescent="0.35">
      <c r="B51" t="s">
        <v>79</v>
      </c>
      <c r="C51" t="s">
        <v>6</v>
      </c>
      <c r="D51" s="5">
        <v>10571436113</v>
      </c>
      <c r="E51" s="5">
        <v>14266375309</v>
      </c>
      <c r="F51" s="5">
        <v>10722836895</v>
      </c>
      <c r="G51" s="5">
        <v>9888039595</v>
      </c>
      <c r="I51" s="5">
        <v>45448687912</v>
      </c>
      <c r="J51" s="5">
        <v>120002776253</v>
      </c>
      <c r="K51" s="5">
        <v>213149157812</v>
      </c>
      <c r="L51" s="5">
        <v>399226136345</v>
      </c>
    </row>
    <row r="52" spans="2:12" ht="15.5" x14ac:dyDescent="0.35">
      <c r="C52" t="s">
        <v>80</v>
      </c>
      <c r="D52" s="5">
        <v>-5969003714</v>
      </c>
      <c r="E52" s="5">
        <v>-7196593490</v>
      </c>
      <c r="F52" s="5">
        <v>-5701774457</v>
      </c>
      <c r="G52" s="5">
        <v>-5802793367</v>
      </c>
      <c r="I52" s="5">
        <v>-24670165028</v>
      </c>
      <c r="J52" s="5">
        <v>-53286912400</v>
      </c>
      <c r="K52" s="5">
        <v>-120860555427</v>
      </c>
      <c r="L52" s="5">
        <v>-227630193908</v>
      </c>
    </row>
    <row r="53" spans="2:12" ht="15.5" x14ac:dyDescent="0.35">
      <c r="C53" t="s">
        <v>81</v>
      </c>
      <c r="D53" s="5">
        <v>4602432399</v>
      </c>
      <c r="E53" s="5">
        <v>7069781819</v>
      </c>
      <c r="F53" s="5">
        <v>5021062438</v>
      </c>
      <c r="G53" s="5">
        <v>4085246228</v>
      </c>
      <c r="I53" s="5">
        <v>20778522884</v>
      </c>
      <c r="J53" s="5">
        <v>66715863853</v>
      </c>
      <c r="K53" s="5">
        <v>92288602385</v>
      </c>
      <c r="L53" s="5">
        <v>171595942437</v>
      </c>
    </row>
    <row r="54" spans="2:12" ht="15.5" x14ac:dyDescent="0.35">
      <c r="C54" t="s">
        <v>82</v>
      </c>
      <c r="D54" s="5">
        <v>-13201392741</v>
      </c>
      <c r="E54" s="5">
        <v>-17066010952</v>
      </c>
      <c r="F54" s="5">
        <v>-16810138426</v>
      </c>
      <c r="G54" s="5">
        <v>-19556426404</v>
      </c>
      <c r="I54" s="5">
        <v>-66633968523</v>
      </c>
      <c r="J54" s="5">
        <v>-92284273623</v>
      </c>
      <c r="K54" s="5">
        <v>-124053108204</v>
      </c>
      <c r="L54" s="5">
        <v>-141221434060</v>
      </c>
    </row>
    <row r="55" spans="2:12" ht="15.5" x14ac:dyDescent="0.35">
      <c r="C55" t="s">
        <v>83</v>
      </c>
      <c r="D55" s="5">
        <v>-8116083670</v>
      </c>
      <c r="E55" s="5">
        <v>-9642267721</v>
      </c>
      <c r="F55" s="5">
        <v>-8535877000</v>
      </c>
      <c r="G55" s="5">
        <v>-9605717240</v>
      </c>
      <c r="I55" s="5">
        <v>-35899945631</v>
      </c>
      <c r="J55" s="5">
        <v>-44456295162</v>
      </c>
      <c r="K55" s="5">
        <v>-51673868174</v>
      </c>
      <c r="L55" s="5">
        <v>-70006110774</v>
      </c>
    </row>
    <row r="56" spans="2:12" ht="15.5" x14ac:dyDescent="0.35">
      <c r="C56" t="s">
        <v>84</v>
      </c>
      <c r="D56" s="5">
        <v>-216227171</v>
      </c>
      <c r="E56" s="5">
        <v>-256607143</v>
      </c>
      <c r="F56" s="5">
        <v>-194590138</v>
      </c>
      <c r="G56" s="5">
        <v>-528355854</v>
      </c>
      <c r="I56" s="5">
        <v>-1195780306</v>
      </c>
      <c r="J56" s="5">
        <v>-2769315951</v>
      </c>
      <c r="K56" s="5">
        <v>-18186789663</v>
      </c>
      <c r="L56" s="5">
        <v>-19690262828</v>
      </c>
    </row>
    <row r="57" spans="2:12" ht="15.5" x14ac:dyDescent="0.35">
      <c r="C57" t="s">
        <v>85</v>
      </c>
    </row>
    <row r="58" spans="2:12" ht="15.5" x14ac:dyDescent="0.35">
      <c r="C58" t="s">
        <v>224</v>
      </c>
    </row>
    <row r="59" spans="2:12" ht="15.5" x14ac:dyDescent="0.35">
      <c r="C59" t="s">
        <v>86</v>
      </c>
      <c r="D59" s="5">
        <v>-8598960342</v>
      </c>
      <c r="E59" s="5">
        <v>-9996229133</v>
      </c>
      <c r="F59" s="5">
        <v>-11789075988</v>
      </c>
      <c r="G59" s="5">
        <v>-15471180176</v>
      </c>
      <c r="I59" s="5">
        <v>-45855445639</v>
      </c>
      <c r="J59" s="5">
        <v>-25568409770</v>
      </c>
      <c r="K59" s="5">
        <v>-31764505819</v>
      </c>
      <c r="L59" s="5">
        <v>30374508377</v>
      </c>
    </row>
    <row r="60" spans="2:12" ht="15.5" x14ac:dyDescent="0.35">
      <c r="C60" t="s">
        <v>87</v>
      </c>
      <c r="D60" s="5">
        <v>-100319293616</v>
      </c>
      <c r="E60" s="5">
        <v>-38593726444</v>
      </c>
      <c r="F60" s="5">
        <v>-45707146356</v>
      </c>
      <c r="G60" s="5">
        <v>-35175225303</v>
      </c>
      <c r="I60" s="5">
        <v>-219795391719</v>
      </c>
      <c r="J60" s="5">
        <v>-179173227528</v>
      </c>
      <c r="K60" s="5">
        <v>-156355796385</v>
      </c>
      <c r="L60" s="5">
        <v>-178915202367</v>
      </c>
    </row>
    <row r="61" spans="2:12" ht="15.5" x14ac:dyDescent="0.35">
      <c r="C61" t="s">
        <v>27</v>
      </c>
      <c r="D61" s="5">
        <v>-107023238349</v>
      </c>
      <c r="E61" s="5">
        <v>-36569766747</v>
      </c>
      <c r="F61" s="5">
        <v>-52676618340</v>
      </c>
      <c r="G61" s="5">
        <v>-29537102083</v>
      </c>
      <c r="I61" s="5">
        <v>-225806725519</v>
      </c>
      <c r="J61" s="5">
        <v>-184457251883</v>
      </c>
      <c r="K61" s="5">
        <v>-167239308523</v>
      </c>
      <c r="L61" s="5">
        <v>-176974613176</v>
      </c>
    </row>
    <row r="62" spans="2:12" ht="15.5" x14ac:dyDescent="0.35">
      <c r="C62" t="s">
        <v>89</v>
      </c>
      <c r="D62" s="5">
        <v>12226765849</v>
      </c>
      <c r="E62" s="5">
        <v>-30556066</v>
      </c>
      <c r="F62" s="5">
        <v>8032790886</v>
      </c>
      <c r="G62" s="5">
        <v>1767404390</v>
      </c>
      <c r="I62" s="5">
        <v>21996405059</v>
      </c>
      <c r="J62" s="5">
        <v>12327776870</v>
      </c>
      <c r="K62" s="5">
        <v>7123972537</v>
      </c>
      <c r="L62" s="5">
        <v>214402208</v>
      </c>
    </row>
    <row r="63" spans="2:12" ht="15.5" x14ac:dyDescent="0.35">
      <c r="C63" t="s">
        <v>94</v>
      </c>
      <c r="D63" s="5">
        <v>-100319293616</v>
      </c>
      <c r="E63" s="5">
        <v>-38593726444</v>
      </c>
      <c r="F63" s="5">
        <v>-45707146356</v>
      </c>
      <c r="G63" s="5">
        <v>-35175225303</v>
      </c>
      <c r="I63" s="5">
        <v>-219795391719</v>
      </c>
      <c r="J63" s="5">
        <v>-179173227528</v>
      </c>
      <c r="K63" s="5">
        <v>-156355796385</v>
      </c>
      <c r="L63" s="5">
        <v>-178915202367</v>
      </c>
    </row>
    <row r="64" spans="2:12" ht="15.5" x14ac:dyDescent="0.35">
      <c r="C64" t="s">
        <v>29</v>
      </c>
      <c r="D64" s="5">
        <v>-108918253958</v>
      </c>
      <c r="E64" s="5">
        <v>-48589955577</v>
      </c>
      <c r="F64" s="5">
        <v>-57496222344</v>
      </c>
      <c r="G64" s="5">
        <v>-50646405479</v>
      </c>
      <c r="I64" s="5">
        <v>-265650837358</v>
      </c>
      <c r="J64" s="5">
        <v>-204741637298</v>
      </c>
      <c r="K64" s="5">
        <v>-188120302204</v>
      </c>
      <c r="L64" s="5">
        <v>-148540693990</v>
      </c>
    </row>
    <row r="65" spans="3:12" ht="15.5" x14ac:dyDescent="0.35">
      <c r="C65" t="s">
        <v>28</v>
      </c>
      <c r="J65" s="5">
        <v>-1068177223</v>
      </c>
      <c r="K65" s="5">
        <v>560434313</v>
      </c>
      <c r="L65" s="5">
        <v>-151473863</v>
      </c>
    </row>
    <row r="66" spans="3:12" ht="15.5" x14ac:dyDescent="0.35">
      <c r="C66" t="s">
        <v>321</v>
      </c>
    </row>
    <row r="67" spans="3:12" ht="15.5" x14ac:dyDescent="0.35">
      <c r="C67" t="s">
        <v>322</v>
      </c>
    </row>
    <row r="68" spans="3:12" ht="15.5" x14ac:dyDescent="0.35">
      <c r="C68" t="s">
        <v>93</v>
      </c>
    </row>
    <row r="69" spans="3:12" ht="15.5" x14ac:dyDescent="0.35">
      <c r="C69" t="s">
        <v>323</v>
      </c>
      <c r="J69" s="5">
        <v>-1068177223</v>
      </c>
      <c r="K69" s="5">
        <v>560434313</v>
      </c>
      <c r="L69" s="5">
        <v>-151473863</v>
      </c>
    </row>
    <row r="70" spans="3:12" ht="15.5" x14ac:dyDescent="0.35">
      <c r="C70" t="s">
        <v>95</v>
      </c>
      <c r="D70" s="5">
        <v>-108918253958</v>
      </c>
      <c r="E70" s="5">
        <v>-48589955577</v>
      </c>
      <c r="F70" s="5">
        <v>-57496222344</v>
      </c>
      <c r="G70" s="5">
        <v>-50646405479</v>
      </c>
      <c r="I70" s="5">
        <v>-265650837358</v>
      </c>
      <c r="J70" s="5">
        <v>-205809814521</v>
      </c>
      <c r="K70" s="5">
        <v>-187559867891</v>
      </c>
      <c r="L70" s="5">
        <v>-148692167853</v>
      </c>
    </row>
    <row r="71" spans="3:12" ht="15.5" x14ac:dyDescent="0.35">
      <c r="C71" t="s">
        <v>461</v>
      </c>
      <c r="K71" s="5">
        <v>117939770946</v>
      </c>
      <c r="L71" s="5">
        <v>114651800289</v>
      </c>
    </row>
    <row r="72" spans="3:12" ht="15.5" x14ac:dyDescent="0.35">
      <c r="C72" t="s">
        <v>97</v>
      </c>
      <c r="D72" s="5">
        <v>-108918253958</v>
      </c>
      <c r="E72" s="5">
        <v>-48589955577</v>
      </c>
      <c r="F72" s="5">
        <v>-57496222344</v>
      </c>
      <c r="G72" s="5">
        <v>-50646405479</v>
      </c>
      <c r="I72" s="5">
        <v>-265650837358</v>
      </c>
      <c r="J72" s="5">
        <v>-205809814521</v>
      </c>
      <c r="K72" s="5">
        <v>-69620096945</v>
      </c>
      <c r="L72" s="5">
        <v>-34040367564</v>
      </c>
    </row>
    <row r="73" spans="3:12" ht="15.5" x14ac:dyDescent="0.35">
      <c r="C73" t="s">
        <v>98</v>
      </c>
      <c r="J73" s="5">
        <v>4413251110</v>
      </c>
      <c r="K73" s="5">
        <v>-228165000</v>
      </c>
      <c r="L73" s="5">
        <v>126594046</v>
      </c>
    </row>
    <row r="74" spans="3:12" ht="15.5" x14ac:dyDescent="0.35">
      <c r="C74" t="s">
        <v>324</v>
      </c>
      <c r="J74" s="5">
        <v>4413251110</v>
      </c>
      <c r="K74" s="5">
        <v>-228165000</v>
      </c>
      <c r="L74" s="5">
        <v>126594046</v>
      </c>
    </row>
    <row r="75" spans="3:12" ht="15.5" x14ac:dyDescent="0.35">
      <c r="C75" t="s">
        <v>99</v>
      </c>
      <c r="D75" s="5">
        <v>-108918253958</v>
      </c>
      <c r="E75" s="5">
        <v>-48589955577</v>
      </c>
      <c r="F75" s="5">
        <v>-57496222344</v>
      </c>
      <c r="G75" s="5">
        <v>-50646405479</v>
      </c>
      <c r="I75" s="5">
        <v>-265650837358</v>
      </c>
      <c r="J75" s="5">
        <v>-201396563411</v>
      </c>
      <c r="K75" s="5">
        <v>-69848261945</v>
      </c>
      <c r="L75" s="5">
        <v>-33913773518</v>
      </c>
    </row>
    <row r="76" spans="3:12" ht="15.5" x14ac:dyDescent="0.35">
      <c r="C76" t="s">
        <v>100</v>
      </c>
      <c r="D76" s="5">
        <v>-108918253958</v>
      </c>
      <c r="E76" s="5">
        <v>-48589955575</v>
      </c>
      <c r="F76" s="5">
        <v>-57496222346</v>
      </c>
      <c r="G76" s="5">
        <v>-50646405479</v>
      </c>
      <c r="I76" s="5">
        <v>-265650837358</v>
      </c>
      <c r="J76" s="5">
        <v>-205809814521</v>
      </c>
      <c r="K76" s="5">
        <v>-69620096945</v>
      </c>
      <c r="L76" s="5">
        <v>-34040367564</v>
      </c>
    </row>
    <row r="77" spans="3:12" ht="15.5" x14ac:dyDescent="0.35">
      <c r="C77" t="s">
        <v>8</v>
      </c>
      <c r="D77" s="5">
        <v>-107832445554</v>
      </c>
      <c r="E77" s="5">
        <v>-47852292582</v>
      </c>
      <c r="F77" s="5">
        <v>-55985215413</v>
      </c>
      <c r="G77" s="5">
        <v>-49928144917</v>
      </c>
      <c r="I77" s="5">
        <v>-261598098466</v>
      </c>
      <c r="J77" s="5">
        <v>-198711293213</v>
      </c>
      <c r="K77" s="5">
        <v>-68591762135</v>
      </c>
      <c r="L77" s="5">
        <v>-32159662318</v>
      </c>
    </row>
    <row r="78" spans="3:12" ht="15.5" x14ac:dyDescent="0.35">
      <c r="C78" t="s">
        <v>101</v>
      </c>
      <c r="D78" s="5">
        <v>-1085808404</v>
      </c>
      <c r="E78" s="5">
        <v>-737662993</v>
      </c>
      <c r="F78" s="5">
        <v>-1511006933</v>
      </c>
      <c r="G78" s="5">
        <v>-718260562</v>
      </c>
      <c r="I78" s="5">
        <v>-4052738892</v>
      </c>
      <c r="J78" s="5">
        <v>-2685270198</v>
      </c>
      <c r="K78" s="5">
        <v>-1256499810</v>
      </c>
      <c r="L78" s="5">
        <v>-1754111200</v>
      </c>
    </row>
    <row r="79" spans="3:12" ht="15.5" x14ac:dyDescent="0.35">
      <c r="C79" t="s">
        <v>102</v>
      </c>
      <c r="D79" s="5">
        <v>-108918253958</v>
      </c>
      <c r="E79" s="5">
        <v>-48589955575</v>
      </c>
      <c r="F79" s="5">
        <v>-57496222346</v>
      </c>
      <c r="G79" s="5">
        <v>-50646405479</v>
      </c>
      <c r="I79" s="5">
        <v>-265650837358</v>
      </c>
      <c r="J79" s="5">
        <v>-205809814521</v>
      </c>
      <c r="K79" s="5">
        <v>-69620096945</v>
      </c>
      <c r="L79" s="5">
        <v>-34040367564</v>
      </c>
    </row>
    <row r="80" spans="3:12" ht="15.5" x14ac:dyDescent="0.35">
      <c r="C80" t="s">
        <v>103</v>
      </c>
      <c r="D80" s="5">
        <v>-108918253958</v>
      </c>
      <c r="E80" s="5">
        <v>-48589955575</v>
      </c>
      <c r="F80" s="5">
        <v>-57496222346</v>
      </c>
      <c r="G80" s="5">
        <v>-50646405479</v>
      </c>
      <c r="I80" s="5">
        <v>-265650837358</v>
      </c>
      <c r="J80" s="5">
        <v>-201396563411</v>
      </c>
      <c r="K80" s="5">
        <v>-69848261945</v>
      </c>
      <c r="L80" s="5">
        <v>-33913773518</v>
      </c>
    </row>
    <row r="81" spans="2:12" ht="15.5" x14ac:dyDescent="0.35">
      <c r="C81" t="s">
        <v>104</v>
      </c>
      <c r="D81" s="5">
        <v>-108918253958</v>
      </c>
      <c r="E81" s="5">
        <v>-48589955575</v>
      </c>
      <c r="F81" s="5">
        <v>-57496222346</v>
      </c>
      <c r="G81" s="5">
        <v>-50646405479</v>
      </c>
      <c r="I81" s="5">
        <v>-265650837358</v>
      </c>
      <c r="J81" s="5">
        <v>-201396563411</v>
      </c>
      <c r="K81" s="5">
        <v>-69848261945</v>
      </c>
      <c r="L81" s="5">
        <v>-33913773518</v>
      </c>
    </row>
    <row r="83" spans="2:12" ht="15.5" x14ac:dyDescent="0.35">
      <c r="B83" t="s">
        <v>105</v>
      </c>
      <c r="C83" t="s">
        <v>106</v>
      </c>
    </row>
    <row r="84" spans="2:12" ht="15.5" x14ac:dyDescent="0.35">
      <c r="C84" t="s">
        <v>107</v>
      </c>
    </row>
    <row r="85" spans="2:12" ht="15.5" x14ac:dyDescent="0.35">
      <c r="C85" t="s">
        <v>20</v>
      </c>
      <c r="D85" s="5">
        <v>4464994005</v>
      </c>
      <c r="E85" s="5">
        <v>3940071742</v>
      </c>
      <c r="F85" s="5">
        <v>4243053571</v>
      </c>
      <c r="G85" s="5">
        <v>4734202991</v>
      </c>
      <c r="I85" s="5">
        <v>4464994005</v>
      </c>
      <c r="J85" s="5">
        <v>7648032075</v>
      </c>
      <c r="K85" s="5">
        <v>9702890836</v>
      </c>
      <c r="L85" s="5">
        <v>8514709896</v>
      </c>
    </row>
    <row r="86" spans="2:12" ht="15.5" x14ac:dyDescent="0.35">
      <c r="C86" t="s">
        <v>109</v>
      </c>
      <c r="D86" s="5">
        <v>245010554685</v>
      </c>
      <c r="E86" s="5">
        <v>247233557102</v>
      </c>
      <c r="F86" s="5">
        <v>245820209449</v>
      </c>
      <c r="G86" s="5">
        <v>245968501389</v>
      </c>
      <c r="I86" s="5">
        <v>245010554685</v>
      </c>
      <c r="J86" s="5">
        <v>247118553996</v>
      </c>
      <c r="K86" s="5">
        <v>226358398369</v>
      </c>
      <c r="L86" s="5">
        <v>183909528987</v>
      </c>
    </row>
    <row r="87" spans="2:12" ht="15.5" x14ac:dyDescent="0.35">
      <c r="C87" t="s">
        <v>110</v>
      </c>
      <c r="D87" s="5">
        <v>218505260037</v>
      </c>
      <c r="E87" s="5">
        <v>37072742802</v>
      </c>
      <c r="F87" s="5">
        <v>36478534510</v>
      </c>
      <c r="G87" s="5">
        <v>42223340348</v>
      </c>
      <c r="I87" s="5">
        <v>218505260037</v>
      </c>
      <c r="J87" s="5">
        <v>41286775302</v>
      </c>
      <c r="K87" s="5">
        <v>59586029076</v>
      </c>
      <c r="L87" s="5">
        <v>38209844477</v>
      </c>
    </row>
    <row r="88" spans="2:12" ht="15.5" x14ac:dyDescent="0.35">
      <c r="C88" t="s">
        <v>111</v>
      </c>
    </row>
    <row r="89" spans="2:12" ht="15.5" x14ac:dyDescent="0.35">
      <c r="C89" t="s">
        <v>112</v>
      </c>
      <c r="D89" s="5">
        <v>245010554685</v>
      </c>
      <c r="E89" s="5">
        <v>247233557102</v>
      </c>
      <c r="F89" s="5">
        <v>245820209449</v>
      </c>
      <c r="G89" s="5">
        <v>245968501389</v>
      </c>
      <c r="I89" s="5">
        <v>245010554685</v>
      </c>
      <c r="J89" s="5">
        <v>247118553996</v>
      </c>
      <c r="K89" s="5">
        <v>226358398369</v>
      </c>
      <c r="L89" s="5">
        <v>183909528987</v>
      </c>
    </row>
    <row r="90" spans="2:12" ht="15.5" x14ac:dyDescent="0.35">
      <c r="C90" t="s">
        <v>113</v>
      </c>
      <c r="D90" s="5">
        <v>36804787256</v>
      </c>
      <c r="E90" s="5">
        <v>38433068977</v>
      </c>
      <c r="F90" s="5">
        <v>36293542417</v>
      </c>
      <c r="G90" s="5">
        <v>33209436781</v>
      </c>
      <c r="I90" s="5">
        <v>36804787256</v>
      </c>
      <c r="J90" s="5">
        <v>31473476483</v>
      </c>
      <c r="K90" s="5">
        <v>16085119447</v>
      </c>
      <c r="L90" s="5">
        <v>12968736522</v>
      </c>
    </row>
    <row r="91" spans="2:12" ht="15.5" x14ac:dyDescent="0.35">
      <c r="C91" t="s">
        <v>114</v>
      </c>
      <c r="D91" s="5">
        <v>36804787256</v>
      </c>
      <c r="E91" s="5">
        <v>38433068977</v>
      </c>
      <c r="F91" s="5">
        <v>36293542417</v>
      </c>
      <c r="G91" s="5">
        <v>33209436781</v>
      </c>
      <c r="I91" s="5">
        <v>36804787256</v>
      </c>
      <c r="J91" s="5">
        <v>31473476483</v>
      </c>
      <c r="K91" s="5">
        <v>16085119447</v>
      </c>
      <c r="L91" s="5">
        <v>12968736522</v>
      </c>
    </row>
    <row r="92" spans="2:12" ht="15.5" x14ac:dyDescent="0.35">
      <c r="C92" t="s">
        <v>115</v>
      </c>
      <c r="D92" s="5">
        <v>2890864985</v>
      </c>
      <c r="E92" s="5">
        <v>2242490156</v>
      </c>
      <c r="F92" s="5">
        <v>2164816554</v>
      </c>
      <c r="G92" s="5">
        <v>2756355040</v>
      </c>
      <c r="I92" s="5">
        <v>2890864985</v>
      </c>
      <c r="J92" s="5">
        <v>2815752985</v>
      </c>
      <c r="K92" s="5">
        <v>2251578025</v>
      </c>
      <c r="L92" s="5">
        <v>3027882048</v>
      </c>
    </row>
    <row r="93" spans="2:12" ht="15.5" x14ac:dyDescent="0.35">
      <c r="C93" t="s">
        <v>688</v>
      </c>
      <c r="D93" s="5">
        <v>1270980165967</v>
      </c>
      <c r="E93" s="5">
        <v>1329090874547</v>
      </c>
      <c r="F93" s="5">
        <v>1329090874547</v>
      </c>
      <c r="G93" s="5">
        <v>1328818315666</v>
      </c>
      <c r="I93" s="5">
        <v>1270980165967</v>
      </c>
      <c r="J93" s="5">
        <v>1328608576172</v>
      </c>
      <c r="K93" s="5">
        <v>1342733934182</v>
      </c>
      <c r="L93" s="5">
        <v>1415827676879</v>
      </c>
    </row>
    <row r="94" spans="2:12" ht="15.5" x14ac:dyDescent="0.35">
      <c r="C94" t="s">
        <v>224</v>
      </c>
    </row>
    <row r="95" spans="2:12" ht="15.5" x14ac:dyDescent="0.35">
      <c r="C95" t="s">
        <v>85</v>
      </c>
      <c r="D95" s="5">
        <v>1604885033</v>
      </c>
      <c r="E95" s="5">
        <v>-2485819850</v>
      </c>
      <c r="F95" s="5">
        <v>-2485819850</v>
      </c>
      <c r="G95" s="5">
        <v>-2485819850</v>
      </c>
      <c r="I95" s="5">
        <v>1604885033</v>
      </c>
      <c r="J95" s="5">
        <v>1604885033</v>
      </c>
      <c r="K95" s="5">
        <v>-2485819850</v>
      </c>
      <c r="L95" s="5">
        <v>416747010183</v>
      </c>
    </row>
    <row r="96" spans="2:12" ht="15.5" x14ac:dyDescent="0.35">
      <c r="C96" t="s">
        <v>116</v>
      </c>
      <c r="D96" s="5">
        <v>1577793811174</v>
      </c>
      <c r="E96" s="5">
        <v>1637185895909</v>
      </c>
      <c r="F96" s="5">
        <v>1634679691461</v>
      </c>
      <c r="G96" s="5">
        <v>1636205054932</v>
      </c>
      <c r="I96" s="5">
        <v>1577793811174</v>
      </c>
      <c r="J96" s="5">
        <v>1636315681577</v>
      </c>
      <c r="K96" s="5">
        <v>1616315376394</v>
      </c>
      <c r="L96" s="5">
        <v>1652263111471</v>
      </c>
    </row>
    <row r="97" spans="3:12" ht="15.5" x14ac:dyDescent="0.35">
      <c r="C97" t="s">
        <v>117</v>
      </c>
    </row>
    <row r="98" spans="3:12" ht="15.5" x14ac:dyDescent="0.35">
      <c r="C98" t="s">
        <v>518</v>
      </c>
      <c r="D98" s="5">
        <v>106031403393</v>
      </c>
      <c r="E98" s="5">
        <v>107897922904</v>
      </c>
      <c r="F98" s="5">
        <v>109470415294</v>
      </c>
      <c r="G98" s="5">
        <v>109102834187</v>
      </c>
      <c r="I98" s="5">
        <v>106031403393</v>
      </c>
      <c r="J98" s="5">
        <v>112615400072</v>
      </c>
      <c r="K98" s="5">
        <v>149122004972</v>
      </c>
      <c r="L98" s="5">
        <v>125781286086</v>
      </c>
    </row>
    <row r="99" spans="3:12" ht="15.5" x14ac:dyDescent="0.35">
      <c r="C99" t="s">
        <v>118</v>
      </c>
      <c r="K99" s="5">
        <v>3115964114</v>
      </c>
      <c r="L99" s="5">
        <v>3191000000</v>
      </c>
    </row>
    <row r="100" spans="3:12" ht="15.5" x14ac:dyDescent="0.35">
      <c r="C100" t="s">
        <v>119</v>
      </c>
      <c r="D100" s="5">
        <v>547169930</v>
      </c>
      <c r="E100" s="5">
        <v>788203291</v>
      </c>
      <c r="F100" s="5">
        <v>788203291</v>
      </c>
      <c r="G100" s="5">
        <v>547169930</v>
      </c>
      <c r="I100" s="5">
        <v>547169930</v>
      </c>
      <c r="J100" s="5">
        <v>547169930</v>
      </c>
      <c r="K100" s="5">
        <v>442770010</v>
      </c>
      <c r="L100" s="5">
        <v>49305500</v>
      </c>
    </row>
    <row r="101" spans="3:12" ht="15.5" x14ac:dyDescent="0.35">
      <c r="C101" t="s">
        <v>121</v>
      </c>
      <c r="D101" s="5">
        <v>539767247993</v>
      </c>
      <c r="E101" s="5">
        <v>543926646979</v>
      </c>
      <c r="F101" s="5">
        <v>548960778853</v>
      </c>
      <c r="G101" s="5">
        <v>555770673104</v>
      </c>
      <c r="I101" s="5">
        <v>539767247993</v>
      </c>
      <c r="J101" s="5">
        <v>558197818081</v>
      </c>
      <c r="K101" s="5">
        <v>575189710354</v>
      </c>
      <c r="L101" s="5">
        <v>477103906018</v>
      </c>
    </row>
    <row r="102" spans="3:12" ht="15.5" x14ac:dyDescent="0.35">
      <c r="C102" t="s">
        <v>126</v>
      </c>
      <c r="D102" s="5">
        <v>647576955241</v>
      </c>
      <c r="E102" s="5">
        <v>653843907099</v>
      </c>
      <c r="F102" s="5">
        <v>660450531363</v>
      </c>
      <c r="G102" s="5">
        <v>666640883146</v>
      </c>
      <c r="I102" s="5">
        <v>647576955241</v>
      </c>
      <c r="J102" s="5">
        <v>672580904603</v>
      </c>
      <c r="K102" s="5">
        <v>729764955077</v>
      </c>
      <c r="L102" s="5">
        <v>607089629533</v>
      </c>
    </row>
    <row r="103" spans="3:12" ht="15.5" x14ac:dyDescent="0.35">
      <c r="C103" t="s">
        <v>127</v>
      </c>
      <c r="D103" s="5">
        <v>2225370766415</v>
      </c>
      <c r="E103" s="5">
        <v>2291029803008</v>
      </c>
      <c r="F103" s="5">
        <v>2295130222824</v>
      </c>
      <c r="G103" s="5">
        <v>2302845938078</v>
      </c>
      <c r="I103" s="5">
        <v>2225370766415</v>
      </c>
      <c r="J103" s="5">
        <v>2308896586180</v>
      </c>
      <c r="K103" s="5">
        <v>2346080331471</v>
      </c>
      <c r="L103" s="5">
        <v>2259352741004</v>
      </c>
    </row>
    <row r="104" spans="3:12" ht="15.5" x14ac:dyDescent="0.35">
      <c r="C104" t="s">
        <v>128</v>
      </c>
    </row>
    <row r="105" spans="3:12" ht="15.5" x14ac:dyDescent="0.35">
      <c r="C105" t="s">
        <v>129</v>
      </c>
    </row>
    <row r="106" spans="3:12" ht="15.5" x14ac:dyDescent="0.35">
      <c r="C106" t="s">
        <v>130</v>
      </c>
      <c r="D106" s="5">
        <v>1160714263296</v>
      </c>
      <c r="E106" s="5">
        <v>694323312749</v>
      </c>
      <c r="F106" s="5">
        <v>661065264329</v>
      </c>
      <c r="G106" s="5">
        <v>983533821318</v>
      </c>
      <c r="I106" s="5">
        <v>1160714263296</v>
      </c>
      <c r="J106" s="5">
        <v>963438713759</v>
      </c>
      <c r="K106" s="5">
        <v>788008593137</v>
      </c>
      <c r="L106" s="5">
        <v>612774360096</v>
      </c>
    </row>
    <row r="107" spans="3:12" ht="15.5" x14ac:dyDescent="0.35">
      <c r="C107" t="s">
        <v>134</v>
      </c>
      <c r="D107" s="5">
        <v>285440559245</v>
      </c>
      <c r="E107" s="5">
        <v>285440559245</v>
      </c>
      <c r="F107" s="5">
        <v>285440559245</v>
      </c>
      <c r="G107" s="5">
        <v>285440559245</v>
      </c>
      <c r="I107" s="5">
        <v>285440559245</v>
      </c>
      <c r="J107" s="5">
        <v>285292215529</v>
      </c>
      <c r="K107" s="5">
        <v>285792431853</v>
      </c>
      <c r="L107" s="5">
        <v>280679874706</v>
      </c>
    </row>
    <row r="108" spans="3:12" ht="15.5" x14ac:dyDescent="0.35">
      <c r="C108" t="s">
        <v>131</v>
      </c>
    </row>
    <row r="109" spans="3:12" ht="15.5" x14ac:dyDescent="0.35">
      <c r="C109" t="s">
        <v>132</v>
      </c>
      <c r="D109" s="5">
        <v>81260867912</v>
      </c>
      <c r="E109" s="5">
        <v>66225592995</v>
      </c>
      <c r="F109" s="5">
        <v>66113360034</v>
      </c>
      <c r="G109" s="5">
        <v>62638906450</v>
      </c>
      <c r="I109" s="5">
        <v>81260867912</v>
      </c>
      <c r="J109" s="5">
        <v>63167912205</v>
      </c>
      <c r="K109" s="5">
        <v>59314874283</v>
      </c>
      <c r="L109" s="5">
        <v>64984746221</v>
      </c>
    </row>
    <row r="110" spans="3:12" ht="15.5" x14ac:dyDescent="0.35">
      <c r="C110" t="s">
        <v>133</v>
      </c>
    </row>
    <row r="111" spans="3:12" ht="15.5" x14ac:dyDescent="0.35">
      <c r="C111" t="s">
        <v>465</v>
      </c>
      <c r="D111" s="5">
        <v>218505260037</v>
      </c>
      <c r="E111" s="5">
        <v>37072742802</v>
      </c>
      <c r="F111" s="5">
        <v>36478534510</v>
      </c>
      <c r="G111" s="5">
        <v>42223340348</v>
      </c>
      <c r="I111" s="5">
        <v>218505260037</v>
      </c>
      <c r="J111" s="5">
        <v>41286775302</v>
      </c>
      <c r="K111" s="5">
        <v>59586029076</v>
      </c>
      <c r="L111" s="5">
        <v>38209844477</v>
      </c>
    </row>
    <row r="112" spans="3:12" ht="15.5" x14ac:dyDescent="0.35">
      <c r="C112" t="s">
        <v>136</v>
      </c>
      <c r="D112" s="5">
        <v>83636689244</v>
      </c>
      <c r="E112" s="5">
        <v>83234095793</v>
      </c>
      <c r="F112" s="5">
        <v>82952333300</v>
      </c>
      <c r="G112" s="5">
        <v>82856444273</v>
      </c>
      <c r="I112" s="5">
        <v>83636689244</v>
      </c>
      <c r="J112" s="5">
        <v>83073509303</v>
      </c>
      <c r="K112" s="5">
        <v>80415228188</v>
      </c>
      <c r="L112" s="5">
        <v>79986392217</v>
      </c>
    </row>
    <row r="113" spans="3:12" ht="15.5" x14ac:dyDescent="0.35">
      <c r="C113" t="s">
        <v>137</v>
      </c>
      <c r="D113" s="5">
        <v>45859230316</v>
      </c>
      <c r="E113" s="5">
        <v>101334831248</v>
      </c>
      <c r="F113" s="5">
        <v>69092091219</v>
      </c>
      <c r="G113" s="5">
        <v>32798699214</v>
      </c>
      <c r="I113" s="5">
        <v>45859230316</v>
      </c>
      <c r="J113" s="5">
        <v>12613885527</v>
      </c>
      <c r="K113" s="5">
        <v>33988255140</v>
      </c>
      <c r="L113" s="5">
        <v>28404698255</v>
      </c>
    </row>
    <row r="114" spans="3:12" ht="15.5" x14ac:dyDescent="0.35">
      <c r="C114" t="s">
        <v>152</v>
      </c>
    </row>
    <row r="115" spans="3:12" ht="15.5" x14ac:dyDescent="0.35">
      <c r="C115" t="s">
        <v>192</v>
      </c>
      <c r="D115" s="5">
        <v>349566086309</v>
      </c>
      <c r="E115" s="5">
        <v>754499056328</v>
      </c>
      <c r="F115" s="5">
        <v>754499056328</v>
      </c>
      <c r="G115" s="5">
        <v>388851870617</v>
      </c>
      <c r="I115" s="5">
        <v>349566086309</v>
      </c>
      <c r="J115" s="5">
        <v>389001210230</v>
      </c>
      <c r="K115" s="5">
        <v>624971818589</v>
      </c>
      <c r="L115" s="5">
        <v>773045515794</v>
      </c>
    </row>
    <row r="116" spans="3:12" ht="15.5" x14ac:dyDescent="0.35">
      <c r="C116" t="s">
        <v>141</v>
      </c>
    </row>
    <row r="117" spans="3:12" ht="15.5" x14ac:dyDescent="0.35">
      <c r="C117" t="s">
        <v>144</v>
      </c>
      <c r="L117" s="5">
        <v>120605301</v>
      </c>
    </row>
    <row r="118" spans="3:12" ht="15.5" x14ac:dyDescent="0.35">
      <c r="C118" t="s">
        <v>153</v>
      </c>
      <c r="D118" s="5">
        <v>349566086309</v>
      </c>
      <c r="E118" s="5">
        <v>790587714117</v>
      </c>
      <c r="F118" s="5">
        <v>790891881454</v>
      </c>
      <c r="G118" s="5">
        <v>426291669786</v>
      </c>
      <c r="I118" s="5">
        <v>349566086309</v>
      </c>
      <c r="J118" s="5">
        <v>429107112785</v>
      </c>
      <c r="K118" s="5">
        <v>669849371395</v>
      </c>
      <c r="L118" s="5">
        <v>844105944999</v>
      </c>
    </row>
    <row r="119" spans="3:12" ht="15.5" x14ac:dyDescent="0.35">
      <c r="C119" t="s">
        <v>146</v>
      </c>
      <c r="D119" s="5">
        <v>780681144780</v>
      </c>
      <c r="E119" s="5">
        <v>1203812877966</v>
      </c>
      <c r="F119" s="5">
        <v>1192581390624</v>
      </c>
      <c r="G119" s="5">
        <v>820334222942</v>
      </c>
      <c r="I119" s="5">
        <v>780681144780</v>
      </c>
      <c r="J119" s="5">
        <v>795831676732</v>
      </c>
      <c r="K119" s="5">
        <v>820822477500</v>
      </c>
      <c r="L119" s="5">
        <v>1123309601351</v>
      </c>
    </row>
    <row r="120" spans="3:12" ht="15.5" x14ac:dyDescent="0.35">
      <c r="C120" t="s">
        <v>147</v>
      </c>
      <c r="D120" s="5">
        <v>780681144780</v>
      </c>
      <c r="E120" s="5">
        <v>1203812877966</v>
      </c>
      <c r="F120" s="5">
        <v>1192581390624</v>
      </c>
      <c r="G120" s="5">
        <v>820334222942</v>
      </c>
      <c r="I120" s="5">
        <v>780681144780</v>
      </c>
      <c r="J120" s="5">
        <v>795831676732</v>
      </c>
      <c r="K120" s="5">
        <v>820822477500</v>
      </c>
      <c r="L120" s="5">
        <v>1123309601351</v>
      </c>
    </row>
    <row r="121" spans="3:12" ht="15.5" x14ac:dyDescent="0.35">
      <c r="C121" t="s">
        <v>789</v>
      </c>
      <c r="D121" s="5">
        <v>423821483397</v>
      </c>
      <c r="E121" s="5">
        <v>397311725241</v>
      </c>
      <c r="F121" s="5">
        <v>385776070562</v>
      </c>
      <c r="G121" s="5">
        <v>378576644380</v>
      </c>
      <c r="I121" s="5">
        <v>423821483397</v>
      </c>
      <c r="J121" s="5">
        <v>351929895198</v>
      </c>
      <c r="K121" s="5">
        <v>133375092501</v>
      </c>
      <c r="L121" s="5">
        <v>262496557346</v>
      </c>
    </row>
    <row r="122" spans="3:12" ht="15.5" x14ac:dyDescent="0.35">
      <c r="C122" t="s">
        <v>150</v>
      </c>
      <c r="D122" s="5">
        <v>277273805</v>
      </c>
      <c r="E122" s="5">
        <v>518307166</v>
      </c>
      <c r="F122" s="5">
        <v>518307166</v>
      </c>
      <c r="G122" s="5">
        <v>518307166</v>
      </c>
      <c r="I122" s="5">
        <v>277273805</v>
      </c>
      <c r="J122" s="5">
        <v>277273805</v>
      </c>
      <c r="K122" s="5">
        <v>23566604</v>
      </c>
      <c r="L122" s="5">
        <v>308252006</v>
      </c>
    </row>
    <row r="123" spans="3:12" ht="15.5" x14ac:dyDescent="0.35">
      <c r="C123" t="s">
        <v>154</v>
      </c>
      <c r="D123" s="5">
        <v>1941395408076</v>
      </c>
      <c r="E123" s="5">
        <v>1898136190715</v>
      </c>
      <c r="F123" s="5">
        <v>1853646654953</v>
      </c>
      <c r="G123" s="5">
        <v>1803868044260</v>
      </c>
      <c r="I123" s="5">
        <v>1941395408076</v>
      </c>
      <c r="J123" s="5">
        <v>1759270390491</v>
      </c>
      <c r="K123" s="5">
        <v>1608831070637</v>
      </c>
      <c r="L123" s="5">
        <v>1736083961447</v>
      </c>
    </row>
    <row r="124" spans="3:12" ht="15.5" x14ac:dyDescent="0.35">
      <c r="C124" t="s">
        <v>155</v>
      </c>
    </row>
    <row r="125" spans="3:12" ht="15.5" x14ac:dyDescent="0.35">
      <c r="C125" t="s">
        <v>156</v>
      </c>
      <c r="D125" s="5">
        <v>1536522991200</v>
      </c>
      <c r="E125" s="5">
        <v>1536522991200</v>
      </c>
      <c r="F125" s="5">
        <v>1536522991200</v>
      </c>
      <c r="G125" s="5">
        <v>1536522991200</v>
      </c>
      <c r="I125" s="5">
        <v>1536522991200</v>
      </c>
      <c r="J125" s="5">
        <v>1536522991200</v>
      </c>
      <c r="K125" s="5">
        <v>1531752020000</v>
      </c>
      <c r="L125" s="5">
        <v>200000000000</v>
      </c>
    </row>
    <row r="126" spans="3:12" ht="15.5" x14ac:dyDescent="0.35">
      <c r="C126" t="s">
        <v>157</v>
      </c>
      <c r="D126" s="5">
        <v>-621303739522</v>
      </c>
      <c r="E126" s="5">
        <v>-621303739522</v>
      </c>
      <c r="F126" s="5">
        <v>-621303739522</v>
      </c>
      <c r="G126" s="5">
        <v>-621303739522</v>
      </c>
      <c r="I126" s="5">
        <v>-621303739522</v>
      </c>
      <c r="J126" s="5">
        <v>-621303739522</v>
      </c>
      <c r="K126" s="5">
        <v>-630306266595</v>
      </c>
    </row>
    <row r="127" spans="3:12" ht="15.5" x14ac:dyDescent="0.35">
      <c r="C127" t="s">
        <v>158</v>
      </c>
      <c r="D127" s="5">
        <v>-637115714612</v>
      </c>
      <c r="E127" s="5">
        <v>-525192564175</v>
      </c>
      <c r="F127" s="5">
        <v>-477340271593</v>
      </c>
      <c r="G127" s="5">
        <v>-421355056179</v>
      </c>
      <c r="I127" s="5">
        <v>-637115714612</v>
      </c>
      <c r="J127" s="5">
        <v>-375517616146</v>
      </c>
      <c r="K127" s="5">
        <v>-172715618050</v>
      </c>
      <c r="L127" s="5">
        <v>-104123855915</v>
      </c>
    </row>
    <row r="128" spans="3:12" ht="15.5" x14ac:dyDescent="0.35">
      <c r="C128" t="s">
        <v>159</v>
      </c>
    </row>
    <row r="129" spans="2:12" ht="15.5" x14ac:dyDescent="0.35">
      <c r="C129" t="s">
        <v>160</v>
      </c>
    </row>
    <row r="130" spans="2:12" ht="15.5" x14ac:dyDescent="0.35">
      <c r="C130" t="s">
        <v>161</v>
      </c>
      <c r="D130" s="5">
        <v>-637115714612</v>
      </c>
      <c r="E130" s="5">
        <v>-525192564175</v>
      </c>
      <c r="F130" s="5">
        <v>-477340271593</v>
      </c>
      <c r="G130" s="5">
        <v>-421355056179</v>
      </c>
      <c r="I130" s="5">
        <v>-637115714612</v>
      </c>
      <c r="J130" s="5">
        <v>-375517616146</v>
      </c>
      <c r="K130" s="5">
        <v>-172715618050</v>
      </c>
      <c r="L130" s="5">
        <v>-104123855915</v>
      </c>
    </row>
    <row r="131" spans="2:12" ht="15.5" x14ac:dyDescent="0.35">
      <c r="C131" t="s">
        <v>162</v>
      </c>
      <c r="D131" s="5">
        <v>4266936239</v>
      </c>
      <c r="E131" s="5">
        <v>5352744643</v>
      </c>
      <c r="F131" s="5">
        <v>6090407636</v>
      </c>
      <c r="G131" s="5">
        <v>7599518168</v>
      </c>
      <c r="I131" s="5">
        <v>4266936239</v>
      </c>
      <c r="J131" s="5">
        <v>8319675131</v>
      </c>
      <c r="K131" s="5">
        <v>11004945329</v>
      </c>
      <c r="L131" s="5">
        <v>10645625289</v>
      </c>
    </row>
    <row r="132" spans="2:12" ht="15.5" x14ac:dyDescent="0.35">
      <c r="C132" t="s">
        <v>10</v>
      </c>
      <c r="D132" s="5">
        <v>283975358338</v>
      </c>
      <c r="E132" s="5">
        <v>392893612296</v>
      </c>
      <c r="F132" s="5">
        <v>441483567871</v>
      </c>
      <c r="G132" s="5">
        <v>498977893817</v>
      </c>
      <c r="I132" s="5">
        <v>283975358338</v>
      </c>
      <c r="J132" s="5">
        <v>549626195696</v>
      </c>
      <c r="K132" s="5">
        <v>737249260834</v>
      </c>
      <c r="L132" s="5">
        <v>523268779557</v>
      </c>
    </row>
    <row r="133" spans="2:12" ht="15.5" x14ac:dyDescent="0.35">
      <c r="C133" t="s">
        <v>163</v>
      </c>
      <c r="D133" s="5">
        <v>2225370766414</v>
      </c>
      <c r="E133" s="5">
        <v>2291029803011</v>
      </c>
      <c r="F133" s="5">
        <v>2295130222824</v>
      </c>
      <c r="G133" s="5">
        <v>2302845938077</v>
      </c>
      <c r="I133" s="5">
        <v>2225370766414</v>
      </c>
      <c r="J133" s="5">
        <v>2308896586187</v>
      </c>
      <c r="K133" s="5">
        <v>2346080331471</v>
      </c>
      <c r="L133" s="5">
        <v>2259352741004</v>
      </c>
    </row>
    <row r="134" spans="2:12" ht="15.5" x14ac:dyDescent="0.35">
      <c r="C134" t="s">
        <v>164</v>
      </c>
      <c r="D134" s="5">
        <v>15365229912</v>
      </c>
      <c r="E134" s="5">
        <v>15365229912</v>
      </c>
      <c r="F134" s="5">
        <v>15365229912</v>
      </c>
      <c r="G134" s="5">
        <v>15365229912</v>
      </c>
      <c r="I134" s="5">
        <v>15365229912</v>
      </c>
      <c r="J134" s="5">
        <v>15365229912</v>
      </c>
      <c r="K134" s="5">
        <v>15317520200</v>
      </c>
      <c r="L134" s="5">
        <v>200000</v>
      </c>
    </row>
    <row r="136" spans="2:12" ht="15.5" x14ac:dyDescent="0.35">
      <c r="B136" t="s">
        <v>165</v>
      </c>
      <c r="C136" t="s">
        <v>166</v>
      </c>
      <c r="D136" s="5">
        <v>-143878259947</v>
      </c>
      <c r="E136" s="5">
        <v>-14881079054</v>
      </c>
      <c r="F136" s="5">
        <v>-2498469777</v>
      </c>
      <c r="G136" s="5">
        <v>-31424262545</v>
      </c>
      <c r="I136" s="5">
        <v>-192682071323</v>
      </c>
      <c r="J136" s="5">
        <v>-194282907416</v>
      </c>
      <c r="K136" s="5">
        <v>-69199537437</v>
      </c>
      <c r="L136" s="5">
        <v>-530927554221</v>
      </c>
    </row>
    <row r="137" spans="2:12" ht="15.5" x14ac:dyDescent="0.35">
      <c r="C137" t="s">
        <v>167</v>
      </c>
      <c r="D137" s="5">
        <v>9839300528</v>
      </c>
      <c r="E137" s="5">
        <v>12711873494</v>
      </c>
      <c r="F137" s="5">
        <v>9514692218</v>
      </c>
      <c r="G137" s="5">
        <v>9397993467</v>
      </c>
      <c r="I137" s="5">
        <v>41463859707</v>
      </c>
      <c r="J137" s="5">
        <v>110584960151</v>
      </c>
      <c r="K137" s="5">
        <v>217688547318</v>
      </c>
      <c r="L137" s="5">
        <v>356295579063</v>
      </c>
    </row>
    <row r="138" spans="2:12" ht="15.5" x14ac:dyDescent="0.35">
      <c r="C138" t="s">
        <v>1050</v>
      </c>
    </row>
    <row r="139" spans="2:12" ht="15.5" x14ac:dyDescent="0.35">
      <c r="C139" t="s">
        <v>585</v>
      </c>
      <c r="D139" s="5">
        <v>-137993724370</v>
      </c>
      <c r="E139" s="5">
        <v>648690935</v>
      </c>
      <c r="F139" s="5">
        <v>18932820873</v>
      </c>
      <c r="G139" s="5">
        <v>-27769697693</v>
      </c>
      <c r="I139" s="5">
        <v>-146181910255</v>
      </c>
      <c r="J139" s="5">
        <v>-172129475013</v>
      </c>
      <c r="K139" s="5">
        <v>-159546149455</v>
      </c>
      <c r="L139" s="5">
        <v>-157379097651</v>
      </c>
    </row>
    <row r="140" spans="2:12" ht="15.5" x14ac:dyDescent="0.35">
      <c r="C140" t="s">
        <v>1995</v>
      </c>
      <c r="D140" s="5">
        <v>-15386345427</v>
      </c>
      <c r="E140" s="5">
        <v>-5782242855</v>
      </c>
      <c r="F140" s="5">
        <v>-6780620150</v>
      </c>
      <c r="G140" s="5">
        <v>-2908391771</v>
      </c>
      <c r="I140" s="5">
        <v>-30857600203</v>
      </c>
      <c r="J140" s="5">
        <v>-42916381893</v>
      </c>
      <c r="K140" s="5">
        <v>-60886690274</v>
      </c>
      <c r="L140" s="5">
        <v>-57037661532</v>
      </c>
    </row>
    <row r="141" spans="2:12" ht="15.5" x14ac:dyDescent="0.35">
      <c r="C141" t="s">
        <v>1996</v>
      </c>
      <c r="D141" s="5">
        <v>-735071287</v>
      </c>
      <c r="E141" s="5">
        <v>-292923565</v>
      </c>
      <c r="F141" s="5">
        <v>-157990309</v>
      </c>
      <c r="G141" s="5">
        <v>-232906299</v>
      </c>
      <c r="I141" s="5">
        <v>-1418891460</v>
      </c>
      <c r="J141" s="5">
        <v>-4496574152</v>
      </c>
      <c r="K141" s="5">
        <v>-3745408067</v>
      </c>
      <c r="L141" s="5">
        <v>-13135898011</v>
      </c>
    </row>
    <row r="142" spans="2:12" ht="15.5" x14ac:dyDescent="0.35">
      <c r="C142" t="s">
        <v>1051</v>
      </c>
      <c r="D142" s="5">
        <v>41920327143</v>
      </c>
      <c r="E142" s="5">
        <v>-16525276281</v>
      </c>
      <c r="F142" s="5">
        <v>-21420538824</v>
      </c>
      <c r="G142" s="5">
        <v>-7149278595</v>
      </c>
      <c r="I142" s="5">
        <v>-3174766557</v>
      </c>
      <c r="J142" s="5">
        <v>-13230915004</v>
      </c>
      <c r="K142" s="5">
        <v>-31419755852</v>
      </c>
      <c r="L142" s="5">
        <v>-40812730525</v>
      </c>
    </row>
    <row r="143" spans="2:12" ht="15.5" x14ac:dyDescent="0.35">
      <c r="C143" t="s">
        <v>1837</v>
      </c>
    </row>
    <row r="144" spans="2:12" ht="15.5" x14ac:dyDescent="0.35">
      <c r="C144" t="s">
        <v>519</v>
      </c>
      <c r="D144" s="5">
        <v>-41522746534</v>
      </c>
      <c r="E144" s="5">
        <v>-5641200782</v>
      </c>
      <c r="F144" s="5">
        <v>1669778919</v>
      </c>
      <c r="G144" s="5">
        <v>-7018594158</v>
      </c>
      <c r="I144" s="5">
        <v>-52512762555</v>
      </c>
      <c r="J144" s="5">
        <v>-72094521505</v>
      </c>
      <c r="K144" s="5">
        <v>-31290081107</v>
      </c>
      <c r="L144" s="5">
        <v>-618857745565</v>
      </c>
    </row>
    <row r="145" spans="3:12" ht="15.5" x14ac:dyDescent="0.35">
      <c r="C145" t="s">
        <v>1499</v>
      </c>
      <c r="F145" s="5">
        <v>-4256612504</v>
      </c>
      <c r="G145" s="5">
        <v>4256612504</v>
      </c>
    </row>
    <row r="146" spans="3:12" ht="15.5" x14ac:dyDescent="0.35">
      <c r="C146" t="s">
        <v>224</v>
      </c>
    </row>
    <row r="147" spans="3:12" ht="15.5" x14ac:dyDescent="0.35">
      <c r="C147" t="s">
        <v>172</v>
      </c>
      <c r="D147" s="5">
        <v>150240735836</v>
      </c>
      <c r="E147" s="5">
        <v>11929862975</v>
      </c>
      <c r="F147" s="5">
        <v>4643808397</v>
      </c>
      <c r="G147" s="5">
        <v>26092329230</v>
      </c>
      <c r="I147" s="5">
        <v>192906736438</v>
      </c>
      <c r="J147" s="5">
        <v>164866386585</v>
      </c>
      <c r="K147" s="5">
        <v>212891846058</v>
      </c>
      <c r="L147" s="5">
        <v>578519442413</v>
      </c>
    </row>
    <row r="148" spans="3:12" ht="15.5" x14ac:dyDescent="0.35">
      <c r="C148" t="s">
        <v>173</v>
      </c>
      <c r="D148" s="5">
        <v>-5837553624</v>
      </c>
      <c r="E148" s="5">
        <v>2648234249</v>
      </c>
      <c r="F148" s="5">
        <v>-2636488040</v>
      </c>
      <c r="G148" s="5">
        <v>2418104230</v>
      </c>
      <c r="I148" s="5">
        <v>-3407703185</v>
      </c>
      <c r="J148" s="5">
        <v>27361662070</v>
      </c>
      <c r="K148" s="5">
        <v>-142504127682</v>
      </c>
      <c r="L148" s="5">
        <v>-58866938945</v>
      </c>
    </row>
    <row r="149" spans="3:12" ht="15.5" x14ac:dyDescent="0.35">
      <c r="C149" t="s">
        <v>175</v>
      </c>
      <c r="D149" s="5">
        <v>-5703091365</v>
      </c>
      <c r="E149" s="5">
        <v>2586152231</v>
      </c>
      <c r="F149" s="5">
        <v>-3287965606</v>
      </c>
      <c r="G149" s="5">
        <v>2427144977</v>
      </c>
      <c r="I149" s="5">
        <v>-3977759763</v>
      </c>
      <c r="J149" s="5">
        <v>-3051086460</v>
      </c>
      <c r="K149" s="5">
        <v>-121799810095</v>
      </c>
      <c r="L149" s="5">
        <v>-20121694598</v>
      </c>
    </row>
    <row r="150" spans="3:12" ht="15.5" x14ac:dyDescent="0.35">
      <c r="C150" t="s">
        <v>1997</v>
      </c>
      <c r="D150" s="5">
        <v>-516973739</v>
      </c>
      <c r="E150" s="5">
        <v>62082018</v>
      </c>
      <c r="F150" s="5">
        <v>651477566</v>
      </c>
      <c r="G150" s="5">
        <v>-9040747</v>
      </c>
      <c r="I150" s="5">
        <v>187545098</v>
      </c>
      <c r="J150" s="5">
        <v>657464529</v>
      </c>
      <c r="K150" s="5">
        <v>1113966413</v>
      </c>
      <c r="L150" s="5">
        <v>-1058244347</v>
      </c>
    </row>
    <row r="151" spans="3:12" ht="15.5" x14ac:dyDescent="0.35">
      <c r="C151" t="s">
        <v>532</v>
      </c>
      <c r="D151" s="5">
        <v>382511480</v>
      </c>
      <c r="I151" s="5">
        <v>382511480</v>
      </c>
      <c r="J151" s="5">
        <v>29755284001</v>
      </c>
      <c r="K151" s="5">
        <v>-21818284000</v>
      </c>
    </row>
    <row r="152" spans="3:12" ht="15.5" x14ac:dyDescent="0.35">
      <c r="C152" t="s">
        <v>221</v>
      </c>
      <c r="L152" s="5">
        <v>3500000000</v>
      </c>
    </row>
    <row r="153" spans="3:12" ht="15.5" x14ac:dyDescent="0.35">
      <c r="C153" t="s">
        <v>417</v>
      </c>
      <c r="L153" s="5">
        <v>-7937000000</v>
      </c>
    </row>
    <row r="154" spans="3:12" ht="15.5" x14ac:dyDescent="0.35">
      <c r="C154" t="s">
        <v>795</v>
      </c>
      <c r="L154" s="5">
        <v>-33250000000</v>
      </c>
    </row>
    <row r="155" spans="3:12" ht="15.5" x14ac:dyDescent="0.35">
      <c r="C155" t="s">
        <v>189</v>
      </c>
      <c r="D155" s="5">
        <v>150240735836</v>
      </c>
      <c r="E155" s="5">
        <v>11929862975</v>
      </c>
      <c r="F155" s="5">
        <v>4643808397</v>
      </c>
      <c r="G155" s="5">
        <v>26092329230</v>
      </c>
      <c r="I155" s="5">
        <v>192906736438</v>
      </c>
      <c r="J155" s="5">
        <v>164866386585</v>
      </c>
      <c r="K155" s="5">
        <v>212891846058</v>
      </c>
      <c r="L155" s="5">
        <v>578519442413</v>
      </c>
    </row>
    <row r="156" spans="3:12" ht="15.5" x14ac:dyDescent="0.35">
      <c r="C156" t="s">
        <v>1094</v>
      </c>
      <c r="D156" s="5">
        <v>232770817733</v>
      </c>
      <c r="E156" s="5">
        <v>594208292</v>
      </c>
      <c r="F156" s="5">
        <v>-5744805838</v>
      </c>
      <c r="G156" s="5">
        <v>936565046</v>
      </c>
      <c r="I156" s="5">
        <v>228556785233</v>
      </c>
      <c r="J156" s="5">
        <v>-18299253774</v>
      </c>
      <c r="K156" s="5">
        <v>13751608923</v>
      </c>
    </row>
    <row r="157" spans="3:12" ht="15.5" x14ac:dyDescent="0.35">
      <c r="C157" t="s">
        <v>1271</v>
      </c>
      <c r="K157" s="5">
        <v>52370001600</v>
      </c>
    </row>
    <row r="158" spans="3:12" ht="15.5" x14ac:dyDescent="0.35">
      <c r="C158" t="s">
        <v>1568</v>
      </c>
    </row>
    <row r="159" spans="3:12" ht="15.5" x14ac:dyDescent="0.35">
      <c r="C159" t="s">
        <v>1441</v>
      </c>
      <c r="D159" s="5">
        <v>26509758151</v>
      </c>
      <c r="E159" s="5">
        <v>11535654683</v>
      </c>
      <c r="F159" s="5">
        <v>7199426181</v>
      </c>
      <c r="G159" s="5">
        <v>26646749184</v>
      </c>
      <c r="I159" s="5">
        <v>71891588199</v>
      </c>
      <c r="J159" s="5">
        <v>213143561376</v>
      </c>
      <c r="K159" s="5">
        <v>143187228541</v>
      </c>
      <c r="L159" s="5">
        <v>162669044940</v>
      </c>
    </row>
    <row r="160" spans="3:12" ht="15.5" x14ac:dyDescent="0.35">
      <c r="C160" t="s">
        <v>204</v>
      </c>
      <c r="D160" s="5">
        <v>-68106513073</v>
      </c>
      <c r="I160" s="5">
        <v>-68106513073</v>
      </c>
      <c r="J160" s="5">
        <v>-500216324</v>
      </c>
      <c r="K160" s="5">
        <v>5112557147</v>
      </c>
      <c r="L160" s="5">
        <v>-1793179695</v>
      </c>
    </row>
    <row r="161" spans="2:12" ht="15.5" x14ac:dyDescent="0.35">
      <c r="C161" t="s">
        <v>571</v>
      </c>
      <c r="K161" s="5">
        <v>-8516913400</v>
      </c>
    </row>
    <row r="162" spans="2:12" ht="15.5" x14ac:dyDescent="0.35">
      <c r="C162" t="s">
        <v>1186</v>
      </c>
      <c r="J162" s="5">
        <v>-130876667</v>
      </c>
      <c r="K162" s="5">
        <v>-155567376</v>
      </c>
      <c r="L162" s="5">
        <v>-175399372</v>
      </c>
    </row>
    <row r="163" spans="2:12" ht="15.5" x14ac:dyDescent="0.35">
      <c r="C163" t="s">
        <v>635</v>
      </c>
      <c r="K163" s="5">
        <v>-71793337</v>
      </c>
      <c r="L163" s="5">
        <v>-70142948</v>
      </c>
    </row>
    <row r="164" spans="2:12" ht="15.5" x14ac:dyDescent="0.35">
      <c r="C164" t="s">
        <v>766</v>
      </c>
      <c r="D164" s="5">
        <v>-2000000000</v>
      </c>
      <c r="F164" s="5">
        <v>3490985000</v>
      </c>
      <c r="G164" s="5">
        <v>-1490985000</v>
      </c>
      <c r="L164" s="5">
        <v>86500013279</v>
      </c>
    </row>
    <row r="165" spans="2:12" ht="15.5" x14ac:dyDescent="0.35">
      <c r="C165" t="s">
        <v>1998</v>
      </c>
      <c r="K165" s="5">
        <v>80000000000</v>
      </c>
    </row>
    <row r="166" spans="2:12" ht="15.5" x14ac:dyDescent="0.35">
      <c r="C166" t="s">
        <v>789</v>
      </c>
    </row>
    <row r="167" spans="2:12" ht="15.5" x14ac:dyDescent="0.35">
      <c r="C167" t="s">
        <v>1999</v>
      </c>
    </row>
    <row r="168" spans="2:12" ht="15.5" x14ac:dyDescent="0.35">
      <c r="C168" t="s">
        <v>1009</v>
      </c>
      <c r="J168" s="5">
        <v>13773498275</v>
      </c>
    </row>
    <row r="169" spans="2:12" ht="15.5" x14ac:dyDescent="0.35">
      <c r="C169" t="s">
        <v>2000</v>
      </c>
      <c r="L169" s="5">
        <v>350000000000</v>
      </c>
    </row>
    <row r="170" spans="2:12" ht="15.5" x14ac:dyDescent="0.35">
      <c r="C170" t="s">
        <v>598</v>
      </c>
      <c r="D170" s="5">
        <v>524922265</v>
      </c>
      <c r="E170" s="5">
        <v>-302981830</v>
      </c>
      <c r="F170" s="5">
        <v>-491149420</v>
      </c>
      <c r="G170" s="5">
        <v>-2913829085</v>
      </c>
      <c r="I170" s="5">
        <v>-3183038070</v>
      </c>
      <c r="J170" s="5">
        <v>-2054858761</v>
      </c>
      <c r="K170" s="5">
        <v>1188180939</v>
      </c>
      <c r="L170" s="5">
        <v>-11275050753</v>
      </c>
    </row>
    <row r="171" spans="2:12" ht="15.5" x14ac:dyDescent="0.35">
      <c r="C171" t="s">
        <v>227</v>
      </c>
      <c r="G171" s="5">
        <v>7648032075</v>
      </c>
      <c r="I171" s="5">
        <v>7648032075</v>
      </c>
      <c r="J171" s="5">
        <v>9702890836</v>
      </c>
      <c r="K171" s="5">
        <v>8514709896</v>
      </c>
      <c r="L171" s="5">
        <v>19789760649</v>
      </c>
    </row>
    <row r="172" spans="2:12" ht="15.5" x14ac:dyDescent="0.35">
      <c r="C172" t="s">
        <v>225</v>
      </c>
    </row>
    <row r="173" spans="2:12" ht="15.5" x14ac:dyDescent="0.35">
      <c r="C173" t="s">
        <v>229</v>
      </c>
      <c r="D173" s="5">
        <v>524922265</v>
      </c>
      <c r="E173" s="5">
        <v>-302981830</v>
      </c>
      <c r="F173" s="5">
        <v>-491149420</v>
      </c>
      <c r="G173" s="5">
        <v>4734202990</v>
      </c>
      <c r="I173" s="5">
        <v>4464994005</v>
      </c>
      <c r="J173" s="5">
        <v>7648032075</v>
      </c>
      <c r="K173" s="5">
        <v>9702890835</v>
      </c>
      <c r="L173" s="5">
        <v>8514709896</v>
      </c>
    </row>
    <row r="175" spans="2:12" ht="15.5" x14ac:dyDescent="0.35">
      <c r="B175" t="s">
        <v>230</v>
      </c>
      <c r="C175" t="s">
        <v>12</v>
      </c>
      <c r="D175" s="5">
        <v>15370000000</v>
      </c>
      <c r="E175" s="5">
        <v>15370000000</v>
      </c>
      <c r="F175" s="5">
        <v>15370000000</v>
      </c>
      <c r="G175" s="5">
        <v>15370000000</v>
      </c>
      <c r="I175" s="5">
        <v>15370000000</v>
      </c>
      <c r="J175" s="5">
        <v>15370000000</v>
      </c>
      <c r="K175" s="5">
        <v>15320000000</v>
      </c>
      <c r="L175" s="5">
        <v>0</v>
      </c>
    </row>
    <row r="176" spans="2:12" ht="15.5" x14ac:dyDescent="0.35">
      <c r="C176" t="s">
        <v>231</v>
      </c>
      <c r="D176" s="6">
        <v>-7.02</v>
      </c>
      <c r="E176" s="6">
        <v>-3.11</v>
      </c>
      <c r="F176" s="6">
        <v>-3.64</v>
      </c>
      <c r="G176" s="6">
        <v>-3.25</v>
      </c>
    </row>
    <row r="177" spans="3:7" ht="15.5" x14ac:dyDescent="0.35">
      <c r="C177" t="s">
        <v>232</v>
      </c>
      <c r="D177" s="6">
        <v>-7.12</v>
      </c>
      <c r="E177" s="6">
        <v>-16.079999999999998</v>
      </c>
      <c r="F177" s="6">
        <v>-13.74</v>
      </c>
      <c r="G177" s="6">
        <v>-18.77</v>
      </c>
    </row>
    <row r="178" spans="3:7" ht="15.5" x14ac:dyDescent="0.35">
      <c r="C178" t="s">
        <v>67</v>
      </c>
      <c r="D178" s="6">
        <v>72.67</v>
      </c>
      <c r="E178" s="6">
        <v>53.85</v>
      </c>
      <c r="F178" s="6">
        <v>71.650000000000006</v>
      </c>
      <c r="G178" s="6">
        <v>94.79</v>
      </c>
    </row>
    <row r="179" spans="3:7" ht="15.5" x14ac:dyDescent="0.35">
      <c r="C179" t="s">
        <v>233</v>
      </c>
      <c r="D179" s="5">
        <v>-2910000000</v>
      </c>
      <c r="E179" s="5">
        <v>-2300000000</v>
      </c>
      <c r="F179" s="5">
        <v>-3910000000</v>
      </c>
      <c r="G179" s="6">
        <v>-8140000000.000001</v>
      </c>
    </row>
    <row r="180" spans="3:7" ht="15.5" x14ac:dyDescent="0.35">
      <c r="C180" t="s">
        <v>234</v>
      </c>
      <c r="D180" s="6">
        <v>-4.8499999999999995E-2</v>
      </c>
      <c r="E180" s="6">
        <v>-2.0899999999999998E-2</v>
      </c>
      <c r="F180" s="6">
        <v>-2.4399999999999998E-2</v>
      </c>
      <c r="G180" s="6">
        <v>-2.1700000000000001E-2</v>
      </c>
    </row>
    <row r="181" spans="3:7" ht="15.5" x14ac:dyDescent="0.35">
      <c r="C181" t="s">
        <v>235</v>
      </c>
      <c r="D181" s="6">
        <v>-0.38549999999999995</v>
      </c>
      <c r="E181" s="6">
        <v>-0.1235</v>
      </c>
      <c r="F181" s="6">
        <v>-0.12859999999999999</v>
      </c>
      <c r="G181" s="6">
        <v>-0.1016</v>
      </c>
    </row>
    <row r="182" spans="3:7" ht="15.5" x14ac:dyDescent="0.35">
      <c r="C182" t="s">
        <v>236</v>
      </c>
      <c r="D182" s="6">
        <v>-6.5000000000000006E-3</v>
      </c>
      <c r="E182" s="6">
        <v>-6.1999999999999998E-3</v>
      </c>
      <c r="F182" s="6">
        <v>-8.0000000000000002E-3</v>
      </c>
      <c r="G182" s="6">
        <v>-1.1599999999999999E-2</v>
      </c>
    </row>
    <row r="183" spans="3:7" ht="15.5" x14ac:dyDescent="0.35">
      <c r="C183" t="s">
        <v>237</v>
      </c>
      <c r="D183" s="6">
        <v>-0.08</v>
      </c>
      <c r="E183" s="6">
        <v>-0.27</v>
      </c>
      <c r="F183" s="6">
        <v>-0.22</v>
      </c>
      <c r="G183" s="6">
        <v>-0.52</v>
      </c>
    </row>
    <row r="184" spans="3:7" ht="15.5" x14ac:dyDescent="0.35">
      <c r="C184" t="s">
        <v>238</v>
      </c>
      <c r="D184" s="6">
        <v>2.75</v>
      </c>
      <c r="E184" s="6">
        <v>1.98</v>
      </c>
      <c r="F184" s="6">
        <v>1.76</v>
      </c>
      <c r="G184" s="6">
        <v>1.91</v>
      </c>
    </row>
    <row r="185" spans="3:7" ht="15.5" x14ac:dyDescent="0.35">
      <c r="C185" t="s">
        <v>239</v>
      </c>
      <c r="D185" s="6">
        <v>18.2</v>
      </c>
      <c r="E185" s="6">
        <v>25.22</v>
      </c>
      <c r="F185" s="6">
        <v>28.34</v>
      </c>
      <c r="G185" s="6">
        <v>31.98</v>
      </c>
    </row>
    <row r="186" spans="3:7" ht="15.5" x14ac:dyDescent="0.35">
      <c r="C186" t="s">
        <v>240</v>
      </c>
      <c r="D186" s="6">
        <v>2.75</v>
      </c>
      <c r="E186" s="6">
        <v>1.98</v>
      </c>
      <c r="F186" s="6">
        <v>1.76</v>
      </c>
      <c r="G186" s="6">
        <v>1.91</v>
      </c>
    </row>
    <row r="187" spans="3:7" ht="15.5" x14ac:dyDescent="0.35">
      <c r="C187" t="s">
        <v>241</v>
      </c>
      <c r="D187" s="6">
        <v>18.2</v>
      </c>
      <c r="E187" s="6">
        <v>25.22</v>
      </c>
      <c r="F187" s="6">
        <v>28.34</v>
      </c>
      <c r="G187" s="6">
        <v>31.98</v>
      </c>
    </row>
    <row r="188" spans="3:7" ht="15.5" x14ac:dyDescent="0.35">
      <c r="C188" t="s">
        <v>242</v>
      </c>
      <c r="D188" s="5">
        <v>890000000000</v>
      </c>
      <c r="E188" s="5">
        <v>417000000000</v>
      </c>
      <c r="F188" s="5">
        <v>417000000000</v>
      </c>
      <c r="G188" s="5">
        <v>1130000000000</v>
      </c>
    </row>
    <row r="189" spans="3:7" ht="15.5" x14ac:dyDescent="0.35">
      <c r="C189" t="s">
        <v>243</v>
      </c>
      <c r="D189" s="5">
        <v>301000000000</v>
      </c>
      <c r="E189" s="5">
        <v>11000000000</v>
      </c>
      <c r="F189" s="5">
        <v>12000000000</v>
      </c>
      <c r="G189" s="5">
        <v>368000000000</v>
      </c>
    </row>
    <row r="190" spans="3:7" ht="15.5" x14ac:dyDescent="0.35">
      <c r="C190" t="s">
        <v>244</v>
      </c>
      <c r="D190" s="5">
        <v>280000000000</v>
      </c>
      <c r="E190" s="5">
        <v>388000000000</v>
      </c>
      <c r="F190" s="5">
        <v>435000000000</v>
      </c>
      <c r="G190" s="5">
        <v>491000000000</v>
      </c>
    </row>
    <row r="191" spans="3:7" ht="15.5" x14ac:dyDescent="0.35">
      <c r="C191" t="s">
        <v>24</v>
      </c>
      <c r="D191" s="5">
        <v>1191000000000</v>
      </c>
      <c r="E191" s="5">
        <v>428000000000</v>
      </c>
      <c r="F191" s="5">
        <v>429000000000</v>
      </c>
      <c r="G191" s="5">
        <v>1498000000000</v>
      </c>
    </row>
    <row r="192" spans="3:7" ht="15.5" x14ac:dyDescent="0.35">
      <c r="C192" t="s">
        <v>21</v>
      </c>
      <c r="D192" s="5">
        <v>1187000000000</v>
      </c>
      <c r="E192" s="5">
        <v>424000000000</v>
      </c>
      <c r="F192" s="5">
        <v>424000000000</v>
      </c>
      <c r="G192" s="5">
        <v>1493000000000</v>
      </c>
    </row>
    <row r="193" spans="3:12" ht="15.5" x14ac:dyDescent="0.35">
      <c r="C193" t="s">
        <v>245</v>
      </c>
      <c r="D193" s="5">
        <v>417000000000</v>
      </c>
      <c r="E193" s="5">
        <v>943000000000</v>
      </c>
      <c r="F193" s="5">
        <v>974000000000</v>
      </c>
      <c r="G193" s="5">
        <v>653000000000</v>
      </c>
    </row>
    <row r="194" spans="3:12" ht="15.5" x14ac:dyDescent="0.35">
      <c r="C194" t="s">
        <v>246</v>
      </c>
      <c r="D194" s="5">
        <v>-144000000000</v>
      </c>
      <c r="E194" s="5">
        <v>-15000000000</v>
      </c>
      <c r="F194" s="5">
        <v>-2000000000</v>
      </c>
      <c r="G194" s="5">
        <v>-31000000000</v>
      </c>
    </row>
    <row r="195" spans="3:12" ht="15.5" x14ac:dyDescent="0.35">
      <c r="C195" t="s">
        <v>247</v>
      </c>
      <c r="D195" s="5">
        <v>-5000000000</v>
      </c>
      <c r="E195" s="5">
        <v>3000000000</v>
      </c>
      <c r="F195" s="5">
        <v>-3000000000</v>
      </c>
      <c r="G195" s="5">
        <v>2000000000</v>
      </c>
    </row>
    <row r="196" spans="3:12" ht="15.5" x14ac:dyDescent="0.35">
      <c r="C196" t="s">
        <v>13</v>
      </c>
      <c r="D196" s="5">
        <v>-149000000000</v>
      </c>
      <c r="E196" s="5">
        <v>-12000000000</v>
      </c>
      <c r="F196" s="5">
        <v>-6000000000</v>
      </c>
      <c r="G196" s="5">
        <v>-29000000000</v>
      </c>
    </row>
    <row r="197" spans="3:12" ht="15.5" x14ac:dyDescent="0.35">
      <c r="C197" t="s">
        <v>16</v>
      </c>
      <c r="D197" s="6">
        <v>-9.7100000000000009</v>
      </c>
      <c r="E197" s="6">
        <v>-0.8</v>
      </c>
      <c r="F197" s="6">
        <v>-0.38</v>
      </c>
      <c r="G197" s="6">
        <v>-1.89</v>
      </c>
    </row>
    <row r="198" spans="3:12" ht="15.5" x14ac:dyDescent="0.35">
      <c r="C198" t="s">
        <v>52</v>
      </c>
      <c r="I198" s="6">
        <v>-17.03</v>
      </c>
      <c r="J198" s="6">
        <v>-13.22</v>
      </c>
      <c r="K198" s="6">
        <v>-4.46</v>
      </c>
      <c r="L198" s="6">
        <v>-161269.65</v>
      </c>
    </row>
    <row r="199" spans="3:12" ht="15.5" x14ac:dyDescent="0.35">
      <c r="C199" t="s">
        <v>66</v>
      </c>
      <c r="I199" s="6">
        <v>-2.94</v>
      </c>
      <c r="J199" s="6">
        <v>-16.64</v>
      </c>
      <c r="K199" s="6">
        <v>-269.06</v>
      </c>
      <c r="L199" s="5">
        <v>0</v>
      </c>
    </row>
    <row r="200" spans="3:12" ht="15.5" x14ac:dyDescent="0.35">
      <c r="C200" t="s">
        <v>69</v>
      </c>
      <c r="I200" s="6">
        <v>16.899999999999999</v>
      </c>
      <c r="J200" s="6">
        <v>28.17</v>
      </c>
      <c r="K200" s="6">
        <v>86.24</v>
      </c>
      <c r="L200" s="5">
        <v>0</v>
      </c>
    </row>
    <row r="201" spans="3:12" ht="15.5" x14ac:dyDescent="0.35">
      <c r="C201" t="s">
        <v>248</v>
      </c>
      <c r="I201" s="5">
        <v>-17260000000</v>
      </c>
      <c r="J201" s="5">
        <v>2170000000</v>
      </c>
    </row>
    <row r="202" spans="3:12" ht="15.5" x14ac:dyDescent="0.35">
      <c r="C202" t="s">
        <v>249</v>
      </c>
      <c r="I202" s="6">
        <v>-0.1176</v>
      </c>
      <c r="J202" s="6">
        <v>-8.8000000000000009E-2</v>
      </c>
      <c r="K202" s="6">
        <v>-2.9100000000000001E-2</v>
      </c>
      <c r="L202" s="6">
        <v>-1.43E-2</v>
      </c>
    </row>
    <row r="203" spans="3:12" ht="15.5" x14ac:dyDescent="0.35">
      <c r="C203" t="s">
        <v>250</v>
      </c>
      <c r="I203" s="6">
        <v>-0.93530000000000002</v>
      </c>
      <c r="J203" s="6">
        <v>-0.37509999999999999</v>
      </c>
      <c r="K203" s="6">
        <v>-9.4100000000000003E-2</v>
      </c>
      <c r="L203" s="6">
        <v>-6.2899999999999998E-2</v>
      </c>
    </row>
    <row r="204" spans="3:12" ht="15.5" x14ac:dyDescent="0.35">
      <c r="C204" t="s">
        <v>251</v>
      </c>
      <c r="I204" s="6">
        <v>-3.8100000000000002E-2</v>
      </c>
      <c r="J204" s="6">
        <v>-1.7600000000000001E-2</v>
      </c>
      <c r="K204" s="6">
        <v>-1.9799999999999998E-2</v>
      </c>
      <c r="L204" s="6">
        <v>3.6900000000000002E-2</v>
      </c>
    </row>
    <row r="205" spans="3:12" ht="15.5" x14ac:dyDescent="0.35">
      <c r="C205" t="s">
        <v>252</v>
      </c>
      <c r="I205" s="6">
        <v>-0.2</v>
      </c>
      <c r="J205" s="6">
        <v>-0.14000000000000001</v>
      </c>
      <c r="K205" s="6">
        <v>-0.19</v>
      </c>
      <c r="L205" s="6">
        <v>0.17</v>
      </c>
    </row>
    <row r="206" spans="3:12" ht="15.5" x14ac:dyDescent="0.35">
      <c r="C206" t="s">
        <v>63</v>
      </c>
      <c r="I206" s="6">
        <v>2.75</v>
      </c>
      <c r="J206" s="6">
        <v>6.24</v>
      </c>
      <c r="K206" s="6">
        <v>25.31</v>
      </c>
      <c r="L206" s="5">
        <v>0</v>
      </c>
    </row>
    <row r="207" spans="3:12" ht="15.5" x14ac:dyDescent="0.35">
      <c r="C207" t="s">
        <v>60</v>
      </c>
      <c r="I207" s="6">
        <v>18.2</v>
      </c>
      <c r="J207" s="6">
        <v>35.229999999999997</v>
      </c>
      <c r="K207" s="6">
        <v>47.41</v>
      </c>
      <c r="L207" s="6">
        <v>2563115.77</v>
      </c>
    </row>
    <row r="208" spans="3:12" ht="15.5" x14ac:dyDescent="0.35">
      <c r="C208" t="s">
        <v>253</v>
      </c>
      <c r="I208" s="6">
        <v>2.75</v>
      </c>
      <c r="J208" s="6">
        <v>6.24</v>
      </c>
      <c r="K208" s="6">
        <v>25.31</v>
      </c>
      <c r="L208" s="5">
        <v>0</v>
      </c>
    </row>
    <row r="209" spans="2:12" ht="15.5" x14ac:dyDescent="0.35">
      <c r="C209" t="s">
        <v>254</v>
      </c>
      <c r="I209" s="6">
        <v>18.2</v>
      </c>
      <c r="J209" s="6">
        <v>35.229999999999997</v>
      </c>
      <c r="K209" s="6">
        <v>47.41</v>
      </c>
      <c r="L209" s="6">
        <v>2563115.77</v>
      </c>
    </row>
    <row r="210" spans="2:12" ht="15.5" x14ac:dyDescent="0.35">
      <c r="C210" t="s">
        <v>255</v>
      </c>
      <c r="I210" s="5">
        <v>890000000000</v>
      </c>
      <c r="J210" s="5">
        <v>1131000000000</v>
      </c>
      <c r="K210" s="5">
        <v>730000000000</v>
      </c>
      <c r="L210" s="5">
        <v>502000000000</v>
      </c>
    </row>
    <row r="211" spans="2:12" ht="15.5" x14ac:dyDescent="0.35">
      <c r="C211" t="s">
        <v>256</v>
      </c>
      <c r="I211" s="5">
        <v>301000000000</v>
      </c>
      <c r="J211" s="5">
        <v>369000000000</v>
      </c>
      <c r="K211" s="5">
        <v>177000000000</v>
      </c>
      <c r="L211" s="5">
        <v>101000000000</v>
      </c>
    </row>
    <row r="212" spans="2:12" ht="15.5" x14ac:dyDescent="0.35">
      <c r="C212" t="s">
        <v>26</v>
      </c>
      <c r="I212" s="5">
        <v>1191000000000</v>
      </c>
      <c r="J212" s="5">
        <v>1501000000000</v>
      </c>
      <c r="K212" s="5">
        <v>907000000000</v>
      </c>
      <c r="L212" s="5">
        <v>603000000000</v>
      </c>
    </row>
    <row r="213" spans="2:12" ht="15.5" x14ac:dyDescent="0.35">
      <c r="C213" t="s">
        <v>23</v>
      </c>
      <c r="I213" s="5">
        <v>1187000000000</v>
      </c>
      <c r="J213" s="5">
        <v>1493000000000</v>
      </c>
      <c r="K213" s="5">
        <v>897000000000</v>
      </c>
      <c r="L213" s="5">
        <v>595000000000</v>
      </c>
    </row>
    <row r="214" spans="2:12" ht="15.5" x14ac:dyDescent="0.35">
      <c r="C214" t="s">
        <v>257</v>
      </c>
      <c r="I214" s="5">
        <v>417000000000</v>
      </c>
      <c r="J214" s="5">
        <v>673000000000</v>
      </c>
      <c r="K214" s="5">
        <v>828000000000</v>
      </c>
      <c r="L214" s="5">
        <v>1039000000000</v>
      </c>
    </row>
    <row r="215" spans="2:12" ht="15.5" x14ac:dyDescent="0.35">
      <c r="C215" t="s">
        <v>258</v>
      </c>
      <c r="I215" s="5">
        <v>-193000000000</v>
      </c>
      <c r="J215" s="5">
        <v>-194000000000</v>
      </c>
      <c r="K215" s="5">
        <v>-69000000000</v>
      </c>
      <c r="L215" s="5">
        <v>-531000000000</v>
      </c>
    </row>
    <row r="216" spans="2:12" ht="15.5" x14ac:dyDescent="0.35">
      <c r="C216" t="s">
        <v>259</v>
      </c>
      <c r="I216" s="5">
        <v>-4000000000</v>
      </c>
      <c r="J216" s="5">
        <v>27000000000</v>
      </c>
      <c r="K216" s="5">
        <v>-144000000000</v>
      </c>
      <c r="L216" s="5">
        <v>-28000000000</v>
      </c>
    </row>
    <row r="217" spans="2:12" ht="15.5" x14ac:dyDescent="0.35">
      <c r="C217" t="s">
        <v>15</v>
      </c>
      <c r="I217" s="5">
        <v>-196000000000</v>
      </c>
      <c r="J217" s="5">
        <v>-168000000000</v>
      </c>
      <c r="K217" s="5">
        <v>-213000000000</v>
      </c>
      <c r="L217" s="5">
        <v>-559000000000</v>
      </c>
    </row>
    <row r="218" spans="2:12" ht="15.5" x14ac:dyDescent="0.35">
      <c r="C218" t="s">
        <v>17</v>
      </c>
      <c r="I218" s="6">
        <v>-12.77</v>
      </c>
      <c r="J218" s="6">
        <v>-10.91</v>
      </c>
      <c r="K218" s="6">
        <v>-13.89</v>
      </c>
      <c r="L218" s="6">
        <v>-2794931.24</v>
      </c>
    </row>
    <row r="220" spans="2:12" ht="15.5" x14ac:dyDescent="0.35">
      <c r="B220" t="s">
        <v>260</v>
      </c>
      <c r="C220" t="s">
        <v>261</v>
      </c>
      <c r="D220" s="5">
        <v>-108000000000</v>
      </c>
      <c r="E220" s="5">
        <v>-48000000000</v>
      </c>
      <c r="F220" s="5">
        <v>-56000000000</v>
      </c>
      <c r="G220" s="5">
        <v>-50000000000</v>
      </c>
      <c r="H220" s="5">
        <v>-262000000000</v>
      </c>
      <c r="J220" s="5">
        <v>-203000000000</v>
      </c>
      <c r="K220" s="5">
        <v>-68000000000</v>
      </c>
      <c r="L220" s="5">
        <v>-32000000000</v>
      </c>
    </row>
    <row r="221" spans="2:12" ht="15.5" x14ac:dyDescent="0.35">
      <c r="C221" t="s">
        <v>51</v>
      </c>
      <c r="D221" s="6">
        <v>-7.02</v>
      </c>
      <c r="E221" s="6">
        <v>-3.11</v>
      </c>
      <c r="F221" s="6">
        <v>-3.64</v>
      </c>
      <c r="G221" s="6">
        <v>-3.25</v>
      </c>
      <c r="H221" s="6">
        <v>-17.03</v>
      </c>
      <c r="J221" s="6">
        <v>-13.22</v>
      </c>
      <c r="K221" s="6">
        <v>-4.45</v>
      </c>
      <c r="L221" s="6">
        <v>-2.1</v>
      </c>
    </row>
    <row r="222" spans="2:12" ht="15.5" x14ac:dyDescent="0.35">
      <c r="C222" t="s">
        <v>262</v>
      </c>
      <c r="D222" s="5">
        <v>11000000000</v>
      </c>
      <c r="E222" s="5">
        <v>14000000000</v>
      </c>
      <c r="F222" s="5">
        <v>11000000000</v>
      </c>
      <c r="G222" s="5">
        <v>10000000000</v>
      </c>
      <c r="H222" s="5">
        <v>45000000000</v>
      </c>
      <c r="J222" s="5">
        <v>120000000000</v>
      </c>
      <c r="K222" s="5">
        <v>213000000000</v>
      </c>
      <c r="L222" s="5">
        <v>399000000000</v>
      </c>
    </row>
    <row r="223" spans="2:12" ht="15.5" x14ac:dyDescent="0.35">
      <c r="C223" t="s">
        <v>344</v>
      </c>
      <c r="I223" s="6">
        <v>-2.94</v>
      </c>
    </row>
    <row r="224" spans="2:12" ht="15.5" x14ac:dyDescent="0.35">
      <c r="C224" t="s">
        <v>345</v>
      </c>
      <c r="I224" s="6">
        <v>-2.94</v>
      </c>
    </row>
    <row r="225" spans="3:9" ht="15.5" x14ac:dyDescent="0.35">
      <c r="C225" t="s">
        <v>263</v>
      </c>
      <c r="I225" s="6">
        <v>6.95</v>
      </c>
    </row>
    <row r="226" spans="3:9" ht="15.5" x14ac:dyDescent="0.35">
      <c r="C226" t="s">
        <v>346</v>
      </c>
      <c r="I226" s="6">
        <v>-0.34049999999999997</v>
      </c>
    </row>
    <row r="227" spans="3:9" ht="15.5" x14ac:dyDescent="0.35">
      <c r="C227" t="s">
        <v>347</v>
      </c>
      <c r="I227" s="6">
        <v>16.899999999999999</v>
      </c>
    </row>
    <row r="228" spans="3:9" ht="15.5" x14ac:dyDescent="0.35">
      <c r="C228" t="s">
        <v>348</v>
      </c>
      <c r="I228" s="6">
        <v>2.75</v>
      </c>
    </row>
    <row r="229" spans="3:9" ht="15.5" x14ac:dyDescent="0.35">
      <c r="C229" t="s">
        <v>349</v>
      </c>
      <c r="I229" s="6">
        <v>-3.99</v>
      </c>
    </row>
    <row r="230" spans="3:9" ht="15.5" x14ac:dyDescent="0.35">
      <c r="C230" t="s">
        <v>350</v>
      </c>
      <c r="I230" s="6">
        <v>-3.91</v>
      </c>
    </row>
    <row r="231" spans="3:9" ht="15.5" x14ac:dyDescent="0.35">
      <c r="C231" t="s">
        <v>351</v>
      </c>
      <c r="I231" s="6">
        <v>-42.73</v>
      </c>
    </row>
    <row r="232" spans="3:9" ht="15.5" x14ac:dyDescent="0.35">
      <c r="C232" t="s">
        <v>264</v>
      </c>
      <c r="I232" s="6">
        <v>-113.54</v>
      </c>
    </row>
    <row r="233" spans="3:9" ht="15.5" x14ac:dyDescent="0.35">
      <c r="C233" t="s">
        <v>352</v>
      </c>
      <c r="I233" s="6">
        <v>-17.03</v>
      </c>
    </row>
    <row r="234" spans="3:9" ht="15.5" x14ac:dyDescent="0.35">
      <c r="C234" t="s">
        <v>353</v>
      </c>
      <c r="I234" s="6">
        <v>-17.03</v>
      </c>
    </row>
    <row r="235" spans="3:9" ht="15.5" x14ac:dyDescent="0.35">
      <c r="C235" t="s">
        <v>354</v>
      </c>
      <c r="I235" s="6">
        <v>2.96</v>
      </c>
    </row>
    <row r="236" spans="3:9" ht="15.5" x14ac:dyDescent="0.35">
      <c r="C236" t="s">
        <v>355</v>
      </c>
      <c r="D236" s="6">
        <v>0.28999999999999998</v>
      </c>
    </row>
    <row r="237" spans="3:9" ht="15.5" x14ac:dyDescent="0.35">
      <c r="C237" t="s">
        <v>356</v>
      </c>
      <c r="I237" s="6">
        <v>18.2</v>
      </c>
    </row>
    <row r="238" spans="3:9" ht="15.5" x14ac:dyDescent="0.35">
      <c r="C238" t="s">
        <v>357</v>
      </c>
      <c r="I238" s="6">
        <v>-12.77</v>
      </c>
    </row>
    <row r="239" spans="3:9" ht="15.5" x14ac:dyDescent="0.35">
      <c r="C239" t="s">
        <v>265</v>
      </c>
      <c r="D239" s="6">
        <v>1.36</v>
      </c>
    </row>
    <row r="240" spans="3:9" ht="15.5" x14ac:dyDescent="0.35">
      <c r="C240" t="s">
        <v>266</v>
      </c>
      <c r="D240" s="6">
        <v>1.36</v>
      </c>
    </row>
    <row r="241" spans="3:9" ht="15.5" x14ac:dyDescent="0.35">
      <c r="C241" t="s">
        <v>267</v>
      </c>
      <c r="D241" s="6">
        <v>4.26</v>
      </c>
    </row>
    <row r="242" spans="3:9" ht="15.5" x14ac:dyDescent="0.35">
      <c r="C242" t="s">
        <v>268</v>
      </c>
      <c r="D242" s="6">
        <v>1.08</v>
      </c>
    </row>
    <row r="243" spans="3:9" ht="15.5" x14ac:dyDescent="0.35">
      <c r="C243" t="s">
        <v>269</v>
      </c>
      <c r="D243" s="6">
        <v>6.94</v>
      </c>
    </row>
    <row r="244" spans="3:9" ht="15.5" x14ac:dyDescent="0.35">
      <c r="C244" t="s">
        <v>270</v>
      </c>
      <c r="D244" s="6">
        <v>0.54</v>
      </c>
    </row>
    <row r="245" spans="3:9" ht="15.5" x14ac:dyDescent="0.35">
      <c r="C245" t="s">
        <v>271</v>
      </c>
      <c r="D245" s="6">
        <v>7.96</v>
      </c>
    </row>
    <row r="246" spans="3:9" ht="15.5" x14ac:dyDescent="0.35">
      <c r="C246" t="s">
        <v>272</v>
      </c>
      <c r="I246" s="6">
        <v>-0.2</v>
      </c>
    </row>
    <row r="247" spans="3:9" ht="15.5" x14ac:dyDescent="0.35">
      <c r="C247" t="s">
        <v>13</v>
      </c>
      <c r="D247" s="5">
        <v>-149000000000</v>
      </c>
    </row>
    <row r="248" spans="3:9" ht="15.5" x14ac:dyDescent="0.35">
      <c r="C248" t="s">
        <v>358</v>
      </c>
      <c r="I248" s="6">
        <v>0.31</v>
      </c>
    </row>
    <row r="249" spans="3:9" ht="15.5" x14ac:dyDescent="0.35">
      <c r="C249" t="s">
        <v>273</v>
      </c>
      <c r="I249" s="6">
        <v>-0.1176</v>
      </c>
    </row>
    <row r="250" spans="3:9" ht="15.5" x14ac:dyDescent="0.35">
      <c r="C250" t="s">
        <v>274</v>
      </c>
      <c r="I250" s="6">
        <v>-0.93530000000000002</v>
      </c>
    </row>
    <row r="251" spans="3:9" ht="15.5" x14ac:dyDescent="0.35">
      <c r="C251" t="s">
        <v>275</v>
      </c>
      <c r="I251" s="6">
        <v>-3.4500000000000003E-2</v>
      </c>
    </row>
    <row r="252" spans="3:9" ht="15.5" x14ac:dyDescent="0.35">
      <c r="C252" t="s">
        <v>359</v>
      </c>
      <c r="I252" s="6">
        <v>-3.9900000000000005E-2</v>
      </c>
    </row>
    <row r="253" spans="3:9" ht="15.5" x14ac:dyDescent="0.35">
      <c r="C253" t="s">
        <v>276</v>
      </c>
      <c r="D253" s="6">
        <v>2118.64</v>
      </c>
    </row>
    <row r="254" spans="3:9" ht="15.5" x14ac:dyDescent="0.35">
      <c r="C254" t="s">
        <v>277</v>
      </c>
      <c r="D254" s="6">
        <v>39.130000000000003</v>
      </c>
    </row>
    <row r="255" spans="3:9" ht="15.5" x14ac:dyDescent="0.35">
      <c r="C255" t="s">
        <v>278</v>
      </c>
      <c r="D255" s="6">
        <v>1124.25</v>
      </c>
    </row>
    <row r="256" spans="3:9" ht="15.5" x14ac:dyDescent="0.35">
      <c r="C256" t="s">
        <v>279</v>
      </c>
      <c r="D256" s="6">
        <v>1033.52</v>
      </c>
    </row>
    <row r="257" spans="3:9" ht="15.5" x14ac:dyDescent="0.35">
      <c r="C257" t="s">
        <v>280</v>
      </c>
      <c r="D257" s="6">
        <v>0.04</v>
      </c>
    </row>
    <row r="258" spans="3:9" ht="15.5" x14ac:dyDescent="0.35">
      <c r="C258" t="s">
        <v>281</v>
      </c>
      <c r="I258" s="6">
        <v>0.02</v>
      </c>
    </row>
    <row r="259" spans="3:9" ht="15.5" x14ac:dyDescent="0.35">
      <c r="C259" t="s">
        <v>282</v>
      </c>
      <c r="I259" s="6">
        <v>9.61</v>
      </c>
    </row>
    <row r="260" spans="3:9" ht="15.5" x14ac:dyDescent="0.35">
      <c r="C260" t="s">
        <v>47</v>
      </c>
      <c r="I260" s="5">
        <v>768000000000</v>
      </c>
    </row>
    <row r="261" spans="3:9" ht="15.5" x14ac:dyDescent="0.35">
      <c r="C261" t="s">
        <v>283</v>
      </c>
      <c r="I261" s="5">
        <v>1959000000000</v>
      </c>
    </row>
    <row r="262" spans="3:9" ht="15.5" x14ac:dyDescent="0.35">
      <c r="C262" t="s">
        <v>284</v>
      </c>
      <c r="I262" s="5">
        <v>15370000000</v>
      </c>
    </row>
    <row r="263" spans="3:9" ht="15.5" x14ac:dyDescent="0.35">
      <c r="C263" t="s">
        <v>286</v>
      </c>
      <c r="D263" s="6">
        <v>0.43540000000000001</v>
      </c>
    </row>
    <row r="264" spans="3:9" ht="15.5" x14ac:dyDescent="0.35">
      <c r="C264" t="s">
        <v>287</v>
      </c>
      <c r="D264" s="6">
        <v>-0.81340000000000001</v>
      </c>
    </row>
    <row r="265" spans="3:9" ht="15.5" x14ac:dyDescent="0.35">
      <c r="C265" t="s">
        <v>288</v>
      </c>
      <c r="D265" s="6">
        <v>-10.2004</v>
      </c>
    </row>
    <row r="266" spans="3:9" ht="15.5" x14ac:dyDescent="0.35">
      <c r="C266" t="s">
        <v>453</v>
      </c>
      <c r="D266" s="6">
        <v>-0.6542</v>
      </c>
    </row>
    <row r="267" spans="3:9" ht="15.5" x14ac:dyDescent="0.35">
      <c r="C267" t="s">
        <v>289</v>
      </c>
      <c r="D267" s="6">
        <v>-0.80870000000000009</v>
      </c>
    </row>
    <row r="268" spans="3:9" ht="15.5" x14ac:dyDescent="0.35">
      <c r="C268" t="s">
        <v>360</v>
      </c>
      <c r="D268" s="6">
        <v>-1.7425999999999999</v>
      </c>
    </row>
    <row r="269" spans="3:9" ht="15.5" x14ac:dyDescent="0.35">
      <c r="C269" t="s">
        <v>293</v>
      </c>
      <c r="I269" s="5">
        <v>3</v>
      </c>
    </row>
    <row r="270" spans="3:9" ht="15.5" x14ac:dyDescent="0.35">
      <c r="C270" t="s">
        <v>294</v>
      </c>
      <c r="I270" s="6">
        <v>0.71</v>
      </c>
    </row>
    <row r="271" spans="3:9" ht="15.5" x14ac:dyDescent="0.35">
      <c r="C271" t="s">
        <v>295</v>
      </c>
      <c r="I271" s="6">
        <v>0.45</v>
      </c>
    </row>
    <row r="272" spans="3:9" ht="15.5" x14ac:dyDescent="0.35">
      <c r="C272" t="s">
        <v>296</v>
      </c>
      <c r="I272" s="6">
        <v>0.08</v>
      </c>
    </row>
    <row r="273" spans="3:9" ht="15.5" x14ac:dyDescent="0.35">
      <c r="C273" t="s">
        <v>361</v>
      </c>
      <c r="I273" s="6">
        <v>0.1</v>
      </c>
    </row>
    <row r="274" spans="3:9" ht="15.5" x14ac:dyDescent="0.35">
      <c r="C274" t="s">
        <v>297</v>
      </c>
      <c r="I274" s="6">
        <v>0.24</v>
      </c>
    </row>
    <row r="275" spans="3:9" ht="15.5" x14ac:dyDescent="0.35">
      <c r="C275" t="s">
        <v>298</v>
      </c>
      <c r="I275" s="6">
        <v>0.95</v>
      </c>
    </row>
    <row r="276" spans="3:9" ht="15.5" x14ac:dyDescent="0.35">
      <c r="C276" t="s">
        <v>299</v>
      </c>
      <c r="I276" s="5">
        <v>45000000000</v>
      </c>
    </row>
    <row r="277" spans="3:9" ht="15.5" x14ac:dyDescent="0.35">
      <c r="C277" t="s">
        <v>300</v>
      </c>
      <c r="I277" s="5">
        <v>21000000000</v>
      </c>
    </row>
    <row r="278" spans="3:9" ht="15.5" x14ac:dyDescent="0.35">
      <c r="C278" t="s">
        <v>301</v>
      </c>
      <c r="I278" s="5">
        <v>-17000000000</v>
      </c>
    </row>
    <row r="279" spans="3:9" ht="15.5" x14ac:dyDescent="0.35">
      <c r="C279" t="s">
        <v>302</v>
      </c>
      <c r="I279" s="5">
        <v>-262000000000</v>
      </c>
    </row>
    <row r="280" spans="3:9" ht="15.5" x14ac:dyDescent="0.35">
      <c r="C280" t="s">
        <v>303</v>
      </c>
      <c r="D280" s="5">
        <v>4000000000</v>
      </c>
    </row>
    <row r="281" spans="3:9" ht="15.5" x14ac:dyDescent="0.35">
      <c r="C281" t="s">
        <v>304</v>
      </c>
      <c r="D281" s="5">
        <v>2225000000000</v>
      </c>
    </row>
    <row r="282" spans="3:9" ht="15.5" x14ac:dyDescent="0.35">
      <c r="C282" t="s">
        <v>305</v>
      </c>
      <c r="D282" s="5">
        <v>1941000000000</v>
      </c>
    </row>
    <row r="283" spans="3:9" ht="15.5" x14ac:dyDescent="0.35">
      <c r="C283" t="s">
        <v>245</v>
      </c>
      <c r="D283" s="5">
        <v>417000000000</v>
      </c>
    </row>
    <row r="284" spans="3:9" ht="15.5" x14ac:dyDescent="0.35">
      <c r="C284" t="s">
        <v>306</v>
      </c>
      <c r="I284" s="5">
        <v>280000000000</v>
      </c>
    </row>
    <row r="285" spans="3:9" ht="15.5" x14ac:dyDescent="0.35">
      <c r="C285" t="s">
        <v>243</v>
      </c>
      <c r="D285" s="5">
        <v>301000000000</v>
      </c>
    </row>
    <row r="286" spans="3:9" ht="15.5" x14ac:dyDescent="0.35">
      <c r="C286" t="s">
        <v>242</v>
      </c>
      <c r="D286" s="5">
        <v>890000000000</v>
      </c>
    </row>
    <row r="287" spans="3:9" ht="15.5" x14ac:dyDescent="0.35">
      <c r="C287" t="s">
        <v>24</v>
      </c>
      <c r="D287" s="5">
        <v>1191000000000</v>
      </c>
    </row>
    <row r="288" spans="3:9" ht="15.5" x14ac:dyDescent="0.35">
      <c r="C288" t="s">
        <v>21</v>
      </c>
      <c r="D288" s="5">
        <v>1187000000000</v>
      </c>
    </row>
    <row r="289" spans="3:9" ht="15.5" x14ac:dyDescent="0.35">
      <c r="C289" t="s">
        <v>244</v>
      </c>
      <c r="I289" s="5">
        <v>284000000000</v>
      </c>
    </row>
    <row r="290" spans="3:9" ht="15.5" x14ac:dyDescent="0.35">
      <c r="C290" t="s">
        <v>307</v>
      </c>
      <c r="I290" s="5">
        <v>-193000000000</v>
      </c>
    </row>
    <row r="291" spans="3:9" ht="15.5" x14ac:dyDescent="0.35">
      <c r="C291" t="s">
        <v>308</v>
      </c>
      <c r="I291" s="5">
        <v>-3000000000</v>
      </c>
    </row>
    <row r="292" spans="3:9" ht="15.5" x14ac:dyDescent="0.35">
      <c r="C292" t="s">
        <v>309</v>
      </c>
      <c r="I292" s="5">
        <v>193000000000</v>
      </c>
    </row>
    <row r="293" spans="3:9" ht="15.5" x14ac:dyDescent="0.35">
      <c r="C293" t="s">
        <v>310</v>
      </c>
      <c r="I293" s="5">
        <v>-4000000000</v>
      </c>
    </row>
    <row r="294" spans="3:9" ht="15.5" x14ac:dyDescent="0.35">
      <c r="C294" t="s">
        <v>311</v>
      </c>
      <c r="I294" s="5">
        <v>-196000000000</v>
      </c>
    </row>
  </sheetData>
  <pageMargins left="0.7" right="0.7" top="0.75" bottom="0.75" header="0.3" footer="0.3"/>
  <ignoredErrors>
    <ignoredError sqref="A1:L295" numberStoredAsText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R31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2001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2002</v>
      </c>
      <c r="D2" s="2" vm="535">
        <f ca="1">IFERROR(_xlfn.STOCKHISTORY("XIDX:" &amp; $C$1, D3, , 0, 0, 1), "Libur")</f>
        <v>66</v>
      </c>
      <c r="E2" s="2" vm="382">
        <f ca="1">IFERROR(_xlfn.STOCKHISTORY("XIDX:" &amp; $C$1, E3, , 0, 0, 1), "Libur")</f>
        <v>52</v>
      </c>
      <c r="H2" s="2" vm="382">
        <f ca="1">IFERROR(INDEX(D2:G2,COUNT(D2:G2)),"")</f>
        <v>52</v>
      </c>
      <c r="I2" s="2" vm="536">
        <f t="shared" ref="I2:R2" ca="1" si="0">IFERROR(_xlfn.STOCKHISTORY("XIDX:" &amp; $C$1, I1, , 0, 0, 1), "Libur")</f>
        <v>73</v>
      </c>
      <c r="J2" s="2" vm="13">
        <f t="shared" ca="1" si="0"/>
        <v>113</v>
      </c>
      <c r="K2" s="2" vm="537">
        <f t="shared" ca="1" si="0"/>
        <v>173</v>
      </c>
      <c r="L2" s="2" vm="224">
        <f t="shared" ca="1" si="0"/>
        <v>103</v>
      </c>
      <c r="M2" s="2" vm="538">
        <f t="shared" ca="1" si="0"/>
        <v>181</v>
      </c>
      <c r="N2" s="2" vm="539">
        <f t="shared" ca="1" si="0"/>
        <v>251.25</v>
      </c>
      <c r="O2" s="2" vm="254">
        <f t="shared" ca="1" si="0"/>
        <v>235</v>
      </c>
      <c r="P2" s="2" vm="540">
        <f t="shared" ca="1" si="0"/>
        <v>182.5</v>
      </c>
      <c r="Q2" s="2" vm="223">
        <f t="shared" ca="1" si="0"/>
        <v>86</v>
      </c>
      <c r="R2" s="2" t="str">
        <f t="shared" ca="1" si="0"/>
        <v>Libur</v>
      </c>
    </row>
    <row r="3" spans="1:18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8" ht="15.5" x14ac:dyDescent="0.35">
      <c r="B4" t="s">
        <v>5</v>
      </c>
      <c r="C4" t="s">
        <v>6</v>
      </c>
      <c r="D4" s="2">
        <f>IFERROR(INDEX(D51:D500,MATCH($C$4,$C$51:$C$500,0)),"")</f>
        <v>226227864679</v>
      </c>
      <c r="E4" s="2">
        <f>IFERROR(INDEX(E51:E500,MATCH($C$4,$C$51:$C$500,0)),"")</f>
        <v>535807002286</v>
      </c>
      <c r="H4" s="2">
        <f>IFERROR(SUM(D4:G4)*(4/MAX(1,COUNT(D4:G4))),"")</f>
        <v>1524069733930</v>
      </c>
      <c r="I4" s="2">
        <f t="shared" ref="I4:R4" si="1">IFERROR(INDEX(I51:I500,MATCH($C$4,$C$51:$C$500,0)),"")</f>
        <v>1211043057867</v>
      </c>
      <c r="J4" s="2">
        <f t="shared" si="1"/>
        <v>1298675060004</v>
      </c>
      <c r="K4" s="2">
        <f t="shared" si="1"/>
        <v>1284510497729</v>
      </c>
      <c r="L4" s="2">
        <f t="shared" si="1"/>
        <v>925708985640</v>
      </c>
      <c r="M4" s="2">
        <f t="shared" si="1"/>
        <v>933597187584</v>
      </c>
      <c r="N4" s="2">
        <f t="shared" si="1"/>
        <v>1173189488886</v>
      </c>
      <c r="O4" s="2">
        <f t="shared" si="1"/>
        <v>1653031823505</v>
      </c>
      <c r="P4" s="2">
        <f t="shared" si="1"/>
        <v>1430785280985</v>
      </c>
      <c r="Q4" s="2">
        <f t="shared" si="1"/>
        <v>1209215316632</v>
      </c>
      <c r="R4" s="2">
        <f t="shared" si="1"/>
        <v>1146887827845</v>
      </c>
    </row>
    <row r="5" spans="1:18" ht="15.5" x14ac:dyDescent="0.35">
      <c r="B5" t="s">
        <v>7</v>
      </c>
      <c r="C5" t="s">
        <v>8</v>
      </c>
      <c r="D5" s="2">
        <f>IFERROR(INDEX(D51:D500,MATCH($C$5,$C$51:$C$500,0)),"")</f>
        <v>-26291407400</v>
      </c>
      <c r="E5" s="2">
        <f>IFERROR(INDEX(E51:E500,MATCH($C$5,$C$51:$C$500,0)),"")</f>
        <v>-31491880502</v>
      </c>
      <c r="H5" s="2">
        <f>IFERROR(SUM(D5:G5)*(4/MAX(1,COUNT(D5:G5))),"")</f>
        <v>-115566575804</v>
      </c>
      <c r="I5" s="2">
        <f t="shared" ref="I5:R5" si="2">IFERROR(INDEX(I51:I500,MATCH($C$5,$C$51:$C$500,0)),"")</f>
        <v>-35356752373</v>
      </c>
      <c r="J5" s="2">
        <f t="shared" si="2"/>
        <v>-1082447788</v>
      </c>
      <c r="K5" s="2">
        <f t="shared" si="2"/>
        <v>-1471547679</v>
      </c>
      <c r="L5" s="2">
        <f t="shared" si="2"/>
        <v>1990589559</v>
      </c>
      <c r="M5" s="2">
        <f t="shared" si="2"/>
        <v>16048849628</v>
      </c>
      <c r="N5" s="2">
        <f t="shared" si="2"/>
        <v>37443209341</v>
      </c>
      <c r="O5" s="2">
        <f t="shared" si="2"/>
        <v>103273227960</v>
      </c>
      <c r="P5" s="2">
        <f t="shared" si="2"/>
        <v>92570914640</v>
      </c>
      <c r="Q5" s="2">
        <f t="shared" si="2"/>
        <v>47056065297</v>
      </c>
      <c r="R5" s="2">
        <f t="shared" si="2"/>
        <v>43399842450</v>
      </c>
    </row>
    <row r="6" spans="1:18" ht="15.5" x14ac:dyDescent="0.35">
      <c r="B6" t="s">
        <v>9</v>
      </c>
      <c r="C6" t="s">
        <v>10</v>
      </c>
      <c r="D6" s="2">
        <f>IFERROR(INDEX(D51:D500,MATCH($C$6,$C$51:$C$500,0)),"")</f>
        <v>543795527295</v>
      </c>
      <c r="E6" s="2">
        <f>IFERROR(INDEX(E51:E500,MATCH($C$6,$C$51:$C$500,0)),"")</f>
        <v>570321101074</v>
      </c>
      <c r="H6" s="2">
        <f>IFERROR(INDEX(D6:G6,COUNT(D6:G6)),"")</f>
        <v>570321101074</v>
      </c>
      <c r="I6" s="2">
        <f t="shared" ref="I6:R6" si="3">IFERROR(INDEX(I51:I500,MATCH($C$6,$C$51:$C$500,0)),"")</f>
        <v>602058149433</v>
      </c>
      <c r="J6" s="2">
        <f t="shared" si="3"/>
        <v>647728623626</v>
      </c>
      <c r="K6" s="2">
        <f t="shared" si="3"/>
        <v>661573606369</v>
      </c>
      <c r="L6" s="2">
        <f t="shared" si="3"/>
        <v>668859547083</v>
      </c>
      <c r="M6" s="2">
        <f t="shared" si="3"/>
        <v>668660599446</v>
      </c>
      <c r="N6" s="2">
        <f t="shared" si="3"/>
        <v>662560916609</v>
      </c>
      <c r="O6" s="2">
        <f t="shared" si="3"/>
        <v>641567444819</v>
      </c>
      <c r="P6" s="2">
        <f t="shared" si="3"/>
        <v>563167578239</v>
      </c>
      <c r="Q6" s="2">
        <f t="shared" si="3"/>
        <v>475980511759</v>
      </c>
      <c r="R6" s="2">
        <f t="shared" si="3"/>
        <v>220074121683</v>
      </c>
    </row>
    <row r="7" spans="1:18" ht="15.5" x14ac:dyDescent="0.35">
      <c r="B7" t="s">
        <v>11</v>
      </c>
      <c r="C7" t="s">
        <v>12</v>
      </c>
      <c r="D7" s="3">
        <f>IFERROR(INDEX(D51:D500,MATCH($C$7,$C$51:$C$500,0))/1000000000,"")</f>
        <v>9.68</v>
      </c>
      <c r="E7" s="3">
        <f>IFERROR(INDEX(E51:E500,MATCH($C$7,$C$51:$C$500,0))/1000000000,"")</f>
        <v>9.68</v>
      </c>
      <c r="H7" s="3">
        <f>IFERROR(INDEX(D7:G7,COUNT(D7:G7)),"")</f>
        <v>9.68</v>
      </c>
      <c r="I7" s="3">
        <f t="shared" ref="I7:R7" si="4">IFERROR(INDEX(I51:I500,MATCH($C$7,$C$51:$C$500,0))/1000000000,"")</f>
        <v>9.68</v>
      </c>
      <c r="J7" s="3">
        <f t="shared" si="4"/>
        <v>9.68</v>
      </c>
      <c r="K7" s="3">
        <f t="shared" si="4"/>
        <v>9.68</v>
      </c>
      <c r="L7" s="3">
        <f t="shared" si="4"/>
        <v>9.68</v>
      </c>
      <c r="M7" s="3">
        <f t="shared" si="4"/>
        <v>9.68</v>
      </c>
      <c r="N7" s="3">
        <f t="shared" si="4"/>
        <v>2.42</v>
      </c>
      <c r="O7" s="3">
        <f t="shared" si="4"/>
        <v>2.38</v>
      </c>
      <c r="P7" s="3">
        <f t="shared" si="4"/>
        <v>2.37</v>
      </c>
      <c r="Q7" s="3">
        <f t="shared" si="4"/>
        <v>2.35</v>
      </c>
      <c r="R7" s="3">
        <f t="shared" si="4"/>
        <v>1.65</v>
      </c>
    </row>
    <row r="8" spans="1:18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25000000000</v>
      </c>
      <c r="E8" s="2">
        <f>IFERROR(INDEX(E51:E500,MATCH("Free cash flow (Quarter)",$C$51:$C$500,0)),"")</f>
        <v>0</v>
      </c>
      <c r="H8" s="2">
        <f>IFERROR(INDEX(D8:G8,COUNT(D8:G8)),"")</f>
        <v>0</v>
      </c>
      <c r="I8" s="2">
        <f t="shared" ref="I8:R8" si="5">IFERROR(INDEX(I51:I500,MATCH($C$8,$C$51:$C$500,0)),"")</f>
        <v>102000000000</v>
      </c>
      <c r="J8" s="2">
        <f t="shared" si="5"/>
        <v>-83000000000</v>
      </c>
      <c r="K8" s="2">
        <f t="shared" si="5"/>
        <v>-73000000000</v>
      </c>
      <c r="L8" s="2">
        <f t="shared" si="5"/>
        <v>152000000000</v>
      </c>
      <c r="M8" s="2">
        <f t="shared" si="5"/>
        <v>-72000000000</v>
      </c>
      <c r="N8" s="2">
        <f t="shared" si="5"/>
        <v>-38000000000</v>
      </c>
      <c r="O8" s="2">
        <f t="shared" si="5"/>
        <v>2000000000</v>
      </c>
      <c r="P8" s="2">
        <f t="shared" si="5"/>
        <v>-79000000000</v>
      </c>
      <c r="Q8" s="2">
        <f t="shared" si="5"/>
        <v>-131000000000</v>
      </c>
      <c r="R8" s="2">
        <f t="shared" si="5"/>
        <v>-5000000000</v>
      </c>
    </row>
    <row r="9" spans="1:18" ht="15.5" x14ac:dyDescent="0.35">
      <c r="A9" t="s">
        <v>16</v>
      </c>
      <c r="C9" t="s">
        <v>17</v>
      </c>
      <c r="D9" s="3">
        <f>IFERROR(INDEX(D51:D500,MATCH("Free cash flow per share (Quarter)",$C$51:$C$500,0)),"")</f>
        <v>2.54</v>
      </c>
      <c r="E9" s="3">
        <f>IFERROR(INDEX(E51:E500,MATCH("Free cash flow per share (Quarter)",$C$51:$C$500,0)),"")</f>
        <v>-0.01</v>
      </c>
      <c r="H9" s="3">
        <f>IFERROR(INDEX(D9:G9,COUNT(D9:G9)),"")</f>
        <v>-0.01</v>
      </c>
      <c r="I9" s="3">
        <f t="shared" ref="I9:R9" si="6">IFERROR(INDEX(I51:I500,MATCH($C$9,$C$51:$C$500,0)),"")</f>
        <v>10.54</v>
      </c>
      <c r="J9" s="3">
        <f t="shared" si="6"/>
        <v>-8.57</v>
      </c>
      <c r="K9" s="3">
        <f t="shared" si="6"/>
        <v>-7.55</v>
      </c>
      <c r="L9" s="3">
        <f t="shared" si="6"/>
        <v>15.67</v>
      </c>
      <c r="M9" s="3">
        <f t="shared" si="6"/>
        <v>-7.41</v>
      </c>
      <c r="N9" s="3">
        <f t="shared" si="6"/>
        <v>-15.83</v>
      </c>
      <c r="O9" s="3">
        <f t="shared" si="6"/>
        <v>0.92</v>
      </c>
      <c r="P9" s="3">
        <f t="shared" si="6"/>
        <v>-33.26</v>
      </c>
      <c r="Q9" s="3">
        <f t="shared" si="6"/>
        <v>-55.6</v>
      </c>
      <c r="R9" s="3">
        <f t="shared" si="6"/>
        <v>-2.85</v>
      </c>
    </row>
    <row r="10" spans="1:18" ht="15.5" x14ac:dyDescent="0.35">
      <c r="C10" t="s">
        <v>18</v>
      </c>
      <c r="D10" s="3">
        <f ca="1">IFERROR(IF(D9=0,"",D2/D9),"")</f>
        <v>25.984251968503937</v>
      </c>
      <c r="E10" s="3">
        <f ca="1">IFERROR(IF(E9=0,"",E2/E9),"")</f>
        <v>-5200</v>
      </c>
      <c r="I10" s="3">
        <f t="shared" ref="I10:R10" ca="1" si="7">IFERROR(IF(I9=0,"",I2/I9),"")</f>
        <v>6.925996204933587</v>
      </c>
      <c r="J10" s="3">
        <f t="shared" ca="1" si="7"/>
        <v>-13.185530921820304</v>
      </c>
      <c r="K10" s="3">
        <f t="shared" ca="1" si="7"/>
        <v>-22.913907284768211</v>
      </c>
      <c r="L10" s="3">
        <f t="shared" ca="1" si="7"/>
        <v>6.5730695596681556</v>
      </c>
      <c r="M10" s="3">
        <f t="shared" ca="1" si="7"/>
        <v>-24.426450742240217</v>
      </c>
      <c r="N10" s="3">
        <f t="shared" ca="1" si="7"/>
        <v>-15.871762476310803</v>
      </c>
      <c r="O10" s="3">
        <f t="shared" ca="1" si="7"/>
        <v>255.43478260869563</v>
      </c>
      <c r="P10" s="3">
        <f t="shared" ca="1" si="7"/>
        <v>-5.4870715574263382</v>
      </c>
      <c r="Q10" s="3">
        <f t="shared" ca="1" si="7"/>
        <v>-1.5467625899280575</v>
      </c>
      <c r="R10" s="3" t="str">
        <f t="shared" ca="1" si="7"/>
        <v/>
      </c>
    </row>
    <row r="11" spans="1:18" ht="15.5" x14ac:dyDescent="0.35">
      <c r="B11" t="s">
        <v>19</v>
      </c>
      <c r="C11" t="s">
        <v>20</v>
      </c>
      <c r="D11" s="2">
        <f>IFERROR(INDEX(D51:D500,MATCH($C$11,$C$51:$C$500,0)),"")</f>
        <v>7785480711</v>
      </c>
      <c r="E11" s="2">
        <f>IFERROR(INDEX(E51:E500,MATCH($C$11,$C$51:$C$500,0)),"")</f>
        <v>18583450696</v>
      </c>
      <c r="H11" s="2">
        <f>IFERROR(INDEX(D11:G11,COUNT(D11:G11)),"")</f>
        <v>18583450696</v>
      </c>
      <c r="I11" s="2">
        <f t="shared" ref="I11:R11" si="8">IFERROR(INDEX(I51:I500,MATCH($C$11,$C$51:$C$500,0)),"")</f>
        <v>13135668510</v>
      </c>
      <c r="J11" s="2">
        <f t="shared" si="8"/>
        <v>14002557153</v>
      </c>
      <c r="K11" s="2">
        <f t="shared" si="8"/>
        <v>4987336557</v>
      </c>
      <c r="L11" s="2">
        <f t="shared" si="8"/>
        <v>3947093730</v>
      </c>
      <c r="M11" s="2">
        <f t="shared" si="8"/>
        <v>4842160614</v>
      </c>
      <c r="N11" s="2">
        <f t="shared" si="8"/>
        <v>4787116907</v>
      </c>
      <c r="O11" s="2">
        <f t="shared" si="8"/>
        <v>33251824546</v>
      </c>
      <c r="P11" s="2">
        <f t="shared" si="8"/>
        <v>42927581553</v>
      </c>
      <c r="Q11" s="2">
        <f t="shared" si="8"/>
        <v>36310612147</v>
      </c>
      <c r="R11" s="2">
        <f t="shared" si="8"/>
        <v>2467386813</v>
      </c>
    </row>
    <row r="12" spans="1:18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264000000000</v>
      </c>
      <c r="E12" s="2">
        <f>IFERROR(INDEX(E51:E500,MATCH("Net Debt (Quarter)",$C$51:$C$500,0)),"")</f>
        <v>317000000000</v>
      </c>
      <c r="H12" s="2">
        <f>IFERROR(INDEX(D12:G12,COUNT(D12:G12)),"")</f>
        <v>317000000000</v>
      </c>
      <c r="I12" s="2">
        <f t="shared" ref="I12:R12" si="9">IFERROR(INDEX(I51:I500,MATCH($C$12,$C$51:$C$500,0)),"")</f>
        <v>331000000000</v>
      </c>
      <c r="J12" s="2">
        <f t="shared" si="9"/>
        <v>393000000000</v>
      </c>
      <c r="K12" s="2">
        <f t="shared" si="9"/>
        <v>288000000000</v>
      </c>
      <c r="L12" s="2">
        <f t="shared" si="9"/>
        <v>100000000000</v>
      </c>
      <c r="M12" s="2">
        <f t="shared" si="9"/>
        <v>292000000000</v>
      </c>
      <c r="N12" s="2">
        <f t="shared" si="9"/>
        <v>211000000000</v>
      </c>
      <c r="O12" s="2">
        <f t="shared" si="9"/>
        <v>145000000000</v>
      </c>
      <c r="P12" s="2">
        <f t="shared" si="9"/>
        <v>122000000000</v>
      </c>
      <c r="Q12" s="2">
        <f t="shared" si="9"/>
        <v>37000000000</v>
      </c>
      <c r="R12" s="2">
        <f t="shared" si="9"/>
        <v>115000000000</v>
      </c>
    </row>
    <row r="13" spans="1:18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271000000000</v>
      </c>
      <c r="E13" s="2">
        <f>IFERROR(INDEX(E51:E500,MATCH("Total Debt (Quarter)",$C$51:$C$500,0)),"")</f>
        <v>335000000000</v>
      </c>
      <c r="H13" s="2">
        <f>IFERROR(INDEX(D13:G13,COUNT(D13:G13)),"")</f>
        <v>335000000000</v>
      </c>
      <c r="I13" s="2">
        <f t="shared" ref="I13:R13" si="10">IFERROR(INDEX(I51:I500,MATCH($C$13,$C$51:$C$500,0)),"")</f>
        <v>344000000000</v>
      </c>
      <c r="J13" s="2">
        <f t="shared" si="10"/>
        <v>407000000000</v>
      </c>
      <c r="K13" s="2">
        <f t="shared" si="10"/>
        <v>293000000000</v>
      </c>
      <c r="L13" s="2">
        <f t="shared" si="10"/>
        <v>104000000000</v>
      </c>
      <c r="M13" s="2">
        <f t="shared" si="10"/>
        <v>297000000000</v>
      </c>
      <c r="N13" s="2">
        <f t="shared" si="10"/>
        <v>216000000000</v>
      </c>
      <c r="O13" s="2">
        <f t="shared" si="10"/>
        <v>178000000000</v>
      </c>
      <c r="P13" s="2">
        <f t="shared" si="10"/>
        <v>165000000000</v>
      </c>
      <c r="Q13" s="2">
        <f t="shared" si="10"/>
        <v>73000000000</v>
      </c>
      <c r="R13" s="2">
        <f t="shared" si="10"/>
        <v>118000000000</v>
      </c>
    </row>
    <row r="14" spans="1:18" ht="15.5" x14ac:dyDescent="0.35">
      <c r="C14" t="s">
        <v>27</v>
      </c>
      <c r="D14" s="2">
        <f>IFERROR(INDEX(D51:D500,MATCH($C$14,$C$51:$C$500,0)),"")</f>
        <v>-5379492073</v>
      </c>
      <c r="E14" s="2">
        <f>IFERROR(INDEX(E51:E500,MATCH($C$14,$C$51:$C$500,0)),"")</f>
        <v>-5585672574</v>
      </c>
      <c r="H14" s="2">
        <f>IFERROR(SUM(D14:G14)*(4/MAX(1,COUNT(D14:G14))),"")</f>
        <v>-21930329294</v>
      </c>
      <c r="I14" s="2">
        <f t="shared" ref="I14:R14" si="11">IFERROR(INDEX(I51:I500,MATCH($C$14,$C$51:$C$500,0)),"")</f>
        <v>-24286948743</v>
      </c>
      <c r="J14" s="2">
        <f t="shared" si="11"/>
        <v>-27807426863</v>
      </c>
      <c r="K14" s="2">
        <f t="shared" si="11"/>
        <v>-16209563554</v>
      </c>
      <c r="L14" s="2">
        <f t="shared" si="11"/>
        <v>-21213995865</v>
      </c>
      <c r="M14" s="2">
        <f t="shared" si="11"/>
        <v>-22605423222</v>
      </c>
      <c r="N14" s="2">
        <f t="shared" si="11"/>
        <v>-18578305433</v>
      </c>
      <c r="O14" s="2">
        <f t="shared" si="11"/>
        <v>-16749467477</v>
      </c>
      <c r="P14" s="2">
        <f t="shared" si="11"/>
        <v>-12974049318</v>
      </c>
      <c r="Q14" s="2">
        <f t="shared" si="11"/>
        <v>-10012722452</v>
      </c>
      <c r="R14" s="2">
        <f t="shared" si="11"/>
        <v>-12606957000</v>
      </c>
    </row>
    <row r="15" spans="1:18" ht="15.5" x14ac:dyDescent="0.35">
      <c r="C15" t="s">
        <v>28</v>
      </c>
      <c r="D15" s="2">
        <f>IFERROR(INDEX(D51:D500,MATCH($C$15,$C$51:$C$500,0)),"")</f>
        <v>-265216876</v>
      </c>
      <c r="E15" s="2">
        <f>IFERROR(INDEX(E51:E500,MATCH($C$15,$C$51:$C$500,0)),"")</f>
        <v>-42271418</v>
      </c>
      <c r="H15" s="2">
        <f>IFERROR(SUM(D15:G15)*(4/MAX(1,COUNT(D15:G15))),"")</f>
        <v>-614976588</v>
      </c>
      <c r="I15" s="2">
        <f t="shared" ref="I15:R15" si="12">IFERROR(INDEX(I51:I500,MATCH($C$15,$C$51:$C$500,0)),"")</f>
        <v>-773760848</v>
      </c>
      <c r="J15" s="2">
        <f t="shared" si="12"/>
        <v>-1526644053</v>
      </c>
      <c r="K15" s="2">
        <f t="shared" si="12"/>
        <v>-1058536071</v>
      </c>
      <c r="L15" s="2">
        <f t="shared" si="12"/>
        <v>-571408608</v>
      </c>
      <c r="M15" s="2">
        <f t="shared" si="12"/>
        <v>-5464655429</v>
      </c>
      <c r="N15" s="2">
        <f t="shared" si="12"/>
        <v>-12836262144</v>
      </c>
      <c r="O15" s="2">
        <f t="shared" si="12"/>
        <v>-38455949448</v>
      </c>
      <c r="P15" s="2">
        <f t="shared" si="12"/>
        <v>-30627161799</v>
      </c>
      <c r="Q15" s="2">
        <f t="shared" si="12"/>
        <v>-16420307909</v>
      </c>
      <c r="R15" s="2">
        <f t="shared" si="12"/>
        <v>-15205766152</v>
      </c>
    </row>
    <row r="16" spans="1:18" ht="15.5" x14ac:dyDescent="0.35">
      <c r="C16" t="s">
        <v>29</v>
      </c>
      <c r="D16" s="2">
        <f>IFERROR(INDEX(D51:D500,MATCH($C$16,$C$51:$C$500,0)),"")</f>
        <v>-25973949363</v>
      </c>
      <c r="E16" s="2">
        <f>IFERROR(INDEX(E51:E500,MATCH($C$16,$C$51:$C$500,0)),"")</f>
        <v>-31408369401</v>
      </c>
      <c r="H16" s="2">
        <f>IFERROR(SUM(D16:G16)*(4/MAX(1,COUNT(D16:G16))),"")</f>
        <v>-114764637528</v>
      </c>
      <c r="I16" s="2">
        <f t="shared" ref="I16:R16" si="13">IFERROR(INDEX(I51:I500,MATCH($C$16,$C$51:$C$500,0)),"")</f>
        <v>-34116214681</v>
      </c>
      <c r="J16" s="2">
        <f t="shared" si="13"/>
        <v>-4585097812</v>
      </c>
      <c r="K16" s="2">
        <f t="shared" si="13"/>
        <v>-2312289786</v>
      </c>
      <c r="L16" s="2">
        <f t="shared" si="13"/>
        <v>661981085</v>
      </c>
      <c r="M16" s="2">
        <f t="shared" si="13"/>
        <v>17997743133</v>
      </c>
      <c r="N16" s="2">
        <f t="shared" si="13"/>
        <v>50874681549</v>
      </c>
      <c r="O16" s="2">
        <f t="shared" si="13"/>
        <v>142179083420</v>
      </c>
      <c r="P16" s="2">
        <f t="shared" si="13"/>
        <v>120822298064</v>
      </c>
      <c r="Q16" s="2">
        <f t="shared" si="13"/>
        <v>64384420849</v>
      </c>
      <c r="R16" s="2">
        <f t="shared" si="13"/>
        <v>59027797500</v>
      </c>
    </row>
    <row r="17" spans="1:18" ht="15.5" x14ac:dyDescent="0.35">
      <c r="A17" t="s">
        <v>30</v>
      </c>
    </row>
    <row r="18" spans="1:18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</row>
    <row r="19" spans="1:18" ht="15.5" x14ac:dyDescent="0.35">
      <c r="A19" t="s">
        <v>44</v>
      </c>
      <c r="C19" t="s">
        <v>45</v>
      </c>
    </row>
    <row r="20" spans="1:18" ht="15.5" x14ac:dyDescent="0.35">
      <c r="A20" t="s">
        <v>46</v>
      </c>
      <c r="C20" t="s">
        <v>47</v>
      </c>
      <c r="D20" s="2">
        <f ca="1">IFERROR(D21*D2,"")</f>
        <v>638880000000</v>
      </c>
      <c r="E20" s="2">
        <f ca="1">IFERROR(E21*E2,"")</f>
        <v>503360000000</v>
      </c>
      <c r="H20" s="2">
        <f t="shared" ref="H20:R20" ca="1" si="14">IFERROR(H21*H2,"")</f>
        <v>503360000000</v>
      </c>
      <c r="I20" s="2">
        <f t="shared" ca="1" si="14"/>
        <v>706640000000</v>
      </c>
      <c r="J20" s="2">
        <f t="shared" ca="1" si="14"/>
        <v>1093840000000</v>
      </c>
      <c r="K20" s="2">
        <f t="shared" ca="1" si="14"/>
        <v>1674640000000</v>
      </c>
      <c r="L20" s="2">
        <f t="shared" ca="1" si="14"/>
        <v>997040000000</v>
      </c>
      <c r="M20" s="2">
        <f t="shared" ca="1" si="14"/>
        <v>1752080000000</v>
      </c>
      <c r="N20" s="2">
        <f t="shared" ca="1" si="14"/>
        <v>608025000000</v>
      </c>
      <c r="O20" s="2">
        <f t="shared" ca="1" si="14"/>
        <v>559300000000</v>
      </c>
      <c r="P20" s="2">
        <f t="shared" ca="1" si="14"/>
        <v>432525000000</v>
      </c>
      <c r="Q20" s="2">
        <f t="shared" ca="1" si="14"/>
        <v>202100000000</v>
      </c>
      <c r="R20" s="2" t="str">
        <f t="shared" ca="1" si="14"/>
        <v/>
      </c>
    </row>
    <row r="21" spans="1:18" ht="15.5" x14ac:dyDescent="0.35">
      <c r="C21" t="s">
        <v>12</v>
      </c>
      <c r="D21" s="2">
        <f>IFERROR(INDEX(D51:D500,MATCH($C$7,$C$51:$C$500,0)),"")</f>
        <v>9680000000</v>
      </c>
      <c r="E21" s="2">
        <f>IFERROR(INDEX(E51:E500,MATCH($C$7,$C$51:$C$500,0)),"")</f>
        <v>9680000000</v>
      </c>
      <c r="H21" s="2">
        <f>IFERROR(INDEX(D21:G21,COUNT(D21:G21)),"")</f>
        <v>9680000000</v>
      </c>
      <c r="I21" s="2">
        <f t="shared" ref="I21:R21" si="15">IFERROR(INDEX(I51:I500,MATCH($C$7,$C$51:$C$500,0)),"")</f>
        <v>9680000000</v>
      </c>
      <c r="J21" s="2">
        <f t="shared" si="15"/>
        <v>9680000000</v>
      </c>
      <c r="K21" s="2">
        <f t="shared" si="15"/>
        <v>9680000000</v>
      </c>
      <c r="L21" s="2">
        <f t="shared" si="15"/>
        <v>9680000000</v>
      </c>
      <c r="M21" s="2">
        <f t="shared" si="15"/>
        <v>9680000000</v>
      </c>
      <c r="N21" s="2">
        <f t="shared" si="15"/>
        <v>2420000000</v>
      </c>
      <c r="O21" s="2">
        <f t="shared" si="15"/>
        <v>2380000000</v>
      </c>
      <c r="P21" s="2">
        <f t="shared" si="15"/>
        <v>2370000000</v>
      </c>
      <c r="Q21" s="2">
        <f t="shared" si="15"/>
        <v>2350000000</v>
      </c>
      <c r="R21" s="2">
        <f t="shared" si="15"/>
        <v>1650000000</v>
      </c>
    </row>
    <row r="23" spans="1:18" ht="15.5" x14ac:dyDescent="0.35">
      <c r="B23" t="s">
        <v>48</v>
      </c>
      <c r="C23" t="s">
        <v>49</v>
      </c>
      <c r="D23" s="3">
        <f>IFERROR(D5/D6*100,"")</f>
        <v>-4.8347965513400313</v>
      </c>
      <c r="E23" s="3">
        <f>IFERROR(E5/E6*100,"")</f>
        <v>-5.5217807026070185</v>
      </c>
      <c r="H23" s="3">
        <f t="shared" ref="H23:R23" si="16">IFERROR(H5/H6*100,"")</f>
        <v>-20.263422760681806</v>
      </c>
      <c r="I23" s="3">
        <f t="shared" si="16"/>
        <v>-5.8726474189076106</v>
      </c>
      <c r="J23" s="3">
        <f t="shared" si="16"/>
        <v>-0.1671143976840844</v>
      </c>
      <c r="K23" s="3">
        <f t="shared" si="16"/>
        <v>-0.2224314369305761</v>
      </c>
      <c r="L23" s="3">
        <f t="shared" si="16"/>
        <v>0.29760950078103382</v>
      </c>
      <c r="M23" s="3">
        <f t="shared" si="16"/>
        <v>2.4001488410258993</v>
      </c>
      <c r="N23" s="3">
        <f t="shared" si="16"/>
        <v>5.6512855501098818</v>
      </c>
      <c r="O23" s="3">
        <f t="shared" si="16"/>
        <v>16.09701813799726</v>
      </c>
      <c r="P23" s="3">
        <f t="shared" si="16"/>
        <v>16.43754332049177</v>
      </c>
      <c r="Q23" s="3">
        <f t="shared" si="16"/>
        <v>9.8861327584826793</v>
      </c>
      <c r="R23" s="3">
        <f t="shared" si="16"/>
        <v>19.720556927867314</v>
      </c>
    </row>
    <row r="24" spans="1:18" ht="15.5" x14ac:dyDescent="0.35">
      <c r="C24" t="s">
        <v>50</v>
      </c>
      <c r="D24" s="4">
        <f>IFERROR(_xlfn.RRI(5,I23,D23),"")</f>
        <v>-3.8146664807211295E-2</v>
      </c>
      <c r="E24" s="4">
        <f>IFERROR(_xlfn.RRI(5,J23,E23),"")</f>
        <v>1.0128576259641524</v>
      </c>
      <c r="H24" s="4" t="str">
        <f t="shared" ref="H24:R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>
        <f t="shared" si="17"/>
        <v>-0.50372308869425531</v>
      </c>
      <c r="M24" s="4">
        <f t="shared" si="17"/>
        <v>-0.34375833598202676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51</v>
      </c>
      <c r="C25" t="s">
        <v>52</v>
      </c>
      <c r="D25" s="3">
        <f>IFERROR(INDEX(D51:D500,MATCH($A$25,$C$51:$C$500,0)),"")</f>
        <v>-2.69</v>
      </c>
      <c r="E25" s="3">
        <f>IFERROR(INDEX(E51:E500,MATCH($A$25,$C$51:$C$500,0)),"")</f>
        <v>-3.22</v>
      </c>
      <c r="H25" s="3">
        <f>IFERROR(INDEX(D25:G25,COUNT(D25:G25)),"")</f>
        <v>-3.22</v>
      </c>
      <c r="I25" s="3">
        <f t="shared" ref="I25:R25" si="18">IFERROR(INDEX(I51:I500,MATCH($C$25,$C$51:$C$500,0)),"")</f>
        <v>-3.54</v>
      </c>
      <c r="J25" s="3">
        <f t="shared" si="18"/>
        <v>-0.31</v>
      </c>
      <c r="K25" s="3">
        <f t="shared" si="18"/>
        <v>-0.15</v>
      </c>
      <c r="L25" s="3">
        <f t="shared" si="18"/>
        <v>0.19</v>
      </c>
      <c r="M25" s="3">
        <f t="shared" si="18"/>
        <v>1.32</v>
      </c>
      <c r="N25" s="3">
        <f t="shared" si="18"/>
        <v>15.72</v>
      </c>
      <c r="O25" s="3">
        <f t="shared" si="18"/>
        <v>43.61</v>
      </c>
      <c r="P25" s="3">
        <f t="shared" si="18"/>
        <v>37.979999999999997</v>
      </c>
      <c r="Q25" s="3">
        <f t="shared" si="18"/>
        <v>20.41</v>
      </c>
      <c r="R25" s="3">
        <f t="shared" si="18"/>
        <v>26.56</v>
      </c>
    </row>
    <row r="26" spans="1:18" ht="15.5" x14ac:dyDescent="0.35">
      <c r="C26" t="s">
        <v>53</v>
      </c>
      <c r="D26" s="4">
        <f>IFERROR(_xlfn.RRI(5,I25,D25),"")</f>
        <v>-5.3436391523365878E-2</v>
      </c>
      <c r="E26" s="4">
        <f>IFERROR(_xlfn.RRI(5,J25,E25),"")</f>
        <v>0.59697764052595459</v>
      </c>
      <c r="H26" s="4" t="str">
        <f t="shared" ref="H26:R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>
        <f t="shared" si="19"/>
        <v>-0.607552000830335</v>
      </c>
      <c r="M26" s="4">
        <f t="shared" si="19"/>
        <v>-0.451383112253948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54</v>
      </c>
      <c r="D27" s="3">
        <f>IFERROR(D4/D21,"")</f>
        <v>23.370647177582644</v>
      </c>
      <c r="E27" s="3">
        <f>IFERROR(E4/E21,"")</f>
        <v>55.351963046074381</v>
      </c>
      <c r="H27" s="3">
        <f t="shared" ref="H27:R27" si="20">IFERROR(H4/H21,"")</f>
        <v>157.44522044731406</v>
      </c>
      <c r="I27" s="3">
        <f t="shared" si="20"/>
        <v>125.10775391188017</v>
      </c>
      <c r="J27" s="3">
        <f t="shared" si="20"/>
        <v>134.1606466946281</v>
      </c>
      <c r="K27" s="3">
        <f t="shared" si="20"/>
        <v>132.69736546787189</v>
      </c>
      <c r="L27" s="3">
        <f t="shared" si="20"/>
        <v>95.631093557851244</v>
      </c>
      <c r="M27" s="3">
        <f t="shared" si="20"/>
        <v>96.445990452892559</v>
      </c>
      <c r="N27" s="3">
        <f t="shared" si="20"/>
        <v>484.78904499421486</v>
      </c>
      <c r="O27" s="3">
        <f t="shared" si="20"/>
        <v>694.5511863466387</v>
      </c>
      <c r="P27" s="3">
        <f t="shared" si="20"/>
        <v>603.70686961392403</v>
      </c>
      <c r="Q27" s="3">
        <f t="shared" si="20"/>
        <v>514.5597092051064</v>
      </c>
      <c r="R27" s="3">
        <f t="shared" si="20"/>
        <v>695.08353202727278</v>
      </c>
    </row>
    <row r="28" spans="1:18" ht="15.5" x14ac:dyDescent="0.35">
      <c r="C28" t="s">
        <v>55</v>
      </c>
      <c r="D28" s="4">
        <f>IFERROR(_xlfn.RRI(5,I27,D27),"")</f>
        <v>-0.28504731355788027</v>
      </c>
      <c r="E28" s="4">
        <f>IFERROR(_xlfn.RRI(5,J27,E27),"")</f>
        <v>-0.16227480564883401</v>
      </c>
      <c r="H28" s="4">
        <f t="shared" ref="H28:R28" si="21">IFERROR(_xlfn.RRI(5,M27,H27),"")</f>
        <v>0.102983614502826</v>
      </c>
      <c r="I28" s="4">
        <f t="shared" si="21"/>
        <v>-0.2373131017340423</v>
      </c>
      <c r="J28" s="4">
        <f t="shared" si="21"/>
        <v>-0.28024585086611342</v>
      </c>
      <c r="K28" s="4">
        <f t="shared" si="21"/>
        <v>-0.26140351487930902</v>
      </c>
      <c r="L28" s="4">
        <f t="shared" si="21"/>
        <v>-0.28577891203536909</v>
      </c>
      <c r="M28" s="4">
        <f t="shared" si="21"/>
        <v>-0.3263265440648393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56</v>
      </c>
      <c r="H29" s="4">
        <f t="shared" ref="H29:R29" si="22">IFERROR(((H25-I25)/I25)*100%,"")</f>
        <v>-9.0395480225988659E-2</v>
      </c>
      <c r="I29" s="4">
        <f t="shared" si="22"/>
        <v>10.419354838709678</v>
      </c>
      <c r="J29" s="4">
        <f t="shared" si="22"/>
        <v>1.0666666666666667</v>
      </c>
      <c r="K29" s="4">
        <f t="shared" si="22"/>
        <v>-1.7894736842105261</v>
      </c>
      <c r="L29" s="4">
        <f t="shared" si="22"/>
        <v>-0.85606060606060608</v>
      </c>
      <c r="M29" s="4">
        <f t="shared" si="22"/>
        <v>-0.91603053435114501</v>
      </c>
      <c r="N29" s="4">
        <f t="shared" si="22"/>
        <v>-0.63953221738133459</v>
      </c>
      <c r="O29" s="4">
        <f t="shared" si="22"/>
        <v>0.14823591363875732</v>
      </c>
      <c r="P29" s="4">
        <f t="shared" si="22"/>
        <v>0.86085252327290529</v>
      </c>
      <c r="Q29" s="4">
        <f t="shared" si="22"/>
        <v>-0.23155120481927707</v>
      </c>
      <c r="R29" s="4" t="str">
        <f t="shared" si="22"/>
        <v/>
      </c>
    </row>
    <row r="30" spans="1:18" ht="15.5" x14ac:dyDescent="0.35">
      <c r="C30" t="s">
        <v>57</v>
      </c>
      <c r="H30" s="4">
        <f t="shared" ref="H30:R30" si="23">IFERROR(((H27-I27)/I27)*100%,"")</f>
        <v>0.25847691709189213</v>
      </c>
      <c r="I30" s="4">
        <f t="shared" si="23"/>
        <v>-6.747800495739871E-2</v>
      </c>
      <c r="J30" s="4">
        <f t="shared" si="23"/>
        <v>1.1027206317147962E-2</v>
      </c>
      <c r="K30" s="4">
        <f t="shared" si="23"/>
        <v>0.38759644516244823</v>
      </c>
      <c r="L30" s="4">
        <f t="shared" si="23"/>
        <v>-8.4492563269318883E-3</v>
      </c>
      <c r="M30" s="4">
        <f t="shared" si="23"/>
        <v>-0.8010557551810118</v>
      </c>
      <c r="N30" s="4">
        <f t="shared" si="23"/>
        <v>-0.30201106192875338</v>
      </c>
      <c r="O30" s="4">
        <f t="shared" si="23"/>
        <v>0.15047752693423952</v>
      </c>
      <c r="P30" s="4">
        <f t="shared" si="23"/>
        <v>0.17324939907660564</v>
      </c>
      <c r="Q30" s="4">
        <f t="shared" si="23"/>
        <v>-0.25971529248528252</v>
      </c>
      <c r="R30" s="4" t="str">
        <f t="shared" si="23"/>
        <v/>
      </c>
    </row>
    <row r="32" spans="1:18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55.11</v>
      </c>
      <c r="E32" s="3">
        <f>IFERROR(INDEX(E51:E500,MATCH($A$32,$C$51:$C$500,0)),"")</f>
        <v>57.83</v>
      </c>
      <c r="H32" s="3">
        <f>IFERROR(INDEX(D32:G32,COUNT(D32:G32)),"")</f>
        <v>57.83</v>
      </c>
      <c r="I32" s="3">
        <f t="shared" ref="I32:R32" si="24">IFERROR(INDEX(I51:I500,MATCH($C$32,$C$51:$C$500,0)),"")</f>
        <v>61.09</v>
      </c>
      <c r="J32" s="3">
        <f t="shared" si="24"/>
        <v>65.739999999999995</v>
      </c>
      <c r="K32" s="3">
        <f t="shared" si="24"/>
        <v>68.209999999999994</v>
      </c>
      <c r="L32" s="3">
        <f t="shared" si="24"/>
        <v>69.3</v>
      </c>
      <c r="M32" s="3">
        <f t="shared" si="24"/>
        <v>69.11</v>
      </c>
      <c r="N32" s="3">
        <f t="shared" si="24"/>
        <v>273.79000000000002</v>
      </c>
      <c r="O32" s="3">
        <f t="shared" si="24"/>
        <v>269.75</v>
      </c>
      <c r="P32" s="3">
        <f t="shared" si="24"/>
        <v>237.14</v>
      </c>
      <c r="Q32" s="3">
        <f t="shared" si="24"/>
        <v>202.54</v>
      </c>
      <c r="R32" s="3">
        <f t="shared" si="24"/>
        <v>133.38</v>
      </c>
    </row>
    <row r="33" spans="1:18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0.94</v>
      </c>
      <c r="E33" s="3">
        <f>IFERROR(INDEX(E51:E500,MATCH($A$33,$C$51:$C$500,0)),"")</f>
        <v>1.1200000000000001</v>
      </c>
      <c r="H33" s="3">
        <f>IFERROR(INDEX(D33:G33,COUNT(D33:G33)),"")</f>
        <v>1.1200000000000001</v>
      </c>
      <c r="I33" s="3">
        <f t="shared" ref="I33:R33" si="25">IFERROR(INDEX(I51:I500,MATCH($C$33,$C$51:$C$500,0)),"")</f>
        <v>1.19</v>
      </c>
      <c r="J33" s="3">
        <f t="shared" si="25"/>
        <v>1.72</v>
      </c>
      <c r="K33" s="3">
        <f t="shared" si="25"/>
        <v>2.54</v>
      </c>
      <c r="L33" s="3">
        <f t="shared" si="25"/>
        <v>1.49</v>
      </c>
      <c r="M33" s="3">
        <f t="shared" si="25"/>
        <v>2.62</v>
      </c>
      <c r="N33" s="3">
        <f t="shared" si="25"/>
        <v>3.67</v>
      </c>
      <c r="O33" s="3">
        <f t="shared" si="25"/>
        <v>3.48</v>
      </c>
      <c r="P33" s="3">
        <f t="shared" si="25"/>
        <v>3.09</v>
      </c>
      <c r="Q33" s="3">
        <f t="shared" si="25"/>
        <v>1.7</v>
      </c>
      <c r="R33" s="3">
        <f t="shared" si="25"/>
        <v>0</v>
      </c>
    </row>
    <row r="34" spans="1:18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-19.329999999999998</v>
      </c>
      <c r="E34" s="3">
        <f>IFERROR(INDEX(E51:E500,MATCH($A$34,$C$51:$C$500,0)),"")</f>
        <v>-20.190000000000001</v>
      </c>
      <c r="H34" s="3">
        <f>IFERROR(INDEX(D34:G34,COUNT(D34:G34)),"")</f>
        <v>-20.190000000000001</v>
      </c>
      <c r="I34" s="3">
        <f t="shared" ref="I34:R34" si="26">IFERROR(INDEX(I51:I500,MATCH($C$34,$C$51:$C$500,0)),"")</f>
        <v>-20.62</v>
      </c>
      <c r="J34" s="3">
        <f t="shared" si="26"/>
        <v>-364.52</v>
      </c>
      <c r="K34" s="3">
        <f t="shared" si="26"/>
        <v>-1153.33</v>
      </c>
      <c r="L34" s="3">
        <f t="shared" si="26"/>
        <v>542.11</v>
      </c>
      <c r="M34" s="3">
        <f t="shared" si="26"/>
        <v>137.12</v>
      </c>
      <c r="N34" s="3">
        <f t="shared" si="26"/>
        <v>63.87</v>
      </c>
      <c r="O34" s="3">
        <f t="shared" si="26"/>
        <v>21.55</v>
      </c>
      <c r="P34" s="3">
        <f t="shared" si="26"/>
        <v>19.27</v>
      </c>
      <c r="Q34" s="3">
        <f t="shared" si="26"/>
        <v>16.850000000000001</v>
      </c>
      <c r="R34" s="3">
        <f t="shared" si="26"/>
        <v>0</v>
      </c>
    </row>
    <row r="35" spans="1:18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2.2200000000000002</v>
      </c>
      <c r="E35" s="3">
        <f>IFERROR(INDEX(E51:E500,MATCH($A$35,$C$51:$C$500,0)),"")</f>
        <v>1.17</v>
      </c>
      <c r="H35" s="3">
        <f>IFERROR(INDEX(D35:G35,COUNT(D35:G35)),"")</f>
        <v>1.17</v>
      </c>
      <c r="I35" s="3">
        <f t="shared" ref="I35:R35" si="27">IFERROR(INDEX(I51:I500,MATCH($C$35,$C$51:$C$500,0)),"")</f>
        <v>0.57999999999999996</v>
      </c>
      <c r="J35" s="3">
        <f t="shared" si="27"/>
        <v>0.84</v>
      </c>
      <c r="K35" s="3">
        <f t="shared" si="27"/>
        <v>1.3</v>
      </c>
      <c r="L35" s="3">
        <f t="shared" si="27"/>
        <v>1.08</v>
      </c>
      <c r="M35" s="3">
        <f t="shared" si="27"/>
        <v>1.88</v>
      </c>
      <c r="N35" s="3">
        <f t="shared" si="27"/>
        <v>2.0699999999999998</v>
      </c>
      <c r="O35" s="3">
        <f t="shared" si="27"/>
        <v>1.35</v>
      </c>
      <c r="P35" s="3">
        <f t="shared" si="27"/>
        <v>1.21</v>
      </c>
      <c r="Q35" s="3">
        <f t="shared" si="27"/>
        <v>0.67</v>
      </c>
      <c r="R35" s="3">
        <f t="shared" si="27"/>
        <v>0</v>
      </c>
    </row>
    <row r="36" spans="1:18" ht="15.5" x14ac:dyDescent="0.35">
      <c r="B36" t="s">
        <v>70</v>
      </c>
      <c r="C36" t="s">
        <v>71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R36" si="28">IFERROR(INDEX(H51:H500,MATCH($C$36,$C$51:$C$500,0)),"")</f>
        <v>-8.4600000000000009E-2</v>
      </c>
      <c r="I36" s="4">
        <f t="shared" si="28"/>
        <v>-0.28260000000000002</v>
      </c>
      <c r="J36" s="4">
        <f t="shared" si="28"/>
        <v>-3.2248999999999999</v>
      </c>
      <c r="K36" s="4">
        <f t="shared" si="28"/>
        <v>-13.205299999999999</v>
      </c>
      <c r="L36" s="4">
        <f t="shared" si="28"/>
        <v>0</v>
      </c>
      <c r="M36" s="4">
        <f t="shared" si="28"/>
        <v>0.75580000000000003</v>
      </c>
      <c r="N36" s="4">
        <f t="shared" si="28"/>
        <v>0.25440000000000002</v>
      </c>
      <c r="O36" s="4">
        <f t="shared" si="28"/>
        <v>0.27989999999999998</v>
      </c>
      <c r="P36" s="4">
        <f t="shared" si="28"/>
        <v>0.29510000000000003</v>
      </c>
      <c r="Q36" s="4">
        <f t="shared" si="28"/>
        <v>0.30269999999999997</v>
      </c>
      <c r="R36" s="4">
        <f t="shared" si="28"/>
        <v>0</v>
      </c>
    </row>
    <row r="37" spans="1:18" ht="15.5" x14ac:dyDescent="0.35">
      <c r="B37" t="s">
        <v>72</v>
      </c>
      <c r="C37" t="s">
        <v>73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R37" si="29">IFERROR(INDEX(H51:H500,MATCH($C$37,$C$51:$C$500,0)),"")</f>
        <v>1</v>
      </c>
      <c r="I37" s="3">
        <f t="shared" si="29"/>
        <v>1</v>
      </c>
      <c r="J37" s="3">
        <f t="shared" si="29"/>
        <v>1</v>
      </c>
      <c r="K37" s="3">
        <f t="shared" si="29"/>
        <v>2</v>
      </c>
      <c r="L37" s="3">
        <f t="shared" si="29"/>
        <v>0</v>
      </c>
      <c r="M37" s="3">
        <f t="shared" si="29"/>
        <v>1</v>
      </c>
      <c r="N37" s="3">
        <f t="shared" si="29"/>
        <v>1</v>
      </c>
      <c r="O37" s="3">
        <f t="shared" si="29"/>
        <v>3</v>
      </c>
      <c r="P37" s="3">
        <f t="shared" si="29"/>
        <v>2.75</v>
      </c>
      <c r="Q37" s="3">
        <f t="shared" si="29"/>
        <v>1.5</v>
      </c>
      <c r="R37" s="3">
        <f t="shared" si="29"/>
        <v>0</v>
      </c>
    </row>
    <row r="50" spans="2:18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</row>
    <row r="51" spans="2:18" ht="15.5" x14ac:dyDescent="0.35">
      <c r="B51" t="s">
        <v>79</v>
      </c>
      <c r="C51" t="s">
        <v>6</v>
      </c>
      <c r="D51" s="5">
        <v>226227864679</v>
      </c>
      <c r="E51" s="5">
        <v>535807002286</v>
      </c>
      <c r="F51" s="5">
        <v>386349976277</v>
      </c>
      <c r="G51" s="5">
        <v>249359581698</v>
      </c>
      <c r="I51" s="5">
        <v>1211043057867</v>
      </c>
      <c r="J51" s="5">
        <v>1298675060004</v>
      </c>
      <c r="K51" s="5">
        <v>1284510497729</v>
      </c>
      <c r="L51" s="5">
        <v>925708985640</v>
      </c>
      <c r="M51" s="5">
        <v>933597187584</v>
      </c>
      <c r="N51" s="5">
        <v>1173189488886</v>
      </c>
      <c r="O51" s="5">
        <v>1653031823505</v>
      </c>
      <c r="P51" s="5">
        <v>1430785280985</v>
      </c>
      <c r="Q51" s="5">
        <v>1209215316632</v>
      </c>
      <c r="R51" s="5">
        <v>1146887827845</v>
      </c>
    </row>
    <row r="52" spans="2:18" ht="15.5" x14ac:dyDescent="0.35">
      <c r="C52" t="s">
        <v>80</v>
      </c>
      <c r="D52" s="5">
        <v>-232202982727</v>
      </c>
      <c r="E52" s="5">
        <v>-528147640506</v>
      </c>
      <c r="F52" s="5">
        <v>-383656268738</v>
      </c>
      <c r="G52" s="5">
        <v>-206772443673</v>
      </c>
      <c r="I52" s="5">
        <v>-1121166291117</v>
      </c>
      <c r="J52" s="5">
        <v>-1194458402751</v>
      </c>
      <c r="K52" s="5">
        <v>-1181248706736</v>
      </c>
      <c r="L52" s="5">
        <v>-823698275632</v>
      </c>
      <c r="M52" s="5">
        <v>-820501051093</v>
      </c>
      <c r="N52" s="5">
        <v>-1029660122589</v>
      </c>
      <c r="O52" s="5">
        <v>-1412510688423</v>
      </c>
      <c r="P52" s="5">
        <v>-1228387538365</v>
      </c>
      <c r="Q52" s="5">
        <v>-1044272071444</v>
      </c>
      <c r="R52" s="5">
        <v>-978048496384</v>
      </c>
    </row>
    <row r="53" spans="2:18" ht="15.5" x14ac:dyDescent="0.35">
      <c r="C53" t="s">
        <v>81</v>
      </c>
      <c r="D53" s="5">
        <v>-5975118048</v>
      </c>
      <c r="E53" s="5">
        <v>7659361780</v>
      </c>
      <c r="F53" s="5">
        <v>2693707539</v>
      </c>
      <c r="G53" s="5">
        <v>42587138025</v>
      </c>
      <c r="I53" s="5">
        <v>89876766750</v>
      </c>
      <c r="J53" s="5">
        <v>104216657253</v>
      </c>
      <c r="K53" s="5">
        <v>103261790993</v>
      </c>
      <c r="L53" s="5">
        <v>102010710008</v>
      </c>
      <c r="M53" s="5">
        <v>113096136491</v>
      </c>
      <c r="N53" s="5">
        <v>143529366297</v>
      </c>
      <c r="O53" s="5">
        <v>240521135082</v>
      </c>
      <c r="P53" s="5">
        <v>202397742620</v>
      </c>
      <c r="Q53" s="5">
        <v>164943245188</v>
      </c>
      <c r="R53" s="5">
        <v>168839331461</v>
      </c>
    </row>
    <row r="54" spans="2:18" ht="15.5" x14ac:dyDescent="0.35">
      <c r="C54" t="s">
        <v>82</v>
      </c>
      <c r="D54" s="5">
        <v>-24409809904</v>
      </c>
      <c r="E54" s="5">
        <v>-33033832527</v>
      </c>
      <c r="F54" s="5">
        <v>-28562200304</v>
      </c>
      <c r="G54" s="5">
        <v>-28752217262</v>
      </c>
      <c r="I54" s="5">
        <v>-109819548881</v>
      </c>
      <c r="J54" s="5">
        <v>-94735188937</v>
      </c>
      <c r="K54" s="5">
        <v>-94834347530</v>
      </c>
      <c r="L54" s="5">
        <v>-80942598736</v>
      </c>
      <c r="M54" s="5">
        <v>-77282561871</v>
      </c>
      <c r="N54" s="5">
        <v>-74777078851</v>
      </c>
      <c r="O54" s="5">
        <v>-81016838417</v>
      </c>
      <c r="P54" s="5">
        <v>-73551663568</v>
      </c>
      <c r="Q54" s="5">
        <v>-92002953201</v>
      </c>
      <c r="R54" s="5">
        <v>-96653223015</v>
      </c>
    </row>
    <row r="55" spans="2:18" ht="15.5" x14ac:dyDescent="0.35">
      <c r="C55" t="s">
        <v>84</v>
      </c>
      <c r="D55" s="5">
        <v>-17146933877</v>
      </c>
      <c r="E55" s="5">
        <v>-14777304873</v>
      </c>
      <c r="F55" s="5">
        <v>-13127926793</v>
      </c>
      <c r="G55" s="5">
        <v>-5312162747</v>
      </c>
      <c r="I55" s="5">
        <v>-47425167022</v>
      </c>
      <c r="J55" s="5">
        <v>-38888201476</v>
      </c>
      <c r="K55" s="5">
        <v>-42048861400</v>
      </c>
      <c r="L55" s="5">
        <v>-31119106274</v>
      </c>
      <c r="M55" s="5">
        <v>-29184335807</v>
      </c>
      <c r="N55" s="5">
        <v>-28970674554</v>
      </c>
      <c r="O55" s="5">
        <v>-31124408909</v>
      </c>
      <c r="P55" s="5">
        <v>-35260004286</v>
      </c>
      <c r="Q55" s="5">
        <v>-52068785657</v>
      </c>
      <c r="R55" s="5">
        <v>-63997895653</v>
      </c>
    </row>
    <row r="56" spans="2:18" ht="15.5" x14ac:dyDescent="0.35">
      <c r="C56" t="s">
        <v>83</v>
      </c>
      <c r="D56" s="5">
        <v>-7262876027</v>
      </c>
      <c r="E56" s="5">
        <v>-18256527654</v>
      </c>
      <c r="F56" s="5">
        <v>-15434273511</v>
      </c>
      <c r="G56" s="5">
        <v>-23440054515</v>
      </c>
      <c r="I56" s="5">
        <v>-62394381859</v>
      </c>
      <c r="J56" s="5">
        <v>-55846987461</v>
      </c>
      <c r="K56" s="5">
        <v>-52785486130</v>
      </c>
      <c r="L56" s="5">
        <v>-49823492462</v>
      </c>
      <c r="M56" s="5">
        <v>-48098226064</v>
      </c>
      <c r="N56" s="5">
        <v>-45806404297</v>
      </c>
      <c r="O56" s="5">
        <v>-49892429508</v>
      </c>
      <c r="P56" s="5">
        <v>-38291659282</v>
      </c>
      <c r="Q56" s="5">
        <v>-39934167544</v>
      </c>
      <c r="R56" s="5">
        <v>-32655327362</v>
      </c>
    </row>
    <row r="57" spans="2:18" ht="15.5" x14ac:dyDescent="0.35">
      <c r="C57" t="s">
        <v>86</v>
      </c>
      <c r="D57" s="5">
        <v>-30384927952</v>
      </c>
      <c r="E57" s="5">
        <v>-25374470747</v>
      </c>
      <c r="F57" s="5">
        <v>-25868492765</v>
      </c>
      <c r="G57" s="5">
        <v>13834920763</v>
      </c>
      <c r="I57" s="5">
        <v>-19942782131</v>
      </c>
      <c r="J57" s="5">
        <v>9481468316</v>
      </c>
      <c r="K57" s="5">
        <v>8427443463</v>
      </c>
      <c r="L57" s="5">
        <v>21068111272</v>
      </c>
      <c r="M57" s="5">
        <v>35813574620</v>
      </c>
      <c r="N57" s="5">
        <v>68752287446</v>
      </c>
      <c r="O57" s="5">
        <v>159504296665</v>
      </c>
      <c r="P57" s="5">
        <v>128846079052</v>
      </c>
      <c r="Q57" s="5">
        <v>72940291987</v>
      </c>
      <c r="R57" s="5">
        <v>72186108446</v>
      </c>
    </row>
    <row r="58" spans="2:18" ht="15.5" x14ac:dyDescent="0.35">
      <c r="C58" t="s">
        <v>87</v>
      </c>
      <c r="D58" s="5">
        <v>4410978589</v>
      </c>
      <c r="E58" s="5">
        <v>-6033898654</v>
      </c>
      <c r="F58" s="5">
        <v>-8496995420</v>
      </c>
      <c r="G58" s="5">
        <v>-3906002635</v>
      </c>
      <c r="I58" s="5">
        <v>-14173432550</v>
      </c>
      <c r="J58" s="5">
        <v>-14066566128</v>
      </c>
      <c r="K58" s="5">
        <v>-10739733249</v>
      </c>
      <c r="L58" s="5">
        <v>-20406130187</v>
      </c>
      <c r="M58" s="5">
        <v>-17815831487</v>
      </c>
      <c r="N58" s="5">
        <v>-17877605897</v>
      </c>
      <c r="O58" s="5">
        <v>-17325213245</v>
      </c>
      <c r="P58" s="5">
        <v>-8023780988</v>
      </c>
      <c r="Q58" s="5">
        <v>-8555871138</v>
      </c>
      <c r="R58" s="5">
        <v>-13158310946</v>
      </c>
    </row>
    <row r="59" spans="2:18" ht="15.5" x14ac:dyDescent="0.35">
      <c r="C59" t="s">
        <v>27</v>
      </c>
      <c r="D59" s="5">
        <v>-5379492073</v>
      </c>
      <c r="E59" s="5">
        <v>-5585672574</v>
      </c>
      <c r="F59" s="5">
        <v>-8594338948</v>
      </c>
      <c r="G59" s="5">
        <v>-3707468353</v>
      </c>
      <c r="I59" s="5">
        <v>-24286948743</v>
      </c>
      <c r="J59" s="5">
        <v>-27807426863</v>
      </c>
      <c r="K59" s="5">
        <v>-16209563554</v>
      </c>
      <c r="L59" s="5">
        <v>-21213995865</v>
      </c>
      <c r="M59" s="5">
        <v>-22605423222</v>
      </c>
      <c r="N59" s="5">
        <v>-18578305433</v>
      </c>
      <c r="O59" s="5">
        <v>-16749467477</v>
      </c>
      <c r="P59" s="5">
        <v>-12974049318</v>
      </c>
      <c r="Q59" s="5">
        <v>-10012722452</v>
      </c>
      <c r="R59" s="5">
        <v>-12606957000</v>
      </c>
    </row>
    <row r="60" spans="2:18" ht="15.5" x14ac:dyDescent="0.35">
      <c r="C60" t="s">
        <v>90</v>
      </c>
      <c r="M60" s="5">
        <v>74939</v>
      </c>
      <c r="N60" s="5">
        <v>7004918</v>
      </c>
      <c r="O60" s="5">
        <v>-247232</v>
      </c>
    </row>
    <row r="61" spans="2:18" ht="15.5" x14ac:dyDescent="0.35">
      <c r="C61" t="s">
        <v>89</v>
      </c>
      <c r="D61" s="5">
        <v>22842673</v>
      </c>
      <c r="E61" s="5">
        <v>40390652</v>
      </c>
      <c r="F61" s="5">
        <v>24035160</v>
      </c>
      <c r="G61" s="5">
        <v>47409460</v>
      </c>
      <c r="I61" s="5">
        <v>193392762</v>
      </c>
      <c r="J61" s="5">
        <v>262004533</v>
      </c>
      <c r="K61" s="5">
        <v>94608670</v>
      </c>
      <c r="L61" s="5">
        <v>15560188</v>
      </c>
      <c r="M61" s="5">
        <v>9878900</v>
      </c>
      <c r="N61" s="5">
        <v>15534278</v>
      </c>
      <c r="O61" s="5">
        <v>24626355</v>
      </c>
      <c r="P61" s="5">
        <v>39459148</v>
      </c>
      <c r="Q61" s="5">
        <v>198137955</v>
      </c>
      <c r="R61" s="5">
        <v>8896791</v>
      </c>
    </row>
    <row r="62" spans="2:18" ht="15.5" x14ac:dyDescent="0.35">
      <c r="C62" t="s">
        <v>88</v>
      </c>
      <c r="I62" s="5">
        <v>108108108</v>
      </c>
      <c r="J62" s="5">
        <v>297630209</v>
      </c>
      <c r="K62" s="5">
        <v>-18390189</v>
      </c>
      <c r="M62" s="5">
        <v>-1104224</v>
      </c>
    </row>
    <row r="63" spans="2:18" ht="15.5" x14ac:dyDescent="0.35">
      <c r="C63" t="s">
        <v>92</v>
      </c>
      <c r="E63" s="5">
        <v>13404797</v>
      </c>
      <c r="F63" s="5">
        <v>-140075723</v>
      </c>
      <c r="G63" s="5">
        <v>-102845522</v>
      </c>
      <c r="I63" s="5">
        <v>105827458</v>
      </c>
      <c r="J63" s="5">
        <v>349359346</v>
      </c>
      <c r="K63" s="5">
        <v>40440639</v>
      </c>
    </row>
    <row r="64" spans="2:18" ht="15.5" x14ac:dyDescent="0.35">
      <c r="C64" t="s">
        <v>85</v>
      </c>
      <c r="D64" s="5">
        <v>-234166379</v>
      </c>
      <c r="E64" s="5">
        <v>-245167857</v>
      </c>
      <c r="F64" s="5">
        <v>-769653674</v>
      </c>
      <c r="G64" s="5">
        <v>-180522743</v>
      </c>
      <c r="I64" s="5">
        <v>-635969140</v>
      </c>
      <c r="J64" s="5">
        <v>-3084782275</v>
      </c>
      <c r="K64" s="5">
        <v>-1906640355</v>
      </c>
      <c r="L64" s="5">
        <v>-1706571086</v>
      </c>
      <c r="M64" s="5">
        <v>-271414111</v>
      </c>
      <c r="N64" s="5">
        <v>-5381129</v>
      </c>
      <c r="O64" s="5">
        <v>-94680</v>
      </c>
    </row>
    <row r="65" spans="2:18" ht="15.5" x14ac:dyDescent="0.35">
      <c r="C65" t="s">
        <v>94</v>
      </c>
      <c r="D65" s="5">
        <v>4410978589</v>
      </c>
      <c r="E65" s="5">
        <v>-6033898654</v>
      </c>
      <c r="F65" s="5">
        <v>-8496995420</v>
      </c>
      <c r="G65" s="5">
        <v>-3906002635</v>
      </c>
      <c r="I65" s="5">
        <v>-14173432550</v>
      </c>
      <c r="J65" s="5">
        <v>-14066566128</v>
      </c>
      <c r="K65" s="5">
        <v>-10739733249</v>
      </c>
      <c r="L65" s="5">
        <v>-20406130187</v>
      </c>
      <c r="M65" s="5">
        <v>-17815831487</v>
      </c>
      <c r="N65" s="5">
        <v>-17877605897</v>
      </c>
      <c r="O65" s="5">
        <v>-17325213245</v>
      </c>
      <c r="P65" s="5">
        <v>-8023780988</v>
      </c>
      <c r="Q65" s="5">
        <v>-8555871138</v>
      </c>
      <c r="R65" s="5">
        <v>-13158310946</v>
      </c>
    </row>
    <row r="66" spans="2:18" ht="15.5" x14ac:dyDescent="0.35">
      <c r="C66" t="s">
        <v>29</v>
      </c>
      <c r="D66" s="5">
        <v>-25973949363</v>
      </c>
      <c r="E66" s="5">
        <v>-31408369401</v>
      </c>
      <c r="F66" s="5">
        <v>-34365488185</v>
      </c>
      <c r="G66" s="5">
        <v>9928918128</v>
      </c>
      <c r="I66" s="5">
        <v>-34116214681</v>
      </c>
      <c r="J66" s="5">
        <v>-4585097812</v>
      </c>
      <c r="K66" s="5">
        <v>-2312289786</v>
      </c>
      <c r="L66" s="5">
        <v>661981085</v>
      </c>
      <c r="M66" s="5">
        <v>17997743133</v>
      </c>
      <c r="N66" s="5">
        <v>50874681549</v>
      </c>
      <c r="O66" s="5">
        <v>142179083420</v>
      </c>
      <c r="P66" s="5">
        <v>120822298064</v>
      </c>
      <c r="Q66" s="5">
        <v>64384420849</v>
      </c>
      <c r="R66" s="5">
        <v>59027797500</v>
      </c>
    </row>
    <row r="67" spans="2:18" ht="15.5" x14ac:dyDescent="0.35">
      <c r="C67" t="s">
        <v>28</v>
      </c>
      <c r="D67" s="5">
        <v>-265216876</v>
      </c>
      <c r="E67" s="5">
        <v>-42271418</v>
      </c>
      <c r="F67" s="5">
        <v>-288967567</v>
      </c>
      <c r="G67" s="5">
        <v>-226993080</v>
      </c>
      <c r="I67" s="5">
        <v>-773760848</v>
      </c>
      <c r="J67" s="5">
        <v>-1526644053</v>
      </c>
      <c r="K67" s="5">
        <v>-1058536071</v>
      </c>
      <c r="L67" s="5">
        <v>-571408608</v>
      </c>
      <c r="M67" s="5">
        <v>-5464655429</v>
      </c>
      <c r="N67" s="5">
        <v>-12836262144</v>
      </c>
      <c r="O67" s="5">
        <v>-38455949448</v>
      </c>
      <c r="P67" s="5">
        <v>-30627161799</v>
      </c>
      <c r="Q67" s="5">
        <v>-16420307909</v>
      </c>
      <c r="R67" s="5">
        <v>-15205766152</v>
      </c>
    </row>
    <row r="68" spans="2:18" ht="15.5" x14ac:dyDescent="0.35">
      <c r="C68" t="s">
        <v>97</v>
      </c>
      <c r="D68" s="5">
        <v>-26239166239</v>
      </c>
      <c r="E68" s="5">
        <v>-31450640819</v>
      </c>
      <c r="F68" s="5">
        <v>-34654455752</v>
      </c>
      <c r="G68" s="5">
        <v>9701925048</v>
      </c>
      <c r="I68" s="5">
        <v>-34889975529</v>
      </c>
      <c r="J68" s="5">
        <v>-6111741865</v>
      </c>
      <c r="K68" s="5">
        <v>-3370825857</v>
      </c>
      <c r="L68" s="5">
        <v>90572477</v>
      </c>
      <c r="M68" s="5">
        <v>12533087704</v>
      </c>
      <c r="N68" s="5">
        <v>38038419405</v>
      </c>
      <c r="O68" s="5">
        <v>103723133972</v>
      </c>
      <c r="P68" s="5">
        <v>90195136265</v>
      </c>
      <c r="Q68" s="5">
        <v>47964112940</v>
      </c>
      <c r="R68" s="5">
        <v>43822031348</v>
      </c>
    </row>
    <row r="69" spans="2:18" ht="15.5" x14ac:dyDescent="0.35">
      <c r="C69" t="s">
        <v>98</v>
      </c>
      <c r="D69" s="5">
        <v>-286407540</v>
      </c>
      <c r="E69" s="5">
        <v>-286407540</v>
      </c>
      <c r="F69" s="5">
        <v>-2489886635</v>
      </c>
      <c r="G69" s="5">
        <v>462380217</v>
      </c>
      <c r="I69" s="5">
        <v>-1102745984</v>
      </c>
      <c r="J69" s="5">
        <v>1944511802</v>
      </c>
      <c r="K69" s="5">
        <v>-7362177</v>
      </c>
      <c r="L69" s="5">
        <v>193445996</v>
      </c>
      <c r="M69" s="5">
        <v>3244347813</v>
      </c>
      <c r="N69" s="5">
        <v>-600591193</v>
      </c>
      <c r="O69" s="5">
        <v>-450000692</v>
      </c>
      <c r="P69" s="5">
        <v>2375778375</v>
      </c>
      <c r="Q69" s="5">
        <v>-908047643</v>
      </c>
      <c r="R69" s="5">
        <v>-422188898</v>
      </c>
    </row>
    <row r="70" spans="2:18" ht="15.5" x14ac:dyDescent="0.35">
      <c r="C70" t="s">
        <v>99</v>
      </c>
      <c r="D70" s="5">
        <v>-26525573779</v>
      </c>
      <c r="E70" s="5">
        <v>-31737048359</v>
      </c>
      <c r="F70" s="5">
        <v>-37144342387</v>
      </c>
      <c r="G70" s="5">
        <v>10164305265</v>
      </c>
      <c r="I70" s="5">
        <v>-35992721513</v>
      </c>
      <c r="J70" s="5">
        <v>-4167230063</v>
      </c>
      <c r="K70" s="5">
        <v>-3378188034</v>
      </c>
      <c r="L70" s="5">
        <v>284018473</v>
      </c>
      <c r="M70" s="5">
        <v>15777435517</v>
      </c>
      <c r="N70" s="5">
        <v>37437828212</v>
      </c>
      <c r="O70" s="5">
        <v>103273133280</v>
      </c>
      <c r="P70" s="5">
        <v>92570914640</v>
      </c>
      <c r="Q70" s="5">
        <v>47056065297</v>
      </c>
      <c r="R70" s="5">
        <v>43399842450</v>
      </c>
    </row>
    <row r="71" spans="2:18" ht="15.5" x14ac:dyDescent="0.35">
      <c r="C71" t="s">
        <v>100</v>
      </c>
      <c r="D71" s="5">
        <v>-26239166239</v>
      </c>
      <c r="E71" s="5">
        <v>-31450640819</v>
      </c>
      <c r="F71" s="5">
        <v>-34654455752</v>
      </c>
      <c r="G71" s="5">
        <v>9701925048</v>
      </c>
      <c r="I71" s="5">
        <v>-34889975529</v>
      </c>
      <c r="J71" s="5">
        <v>-6111741865</v>
      </c>
      <c r="K71" s="5">
        <v>-3370825857</v>
      </c>
      <c r="L71" s="5">
        <v>90572477</v>
      </c>
      <c r="M71" s="5">
        <v>12533087704</v>
      </c>
      <c r="N71" s="5">
        <v>38038419405</v>
      </c>
      <c r="O71" s="5">
        <v>103723133972</v>
      </c>
      <c r="P71" s="5">
        <v>90195136265</v>
      </c>
      <c r="Q71" s="5">
        <v>47964112940</v>
      </c>
      <c r="R71" s="5">
        <v>43822031348</v>
      </c>
    </row>
    <row r="72" spans="2:18" ht="15.5" x14ac:dyDescent="0.35">
      <c r="C72" t="s">
        <v>8</v>
      </c>
      <c r="D72" s="5">
        <v>-26291407400</v>
      </c>
      <c r="E72" s="5">
        <v>-31491880502</v>
      </c>
      <c r="F72" s="5">
        <v>-36374688713</v>
      </c>
      <c r="G72" s="5">
        <v>10344828008</v>
      </c>
      <c r="I72" s="5">
        <v>-35356752373</v>
      </c>
      <c r="J72" s="5">
        <v>-1082447788</v>
      </c>
      <c r="K72" s="5">
        <v>-1471547679</v>
      </c>
      <c r="L72" s="5">
        <v>1990589559</v>
      </c>
      <c r="M72" s="5">
        <v>16048849628</v>
      </c>
      <c r="N72" s="5">
        <v>37443209341</v>
      </c>
      <c r="O72" s="5">
        <v>103273227960</v>
      </c>
      <c r="P72" s="5">
        <v>92570914640</v>
      </c>
      <c r="Q72" s="5">
        <v>47056065297</v>
      </c>
      <c r="R72" s="5">
        <v>43399842450</v>
      </c>
    </row>
    <row r="73" spans="2:18" ht="15.5" x14ac:dyDescent="0.35">
      <c r="C73" t="s">
        <v>102</v>
      </c>
      <c r="D73" s="5">
        <v>-26239166239</v>
      </c>
      <c r="E73" s="5">
        <v>-31450640819</v>
      </c>
      <c r="F73" s="5">
        <v>-34654455752</v>
      </c>
      <c r="G73" s="5">
        <v>9701925048</v>
      </c>
      <c r="I73" s="5">
        <v>-34889975529</v>
      </c>
      <c r="J73" s="5">
        <v>-6111741865</v>
      </c>
      <c r="K73" s="5">
        <v>-3370825857</v>
      </c>
      <c r="L73" s="5">
        <v>90572477</v>
      </c>
      <c r="M73" s="5">
        <v>12533087704</v>
      </c>
      <c r="N73" s="5">
        <v>38038419405</v>
      </c>
      <c r="O73" s="5">
        <v>103723133972</v>
      </c>
      <c r="P73" s="5">
        <v>90195136265</v>
      </c>
      <c r="Q73" s="5">
        <v>47964112940</v>
      </c>
      <c r="R73" s="5">
        <v>43822031348</v>
      </c>
    </row>
    <row r="74" spans="2:18" ht="15.5" x14ac:dyDescent="0.35">
      <c r="C74" t="s">
        <v>103</v>
      </c>
      <c r="D74" s="5">
        <v>-26525573779</v>
      </c>
      <c r="E74" s="5">
        <v>-31737048359</v>
      </c>
      <c r="F74" s="5">
        <v>-37144342387</v>
      </c>
      <c r="G74" s="5">
        <v>10164305265</v>
      </c>
      <c r="I74" s="5">
        <v>-35992721513</v>
      </c>
      <c r="J74" s="5">
        <v>-4167230063</v>
      </c>
      <c r="K74" s="5">
        <v>-3378188034</v>
      </c>
      <c r="L74" s="5">
        <v>284018473</v>
      </c>
      <c r="M74" s="5">
        <v>15777435517</v>
      </c>
      <c r="N74" s="5">
        <v>37437828212</v>
      </c>
      <c r="O74" s="5">
        <v>103273133280</v>
      </c>
      <c r="P74" s="5">
        <v>92570914640</v>
      </c>
      <c r="Q74" s="5">
        <v>47056065297</v>
      </c>
      <c r="R74" s="5">
        <v>43399842450</v>
      </c>
    </row>
    <row r="75" spans="2:18" ht="15.5" x14ac:dyDescent="0.35">
      <c r="C75" t="s">
        <v>104</v>
      </c>
      <c r="D75" s="5">
        <v>-26525573779</v>
      </c>
      <c r="E75" s="5">
        <v>-31737048359</v>
      </c>
      <c r="F75" s="5">
        <v>-37144342387</v>
      </c>
      <c r="G75" s="5">
        <v>10164305265</v>
      </c>
      <c r="I75" s="5">
        <v>-35992721513</v>
      </c>
      <c r="J75" s="5">
        <v>-4167230063</v>
      </c>
      <c r="K75" s="5">
        <v>-3378188034</v>
      </c>
      <c r="L75" s="5">
        <v>284018473</v>
      </c>
      <c r="M75" s="5">
        <v>15777435517</v>
      </c>
      <c r="N75" s="5">
        <v>37437828212</v>
      </c>
      <c r="O75" s="5">
        <v>103273133280</v>
      </c>
      <c r="P75" s="5">
        <v>92570914640</v>
      </c>
      <c r="Q75" s="5">
        <v>47056065297</v>
      </c>
      <c r="R75" s="5">
        <v>43399842450</v>
      </c>
    </row>
    <row r="77" spans="2:18" ht="15.5" x14ac:dyDescent="0.35">
      <c r="B77" t="s">
        <v>105</v>
      </c>
      <c r="C77" t="s">
        <v>106</v>
      </c>
    </row>
    <row r="78" spans="2:18" ht="15.5" x14ac:dyDescent="0.35">
      <c r="C78" t="s">
        <v>107</v>
      </c>
    </row>
    <row r="79" spans="2:18" ht="15.5" x14ac:dyDescent="0.35">
      <c r="C79" t="s">
        <v>20</v>
      </c>
      <c r="D79" s="5">
        <v>7785480711</v>
      </c>
      <c r="E79" s="5">
        <v>18583450696</v>
      </c>
      <c r="F79" s="5">
        <v>13135668510</v>
      </c>
      <c r="G79" s="5">
        <v>10995215958</v>
      </c>
      <c r="I79" s="5">
        <v>13135668510</v>
      </c>
      <c r="J79" s="5">
        <v>14002557153</v>
      </c>
      <c r="K79" s="5">
        <v>4987336557</v>
      </c>
      <c r="L79" s="5">
        <v>3947093730</v>
      </c>
      <c r="M79" s="5">
        <v>4842160614</v>
      </c>
      <c r="N79" s="5">
        <v>4787116907</v>
      </c>
      <c r="O79" s="5">
        <v>33251824546</v>
      </c>
      <c r="P79" s="5">
        <v>42927581553</v>
      </c>
      <c r="Q79" s="5">
        <v>36310612147</v>
      </c>
      <c r="R79" s="5">
        <v>2467386813</v>
      </c>
    </row>
    <row r="80" spans="2:18" ht="15.5" x14ac:dyDescent="0.35">
      <c r="C80" t="s">
        <v>386</v>
      </c>
      <c r="D80" s="5">
        <v>254505221600</v>
      </c>
      <c r="E80" s="5">
        <v>281184587700</v>
      </c>
      <c r="F80" s="5">
        <v>295697124600</v>
      </c>
      <c r="G80" s="5">
        <v>303157887800</v>
      </c>
      <c r="I80" s="5">
        <v>295697124600</v>
      </c>
      <c r="J80" s="5">
        <v>306585389900</v>
      </c>
      <c r="K80" s="5">
        <v>271188340400</v>
      </c>
      <c r="L80" s="5">
        <v>94827186700</v>
      </c>
    </row>
    <row r="81" spans="3:18" ht="15.5" x14ac:dyDescent="0.35">
      <c r="C81" t="s">
        <v>109</v>
      </c>
      <c r="D81" s="5">
        <v>87601081892</v>
      </c>
      <c r="E81" s="5">
        <v>183374196504</v>
      </c>
      <c r="F81" s="5">
        <v>168055919222</v>
      </c>
      <c r="G81" s="5">
        <v>113208953447</v>
      </c>
      <c r="I81" s="5">
        <v>168055919222</v>
      </c>
      <c r="J81" s="5">
        <v>125241663489</v>
      </c>
      <c r="K81" s="5">
        <v>149761160176</v>
      </c>
      <c r="L81" s="5">
        <v>178070931550</v>
      </c>
      <c r="M81" s="5">
        <v>282171120367</v>
      </c>
      <c r="N81" s="5">
        <v>243220094125</v>
      </c>
      <c r="O81" s="5">
        <v>249970161581</v>
      </c>
      <c r="P81" s="5">
        <v>261467352991</v>
      </c>
      <c r="Q81" s="5">
        <v>250563678041</v>
      </c>
      <c r="R81" s="5">
        <v>127993219478</v>
      </c>
    </row>
    <row r="82" spans="3:18" ht="15.5" x14ac:dyDescent="0.35">
      <c r="C82" t="s">
        <v>110</v>
      </c>
      <c r="D82" s="5">
        <v>670500</v>
      </c>
      <c r="F82" s="5">
        <v>532476186</v>
      </c>
      <c r="G82" s="5">
        <v>66577028</v>
      </c>
      <c r="I82" s="5">
        <v>532476186</v>
      </c>
      <c r="J82" s="5">
        <v>815708142</v>
      </c>
      <c r="K82" s="5">
        <v>299168360</v>
      </c>
      <c r="L82" s="5">
        <v>425694235</v>
      </c>
    </row>
    <row r="83" spans="3:18" ht="15.5" x14ac:dyDescent="0.35">
      <c r="C83" t="s">
        <v>111</v>
      </c>
    </row>
    <row r="84" spans="3:18" ht="15.5" x14ac:dyDescent="0.35">
      <c r="C84" t="s">
        <v>112</v>
      </c>
      <c r="D84" s="5">
        <v>87601081892</v>
      </c>
      <c r="E84" s="5">
        <v>183374196504</v>
      </c>
      <c r="F84" s="5">
        <v>168055919222</v>
      </c>
      <c r="G84" s="5">
        <v>113208953447</v>
      </c>
      <c r="I84" s="5">
        <v>168055919222</v>
      </c>
      <c r="J84" s="5">
        <v>125241663489</v>
      </c>
      <c r="K84" s="5">
        <v>149761160176</v>
      </c>
      <c r="L84" s="5">
        <v>178070931550</v>
      </c>
      <c r="M84" s="5">
        <v>282171120367</v>
      </c>
      <c r="N84" s="5">
        <v>243220094125</v>
      </c>
      <c r="O84" s="5">
        <v>249970161581</v>
      </c>
      <c r="P84" s="5">
        <v>261467352991</v>
      </c>
      <c r="Q84" s="5">
        <v>250563678041</v>
      </c>
      <c r="R84" s="5">
        <v>127993219478</v>
      </c>
    </row>
    <row r="85" spans="3:18" ht="15.5" x14ac:dyDescent="0.35">
      <c r="C85" t="s">
        <v>113</v>
      </c>
      <c r="D85" s="5">
        <v>1302702872</v>
      </c>
      <c r="E85" s="5">
        <v>2896092427</v>
      </c>
      <c r="F85" s="5">
        <v>1405658733</v>
      </c>
      <c r="G85" s="5">
        <v>1758017520</v>
      </c>
      <c r="I85" s="5">
        <v>1405658733</v>
      </c>
      <c r="J85" s="5">
        <v>1148981102</v>
      </c>
      <c r="K85" s="5">
        <v>1194224832</v>
      </c>
      <c r="L85" s="5">
        <v>1529694183</v>
      </c>
      <c r="M85" s="5">
        <v>786019596</v>
      </c>
      <c r="N85" s="5">
        <v>2900060935</v>
      </c>
      <c r="O85" s="5">
        <v>818659416</v>
      </c>
      <c r="P85" s="5">
        <v>652882898</v>
      </c>
      <c r="Q85" s="5">
        <v>1204798980</v>
      </c>
      <c r="R85" s="5">
        <v>456669747</v>
      </c>
    </row>
    <row r="86" spans="3:18" ht="15.5" x14ac:dyDescent="0.35">
      <c r="C86" t="s">
        <v>118</v>
      </c>
      <c r="L86" s="5">
        <v>13311839327</v>
      </c>
    </row>
    <row r="87" spans="3:18" ht="15.5" x14ac:dyDescent="0.35">
      <c r="C87" t="s">
        <v>115</v>
      </c>
      <c r="D87" s="5">
        <v>130977876199</v>
      </c>
      <c r="E87" s="5">
        <v>52024071508</v>
      </c>
      <c r="F87" s="5">
        <v>106202965604</v>
      </c>
      <c r="G87" s="5">
        <v>107905380854</v>
      </c>
      <c r="I87" s="5">
        <v>106202965604</v>
      </c>
      <c r="J87" s="5">
        <v>256030679783</v>
      </c>
      <c r="K87" s="5">
        <v>202079387200</v>
      </c>
      <c r="L87" s="5">
        <v>47372601848</v>
      </c>
      <c r="M87" s="5">
        <v>149626654775</v>
      </c>
      <c r="N87" s="5">
        <v>146626605836</v>
      </c>
      <c r="O87" s="5">
        <v>156029530465</v>
      </c>
      <c r="P87" s="5">
        <v>142212647161</v>
      </c>
      <c r="Q87" s="5">
        <v>71875799840</v>
      </c>
      <c r="R87" s="5">
        <v>50782607262</v>
      </c>
    </row>
    <row r="88" spans="3:18" ht="15.5" x14ac:dyDescent="0.35">
      <c r="C88" t="s">
        <v>85</v>
      </c>
      <c r="D88" s="5">
        <v>-12552908166</v>
      </c>
      <c r="E88" s="5">
        <v>-12552908166</v>
      </c>
      <c r="F88" s="5">
        <v>-12552908166</v>
      </c>
      <c r="G88" s="5">
        <v>-12552908166</v>
      </c>
      <c r="I88" s="5">
        <v>-12552908166</v>
      </c>
      <c r="J88" s="5">
        <v>-12552908166</v>
      </c>
      <c r="K88" s="5">
        <v>601374028</v>
      </c>
      <c r="L88" s="5">
        <v>-71403</v>
      </c>
      <c r="M88" s="5">
        <v>-171064</v>
      </c>
      <c r="N88" s="5">
        <v>71402</v>
      </c>
    </row>
    <row r="89" spans="3:18" ht="15.5" x14ac:dyDescent="0.35">
      <c r="C89" t="s">
        <v>116</v>
      </c>
      <c r="D89" s="5">
        <v>508552862144</v>
      </c>
      <c r="E89" s="5">
        <v>574874142937</v>
      </c>
      <c r="F89" s="5">
        <v>620780126328</v>
      </c>
      <c r="G89" s="5">
        <v>681496989239</v>
      </c>
      <c r="I89" s="5">
        <v>620780126328</v>
      </c>
      <c r="J89" s="5">
        <v>730730404531</v>
      </c>
      <c r="K89" s="5">
        <v>637958259902</v>
      </c>
      <c r="L89" s="5">
        <v>389697575028</v>
      </c>
      <c r="M89" s="5">
        <v>450325961390</v>
      </c>
      <c r="N89" s="5">
        <v>423486192138</v>
      </c>
      <c r="O89" s="5">
        <v>483422211591</v>
      </c>
      <c r="P89" s="5">
        <v>490747589782</v>
      </c>
      <c r="Q89" s="5">
        <v>402492112857</v>
      </c>
      <c r="R89" s="5">
        <v>188294784719</v>
      </c>
    </row>
    <row r="90" spans="3:18" ht="15.5" x14ac:dyDescent="0.35">
      <c r="C90" t="s">
        <v>117</v>
      </c>
    </row>
    <row r="91" spans="3:18" ht="15.5" x14ac:dyDescent="0.35">
      <c r="C91" t="s">
        <v>120</v>
      </c>
      <c r="D91" s="5">
        <v>12802032240</v>
      </c>
      <c r="E91" s="5">
        <v>12002032240</v>
      </c>
      <c r="F91" s="5">
        <v>11988627443</v>
      </c>
      <c r="G91" s="5">
        <v>12128703166</v>
      </c>
      <c r="I91" s="5">
        <v>11988627443</v>
      </c>
      <c r="J91" s="5">
        <v>11882799985</v>
      </c>
      <c r="K91" s="5">
        <v>9040440639</v>
      </c>
    </row>
    <row r="92" spans="3:18" ht="15.5" x14ac:dyDescent="0.35">
      <c r="C92" t="s">
        <v>121</v>
      </c>
      <c r="D92" s="5">
        <v>274650697028</v>
      </c>
      <c r="E92" s="5">
        <v>262268212008</v>
      </c>
      <c r="F92" s="5">
        <v>274225140848</v>
      </c>
      <c r="G92" s="5">
        <v>279400006127</v>
      </c>
      <c r="I92" s="5">
        <v>274225140848</v>
      </c>
      <c r="J92" s="5">
        <v>293908665135</v>
      </c>
      <c r="K92" s="5">
        <v>313858915547</v>
      </c>
      <c r="L92" s="5">
        <v>329698912588</v>
      </c>
      <c r="M92" s="5">
        <v>442033942721</v>
      </c>
      <c r="N92" s="5">
        <v>379776240198</v>
      </c>
      <c r="O92" s="5">
        <v>353945662234</v>
      </c>
      <c r="P92" s="5">
        <v>263407043489</v>
      </c>
      <c r="Q92" s="5">
        <v>169755333788</v>
      </c>
      <c r="R92" s="5">
        <v>177826128141</v>
      </c>
    </row>
    <row r="93" spans="3:18" ht="15.5" x14ac:dyDescent="0.35">
      <c r="C93" t="s">
        <v>518</v>
      </c>
      <c r="D93" s="5">
        <v>76104302914</v>
      </c>
      <c r="E93" s="5">
        <v>77493180865</v>
      </c>
      <c r="F93" s="5">
        <v>72258167149</v>
      </c>
      <c r="G93" s="5">
        <v>73620920100</v>
      </c>
      <c r="I93" s="5">
        <v>72258167149</v>
      </c>
      <c r="J93" s="5">
        <v>77709178954</v>
      </c>
      <c r="K93" s="5">
        <v>72028780687</v>
      </c>
      <c r="L93" s="5">
        <v>75770091620</v>
      </c>
      <c r="M93" s="5">
        <v>80983814256</v>
      </c>
      <c r="N93" s="5">
        <v>86197536892</v>
      </c>
      <c r="O93" s="5">
        <v>7276653415</v>
      </c>
    </row>
    <row r="94" spans="3:18" ht="15.5" x14ac:dyDescent="0.35">
      <c r="C94" t="s">
        <v>119</v>
      </c>
      <c r="D94" s="5">
        <v>5047034621</v>
      </c>
      <c r="E94" s="5">
        <v>4766167272</v>
      </c>
      <c r="F94" s="5">
        <v>4478476278</v>
      </c>
      <c r="G94" s="5">
        <v>3564947044</v>
      </c>
      <c r="I94" s="5">
        <v>4478476278</v>
      </c>
      <c r="J94" s="5">
        <v>3373801772</v>
      </c>
      <c r="K94" s="5">
        <v>4029428696</v>
      </c>
      <c r="L94" s="5">
        <v>3828827506</v>
      </c>
      <c r="M94" s="5">
        <v>4564278941</v>
      </c>
      <c r="N94" s="5">
        <v>5271632519</v>
      </c>
      <c r="O94" s="5">
        <v>4031508060</v>
      </c>
      <c r="P94" s="5">
        <v>3113638277</v>
      </c>
      <c r="Q94" s="5">
        <v>3213087451</v>
      </c>
      <c r="R94" s="5">
        <v>2140037562</v>
      </c>
    </row>
    <row r="95" spans="3:18" ht="15.5" x14ac:dyDescent="0.35">
      <c r="C95" t="s">
        <v>126</v>
      </c>
      <c r="D95" s="5">
        <v>373547924960</v>
      </c>
      <c r="E95" s="5">
        <v>361886104242</v>
      </c>
      <c r="F95" s="5">
        <v>368408982205</v>
      </c>
      <c r="G95" s="5">
        <v>374474422183</v>
      </c>
      <c r="I95" s="5">
        <v>368408982205</v>
      </c>
      <c r="J95" s="5">
        <v>393340993127</v>
      </c>
      <c r="K95" s="5">
        <v>408232719844</v>
      </c>
      <c r="L95" s="5">
        <v>421906085188</v>
      </c>
      <c r="M95" s="5">
        <v>538793353944</v>
      </c>
      <c r="N95" s="5">
        <v>483438022028</v>
      </c>
      <c r="O95" s="5">
        <v>365253823709</v>
      </c>
      <c r="P95" s="5">
        <v>268098966249</v>
      </c>
      <c r="Q95" s="5">
        <v>174471429722</v>
      </c>
      <c r="R95" s="5">
        <v>181950349586</v>
      </c>
    </row>
    <row r="96" spans="3:18" ht="15.5" x14ac:dyDescent="0.35">
      <c r="C96" t="s">
        <v>127</v>
      </c>
      <c r="D96" s="5">
        <v>882100787104</v>
      </c>
      <c r="E96" s="5">
        <v>936760247179</v>
      </c>
      <c r="F96" s="5">
        <v>989189108533</v>
      </c>
      <c r="G96" s="5">
        <v>1055971411422</v>
      </c>
      <c r="I96" s="5">
        <v>989189108533</v>
      </c>
      <c r="J96" s="5">
        <v>1124071397658</v>
      </c>
      <c r="K96" s="5">
        <v>1046190979746</v>
      </c>
      <c r="L96" s="5">
        <v>811603660216</v>
      </c>
      <c r="M96" s="5">
        <v>989119315334</v>
      </c>
      <c r="N96" s="5">
        <v>906924214166</v>
      </c>
      <c r="O96" s="5">
        <v>848676035300</v>
      </c>
      <c r="P96" s="5">
        <v>758846556031</v>
      </c>
      <c r="Q96" s="5">
        <v>576963542579</v>
      </c>
      <c r="R96" s="5">
        <v>370245134305</v>
      </c>
    </row>
    <row r="97" spans="3:18" ht="15.5" x14ac:dyDescent="0.35">
      <c r="C97" t="s">
        <v>128</v>
      </c>
    </row>
    <row r="98" spans="3:18" ht="15.5" x14ac:dyDescent="0.35">
      <c r="C98" t="s">
        <v>129</v>
      </c>
    </row>
    <row r="99" spans="3:18" ht="15.5" x14ac:dyDescent="0.35">
      <c r="C99" t="s">
        <v>130</v>
      </c>
      <c r="D99" s="5">
        <v>310974586712</v>
      </c>
      <c r="E99" s="5">
        <v>336734510124</v>
      </c>
      <c r="F99" s="5">
        <v>353841911808</v>
      </c>
      <c r="G99" s="5">
        <v>384451965185</v>
      </c>
      <c r="I99" s="5">
        <v>353841911808</v>
      </c>
      <c r="J99" s="5">
        <v>432851967189</v>
      </c>
      <c r="K99" s="5">
        <v>364553821477</v>
      </c>
      <c r="L99" s="5">
        <v>119206775342</v>
      </c>
      <c r="M99" s="5">
        <v>280958063589</v>
      </c>
      <c r="N99" s="5">
        <v>188719266211</v>
      </c>
      <c r="O99" s="5">
        <v>161901915986</v>
      </c>
      <c r="P99" s="5">
        <v>183224424681</v>
      </c>
      <c r="Q99" s="5">
        <v>88130681014</v>
      </c>
      <c r="R99" s="5">
        <v>141500588823</v>
      </c>
    </row>
    <row r="100" spans="3:18" ht="15.5" x14ac:dyDescent="0.35">
      <c r="C100" t="s">
        <v>134</v>
      </c>
      <c r="D100" s="5">
        <v>249501855562</v>
      </c>
      <c r="E100" s="5">
        <v>309799426412</v>
      </c>
      <c r="F100" s="5">
        <v>314231396421</v>
      </c>
      <c r="G100" s="5">
        <v>345144178183</v>
      </c>
      <c r="I100" s="5">
        <v>314231396421</v>
      </c>
      <c r="J100" s="5">
        <v>362248416487</v>
      </c>
      <c r="K100" s="5">
        <v>282141889004</v>
      </c>
      <c r="L100" s="5">
        <v>79179830334</v>
      </c>
      <c r="M100" s="5">
        <v>262060700062</v>
      </c>
      <c r="N100" s="5">
        <v>169650433905</v>
      </c>
      <c r="O100" s="5">
        <v>142205482183</v>
      </c>
      <c r="P100" s="5">
        <v>164241726852</v>
      </c>
      <c r="Q100" s="5">
        <v>72880517599</v>
      </c>
      <c r="R100" s="5">
        <v>116525813482</v>
      </c>
    </row>
    <row r="101" spans="3:18" ht="15.5" x14ac:dyDescent="0.35">
      <c r="C101" t="s">
        <v>131</v>
      </c>
    </row>
    <row r="102" spans="3:18" ht="15.5" x14ac:dyDescent="0.35">
      <c r="C102" t="s">
        <v>132</v>
      </c>
      <c r="D102" s="5">
        <v>43960144814</v>
      </c>
      <c r="E102" s="5">
        <v>8578133119</v>
      </c>
      <c r="F102" s="5">
        <v>20227009355</v>
      </c>
      <c r="G102" s="5">
        <v>20155623381</v>
      </c>
      <c r="I102" s="5">
        <v>20227009355</v>
      </c>
      <c r="J102" s="5">
        <v>13393150174</v>
      </c>
      <c r="K102" s="5">
        <v>22369722907</v>
      </c>
      <c r="L102" s="5">
        <v>24400828056</v>
      </c>
      <c r="M102" s="5">
        <v>1908574346</v>
      </c>
      <c r="N102" s="5">
        <v>1935349192</v>
      </c>
      <c r="O102" s="5">
        <v>1563142430</v>
      </c>
      <c r="P102" s="5">
        <v>4875583365</v>
      </c>
      <c r="Q102" s="5">
        <v>3440008908</v>
      </c>
      <c r="R102" s="5">
        <v>2648990514</v>
      </c>
    </row>
    <row r="103" spans="3:18" ht="15.5" x14ac:dyDescent="0.35">
      <c r="C103" t="s">
        <v>133</v>
      </c>
      <c r="N103" s="5">
        <v>206253250</v>
      </c>
      <c r="O103" s="5">
        <v>3912564450</v>
      </c>
      <c r="P103" s="5">
        <v>1126753250</v>
      </c>
      <c r="Q103" s="5">
        <v>2501253250</v>
      </c>
      <c r="R103" s="5">
        <v>4984337422</v>
      </c>
    </row>
    <row r="104" spans="3:18" ht="15.5" x14ac:dyDescent="0.35">
      <c r="C104" t="s">
        <v>465</v>
      </c>
      <c r="D104" s="5">
        <v>670500</v>
      </c>
      <c r="F104" s="5">
        <v>532476186</v>
      </c>
      <c r="G104" s="5">
        <v>66577028</v>
      </c>
      <c r="I104" s="5">
        <v>532476186</v>
      </c>
      <c r="J104" s="5">
        <v>815708142</v>
      </c>
      <c r="K104" s="5">
        <v>299168360</v>
      </c>
      <c r="L104" s="5">
        <v>425694235</v>
      </c>
      <c r="N104" s="5">
        <v>206253250</v>
      </c>
      <c r="O104" s="5">
        <v>3912564450</v>
      </c>
      <c r="P104" s="5">
        <v>1126753250</v>
      </c>
      <c r="Q104" s="5">
        <v>2501253250</v>
      </c>
      <c r="R104" s="5">
        <v>4984337422</v>
      </c>
    </row>
    <row r="105" spans="3:18" ht="15.5" x14ac:dyDescent="0.35">
      <c r="C105" t="s">
        <v>789</v>
      </c>
      <c r="J105" s="5">
        <v>37952802812</v>
      </c>
      <c r="K105" s="5">
        <v>40743372889</v>
      </c>
    </row>
    <row r="106" spans="3:18" ht="15.5" x14ac:dyDescent="0.35">
      <c r="C106" t="s">
        <v>136</v>
      </c>
      <c r="D106" s="5">
        <v>442398455</v>
      </c>
      <c r="E106" s="5">
        <v>1087575618</v>
      </c>
      <c r="F106" s="5">
        <v>989128759</v>
      </c>
      <c r="G106" s="5">
        <v>1028538183</v>
      </c>
      <c r="I106" s="5">
        <v>989128759</v>
      </c>
      <c r="J106" s="5">
        <v>785316075</v>
      </c>
      <c r="K106" s="5">
        <v>1287095178</v>
      </c>
      <c r="L106" s="5">
        <v>668040333</v>
      </c>
      <c r="M106" s="5">
        <v>3110140792</v>
      </c>
      <c r="N106" s="5">
        <v>3660797003</v>
      </c>
      <c r="O106" s="5">
        <v>5987740977</v>
      </c>
      <c r="P106" s="5">
        <v>11458432832</v>
      </c>
      <c r="Q106" s="5">
        <v>7291199371</v>
      </c>
      <c r="R106" s="5">
        <v>11459416423</v>
      </c>
    </row>
    <row r="107" spans="3:18" ht="15.5" x14ac:dyDescent="0.35">
      <c r="C107" t="s">
        <v>137</v>
      </c>
      <c r="D107" s="5">
        <v>304727008</v>
      </c>
      <c r="E107" s="5">
        <v>193583584</v>
      </c>
      <c r="F107" s="5">
        <v>982815684</v>
      </c>
      <c r="G107" s="5">
        <v>874749756</v>
      </c>
      <c r="I107" s="5">
        <v>982815684</v>
      </c>
      <c r="J107" s="5">
        <v>1310919906</v>
      </c>
      <c r="K107" s="5">
        <v>739272461</v>
      </c>
      <c r="L107" s="5">
        <v>254950390</v>
      </c>
      <c r="M107" s="5">
        <v>1112518425</v>
      </c>
      <c r="N107" s="5">
        <v>989362134</v>
      </c>
      <c r="O107" s="5">
        <v>796251439</v>
      </c>
      <c r="P107" s="5">
        <v>139263395</v>
      </c>
      <c r="Q107" s="5">
        <v>309459886</v>
      </c>
      <c r="R107" s="5">
        <v>4719851755</v>
      </c>
    </row>
    <row r="108" spans="3:18" ht="15.5" x14ac:dyDescent="0.35">
      <c r="C108" t="s">
        <v>139</v>
      </c>
    </row>
    <row r="109" spans="3:18" ht="15.5" x14ac:dyDescent="0.35">
      <c r="C109" t="s">
        <v>140</v>
      </c>
      <c r="D109" s="5">
        <v>4444444447</v>
      </c>
      <c r="E109" s="5">
        <v>7777777780</v>
      </c>
      <c r="F109" s="5">
        <v>11111111112</v>
      </c>
      <c r="G109" s="5">
        <v>14444444446</v>
      </c>
      <c r="I109" s="5">
        <v>11111111112</v>
      </c>
      <c r="J109" s="5">
        <v>24444444445</v>
      </c>
      <c r="L109" s="5">
        <v>3354310048</v>
      </c>
      <c r="M109" s="5">
        <v>13417240228</v>
      </c>
      <c r="N109" s="5">
        <v>23480170408</v>
      </c>
      <c r="O109" s="5">
        <v>29080642255</v>
      </c>
    </row>
    <row r="110" spans="3:18" ht="15.5" x14ac:dyDescent="0.35">
      <c r="C110" t="s">
        <v>1976</v>
      </c>
      <c r="D110" s="5">
        <v>4132982915</v>
      </c>
      <c r="E110" s="5">
        <v>4186148799</v>
      </c>
      <c r="F110" s="5">
        <v>5449763111</v>
      </c>
      <c r="G110" s="5">
        <v>5363870343</v>
      </c>
      <c r="I110" s="5">
        <v>5449763111</v>
      </c>
      <c r="J110" s="5">
        <v>6485265181</v>
      </c>
      <c r="K110" s="5">
        <v>7457632457</v>
      </c>
      <c r="L110" s="5">
        <v>9980869713</v>
      </c>
      <c r="M110" s="5">
        <v>10645575579</v>
      </c>
      <c r="N110" s="5">
        <v>11633806865</v>
      </c>
      <c r="R110" s="5">
        <v>110273550</v>
      </c>
    </row>
    <row r="111" spans="3:18" ht="15.5" x14ac:dyDescent="0.35">
      <c r="C111" t="s">
        <v>145</v>
      </c>
      <c r="D111" s="5">
        <v>14366457039</v>
      </c>
      <c r="E111" s="5">
        <v>14385249724</v>
      </c>
      <c r="F111" s="5">
        <v>14368835403</v>
      </c>
      <c r="G111" s="5">
        <v>14352677302</v>
      </c>
      <c r="I111" s="5">
        <v>14368835403</v>
      </c>
      <c r="J111" s="5">
        <v>14305700609</v>
      </c>
      <c r="K111" s="5">
        <v>4318972642</v>
      </c>
      <c r="L111" s="5">
        <v>11600751948</v>
      </c>
      <c r="M111" s="5">
        <v>11145759633</v>
      </c>
      <c r="N111" s="5">
        <v>10947487395</v>
      </c>
      <c r="O111" s="5">
        <v>6543144507</v>
      </c>
      <c r="P111" s="5">
        <v>576574987</v>
      </c>
      <c r="R111" s="5">
        <v>1162179227</v>
      </c>
    </row>
    <row r="112" spans="3:18" ht="15.5" x14ac:dyDescent="0.35">
      <c r="C112" t="s">
        <v>146</v>
      </c>
      <c r="D112" s="5">
        <v>27330673097</v>
      </c>
      <c r="E112" s="5">
        <v>29704635981</v>
      </c>
      <c r="F112" s="5">
        <v>33289047292</v>
      </c>
      <c r="G112" s="5">
        <v>32316954417</v>
      </c>
      <c r="I112" s="5">
        <v>33289047292</v>
      </c>
      <c r="J112" s="5">
        <v>43490806843</v>
      </c>
      <c r="K112" s="5">
        <v>20063551900</v>
      </c>
      <c r="L112" s="5">
        <v>23537337791</v>
      </c>
      <c r="M112" s="5">
        <v>39500652299</v>
      </c>
      <c r="N112" s="5">
        <v>55644031346</v>
      </c>
      <c r="O112" s="5">
        <v>45206674495</v>
      </c>
      <c r="P112" s="5">
        <v>12454553111</v>
      </c>
      <c r="Q112" s="5">
        <v>12852349806</v>
      </c>
      <c r="R112" s="5">
        <v>8670423799</v>
      </c>
    </row>
    <row r="113" spans="3:18" ht="15.5" x14ac:dyDescent="0.35">
      <c r="C113" t="s">
        <v>147</v>
      </c>
      <c r="D113" s="5">
        <v>27330673097</v>
      </c>
      <c r="E113" s="5">
        <v>29704635981</v>
      </c>
      <c r="F113" s="5">
        <v>33289047292</v>
      </c>
      <c r="G113" s="5">
        <v>32316954417</v>
      </c>
      <c r="I113" s="5">
        <v>33289047292</v>
      </c>
      <c r="J113" s="5">
        <v>43490806843</v>
      </c>
      <c r="K113" s="5">
        <v>20063551900</v>
      </c>
      <c r="L113" s="5">
        <v>23537337791</v>
      </c>
      <c r="M113" s="5">
        <v>39500652299</v>
      </c>
      <c r="N113" s="5">
        <v>55644031346</v>
      </c>
      <c r="O113" s="5">
        <v>45206674495</v>
      </c>
      <c r="P113" s="5">
        <v>12454553111</v>
      </c>
      <c r="Q113" s="5">
        <v>12852349806</v>
      </c>
      <c r="R113" s="5">
        <v>8670423799</v>
      </c>
    </row>
    <row r="114" spans="3:18" ht="15.5" x14ac:dyDescent="0.35">
      <c r="C114" t="s">
        <v>152</v>
      </c>
    </row>
    <row r="115" spans="3:18" ht="15.5" x14ac:dyDescent="0.35">
      <c r="C115" t="s">
        <v>153</v>
      </c>
      <c r="D115" s="5">
        <v>8577427362</v>
      </c>
      <c r="E115" s="5">
        <v>11963926579</v>
      </c>
      <c r="F115" s="5">
        <v>16560874223</v>
      </c>
      <c r="G115" s="5">
        <v>19808314789</v>
      </c>
      <c r="I115" s="5">
        <v>16560874223</v>
      </c>
      <c r="J115" s="5">
        <v>30929709626</v>
      </c>
      <c r="K115" s="5">
        <v>7457632457</v>
      </c>
      <c r="L115" s="5">
        <v>13335179761</v>
      </c>
      <c r="M115" s="5">
        <v>24062815807</v>
      </c>
      <c r="N115" s="5">
        <v>35113977273</v>
      </c>
      <c r="O115" s="5">
        <v>29080642255</v>
      </c>
      <c r="R115" s="5">
        <v>110273550</v>
      </c>
    </row>
    <row r="116" spans="3:18" ht="15.5" x14ac:dyDescent="0.35">
      <c r="C116" t="s">
        <v>150</v>
      </c>
      <c r="M116" s="5">
        <v>4443031</v>
      </c>
    </row>
    <row r="117" spans="3:18" ht="15.5" x14ac:dyDescent="0.35">
      <c r="C117" t="s">
        <v>154</v>
      </c>
      <c r="D117" s="5">
        <v>338305259809</v>
      </c>
      <c r="E117" s="5">
        <v>366439146105</v>
      </c>
      <c r="F117" s="5">
        <v>387130959100</v>
      </c>
      <c r="G117" s="5">
        <v>416768919602</v>
      </c>
      <c r="I117" s="5">
        <v>387130959100</v>
      </c>
      <c r="J117" s="5">
        <v>476342774032</v>
      </c>
      <c r="K117" s="5">
        <v>384617373377</v>
      </c>
      <c r="L117" s="5">
        <v>142744113133</v>
      </c>
      <c r="M117" s="5">
        <v>320458715888</v>
      </c>
      <c r="N117" s="5">
        <v>244363297557</v>
      </c>
      <c r="O117" s="5">
        <v>207108590481</v>
      </c>
      <c r="P117" s="5">
        <v>195678977792</v>
      </c>
      <c r="Q117" s="5">
        <v>100983030820</v>
      </c>
      <c r="R117" s="5">
        <v>150171012622</v>
      </c>
    </row>
    <row r="118" spans="3:18" ht="15.5" x14ac:dyDescent="0.35">
      <c r="C118" t="s">
        <v>155</v>
      </c>
    </row>
    <row r="119" spans="3:18" ht="15.5" x14ac:dyDescent="0.35">
      <c r="C119" t="s">
        <v>156</v>
      </c>
      <c r="D119" s="5">
        <v>241943817000</v>
      </c>
      <c r="E119" s="5">
        <v>241943817000</v>
      </c>
      <c r="F119" s="5">
        <v>241943817000</v>
      </c>
      <c r="G119" s="5">
        <v>241943817000</v>
      </c>
      <c r="I119" s="5">
        <v>241943817000</v>
      </c>
      <c r="J119" s="5">
        <v>241943817000</v>
      </c>
      <c r="K119" s="5">
        <v>241943817000</v>
      </c>
      <c r="L119" s="5">
        <v>241943817000</v>
      </c>
      <c r="M119" s="5">
        <v>241943817000</v>
      </c>
      <c r="N119" s="5">
        <v>241943817000</v>
      </c>
      <c r="O119" s="5">
        <v>237840550000</v>
      </c>
      <c r="P119" s="5">
        <v>237483462000</v>
      </c>
      <c r="Q119" s="5">
        <v>235000000000</v>
      </c>
      <c r="R119" s="5">
        <v>165000000000</v>
      </c>
    </row>
    <row r="120" spans="3:18" ht="15.5" x14ac:dyDescent="0.35">
      <c r="C120" t="s">
        <v>157</v>
      </c>
      <c r="D120" s="5">
        <v>162091994218</v>
      </c>
      <c r="E120" s="5">
        <v>162091994218</v>
      </c>
      <c r="F120" s="5">
        <v>162091994218</v>
      </c>
      <c r="G120" s="5">
        <v>162091994218</v>
      </c>
      <c r="I120" s="5">
        <v>162091994218</v>
      </c>
      <c r="J120" s="5">
        <v>162091994218</v>
      </c>
      <c r="K120" s="5">
        <v>162091994218</v>
      </c>
      <c r="L120" s="5">
        <v>162091994218</v>
      </c>
      <c r="M120" s="5">
        <v>158039249438</v>
      </c>
      <c r="N120" s="5">
        <v>158039249438</v>
      </c>
      <c r="O120" s="5">
        <v>147575918588</v>
      </c>
      <c r="P120" s="5">
        <v>146665344188</v>
      </c>
      <c r="Q120" s="5">
        <v>140332516088</v>
      </c>
      <c r="R120" s="5">
        <v>1484191309</v>
      </c>
    </row>
    <row r="121" spans="3:18" ht="15.5" x14ac:dyDescent="0.35">
      <c r="C121" t="s">
        <v>158</v>
      </c>
      <c r="D121" s="5">
        <v>141903766243</v>
      </c>
      <c r="E121" s="5">
        <v>168195173643</v>
      </c>
      <c r="F121" s="5">
        <v>199687054145</v>
      </c>
      <c r="G121" s="5">
        <v>236061742858</v>
      </c>
      <c r="I121" s="5">
        <v>199687054145</v>
      </c>
      <c r="J121" s="5">
        <v>244721559198</v>
      </c>
      <c r="K121" s="5">
        <v>255481759666</v>
      </c>
      <c r="L121" s="5">
        <v>266631060025</v>
      </c>
      <c r="M121" s="5">
        <v>268802435517</v>
      </c>
      <c r="N121" s="5">
        <v>262431338569</v>
      </c>
      <c r="O121" s="5">
        <v>256149083500</v>
      </c>
      <c r="P121" s="5">
        <v>179018030931</v>
      </c>
      <c r="Q121" s="5">
        <v>100645995671</v>
      </c>
      <c r="R121" s="5">
        <v>53589930374</v>
      </c>
    </row>
    <row r="122" spans="3:18" ht="15.5" x14ac:dyDescent="0.35">
      <c r="C122" t="s">
        <v>159</v>
      </c>
      <c r="D122" s="5">
        <v>850000000</v>
      </c>
      <c r="E122" s="5">
        <v>850000000</v>
      </c>
      <c r="F122" s="5">
        <v>850000000</v>
      </c>
      <c r="G122" s="5">
        <v>850000000</v>
      </c>
      <c r="I122" s="5">
        <v>850000000</v>
      </c>
      <c r="J122" s="5">
        <v>800000000</v>
      </c>
      <c r="K122" s="5">
        <v>750000000</v>
      </c>
      <c r="L122" s="5">
        <v>700000000</v>
      </c>
      <c r="M122" s="5">
        <v>600000000</v>
      </c>
      <c r="N122" s="5">
        <v>500000000</v>
      </c>
      <c r="O122" s="5">
        <v>400000000</v>
      </c>
      <c r="P122" s="5">
        <v>300000000</v>
      </c>
      <c r="Q122" s="5">
        <v>200000000</v>
      </c>
    </row>
    <row r="123" spans="3:18" ht="15.5" x14ac:dyDescent="0.35">
      <c r="C123" t="s">
        <v>160</v>
      </c>
      <c r="D123" s="5">
        <v>141053766243</v>
      </c>
      <c r="E123" s="5">
        <v>167345173643</v>
      </c>
      <c r="F123" s="5">
        <v>198837054145</v>
      </c>
      <c r="G123" s="5">
        <v>235211742858</v>
      </c>
      <c r="I123" s="5">
        <v>198837054145</v>
      </c>
      <c r="J123" s="5">
        <v>243921559198</v>
      </c>
      <c r="K123" s="5">
        <v>254731759666</v>
      </c>
      <c r="L123" s="5">
        <v>265931060025</v>
      </c>
      <c r="M123" s="5">
        <v>268202435517</v>
      </c>
      <c r="N123" s="5">
        <v>261931338569</v>
      </c>
      <c r="O123" s="5">
        <v>255749083500</v>
      </c>
      <c r="P123" s="5">
        <v>178718030931</v>
      </c>
      <c r="Q123" s="5">
        <v>100445995671</v>
      </c>
    </row>
    <row r="124" spans="3:18" ht="15.5" x14ac:dyDescent="0.35">
      <c r="C124" t="s">
        <v>161</v>
      </c>
      <c r="D124" s="5">
        <v>141903766243</v>
      </c>
      <c r="E124" s="5">
        <v>168195173643</v>
      </c>
      <c r="F124" s="5">
        <v>199687054145</v>
      </c>
      <c r="G124" s="5">
        <v>236061742858</v>
      </c>
      <c r="I124" s="5">
        <v>199687054145</v>
      </c>
      <c r="J124" s="5">
        <v>244721559198</v>
      </c>
      <c r="K124" s="5">
        <v>255481759666</v>
      </c>
      <c r="L124" s="5">
        <v>266631060025</v>
      </c>
      <c r="M124" s="5">
        <v>268802435517</v>
      </c>
      <c r="N124" s="5">
        <v>262431338569</v>
      </c>
      <c r="O124" s="5">
        <v>256149083500</v>
      </c>
      <c r="P124" s="5">
        <v>179018030931</v>
      </c>
      <c r="Q124" s="5">
        <v>100645995671</v>
      </c>
      <c r="R124" s="5">
        <v>53589930374</v>
      </c>
    </row>
    <row r="125" spans="3:18" ht="15.5" x14ac:dyDescent="0.35">
      <c r="C125" t="s">
        <v>162</v>
      </c>
      <c r="D125" s="5">
        <v>10408858000</v>
      </c>
      <c r="E125" s="5">
        <v>10643024379</v>
      </c>
      <c r="F125" s="5">
        <v>10888192236</v>
      </c>
      <c r="G125" s="5">
        <v>11657845910</v>
      </c>
      <c r="I125" s="5">
        <v>10888192236</v>
      </c>
      <c r="J125" s="5">
        <v>11524161376</v>
      </c>
      <c r="K125" s="5">
        <v>1454661457</v>
      </c>
      <c r="L125" s="5">
        <v>-1807252757</v>
      </c>
      <c r="M125" s="5">
        <v>-124731445</v>
      </c>
      <c r="N125" s="5">
        <v>146440200</v>
      </c>
      <c r="O125" s="5">
        <v>1892731</v>
      </c>
      <c r="P125" s="5">
        <v>741120</v>
      </c>
      <c r="Q125" s="5">
        <v>2000000</v>
      </c>
    </row>
    <row r="126" spans="3:18" ht="15.5" x14ac:dyDescent="0.35">
      <c r="C126" t="s">
        <v>10</v>
      </c>
      <c r="D126" s="5">
        <v>543795527295</v>
      </c>
      <c r="E126" s="5">
        <v>570321101074</v>
      </c>
      <c r="F126" s="5">
        <v>602058149433</v>
      </c>
      <c r="G126" s="5">
        <v>639202491820</v>
      </c>
      <c r="I126" s="5">
        <v>602058149433</v>
      </c>
      <c r="J126" s="5">
        <v>647728623626</v>
      </c>
      <c r="K126" s="5">
        <v>661573606369</v>
      </c>
      <c r="L126" s="5">
        <v>668859547083</v>
      </c>
      <c r="M126" s="5">
        <v>668660599446</v>
      </c>
      <c r="N126" s="5">
        <v>662560916609</v>
      </c>
      <c r="O126" s="5">
        <v>641567444819</v>
      </c>
      <c r="P126" s="5">
        <v>563167578239</v>
      </c>
      <c r="Q126" s="5">
        <v>475980511759</v>
      </c>
      <c r="R126" s="5">
        <v>220074121683</v>
      </c>
    </row>
    <row r="127" spans="3:18" ht="15.5" x14ac:dyDescent="0.35">
      <c r="C127" t="s">
        <v>163</v>
      </c>
      <c r="D127" s="5">
        <v>882100787104</v>
      </c>
      <c r="E127" s="5">
        <v>936760247179</v>
      </c>
      <c r="F127" s="5">
        <v>989189108533</v>
      </c>
      <c r="G127" s="5">
        <v>1055971411422</v>
      </c>
      <c r="I127" s="5">
        <v>989189108533</v>
      </c>
      <c r="J127" s="5">
        <v>1124071397658</v>
      </c>
      <c r="K127" s="5">
        <v>1046190979746</v>
      </c>
      <c r="L127" s="5">
        <v>811603660216</v>
      </c>
      <c r="M127" s="5">
        <v>989119315334</v>
      </c>
      <c r="N127" s="5">
        <v>906924214166</v>
      </c>
      <c r="O127" s="5">
        <v>848676035300</v>
      </c>
      <c r="P127" s="5">
        <v>758846556031</v>
      </c>
      <c r="Q127" s="5">
        <v>576963542579</v>
      </c>
      <c r="R127" s="5">
        <v>370245134305</v>
      </c>
    </row>
    <row r="128" spans="3:18" ht="15.5" x14ac:dyDescent="0.35">
      <c r="C128" t="s">
        <v>164</v>
      </c>
      <c r="D128" s="5">
        <v>9677752680</v>
      </c>
      <c r="E128" s="5">
        <v>9677752680</v>
      </c>
      <c r="F128" s="5">
        <v>9677752680</v>
      </c>
      <c r="G128" s="5">
        <v>9677752680</v>
      </c>
      <c r="I128" s="5">
        <v>9677752680</v>
      </c>
      <c r="J128" s="5">
        <v>9677752680</v>
      </c>
      <c r="K128" s="5">
        <v>9677752680</v>
      </c>
      <c r="L128" s="5">
        <v>9677752680</v>
      </c>
      <c r="M128" s="5">
        <v>9677752680</v>
      </c>
      <c r="N128" s="5">
        <v>2419438170</v>
      </c>
      <c r="O128" s="5">
        <v>2378405500</v>
      </c>
      <c r="P128" s="5">
        <v>2374834620</v>
      </c>
      <c r="Q128" s="5">
        <v>2350000000</v>
      </c>
      <c r="R128" s="5">
        <v>1650000000</v>
      </c>
    </row>
    <row r="130" spans="2:18" ht="15.5" x14ac:dyDescent="0.35">
      <c r="B130" t="s">
        <v>165</v>
      </c>
      <c r="C130" t="s">
        <v>166</v>
      </c>
      <c r="D130" s="5">
        <v>42907763267</v>
      </c>
      <c r="E130" s="5">
        <v>559036496</v>
      </c>
      <c r="F130" s="5">
        <v>44287151932</v>
      </c>
      <c r="G130" s="5">
        <v>-166127564190</v>
      </c>
      <c r="I130" s="5">
        <v>105951127931</v>
      </c>
      <c r="J130" s="5">
        <v>-65854436603</v>
      </c>
      <c r="K130" s="5">
        <v>-62204134454</v>
      </c>
      <c r="L130" s="5">
        <v>208500977805</v>
      </c>
      <c r="M130" s="5">
        <v>13949428441</v>
      </c>
      <c r="N130" s="5">
        <v>78181287748</v>
      </c>
      <c r="O130" s="5">
        <v>105224199992</v>
      </c>
      <c r="P130" s="5">
        <v>7395470836</v>
      </c>
      <c r="Q130" s="5">
        <v>-115201632290</v>
      </c>
      <c r="R130" s="5">
        <v>23774545294</v>
      </c>
    </row>
    <row r="131" spans="2:18" ht="15.5" x14ac:dyDescent="0.35">
      <c r="C131" t="s">
        <v>690</v>
      </c>
      <c r="D131" s="5">
        <v>321408770958</v>
      </c>
      <c r="E131" s="5">
        <v>520369016671</v>
      </c>
      <c r="F131" s="5">
        <v>331289256460</v>
      </c>
      <c r="G131" s="5">
        <v>209004666710</v>
      </c>
      <c r="I131" s="5">
        <v>1167918423091</v>
      </c>
      <c r="J131" s="5">
        <v>1315727654401</v>
      </c>
      <c r="K131" s="5">
        <v>1302757918793</v>
      </c>
      <c r="L131" s="5">
        <v>1020341423430</v>
      </c>
      <c r="M131" s="5">
        <v>893370432553</v>
      </c>
      <c r="N131" s="5">
        <v>1177280477313</v>
      </c>
      <c r="O131" s="5">
        <v>1665704200445</v>
      </c>
      <c r="P131" s="5">
        <v>1418979454035</v>
      </c>
      <c r="Q131" s="5">
        <v>1088353100069</v>
      </c>
      <c r="R131" s="5">
        <v>1074407186553</v>
      </c>
    </row>
    <row r="132" spans="2:18" ht="15.5" x14ac:dyDescent="0.35">
      <c r="C132" t="s">
        <v>377</v>
      </c>
      <c r="D132" s="5">
        <v>22842673</v>
      </c>
      <c r="E132" s="5">
        <v>40390652</v>
      </c>
      <c r="F132" s="5">
        <v>24035160</v>
      </c>
      <c r="G132" s="5">
        <v>47409460</v>
      </c>
      <c r="I132" s="5">
        <v>193392762</v>
      </c>
      <c r="J132" s="5">
        <v>262004533</v>
      </c>
      <c r="K132" s="5">
        <v>94608670</v>
      </c>
      <c r="L132" s="5">
        <v>15560188</v>
      </c>
      <c r="M132" s="5">
        <v>9878900</v>
      </c>
      <c r="N132" s="5">
        <v>15534278</v>
      </c>
      <c r="O132" s="5">
        <v>24626355</v>
      </c>
      <c r="P132" s="5">
        <v>39459148</v>
      </c>
      <c r="Q132" s="5">
        <v>198137955</v>
      </c>
      <c r="R132" s="5">
        <v>8896791</v>
      </c>
    </row>
    <row r="133" spans="2:18" ht="15.5" x14ac:dyDescent="0.35">
      <c r="C133" t="s">
        <v>2003</v>
      </c>
    </row>
    <row r="134" spans="2:18" ht="15.5" x14ac:dyDescent="0.35">
      <c r="C134" t="s">
        <v>652</v>
      </c>
      <c r="D134" s="5">
        <v>-248903332830</v>
      </c>
      <c r="E134" s="5">
        <v>-478034025812</v>
      </c>
      <c r="F134" s="5">
        <v>-264667757689</v>
      </c>
      <c r="G134" s="5">
        <v>-343706583561</v>
      </c>
      <c r="I134" s="5">
        <v>-939215428407</v>
      </c>
      <c r="J134" s="5">
        <v>-1220514903039</v>
      </c>
      <c r="K134" s="5">
        <v>-1235237027767</v>
      </c>
      <c r="L134" s="5">
        <v>-696225353750</v>
      </c>
      <c r="M134" s="5">
        <v>-768966706160</v>
      </c>
      <c r="N134" s="5">
        <v>-979242690523</v>
      </c>
      <c r="O134" s="5">
        <v>-1412362951135</v>
      </c>
      <c r="P134" s="5">
        <v>-1295937173855</v>
      </c>
      <c r="Q134" s="5">
        <v>-1074342539295</v>
      </c>
      <c r="R134" s="5">
        <v>-930741337894</v>
      </c>
    </row>
    <row r="135" spans="2:18" ht="15.5" x14ac:dyDescent="0.35">
      <c r="C135" t="s">
        <v>653</v>
      </c>
      <c r="D135" s="5">
        <v>-9192272925</v>
      </c>
      <c r="E135" s="5">
        <v>-12566127976</v>
      </c>
      <c r="F135" s="5">
        <v>-10023409442</v>
      </c>
      <c r="G135" s="5">
        <v>-9884724222</v>
      </c>
      <c r="I135" s="5">
        <v>-40262355071</v>
      </c>
      <c r="J135" s="5">
        <v>-37212015603</v>
      </c>
      <c r="K135" s="5">
        <v>-36986824377</v>
      </c>
      <c r="L135" s="5">
        <v>-35659229713</v>
      </c>
      <c r="M135" s="5">
        <v>-29778526344</v>
      </c>
      <c r="N135" s="5">
        <v>-29243839683</v>
      </c>
      <c r="O135" s="5">
        <v>-27598341817</v>
      </c>
      <c r="P135" s="5">
        <v>-26243871998</v>
      </c>
      <c r="Q135" s="5">
        <v>-29369212172</v>
      </c>
      <c r="R135" s="5">
        <v>-21551052272</v>
      </c>
    </row>
    <row r="136" spans="2:18" ht="15.5" x14ac:dyDescent="0.35">
      <c r="C136" t="s">
        <v>791</v>
      </c>
      <c r="D136" s="5">
        <v>-258095605755</v>
      </c>
      <c r="E136" s="5">
        <v>-490600153788</v>
      </c>
      <c r="F136" s="5">
        <v>-274691167131</v>
      </c>
      <c r="G136" s="5">
        <v>-353591307783</v>
      </c>
      <c r="I136" s="5">
        <v>-979477783478</v>
      </c>
      <c r="J136" s="5">
        <v>-1257726918642</v>
      </c>
      <c r="K136" s="5">
        <v>-1272223852144</v>
      </c>
      <c r="L136" s="5">
        <v>-731884583463</v>
      </c>
      <c r="M136" s="5">
        <v>-798745232504</v>
      </c>
      <c r="N136" s="5">
        <v>-1008486530206</v>
      </c>
      <c r="O136" s="5">
        <v>-1439961292952</v>
      </c>
      <c r="P136" s="5">
        <v>-1322181045853</v>
      </c>
      <c r="Q136" s="5">
        <v>-1103711751467</v>
      </c>
      <c r="R136" s="5">
        <v>-952292390166</v>
      </c>
    </row>
    <row r="137" spans="2:18" ht="15.5" x14ac:dyDescent="0.35">
      <c r="C137" t="s">
        <v>1231</v>
      </c>
      <c r="D137" s="5">
        <v>-13293212653</v>
      </c>
      <c r="E137" s="5">
        <v>-20916077694</v>
      </c>
      <c r="F137" s="5">
        <v>-1918230274</v>
      </c>
      <c r="G137" s="5">
        <v>-16539438528</v>
      </c>
      <c r="I137" s="5">
        <v>-52309661351</v>
      </c>
      <c r="J137" s="5">
        <v>-90708361914</v>
      </c>
      <c r="K137" s="5">
        <v>-73407428000</v>
      </c>
      <c r="L137" s="5">
        <v>-47477093304</v>
      </c>
      <c r="M137" s="5">
        <v>-47242780611</v>
      </c>
      <c r="N137" s="5">
        <v>-52852192405</v>
      </c>
      <c r="O137" s="5">
        <v>-53582002456</v>
      </c>
      <c r="P137" s="5">
        <v>-46015729797</v>
      </c>
      <c r="Q137" s="5">
        <v>-68130464914</v>
      </c>
      <c r="R137" s="5">
        <v>-73171914660</v>
      </c>
    </row>
    <row r="138" spans="2:18" ht="15.5" x14ac:dyDescent="0.35">
      <c r="C138" t="s">
        <v>170</v>
      </c>
      <c r="D138" s="5">
        <v>-5379492073</v>
      </c>
      <c r="E138" s="5">
        <v>-5585672574</v>
      </c>
      <c r="F138" s="5">
        <v>-8995197625</v>
      </c>
      <c r="G138" s="5">
        <v>-3707468353</v>
      </c>
      <c r="I138" s="5">
        <v>-24687807420</v>
      </c>
      <c r="J138" s="5">
        <v>-27341222975</v>
      </c>
      <c r="K138" s="5">
        <v>-15688248767</v>
      </c>
      <c r="L138" s="5">
        <v>-21948261577</v>
      </c>
      <c r="M138" s="5">
        <v>-22061046881</v>
      </c>
      <c r="N138" s="5">
        <v>-17812981340</v>
      </c>
      <c r="O138" s="5">
        <v>-16335371792</v>
      </c>
      <c r="P138" s="5">
        <v>-12974049318</v>
      </c>
      <c r="Q138" s="5">
        <v>-10012722452</v>
      </c>
      <c r="R138" s="5">
        <v>-12606957003</v>
      </c>
    </row>
    <row r="139" spans="2:18" ht="15.5" x14ac:dyDescent="0.35">
      <c r="C139" t="s">
        <v>623</v>
      </c>
      <c r="D139" s="5">
        <v>-1755539883</v>
      </c>
      <c r="E139" s="5">
        <v>-2748466771</v>
      </c>
      <c r="F139" s="5">
        <v>-1421544658</v>
      </c>
      <c r="G139" s="5">
        <v>-1341425696</v>
      </c>
      <c r="I139" s="5">
        <v>-5685435673</v>
      </c>
      <c r="J139" s="5">
        <v>-6067592006</v>
      </c>
      <c r="K139" s="5">
        <v>-3737133006</v>
      </c>
      <c r="L139" s="5">
        <v>-10546067469</v>
      </c>
      <c r="M139" s="5">
        <v>-11381823016</v>
      </c>
      <c r="N139" s="5">
        <v>-19963019892</v>
      </c>
      <c r="O139" s="5">
        <v>-50625959608</v>
      </c>
      <c r="P139" s="5">
        <v>-30452617379</v>
      </c>
      <c r="Q139" s="5">
        <v>-21897931481</v>
      </c>
      <c r="R139" s="5">
        <v>-12570276221</v>
      </c>
    </row>
    <row r="140" spans="2:18" ht="15.5" x14ac:dyDescent="0.35">
      <c r="C140" t="s">
        <v>1236</v>
      </c>
    </row>
    <row r="141" spans="2:18" ht="15.5" x14ac:dyDescent="0.35">
      <c r="C141" t="s">
        <v>172</v>
      </c>
      <c r="D141" s="5">
        <v>-80751840865</v>
      </c>
      <c r="E141" s="5">
        <v>2919466676</v>
      </c>
      <c r="F141" s="5">
        <v>-38231282465</v>
      </c>
      <c r="G141" s="5">
        <v>172089357557</v>
      </c>
      <c r="I141" s="5">
        <v>-101936256101</v>
      </c>
      <c r="J141" s="5">
        <v>93490482379</v>
      </c>
      <c r="K141" s="5">
        <v>238718728879</v>
      </c>
      <c r="L141" s="5">
        <v>-140997275340</v>
      </c>
      <c r="M141" s="5">
        <v>39424635414</v>
      </c>
      <c r="N141" s="5">
        <v>12396079723</v>
      </c>
      <c r="O141" s="5">
        <v>10173945075</v>
      </c>
      <c r="P141" s="5">
        <v>85481686080</v>
      </c>
      <c r="Q141" s="5">
        <v>164730567619</v>
      </c>
      <c r="R141" s="5">
        <v>6599836800</v>
      </c>
    </row>
    <row r="142" spans="2:18" ht="15.5" x14ac:dyDescent="0.35">
      <c r="C142" t="s">
        <v>173</v>
      </c>
      <c r="D142" s="5">
        <v>9843678463</v>
      </c>
      <c r="E142" s="5">
        <v>13901249023</v>
      </c>
      <c r="F142" s="5">
        <v>-8002635153</v>
      </c>
      <c r="G142" s="5">
        <v>-21186397396</v>
      </c>
      <c r="I142" s="5">
        <v>3135259593</v>
      </c>
      <c r="J142" s="5">
        <v>-26227352663</v>
      </c>
      <c r="K142" s="5">
        <v>-178436410268</v>
      </c>
      <c r="L142" s="5">
        <v>-62887295977</v>
      </c>
      <c r="M142" s="5">
        <v>-85729286305</v>
      </c>
      <c r="N142" s="5">
        <v>-116487026832</v>
      </c>
      <c r="O142" s="5">
        <v>-103037657405</v>
      </c>
      <c r="P142" s="5">
        <v>-86260187510</v>
      </c>
      <c r="Q142" s="5">
        <v>-15685709995</v>
      </c>
      <c r="R142" s="5">
        <v>-28903784500</v>
      </c>
    </row>
    <row r="143" spans="2:18" ht="15.5" x14ac:dyDescent="0.35">
      <c r="C143" t="s">
        <v>417</v>
      </c>
      <c r="P143" s="5">
        <v>2000859291</v>
      </c>
      <c r="Q143" s="5">
        <v>-15085368531</v>
      </c>
      <c r="R143" s="5">
        <v>-26829859900</v>
      </c>
    </row>
    <row r="144" spans="2:18" ht="15.5" x14ac:dyDescent="0.35">
      <c r="C144" t="s">
        <v>2004</v>
      </c>
      <c r="P144" s="5">
        <v>-75276000</v>
      </c>
      <c r="Q144" s="5">
        <v>-320816100</v>
      </c>
      <c r="R144" s="5">
        <v>-519043358</v>
      </c>
    </row>
    <row r="145" spans="3:18" ht="15.5" x14ac:dyDescent="0.35">
      <c r="C145" t="s">
        <v>175</v>
      </c>
      <c r="D145" s="5">
        <v>-18330836300</v>
      </c>
      <c r="E145" s="5">
        <v>-640315877</v>
      </c>
      <c r="F145" s="5">
        <v>-770235393</v>
      </c>
      <c r="G145" s="5">
        <v>-1734919396</v>
      </c>
      <c r="I145" s="5">
        <v>-3973005255</v>
      </c>
      <c r="J145" s="5">
        <v>-17106274097</v>
      </c>
      <c r="K145" s="5">
        <v>-10821054518</v>
      </c>
      <c r="L145" s="5">
        <v>-56871358518</v>
      </c>
      <c r="M145" s="5">
        <v>-85626494123</v>
      </c>
      <c r="N145" s="5">
        <v>-116487026832</v>
      </c>
      <c r="O145" s="5">
        <v>-103037657405</v>
      </c>
      <c r="P145" s="5">
        <v>-88390770801</v>
      </c>
      <c r="Q145" s="5">
        <v>-384225364</v>
      </c>
      <c r="R145" s="5">
        <v>-1650881242</v>
      </c>
    </row>
    <row r="146" spans="3:18" ht="15.5" x14ac:dyDescent="0.35">
      <c r="C146" t="s">
        <v>174</v>
      </c>
      <c r="I146" s="5">
        <v>108108108</v>
      </c>
      <c r="J146" s="5">
        <v>633333334</v>
      </c>
      <c r="K146" s="5">
        <v>48810811</v>
      </c>
      <c r="M146" s="5">
        <v>2271818</v>
      </c>
      <c r="P146" s="5">
        <v>205000000</v>
      </c>
      <c r="R146" s="5">
        <v>96000000</v>
      </c>
    </row>
    <row r="147" spans="3:18" ht="15.5" x14ac:dyDescent="0.35">
      <c r="C147" t="s">
        <v>2005</v>
      </c>
    </row>
    <row r="148" spans="3:18" ht="15.5" x14ac:dyDescent="0.35">
      <c r="C148" t="s">
        <v>2006</v>
      </c>
      <c r="Q148" s="5">
        <v>104700000</v>
      </c>
    </row>
    <row r="149" spans="3:18" ht="15.5" x14ac:dyDescent="0.35">
      <c r="C149" t="s">
        <v>1293</v>
      </c>
      <c r="D149" s="5">
        <v>2295148663</v>
      </c>
      <c r="E149" s="5">
        <v>29028000</v>
      </c>
      <c r="F149" s="5">
        <v>84682640</v>
      </c>
      <c r="G149" s="5">
        <v>414109000</v>
      </c>
      <c r="I149" s="5">
        <v>10889737040</v>
      </c>
      <c r="J149" s="5">
        <v>9340620000</v>
      </c>
      <c r="K149" s="5">
        <v>2230103500</v>
      </c>
    </row>
    <row r="150" spans="3:18" ht="15.5" x14ac:dyDescent="0.35">
      <c r="C150" t="s">
        <v>2007</v>
      </c>
      <c r="M150" s="5">
        <v>-105064000</v>
      </c>
    </row>
    <row r="151" spans="3:18" ht="15.5" x14ac:dyDescent="0.35">
      <c r="C151" t="s">
        <v>2008</v>
      </c>
      <c r="F151" s="5">
        <v>176500000</v>
      </c>
      <c r="I151" s="5">
        <v>176500000</v>
      </c>
      <c r="J151" s="5">
        <v>36084733600</v>
      </c>
      <c r="K151" s="5">
        <v>820000000</v>
      </c>
    </row>
    <row r="152" spans="3:18" ht="15.5" x14ac:dyDescent="0.35">
      <c r="C152" t="s">
        <v>2009</v>
      </c>
      <c r="D152" s="5">
        <v>26679366100</v>
      </c>
      <c r="E152" s="5">
        <v>14512536900</v>
      </c>
      <c r="F152" s="5">
        <v>-7493582400</v>
      </c>
      <c r="G152" s="5">
        <v>-19865587000</v>
      </c>
      <c r="I152" s="5">
        <v>-4066080300</v>
      </c>
      <c r="J152" s="5">
        <v>-56396790500</v>
      </c>
      <c r="K152" s="5">
        <v>-155641858358</v>
      </c>
      <c r="L152" s="5">
        <v>-85916758459</v>
      </c>
    </row>
    <row r="153" spans="3:18" ht="15.5" x14ac:dyDescent="0.35">
      <c r="C153" t="s">
        <v>1352</v>
      </c>
      <c r="D153" s="5">
        <v>-800000000</v>
      </c>
      <c r="J153" s="5">
        <v>-1893000000</v>
      </c>
      <c r="K153" s="5">
        <v>-9000000000</v>
      </c>
    </row>
    <row r="154" spans="3:18" ht="15.5" x14ac:dyDescent="0.35">
      <c r="C154" t="s">
        <v>2010</v>
      </c>
      <c r="L154" s="5">
        <v>79900821000</v>
      </c>
    </row>
    <row r="155" spans="3:18" ht="15.5" x14ac:dyDescent="0.35">
      <c r="C155" t="s">
        <v>2011</v>
      </c>
      <c r="J155" s="5">
        <v>4000000000</v>
      </c>
      <c r="K155" s="5">
        <v>-4000000000</v>
      </c>
    </row>
    <row r="156" spans="3:18" ht="15.5" x14ac:dyDescent="0.35">
      <c r="C156" t="s">
        <v>2012</v>
      </c>
      <c r="J156" s="5">
        <v>-889975000</v>
      </c>
      <c r="K156" s="5">
        <v>-1472411703</v>
      </c>
    </row>
    <row r="157" spans="3:18" ht="15.5" x14ac:dyDescent="0.35">
      <c r="C157" t="s">
        <v>1893</v>
      </c>
      <c r="K157" s="5">
        <v>-600000000</v>
      </c>
    </row>
    <row r="158" spans="3:18" ht="15.5" x14ac:dyDescent="0.35">
      <c r="C158" t="s">
        <v>577</v>
      </c>
    </row>
    <row r="159" spans="3:18" ht="15.5" x14ac:dyDescent="0.35">
      <c r="C159" t="s">
        <v>189</v>
      </c>
      <c r="D159" s="5">
        <v>-80751840865</v>
      </c>
      <c r="E159" s="5">
        <v>2919466676</v>
      </c>
      <c r="F159" s="5">
        <v>-38231282465</v>
      </c>
      <c r="G159" s="5">
        <v>172089357557</v>
      </c>
      <c r="I159" s="5">
        <v>-101936256101</v>
      </c>
      <c r="J159" s="5">
        <v>93490482379</v>
      </c>
      <c r="K159" s="5">
        <v>238718728879</v>
      </c>
      <c r="L159" s="5">
        <v>-140997275340</v>
      </c>
      <c r="M159" s="5">
        <v>39424635414</v>
      </c>
      <c r="N159" s="5">
        <v>12396079723</v>
      </c>
      <c r="O159" s="5">
        <v>10173945075</v>
      </c>
      <c r="P159" s="5">
        <v>85481686080</v>
      </c>
      <c r="Q159" s="5">
        <v>164730567619</v>
      </c>
      <c r="R159" s="5">
        <v>6599836800</v>
      </c>
    </row>
    <row r="160" spans="3:18" ht="15.5" x14ac:dyDescent="0.35">
      <c r="C160" t="s">
        <v>1568</v>
      </c>
      <c r="Q160" s="5">
        <v>166026845638</v>
      </c>
    </row>
    <row r="161" spans="3:18" ht="15.5" x14ac:dyDescent="0.35">
      <c r="C161" t="s">
        <v>549</v>
      </c>
    </row>
    <row r="162" spans="3:18" ht="15.5" x14ac:dyDescent="0.35">
      <c r="C162" t="s">
        <v>2013</v>
      </c>
      <c r="N162" s="5">
        <v>14566597850</v>
      </c>
      <c r="O162" s="5">
        <v>1267662400</v>
      </c>
      <c r="P162" s="5">
        <v>8816290100</v>
      </c>
      <c r="Q162" s="5">
        <v>50973154362</v>
      </c>
    </row>
    <row r="163" spans="3:18" ht="15.5" x14ac:dyDescent="0.35">
      <c r="C163" t="s">
        <v>766</v>
      </c>
      <c r="J163" s="5">
        <v>40000000000</v>
      </c>
      <c r="N163" s="5">
        <v>4531518650</v>
      </c>
      <c r="O163" s="5">
        <v>35623786762</v>
      </c>
    </row>
    <row r="164" spans="3:18" ht="15.5" x14ac:dyDescent="0.35">
      <c r="C164" t="s">
        <v>204</v>
      </c>
      <c r="D164" s="5">
        <v>-3333333333</v>
      </c>
      <c r="E164" s="5">
        <v>-3333333333</v>
      </c>
      <c r="F164" s="5">
        <v>-3333333334</v>
      </c>
      <c r="G164" s="5">
        <v>-3333333333</v>
      </c>
      <c r="I164" s="5">
        <v>-13333333333</v>
      </c>
      <c r="J164" s="5">
        <v>-5576532270</v>
      </c>
      <c r="K164" s="5">
        <v>-10062930176</v>
      </c>
      <c r="L164" s="5">
        <v>-10062930180</v>
      </c>
      <c r="M164" s="5">
        <v>-10062930180</v>
      </c>
      <c r="N164" s="5">
        <v>-6612204828</v>
      </c>
    </row>
    <row r="165" spans="3:18" ht="15.5" x14ac:dyDescent="0.35">
      <c r="C165" t="s">
        <v>1548</v>
      </c>
      <c r="F165" s="5">
        <v>37952802812</v>
      </c>
    </row>
    <row r="166" spans="3:18" ht="15.5" x14ac:dyDescent="0.35">
      <c r="C166" t="s">
        <v>1861</v>
      </c>
      <c r="F166" s="5">
        <v>-37952802812</v>
      </c>
      <c r="I166" s="5">
        <v>-37952802812</v>
      </c>
      <c r="J166" s="5">
        <v>-2790570077</v>
      </c>
      <c r="K166" s="5">
        <v>40743372889</v>
      </c>
    </row>
    <row r="167" spans="3:18" ht="15.5" x14ac:dyDescent="0.35">
      <c r="C167" t="s">
        <v>2014</v>
      </c>
      <c r="K167" s="5">
        <v>5770000000</v>
      </c>
      <c r="L167" s="5">
        <v>25000000</v>
      </c>
      <c r="N167" s="5">
        <v>150000000</v>
      </c>
    </row>
    <row r="168" spans="3:18" ht="15.5" x14ac:dyDescent="0.35">
      <c r="C168" t="s">
        <v>1461</v>
      </c>
      <c r="Q168" s="5">
        <v>-7351683721</v>
      </c>
    </row>
    <row r="169" spans="3:18" ht="15.5" x14ac:dyDescent="0.35">
      <c r="C169" t="s">
        <v>2015</v>
      </c>
      <c r="D169" s="5">
        <v>81492468</v>
      </c>
      <c r="E169" s="5">
        <v>-1247199991</v>
      </c>
      <c r="F169" s="5">
        <v>102050869</v>
      </c>
      <c r="G169" s="5">
        <v>100443570</v>
      </c>
      <c r="I169" s="5">
        <v>-972367276</v>
      </c>
      <c r="J169" s="5">
        <v>-913083054</v>
      </c>
      <c r="K169" s="5">
        <v>-1293630021</v>
      </c>
      <c r="L169" s="5">
        <v>-1281592480</v>
      </c>
      <c r="M169" s="5">
        <v>-834681726</v>
      </c>
      <c r="N169" s="5">
        <v>-1604163549</v>
      </c>
    </row>
    <row r="170" spans="3:18" ht="15.5" x14ac:dyDescent="0.35">
      <c r="C170" t="s">
        <v>1186</v>
      </c>
      <c r="J170" s="5">
        <v>-51579540</v>
      </c>
      <c r="K170" s="5">
        <v>-72170460</v>
      </c>
      <c r="O170" s="5">
        <v>-576574987</v>
      </c>
      <c r="P170" s="5">
        <v>-497675013</v>
      </c>
      <c r="Q170" s="5">
        <v>-1272452777</v>
      </c>
      <c r="R170" s="5">
        <v>-994947223</v>
      </c>
    </row>
    <row r="171" spans="3:18" ht="15.5" x14ac:dyDescent="0.35">
      <c r="C171" t="s">
        <v>2016</v>
      </c>
      <c r="K171" s="5">
        <v>13311839327</v>
      </c>
      <c r="P171" s="5">
        <v>2000000</v>
      </c>
      <c r="R171" s="5">
        <v>285714430</v>
      </c>
    </row>
    <row r="172" spans="3:18" ht="15.5" x14ac:dyDescent="0.35">
      <c r="C172" t="s">
        <v>1454</v>
      </c>
    </row>
    <row r="173" spans="3:18" ht="15.5" x14ac:dyDescent="0.35">
      <c r="C173" t="s">
        <v>210</v>
      </c>
      <c r="G173" s="5">
        <v>-9677752680</v>
      </c>
      <c r="I173" s="5">
        <v>-9677752680</v>
      </c>
      <c r="J173" s="5">
        <v>-9677752680</v>
      </c>
      <c r="K173" s="5">
        <v>-9677752680</v>
      </c>
      <c r="L173" s="5">
        <v>-9677752680</v>
      </c>
      <c r="M173" s="5">
        <v>-9677752680</v>
      </c>
      <c r="N173" s="5">
        <v>-28635668400</v>
      </c>
      <c r="O173" s="5">
        <v>-26140929100</v>
      </c>
      <c r="P173" s="5">
        <v>-14200138260</v>
      </c>
    </row>
    <row r="174" spans="3:18" ht="15.5" x14ac:dyDescent="0.35">
      <c r="C174" t="s">
        <v>1460</v>
      </c>
      <c r="R174" s="5">
        <v>1000534500</v>
      </c>
    </row>
    <row r="175" spans="3:18" ht="15.5" x14ac:dyDescent="0.35">
      <c r="C175" t="s">
        <v>598</v>
      </c>
      <c r="D175" s="5">
        <v>-28000399135</v>
      </c>
      <c r="E175" s="5">
        <v>17379752195</v>
      </c>
      <c r="F175" s="5">
        <v>-1946765686</v>
      </c>
      <c r="G175" s="5">
        <v>-15224604029</v>
      </c>
      <c r="I175" s="5">
        <v>7150131423</v>
      </c>
      <c r="J175" s="5">
        <v>1408693113</v>
      </c>
      <c r="K175" s="5">
        <v>-1921815843</v>
      </c>
      <c r="L175" s="5">
        <v>4616406488</v>
      </c>
      <c r="M175" s="5">
        <v>-32355222450</v>
      </c>
      <c r="N175" s="5">
        <v>-25909659361</v>
      </c>
      <c r="O175" s="5">
        <v>12360487662</v>
      </c>
      <c r="P175" s="5">
        <v>6616969406</v>
      </c>
      <c r="Q175" s="5">
        <v>33843225334</v>
      </c>
      <c r="R175" s="5">
        <v>1470597594</v>
      </c>
    </row>
    <row r="176" spans="3:18" ht="15.5" x14ac:dyDescent="0.35">
      <c r="C176" t="s">
        <v>2017</v>
      </c>
      <c r="L176" s="5">
        <v>17369396356</v>
      </c>
    </row>
    <row r="177" spans="2:18" ht="15.5" x14ac:dyDescent="0.35">
      <c r="C177" t="s">
        <v>227</v>
      </c>
      <c r="E177" s="5">
        <v>-26095727911</v>
      </c>
      <c r="I177" s="5">
        <v>-33245859334</v>
      </c>
      <c r="J177" s="5">
        <v>-34654552447</v>
      </c>
      <c r="K177" s="5">
        <v>-32732736604</v>
      </c>
      <c r="L177" s="5">
        <v>-54718539448</v>
      </c>
      <c r="M177" s="5">
        <v>-22363316998</v>
      </c>
      <c r="N177" s="5">
        <v>3546342363</v>
      </c>
      <c r="O177" s="5">
        <v>-8814145299</v>
      </c>
      <c r="P177" s="5">
        <v>36310612147</v>
      </c>
      <c r="Q177" s="5">
        <v>2467386813</v>
      </c>
      <c r="R177" s="5">
        <v>996789219</v>
      </c>
    </row>
    <row r="178" spans="2:18" ht="15.5" x14ac:dyDescent="0.35">
      <c r="C178" t="s">
        <v>229</v>
      </c>
      <c r="D178" s="5">
        <v>-28000399135</v>
      </c>
      <c r="E178" s="5">
        <v>-8715975716</v>
      </c>
      <c r="F178" s="5">
        <v>-1946765686</v>
      </c>
      <c r="G178" s="5">
        <v>-15224604029</v>
      </c>
      <c r="I178" s="5">
        <v>-26095727911</v>
      </c>
      <c r="J178" s="5">
        <v>-33245859334</v>
      </c>
      <c r="K178" s="5">
        <v>-34654552447</v>
      </c>
      <c r="L178" s="5">
        <v>-32732736604</v>
      </c>
      <c r="M178" s="5">
        <v>-54718539448</v>
      </c>
      <c r="N178" s="5">
        <v>-22363316998</v>
      </c>
      <c r="O178" s="5">
        <v>3546342363</v>
      </c>
      <c r="P178" s="5">
        <v>42927581553</v>
      </c>
      <c r="Q178" s="5">
        <v>36310612147</v>
      </c>
      <c r="R178" s="5">
        <v>2467386813</v>
      </c>
    </row>
    <row r="180" spans="2:18" ht="15.5" x14ac:dyDescent="0.35">
      <c r="B180" t="s">
        <v>230</v>
      </c>
      <c r="C180" t="s">
        <v>12</v>
      </c>
      <c r="D180" s="5">
        <v>9680000000</v>
      </c>
      <c r="E180" s="5">
        <v>9680000000</v>
      </c>
      <c r="F180" s="5">
        <v>9680000000</v>
      </c>
      <c r="G180" s="5">
        <v>9680000000</v>
      </c>
      <c r="I180" s="5">
        <v>9680000000</v>
      </c>
      <c r="J180" s="5">
        <v>9680000000</v>
      </c>
      <c r="K180" s="5">
        <v>9680000000</v>
      </c>
      <c r="L180" s="5">
        <v>9680000000</v>
      </c>
      <c r="M180" s="5">
        <v>9680000000</v>
      </c>
      <c r="N180" s="5">
        <v>2420000000</v>
      </c>
      <c r="O180" s="5">
        <v>2380000000</v>
      </c>
      <c r="P180" s="5">
        <v>2370000000</v>
      </c>
      <c r="Q180" s="5">
        <v>2350000000</v>
      </c>
      <c r="R180" s="5">
        <v>1650000000</v>
      </c>
    </row>
    <row r="181" spans="2:18" ht="15.5" x14ac:dyDescent="0.35">
      <c r="C181" t="s">
        <v>231</v>
      </c>
      <c r="D181" s="6">
        <v>-2.69</v>
      </c>
      <c r="E181" s="6">
        <v>-3.22</v>
      </c>
      <c r="F181" s="6">
        <v>-3.5</v>
      </c>
      <c r="G181" s="6">
        <v>1.02</v>
      </c>
    </row>
    <row r="182" spans="2:18" ht="15.5" x14ac:dyDescent="0.35">
      <c r="C182" t="s">
        <v>232</v>
      </c>
      <c r="D182" s="6">
        <v>-19.329999999999998</v>
      </c>
      <c r="E182" s="6">
        <v>-20.190000000000001</v>
      </c>
      <c r="F182" s="6">
        <v>-20.86</v>
      </c>
      <c r="G182" s="6">
        <v>90.2</v>
      </c>
    </row>
    <row r="183" spans="2:18" ht="15.5" x14ac:dyDescent="0.35">
      <c r="C183" t="s">
        <v>67</v>
      </c>
      <c r="D183" s="6">
        <v>2.2200000000000002</v>
      </c>
      <c r="E183" s="6">
        <v>1.17</v>
      </c>
      <c r="F183" s="6">
        <v>1.83</v>
      </c>
      <c r="G183" s="6">
        <v>3.57</v>
      </c>
    </row>
    <row r="184" spans="2:18" ht="15.5" x14ac:dyDescent="0.35">
      <c r="C184" t="s">
        <v>233</v>
      </c>
      <c r="D184" s="5">
        <v>-24190000000</v>
      </c>
      <c r="E184" s="5">
        <v>-19140000000</v>
      </c>
      <c r="F184" s="5">
        <v>-19670000000</v>
      </c>
      <c r="G184" s="5">
        <v>19990000000</v>
      </c>
    </row>
    <row r="185" spans="2:18" ht="15.5" x14ac:dyDescent="0.35">
      <c r="C185" t="s">
        <v>234</v>
      </c>
      <c r="D185" s="6">
        <v>-2.9500000000000002E-2</v>
      </c>
      <c r="E185" s="6">
        <v>-3.3300000000000003E-2</v>
      </c>
      <c r="F185" s="6">
        <v>-3.4200000000000001E-2</v>
      </c>
      <c r="G185" s="6">
        <v>9.3999999999999986E-3</v>
      </c>
    </row>
    <row r="186" spans="2:18" ht="15.5" x14ac:dyDescent="0.35">
      <c r="C186" t="s">
        <v>235</v>
      </c>
      <c r="D186" s="6">
        <v>-4.8799999999999996E-2</v>
      </c>
      <c r="E186" s="6">
        <v>-5.5800000000000002E-2</v>
      </c>
      <c r="F186" s="6">
        <v>-5.7300000000000004E-2</v>
      </c>
      <c r="G186" s="6">
        <v>1.5700000000000002E-2</v>
      </c>
    </row>
    <row r="187" spans="2:18" ht="15.5" x14ac:dyDescent="0.35">
      <c r="C187" t="s">
        <v>236</v>
      </c>
      <c r="D187" s="6">
        <v>-5.1900000000000002E-2</v>
      </c>
      <c r="E187" s="6">
        <v>-4.1100000000000005E-2</v>
      </c>
      <c r="F187" s="6">
        <v>-3.9599999999999996E-2</v>
      </c>
      <c r="G187" s="6">
        <v>2.07E-2</v>
      </c>
    </row>
    <row r="188" spans="2:18" ht="15.5" x14ac:dyDescent="0.35">
      <c r="C188" t="s">
        <v>237</v>
      </c>
      <c r="D188" s="6">
        <v>-5.65</v>
      </c>
      <c r="E188" s="6">
        <v>-4.54</v>
      </c>
      <c r="F188" s="6">
        <v>-3.01</v>
      </c>
      <c r="G188" s="6">
        <v>3.73</v>
      </c>
    </row>
    <row r="189" spans="2:18" ht="15.5" x14ac:dyDescent="0.35">
      <c r="C189" t="s">
        <v>443</v>
      </c>
      <c r="D189" s="5">
        <v>544000000000</v>
      </c>
      <c r="E189" s="5">
        <v>570000000000</v>
      </c>
      <c r="F189" s="5">
        <v>602000000000</v>
      </c>
      <c r="G189" s="5">
        <v>639000000000</v>
      </c>
    </row>
    <row r="190" spans="2:18" ht="15.5" x14ac:dyDescent="0.35">
      <c r="C190" t="s">
        <v>238</v>
      </c>
      <c r="D190" s="6">
        <v>0.94</v>
      </c>
      <c r="E190" s="6">
        <v>1.1200000000000001</v>
      </c>
      <c r="F190" s="6">
        <v>1.19</v>
      </c>
      <c r="G190" s="6">
        <v>1.42</v>
      </c>
    </row>
    <row r="191" spans="2:18" ht="15.5" x14ac:dyDescent="0.35">
      <c r="C191" t="s">
        <v>239</v>
      </c>
      <c r="D191" s="6">
        <v>55.11</v>
      </c>
      <c r="E191" s="6">
        <v>57.83</v>
      </c>
      <c r="F191" s="6">
        <v>61.09</v>
      </c>
      <c r="G191" s="6">
        <v>64.84</v>
      </c>
    </row>
    <row r="192" spans="2:18" ht="15.5" x14ac:dyDescent="0.35">
      <c r="C192" t="s">
        <v>240</v>
      </c>
      <c r="D192" s="6">
        <v>0.94</v>
      </c>
      <c r="E192" s="6">
        <v>1.1200000000000001</v>
      </c>
      <c r="F192" s="6">
        <v>1.19</v>
      </c>
      <c r="G192" s="6">
        <v>1.42</v>
      </c>
    </row>
    <row r="193" spans="3:18" ht="15.5" x14ac:dyDescent="0.35">
      <c r="C193" t="s">
        <v>241</v>
      </c>
      <c r="D193" s="6">
        <v>55.11</v>
      </c>
      <c r="E193" s="6">
        <v>57.83</v>
      </c>
      <c r="F193" s="6">
        <v>61.09</v>
      </c>
      <c r="G193" s="6">
        <v>64.84</v>
      </c>
    </row>
    <row r="194" spans="3:18" ht="15.5" x14ac:dyDescent="0.35">
      <c r="C194" t="s">
        <v>242</v>
      </c>
      <c r="D194" s="5">
        <v>263000000000</v>
      </c>
      <c r="E194" s="5">
        <v>323000000000</v>
      </c>
      <c r="F194" s="5">
        <v>328000000000</v>
      </c>
      <c r="G194" s="5">
        <v>358000000000</v>
      </c>
    </row>
    <row r="195" spans="3:18" ht="15.5" x14ac:dyDescent="0.35">
      <c r="C195" t="s">
        <v>243</v>
      </c>
      <c r="D195" s="5">
        <v>9000000000</v>
      </c>
      <c r="E195" s="5">
        <v>12000000000</v>
      </c>
      <c r="F195" s="5">
        <v>17000000000</v>
      </c>
      <c r="G195" s="5">
        <v>20000000000</v>
      </c>
    </row>
    <row r="196" spans="3:18" ht="15.5" x14ac:dyDescent="0.35">
      <c r="C196" t="s">
        <v>306</v>
      </c>
      <c r="D196" s="5">
        <v>533000000000</v>
      </c>
      <c r="E196" s="5">
        <v>560000000000</v>
      </c>
      <c r="F196" s="5">
        <v>591000000000</v>
      </c>
      <c r="G196" s="5">
        <v>628000000000</v>
      </c>
    </row>
    <row r="197" spans="3:18" ht="15.5" x14ac:dyDescent="0.35">
      <c r="C197" t="s">
        <v>24</v>
      </c>
      <c r="D197" s="5">
        <v>271000000000</v>
      </c>
      <c r="E197" s="5">
        <v>335000000000</v>
      </c>
      <c r="F197" s="5">
        <v>344000000000</v>
      </c>
      <c r="G197" s="5">
        <v>378000000000</v>
      </c>
    </row>
    <row r="198" spans="3:18" ht="15.5" x14ac:dyDescent="0.35">
      <c r="C198" t="s">
        <v>21</v>
      </c>
      <c r="D198" s="5">
        <v>264000000000</v>
      </c>
      <c r="E198" s="5">
        <v>317000000000</v>
      </c>
      <c r="F198" s="5">
        <v>331000000000</v>
      </c>
      <c r="G198" s="5">
        <v>367000000000</v>
      </c>
    </row>
    <row r="199" spans="3:18" ht="15.5" x14ac:dyDescent="0.35">
      <c r="C199" t="s">
        <v>245</v>
      </c>
      <c r="D199" s="5">
        <v>198000000000</v>
      </c>
      <c r="E199" s="5">
        <v>238000000000</v>
      </c>
      <c r="F199" s="5">
        <v>267000000000</v>
      </c>
      <c r="G199" s="5">
        <v>297000000000</v>
      </c>
    </row>
    <row r="200" spans="3:18" ht="15.5" x14ac:dyDescent="0.35">
      <c r="C200" t="s">
        <v>246</v>
      </c>
      <c r="D200" s="5">
        <v>43000000000</v>
      </c>
      <c r="E200" s="5">
        <v>1000000000</v>
      </c>
      <c r="F200" s="5">
        <v>44000000000</v>
      </c>
      <c r="G200" s="5">
        <v>-166000000000</v>
      </c>
    </row>
    <row r="201" spans="3:18" ht="15.5" x14ac:dyDescent="0.35">
      <c r="C201" t="s">
        <v>247</v>
      </c>
      <c r="D201" s="5">
        <v>-18000000000</v>
      </c>
      <c r="E201" s="5">
        <v>-1000000000</v>
      </c>
      <c r="F201" s="5">
        <v>-1000000000</v>
      </c>
      <c r="G201" s="5">
        <v>-2000000000</v>
      </c>
    </row>
    <row r="202" spans="3:18" ht="15.5" x14ac:dyDescent="0.35">
      <c r="C202" t="s">
        <v>13</v>
      </c>
      <c r="D202" s="5">
        <v>25000000000</v>
      </c>
      <c r="E202" s="5">
        <v>0</v>
      </c>
      <c r="F202" s="5">
        <v>44000000000</v>
      </c>
      <c r="G202" s="5">
        <v>-168000000000</v>
      </c>
    </row>
    <row r="203" spans="3:18" ht="15.5" x14ac:dyDescent="0.35">
      <c r="C203" t="s">
        <v>16</v>
      </c>
      <c r="D203" s="6">
        <v>2.54</v>
      </c>
      <c r="E203" s="6">
        <v>-0.01</v>
      </c>
      <c r="F203" s="6">
        <v>4.5</v>
      </c>
      <c r="G203" s="6">
        <v>-17.350000000000001</v>
      </c>
    </row>
    <row r="204" spans="3:18" ht="15.5" x14ac:dyDescent="0.35">
      <c r="C204" t="s">
        <v>52</v>
      </c>
      <c r="I204" s="6">
        <v>-3.54</v>
      </c>
      <c r="J204" s="6">
        <v>-0.31</v>
      </c>
      <c r="K204" s="6">
        <v>-0.15</v>
      </c>
      <c r="L204" s="6">
        <v>0.19</v>
      </c>
      <c r="M204" s="6">
        <v>1.32</v>
      </c>
      <c r="N204" s="6">
        <v>15.72</v>
      </c>
      <c r="O204" s="6">
        <v>43.61</v>
      </c>
      <c r="P204" s="6">
        <v>37.979999999999997</v>
      </c>
      <c r="Q204" s="6">
        <v>20.41</v>
      </c>
      <c r="R204" s="6">
        <v>26.56</v>
      </c>
    </row>
    <row r="205" spans="3:18" ht="15.5" x14ac:dyDescent="0.35">
      <c r="C205" t="s">
        <v>66</v>
      </c>
      <c r="I205" s="6">
        <v>-20.62</v>
      </c>
      <c r="J205" s="6">
        <v>-364.52</v>
      </c>
      <c r="K205" s="6">
        <v>-1153.33</v>
      </c>
      <c r="L205" s="6">
        <v>542.11</v>
      </c>
      <c r="M205" s="6">
        <v>137.12</v>
      </c>
      <c r="N205" s="6">
        <v>63.87</v>
      </c>
      <c r="O205" s="6">
        <v>21.55</v>
      </c>
      <c r="P205" s="6">
        <v>19.27</v>
      </c>
      <c r="Q205" s="6">
        <v>16.850000000000001</v>
      </c>
      <c r="R205" s="5">
        <v>0</v>
      </c>
    </row>
    <row r="206" spans="3:18" ht="15.5" x14ac:dyDescent="0.35">
      <c r="C206" t="s">
        <v>69</v>
      </c>
      <c r="I206" s="6">
        <v>0.57999999999999996</v>
      </c>
      <c r="J206" s="6">
        <v>0.84</v>
      </c>
      <c r="K206" s="6">
        <v>1.3</v>
      </c>
      <c r="L206" s="6">
        <v>1.08</v>
      </c>
      <c r="M206" s="6">
        <v>1.88</v>
      </c>
      <c r="N206" s="6">
        <v>2.0699999999999998</v>
      </c>
      <c r="O206" s="6">
        <v>1.35</v>
      </c>
      <c r="P206" s="6">
        <v>1.21</v>
      </c>
      <c r="Q206" s="6">
        <v>0.67</v>
      </c>
      <c r="R206" s="5">
        <v>0</v>
      </c>
    </row>
    <row r="207" spans="3:18" ht="15.5" x14ac:dyDescent="0.35">
      <c r="C207" t="s">
        <v>248</v>
      </c>
      <c r="I207" s="5">
        <v>4670000000</v>
      </c>
      <c r="J207" s="5">
        <v>37180000000</v>
      </c>
      <c r="K207" s="5">
        <v>36600000000</v>
      </c>
      <c r="L207" s="5">
        <v>49960000000</v>
      </c>
      <c r="M207" s="5">
        <v>60460000000</v>
      </c>
      <c r="N207" s="5">
        <v>78230000000</v>
      </c>
      <c r="O207" s="5">
        <v>168290000000</v>
      </c>
      <c r="P207" s="5">
        <v>137570000000</v>
      </c>
    </row>
    <row r="208" spans="3:18" ht="15.5" x14ac:dyDescent="0.35">
      <c r="C208" t="s">
        <v>249</v>
      </c>
      <c r="I208" s="6">
        <v>-3.4599999999999999E-2</v>
      </c>
      <c r="J208" s="6">
        <v>-2.7000000000000001E-3</v>
      </c>
      <c r="K208" s="6">
        <v>-1.4000000000000002E-3</v>
      </c>
      <c r="L208" s="6">
        <v>2.2000000000000001E-3</v>
      </c>
      <c r="M208" s="6">
        <v>1.29E-2</v>
      </c>
      <c r="N208" s="6">
        <v>4.1900000000000007E-2</v>
      </c>
      <c r="O208" s="6">
        <v>0.1222</v>
      </c>
      <c r="P208" s="6">
        <v>0.11890000000000001</v>
      </c>
      <c r="Q208" s="6">
        <v>8.3100000000000007E-2</v>
      </c>
      <c r="R208" s="6">
        <v>0.11840000000000001</v>
      </c>
    </row>
    <row r="209" spans="3:18" ht="15.5" x14ac:dyDescent="0.35">
      <c r="C209" t="s">
        <v>250</v>
      </c>
      <c r="I209" s="6">
        <v>-5.79E-2</v>
      </c>
      <c r="J209" s="6">
        <v>-4.6999999999999993E-3</v>
      </c>
      <c r="K209" s="6">
        <v>-2.2000000000000001E-3</v>
      </c>
      <c r="L209" s="6">
        <v>2.7000000000000001E-3</v>
      </c>
      <c r="M209" s="6">
        <v>1.9099999999999999E-2</v>
      </c>
      <c r="N209" s="6">
        <v>5.74E-2</v>
      </c>
      <c r="O209" s="6">
        <v>0.16170000000000001</v>
      </c>
      <c r="P209" s="6">
        <v>0.16020000000000001</v>
      </c>
      <c r="Q209" s="6">
        <v>0.1008</v>
      </c>
      <c r="R209" s="6">
        <v>0.1991</v>
      </c>
    </row>
    <row r="210" spans="3:18" ht="15.5" x14ac:dyDescent="0.35">
      <c r="C210" t="s">
        <v>251</v>
      </c>
      <c r="I210" s="6">
        <v>-3.0099999999999998E-2</v>
      </c>
      <c r="J210" s="6">
        <v>1.38E-2</v>
      </c>
      <c r="K210" s="6">
        <v>1.23E-2</v>
      </c>
      <c r="L210" s="6">
        <v>3.0099999999999998E-2</v>
      </c>
      <c r="M210" s="6">
        <v>5.0199999999999995E-2</v>
      </c>
      <c r="N210" s="6">
        <v>9.7899999999999987E-2</v>
      </c>
      <c r="O210" s="6">
        <v>0.25269999999999998</v>
      </c>
      <c r="P210" s="6">
        <v>0.24210000000000001</v>
      </c>
      <c r="Q210" s="6">
        <v>0.20329999999999998</v>
      </c>
      <c r="R210" s="6">
        <v>0.63119999999999998</v>
      </c>
    </row>
    <row r="211" spans="3:18" ht="15.5" x14ac:dyDescent="0.35">
      <c r="C211" t="s">
        <v>252</v>
      </c>
      <c r="I211" s="6">
        <v>-0.82</v>
      </c>
      <c r="J211" s="6">
        <v>0.34</v>
      </c>
      <c r="K211" s="6">
        <v>0.52</v>
      </c>
      <c r="L211" s="6">
        <v>0.99</v>
      </c>
      <c r="M211" s="6">
        <v>1.58</v>
      </c>
      <c r="N211" s="6">
        <v>3.7</v>
      </c>
      <c r="O211" s="6">
        <v>9.52</v>
      </c>
      <c r="P211" s="6">
        <v>9.93</v>
      </c>
      <c r="Q211" s="6">
        <v>7.28</v>
      </c>
      <c r="R211" s="6">
        <v>5.73</v>
      </c>
    </row>
    <row r="212" spans="3:18" ht="15.5" x14ac:dyDescent="0.35">
      <c r="C212" t="s">
        <v>63</v>
      </c>
      <c r="I212" s="6">
        <v>1.19</v>
      </c>
      <c r="J212" s="6">
        <v>1.72</v>
      </c>
      <c r="K212" s="6">
        <v>2.54</v>
      </c>
      <c r="L212" s="6">
        <v>1.49</v>
      </c>
      <c r="M212" s="6">
        <v>2.62</v>
      </c>
      <c r="N212" s="6">
        <v>3.67</v>
      </c>
      <c r="O212" s="6">
        <v>3.48</v>
      </c>
      <c r="P212" s="6">
        <v>3.09</v>
      </c>
      <c r="Q212" s="6">
        <v>1.7</v>
      </c>
      <c r="R212" s="5">
        <v>0</v>
      </c>
    </row>
    <row r="213" spans="3:18" ht="15.5" x14ac:dyDescent="0.35">
      <c r="C213" t="s">
        <v>60</v>
      </c>
      <c r="I213" s="6">
        <v>61.09</v>
      </c>
      <c r="J213" s="6">
        <v>65.739999999999995</v>
      </c>
      <c r="K213" s="6">
        <v>68.209999999999994</v>
      </c>
      <c r="L213" s="6">
        <v>69.3</v>
      </c>
      <c r="M213" s="6">
        <v>69.11</v>
      </c>
      <c r="N213" s="6">
        <v>273.79000000000002</v>
      </c>
      <c r="O213" s="6">
        <v>269.75</v>
      </c>
      <c r="P213" s="6">
        <v>237.14</v>
      </c>
      <c r="Q213" s="6">
        <v>202.54</v>
      </c>
      <c r="R213" s="6">
        <v>133.38</v>
      </c>
    </row>
    <row r="214" spans="3:18" ht="15.5" x14ac:dyDescent="0.35">
      <c r="C214" t="s">
        <v>253</v>
      </c>
      <c r="I214" s="6">
        <v>1.19</v>
      </c>
      <c r="J214" s="6">
        <v>1.72</v>
      </c>
      <c r="K214" s="6">
        <v>2.54</v>
      </c>
      <c r="L214" s="6">
        <v>1.49</v>
      </c>
      <c r="M214" s="6">
        <v>2.62</v>
      </c>
      <c r="N214" s="6">
        <v>3.67</v>
      </c>
      <c r="O214" s="6">
        <v>3.48</v>
      </c>
      <c r="P214" s="6">
        <v>3.09</v>
      </c>
      <c r="Q214" s="6">
        <v>1.7</v>
      </c>
      <c r="R214" s="5">
        <v>0</v>
      </c>
    </row>
    <row r="215" spans="3:18" ht="15.5" x14ac:dyDescent="0.35">
      <c r="C215" t="s">
        <v>254</v>
      </c>
      <c r="I215" s="6">
        <v>61.09</v>
      </c>
      <c r="J215" s="6">
        <v>65.739999999999995</v>
      </c>
      <c r="K215" s="6">
        <v>68.209999999999994</v>
      </c>
      <c r="L215" s="6">
        <v>69.3</v>
      </c>
      <c r="M215" s="6">
        <v>69.11</v>
      </c>
      <c r="N215" s="6">
        <v>273.79000000000002</v>
      </c>
      <c r="O215" s="6">
        <v>269.75</v>
      </c>
      <c r="P215" s="6">
        <v>237.14</v>
      </c>
      <c r="Q215" s="6">
        <v>202.54</v>
      </c>
      <c r="R215" s="6">
        <v>133.38</v>
      </c>
    </row>
    <row r="216" spans="3:18" ht="15.5" x14ac:dyDescent="0.35">
      <c r="C216" t="s">
        <v>255</v>
      </c>
      <c r="I216" s="5">
        <v>328000000000</v>
      </c>
      <c r="J216" s="5">
        <v>376000000000</v>
      </c>
      <c r="K216" s="5">
        <v>286000000000</v>
      </c>
      <c r="L216" s="5">
        <v>91000000000</v>
      </c>
      <c r="M216" s="5">
        <v>273000000000</v>
      </c>
      <c r="N216" s="5">
        <v>181000000000</v>
      </c>
      <c r="O216" s="5">
        <v>149000000000</v>
      </c>
      <c r="P216" s="5">
        <v>165000000000</v>
      </c>
      <c r="Q216" s="5">
        <v>73000000000</v>
      </c>
      <c r="R216" s="5">
        <v>118000000000</v>
      </c>
    </row>
    <row r="217" spans="3:18" ht="15.5" x14ac:dyDescent="0.35">
      <c r="C217" t="s">
        <v>256</v>
      </c>
      <c r="I217" s="5">
        <v>17000000000</v>
      </c>
      <c r="J217" s="5">
        <v>31000000000</v>
      </c>
      <c r="K217" s="5">
        <v>7000000000</v>
      </c>
      <c r="L217" s="5">
        <v>13000000000</v>
      </c>
      <c r="M217" s="5">
        <v>24000000000</v>
      </c>
      <c r="N217" s="5">
        <v>35000000000</v>
      </c>
      <c r="O217" s="5">
        <v>29000000000</v>
      </c>
      <c r="R217" s="5">
        <v>0</v>
      </c>
    </row>
    <row r="218" spans="3:18" ht="15.5" x14ac:dyDescent="0.35">
      <c r="C218" t="s">
        <v>26</v>
      </c>
      <c r="I218" s="5">
        <v>344000000000</v>
      </c>
      <c r="J218" s="5">
        <v>407000000000</v>
      </c>
      <c r="K218" s="5">
        <v>293000000000</v>
      </c>
      <c r="L218" s="5">
        <v>104000000000</v>
      </c>
      <c r="M218" s="5">
        <v>297000000000</v>
      </c>
      <c r="N218" s="5">
        <v>216000000000</v>
      </c>
      <c r="O218" s="5">
        <v>178000000000</v>
      </c>
      <c r="P218" s="5">
        <v>165000000000</v>
      </c>
      <c r="Q218" s="5">
        <v>73000000000</v>
      </c>
      <c r="R218" s="5">
        <v>118000000000</v>
      </c>
    </row>
    <row r="219" spans="3:18" ht="15.5" x14ac:dyDescent="0.35">
      <c r="C219" t="s">
        <v>23</v>
      </c>
      <c r="I219" s="5">
        <v>331000000000</v>
      </c>
      <c r="J219" s="5">
        <v>393000000000</v>
      </c>
      <c r="K219" s="5">
        <v>288000000000</v>
      </c>
      <c r="L219" s="5">
        <v>100000000000</v>
      </c>
      <c r="M219" s="5">
        <v>292000000000</v>
      </c>
      <c r="N219" s="5">
        <v>211000000000</v>
      </c>
      <c r="O219" s="5">
        <v>145000000000</v>
      </c>
      <c r="P219" s="5">
        <v>122000000000</v>
      </c>
      <c r="Q219" s="5">
        <v>37000000000</v>
      </c>
      <c r="R219" s="5">
        <v>115000000000</v>
      </c>
    </row>
    <row r="220" spans="3:18" ht="15.5" x14ac:dyDescent="0.35">
      <c r="C220" t="s">
        <v>257</v>
      </c>
      <c r="I220" s="5">
        <v>267000000000</v>
      </c>
      <c r="J220" s="5">
        <v>298000000000</v>
      </c>
      <c r="K220" s="5">
        <v>273000000000</v>
      </c>
      <c r="L220" s="5">
        <v>270000000000</v>
      </c>
      <c r="M220" s="5">
        <v>169000000000</v>
      </c>
      <c r="N220" s="5">
        <v>235000000000</v>
      </c>
      <c r="O220" s="5">
        <v>322000000000</v>
      </c>
      <c r="P220" s="5">
        <v>308000000000</v>
      </c>
      <c r="Q220" s="5">
        <v>314000000000</v>
      </c>
      <c r="R220" s="5">
        <v>47000000000</v>
      </c>
    </row>
    <row r="221" spans="3:18" ht="15.5" x14ac:dyDescent="0.35">
      <c r="C221" t="s">
        <v>258</v>
      </c>
      <c r="I221" s="5">
        <v>106000000000</v>
      </c>
      <c r="J221" s="5">
        <v>-66000000000</v>
      </c>
      <c r="K221" s="5">
        <v>-62000000000</v>
      </c>
      <c r="L221" s="5">
        <v>209000000000</v>
      </c>
      <c r="M221" s="5">
        <v>14000000000</v>
      </c>
      <c r="N221" s="5">
        <v>78000000000</v>
      </c>
      <c r="O221" s="5">
        <v>105000000000</v>
      </c>
      <c r="P221" s="5">
        <v>7000000000</v>
      </c>
      <c r="Q221" s="5">
        <v>-115000000000</v>
      </c>
      <c r="R221" s="5">
        <v>24000000000</v>
      </c>
    </row>
    <row r="222" spans="3:18" ht="15.5" x14ac:dyDescent="0.35">
      <c r="C222" t="s">
        <v>259</v>
      </c>
      <c r="I222" s="5">
        <v>-4000000000</v>
      </c>
      <c r="J222" s="5">
        <v>-17000000000</v>
      </c>
      <c r="K222" s="5">
        <v>-11000000000</v>
      </c>
      <c r="L222" s="5">
        <v>-57000000000</v>
      </c>
      <c r="M222" s="5">
        <v>-86000000000</v>
      </c>
      <c r="N222" s="5">
        <v>-116000000000</v>
      </c>
      <c r="O222" s="5">
        <v>-103000000000</v>
      </c>
      <c r="P222" s="5">
        <v>-86000000000</v>
      </c>
      <c r="Q222" s="5">
        <v>-15000000000</v>
      </c>
      <c r="R222" s="5">
        <v>-28000000000</v>
      </c>
    </row>
    <row r="223" spans="3:18" ht="15.5" x14ac:dyDescent="0.35">
      <c r="C223" t="s">
        <v>15</v>
      </c>
      <c r="I223" s="5">
        <v>102000000000</v>
      </c>
      <c r="J223" s="5">
        <v>-83000000000</v>
      </c>
      <c r="K223" s="5">
        <v>-73000000000</v>
      </c>
      <c r="L223" s="5">
        <v>152000000000</v>
      </c>
      <c r="M223" s="5">
        <v>-72000000000</v>
      </c>
      <c r="N223" s="5">
        <v>-38000000000</v>
      </c>
      <c r="O223" s="5">
        <v>2000000000</v>
      </c>
      <c r="P223" s="5">
        <v>-79000000000</v>
      </c>
      <c r="Q223" s="5">
        <v>-131000000000</v>
      </c>
      <c r="R223" s="5">
        <v>-5000000000</v>
      </c>
    </row>
    <row r="224" spans="3:18" ht="15.5" x14ac:dyDescent="0.35">
      <c r="C224" t="s">
        <v>17</v>
      </c>
      <c r="I224" s="6">
        <v>10.54</v>
      </c>
      <c r="J224" s="6">
        <v>-8.57</v>
      </c>
      <c r="K224" s="6">
        <v>-7.55</v>
      </c>
      <c r="L224" s="6">
        <v>15.67</v>
      </c>
      <c r="M224" s="6">
        <v>-7.41</v>
      </c>
      <c r="N224" s="6">
        <v>-15.83</v>
      </c>
      <c r="O224" s="6">
        <v>0.92</v>
      </c>
      <c r="P224" s="6">
        <v>-33.26</v>
      </c>
      <c r="Q224" s="6">
        <v>-55.6</v>
      </c>
      <c r="R224" s="6">
        <v>-2.85</v>
      </c>
    </row>
    <row r="226" spans="2:17" ht="15.5" x14ac:dyDescent="0.35">
      <c r="B226" t="s">
        <v>260</v>
      </c>
      <c r="C226" t="s">
        <v>261</v>
      </c>
      <c r="D226" s="5">
        <v>-26000000000</v>
      </c>
      <c r="E226" s="5">
        <v>-31000000000</v>
      </c>
      <c r="F226" s="5">
        <v>-34000000000</v>
      </c>
      <c r="G226" s="5">
        <v>10000000000</v>
      </c>
      <c r="H226" s="5">
        <v>-114000000000</v>
      </c>
      <c r="I226" s="5">
        <v>-34000000000</v>
      </c>
      <c r="J226" s="5">
        <v>-3000000000</v>
      </c>
      <c r="K226" s="5">
        <v>-1000000000</v>
      </c>
      <c r="L226" s="5">
        <v>2000000000</v>
      </c>
      <c r="M226" s="5">
        <v>13000000000</v>
      </c>
      <c r="N226" s="5">
        <v>38000000000</v>
      </c>
      <c r="O226" s="5">
        <v>104000000000</v>
      </c>
      <c r="P226" s="5">
        <v>90000000000</v>
      </c>
      <c r="Q226" s="5">
        <v>48000000000</v>
      </c>
    </row>
    <row r="227" spans="2:17" ht="15.5" x14ac:dyDescent="0.35">
      <c r="C227" t="s">
        <v>444</v>
      </c>
      <c r="H227" s="5">
        <v>1</v>
      </c>
      <c r="I227" s="5">
        <v>1</v>
      </c>
      <c r="J227" s="5">
        <v>1</v>
      </c>
      <c r="K227" s="5">
        <v>2</v>
      </c>
      <c r="M227" s="5">
        <v>1</v>
      </c>
      <c r="N227" s="5">
        <v>1</v>
      </c>
      <c r="O227" s="5">
        <v>3</v>
      </c>
      <c r="P227" s="6">
        <v>2.75</v>
      </c>
      <c r="Q227" s="6">
        <v>1.5</v>
      </c>
    </row>
    <row r="228" spans="2:17" ht="15.5" x14ac:dyDescent="0.35">
      <c r="C228" t="s">
        <v>71</v>
      </c>
      <c r="H228" s="6">
        <v>-8.4600000000000009E-2</v>
      </c>
      <c r="I228" s="6">
        <v>-0.28260000000000002</v>
      </c>
      <c r="J228" s="6">
        <v>-3.2248999999999999</v>
      </c>
      <c r="K228" s="6">
        <v>-13.205299999999999</v>
      </c>
      <c r="M228" s="6">
        <v>0.75580000000000003</v>
      </c>
      <c r="N228" s="6">
        <v>0.25440000000000002</v>
      </c>
      <c r="O228" s="6">
        <v>0.27989999999999998</v>
      </c>
      <c r="P228" s="6">
        <v>0.29510000000000003</v>
      </c>
      <c r="Q228" s="6">
        <v>0.30269999999999997</v>
      </c>
    </row>
    <row r="229" spans="2:17" ht="15.5" x14ac:dyDescent="0.35">
      <c r="C229" t="s">
        <v>445</v>
      </c>
      <c r="H229" s="6">
        <v>2.7000000000000003E-2</v>
      </c>
      <c r="I229" s="6">
        <v>1.0500000000000001E-2</v>
      </c>
      <c r="J229" s="6">
        <v>1.0500000000000001E-2</v>
      </c>
      <c r="K229" s="6">
        <v>1.37E-2</v>
      </c>
      <c r="M229" s="6">
        <v>7.8000000000000005E-3</v>
      </c>
      <c r="N229" s="6">
        <v>5.4000000000000003E-3</v>
      </c>
      <c r="O229" s="6">
        <v>1.8200000000000001E-2</v>
      </c>
      <c r="P229" s="6">
        <v>1.46E-2</v>
      </c>
      <c r="Q229" s="6">
        <v>6.7000000000000002E-3</v>
      </c>
    </row>
    <row r="230" spans="2:17" ht="15.5" x14ac:dyDescent="0.35">
      <c r="C230" t="s">
        <v>51</v>
      </c>
      <c r="D230" s="6">
        <v>-2.69</v>
      </c>
      <c r="E230" s="6">
        <v>-3.22</v>
      </c>
      <c r="F230" s="6">
        <v>-3.5</v>
      </c>
      <c r="G230" s="6">
        <v>1.02</v>
      </c>
      <c r="H230" s="6">
        <v>-11.82</v>
      </c>
      <c r="I230" s="6">
        <v>-3.54</v>
      </c>
      <c r="J230" s="6">
        <v>-0.31</v>
      </c>
      <c r="K230" s="6">
        <v>-0.15</v>
      </c>
      <c r="L230" s="6">
        <v>0.19</v>
      </c>
      <c r="M230" s="6">
        <v>1.32</v>
      </c>
      <c r="N230" s="6">
        <v>3.93</v>
      </c>
      <c r="O230" s="6">
        <v>10.72</v>
      </c>
      <c r="P230" s="6">
        <v>9.32</v>
      </c>
      <c r="Q230" s="6">
        <v>4.96</v>
      </c>
    </row>
    <row r="231" spans="2:17" ht="15.5" x14ac:dyDescent="0.35">
      <c r="C231" t="s">
        <v>73</v>
      </c>
      <c r="H231" s="5">
        <v>1</v>
      </c>
      <c r="I231" s="5">
        <v>1</v>
      </c>
      <c r="J231" s="5">
        <v>1</v>
      </c>
      <c r="K231" s="5">
        <v>2</v>
      </c>
      <c r="M231" s="5">
        <v>1</v>
      </c>
      <c r="N231" s="5">
        <v>1</v>
      </c>
      <c r="O231" s="5">
        <v>3</v>
      </c>
      <c r="P231" s="6">
        <v>2.75</v>
      </c>
      <c r="Q231" s="6">
        <v>1.5</v>
      </c>
    </row>
    <row r="232" spans="2:17" ht="15.5" x14ac:dyDescent="0.35">
      <c r="C232" t="s">
        <v>446</v>
      </c>
      <c r="H232" s="6">
        <v>-8.4600000000000009E-2</v>
      </c>
      <c r="I232" s="6">
        <v>-0.28260000000000002</v>
      </c>
      <c r="J232" s="6">
        <v>-3.2248999999999999</v>
      </c>
      <c r="K232" s="6">
        <v>-13.205299999999999</v>
      </c>
      <c r="M232" s="6">
        <v>0.75580000000000003</v>
      </c>
      <c r="N232" s="6">
        <v>0.25440000000000002</v>
      </c>
      <c r="O232" s="6">
        <v>0.27989999999999998</v>
      </c>
      <c r="P232" s="6">
        <v>0.29510000000000003</v>
      </c>
      <c r="Q232" s="6">
        <v>0.30269999999999997</v>
      </c>
    </row>
    <row r="233" spans="2:17" ht="15.5" x14ac:dyDescent="0.35">
      <c r="C233" t="s">
        <v>447</v>
      </c>
      <c r="H233" s="6">
        <v>2.7000000000000003E-2</v>
      </c>
      <c r="I233" s="6">
        <v>1.0500000000000001E-2</v>
      </c>
      <c r="J233" s="6">
        <v>1.0500000000000001E-2</v>
      </c>
      <c r="K233" s="6">
        <v>1.37E-2</v>
      </c>
      <c r="M233" s="6">
        <v>7.8000000000000005E-3</v>
      </c>
      <c r="N233" s="6">
        <v>5.4000000000000003E-3</v>
      </c>
      <c r="O233" s="6">
        <v>1.8200000000000001E-2</v>
      </c>
      <c r="P233" s="6">
        <v>1.46E-2</v>
      </c>
      <c r="Q233" s="6">
        <v>6.7000000000000002E-3</v>
      </c>
    </row>
    <row r="234" spans="2:17" ht="15.5" x14ac:dyDescent="0.35">
      <c r="C234" t="s">
        <v>262</v>
      </c>
      <c r="D234" s="5">
        <v>226000000000</v>
      </c>
      <c r="E234" s="5">
        <v>536000000000</v>
      </c>
      <c r="F234" s="5">
        <v>386000000000</v>
      </c>
      <c r="G234" s="5">
        <v>249000000000</v>
      </c>
      <c r="H234" s="5">
        <v>1524000000000</v>
      </c>
      <c r="I234" s="5">
        <v>1211000000000</v>
      </c>
      <c r="J234" s="5">
        <v>1299000000000</v>
      </c>
      <c r="K234" s="5">
        <v>1285000000000</v>
      </c>
      <c r="L234" s="5">
        <v>926000000000</v>
      </c>
      <c r="M234" s="5">
        <v>934000000000</v>
      </c>
      <c r="N234" s="5">
        <v>1173000000000</v>
      </c>
      <c r="O234" s="5">
        <v>1653000000000</v>
      </c>
      <c r="P234" s="5">
        <v>1431000000000</v>
      </c>
      <c r="Q234" s="5">
        <v>1209000000000</v>
      </c>
    </row>
    <row r="235" spans="2:17" ht="15.5" x14ac:dyDescent="0.35">
      <c r="C235" t="s">
        <v>448</v>
      </c>
      <c r="H235" s="5">
        <v>1</v>
      </c>
      <c r="I235" s="5">
        <v>1</v>
      </c>
      <c r="J235" s="5">
        <v>1</v>
      </c>
      <c r="K235" s="5">
        <v>2</v>
      </c>
      <c r="M235" s="5">
        <v>1</v>
      </c>
      <c r="N235" s="5">
        <v>1</v>
      </c>
      <c r="O235" s="5">
        <v>3</v>
      </c>
      <c r="P235" s="6">
        <v>2.75</v>
      </c>
      <c r="Q235" s="6">
        <v>1.5</v>
      </c>
    </row>
    <row r="236" spans="2:17" ht="15.5" x14ac:dyDescent="0.35">
      <c r="C236" t="s">
        <v>449</v>
      </c>
      <c r="H236" s="6">
        <v>-8.4600000000000009E-2</v>
      </c>
      <c r="I236" s="6">
        <v>-0.28260000000000002</v>
      </c>
      <c r="J236" s="6">
        <v>-3.2248999999999999</v>
      </c>
      <c r="K236" s="6">
        <v>-13.205299999999999</v>
      </c>
      <c r="M236" s="6">
        <v>0.75580000000000003</v>
      </c>
      <c r="N236" s="6">
        <v>0.25440000000000002</v>
      </c>
      <c r="O236" s="6">
        <v>0.27989999999999998</v>
      </c>
      <c r="P236" s="6">
        <v>0.29510000000000003</v>
      </c>
      <c r="Q236" s="6">
        <v>0.30269999999999997</v>
      </c>
    </row>
    <row r="237" spans="2:17" ht="15.5" x14ac:dyDescent="0.35">
      <c r="C237" t="s">
        <v>450</v>
      </c>
      <c r="H237" s="6">
        <v>2.7000000000000003E-2</v>
      </c>
      <c r="I237" s="6">
        <v>1.0500000000000001E-2</v>
      </c>
      <c r="J237" s="6">
        <v>1.0500000000000001E-2</v>
      </c>
      <c r="K237" s="6">
        <v>1.37E-2</v>
      </c>
      <c r="M237" s="6">
        <v>7.8000000000000005E-3</v>
      </c>
      <c r="N237" s="6">
        <v>5.4000000000000003E-3</v>
      </c>
      <c r="O237" s="6">
        <v>1.8200000000000001E-2</v>
      </c>
      <c r="P237" s="6">
        <v>1.46E-2</v>
      </c>
      <c r="Q237" s="6">
        <v>6.7000000000000002E-3</v>
      </c>
    </row>
    <row r="238" spans="2:17" ht="15.5" x14ac:dyDescent="0.35">
      <c r="C238" t="s">
        <v>344</v>
      </c>
      <c r="I238" s="6">
        <v>-3.13</v>
      </c>
    </row>
    <row r="239" spans="2:17" ht="15.5" x14ac:dyDescent="0.35">
      <c r="C239" t="s">
        <v>345</v>
      </c>
      <c r="I239" s="6">
        <v>-4.41</v>
      </c>
    </row>
    <row r="240" spans="2:17" ht="15.5" x14ac:dyDescent="0.35">
      <c r="C240" t="s">
        <v>263</v>
      </c>
      <c r="I240" s="6">
        <v>6.95</v>
      </c>
    </row>
    <row r="241" spans="3:9" ht="15.5" x14ac:dyDescent="0.35">
      <c r="C241" t="s">
        <v>346</v>
      </c>
      <c r="I241" s="6">
        <v>-0.2268</v>
      </c>
    </row>
    <row r="242" spans="3:9" ht="15.5" x14ac:dyDescent="0.35">
      <c r="C242" t="s">
        <v>347</v>
      </c>
      <c r="I242" s="6">
        <v>0.26</v>
      </c>
    </row>
    <row r="243" spans="3:9" ht="15.5" x14ac:dyDescent="0.35">
      <c r="C243" t="s">
        <v>348</v>
      </c>
      <c r="I243" s="6">
        <v>0.67</v>
      </c>
    </row>
    <row r="244" spans="3:9" ht="15.5" x14ac:dyDescent="0.35">
      <c r="C244" t="s">
        <v>349</v>
      </c>
      <c r="I244" s="6">
        <v>-4.57</v>
      </c>
    </row>
    <row r="245" spans="3:9" ht="15.5" x14ac:dyDescent="0.35">
      <c r="C245" t="s">
        <v>350</v>
      </c>
      <c r="I245" s="6">
        <v>-3.59</v>
      </c>
    </row>
    <row r="246" spans="3:9" ht="15.5" x14ac:dyDescent="0.35">
      <c r="C246" t="s">
        <v>351</v>
      </c>
      <c r="I246" s="6">
        <v>-9.32</v>
      </c>
    </row>
    <row r="247" spans="3:9" ht="15.5" x14ac:dyDescent="0.35">
      <c r="C247" t="s">
        <v>264</v>
      </c>
      <c r="I247" s="6">
        <v>-14.69</v>
      </c>
    </row>
    <row r="248" spans="3:9" ht="15.5" x14ac:dyDescent="0.35">
      <c r="C248" t="s">
        <v>452</v>
      </c>
      <c r="I248" s="6">
        <v>-0.03</v>
      </c>
    </row>
    <row r="249" spans="3:9" ht="15.5" x14ac:dyDescent="0.35">
      <c r="C249" t="s">
        <v>352</v>
      </c>
      <c r="I249" s="6">
        <v>-8.39</v>
      </c>
    </row>
    <row r="250" spans="3:9" ht="15.5" x14ac:dyDescent="0.35">
      <c r="C250" t="s">
        <v>353</v>
      </c>
      <c r="I250" s="6">
        <v>-11.82</v>
      </c>
    </row>
    <row r="251" spans="3:9" ht="15.5" x14ac:dyDescent="0.35">
      <c r="C251" t="s">
        <v>354</v>
      </c>
      <c r="I251" s="6">
        <v>144.43</v>
      </c>
    </row>
    <row r="252" spans="3:9" ht="15.5" x14ac:dyDescent="0.35">
      <c r="C252" t="s">
        <v>355</v>
      </c>
      <c r="D252" s="6">
        <v>0.8</v>
      </c>
    </row>
    <row r="253" spans="3:9" ht="15.5" x14ac:dyDescent="0.35">
      <c r="C253" t="s">
        <v>356</v>
      </c>
      <c r="I253" s="6">
        <v>55.11</v>
      </c>
    </row>
    <row r="254" spans="3:9" ht="15.5" x14ac:dyDescent="0.35">
      <c r="C254" t="s">
        <v>357</v>
      </c>
      <c r="I254" s="6">
        <v>-10.32</v>
      </c>
    </row>
    <row r="255" spans="3:9" ht="15.5" x14ac:dyDescent="0.35">
      <c r="C255" t="s">
        <v>265</v>
      </c>
      <c r="D255" s="6">
        <v>1.64</v>
      </c>
    </row>
    <row r="256" spans="3:9" ht="15.5" x14ac:dyDescent="0.35">
      <c r="C256" t="s">
        <v>266</v>
      </c>
      <c r="D256" s="6">
        <v>1.21</v>
      </c>
    </row>
    <row r="257" spans="3:9" ht="15.5" x14ac:dyDescent="0.35">
      <c r="C257" t="s">
        <v>267</v>
      </c>
      <c r="D257" s="6">
        <v>0.51</v>
      </c>
    </row>
    <row r="258" spans="3:9" ht="15.5" x14ac:dyDescent="0.35">
      <c r="C258" t="s">
        <v>268</v>
      </c>
      <c r="D258" s="6">
        <v>0.02</v>
      </c>
    </row>
    <row r="259" spans="3:9" ht="15.5" x14ac:dyDescent="0.35">
      <c r="C259" t="s">
        <v>269</v>
      </c>
      <c r="D259" s="6">
        <v>0.63</v>
      </c>
    </row>
    <row r="260" spans="3:9" ht="15.5" x14ac:dyDescent="0.35">
      <c r="C260" t="s">
        <v>270</v>
      </c>
      <c r="D260" s="6">
        <v>0.31</v>
      </c>
    </row>
    <row r="261" spans="3:9" ht="15.5" x14ac:dyDescent="0.35">
      <c r="C261" t="s">
        <v>271</v>
      </c>
      <c r="D261" s="6">
        <v>1.65</v>
      </c>
    </row>
    <row r="262" spans="3:9" ht="15.5" x14ac:dyDescent="0.35">
      <c r="C262" t="s">
        <v>272</v>
      </c>
      <c r="I262" s="6">
        <v>-2.91</v>
      </c>
    </row>
    <row r="263" spans="3:9" ht="15.5" x14ac:dyDescent="0.35">
      <c r="C263" t="s">
        <v>13</v>
      </c>
      <c r="D263" s="5">
        <v>25000000000</v>
      </c>
    </row>
    <row r="264" spans="3:9" ht="15.5" x14ac:dyDescent="0.35">
      <c r="C264" t="s">
        <v>358</v>
      </c>
      <c r="I264" s="6">
        <v>3.13</v>
      </c>
    </row>
    <row r="265" spans="3:9" ht="15.5" x14ac:dyDescent="0.35">
      <c r="C265" t="s">
        <v>273</v>
      </c>
      <c r="I265" s="6">
        <v>-9.2100000000000015E-2</v>
      </c>
    </row>
    <row r="266" spans="3:9" ht="15.5" x14ac:dyDescent="0.35">
      <c r="C266" t="s">
        <v>274</v>
      </c>
      <c r="I266" s="6">
        <v>-0.1522</v>
      </c>
    </row>
    <row r="267" spans="3:9" ht="15.5" x14ac:dyDescent="0.35">
      <c r="C267" t="s">
        <v>275</v>
      </c>
      <c r="I267" s="6">
        <v>-0.1158</v>
      </c>
    </row>
    <row r="268" spans="3:9" ht="15.5" x14ac:dyDescent="0.35">
      <c r="C268" t="s">
        <v>359</v>
      </c>
      <c r="I268" s="6">
        <v>-7.8E-2</v>
      </c>
    </row>
    <row r="269" spans="3:9" ht="15.5" x14ac:dyDescent="0.35">
      <c r="C269" t="s">
        <v>276</v>
      </c>
      <c r="D269" s="6">
        <v>54.5</v>
      </c>
    </row>
    <row r="270" spans="3:9" ht="15.5" x14ac:dyDescent="0.35">
      <c r="C270" t="s">
        <v>277</v>
      </c>
      <c r="D270" s="6">
        <v>35.86</v>
      </c>
    </row>
    <row r="271" spans="3:9" ht="15.5" x14ac:dyDescent="0.35">
      <c r="C271" t="s">
        <v>278</v>
      </c>
      <c r="D271" s="6">
        <v>10.29</v>
      </c>
    </row>
    <row r="272" spans="3:9" ht="15.5" x14ac:dyDescent="0.35">
      <c r="C272" t="s">
        <v>279</v>
      </c>
      <c r="D272" s="6">
        <v>80.069999999999993</v>
      </c>
    </row>
    <row r="273" spans="3:9" ht="15.5" x14ac:dyDescent="0.35">
      <c r="C273" t="s">
        <v>280</v>
      </c>
      <c r="D273" s="6">
        <v>1.67</v>
      </c>
    </row>
    <row r="274" spans="3:9" ht="15.5" x14ac:dyDescent="0.35">
      <c r="C274" t="s">
        <v>281</v>
      </c>
      <c r="I274" s="6">
        <v>1.54</v>
      </c>
    </row>
    <row r="275" spans="3:9" ht="15.5" x14ac:dyDescent="0.35">
      <c r="C275" t="s">
        <v>282</v>
      </c>
      <c r="I275" s="6">
        <v>14.76</v>
      </c>
    </row>
    <row r="276" spans="3:9" ht="15.5" x14ac:dyDescent="0.35">
      <c r="C276" t="s">
        <v>47</v>
      </c>
      <c r="I276" s="5">
        <v>358000000000</v>
      </c>
    </row>
    <row r="277" spans="3:9" ht="15.5" x14ac:dyDescent="0.35">
      <c r="C277" t="s">
        <v>283</v>
      </c>
      <c r="I277" s="5">
        <v>632000000000</v>
      </c>
    </row>
    <row r="278" spans="3:9" ht="15.5" x14ac:dyDescent="0.35">
      <c r="C278" t="s">
        <v>284</v>
      </c>
      <c r="I278" s="5">
        <v>9680000000</v>
      </c>
    </row>
    <row r="279" spans="3:9" ht="15.5" x14ac:dyDescent="0.35">
      <c r="C279" t="s">
        <v>285</v>
      </c>
      <c r="I279" s="6">
        <v>0.29270000000000002</v>
      </c>
    </row>
    <row r="280" spans="3:9" ht="15.5" x14ac:dyDescent="0.35">
      <c r="C280" t="s">
        <v>286</v>
      </c>
      <c r="D280" s="6">
        <v>-2.64E-2</v>
      </c>
    </row>
    <row r="281" spans="3:9" ht="15.5" x14ac:dyDescent="0.35">
      <c r="C281" t="s">
        <v>287</v>
      </c>
      <c r="D281" s="6">
        <v>-0.1343</v>
      </c>
    </row>
    <row r="282" spans="3:9" ht="15.5" x14ac:dyDescent="0.35">
      <c r="C282" t="s">
        <v>288</v>
      </c>
      <c r="D282" s="6">
        <v>-0.115</v>
      </c>
    </row>
    <row r="283" spans="3:9" ht="15.5" x14ac:dyDescent="0.35">
      <c r="C283" t="s">
        <v>453</v>
      </c>
      <c r="D283" s="6">
        <v>7.7100000000000002E-2</v>
      </c>
    </row>
    <row r="284" spans="3:9" ht="15.5" x14ac:dyDescent="0.35">
      <c r="C284" t="s">
        <v>289</v>
      </c>
      <c r="D284" s="6">
        <v>-1.1740999999999999</v>
      </c>
    </row>
    <row r="285" spans="3:9" ht="15.5" x14ac:dyDescent="0.35">
      <c r="C285" t="s">
        <v>360</v>
      </c>
      <c r="D285" s="6">
        <v>-2.6267</v>
      </c>
    </row>
    <row r="286" spans="3:9" ht="15.5" x14ac:dyDescent="0.35">
      <c r="C286" t="s">
        <v>290</v>
      </c>
      <c r="I286" s="5">
        <v>1</v>
      </c>
    </row>
    <row r="287" spans="3:9" ht="15.5" x14ac:dyDescent="0.35">
      <c r="C287" t="s">
        <v>454</v>
      </c>
      <c r="I287" s="5">
        <v>1</v>
      </c>
    </row>
    <row r="288" spans="3:9" ht="15.5" x14ac:dyDescent="0.35">
      <c r="C288" t="s">
        <v>455</v>
      </c>
      <c r="I288" s="6">
        <v>-8.4600000000000009E-2</v>
      </c>
    </row>
    <row r="289" spans="3:9" ht="15.5" x14ac:dyDescent="0.35">
      <c r="C289" t="s">
        <v>456</v>
      </c>
      <c r="I289" s="6">
        <v>2.7000000000000003E-2</v>
      </c>
    </row>
    <row r="290" spans="3:9" ht="15.5" x14ac:dyDescent="0.35">
      <c r="C290" t="s">
        <v>291</v>
      </c>
      <c r="I290" t="s">
        <v>2018</v>
      </c>
    </row>
    <row r="291" spans="3:9" ht="15.5" x14ac:dyDescent="0.35">
      <c r="C291" t="s">
        <v>293</v>
      </c>
      <c r="I291" s="5">
        <v>4</v>
      </c>
    </row>
    <row r="292" spans="3:9" ht="15.5" x14ac:dyDescent="0.35">
      <c r="C292" t="s">
        <v>294</v>
      </c>
      <c r="I292" s="6">
        <v>0.08</v>
      </c>
    </row>
    <row r="293" spans="3:9" ht="15.5" x14ac:dyDescent="0.35">
      <c r="C293" t="s">
        <v>295</v>
      </c>
      <c r="I293" s="6">
        <v>0.3</v>
      </c>
    </row>
    <row r="294" spans="3:9" ht="15.5" x14ac:dyDescent="0.35">
      <c r="C294" t="s">
        <v>458</v>
      </c>
      <c r="I294" s="6">
        <v>0.32</v>
      </c>
    </row>
    <row r="295" spans="3:9" ht="15.5" x14ac:dyDescent="0.35">
      <c r="C295" t="s">
        <v>296</v>
      </c>
      <c r="I295" s="6">
        <v>0.28999999999999998</v>
      </c>
    </row>
    <row r="296" spans="3:9" ht="15.5" x14ac:dyDescent="0.35">
      <c r="C296" t="s">
        <v>361</v>
      </c>
      <c r="I296" s="6">
        <v>0.88</v>
      </c>
    </row>
    <row r="297" spans="3:9" ht="15.5" x14ac:dyDescent="0.35">
      <c r="C297" t="s">
        <v>297</v>
      </c>
      <c r="I297" s="6">
        <v>0.71</v>
      </c>
    </row>
    <row r="298" spans="3:9" ht="15.5" x14ac:dyDescent="0.35">
      <c r="C298" t="s">
        <v>298</v>
      </c>
      <c r="I298" s="6">
        <v>0.31</v>
      </c>
    </row>
    <row r="299" spans="3:9" ht="15.5" x14ac:dyDescent="0.35">
      <c r="C299" t="s">
        <v>299</v>
      </c>
      <c r="I299" s="5">
        <v>1398000000000</v>
      </c>
    </row>
    <row r="300" spans="3:9" ht="15.5" x14ac:dyDescent="0.35">
      <c r="C300" t="s">
        <v>300</v>
      </c>
      <c r="I300" s="5">
        <v>47000000000</v>
      </c>
    </row>
    <row r="301" spans="3:9" ht="15.5" x14ac:dyDescent="0.35">
      <c r="C301" t="s">
        <v>301</v>
      </c>
      <c r="I301" s="5">
        <v>-43000000000</v>
      </c>
    </row>
    <row r="302" spans="3:9" ht="15.5" x14ac:dyDescent="0.35">
      <c r="C302" t="s">
        <v>302</v>
      </c>
      <c r="I302" s="5">
        <v>-81000000000</v>
      </c>
    </row>
    <row r="303" spans="3:9" ht="15.5" x14ac:dyDescent="0.35">
      <c r="C303" t="s">
        <v>303</v>
      </c>
      <c r="D303" s="5">
        <v>8000000000</v>
      </c>
    </row>
    <row r="304" spans="3:9" ht="15.5" x14ac:dyDescent="0.35">
      <c r="C304" t="s">
        <v>304</v>
      </c>
      <c r="D304" s="5">
        <v>882000000000</v>
      </c>
    </row>
    <row r="305" spans="3:9" ht="15.5" x14ac:dyDescent="0.35">
      <c r="C305" t="s">
        <v>305</v>
      </c>
      <c r="D305" s="5">
        <v>338000000000</v>
      </c>
    </row>
    <row r="306" spans="3:9" ht="15.5" x14ac:dyDescent="0.35">
      <c r="C306" t="s">
        <v>245</v>
      </c>
      <c r="D306" s="5">
        <v>198000000000</v>
      </c>
    </row>
    <row r="307" spans="3:9" ht="15.5" x14ac:dyDescent="0.35">
      <c r="C307" t="s">
        <v>306</v>
      </c>
      <c r="I307" s="5">
        <v>533000000000</v>
      </c>
    </row>
    <row r="308" spans="3:9" ht="15.5" x14ac:dyDescent="0.35">
      <c r="C308" t="s">
        <v>243</v>
      </c>
      <c r="D308" s="5">
        <v>9000000000</v>
      </c>
    </row>
    <row r="309" spans="3:9" ht="15.5" x14ac:dyDescent="0.35">
      <c r="C309" t="s">
        <v>242</v>
      </c>
      <c r="D309" s="5">
        <v>263000000000</v>
      </c>
    </row>
    <row r="310" spans="3:9" ht="15.5" x14ac:dyDescent="0.35">
      <c r="C310" t="s">
        <v>24</v>
      </c>
      <c r="D310" s="5">
        <v>271000000000</v>
      </c>
    </row>
    <row r="311" spans="3:9" ht="15.5" x14ac:dyDescent="0.35">
      <c r="C311" t="s">
        <v>21</v>
      </c>
      <c r="D311" s="5">
        <v>264000000000</v>
      </c>
    </row>
    <row r="312" spans="3:9" ht="15.5" x14ac:dyDescent="0.35">
      <c r="C312" t="s">
        <v>244</v>
      </c>
      <c r="I312" s="5">
        <v>544000000000</v>
      </c>
    </row>
    <row r="313" spans="3:9" ht="15.5" x14ac:dyDescent="0.35">
      <c r="C313" t="s">
        <v>307</v>
      </c>
      <c r="I313" s="5">
        <v>-78000000000</v>
      </c>
    </row>
    <row r="314" spans="3:9" ht="15.5" x14ac:dyDescent="0.35">
      <c r="C314" t="s">
        <v>308</v>
      </c>
      <c r="I314" s="5">
        <v>-5000000000</v>
      </c>
    </row>
    <row r="315" spans="3:9" ht="15.5" x14ac:dyDescent="0.35">
      <c r="C315" t="s">
        <v>309</v>
      </c>
      <c r="I315" s="5">
        <v>56000000000</v>
      </c>
    </row>
    <row r="316" spans="3:9" ht="15.5" x14ac:dyDescent="0.35">
      <c r="C316" t="s">
        <v>310</v>
      </c>
      <c r="I316" s="5">
        <v>-21000000000</v>
      </c>
    </row>
    <row r="317" spans="3:9" ht="15.5" x14ac:dyDescent="0.35">
      <c r="C317" t="s">
        <v>311</v>
      </c>
      <c r="I317" s="5">
        <v>-100000000000</v>
      </c>
    </row>
  </sheetData>
  <pageMargins left="0.7" right="0.7" top="0.75" bottom="0.75" header="0.3" footer="0.3"/>
  <ignoredErrors>
    <ignoredError sqref="A1:R318" numberStoredAsText="1"/>
  </ignoredError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R27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2019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2020</v>
      </c>
      <c r="D2" s="2" vm="247">
        <f ca="1">IFERROR(_xlfn.STOCKHISTORY("XIDX:" &amp; $C$1, D3, , 0, 0, 1), "Libur")</f>
        <v>95</v>
      </c>
      <c r="E2" s="2" vm="188">
        <f ca="1">IFERROR(_xlfn.STOCKHISTORY("XIDX:" &amp; $C$1, E3, , 0, 0, 1), "Libur")</f>
        <v>89</v>
      </c>
      <c r="H2" s="2" vm="188">
        <f ca="1">IFERROR(INDEX(D2:G2,COUNT(D2:G2)),"")</f>
        <v>89</v>
      </c>
      <c r="I2" s="2" vm="195">
        <f t="shared" ref="I2:R2" ca="1" si="0">IFERROR(_xlfn.STOCKHISTORY("XIDX:" &amp; $C$1, I1, , 0, 0, 1), "Libur")</f>
        <v>123</v>
      </c>
      <c r="J2" s="2" vm="194">
        <f t="shared" ca="1" si="0"/>
        <v>91</v>
      </c>
      <c r="K2" s="2" vm="32">
        <f t="shared" ca="1" si="0"/>
        <v>59</v>
      </c>
      <c r="L2" s="2" vm="240">
        <f t="shared" ca="1" si="0"/>
        <v>85</v>
      </c>
      <c r="M2" s="2" vm="541">
        <f t="shared" ca="1" si="0"/>
        <v>106</v>
      </c>
      <c r="N2" s="2" vm="542">
        <f t="shared" ca="1" si="0"/>
        <v>71</v>
      </c>
      <c r="O2" s="2" vm="248">
        <f t="shared" ca="1" si="0"/>
        <v>110</v>
      </c>
      <c r="P2" s="2" vm="134">
        <f t="shared" ca="1" si="0"/>
        <v>114</v>
      </c>
      <c r="Q2" s="2" vm="384">
        <f t="shared" ca="1" si="0"/>
        <v>278</v>
      </c>
      <c r="R2" s="2" t="str">
        <f t="shared" ca="1" si="0"/>
        <v>Libur</v>
      </c>
    </row>
    <row r="3" spans="1:18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8" ht="15.5" x14ac:dyDescent="0.35">
      <c r="B4" t="s">
        <v>5</v>
      </c>
      <c r="C4" t="s">
        <v>6</v>
      </c>
      <c r="D4" s="2">
        <f>IFERROR(INDEX(D51:D500,MATCH($C$4,$C$51:$C$500,0)),"")</f>
        <v>4901028000</v>
      </c>
      <c r="E4" s="2">
        <f>IFERROR(INDEX(E51:E500,MATCH($C$4,$C$51:$C$500,0)),"")</f>
        <v>3457744000</v>
      </c>
      <c r="H4" s="2">
        <f>IFERROR(SUM(D4:G4)*(4/MAX(1,COUNT(D4:G4))),"")</f>
        <v>16717544000</v>
      </c>
      <c r="I4" s="2">
        <f t="shared" ref="I4:R4" si="1">IFERROR(INDEX(I51:I500,MATCH($C$4,$C$51:$C$500,0)),"")</f>
        <v>34000673000</v>
      </c>
      <c r="J4" s="2">
        <f t="shared" si="1"/>
        <v>32692056000</v>
      </c>
      <c r="K4" s="2">
        <f t="shared" si="1"/>
        <v>28816886000</v>
      </c>
      <c r="L4" s="2">
        <f t="shared" si="1"/>
        <v>40081965000</v>
      </c>
      <c r="M4" s="2">
        <f t="shared" si="1"/>
        <v>41965285000</v>
      </c>
      <c r="N4" s="2">
        <f t="shared" si="1"/>
        <v>38810042000</v>
      </c>
      <c r="O4" s="2">
        <f t="shared" si="1"/>
        <v>49199945000</v>
      </c>
      <c r="P4" s="2">
        <f t="shared" si="1"/>
        <v>58616271000</v>
      </c>
      <c r="Q4" s="2">
        <f t="shared" si="1"/>
        <v>69111976000</v>
      </c>
      <c r="R4" s="2">
        <f t="shared" si="1"/>
        <v>59276437000</v>
      </c>
    </row>
    <row r="5" spans="1:18" ht="15.5" x14ac:dyDescent="0.35">
      <c r="B5" t="s">
        <v>7</v>
      </c>
      <c r="C5" t="s">
        <v>8</v>
      </c>
      <c r="D5" s="2">
        <f>IFERROR(INDEX(D51:D500,MATCH($C$5,$C$51:$C$500,0)),"")</f>
        <v>-3455998000</v>
      </c>
      <c r="E5" s="2">
        <f>IFERROR(INDEX(E51:E500,MATCH($C$5,$C$51:$C$500,0)),"")</f>
        <v>-4429455000</v>
      </c>
      <c r="H5" s="2">
        <f>IFERROR(SUM(D5:G5)*(4/MAX(1,COUNT(D5:G5))),"")</f>
        <v>-15770906000</v>
      </c>
      <c r="I5" s="2">
        <f t="shared" ref="I5:R5" si="2">IFERROR(INDEX(I51:I500,MATCH($C$5,$C$51:$C$500,0)),"")</f>
        <v>-13200055000</v>
      </c>
      <c r="J5" s="2">
        <f t="shared" si="2"/>
        <v>-3623156000</v>
      </c>
      <c r="K5" s="2">
        <f t="shared" si="2"/>
        <v>-3492738000</v>
      </c>
      <c r="L5" s="2">
        <f t="shared" si="2"/>
        <v>-19837895000</v>
      </c>
      <c r="M5" s="2">
        <f t="shared" si="2"/>
        <v>-281970000</v>
      </c>
      <c r="N5" s="2">
        <f t="shared" si="2"/>
        <v>-2449361000</v>
      </c>
      <c r="O5" s="2">
        <f t="shared" si="2"/>
        <v>48799000</v>
      </c>
      <c r="P5" s="2">
        <f t="shared" si="2"/>
        <v>115427000</v>
      </c>
      <c r="Q5" s="2">
        <f t="shared" si="2"/>
        <v>9314778000</v>
      </c>
      <c r="R5" s="2">
        <f t="shared" si="2"/>
        <v>7382907000</v>
      </c>
    </row>
    <row r="6" spans="1:18" ht="15.5" x14ac:dyDescent="0.35">
      <c r="B6" t="s">
        <v>9</v>
      </c>
      <c r="C6" t="s">
        <v>10</v>
      </c>
      <c r="D6" s="2">
        <f>IFERROR(INDEX(D51:D500,MATCH($C$6,$C$51:$C$500,0)),"")</f>
        <v>96158940000</v>
      </c>
      <c r="E6" s="2">
        <f>IFERROR(INDEX(E51:E500,MATCH($C$6,$C$51:$C$500,0)),"")</f>
        <v>99614938000</v>
      </c>
      <c r="H6" s="2">
        <f>IFERROR(INDEX(D6:G6,COUNT(D6:G6)),"")</f>
        <v>99614938000</v>
      </c>
      <c r="I6" s="2">
        <f t="shared" ref="I6:R6" si="3">IFERROR(INDEX(I51:I500,MATCH($C$6,$C$51:$C$500,0)),"")</f>
        <v>104044393000</v>
      </c>
      <c r="J6" s="2">
        <f t="shared" si="3"/>
        <v>117244448000</v>
      </c>
      <c r="K6" s="2">
        <f t="shared" si="3"/>
        <v>120867604000</v>
      </c>
      <c r="L6" s="2">
        <f t="shared" si="3"/>
        <v>124360342000</v>
      </c>
      <c r="M6" s="2">
        <f t="shared" si="3"/>
        <v>144198237000</v>
      </c>
      <c r="N6" s="2">
        <f t="shared" si="3"/>
        <v>144480207000</v>
      </c>
      <c r="O6" s="2">
        <f t="shared" si="3"/>
        <v>146929568000</v>
      </c>
      <c r="P6" s="2">
        <f t="shared" si="3"/>
        <v>146880769000</v>
      </c>
      <c r="Q6" s="2">
        <f t="shared" si="3"/>
        <v>146765340000</v>
      </c>
      <c r="R6" s="2">
        <f t="shared" si="3"/>
        <v>81458634000</v>
      </c>
    </row>
    <row r="7" spans="1:18" ht="15.5" x14ac:dyDescent="0.35">
      <c r="B7" t="s">
        <v>11</v>
      </c>
      <c r="C7" t="s">
        <v>12</v>
      </c>
      <c r="D7" s="3">
        <f>IFERROR(INDEX(D51:D500,MATCH($C$7,$C$51:$C$500,0))/1000000000,"")</f>
        <v>0.82</v>
      </c>
      <c r="E7" s="3">
        <f>IFERROR(INDEX(E51:E500,MATCH($C$7,$C$51:$C$500,0))/1000000000,"")</f>
        <v>0.82</v>
      </c>
      <c r="H7" s="3">
        <f>IFERROR(INDEX(D7:G7,COUNT(D7:G7)),"")</f>
        <v>0.82</v>
      </c>
      <c r="I7" s="3">
        <f t="shared" ref="I7:R7" si="4">IFERROR(INDEX(I51:I500,MATCH($C$7,$C$51:$C$500,0))/1000000000,"")</f>
        <v>0.82</v>
      </c>
      <c r="J7" s="3">
        <f t="shared" si="4"/>
        <v>0.82</v>
      </c>
      <c r="K7" s="3">
        <f t="shared" si="4"/>
        <v>0.82</v>
      </c>
      <c r="L7" s="3">
        <f t="shared" si="4"/>
        <v>0.82</v>
      </c>
      <c r="M7" s="3">
        <f t="shared" si="4"/>
        <v>0.82</v>
      </c>
      <c r="N7" s="3">
        <f t="shared" si="4"/>
        <v>0.82</v>
      </c>
      <c r="O7" s="3">
        <f t="shared" si="4"/>
        <v>0.82</v>
      </c>
      <c r="P7" s="3">
        <f t="shared" si="4"/>
        <v>0.82</v>
      </c>
      <c r="Q7" s="3">
        <f t="shared" si="4"/>
        <v>0.82</v>
      </c>
      <c r="R7" s="3">
        <f t="shared" si="4"/>
        <v>0.33</v>
      </c>
    </row>
    <row r="8" spans="1:18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1000000000</v>
      </c>
      <c r="E8" s="2">
        <f>IFERROR(INDEX(E51:E500,MATCH("Free cash flow (Quarter)",$C$51:$C$500,0)),"")</f>
        <v>1000000000</v>
      </c>
      <c r="H8" s="2">
        <f>IFERROR(INDEX(D8:G8,COUNT(D8:G8)),"")</f>
        <v>1000000000</v>
      </c>
      <c r="I8" s="2">
        <f t="shared" ref="I8:R8" si="5">IFERROR(INDEX(I51:I500,MATCH($C$8,$C$51:$C$500,0)),"")</f>
        <v>9000000000</v>
      </c>
      <c r="J8" s="2">
        <f t="shared" si="5"/>
        <v>16000000000</v>
      </c>
      <c r="K8" s="2">
        <f t="shared" si="5"/>
        <v>17000000000</v>
      </c>
      <c r="L8" s="2">
        <f t="shared" si="5"/>
        <v>24000000000</v>
      </c>
      <c r="M8" s="2">
        <f t="shared" si="5"/>
        <v>20000000000</v>
      </c>
      <c r="N8" s="2">
        <f t="shared" si="5"/>
        <v>17000000000</v>
      </c>
      <c r="O8" s="2">
        <f t="shared" si="5"/>
        <v>28000000000</v>
      </c>
      <c r="P8" s="2">
        <f t="shared" si="5"/>
        <v>17000000000</v>
      </c>
      <c r="Q8" s="2">
        <f t="shared" si="5"/>
        <v>15000000000</v>
      </c>
      <c r="R8" s="2">
        <f t="shared" si="5"/>
        <v>-20000000000</v>
      </c>
    </row>
    <row r="9" spans="1:18" ht="15.5" x14ac:dyDescent="0.35">
      <c r="A9" t="s">
        <v>16</v>
      </c>
      <c r="C9" t="s">
        <v>17</v>
      </c>
      <c r="D9" s="3">
        <f>IFERROR(INDEX(D51:D500,MATCH("Free cash flow per share (Quarter)",$C$51:$C$500,0)),"")</f>
        <v>0.76</v>
      </c>
      <c r="E9" s="3">
        <f>IFERROR(INDEX(E51:E500,MATCH("Free cash flow per share (Quarter)",$C$51:$C$500,0)),"")</f>
        <v>0.68</v>
      </c>
      <c r="H9" s="3">
        <f>IFERROR(INDEX(D9:G9,COUNT(D9:G9)),"")</f>
        <v>0.68</v>
      </c>
      <c r="I9" s="3">
        <f t="shared" ref="I9:R9" si="6">IFERROR(INDEX(I51:I500,MATCH($C$9,$C$51:$C$500,0)),"")</f>
        <v>10.79</v>
      </c>
      <c r="J9" s="3">
        <f t="shared" si="6"/>
        <v>19.84</v>
      </c>
      <c r="K9" s="3">
        <f t="shared" si="6"/>
        <v>21.06</v>
      </c>
      <c r="L9" s="3">
        <f t="shared" si="6"/>
        <v>29.48</v>
      </c>
      <c r="M9" s="3">
        <f t="shared" si="6"/>
        <v>24.76</v>
      </c>
      <c r="N9" s="3">
        <f t="shared" si="6"/>
        <v>20.62</v>
      </c>
      <c r="O9" s="3">
        <f t="shared" si="6"/>
        <v>33.78</v>
      </c>
      <c r="P9" s="3">
        <f t="shared" si="6"/>
        <v>20.78</v>
      </c>
      <c r="Q9" s="3">
        <f t="shared" si="6"/>
        <v>17.93</v>
      </c>
      <c r="R9" s="3">
        <f t="shared" si="6"/>
        <v>-59.52</v>
      </c>
    </row>
    <row r="10" spans="1:18" ht="15.5" x14ac:dyDescent="0.35">
      <c r="C10" t="s">
        <v>18</v>
      </c>
      <c r="D10" s="3">
        <f ca="1">IFERROR(IF(D9=0,"",D2/D9),"")</f>
        <v>125</v>
      </c>
      <c r="E10" s="3">
        <f ca="1">IFERROR(IF(E9=0,"",E2/E9),"")</f>
        <v>130.88235294117646</v>
      </c>
      <c r="I10" s="3">
        <f t="shared" ref="I10:R10" ca="1" si="7">IFERROR(IF(I9=0,"",I2/I9),"")</f>
        <v>11.399443929564413</v>
      </c>
      <c r="J10" s="3">
        <f t="shared" ca="1" si="7"/>
        <v>4.586693548387097</v>
      </c>
      <c r="K10" s="3">
        <f t="shared" ca="1" si="7"/>
        <v>2.8015194681861351</v>
      </c>
      <c r="L10" s="3">
        <f t="shared" ca="1" si="7"/>
        <v>2.8833107191316145</v>
      </c>
      <c r="M10" s="3">
        <f t="shared" ca="1" si="7"/>
        <v>4.2810985460420028</v>
      </c>
      <c r="N10" s="3">
        <f t="shared" ca="1" si="7"/>
        <v>3.4432589718719688</v>
      </c>
      <c r="O10" s="3">
        <f t="shared" ca="1" si="7"/>
        <v>3.256364712847839</v>
      </c>
      <c r="P10" s="3">
        <f t="shared" ca="1" si="7"/>
        <v>5.4860442733397496</v>
      </c>
      <c r="Q10" s="3">
        <f t="shared" ca="1" si="7"/>
        <v>15.504740658114892</v>
      </c>
      <c r="R10" s="3" t="str">
        <f t="shared" ca="1" si="7"/>
        <v/>
      </c>
    </row>
    <row r="11" spans="1:18" ht="15.5" x14ac:dyDescent="0.35">
      <c r="B11" t="s">
        <v>19</v>
      </c>
      <c r="C11" t="s">
        <v>20</v>
      </c>
      <c r="D11" s="2">
        <f>IFERROR(INDEX(D51:D500,MATCH($C$11,$C$51:$C$500,0)),"")</f>
        <v>397108000</v>
      </c>
      <c r="E11" s="2">
        <f>IFERROR(INDEX(E51:E500,MATCH($C$11,$C$51:$C$500,0)),"")</f>
        <v>721302000</v>
      </c>
      <c r="H11" s="2">
        <f>IFERROR(INDEX(D11:G11,COUNT(D11:G11)),"")</f>
        <v>721302000</v>
      </c>
      <c r="I11" s="2">
        <f t="shared" ref="I11:R11" si="8">IFERROR(INDEX(I51:I500,MATCH($C$11,$C$51:$C$500,0)),"")</f>
        <v>2735315000</v>
      </c>
      <c r="J11" s="2">
        <f t="shared" si="8"/>
        <v>3153457000</v>
      </c>
      <c r="K11" s="2">
        <f t="shared" si="8"/>
        <v>6038292000</v>
      </c>
      <c r="L11" s="2">
        <f t="shared" si="8"/>
        <v>5870576000</v>
      </c>
      <c r="M11" s="2">
        <f t="shared" si="8"/>
        <v>4469911000</v>
      </c>
      <c r="N11" s="2">
        <f t="shared" si="8"/>
        <v>7299690000</v>
      </c>
      <c r="O11" s="2">
        <f t="shared" si="8"/>
        <v>3066104000</v>
      </c>
      <c r="P11" s="2">
        <f t="shared" si="8"/>
        <v>5112747000</v>
      </c>
      <c r="Q11" s="2">
        <f t="shared" si="8"/>
        <v>5161024000</v>
      </c>
      <c r="R11" s="2">
        <f t="shared" si="8"/>
        <v>5221719000</v>
      </c>
    </row>
    <row r="12" spans="1:18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3000000000</v>
      </c>
      <c r="E12" s="2">
        <f>IFERROR(INDEX(E51:E500,MATCH("Net Debt (Quarter)",$C$51:$C$500,0)),"")</f>
        <v>3000000000</v>
      </c>
      <c r="H12" s="2">
        <f>IFERROR(INDEX(D12:G12,COUNT(D12:G12)),"")</f>
        <v>3000000000</v>
      </c>
      <c r="I12" s="2">
        <f t="shared" ref="I12:R12" si="9">IFERROR(INDEX(I51:I500,MATCH($C$12,$C$51:$C$500,0)),"")</f>
        <v>2000000000</v>
      </c>
      <c r="J12" s="2">
        <f t="shared" si="9"/>
        <v>-1000000000</v>
      </c>
      <c r="K12" s="2">
        <f t="shared" si="9"/>
        <v>-3000000000</v>
      </c>
      <c r="L12" s="2">
        <f t="shared" si="9"/>
        <v>-1000000000</v>
      </c>
      <c r="M12" s="2">
        <f t="shared" si="9"/>
        <v>2000000000</v>
      </c>
      <c r="N12" s="2">
        <f t="shared" si="9"/>
        <v>0</v>
      </c>
      <c r="O12" s="2">
        <f t="shared" si="9"/>
        <v>3000000000</v>
      </c>
      <c r="P12" s="2">
        <f t="shared" si="9"/>
        <v>11000000000</v>
      </c>
      <c r="Q12" s="2">
        <f t="shared" si="9"/>
        <v>23000000000</v>
      </c>
      <c r="R12" s="2">
        <f t="shared" si="9"/>
        <v>26000000000</v>
      </c>
    </row>
    <row r="13" spans="1:18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3000000000</v>
      </c>
      <c r="E13" s="2">
        <f>IFERROR(INDEX(E51:E500,MATCH("Total Debt (Quarter)",$C$51:$C$500,0)),"")</f>
        <v>4000000000</v>
      </c>
      <c r="H13" s="2">
        <f>IFERROR(INDEX(D13:G13,COUNT(D13:G13)),"")</f>
        <v>4000000000</v>
      </c>
      <c r="I13" s="2">
        <f t="shared" ref="I13:R13" si="10">IFERROR(INDEX(I51:I500,MATCH($C$13,$C$51:$C$500,0)),"")</f>
        <v>4000000000</v>
      </c>
      <c r="J13" s="2">
        <f t="shared" si="10"/>
        <v>2000000000</v>
      </c>
      <c r="K13" s="2">
        <f t="shared" si="10"/>
        <v>3000000000</v>
      </c>
      <c r="L13" s="2">
        <f t="shared" si="10"/>
        <v>5000000000</v>
      </c>
      <c r="M13" s="2">
        <f t="shared" si="10"/>
        <v>7000000000</v>
      </c>
      <c r="N13" s="2">
        <f t="shared" si="10"/>
        <v>7000000000</v>
      </c>
      <c r="O13" s="2">
        <f t="shared" si="10"/>
        <v>6000000000</v>
      </c>
      <c r="P13" s="2">
        <f t="shared" si="10"/>
        <v>16000000000</v>
      </c>
      <c r="Q13" s="2">
        <f t="shared" si="10"/>
        <v>28000000000</v>
      </c>
      <c r="R13" s="2">
        <f t="shared" si="10"/>
        <v>31000000000</v>
      </c>
    </row>
    <row r="14" spans="1:18" ht="15.5" x14ac:dyDescent="0.35">
      <c r="C14" t="s">
        <v>27</v>
      </c>
      <c r="D14" s="2">
        <f>IFERROR(INDEX(D51:D500,MATCH($C$14,$C$51:$C$500,0)),"")</f>
        <v>-52505000</v>
      </c>
      <c r="E14" s="2">
        <f>IFERROR(INDEX(E51:E500,MATCH($C$14,$C$51:$C$500,0)),"")</f>
        <v>-63002000</v>
      </c>
      <c r="H14" s="2">
        <f>IFERROR(SUM(D14:G14)*(4/MAX(1,COUNT(D14:G14))),"")</f>
        <v>-231014000</v>
      </c>
      <c r="I14" s="2">
        <f t="shared" ref="I14:R14" si="11">IFERROR(INDEX(I51:I500,MATCH($C$14,$C$51:$C$500,0)),"")</f>
        <v>-304158000</v>
      </c>
      <c r="J14" s="2">
        <f t="shared" si="11"/>
        <v>-282823000</v>
      </c>
      <c r="K14" s="2">
        <f t="shared" si="11"/>
        <v>-441306000</v>
      </c>
      <c r="L14" s="2">
        <f t="shared" si="11"/>
        <v>-608318000</v>
      </c>
      <c r="M14" s="2">
        <f t="shared" si="11"/>
        <v>-790845000</v>
      </c>
      <c r="N14" s="2">
        <f t="shared" si="11"/>
        <v>-784767000</v>
      </c>
      <c r="O14" s="2">
        <f t="shared" si="11"/>
        <v>-7769696000</v>
      </c>
      <c r="P14" s="2">
        <f t="shared" si="11"/>
        <v>-8134559000</v>
      </c>
      <c r="Q14" s="2">
        <f t="shared" si="11"/>
        <v>0</v>
      </c>
      <c r="R14" s="2">
        <f t="shared" si="11"/>
        <v>0</v>
      </c>
    </row>
    <row r="15" spans="1:18" ht="15.5" x14ac:dyDescent="0.35">
      <c r="C15" t="s">
        <v>28</v>
      </c>
      <c r="D15" s="2">
        <f>IFERROR(INDEX(D51:D500,MATCH($C$15,$C$51:$C$500,0)),"")</f>
        <v>920494000</v>
      </c>
      <c r="E15" s="2">
        <f>IFERROR(INDEX(E51:E500,MATCH($C$15,$C$51:$C$500,0)),"")</f>
        <v>1175360000</v>
      </c>
      <c r="H15" s="2">
        <f>IFERROR(SUM(D15:G15)*(4/MAX(1,COUNT(D15:G15))),"")</f>
        <v>4191708000</v>
      </c>
      <c r="I15" s="2">
        <f t="shared" ref="I15:R15" si="12">IFERROR(INDEX(I51:I500,MATCH($C$15,$C$51:$C$500,0)),"")</f>
        <v>-3036740000</v>
      </c>
      <c r="J15" s="2">
        <f t="shared" si="12"/>
        <v>676876000</v>
      </c>
      <c r="K15" s="2">
        <f t="shared" si="12"/>
        <v>727889000</v>
      </c>
      <c r="L15" s="2">
        <f t="shared" si="12"/>
        <v>1679292000</v>
      </c>
      <c r="M15" s="2">
        <f t="shared" si="12"/>
        <v>-149672000</v>
      </c>
      <c r="N15" s="2">
        <f t="shared" si="12"/>
        <v>-282270000</v>
      </c>
      <c r="O15" s="2">
        <f t="shared" si="12"/>
        <v>-3874462000</v>
      </c>
      <c r="P15" s="2">
        <f t="shared" si="12"/>
        <v>-288360000</v>
      </c>
      <c r="Q15" s="2">
        <f t="shared" si="12"/>
        <v>-3399105000</v>
      </c>
      <c r="R15" s="2">
        <f t="shared" si="12"/>
        <v>-2999393000</v>
      </c>
    </row>
    <row r="16" spans="1:18" ht="15.5" x14ac:dyDescent="0.35">
      <c r="C16" t="s">
        <v>29</v>
      </c>
      <c r="D16" s="2">
        <f>IFERROR(INDEX(D51:D500,MATCH($C$16,$C$51:$C$500,0)),"")</f>
        <v>-4376492000</v>
      </c>
      <c r="E16" s="2">
        <f>IFERROR(INDEX(E51:E500,MATCH($C$16,$C$51:$C$500,0)),"")</f>
        <v>-5604815000</v>
      </c>
      <c r="H16" s="2">
        <f>IFERROR(SUM(D16:G16)*(4/MAX(1,COUNT(D16:G16))),"")</f>
        <v>-19962614000</v>
      </c>
      <c r="I16" s="2">
        <f t="shared" ref="I16:R16" si="13">IFERROR(INDEX(I51:I500,MATCH($C$16,$C$51:$C$500,0)),"")</f>
        <v>-8166384000</v>
      </c>
      <c r="J16" s="2">
        <f t="shared" si="13"/>
        <v>-4037920000</v>
      </c>
      <c r="K16" s="2">
        <f t="shared" si="13"/>
        <v>-4077431000</v>
      </c>
      <c r="L16" s="2">
        <f t="shared" si="13"/>
        <v>-12591800000</v>
      </c>
      <c r="M16" s="2">
        <f t="shared" si="13"/>
        <v>2654630000</v>
      </c>
      <c r="N16" s="2">
        <f t="shared" si="13"/>
        <v>277276000</v>
      </c>
      <c r="O16" s="2">
        <f t="shared" si="13"/>
        <v>6953016000</v>
      </c>
      <c r="P16" s="2">
        <f t="shared" si="13"/>
        <v>3351654000</v>
      </c>
      <c r="Q16" s="2">
        <f t="shared" si="13"/>
        <v>15763948000</v>
      </c>
      <c r="R16" s="2">
        <f t="shared" si="13"/>
        <v>13499905000</v>
      </c>
    </row>
    <row r="17" spans="1:18" ht="15.5" x14ac:dyDescent="0.35">
      <c r="A17" t="s">
        <v>30</v>
      </c>
    </row>
    <row r="18" spans="1:18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</row>
    <row r="19" spans="1:18" ht="15.5" x14ac:dyDescent="0.35">
      <c r="A19" t="s">
        <v>44</v>
      </c>
      <c r="C19" t="s">
        <v>45</v>
      </c>
    </row>
    <row r="20" spans="1:18" ht="15.5" x14ac:dyDescent="0.35">
      <c r="A20" t="s">
        <v>46</v>
      </c>
      <c r="C20" t="s">
        <v>47</v>
      </c>
      <c r="D20" s="2">
        <f ca="1">IFERROR(D21*D2,"")</f>
        <v>77900000000</v>
      </c>
      <c r="E20" s="2">
        <f ca="1">IFERROR(E21*E2,"")</f>
        <v>72980000000</v>
      </c>
      <c r="H20" s="2">
        <f t="shared" ref="H20:R20" ca="1" si="14">IFERROR(H21*H2,"")</f>
        <v>72980000000</v>
      </c>
      <c r="I20" s="2">
        <f t="shared" ca="1" si="14"/>
        <v>100860000000</v>
      </c>
      <c r="J20" s="2">
        <f t="shared" ca="1" si="14"/>
        <v>74620000000</v>
      </c>
      <c r="K20" s="2">
        <f t="shared" ca="1" si="14"/>
        <v>48380000000</v>
      </c>
      <c r="L20" s="2">
        <f t="shared" ca="1" si="14"/>
        <v>69700000000</v>
      </c>
      <c r="M20" s="2">
        <f t="shared" ca="1" si="14"/>
        <v>86920000000</v>
      </c>
      <c r="N20" s="2">
        <f t="shared" ca="1" si="14"/>
        <v>58220000000</v>
      </c>
      <c r="O20" s="2">
        <f t="shared" ca="1" si="14"/>
        <v>90200000000</v>
      </c>
      <c r="P20" s="2">
        <f t="shared" ca="1" si="14"/>
        <v>93480000000</v>
      </c>
      <c r="Q20" s="2">
        <f t="shared" ca="1" si="14"/>
        <v>227960000000</v>
      </c>
      <c r="R20" s="2" t="str">
        <f t="shared" ca="1" si="14"/>
        <v/>
      </c>
    </row>
    <row r="21" spans="1:18" ht="15.5" x14ac:dyDescent="0.35">
      <c r="C21" t="s">
        <v>12</v>
      </c>
      <c r="D21" s="2">
        <f>IFERROR(INDEX(D51:D500,MATCH($C$7,$C$51:$C$500,0)),"")</f>
        <v>820000000</v>
      </c>
      <c r="E21" s="2">
        <f>IFERROR(INDEX(E51:E500,MATCH($C$7,$C$51:$C$500,0)),"")</f>
        <v>820000000</v>
      </c>
      <c r="H21" s="2">
        <f>IFERROR(INDEX(D21:G21,COUNT(D21:G21)),"")</f>
        <v>820000000</v>
      </c>
      <c r="I21" s="2">
        <f t="shared" ref="I21:R21" si="15">IFERROR(INDEX(I51:I500,MATCH($C$7,$C$51:$C$500,0)),"")</f>
        <v>820000000</v>
      </c>
      <c r="J21" s="2">
        <f t="shared" si="15"/>
        <v>820000000</v>
      </c>
      <c r="K21" s="2">
        <f t="shared" si="15"/>
        <v>820000000</v>
      </c>
      <c r="L21" s="2">
        <f t="shared" si="15"/>
        <v>820000000</v>
      </c>
      <c r="M21" s="2">
        <f t="shared" si="15"/>
        <v>820000000</v>
      </c>
      <c r="N21" s="2">
        <f t="shared" si="15"/>
        <v>820000000</v>
      </c>
      <c r="O21" s="2">
        <f t="shared" si="15"/>
        <v>820000000</v>
      </c>
      <c r="P21" s="2">
        <f t="shared" si="15"/>
        <v>820000000</v>
      </c>
      <c r="Q21" s="2">
        <f t="shared" si="15"/>
        <v>820000000</v>
      </c>
      <c r="R21" s="2">
        <f t="shared" si="15"/>
        <v>330000000</v>
      </c>
    </row>
    <row r="23" spans="1:18" ht="15.5" x14ac:dyDescent="0.35">
      <c r="B23" t="s">
        <v>48</v>
      </c>
      <c r="C23" t="s">
        <v>49</v>
      </c>
      <c r="D23" s="3">
        <f>IFERROR(D5/D6*100,"")</f>
        <v>-3.5940475217384882</v>
      </c>
      <c r="E23" s="3">
        <f>IFERROR(E5/E6*100,"")</f>
        <v>-4.4465770786305159</v>
      </c>
      <c r="H23" s="3">
        <f t="shared" ref="H23:R23" si="16">IFERROR(H5/H6*100,"")</f>
        <v>-15.831868509520127</v>
      </c>
      <c r="I23" s="3">
        <f t="shared" si="16"/>
        <v>-12.686945081221243</v>
      </c>
      <c r="J23" s="3">
        <f t="shared" si="16"/>
        <v>-3.0902580563985427</v>
      </c>
      <c r="K23" s="3">
        <f t="shared" si="16"/>
        <v>-2.8897222120825692</v>
      </c>
      <c r="L23" s="3">
        <f t="shared" si="16"/>
        <v>-15.951946320636527</v>
      </c>
      <c r="M23" s="3">
        <f t="shared" si="16"/>
        <v>-0.1955433061223904</v>
      </c>
      <c r="N23" s="3">
        <f t="shared" si="16"/>
        <v>-1.695291729475443</v>
      </c>
      <c r="O23" s="3">
        <f t="shared" si="16"/>
        <v>3.3212511725345846E-2</v>
      </c>
      <c r="P23" s="3">
        <f t="shared" si="16"/>
        <v>7.8585509039648338E-2</v>
      </c>
      <c r="Q23" s="3">
        <f t="shared" si="16"/>
        <v>6.3467151031708164</v>
      </c>
      <c r="R23" s="3">
        <f t="shared" si="16"/>
        <v>9.0633817895841453</v>
      </c>
    </row>
    <row r="24" spans="1:18" ht="15.5" x14ac:dyDescent="0.35">
      <c r="C24" t="s">
        <v>50</v>
      </c>
      <c r="D24" s="4">
        <f>IFERROR(_xlfn.RRI(5,I23,D23),"")</f>
        <v>-0.2229564657296611</v>
      </c>
      <c r="E24" s="4">
        <f>IFERROR(_xlfn.RRI(5,J23,E23),"")</f>
        <v>7.5489601026462072E-2</v>
      </c>
      <c r="H24" s="4">
        <f t="shared" ref="H24:R24" si="17">IFERROR(_xlfn.RRI(5,M23,H23),"")</f>
        <v>1.4080075491238868</v>
      </c>
      <c r="I24" s="4">
        <f t="shared" si="17"/>
        <v>0.49562433659907734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51</v>
      </c>
      <c r="C25" t="s">
        <v>52</v>
      </c>
      <c r="D25" s="3">
        <f>IFERROR(INDEX(D51:D500,MATCH($A$25,$C$51:$C$500,0)),"")</f>
        <v>-4.2300000000000004</v>
      </c>
      <c r="E25" s="3">
        <f>IFERROR(INDEX(E51:E500,MATCH($A$25,$C$51:$C$500,0)),"")</f>
        <v>-5.42</v>
      </c>
      <c r="H25" s="3">
        <f>IFERROR(INDEX(D25:G25,COUNT(D25:G25)),"")</f>
        <v>-5.42</v>
      </c>
      <c r="I25" s="3">
        <f t="shared" ref="I25:R25" si="18">IFERROR(INDEX(I51:I500,MATCH($C$25,$C$51:$C$500,0)),"")</f>
        <v>-13.71</v>
      </c>
      <c r="J25" s="3">
        <f t="shared" si="18"/>
        <v>-4.1100000000000003</v>
      </c>
      <c r="K25" s="3">
        <f t="shared" si="18"/>
        <v>-4.0999999999999996</v>
      </c>
      <c r="L25" s="3">
        <f t="shared" si="18"/>
        <v>-13.36</v>
      </c>
      <c r="M25" s="3">
        <f t="shared" si="18"/>
        <v>3.07</v>
      </c>
      <c r="N25" s="3">
        <f t="shared" si="18"/>
        <v>-0.01</v>
      </c>
      <c r="O25" s="3">
        <f t="shared" si="18"/>
        <v>3.77</v>
      </c>
      <c r="P25" s="3">
        <f t="shared" si="18"/>
        <v>3.75</v>
      </c>
      <c r="Q25" s="3">
        <f t="shared" si="18"/>
        <v>15.13</v>
      </c>
      <c r="R25" s="3">
        <f t="shared" si="18"/>
        <v>31.44</v>
      </c>
    </row>
    <row r="26" spans="1:18" ht="15.5" x14ac:dyDescent="0.35">
      <c r="C26" t="s">
        <v>53</v>
      </c>
      <c r="D26" s="4">
        <f>IFERROR(_xlfn.RRI(5,I25,D25),"")</f>
        <v>-0.2095751554047961</v>
      </c>
      <c r="E26" s="4">
        <f>IFERROR(_xlfn.RRI(5,J25,E25),"")</f>
        <v>5.689414727975195E-2</v>
      </c>
      <c r="H26" s="4" t="str">
        <f t="shared" ref="H26:R26" si="19">IFERROR(_xlfn.RRI(5,M25,H25),"")</f>
        <v/>
      </c>
      <c r="I26" s="4">
        <f t="shared" si="19"/>
        <v>3.240406494159159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>
        <f t="shared" si="19"/>
        <v>-0.37204117578012585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54</v>
      </c>
      <c r="D27" s="3">
        <f>IFERROR(D4/D21,"")</f>
        <v>5.9768634146341464</v>
      </c>
      <c r="E27" s="3">
        <f>IFERROR(E4/E21,"")</f>
        <v>4.2167609756097564</v>
      </c>
      <c r="H27" s="3">
        <f t="shared" ref="H27:R27" si="20">IFERROR(H4/H21,"")</f>
        <v>20.387248780487806</v>
      </c>
      <c r="I27" s="3">
        <f t="shared" si="20"/>
        <v>41.464235365853661</v>
      </c>
      <c r="J27" s="3">
        <f t="shared" si="20"/>
        <v>39.868360975609754</v>
      </c>
      <c r="K27" s="3">
        <f t="shared" si="20"/>
        <v>35.142543902439023</v>
      </c>
      <c r="L27" s="3">
        <f t="shared" si="20"/>
        <v>48.880445121951219</v>
      </c>
      <c r="M27" s="3">
        <f t="shared" si="20"/>
        <v>51.177176829268291</v>
      </c>
      <c r="N27" s="3">
        <f t="shared" si="20"/>
        <v>47.32931951219512</v>
      </c>
      <c r="O27" s="3">
        <f t="shared" si="20"/>
        <v>59.999932926829267</v>
      </c>
      <c r="P27" s="3">
        <f t="shared" si="20"/>
        <v>71.483257317073168</v>
      </c>
      <c r="Q27" s="3">
        <f t="shared" si="20"/>
        <v>84.282897560975613</v>
      </c>
      <c r="R27" s="3">
        <f t="shared" si="20"/>
        <v>179.62556666666666</v>
      </c>
    </row>
    <row r="28" spans="1:18" ht="15.5" x14ac:dyDescent="0.35">
      <c r="C28" t="s">
        <v>55</v>
      </c>
      <c r="D28" s="4">
        <f>IFERROR(_xlfn.RRI(5,I27,D27),"")</f>
        <v>-0.32117170857366129</v>
      </c>
      <c r="E28" s="4">
        <f>IFERROR(_xlfn.RRI(5,J27,E27),"")</f>
        <v>-0.36192736353820465</v>
      </c>
      <c r="H28" s="4">
        <f t="shared" ref="H28:R28" si="21">IFERROR(_xlfn.RRI(5,M27,H27),"")</f>
        <v>-0.16812809004497098</v>
      </c>
      <c r="I28" s="4">
        <f t="shared" si="21"/>
        <v>-2.6112750013297159E-2</v>
      </c>
      <c r="J28" s="4">
        <f t="shared" si="21"/>
        <v>-7.8499609954852168E-2</v>
      </c>
      <c r="K28" s="4">
        <f t="shared" si="21"/>
        <v>-0.13238755596606655</v>
      </c>
      <c r="L28" s="4">
        <f t="shared" si="21"/>
        <v>-0.10323399007611145</v>
      </c>
      <c r="M28" s="4">
        <f t="shared" si="21"/>
        <v>-0.22206800317274777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56</v>
      </c>
      <c r="H29" s="4">
        <f t="shared" ref="H29:R29" si="22">IFERROR(((H25-I25)/I25)*100%,"")</f>
        <v>-0.60466812545587167</v>
      </c>
      <c r="I29" s="4">
        <f t="shared" si="22"/>
        <v>2.3357664233576645</v>
      </c>
      <c r="J29" s="4">
        <f t="shared" si="22"/>
        <v>2.4390243902440672E-3</v>
      </c>
      <c r="K29" s="4">
        <f t="shared" si="22"/>
        <v>-0.69311377245508987</v>
      </c>
      <c r="L29" s="4">
        <f t="shared" si="22"/>
        <v>-5.3517915309446256</v>
      </c>
      <c r="M29" s="4">
        <f t="shared" si="22"/>
        <v>-307.99999999999994</v>
      </c>
      <c r="N29" s="4">
        <f t="shared" si="22"/>
        <v>-1.0026525198938991</v>
      </c>
      <c r="O29" s="4">
        <f t="shared" si="22"/>
        <v>5.3333333333333384E-3</v>
      </c>
      <c r="P29" s="4">
        <f t="shared" si="22"/>
        <v>-0.75214805023132847</v>
      </c>
      <c r="Q29" s="4">
        <f t="shared" si="22"/>
        <v>-0.51876590330788808</v>
      </c>
      <c r="R29" s="4" t="str">
        <f t="shared" si="22"/>
        <v/>
      </c>
    </row>
    <row r="30" spans="1:18" ht="15.5" x14ac:dyDescent="0.35">
      <c r="C30" t="s">
        <v>57</v>
      </c>
      <c r="H30" s="4">
        <f t="shared" ref="H30:R30" si="23">IFERROR(((H27-I27)/I27)*100%,"")</f>
        <v>-0.50831726183772896</v>
      </c>
      <c r="I30" s="4">
        <f t="shared" si="23"/>
        <v>4.0028592878955167E-2</v>
      </c>
      <c r="J30" s="4">
        <f t="shared" si="23"/>
        <v>0.13447566818982451</v>
      </c>
      <c r="K30" s="4">
        <f t="shared" si="23"/>
        <v>-0.28105106623390347</v>
      </c>
      <c r="L30" s="4">
        <f t="shared" si="23"/>
        <v>-4.487804622320566E-2</v>
      </c>
      <c r="M30" s="4">
        <f t="shared" si="23"/>
        <v>8.1299654352345208E-2</v>
      </c>
      <c r="N30" s="4">
        <f t="shared" si="23"/>
        <v>-0.21117712631589325</v>
      </c>
      <c r="O30" s="4">
        <f t="shared" si="23"/>
        <v>-0.1606435523679082</v>
      </c>
      <c r="P30" s="4">
        <f t="shared" si="23"/>
        <v>-0.15186521363533295</v>
      </c>
      <c r="Q30" s="4">
        <f t="shared" si="23"/>
        <v>-0.53078562743030666</v>
      </c>
      <c r="R30" s="4" t="str">
        <f t="shared" si="23"/>
        <v/>
      </c>
    </row>
    <row r="32" spans="1:18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117.7</v>
      </c>
      <c r="E32" s="3">
        <f>IFERROR(INDEX(E51:E500,MATCH($A$32,$C$51:$C$500,0)),"")</f>
        <v>121.93</v>
      </c>
      <c r="H32" s="3">
        <f>IFERROR(INDEX(D32:G32,COUNT(D32:G32)),"")</f>
        <v>121.93</v>
      </c>
      <c r="I32" s="3">
        <f t="shared" ref="I32:R32" si="24">IFERROR(INDEX(I51:I500,MATCH($C$32,$C$51:$C$500,0)),"")</f>
        <v>127.35</v>
      </c>
      <c r="J32" s="3">
        <f t="shared" si="24"/>
        <v>143.51</v>
      </c>
      <c r="K32" s="3">
        <f t="shared" si="24"/>
        <v>147.94</v>
      </c>
      <c r="L32" s="3">
        <f t="shared" si="24"/>
        <v>152.22</v>
      </c>
      <c r="M32" s="3">
        <f t="shared" si="24"/>
        <v>176.5</v>
      </c>
      <c r="N32" s="3">
        <f t="shared" si="24"/>
        <v>176.84</v>
      </c>
      <c r="O32" s="3">
        <f t="shared" si="24"/>
        <v>179.84</v>
      </c>
      <c r="P32" s="3">
        <f t="shared" si="24"/>
        <v>179.78</v>
      </c>
      <c r="Q32" s="3">
        <f t="shared" si="24"/>
        <v>179.64</v>
      </c>
      <c r="R32" s="3">
        <f t="shared" si="24"/>
        <v>243.91</v>
      </c>
    </row>
    <row r="33" spans="1:18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0.76</v>
      </c>
      <c r="E33" s="3">
        <f>IFERROR(INDEX(E51:E500,MATCH($A$33,$C$51:$C$500,0)),"")</f>
        <v>0.77</v>
      </c>
      <c r="H33" s="3">
        <f>IFERROR(INDEX(D33:G33,COUNT(D33:G33)),"")</f>
        <v>0.77</v>
      </c>
      <c r="I33" s="3">
        <f t="shared" ref="I33:R33" si="25">IFERROR(INDEX(I51:I500,MATCH($C$33,$C$51:$C$500,0)),"")</f>
        <v>0.97</v>
      </c>
      <c r="J33" s="3">
        <f t="shared" si="25"/>
        <v>0.63</v>
      </c>
      <c r="K33" s="3">
        <f t="shared" si="25"/>
        <v>0.4</v>
      </c>
      <c r="L33" s="3">
        <f t="shared" si="25"/>
        <v>0.56000000000000005</v>
      </c>
      <c r="M33" s="3">
        <f t="shared" si="25"/>
        <v>0.6</v>
      </c>
      <c r="N33" s="3">
        <f t="shared" si="25"/>
        <v>0.4</v>
      </c>
      <c r="O33" s="3">
        <f t="shared" si="25"/>
        <v>0.61</v>
      </c>
      <c r="P33" s="3">
        <f t="shared" si="25"/>
        <v>0.63</v>
      </c>
      <c r="Q33" s="3">
        <f t="shared" si="25"/>
        <v>1.55</v>
      </c>
      <c r="R33" s="3">
        <f t="shared" si="25"/>
        <v>0</v>
      </c>
    </row>
    <row r="34" spans="1:18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-21.04</v>
      </c>
      <c r="E34" s="3">
        <f>IFERROR(INDEX(E51:E500,MATCH($A$34,$C$51:$C$500,0)),"")</f>
        <v>-17.34</v>
      </c>
      <c r="H34" s="3">
        <f>IFERROR(INDEX(D34:G34,COUNT(D34:G34)),"")</f>
        <v>-17.34</v>
      </c>
      <c r="I34" s="3">
        <f t="shared" ref="I34:R34" si="26">IFERROR(INDEX(I51:I500,MATCH($C$34,$C$51:$C$500,0)),"")</f>
        <v>-8.9700000000000006</v>
      </c>
      <c r="J34" s="3">
        <f t="shared" si="26"/>
        <v>-22.14</v>
      </c>
      <c r="K34" s="3">
        <f t="shared" si="26"/>
        <v>-14.39</v>
      </c>
      <c r="L34" s="3">
        <f t="shared" si="26"/>
        <v>-6.36</v>
      </c>
      <c r="M34" s="3">
        <f t="shared" si="26"/>
        <v>34.53</v>
      </c>
      <c r="N34" s="3">
        <f t="shared" si="26"/>
        <v>-7100</v>
      </c>
      <c r="O34" s="3">
        <f t="shared" si="26"/>
        <v>29.18</v>
      </c>
      <c r="P34" s="3">
        <f t="shared" si="26"/>
        <v>30.4</v>
      </c>
      <c r="Q34" s="3">
        <f t="shared" si="26"/>
        <v>18.37</v>
      </c>
      <c r="R34" s="3">
        <f t="shared" si="26"/>
        <v>0</v>
      </c>
    </row>
    <row r="35" spans="1:18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14.84</v>
      </c>
      <c r="E35" s="3">
        <f>IFERROR(INDEX(E51:E500,MATCH($A$35,$C$51:$C$500,0)),"")</f>
        <v>22.21</v>
      </c>
      <c r="H35" s="3">
        <f>IFERROR(INDEX(D35:G35,COUNT(D35:G35)),"")</f>
        <v>22.21</v>
      </c>
      <c r="I35" s="3">
        <f t="shared" ref="I35:R35" si="27">IFERROR(INDEX(I51:I500,MATCH($C$35,$C$51:$C$500,0)),"")</f>
        <v>2.96</v>
      </c>
      <c r="J35" s="3">
        <f t="shared" si="27"/>
        <v>2.27</v>
      </c>
      <c r="K35" s="3">
        <f t="shared" si="27"/>
        <v>1.67</v>
      </c>
      <c r="L35" s="3">
        <f t="shared" si="27"/>
        <v>1.73</v>
      </c>
      <c r="M35" s="3">
        <f t="shared" si="27"/>
        <v>2.06</v>
      </c>
      <c r="N35" s="3">
        <f t="shared" si="27"/>
        <v>1.49</v>
      </c>
      <c r="O35" s="3">
        <f t="shared" si="27"/>
        <v>1.83</v>
      </c>
      <c r="P35" s="3">
        <f t="shared" si="27"/>
        <v>1.59</v>
      </c>
      <c r="Q35" s="3">
        <f t="shared" si="27"/>
        <v>3.29</v>
      </c>
      <c r="R35" s="3">
        <f t="shared" si="27"/>
        <v>0</v>
      </c>
    </row>
    <row r="36" spans="1:18" ht="15.5" x14ac:dyDescent="0.35">
      <c r="B36" t="s">
        <v>70</v>
      </c>
      <c r="C36" t="s">
        <v>71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R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</row>
    <row r="37" spans="1:18" ht="15.5" x14ac:dyDescent="0.35">
      <c r="B37" t="s">
        <v>72</v>
      </c>
      <c r="C37" t="s">
        <v>73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R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</row>
    <row r="50" spans="2:18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</row>
    <row r="51" spans="2:18" ht="15.5" x14ac:dyDescent="0.35">
      <c r="B51" t="s">
        <v>79</v>
      </c>
      <c r="C51" t="s">
        <v>6</v>
      </c>
      <c r="D51" s="5">
        <v>4901028000</v>
      </c>
      <c r="E51" s="5">
        <v>3457744000</v>
      </c>
      <c r="F51" s="5">
        <v>8915911000</v>
      </c>
      <c r="G51" s="5">
        <v>8885595000</v>
      </c>
      <c r="I51" s="5">
        <v>34000673000</v>
      </c>
      <c r="J51" s="5">
        <v>32692056000</v>
      </c>
      <c r="K51" s="5">
        <v>28816886000</v>
      </c>
      <c r="L51" s="5">
        <v>40081965000</v>
      </c>
      <c r="M51" s="5">
        <v>41965285000</v>
      </c>
      <c r="N51" s="5">
        <v>38810042000</v>
      </c>
      <c r="O51" s="5">
        <v>49199945000</v>
      </c>
      <c r="P51" s="5">
        <v>58616271000</v>
      </c>
      <c r="Q51" s="5">
        <v>69111976000</v>
      </c>
      <c r="R51" s="5">
        <v>59276437000</v>
      </c>
    </row>
    <row r="52" spans="2:18" ht="15.5" x14ac:dyDescent="0.35">
      <c r="C52" t="s">
        <v>80</v>
      </c>
      <c r="D52" s="5">
        <v>-6531652000</v>
      </c>
      <c r="E52" s="5">
        <v>-6493080000</v>
      </c>
      <c r="F52" s="5">
        <v>-9510412000</v>
      </c>
      <c r="G52" s="5">
        <v>-9197233000</v>
      </c>
      <c r="I52" s="5">
        <v>-32358988000</v>
      </c>
      <c r="J52" s="5">
        <v>-26823818000</v>
      </c>
      <c r="K52" s="5">
        <v>-26224398000</v>
      </c>
      <c r="L52" s="5">
        <v>-36115726000</v>
      </c>
      <c r="M52" s="5">
        <v>-29761281000</v>
      </c>
      <c r="N52" s="5">
        <v>-25291106000</v>
      </c>
      <c r="O52" s="5">
        <v>-26691751000</v>
      </c>
      <c r="P52" s="5">
        <v>-27360914000</v>
      </c>
      <c r="Q52" s="5">
        <v>-29112466000</v>
      </c>
      <c r="R52" s="5">
        <v>-26347055000</v>
      </c>
    </row>
    <row r="53" spans="2:18" ht="15.5" x14ac:dyDescent="0.35">
      <c r="C53" t="s">
        <v>81</v>
      </c>
      <c r="D53" s="5">
        <v>-1630624000</v>
      </c>
      <c r="E53" s="5">
        <v>-3035336000</v>
      </c>
      <c r="F53" s="5">
        <v>-594501000</v>
      </c>
      <c r="G53" s="5">
        <v>-311638000</v>
      </c>
      <c r="I53" s="5">
        <v>1641685000</v>
      </c>
      <c r="J53" s="5">
        <v>5868238000</v>
      </c>
      <c r="K53" s="5">
        <v>2592488000</v>
      </c>
      <c r="L53" s="5">
        <v>3966239000</v>
      </c>
      <c r="M53" s="5">
        <v>12204004000</v>
      </c>
      <c r="N53" s="5">
        <v>13518936000</v>
      </c>
      <c r="O53" s="5">
        <v>22508194000</v>
      </c>
      <c r="P53" s="5">
        <v>31255357000</v>
      </c>
      <c r="Q53" s="5">
        <v>39999510000</v>
      </c>
      <c r="R53" s="5">
        <v>32929382000</v>
      </c>
    </row>
    <row r="54" spans="2:18" ht="15.5" x14ac:dyDescent="0.35">
      <c r="C54" t="s">
        <v>82</v>
      </c>
      <c r="D54" s="5">
        <v>-1621850000</v>
      </c>
      <c r="E54" s="5">
        <v>-2228596000</v>
      </c>
      <c r="F54" s="5">
        <v>-2530321000</v>
      </c>
      <c r="G54" s="5">
        <v>-1867878000</v>
      </c>
      <c r="I54" s="5">
        <v>-8372611000</v>
      </c>
      <c r="J54" s="5">
        <v>-7544819000</v>
      </c>
      <c r="K54" s="5">
        <v>-7967890000</v>
      </c>
      <c r="L54" s="5">
        <v>-8652436000</v>
      </c>
      <c r="M54" s="5">
        <v>-7846323000</v>
      </c>
      <c r="N54" s="5">
        <v>-10284089000</v>
      </c>
      <c r="O54" s="5">
        <v>-8629898000</v>
      </c>
      <c r="P54" s="5">
        <v>-9956185000</v>
      </c>
      <c r="Q54" s="5">
        <v>-12465777000</v>
      </c>
      <c r="R54" s="5">
        <v>-18079881000</v>
      </c>
    </row>
    <row r="55" spans="2:18" ht="15.5" x14ac:dyDescent="0.35">
      <c r="C55" t="s">
        <v>83</v>
      </c>
      <c r="D55" s="5">
        <v>-1621850000</v>
      </c>
      <c r="E55" s="5">
        <v>-2228596000</v>
      </c>
      <c r="F55" s="5">
        <v>-2530321000</v>
      </c>
      <c r="G55" s="5">
        <v>-1867878000</v>
      </c>
      <c r="I55" s="5">
        <v>-8372611000</v>
      </c>
      <c r="J55" s="5">
        <v>-7544819000</v>
      </c>
      <c r="K55" s="5">
        <v>-7967890000</v>
      </c>
      <c r="L55" s="5">
        <v>-8652436000</v>
      </c>
      <c r="M55" s="5">
        <v>-7846323000</v>
      </c>
      <c r="N55" s="5">
        <v>-10284089000</v>
      </c>
      <c r="O55" s="5">
        <v>-8629898000</v>
      </c>
      <c r="P55" s="5">
        <v>-9956185000</v>
      </c>
      <c r="Q55" s="5">
        <v>-12465778000</v>
      </c>
      <c r="R55" s="5">
        <v>-18079881000</v>
      </c>
    </row>
    <row r="56" spans="2:18" ht="15.5" x14ac:dyDescent="0.35">
      <c r="C56" t="s">
        <v>224</v>
      </c>
      <c r="Q56" s="5">
        <v>1000</v>
      </c>
    </row>
    <row r="57" spans="2:18" ht="15.5" x14ac:dyDescent="0.35">
      <c r="C57" t="s">
        <v>86</v>
      </c>
      <c r="D57" s="5">
        <v>-3252474000</v>
      </c>
      <c r="E57" s="5">
        <v>-5263932000</v>
      </c>
      <c r="F57" s="5">
        <v>-3124822000</v>
      </c>
      <c r="G57" s="5">
        <v>-2179516000</v>
      </c>
      <c r="I57" s="5">
        <v>-6730926000</v>
      </c>
      <c r="J57" s="5">
        <v>-1676581000</v>
      </c>
      <c r="K57" s="5">
        <v>-5375402000</v>
      </c>
      <c r="L57" s="5">
        <v>-4686197000</v>
      </c>
      <c r="M57" s="5">
        <v>4357681000</v>
      </c>
      <c r="N57" s="5">
        <v>3234847000</v>
      </c>
      <c r="O57" s="5">
        <v>13878296000</v>
      </c>
      <c r="P57" s="5">
        <v>21299172000</v>
      </c>
      <c r="Q57" s="5">
        <v>27533733000</v>
      </c>
      <c r="R57" s="5">
        <v>14849501000</v>
      </c>
    </row>
    <row r="58" spans="2:18" ht="15.5" x14ac:dyDescent="0.35">
      <c r="C58" t="s">
        <v>87</v>
      </c>
      <c r="D58" s="5">
        <v>-1124018000</v>
      </c>
      <c r="E58" s="5">
        <v>-340883000</v>
      </c>
      <c r="F58" s="5">
        <v>-210089000</v>
      </c>
      <c r="G58" s="5">
        <v>-755277000</v>
      </c>
      <c r="I58" s="5">
        <v>-1435458000</v>
      </c>
      <c r="J58" s="5">
        <v>-2361339000</v>
      </c>
      <c r="K58" s="5">
        <v>1297971000</v>
      </c>
      <c r="L58" s="5">
        <v>-7905603000</v>
      </c>
      <c r="M58" s="5">
        <v>-1703051000</v>
      </c>
      <c r="N58" s="5">
        <v>-2957571000</v>
      </c>
      <c r="O58" s="5">
        <v>-6925280000</v>
      </c>
      <c r="P58" s="5">
        <v>-17947518000</v>
      </c>
      <c r="Q58" s="5">
        <v>-11769785000</v>
      </c>
      <c r="R58" s="5">
        <v>-1349596000</v>
      </c>
    </row>
    <row r="59" spans="2:18" ht="15.5" x14ac:dyDescent="0.35">
      <c r="C59" t="s">
        <v>89</v>
      </c>
      <c r="D59" s="5">
        <v>222000</v>
      </c>
      <c r="E59" s="5">
        <v>1169000</v>
      </c>
      <c r="F59" s="5">
        <v>1774000</v>
      </c>
      <c r="G59" s="5">
        <v>4034000</v>
      </c>
      <c r="I59" s="5">
        <v>18191000</v>
      </c>
      <c r="J59" s="5">
        <v>47144000</v>
      </c>
      <c r="K59" s="5">
        <v>50980000</v>
      </c>
      <c r="L59" s="5">
        <v>88851000</v>
      </c>
      <c r="M59" s="5">
        <v>115635000</v>
      </c>
      <c r="N59" s="5">
        <v>69339000</v>
      </c>
      <c r="O59" s="5">
        <v>12498000</v>
      </c>
      <c r="P59" s="5">
        <v>26437000</v>
      </c>
    </row>
    <row r="60" spans="2:18" ht="15.5" x14ac:dyDescent="0.35">
      <c r="C60" t="s">
        <v>27</v>
      </c>
      <c r="D60" s="5">
        <v>-52505000</v>
      </c>
      <c r="E60" s="5">
        <v>-63002000</v>
      </c>
      <c r="F60" s="5">
        <v>-79991000</v>
      </c>
      <c r="G60" s="5">
        <v>-85059000</v>
      </c>
      <c r="I60" s="5">
        <v>-304158000</v>
      </c>
      <c r="J60" s="5">
        <v>-282823000</v>
      </c>
      <c r="K60" s="5">
        <v>-441306000</v>
      </c>
      <c r="L60" s="5">
        <v>-608318000</v>
      </c>
      <c r="M60" s="5">
        <v>-790845000</v>
      </c>
      <c r="N60" s="5">
        <v>-784767000</v>
      </c>
      <c r="O60" s="5">
        <v>-7769696000</v>
      </c>
      <c r="P60" s="5">
        <v>-8134559000</v>
      </c>
    </row>
    <row r="61" spans="2:18" ht="15.5" x14ac:dyDescent="0.35">
      <c r="C61" t="s">
        <v>90</v>
      </c>
    </row>
    <row r="62" spans="2:18" ht="15.5" x14ac:dyDescent="0.35">
      <c r="C62" t="s">
        <v>85</v>
      </c>
    </row>
    <row r="63" spans="2:18" ht="15.5" x14ac:dyDescent="0.35">
      <c r="C63" t="s">
        <v>94</v>
      </c>
      <c r="D63" s="5">
        <v>-1124018000</v>
      </c>
      <c r="E63" s="5">
        <v>-340883000</v>
      </c>
      <c r="F63" s="5">
        <v>-210089000</v>
      </c>
      <c r="G63" s="5">
        <v>-755277000</v>
      </c>
      <c r="I63" s="5">
        <v>-1435458000</v>
      </c>
      <c r="J63" s="5">
        <v>-2361339000</v>
      </c>
      <c r="K63" s="5">
        <v>1297971000</v>
      </c>
      <c r="L63" s="5">
        <v>-7905603000</v>
      </c>
      <c r="M63" s="5">
        <v>-1703051000</v>
      </c>
      <c r="N63" s="5">
        <v>-2957571000</v>
      </c>
      <c r="O63" s="5">
        <v>-6925280000</v>
      </c>
      <c r="P63" s="5">
        <v>-17947518000</v>
      </c>
      <c r="Q63" s="5">
        <v>-11769785000</v>
      </c>
      <c r="R63" s="5">
        <v>-1349596000</v>
      </c>
    </row>
    <row r="64" spans="2:18" ht="15.5" x14ac:dyDescent="0.35">
      <c r="C64" t="s">
        <v>29</v>
      </c>
      <c r="D64" s="5">
        <v>-4376492000</v>
      </c>
      <c r="E64" s="5">
        <v>-5604815000</v>
      </c>
      <c r="F64" s="5">
        <v>-3334911000</v>
      </c>
      <c r="G64" s="5">
        <v>-2934793000</v>
      </c>
      <c r="I64" s="5">
        <v>-8166384000</v>
      </c>
      <c r="J64" s="5">
        <v>-4037920000</v>
      </c>
      <c r="K64" s="5">
        <v>-4077431000</v>
      </c>
      <c r="L64" s="5">
        <v>-12591800000</v>
      </c>
      <c r="M64" s="5">
        <v>2654630000</v>
      </c>
      <c r="N64" s="5">
        <v>277276000</v>
      </c>
      <c r="O64" s="5">
        <v>6953016000</v>
      </c>
      <c r="P64" s="5">
        <v>3351654000</v>
      </c>
      <c r="Q64" s="5">
        <v>15763948000</v>
      </c>
      <c r="R64" s="5">
        <v>13499905000</v>
      </c>
    </row>
    <row r="65" spans="2:18" ht="15.5" x14ac:dyDescent="0.35">
      <c r="C65" t="s">
        <v>28</v>
      </c>
      <c r="D65" s="5">
        <v>920494000</v>
      </c>
      <c r="E65" s="5">
        <v>1175360000</v>
      </c>
      <c r="F65" s="5">
        <v>-3942388000</v>
      </c>
      <c r="G65" s="5">
        <v>605365000</v>
      </c>
      <c r="I65" s="5">
        <v>-3036740000</v>
      </c>
      <c r="J65" s="5">
        <v>676876000</v>
      </c>
      <c r="K65" s="5">
        <v>727889000</v>
      </c>
      <c r="L65" s="5">
        <v>1679292000</v>
      </c>
      <c r="M65" s="5">
        <v>-149672000</v>
      </c>
      <c r="N65" s="5">
        <v>-282270000</v>
      </c>
      <c r="O65" s="5">
        <v>-3874462000</v>
      </c>
      <c r="P65" s="5">
        <v>-288360000</v>
      </c>
      <c r="Q65" s="5">
        <v>-3399105000</v>
      </c>
      <c r="R65" s="5">
        <v>-2999393000</v>
      </c>
    </row>
    <row r="66" spans="2:18" ht="15.5" x14ac:dyDescent="0.35">
      <c r="C66" t="s">
        <v>97</v>
      </c>
      <c r="D66" s="5">
        <v>-3455998000</v>
      </c>
      <c r="E66" s="5">
        <v>-4429455000</v>
      </c>
      <c r="F66" s="5">
        <v>-7277299000</v>
      </c>
      <c r="G66" s="5">
        <v>-2329428000</v>
      </c>
      <c r="I66" s="5">
        <v>-11203124000</v>
      </c>
      <c r="J66" s="5">
        <v>-3361044000</v>
      </c>
      <c r="K66" s="5">
        <v>-3349542000</v>
      </c>
      <c r="L66" s="5">
        <v>-10912508000</v>
      </c>
      <c r="M66" s="5">
        <v>2504958000</v>
      </c>
      <c r="N66" s="5">
        <v>-4994000</v>
      </c>
      <c r="O66" s="5">
        <v>3078554000</v>
      </c>
      <c r="P66" s="5">
        <v>3063294000</v>
      </c>
      <c r="Q66" s="5">
        <v>12364843000</v>
      </c>
      <c r="R66" s="5">
        <v>10500512000</v>
      </c>
    </row>
    <row r="67" spans="2:18" ht="15.5" x14ac:dyDescent="0.35">
      <c r="C67" t="s">
        <v>98</v>
      </c>
      <c r="F67" s="5">
        <v>-1996931000</v>
      </c>
      <c r="I67" s="5">
        <v>-1996931000</v>
      </c>
      <c r="J67" s="5">
        <v>-262112000</v>
      </c>
      <c r="K67" s="5">
        <v>-143196000</v>
      </c>
      <c r="L67" s="5">
        <v>-8925387000</v>
      </c>
      <c r="M67" s="5">
        <v>-2786928000</v>
      </c>
      <c r="N67" s="5">
        <v>-2444367000</v>
      </c>
      <c r="O67" s="5">
        <v>-3029755000</v>
      </c>
      <c r="P67" s="5">
        <v>-2947867000</v>
      </c>
      <c r="Q67" s="5">
        <v>-3050065000</v>
      </c>
      <c r="R67" s="5">
        <v>-3117605000</v>
      </c>
    </row>
    <row r="68" spans="2:18" ht="15.5" x14ac:dyDescent="0.35">
      <c r="C68" t="s">
        <v>99</v>
      </c>
      <c r="D68" s="5">
        <v>-3455998000</v>
      </c>
      <c r="E68" s="5">
        <v>-4429455000</v>
      </c>
      <c r="F68" s="5">
        <v>-9274230000</v>
      </c>
      <c r="G68" s="5">
        <v>-2329428000</v>
      </c>
      <c r="I68" s="5">
        <v>-13200055000</v>
      </c>
      <c r="J68" s="5">
        <v>-3623156000</v>
      </c>
      <c r="K68" s="5">
        <v>-3492738000</v>
      </c>
      <c r="L68" s="5">
        <v>-19837895000</v>
      </c>
      <c r="M68" s="5">
        <v>-281970000</v>
      </c>
      <c r="N68" s="5">
        <v>-2449361000</v>
      </c>
      <c r="O68" s="5">
        <v>48799000</v>
      </c>
      <c r="P68" s="5">
        <v>115427000</v>
      </c>
      <c r="Q68" s="5">
        <v>9314778000</v>
      </c>
      <c r="R68" s="5">
        <v>7382907000</v>
      </c>
    </row>
    <row r="69" spans="2:18" ht="15.5" x14ac:dyDescent="0.35">
      <c r="C69" t="s">
        <v>100</v>
      </c>
      <c r="D69" s="5">
        <v>-3455998000</v>
      </c>
      <c r="E69" s="5">
        <v>-4429455000</v>
      </c>
      <c r="F69" s="5">
        <v>-7277299000</v>
      </c>
      <c r="G69" s="5">
        <v>-2329428000</v>
      </c>
      <c r="I69" s="5">
        <v>-11203124000</v>
      </c>
      <c r="J69" s="5">
        <v>-3361044000</v>
      </c>
      <c r="K69" s="5">
        <v>-3349542000</v>
      </c>
      <c r="L69" s="5">
        <v>-10912508000</v>
      </c>
      <c r="M69" s="5">
        <v>2504958000</v>
      </c>
      <c r="N69" s="5">
        <v>-4994000</v>
      </c>
      <c r="O69" s="5">
        <v>3078554000</v>
      </c>
      <c r="P69" s="5">
        <v>3063294000</v>
      </c>
      <c r="Q69" s="5">
        <v>12364843000</v>
      </c>
      <c r="R69" s="5">
        <v>10500512000</v>
      </c>
    </row>
    <row r="70" spans="2:18" ht="15.5" x14ac:dyDescent="0.35">
      <c r="C70" t="s">
        <v>8</v>
      </c>
      <c r="D70" s="5">
        <v>-3455998000</v>
      </c>
      <c r="E70" s="5">
        <v>-4429455000</v>
      </c>
      <c r="F70" s="5">
        <v>-9274230000</v>
      </c>
      <c r="G70" s="5">
        <v>-2329428000</v>
      </c>
      <c r="I70" s="5">
        <v>-13200055000</v>
      </c>
      <c r="J70" s="5">
        <v>-3623156000</v>
      </c>
      <c r="K70" s="5">
        <v>-3492738000</v>
      </c>
      <c r="L70" s="5">
        <v>-19837895000</v>
      </c>
      <c r="M70" s="5">
        <v>-281970000</v>
      </c>
      <c r="N70" s="5">
        <v>-2449361000</v>
      </c>
      <c r="O70" s="5">
        <v>48799000</v>
      </c>
      <c r="P70" s="5">
        <v>115427000</v>
      </c>
      <c r="Q70" s="5">
        <v>9314778000</v>
      </c>
      <c r="R70" s="5">
        <v>7382907000</v>
      </c>
    </row>
    <row r="71" spans="2:18" ht="15.5" x14ac:dyDescent="0.35">
      <c r="C71" t="s">
        <v>102</v>
      </c>
      <c r="D71" s="5">
        <v>-3455998000</v>
      </c>
      <c r="E71" s="5">
        <v>-4429455000</v>
      </c>
      <c r="F71" s="5">
        <v>-7277299000</v>
      </c>
      <c r="G71" s="5">
        <v>-2329428000</v>
      </c>
      <c r="I71" s="5">
        <v>-11203124000</v>
      </c>
      <c r="J71" s="5">
        <v>-3361044000</v>
      </c>
      <c r="K71" s="5">
        <v>-3349542000</v>
      </c>
      <c r="L71" s="5">
        <v>-10912508000</v>
      </c>
      <c r="M71" s="5">
        <v>2504958000</v>
      </c>
      <c r="N71" s="5">
        <v>-4994000</v>
      </c>
      <c r="O71" s="5">
        <v>3078554000</v>
      </c>
      <c r="P71" s="5">
        <v>3063294000</v>
      </c>
      <c r="Q71" s="5">
        <v>12364843000</v>
      </c>
      <c r="R71" s="5">
        <v>10500512000</v>
      </c>
    </row>
    <row r="72" spans="2:18" ht="15.5" x14ac:dyDescent="0.35">
      <c r="C72" t="s">
        <v>103</v>
      </c>
      <c r="D72" s="5">
        <v>-3455998000</v>
      </c>
      <c r="E72" s="5">
        <v>-4429455000</v>
      </c>
      <c r="F72" s="5">
        <v>-9274230000</v>
      </c>
      <c r="G72" s="5">
        <v>-2329428000</v>
      </c>
      <c r="I72" s="5">
        <v>-13200055000</v>
      </c>
      <c r="J72" s="5">
        <v>-3623156000</v>
      </c>
      <c r="K72" s="5">
        <v>-3492738000</v>
      </c>
      <c r="L72" s="5">
        <v>-19837895000</v>
      </c>
      <c r="M72" s="5">
        <v>-281970000</v>
      </c>
      <c r="N72" s="5">
        <v>-2449361000</v>
      </c>
      <c r="O72" s="5">
        <v>48799000</v>
      </c>
      <c r="P72" s="5">
        <v>115427000</v>
      </c>
      <c r="Q72" s="5">
        <v>9314778000</v>
      </c>
      <c r="R72" s="5">
        <v>7382907000</v>
      </c>
    </row>
    <row r="73" spans="2:18" ht="15.5" x14ac:dyDescent="0.35">
      <c r="C73" t="s">
        <v>104</v>
      </c>
      <c r="D73" s="5">
        <v>-3455998000</v>
      </c>
      <c r="E73" s="5">
        <v>-4429455000</v>
      </c>
      <c r="F73" s="5">
        <v>-9274230000</v>
      </c>
      <c r="G73" s="5">
        <v>-2329428000</v>
      </c>
      <c r="I73" s="5">
        <v>-13200055000</v>
      </c>
      <c r="J73" s="5">
        <v>-3623156000</v>
      </c>
      <c r="K73" s="5">
        <v>-3492738000</v>
      </c>
      <c r="L73" s="5">
        <v>-19837895000</v>
      </c>
      <c r="M73" s="5">
        <v>-281970000</v>
      </c>
      <c r="N73" s="5">
        <v>-2449361000</v>
      </c>
      <c r="O73" s="5">
        <v>48799000</v>
      </c>
      <c r="P73" s="5">
        <v>115427000</v>
      </c>
      <c r="Q73" s="5">
        <v>9314778000</v>
      </c>
      <c r="R73" s="5">
        <v>7382907000</v>
      </c>
    </row>
    <row r="75" spans="2:18" ht="15.5" x14ac:dyDescent="0.35">
      <c r="B75" t="s">
        <v>105</v>
      </c>
      <c r="C75" t="s">
        <v>106</v>
      </c>
    </row>
    <row r="76" spans="2:18" ht="15.5" x14ac:dyDescent="0.35">
      <c r="C76" t="s">
        <v>107</v>
      </c>
    </row>
    <row r="77" spans="2:18" ht="15.5" x14ac:dyDescent="0.35">
      <c r="C77" t="s">
        <v>20</v>
      </c>
      <c r="D77" s="5">
        <v>397108000</v>
      </c>
      <c r="E77" s="5">
        <v>721302000</v>
      </c>
      <c r="F77" s="5">
        <v>2735315000</v>
      </c>
      <c r="G77" s="5">
        <v>2226013000</v>
      </c>
      <c r="I77" s="5">
        <v>2735315000</v>
      </c>
      <c r="J77" s="5">
        <v>3153457000</v>
      </c>
      <c r="K77" s="5">
        <v>6038292000</v>
      </c>
      <c r="L77" s="5">
        <v>5870576000</v>
      </c>
      <c r="M77" s="5">
        <v>4469911000</v>
      </c>
      <c r="N77" s="5">
        <v>7299690000</v>
      </c>
      <c r="O77" s="5">
        <v>3066104000</v>
      </c>
      <c r="P77" s="5">
        <v>5112747000</v>
      </c>
      <c r="Q77" s="5">
        <v>5161024000</v>
      </c>
      <c r="R77" s="5">
        <v>5221719000</v>
      </c>
    </row>
    <row r="78" spans="2:18" ht="15.5" x14ac:dyDescent="0.35">
      <c r="C78" t="s">
        <v>780</v>
      </c>
      <c r="Q78" s="5">
        <v>619278000</v>
      </c>
    </row>
    <row r="79" spans="2:18" ht="15.5" x14ac:dyDescent="0.35">
      <c r="C79" t="s">
        <v>109</v>
      </c>
      <c r="D79" s="5">
        <v>9420813000</v>
      </c>
      <c r="E79" s="5">
        <v>7602634000</v>
      </c>
      <c r="F79" s="5">
        <v>7682606000</v>
      </c>
      <c r="G79" s="5">
        <v>6128886000</v>
      </c>
      <c r="I79" s="5">
        <v>7682606000</v>
      </c>
      <c r="J79" s="5">
        <v>5063831000</v>
      </c>
      <c r="K79" s="5">
        <v>3842728000</v>
      </c>
      <c r="L79" s="5">
        <v>5357847000</v>
      </c>
      <c r="M79" s="5">
        <v>7666284000</v>
      </c>
      <c r="N79" s="5">
        <v>7513524000</v>
      </c>
      <c r="O79" s="5">
        <v>7189493000</v>
      </c>
      <c r="P79" s="5">
        <v>6191244000</v>
      </c>
      <c r="Q79" s="5">
        <v>6401860000</v>
      </c>
      <c r="R79" s="5">
        <v>5598512000</v>
      </c>
    </row>
    <row r="80" spans="2:18" ht="15.5" x14ac:dyDescent="0.35">
      <c r="C80" t="s">
        <v>113</v>
      </c>
      <c r="D80" s="5">
        <v>97900000</v>
      </c>
      <c r="E80" s="5">
        <v>37500000</v>
      </c>
      <c r="F80" s="5">
        <v>45250000</v>
      </c>
      <c r="G80" s="5">
        <v>58200000</v>
      </c>
      <c r="I80" s="5">
        <v>45250000</v>
      </c>
      <c r="J80" s="5">
        <v>50000000</v>
      </c>
      <c r="K80" s="5">
        <v>121000000</v>
      </c>
      <c r="L80" s="5">
        <v>102091000</v>
      </c>
      <c r="M80" s="5">
        <v>90787000</v>
      </c>
      <c r="N80" s="5">
        <v>1093133000</v>
      </c>
      <c r="O80" s="5">
        <v>3766765000</v>
      </c>
      <c r="P80" s="5">
        <v>135654000</v>
      </c>
      <c r="Q80" s="5">
        <v>171029000</v>
      </c>
      <c r="R80" s="5">
        <v>295773000</v>
      </c>
    </row>
    <row r="81" spans="3:18" ht="15.5" x14ac:dyDescent="0.35">
      <c r="C81" t="s">
        <v>115</v>
      </c>
      <c r="D81" s="5">
        <v>549152000</v>
      </c>
      <c r="E81" s="5">
        <v>562003000</v>
      </c>
      <c r="F81" s="5">
        <v>461335000</v>
      </c>
      <c r="G81" s="5">
        <v>404536000</v>
      </c>
      <c r="I81" s="5">
        <v>461335000</v>
      </c>
      <c r="J81" s="5">
        <v>621982000</v>
      </c>
      <c r="K81" s="5">
        <v>529184000</v>
      </c>
      <c r="L81" s="5">
        <v>565959000</v>
      </c>
      <c r="M81" s="5">
        <v>533236000</v>
      </c>
      <c r="N81" s="5">
        <v>656548000</v>
      </c>
      <c r="O81" s="5">
        <v>618293000</v>
      </c>
      <c r="P81" s="5">
        <v>1265136000</v>
      </c>
      <c r="Q81" s="5">
        <v>700778000</v>
      </c>
      <c r="R81" s="5">
        <v>1365180000</v>
      </c>
    </row>
    <row r="82" spans="3:18" ht="15.5" x14ac:dyDescent="0.35">
      <c r="C82" t="s">
        <v>85</v>
      </c>
      <c r="D82" s="5">
        <v>152243000</v>
      </c>
      <c r="E82" s="5">
        <v>152243000</v>
      </c>
      <c r="F82" s="5">
        <v>152243000</v>
      </c>
      <c r="G82" s="5">
        <v>2149174000</v>
      </c>
      <c r="I82" s="5">
        <v>152243000</v>
      </c>
      <c r="J82" s="5">
        <v>2149174000</v>
      </c>
      <c r="K82" s="5">
        <v>2411286000</v>
      </c>
      <c r="L82" s="5">
        <v>2554482000</v>
      </c>
      <c r="M82" s="5">
        <v>11479869000</v>
      </c>
      <c r="N82" s="5">
        <v>14266797000</v>
      </c>
      <c r="O82" s="5">
        <v>16711164000</v>
      </c>
      <c r="P82" s="5">
        <v>22303073000</v>
      </c>
      <c r="Q82" s="5">
        <v>25250940000</v>
      </c>
      <c r="R82" s="5">
        <v>28301005000</v>
      </c>
    </row>
    <row r="83" spans="3:18" ht="15.5" x14ac:dyDescent="0.35">
      <c r="C83" t="s">
        <v>116</v>
      </c>
      <c r="D83" s="5">
        <v>11363375000</v>
      </c>
      <c r="E83" s="5">
        <v>11447954000</v>
      </c>
      <c r="F83" s="5">
        <v>13141656000</v>
      </c>
      <c r="G83" s="5">
        <v>13209606000</v>
      </c>
      <c r="I83" s="5">
        <v>13141656000</v>
      </c>
      <c r="J83" s="5">
        <v>11686065000</v>
      </c>
      <c r="K83" s="5">
        <v>11910019000</v>
      </c>
      <c r="L83" s="5">
        <v>14071254000</v>
      </c>
      <c r="M83" s="5">
        <v>15591122000</v>
      </c>
      <c r="N83" s="5">
        <v>17210257000</v>
      </c>
      <c r="O83" s="5">
        <v>15255694000</v>
      </c>
      <c r="P83" s="5">
        <v>15327259000</v>
      </c>
      <c r="Q83" s="5">
        <v>14288651000</v>
      </c>
      <c r="R83" s="5">
        <v>20313309000</v>
      </c>
    </row>
    <row r="84" spans="3:18" ht="15.5" x14ac:dyDescent="0.35">
      <c r="C84" t="s">
        <v>117</v>
      </c>
    </row>
    <row r="85" spans="3:18" ht="15.5" x14ac:dyDescent="0.35">
      <c r="C85" t="s">
        <v>119</v>
      </c>
      <c r="D85" s="5">
        <v>2111757000</v>
      </c>
      <c r="E85" s="5">
        <v>1191263000</v>
      </c>
      <c r="F85" s="5">
        <v>15903000</v>
      </c>
      <c r="G85" s="5">
        <v>3962905000</v>
      </c>
      <c r="I85" s="5">
        <v>15903000</v>
      </c>
      <c r="J85" s="5">
        <v>3057257000</v>
      </c>
      <c r="K85" s="5">
        <v>2360805000</v>
      </c>
      <c r="L85" s="5">
        <v>1624399000</v>
      </c>
      <c r="N85" s="5">
        <v>61211000</v>
      </c>
      <c r="O85" s="5">
        <v>390849000</v>
      </c>
      <c r="P85" s="5">
        <v>488796000</v>
      </c>
      <c r="Q85" s="5">
        <v>671526000</v>
      </c>
      <c r="R85" s="5">
        <v>769576000</v>
      </c>
    </row>
    <row r="86" spans="3:18" ht="15.5" x14ac:dyDescent="0.35">
      <c r="C86" t="s">
        <v>121</v>
      </c>
      <c r="D86" s="5">
        <v>115244001000</v>
      </c>
      <c r="E86" s="5">
        <v>119819778000</v>
      </c>
      <c r="F86" s="5">
        <v>125235806000</v>
      </c>
      <c r="G86" s="5">
        <v>132877452000</v>
      </c>
      <c r="I86" s="5">
        <v>125235806000</v>
      </c>
      <c r="J86" s="5">
        <v>144410652000</v>
      </c>
      <c r="K86" s="5">
        <v>163748487000</v>
      </c>
      <c r="L86" s="5">
        <v>183665482000</v>
      </c>
      <c r="M86" s="5">
        <v>217995122000</v>
      </c>
      <c r="N86" s="5">
        <v>238604324000</v>
      </c>
      <c r="O86" s="5">
        <v>259394840000</v>
      </c>
      <c r="P86" s="5">
        <v>296996065000</v>
      </c>
      <c r="Q86" s="5">
        <v>308048513000</v>
      </c>
      <c r="R86" s="5">
        <v>321683864000</v>
      </c>
    </row>
    <row r="87" spans="3:18" ht="15.5" x14ac:dyDescent="0.35">
      <c r="C87" t="s">
        <v>137</v>
      </c>
      <c r="D87" s="5">
        <v>312691000</v>
      </c>
      <c r="E87" s="5">
        <v>110000000</v>
      </c>
      <c r="F87" s="5">
        <v>215000000</v>
      </c>
      <c r="I87" s="5">
        <v>215000000</v>
      </c>
      <c r="J87" s="5">
        <v>75000000</v>
      </c>
      <c r="K87" s="5">
        <v>375000000</v>
      </c>
      <c r="L87" s="5">
        <v>75000000</v>
      </c>
      <c r="M87" s="5">
        <v>85166000</v>
      </c>
      <c r="P87" s="5">
        <v>434536000</v>
      </c>
      <c r="Q87" s="5">
        <v>1033108000</v>
      </c>
      <c r="R87" s="5">
        <v>2184331000</v>
      </c>
    </row>
    <row r="88" spans="3:18" ht="15.5" x14ac:dyDescent="0.35">
      <c r="C88" t="s">
        <v>126</v>
      </c>
      <c r="D88" s="5">
        <v>118951283000</v>
      </c>
      <c r="E88" s="5">
        <v>122791869000</v>
      </c>
      <c r="F88" s="5">
        <v>127775221000</v>
      </c>
      <c r="G88" s="5">
        <v>138714407000</v>
      </c>
      <c r="I88" s="5">
        <v>127775221000</v>
      </c>
      <c r="J88" s="5">
        <v>148917536000</v>
      </c>
      <c r="K88" s="5">
        <v>168063432000</v>
      </c>
      <c r="L88" s="5">
        <v>186996155000</v>
      </c>
      <c r="M88" s="5">
        <v>222788144000</v>
      </c>
      <c r="N88" s="5">
        <v>240897639000</v>
      </c>
      <c r="O88" s="5">
        <v>259785689000</v>
      </c>
      <c r="P88" s="5">
        <v>297484861000</v>
      </c>
      <c r="Q88" s="5">
        <v>318162431000</v>
      </c>
      <c r="R88" s="5">
        <v>329890713000</v>
      </c>
    </row>
    <row r="89" spans="3:18" ht="15.5" x14ac:dyDescent="0.35">
      <c r="C89" t="s">
        <v>127</v>
      </c>
      <c r="D89" s="5">
        <v>130314658000</v>
      </c>
      <c r="E89" s="5">
        <v>134239823000</v>
      </c>
      <c r="F89" s="5">
        <v>140916877000</v>
      </c>
      <c r="G89" s="5">
        <v>151924013000</v>
      </c>
      <c r="I89" s="5">
        <v>140916877000</v>
      </c>
      <c r="J89" s="5">
        <v>160603601000</v>
      </c>
      <c r="K89" s="5">
        <v>179973451000</v>
      </c>
      <c r="L89" s="5">
        <v>201067409000</v>
      </c>
      <c r="M89" s="5">
        <v>238379266000</v>
      </c>
      <c r="N89" s="5">
        <v>258107896000</v>
      </c>
      <c r="O89" s="5">
        <v>275041383000</v>
      </c>
      <c r="P89" s="5">
        <v>312812120000</v>
      </c>
      <c r="Q89" s="5">
        <v>332451082000</v>
      </c>
      <c r="R89" s="5">
        <v>350204022000</v>
      </c>
    </row>
    <row r="90" spans="3:18" ht="15.5" x14ac:dyDescent="0.35">
      <c r="C90" t="s">
        <v>128</v>
      </c>
    </row>
    <row r="91" spans="3:18" ht="15.5" x14ac:dyDescent="0.35">
      <c r="C91" t="s">
        <v>129</v>
      </c>
    </row>
    <row r="92" spans="3:18" ht="15.5" x14ac:dyDescent="0.35">
      <c r="C92" t="s">
        <v>130</v>
      </c>
      <c r="D92" s="5">
        <v>31189761000</v>
      </c>
      <c r="E92" s="5">
        <v>31228962000</v>
      </c>
      <c r="F92" s="5">
        <v>33038324000</v>
      </c>
      <c r="G92" s="5">
        <v>34595298000</v>
      </c>
      <c r="I92" s="5">
        <v>33038324000</v>
      </c>
      <c r="J92" s="5">
        <v>41637795000</v>
      </c>
      <c r="K92" s="5">
        <v>52137788000</v>
      </c>
      <c r="L92" s="5">
        <v>58423982000</v>
      </c>
      <c r="M92" s="5">
        <v>60853519000</v>
      </c>
      <c r="N92" s="5">
        <v>70154823000</v>
      </c>
      <c r="O92" s="5">
        <v>72637664000</v>
      </c>
      <c r="P92" s="5">
        <v>47527952000</v>
      </c>
      <c r="Q92" s="5">
        <v>47435699000</v>
      </c>
      <c r="R92" s="5">
        <v>80637688000</v>
      </c>
    </row>
    <row r="93" spans="3:18" ht="15.5" x14ac:dyDescent="0.35">
      <c r="C93" t="s">
        <v>134</v>
      </c>
      <c r="N93" s="5">
        <v>5924841000</v>
      </c>
      <c r="O93" s="5">
        <v>5992019000</v>
      </c>
      <c r="P93" s="5">
        <v>5968809000</v>
      </c>
    </row>
    <row r="94" spans="3:18" ht="15.5" x14ac:dyDescent="0.35">
      <c r="C94" t="s">
        <v>131</v>
      </c>
      <c r="D94" s="5">
        <v>1588851000</v>
      </c>
      <c r="E94" s="5">
        <v>712387000</v>
      </c>
      <c r="F94" s="5">
        <v>744809000</v>
      </c>
      <c r="G94" s="5">
        <v>1175915000</v>
      </c>
      <c r="I94" s="5">
        <v>744809000</v>
      </c>
      <c r="J94" s="5">
        <v>1434182000</v>
      </c>
      <c r="K94" s="5">
        <v>1630362000</v>
      </c>
      <c r="L94" s="5">
        <v>429311000</v>
      </c>
      <c r="M94" s="5">
        <v>853689000</v>
      </c>
      <c r="N94" s="5">
        <v>807300000</v>
      </c>
      <c r="O94" s="5">
        <v>994092000</v>
      </c>
      <c r="P94" s="5">
        <v>2163793000</v>
      </c>
      <c r="Q94" s="5">
        <v>2293652000</v>
      </c>
      <c r="R94" s="5">
        <v>11763334000</v>
      </c>
    </row>
    <row r="95" spans="3:18" ht="15.5" x14ac:dyDescent="0.35">
      <c r="C95" t="s">
        <v>133</v>
      </c>
      <c r="O95" s="5">
        <v>77000000</v>
      </c>
    </row>
    <row r="96" spans="3:18" ht="15.5" x14ac:dyDescent="0.35">
      <c r="C96" t="s">
        <v>136</v>
      </c>
      <c r="D96" s="5">
        <v>85597000</v>
      </c>
      <c r="E96" s="5">
        <v>187901000</v>
      </c>
      <c r="F96" s="5">
        <v>32983000</v>
      </c>
      <c r="G96" s="5">
        <v>71048000</v>
      </c>
      <c r="I96" s="5">
        <v>32983000</v>
      </c>
      <c r="J96" s="5">
        <v>36337000</v>
      </c>
      <c r="K96" s="5">
        <v>28942000</v>
      </c>
      <c r="L96" s="5">
        <v>40397000</v>
      </c>
      <c r="M96" s="5">
        <v>318604000</v>
      </c>
      <c r="N96" s="5">
        <v>295187000</v>
      </c>
      <c r="O96" s="5">
        <v>320376000</v>
      </c>
      <c r="P96" s="5">
        <v>218837000</v>
      </c>
      <c r="Q96" s="5">
        <v>1952265000</v>
      </c>
      <c r="R96" s="5">
        <v>3711493000</v>
      </c>
    </row>
    <row r="97" spans="3:18" ht="15.5" x14ac:dyDescent="0.35">
      <c r="C97" t="s">
        <v>139</v>
      </c>
    </row>
    <row r="98" spans="3:18" ht="15.5" x14ac:dyDescent="0.35">
      <c r="C98" t="s">
        <v>192</v>
      </c>
      <c r="D98" s="5">
        <v>1058567000</v>
      </c>
      <c r="E98" s="5">
        <v>1339373000</v>
      </c>
      <c r="F98" s="5">
        <v>1616870000</v>
      </c>
      <c r="G98" s="5">
        <v>1891098000</v>
      </c>
      <c r="I98" s="5">
        <v>1616870000</v>
      </c>
      <c r="K98" s="5">
        <v>1119523000</v>
      </c>
      <c r="L98" s="5">
        <v>2334249000</v>
      </c>
      <c r="M98" s="5">
        <v>3542846000</v>
      </c>
      <c r="Q98" s="5">
        <v>9486379000</v>
      </c>
      <c r="R98" s="5">
        <v>21205763000</v>
      </c>
    </row>
    <row r="99" spans="3:18" ht="15.5" x14ac:dyDescent="0.35">
      <c r="C99" t="s">
        <v>1911</v>
      </c>
      <c r="K99" s="5">
        <v>4609987000</v>
      </c>
      <c r="L99" s="5">
        <v>14273427000</v>
      </c>
      <c r="M99" s="5">
        <v>27508479000</v>
      </c>
      <c r="N99" s="5">
        <v>41771661000</v>
      </c>
      <c r="O99" s="5">
        <v>54348910000</v>
      </c>
      <c r="P99" s="5">
        <v>117334675000</v>
      </c>
      <c r="Q99" s="5">
        <v>128014268000</v>
      </c>
      <c r="R99" s="5">
        <v>166359394000</v>
      </c>
    </row>
    <row r="100" spans="3:18" ht="15.5" x14ac:dyDescent="0.35">
      <c r="C100" t="s">
        <v>1340</v>
      </c>
      <c r="L100" s="5">
        <v>104650000</v>
      </c>
      <c r="M100" s="5">
        <v>200943000</v>
      </c>
      <c r="N100" s="5">
        <v>75425000</v>
      </c>
      <c r="O100" s="5">
        <v>181190000</v>
      </c>
      <c r="P100" s="5">
        <v>337684000</v>
      </c>
      <c r="Q100" s="5">
        <v>119437000</v>
      </c>
      <c r="R100" s="5">
        <v>50417000</v>
      </c>
    </row>
    <row r="101" spans="3:18" ht="15.5" x14ac:dyDescent="0.35">
      <c r="C101" t="s">
        <v>141</v>
      </c>
      <c r="D101" s="5">
        <v>341789000</v>
      </c>
      <c r="E101" s="5">
        <v>490949000</v>
      </c>
      <c r="F101" s="5">
        <v>643122000</v>
      </c>
      <c r="G101" s="5">
        <v>701624000</v>
      </c>
      <c r="I101" s="5">
        <v>643122000</v>
      </c>
      <c r="J101" s="5">
        <v>172889000</v>
      </c>
      <c r="L101" s="5">
        <v>515834000</v>
      </c>
      <c r="M101" s="5">
        <v>989598000</v>
      </c>
      <c r="N101" s="5">
        <v>700046000</v>
      </c>
    </row>
    <row r="102" spans="3:18" ht="15.5" x14ac:dyDescent="0.35">
      <c r="C102" t="s">
        <v>145</v>
      </c>
      <c r="D102" s="5">
        <v>29202622000</v>
      </c>
      <c r="E102" s="5">
        <v>30218674000</v>
      </c>
      <c r="F102" s="5">
        <v>32045532000</v>
      </c>
      <c r="G102" s="5">
        <v>33348335000</v>
      </c>
      <c r="I102" s="5">
        <v>32045532000</v>
      </c>
      <c r="J102" s="5">
        <v>40092276000</v>
      </c>
      <c r="K102" s="5">
        <v>50103484000</v>
      </c>
      <c r="L102" s="5">
        <v>57879274000</v>
      </c>
      <c r="M102" s="5">
        <v>59596060000</v>
      </c>
      <c r="N102" s="5">
        <v>63127495000</v>
      </c>
      <c r="O102" s="5">
        <v>65254177000</v>
      </c>
      <c r="P102" s="5">
        <v>38741977000</v>
      </c>
      <c r="Q102" s="5">
        <v>42156674000</v>
      </c>
      <c r="R102" s="5">
        <v>62978530000</v>
      </c>
    </row>
    <row r="103" spans="3:18" ht="15.5" x14ac:dyDescent="0.35">
      <c r="C103" t="s">
        <v>146</v>
      </c>
      <c r="D103" s="5">
        <v>2965957000</v>
      </c>
      <c r="E103" s="5">
        <v>3395923000</v>
      </c>
      <c r="F103" s="5">
        <v>3834160000</v>
      </c>
      <c r="G103" s="5">
        <v>4010092000</v>
      </c>
      <c r="I103" s="5">
        <v>3834160000</v>
      </c>
      <c r="J103" s="5">
        <v>1721358000</v>
      </c>
      <c r="K103" s="5">
        <v>6968059000</v>
      </c>
      <c r="L103" s="5">
        <v>18283085000</v>
      </c>
      <c r="M103" s="5">
        <v>33327510000</v>
      </c>
      <c r="N103" s="5">
        <v>43472866000</v>
      </c>
      <c r="O103" s="5">
        <v>55474151000</v>
      </c>
      <c r="P103" s="5">
        <v>118403399000</v>
      </c>
      <c r="Q103" s="5">
        <v>138250043000</v>
      </c>
      <c r="R103" s="5">
        <v>188107700000</v>
      </c>
    </row>
    <row r="104" spans="3:18" ht="15.5" x14ac:dyDescent="0.35">
      <c r="C104" t="s">
        <v>147</v>
      </c>
      <c r="D104" s="5">
        <v>2965957000</v>
      </c>
      <c r="E104" s="5">
        <v>3395923000</v>
      </c>
      <c r="F104" s="5">
        <v>3834160000</v>
      </c>
      <c r="G104" s="5">
        <v>4010092000</v>
      </c>
      <c r="I104" s="5">
        <v>3834160000</v>
      </c>
      <c r="J104" s="5">
        <v>1721358000</v>
      </c>
      <c r="K104" s="5">
        <v>6968059000</v>
      </c>
      <c r="L104" s="5">
        <v>18283085000</v>
      </c>
      <c r="M104" s="5">
        <v>33327510000</v>
      </c>
      <c r="N104" s="5">
        <v>43472866000</v>
      </c>
      <c r="O104" s="5">
        <v>55474151000</v>
      </c>
      <c r="P104" s="5">
        <v>118403399000</v>
      </c>
      <c r="Q104" s="5">
        <v>138250043000</v>
      </c>
      <c r="R104" s="5">
        <v>188107700000</v>
      </c>
    </row>
    <row r="105" spans="3:18" ht="15.5" x14ac:dyDescent="0.35">
      <c r="C105" t="s">
        <v>152</v>
      </c>
    </row>
    <row r="106" spans="3:18" ht="15.5" x14ac:dyDescent="0.35">
      <c r="C106" t="s">
        <v>144</v>
      </c>
      <c r="F106" s="5">
        <v>8567000</v>
      </c>
      <c r="G106" s="5">
        <v>53597000</v>
      </c>
      <c r="I106" s="5">
        <v>8567000</v>
      </c>
      <c r="J106" s="5">
        <v>184696000</v>
      </c>
    </row>
    <row r="107" spans="3:18" ht="15.5" x14ac:dyDescent="0.35">
      <c r="C107" t="s">
        <v>153</v>
      </c>
      <c r="D107" s="5">
        <v>1400356000</v>
      </c>
      <c r="E107" s="5">
        <v>1830322000</v>
      </c>
      <c r="F107" s="5">
        <v>2268559000</v>
      </c>
      <c r="G107" s="5">
        <v>2646319000</v>
      </c>
      <c r="I107" s="5">
        <v>2268559000</v>
      </c>
      <c r="J107" s="5">
        <v>357585000</v>
      </c>
      <c r="K107" s="5">
        <v>5729510000</v>
      </c>
      <c r="L107" s="5">
        <v>17228160000</v>
      </c>
      <c r="M107" s="5">
        <v>32241866000</v>
      </c>
      <c r="N107" s="5">
        <v>42547132000</v>
      </c>
      <c r="O107" s="5">
        <v>54530100000</v>
      </c>
      <c r="P107" s="5">
        <v>117672359000</v>
      </c>
      <c r="Q107" s="5">
        <v>137620084000</v>
      </c>
      <c r="R107" s="5">
        <v>187615574000</v>
      </c>
    </row>
    <row r="108" spans="3:18" ht="15.5" x14ac:dyDescent="0.35">
      <c r="C108" t="s">
        <v>150</v>
      </c>
      <c r="M108" s="5">
        <v>39210000</v>
      </c>
    </row>
    <row r="109" spans="3:18" ht="15.5" x14ac:dyDescent="0.35">
      <c r="C109" t="s">
        <v>154</v>
      </c>
      <c r="D109" s="5">
        <v>34155718000</v>
      </c>
      <c r="E109" s="5">
        <v>34624885000</v>
      </c>
      <c r="F109" s="5">
        <v>36872484000</v>
      </c>
      <c r="G109" s="5">
        <v>38605390000</v>
      </c>
      <c r="I109" s="5">
        <v>36872484000</v>
      </c>
      <c r="J109" s="5">
        <v>43359153000</v>
      </c>
      <c r="K109" s="5">
        <v>59105847000</v>
      </c>
      <c r="L109" s="5">
        <v>76707067000</v>
      </c>
      <c r="M109" s="5">
        <v>94181029000</v>
      </c>
      <c r="N109" s="5">
        <v>113627689000</v>
      </c>
      <c r="O109" s="5">
        <v>128111815000</v>
      </c>
      <c r="P109" s="5">
        <v>165931351000</v>
      </c>
      <c r="Q109" s="5">
        <v>185685742000</v>
      </c>
      <c r="R109" s="5">
        <v>268745388000</v>
      </c>
    </row>
    <row r="110" spans="3:18" ht="15.5" x14ac:dyDescent="0.35">
      <c r="C110" t="s">
        <v>155</v>
      </c>
    </row>
    <row r="111" spans="3:18" ht="15.5" x14ac:dyDescent="0.35">
      <c r="C111" t="s">
        <v>156</v>
      </c>
      <c r="D111" s="5">
        <v>81699706000</v>
      </c>
      <c r="E111" s="5">
        <v>81699706000</v>
      </c>
      <c r="F111" s="5">
        <v>81699706000</v>
      </c>
      <c r="G111" s="5">
        <v>81699706000</v>
      </c>
      <c r="I111" s="5">
        <v>81699706000</v>
      </c>
      <c r="J111" s="5">
        <v>81699706000</v>
      </c>
      <c r="K111" s="5">
        <v>81699706000</v>
      </c>
      <c r="L111" s="5">
        <v>81699706000</v>
      </c>
      <c r="M111" s="5">
        <v>81699706000</v>
      </c>
      <c r="N111" s="5">
        <v>81699706000</v>
      </c>
      <c r="O111" s="5">
        <v>81699706000</v>
      </c>
      <c r="P111" s="5">
        <v>81699706000</v>
      </c>
      <c r="Q111" s="5">
        <v>81699706000</v>
      </c>
      <c r="R111" s="5">
        <v>33396405000</v>
      </c>
    </row>
    <row r="112" spans="3:18" ht="15.5" x14ac:dyDescent="0.35">
      <c r="C112" t="s">
        <v>157</v>
      </c>
      <c r="D112" s="5">
        <v>21481930000</v>
      </c>
      <c r="E112" s="5">
        <v>21481930000</v>
      </c>
      <c r="F112" s="5">
        <v>21481930000</v>
      </c>
      <c r="G112" s="5">
        <v>21481930000</v>
      </c>
      <c r="I112" s="5">
        <v>21481930000</v>
      </c>
      <c r="J112" s="5">
        <v>21481930000</v>
      </c>
      <c r="K112" s="5">
        <v>21481930000</v>
      </c>
      <c r="L112" s="5">
        <v>21481930000</v>
      </c>
      <c r="M112" s="5">
        <v>21481930000</v>
      </c>
      <c r="N112" s="5">
        <v>21481930000</v>
      </c>
      <c r="O112" s="5">
        <v>21481930000</v>
      </c>
      <c r="P112" s="5">
        <v>21481930000</v>
      </c>
      <c r="Q112" s="5">
        <v>21481930000</v>
      </c>
    </row>
    <row r="113" spans="2:18" ht="15.5" x14ac:dyDescent="0.35">
      <c r="C113" t="s">
        <v>158</v>
      </c>
      <c r="D113" s="5">
        <v>-7174939000</v>
      </c>
      <c r="E113" s="5">
        <v>-3718941000</v>
      </c>
      <c r="F113" s="5">
        <v>710514000</v>
      </c>
      <c r="G113" s="5">
        <v>7987813000</v>
      </c>
      <c r="I113" s="5">
        <v>710514000</v>
      </c>
      <c r="J113" s="5">
        <v>11913638000</v>
      </c>
      <c r="K113" s="5">
        <v>15274682000</v>
      </c>
      <c r="L113" s="5">
        <v>18624224000</v>
      </c>
      <c r="M113" s="5">
        <v>29536732000</v>
      </c>
      <c r="N113" s="5">
        <v>27031774000</v>
      </c>
      <c r="O113" s="5">
        <v>27036768000</v>
      </c>
      <c r="P113" s="5">
        <v>21396060000</v>
      </c>
      <c r="Q113" s="5">
        <v>18332764000</v>
      </c>
      <c r="R113" s="5">
        <v>19761224000</v>
      </c>
    </row>
    <row r="114" spans="2:18" ht="15.5" x14ac:dyDescent="0.35">
      <c r="C114" t="s">
        <v>159</v>
      </c>
    </row>
    <row r="115" spans="2:18" ht="15.5" x14ac:dyDescent="0.35">
      <c r="C115" t="s">
        <v>160</v>
      </c>
      <c r="P115" s="5">
        <v>21396060000</v>
      </c>
      <c r="Q115" s="5">
        <v>18332764000</v>
      </c>
      <c r="R115" s="5">
        <v>19761224000</v>
      </c>
    </row>
    <row r="116" spans="2:18" ht="15.5" x14ac:dyDescent="0.35">
      <c r="C116" t="s">
        <v>161</v>
      </c>
      <c r="D116" s="5">
        <v>-7174939000</v>
      </c>
      <c r="E116" s="5">
        <v>-3718941000</v>
      </c>
      <c r="F116" s="5">
        <v>710514000</v>
      </c>
      <c r="G116" s="5">
        <v>7987813000</v>
      </c>
      <c r="I116" s="5">
        <v>710514000</v>
      </c>
      <c r="J116" s="5">
        <v>11913638000</v>
      </c>
      <c r="K116" s="5">
        <v>15274682000</v>
      </c>
      <c r="L116" s="5">
        <v>18624224000</v>
      </c>
      <c r="M116" s="5">
        <v>29536732000</v>
      </c>
      <c r="N116" s="5">
        <v>27031774000</v>
      </c>
      <c r="O116" s="5">
        <v>27036768000</v>
      </c>
      <c r="P116" s="5">
        <v>21396060000</v>
      </c>
      <c r="Q116" s="5">
        <v>18332764000</v>
      </c>
      <c r="R116" s="5">
        <v>19761224000</v>
      </c>
    </row>
    <row r="117" spans="2:18" ht="15.5" x14ac:dyDescent="0.35">
      <c r="C117" t="s">
        <v>10</v>
      </c>
      <c r="D117" s="5">
        <v>96158940000</v>
      </c>
      <c r="E117" s="5">
        <v>99614938000</v>
      </c>
      <c r="F117" s="5">
        <v>104044393000</v>
      </c>
      <c r="G117" s="5">
        <v>113318623000</v>
      </c>
      <c r="I117" s="5">
        <v>104044393000</v>
      </c>
      <c r="J117" s="5">
        <v>117244448000</v>
      </c>
      <c r="K117" s="5">
        <v>120867604000</v>
      </c>
      <c r="L117" s="5">
        <v>124360342000</v>
      </c>
      <c r="M117" s="5">
        <v>144198237000</v>
      </c>
      <c r="N117" s="5">
        <v>144480207000</v>
      </c>
      <c r="O117" s="5">
        <v>146929568000</v>
      </c>
      <c r="P117" s="5">
        <v>146880769000</v>
      </c>
      <c r="Q117" s="5">
        <v>146765340000</v>
      </c>
      <c r="R117" s="5">
        <v>81458634000</v>
      </c>
    </row>
    <row r="118" spans="2:18" ht="15.5" x14ac:dyDescent="0.35">
      <c r="C118" t="s">
        <v>163</v>
      </c>
      <c r="D118" s="5">
        <v>130314658000</v>
      </c>
      <c r="E118" s="5">
        <v>134239823000</v>
      </c>
      <c r="F118" s="5">
        <v>140916877000</v>
      </c>
      <c r="G118" s="5">
        <v>151924013000</v>
      </c>
      <c r="I118" s="5">
        <v>140916877000</v>
      </c>
      <c r="J118" s="5">
        <v>160603601000</v>
      </c>
      <c r="K118" s="5">
        <v>179973451000</v>
      </c>
      <c r="L118" s="5">
        <v>201067409000</v>
      </c>
      <c r="M118" s="5">
        <v>238379266000</v>
      </c>
      <c r="N118" s="5">
        <v>258107896000</v>
      </c>
      <c r="O118" s="5">
        <v>275041383000</v>
      </c>
      <c r="P118" s="5">
        <v>312812120000</v>
      </c>
      <c r="Q118" s="5">
        <v>332451082000</v>
      </c>
      <c r="R118" s="5">
        <v>350204022000</v>
      </c>
    </row>
    <row r="119" spans="2:18" ht="15.5" x14ac:dyDescent="0.35">
      <c r="C119" t="s">
        <v>164</v>
      </c>
      <c r="D119" s="5">
        <v>816997053</v>
      </c>
      <c r="E119" s="5">
        <v>816997053</v>
      </c>
      <c r="F119" s="5">
        <v>816997053</v>
      </c>
      <c r="G119" s="5">
        <v>816997053</v>
      </c>
      <c r="I119" s="5">
        <v>816997053</v>
      </c>
      <c r="J119" s="5">
        <v>816997053</v>
      </c>
      <c r="K119" s="5">
        <v>816997053</v>
      </c>
      <c r="L119" s="5">
        <v>816997053</v>
      </c>
      <c r="M119" s="5">
        <v>816997051</v>
      </c>
      <c r="N119" s="5">
        <v>816997051</v>
      </c>
      <c r="O119" s="5">
        <v>816997051</v>
      </c>
      <c r="P119" s="5">
        <v>816997051</v>
      </c>
      <c r="Q119" s="5">
        <v>816997051</v>
      </c>
      <c r="R119" s="5">
        <v>333964046</v>
      </c>
    </row>
    <row r="121" spans="2:18" ht="15.5" x14ac:dyDescent="0.35">
      <c r="B121" t="s">
        <v>165</v>
      </c>
      <c r="C121" t="s">
        <v>166</v>
      </c>
      <c r="D121" s="5">
        <v>630864000</v>
      </c>
      <c r="E121" s="5">
        <v>557379000</v>
      </c>
      <c r="F121" s="5">
        <v>2456234000</v>
      </c>
      <c r="G121" s="5">
        <v>2495068000</v>
      </c>
      <c r="I121" s="5">
        <v>12169595000</v>
      </c>
      <c r="J121" s="5">
        <v>16435470000</v>
      </c>
      <c r="K121" s="5">
        <v>17489083000</v>
      </c>
      <c r="L121" s="5">
        <v>24162663000</v>
      </c>
      <c r="M121" s="5">
        <v>20235864000</v>
      </c>
      <c r="N121" s="5">
        <v>17153741000</v>
      </c>
      <c r="O121" s="5">
        <v>27713606000</v>
      </c>
      <c r="P121" s="5">
        <v>18317757000</v>
      </c>
      <c r="Q121" s="5">
        <v>22905160000</v>
      </c>
      <c r="R121" s="5">
        <v>25402441000</v>
      </c>
    </row>
    <row r="122" spans="2:18" ht="15.5" x14ac:dyDescent="0.35">
      <c r="C122" t="s">
        <v>690</v>
      </c>
      <c r="D122" s="5">
        <v>3082848000</v>
      </c>
      <c r="E122" s="5">
        <v>3537717000</v>
      </c>
      <c r="F122" s="5">
        <v>7362189000</v>
      </c>
      <c r="G122" s="5">
        <v>8846381000</v>
      </c>
      <c r="I122" s="5">
        <v>31381898000</v>
      </c>
      <c r="J122" s="5">
        <v>31541954000</v>
      </c>
      <c r="K122" s="5">
        <v>29470182000</v>
      </c>
      <c r="L122" s="5">
        <v>42379097000</v>
      </c>
      <c r="M122" s="5">
        <v>41812525000</v>
      </c>
      <c r="N122" s="5">
        <v>38486011000</v>
      </c>
      <c r="O122" s="5">
        <v>48201696000</v>
      </c>
      <c r="P122" s="5">
        <v>58826888000</v>
      </c>
      <c r="Q122" s="5">
        <v>68308628000</v>
      </c>
      <c r="R122" s="5">
        <v>63242144000</v>
      </c>
    </row>
    <row r="123" spans="2:18" ht="15.5" x14ac:dyDescent="0.35">
      <c r="C123" t="s">
        <v>326</v>
      </c>
      <c r="D123" s="5">
        <v>-474787000</v>
      </c>
      <c r="E123" s="5">
        <v>-678580000</v>
      </c>
      <c r="F123" s="5">
        <v>-2709497000</v>
      </c>
      <c r="G123" s="5">
        <v>-4518502000</v>
      </c>
      <c r="I123" s="5">
        <v>-9026107000</v>
      </c>
      <c r="J123" s="5">
        <v>-5103585000</v>
      </c>
      <c r="K123" s="5">
        <v>-2681478000</v>
      </c>
      <c r="L123" s="5">
        <v>-6774110000</v>
      </c>
      <c r="M123" s="5">
        <v>-7290137000</v>
      </c>
      <c r="N123" s="5">
        <v>-6794463000</v>
      </c>
      <c r="O123" s="5">
        <v>-7513327000</v>
      </c>
      <c r="P123" s="5">
        <v>-6304726000</v>
      </c>
      <c r="Q123" s="5">
        <v>-19375128000</v>
      </c>
      <c r="R123" s="5">
        <v>-13819112000</v>
      </c>
    </row>
    <row r="124" spans="2:18" ht="15.5" x14ac:dyDescent="0.35">
      <c r="C124" t="s">
        <v>327</v>
      </c>
      <c r="D124" s="5">
        <v>-1498643000</v>
      </c>
      <c r="E124" s="5">
        <v>-1787578000</v>
      </c>
      <c r="F124" s="5">
        <v>-1422603000</v>
      </c>
      <c r="G124" s="5">
        <v>-1385130000</v>
      </c>
      <c r="I124" s="5">
        <v>-6083512000</v>
      </c>
      <c r="J124" s="5">
        <v>-6030290000</v>
      </c>
      <c r="K124" s="5">
        <v>-5761263000</v>
      </c>
      <c r="L124" s="5">
        <v>-8696750000</v>
      </c>
      <c r="M124" s="5">
        <v>-8503749000</v>
      </c>
      <c r="N124" s="5">
        <v>-355092000</v>
      </c>
      <c r="O124" s="5">
        <v>-522857000</v>
      </c>
      <c r="P124" s="5">
        <v>-7607198000</v>
      </c>
      <c r="Q124" s="5">
        <v>-7340273000</v>
      </c>
      <c r="R124" s="5">
        <v>-6049110000</v>
      </c>
    </row>
    <row r="125" spans="2:18" ht="15.5" x14ac:dyDescent="0.35">
      <c r="C125" t="s">
        <v>2021</v>
      </c>
      <c r="D125" s="5">
        <v>-181988000</v>
      </c>
      <c r="E125" s="5">
        <v>-997810000</v>
      </c>
      <c r="F125" s="5">
        <v>-905551000</v>
      </c>
      <c r="G125" s="5">
        <v>-311844000</v>
      </c>
      <c r="I125" s="5">
        <v>-4271968000</v>
      </c>
      <c r="J125" s="5">
        <v>-4016795000</v>
      </c>
      <c r="K125" s="5">
        <v>-3072168000</v>
      </c>
      <c r="L125" s="5">
        <v>-3486333000</v>
      </c>
      <c r="M125" s="5">
        <v>-3874519000</v>
      </c>
      <c r="N125" s="5">
        <v>-12113170000</v>
      </c>
      <c r="O125" s="5">
        <v>-3176886000</v>
      </c>
      <c r="P125" s="5">
        <v>-18013345000</v>
      </c>
      <c r="Q125" s="5">
        <v>-10255983000</v>
      </c>
      <c r="R125" s="5">
        <v>-12355467000</v>
      </c>
    </row>
    <row r="126" spans="2:18" ht="15.5" x14ac:dyDescent="0.35">
      <c r="C126" t="s">
        <v>623</v>
      </c>
      <c r="D126" s="5">
        <v>-267741000</v>
      </c>
      <c r="E126" s="5">
        <v>-1645000</v>
      </c>
      <c r="F126" s="5">
        <v>310821000</v>
      </c>
      <c r="G126" s="5">
        <v>-415763000</v>
      </c>
      <c r="I126" s="5">
        <v>-620349000</v>
      </c>
      <c r="J126" s="5">
        <v>-549988000</v>
      </c>
      <c r="K126" s="5">
        <v>-554806000</v>
      </c>
      <c r="L126" s="5">
        <v>-756500000</v>
      </c>
      <c r="M126" s="5">
        <v>-1233045000</v>
      </c>
      <c r="N126" s="5">
        <v>-1442298000</v>
      </c>
      <c r="O126" s="5">
        <v>-1517822000</v>
      </c>
      <c r="P126" s="5">
        <v>-2111824000</v>
      </c>
      <c r="Q126" s="5">
        <v>-1569634000</v>
      </c>
      <c r="R126" s="5">
        <v>-6065561000</v>
      </c>
    </row>
    <row r="127" spans="2:18" ht="15.5" x14ac:dyDescent="0.35">
      <c r="C127" t="s">
        <v>488</v>
      </c>
      <c r="D127" s="5">
        <v>-29047000</v>
      </c>
      <c r="E127" s="5">
        <v>-35758000</v>
      </c>
      <c r="F127" s="5">
        <v>-180900000</v>
      </c>
      <c r="G127" s="5">
        <v>-53560000</v>
      </c>
      <c r="I127" s="5">
        <v>-304156000</v>
      </c>
      <c r="J127" s="5">
        <v>-223458000</v>
      </c>
      <c r="K127" s="5">
        <v>-375070000</v>
      </c>
      <c r="L127" s="5">
        <v>-608318000</v>
      </c>
      <c r="M127" s="5">
        <v>-790844000</v>
      </c>
      <c r="N127" s="5">
        <v>-696586000</v>
      </c>
      <c r="O127" s="5">
        <v>-7769696000</v>
      </c>
      <c r="P127" s="5">
        <v>-7220459000</v>
      </c>
      <c r="Q127" s="5">
        <v>-10026985000</v>
      </c>
      <c r="R127" s="5">
        <v>-7792279000</v>
      </c>
    </row>
    <row r="128" spans="2:18" ht="15.5" x14ac:dyDescent="0.35">
      <c r="C128" t="s">
        <v>2022</v>
      </c>
      <c r="E128" s="5">
        <v>519864000</v>
      </c>
      <c r="G128" s="5">
        <v>329452000</v>
      </c>
      <c r="I128" s="5">
        <v>1075597000</v>
      </c>
      <c r="J128" s="5">
        <v>770488000</v>
      </c>
      <c r="K128" s="5">
        <v>412706000</v>
      </c>
      <c r="L128" s="5">
        <v>2016726000</v>
      </c>
      <c r="P128" s="5">
        <v>721985000</v>
      </c>
      <c r="Q128" s="5">
        <v>3046463000</v>
      </c>
      <c r="R128" s="5">
        <v>8214399000</v>
      </c>
    </row>
    <row r="129" spans="3:18" ht="15.5" x14ac:dyDescent="0.35">
      <c r="C129" t="s">
        <v>2023</v>
      </c>
      <c r="D129" s="5">
        <v>222000</v>
      </c>
      <c r="E129" s="5">
        <v>1169000</v>
      </c>
      <c r="F129" s="5">
        <v>1775000</v>
      </c>
      <c r="G129" s="5">
        <v>4034000</v>
      </c>
      <c r="I129" s="5">
        <v>18192000</v>
      </c>
      <c r="J129" s="5">
        <v>47144000</v>
      </c>
      <c r="K129" s="5">
        <v>50980000</v>
      </c>
      <c r="L129" s="5">
        <v>88851000</v>
      </c>
      <c r="M129" s="5">
        <v>115633000</v>
      </c>
      <c r="N129" s="5">
        <v>69339000</v>
      </c>
      <c r="O129" s="5">
        <v>12498000</v>
      </c>
      <c r="P129" s="5">
        <v>26436000</v>
      </c>
      <c r="Q129" s="5">
        <v>118072000</v>
      </c>
      <c r="R129" s="5">
        <v>27427000</v>
      </c>
    </row>
    <row r="130" spans="3:18" ht="15.5" x14ac:dyDescent="0.35">
      <c r="C130" t="s">
        <v>172</v>
      </c>
      <c r="D130" s="5">
        <v>-941208000</v>
      </c>
      <c r="E130" s="5">
        <v>-2571392000</v>
      </c>
      <c r="F130" s="5">
        <v>-1936590000</v>
      </c>
      <c r="G130" s="5">
        <v>-4722035000</v>
      </c>
      <c r="I130" s="5">
        <v>-8999642000</v>
      </c>
      <c r="J130" s="5">
        <v>-18614390000</v>
      </c>
      <c r="K130" s="5">
        <v>-17819993000</v>
      </c>
      <c r="L130" s="5">
        <v>-24128627000</v>
      </c>
      <c r="M130" s="5">
        <v>-14144184000</v>
      </c>
      <c r="N130" s="5">
        <v>-12674727000</v>
      </c>
      <c r="O130" s="5">
        <v>-32305309000</v>
      </c>
      <c r="P130" s="5">
        <v>-17759478000</v>
      </c>
      <c r="Q130" s="5">
        <v>-21444693000</v>
      </c>
      <c r="R130" s="5">
        <v>22201700000</v>
      </c>
    </row>
    <row r="131" spans="3:18" ht="15.5" x14ac:dyDescent="0.35">
      <c r="C131" t="s">
        <v>173</v>
      </c>
      <c r="D131" s="5">
        <v>-13850000</v>
      </c>
      <c r="F131" s="5">
        <v>-10341000</v>
      </c>
      <c r="G131" s="5">
        <v>-31303000</v>
      </c>
      <c r="I131" s="5">
        <v>-3588094000</v>
      </c>
      <c r="J131" s="5">
        <v>-705916000</v>
      </c>
      <c r="K131" s="5">
        <v>498626000</v>
      </c>
      <c r="L131" s="5">
        <v>1366629000</v>
      </c>
      <c r="M131" s="5">
        <v>-2996618000</v>
      </c>
      <c r="N131" s="5">
        <v>-178250000</v>
      </c>
      <c r="O131" s="5">
        <v>2521850000</v>
      </c>
      <c r="P131" s="5">
        <v>-575365000</v>
      </c>
      <c r="Q131" s="5">
        <v>-7521162000</v>
      </c>
      <c r="R131" s="5">
        <v>-44619577000</v>
      </c>
    </row>
    <row r="132" spans="3:18" ht="15.5" x14ac:dyDescent="0.35">
      <c r="C132" t="s">
        <v>175</v>
      </c>
      <c r="D132" s="5">
        <v>-13850000</v>
      </c>
      <c r="F132" s="5">
        <v>-10341000</v>
      </c>
      <c r="G132" s="5">
        <v>-31303000</v>
      </c>
      <c r="I132" s="5">
        <v>-3357028000</v>
      </c>
      <c r="J132" s="5">
        <v>-226807000</v>
      </c>
      <c r="K132" s="5">
        <v>-284019000</v>
      </c>
      <c r="L132" s="5">
        <v>-81533000</v>
      </c>
      <c r="M132" s="5">
        <v>-6700000</v>
      </c>
      <c r="N132" s="5">
        <v>-303750000</v>
      </c>
      <c r="O132" s="5">
        <v>-118150000</v>
      </c>
      <c r="P132" s="5">
        <v>-1337644000</v>
      </c>
      <c r="Q132" s="5">
        <v>-8253762000</v>
      </c>
      <c r="R132" s="5">
        <v>-45279253000</v>
      </c>
    </row>
    <row r="133" spans="3:18" ht="15.5" x14ac:dyDescent="0.35">
      <c r="C133" t="s">
        <v>1439</v>
      </c>
      <c r="J133" s="5">
        <v>114396000</v>
      </c>
      <c r="K133" s="5">
        <v>63063000</v>
      </c>
      <c r="N133" s="5">
        <v>165500000</v>
      </c>
      <c r="O133" s="5">
        <v>2640000000</v>
      </c>
      <c r="P133" s="5">
        <v>143000000</v>
      </c>
      <c r="Q133" s="5">
        <v>238800000</v>
      </c>
    </row>
    <row r="134" spans="3:18" ht="15.5" x14ac:dyDescent="0.35">
      <c r="C134" t="s">
        <v>780</v>
      </c>
    </row>
    <row r="135" spans="3:18" ht="15.5" x14ac:dyDescent="0.35">
      <c r="C135" t="s">
        <v>2024</v>
      </c>
    </row>
    <row r="136" spans="3:18" ht="15.5" x14ac:dyDescent="0.35">
      <c r="C136" t="s">
        <v>2025</v>
      </c>
      <c r="I136" s="5">
        <v>1368934000</v>
      </c>
      <c r="J136" s="5">
        <v>862174000</v>
      </c>
      <c r="K136" s="5">
        <v>1581756000</v>
      </c>
      <c r="L136" s="5">
        <v>3029918000</v>
      </c>
    </row>
    <row r="137" spans="3:18" ht="15.5" x14ac:dyDescent="0.35">
      <c r="C137" t="s">
        <v>2026</v>
      </c>
      <c r="I137" s="5">
        <v>-1600000000</v>
      </c>
      <c r="J137" s="5">
        <v>-1455679000</v>
      </c>
      <c r="K137" s="5">
        <v>-862174000</v>
      </c>
      <c r="L137" s="5">
        <v>-1581756000</v>
      </c>
      <c r="M137" s="5">
        <v>-2989918000</v>
      </c>
      <c r="N137" s="5">
        <v>-40000000</v>
      </c>
    </row>
    <row r="138" spans="3:18" ht="15.5" x14ac:dyDescent="0.35">
      <c r="C138" t="s">
        <v>2027</v>
      </c>
      <c r="Q138" s="5">
        <v>493800000</v>
      </c>
      <c r="R138" s="5">
        <v>659676000</v>
      </c>
    </row>
    <row r="139" spans="3:18" ht="15.5" x14ac:dyDescent="0.35">
      <c r="C139" t="s">
        <v>108</v>
      </c>
      <c r="P139" s="5">
        <v>619279000</v>
      </c>
    </row>
    <row r="140" spans="3:18" ht="15.5" x14ac:dyDescent="0.35">
      <c r="C140" t="s">
        <v>189</v>
      </c>
      <c r="D140" s="5">
        <v>-941208000</v>
      </c>
      <c r="E140" s="5">
        <v>-2571392000</v>
      </c>
      <c r="F140" s="5">
        <v>-1936590000</v>
      </c>
      <c r="G140" s="5">
        <v>-4722035000</v>
      </c>
      <c r="I140" s="5">
        <v>-8999642000</v>
      </c>
      <c r="J140" s="5">
        <v>-18614390000</v>
      </c>
      <c r="K140" s="5">
        <v>-17819993000</v>
      </c>
      <c r="L140" s="5">
        <v>-24128627000</v>
      </c>
      <c r="M140" s="5">
        <v>-14144184000</v>
      </c>
      <c r="N140" s="5">
        <v>-12674727000</v>
      </c>
      <c r="O140" s="5">
        <v>-32305309000</v>
      </c>
      <c r="P140" s="5">
        <v>-17759478000</v>
      </c>
      <c r="Q140" s="5">
        <v>-21444693000</v>
      </c>
      <c r="R140" s="5">
        <v>22201700000</v>
      </c>
    </row>
    <row r="141" spans="3:18" ht="15.5" x14ac:dyDescent="0.35">
      <c r="C141" t="s">
        <v>810</v>
      </c>
      <c r="D141" s="5">
        <v>1710000000</v>
      </c>
      <c r="E141" s="5">
        <v>400000000</v>
      </c>
      <c r="I141" s="5">
        <v>5650000000</v>
      </c>
      <c r="J141" s="5">
        <v>2020000000</v>
      </c>
      <c r="K141" s="5">
        <v>800000000</v>
      </c>
      <c r="Q141" s="5">
        <v>-36257219000</v>
      </c>
      <c r="R141" s="5">
        <v>30705752000</v>
      </c>
    </row>
    <row r="142" spans="3:18" ht="15.5" x14ac:dyDescent="0.35">
      <c r="C142" t="s">
        <v>190</v>
      </c>
      <c r="D142" s="5">
        <v>-2136464000</v>
      </c>
      <c r="E142" s="5">
        <v>-2454498000</v>
      </c>
      <c r="F142" s="5">
        <v>-1326467000</v>
      </c>
      <c r="G142" s="5">
        <v>-3921747000</v>
      </c>
      <c r="I142" s="5">
        <v>-15385289000</v>
      </c>
      <c r="J142" s="5">
        <v>-18448404000</v>
      </c>
      <c r="K142" s="5">
        <v>-16721307000</v>
      </c>
      <c r="L142" s="5">
        <v>-22317191000</v>
      </c>
      <c r="M142" s="5">
        <v>-18302945000</v>
      </c>
      <c r="N142" s="5">
        <v>-12253655000</v>
      </c>
      <c r="O142" s="5">
        <v>-22653572000</v>
      </c>
      <c r="P142" s="5">
        <v>-4971077000</v>
      </c>
      <c r="Q142" s="5">
        <v>-31456619000</v>
      </c>
      <c r="R142" s="5">
        <v>-39604102000</v>
      </c>
    </row>
    <row r="143" spans="3:18" ht="15.5" x14ac:dyDescent="0.35">
      <c r="C143" t="s">
        <v>588</v>
      </c>
      <c r="Q143" s="5">
        <v>55991930000</v>
      </c>
    </row>
    <row r="144" spans="3:18" ht="15.5" x14ac:dyDescent="0.35">
      <c r="C144" t="s">
        <v>2028</v>
      </c>
      <c r="D144" s="5">
        <v>-43696000</v>
      </c>
      <c r="E144" s="5">
        <v>-43045000</v>
      </c>
      <c r="F144" s="5">
        <v>-165853000</v>
      </c>
      <c r="G144" s="5">
        <v>81680000</v>
      </c>
      <c r="I144" s="5">
        <v>-165853000</v>
      </c>
      <c r="J144" s="5">
        <v>-256182000</v>
      </c>
      <c r="K144" s="5">
        <v>-96293000</v>
      </c>
      <c r="L144" s="5">
        <v>-173174000</v>
      </c>
      <c r="M144" s="5">
        <v>-207222000</v>
      </c>
      <c r="N144" s="5">
        <v>-154405000</v>
      </c>
      <c r="O144" s="5">
        <v>-165358000</v>
      </c>
      <c r="P144" s="5">
        <v>-139892000</v>
      </c>
      <c r="Q144" s="5">
        <v>65352000</v>
      </c>
      <c r="R144" s="5">
        <v>-203696000</v>
      </c>
    </row>
    <row r="145" spans="2:18" ht="15.5" x14ac:dyDescent="0.35">
      <c r="C145" t="s">
        <v>635</v>
      </c>
      <c r="F145" s="5">
        <v>123450000</v>
      </c>
      <c r="G145" s="5">
        <v>-123450000</v>
      </c>
    </row>
    <row r="146" spans="2:18" ht="15.5" x14ac:dyDescent="0.35">
      <c r="C146" t="s">
        <v>2029</v>
      </c>
      <c r="D146" s="5">
        <v>-203244000</v>
      </c>
      <c r="E146" s="5">
        <v>-209200000</v>
      </c>
      <c r="F146" s="5">
        <v>-102181000</v>
      </c>
      <c r="G146" s="5">
        <v>-194445000</v>
      </c>
      <c r="I146" s="5">
        <v>-673524000</v>
      </c>
      <c r="J146" s="5">
        <v>-715078000</v>
      </c>
      <c r="K146" s="5">
        <v>-593796000</v>
      </c>
      <c r="L146" s="5">
        <v>-435125000</v>
      </c>
      <c r="M146" s="5">
        <v>-380000000</v>
      </c>
      <c r="N146" s="5">
        <v>-266667000</v>
      </c>
    </row>
    <row r="147" spans="2:18" ht="15.5" x14ac:dyDescent="0.35">
      <c r="C147" t="s">
        <v>423</v>
      </c>
      <c r="F147" s="5">
        <v>-3300000000</v>
      </c>
      <c r="M147" s="5">
        <v>4900000000</v>
      </c>
      <c r="R147" s="5">
        <v>31303746000</v>
      </c>
    </row>
    <row r="148" spans="2:18" ht="15.5" x14ac:dyDescent="0.35">
      <c r="C148" t="s">
        <v>438</v>
      </c>
      <c r="D148" s="5">
        <v>-267804000</v>
      </c>
      <c r="E148" s="5">
        <v>-264649000</v>
      </c>
      <c r="F148" s="5">
        <v>2834461000</v>
      </c>
      <c r="G148" s="5">
        <v>-564073000</v>
      </c>
      <c r="I148" s="5">
        <v>1575024000</v>
      </c>
      <c r="J148" s="5">
        <v>-1214726000</v>
      </c>
      <c r="K148" s="5">
        <v>-1208597000</v>
      </c>
      <c r="L148" s="5">
        <v>-1203137000</v>
      </c>
      <c r="M148" s="5">
        <v>-154017000</v>
      </c>
      <c r="O148" s="5">
        <v>-9486379000</v>
      </c>
      <c r="P148" s="5">
        <v>-12648509000</v>
      </c>
      <c r="Q148" s="5">
        <v>-9168859000</v>
      </c>
    </row>
    <row r="149" spans="2:18" ht="15.5" x14ac:dyDescent="0.35">
      <c r="C149" t="s">
        <v>2030</v>
      </c>
      <c r="Q149" s="5">
        <v>-619278000</v>
      </c>
    </row>
    <row r="150" spans="2:18" ht="15.5" x14ac:dyDescent="0.35">
      <c r="C150" t="s">
        <v>226</v>
      </c>
      <c r="D150" s="5">
        <v>-324194000</v>
      </c>
      <c r="E150" s="5">
        <v>-2014013000</v>
      </c>
      <c r="F150" s="5">
        <v>509303000</v>
      </c>
      <c r="G150" s="5">
        <v>-2258270000</v>
      </c>
      <c r="I150" s="5">
        <v>-418141000</v>
      </c>
      <c r="J150" s="5">
        <v>-2884836000</v>
      </c>
      <c r="K150" s="5">
        <v>167716000</v>
      </c>
      <c r="L150" s="5">
        <v>1400665000</v>
      </c>
      <c r="M150" s="5">
        <v>3095062000</v>
      </c>
      <c r="N150" s="5">
        <v>4300764000</v>
      </c>
      <c r="O150" s="5">
        <v>-2069853000</v>
      </c>
      <c r="P150" s="5">
        <v>-17086000</v>
      </c>
      <c r="Q150" s="5">
        <v>-6060695000</v>
      </c>
      <c r="R150" s="5">
        <v>2984564000</v>
      </c>
    </row>
    <row r="151" spans="2:18" ht="15.5" x14ac:dyDescent="0.35">
      <c r="C151" t="s">
        <v>227</v>
      </c>
      <c r="E151" s="5">
        <v>2735315000</v>
      </c>
      <c r="I151" s="5">
        <v>3153457000</v>
      </c>
      <c r="J151" s="5">
        <v>6038292000</v>
      </c>
      <c r="K151" s="5">
        <v>5870576000</v>
      </c>
      <c r="L151" s="5">
        <v>4469911000</v>
      </c>
      <c r="M151" s="5">
        <v>1374849000</v>
      </c>
      <c r="N151" s="5">
        <v>-2925915000</v>
      </c>
      <c r="O151" s="5">
        <v>-856062000</v>
      </c>
      <c r="P151" s="5">
        <v>-838976000</v>
      </c>
      <c r="Q151" s="5">
        <v>5221719000</v>
      </c>
      <c r="R151" s="5">
        <v>2237155000</v>
      </c>
    </row>
    <row r="152" spans="2:18" ht="15.5" x14ac:dyDescent="0.35">
      <c r="C152" t="s">
        <v>225</v>
      </c>
    </row>
    <row r="153" spans="2:18" ht="15.5" x14ac:dyDescent="0.35">
      <c r="C153" t="s">
        <v>229</v>
      </c>
      <c r="D153" s="5">
        <v>-324194000</v>
      </c>
      <c r="E153" s="5">
        <v>721302000</v>
      </c>
      <c r="F153" s="5">
        <v>509303000</v>
      </c>
      <c r="G153" s="5">
        <v>-2258270000</v>
      </c>
      <c r="I153" s="5">
        <v>2735316000</v>
      </c>
      <c r="J153" s="5">
        <v>3153456000</v>
      </c>
      <c r="K153" s="5">
        <v>6038292000</v>
      </c>
      <c r="L153" s="5">
        <v>5870576000</v>
      </c>
      <c r="M153" s="5">
        <v>4469911000</v>
      </c>
      <c r="N153" s="5">
        <v>1374849000</v>
      </c>
      <c r="O153" s="5">
        <v>-2925915000</v>
      </c>
      <c r="P153" s="5">
        <v>-856062000</v>
      </c>
      <c r="Q153" s="5">
        <v>-838976000</v>
      </c>
      <c r="R153" s="5">
        <v>5221719000</v>
      </c>
    </row>
    <row r="155" spans="2:18" ht="15.5" x14ac:dyDescent="0.35">
      <c r="B155" t="s">
        <v>230</v>
      </c>
      <c r="C155" t="s">
        <v>12</v>
      </c>
      <c r="D155" s="5">
        <v>820000000</v>
      </c>
      <c r="E155" s="5">
        <v>820000000</v>
      </c>
      <c r="F155" s="5">
        <v>820000000</v>
      </c>
      <c r="G155" s="5">
        <v>820000000</v>
      </c>
      <c r="I155" s="5">
        <v>820000000</v>
      </c>
      <c r="J155" s="5">
        <v>820000000</v>
      </c>
      <c r="K155" s="5">
        <v>820000000</v>
      </c>
      <c r="L155" s="5">
        <v>820000000</v>
      </c>
      <c r="M155" s="5">
        <v>820000000</v>
      </c>
      <c r="N155" s="5">
        <v>820000000</v>
      </c>
      <c r="O155" s="5">
        <v>820000000</v>
      </c>
      <c r="P155" s="5">
        <v>820000000</v>
      </c>
      <c r="Q155" s="5">
        <v>820000000</v>
      </c>
      <c r="R155" s="5">
        <v>330000000</v>
      </c>
    </row>
    <row r="156" spans="2:18" ht="15.5" x14ac:dyDescent="0.35">
      <c r="C156" t="s">
        <v>231</v>
      </c>
      <c r="D156" s="6">
        <v>-4.2300000000000004</v>
      </c>
      <c r="E156" s="6">
        <v>-5.42</v>
      </c>
      <c r="F156" s="6">
        <v>-8.91</v>
      </c>
      <c r="G156" s="6">
        <v>-2.85</v>
      </c>
    </row>
    <row r="157" spans="2:18" ht="15.5" x14ac:dyDescent="0.35">
      <c r="C157" t="s">
        <v>232</v>
      </c>
      <c r="D157" s="6">
        <v>-21.04</v>
      </c>
      <c r="E157" s="6">
        <v>-17.34</v>
      </c>
      <c r="F157" s="6">
        <v>-13.8</v>
      </c>
      <c r="G157" s="6">
        <v>-41.4</v>
      </c>
    </row>
    <row r="158" spans="2:18" ht="15.5" x14ac:dyDescent="0.35">
      <c r="C158" t="s">
        <v>67</v>
      </c>
      <c r="D158" s="6">
        <v>14.84</v>
      </c>
      <c r="E158" s="6">
        <v>22.21</v>
      </c>
      <c r="F158" s="6">
        <v>11.27</v>
      </c>
      <c r="G158" s="6">
        <v>10.85</v>
      </c>
    </row>
    <row r="159" spans="2:18" ht="15.5" x14ac:dyDescent="0.35">
      <c r="C159" t="s">
        <v>233</v>
      </c>
      <c r="D159" s="5">
        <v>1520000000</v>
      </c>
      <c r="E159" s="5">
        <v>340000000</v>
      </c>
      <c r="F159" s="5">
        <v>2350000000</v>
      </c>
      <c r="G159" s="5">
        <v>2980000000</v>
      </c>
    </row>
    <row r="160" spans="2:18" ht="15.5" x14ac:dyDescent="0.35">
      <c r="C160" t="s">
        <v>234</v>
      </c>
      <c r="D160" s="6">
        <v>-2.6499999999999999E-2</v>
      </c>
      <c r="E160" s="6">
        <v>-3.3000000000000002E-2</v>
      </c>
      <c r="F160" s="6">
        <v>-5.16E-2</v>
      </c>
      <c r="G160" s="6">
        <v>-1.5300000000000001E-2</v>
      </c>
    </row>
    <row r="161" spans="3:7" ht="15.5" x14ac:dyDescent="0.35">
      <c r="C161" t="s">
        <v>235</v>
      </c>
      <c r="D161" s="6">
        <v>-3.5900000000000001E-2</v>
      </c>
      <c r="E161" s="6">
        <v>-4.4500000000000005E-2</v>
      </c>
      <c r="F161" s="6">
        <v>-6.9900000000000004E-2</v>
      </c>
      <c r="G161" s="6">
        <v>-2.06E-2</v>
      </c>
    </row>
    <row r="162" spans="3:7" ht="15.5" x14ac:dyDescent="0.35">
      <c r="C162" t="s">
        <v>236</v>
      </c>
      <c r="D162" s="6">
        <v>-3.2199999999999999E-2</v>
      </c>
      <c r="E162" s="6">
        <v>-4.99E-2</v>
      </c>
      <c r="F162" s="6">
        <v>-2.7799999999999998E-2</v>
      </c>
      <c r="G162" s="6">
        <v>-1.84E-2</v>
      </c>
    </row>
    <row r="163" spans="3:7" ht="15.5" x14ac:dyDescent="0.35">
      <c r="C163" t="s">
        <v>237</v>
      </c>
      <c r="D163" s="6">
        <v>-61.95</v>
      </c>
      <c r="E163" s="6">
        <v>-83.55</v>
      </c>
      <c r="F163" s="6">
        <v>-39.06</v>
      </c>
      <c r="G163" s="6">
        <v>-25.62</v>
      </c>
    </row>
    <row r="164" spans="3:7" ht="15.5" x14ac:dyDescent="0.35">
      <c r="C164" t="s">
        <v>443</v>
      </c>
      <c r="D164" s="5">
        <v>96000000000</v>
      </c>
      <c r="E164" s="5">
        <v>100000000000</v>
      </c>
      <c r="F164" s="5">
        <v>104000000000</v>
      </c>
      <c r="G164" s="5">
        <v>113000000000</v>
      </c>
    </row>
    <row r="165" spans="3:7" ht="15.5" x14ac:dyDescent="0.35">
      <c r="C165" t="s">
        <v>238</v>
      </c>
      <c r="D165" s="6">
        <v>0.76</v>
      </c>
      <c r="E165" s="6">
        <v>0.77</v>
      </c>
      <c r="F165" s="6">
        <v>0.97</v>
      </c>
      <c r="G165" s="6">
        <v>0.85</v>
      </c>
    </row>
    <row r="166" spans="3:7" ht="15.5" x14ac:dyDescent="0.35">
      <c r="C166" t="s">
        <v>239</v>
      </c>
      <c r="D166" s="6">
        <v>117.7</v>
      </c>
      <c r="E166" s="6">
        <v>121.93</v>
      </c>
      <c r="F166" s="6">
        <v>127.35</v>
      </c>
      <c r="G166" s="6">
        <v>138.69999999999999</v>
      </c>
    </row>
    <row r="167" spans="3:7" ht="15.5" x14ac:dyDescent="0.35">
      <c r="C167" t="s">
        <v>240</v>
      </c>
      <c r="D167" s="6">
        <v>0.76</v>
      </c>
      <c r="E167" s="6">
        <v>0.77</v>
      </c>
      <c r="F167" s="6">
        <v>0.97</v>
      </c>
      <c r="G167" s="6">
        <v>0.85</v>
      </c>
    </row>
    <row r="168" spans="3:7" ht="15.5" x14ac:dyDescent="0.35">
      <c r="C168" t="s">
        <v>241</v>
      </c>
      <c r="D168" s="6">
        <v>117.7</v>
      </c>
      <c r="E168" s="6">
        <v>121.93</v>
      </c>
      <c r="F168" s="6">
        <v>127.35</v>
      </c>
      <c r="G168" s="6">
        <v>138.69999999999999</v>
      </c>
    </row>
    <row r="169" spans="3:7" ht="15.5" x14ac:dyDescent="0.35">
      <c r="C169" t="s">
        <v>242</v>
      </c>
      <c r="D169" s="5">
        <v>2000000000</v>
      </c>
      <c r="E169" s="5">
        <v>2000000000</v>
      </c>
      <c r="F169" s="5">
        <v>2000000000</v>
      </c>
      <c r="G169" s="5">
        <v>2000000000</v>
      </c>
    </row>
    <row r="170" spans="3:7" ht="15.5" x14ac:dyDescent="0.35">
      <c r="C170" t="s">
        <v>243</v>
      </c>
      <c r="D170" s="5">
        <v>1000000000</v>
      </c>
      <c r="E170" s="5">
        <v>2000000000</v>
      </c>
      <c r="F170" s="5">
        <v>2000000000</v>
      </c>
      <c r="G170" s="5">
        <v>3000000000</v>
      </c>
    </row>
    <row r="171" spans="3:7" ht="15.5" x14ac:dyDescent="0.35">
      <c r="C171" t="s">
        <v>306</v>
      </c>
      <c r="D171" s="5">
        <v>96000000000</v>
      </c>
      <c r="E171" s="5">
        <v>100000000000</v>
      </c>
      <c r="F171" s="5">
        <v>104000000000</v>
      </c>
      <c r="G171" s="5">
        <v>113000000000</v>
      </c>
    </row>
    <row r="172" spans="3:7" ht="15.5" x14ac:dyDescent="0.35">
      <c r="C172" t="s">
        <v>24</v>
      </c>
      <c r="D172" s="5">
        <v>3000000000</v>
      </c>
      <c r="E172" s="5">
        <v>4000000000</v>
      </c>
      <c r="F172" s="5">
        <v>4000000000</v>
      </c>
      <c r="G172" s="5">
        <v>5000000000</v>
      </c>
    </row>
    <row r="173" spans="3:7" ht="15.5" x14ac:dyDescent="0.35">
      <c r="C173" t="s">
        <v>21</v>
      </c>
      <c r="D173" s="5">
        <v>3000000000</v>
      </c>
      <c r="E173" s="5">
        <v>3000000000</v>
      </c>
      <c r="F173" s="5">
        <v>2000000000</v>
      </c>
      <c r="G173" s="5">
        <v>3000000000</v>
      </c>
    </row>
    <row r="174" spans="3:7" ht="15.5" x14ac:dyDescent="0.35">
      <c r="C174" t="s">
        <v>245</v>
      </c>
      <c r="D174" s="5">
        <v>-20000000000</v>
      </c>
      <c r="E174" s="5">
        <v>-20000000000</v>
      </c>
      <c r="F174" s="5">
        <v>-20000000000</v>
      </c>
      <c r="G174" s="5">
        <v>-21000000000</v>
      </c>
    </row>
    <row r="175" spans="3:7" ht="15.5" x14ac:dyDescent="0.35">
      <c r="C175" t="s">
        <v>246</v>
      </c>
      <c r="D175" s="5">
        <v>1000000000</v>
      </c>
      <c r="E175" s="5">
        <v>1000000000</v>
      </c>
      <c r="F175" s="5">
        <v>2000000000</v>
      </c>
      <c r="G175" s="5">
        <v>2000000000</v>
      </c>
    </row>
    <row r="176" spans="3:7" ht="15.5" x14ac:dyDescent="0.35">
      <c r="C176" t="s">
        <v>247</v>
      </c>
      <c r="D176" s="5">
        <v>0</v>
      </c>
      <c r="F176" s="5">
        <v>0</v>
      </c>
      <c r="G176" s="5">
        <v>0</v>
      </c>
    </row>
    <row r="177" spans="3:18" ht="15.5" x14ac:dyDescent="0.35">
      <c r="C177" t="s">
        <v>13</v>
      </c>
      <c r="D177" s="5">
        <v>1000000000</v>
      </c>
      <c r="E177" s="5">
        <v>1000000000</v>
      </c>
      <c r="F177" s="5">
        <v>2000000000</v>
      </c>
      <c r="G177" s="5">
        <v>2000000000</v>
      </c>
    </row>
    <row r="178" spans="3:18" ht="15.5" x14ac:dyDescent="0.35">
      <c r="C178" t="s">
        <v>16</v>
      </c>
      <c r="D178" s="6">
        <v>0.76</v>
      </c>
      <c r="E178" s="6">
        <v>0.68</v>
      </c>
      <c r="F178" s="6">
        <v>2.99</v>
      </c>
      <c r="G178" s="6">
        <v>3.02</v>
      </c>
    </row>
    <row r="179" spans="3:18" ht="15.5" x14ac:dyDescent="0.35">
      <c r="C179" t="s">
        <v>52</v>
      </c>
      <c r="I179" s="6">
        <v>-13.71</v>
      </c>
      <c r="J179" s="6">
        <v>-4.1100000000000003</v>
      </c>
      <c r="K179" s="6">
        <v>-4.0999999999999996</v>
      </c>
      <c r="L179" s="6">
        <v>-13.36</v>
      </c>
      <c r="M179" s="6">
        <v>3.07</v>
      </c>
      <c r="N179" s="6">
        <v>-0.01</v>
      </c>
      <c r="O179" s="6">
        <v>3.77</v>
      </c>
      <c r="P179" s="6">
        <v>3.75</v>
      </c>
      <c r="Q179" s="6">
        <v>15.13</v>
      </c>
      <c r="R179" s="6">
        <v>31.44</v>
      </c>
    </row>
    <row r="180" spans="3:18" ht="15.5" x14ac:dyDescent="0.35">
      <c r="C180" t="s">
        <v>66</v>
      </c>
      <c r="I180" s="6">
        <v>-8.9700000000000006</v>
      </c>
      <c r="J180" s="6">
        <v>-22.14</v>
      </c>
      <c r="K180" s="6">
        <v>-14.39</v>
      </c>
      <c r="L180" s="6">
        <v>-6.36</v>
      </c>
      <c r="M180" s="6">
        <v>34.53</v>
      </c>
      <c r="N180" s="5">
        <v>-7100</v>
      </c>
      <c r="O180" s="6">
        <v>29.18</v>
      </c>
      <c r="P180" s="6">
        <v>30.4</v>
      </c>
      <c r="Q180" s="6">
        <v>18.37</v>
      </c>
      <c r="R180" s="5">
        <v>0</v>
      </c>
    </row>
    <row r="181" spans="3:18" ht="15.5" x14ac:dyDescent="0.35">
      <c r="C181" t="s">
        <v>69</v>
      </c>
      <c r="I181" s="6">
        <v>2.96</v>
      </c>
      <c r="J181" s="6">
        <v>2.27</v>
      </c>
      <c r="K181" s="6">
        <v>1.67</v>
      </c>
      <c r="L181" s="6">
        <v>1.73</v>
      </c>
      <c r="M181" s="6">
        <v>2.06</v>
      </c>
      <c r="N181" s="6">
        <v>1.49</v>
      </c>
      <c r="O181" s="6">
        <v>1.83</v>
      </c>
      <c r="P181" s="6">
        <v>1.59</v>
      </c>
      <c r="Q181" s="6">
        <v>3.29</v>
      </c>
      <c r="R181" s="5">
        <v>0</v>
      </c>
    </row>
    <row r="182" spans="3:18" ht="15.5" x14ac:dyDescent="0.35">
      <c r="C182" t="s">
        <v>248</v>
      </c>
      <c r="I182" s="5">
        <v>14130000000</v>
      </c>
      <c r="J182" s="5">
        <v>18750000000</v>
      </c>
      <c r="K182" s="5">
        <v>15250000000</v>
      </c>
      <c r="L182" s="6">
        <v>16850000000.000002</v>
      </c>
      <c r="M182" s="5">
        <v>25770000000</v>
      </c>
      <c r="N182" s="5">
        <v>21920000000</v>
      </c>
      <c r="O182" s="6">
        <v>33020000000.000004</v>
      </c>
      <c r="P182" s="5">
        <v>43430000000</v>
      </c>
    </row>
    <row r="183" spans="3:18" ht="15.5" x14ac:dyDescent="0.35">
      <c r="C183" t="s">
        <v>249</v>
      </c>
      <c r="I183" s="6">
        <v>-7.9500000000000001E-2</v>
      </c>
      <c r="J183" s="6">
        <v>-2.0899999999999998E-2</v>
      </c>
      <c r="K183" s="6">
        <v>-1.8600000000000002E-2</v>
      </c>
      <c r="L183" s="6">
        <v>-5.4299999999999994E-2</v>
      </c>
      <c r="M183" s="6">
        <v>1.0500000000000001E-2</v>
      </c>
      <c r="N183" s="5">
        <v>0</v>
      </c>
      <c r="O183" s="6">
        <v>1.1200000000000002E-2</v>
      </c>
      <c r="P183" s="6">
        <v>9.7999999999999997E-3</v>
      </c>
      <c r="Q183" s="6">
        <v>3.7200000000000004E-2</v>
      </c>
      <c r="R183" s="6">
        <v>0.03</v>
      </c>
    </row>
    <row r="184" spans="3:18" ht="15.5" x14ac:dyDescent="0.35">
      <c r="C184" t="s">
        <v>250</v>
      </c>
      <c r="I184" s="6">
        <v>-0.10769999999999999</v>
      </c>
      <c r="J184" s="6">
        <v>-2.87E-2</v>
      </c>
      <c r="K184" s="6">
        <v>-2.7699999999999999E-2</v>
      </c>
      <c r="L184" s="6">
        <v>-8.77E-2</v>
      </c>
      <c r="M184" s="6">
        <v>1.7399999999999999E-2</v>
      </c>
      <c r="N184" s="5">
        <v>0</v>
      </c>
      <c r="O184" s="6">
        <v>2.1000000000000001E-2</v>
      </c>
      <c r="P184" s="6">
        <v>2.0899999999999998E-2</v>
      </c>
      <c r="Q184" s="6">
        <v>8.4199999999999997E-2</v>
      </c>
      <c r="R184" s="6">
        <v>0.12890000000000001</v>
      </c>
    </row>
    <row r="185" spans="3:18" ht="15.5" x14ac:dyDescent="0.35">
      <c r="C185" t="s">
        <v>251</v>
      </c>
      <c r="I185" s="6">
        <v>-5.9299999999999999E-2</v>
      </c>
      <c r="J185" s="6">
        <v>-1.3600000000000001E-2</v>
      </c>
      <c r="K185" s="6">
        <v>-3.9699999999999999E-2</v>
      </c>
      <c r="L185" s="6">
        <v>-2.9300000000000003E-2</v>
      </c>
      <c r="M185" s="6">
        <v>2.3799999999999998E-2</v>
      </c>
      <c r="N185" s="6">
        <v>1.66E-2</v>
      </c>
      <c r="O185" s="6">
        <v>5.9299999999999999E-2</v>
      </c>
      <c r="P185" s="6">
        <v>7.7399999999999997E-2</v>
      </c>
      <c r="Q185" s="6">
        <v>9.9299999999999999E-2</v>
      </c>
      <c r="R185" s="6">
        <v>0.11019999999999999</v>
      </c>
    </row>
    <row r="186" spans="3:18" ht="15.5" x14ac:dyDescent="0.35">
      <c r="C186" t="s">
        <v>252</v>
      </c>
      <c r="I186" s="6">
        <v>-22.13</v>
      </c>
      <c r="J186" s="6">
        <v>-5.93</v>
      </c>
      <c r="K186" s="6">
        <v>-12.18</v>
      </c>
      <c r="L186" s="6">
        <v>-7.7</v>
      </c>
      <c r="M186" s="6">
        <v>5.51</v>
      </c>
      <c r="N186" s="6">
        <v>4.12</v>
      </c>
      <c r="O186" s="6">
        <v>1.79</v>
      </c>
      <c r="P186" s="6">
        <v>2.62</v>
      </c>
    </row>
    <row r="187" spans="3:18" ht="15.5" x14ac:dyDescent="0.35">
      <c r="C187" t="s">
        <v>63</v>
      </c>
      <c r="I187" s="6">
        <v>0.97</v>
      </c>
      <c r="J187" s="6">
        <v>0.63</v>
      </c>
      <c r="K187" s="6">
        <v>0.4</v>
      </c>
      <c r="L187" s="6">
        <v>0.56000000000000005</v>
      </c>
      <c r="M187" s="6">
        <v>0.6</v>
      </c>
      <c r="N187" s="6">
        <v>0.4</v>
      </c>
      <c r="O187" s="6">
        <v>0.61</v>
      </c>
      <c r="P187" s="6">
        <v>0.63</v>
      </c>
      <c r="Q187" s="6">
        <v>1.55</v>
      </c>
      <c r="R187" s="5">
        <v>0</v>
      </c>
    </row>
    <row r="188" spans="3:18" ht="15.5" x14ac:dyDescent="0.35">
      <c r="C188" t="s">
        <v>60</v>
      </c>
      <c r="I188" s="6">
        <v>127.35</v>
      </c>
      <c r="J188" s="6">
        <v>143.51</v>
      </c>
      <c r="K188" s="6">
        <v>147.94</v>
      </c>
      <c r="L188" s="6">
        <v>152.22</v>
      </c>
      <c r="M188" s="6">
        <v>176.5</v>
      </c>
      <c r="N188" s="6">
        <v>176.84</v>
      </c>
      <c r="O188" s="6">
        <v>179.84</v>
      </c>
      <c r="P188" s="6">
        <v>179.78</v>
      </c>
      <c r="Q188" s="6">
        <v>179.64</v>
      </c>
      <c r="R188" s="6">
        <v>243.91</v>
      </c>
    </row>
    <row r="189" spans="3:18" ht="15.5" x14ac:dyDescent="0.35">
      <c r="C189" t="s">
        <v>253</v>
      </c>
      <c r="I189" s="6">
        <v>0.97</v>
      </c>
      <c r="J189" s="6">
        <v>0.63</v>
      </c>
      <c r="K189" s="6">
        <v>0.4</v>
      </c>
      <c r="L189" s="6">
        <v>0.56000000000000005</v>
      </c>
      <c r="M189" s="6">
        <v>0.6</v>
      </c>
      <c r="N189" s="6">
        <v>0.4</v>
      </c>
      <c r="O189" s="6">
        <v>0.61</v>
      </c>
      <c r="P189" s="6">
        <v>0.63</v>
      </c>
      <c r="Q189" s="6">
        <v>1.55</v>
      </c>
      <c r="R189" s="5">
        <v>0</v>
      </c>
    </row>
    <row r="190" spans="3:18" ht="15.5" x14ac:dyDescent="0.35">
      <c r="C190" t="s">
        <v>254</v>
      </c>
      <c r="I190" s="6">
        <v>127.35</v>
      </c>
      <c r="J190" s="6">
        <v>143.51</v>
      </c>
      <c r="K190" s="6">
        <v>147.94</v>
      </c>
      <c r="L190" s="6">
        <v>152.22</v>
      </c>
      <c r="M190" s="6">
        <v>176.5</v>
      </c>
      <c r="N190" s="6">
        <v>176.84</v>
      </c>
      <c r="O190" s="6">
        <v>179.84</v>
      </c>
      <c r="P190" s="6">
        <v>179.78</v>
      </c>
      <c r="Q190" s="6">
        <v>179.64</v>
      </c>
      <c r="R190" s="6">
        <v>243.91</v>
      </c>
    </row>
    <row r="191" spans="3:18" ht="15.5" x14ac:dyDescent="0.35">
      <c r="C191" t="s">
        <v>255</v>
      </c>
      <c r="I191" s="5">
        <v>2000000000</v>
      </c>
      <c r="J191" s="5">
        <v>1000000000</v>
      </c>
      <c r="K191" s="5">
        <v>2000000000</v>
      </c>
      <c r="L191" s="5">
        <v>2000000000</v>
      </c>
      <c r="M191" s="5">
        <v>2000000000</v>
      </c>
      <c r="N191" s="5">
        <v>6000000000</v>
      </c>
      <c r="O191" s="5">
        <v>6000000000</v>
      </c>
      <c r="P191" s="5">
        <v>16000000000</v>
      </c>
      <c r="Q191" s="5">
        <v>19000000000</v>
      </c>
      <c r="R191" s="5">
        <v>10000000000</v>
      </c>
    </row>
    <row r="192" spans="3:18" ht="15.5" x14ac:dyDescent="0.35">
      <c r="C192" t="s">
        <v>256</v>
      </c>
      <c r="I192" s="5">
        <v>2000000000</v>
      </c>
      <c r="J192" s="5">
        <v>0</v>
      </c>
      <c r="K192" s="5">
        <v>1000000000</v>
      </c>
      <c r="L192" s="5">
        <v>3000000000</v>
      </c>
      <c r="M192" s="5">
        <v>5000000000</v>
      </c>
      <c r="N192" s="5">
        <v>1000000000</v>
      </c>
      <c r="O192" s="5">
        <v>0</v>
      </c>
      <c r="P192" s="5">
        <v>0</v>
      </c>
      <c r="Q192" s="5">
        <v>10000000000</v>
      </c>
      <c r="R192" s="5">
        <v>21000000000</v>
      </c>
    </row>
    <row r="193" spans="2:18" ht="15.5" x14ac:dyDescent="0.35">
      <c r="C193" t="s">
        <v>26</v>
      </c>
      <c r="I193" s="5">
        <v>4000000000</v>
      </c>
      <c r="J193" s="5">
        <v>2000000000</v>
      </c>
      <c r="K193" s="5">
        <v>3000000000</v>
      </c>
      <c r="L193" s="5">
        <v>5000000000</v>
      </c>
      <c r="M193" s="5">
        <v>7000000000</v>
      </c>
      <c r="N193" s="5">
        <v>7000000000</v>
      </c>
      <c r="O193" s="5">
        <v>6000000000</v>
      </c>
      <c r="P193" s="5">
        <v>16000000000</v>
      </c>
      <c r="Q193" s="5">
        <v>28000000000</v>
      </c>
      <c r="R193" s="5">
        <v>31000000000</v>
      </c>
    </row>
    <row r="194" spans="2:18" ht="15.5" x14ac:dyDescent="0.35">
      <c r="C194" t="s">
        <v>23</v>
      </c>
      <c r="I194" s="5">
        <v>2000000000</v>
      </c>
      <c r="J194" s="5">
        <v>-1000000000</v>
      </c>
      <c r="K194" s="5">
        <v>-3000000000</v>
      </c>
      <c r="L194" s="5">
        <v>-1000000000</v>
      </c>
      <c r="M194" s="5">
        <v>2000000000</v>
      </c>
      <c r="N194" s="5">
        <v>0</v>
      </c>
      <c r="O194" s="5">
        <v>3000000000</v>
      </c>
      <c r="P194" s="5">
        <v>11000000000</v>
      </c>
      <c r="Q194" s="5">
        <v>23000000000</v>
      </c>
      <c r="R194" s="5">
        <v>26000000000</v>
      </c>
    </row>
    <row r="195" spans="2:18" ht="15.5" x14ac:dyDescent="0.35">
      <c r="C195" t="s">
        <v>257</v>
      </c>
      <c r="I195" s="5">
        <v>-20000000000</v>
      </c>
      <c r="J195" s="5">
        <v>-30000000000</v>
      </c>
      <c r="K195" s="5">
        <v>-40000000000</v>
      </c>
      <c r="L195" s="5">
        <v>-44000000000</v>
      </c>
      <c r="M195" s="5">
        <v>-45000000000</v>
      </c>
      <c r="N195" s="5">
        <v>-53000000000</v>
      </c>
      <c r="O195" s="5">
        <v>-57000000000</v>
      </c>
      <c r="P195" s="5">
        <v>-32000000000</v>
      </c>
      <c r="Q195" s="5">
        <v>-33000000000</v>
      </c>
      <c r="R195" s="5">
        <v>-60000000000</v>
      </c>
    </row>
    <row r="196" spans="2:18" ht="15.5" x14ac:dyDescent="0.35">
      <c r="C196" t="s">
        <v>258</v>
      </c>
      <c r="I196" s="5">
        <v>12000000000</v>
      </c>
      <c r="J196" s="5">
        <v>16000000000</v>
      </c>
      <c r="K196" s="5">
        <v>17000000000</v>
      </c>
      <c r="L196" s="5">
        <v>24000000000</v>
      </c>
      <c r="M196" s="5">
        <v>20000000000</v>
      </c>
      <c r="N196" s="5">
        <v>17000000000</v>
      </c>
      <c r="O196" s="5">
        <v>28000000000</v>
      </c>
      <c r="P196" s="5">
        <v>18000000000</v>
      </c>
      <c r="Q196" s="5">
        <v>23000000000</v>
      </c>
      <c r="R196" s="5">
        <v>25000000000</v>
      </c>
    </row>
    <row r="197" spans="2:18" ht="15.5" x14ac:dyDescent="0.35">
      <c r="C197" t="s">
        <v>259</v>
      </c>
      <c r="I197" s="5">
        <v>-3000000000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-1000000000</v>
      </c>
      <c r="Q197" s="5">
        <v>-8000000000</v>
      </c>
      <c r="R197" s="5">
        <v>-45000000000</v>
      </c>
    </row>
    <row r="198" spans="2:18" ht="15.5" x14ac:dyDescent="0.35">
      <c r="C198" t="s">
        <v>15</v>
      </c>
      <c r="I198" s="5">
        <v>9000000000</v>
      </c>
      <c r="J198" s="5">
        <v>16000000000</v>
      </c>
      <c r="K198" s="5">
        <v>17000000000</v>
      </c>
      <c r="L198" s="5">
        <v>24000000000</v>
      </c>
      <c r="M198" s="5">
        <v>20000000000</v>
      </c>
      <c r="N198" s="5">
        <v>17000000000</v>
      </c>
      <c r="O198" s="5">
        <v>28000000000</v>
      </c>
      <c r="P198" s="5">
        <v>17000000000</v>
      </c>
      <c r="Q198" s="5">
        <v>15000000000</v>
      </c>
      <c r="R198" s="5">
        <v>-20000000000</v>
      </c>
    </row>
    <row r="199" spans="2:18" ht="15.5" x14ac:dyDescent="0.35">
      <c r="C199" t="s">
        <v>17</v>
      </c>
      <c r="I199" s="6">
        <v>10.79</v>
      </c>
      <c r="J199" s="6">
        <v>19.84</v>
      </c>
      <c r="K199" s="6">
        <v>21.06</v>
      </c>
      <c r="L199" s="6">
        <v>29.48</v>
      </c>
      <c r="M199" s="6">
        <v>24.76</v>
      </c>
      <c r="N199" s="6">
        <v>20.62</v>
      </c>
      <c r="O199" s="6">
        <v>33.78</v>
      </c>
      <c r="P199" s="6">
        <v>20.78</v>
      </c>
      <c r="Q199" s="6">
        <v>17.93</v>
      </c>
      <c r="R199" s="6">
        <v>-59.52</v>
      </c>
    </row>
    <row r="201" spans="2:18" ht="15.5" x14ac:dyDescent="0.35">
      <c r="B201" t="s">
        <v>260</v>
      </c>
      <c r="C201" t="s">
        <v>261</v>
      </c>
      <c r="D201" s="5">
        <v>-3000000000</v>
      </c>
      <c r="E201" s="5">
        <v>-4000000000</v>
      </c>
      <c r="F201" s="5">
        <v>-7000000000</v>
      </c>
      <c r="G201" s="5">
        <v>-2000000000</v>
      </c>
      <c r="H201" s="5">
        <v>-16000000000</v>
      </c>
      <c r="I201" s="5">
        <v>-11000000000</v>
      </c>
      <c r="J201" s="5">
        <v>-3000000000</v>
      </c>
      <c r="K201" s="5">
        <v>-3000000000</v>
      </c>
      <c r="L201" s="5">
        <v>-11000000000</v>
      </c>
      <c r="M201" s="5">
        <v>3000000000</v>
      </c>
      <c r="N201" s="5">
        <v>-5000000</v>
      </c>
      <c r="O201" s="5">
        <v>3000000000</v>
      </c>
      <c r="P201" s="5">
        <v>3000000000</v>
      </c>
      <c r="Q201" s="5">
        <v>12000000000</v>
      </c>
    </row>
    <row r="202" spans="2:18" ht="15.5" x14ac:dyDescent="0.35">
      <c r="C202" t="s">
        <v>51</v>
      </c>
      <c r="D202" s="6">
        <v>-4.2300000000000004</v>
      </c>
      <c r="E202" s="6">
        <v>-5.42</v>
      </c>
      <c r="F202" s="6">
        <v>-8.91</v>
      </c>
      <c r="G202" s="6">
        <v>-2.85</v>
      </c>
      <c r="H202" s="6">
        <v>-19.3</v>
      </c>
      <c r="I202" s="6">
        <v>-13.71</v>
      </c>
      <c r="J202" s="6">
        <v>-4.1100000000000003</v>
      </c>
      <c r="K202" s="6">
        <v>-4.0999999999999996</v>
      </c>
      <c r="L202" s="6">
        <v>-13.36</v>
      </c>
      <c r="M202" s="6">
        <v>3.07</v>
      </c>
      <c r="N202" s="6">
        <v>-0.01</v>
      </c>
      <c r="O202" s="6">
        <v>3.77</v>
      </c>
      <c r="P202" s="6">
        <v>3.75</v>
      </c>
      <c r="Q202" s="6">
        <v>15.13</v>
      </c>
    </row>
    <row r="203" spans="2:18" ht="15.5" x14ac:dyDescent="0.35">
      <c r="C203" t="s">
        <v>262</v>
      </c>
      <c r="D203" s="5">
        <v>5000000000</v>
      </c>
      <c r="E203" s="5">
        <v>3000000000</v>
      </c>
      <c r="F203" s="5">
        <v>9000000000</v>
      </c>
      <c r="G203" s="5">
        <v>9000000000</v>
      </c>
      <c r="H203" s="5">
        <v>17000000000</v>
      </c>
      <c r="I203" s="5">
        <v>34000000000</v>
      </c>
      <c r="J203" s="5">
        <v>33000000000</v>
      </c>
      <c r="K203" s="5">
        <v>29000000000</v>
      </c>
      <c r="L203" s="5">
        <v>40000000000</v>
      </c>
      <c r="M203" s="5">
        <v>42000000000</v>
      </c>
      <c r="N203" s="5">
        <v>39000000000</v>
      </c>
      <c r="O203" s="5">
        <v>49000000000</v>
      </c>
      <c r="P203" s="5">
        <v>59000000000</v>
      </c>
      <c r="Q203" s="5">
        <v>69000000000</v>
      </c>
    </row>
    <row r="204" spans="2:18" ht="15.5" x14ac:dyDescent="0.35">
      <c r="C204" t="s">
        <v>344</v>
      </c>
      <c r="I204" s="6">
        <v>-4.51</v>
      </c>
    </row>
    <row r="205" spans="2:18" ht="15.5" x14ac:dyDescent="0.35">
      <c r="C205" t="s">
        <v>345</v>
      </c>
      <c r="I205" s="6">
        <v>-4.0599999999999996</v>
      </c>
    </row>
    <row r="206" spans="2:18" ht="15.5" x14ac:dyDescent="0.35">
      <c r="C206" t="s">
        <v>263</v>
      </c>
      <c r="I206" s="6">
        <v>6.95</v>
      </c>
    </row>
    <row r="207" spans="2:18" ht="15.5" x14ac:dyDescent="0.35">
      <c r="C207" t="s">
        <v>346</v>
      </c>
      <c r="I207" s="6">
        <v>-0.24609999999999999</v>
      </c>
    </row>
    <row r="208" spans="2:18" ht="15.5" x14ac:dyDescent="0.35">
      <c r="C208" t="s">
        <v>347</v>
      </c>
      <c r="I208" s="6">
        <v>2.72</v>
      </c>
    </row>
    <row r="209" spans="3:9" ht="15.5" x14ac:dyDescent="0.35">
      <c r="C209" t="s">
        <v>348</v>
      </c>
      <c r="I209" s="6">
        <v>0.74</v>
      </c>
    </row>
    <row r="210" spans="3:9" ht="15.5" x14ac:dyDescent="0.35">
      <c r="C210" t="s">
        <v>349</v>
      </c>
      <c r="I210" s="6">
        <v>11.58</v>
      </c>
    </row>
    <row r="211" spans="3:9" ht="15.5" x14ac:dyDescent="0.35">
      <c r="C211" t="s">
        <v>350</v>
      </c>
      <c r="I211" s="6">
        <v>11.68</v>
      </c>
    </row>
    <row r="212" spans="3:9" ht="15.5" x14ac:dyDescent="0.35">
      <c r="C212" t="s">
        <v>351</v>
      </c>
      <c r="I212" s="6">
        <v>-5.35</v>
      </c>
    </row>
    <row r="213" spans="3:9" ht="15.5" x14ac:dyDescent="0.35">
      <c r="C213" t="s">
        <v>264</v>
      </c>
      <c r="I213" s="6">
        <v>10.29</v>
      </c>
    </row>
    <row r="214" spans="3:9" ht="15.5" x14ac:dyDescent="0.35">
      <c r="C214" t="s">
        <v>452</v>
      </c>
      <c r="I214" s="6">
        <v>-4.67</v>
      </c>
    </row>
    <row r="215" spans="3:9" ht="15.5" x14ac:dyDescent="0.35">
      <c r="C215" t="s">
        <v>352</v>
      </c>
      <c r="I215" s="6">
        <v>-21.41</v>
      </c>
    </row>
    <row r="216" spans="3:9" ht="15.5" x14ac:dyDescent="0.35">
      <c r="C216" t="s">
        <v>353</v>
      </c>
      <c r="I216" s="6">
        <v>-19.3</v>
      </c>
    </row>
    <row r="217" spans="3:9" ht="15.5" x14ac:dyDescent="0.35">
      <c r="C217" t="s">
        <v>354</v>
      </c>
      <c r="I217" s="6">
        <v>32.020000000000003</v>
      </c>
    </row>
    <row r="218" spans="3:9" ht="15.5" x14ac:dyDescent="0.35">
      <c r="C218" t="s">
        <v>355</v>
      </c>
      <c r="D218" s="6">
        <v>0.49</v>
      </c>
    </row>
    <row r="219" spans="3:9" ht="15.5" x14ac:dyDescent="0.35">
      <c r="C219" t="s">
        <v>356</v>
      </c>
      <c r="I219" s="6">
        <v>117.7</v>
      </c>
    </row>
    <row r="220" spans="3:9" ht="15.5" x14ac:dyDescent="0.35">
      <c r="C220" t="s">
        <v>357</v>
      </c>
      <c r="I220" s="6">
        <v>7.45</v>
      </c>
    </row>
    <row r="221" spans="3:9" ht="15.5" x14ac:dyDescent="0.35">
      <c r="C221" t="s">
        <v>265</v>
      </c>
      <c r="D221" s="6">
        <v>0.36</v>
      </c>
    </row>
    <row r="222" spans="3:9" ht="15.5" x14ac:dyDescent="0.35">
      <c r="C222" t="s">
        <v>266</v>
      </c>
      <c r="D222" s="6">
        <v>0.35</v>
      </c>
    </row>
    <row r="223" spans="3:9" ht="15.5" x14ac:dyDescent="0.35">
      <c r="C223" t="s">
        <v>267</v>
      </c>
      <c r="D223" s="6">
        <v>0.03</v>
      </c>
    </row>
    <row r="224" spans="3:9" ht="15.5" x14ac:dyDescent="0.35">
      <c r="C224" t="s">
        <v>268</v>
      </c>
      <c r="D224" s="6">
        <v>0.01</v>
      </c>
    </row>
    <row r="225" spans="3:9" ht="15.5" x14ac:dyDescent="0.35">
      <c r="C225" t="s">
        <v>269</v>
      </c>
      <c r="D225" s="6">
        <v>0.36</v>
      </c>
    </row>
    <row r="226" spans="3:9" ht="15.5" x14ac:dyDescent="0.35">
      <c r="C226" t="s">
        <v>270</v>
      </c>
      <c r="D226" s="6">
        <v>0.03</v>
      </c>
    </row>
    <row r="227" spans="3:9" ht="15.5" x14ac:dyDescent="0.35">
      <c r="C227" t="s">
        <v>271</v>
      </c>
      <c r="D227" s="6">
        <v>1.36</v>
      </c>
    </row>
    <row r="228" spans="3:9" ht="15.5" x14ac:dyDescent="0.35">
      <c r="C228" t="s">
        <v>272</v>
      </c>
      <c r="I228" s="6">
        <v>-49.26</v>
      </c>
    </row>
    <row r="229" spans="3:9" ht="15.5" x14ac:dyDescent="0.35">
      <c r="C229" t="s">
        <v>13</v>
      </c>
      <c r="D229" s="5">
        <v>1000000000</v>
      </c>
    </row>
    <row r="230" spans="3:9" ht="15.5" x14ac:dyDescent="0.35">
      <c r="C230" t="s">
        <v>358</v>
      </c>
      <c r="I230" s="6">
        <v>1.07</v>
      </c>
    </row>
    <row r="231" spans="3:9" ht="15.5" x14ac:dyDescent="0.35">
      <c r="C231" t="s">
        <v>273</v>
      </c>
      <c r="I231" s="6">
        <v>-0.13419999999999999</v>
      </c>
    </row>
    <row r="232" spans="3:9" ht="15.5" x14ac:dyDescent="0.35">
      <c r="C232" t="s">
        <v>274</v>
      </c>
      <c r="I232" s="6">
        <v>-0.18190000000000001</v>
      </c>
    </row>
    <row r="233" spans="3:9" ht="15.5" x14ac:dyDescent="0.35">
      <c r="C233" t="s">
        <v>275</v>
      </c>
      <c r="I233" s="6">
        <v>-0.13669999999999999</v>
      </c>
    </row>
    <row r="234" spans="3:9" ht="15.5" x14ac:dyDescent="0.35">
      <c r="C234" t="s">
        <v>359</v>
      </c>
      <c r="I234" s="6">
        <v>-0.12590000000000001</v>
      </c>
    </row>
    <row r="235" spans="3:9" ht="15.5" x14ac:dyDescent="0.35">
      <c r="C235" t="s">
        <v>276</v>
      </c>
      <c r="D235" s="6">
        <v>158.04</v>
      </c>
    </row>
    <row r="236" spans="3:9" ht="15.5" x14ac:dyDescent="0.35">
      <c r="C236" t="s">
        <v>277</v>
      </c>
      <c r="D236" s="6">
        <v>7.74</v>
      </c>
    </row>
    <row r="237" spans="3:9" ht="15.5" x14ac:dyDescent="0.35">
      <c r="C237" t="s">
        <v>278</v>
      </c>
      <c r="D237" s="6">
        <v>16.03</v>
      </c>
    </row>
    <row r="238" spans="3:9" ht="15.5" x14ac:dyDescent="0.35">
      <c r="C238" t="s">
        <v>279</v>
      </c>
      <c r="D238" s="6">
        <v>149.75</v>
      </c>
    </row>
    <row r="239" spans="3:9" ht="15.5" x14ac:dyDescent="0.35">
      <c r="C239" t="s">
        <v>280</v>
      </c>
      <c r="D239" s="6">
        <v>0.57999999999999996</v>
      </c>
    </row>
    <row r="240" spans="3:9" ht="15.5" x14ac:dyDescent="0.35">
      <c r="C240" t="s">
        <v>281</v>
      </c>
      <c r="I240" s="6">
        <v>0.2</v>
      </c>
    </row>
    <row r="241" spans="3:9" ht="15.5" x14ac:dyDescent="0.35">
      <c r="C241" t="s">
        <v>282</v>
      </c>
      <c r="I241" s="6">
        <v>57.12</v>
      </c>
    </row>
    <row r="242" spans="3:9" ht="15.5" x14ac:dyDescent="0.35">
      <c r="C242" t="s">
        <v>47</v>
      </c>
      <c r="I242" s="5">
        <v>71000000000</v>
      </c>
    </row>
    <row r="243" spans="3:9" ht="15.5" x14ac:dyDescent="0.35">
      <c r="C243" t="s">
        <v>283</v>
      </c>
      <c r="I243" s="5">
        <v>74000000000</v>
      </c>
    </row>
    <row r="244" spans="3:9" ht="15.5" x14ac:dyDescent="0.35">
      <c r="C244" t="s">
        <v>284</v>
      </c>
      <c r="I244" s="5">
        <v>817000000</v>
      </c>
    </row>
    <row r="245" spans="3:9" ht="15.5" x14ac:dyDescent="0.35">
      <c r="C245" t="s">
        <v>285</v>
      </c>
      <c r="I245" s="6">
        <v>0.32780000000000004</v>
      </c>
    </row>
    <row r="246" spans="3:9" ht="15.5" x14ac:dyDescent="0.35">
      <c r="C246" t="s">
        <v>286</v>
      </c>
      <c r="D246" s="6">
        <v>-0.33270000000000005</v>
      </c>
    </row>
    <row r="247" spans="3:9" ht="15.5" x14ac:dyDescent="0.35">
      <c r="C247" t="s">
        <v>287</v>
      </c>
      <c r="D247" s="6">
        <v>-0.66359999999999997</v>
      </c>
    </row>
    <row r="248" spans="3:9" ht="15.5" x14ac:dyDescent="0.35">
      <c r="C248" t="s">
        <v>288</v>
      </c>
      <c r="D248" s="6">
        <v>-0.70519999999999994</v>
      </c>
    </row>
    <row r="249" spans="3:9" ht="15.5" x14ac:dyDescent="0.35">
      <c r="C249" t="s">
        <v>453</v>
      </c>
      <c r="D249" s="6">
        <v>-0.40409999999999996</v>
      </c>
    </row>
    <row r="250" spans="3:9" ht="15.5" x14ac:dyDescent="0.35">
      <c r="C250" t="s">
        <v>289</v>
      </c>
      <c r="D250" s="6">
        <v>-2.1446000000000001</v>
      </c>
    </row>
    <row r="251" spans="3:9" ht="15.5" x14ac:dyDescent="0.35">
      <c r="C251" t="s">
        <v>360</v>
      </c>
      <c r="D251" s="6">
        <v>-38.173699999999997</v>
      </c>
    </row>
    <row r="252" spans="3:9" ht="15.5" x14ac:dyDescent="0.35">
      <c r="C252" t="s">
        <v>293</v>
      </c>
      <c r="I252" s="5">
        <v>5</v>
      </c>
    </row>
    <row r="253" spans="3:9" ht="15.5" x14ac:dyDescent="0.35">
      <c r="C253" t="s">
        <v>294</v>
      </c>
      <c r="I253" s="6">
        <v>0.36</v>
      </c>
    </row>
    <row r="254" spans="3:9" ht="15.5" x14ac:dyDescent="0.35">
      <c r="C254" t="s">
        <v>295</v>
      </c>
      <c r="I254" s="6">
        <v>0.06</v>
      </c>
    </row>
    <row r="255" spans="3:9" ht="15.5" x14ac:dyDescent="0.35">
      <c r="C255" t="s">
        <v>296</v>
      </c>
      <c r="I255" s="6">
        <v>0.12</v>
      </c>
    </row>
    <row r="256" spans="3:9" ht="15.5" x14ac:dyDescent="0.35">
      <c r="C256" t="s">
        <v>361</v>
      </c>
      <c r="I256" s="6">
        <v>0.32</v>
      </c>
    </row>
    <row r="257" spans="3:9" ht="15.5" x14ac:dyDescent="0.35">
      <c r="C257" t="s">
        <v>297</v>
      </c>
      <c r="I257" s="6">
        <v>0.68</v>
      </c>
    </row>
    <row r="258" spans="3:9" ht="15.5" x14ac:dyDescent="0.35">
      <c r="C258" t="s">
        <v>298</v>
      </c>
      <c r="I258" s="6">
        <v>0.34</v>
      </c>
    </row>
    <row r="259" spans="3:9" ht="15.5" x14ac:dyDescent="0.35">
      <c r="C259" t="s">
        <v>299</v>
      </c>
      <c r="I259" s="5">
        <v>26000000000</v>
      </c>
    </row>
    <row r="260" spans="3:9" ht="15.5" x14ac:dyDescent="0.35">
      <c r="C260" t="s">
        <v>300</v>
      </c>
      <c r="I260" s="5">
        <v>-6000000000</v>
      </c>
    </row>
    <row r="261" spans="3:9" ht="15.5" x14ac:dyDescent="0.35">
      <c r="C261" t="s">
        <v>301</v>
      </c>
      <c r="I261" s="5">
        <v>7000000000</v>
      </c>
    </row>
    <row r="262" spans="3:9" ht="15.5" x14ac:dyDescent="0.35">
      <c r="C262" t="s">
        <v>302</v>
      </c>
      <c r="I262" s="5">
        <v>-17000000000</v>
      </c>
    </row>
    <row r="263" spans="3:9" ht="15.5" x14ac:dyDescent="0.35">
      <c r="C263" t="s">
        <v>303</v>
      </c>
      <c r="D263" s="5">
        <v>0</v>
      </c>
    </row>
    <row r="264" spans="3:9" ht="15.5" x14ac:dyDescent="0.35">
      <c r="C264" t="s">
        <v>304</v>
      </c>
      <c r="D264" s="5">
        <v>130000000000</v>
      </c>
    </row>
    <row r="265" spans="3:9" ht="15.5" x14ac:dyDescent="0.35">
      <c r="C265" t="s">
        <v>305</v>
      </c>
      <c r="D265" s="5">
        <v>34000000000</v>
      </c>
    </row>
    <row r="266" spans="3:9" ht="15.5" x14ac:dyDescent="0.35">
      <c r="C266" t="s">
        <v>245</v>
      </c>
      <c r="D266" s="5">
        <v>-20000000000</v>
      </c>
    </row>
    <row r="267" spans="3:9" ht="15.5" x14ac:dyDescent="0.35">
      <c r="C267" t="s">
        <v>306</v>
      </c>
      <c r="I267" s="5">
        <v>96000000000</v>
      </c>
    </row>
    <row r="268" spans="3:9" ht="15.5" x14ac:dyDescent="0.35">
      <c r="C268" t="s">
        <v>243</v>
      </c>
      <c r="D268" s="5">
        <v>1000000000</v>
      </c>
    </row>
    <row r="269" spans="3:9" ht="15.5" x14ac:dyDescent="0.35">
      <c r="C269" t="s">
        <v>242</v>
      </c>
      <c r="D269" s="5">
        <v>2000000000</v>
      </c>
    </row>
    <row r="270" spans="3:9" ht="15.5" x14ac:dyDescent="0.35">
      <c r="C270" t="s">
        <v>24</v>
      </c>
      <c r="D270" s="5">
        <v>3000000000</v>
      </c>
    </row>
    <row r="271" spans="3:9" ht="15.5" x14ac:dyDescent="0.35">
      <c r="C271" t="s">
        <v>21</v>
      </c>
      <c r="D271" s="5">
        <v>3000000000</v>
      </c>
    </row>
    <row r="272" spans="3:9" ht="15.5" x14ac:dyDescent="0.35">
      <c r="C272" t="s">
        <v>244</v>
      </c>
      <c r="I272" s="5">
        <v>96000000000</v>
      </c>
    </row>
    <row r="273" spans="3:9" ht="15.5" x14ac:dyDescent="0.35">
      <c r="C273" t="s">
        <v>307</v>
      </c>
      <c r="I273" s="5">
        <v>6000000000</v>
      </c>
    </row>
    <row r="274" spans="3:9" ht="15.5" x14ac:dyDescent="0.35">
      <c r="C274" t="s">
        <v>308</v>
      </c>
      <c r="I274" s="5">
        <v>0</v>
      </c>
    </row>
    <row r="275" spans="3:9" ht="15.5" x14ac:dyDescent="0.35">
      <c r="C275" t="s">
        <v>309</v>
      </c>
      <c r="I275" s="5">
        <v>-10000000000</v>
      </c>
    </row>
    <row r="276" spans="3:9" ht="15.5" x14ac:dyDescent="0.35">
      <c r="C276" t="s">
        <v>310</v>
      </c>
      <c r="I276" s="5">
        <v>0</v>
      </c>
    </row>
    <row r="277" spans="3:9" ht="15.5" x14ac:dyDescent="0.35">
      <c r="C277" t="s">
        <v>311</v>
      </c>
      <c r="I277" s="5">
        <v>6000000000</v>
      </c>
    </row>
  </sheetData>
  <pageMargins left="0.7" right="0.7" top="0.75" bottom="0.75" header="0.3" footer="0.3"/>
  <ignoredErrors>
    <ignoredError sqref="A1:R278" numberStoredAsText="1"/>
  </ignoredError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R29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2031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2032</v>
      </c>
      <c r="D2" s="2" vm="348">
        <f ca="1">IFERROR(_xlfn.STOCKHISTORY("XIDX:" &amp; $C$1, D3, , 0, 0, 1), "Libur")</f>
        <v>780</v>
      </c>
      <c r="E2" s="2" vm="520">
        <f ca="1">IFERROR(_xlfn.STOCKHISTORY("XIDX:" &amp; $C$1, E3, , 0, 0, 1), "Libur")</f>
        <v>960</v>
      </c>
      <c r="H2" s="2" vm="520">
        <f ca="1">IFERROR(INDEX(D2:G2,COUNT(D2:G2)),"")</f>
        <v>960</v>
      </c>
      <c r="I2" s="2" vm="343">
        <f t="shared" ref="I2:R2" ca="1" si="0">IFERROR(_xlfn.STOCKHISTORY("XIDX:" &amp; $C$1, I1, , 0, 0, 1), "Libur")</f>
        <v>825</v>
      </c>
      <c r="J2" s="2" vm="543">
        <f t="shared" ca="1" si="0"/>
        <v>1055</v>
      </c>
      <c r="K2" s="2" vm="544">
        <f t="shared" ca="1" si="0"/>
        <v>610</v>
      </c>
      <c r="L2" s="2" vm="20">
        <f t="shared" ca="1" si="0"/>
        <v>665</v>
      </c>
      <c r="M2" s="2" vm="545">
        <f t="shared" ca="1" si="0"/>
        <v>1075</v>
      </c>
      <c r="N2" s="2" vm="349">
        <f t="shared" ca="1" si="0"/>
        <v>840</v>
      </c>
      <c r="O2" s="2" vm="546">
        <f t="shared" ca="1" si="0"/>
        <v>452</v>
      </c>
      <c r="P2" s="2" vm="547">
        <f t="shared" ca="1" si="0"/>
        <v>397</v>
      </c>
      <c r="Q2" s="2" vm="516">
        <f t="shared" ca="1" si="0"/>
        <v>320</v>
      </c>
      <c r="R2" s="2" t="str">
        <f t="shared" ca="1" si="0"/>
        <v>Libur</v>
      </c>
    </row>
    <row r="3" spans="1:18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8" ht="15.5" x14ac:dyDescent="0.35">
      <c r="B4" t="s">
        <v>5</v>
      </c>
      <c r="C4" t="s">
        <v>6</v>
      </c>
      <c r="D4" s="2">
        <f>IFERROR(INDEX(D51:D500,MATCH($C$4,$C$51:$C$500,0)),"")</f>
        <v>321359771585</v>
      </c>
      <c r="E4" s="2">
        <f>IFERROR(INDEX(E51:E500,MATCH($C$4,$C$51:$C$500,0)),"")</f>
        <v>250837665903</v>
      </c>
      <c r="H4" s="2">
        <f>IFERROR(SUM(D4:G4)*(4/MAX(1,COUNT(D4:G4))),"")</f>
        <v>1144394874976</v>
      </c>
      <c r="I4" s="2">
        <f t="shared" ref="I4:R4" si="1">IFERROR(INDEX(I51:I500,MATCH($C$4,$C$51:$C$500,0)),"")</f>
        <v>837311837328</v>
      </c>
      <c r="J4" s="2">
        <f t="shared" si="1"/>
        <v>909986179510</v>
      </c>
      <c r="K4" s="2">
        <f t="shared" si="1"/>
        <v>559468977416</v>
      </c>
      <c r="L4" s="2">
        <f t="shared" si="1"/>
        <v>823656040401</v>
      </c>
      <c r="M4" s="2">
        <f t="shared" si="1"/>
        <v>1193506756539</v>
      </c>
      <c r="N4" s="2">
        <f t="shared" si="1"/>
        <v>565439688892</v>
      </c>
      <c r="O4" s="2">
        <f t="shared" si="1"/>
        <v>361544998431</v>
      </c>
      <c r="P4" s="2">
        <f t="shared" si="1"/>
        <v>325472602675</v>
      </c>
      <c r="Q4" s="2">
        <f t="shared" si="1"/>
        <v>239786317679</v>
      </c>
      <c r="R4" s="2">
        <f t="shared" si="1"/>
        <v>207224050595</v>
      </c>
    </row>
    <row r="5" spans="1:18" ht="15.5" x14ac:dyDescent="0.35">
      <c r="B5" t="s">
        <v>7</v>
      </c>
      <c r="C5" t="s">
        <v>8</v>
      </c>
      <c r="D5" s="2">
        <f>IFERROR(INDEX(D51:D500,MATCH($C$5,$C$51:$C$500,0)),"")</f>
        <v>101325047234</v>
      </c>
      <c r="E5" s="2">
        <f>IFERROR(INDEX(E51:E500,MATCH($C$5,$C$51:$C$500,0)),"")</f>
        <v>82567252568</v>
      </c>
      <c r="H5" s="2">
        <f>IFERROR(SUM(D5:G5)*(4/MAX(1,COUNT(D5:G5))),"")</f>
        <v>367784599604</v>
      </c>
      <c r="I5" s="2">
        <f t="shared" ref="I5:R5" si="2">IFERROR(INDEX(I51:I500,MATCH($C$5,$C$51:$C$500,0)),"")</f>
        <v>307704666887</v>
      </c>
      <c r="J5" s="2">
        <f t="shared" si="2"/>
        <v>286752698171</v>
      </c>
      <c r="K5" s="2">
        <f t="shared" si="2"/>
        <v>148297451517</v>
      </c>
      <c r="L5" s="2">
        <f t="shared" si="2"/>
        <v>290139381891</v>
      </c>
      <c r="M5" s="2">
        <f t="shared" si="2"/>
        <v>391169551907</v>
      </c>
      <c r="N5" s="2">
        <f t="shared" si="2"/>
        <v>148318932488</v>
      </c>
      <c r="O5" s="2">
        <f t="shared" si="2"/>
        <v>87885211526</v>
      </c>
      <c r="P5" s="2">
        <f t="shared" si="2"/>
        <v>82294005202</v>
      </c>
      <c r="Q5" s="2">
        <f t="shared" si="2"/>
        <v>49249923653</v>
      </c>
      <c r="R5" s="2">
        <f t="shared" si="2"/>
        <v>21156413510</v>
      </c>
    </row>
    <row r="6" spans="1:18" ht="15.5" x14ac:dyDescent="0.35">
      <c r="B6" t="s">
        <v>9</v>
      </c>
      <c r="C6" t="s">
        <v>10</v>
      </c>
      <c r="D6" s="2">
        <f>IFERROR(INDEX(D51:D500,MATCH($C$6,$C$51:$C$500,0)),"")</f>
        <v>894634885298</v>
      </c>
      <c r="E6" s="2">
        <f>IFERROR(INDEX(E51:E500,MATCH($C$6,$C$51:$C$500,0)),"")</f>
        <v>985209306802</v>
      </c>
      <c r="H6" s="2">
        <f>IFERROR(INDEX(D6:G6,COUNT(D6:G6)),"")</f>
        <v>985209306802</v>
      </c>
      <c r="I6" s="2">
        <f t="shared" ref="I6:R6" si="3">IFERROR(INDEX(I51:I500,MATCH($C$6,$C$51:$C$500,0)),"")</f>
        <v>902633228625</v>
      </c>
      <c r="J6" s="2">
        <f t="shared" si="3"/>
        <v>860896265733</v>
      </c>
      <c r="K6" s="2">
        <f t="shared" si="3"/>
        <v>840101540924</v>
      </c>
      <c r="L6" s="2">
        <f t="shared" si="3"/>
        <v>843781090844</v>
      </c>
      <c r="M6" s="2">
        <f t="shared" si="3"/>
        <v>743640411602</v>
      </c>
      <c r="N6" s="2">
        <f t="shared" si="3"/>
        <v>409472441871</v>
      </c>
      <c r="O6" s="2">
        <f t="shared" si="3"/>
        <v>299023079312</v>
      </c>
      <c r="P6" s="2">
        <f t="shared" si="3"/>
        <v>237737869956</v>
      </c>
      <c r="Q6" s="2">
        <f t="shared" si="3"/>
        <v>166843865684</v>
      </c>
      <c r="R6" s="2">
        <f t="shared" si="3"/>
        <v>80619536441</v>
      </c>
    </row>
    <row r="7" spans="1:18" ht="15.5" x14ac:dyDescent="0.35">
      <c r="B7" t="s">
        <v>11</v>
      </c>
      <c r="C7" t="s">
        <v>12</v>
      </c>
      <c r="D7" s="3">
        <f>IFERROR(INDEX(D51:D500,MATCH($C$7,$C$51:$C$500,0))/1000000000,"")</f>
        <v>3.8</v>
      </c>
      <c r="E7" s="3">
        <f>IFERROR(INDEX(E51:E500,MATCH($C$7,$C$51:$C$500,0))/1000000000,"")</f>
        <v>3.8</v>
      </c>
      <c r="H7" s="3">
        <f>IFERROR(INDEX(D7:G7,COUNT(D7:G7)),"")</f>
        <v>3.8</v>
      </c>
      <c r="I7" s="3">
        <f t="shared" ref="I7:R7" si="4">IFERROR(INDEX(I51:I500,MATCH($C$7,$C$51:$C$500,0))/1000000000,"")</f>
        <v>3.8</v>
      </c>
      <c r="J7" s="3">
        <f t="shared" si="4"/>
        <v>3.8</v>
      </c>
      <c r="K7" s="3">
        <f t="shared" si="4"/>
        <v>3.8</v>
      </c>
      <c r="L7" s="3">
        <f t="shared" si="4"/>
        <v>3.8</v>
      </c>
      <c r="M7" s="3">
        <f t="shared" si="4"/>
        <v>3.8</v>
      </c>
      <c r="N7" s="3">
        <f t="shared" si="4"/>
        <v>3.8</v>
      </c>
      <c r="O7" s="3">
        <f t="shared" si="4"/>
        <v>3.8</v>
      </c>
      <c r="P7" s="3">
        <f t="shared" si="4"/>
        <v>0.76</v>
      </c>
      <c r="Q7" s="3">
        <f t="shared" si="4"/>
        <v>0.76</v>
      </c>
      <c r="R7" s="3">
        <f t="shared" si="4"/>
        <v>0.01</v>
      </c>
    </row>
    <row r="8" spans="1:18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103000000000</v>
      </c>
      <c r="E8" s="2">
        <f>IFERROR(INDEX(E51:E500,MATCH("Free cash flow (Quarter)",$C$51:$C$500,0)),"")</f>
        <v>112000000000</v>
      </c>
      <c r="H8" s="2">
        <f>IFERROR(INDEX(D8:G8,COUNT(D8:G8)),"")</f>
        <v>112000000000</v>
      </c>
      <c r="I8" s="2">
        <f t="shared" ref="I8:R8" si="5">IFERROR(INDEX(I51:I500,MATCH($C$8,$C$51:$C$500,0)),"")</f>
        <v>226000000000</v>
      </c>
      <c r="J8" s="2">
        <f t="shared" si="5"/>
        <v>331000000000</v>
      </c>
      <c r="K8" s="2">
        <f t="shared" si="5"/>
        <v>218000000000</v>
      </c>
      <c r="L8" s="2">
        <f t="shared" si="5"/>
        <v>162000000000</v>
      </c>
      <c r="M8" s="2">
        <f t="shared" si="5"/>
        <v>152000000000</v>
      </c>
      <c r="N8" s="2">
        <f t="shared" si="5"/>
        <v>66000000000</v>
      </c>
      <c r="O8" s="2">
        <f t="shared" si="5"/>
        <v>-20000000000</v>
      </c>
      <c r="P8" s="2">
        <f t="shared" si="5"/>
        <v>-19000000000</v>
      </c>
      <c r="Q8" s="2">
        <f t="shared" si="5"/>
        <v>23000000000</v>
      </c>
      <c r="R8" s="2">
        <f t="shared" si="5"/>
        <v>-57000000000</v>
      </c>
    </row>
    <row r="9" spans="1:18" ht="15.5" x14ac:dyDescent="0.35">
      <c r="A9" t="s">
        <v>16</v>
      </c>
      <c r="C9" t="s">
        <v>17</v>
      </c>
      <c r="D9" s="3">
        <f>IFERROR(INDEX(D51:D500,MATCH("Free cash flow per share (Quarter)",$C$51:$C$500,0)),"")</f>
        <v>27.18</v>
      </c>
      <c r="E9" s="3">
        <f>IFERROR(INDEX(E51:E500,MATCH("Free cash flow per share (Quarter)",$C$51:$C$500,0)),"")</f>
        <v>29.59</v>
      </c>
      <c r="H9" s="3">
        <f>IFERROR(INDEX(D9:G9,COUNT(D9:G9)),"")</f>
        <v>29.59</v>
      </c>
      <c r="I9" s="3">
        <f t="shared" ref="I9:R9" si="6">IFERROR(INDEX(I51:I500,MATCH($C$9,$C$51:$C$500,0)),"")</f>
        <v>59.44</v>
      </c>
      <c r="J9" s="3">
        <f t="shared" si="6"/>
        <v>87.18</v>
      </c>
      <c r="K9" s="3">
        <f t="shared" si="6"/>
        <v>57.24</v>
      </c>
      <c r="L9" s="3">
        <f t="shared" si="6"/>
        <v>42.54</v>
      </c>
      <c r="M9" s="3">
        <f t="shared" si="6"/>
        <v>40.11</v>
      </c>
      <c r="N9" s="3">
        <f t="shared" si="6"/>
        <v>17.46</v>
      </c>
      <c r="O9" s="3">
        <f t="shared" si="6"/>
        <v>-5.35</v>
      </c>
      <c r="P9" s="3">
        <f t="shared" si="6"/>
        <v>-25.43</v>
      </c>
      <c r="Q9" s="3">
        <f t="shared" si="6"/>
        <v>29.8</v>
      </c>
      <c r="R9" s="3">
        <f t="shared" si="6"/>
        <v>-9072.4</v>
      </c>
    </row>
    <row r="10" spans="1:18" ht="15.5" x14ac:dyDescent="0.35">
      <c r="C10" t="s">
        <v>18</v>
      </c>
      <c r="D10" s="3">
        <f ca="1">IFERROR(IF(D9=0,"",D2/D9),"")</f>
        <v>28.697571743929359</v>
      </c>
      <c r="E10" s="3">
        <f ca="1">IFERROR(IF(E9=0,"",E2/E9),"")</f>
        <v>32.443393038188574</v>
      </c>
      <c r="I10" s="3">
        <f t="shared" ref="I10:R10" ca="1" si="7">IFERROR(IF(I9=0,"",I2/I9),"")</f>
        <v>13.879542395693136</v>
      </c>
      <c r="J10" s="3">
        <f t="shared" ca="1" si="7"/>
        <v>12.10139940353292</v>
      </c>
      <c r="K10" s="3">
        <f t="shared" ca="1" si="7"/>
        <v>10.656883298392732</v>
      </c>
      <c r="L10" s="3">
        <f t="shared" ca="1" si="7"/>
        <v>15.632346027268454</v>
      </c>
      <c r="M10" s="3">
        <f t="shared" ca="1" si="7"/>
        <v>26.801296434804289</v>
      </c>
      <c r="N10" s="3">
        <f t="shared" ca="1" si="7"/>
        <v>48.109965635738831</v>
      </c>
      <c r="O10" s="3">
        <f t="shared" ca="1" si="7"/>
        <v>-84.485981308411226</v>
      </c>
      <c r="P10" s="3">
        <f t="shared" ca="1" si="7"/>
        <v>-15.61148250098309</v>
      </c>
      <c r="Q10" s="3">
        <f t="shared" ca="1" si="7"/>
        <v>10.738255033557047</v>
      </c>
      <c r="R10" s="3" t="str">
        <f t="shared" ca="1" si="7"/>
        <v/>
      </c>
    </row>
    <row r="11" spans="1:18" ht="15.5" x14ac:dyDescent="0.35">
      <c r="B11" t="s">
        <v>19</v>
      </c>
      <c r="C11" t="s">
        <v>20</v>
      </c>
      <c r="D11" s="2">
        <f>IFERROR(INDEX(D51:D500,MATCH($C$11,$C$51:$C$500,0)),"")</f>
        <v>43210400397</v>
      </c>
      <c r="E11" s="2">
        <f>IFERROR(INDEX(E51:E500,MATCH($C$11,$C$51:$C$500,0)),"")</f>
        <v>142781437849</v>
      </c>
      <c r="H11" s="2">
        <f>IFERROR(INDEX(D11:G11,COUNT(D11:G11)),"")</f>
        <v>142781437849</v>
      </c>
      <c r="I11" s="2">
        <f t="shared" ref="I11:R11" si="8">IFERROR(INDEX(I51:I500,MATCH($C$11,$C$51:$C$500,0)),"")</f>
        <v>90274873238</v>
      </c>
      <c r="J11" s="2">
        <f t="shared" si="8"/>
        <v>75732140512</v>
      </c>
      <c r="K11" s="2">
        <f t="shared" si="8"/>
        <v>54923330469</v>
      </c>
      <c r="L11" s="2">
        <f t="shared" si="8"/>
        <v>51262645928</v>
      </c>
      <c r="M11" s="2">
        <f t="shared" si="8"/>
        <v>104216468215</v>
      </c>
      <c r="N11" s="2">
        <f t="shared" si="8"/>
        <v>39663959660</v>
      </c>
      <c r="O11" s="2">
        <f t="shared" si="8"/>
        <v>27975310470</v>
      </c>
      <c r="P11" s="2">
        <f t="shared" si="8"/>
        <v>5426961713</v>
      </c>
      <c r="Q11" s="2">
        <f t="shared" si="8"/>
        <v>17942003268</v>
      </c>
      <c r="R11" s="2">
        <f t="shared" si="8"/>
        <v>4882905880</v>
      </c>
    </row>
    <row r="12" spans="1:18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9000000000</v>
      </c>
      <c r="E12" s="2">
        <f>IFERROR(INDEX(E51:E500,MATCH("Net Debt (Quarter)",$C$51:$C$500,0)),"")</f>
        <v>-137000000000</v>
      </c>
      <c r="H12" s="2">
        <f>IFERROR(INDEX(D12:G12,COUNT(D12:G12)),"")</f>
        <v>-137000000000</v>
      </c>
      <c r="I12" s="2">
        <f t="shared" ref="I12:R12" si="9">IFERROR(INDEX(I51:I500,MATCH($C$12,$C$51:$C$500,0)),"")</f>
        <v>-24000000000</v>
      </c>
      <c r="J12" s="2">
        <f t="shared" si="9"/>
        <v>-45000000000</v>
      </c>
      <c r="K12" s="2">
        <f t="shared" si="9"/>
        <v>2000000000</v>
      </c>
      <c r="L12" s="2">
        <f t="shared" si="9"/>
        <v>70000000000</v>
      </c>
      <c r="M12" s="2">
        <f t="shared" si="9"/>
        <v>31000000000</v>
      </c>
      <c r="N12" s="2">
        <f t="shared" si="9"/>
        <v>123000000000</v>
      </c>
      <c r="O12" s="2">
        <f t="shared" si="9"/>
        <v>86000000000</v>
      </c>
      <c r="P12" s="2">
        <f t="shared" si="9"/>
        <v>39000000000</v>
      </c>
      <c r="Q12" s="2">
        <f t="shared" si="9"/>
        <v>8000000000</v>
      </c>
      <c r="R12" s="2">
        <f t="shared" si="9"/>
        <v>68000000000</v>
      </c>
    </row>
    <row r="13" spans="1:18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52000000000</v>
      </c>
      <c r="E13" s="2">
        <f>IFERROR(INDEX(E51:E500,MATCH("Total Debt (Quarter)",$C$51:$C$500,0)),"")</f>
        <v>6000000000</v>
      </c>
      <c r="H13" s="2">
        <f>IFERROR(INDEX(D13:G13,COUNT(D13:G13)),"")</f>
        <v>6000000000</v>
      </c>
      <c r="I13" s="2">
        <f t="shared" ref="I13:R13" si="10">IFERROR(INDEX(I51:I500,MATCH($C$13,$C$51:$C$500,0)),"")</f>
        <v>66000000000</v>
      </c>
      <c r="J13" s="2">
        <f t="shared" si="10"/>
        <v>31000000000</v>
      </c>
      <c r="K13" s="2">
        <f t="shared" si="10"/>
        <v>57000000000</v>
      </c>
      <c r="L13" s="2">
        <f t="shared" si="10"/>
        <v>122000000000</v>
      </c>
      <c r="M13" s="2">
        <f t="shared" si="10"/>
        <v>135000000000</v>
      </c>
      <c r="N13" s="2">
        <f t="shared" si="10"/>
        <v>163000000000</v>
      </c>
      <c r="O13" s="2">
        <f t="shared" si="10"/>
        <v>114000000000</v>
      </c>
      <c r="P13" s="2">
        <f t="shared" si="10"/>
        <v>45000000000</v>
      </c>
      <c r="Q13" s="2">
        <f t="shared" si="10"/>
        <v>26000000000</v>
      </c>
      <c r="R13" s="2">
        <f t="shared" si="10"/>
        <v>73000000000</v>
      </c>
    </row>
    <row r="14" spans="1:18" ht="15.5" x14ac:dyDescent="0.35">
      <c r="C14" t="s">
        <v>27</v>
      </c>
      <c r="D14" s="2">
        <f>IFERROR(INDEX(D51:D500,MATCH($C$14,$C$51:$C$500,0)),"")</f>
        <v>-50606391</v>
      </c>
      <c r="E14" s="2">
        <f>IFERROR(INDEX(E51:E500,MATCH($C$14,$C$51:$C$500,0)),"")</f>
        <v>-165610479</v>
      </c>
      <c r="H14" s="2">
        <f>IFERROR(SUM(D14:G14)*(4/MAX(1,COUNT(D14:G14))),"")</f>
        <v>-432433740</v>
      </c>
      <c r="I14" s="2">
        <f t="shared" ref="I14:R14" si="11">IFERROR(INDEX(I51:I500,MATCH($C$14,$C$51:$C$500,0)),"")</f>
        <v>-1506803636</v>
      </c>
      <c r="J14" s="2">
        <f t="shared" si="11"/>
        <v>-1700641877</v>
      </c>
      <c r="K14" s="2">
        <f t="shared" si="11"/>
        <v>-3211637085</v>
      </c>
      <c r="L14" s="2">
        <f t="shared" si="11"/>
        <v>-3666241353</v>
      </c>
      <c r="M14" s="2">
        <f t="shared" si="11"/>
        <v>-6300752294</v>
      </c>
      <c r="N14" s="2">
        <f t="shared" si="11"/>
        <v>-4331714951</v>
      </c>
      <c r="O14" s="2">
        <f t="shared" si="11"/>
        <v>0</v>
      </c>
      <c r="P14" s="2">
        <f t="shared" si="11"/>
        <v>0</v>
      </c>
      <c r="Q14" s="2">
        <f t="shared" si="11"/>
        <v>0</v>
      </c>
      <c r="R14" s="2">
        <f t="shared" si="11"/>
        <v>0</v>
      </c>
    </row>
    <row r="15" spans="1:18" ht="15.5" x14ac:dyDescent="0.35">
      <c r="C15" t="s">
        <v>28</v>
      </c>
      <c r="D15" s="2">
        <f>IFERROR(INDEX(D51:D500,MATCH($C$15,$C$51:$C$500,0)),"")</f>
        <v>-31342111622</v>
      </c>
      <c r="E15" s="2">
        <f>IFERROR(INDEX(E51:E500,MATCH($C$15,$C$51:$C$500,0)),"")</f>
        <v>-23545457971</v>
      </c>
      <c r="H15" s="2">
        <f>IFERROR(SUM(D15:G15)*(4/MAX(1,COUNT(D15:G15))),"")</f>
        <v>-109775139186</v>
      </c>
      <c r="I15" s="2">
        <f t="shared" ref="I15:R15" si="12">IFERROR(INDEX(I51:I500,MATCH($C$15,$C$51:$C$500,0)),"")</f>
        <v>-79413652199</v>
      </c>
      <c r="J15" s="2">
        <f t="shared" si="12"/>
        <v>-80498192010</v>
      </c>
      <c r="K15" s="2">
        <f t="shared" si="12"/>
        <v>-44799023817</v>
      </c>
      <c r="L15" s="2">
        <f t="shared" si="12"/>
        <v>-73973059808</v>
      </c>
      <c r="M15" s="2">
        <f t="shared" si="12"/>
        <v>-113428935143</v>
      </c>
      <c r="N15" s="2">
        <f t="shared" si="12"/>
        <v>-42496995435</v>
      </c>
      <c r="O15" s="2">
        <f t="shared" si="12"/>
        <v>-30684849485</v>
      </c>
      <c r="P15" s="2">
        <f t="shared" si="12"/>
        <v>-29304854457</v>
      </c>
      <c r="Q15" s="2">
        <f t="shared" si="12"/>
        <v>-17364731343</v>
      </c>
      <c r="R15" s="2">
        <f t="shared" si="12"/>
        <v>-7859070435</v>
      </c>
    </row>
    <row r="16" spans="1:18" ht="15.5" x14ac:dyDescent="0.35">
      <c r="C16" t="s">
        <v>29</v>
      </c>
      <c r="D16" s="2">
        <f>IFERROR(INDEX(D51:D500,MATCH($C$16,$C$51:$C$500,0)),"")</f>
        <v>131829844027</v>
      </c>
      <c r="E16" s="2">
        <f>IFERROR(INDEX(E51:E500,MATCH($C$16,$C$51:$C$500,0)),"")</f>
        <v>106972765203</v>
      </c>
      <c r="H16" s="2">
        <f>IFERROR(SUM(D16:G16)*(4/MAX(1,COUNT(D16:G16))),"")</f>
        <v>477605218460</v>
      </c>
      <c r="I16" s="2">
        <f t="shared" ref="I16:R16" si="13">IFERROR(INDEX(I51:I500,MATCH($C$16,$C$51:$C$500,0)),"")</f>
        <v>363324946323</v>
      </c>
      <c r="J16" s="2">
        <f t="shared" si="13"/>
        <v>367072526955</v>
      </c>
      <c r="K16" s="2">
        <f t="shared" si="13"/>
        <v>200837770656</v>
      </c>
      <c r="L16" s="2">
        <f t="shared" si="13"/>
        <v>317066207437</v>
      </c>
      <c r="M16" s="2">
        <f t="shared" si="13"/>
        <v>505578068397</v>
      </c>
      <c r="N16" s="2">
        <f t="shared" si="13"/>
        <v>186691686387</v>
      </c>
      <c r="O16" s="2">
        <f t="shared" si="13"/>
        <v>118687394018</v>
      </c>
      <c r="P16" s="2">
        <f t="shared" si="13"/>
        <v>111210294119</v>
      </c>
      <c r="Q16" s="2">
        <f t="shared" si="13"/>
        <v>64422123842</v>
      </c>
      <c r="R16" s="2">
        <f t="shared" si="13"/>
        <v>27447211358</v>
      </c>
    </row>
    <row r="17" spans="1:18" ht="15.5" x14ac:dyDescent="0.35">
      <c r="A17" t="s">
        <v>30</v>
      </c>
    </row>
    <row r="18" spans="1:18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</row>
    <row r="19" spans="1:18" ht="15.5" x14ac:dyDescent="0.35">
      <c r="A19" t="s">
        <v>44</v>
      </c>
      <c r="C19" t="s">
        <v>45</v>
      </c>
    </row>
    <row r="20" spans="1:18" ht="15.5" x14ac:dyDescent="0.35">
      <c r="A20" t="s">
        <v>46</v>
      </c>
      <c r="C20" t="s">
        <v>47</v>
      </c>
      <c r="D20" s="2">
        <f ca="1">IFERROR(D21*D2,"")</f>
        <v>2964000000000</v>
      </c>
      <c r="E20" s="2">
        <f ca="1">IFERROR(E21*E2,"")</f>
        <v>3648000000000</v>
      </c>
      <c r="H20" s="2">
        <f t="shared" ref="H20:R20" ca="1" si="14">IFERROR(H21*H2,"")</f>
        <v>3648000000000</v>
      </c>
      <c r="I20" s="2">
        <f t="shared" ca="1" si="14"/>
        <v>3135000000000</v>
      </c>
      <c r="J20" s="2">
        <f t="shared" ca="1" si="14"/>
        <v>4009000000000</v>
      </c>
      <c r="K20" s="2">
        <f t="shared" ca="1" si="14"/>
        <v>2318000000000</v>
      </c>
      <c r="L20" s="2">
        <f t="shared" ca="1" si="14"/>
        <v>2527000000000</v>
      </c>
      <c r="M20" s="2">
        <f t="shared" ca="1" si="14"/>
        <v>4085000000000</v>
      </c>
      <c r="N20" s="2">
        <f t="shared" ca="1" si="14"/>
        <v>3192000000000</v>
      </c>
      <c r="O20" s="2">
        <f t="shared" ca="1" si="14"/>
        <v>1717600000000</v>
      </c>
      <c r="P20" s="2">
        <f t="shared" ca="1" si="14"/>
        <v>301720000000</v>
      </c>
      <c r="Q20" s="2">
        <f t="shared" ca="1" si="14"/>
        <v>243200000000</v>
      </c>
      <c r="R20" s="2" t="str">
        <f t="shared" ca="1" si="14"/>
        <v/>
      </c>
    </row>
    <row r="21" spans="1:18" ht="15.5" x14ac:dyDescent="0.35">
      <c r="C21" t="s">
        <v>12</v>
      </c>
      <c r="D21" s="2">
        <f>IFERROR(INDEX(D51:D500,MATCH($C$7,$C$51:$C$500,0)),"")</f>
        <v>3800000000</v>
      </c>
      <c r="E21" s="2">
        <f>IFERROR(INDEX(E51:E500,MATCH($C$7,$C$51:$C$500,0)),"")</f>
        <v>3800000000</v>
      </c>
      <c r="H21" s="2">
        <f>IFERROR(INDEX(D21:G21,COUNT(D21:G21)),"")</f>
        <v>3800000000</v>
      </c>
      <c r="I21" s="2">
        <f t="shared" ref="I21:R21" si="15">IFERROR(INDEX(I51:I500,MATCH($C$7,$C$51:$C$500,0)),"")</f>
        <v>3800000000</v>
      </c>
      <c r="J21" s="2">
        <f t="shared" si="15"/>
        <v>3800000000</v>
      </c>
      <c r="K21" s="2">
        <f t="shared" si="15"/>
        <v>3800000000</v>
      </c>
      <c r="L21" s="2">
        <f t="shared" si="15"/>
        <v>3800000000</v>
      </c>
      <c r="M21" s="2">
        <f t="shared" si="15"/>
        <v>3800000000</v>
      </c>
      <c r="N21" s="2">
        <f t="shared" si="15"/>
        <v>3800000000</v>
      </c>
      <c r="O21" s="2">
        <f t="shared" si="15"/>
        <v>3800000000</v>
      </c>
      <c r="P21" s="2">
        <f t="shared" si="15"/>
        <v>760000000</v>
      </c>
      <c r="Q21" s="2">
        <f t="shared" si="15"/>
        <v>760000000</v>
      </c>
      <c r="R21" s="2">
        <f t="shared" si="15"/>
        <v>10000000</v>
      </c>
    </row>
    <row r="23" spans="1:18" ht="15.5" x14ac:dyDescent="0.35">
      <c r="B23" t="s">
        <v>48</v>
      </c>
      <c r="C23" t="s">
        <v>49</v>
      </c>
      <c r="D23" s="3">
        <f>IFERROR(D5/D6*100,"")</f>
        <v>11.325854703312732</v>
      </c>
      <c r="E23" s="3">
        <f>IFERROR(E5/E6*100,"")</f>
        <v>8.3806813433395391</v>
      </c>
      <c r="H23" s="3">
        <f t="shared" ref="H23:R23" si="16">IFERROR(H5/H6*100,"")</f>
        <v>37.330605493144674</v>
      </c>
      <c r="I23" s="3">
        <f t="shared" si="16"/>
        <v>34.089667555861304</v>
      </c>
      <c r="J23" s="3">
        <f t="shared" si="16"/>
        <v>33.308623766284754</v>
      </c>
      <c r="K23" s="3">
        <f t="shared" si="16"/>
        <v>17.652324664693808</v>
      </c>
      <c r="L23" s="3">
        <f t="shared" si="16"/>
        <v>34.385622650157444</v>
      </c>
      <c r="M23" s="3">
        <f t="shared" si="16"/>
        <v>52.60197614386184</v>
      </c>
      <c r="N23" s="3">
        <f t="shared" si="16"/>
        <v>36.221957162803726</v>
      </c>
      <c r="O23" s="3">
        <f t="shared" si="16"/>
        <v>29.390778707853777</v>
      </c>
      <c r="P23" s="3">
        <f t="shared" si="16"/>
        <v>34.615438094583247</v>
      </c>
      <c r="Q23" s="3">
        <f t="shared" si="16"/>
        <v>29.518570221981477</v>
      </c>
      <c r="R23" s="3">
        <f t="shared" si="16"/>
        <v>26.242291191394969</v>
      </c>
    </row>
    <row r="24" spans="1:18" ht="15.5" x14ac:dyDescent="0.35">
      <c r="C24" t="s">
        <v>50</v>
      </c>
      <c r="D24" s="4">
        <f>IFERROR(_xlfn.RRI(5,I23,D23),"")</f>
        <v>-0.19778709521028359</v>
      </c>
      <c r="E24" s="4">
        <f>IFERROR(_xlfn.RRI(5,J23,E23),"")</f>
        <v>-0.2411699378331561</v>
      </c>
      <c r="H24" s="4">
        <f t="shared" ref="H24:R24" si="17">IFERROR(_xlfn.RRI(5,M23,H23),"")</f>
        <v>-6.628874287931652E-2</v>
      </c>
      <c r="I24" s="4">
        <f t="shared" si="17"/>
        <v>-1.2060907550621947E-2</v>
      </c>
      <c r="J24" s="4">
        <f t="shared" si="17"/>
        <v>2.5342878162564864E-2</v>
      </c>
      <c r="K24" s="4">
        <f t="shared" si="17"/>
        <v>-0.12601009811476727</v>
      </c>
      <c r="L24" s="4">
        <f t="shared" si="17"/>
        <v>3.0994420507125087E-2</v>
      </c>
      <c r="M24" s="4">
        <f t="shared" si="17"/>
        <v>0.14921176113126644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51</v>
      </c>
      <c r="C25" t="s">
        <v>52</v>
      </c>
      <c r="D25" s="3">
        <f>IFERROR(INDEX(D51:D500,MATCH($A$25,$C$51:$C$500,0)),"")</f>
        <v>26.44</v>
      </c>
      <c r="E25" s="3">
        <f>IFERROR(INDEX(E51:E500,MATCH($A$25,$C$51:$C$500,0)),"")</f>
        <v>21.95</v>
      </c>
      <c r="H25" s="3">
        <f>IFERROR(INDEX(D25:G25,COUNT(D25:G25)),"")</f>
        <v>21.95</v>
      </c>
      <c r="I25" s="3">
        <f t="shared" ref="I25:R25" si="18">IFERROR(INDEX(I51:I500,MATCH($C$25,$C$51:$C$500,0)),"")</f>
        <v>74.7</v>
      </c>
      <c r="J25" s="3">
        <f t="shared" si="18"/>
        <v>75.400000000000006</v>
      </c>
      <c r="K25" s="3">
        <f t="shared" si="18"/>
        <v>41.06</v>
      </c>
      <c r="L25" s="3">
        <f t="shared" si="18"/>
        <v>63.97</v>
      </c>
      <c r="M25" s="3">
        <f t="shared" si="18"/>
        <v>103.2</v>
      </c>
      <c r="N25" s="3">
        <f t="shared" si="18"/>
        <v>37.9</v>
      </c>
      <c r="O25" s="3">
        <f t="shared" si="18"/>
        <v>23.16</v>
      </c>
      <c r="P25" s="3">
        <f t="shared" si="18"/>
        <v>107.77</v>
      </c>
      <c r="Q25" s="3">
        <f t="shared" si="18"/>
        <v>61.92</v>
      </c>
      <c r="R25" s="3">
        <f t="shared" si="18"/>
        <v>3137.37</v>
      </c>
    </row>
    <row r="26" spans="1:18" ht="15.5" x14ac:dyDescent="0.35">
      <c r="C26" t="s">
        <v>53</v>
      </c>
      <c r="D26" s="4">
        <f>IFERROR(_xlfn.RRI(5,I25,D25),"")</f>
        <v>-0.18756585098674161</v>
      </c>
      <c r="E26" s="4">
        <f>IFERROR(_xlfn.RRI(5,J25,E25),"")</f>
        <v>-0.21870933422840011</v>
      </c>
      <c r="H26" s="4">
        <f t="shared" ref="H26:R26" si="19">IFERROR(_xlfn.RRI(5,M25,H25),"")</f>
        <v>-0.26624518281669329</v>
      </c>
      <c r="I26" s="4">
        <f t="shared" si="19"/>
        <v>0.14534487898853699</v>
      </c>
      <c r="J26" s="4">
        <f t="shared" si="19"/>
        <v>0.26627070067360692</v>
      </c>
      <c r="K26" s="4">
        <f t="shared" si="19"/>
        <v>-0.17551224045354163</v>
      </c>
      <c r="L26" s="4">
        <f t="shared" si="19"/>
        <v>6.5354623759201758E-3</v>
      </c>
      <c r="M26" s="4">
        <f t="shared" si="19"/>
        <v>-0.49484716859895883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54</v>
      </c>
      <c r="D27" s="3">
        <f>IFERROR(D4/D21,"")</f>
        <v>84.568360943421055</v>
      </c>
      <c r="E27" s="3">
        <f>IFERROR(E4/E21,"")</f>
        <v>66.009912079736836</v>
      </c>
      <c r="H27" s="3">
        <f t="shared" ref="H27:R27" si="20">IFERROR(H4/H21,"")</f>
        <v>301.15654604631578</v>
      </c>
      <c r="I27" s="3">
        <f t="shared" si="20"/>
        <v>220.34522034947369</v>
      </c>
      <c r="J27" s="3">
        <f t="shared" si="20"/>
        <v>239.47004723947367</v>
      </c>
      <c r="K27" s="3">
        <f t="shared" si="20"/>
        <v>147.22867826736842</v>
      </c>
      <c r="L27" s="3">
        <f t="shared" si="20"/>
        <v>216.75158957921053</v>
      </c>
      <c r="M27" s="3">
        <f t="shared" si="20"/>
        <v>314.08072540500001</v>
      </c>
      <c r="N27" s="3">
        <f t="shared" si="20"/>
        <v>148.7999181294737</v>
      </c>
      <c r="O27" s="3">
        <f t="shared" si="20"/>
        <v>95.143420639736846</v>
      </c>
      <c r="P27" s="3">
        <f t="shared" si="20"/>
        <v>428.25342457236843</v>
      </c>
      <c r="Q27" s="3">
        <f t="shared" si="20"/>
        <v>315.50831273552632</v>
      </c>
      <c r="R27" s="3">
        <f t="shared" si="20"/>
        <v>20722.405059500001</v>
      </c>
    </row>
    <row r="28" spans="1:18" ht="15.5" x14ac:dyDescent="0.35">
      <c r="C28" t="s">
        <v>55</v>
      </c>
      <c r="D28" s="4">
        <f>IFERROR(_xlfn.RRI(5,I27,D27),"")</f>
        <v>-0.17430271647274687</v>
      </c>
      <c r="E28" s="4">
        <f>IFERROR(_xlfn.RRI(5,J27,E27),"")</f>
        <v>-0.22719203256342313</v>
      </c>
      <c r="H28" s="4">
        <f t="shared" ref="H28:R28" si="21">IFERROR(_xlfn.RRI(5,M27,H27),"")</f>
        <v>-8.3687502163117822E-3</v>
      </c>
      <c r="I28" s="4">
        <f t="shared" si="21"/>
        <v>8.168345864308324E-2</v>
      </c>
      <c r="J28" s="4">
        <f t="shared" si="21"/>
        <v>0.20274756881581468</v>
      </c>
      <c r="K28" s="4">
        <f t="shared" si="21"/>
        <v>-0.19228469210879495</v>
      </c>
      <c r="L28" s="4">
        <f t="shared" si="21"/>
        <v>-7.2336867642816216E-2</v>
      </c>
      <c r="M28" s="4">
        <f t="shared" si="21"/>
        <v>-0.56736641998000348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56</v>
      </c>
      <c r="H29" s="4">
        <f t="shared" ref="H29:R29" si="22">IFERROR(((H25-I25)/I25)*100%,"")</f>
        <v>-0.70615796519410978</v>
      </c>
      <c r="I29" s="4">
        <f t="shared" si="22"/>
        <v>-9.283819628647251E-3</v>
      </c>
      <c r="J29" s="4">
        <f t="shared" si="22"/>
        <v>0.83633706770579641</v>
      </c>
      <c r="K29" s="4">
        <f t="shared" si="22"/>
        <v>-0.35813662654369233</v>
      </c>
      <c r="L29" s="4">
        <f t="shared" si="22"/>
        <v>-0.38013565891472872</v>
      </c>
      <c r="M29" s="4">
        <f t="shared" si="22"/>
        <v>1.7229551451187339</v>
      </c>
      <c r="N29" s="4">
        <f t="shared" si="22"/>
        <v>0.63644214162348867</v>
      </c>
      <c r="O29" s="4">
        <f t="shared" si="22"/>
        <v>-0.78509789366242932</v>
      </c>
      <c r="P29" s="4">
        <f t="shared" si="22"/>
        <v>0.74047157622739002</v>
      </c>
      <c r="Q29" s="4">
        <f t="shared" si="22"/>
        <v>-0.98026372407462303</v>
      </c>
      <c r="R29" s="4" t="str">
        <f t="shared" si="22"/>
        <v/>
      </c>
    </row>
    <row r="30" spans="1:18" ht="15.5" x14ac:dyDescent="0.35">
      <c r="C30" t="s">
        <v>57</v>
      </c>
      <c r="H30" s="4">
        <f t="shared" ref="H30:R30" si="23">IFERROR(((H27-I27)/I27)*100%,"")</f>
        <v>0.36674871172005941</v>
      </c>
      <c r="I30" s="4">
        <f t="shared" si="23"/>
        <v>-7.9863127395113698E-2</v>
      </c>
      <c r="J30" s="4">
        <f t="shared" si="23"/>
        <v>0.62651767344263054</v>
      </c>
      <c r="K30" s="4">
        <f t="shared" si="23"/>
        <v>-0.32074925700342044</v>
      </c>
      <c r="L30" s="4">
        <f t="shared" si="23"/>
        <v>-0.30988573303976469</v>
      </c>
      <c r="M30" s="4">
        <f t="shared" si="23"/>
        <v>1.1107587245559656</v>
      </c>
      <c r="N30" s="4">
        <f t="shared" si="23"/>
        <v>0.56395384072755428</v>
      </c>
      <c r="O30" s="4">
        <f t="shared" si="23"/>
        <v>-0.77783383580705245</v>
      </c>
      <c r="P30" s="4">
        <f t="shared" si="23"/>
        <v>0.35734434652233804</v>
      </c>
      <c r="Q30" s="4">
        <f t="shared" si="23"/>
        <v>-0.98477453211489641</v>
      </c>
      <c r="R30" s="4" t="str">
        <f t="shared" si="23"/>
        <v/>
      </c>
    </row>
    <row r="32" spans="1:18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234.67</v>
      </c>
      <c r="E32" s="3">
        <f>IFERROR(INDEX(E51:E500,MATCH($A$32,$C$51:$C$500,0)),"")</f>
        <v>258.51</v>
      </c>
      <c r="H32" s="3">
        <f>IFERROR(INDEX(D32:G32,COUNT(D32:G32)),"")</f>
        <v>258.51</v>
      </c>
      <c r="I32" s="3">
        <f t="shared" ref="I32:R32" si="24">IFERROR(INDEX(I51:I500,MATCH($C$32,$C$51:$C$500,0)),"")</f>
        <v>236.78</v>
      </c>
      <c r="J32" s="3">
        <f t="shared" si="24"/>
        <v>225.81</v>
      </c>
      <c r="K32" s="3">
        <f t="shared" si="24"/>
        <v>220.35</v>
      </c>
      <c r="L32" s="3">
        <f t="shared" si="24"/>
        <v>221.32</v>
      </c>
      <c r="M32" s="3">
        <f t="shared" si="24"/>
        <v>194.97</v>
      </c>
      <c r="N32" s="3">
        <f t="shared" si="24"/>
        <v>107.03</v>
      </c>
      <c r="O32" s="3">
        <f t="shared" si="24"/>
        <v>78.69</v>
      </c>
      <c r="P32" s="3">
        <f t="shared" si="24"/>
        <v>312.81</v>
      </c>
      <c r="Q32" s="3">
        <f t="shared" si="24"/>
        <v>219.53</v>
      </c>
      <c r="R32" s="3">
        <f t="shared" si="24"/>
        <v>12912.56</v>
      </c>
    </row>
    <row r="33" spans="1:18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4.09</v>
      </c>
      <c r="E33" s="3">
        <f>IFERROR(INDEX(E51:E500,MATCH($A$33,$C$51:$C$500,0)),"")</f>
        <v>2.98</v>
      </c>
      <c r="H33" s="3">
        <f>IFERROR(INDEX(D33:G33,COUNT(D33:G33)),"")</f>
        <v>2.98</v>
      </c>
      <c r="I33" s="3">
        <f t="shared" ref="I33:R33" si="25">IFERROR(INDEX(I51:I500,MATCH($C$33,$C$51:$C$500,0)),"")</f>
        <v>3.48</v>
      </c>
      <c r="J33" s="3">
        <f t="shared" si="25"/>
        <v>4.67</v>
      </c>
      <c r="K33" s="3">
        <f t="shared" si="25"/>
        <v>2.77</v>
      </c>
      <c r="L33" s="3">
        <f t="shared" si="25"/>
        <v>3</v>
      </c>
      <c r="M33" s="3">
        <f t="shared" si="25"/>
        <v>5.51</v>
      </c>
      <c r="N33" s="3">
        <f t="shared" si="25"/>
        <v>7.85</v>
      </c>
      <c r="O33" s="3">
        <f t="shared" si="25"/>
        <v>5.74</v>
      </c>
      <c r="P33" s="3">
        <f t="shared" si="25"/>
        <v>6.35</v>
      </c>
      <c r="Q33" s="3">
        <f t="shared" si="25"/>
        <v>7.29</v>
      </c>
      <c r="R33" s="3">
        <f t="shared" si="25"/>
        <v>0</v>
      </c>
    </row>
    <row r="34" spans="1:18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36.31</v>
      </c>
      <c r="E34" s="3">
        <f>IFERROR(INDEX(E51:E500,MATCH($A$34,$C$51:$C$500,0)),"")</f>
        <v>35.08</v>
      </c>
      <c r="H34" s="3">
        <f>IFERROR(INDEX(D34:G34,COUNT(D34:G34)),"")</f>
        <v>35.08</v>
      </c>
      <c r="I34" s="3">
        <f t="shared" ref="I34:R34" si="26">IFERROR(INDEX(I51:I500,MATCH($C$34,$C$51:$C$500,0)),"")</f>
        <v>11.04</v>
      </c>
      <c r="J34" s="3">
        <f t="shared" si="26"/>
        <v>13.99</v>
      </c>
      <c r="K34" s="3">
        <f t="shared" si="26"/>
        <v>14.86</v>
      </c>
      <c r="L34" s="3">
        <f t="shared" si="26"/>
        <v>10.4</v>
      </c>
      <c r="M34" s="3">
        <f t="shared" si="26"/>
        <v>10.42</v>
      </c>
      <c r="N34" s="3">
        <f t="shared" si="26"/>
        <v>22.16</v>
      </c>
      <c r="O34" s="3">
        <f t="shared" si="26"/>
        <v>19.52</v>
      </c>
      <c r="P34" s="3">
        <f t="shared" si="26"/>
        <v>18.420000000000002</v>
      </c>
      <c r="Q34" s="3">
        <f t="shared" si="26"/>
        <v>25.84</v>
      </c>
      <c r="R34" s="3">
        <f t="shared" si="26"/>
        <v>0</v>
      </c>
    </row>
    <row r="35" spans="1:18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11.35</v>
      </c>
      <c r="E35" s="3">
        <f>IFERROR(INDEX(E51:E500,MATCH($A$35,$C$51:$C$500,0)),"")</f>
        <v>11.66</v>
      </c>
      <c r="H35" s="3">
        <f>IFERROR(INDEX(D35:G35,COUNT(D35:G35)),"")</f>
        <v>11.66</v>
      </c>
      <c r="I35" s="3">
        <f t="shared" ref="I35:R35" si="27">IFERROR(INDEX(I51:I500,MATCH($C$35,$C$51:$C$500,0)),"")</f>
        <v>3.74</v>
      </c>
      <c r="J35" s="3">
        <f t="shared" si="27"/>
        <v>4.41</v>
      </c>
      <c r="K35" s="3">
        <f t="shared" si="27"/>
        <v>4.1399999999999997</v>
      </c>
      <c r="L35" s="3">
        <f t="shared" si="27"/>
        <v>3.07</v>
      </c>
      <c r="M35" s="3">
        <f t="shared" si="27"/>
        <v>3.42</v>
      </c>
      <c r="N35" s="3">
        <f t="shared" si="27"/>
        <v>5.65</v>
      </c>
      <c r="O35" s="3">
        <f t="shared" si="27"/>
        <v>4.75</v>
      </c>
      <c r="P35" s="3">
        <f t="shared" si="27"/>
        <v>4.6399999999999997</v>
      </c>
      <c r="Q35" s="3">
        <f t="shared" si="27"/>
        <v>5.07</v>
      </c>
      <c r="R35" s="3">
        <f t="shared" si="27"/>
        <v>0</v>
      </c>
    </row>
    <row r="36" spans="1:18" ht="15.5" x14ac:dyDescent="0.35">
      <c r="B36" t="s">
        <v>70</v>
      </c>
      <c r="C36" t="s">
        <v>71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R36" si="28">IFERROR(INDEX(H51:H500,MATCH($C$36,$C$51:$C$500,0)),"")</f>
        <v>0.92989999999999995</v>
      </c>
      <c r="I36" s="4">
        <f t="shared" si="28"/>
        <v>1.2046999999999999</v>
      </c>
      <c r="J36" s="4">
        <f t="shared" si="28"/>
        <v>0.92830000000000001</v>
      </c>
      <c r="K36" s="4">
        <f t="shared" si="28"/>
        <v>0.85250000000000004</v>
      </c>
      <c r="L36" s="4">
        <f t="shared" si="28"/>
        <v>0.54710000000000003</v>
      </c>
      <c r="M36" s="4">
        <f t="shared" si="28"/>
        <v>0.48450000000000004</v>
      </c>
      <c r="N36" s="4">
        <f t="shared" si="28"/>
        <v>0.39579999999999999</v>
      </c>
      <c r="O36" s="4">
        <f t="shared" si="28"/>
        <v>0.30230000000000001</v>
      </c>
      <c r="P36" s="4">
        <f t="shared" si="28"/>
        <v>0.32479999999999998</v>
      </c>
      <c r="Q36" s="4">
        <f t="shared" si="28"/>
        <v>0.24230000000000002</v>
      </c>
      <c r="R36" s="4">
        <f t="shared" si="28"/>
        <v>0</v>
      </c>
    </row>
    <row r="37" spans="1:18" ht="15.5" x14ac:dyDescent="0.35">
      <c r="B37" t="s">
        <v>72</v>
      </c>
      <c r="C37" t="s">
        <v>73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R37" si="29">IFERROR(INDEX(H51:H500,MATCH($C$37,$C$51:$C$500,0)),"")</f>
        <v>90</v>
      </c>
      <c r="I37" s="3">
        <f t="shared" si="29"/>
        <v>90</v>
      </c>
      <c r="J37" s="3">
        <f t="shared" si="29"/>
        <v>70</v>
      </c>
      <c r="K37" s="3">
        <f t="shared" si="29"/>
        <v>35</v>
      </c>
      <c r="L37" s="3">
        <f t="shared" si="29"/>
        <v>35</v>
      </c>
      <c r="M37" s="3">
        <f t="shared" si="29"/>
        <v>50</v>
      </c>
      <c r="N37" s="3">
        <f t="shared" si="29"/>
        <v>15</v>
      </c>
      <c r="O37" s="3">
        <f t="shared" si="29"/>
        <v>7</v>
      </c>
      <c r="P37" s="3">
        <f t="shared" si="29"/>
        <v>7</v>
      </c>
      <c r="Q37" s="3">
        <f t="shared" si="29"/>
        <v>3</v>
      </c>
      <c r="R37" s="3">
        <f t="shared" si="29"/>
        <v>0</v>
      </c>
    </row>
    <row r="50" spans="2:18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</row>
    <row r="51" spans="2:18" ht="15.5" x14ac:dyDescent="0.35">
      <c r="B51" t="s">
        <v>79</v>
      </c>
      <c r="C51" t="s">
        <v>6</v>
      </c>
      <c r="D51" s="5">
        <v>321359771585</v>
      </c>
      <c r="E51" s="5">
        <v>250837665903</v>
      </c>
      <c r="F51" s="5">
        <v>242633941340</v>
      </c>
      <c r="G51" s="5">
        <v>213871519702</v>
      </c>
      <c r="I51" s="5">
        <v>837311837328</v>
      </c>
      <c r="J51" s="5">
        <v>909986179510</v>
      </c>
      <c r="K51" s="5">
        <v>559468977416</v>
      </c>
      <c r="L51" s="5">
        <v>823656040401</v>
      </c>
      <c r="M51" s="5">
        <v>1193506756539</v>
      </c>
      <c r="N51" s="5">
        <v>565439688892</v>
      </c>
      <c r="O51" s="5">
        <v>361544998431</v>
      </c>
      <c r="P51" s="5">
        <v>325472602675</v>
      </c>
      <c r="Q51" s="5">
        <v>239786317679</v>
      </c>
      <c r="R51" s="5">
        <v>207224050595</v>
      </c>
    </row>
    <row r="52" spans="2:18" ht="15.5" x14ac:dyDescent="0.35">
      <c r="C52" t="s">
        <v>80</v>
      </c>
      <c r="D52" s="5">
        <v>-180499391209</v>
      </c>
      <c r="E52" s="5">
        <v>-132723039366</v>
      </c>
      <c r="F52" s="5">
        <v>-121720900246</v>
      </c>
      <c r="G52" s="5">
        <v>-107445781599</v>
      </c>
      <c r="I52" s="5">
        <v>-414957134682</v>
      </c>
      <c r="J52" s="5">
        <v>-468332877688</v>
      </c>
      <c r="K52" s="5">
        <v>-295770784754</v>
      </c>
      <c r="L52" s="5">
        <v>-421082609069</v>
      </c>
      <c r="M52" s="5">
        <v>-586894054361</v>
      </c>
      <c r="N52" s="5">
        <v>-328644769596</v>
      </c>
      <c r="O52" s="5">
        <v>-205122192818</v>
      </c>
      <c r="P52" s="5">
        <v>-180359260969</v>
      </c>
      <c r="Q52" s="5">
        <v>-149522053862</v>
      </c>
      <c r="R52" s="5">
        <v>-159659142980</v>
      </c>
    </row>
    <row r="53" spans="2:18" ht="15.5" x14ac:dyDescent="0.35">
      <c r="C53" t="s">
        <v>81</v>
      </c>
      <c r="D53" s="5">
        <v>140860380376</v>
      </c>
      <c r="E53" s="5">
        <v>118114626537</v>
      </c>
      <c r="F53" s="5">
        <v>120913041094</v>
      </c>
      <c r="G53" s="5">
        <v>106425738103</v>
      </c>
      <c r="I53" s="5">
        <v>422354702646</v>
      </c>
      <c r="J53" s="5">
        <v>441653301822</v>
      </c>
      <c r="K53" s="5">
        <v>263698192662</v>
      </c>
      <c r="L53" s="5">
        <v>402573431332</v>
      </c>
      <c r="M53" s="5">
        <v>606612702178</v>
      </c>
      <c r="N53" s="5">
        <v>236794919296</v>
      </c>
      <c r="O53" s="5">
        <v>156422805613</v>
      </c>
      <c r="P53" s="5">
        <v>145113341706</v>
      </c>
      <c r="Q53" s="5">
        <v>90264263817</v>
      </c>
      <c r="R53" s="5">
        <v>47564907615</v>
      </c>
    </row>
    <row r="54" spans="2:18" ht="15.5" x14ac:dyDescent="0.35">
      <c r="C54" t="s">
        <v>82</v>
      </c>
      <c r="D54" s="5">
        <v>-24879587269</v>
      </c>
      <c r="E54" s="5">
        <v>-15851742416</v>
      </c>
      <c r="F54" s="5">
        <v>-24373657632</v>
      </c>
      <c r="G54" s="5">
        <v>-14744573787</v>
      </c>
      <c r="I54" s="5">
        <v>-72591397379</v>
      </c>
      <c r="J54" s="5">
        <v>-88197776653</v>
      </c>
      <c r="K54" s="5">
        <v>-72302270370</v>
      </c>
      <c r="L54" s="5">
        <v>-77804390342</v>
      </c>
      <c r="M54" s="5">
        <v>-91563114090</v>
      </c>
      <c r="N54" s="5">
        <v>-53250050393</v>
      </c>
      <c r="O54" s="5">
        <v>-33336605292</v>
      </c>
      <c r="P54" s="5">
        <v>-34593575804</v>
      </c>
      <c r="Q54" s="5">
        <v>-23076872928</v>
      </c>
      <c r="R54" s="5">
        <v>-16589411996</v>
      </c>
    </row>
    <row r="55" spans="2:18" ht="15.5" x14ac:dyDescent="0.35">
      <c r="C55" t="s">
        <v>84</v>
      </c>
      <c r="D55" s="5">
        <v>-3856690009</v>
      </c>
      <c r="E55" s="5">
        <v>-2805280129</v>
      </c>
      <c r="F55" s="5">
        <v>-3061149715</v>
      </c>
      <c r="G55" s="5">
        <v>-1738369609</v>
      </c>
      <c r="I55" s="5">
        <v>-10226339058</v>
      </c>
      <c r="J55" s="5">
        <v>-9136813082</v>
      </c>
      <c r="K55" s="5">
        <v>-8888871580</v>
      </c>
      <c r="L55" s="5">
        <v>-13702517760</v>
      </c>
      <c r="M55" s="5">
        <v>-22130395610</v>
      </c>
      <c r="N55" s="5">
        <v>-11605813336</v>
      </c>
      <c r="O55" s="5">
        <v>-8224516145</v>
      </c>
      <c r="P55" s="5">
        <v>-7499941828</v>
      </c>
      <c r="Q55" s="5">
        <v>-5629912378</v>
      </c>
      <c r="R55" s="5">
        <v>-4874668811</v>
      </c>
    </row>
    <row r="56" spans="2:18" ht="15.5" x14ac:dyDescent="0.35">
      <c r="C56" t="s">
        <v>83</v>
      </c>
      <c r="D56" s="5">
        <v>-21022897260</v>
      </c>
      <c r="E56" s="5">
        <v>-13046462287</v>
      </c>
      <c r="F56" s="5">
        <v>-21312507917</v>
      </c>
      <c r="G56" s="5">
        <v>-13006204178</v>
      </c>
      <c r="I56" s="5">
        <v>-62365058321</v>
      </c>
      <c r="J56" s="5">
        <v>-79060963571</v>
      </c>
      <c r="K56" s="5">
        <v>-63413398790</v>
      </c>
      <c r="L56" s="5">
        <v>-64101872582</v>
      </c>
      <c r="M56" s="5">
        <v>-69432718480</v>
      </c>
      <c r="N56" s="5">
        <v>-41644237057</v>
      </c>
      <c r="O56" s="5">
        <v>-25112089147</v>
      </c>
      <c r="P56" s="5">
        <v>-27093633976</v>
      </c>
      <c r="Q56" s="5">
        <v>-17446960550</v>
      </c>
      <c r="R56" s="5">
        <v>-11714743185</v>
      </c>
    </row>
    <row r="57" spans="2:18" ht="15.5" x14ac:dyDescent="0.35">
      <c r="C57" t="s">
        <v>86</v>
      </c>
      <c r="D57" s="5">
        <v>115980793107</v>
      </c>
      <c r="E57" s="5">
        <v>102262884121</v>
      </c>
      <c r="F57" s="5">
        <v>96539383462</v>
      </c>
      <c r="G57" s="5">
        <v>91681164316</v>
      </c>
      <c r="I57" s="5">
        <v>349763305267</v>
      </c>
      <c r="J57" s="5">
        <v>353455525169</v>
      </c>
      <c r="K57" s="5">
        <v>191395922292</v>
      </c>
      <c r="L57" s="5">
        <v>324769040990</v>
      </c>
      <c r="M57" s="5">
        <v>515049588088</v>
      </c>
      <c r="N57" s="5">
        <v>183544868903</v>
      </c>
      <c r="O57" s="5">
        <v>123086200321</v>
      </c>
      <c r="P57" s="5">
        <v>110519765902</v>
      </c>
      <c r="Q57" s="5">
        <v>67187390889</v>
      </c>
      <c r="R57" s="5">
        <v>30975495619</v>
      </c>
    </row>
    <row r="58" spans="2:18" ht="15.5" x14ac:dyDescent="0.35">
      <c r="C58" t="s">
        <v>87</v>
      </c>
      <c r="D58" s="5">
        <v>15849050920</v>
      </c>
      <c r="E58" s="5">
        <v>4709881082</v>
      </c>
      <c r="F58" s="5">
        <v>3869076297</v>
      </c>
      <c r="G58" s="5">
        <v>3401168058</v>
      </c>
      <c r="I58" s="5">
        <v>13561641056</v>
      </c>
      <c r="J58" s="5">
        <v>13617001786</v>
      </c>
      <c r="K58" s="5">
        <v>9441848364</v>
      </c>
      <c r="L58" s="5">
        <v>-7702833553</v>
      </c>
      <c r="M58" s="5">
        <v>-9471519691</v>
      </c>
      <c r="N58" s="5">
        <v>3146817484</v>
      </c>
      <c r="O58" s="5">
        <v>-4398806303</v>
      </c>
      <c r="P58" s="5">
        <v>690528217</v>
      </c>
      <c r="Q58" s="5">
        <v>-2765267047</v>
      </c>
      <c r="R58" s="5">
        <v>-3528284261</v>
      </c>
    </row>
    <row r="59" spans="2:18" ht="15.5" x14ac:dyDescent="0.35">
      <c r="C59" t="s">
        <v>27</v>
      </c>
      <c r="D59" s="5">
        <v>-50606391</v>
      </c>
      <c r="E59" s="5">
        <v>-165610479</v>
      </c>
      <c r="F59" s="5">
        <v>-229206035</v>
      </c>
      <c r="G59" s="5">
        <v>-669392874</v>
      </c>
      <c r="I59" s="5">
        <v>-1506803636</v>
      </c>
      <c r="J59" s="5">
        <v>-1700641877</v>
      </c>
      <c r="K59" s="5">
        <v>-3211637085</v>
      </c>
      <c r="L59" s="5">
        <v>-3666241353</v>
      </c>
      <c r="M59" s="5">
        <v>-6300752294</v>
      </c>
      <c r="N59" s="5">
        <v>-4331714951</v>
      </c>
    </row>
    <row r="60" spans="2:18" ht="15.5" x14ac:dyDescent="0.35">
      <c r="C60" t="s">
        <v>89</v>
      </c>
      <c r="D60" s="5">
        <v>1338755169</v>
      </c>
      <c r="E60" s="5">
        <v>973006124</v>
      </c>
      <c r="F60" s="5">
        <v>6318157662</v>
      </c>
      <c r="G60" s="5">
        <v>-3688919754</v>
      </c>
      <c r="I60" s="5">
        <v>6496406757</v>
      </c>
      <c r="J60" s="5">
        <v>3801816088</v>
      </c>
      <c r="K60" s="5">
        <v>358696163</v>
      </c>
      <c r="L60" s="5">
        <v>503354217</v>
      </c>
      <c r="M60" s="5">
        <v>241126528</v>
      </c>
      <c r="N60" s="5">
        <v>614328891</v>
      </c>
    </row>
    <row r="61" spans="2:18" ht="15.5" x14ac:dyDescent="0.35">
      <c r="C61" t="s">
        <v>85</v>
      </c>
      <c r="D61" s="5">
        <v>13844242</v>
      </c>
      <c r="E61" s="5">
        <v>8825609</v>
      </c>
      <c r="F61" s="5">
        <v>1958409</v>
      </c>
      <c r="G61" s="5">
        <v>8113473</v>
      </c>
      <c r="I61" s="5">
        <v>32317705</v>
      </c>
      <c r="J61" s="5">
        <v>42048338</v>
      </c>
      <c r="K61" s="5">
        <v>23010963</v>
      </c>
      <c r="L61" s="5">
        <v>1312850</v>
      </c>
      <c r="M61" s="5">
        <v>-1577526</v>
      </c>
      <c r="N61" s="5">
        <v>167877703</v>
      </c>
    </row>
    <row r="62" spans="2:18" ht="15.5" x14ac:dyDescent="0.35">
      <c r="C62" t="s">
        <v>94</v>
      </c>
      <c r="D62" s="5">
        <v>15849050920</v>
      </c>
      <c r="E62" s="5">
        <v>4709881082</v>
      </c>
      <c r="F62" s="5">
        <v>3869076297</v>
      </c>
      <c r="G62" s="5">
        <v>3401168058</v>
      </c>
      <c r="I62" s="5">
        <v>13561641056</v>
      </c>
      <c r="J62" s="5">
        <v>13617001786</v>
      </c>
      <c r="K62" s="5">
        <v>9441848364</v>
      </c>
      <c r="L62" s="5">
        <v>-7702833553</v>
      </c>
      <c r="M62" s="5">
        <v>-9471519691</v>
      </c>
      <c r="N62" s="5">
        <v>3146817484</v>
      </c>
      <c r="O62" s="5">
        <v>-4398806303</v>
      </c>
      <c r="P62" s="5">
        <v>690528217</v>
      </c>
      <c r="Q62" s="5">
        <v>-2765267047</v>
      </c>
      <c r="R62" s="5">
        <v>-3528284261</v>
      </c>
    </row>
    <row r="63" spans="2:18" ht="15.5" x14ac:dyDescent="0.35">
      <c r="C63" t="s">
        <v>29</v>
      </c>
      <c r="D63" s="5">
        <v>131829844027</v>
      </c>
      <c r="E63" s="5">
        <v>106972765203</v>
      </c>
      <c r="F63" s="5">
        <v>100408459759</v>
      </c>
      <c r="G63" s="5">
        <v>95082332374</v>
      </c>
      <c r="I63" s="5">
        <v>363324946323</v>
      </c>
      <c r="J63" s="5">
        <v>367072526955</v>
      </c>
      <c r="K63" s="5">
        <v>200837770656</v>
      </c>
      <c r="L63" s="5">
        <v>317066207437</v>
      </c>
      <c r="M63" s="5">
        <v>505578068397</v>
      </c>
      <c r="N63" s="5">
        <v>186691686387</v>
      </c>
      <c r="O63" s="5">
        <v>118687394018</v>
      </c>
      <c r="P63" s="5">
        <v>111210294119</v>
      </c>
      <c r="Q63" s="5">
        <v>64422123842</v>
      </c>
      <c r="R63" s="5">
        <v>27447211358</v>
      </c>
    </row>
    <row r="64" spans="2:18" ht="15.5" x14ac:dyDescent="0.35">
      <c r="C64" t="s">
        <v>28</v>
      </c>
      <c r="D64" s="5">
        <v>-31342111622</v>
      </c>
      <c r="E64" s="5">
        <v>-23545457971</v>
      </c>
      <c r="F64" s="5">
        <v>-20648620524</v>
      </c>
      <c r="G64" s="5">
        <v>-22216432685</v>
      </c>
      <c r="I64" s="5">
        <v>-79413652199</v>
      </c>
      <c r="J64" s="5">
        <v>-80498192010</v>
      </c>
      <c r="K64" s="5">
        <v>-44799023817</v>
      </c>
      <c r="L64" s="5">
        <v>-73973059808</v>
      </c>
      <c r="M64" s="5">
        <v>-113428935143</v>
      </c>
      <c r="N64" s="5">
        <v>-42496995435</v>
      </c>
      <c r="O64" s="5">
        <v>-30684849485</v>
      </c>
      <c r="P64" s="5">
        <v>-29304854457</v>
      </c>
      <c r="Q64" s="5">
        <v>-17364731343</v>
      </c>
      <c r="R64" s="5">
        <v>-7859070435</v>
      </c>
    </row>
    <row r="65" spans="2:18" ht="15.5" x14ac:dyDescent="0.35">
      <c r="C65" t="s">
        <v>97</v>
      </c>
      <c r="D65" s="5">
        <v>100487732405</v>
      </c>
      <c r="E65" s="5">
        <v>83427307232</v>
      </c>
      <c r="F65" s="5">
        <v>79759839235</v>
      </c>
      <c r="G65" s="5">
        <v>72865899689</v>
      </c>
      <c r="I65" s="5">
        <v>283911294124</v>
      </c>
      <c r="J65" s="5">
        <v>286574334945</v>
      </c>
      <c r="K65" s="5">
        <v>156038746839</v>
      </c>
      <c r="L65" s="5">
        <v>243093147629</v>
      </c>
      <c r="M65" s="5">
        <v>392149133254</v>
      </c>
      <c r="N65" s="5">
        <v>144194690952</v>
      </c>
      <c r="O65" s="5">
        <v>88002544533</v>
      </c>
      <c r="P65" s="5">
        <v>81905439662</v>
      </c>
      <c r="Q65" s="5">
        <v>47057392499</v>
      </c>
      <c r="R65" s="5">
        <v>19588140923</v>
      </c>
    </row>
    <row r="66" spans="2:18" ht="15.5" x14ac:dyDescent="0.35">
      <c r="C66" t="s">
        <v>98</v>
      </c>
      <c r="D66" s="5">
        <v>851159071</v>
      </c>
      <c r="E66" s="5">
        <v>-851229055</v>
      </c>
      <c r="F66" s="5">
        <v>24276694683</v>
      </c>
      <c r="G66" s="5">
        <v>122305133</v>
      </c>
      <c r="I66" s="5">
        <v>23825690468</v>
      </c>
      <c r="J66" s="5">
        <v>220411564</v>
      </c>
      <c r="K66" s="5">
        <v>-7718284359</v>
      </c>
      <c r="L66" s="5">
        <v>47047547112</v>
      </c>
      <c r="M66" s="5">
        <v>-981158873</v>
      </c>
      <c r="N66" s="5">
        <v>4292119239</v>
      </c>
      <c r="O66" s="5">
        <v>-117333007</v>
      </c>
      <c r="P66" s="5">
        <v>388565540</v>
      </c>
      <c r="Q66" s="5">
        <v>2192531154</v>
      </c>
      <c r="R66" s="5">
        <v>1568272587</v>
      </c>
    </row>
    <row r="67" spans="2:18" ht="15.5" x14ac:dyDescent="0.35">
      <c r="C67" t="s">
        <v>99</v>
      </c>
      <c r="D67" s="5">
        <v>101338891476</v>
      </c>
      <c r="E67" s="5">
        <v>82576078177</v>
      </c>
      <c r="F67" s="5">
        <v>104036533918</v>
      </c>
      <c r="G67" s="5">
        <v>72988204822</v>
      </c>
      <c r="I67" s="5">
        <v>307736984592</v>
      </c>
      <c r="J67" s="5">
        <v>286794746509</v>
      </c>
      <c r="K67" s="5">
        <v>148320462480</v>
      </c>
      <c r="L67" s="5">
        <v>290140694741</v>
      </c>
      <c r="M67" s="5">
        <v>391167974381</v>
      </c>
      <c r="N67" s="5">
        <v>148486810191</v>
      </c>
      <c r="O67" s="5">
        <v>87885211526</v>
      </c>
      <c r="P67" s="5">
        <v>82294005202</v>
      </c>
      <c r="Q67" s="5">
        <v>49249923653</v>
      </c>
      <c r="R67" s="5">
        <v>21156413510</v>
      </c>
    </row>
    <row r="68" spans="2:18" ht="15.5" x14ac:dyDescent="0.35">
      <c r="C68" t="s">
        <v>100</v>
      </c>
      <c r="D68" s="5">
        <v>100487732405</v>
      </c>
      <c r="E68" s="5">
        <v>83427307232</v>
      </c>
      <c r="F68" s="5">
        <v>79759839235</v>
      </c>
      <c r="G68" s="5">
        <v>72865899689</v>
      </c>
      <c r="I68" s="5">
        <v>283911294124</v>
      </c>
      <c r="J68" s="5">
        <v>286574334945</v>
      </c>
      <c r="K68" s="5">
        <v>156038746839</v>
      </c>
      <c r="L68" s="5">
        <v>243093147629</v>
      </c>
      <c r="M68" s="5">
        <v>392149133254</v>
      </c>
      <c r="N68" s="5">
        <v>144194690952</v>
      </c>
      <c r="O68" s="5">
        <v>88002544533</v>
      </c>
      <c r="P68" s="5">
        <v>81905439662</v>
      </c>
      <c r="Q68" s="5">
        <v>47057392499</v>
      </c>
      <c r="R68" s="5">
        <v>19588140923</v>
      </c>
    </row>
    <row r="69" spans="2:18" ht="15.5" x14ac:dyDescent="0.35">
      <c r="C69" t="s">
        <v>8</v>
      </c>
      <c r="D69" s="5">
        <v>101325047234</v>
      </c>
      <c r="E69" s="5">
        <v>82567252568</v>
      </c>
      <c r="F69" s="5">
        <v>104034575509</v>
      </c>
      <c r="G69" s="5">
        <v>72980091349</v>
      </c>
      <c r="I69" s="5">
        <v>307704666887</v>
      </c>
      <c r="J69" s="5">
        <v>286752698171</v>
      </c>
      <c r="K69" s="5">
        <v>148297451517</v>
      </c>
      <c r="L69" s="5">
        <v>290139381891</v>
      </c>
      <c r="M69" s="5">
        <v>391169551907</v>
      </c>
      <c r="N69" s="5">
        <v>148318932488</v>
      </c>
      <c r="O69" s="5">
        <v>87885211526</v>
      </c>
      <c r="P69" s="5">
        <v>82294005202</v>
      </c>
      <c r="Q69" s="5">
        <v>49249923653</v>
      </c>
      <c r="R69" s="5">
        <v>21156413510</v>
      </c>
    </row>
    <row r="70" spans="2:18" ht="15.5" x14ac:dyDescent="0.35">
      <c r="C70" t="s">
        <v>102</v>
      </c>
      <c r="D70" s="5">
        <v>100487732405</v>
      </c>
      <c r="E70" s="5">
        <v>83427307232</v>
      </c>
      <c r="F70" s="5">
        <v>79759839235</v>
      </c>
      <c r="G70" s="5">
        <v>72865899689</v>
      </c>
      <c r="I70" s="5">
        <v>283911294124</v>
      </c>
      <c r="J70" s="5">
        <v>286574334945</v>
      </c>
      <c r="K70" s="5">
        <v>156038746839</v>
      </c>
      <c r="L70" s="5">
        <v>243093147629</v>
      </c>
      <c r="M70" s="5">
        <v>392149133254</v>
      </c>
      <c r="N70" s="5">
        <v>144194690952</v>
      </c>
      <c r="O70" s="5">
        <v>88002544533</v>
      </c>
      <c r="P70" s="5">
        <v>81905439662</v>
      </c>
      <c r="Q70" s="5">
        <v>47057392499</v>
      </c>
      <c r="R70" s="5">
        <v>19588140923</v>
      </c>
    </row>
    <row r="71" spans="2:18" ht="15.5" x14ac:dyDescent="0.35">
      <c r="C71" t="s">
        <v>103</v>
      </c>
      <c r="D71" s="5">
        <v>101338891476</v>
      </c>
      <c r="E71" s="5">
        <v>82576078177</v>
      </c>
      <c r="F71" s="5">
        <v>104036533918</v>
      </c>
      <c r="G71" s="5">
        <v>72988204822</v>
      </c>
      <c r="I71" s="5">
        <v>307736984592</v>
      </c>
      <c r="J71" s="5">
        <v>286794746509</v>
      </c>
      <c r="K71" s="5">
        <v>148320462480</v>
      </c>
      <c r="L71" s="5">
        <v>290140694741</v>
      </c>
      <c r="M71" s="5">
        <v>391167974381</v>
      </c>
      <c r="N71" s="5">
        <v>148486810191</v>
      </c>
      <c r="O71" s="5">
        <v>87885211526</v>
      </c>
      <c r="P71" s="5">
        <v>82294005202</v>
      </c>
      <c r="Q71" s="5">
        <v>49249923653</v>
      </c>
      <c r="R71" s="5">
        <v>21156413510</v>
      </c>
    </row>
    <row r="72" spans="2:18" ht="15.5" x14ac:dyDescent="0.35">
      <c r="C72" t="s">
        <v>104</v>
      </c>
      <c r="D72" s="5">
        <v>101338891476</v>
      </c>
      <c r="E72" s="5">
        <v>82576078177</v>
      </c>
      <c r="F72" s="5">
        <v>104036533918</v>
      </c>
      <c r="G72" s="5">
        <v>72988204822</v>
      </c>
      <c r="I72" s="5">
        <v>307736984592</v>
      </c>
      <c r="J72" s="5">
        <v>286794746509</v>
      </c>
      <c r="K72" s="5">
        <v>148320462480</v>
      </c>
      <c r="L72" s="5">
        <v>290140694741</v>
      </c>
      <c r="M72" s="5">
        <v>391167974381</v>
      </c>
      <c r="N72" s="5">
        <v>148486810191</v>
      </c>
      <c r="O72" s="5">
        <v>87885211526</v>
      </c>
      <c r="P72" s="5">
        <v>82294005202</v>
      </c>
      <c r="Q72" s="5">
        <v>49249923653</v>
      </c>
      <c r="R72" s="5">
        <v>21156413510</v>
      </c>
    </row>
    <row r="74" spans="2:18" ht="15.5" x14ac:dyDescent="0.35">
      <c r="B74" t="s">
        <v>105</v>
      </c>
      <c r="C74" t="s">
        <v>106</v>
      </c>
    </row>
    <row r="75" spans="2:18" ht="15.5" x14ac:dyDescent="0.35">
      <c r="C75" t="s">
        <v>107</v>
      </c>
    </row>
    <row r="76" spans="2:18" ht="15.5" x14ac:dyDescent="0.35">
      <c r="C76" t="s">
        <v>20</v>
      </c>
      <c r="D76" s="5">
        <v>43210400397</v>
      </c>
      <c r="E76" s="5">
        <v>142781437849</v>
      </c>
      <c r="F76" s="5">
        <v>90274873238</v>
      </c>
      <c r="G76" s="5">
        <v>113507051026</v>
      </c>
      <c r="I76" s="5">
        <v>90274873238</v>
      </c>
      <c r="J76" s="5">
        <v>75732140512</v>
      </c>
      <c r="K76" s="5">
        <v>54923330469</v>
      </c>
      <c r="L76" s="5">
        <v>51262645928</v>
      </c>
      <c r="M76" s="5">
        <v>104216468215</v>
      </c>
      <c r="N76" s="5">
        <v>39663959660</v>
      </c>
      <c r="O76" s="5">
        <v>27975310470</v>
      </c>
      <c r="P76" s="5">
        <v>5426961713</v>
      </c>
      <c r="Q76" s="5">
        <v>17942003268</v>
      </c>
      <c r="R76" s="5">
        <v>4882905880</v>
      </c>
    </row>
    <row r="77" spans="2:18" ht="15.5" x14ac:dyDescent="0.35">
      <c r="C77" t="s">
        <v>109</v>
      </c>
      <c r="D77" s="5">
        <v>203546608338</v>
      </c>
      <c r="E77" s="5">
        <v>210973137569</v>
      </c>
      <c r="F77" s="5">
        <v>218885271989</v>
      </c>
      <c r="G77" s="5">
        <v>170492319666</v>
      </c>
      <c r="I77" s="5">
        <v>218885271989</v>
      </c>
      <c r="J77" s="5">
        <v>166543512830</v>
      </c>
      <c r="K77" s="5">
        <v>154979082043</v>
      </c>
      <c r="L77" s="5">
        <v>88593453135</v>
      </c>
      <c r="M77" s="5">
        <v>191705013892</v>
      </c>
      <c r="N77" s="5">
        <v>114765439565</v>
      </c>
      <c r="O77" s="5">
        <v>68294910673</v>
      </c>
      <c r="P77" s="5">
        <v>63816431603</v>
      </c>
      <c r="Q77" s="5">
        <v>57022227196</v>
      </c>
      <c r="R77" s="5">
        <v>42938946590</v>
      </c>
    </row>
    <row r="78" spans="2:18" ht="15.5" x14ac:dyDescent="0.35">
      <c r="C78" t="s">
        <v>113</v>
      </c>
      <c r="D78" s="5">
        <v>3000000000</v>
      </c>
      <c r="E78" s="5">
        <v>3000000000</v>
      </c>
      <c r="F78" s="5">
        <v>3000000000</v>
      </c>
      <c r="G78" s="5">
        <v>3000000000</v>
      </c>
      <c r="I78" s="5">
        <v>3000000000</v>
      </c>
      <c r="J78" s="5">
        <v>3000000000</v>
      </c>
      <c r="K78" s="5">
        <v>3000000000</v>
      </c>
      <c r="L78" s="5">
        <v>3000000000</v>
      </c>
    </row>
    <row r="79" spans="2:18" ht="15.5" x14ac:dyDescent="0.35">
      <c r="C79" t="s">
        <v>115</v>
      </c>
      <c r="D79" s="5">
        <v>187589980231</v>
      </c>
      <c r="E79" s="5">
        <v>155091230615</v>
      </c>
      <c r="F79" s="5">
        <v>149944219557</v>
      </c>
      <c r="G79" s="5">
        <v>144372226523</v>
      </c>
      <c r="I79" s="5">
        <v>149944219557</v>
      </c>
      <c r="J79" s="5">
        <v>134449531749</v>
      </c>
      <c r="K79" s="5">
        <v>187695926173</v>
      </c>
      <c r="L79" s="5">
        <v>263226235344</v>
      </c>
      <c r="M79" s="5">
        <v>249659869647</v>
      </c>
      <c r="N79" s="5">
        <v>165152240135</v>
      </c>
      <c r="O79" s="5">
        <v>83846821884</v>
      </c>
      <c r="P79" s="5">
        <v>55937878980</v>
      </c>
      <c r="Q79" s="5">
        <v>42158623352</v>
      </c>
      <c r="R79" s="5">
        <v>36998257939</v>
      </c>
    </row>
    <row r="80" spans="2:18" ht="15.5" x14ac:dyDescent="0.35">
      <c r="C80" t="s">
        <v>85</v>
      </c>
      <c r="D80" s="5">
        <v>68561821412</v>
      </c>
      <c r="E80" s="5">
        <v>67710662341</v>
      </c>
      <c r="F80" s="5">
        <v>68561891396</v>
      </c>
      <c r="G80" s="5">
        <v>44285199006</v>
      </c>
      <c r="I80" s="5">
        <v>68561891396</v>
      </c>
      <c r="J80" s="5">
        <v>44736203221</v>
      </c>
      <c r="K80" s="5">
        <v>44518587328</v>
      </c>
      <c r="L80" s="5">
        <v>52236871687</v>
      </c>
      <c r="M80" s="5">
        <v>5189324498</v>
      </c>
      <c r="N80" s="5">
        <v>6170483432</v>
      </c>
      <c r="O80" s="5">
        <v>1878497110</v>
      </c>
      <c r="P80" s="5">
        <v>1995830117</v>
      </c>
      <c r="Q80" s="5">
        <v>1607264577</v>
      </c>
      <c r="R80" s="5">
        <v>-585266546</v>
      </c>
    </row>
    <row r="81" spans="3:18" ht="15.5" x14ac:dyDescent="0.35">
      <c r="C81" t="s">
        <v>116</v>
      </c>
      <c r="D81" s="5">
        <v>491880715644</v>
      </c>
      <c r="E81" s="5">
        <v>552203415686</v>
      </c>
      <c r="F81" s="5">
        <v>494561283743</v>
      </c>
      <c r="G81" s="5">
        <v>458671401944</v>
      </c>
      <c r="I81" s="5">
        <v>494561283743</v>
      </c>
      <c r="J81" s="5">
        <v>430265056672</v>
      </c>
      <c r="K81" s="5">
        <v>423036125486</v>
      </c>
      <c r="L81" s="5">
        <v>436258395750</v>
      </c>
      <c r="M81" s="5">
        <v>585685378899</v>
      </c>
      <c r="N81" s="5">
        <v>356886698938</v>
      </c>
      <c r="O81" s="5">
        <v>229920987744</v>
      </c>
      <c r="P81" s="5">
        <v>162149436873</v>
      </c>
      <c r="Q81" s="5">
        <v>133906065456</v>
      </c>
      <c r="R81" s="5">
        <v>92669565678</v>
      </c>
    </row>
    <row r="82" spans="3:18" ht="15.5" x14ac:dyDescent="0.35">
      <c r="C82" t="s">
        <v>117</v>
      </c>
    </row>
    <row r="83" spans="3:18" ht="15.5" x14ac:dyDescent="0.35">
      <c r="C83" t="s">
        <v>121</v>
      </c>
      <c r="D83" s="5">
        <v>507388321843</v>
      </c>
      <c r="E83" s="5">
        <v>501994410678</v>
      </c>
      <c r="F83" s="5">
        <v>503352827307</v>
      </c>
      <c r="G83" s="5">
        <v>495818166861</v>
      </c>
      <c r="I83" s="5">
        <v>503352827307</v>
      </c>
      <c r="J83" s="5">
        <v>501145328461</v>
      </c>
      <c r="K83" s="5">
        <v>505455010467</v>
      </c>
      <c r="L83" s="5">
        <v>561112557410</v>
      </c>
      <c r="M83" s="5">
        <v>488039263646</v>
      </c>
      <c r="N83" s="5">
        <v>358409938705</v>
      </c>
      <c r="O83" s="5">
        <v>205864426823</v>
      </c>
      <c r="P83" s="5">
        <v>150750138714</v>
      </c>
      <c r="Q83" s="5">
        <v>89201366653</v>
      </c>
      <c r="R83" s="5">
        <v>74120324224</v>
      </c>
    </row>
    <row r="84" spans="3:18" ht="15.5" x14ac:dyDescent="0.35">
      <c r="C84" t="s">
        <v>122</v>
      </c>
    </row>
    <row r="85" spans="3:18" ht="15.5" x14ac:dyDescent="0.35">
      <c r="C85" t="s">
        <v>518</v>
      </c>
      <c r="D85" s="5">
        <v>7544489115</v>
      </c>
      <c r="E85" s="5">
        <v>7544489115</v>
      </c>
      <c r="F85" s="5">
        <v>7762522122</v>
      </c>
      <c r="G85" s="5">
        <v>7762522122</v>
      </c>
      <c r="I85" s="5">
        <v>7762522122</v>
      </c>
      <c r="J85" s="5">
        <v>8198588136</v>
      </c>
      <c r="K85" s="5">
        <v>8634654150</v>
      </c>
    </row>
    <row r="86" spans="3:18" ht="15.5" x14ac:dyDescent="0.35">
      <c r="C86" t="s">
        <v>119</v>
      </c>
      <c r="D86" s="5">
        <v>12785351513</v>
      </c>
      <c r="E86" s="5">
        <v>12785351513</v>
      </c>
      <c r="F86" s="5">
        <v>12785351513</v>
      </c>
      <c r="G86" s="5">
        <v>10181005997</v>
      </c>
      <c r="I86" s="5">
        <v>12785351513</v>
      </c>
      <c r="J86" s="5">
        <v>10181005997</v>
      </c>
      <c r="K86" s="5">
        <v>8504513416</v>
      </c>
      <c r="L86" s="5">
        <v>4201048628</v>
      </c>
      <c r="M86" s="5">
        <v>3568932469</v>
      </c>
      <c r="N86" s="5">
        <v>3150238312</v>
      </c>
      <c r="O86" s="5">
        <v>2710733113</v>
      </c>
      <c r="P86" s="5">
        <v>1974859846</v>
      </c>
      <c r="Q86" s="5">
        <v>1643301827</v>
      </c>
      <c r="R86" s="5">
        <v>1310300144</v>
      </c>
    </row>
    <row r="87" spans="3:18" ht="15.5" x14ac:dyDescent="0.35">
      <c r="C87" t="s">
        <v>126</v>
      </c>
      <c r="D87" s="5">
        <v>532644285249</v>
      </c>
      <c r="E87" s="5">
        <v>526910791653</v>
      </c>
      <c r="F87" s="5">
        <v>528190684713</v>
      </c>
      <c r="G87" s="5">
        <v>521656069182</v>
      </c>
      <c r="I87" s="5">
        <v>528190684713</v>
      </c>
      <c r="J87" s="5">
        <v>525575952723</v>
      </c>
      <c r="K87" s="5">
        <v>528514598770</v>
      </c>
      <c r="L87" s="5">
        <v>569109970241</v>
      </c>
      <c r="M87" s="5">
        <v>492773489450</v>
      </c>
      <c r="N87" s="5">
        <v>362840156661</v>
      </c>
      <c r="O87" s="5">
        <v>211333079997</v>
      </c>
      <c r="P87" s="5">
        <v>155930889592</v>
      </c>
      <c r="Q87" s="5">
        <v>93693509838</v>
      </c>
      <c r="R87" s="5">
        <v>78268076782</v>
      </c>
    </row>
    <row r="88" spans="3:18" ht="15.5" x14ac:dyDescent="0.35">
      <c r="C88" t="s">
        <v>127</v>
      </c>
      <c r="D88" s="5">
        <v>1024525000893</v>
      </c>
      <c r="E88" s="5">
        <v>1079114207339</v>
      </c>
      <c r="F88" s="5">
        <v>1022751968456</v>
      </c>
      <c r="G88" s="5">
        <v>980327471126</v>
      </c>
      <c r="I88" s="5">
        <v>1022751968456</v>
      </c>
      <c r="J88" s="5">
        <v>955841009395</v>
      </c>
      <c r="K88" s="5">
        <v>951550724256</v>
      </c>
      <c r="L88" s="5">
        <v>1005368365991</v>
      </c>
      <c r="M88" s="5">
        <v>1078458868349</v>
      </c>
      <c r="N88" s="5">
        <v>719726855599</v>
      </c>
      <c r="O88" s="5">
        <v>441254067741</v>
      </c>
      <c r="P88" s="5">
        <v>318080326465</v>
      </c>
      <c r="Q88" s="5">
        <v>227599575294</v>
      </c>
      <c r="R88" s="5">
        <v>170937642460</v>
      </c>
    </row>
    <row r="89" spans="3:18" ht="15.5" x14ac:dyDescent="0.35">
      <c r="C89" t="s">
        <v>128</v>
      </c>
    </row>
    <row r="90" spans="3:18" ht="15.5" x14ac:dyDescent="0.35">
      <c r="C90" t="s">
        <v>129</v>
      </c>
    </row>
    <row r="91" spans="3:18" ht="15.5" x14ac:dyDescent="0.35">
      <c r="C91" t="s">
        <v>130</v>
      </c>
      <c r="D91" s="5">
        <v>117126414596</v>
      </c>
      <c r="E91" s="5">
        <v>82018735527</v>
      </c>
      <c r="F91" s="5">
        <v>109138966435</v>
      </c>
      <c r="G91" s="5">
        <v>91061936487</v>
      </c>
      <c r="I91" s="5">
        <v>109138966435</v>
      </c>
      <c r="J91" s="5">
        <v>81027032647</v>
      </c>
      <c r="K91" s="5">
        <v>83438133201</v>
      </c>
      <c r="L91" s="5">
        <v>111916306056</v>
      </c>
      <c r="M91" s="5">
        <v>273462421017</v>
      </c>
      <c r="N91" s="5">
        <v>299279754931</v>
      </c>
      <c r="O91" s="5">
        <v>75173239233</v>
      </c>
      <c r="P91" s="5">
        <v>73075412445</v>
      </c>
      <c r="Q91" s="5">
        <v>54785566059</v>
      </c>
      <c r="R91" s="5">
        <v>85449374019</v>
      </c>
    </row>
    <row r="92" spans="3:18" ht="15.5" x14ac:dyDescent="0.35">
      <c r="C92" t="s">
        <v>131</v>
      </c>
      <c r="E92" s="5">
        <v>18263041939</v>
      </c>
      <c r="F92" s="5">
        <v>13818967735</v>
      </c>
      <c r="G92" s="5">
        <v>13763289593</v>
      </c>
      <c r="I92" s="5">
        <v>13818967735</v>
      </c>
      <c r="J92" s="5">
        <v>12304642155</v>
      </c>
      <c r="K92" s="5">
        <v>6875453995</v>
      </c>
      <c r="L92" s="5">
        <v>6379288361</v>
      </c>
      <c r="M92" s="5">
        <v>35209733882</v>
      </c>
      <c r="N92" s="5">
        <v>26346781386</v>
      </c>
      <c r="O92" s="5">
        <v>10534619744</v>
      </c>
      <c r="P92" s="5">
        <v>12406833948</v>
      </c>
      <c r="Q92" s="5">
        <v>15341066275</v>
      </c>
      <c r="R92" s="5">
        <v>6225855572</v>
      </c>
    </row>
    <row r="93" spans="3:18" ht="15.5" x14ac:dyDescent="0.35">
      <c r="C93" t="s">
        <v>133</v>
      </c>
      <c r="D93" s="5">
        <v>11179807043</v>
      </c>
      <c r="E93" s="5">
        <v>3967610060</v>
      </c>
      <c r="F93" s="5">
        <v>3220545239</v>
      </c>
      <c r="G93" s="5">
        <v>6365220398</v>
      </c>
      <c r="I93" s="5">
        <v>3220545239</v>
      </c>
      <c r="J93" s="5">
        <v>2182834210</v>
      </c>
      <c r="K93" s="5">
        <v>1969488082</v>
      </c>
      <c r="L93" s="5">
        <v>4454627507</v>
      </c>
      <c r="M93" s="5">
        <v>4137102250</v>
      </c>
      <c r="N93" s="5">
        <v>3871971745</v>
      </c>
      <c r="O93" s="5">
        <v>210532796</v>
      </c>
      <c r="P93" s="5">
        <v>4412039704</v>
      </c>
      <c r="Q93" s="5">
        <v>83246812</v>
      </c>
      <c r="R93" s="5">
        <v>83604961</v>
      </c>
    </row>
    <row r="94" spans="3:18" ht="15.5" x14ac:dyDescent="0.35">
      <c r="C94" t="s">
        <v>134</v>
      </c>
      <c r="D94" s="5">
        <v>48545392534</v>
      </c>
      <c r="F94" s="5">
        <v>56521776000</v>
      </c>
      <c r="G94" s="5">
        <v>20149440000</v>
      </c>
      <c r="I94" s="5">
        <v>56521776000</v>
      </c>
      <c r="J94" s="5">
        <v>7838570000</v>
      </c>
      <c r="K94" s="5">
        <v>16957600000</v>
      </c>
      <c r="L94" s="5">
        <v>47193000000</v>
      </c>
      <c r="M94" s="5">
        <v>57208875572</v>
      </c>
      <c r="N94" s="5">
        <v>106754448322</v>
      </c>
    </row>
    <row r="95" spans="3:18" ht="15.5" x14ac:dyDescent="0.35">
      <c r="C95" t="s">
        <v>136</v>
      </c>
      <c r="D95" s="5">
        <v>20501483610</v>
      </c>
      <c r="E95" s="5">
        <v>12198984017</v>
      </c>
      <c r="F95" s="5">
        <v>7518945888</v>
      </c>
      <c r="G95" s="5">
        <v>15186161831</v>
      </c>
      <c r="I95" s="5">
        <v>7518945888</v>
      </c>
      <c r="J95" s="5">
        <v>19755707293</v>
      </c>
      <c r="K95" s="5">
        <v>20968648436</v>
      </c>
      <c r="L95" s="5">
        <v>9748182207</v>
      </c>
      <c r="M95" s="5">
        <v>60665985856</v>
      </c>
      <c r="N95" s="5">
        <v>21715524772</v>
      </c>
      <c r="O95" s="5">
        <v>3130730653</v>
      </c>
      <c r="P95" s="5">
        <v>8948727611</v>
      </c>
      <c r="Q95" s="5">
        <v>11047294938</v>
      </c>
      <c r="R95" s="5">
        <v>4945686574</v>
      </c>
    </row>
    <row r="96" spans="3:18" ht="15.5" x14ac:dyDescent="0.35">
      <c r="C96" t="s">
        <v>137</v>
      </c>
      <c r="D96" s="5">
        <v>7641455144</v>
      </c>
      <c r="E96" s="5">
        <v>6342052181</v>
      </c>
      <c r="F96" s="5">
        <v>6365329424</v>
      </c>
      <c r="G96" s="5">
        <v>13810549719</v>
      </c>
      <c r="I96" s="5">
        <v>6365329424</v>
      </c>
      <c r="J96" s="5">
        <v>15781368167</v>
      </c>
      <c r="K96" s="5">
        <v>6225152386</v>
      </c>
      <c r="L96" s="5">
        <v>4105923449</v>
      </c>
      <c r="M96" s="5">
        <v>52027162706</v>
      </c>
      <c r="N96" s="5">
        <v>5468762496</v>
      </c>
      <c r="O96" s="5">
        <v>4386621100</v>
      </c>
      <c r="P96" s="5">
        <v>2720812182</v>
      </c>
      <c r="Q96" s="5">
        <v>1935424498</v>
      </c>
      <c r="R96" s="5">
        <v>1571825132</v>
      </c>
    </row>
    <row r="97" spans="3:18" ht="15.5" x14ac:dyDescent="0.35">
      <c r="C97" t="s">
        <v>139</v>
      </c>
    </row>
    <row r="98" spans="3:18" ht="15.5" x14ac:dyDescent="0.35">
      <c r="C98" t="s">
        <v>192</v>
      </c>
      <c r="G98" s="5">
        <v>3754775000</v>
      </c>
      <c r="J98" s="5">
        <v>5596134036</v>
      </c>
      <c r="K98" s="5">
        <v>17630720273</v>
      </c>
      <c r="L98" s="5">
        <v>41653972286</v>
      </c>
      <c r="M98" s="5">
        <v>50899165790</v>
      </c>
      <c r="O98" s="5">
        <v>57145179644</v>
      </c>
    </row>
    <row r="99" spans="3:18" ht="15.5" x14ac:dyDescent="0.35">
      <c r="C99" t="s">
        <v>141</v>
      </c>
      <c r="Q99" s="5">
        <v>94980000</v>
      </c>
      <c r="R99" s="5">
        <v>118190350</v>
      </c>
    </row>
    <row r="100" spans="3:18" ht="15.5" x14ac:dyDescent="0.35">
      <c r="C100" t="s">
        <v>144</v>
      </c>
      <c r="L100" s="5">
        <v>48860001</v>
      </c>
      <c r="M100" s="5">
        <v>682303362</v>
      </c>
      <c r="N100" s="5">
        <v>541150960</v>
      </c>
    </row>
    <row r="101" spans="3:18" ht="15.5" x14ac:dyDescent="0.35">
      <c r="C101" t="s">
        <v>145</v>
      </c>
      <c r="D101" s="5">
        <v>3366350000</v>
      </c>
      <c r="E101" s="5">
        <v>6183241175</v>
      </c>
      <c r="F101" s="5">
        <v>9436110631</v>
      </c>
      <c r="G101" s="5">
        <v>9240788889</v>
      </c>
      <c r="I101" s="5">
        <v>9436110631</v>
      </c>
      <c r="J101" s="5">
        <v>17573922851</v>
      </c>
      <c r="K101" s="5">
        <v>22774971473</v>
      </c>
      <c r="L101" s="5">
        <v>32653244592</v>
      </c>
      <c r="M101" s="5">
        <v>26814528273</v>
      </c>
      <c r="N101" s="5">
        <v>55832070535</v>
      </c>
      <c r="O101" s="5">
        <v>56910734940</v>
      </c>
      <c r="P101" s="5">
        <v>44586999000</v>
      </c>
      <c r="Q101" s="5">
        <v>26378533536</v>
      </c>
      <c r="R101" s="5">
        <v>72622401780</v>
      </c>
    </row>
    <row r="102" spans="3:18" ht="15.5" x14ac:dyDescent="0.35">
      <c r="C102" t="s">
        <v>146</v>
      </c>
      <c r="D102" s="5">
        <v>12763700999</v>
      </c>
      <c r="E102" s="5">
        <v>11886165010</v>
      </c>
      <c r="F102" s="5">
        <v>10979773396</v>
      </c>
      <c r="G102" s="5">
        <v>14668833732</v>
      </c>
      <c r="I102" s="5">
        <v>10979773396</v>
      </c>
      <c r="J102" s="5">
        <v>13917711015</v>
      </c>
      <c r="K102" s="5">
        <v>28011050131</v>
      </c>
      <c r="L102" s="5">
        <v>49670969091</v>
      </c>
      <c r="M102" s="5">
        <v>61356035730</v>
      </c>
      <c r="N102" s="5">
        <v>10974658797</v>
      </c>
      <c r="O102" s="5">
        <v>67057749196</v>
      </c>
      <c r="P102" s="5">
        <v>7267044064</v>
      </c>
      <c r="Q102" s="5">
        <v>5970143551</v>
      </c>
      <c r="R102" s="5">
        <v>4868732000</v>
      </c>
    </row>
    <row r="103" spans="3:18" ht="15.5" x14ac:dyDescent="0.35">
      <c r="C103" t="s">
        <v>147</v>
      </c>
      <c r="D103" s="5">
        <v>12763700999</v>
      </c>
      <c r="E103" s="5">
        <v>11886165010</v>
      </c>
      <c r="F103" s="5">
        <v>10979773396</v>
      </c>
      <c r="G103" s="5">
        <v>14668833732</v>
      </c>
      <c r="I103" s="5">
        <v>10979773396</v>
      </c>
      <c r="J103" s="5">
        <v>13917711015</v>
      </c>
      <c r="K103" s="5">
        <v>28011050131</v>
      </c>
      <c r="L103" s="5">
        <v>49670969091</v>
      </c>
      <c r="M103" s="5">
        <v>61356035730</v>
      </c>
      <c r="N103" s="5">
        <v>10974658797</v>
      </c>
      <c r="O103" s="5">
        <v>67057749196</v>
      </c>
      <c r="P103" s="5">
        <v>7267044064</v>
      </c>
      <c r="Q103" s="5">
        <v>5970143551</v>
      </c>
      <c r="R103" s="5">
        <v>4868732000</v>
      </c>
    </row>
    <row r="104" spans="3:18" ht="15.5" x14ac:dyDescent="0.35">
      <c r="C104" t="s">
        <v>152</v>
      </c>
    </row>
    <row r="105" spans="3:18" ht="15.5" x14ac:dyDescent="0.35">
      <c r="C105" t="s">
        <v>153</v>
      </c>
      <c r="G105" s="5">
        <v>3754775000</v>
      </c>
      <c r="J105" s="5">
        <v>5596134036</v>
      </c>
      <c r="K105" s="5">
        <v>17630720273</v>
      </c>
      <c r="L105" s="5">
        <v>41653972286</v>
      </c>
      <c r="M105" s="5">
        <v>50899165790</v>
      </c>
      <c r="O105" s="5">
        <v>57145179644</v>
      </c>
    </row>
    <row r="106" spans="3:18" ht="15.5" x14ac:dyDescent="0.35">
      <c r="C106" t="s">
        <v>150</v>
      </c>
      <c r="R106" s="5">
        <v>1800659</v>
      </c>
    </row>
    <row r="107" spans="3:18" ht="15.5" x14ac:dyDescent="0.35">
      <c r="C107" t="s">
        <v>154</v>
      </c>
      <c r="D107" s="5">
        <v>129890115595</v>
      </c>
      <c r="E107" s="5">
        <v>93904900537</v>
      </c>
      <c r="F107" s="5">
        <v>120118739831</v>
      </c>
      <c r="G107" s="5">
        <v>105730770219</v>
      </c>
      <c r="I107" s="5">
        <v>120118739831</v>
      </c>
      <c r="J107" s="5">
        <v>94944743662</v>
      </c>
      <c r="K107" s="5">
        <v>111449183332</v>
      </c>
      <c r="L107" s="5">
        <v>161587275147</v>
      </c>
      <c r="M107" s="5">
        <v>334818456747</v>
      </c>
      <c r="N107" s="5">
        <v>310254413728</v>
      </c>
      <c r="O107" s="5">
        <v>142230988429</v>
      </c>
      <c r="P107" s="5">
        <v>80342456509</v>
      </c>
      <c r="Q107" s="5">
        <v>60755709610</v>
      </c>
      <c r="R107" s="5">
        <v>90318106019</v>
      </c>
    </row>
    <row r="108" spans="3:18" ht="15.5" x14ac:dyDescent="0.35">
      <c r="C108" t="s">
        <v>155</v>
      </c>
    </row>
    <row r="109" spans="3:18" ht="15.5" x14ac:dyDescent="0.35">
      <c r="C109" t="s">
        <v>156</v>
      </c>
      <c r="D109" s="5">
        <v>76000006200</v>
      </c>
      <c r="E109" s="5">
        <v>76000006200</v>
      </c>
      <c r="F109" s="5">
        <v>76000006200</v>
      </c>
      <c r="G109" s="5">
        <v>76000006200</v>
      </c>
      <c r="I109" s="5">
        <v>76000006200</v>
      </c>
      <c r="J109" s="5">
        <v>76000006200</v>
      </c>
      <c r="K109" s="5">
        <v>76000006200</v>
      </c>
      <c r="L109" s="5">
        <v>76000006200</v>
      </c>
      <c r="M109" s="5">
        <v>76000006200</v>
      </c>
      <c r="N109" s="5">
        <v>76000006200</v>
      </c>
      <c r="O109" s="5">
        <v>76000006200</v>
      </c>
      <c r="P109" s="5">
        <v>76000006200</v>
      </c>
      <c r="Q109" s="5">
        <v>76000006200</v>
      </c>
      <c r="R109" s="5">
        <v>60000006170</v>
      </c>
    </row>
    <row r="110" spans="3:18" ht="15.5" x14ac:dyDescent="0.35">
      <c r="C110" t="s">
        <v>157</v>
      </c>
      <c r="D110" s="5">
        <v>8894255569</v>
      </c>
      <c r="E110" s="5">
        <v>8894255569</v>
      </c>
      <c r="F110" s="5">
        <v>8894255569</v>
      </c>
      <c r="G110" s="5">
        <v>8894255569</v>
      </c>
      <c r="I110" s="5">
        <v>8894255569</v>
      </c>
      <c r="J110" s="5">
        <v>8894255569</v>
      </c>
      <c r="K110" s="5">
        <v>8894255569</v>
      </c>
      <c r="L110" s="5">
        <v>8894255569</v>
      </c>
      <c r="M110" s="5">
        <v>8894255569</v>
      </c>
      <c r="N110" s="5">
        <v>8894255569</v>
      </c>
      <c r="O110" s="5">
        <v>20749405590</v>
      </c>
      <c r="P110" s="5">
        <v>20749405590</v>
      </c>
      <c r="Q110" s="5">
        <v>20749405590</v>
      </c>
    </row>
    <row r="111" spans="3:18" ht="15.5" x14ac:dyDescent="0.35">
      <c r="C111" t="s">
        <v>158</v>
      </c>
      <c r="D111" s="5">
        <v>738297100462</v>
      </c>
      <c r="E111" s="5">
        <v>829736525279</v>
      </c>
      <c r="F111" s="5">
        <v>746318043656</v>
      </c>
      <c r="G111" s="5">
        <v>742560166737</v>
      </c>
      <c r="I111" s="5">
        <v>746318043656</v>
      </c>
      <c r="J111" s="5">
        <v>728439086644</v>
      </c>
      <c r="K111" s="5">
        <v>707904026066</v>
      </c>
      <c r="L111" s="5">
        <v>703888302590</v>
      </c>
      <c r="M111" s="5">
        <v>650796483387</v>
      </c>
      <c r="N111" s="5">
        <v>315645519263</v>
      </c>
      <c r="O111" s="5">
        <v>200395170412</v>
      </c>
      <c r="P111" s="5">
        <v>138992628049</v>
      </c>
      <c r="Q111" s="5">
        <v>68487189317</v>
      </c>
      <c r="R111" s="5">
        <v>21204796817</v>
      </c>
    </row>
    <row r="112" spans="3:18" ht="15.5" x14ac:dyDescent="0.35">
      <c r="C112" t="s">
        <v>159</v>
      </c>
      <c r="D112" s="5">
        <v>200000000</v>
      </c>
      <c r="E112" s="5">
        <v>200000000</v>
      </c>
      <c r="F112" s="5">
        <v>200000000</v>
      </c>
      <c r="G112" s="5">
        <v>200000000</v>
      </c>
      <c r="I112" s="5">
        <v>200000000</v>
      </c>
      <c r="J112" s="5">
        <v>200000000</v>
      </c>
      <c r="K112" s="5">
        <v>200000000</v>
      </c>
      <c r="L112" s="5">
        <v>200000000</v>
      </c>
      <c r="M112" s="5">
        <v>200000000</v>
      </c>
      <c r="N112" s="5">
        <v>200000000</v>
      </c>
      <c r="Q112" s="5">
        <v>200000000</v>
      </c>
    </row>
    <row r="113" spans="2:18" ht="15.5" x14ac:dyDescent="0.35">
      <c r="C113" t="s">
        <v>160</v>
      </c>
      <c r="D113" s="5">
        <v>738097100462</v>
      </c>
      <c r="E113" s="5">
        <v>829536525279</v>
      </c>
      <c r="F113" s="5">
        <v>746118043656</v>
      </c>
      <c r="G113" s="5">
        <v>742360166737</v>
      </c>
      <c r="I113" s="5">
        <v>746118043656</v>
      </c>
      <c r="J113" s="5">
        <v>728239086644</v>
      </c>
      <c r="K113" s="5">
        <v>707704026066</v>
      </c>
      <c r="L113" s="5">
        <v>703688302590</v>
      </c>
      <c r="M113" s="5">
        <v>650596483387</v>
      </c>
      <c r="N113" s="5">
        <v>315445519263</v>
      </c>
      <c r="Q113" s="5">
        <v>68287189317</v>
      </c>
    </row>
    <row r="114" spans="2:18" ht="15.5" x14ac:dyDescent="0.35">
      <c r="C114" t="s">
        <v>161</v>
      </c>
      <c r="D114" s="5">
        <v>738297100462</v>
      </c>
      <c r="E114" s="5">
        <v>829736525279</v>
      </c>
      <c r="F114" s="5">
        <v>746318043656</v>
      </c>
      <c r="G114" s="5">
        <v>742560166737</v>
      </c>
      <c r="I114" s="5">
        <v>746318043656</v>
      </c>
      <c r="J114" s="5">
        <v>728439086644</v>
      </c>
      <c r="K114" s="5">
        <v>707904026066</v>
      </c>
      <c r="L114" s="5">
        <v>703888302590</v>
      </c>
      <c r="M114" s="5">
        <v>650796483387</v>
      </c>
      <c r="N114" s="5">
        <v>315645519263</v>
      </c>
      <c r="O114" s="5">
        <v>200395170412</v>
      </c>
      <c r="P114" s="5">
        <v>138992628049</v>
      </c>
      <c r="Q114" s="5">
        <v>68487189317</v>
      </c>
      <c r="R114" s="5">
        <v>21204796817</v>
      </c>
    </row>
    <row r="115" spans="2:18" ht="15.5" x14ac:dyDescent="0.35">
      <c r="C115" t="s">
        <v>162</v>
      </c>
      <c r="D115" s="5">
        <v>2881701655</v>
      </c>
      <c r="E115" s="5">
        <v>2867857413</v>
      </c>
      <c r="F115" s="5">
        <v>2859031804</v>
      </c>
      <c r="G115" s="5">
        <v>2857073395</v>
      </c>
      <c r="I115" s="5">
        <v>2859031804</v>
      </c>
      <c r="J115" s="5">
        <v>2826714099</v>
      </c>
      <c r="K115" s="5">
        <v>2784665761</v>
      </c>
      <c r="L115" s="5">
        <v>2761654798</v>
      </c>
      <c r="M115" s="5">
        <v>2760341948</v>
      </c>
      <c r="N115" s="5">
        <v>2762177407</v>
      </c>
    </row>
    <row r="116" spans="2:18" ht="15.5" x14ac:dyDescent="0.35">
      <c r="C116" t="s">
        <v>10</v>
      </c>
      <c r="D116" s="5">
        <v>894634885298</v>
      </c>
      <c r="E116" s="5">
        <v>985209306802</v>
      </c>
      <c r="F116" s="5">
        <v>902633228625</v>
      </c>
      <c r="G116" s="5">
        <v>874596700907</v>
      </c>
      <c r="I116" s="5">
        <v>902633228625</v>
      </c>
      <c r="J116" s="5">
        <v>860896265733</v>
      </c>
      <c r="K116" s="5">
        <v>840101540924</v>
      </c>
      <c r="L116" s="5">
        <v>843781090844</v>
      </c>
      <c r="M116" s="5">
        <v>743640411602</v>
      </c>
      <c r="N116" s="5">
        <v>409472441871</v>
      </c>
      <c r="O116" s="5">
        <v>299023079312</v>
      </c>
      <c r="P116" s="5">
        <v>237737869956</v>
      </c>
      <c r="Q116" s="5">
        <v>166843865684</v>
      </c>
      <c r="R116" s="5">
        <v>80619536441</v>
      </c>
    </row>
    <row r="117" spans="2:18" ht="15.5" x14ac:dyDescent="0.35">
      <c r="C117" t="s">
        <v>163</v>
      </c>
      <c r="D117" s="5">
        <v>1024525000893</v>
      </c>
      <c r="E117" s="5">
        <v>1079114207339</v>
      </c>
      <c r="F117" s="5">
        <v>1022751968456</v>
      </c>
      <c r="G117" s="5">
        <v>980327471126</v>
      </c>
      <c r="I117" s="5">
        <v>1022751968456</v>
      </c>
      <c r="J117" s="5">
        <v>955841009395</v>
      </c>
      <c r="K117" s="5">
        <v>951550724256</v>
      </c>
      <c r="L117" s="5">
        <v>1005368365991</v>
      </c>
      <c r="M117" s="5">
        <v>1078458868349</v>
      </c>
      <c r="N117" s="5">
        <v>719726855599</v>
      </c>
      <c r="O117" s="5">
        <v>441254067741</v>
      </c>
      <c r="P117" s="5">
        <v>318080326465</v>
      </c>
      <c r="Q117" s="5">
        <v>227599575294</v>
      </c>
      <c r="R117" s="5">
        <v>170937642460</v>
      </c>
    </row>
    <row r="118" spans="2:18" ht="15.5" x14ac:dyDescent="0.35">
      <c r="C118" t="s">
        <v>164</v>
      </c>
      <c r="D118" s="5">
        <v>3800000310</v>
      </c>
      <c r="E118" s="5">
        <v>3800000310</v>
      </c>
      <c r="F118" s="5">
        <v>3800000310</v>
      </c>
      <c r="G118" s="5">
        <v>3800000310</v>
      </c>
      <c r="I118" s="5">
        <v>3800000310</v>
      </c>
      <c r="J118" s="5">
        <v>3800000310</v>
      </c>
      <c r="K118" s="5">
        <v>3800000310</v>
      </c>
      <c r="L118" s="5">
        <v>3800000310</v>
      </c>
      <c r="M118" s="5">
        <v>3800000310</v>
      </c>
      <c r="N118" s="5">
        <v>3800000310</v>
      </c>
      <c r="O118" s="5">
        <v>3800000310</v>
      </c>
      <c r="P118" s="5">
        <v>760000062</v>
      </c>
      <c r="Q118" s="5">
        <v>760000062</v>
      </c>
      <c r="R118" s="5">
        <v>6243497</v>
      </c>
    </row>
    <row r="120" spans="2:18" ht="15.5" x14ac:dyDescent="0.35">
      <c r="B120" t="s">
        <v>165</v>
      </c>
      <c r="C120" t="s">
        <v>166</v>
      </c>
      <c r="D120" s="5">
        <v>117473665421</v>
      </c>
      <c r="E120" s="5">
        <v>119042488248</v>
      </c>
      <c r="F120" s="5">
        <v>10066244733</v>
      </c>
      <c r="G120" s="5">
        <v>83239837212</v>
      </c>
      <c r="I120" s="5">
        <v>247065049440</v>
      </c>
      <c r="J120" s="5">
        <v>340628159478</v>
      </c>
      <c r="K120" s="5">
        <v>234322148589</v>
      </c>
      <c r="L120" s="5">
        <v>205457685653</v>
      </c>
      <c r="M120" s="5">
        <v>331696205583</v>
      </c>
      <c r="N120" s="5">
        <v>218921380562</v>
      </c>
      <c r="O120" s="5">
        <v>44434687873</v>
      </c>
      <c r="P120" s="5">
        <v>50917211634</v>
      </c>
      <c r="Q120" s="5">
        <v>46139446815</v>
      </c>
      <c r="R120" s="5">
        <v>-35520312919</v>
      </c>
    </row>
    <row r="121" spans="2:18" ht="15.5" x14ac:dyDescent="0.35">
      <c r="C121" t="s">
        <v>167</v>
      </c>
      <c r="D121" s="5">
        <v>328786300816</v>
      </c>
      <c r="E121" s="5">
        <v>258749800323</v>
      </c>
      <c r="F121" s="5">
        <v>194240989017</v>
      </c>
      <c r="G121" s="5">
        <v>179269188370</v>
      </c>
      <c r="I121" s="5">
        <v>784970078169</v>
      </c>
      <c r="J121" s="5">
        <v>898421748723</v>
      </c>
      <c r="K121" s="5">
        <v>493083348510</v>
      </c>
      <c r="L121" s="5">
        <v>891533497652</v>
      </c>
      <c r="M121" s="5">
        <v>1073915096140</v>
      </c>
      <c r="N121" s="5">
        <v>593970129877</v>
      </c>
      <c r="O121" s="5">
        <v>357066519363</v>
      </c>
      <c r="P121" s="5">
        <v>318678398268</v>
      </c>
      <c r="Q121" s="5">
        <v>225549242550</v>
      </c>
      <c r="R121" s="5">
        <v>194884967332</v>
      </c>
    </row>
    <row r="122" spans="2:18" ht="15.5" x14ac:dyDescent="0.35">
      <c r="C122" t="s">
        <v>519</v>
      </c>
      <c r="D122" s="5">
        <v>-189544784564</v>
      </c>
      <c r="E122" s="5">
        <v>-122163907199</v>
      </c>
      <c r="F122" s="5">
        <v>-169761989260</v>
      </c>
      <c r="G122" s="5">
        <v>-36433956968</v>
      </c>
      <c r="I122" s="5">
        <v>-456440942211</v>
      </c>
      <c r="J122" s="5">
        <v>-468933970415</v>
      </c>
      <c r="K122" s="5">
        <v>-217920342364</v>
      </c>
      <c r="L122" s="5">
        <v>-566885135299</v>
      </c>
      <c r="M122" s="5">
        <v>-642678334271</v>
      </c>
      <c r="N122" s="5">
        <v>-349872359474</v>
      </c>
      <c r="O122" s="5">
        <v>-262700209335</v>
      </c>
      <c r="P122" s="5">
        <v>-241803934421</v>
      </c>
      <c r="Q122" s="5">
        <v>-162348214525</v>
      </c>
      <c r="R122" s="5">
        <v>-220300116164</v>
      </c>
    </row>
    <row r="123" spans="2:18" ht="15.5" x14ac:dyDescent="0.35">
      <c r="C123" t="s">
        <v>623</v>
      </c>
      <c r="D123" s="5">
        <v>-23106606000</v>
      </c>
      <c r="E123" s="5">
        <v>-18516411000</v>
      </c>
      <c r="F123" s="5">
        <v>-22640430066</v>
      </c>
      <c r="G123" s="5">
        <v>-59747140479</v>
      </c>
      <c r="I123" s="5">
        <v>-89870010655</v>
      </c>
      <c r="J123" s="5">
        <v>-92661434918</v>
      </c>
      <c r="K123" s="5">
        <v>-41190537019</v>
      </c>
      <c r="L123" s="5">
        <v>-119694030917</v>
      </c>
      <c r="M123" s="5">
        <v>-99781682814</v>
      </c>
      <c r="N123" s="5">
        <v>-25790718732</v>
      </c>
      <c r="O123" s="5">
        <v>-41153608946</v>
      </c>
      <c r="P123" s="5">
        <v>-34290737594</v>
      </c>
      <c r="Q123" s="5">
        <v>-12902849685</v>
      </c>
      <c r="R123" s="5">
        <v>-5772333323</v>
      </c>
    </row>
    <row r="124" spans="2:18" ht="15.5" x14ac:dyDescent="0.35">
      <c r="C124" t="s">
        <v>89</v>
      </c>
      <c r="D124" s="5">
        <v>2311761293</v>
      </c>
      <c r="G124" s="5">
        <v>-26502806</v>
      </c>
      <c r="J124" s="5">
        <v>3801816088</v>
      </c>
      <c r="K124" s="5">
        <v>349679462</v>
      </c>
      <c r="L124" s="5">
        <v>503354217</v>
      </c>
      <c r="M124" s="5">
        <v>241126528</v>
      </c>
      <c r="N124" s="5">
        <v>614328891</v>
      </c>
    </row>
    <row r="125" spans="2:18" ht="15.5" x14ac:dyDescent="0.35">
      <c r="C125" t="s">
        <v>1236</v>
      </c>
      <c r="F125" s="5">
        <v>1909517380</v>
      </c>
      <c r="I125" s="5">
        <v>1909517380</v>
      </c>
    </row>
    <row r="126" spans="2:18" ht="15.5" x14ac:dyDescent="0.35">
      <c r="C126" t="s">
        <v>1049</v>
      </c>
      <c r="D126" s="5">
        <v>-50606391</v>
      </c>
      <c r="E126" s="5">
        <v>-165610479</v>
      </c>
      <c r="F126" s="5">
        <v>-229206035</v>
      </c>
      <c r="G126" s="5">
        <v>-669392874</v>
      </c>
      <c r="I126" s="5">
        <v>-1506803636</v>
      </c>
      <c r="J126" s="5">
        <v>-1700641877</v>
      </c>
      <c r="K126" s="5">
        <v>-3211637085</v>
      </c>
      <c r="L126" s="5">
        <v>-3666241353</v>
      </c>
      <c r="M126" s="5">
        <v>-6300752294</v>
      </c>
      <c r="N126" s="5">
        <v>-4331714951</v>
      </c>
    </row>
    <row r="127" spans="2:18" ht="15.5" x14ac:dyDescent="0.35">
      <c r="C127" t="s">
        <v>2033</v>
      </c>
      <c r="O127" s="5">
        <v>-3644086176</v>
      </c>
      <c r="P127" s="5">
        <v>-1381120112</v>
      </c>
      <c r="Q127" s="5">
        <v>-1564270632</v>
      </c>
      <c r="R127" s="5">
        <v>-1453764928</v>
      </c>
    </row>
    <row r="128" spans="2:18" ht="15.5" x14ac:dyDescent="0.35">
      <c r="C128" t="s">
        <v>172</v>
      </c>
      <c r="D128" s="5">
        <v>-192867513066</v>
      </c>
      <c r="E128" s="5">
        <v>-59940255935</v>
      </c>
      <c r="F128" s="5">
        <v>-43416329493</v>
      </c>
      <c r="G128" s="5">
        <v>-93074402756</v>
      </c>
      <c r="I128" s="5">
        <v>-232557565592</v>
      </c>
      <c r="J128" s="5">
        <v>-294055328436</v>
      </c>
      <c r="K128" s="5">
        <v>-219348574617</v>
      </c>
      <c r="L128" s="5">
        <v>-214598131958</v>
      </c>
      <c r="M128" s="5">
        <v>-91615487318</v>
      </c>
      <c r="N128" s="5">
        <v>-55087550089</v>
      </c>
      <c r="O128" s="5">
        <v>42868913414</v>
      </c>
      <c r="P128" s="5">
        <v>6808464534</v>
      </c>
      <c r="Q128" s="5">
        <v>-9612653004</v>
      </c>
      <c r="R128" s="5">
        <v>46692492280</v>
      </c>
    </row>
    <row r="129" spans="3:18" ht="15.5" x14ac:dyDescent="0.35">
      <c r="C129" t="s">
        <v>173</v>
      </c>
      <c r="D129" s="5">
        <v>-24177189808</v>
      </c>
      <c r="E129" s="5">
        <v>-6595667701</v>
      </c>
      <c r="F129" s="5">
        <v>10117906972</v>
      </c>
      <c r="G129" s="5">
        <v>-23141873708</v>
      </c>
      <c r="I129" s="5">
        <v>35248878</v>
      </c>
      <c r="J129" s="5">
        <v>-25764020999</v>
      </c>
      <c r="K129" s="5">
        <v>-11312889431</v>
      </c>
      <c r="L129" s="5">
        <v>-43813375981</v>
      </c>
      <c r="M129" s="5">
        <v>-175528209710</v>
      </c>
      <c r="N129" s="5">
        <v>-152145181283</v>
      </c>
      <c r="O129" s="5">
        <v>-64755252530</v>
      </c>
      <c r="P129" s="5">
        <v>-70240717723</v>
      </c>
      <c r="Q129" s="5">
        <v>-23467696423</v>
      </c>
      <c r="R129" s="5">
        <v>-21123179378</v>
      </c>
    </row>
    <row r="130" spans="3:18" ht="15.5" x14ac:dyDescent="0.35">
      <c r="C130" t="s">
        <v>417</v>
      </c>
      <c r="N130" s="5">
        <v>9580306466</v>
      </c>
    </row>
    <row r="131" spans="3:18" ht="15.5" x14ac:dyDescent="0.35">
      <c r="C131" t="s">
        <v>335</v>
      </c>
      <c r="M131" s="5">
        <v>3761363636</v>
      </c>
      <c r="N131" s="5">
        <v>416385328</v>
      </c>
      <c r="Q131" s="5">
        <v>20000000</v>
      </c>
    </row>
    <row r="132" spans="3:18" ht="15.5" x14ac:dyDescent="0.35">
      <c r="C132" t="s">
        <v>2034</v>
      </c>
      <c r="F132" s="5">
        <v>-21210000000</v>
      </c>
      <c r="G132" s="5">
        <v>21210000000</v>
      </c>
    </row>
    <row r="133" spans="3:18" ht="15.5" x14ac:dyDescent="0.35">
      <c r="C133" t="s">
        <v>485</v>
      </c>
      <c r="F133" s="5">
        <v>21210000000</v>
      </c>
      <c r="G133" s="5">
        <v>-21210000000</v>
      </c>
      <c r="I133" s="5">
        <v>21210000000</v>
      </c>
      <c r="J133" s="5">
        <v>-21210000000</v>
      </c>
    </row>
    <row r="134" spans="3:18" ht="15.5" x14ac:dyDescent="0.35">
      <c r="C134" t="s">
        <v>591</v>
      </c>
    </row>
    <row r="135" spans="3:18" ht="15.5" x14ac:dyDescent="0.35">
      <c r="C135" t="s">
        <v>2035</v>
      </c>
      <c r="D135" s="5">
        <v>-9999000000</v>
      </c>
    </row>
    <row r="136" spans="3:18" ht="15.5" x14ac:dyDescent="0.35">
      <c r="C136" t="s">
        <v>640</v>
      </c>
    </row>
    <row r="137" spans="3:18" ht="15.5" x14ac:dyDescent="0.35">
      <c r="C137" t="s">
        <v>175</v>
      </c>
      <c r="D137" s="5">
        <v>-14178189808</v>
      </c>
      <c r="E137" s="5">
        <v>-6595667701</v>
      </c>
      <c r="F137" s="5">
        <v>10117906972</v>
      </c>
      <c r="G137" s="5">
        <v>-23141873708</v>
      </c>
      <c r="I137" s="5">
        <v>-21174751122</v>
      </c>
      <c r="J137" s="5">
        <v>-9340973875</v>
      </c>
      <c r="K137" s="5">
        <v>-16802889431</v>
      </c>
      <c r="L137" s="5">
        <v>-43813375981</v>
      </c>
      <c r="M137" s="5">
        <v>-179289573346</v>
      </c>
      <c r="N137" s="5">
        <v>-162141873077</v>
      </c>
      <c r="O137" s="5">
        <v>-64755252530</v>
      </c>
      <c r="P137" s="5">
        <v>-70240717723</v>
      </c>
      <c r="Q137" s="5">
        <v>-23487696423</v>
      </c>
      <c r="R137" s="5">
        <v>-21123179378</v>
      </c>
    </row>
    <row r="138" spans="3:18" ht="15.5" x14ac:dyDescent="0.35">
      <c r="C138" t="s">
        <v>2036</v>
      </c>
      <c r="J138" s="5">
        <v>4786952876</v>
      </c>
      <c r="K138" s="5">
        <v>5490000000</v>
      </c>
    </row>
    <row r="139" spans="3:18" ht="15.5" x14ac:dyDescent="0.35">
      <c r="C139" t="s">
        <v>189</v>
      </c>
      <c r="D139" s="5">
        <v>-192867513066</v>
      </c>
      <c r="E139" s="5">
        <v>-59940255935</v>
      </c>
      <c r="F139" s="5">
        <v>-43416329493</v>
      </c>
      <c r="G139" s="5">
        <v>-93074402756</v>
      </c>
      <c r="I139" s="5">
        <v>-232557565592</v>
      </c>
      <c r="J139" s="5">
        <v>-294055328436</v>
      </c>
      <c r="K139" s="5">
        <v>-219348574617</v>
      </c>
      <c r="L139" s="5">
        <v>-214598131958</v>
      </c>
      <c r="M139" s="5">
        <v>-91615487318</v>
      </c>
      <c r="N139" s="5">
        <v>-55087550089</v>
      </c>
      <c r="O139" s="5">
        <v>42868913414</v>
      </c>
      <c r="P139" s="5">
        <v>6808464534</v>
      </c>
      <c r="Q139" s="5">
        <v>-9612653004</v>
      </c>
      <c r="R139" s="5">
        <v>46692492280</v>
      </c>
    </row>
    <row r="140" spans="3:18" ht="15.5" x14ac:dyDescent="0.35">
      <c r="C140" t="s">
        <v>2037</v>
      </c>
    </row>
    <row r="141" spans="3:18" ht="15.5" x14ac:dyDescent="0.35">
      <c r="C141" t="s">
        <v>202</v>
      </c>
      <c r="K141" s="5">
        <v>-48860001</v>
      </c>
      <c r="L141" s="5">
        <v>-633443361</v>
      </c>
      <c r="M141" s="5">
        <v>-509628750</v>
      </c>
      <c r="N141" s="5">
        <v>-894046541</v>
      </c>
    </row>
    <row r="142" spans="3:18" ht="15.5" x14ac:dyDescent="0.35">
      <c r="C142" t="s">
        <v>438</v>
      </c>
      <c r="D142" s="5">
        <v>3252869456</v>
      </c>
      <c r="E142" s="5">
        <v>-3252869456</v>
      </c>
      <c r="F142" s="5">
        <v>10174492998</v>
      </c>
      <c r="G142" s="5">
        <v>-10174492998</v>
      </c>
      <c r="L142" s="5">
        <v>-29882577735</v>
      </c>
      <c r="M142" s="5">
        <v>-70897471982</v>
      </c>
      <c r="N142" s="5">
        <v>-1854260069</v>
      </c>
      <c r="Q142" s="5">
        <v>-46220657894</v>
      </c>
      <c r="R142" s="5">
        <v>-136017952520</v>
      </c>
    </row>
    <row r="143" spans="3:18" ht="15.5" x14ac:dyDescent="0.35">
      <c r="C143" t="s">
        <v>423</v>
      </c>
      <c r="F143" s="5">
        <v>-12310870000</v>
      </c>
      <c r="G143" s="5">
        <v>12310870000</v>
      </c>
      <c r="L143" s="5">
        <v>19600021563</v>
      </c>
      <c r="M143" s="5">
        <v>92637943108</v>
      </c>
      <c r="O143" s="5">
        <v>69468915584</v>
      </c>
      <c r="P143" s="5">
        <v>18303445464</v>
      </c>
      <c r="R143" s="5">
        <v>183026770375</v>
      </c>
    </row>
    <row r="144" spans="3:18" ht="15.5" x14ac:dyDescent="0.35">
      <c r="C144" t="s">
        <v>204</v>
      </c>
      <c r="F144" s="5">
        <v>-13733946256</v>
      </c>
      <c r="I144" s="5">
        <v>-13733946256</v>
      </c>
      <c r="J144" s="5">
        <v>-17235634859</v>
      </c>
      <c r="K144" s="5">
        <v>-33852665131</v>
      </c>
    </row>
    <row r="145" spans="2:18" ht="15.5" x14ac:dyDescent="0.35">
      <c r="C145" t="s">
        <v>1548</v>
      </c>
      <c r="D145" s="5">
        <v>-6069760631</v>
      </c>
      <c r="G145" s="5">
        <v>6920226770</v>
      </c>
      <c r="R145" s="5">
        <v>-50000000</v>
      </c>
    </row>
    <row r="146" spans="2:18" ht="15.5" x14ac:dyDescent="0.35">
      <c r="C146" t="s">
        <v>635</v>
      </c>
      <c r="P146" s="5">
        <v>-94980000</v>
      </c>
      <c r="Q146" s="5">
        <v>-141400700</v>
      </c>
      <c r="R146" s="5">
        <v>-366325575</v>
      </c>
    </row>
    <row r="147" spans="2:18" ht="15.5" x14ac:dyDescent="0.35">
      <c r="C147" t="s">
        <v>157</v>
      </c>
      <c r="Q147" s="5">
        <v>36749405590</v>
      </c>
      <c r="R147" s="5">
        <v>100000000</v>
      </c>
    </row>
    <row r="148" spans="2:18" ht="15.5" x14ac:dyDescent="0.35">
      <c r="C148" t="s">
        <v>210</v>
      </c>
      <c r="D148" s="5">
        <v>-190000015500</v>
      </c>
      <c r="F148" s="5">
        <v>-76000006200</v>
      </c>
      <c r="G148" s="5">
        <v>-76000006200</v>
      </c>
      <c r="I148" s="5">
        <v>-266000021700</v>
      </c>
      <c r="J148" s="5">
        <v>-266000021700</v>
      </c>
      <c r="K148" s="5">
        <v>-152000012400</v>
      </c>
      <c r="L148" s="5">
        <v>-190000015500</v>
      </c>
      <c r="M148" s="5">
        <v>-57000004650</v>
      </c>
      <c r="N148" s="5">
        <v>-26600002170</v>
      </c>
      <c r="O148" s="5">
        <v>-26600002170</v>
      </c>
      <c r="P148" s="5">
        <v>-11400000930</v>
      </c>
    </row>
    <row r="149" spans="2:18" ht="15.5" x14ac:dyDescent="0.35">
      <c r="C149" t="s">
        <v>795</v>
      </c>
      <c r="N149" s="5">
        <v>-71251239740</v>
      </c>
    </row>
    <row r="150" spans="2:18" ht="15.5" x14ac:dyDescent="0.35">
      <c r="C150" t="s">
        <v>1298</v>
      </c>
    </row>
    <row r="151" spans="2:18" ht="15.5" x14ac:dyDescent="0.35">
      <c r="C151" t="s">
        <v>1499</v>
      </c>
    </row>
    <row r="152" spans="2:18" ht="15.5" x14ac:dyDescent="0.35">
      <c r="C152" t="s">
        <v>221</v>
      </c>
    </row>
    <row r="153" spans="2:18" ht="15.5" x14ac:dyDescent="0.35">
      <c r="C153" t="s">
        <v>577</v>
      </c>
    </row>
    <row r="154" spans="2:18" ht="15.5" x14ac:dyDescent="0.35">
      <c r="C154" t="s">
        <v>226</v>
      </c>
      <c r="D154" s="5">
        <v>-99571037453</v>
      </c>
      <c r="E154" s="5">
        <v>52506564612</v>
      </c>
      <c r="F154" s="5">
        <v>-23232177788</v>
      </c>
      <c r="G154" s="5">
        <v>-32976439252</v>
      </c>
      <c r="I154" s="5">
        <v>14542732726</v>
      </c>
      <c r="J154" s="5">
        <v>20808810043</v>
      </c>
      <c r="K154" s="5">
        <v>3660684541</v>
      </c>
      <c r="L154" s="5">
        <v>-52953822286</v>
      </c>
      <c r="M154" s="5">
        <v>64552508555</v>
      </c>
      <c r="N154" s="5">
        <v>11688649190</v>
      </c>
      <c r="O154" s="5">
        <v>22548348757</v>
      </c>
      <c r="P154" s="5">
        <v>-12515041555</v>
      </c>
      <c r="Q154" s="5">
        <v>13059097388</v>
      </c>
      <c r="R154" s="5">
        <v>-9951000017</v>
      </c>
    </row>
    <row r="155" spans="2:18" ht="15.5" x14ac:dyDescent="0.35">
      <c r="C155" t="s">
        <v>227</v>
      </c>
      <c r="D155" s="5">
        <v>1</v>
      </c>
      <c r="E155" s="5">
        <v>90274873237</v>
      </c>
      <c r="I155" s="5">
        <v>75732140512</v>
      </c>
      <c r="J155" s="5">
        <v>54923330469</v>
      </c>
      <c r="K155" s="5">
        <v>51262645928</v>
      </c>
      <c r="L155" s="5">
        <v>104216468215</v>
      </c>
      <c r="M155" s="5">
        <v>39663959660</v>
      </c>
      <c r="N155" s="5">
        <v>27975310470</v>
      </c>
      <c r="O155" s="5">
        <v>5426961713</v>
      </c>
      <c r="P155" s="5">
        <v>17942003268</v>
      </c>
      <c r="Q155" s="5">
        <v>4882905880</v>
      </c>
      <c r="R155" s="5">
        <v>14833905897</v>
      </c>
    </row>
    <row r="156" spans="2:18" ht="15.5" x14ac:dyDescent="0.35">
      <c r="C156" t="s">
        <v>225</v>
      </c>
    </row>
    <row r="157" spans="2:18" ht="15.5" x14ac:dyDescent="0.35">
      <c r="C157" t="s">
        <v>229</v>
      </c>
      <c r="D157" s="5">
        <v>-99571037452</v>
      </c>
      <c r="E157" s="5">
        <v>142781437849</v>
      </c>
      <c r="F157" s="5">
        <v>-23232177788</v>
      </c>
      <c r="G157" s="5">
        <v>-32976439252</v>
      </c>
      <c r="I157" s="5">
        <v>90274873238</v>
      </c>
      <c r="J157" s="5">
        <v>75732140512</v>
      </c>
      <c r="K157" s="5">
        <v>54923330469</v>
      </c>
      <c r="L157" s="5">
        <v>51262645929</v>
      </c>
      <c r="M157" s="5">
        <v>104216468215</v>
      </c>
      <c r="N157" s="5">
        <v>39663959660</v>
      </c>
      <c r="O157" s="5">
        <v>27975310470</v>
      </c>
      <c r="P157" s="5">
        <v>5426961713</v>
      </c>
      <c r="Q157" s="5">
        <v>17942003268</v>
      </c>
      <c r="R157" s="5">
        <v>4882905880</v>
      </c>
    </row>
    <row r="159" spans="2:18" ht="15.5" x14ac:dyDescent="0.35">
      <c r="B159" t="s">
        <v>230</v>
      </c>
      <c r="C159" t="s">
        <v>12</v>
      </c>
      <c r="D159" s="5">
        <v>3800000000</v>
      </c>
      <c r="E159" s="5">
        <v>3800000000</v>
      </c>
      <c r="F159" s="5">
        <v>3800000000</v>
      </c>
      <c r="G159" s="5">
        <v>3800000000</v>
      </c>
      <c r="I159" s="5">
        <v>3800000000</v>
      </c>
      <c r="J159" s="5">
        <v>3800000000</v>
      </c>
      <c r="K159" s="5">
        <v>3800000000</v>
      </c>
      <c r="L159" s="5">
        <v>3800000000</v>
      </c>
      <c r="M159" s="5">
        <v>3800000000</v>
      </c>
      <c r="N159" s="5">
        <v>3800000000</v>
      </c>
      <c r="O159" s="5">
        <v>3800000000</v>
      </c>
      <c r="P159" s="5">
        <v>760000000</v>
      </c>
      <c r="Q159" s="5">
        <v>760000000</v>
      </c>
      <c r="R159" s="5">
        <v>10000000</v>
      </c>
    </row>
    <row r="160" spans="2:18" ht="15.5" x14ac:dyDescent="0.35">
      <c r="C160" t="s">
        <v>231</v>
      </c>
      <c r="D160" s="6">
        <v>26.44</v>
      </c>
      <c r="E160" s="6">
        <v>21.95</v>
      </c>
      <c r="F160" s="6">
        <v>20.99</v>
      </c>
      <c r="G160" s="6">
        <v>19.170000000000002</v>
      </c>
    </row>
    <row r="161" spans="3:7" ht="15.5" x14ac:dyDescent="0.35">
      <c r="C161" t="s">
        <v>232</v>
      </c>
      <c r="D161" s="6">
        <v>36.31</v>
      </c>
      <c r="E161" s="6">
        <v>35.08</v>
      </c>
      <c r="F161" s="6">
        <v>39.299999999999997</v>
      </c>
      <c r="G161" s="6">
        <v>33.119999999999997</v>
      </c>
    </row>
    <row r="162" spans="3:7" ht="15.5" x14ac:dyDescent="0.35">
      <c r="C162" t="s">
        <v>67</v>
      </c>
      <c r="D162" s="6">
        <v>11.35</v>
      </c>
      <c r="E162" s="6">
        <v>11.66</v>
      </c>
      <c r="F162" s="6">
        <v>12.92</v>
      </c>
      <c r="G162" s="6">
        <v>11.28</v>
      </c>
    </row>
    <row r="163" spans="3:7" ht="15.5" x14ac:dyDescent="0.35">
      <c r="C163" t="s">
        <v>233</v>
      </c>
      <c r="D163" s="5">
        <v>124560000000</v>
      </c>
      <c r="E163" s="5">
        <v>110420000000</v>
      </c>
      <c r="F163" s="5">
        <v>104030000000</v>
      </c>
      <c r="G163" s="5">
        <v>99440000000</v>
      </c>
    </row>
    <row r="164" spans="3:7" ht="15.5" x14ac:dyDescent="0.35">
      <c r="C164" t="s">
        <v>234</v>
      </c>
      <c r="D164" s="6">
        <v>9.8100000000000007E-2</v>
      </c>
      <c r="E164" s="6">
        <v>7.7300000000000008E-2</v>
      </c>
      <c r="F164" s="6">
        <v>7.8E-2</v>
      </c>
      <c r="G164" s="6">
        <v>7.4299999999999991E-2</v>
      </c>
    </row>
    <row r="165" spans="3:7" ht="15.5" x14ac:dyDescent="0.35">
      <c r="C165" t="s">
        <v>235</v>
      </c>
      <c r="D165" s="6">
        <v>0.11269999999999999</v>
      </c>
      <c r="E165" s="6">
        <v>8.4900000000000003E-2</v>
      </c>
      <c r="F165" s="6">
        <v>8.8599999999999998E-2</v>
      </c>
      <c r="G165" s="6">
        <v>8.3599999999999994E-2</v>
      </c>
    </row>
    <row r="166" spans="3:7" ht="15.5" x14ac:dyDescent="0.35">
      <c r="C166" t="s">
        <v>236</v>
      </c>
      <c r="D166" s="6">
        <v>0.12179999999999999</v>
      </c>
      <c r="E166" s="6">
        <v>0.107</v>
      </c>
      <c r="F166" s="6">
        <v>0.10710000000000001</v>
      </c>
      <c r="G166" s="6">
        <v>0.10300000000000001</v>
      </c>
    </row>
    <row r="167" spans="3:7" ht="15.5" x14ac:dyDescent="0.35">
      <c r="C167" t="s">
        <v>237</v>
      </c>
      <c r="D167" s="6">
        <v>2291.8200000000002</v>
      </c>
      <c r="E167" s="6">
        <v>617.49</v>
      </c>
      <c r="F167" s="6">
        <v>421.19</v>
      </c>
      <c r="G167" s="6">
        <v>136.96</v>
      </c>
    </row>
    <row r="168" spans="3:7" ht="15.5" x14ac:dyDescent="0.35">
      <c r="C168" t="s">
        <v>443</v>
      </c>
      <c r="D168" s="5">
        <v>895000000000</v>
      </c>
      <c r="E168" s="5">
        <v>985000000000</v>
      </c>
      <c r="F168" s="5">
        <v>903000000000</v>
      </c>
      <c r="G168" s="5">
        <v>875000000000</v>
      </c>
    </row>
    <row r="169" spans="3:7" ht="15.5" x14ac:dyDescent="0.35">
      <c r="C169" t="s">
        <v>238</v>
      </c>
      <c r="D169" s="6">
        <v>4.09</v>
      </c>
      <c r="E169" s="6">
        <v>2.98</v>
      </c>
      <c r="F169" s="6">
        <v>3.48</v>
      </c>
      <c r="G169" s="6">
        <v>2.77</v>
      </c>
    </row>
    <row r="170" spans="3:7" ht="15.5" x14ac:dyDescent="0.35">
      <c r="C170" t="s">
        <v>239</v>
      </c>
      <c r="D170" s="6">
        <v>234.67</v>
      </c>
      <c r="E170" s="6">
        <v>258.51</v>
      </c>
      <c r="F170" s="6">
        <v>236.78</v>
      </c>
      <c r="G170" s="6">
        <v>229.41</v>
      </c>
    </row>
    <row r="171" spans="3:7" ht="15.5" x14ac:dyDescent="0.35">
      <c r="C171" t="s">
        <v>240</v>
      </c>
      <c r="D171" s="6">
        <v>4.09</v>
      </c>
      <c r="E171" s="6">
        <v>2.98</v>
      </c>
      <c r="F171" s="6">
        <v>3.48</v>
      </c>
      <c r="G171" s="6">
        <v>2.77</v>
      </c>
    </row>
    <row r="172" spans="3:7" ht="15.5" x14ac:dyDescent="0.35">
      <c r="C172" t="s">
        <v>241</v>
      </c>
      <c r="D172" s="6">
        <v>234.67</v>
      </c>
      <c r="E172" s="6">
        <v>258.51</v>
      </c>
      <c r="F172" s="6">
        <v>236.78</v>
      </c>
      <c r="G172" s="6">
        <v>229.41</v>
      </c>
    </row>
    <row r="173" spans="3:7" ht="15.5" x14ac:dyDescent="0.35">
      <c r="C173" t="s">
        <v>242</v>
      </c>
      <c r="D173" s="5">
        <v>52000000000</v>
      </c>
      <c r="E173" s="5">
        <v>6000000000</v>
      </c>
      <c r="F173" s="5">
        <v>66000000000</v>
      </c>
      <c r="G173" s="5">
        <v>29000000000</v>
      </c>
    </row>
    <row r="174" spans="3:7" ht="15.5" x14ac:dyDescent="0.35">
      <c r="C174" t="s">
        <v>243</v>
      </c>
      <c r="G174" s="5">
        <v>4000000000</v>
      </c>
    </row>
    <row r="175" spans="3:7" ht="15.5" x14ac:dyDescent="0.35">
      <c r="C175" t="s">
        <v>306</v>
      </c>
      <c r="D175" s="5">
        <v>892000000000</v>
      </c>
      <c r="E175" s="5">
        <v>982000000000</v>
      </c>
      <c r="F175" s="5">
        <v>900000000000</v>
      </c>
      <c r="G175" s="5">
        <v>872000000000</v>
      </c>
    </row>
    <row r="176" spans="3:7" ht="15.5" x14ac:dyDescent="0.35">
      <c r="C176" t="s">
        <v>24</v>
      </c>
      <c r="D176" s="5">
        <v>52000000000</v>
      </c>
      <c r="E176" s="5">
        <v>6000000000</v>
      </c>
      <c r="F176" s="5">
        <v>66000000000</v>
      </c>
      <c r="G176" s="5">
        <v>33000000000</v>
      </c>
    </row>
    <row r="177" spans="3:18" ht="15.5" x14ac:dyDescent="0.35">
      <c r="C177" t="s">
        <v>21</v>
      </c>
      <c r="D177" s="5">
        <v>9000000000</v>
      </c>
      <c r="E177" s="5">
        <v>-137000000000</v>
      </c>
      <c r="F177" s="5">
        <v>-24000000000</v>
      </c>
      <c r="G177" s="5">
        <v>-80000000000</v>
      </c>
    </row>
    <row r="178" spans="3:18" ht="15.5" x14ac:dyDescent="0.35">
      <c r="C178" t="s">
        <v>245</v>
      </c>
      <c r="D178" s="5">
        <v>375000000000</v>
      </c>
      <c r="E178" s="5">
        <v>470000000000</v>
      </c>
      <c r="F178" s="5">
        <v>385000000000</v>
      </c>
      <c r="G178" s="5">
        <v>368000000000</v>
      </c>
    </row>
    <row r="179" spans="3:18" ht="15.5" x14ac:dyDescent="0.35">
      <c r="C179" t="s">
        <v>246</v>
      </c>
      <c r="D179" s="5">
        <v>117000000000</v>
      </c>
      <c r="E179" s="5">
        <v>119000000000</v>
      </c>
      <c r="F179" s="5">
        <v>10000000000</v>
      </c>
      <c r="G179" s="5">
        <v>83000000000</v>
      </c>
    </row>
    <row r="180" spans="3:18" ht="15.5" x14ac:dyDescent="0.35">
      <c r="C180" t="s">
        <v>247</v>
      </c>
      <c r="D180" s="5">
        <v>-14000000000</v>
      </c>
      <c r="E180" s="5">
        <v>-7000000000</v>
      </c>
      <c r="F180" s="5">
        <v>10000000000</v>
      </c>
      <c r="G180" s="5">
        <v>-23000000000</v>
      </c>
    </row>
    <row r="181" spans="3:18" ht="15.5" x14ac:dyDescent="0.35">
      <c r="C181" t="s">
        <v>13</v>
      </c>
      <c r="D181" s="5">
        <v>103000000000</v>
      </c>
      <c r="E181" s="5">
        <v>112000000000</v>
      </c>
      <c r="F181" s="5">
        <v>20000000000</v>
      </c>
      <c r="G181" s="5">
        <v>60000000000</v>
      </c>
    </row>
    <row r="182" spans="3:18" ht="15.5" x14ac:dyDescent="0.35">
      <c r="C182" t="s">
        <v>16</v>
      </c>
      <c r="D182" s="6">
        <v>27.18</v>
      </c>
      <c r="E182" s="6">
        <v>29.59</v>
      </c>
      <c r="F182" s="6">
        <v>5.31</v>
      </c>
      <c r="G182" s="6">
        <v>15.82</v>
      </c>
    </row>
    <row r="183" spans="3:18" ht="15.5" x14ac:dyDescent="0.35">
      <c r="C183" t="s">
        <v>52</v>
      </c>
      <c r="I183" s="6">
        <v>74.7</v>
      </c>
      <c r="J183" s="6">
        <v>75.400000000000006</v>
      </c>
      <c r="K183" s="6">
        <v>41.06</v>
      </c>
      <c r="L183" s="6">
        <v>63.97</v>
      </c>
      <c r="M183" s="6">
        <v>103.2</v>
      </c>
      <c r="N183" s="6">
        <v>37.9</v>
      </c>
      <c r="O183" s="6">
        <v>23.16</v>
      </c>
      <c r="P183" s="6">
        <v>107.77</v>
      </c>
      <c r="Q183" s="6">
        <v>61.92</v>
      </c>
      <c r="R183" s="6">
        <v>3137.37</v>
      </c>
    </row>
    <row r="184" spans="3:18" ht="15.5" x14ac:dyDescent="0.35">
      <c r="C184" t="s">
        <v>66</v>
      </c>
      <c r="I184" s="6">
        <v>11.04</v>
      </c>
      <c r="J184" s="6">
        <v>13.99</v>
      </c>
      <c r="K184" s="6">
        <v>14.86</v>
      </c>
      <c r="L184" s="6">
        <v>10.4</v>
      </c>
      <c r="M184" s="6">
        <v>10.42</v>
      </c>
      <c r="N184" s="6">
        <v>22.16</v>
      </c>
      <c r="O184" s="6">
        <v>19.52</v>
      </c>
      <c r="P184" s="6">
        <v>18.420000000000002</v>
      </c>
      <c r="Q184" s="6">
        <v>25.84</v>
      </c>
      <c r="R184" s="5">
        <v>0</v>
      </c>
    </row>
    <row r="185" spans="3:18" ht="15.5" x14ac:dyDescent="0.35">
      <c r="C185" t="s">
        <v>69</v>
      </c>
      <c r="I185" s="6">
        <v>3.74</v>
      </c>
      <c r="J185" s="6">
        <v>4.41</v>
      </c>
      <c r="K185" s="6">
        <v>4.1399999999999997</v>
      </c>
      <c r="L185" s="6">
        <v>3.07</v>
      </c>
      <c r="M185" s="6">
        <v>3.42</v>
      </c>
      <c r="N185" s="6">
        <v>5.65</v>
      </c>
      <c r="O185" s="6">
        <v>4.75</v>
      </c>
      <c r="P185" s="6">
        <v>4.6399999999999997</v>
      </c>
      <c r="Q185" s="6">
        <v>5.07</v>
      </c>
      <c r="R185" s="5">
        <v>0</v>
      </c>
    </row>
    <row r="186" spans="3:18" ht="15.5" x14ac:dyDescent="0.35">
      <c r="C186" t="s">
        <v>248</v>
      </c>
      <c r="I186" s="5">
        <v>380420000000</v>
      </c>
      <c r="J186" s="5">
        <v>383930000000</v>
      </c>
      <c r="K186" s="5">
        <v>221220000000</v>
      </c>
      <c r="L186" s="5">
        <v>347280000000</v>
      </c>
      <c r="M186" s="5">
        <v>536220000000</v>
      </c>
      <c r="N186" s="5">
        <v>202100000000</v>
      </c>
      <c r="O186" s="6">
        <v>132729999999.99998</v>
      </c>
      <c r="P186" s="5">
        <v>119210000000</v>
      </c>
    </row>
    <row r="187" spans="3:18" ht="15.5" x14ac:dyDescent="0.35">
      <c r="C187" t="s">
        <v>249</v>
      </c>
      <c r="I187" s="6">
        <v>0.27760000000000001</v>
      </c>
      <c r="J187" s="6">
        <v>0.29980000000000001</v>
      </c>
      <c r="K187" s="6">
        <v>0.16399999999999998</v>
      </c>
      <c r="L187" s="6">
        <v>0.24179999999999999</v>
      </c>
      <c r="M187" s="6">
        <v>0.36359999999999998</v>
      </c>
      <c r="N187" s="6">
        <v>0.20010000000000003</v>
      </c>
      <c r="O187" s="6">
        <v>0.19940000000000002</v>
      </c>
      <c r="P187" s="6">
        <v>0.25750000000000001</v>
      </c>
      <c r="Q187" s="6">
        <v>0.20679999999999998</v>
      </c>
      <c r="R187" s="6">
        <v>0.11460000000000001</v>
      </c>
    </row>
    <row r="188" spans="3:18" ht="15.5" x14ac:dyDescent="0.35">
      <c r="C188" t="s">
        <v>250</v>
      </c>
      <c r="I188" s="6">
        <v>0.3155</v>
      </c>
      <c r="J188" s="6">
        <v>0.33390000000000003</v>
      </c>
      <c r="K188" s="6">
        <v>0.18629999999999999</v>
      </c>
      <c r="L188" s="6">
        <v>0.28899999999999998</v>
      </c>
      <c r="M188" s="6">
        <v>0.52929999999999999</v>
      </c>
      <c r="N188" s="6">
        <v>0.35409999999999997</v>
      </c>
      <c r="O188" s="6">
        <v>0.29430000000000001</v>
      </c>
      <c r="P188" s="6">
        <v>0.34450000000000003</v>
      </c>
      <c r="Q188" s="6">
        <v>0.28199999999999997</v>
      </c>
      <c r="R188" s="6">
        <v>0.24299999999999999</v>
      </c>
    </row>
    <row r="189" spans="3:18" ht="15.5" x14ac:dyDescent="0.35">
      <c r="C189" t="s">
        <v>251</v>
      </c>
      <c r="I189" s="6">
        <v>0.3911</v>
      </c>
      <c r="J189" s="6">
        <v>0.40560000000000002</v>
      </c>
      <c r="K189" s="6">
        <v>0.21729999999999999</v>
      </c>
      <c r="L189" s="6">
        <v>0.38240000000000002</v>
      </c>
      <c r="M189" s="6">
        <v>0.84060000000000001</v>
      </c>
      <c r="N189" s="6">
        <v>0.4667</v>
      </c>
      <c r="O189" s="6">
        <v>0.40279999999999999</v>
      </c>
      <c r="P189" s="6">
        <v>0.52900000000000003</v>
      </c>
      <c r="Q189" s="6">
        <v>0.5202</v>
      </c>
      <c r="R189" s="6">
        <v>0.72470000000000001</v>
      </c>
    </row>
    <row r="190" spans="3:18" ht="15.5" x14ac:dyDescent="0.35">
      <c r="C190" t="s">
        <v>252</v>
      </c>
      <c r="I190" s="6">
        <v>232.12</v>
      </c>
      <c r="J190" s="6">
        <v>207.84</v>
      </c>
      <c r="K190" s="6">
        <v>59.59</v>
      </c>
      <c r="L190" s="6">
        <v>88.58</v>
      </c>
      <c r="M190" s="6">
        <v>81.739999999999995</v>
      </c>
      <c r="N190" s="6">
        <v>42.37</v>
      </c>
    </row>
    <row r="191" spans="3:18" ht="15.5" x14ac:dyDescent="0.35">
      <c r="C191" t="s">
        <v>63</v>
      </c>
      <c r="I191" s="6">
        <v>3.48</v>
      </c>
      <c r="J191" s="6">
        <v>4.67</v>
      </c>
      <c r="K191" s="6">
        <v>2.77</v>
      </c>
      <c r="L191" s="5">
        <v>3</v>
      </c>
      <c r="M191" s="6">
        <v>5.51</v>
      </c>
      <c r="N191" s="6">
        <v>7.85</v>
      </c>
      <c r="O191" s="6">
        <v>5.74</v>
      </c>
      <c r="P191" s="6">
        <v>6.35</v>
      </c>
      <c r="Q191" s="6">
        <v>7.29</v>
      </c>
      <c r="R191" s="5">
        <v>0</v>
      </c>
    </row>
    <row r="192" spans="3:18" ht="15.5" x14ac:dyDescent="0.35">
      <c r="C192" t="s">
        <v>60</v>
      </c>
      <c r="I192" s="6">
        <v>236.78</v>
      </c>
      <c r="J192" s="6">
        <v>225.81</v>
      </c>
      <c r="K192" s="6">
        <v>220.35</v>
      </c>
      <c r="L192" s="6">
        <v>221.32</v>
      </c>
      <c r="M192" s="6">
        <v>194.97</v>
      </c>
      <c r="N192" s="6">
        <v>107.03</v>
      </c>
      <c r="O192" s="6">
        <v>78.69</v>
      </c>
      <c r="P192" s="6">
        <v>312.81</v>
      </c>
      <c r="Q192" s="6">
        <v>219.53</v>
      </c>
      <c r="R192" s="6">
        <v>12912.56</v>
      </c>
    </row>
    <row r="193" spans="2:18" ht="15.5" x14ac:dyDescent="0.35">
      <c r="C193" t="s">
        <v>253</v>
      </c>
      <c r="I193" s="6">
        <v>3.48</v>
      </c>
      <c r="J193" s="6">
        <v>4.67</v>
      </c>
      <c r="K193" s="6">
        <v>2.77</v>
      </c>
      <c r="L193" s="5">
        <v>3</v>
      </c>
      <c r="M193" s="6">
        <v>5.51</v>
      </c>
      <c r="N193" s="6">
        <v>7.85</v>
      </c>
      <c r="O193" s="6">
        <v>5.74</v>
      </c>
      <c r="P193" s="6">
        <v>6.35</v>
      </c>
      <c r="Q193" s="6">
        <v>7.29</v>
      </c>
      <c r="R193" s="5">
        <v>0</v>
      </c>
    </row>
    <row r="194" spans="2:18" ht="15.5" x14ac:dyDescent="0.35">
      <c r="C194" t="s">
        <v>254</v>
      </c>
      <c r="I194" s="6">
        <v>236.78</v>
      </c>
      <c r="J194" s="6">
        <v>225.81</v>
      </c>
      <c r="K194" s="6">
        <v>220.35</v>
      </c>
      <c r="L194" s="6">
        <v>221.32</v>
      </c>
      <c r="M194" s="6">
        <v>194.97</v>
      </c>
      <c r="N194" s="6">
        <v>107.03</v>
      </c>
      <c r="O194" s="6">
        <v>78.69</v>
      </c>
      <c r="P194" s="6">
        <v>312.81</v>
      </c>
      <c r="Q194" s="6">
        <v>219.53</v>
      </c>
      <c r="R194" s="6">
        <v>12912.56</v>
      </c>
    </row>
    <row r="195" spans="2:18" ht="15.5" x14ac:dyDescent="0.35">
      <c r="C195" t="s">
        <v>255</v>
      </c>
      <c r="I195" s="5">
        <v>66000000000</v>
      </c>
      <c r="J195" s="5">
        <v>25000000000</v>
      </c>
      <c r="K195" s="5">
        <v>40000000000</v>
      </c>
      <c r="L195" s="5">
        <v>80000000000</v>
      </c>
      <c r="M195" s="5">
        <v>84000000000</v>
      </c>
      <c r="N195" s="5">
        <v>163000000000</v>
      </c>
      <c r="O195" s="5">
        <v>57000000000</v>
      </c>
      <c r="P195" s="5">
        <v>45000000000</v>
      </c>
      <c r="Q195" s="5">
        <v>26000000000</v>
      </c>
      <c r="R195" s="5">
        <v>73000000000</v>
      </c>
    </row>
    <row r="196" spans="2:18" ht="15.5" x14ac:dyDescent="0.35">
      <c r="C196" t="s">
        <v>256</v>
      </c>
      <c r="J196" s="5">
        <v>6000000000</v>
      </c>
      <c r="K196" s="5">
        <v>18000000000</v>
      </c>
      <c r="L196" s="5">
        <v>42000000000</v>
      </c>
      <c r="M196" s="5">
        <v>51000000000</v>
      </c>
      <c r="O196" s="5">
        <v>57000000000</v>
      </c>
    </row>
    <row r="197" spans="2:18" ht="15.5" x14ac:dyDescent="0.35">
      <c r="C197" t="s">
        <v>26</v>
      </c>
      <c r="I197" s="5">
        <v>66000000000</v>
      </c>
      <c r="J197" s="5">
        <v>31000000000</v>
      </c>
      <c r="K197" s="5">
        <v>57000000000</v>
      </c>
      <c r="L197" s="5">
        <v>122000000000</v>
      </c>
      <c r="M197" s="5">
        <v>135000000000</v>
      </c>
      <c r="N197" s="5">
        <v>163000000000</v>
      </c>
      <c r="O197" s="5">
        <v>114000000000</v>
      </c>
      <c r="P197" s="5">
        <v>45000000000</v>
      </c>
      <c r="Q197" s="5">
        <v>26000000000</v>
      </c>
      <c r="R197" s="5">
        <v>73000000000</v>
      </c>
    </row>
    <row r="198" spans="2:18" ht="15.5" x14ac:dyDescent="0.35">
      <c r="C198" t="s">
        <v>23</v>
      </c>
      <c r="I198" s="5">
        <v>-24000000000</v>
      </c>
      <c r="J198" s="5">
        <v>-45000000000</v>
      </c>
      <c r="K198" s="5">
        <v>2000000000</v>
      </c>
      <c r="L198" s="5">
        <v>70000000000</v>
      </c>
      <c r="M198" s="5">
        <v>31000000000</v>
      </c>
      <c r="N198" s="5">
        <v>123000000000</v>
      </c>
      <c r="O198" s="5">
        <v>86000000000</v>
      </c>
      <c r="P198" s="5">
        <v>39000000000</v>
      </c>
      <c r="Q198" s="5">
        <v>8000000000</v>
      </c>
      <c r="R198" s="5">
        <v>68000000000</v>
      </c>
    </row>
    <row r="199" spans="2:18" ht="15.5" x14ac:dyDescent="0.35">
      <c r="C199" t="s">
        <v>257</v>
      </c>
      <c r="I199" s="5">
        <v>385000000000</v>
      </c>
      <c r="J199" s="5">
        <v>349000000000</v>
      </c>
      <c r="K199" s="5">
        <v>340000000000</v>
      </c>
      <c r="L199" s="5">
        <v>324000000000</v>
      </c>
      <c r="M199" s="5">
        <v>312000000000</v>
      </c>
      <c r="N199" s="5">
        <v>58000000000</v>
      </c>
      <c r="O199" s="5">
        <v>155000000000</v>
      </c>
      <c r="P199" s="5">
        <v>89000000000</v>
      </c>
      <c r="Q199" s="5">
        <v>79000000000</v>
      </c>
      <c r="R199" s="5">
        <v>7000000000</v>
      </c>
    </row>
    <row r="200" spans="2:18" ht="15.5" x14ac:dyDescent="0.35">
      <c r="C200" t="s">
        <v>258</v>
      </c>
      <c r="I200" s="5">
        <v>247000000000</v>
      </c>
      <c r="J200" s="5">
        <v>341000000000</v>
      </c>
      <c r="K200" s="5">
        <v>234000000000</v>
      </c>
      <c r="L200" s="5">
        <v>205000000000</v>
      </c>
      <c r="M200" s="5">
        <v>332000000000</v>
      </c>
      <c r="N200" s="5">
        <v>219000000000</v>
      </c>
      <c r="O200" s="5">
        <v>44000000000</v>
      </c>
      <c r="P200" s="5">
        <v>51000000000</v>
      </c>
      <c r="Q200" s="5">
        <v>46000000000</v>
      </c>
      <c r="R200" s="5">
        <v>-36000000000</v>
      </c>
    </row>
    <row r="201" spans="2:18" ht="15.5" x14ac:dyDescent="0.35">
      <c r="C201" t="s">
        <v>259</v>
      </c>
      <c r="I201" s="5">
        <v>-21000000000</v>
      </c>
      <c r="J201" s="5">
        <v>-9000000000</v>
      </c>
      <c r="K201" s="5">
        <v>-17000000000</v>
      </c>
      <c r="L201" s="5">
        <v>-44000000000</v>
      </c>
      <c r="M201" s="5">
        <v>-179000000000</v>
      </c>
      <c r="N201" s="5">
        <v>-153000000000</v>
      </c>
      <c r="O201" s="5">
        <v>-65000000000</v>
      </c>
      <c r="P201" s="5">
        <v>-70000000000</v>
      </c>
      <c r="Q201" s="5">
        <v>-23000000000</v>
      </c>
      <c r="R201" s="5">
        <v>-21000000000</v>
      </c>
    </row>
    <row r="202" spans="2:18" ht="15.5" x14ac:dyDescent="0.35">
      <c r="C202" t="s">
        <v>15</v>
      </c>
      <c r="I202" s="5">
        <v>226000000000</v>
      </c>
      <c r="J202" s="5">
        <v>331000000000</v>
      </c>
      <c r="K202" s="5">
        <v>218000000000</v>
      </c>
      <c r="L202" s="5">
        <v>162000000000</v>
      </c>
      <c r="M202" s="5">
        <v>152000000000</v>
      </c>
      <c r="N202" s="5">
        <v>66000000000</v>
      </c>
      <c r="O202" s="5">
        <v>-20000000000</v>
      </c>
      <c r="P202" s="5">
        <v>-19000000000</v>
      </c>
      <c r="Q202" s="5">
        <v>23000000000</v>
      </c>
      <c r="R202" s="5">
        <v>-57000000000</v>
      </c>
    </row>
    <row r="203" spans="2:18" ht="15.5" x14ac:dyDescent="0.35">
      <c r="C203" t="s">
        <v>17</v>
      </c>
      <c r="I203" s="6">
        <v>59.44</v>
      </c>
      <c r="J203" s="6">
        <v>87.18</v>
      </c>
      <c r="K203" s="6">
        <v>57.24</v>
      </c>
      <c r="L203" s="6">
        <v>42.54</v>
      </c>
      <c r="M203" s="6">
        <v>40.11</v>
      </c>
      <c r="N203" s="6">
        <v>17.46</v>
      </c>
      <c r="O203" s="6">
        <v>-5.35</v>
      </c>
      <c r="P203" s="6">
        <v>-25.43</v>
      </c>
      <c r="Q203" s="6">
        <v>29.8</v>
      </c>
      <c r="R203" s="6">
        <v>-9072.4</v>
      </c>
    </row>
    <row r="205" spans="2:18" ht="15.5" x14ac:dyDescent="0.35">
      <c r="B205" t="s">
        <v>260</v>
      </c>
      <c r="C205" t="s">
        <v>261</v>
      </c>
      <c r="D205" s="5">
        <v>100000000000</v>
      </c>
      <c r="E205" s="5">
        <v>83000000000</v>
      </c>
      <c r="F205" s="5">
        <v>80000000000</v>
      </c>
      <c r="G205" s="5">
        <v>73000000000</v>
      </c>
      <c r="H205" s="5">
        <v>368000000000</v>
      </c>
      <c r="I205" s="5">
        <v>284000000000</v>
      </c>
      <c r="J205" s="5">
        <v>287000000000</v>
      </c>
      <c r="K205" s="5">
        <v>156000000000</v>
      </c>
      <c r="L205" s="5">
        <v>243000000000</v>
      </c>
      <c r="M205" s="5">
        <v>392000000000</v>
      </c>
      <c r="N205" s="5">
        <v>144000000000</v>
      </c>
      <c r="O205" s="5">
        <v>88000000000</v>
      </c>
      <c r="P205" s="5">
        <v>82000000000</v>
      </c>
      <c r="Q205" s="5">
        <v>47000000000</v>
      </c>
    </row>
    <row r="206" spans="2:18" ht="15.5" x14ac:dyDescent="0.35">
      <c r="C206" t="s">
        <v>444</v>
      </c>
      <c r="H206" s="5">
        <v>90</v>
      </c>
      <c r="I206" s="5">
        <v>90</v>
      </c>
      <c r="J206" s="5">
        <v>70</v>
      </c>
      <c r="K206" s="5">
        <v>35</v>
      </c>
      <c r="L206" s="5">
        <v>35</v>
      </c>
      <c r="M206" s="5">
        <v>50</v>
      </c>
      <c r="N206" s="5">
        <v>15</v>
      </c>
      <c r="O206" s="5">
        <v>7</v>
      </c>
      <c r="P206" s="5">
        <v>7</v>
      </c>
      <c r="Q206" s="5">
        <v>3</v>
      </c>
    </row>
    <row r="207" spans="2:18" ht="15.5" x14ac:dyDescent="0.35">
      <c r="C207" t="s">
        <v>71</v>
      </c>
      <c r="H207" s="6">
        <v>0.92989999999999995</v>
      </c>
      <c r="I207" s="6">
        <v>1.2046999999999999</v>
      </c>
      <c r="J207" s="6">
        <v>0.92830000000000001</v>
      </c>
      <c r="K207" s="6">
        <v>0.85250000000000004</v>
      </c>
      <c r="L207" s="6">
        <v>0.54710000000000003</v>
      </c>
      <c r="M207" s="6">
        <v>0.48450000000000004</v>
      </c>
      <c r="N207" s="6">
        <v>0.39579999999999999</v>
      </c>
      <c r="O207" s="6">
        <v>0.30230000000000001</v>
      </c>
      <c r="P207" s="6">
        <v>0.32479999999999998</v>
      </c>
      <c r="Q207" s="6">
        <v>0.24230000000000002</v>
      </c>
    </row>
    <row r="208" spans="2:18" ht="15.5" x14ac:dyDescent="0.35">
      <c r="C208" t="s">
        <v>445</v>
      </c>
      <c r="H208" s="6">
        <v>7.7899999999999997E-2</v>
      </c>
      <c r="I208" s="6">
        <v>0.1091</v>
      </c>
      <c r="J208" s="6">
        <v>8.6400000000000005E-2</v>
      </c>
      <c r="K208" s="6">
        <v>3.8300000000000001E-2</v>
      </c>
      <c r="L208" s="6">
        <v>5.6900000000000006E-2</v>
      </c>
      <c r="M208" s="6">
        <v>4.4800000000000006E-2</v>
      </c>
      <c r="N208" s="6">
        <v>1.6899999999999998E-2</v>
      </c>
      <c r="O208" s="6">
        <v>7.7000000000000002E-3</v>
      </c>
      <c r="P208" s="6">
        <v>1.41E-2</v>
      </c>
      <c r="Q208" s="6">
        <v>8.8000000000000005E-3</v>
      </c>
    </row>
    <row r="209" spans="3:17" ht="15.5" x14ac:dyDescent="0.35">
      <c r="C209" t="s">
        <v>51</v>
      </c>
      <c r="D209" s="6">
        <v>26.44</v>
      </c>
      <c r="E209" s="6">
        <v>21.95</v>
      </c>
      <c r="F209" s="6">
        <v>20.99</v>
      </c>
      <c r="G209" s="6">
        <v>19.170000000000002</v>
      </c>
      <c r="H209" s="6">
        <v>96.79</v>
      </c>
      <c r="I209" s="6">
        <v>74.7</v>
      </c>
      <c r="J209" s="6">
        <v>75.400000000000006</v>
      </c>
      <c r="K209" s="6">
        <v>41.06</v>
      </c>
      <c r="L209" s="6">
        <v>63.97</v>
      </c>
      <c r="M209" s="6">
        <v>103.2</v>
      </c>
      <c r="N209" s="6">
        <v>37.9</v>
      </c>
      <c r="O209" s="6">
        <v>23.16</v>
      </c>
      <c r="P209" s="6">
        <v>21.55</v>
      </c>
      <c r="Q209" s="6">
        <v>12.38</v>
      </c>
    </row>
    <row r="210" spans="3:17" ht="15.5" x14ac:dyDescent="0.35">
      <c r="C210" t="s">
        <v>73</v>
      </c>
      <c r="H210" s="5">
        <v>90</v>
      </c>
      <c r="I210" s="5">
        <v>90</v>
      </c>
      <c r="J210" s="5">
        <v>70</v>
      </c>
      <c r="K210" s="5">
        <v>35</v>
      </c>
      <c r="L210" s="5">
        <v>35</v>
      </c>
      <c r="M210" s="5">
        <v>50</v>
      </c>
      <c r="N210" s="5">
        <v>15</v>
      </c>
      <c r="O210" s="5">
        <v>7</v>
      </c>
      <c r="P210" s="5">
        <v>7</v>
      </c>
      <c r="Q210" s="5">
        <v>3</v>
      </c>
    </row>
    <row r="211" spans="3:17" ht="15.5" x14ac:dyDescent="0.35">
      <c r="C211" t="s">
        <v>446</v>
      </c>
      <c r="H211" s="6">
        <v>0.92989999999999995</v>
      </c>
      <c r="I211" s="6">
        <v>1.2046999999999999</v>
      </c>
      <c r="J211" s="6">
        <v>0.92830000000000001</v>
      </c>
      <c r="K211" s="6">
        <v>0.85250000000000004</v>
      </c>
      <c r="L211" s="6">
        <v>0.54710000000000003</v>
      </c>
      <c r="M211" s="6">
        <v>0.48450000000000004</v>
      </c>
      <c r="N211" s="6">
        <v>0.39579999999999999</v>
      </c>
      <c r="O211" s="6">
        <v>0.30230000000000001</v>
      </c>
      <c r="P211" s="6">
        <v>0.32479999999999998</v>
      </c>
      <c r="Q211" s="6">
        <v>0.24230000000000002</v>
      </c>
    </row>
    <row r="212" spans="3:17" ht="15.5" x14ac:dyDescent="0.35">
      <c r="C212" t="s">
        <v>447</v>
      </c>
      <c r="H212" s="6">
        <v>7.7899999999999997E-2</v>
      </c>
      <c r="I212" s="6">
        <v>0.1091</v>
      </c>
      <c r="J212" s="6">
        <v>8.6400000000000005E-2</v>
      </c>
      <c r="K212" s="6">
        <v>3.8300000000000001E-2</v>
      </c>
      <c r="L212" s="6">
        <v>5.6900000000000006E-2</v>
      </c>
      <c r="M212" s="6">
        <v>4.4800000000000006E-2</v>
      </c>
      <c r="N212" s="6">
        <v>1.6899999999999998E-2</v>
      </c>
      <c r="O212" s="6">
        <v>7.7000000000000002E-3</v>
      </c>
      <c r="P212" s="6">
        <v>1.41E-2</v>
      </c>
      <c r="Q212" s="6">
        <v>8.8000000000000005E-3</v>
      </c>
    </row>
    <row r="213" spans="3:17" ht="15.5" x14ac:dyDescent="0.35">
      <c r="C213" t="s">
        <v>262</v>
      </c>
      <c r="D213" s="5">
        <v>321000000000</v>
      </c>
      <c r="E213" s="5">
        <v>251000000000</v>
      </c>
      <c r="F213" s="5">
        <v>243000000000</v>
      </c>
      <c r="G213" s="5">
        <v>214000000000</v>
      </c>
      <c r="H213" s="5">
        <v>1144000000000</v>
      </c>
      <c r="I213" s="5">
        <v>837000000000</v>
      </c>
      <c r="J213" s="5">
        <v>910000000000</v>
      </c>
      <c r="K213" s="5">
        <v>559000000000</v>
      </c>
      <c r="L213" s="5">
        <v>824000000000</v>
      </c>
      <c r="M213" s="5">
        <v>1194000000000</v>
      </c>
      <c r="N213" s="5">
        <v>565000000000</v>
      </c>
      <c r="O213" s="5">
        <v>362000000000</v>
      </c>
      <c r="P213" s="5">
        <v>325000000000</v>
      </c>
      <c r="Q213" s="5">
        <v>240000000000</v>
      </c>
    </row>
    <row r="214" spans="3:17" ht="15.5" x14ac:dyDescent="0.35">
      <c r="C214" t="s">
        <v>448</v>
      </c>
      <c r="H214" s="5">
        <v>90</v>
      </c>
      <c r="I214" s="5">
        <v>90</v>
      </c>
      <c r="J214" s="5">
        <v>70</v>
      </c>
      <c r="K214" s="5">
        <v>35</v>
      </c>
      <c r="L214" s="5">
        <v>35</v>
      </c>
      <c r="M214" s="5">
        <v>50</v>
      </c>
      <c r="N214" s="5">
        <v>15</v>
      </c>
      <c r="O214" s="5">
        <v>7</v>
      </c>
      <c r="P214" s="5">
        <v>7</v>
      </c>
      <c r="Q214" s="5">
        <v>3</v>
      </c>
    </row>
    <row r="215" spans="3:17" ht="15.5" x14ac:dyDescent="0.35">
      <c r="C215" t="s">
        <v>449</v>
      </c>
      <c r="H215" s="6">
        <v>0.92989999999999995</v>
      </c>
      <c r="I215" s="6">
        <v>1.2046999999999999</v>
      </c>
      <c r="J215" s="6">
        <v>0.92830000000000001</v>
      </c>
      <c r="K215" s="6">
        <v>0.85250000000000004</v>
      </c>
      <c r="L215" s="6">
        <v>0.54710000000000003</v>
      </c>
      <c r="M215" s="6">
        <v>0.48450000000000004</v>
      </c>
      <c r="N215" s="6">
        <v>0.39579999999999999</v>
      </c>
      <c r="O215" s="6">
        <v>0.30230000000000001</v>
      </c>
      <c r="P215" s="6">
        <v>0.32479999999999998</v>
      </c>
      <c r="Q215" s="6">
        <v>0.24230000000000002</v>
      </c>
    </row>
    <row r="216" spans="3:17" ht="15.5" x14ac:dyDescent="0.35">
      <c r="C216" t="s">
        <v>450</v>
      </c>
      <c r="H216" s="6">
        <v>7.7899999999999997E-2</v>
      </c>
      <c r="I216" s="6">
        <v>0.1091</v>
      </c>
      <c r="J216" s="6">
        <v>8.6400000000000005E-2</v>
      </c>
      <c r="K216" s="6">
        <v>3.8300000000000001E-2</v>
      </c>
      <c r="L216" s="6">
        <v>5.6900000000000006E-2</v>
      </c>
      <c r="M216" s="6">
        <v>4.4800000000000006E-2</v>
      </c>
      <c r="N216" s="6">
        <v>1.6899999999999998E-2</v>
      </c>
      <c r="O216" s="6">
        <v>7.7000000000000002E-3</v>
      </c>
      <c r="P216" s="6">
        <v>1.41E-2</v>
      </c>
      <c r="Q216" s="6">
        <v>8.8000000000000005E-3</v>
      </c>
    </row>
    <row r="217" spans="3:17" ht="15.5" x14ac:dyDescent="0.35">
      <c r="C217" t="s">
        <v>344</v>
      </c>
      <c r="I217" s="6">
        <v>11.93</v>
      </c>
    </row>
    <row r="218" spans="3:17" ht="15.5" x14ac:dyDescent="0.35">
      <c r="C218" t="s">
        <v>345</v>
      </c>
      <c r="I218" s="6">
        <v>13.04</v>
      </c>
    </row>
    <row r="219" spans="3:17" ht="15.5" x14ac:dyDescent="0.35">
      <c r="C219" t="s">
        <v>831</v>
      </c>
      <c r="I219" s="6">
        <v>6.59</v>
      </c>
    </row>
    <row r="220" spans="3:17" ht="15.5" x14ac:dyDescent="0.35">
      <c r="C220" t="s">
        <v>263</v>
      </c>
      <c r="I220" s="6">
        <v>6.95</v>
      </c>
    </row>
    <row r="221" spans="3:17" ht="15.5" x14ac:dyDescent="0.35">
      <c r="C221" t="s">
        <v>346</v>
      </c>
      <c r="I221" s="6">
        <v>7.6700000000000004E-2</v>
      </c>
    </row>
    <row r="222" spans="3:17" ht="15.5" x14ac:dyDescent="0.35">
      <c r="C222" t="s">
        <v>347</v>
      </c>
      <c r="I222" s="6">
        <v>4.2699999999999996</v>
      </c>
    </row>
    <row r="223" spans="3:17" ht="15.5" x14ac:dyDescent="0.35">
      <c r="C223" t="s">
        <v>348</v>
      </c>
      <c r="I223" s="6">
        <v>4.92</v>
      </c>
    </row>
    <row r="224" spans="3:17" ht="15.5" x14ac:dyDescent="0.35">
      <c r="C224" t="s">
        <v>349</v>
      </c>
      <c r="I224" s="6">
        <v>13.31</v>
      </c>
    </row>
    <row r="225" spans="3:9" ht="15.5" x14ac:dyDescent="0.35">
      <c r="C225" t="s">
        <v>350</v>
      </c>
      <c r="I225" s="6">
        <v>14.83</v>
      </c>
    </row>
    <row r="226" spans="3:9" ht="15.5" x14ac:dyDescent="0.35">
      <c r="C226" t="s">
        <v>351</v>
      </c>
      <c r="I226" s="6">
        <v>10.83</v>
      </c>
    </row>
    <row r="227" spans="3:9" ht="15.5" x14ac:dyDescent="0.35">
      <c r="C227" t="s">
        <v>264</v>
      </c>
      <c r="I227" s="6">
        <v>10.039999999999999</v>
      </c>
    </row>
    <row r="228" spans="3:9" ht="15.5" x14ac:dyDescent="0.35">
      <c r="C228" t="s">
        <v>451</v>
      </c>
      <c r="I228" s="6">
        <v>-14.02</v>
      </c>
    </row>
    <row r="229" spans="3:9" ht="15.5" x14ac:dyDescent="0.35">
      <c r="C229" t="s">
        <v>452</v>
      </c>
      <c r="I229" s="6">
        <v>2.46</v>
      </c>
    </row>
    <row r="230" spans="3:9" ht="15.5" x14ac:dyDescent="0.35">
      <c r="C230" t="s">
        <v>832</v>
      </c>
      <c r="I230" s="6">
        <v>2.1</v>
      </c>
    </row>
    <row r="231" spans="3:9" ht="15.5" x14ac:dyDescent="0.35">
      <c r="C231" t="s">
        <v>352</v>
      </c>
      <c r="I231" s="6">
        <v>88.55</v>
      </c>
    </row>
    <row r="232" spans="3:9" ht="15.5" x14ac:dyDescent="0.35">
      <c r="C232" t="s">
        <v>353</v>
      </c>
      <c r="I232" s="6">
        <v>96.79</v>
      </c>
    </row>
    <row r="233" spans="3:9" ht="15.5" x14ac:dyDescent="0.35">
      <c r="C233" t="s">
        <v>354</v>
      </c>
      <c r="I233" s="6">
        <v>270.70999999999998</v>
      </c>
    </row>
    <row r="234" spans="3:9" ht="15.5" x14ac:dyDescent="0.35">
      <c r="C234" t="s">
        <v>355</v>
      </c>
      <c r="D234" s="6">
        <v>11.37</v>
      </c>
    </row>
    <row r="235" spans="3:9" ht="15.5" x14ac:dyDescent="0.35">
      <c r="C235" t="s">
        <v>356</v>
      </c>
      <c r="I235" s="6">
        <v>234.67</v>
      </c>
    </row>
    <row r="236" spans="3:9" ht="15.5" x14ac:dyDescent="0.35">
      <c r="C236" t="s">
        <v>357</v>
      </c>
      <c r="I236" s="6">
        <v>77.900000000000006</v>
      </c>
    </row>
    <row r="237" spans="3:9" ht="15.5" x14ac:dyDescent="0.35">
      <c r="C237" t="s">
        <v>265</v>
      </c>
      <c r="D237" s="6">
        <v>4.2</v>
      </c>
    </row>
    <row r="238" spans="3:9" ht="15.5" x14ac:dyDescent="0.35">
      <c r="C238" t="s">
        <v>266</v>
      </c>
      <c r="D238" s="6">
        <v>2.6</v>
      </c>
    </row>
    <row r="239" spans="3:9" ht="15.5" x14ac:dyDescent="0.35">
      <c r="C239" t="s">
        <v>267</v>
      </c>
      <c r="D239" s="6">
        <v>0.06</v>
      </c>
    </row>
    <row r="240" spans="3:9" ht="15.5" x14ac:dyDescent="0.35">
      <c r="C240" t="s">
        <v>269</v>
      </c>
      <c r="D240" s="6">
        <v>0.15</v>
      </c>
    </row>
    <row r="241" spans="3:9" ht="15.5" x14ac:dyDescent="0.35">
      <c r="C241" t="s">
        <v>270</v>
      </c>
      <c r="D241" s="6">
        <v>0.05</v>
      </c>
    </row>
    <row r="242" spans="3:9" ht="15.5" x14ac:dyDescent="0.35">
      <c r="C242" t="s">
        <v>271</v>
      </c>
      <c r="D242" s="6">
        <v>1.1499999999999999</v>
      </c>
    </row>
    <row r="243" spans="3:9" ht="15.5" x14ac:dyDescent="0.35">
      <c r="C243" t="s">
        <v>272</v>
      </c>
      <c r="I243" s="6">
        <v>364.6</v>
      </c>
    </row>
    <row r="244" spans="3:9" ht="15.5" x14ac:dyDescent="0.35">
      <c r="C244" t="s">
        <v>13</v>
      </c>
      <c r="D244" s="5">
        <v>103000000000</v>
      </c>
    </row>
    <row r="245" spans="3:9" ht="15.5" x14ac:dyDescent="0.35">
      <c r="C245" t="s">
        <v>358</v>
      </c>
      <c r="I245" s="6">
        <v>14.62</v>
      </c>
    </row>
    <row r="246" spans="3:9" ht="15.5" x14ac:dyDescent="0.35">
      <c r="C246" t="s">
        <v>273</v>
      </c>
      <c r="I246" s="6">
        <v>0.32850000000000001</v>
      </c>
    </row>
    <row r="247" spans="3:9" ht="15.5" x14ac:dyDescent="0.35">
      <c r="C247" t="s">
        <v>274</v>
      </c>
      <c r="I247" s="6">
        <v>0.37740000000000001</v>
      </c>
    </row>
    <row r="248" spans="3:9" ht="15.5" x14ac:dyDescent="0.35">
      <c r="C248" t="s">
        <v>275</v>
      </c>
      <c r="I248" s="6">
        <v>0.42680000000000001</v>
      </c>
    </row>
    <row r="249" spans="3:9" ht="15.5" x14ac:dyDescent="0.35">
      <c r="C249" t="s">
        <v>359</v>
      </c>
      <c r="I249" s="6">
        <v>0.3251</v>
      </c>
    </row>
    <row r="250" spans="3:9" ht="15.5" x14ac:dyDescent="0.35">
      <c r="C250" t="s">
        <v>276</v>
      </c>
      <c r="D250" s="6">
        <v>58.69</v>
      </c>
    </row>
    <row r="251" spans="3:9" ht="15.5" x14ac:dyDescent="0.35">
      <c r="C251" t="s">
        <v>277</v>
      </c>
      <c r="D251" s="6">
        <v>86.38</v>
      </c>
    </row>
    <row r="252" spans="3:9" ht="15.5" x14ac:dyDescent="0.35">
      <c r="C252" t="s">
        <v>278</v>
      </c>
      <c r="D252" s="6">
        <v>4.5999999999999996</v>
      </c>
    </row>
    <row r="253" spans="3:9" ht="15.5" x14ac:dyDescent="0.35">
      <c r="C253" t="s">
        <v>279</v>
      </c>
      <c r="D253" s="6">
        <v>140.47</v>
      </c>
    </row>
    <row r="254" spans="3:9" ht="15.5" x14ac:dyDescent="0.35">
      <c r="C254" t="s">
        <v>280</v>
      </c>
      <c r="D254" s="6">
        <v>1.55</v>
      </c>
    </row>
    <row r="255" spans="3:9" ht="15.5" x14ac:dyDescent="0.35">
      <c r="C255" t="s">
        <v>281</v>
      </c>
      <c r="I255" s="6">
        <v>0.98</v>
      </c>
    </row>
    <row r="256" spans="3:9" ht="15.5" x14ac:dyDescent="0.35">
      <c r="C256" t="s">
        <v>282</v>
      </c>
      <c r="I256" s="6">
        <v>3.17</v>
      </c>
    </row>
    <row r="257" spans="3:9" ht="15.5" x14ac:dyDescent="0.35">
      <c r="C257" t="s">
        <v>47</v>
      </c>
      <c r="I257" s="5">
        <v>4389000000000</v>
      </c>
    </row>
    <row r="258" spans="3:9" ht="15.5" x14ac:dyDescent="0.35">
      <c r="C258" t="s">
        <v>283</v>
      </c>
      <c r="I258" s="5">
        <v>4401000000000</v>
      </c>
    </row>
    <row r="259" spans="3:9" ht="15.5" x14ac:dyDescent="0.35">
      <c r="C259" t="s">
        <v>284</v>
      </c>
      <c r="I259" s="5">
        <v>3800000000</v>
      </c>
    </row>
    <row r="260" spans="3:9" ht="15.5" x14ac:dyDescent="0.35">
      <c r="C260" t="s">
        <v>285</v>
      </c>
      <c r="I260" s="6">
        <v>0.1973</v>
      </c>
    </row>
    <row r="261" spans="3:9" ht="15.5" x14ac:dyDescent="0.35">
      <c r="C261" t="s">
        <v>286</v>
      </c>
      <c r="D261" s="6">
        <v>0.43829999999999997</v>
      </c>
    </row>
    <row r="262" spans="3:9" ht="15.5" x14ac:dyDescent="0.35">
      <c r="C262" t="s">
        <v>287</v>
      </c>
      <c r="D262" s="6">
        <v>0.36090000000000005</v>
      </c>
    </row>
    <row r="263" spans="3:9" ht="15.5" x14ac:dyDescent="0.35">
      <c r="C263" t="s">
        <v>288</v>
      </c>
      <c r="D263" s="6">
        <v>0.31269999999999998</v>
      </c>
    </row>
    <row r="264" spans="3:9" ht="15.5" x14ac:dyDescent="0.35">
      <c r="C264" t="s">
        <v>453</v>
      </c>
      <c r="D264" s="6">
        <v>0.80769999999999997</v>
      </c>
    </row>
    <row r="265" spans="3:9" ht="15.5" x14ac:dyDescent="0.35">
      <c r="C265" t="s">
        <v>289</v>
      </c>
      <c r="D265" s="6">
        <v>0.58350000000000002</v>
      </c>
    </row>
    <row r="266" spans="3:9" ht="15.5" x14ac:dyDescent="0.35">
      <c r="C266" t="s">
        <v>360</v>
      </c>
      <c r="D266" s="6">
        <v>0.6401</v>
      </c>
    </row>
    <row r="267" spans="3:9" ht="15.5" x14ac:dyDescent="0.35">
      <c r="C267" t="s">
        <v>290</v>
      </c>
      <c r="I267" s="5">
        <v>20</v>
      </c>
    </row>
    <row r="268" spans="3:9" ht="15.5" x14ac:dyDescent="0.35">
      <c r="C268" t="s">
        <v>454</v>
      </c>
      <c r="I268" s="5">
        <v>90</v>
      </c>
    </row>
    <row r="269" spans="3:9" ht="15.5" x14ac:dyDescent="0.35">
      <c r="C269" t="s">
        <v>455</v>
      </c>
      <c r="I269" s="6">
        <v>0.92989999999999995</v>
      </c>
    </row>
    <row r="270" spans="3:9" ht="15.5" x14ac:dyDescent="0.35">
      <c r="C270" t="s">
        <v>456</v>
      </c>
      <c r="I270" s="6">
        <v>7.7899999999999997E-2</v>
      </c>
    </row>
    <row r="271" spans="3:9" ht="15.5" x14ac:dyDescent="0.35">
      <c r="C271" t="s">
        <v>291</v>
      </c>
      <c r="I271" t="s">
        <v>2038</v>
      </c>
    </row>
    <row r="272" spans="3:9" ht="15.5" x14ac:dyDescent="0.35">
      <c r="C272" t="s">
        <v>293</v>
      </c>
      <c r="I272" s="5">
        <v>6</v>
      </c>
    </row>
    <row r="273" spans="3:9" ht="15.5" x14ac:dyDescent="0.35">
      <c r="C273" t="s">
        <v>294</v>
      </c>
      <c r="I273" s="6">
        <v>0.92</v>
      </c>
    </row>
    <row r="274" spans="3:9" ht="15.5" x14ac:dyDescent="0.35">
      <c r="C274" t="s">
        <v>295</v>
      </c>
      <c r="I274" s="6">
        <v>0.75</v>
      </c>
    </row>
    <row r="275" spans="3:9" ht="15.5" x14ac:dyDescent="0.35">
      <c r="C275" t="s">
        <v>458</v>
      </c>
      <c r="I275" s="6">
        <v>0.5</v>
      </c>
    </row>
    <row r="276" spans="3:9" ht="15.5" x14ac:dyDescent="0.35">
      <c r="C276" t="s">
        <v>296</v>
      </c>
      <c r="I276" s="6">
        <v>0.59</v>
      </c>
    </row>
    <row r="277" spans="3:9" ht="15.5" x14ac:dyDescent="0.35">
      <c r="C277" t="s">
        <v>361</v>
      </c>
      <c r="I277" s="6">
        <v>0.25</v>
      </c>
    </row>
    <row r="278" spans="3:9" ht="15.5" x14ac:dyDescent="0.35">
      <c r="C278" t="s">
        <v>297</v>
      </c>
      <c r="I278" s="6">
        <v>0.14000000000000001</v>
      </c>
    </row>
    <row r="279" spans="3:9" ht="15.5" x14ac:dyDescent="0.35">
      <c r="C279" t="s">
        <v>298</v>
      </c>
      <c r="I279" s="6">
        <v>0.87</v>
      </c>
    </row>
    <row r="280" spans="3:9" ht="15.5" x14ac:dyDescent="0.35">
      <c r="C280" t="s">
        <v>299</v>
      </c>
      <c r="I280" s="5">
        <v>1029000000000</v>
      </c>
    </row>
    <row r="281" spans="3:9" ht="15.5" x14ac:dyDescent="0.35">
      <c r="C281" t="s">
        <v>300</v>
      </c>
      <c r="I281" s="5">
        <v>486000000000</v>
      </c>
    </row>
    <row r="282" spans="3:9" ht="15.5" x14ac:dyDescent="0.35">
      <c r="C282" t="s">
        <v>301</v>
      </c>
      <c r="I282" s="5">
        <v>89000000000</v>
      </c>
    </row>
    <row r="283" spans="3:9" ht="15.5" x14ac:dyDescent="0.35">
      <c r="C283" t="s">
        <v>302</v>
      </c>
      <c r="I283" s="5">
        <v>337000000000</v>
      </c>
    </row>
    <row r="284" spans="3:9" ht="15.5" x14ac:dyDescent="0.35">
      <c r="C284" t="s">
        <v>303</v>
      </c>
      <c r="D284" s="5">
        <v>43000000000</v>
      </c>
    </row>
    <row r="285" spans="3:9" ht="15.5" x14ac:dyDescent="0.35">
      <c r="C285" t="s">
        <v>304</v>
      </c>
      <c r="D285" s="5">
        <v>1025000000000</v>
      </c>
    </row>
    <row r="286" spans="3:9" ht="15.5" x14ac:dyDescent="0.35">
      <c r="C286" t="s">
        <v>305</v>
      </c>
      <c r="D286" s="5">
        <v>130000000000</v>
      </c>
    </row>
    <row r="287" spans="3:9" ht="15.5" x14ac:dyDescent="0.35">
      <c r="C287" t="s">
        <v>245</v>
      </c>
      <c r="D287" s="5">
        <v>375000000000</v>
      </c>
    </row>
    <row r="288" spans="3:9" ht="15.5" x14ac:dyDescent="0.35">
      <c r="C288" t="s">
        <v>306</v>
      </c>
      <c r="I288" s="5">
        <v>892000000000</v>
      </c>
    </row>
    <row r="289" spans="3:9" ht="15.5" x14ac:dyDescent="0.35">
      <c r="C289" t="s">
        <v>242</v>
      </c>
      <c r="D289" s="5">
        <v>52000000000</v>
      </c>
    </row>
    <row r="290" spans="3:9" ht="15.5" x14ac:dyDescent="0.35">
      <c r="C290" t="s">
        <v>24</v>
      </c>
      <c r="D290" s="5">
        <v>52000000000</v>
      </c>
    </row>
    <row r="291" spans="3:9" ht="15.5" x14ac:dyDescent="0.35">
      <c r="C291" t="s">
        <v>21</v>
      </c>
      <c r="D291" s="5">
        <v>9000000000</v>
      </c>
    </row>
    <row r="292" spans="3:9" ht="15.5" x14ac:dyDescent="0.35">
      <c r="C292" t="s">
        <v>244</v>
      </c>
      <c r="I292" s="5">
        <v>895000000000</v>
      </c>
    </row>
    <row r="293" spans="3:9" ht="15.5" x14ac:dyDescent="0.35">
      <c r="C293" t="s">
        <v>307</v>
      </c>
      <c r="I293" s="5">
        <v>330000000000</v>
      </c>
    </row>
    <row r="294" spans="3:9" ht="15.5" x14ac:dyDescent="0.35">
      <c r="C294" t="s">
        <v>308</v>
      </c>
      <c r="I294" s="5">
        <v>-44000000000</v>
      </c>
    </row>
    <row r="295" spans="3:9" ht="15.5" x14ac:dyDescent="0.35">
      <c r="C295" t="s">
        <v>309</v>
      </c>
      <c r="I295" s="5">
        <v>-389000000000</v>
      </c>
    </row>
    <row r="296" spans="3:9" ht="15.5" x14ac:dyDescent="0.35">
      <c r="C296" t="s">
        <v>310</v>
      </c>
      <c r="I296" s="5">
        <v>-34000000000</v>
      </c>
    </row>
    <row r="297" spans="3:9" ht="15.5" x14ac:dyDescent="0.35">
      <c r="C297" t="s">
        <v>311</v>
      </c>
      <c r="I297" s="5">
        <v>296000000000</v>
      </c>
    </row>
  </sheetData>
  <pageMargins left="0.7" right="0.7" top="0.75" bottom="0.75" header="0.3" footer="0.3"/>
  <ignoredErrors>
    <ignoredError sqref="A1:R298" numberStoredAsText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R26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2039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2040</v>
      </c>
      <c r="D2" s="2" vm="496">
        <f ca="1">IFERROR(_xlfn.STOCKHISTORY("XIDX:" &amp; $C$1, D3, , 0, 0, 1), "Libur")</f>
        <v>35</v>
      </c>
      <c r="E2" s="2" vm="406">
        <f ca="1">IFERROR(_xlfn.STOCKHISTORY("XIDX:" &amp; $C$1, E3, , 0, 0, 1), "Libur")</f>
        <v>29</v>
      </c>
      <c r="H2" s="2" vm="406">
        <f ca="1">IFERROR(INDEX(D2:G2,COUNT(D2:G2)),"")</f>
        <v>29</v>
      </c>
      <c r="I2" s="2" vm="548">
        <f t="shared" ref="I2:R2" ca="1" si="0">IFERROR(_xlfn.STOCKHISTORY("XIDX:" &amp; $C$1, I1, , 0, 0, 1), "Libur")</f>
        <v>39</v>
      </c>
      <c r="J2" s="2" vm="433">
        <f t="shared" ca="1" si="0"/>
        <v>16</v>
      </c>
      <c r="K2" s="2" vm="495">
        <f t="shared" ca="1" si="0"/>
        <v>17</v>
      </c>
      <c r="L2" s="2" vm="11">
        <f t="shared" ca="1" si="0"/>
        <v>50</v>
      </c>
      <c r="M2" s="2" vm="244">
        <f t="shared" ca="1" si="0"/>
        <v>61</v>
      </c>
      <c r="N2" s="2" t="str">
        <f t="shared" ca="1" si="0"/>
        <v>Libur</v>
      </c>
      <c r="O2" s="2" vm="549">
        <f t="shared" ca="1" si="0"/>
        <v>725</v>
      </c>
      <c r="P2" s="2" vm="544">
        <f t="shared" ca="1" si="0"/>
        <v>610</v>
      </c>
      <c r="Q2" s="2" vm="418">
        <f t="shared" ca="1" si="0"/>
        <v>420</v>
      </c>
      <c r="R2" s="2" t="str">
        <f t="shared" ca="1" si="0"/>
        <v>Libur</v>
      </c>
    </row>
    <row r="3" spans="1:18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8" ht="15.5" x14ac:dyDescent="0.35">
      <c r="B4" t="s">
        <v>5</v>
      </c>
      <c r="C4" t="s">
        <v>6</v>
      </c>
      <c r="D4" s="2">
        <f>IFERROR(INDEX(D51:D500,MATCH($C$4,$C$51:$C$500,0)),"")</f>
        <v>803842831</v>
      </c>
      <c r="E4" s="2">
        <f>IFERROR(INDEX(E51:E500,MATCH($C$4,$C$51:$C$500,0)),"")</f>
        <v>757105861</v>
      </c>
      <c r="H4" s="2">
        <f>IFERROR(SUM(D4:G4)*(4/MAX(1,COUNT(D4:G4))),"")</f>
        <v>3121897384</v>
      </c>
      <c r="I4" s="2">
        <f t="shared" ref="I4:R4" si="1">IFERROR(INDEX(I51:I500,MATCH($C$4,$C$51:$C$500,0)),"")</f>
        <v>9782800443</v>
      </c>
      <c r="J4" s="2">
        <f t="shared" si="1"/>
        <v>15465485838</v>
      </c>
      <c r="K4" s="2">
        <f t="shared" si="1"/>
        <v>14921808997</v>
      </c>
      <c r="L4" s="2">
        <f t="shared" si="1"/>
        <v>14258055710</v>
      </c>
      <c r="M4" s="2">
        <f t="shared" si="1"/>
        <v>4235194746</v>
      </c>
      <c r="N4" s="2">
        <f t="shared" si="1"/>
        <v>658372961</v>
      </c>
      <c r="O4" s="2">
        <f t="shared" si="1"/>
        <v>13356862757</v>
      </c>
      <c r="P4" s="2">
        <f t="shared" si="1"/>
        <v>16297795249</v>
      </c>
      <c r="Q4" s="2">
        <f t="shared" si="1"/>
        <v>14490258430</v>
      </c>
      <c r="R4" s="2">
        <f t="shared" si="1"/>
        <v>500000000</v>
      </c>
    </row>
    <row r="5" spans="1:18" ht="15.5" x14ac:dyDescent="0.35">
      <c r="B5" t="s">
        <v>7</v>
      </c>
      <c r="C5" t="s">
        <v>8</v>
      </c>
      <c r="D5" s="2">
        <f>IFERROR(INDEX(D51:D500,MATCH($C$5,$C$51:$C$500,0)),"")</f>
        <v>-505318953</v>
      </c>
      <c r="E5" s="2">
        <f>IFERROR(INDEX(E51:E500,MATCH($C$5,$C$51:$C$500,0)),"")</f>
        <v>-796415918</v>
      </c>
      <c r="H5" s="2">
        <f>IFERROR(SUM(D5:G5)*(4/MAX(1,COUNT(D5:G5))),"")</f>
        <v>-2603469742</v>
      </c>
      <c r="I5" s="2">
        <f t="shared" ref="I5:R5" si="2">IFERROR(INDEX(I51:I500,MATCH($C$5,$C$51:$C$500,0)),"")</f>
        <v>3889998442</v>
      </c>
      <c r="J5" s="2">
        <f t="shared" si="2"/>
        <v>7760837372</v>
      </c>
      <c r="K5" s="2">
        <f t="shared" si="2"/>
        <v>6340468868</v>
      </c>
      <c r="L5" s="2">
        <f t="shared" si="2"/>
        <v>-279511033</v>
      </c>
      <c r="M5" s="2">
        <f t="shared" si="2"/>
        <v>-4932986198</v>
      </c>
      <c r="N5" s="2">
        <f t="shared" si="2"/>
        <v>-6526588791</v>
      </c>
      <c r="O5" s="2">
        <f t="shared" si="2"/>
        <v>-392327104</v>
      </c>
      <c r="P5" s="2">
        <f t="shared" si="2"/>
        <v>2839936728</v>
      </c>
      <c r="Q5" s="2">
        <f t="shared" si="2"/>
        <v>-17375466410</v>
      </c>
      <c r="R5" s="2">
        <f t="shared" si="2"/>
        <v>166250000</v>
      </c>
    </row>
    <row r="6" spans="1:18" ht="15.5" x14ac:dyDescent="0.35">
      <c r="B6" t="s">
        <v>9</v>
      </c>
      <c r="C6" t="s">
        <v>10</v>
      </c>
      <c r="D6" s="2">
        <f>IFERROR(INDEX(D51:D500,MATCH($C$6,$C$51:$C$500,0)),"")</f>
        <v>1088309453831</v>
      </c>
      <c r="E6" s="2">
        <f>IFERROR(INDEX(E51:E500,MATCH($C$6,$C$51:$C$500,0)),"")</f>
        <v>1088814869823</v>
      </c>
      <c r="H6" s="2">
        <f>IFERROR(INDEX(D6:G6,COUNT(D6:G6)),"")</f>
        <v>1088814869823</v>
      </c>
      <c r="I6" s="2">
        <f t="shared" ref="I6:R6" si="3">IFERROR(INDEX(I51:I500,MATCH($C$6,$C$51:$C$500,0)),"")</f>
        <v>1089611264835</v>
      </c>
      <c r="J6" s="2">
        <f t="shared" si="3"/>
        <v>1085721090524</v>
      </c>
      <c r="K6" s="2">
        <f t="shared" si="3"/>
        <v>1077959912725</v>
      </c>
      <c r="L6" s="2">
        <f t="shared" si="3"/>
        <v>1071618952316</v>
      </c>
      <c r="M6" s="2">
        <f t="shared" si="3"/>
        <v>1071898231206</v>
      </c>
      <c r="N6" s="2">
        <f t="shared" si="3"/>
        <v>1076831375991</v>
      </c>
      <c r="O6" s="2">
        <f t="shared" si="3"/>
        <v>1083358427476</v>
      </c>
      <c r="P6" s="2">
        <f t="shared" si="3"/>
        <v>1083905720691</v>
      </c>
      <c r="Q6" s="2">
        <f t="shared" si="3"/>
        <v>1078866983751</v>
      </c>
      <c r="R6" s="2">
        <f t="shared" si="3"/>
        <v>798908578190</v>
      </c>
    </row>
    <row r="7" spans="1:18" ht="15.5" x14ac:dyDescent="0.35">
      <c r="B7" t="s">
        <v>11</v>
      </c>
      <c r="C7" t="s">
        <v>12</v>
      </c>
      <c r="D7" s="3">
        <f>IFERROR(INDEX(D51:D500,MATCH($C$7,$C$51:$C$500,0))/1000000000,"")</f>
        <v>11</v>
      </c>
      <c r="E7" s="3">
        <f>IFERROR(INDEX(E51:E500,MATCH($C$7,$C$51:$C$500,0))/1000000000,"")</f>
        <v>11</v>
      </c>
      <c r="H7" s="3">
        <f>IFERROR(INDEX(D7:G7,COUNT(D7:G7)),"")</f>
        <v>11</v>
      </c>
      <c r="I7" s="3">
        <f t="shared" ref="I7:R7" si="4">IFERROR(INDEX(I51:I500,MATCH($C$7,$C$51:$C$500,0))/1000000000,"")</f>
        <v>11</v>
      </c>
      <c r="J7" s="3">
        <f t="shared" si="4"/>
        <v>11</v>
      </c>
      <c r="K7" s="3">
        <f t="shared" si="4"/>
        <v>11</v>
      </c>
      <c r="L7" s="3">
        <f t="shared" si="4"/>
        <v>11</v>
      </c>
      <c r="M7" s="3">
        <f t="shared" si="4"/>
        <v>11</v>
      </c>
      <c r="N7" s="3">
        <f t="shared" si="4"/>
        <v>11</v>
      </c>
      <c r="O7" s="3">
        <f t="shared" si="4"/>
        <v>11</v>
      </c>
      <c r="P7" s="3">
        <f t="shared" si="4"/>
        <v>11</v>
      </c>
      <c r="Q7" s="3">
        <f t="shared" si="4"/>
        <v>11</v>
      </c>
      <c r="R7" s="3">
        <f t="shared" si="4"/>
        <v>0.8</v>
      </c>
    </row>
    <row r="8" spans="1:18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-4000000000</v>
      </c>
      <c r="E8" s="2">
        <f>IFERROR(INDEX(E51:E500,MATCH("Free cash flow (Quarter)",$C$51:$C$500,0)),"")</f>
        <v>-3000000000</v>
      </c>
      <c r="H8" s="2">
        <f>IFERROR(INDEX(D8:G8,COUNT(D8:G8)),"")</f>
        <v>-3000000000</v>
      </c>
      <c r="I8" s="2">
        <f t="shared" ref="I8:R8" si="5">IFERROR(INDEX(I51:I500,MATCH($C$8,$C$51:$C$500,0)),"")</f>
        <v>-1000000000</v>
      </c>
      <c r="J8" s="2">
        <f t="shared" si="5"/>
        <v>-3000000000</v>
      </c>
      <c r="K8" s="2">
        <f t="shared" si="5"/>
        <v>13000000000</v>
      </c>
      <c r="L8" s="2">
        <f t="shared" si="5"/>
        <v>22000000000</v>
      </c>
      <c r="M8" s="2">
        <f t="shared" si="5"/>
        <v>3000000000</v>
      </c>
      <c r="N8" s="2">
        <f t="shared" si="5"/>
        <v>-1000000000</v>
      </c>
      <c r="O8" s="2">
        <f t="shared" si="5"/>
        <v>4000000000</v>
      </c>
      <c r="P8" s="2">
        <f t="shared" si="5"/>
        <v>-94000000000</v>
      </c>
      <c r="Q8" s="2">
        <f t="shared" si="5"/>
        <v>-349000000000</v>
      </c>
      <c r="R8" s="2">
        <f t="shared" si="5"/>
        <v>0</v>
      </c>
    </row>
    <row r="9" spans="1:18" ht="15.5" x14ac:dyDescent="0.35">
      <c r="A9" t="s">
        <v>16</v>
      </c>
      <c r="C9" t="s">
        <v>17</v>
      </c>
      <c r="D9" s="3">
        <f>IFERROR(INDEX(D51:D500,MATCH("Free cash flow per share (Quarter)",$C$51:$C$500,0)),"")</f>
        <v>-0.37</v>
      </c>
      <c r="E9" s="3">
        <f>IFERROR(INDEX(E51:E500,MATCH("Free cash flow per share (Quarter)",$C$51:$C$500,0)),"")</f>
        <v>-0.27</v>
      </c>
      <c r="H9" s="3">
        <f>IFERROR(INDEX(D9:G9,COUNT(D9:G9)),"")</f>
        <v>-0.27</v>
      </c>
      <c r="I9" s="3">
        <f t="shared" ref="I9:R9" si="6">IFERROR(INDEX(I51:I500,MATCH($C$9,$C$51:$C$500,0)),"")</f>
        <v>-0.1</v>
      </c>
      <c r="J9" s="3">
        <f t="shared" si="6"/>
        <v>-0.31</v>
      </c>
      <c r="K9" s="3">
        <f t="shared" si="6"/>
        <v>1.2</v>
      </c>
      <c r="L9" s="3">
        <f t="shared" si="6"/>
        <v>1.96</v>
      </c>
      <c r="M9" s="3">
        <f t="shared" si="6"/>
        <v>0.28999999999999998</v>
      </c>
      <c r="N9" s="3">
        <f t="shared" si="6"/>
        <v>-0.09</v>
      </c>
      <c r="O9" s="3">
        <f t="shared" si="6"/>
        <v>0.36</v>
      </c>
      <c r="P9" s="3">
        <f t="shared" si="6"/>
        <v>-8.52</v>
      </c>
      <c r="Q9" s="3">
        <f t="shared" si="6"/>
        <v>-31.71</v>
      </c>
      <c r="R9" s="3">
        <f t="shared" si="6"/>
        <v>0.17</v>
      </c>
    </row>
    <row r="10" spans="1:18" ht="15.5" x14ac:dyDescent="0.35">
      <c r="C10" t="s">
        <v>18</v>
      </c>
      <c r="D10" s="3">
        <f ca="1">IFERROR(IF(D9=0,"",D2/D9),"")</f>
        <v>-94.594594594594597</v>
      </c>
      <c r="E10" s="3">
        <f ca="1">IFERROR(IF(E9=0,"",E2/E9),"")</f>
        <v>-107.4074074074074</v>
      </c>
      <c r="I10" s="3">
        <f t="shared" ref="I10:R10" ca="1" si="7">IFERROR(IF(I9=0,"",I2/I9),"")</f>
        <v>-390</v>
      </c>
      <c r="J10" s="3">
        <f t="shared" ca="1" si="7"/>
        <v>-51.612903225806456</v>
      </c>
      <c r="K10" s="3">
        <f t="shared" ca="1" si="7"/>
        <v>14.166666666666668</v>
      </c>
      <c r="L10" s="3">
        <f t="shared" ca="1" si="7"/>
        <v>25.510204081632654</v>
      </c>
      <c r="M10" s="3">
        <f t="shared" ca="1" si="7"/>
        <v>210.34482758620692</v>
      </c>
      <c r="N10" s="3" t="str">
        <f t="shared" ca="1" si="7"/>
        <v/>
      </c>
      <c r="O10" s="3">
        <f t="shared" ca="1" si="7"/>
        <v>2013.8888888888889</v>
      </c>
      <c r="P10" s="3">
        <f t="shared" ca="1" si="7"/>
        <v>-71.596244131455407</v>
      </c>
      <c r="Q10" s="3">
        <f t="shared" ca="1" si="7"/>
        <v>-13.245033112582782</v>
      </c>
      <c r="R10" s="3" t="str">
        <f t="shared" ca="1" si="7"/>
        <v/>
      </c>
    </row>
    <row r="11" spans="1:18" ht="15.5" x14ac:dyDescent="0.35">
      <c r="B11" t="s">
        <v>19</v>
      </c>
      <c r="C11" t="s">
        <v>20</v>
      </c>
      <c r="D11" s="2">
        <f>IFERROR(INDEX(D51:D500,MATCH($C$11,$C$51:$C$500,0)),"")</f>
        <v>59795076953</v>
      </c>
      <c r="E11" s="2">
        <f>IFERROR(INDEX(E51:E500,MATCH($C$11,$C$51:$C$500,0)),"")</f>
        <v>63853050876</v>
      </c>
      <c r="H11" s="2">
        <f>IFERROR(INDEX(D11:G11,COUNT(D11:G11)),"")</f>
        <v>63853050876</v>
      </c>
      <c r="I11" s="2">
        <f t="shared" ref="I11:R11" si="8">IFERROR(INDEX(I51:I500,MATCH($C$11,$C$51:$C$500,0)),"")</f>
        <v>66814471085</v>
      </c>
      <c r="J11" s="2">
        <f t="shared" si="8"/>
        <v>67963226171</v>
      </c>
      <c r="K11" s="2">
        <f t="shared" si="8"/>
        <v>71432753343</v>
      </c>
      <c r="L11" s="2">
        <f t="shared" si="8"/>
        <v>73371076605</v>
      </c>
      <c r="M11" s="2">
        <f t="shared" si="8"/>
        <v>76777606514</v>
      </c>
      <c r="N11" s="2">
        <f t="shared" si="8"/>
        <v>928521150</v>
      </c>
      <c r="O11" s="2">
        <f t="shared" si="8"/>
        <v>10229780998</v>
      </c>
      <c r="P11" s="2">
        <f t="shared" si="8"/>
        <v>6227664402</v>
      </c>
      <c r="Q11" s="2">
        <f t="shared" si="8"/>
        <v>3307569786</v>
      </c>
      <c r="R11" s="2">
        <f t="shared" si="8"/>
        <v>81291722534</v>
      </c>
    </row>
    <row r="12" spans="1:18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-60000000000</v>
      </c>
      <c r="E12" s="2">
        <f>IFERROR(INDEX(E51:E500,MATCH("Net Debt (Quarter)",$C$51:$C$500,0)),"")</f>
        <v>-64000000000</v>
      </c>
      <c r="H12" s="2">
        <f>IFERROR(INDEX(D12:G12,COUNT(D12:G12)),"")</f>
        <v>-64000000000</v>
      </c>
      <c r="I12" s="2">
        <f t="shared" ref="I12:R12" si="9">IFERROR(INDEX(I51:I500,MATCH($C$12,$C$51:$C$500,0)),"")</f>
        <v>-67000000000</v>
      </c>
      <c r="J12" s="2">
        <f t="shared" si="9"/>
        <v>-68000000000</v>
      </c>
      <c r="K12" s="2">
        <f t="shared" si="9"/>
        <v>-71000000000</v>
      </c>
      <c r="L12" s="2">
        <f t="shared" si="9"/>
        <v>-58000000000</v>
      </c>
      <c r="M12" s="2">
        <f t="shared" si="9"/>
        <v>-37000000000</v>
      </c>
      <c r="N12" s="2">
        <f t="shared" si="9"/>
        <v>45000000000</v>
      </c>
      <c r="O12" s="2">
        <f t="shared" si="9"/>
        <v>44000000000</v>
      </c>
      <c r="P12" s="2">
        <f t="shared" si="9"/>
        <v>73000000000</v>
      </c>
      <c r="Q12" s="2">
        <f t="shared" si="9"/>
        <v>192000000000</v>
      </c>
      <c r="R12" s="2">
        <f t="shared" si="9"/>
        <v>-7000000000</v>
      </c>
    </row>
    <row r="13" spans="1:18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R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15000000000</v>
      </c>
      <c r="M13" s="2">
        <f t="shared" si="10"/>
        <v>40000000000</v>
      </c>
      <c r="N13" s="2">
        <f t="shared" si="10"/>
        <v>46000000000</v>
      </c>
      <c r="O13" s="2">
        <f t="shared" si="10"/>
        <v>54000000000</v>
      </c>
      <c r="P13" s="2">
        <f t="shared" si="10"/>
        <v>79000000000</v>
      </c>
      <c r="Q13" s="2">
        <f t="shared" si="10"/>
        <v>195000000000</v>
      </c>
      <c r="R13" s="2">
        <f t="shared" si="10"/>
        <v>74000000000</v>
      </c>
    </row>
    <row r="14" spans="1:18" ht="15.5" x14ac:dyDescent="0.35">
      <c r="C14" t="s">
        <v>27</v>
      </c>
      <c r="D14" s="2">
        <f>IFERROR(INDEX(D51:D500,MATCH($C$14,$C$51:$C$500,0)),"")</f>
        <v>-44918960</v>
      </c>
      <c r="E14" s="2">
        <f>IFERROR(INDEX(E51:E500,MATCH($C$14,$C$51:$C$500,0)),"")</f>
        <v>-47628338</v>
      </c>
      <c r="H14" s="2">
        <f>IFERROR(SUM(D14:G14)*(4/MAX(1,COUNT(D14:G14))),"")</f>
        <v>-185094596</v>
      </c>
      <c r="I14" s="2">
        <f t="shared" ref="I14:R14" si="11">IFERROR(INDEX(I51:I500,MATCH($C$14,$C$51:$C$500,0)),"")</f>
        <v>-168928825</v>
      </c>
      <c r="J14" s="2">
        <f t="shared" si="11"/>
        <v>-155379228</v>
      </c>
      <c r="K14" s="2">
        <f t="shared" si="11"/>
        <v>-1357058081</v>
      </c>
      <c r="L14" s="2">
        <f t="shared" si="11"/>
        <v>-6664110596</v>
      </c>
      <c r="M14" s="2">
        <f t="shared" si="11"/>
        <v>-6254408171</v>
      </c>
      <c r="N14" s="2">
        <f t="shared" si="11"/>
        <v>-5379626223</v>
      </c>
      <c r="O14" s="2">
        <f t="shared" si="11"/>
        <v>-8915685020</v>
      </c>
      <c r="P14" s="2">
        <f t="shared" si="11"/>
        <v>-12606174196</v>
      </c>
      <c r="Q14" s="2">
        <f t="shared" si="11"/>
        <v>-21622595746</v>
      </c>
      <c r="R14" s="2">
        <f t="shared" si="11"/>
        <v>0</v>
      </c>
    </row>
    <row r="15" spans="1:18" ht="15.5" x14ac:dyDescent="0.35">
      <c r="C15" t="s">
        <v>28</v>
      </c>
      <c r="D15" s="2">
        <f>IFERROR(INDEX(D51:D500,MATCH($C$15,$C$51:$C$500,0)),"")</f>
        <v>-24204840</v>
      </c>
      <c r="E15" s="2">
        <f>IFERROR(INDEX(E51:E500,MATCH($C$15,$C$51:$C$500,0)),"")</f>
        <v>0</v>
      </c>
      <c r="H15" s="2">
        <f>IFERROR(SUM(D15:G15)*(4/MAX(1,COUNT(D15:G15))),"")</f>
        <v>-48409680</v>
      </c>
      <c r="I15" s="2">
        <f t="shared" ref="I15:R15" si="12">IFERROR(INDEX(I51:I500,MATCH($C$15,$C$51:$C$500,0)),"")</f>
        <v>-106129704</v>
      </c>
      <c r="J15" s="2">
        <f t="shared" si="12"/>
        <v>-39391235</v>
      </c>
      <c r="K15" s="2">
        <f t="shared" si="12"/>
        <v>0</v>
      </c>
      <c r="L15" s="2">
        <f t="shared" si="12"/>
        <v>0</v>
      </c>
      <c r="M15" s="2">
        <f t="shared" si="12"/>
        <v>0</v>
      </c>
      <c r="N15" s="2">
        <f t="shared" si="12"/>
        <v>0</v>
      </c>
      <c r="O15" s="2">
        <f t="shared" si="12"/>
        <v>0</v>
      </c>
      <c r="P15" s="2">
        <f t="shared" si="12"/>
        <v>0</v>
      </c>
      <c r="Q15" s="2">
        <f t="shared" si="12"/>
        <v>0</v>
      </c>
      <c r="R15" s="2">
        <f t="shared" si="12"/>
        <v>-23750000</v>
      </c>
    </row>
    <row r="16" spans="1:18" ht="15.5" x14ac:dyDescent="0.35">
      <c r="C16" t="s">
        <v>29</v>
      </c>
      <c r="D16" s="2">
        <f>IFERROR(INDEX(D51:D500,MATCH($C$16,$C$51:$C$500,0)),"")</f>
        <v>-481211152</v>
      </c>
      <c r="E16" s="2">
        <f>IFERROR(INDEX(E51:E500,MATCH($C$16,$C$51:$C$500,0)),"")</f>
        <v>-796395012</v>
      </c>
      <c r="H16" s="2">
        <f>IFERROR(SUM(D16:G16)*(4/MAX(1,COUNT(D16:G16))),"")</f>
        <v>-2555212328</v>
      </c>
      <c r="I16" s="2">
        <f t="shared" ref="I16:R16" si="13">IFERROR(INDEX(I51:I500,MATCH($C$16,$C$51:$C$500,0)),"")</f>
        <v>3996223665</v>
      </c>
      <c r="J16" s="2">
        <f t="shared" si="13"/>
        <v>7802640152</v>
      </c>
      <c r="K16" s="2">
        <f t="shared" si="13"/>
        <v>6340233141</v>
      </c>
      <c r="L16" s="2">
        <f t="shared" si="13"/>
        <v>-279278890</v>
      </c>
      <c r="M16" s="2">
        <f t="shared" si="13"/>
        <v>-4933144785</v>
      </c>
      <c r="N16" s="2">
        <f t="shared" si="13"/>
        <v>-6527051485</v>
      </c>
      <c r="O16" s="2">
        <f t="shared" si="13"/>
        <v>-548729615</v>
      </c>
      <c r="P16" s="2">
        <f t="shared" si="13"/>
        <v>257706783</v>
      </c>
      <c r="Q16" s="2">
        <f t="shared" si="13"/>
        <v>-20041594439</v>
      </c>
      <c r="R16" s="2">
        <f t="shared" si="13"/>
        <v>190000000</v>
      </c>
    </row>
    <row r="17" spans="1:18" ht="15.5" x14ac:dyDescent="0.35">
      <c r="A17" t="s">
        <v>30</v>
      </c>
    </row>
    <row r="18" spans="1:18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</row>
    <row r="19" spans="1:18" ht="15.5" x14ac:dyDescent="0.35">
      <c r="A19" t="s">
        <v>44</v>
      </c>
      <c r="C19" t="s">
        <v>45</v>
      </c>
    </row>
    <row r="20" spans="1:18" ht="15.5" x14ac:dyDescent="0.35">
      <c r="A20" t="s">
        <v>46</v>
      </c>
      <c r="C20" t="s">
        <v>47</v>
      </c>
      <c r="D20" s="2">
        <f ca="1">IFERROR(D21*D2,"")</f>
        <v>385000000000</v>
      </c>
      <c r="E20" s="2">
        <f ca="1">IFERROR(E21*E2,"")</f>
        <v>319000000000</v>
      </c>
      <c r="H20" s="2">
        <f t="shared" ref="H20:R20" ca="1" si="14">IFERROR(H21*H2,"")</f>
        <v>319000000000</v>
      </c>
      <c r="I20" s="2">
        <f t="shared" ca="1" si="14"/>
        <v>429000000000</v>
      </c>
      <c r="J20" s="2">
        <f t="shared" ca="1" si="14"/>
        <v>176000000000</v>
      </c>
      <c r="K20" s="2">
        <f t="shared" ca="1" si="14"/>
        <v>187000000000</v>
      </c>
      <c r="L20" s="2">
        <f t="shared" ca="1" si="14"/>
        <v>550000000000</v>
      </c>
      <c r="M20" s="2">
        <f t="shared" ca="1" si="14"/>
        <v>671000000000</v>
      </c>
      <c r="N20" s="2" t="str">
        <f t="shared" ca="1" si="14"/>
        <v/>
      </c>
      <c r="O20" s="2">
        <f t="shared" ca="1" si="14"/>
        <v>7975000000000</v>
      </c>
      <c r="P20" s="2">
        <f t="shared" ca="1" si="14"/>
        <v>6710000000000</v>
      </c>
      <c r="Q20" s="2">
        <f t="shared" ca="1" si="14"/>
        <v>4620000000000</v>
      </c>
      <c r="R20" s="2" t="str">
        <f t="shared" ca="1" si="14"/>
        <v/>
      </c>
    </row>
    <row r="21" spans="1:18" ht="15.5" x14ac:dyDescent="0.35">
      <c r="C21" t="s">
        <v>12</v>
      </c>
      <c r="D21" s="2">
        <f>IFERROR(INDEX(D51:D500,MATCH($C$7,$C$51:$C$500,0)),"")</f>
        <v>11000000000</v>
      </c>
      <c r="E21" s="2">
        <f>IFERROR(INDEX(E51:E500,MATCH($C$7,$C$51:$C$500,0)),"")</f>
        <v>11000000000</v>
      </c>
      <c r="H21" s="2">
        <f>IFERROR(INDEX(D21:G21,COUNT(D21:G21)),"")</f>
        <v>11000000000</v>
      </c>
      <c r="I21" s="2">
        <f t="shared" ref="I21:R21" si="15">IFERROR(INDEX(I51:I500,MATCH($C$7,$C$51:$C$500,0)),"")</f>
        <v>11000000000</v>
      </c>
      <c r="J21" s="2">
        <f t="shared" si="15"/>
        <v>11000000000</v>
      </c>
      <c r="K21" s="2">
        <f t="shared" si="15"/>
        <v>11000000000</v>
      </c>
      <c r="L21" s="2">
        <f t="shared" si="15"/>
        <v>11000000000</v>
      </c>
      <c r="M21" s="2">
        <f t="shared" si="15"/>
        <v>11000000000</v>
      </c>
      <c r="N21" s="2">
        <f t="shared" si="15"/>
        <v>11000000000</v>
      </c>
      <c r="O21" s="2">
        <f t="shared" si="15"/>
        <v>11000000000</v>
      </c>
      <c r="P21" s="2">
        <f t="shared" si="15"/>
        <v>11000000000</v>
      </c>
      <c r="Q21" s="2">
        <f t="shared" si="15"/>
        <v>11000000000</v>
      </c>
      <c r="R21" s="2">
        <f t="shared" si="15"/>
        <v>800000000</v>
      </c>
    </row>
    <row r="23" spans="1:18" ht="15.5" x14ac:dyDescent="0.35">
      <c r="B23" t="s">
        <v>48</v>
      </c>
      <c r="C23" t="s">
        <v>49</v>
      </c>
      <c r="D23" s="3">
        <f>IFERROR(D5/D6*100,"")</f>
        <v>-4.643155044010757E-2</v>
      </c>
      <c r="E23" s="3">
        <f>IFERROR(E5/E6*100,"")</f>
        <v>-7.3145209536811986E-2</v>
      </c>
      <c r="H23" s="3">
        <f t="shared" ref="H23:R23" si="16">IFERROR(H5/H6*100,"")</f>
        <v>-0.23911041391483068</v>
      </c>
      <c r="I23" s="3">
        <f t="shared" si="16"/>
        <v>0.35700791351391387</v>
      </c>
      <c r="J23" s="3">
        <f t="shared" si="16"/>
        <v>0.71480948834238811</v>
      </c>
      <c r="K23" s="3">
        <f t="shared" si="16"/>
        <v>0.58819152671195174</v>
      </c>
      <c r="L23" s="3">
        <f t="shared" si="16"/>
        <v>-2.6083061744654322E-2</v>
      </c>
      <c r="M23" s="3">
        <f t="shared" si="16"/>
        <v>-0.46021031235865217</v>
      </c>
      <c r="N23" s="3">
        <f t="shared" si="16"/>
        <v>-0.60609199699383087</v>
      </c>
      <c r="O23" s="3">
        <f t="shared" si="16"/>
        <v>-3.6213970745955303E-2</v>
      </c>
      <c r="P23" s="3">
        <f t="shared" si="16"/>
        <v>0.26200957092370675</v>
      </c>
      <c r="Q23" s="3">
        <f t="shared" si="16"/>
        <v>-1.6105290709322713</v>
      </c>
      <c r="R23" s="3">
        <f t="shared" si="16"/>
        <v>2.0809640118854961E-2</v>
      </c>
    </row>
    <row r="24" spans="1:18" ht="15.5" x14ac:dyDescent="0.35">
      <c r="C24" t="s">
        <v>50</v>
      </c>
      <c r="D24" s="4" t="str">
        <f>IFERROR(_xlfn.RRI(5,I23,D23),"")</f>
        <v/>
      </c>
      <c r="E24" s="4" t="str">
        <f>IFERROR(_xlfn.RRI(5,J23,E23),"")</f>
        <v/>
      </c>
      <c r="H24" s="4">
        <f t="shared" ref="H24:R24" si="17">IFERROR(_xlfn.RRI(5,M23,H23),"")</f>
        <v>-0.12273979489609799</v>
      </c>
      <c r="I24" s="4" t="str">
        <f t="shared" si="17"/>
        <v/>
      </c>
      <c r="J24" s="4" t="str">
        <f t="shared" si="17"/>
        <v/>
      </c>
      <c r="K24" s="4">
        <f t="shared" si="17"/>
        <v>0.17554787726446075</v>
      </c>
      <c r="L24" s="4">
        <f t="shared" si="17"/>
        <v>-0.56159247474576013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51</v>
      </c>
      <c r="C25" t="s">
        <v>52</v>
      </c>
      <c r="D25" s="3">
        <f>IFERROR(INDEX(D51:D500,MATCH($A$25,$C$51:$C$500,0)),"")</f>
        <v>-0.05</v>
      </c>
      <c r="E25" s="3">
        <f>IFERROR(INDEX(E51:E500,MATCH($A$25,$C$51:$C$500,0)),"")</f>
        <v>-7.0000000000000007E-2</v>
      </c>
      <c r="H25" s="3">
        <f>IFERROR(INDEX(D25:G25,COUNT(D25:G25)),"")</f>
        <v>-7.0000000000000007E-2</v>
      </c>
      <c r="I25" s="3">
        <f t="shared" ref="I25:R25" si="18">IFERROR(INDEX(I51:I500,MATCH($C$25,$C$51:$C$500,0)),"")</f>
        <v>0.35</v>
      </c>
      <c r="J25" s="3">
        <f t="shared" si="18"/>
        <v>0.71</v>
      </c>
      <c r="K25" s="3">
        <f t="shared" si="18"/>
        <v>0.57999999999999996</v>
      </c>
      <c r="L25" s="3">
        <f t="shared" si="18"/>
        <v>-0.03</v>
      </c>
      <c r="M25" s="3">
        <f t="shared" si="18"/>
        <v>-0.45</v>
      </c>
      <c r="N25" s="3">
        <f t="shared" si="18"/>
        <v>-0.59</v>
      </c>
      <c r="O25" s="3">
        <f t="shared" si="18"/>
        <v>-0.04</v>
      </c>
      <c r="P25" s="3">
        <f t="shared" si="18"/>
        <v>0.26</v>
      </c>
      <c r="Q25" s="3">
        <f t="shared" si="18"/>
        <v>-1.58</v>
      </c>
      <c r="R25" s="3">
        <f t="shared" si="18"/>
        <v>0.21</v>
      </c>
    </row>
    <row r="26" spans="1:18" ht="15.5" x14ac:dyDescent="0.35">
      <c r="C26" t="s">
        <v>53</v>
      </c>
      <c r="D26" s="4" t="str">
        <f>IFERROR(_xlfn.RRI(5,I25,D25),"")</f>
        <v/>
      </c>
      <c r="E26" s="4" t="str">
        <f>IFERROR(_xlfn.RRI(5,J25,E25),"")</f>
        <v/>
      </c>
      <c r="H26" s="4">
        <f t="shared" ref="H26:R26" si="19">IFERROR(_xlfn.RRI(5,M25,H25),"")</f>
        <v>-0.31074947552519339</v>
      </c>
      <c r="I26" s="4" t="str">
        <f t="shared" si="19"/>
        <v/>
      </c>
      <c r="J26" s="4" t="str">
        <f t="shared" si="19"/>
        <v/>
      </c>
      <c r="K26" s="4">
        <f t="shared" si="19"/>
        <v>0.174061722440779</v>
      </c>
      <c r="L26" s="4">
        <f t="shared" si="19"/>
        <v>-0.54742263083230336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54</v>
      </c>
      <c r="D27" s="3">
        <f>IFERROR(D4/D21,"")</f>
        <v>7.3076620999999994E-2</v>
      </c>
      <c r="E27" s="3">
        <f>IFERROR(E4/E21,"")</f>
        <v>6.8827805545454548E-2</v>
      </c>
      <c r="H27" s="3">
        <f t="shared" ref="H27:R27" si="20">IFERROR(H4/H21,"")</f>
        <v>0.28380885309090909</v>
      </c>
      <c r="I27" s="3">
        <f t="shared" si="20"/>
        <v>0.88934549481818181</v>
      </c>
      <c r="J27" s="3">
        <f t="shared" si="20"/>
        <v>1.405953258</v>
      </c>
      <c r="K27" s="3">
        <f t="shared" si="20"/>
        <v>1.3565280906363637</v>
      </c>
      <c r="L27" s="3">
        <f t="shared" si="20"/>
        <v>1.2961868827272727</v>
      </c>
      <c r="M27" s="3">
        <f t="shared" si="20"/>
        <v>0.38501770418181819</v>
      </c>
      <c r="N27" s="3">
        <f t="shared" si="20"/>
        <v>5.9852087363636362E-2</v>
      </c>
      <c r="O27" s="3">
        <f t="shared" si="20"/>
        <v>1.2142602506363636</v>
      </c>
      <c r="P27" s="3">
        <f t="shared" si="20"/>
        <v>1.481617749909091</v>
      </c>
      <c r="Q27" s="3">
        <f t="shared" si="20"/>
        <v>1.3172962209090908</v>
      </c>
      <c r="R27" s="3">
        <f t="shared" si="20"/>
        <v>0.625</v>
      </c>
    </row>
    <row r="28" spans="1:18" ht="15.5" x14ac:dyDescent="0.35">
      <c r="C28" t="s">
        <v>55</v>
      </c>
      <c r="D28" s="4">
        <f>IFERROR(_xlfn.RRI(5,I27,D27),"")</f>
        <v>-0.39334526777732404</v>
      </c>
      <c r="E28" s="4">
        <f>IFERROR(_xlfn.RRI(5,J27,E27),"")</f>
        <v>-0.45303616980147687</v>
      </c>
      <c r="H28" s="4">
        <f t="shared" ref="H28:R28" si="21">IFERROR(_xlfn.RRI(5,M27,H27),"")</f>
        <v>-5.917456980720881E-2</v>
      </c>
      <c r="I28" s="4">
        <f t="shared" si="21"/>
        <v>0.71552970192453502</v>
      </c>
      <c r="J28" s="4">
        <f t="shared" si="21"/>
        <v>2.9750047851034189E-2</v>
      </c>
      <c r="K28" s="4">
        <f t="shared" si="21"/>
        <v>-1.7486505819918841E-2</v>
      </c>
      <c r="L28" s="4">
        <f t="shared" si="21"/>
        <v>-3.225692491818366E-3</v>
      </c>
      <c r="M28" s="4">
        <f t="shared" si="21"/>
        <v>-9.2346395785411928E-2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56</v>
      </c>
      <c r="H29" s="4">
        <f t="shared" ref="H29:R29" si="22">IFERROR(((H25-I25)/I25)*100%,"")</f>
        <v>-1.2</v>
      </c>
      <c r="I29" s="4">
        <f t="shared" si="22"/>
        <v>-0.50704225352112675</v>
      </c>
      <c r="J29" s="4">
        <f t="shared" si="22"/>
        <v>0.22413793103448279</v>
      </c>
      <c r="K29" s="4">
        <f t="shared" si="22"/>
        <v>-20.333333333333332</v>
      </c>
      <c r="L29" s="4">
        <f t="shared" si="22"/>
        <v>-0.93333333333333335</v>
      </c>
      <c r="M29" s="4">
        <f t="shared" si="22"/>
        <v>-0.23728813559322029</v>
      </c>
      <c r="N29" s="4">
        <f t="shared" si="22"/>
        <v>13.749999999999998</v>
      </c>
      <c r="O29" s="4">
        <f t="shared" si="22"/>
        <v>-1.1538461538461537</v>
      </c>
      <c r="P29" s="4">
        <f t="shared" si="22"/>
        <v>-1.1645569620253164</v>
      </c>
      <c r="Q29" s="4">
        <f t="shared" si="22"/>
        <v>-8.5238095238095237</v>
      </c>
      <c r="R29" s="4" t="str">
        <f t="shared" si="22"/>
        <v/>
      </c>
    </row>
    <row r="30" spans="1:18" ht="15.5" x14ac:dyDescent="0.35">
      <c r="C30" t="s">
        <v>57</v>
      </c>
      <c r="H30" s="4">
        <f t="shared" ref="H30:R30" si="23">IFERROR(((H27-I27)/I27)*100%,"")</f>
        <v>-0.68087896689808824</v>
      </c>
      <c r="I30" s="4">
        <f t="shared" si="23"/>
        <v>-0.36744305704494351</v>
      </c>
      <c r="J30" s="4">
        <f t="shared" si="23"/>
        <v>3.6435048934703881E-2</v>
      </c>
      <c r="K30" s="4">
        <f t="shared" si="23"/>
        <v>4.6552861098338449E-2</v>
      </c>
      <c r="L30" s="4">
        <f t="shared" si="23"/>
        <v>2.366564364830273</v>
      </c>
      <c r="M30" s="4">
        <f t="shared" si="23"/>
        <v>5.4328199924358689</v>
      </c>
      <c r="N30" s="4">
        <f t="shared" si="23"/>
        <v>-0.95070901206535474</v>
      </c>
      <c r="O30" s="4">
        <f t="shared" si="23"/>
        <v>-0.18044971402990545</v>
      </c>
      <c r="P30" s="4">
        <f t="shared" si="23"/>
        <v>0.12474151704967226</v>
      </c>
      <c r="Q30" s="4">
        <f t="shared" si="23"/>
        <v>1.1076739534545452</v>
      </c>
      <c r="R30" s="4" t="str">
        <f t="shared" si="23"/>
        <v/>
      </c>
    </row>
    <row r="32" spans="1:18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99.13</v>
      </c>
      <c r="E32" s="3">
        <f>IFERROR(INDEX(E51:E500,MATCH($A$32,$C$51:$C$500,0)),"")</f>
        <v>99.18</v>
      </c>
      <c r="H32" s="3">
        <f>IFERROR(INDEX(D32:G32,COUNT(D32:G32)),"")</f>
        <v>99.18</v>
      </c>
      <c r="I32" s="3">
        <f t="shared" ref="I32:R32" si="24">IFERROR(INDEX(I51:I500,MATCH($C$32,$C$51:$C$500,0)),"")</f>
        <v>99.25</v>
      </c>
      <c r="J32" s="3">
        <f t="shared" si="24"/>
        <v>98.9</v>
      </c>
      <c r="K32" s="3">
        <f t="shared" si="24"/>
        <v>98.19</v>
      </c>
      <c r="L32" s="3">
        <f t="shared" si="24"/>
        <v>97.62</v>
      </c>
      <c r="M32" s="3">
        <f t="shared" si="24"/>
        <v>97.64</v>
      </c>
      <c r="N32" s="3">
        <f t="shared" si="24"/>
        <v>98.09</v>
      </c>
      <c r="O32" s="3">
        <f t="shared" si="24"/>
        <v>98.68</v>
      </c>
      <c r="P32" s="3">
        <f t="shared" si="24"/>
        <v>98.72</v>
      </c>
      <c r="Q32" s="3">
        <f t="shared" si="24"/>
        <v>98.46</v>
      </c>
      <c r="R32" s="3">
        <f t="shared" si="24"/>
        <v>1000.54</v>
      </c>
    </row>
    <row r="33" spans="1:18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0.28999999999999998</v>
      </c>
      <c r="E33" s="3">
        <f>IFERROR(INDEX(E51:E500,MATCH($A$33,$C$51:$C$500,0)),"")</f>
        <v>0.38</v>
      </c>
      <c r="H33" s="3">
        <f>IFERROR(INDEX(D33:G33,COUNT(D33:G33)),"")</f>
        <v>0.38</v>
      </c>
      <c r="I33" s="3">
        <f t="shared" ref="I33:R33" si="25">IFERROR(INDEX(I51:I500,MATCH($C$33,$C$51:$C$500,0)),"")</f>
        <v>0.39</v>
      </c>
      <c r="J33" s="3">
        <f t="shared" si="25"/>
        <v>0.16</v>
      </c>
      <c r="K33" s="3">
        <f t="shared" si="25"/>
        <v>0.17</v>
      </c>
      <c r="L33" s="3">
        <f t="shared" si="25"/>
        <v>0.51</v>
      </c>
      <c r="M33" s="3">
        <f t="shared" si="25"/>
        <v>0.62</v>
      </c>
      <c r="N33" s="3">
        <f t="shared" si="25"/>
        <v>1.06</v>
      </c>
      <c r="O33" s="3">
        <f t="shared" si="25"/>
        <v>7.35</v>
      </c>
      <c r="P33" s="3">
        <f t="shared" si="25"/>
        <v>6.18</v>
      </c>
      <c r="Q33" s="3">
        <f t="shared" si="25"/>
        <v>4.2699999999999996</v>
      </c>
      <c r="R33" s="3">
        <f t="shared" si="25"/>
        <v>0</v>
      </c>
    </row>
    <row r="34" spans="1:18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-580</v>
      </c>
      <c r="E34" s="3">
        <f>IFERROR(INDEX(E51:E500,MATCH($A$34,$C$51:$C$500,0)),"")</f>
        <v>-542.86</v>
      </c>
      <c r="H34" s="3">
        <f>IFERROR(INDEX(D34:G34,COUNT(D34:G34)),"")</f>
        <v>-542.86</v>
      </c>
      <c r="I34" s="3">
        <f t="shared" ref="I34:R34" si="26">IFERROR(INDEX(I51:I500,MATCH($C$34,$C$51:$C$500,0)),"")</f>
        <v>111.43</v>
      </c>
      <c r="J34" s="3">
        <f t="shared" si="26"/>
        <v>22.54</v>
      </c>
      <c r="K34" s="3">
        <f t="shared" si="26"/>
        <v>29.31</v>
      </c>
      <c r="L34" s="3">
        <f t="shared" si="26"/>
        <v>-1666.67</v>
      </c>
      <c r="M34" s="3">
        <f t="shared" si="26"/>
        <v>-135.56</v>
      </c>
      <c r="N34" s="3">
        <f t="shared" si="26"/>
        <v>-176.27</v>
      </c>
      <c r="O34" s="3">
        <f t="shared" si="26"/>
        <v>-18125</v>
      </c>
      <c r="P34" s="3">
        <f t="shared" si="26"/>
        <v>2346.15</v>
      </c>
      <c r="Q34" s="3">
        <f t="shared" si="26"/>
        <v>-265.82</v>
      </c>
      <c r="R34" s="3">
        <f t="shared" si="26"/>
        <v>0</v>
      </c>
    </row>
    <row r="35" spans="1:18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397.02</v>
      </c>
      <c r="E35" s="3">
        <f>IFERROR(INDEX(E51:E500,MATCH($A$35,$C$51:$C$500,0)),"")</f>
        <v>552.35</v>
      </c>
      <c r="H35" s="3">
        <f>IFERROR(INDEX(D35:G35,COUNT(D35:G35)),"")</f>
        <v>552.35</v>
      </c>
      <c r="I35" s="3">
        <f t="shared" ref="I35:R35" si="27">IFERROR(INDEX(I51:I500,MATCH($C$35,$C$51:$C$500,0)),"")</f>
        <v>43.87</v>
      </c>
      <c r="J35" s="3">
        <f t="shared" si="27"/>
        <v>11.39</v>
      </c>
      <c r="K35" s="3">
        <f t="shared" si="27"/>
        <v>12.54</v>
      </c>
      <c r="L35" s="3">
        <f t="shared" si="27"/>
        <v>38.590000000000003</v>
      </c>
      <c r="M35" s="3">
        <f t="shared" si="27"/>
        <v>158.51</v>
      </c>
      <c r="N35" s="3">
        <f t="shared" si="27"/>
        <v>1738.4</v>
      </c>
      <c r="O35" s="3">
        <f t="shared" si="27"/>
        <v>597.34</v>
      </c>
      <c r="P35" s="3">
        <f t="shared" si="27"/>
        <v>411.9</v>
      </c>
      <c r="Q35" s="3">
        <f t="shared" si="27"/>
        <v>318.86</v>
      </c>
      <c r="R35" s="3">
        <f t="shared" si="27"/>
        <v>0</v>
      </c>
    </row>
    <row r="36" spans="1:18" ht="15.5" x14ac:dyDescent="0.35">
      <c r="B36" t="s">
        <v>70</v>
      </c>
      <c r="C36" t="s">
        <v>71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R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</row>
    <row r="37" spans="1:18" ht="15.5" x14ac:dyDescent="0.35">
      <c r="B37" t="s">
        <v>72</v>
      </c>
      <c r="C37" t="s">
        <v>73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R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</row>
    <row r="50" spans="2:18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</row>
    <row r="51" spans="2:18" ht="15.5" x14ac:dyDescent="0.35">
      <c r="B51" t="s">
        <v>79</v>
      </c>
      <c r="C51" t="s">
        <v>6</v>
      </c>
      <c r="D51" s="5">
        <v>803842831</v>
      </c>
      <c r="E51" s="5">
        <v>757105861</v>
      </c>
      <c r="F51" s="5">
        <v>904236632</v>
      </c>
      <c r="G51" s="5">
        <v>3330216533</v>
      </c>
      <c r="I51" s="5">
        <v>9782800443</v>
      </c>
      <c r="J51" s="5">
        <v>15465485838</v>
      </c>
      <c r="K51" s="5">
        <v>14921808997</v>
      </c>
      <c r="L51" s="5">
        <v>14258055710</v>
      </c>
      <c r="M51" s="5">
        <v>4235194746</v>
      </c>
      <c r="N51" s="5">
        <v>658372961</v>
      </c>
      <c r="O51" s="5">
        <v>13356862757</v>
      </c>
      <c r="P51" s="5">
        <v>16297795249</v>
      </c>
      <c r="Q51" s="5">
        <v>14490258430</v>
      </c>
      <c r="R51" s="5">
        <v>500000000</v>
      </c>
    </row>
    <row r="52" spans="2:18" ht="15.5" x14ac:dyDescent="0.35">
      <c r="C52" t="s">
        <v>80</v>
      </c>
      <c r="D52" s="5">
        <v>-260374243</v>
      </c>
      <c r="E52" s="5">
        <v>-248900886</v>
      </c>
      <c r="F52" s="5">
        <v>-214615377</v>
      </c>
      <c r="G52" s="5">
        <v>-591100248</v>
      </c>
      <c r="I52" s="5">
        <v>-1776809421</v>
      </c>
      <c r="J52" s="5">
        <v>-2920990757</v>
      </c>
      <c r="K52" s="5">
        <v>-2747784544</v>
      </c>
      <c r="L52" s="5">
        <v>-2803763623</v>
      </c>
      <c r="M52" s="5">
        <v>-1128415371</v>
      </c>
      <c r="N52" s="5">
        <v>-373401629</v>
      </c>
      <c r="O52" s="5">
        <v>-2874235697</v>
      </c>
      <c r="P52" s="5">
        <v>-3807414930</v>
      </c>
      <c r="Q52" s="5">
        <v>-3964985461</v>
      </c>
      <c r="R52" s="5">
        <v>-300000000</v>
      </c>
    </row>
    <row r="53" spans="2:18" ht="15.5" x14ac:dyDescent="0.35">
      <c r="C53" t="s">
        <v>81</v>
      </c>
      <c r="D53" s="5">
        <v>543468588</v>
      </c>
      <c r="E53" s="5">
        <v>508204975</v>
      </c>
      <c r="F53" s="5">
        <v>689621255</v>
      </c>
      <c r="G53" s="5">
        <v>2739116285</v>
      </c>
      <c r="I53" s="5">
        <v>8005991022</v>
      </c>
      <c r="J53" s="5">
        <v>12544495081</v>
      </c>
      <c r="K53" s="5">
        <v>12174024453</v>
      </c>
      <c r="L53" s="5">
        <v>11454292087</v>
      </c>
      <c r="M53" s="5">
        <v>3106779375</v>
      </c>
      <c r="N53" s="5">
        <v>284971332</v>
      </c>
      <c r="O53" s="5">
        <v>10482627060</v>
      </c>
      <c r="P53" s="5">
        <v>12490380319</v>
      </c>
      <c r="Q53" s="5">
        <v>10525272969</v>
      </c>
      <c r="R53" s="5">
        <v>200000000</v>
      </c>
    </row>
    <row r="54" spans="2:18" ht="15.5" x14ac:dyDescent="0.35">
      <c r="C54" t="s">
        <v>82</v>
      </c>
      <c r="D54" s="5">
        <v>-1210565520</v>
      </c>
      <c r="E54" s="5">
        <v>-1494243416</v>
      </c>
      <c r="F54" s="5">
        <v>-1452160504</v>
      </c>
      <c r="G54" s="5">
        <v>-939000154</v>
      </c>
      <c r="I54" s="5">
        <v>-4572045546</v>
      </c>
      <c r="J54" s="5">
        <v>-5262946437</v>
      </c>
      <c r="K54" s="5">
        <v>-5185191910</v>
      </c>
      <c r="L54" s="5">
        <v>-5859733179</v>
      </c>
      <c r="M54" s="5">
        <v>-4046443165</v>
      </c>
      <c r="N54" s="5">
        <v>-4626892655</v>
      </c>
      <c r="O54" s="5">
        <v>-6392485312</v>
      </c>
      <c r="P54" s="5">
        <v>-6409814536</v>
      </c>
      <c r="Q54" s="5">
        <v>-9908312594</v>
      </c>
      <c r="R54" s="5">
        <v>-10000000</v>
      </c>
    </row>
    <row r="55" spans="2:18" ht="15.5" x14ac:dyDescent="0.35">
      <c r="C55" t="s">
        <v>84</v>
      </c>
      <c r="D55" s="5">
        <v>-91405863</v>
      </c>
      <c r="E55" s="5">
        <v>-89433089</v>
      </c>
      <c r="F55" s="5">
        <v>-107589563</v>
      </c>
      <c r="G55" s="5">
        <v>-121766439</v>
      </c>
      <c r="I55" s="5">
        <v>-422453842</v>
      </c>
      <c r="J55" s="5">
        <v>-522051684</v>
      </c>
      <c r="K55" s="5">
        <v>-480629914</v>
      </c>
      <c r="L55" s="5">
        <v>-387904072</v>
      </c>
      <c r="M55" s="5">
        <v>-293674731</v>
      </c>
      <c r="N55" s="5">
        <v>-277847767</v>
      </c>
      <c r="O55" s="5">
        <v>-319713640</v>
      </c>
      <c r="P55" s="5">
        <v>-543800435</v>
      </c>
      <c r="Q55" s="5">
        <v>-1722390978</v>
      </c>
    </row>
    <row r="56" spans="2:18" ht="15.5" x14ac:dyDescent="0.35">
      <c r="C56" t="s">
        <v>83</v>
      </c>
      <c r="D56" s="5">
        <v>-856689126</v>
      </c>
      <c r="E56" s="5">
        <v>-1125604744</v>
      </c>
      <c r="F56" s="5">
        <v>-1194664559</v>
      </c>
      <c r="G56" s="5">
        <v>-558055318</v>
      </c>
      <c r="I56" s="5">
        <v>-3145270925</v>
      </c>
      <c r="J56" s="5">
        <v>-3678126521</v>
      </c>
      <c r="K56" s="5">
        <v>-3844274845</v>
      </c>
      <c r="L56" s="5">
        <v>-5001083129</v>
      </c>
      <c r="M56" s="5">
        <v>-3504925671</v>
      </c>
      <c r="N56" s="5">
        <v>-4153564167</v>
      </c>
      <c r="O56" s="5">
        <v>-6072771672</v>
      </c>
      <c r="P56" s="5">
        <v>-5518070204</v>
      </c>
      <c r="Q56" s="5">
        <v>-6861639447</v>
      </c>
      <c r="R56" s="5">
        <v>-10000000</v>
      </c>
    </row>
    <row r="57" spans="2:18" ht="15.5" x14ac:dyDescent="0.35">
      <c r="C57" t="s">
        <v>85</v>
      </c>
      <c r="N57" s="5">
        <v>64614766</v>
      </c>
      <c r="O57" s="5">
        <v>-18112000</v>
      </c>
      <c r="P57" s="5">
        <v>1814152332</v>
      </c>
      <c r="Q57" s="5">
        <v>964040932</v>
      </c>
    </row>
    <row r="58" spans="2:18" ht="15.5" x14ac:dyDescent="0.35">
      <c r="C58" t="s">
        <v>86</v>
      </c>
      <c r="D58" s="5">
        <v>-667096932</v>
      </c>
      <c r="E58" s="5">
        <v>-986038441</v>
      </c>
      <c r="F58" s="5">
        <v>-762539249</v>
      </c>
      <c r="G58" s="5">
        <v>1800116131</v>
      </c>
      <c r="I58" s="5">
        <v>3433945476</v>
      </c>
      <c r="J58" s="5">
        <v>7281548644</v>
      </c>
      <c r="K58" s="5">
        <v>6988832543</v>
      </c>
      <c r="L58" s="5">
        <v>5594558908</v>
      </c>
      <c r="M58" s="5">
        <v>-939663790</v>
      </c>
      <c r="N58" s="5">
        <v>-4341921323</v>
      </c>
      <c r="O58" s="5">
        <v>4090141748</v>
      </c>
      <c r="P58" s="5">
        <v>6080565783</v>
      </c>
      <c r="Q58" s="5">
        <v>616960375</v>
      </c>
      <c r="R58" s="5">
        <v>190000000</v>
      </c>
    </row>
    <row r="59" spans="2:18" ht="15.5" x14ac:dyDescent="0.35">
      <c r="C59" t="s">
        <v>87</v>
      </c>
      <c r="D59" s="5">
        <v>185885780</v>
      </c>
      <c r="E59" s="5">
        <v>189643429</v>
      </c>
      <c r="F59" s="5">
        <v>209975961</v>
      </c>
      <c r="G59" s="5">
        <v>97532244</v>
      </c>
      <c r="I59" s="5">
        <v>562278189</v>
      </c>
      <c r="J59" s="5">
        <v>521091508</v>
      </c>
      <c r="K59" s="5">
        <v>-648599402</v>
      </c>
      <c r="L59" s="5">
        <v>-5873837798</v>
      </c>
      <c r="M59" s="5">
        <v>-3993480995</v>
      </c>
      <c r="N59" s="5">
        <v>-2185130162</v>
      </c>
      <c r="O59" s="5">
        <v>-4638871363</v>
      </c>
      <c r="P59" s="5">
        <v>-5822859000</v>
      </c>
      <c r="Q59" s="5">
        <v>-20658554814</v>
      </c>
    </row>
    <row r="60" spans="2:18" ht="15.5" x14ac:dyDescent="0.35">
      <c r="C60" t="s">
        <v>89</v>
      </c>
      <c r="D60" s="5">
        <v>230804740</v>
      </c>
      <c r="E60" s="5">
        <v>237271767</v>
      </c>
      <c r="F60" s="5">
        <v>263069437</v>
      </c>
      <c r="G60" s="5">
        <v>146646373</v>
      </c>
      <c r="I60" s="5">
        <v>731207014</v>
      </c>
      <c r="J60" s="5">
        <v>676470736</v>
      </c>
      <c r="K60" s="5">
        <v>708458679</v>
      </c>
      <c r="L60" s="5">
        <v>790272798</v>
      </c>
      <c r="M60" s="5">
        <v>2260927176</v>
      </c>
      <c r="N60" s="5">
        <v>3129881295</v>
      </c>
      <c r="O60" s="5">
        <v>4294925657</v>
      </c>
      <c r="P60" s="5">
        <v>4969162864</v>
      </c>
    </row>
    <row r="61" spans="2:18" ht="15.5" x14ac:dyDescent="0.35">
      <c r="C61" t="s">
        <v>27</v>
      </c>
      <c r="D61" s="5">
        <v>-44918960</v>
      </c>
      <c r="E61" s="5">
        <v>-47628338</v>
      </c>
      <c r="F61" s="5">
        <v>-53093476</v>
      </c>
      <c r="G61" s="5">
        <v>-49114129</v>
      </c>
      <c r="I61" s="5">
        <v>-168928825</v>
      </c>
      <c r="J61" s="5">
        <v>-155379228</v>
      </c>
      <c r="K61" s="5">
        <v>-1357058081</v>
      </c>
      <c r="L61" s="5">
        <v>-6664110596</v>
      </c>
      <c r="M61" s="5">
        <v>-6254408171</v>
      </c>
      <c r="N61" s="5">
        <v>-5379626223</v>
      </c>
      <c r="O61" s="5">
        <v>-8915685020</v>
      </c>
      <c r="P61" s="5">
        <v>-12606174196</v>
      </c>
      <c r="Q61" s="5">
        <v>-21622595746</v>
      </c>
    </row>
    <row r="62" spans="2:18" ht="15.5" x14ac:dyDescent="0.35">
      <c r="C62" t="s">
        <v>94</v>
      </c>
      <c r="D62" s="5">
        <v>185885780</v>
      </c>
      <c r="E62" s="5">
        <v>189643429</v>
      </c>
      <c r="F62" s="5">
        <v>209975961</v>
      </c>
      <c r="G62" s="5">
        <v>97532244</v>
      </c>
      <c r="I62" s="5">
        <v>562278189</v>
      </c>
      <c r="J62" s="5">
        <v>521091508</v>
      </c>
      <c r="K62" s="5">
        <v>-648599402</v>
      </c>
      <c r="L62" s="5">
        <v>-5873837798</v>
      </c>
      <c r="M62" s="5">
        <v>-3993480995</v>
      </c>
      <c r="N62" s="5">
        <v>-2185130162</v>
      </c>
      <c r="O62" s="5">
        <v>-4638871363</v>
      </c>
      <c r="P62" s="5">
        <v>-5822859000</v>
      </c>
      <c r="Q62" s="5">
        <v>-20658554814</v>
      </c>
    </row>
    <row r="63" spans="2:18" ht="15.5" x14ac:dyDescent="0.35">
      <c r="C63" t="s">
        <v>29</v>
      </c>
      <c r="D63" s="5">
        <v>-481211152</v>
      </c>
      <c r="E63" s="5">
        <v>-796395012</v>
      </c>
      <c r="F63" s="5">
        <v>-552563288</v>
      </c>
      <c r="G63" s="5">
        <v>1897648375</v>
      </c>
      <c r="I63" s="5">
        <v>3996223665</v>
      </c>
      <c r="J63" s="5">
        <v>7802640152</v>
      </c>
      <c r="K63" s="5">
        <v>6340233141</v>
      </c>
      <c r="L63" s="5">
        <v>-279278890</v>
      </c>
      <c r="M63" s="5">
        <v>-4933144785</v>
      </c>
      <c r="N63" s="5">
        <v>-6527051485</v>
      </c>
      <c r="O63" s="5">
        <v>-548729615</v>
      </c>
      <c r="P63" s="5">
        <v>257706783</v>
      </c>
      <c r="Q63" s="5">
        <v>-20041594439</v>
      </c>
      <c r="R63" s="5">
        <v>190000000</v>
      </c>
    </row>
    <row r="64" spans="2:18" ht="15.5" x14ac:dyDescent="0.35">
      <c r="C64" t="s">
        <v>28</v>
      </c>
      <c r="D64" s="5">
        <v>-24204840</v>
      </c>
      <c r="F64" s="5">
        <v>-36410610</v>
      </c>
      <c r="G64" s="5">
        <v>-35540224</v>
      </c>
      <c r="I64" s="5">
        <v>-106129704</v>
      </c>
      <c r="J64" s="5">
        <v>-39391235</v>
      </c>
      <c r="R64" s="5">
        <v>-23750000</v>
      </c>
    </row>
    <row r="65" spans="2:18" ht="15.5" x14ac:dyDescent="0.35">
      <c r="C65" t="s">
        <v>97</v>
      </c>
      <c r="D65" s="5">
        <v>-505415992</v>
      </c>
      <c r="E65" s="5">
        <v>-796395012</v>
      </c>
      <c r="F65" s="5">
        <v>-588973898</v>
      </c>
      <c r="G65" s="5">
        <v>1862108151</v>
      </c>
      <c r="I65" s="5">
        <v>3890093961</v>
      </c>
      <c r="J65" s="5">
        <v>7763248917</v>
      </c>
      <c r="K65" s="5">
        <v>6340233141</v>
      </c>
      <c r="L65" s="5">
        <v>-279278890</v>
      </c>
      <c r="M65" s="5">
        <v>-4933144785</v>
      </c>
      <c r="N65" s="5">
        <v>-6527051485</v>
      </c>
      <c r="O65" s="5">
        <v>-548729615</v>
      </c>
      <c r="P65" s="5">
        <v>257706783</v>
      </c>
      <c r="Q65" s="5">
        <v>-20041594439</v>
      </c>
      <c r="R65" s="5">
        <v>166250000</v>
      </c>
    </row>
    <row r="66" spans="2:18" ht="15.5" x14ac:dyDescent="0.35">
      <c r="C66" t="s">
        <v>98</v>
      </c>
      <c r="F66" s="5">
        <v>80350</v>
      </c>
      <c r="I66" s="5">
        <v>80350</v>
      </c>
      <c r="J66" s="5">
        <v>-2071118</v>
      </c>
      <c r="K66" s="5">
        <v>727068</v>
      </c>
    </row>
    <row r="67" spans="2:18" ht="15.5" x14ac:dyDescent="0.35">
      <c r="C67" t="s">
        <v>99</v>
      </c>
      <c r="D67" s="5">
        <v>-505415992</v>
      </c>
      <c r="E67" s="5">
        <v>-796395012</v>
      </c>
      <c r="F67" s="5">
        <v>-588893548</v>
      </c>
      <c r="G67" s="5">
        <v>1862108151</v>
      </c>
      <c r="I67" s="5">
        <v>3890174311</v>
      </c>
      <c r="J67" s="5">
        <v>7761177799</v>
      </c>
      <c r="K67" s="5">
        <v>6340960209</v>
      </c>
      <c r="L67" s="5">
        <v>-279278890</v>
      </c>
      <c r="M67" s="5">
        <v>-4933144785</v>
      </c>
      <c r="N67" s="5">
        <v>-6527051485</v>
      </c>
      <c r="O67" s="5">
        <v>-548729615</v>
      </c>
      <c r="P67" s="5">
        <v>257706783</v>
      </c>
      <c r="Q67" s="5">
        <v>-20041594439</v>
      </c>
      <c r="R67" s="5">
        <v>166250000</v>
      </c>
    </row>
    <row r="68" spans="2:18" ht="15.5" x14ac:dyDescent="0.35">
      <c r="C68" t="s">
        <v>100</v>
      </c>
      <c r="D68" s="5">
        <v>-505415992</v>
      </c>
      <c r="E68" s="5">
        <v>-796395012</v>
      </c>
      <c r="F68" s="5">
        <v>-588973898</v>
      </c>
      <c r="G68" s="5">
        <v>1862108151</v>
      </c>
      <c r="I68" s="5">
        <v>3890093961</v>
      </c>
      <c r="J68" s="5">
        <v>7763248917</v>
      </c>
      <c r="K68" s="5">
        <v>6340233341</v>
      </c>
      <c r="L68" s="5">
        <v>-279278890</v>
      </c>
      <c r="M68" s="5">
        <v>-4933144785</v>
      </c>
      <c r="N68" s="5">
        <v>-6527051485</v>
      </c>
      <c r="O68" s="5">
        <v>-548729615</v>
      </c>
      <c r="P68" s="5">
        <v>257706783</v>
      </c>
      <c r="Q68" s="5">
        <v>-20041594439</v>
      </c>
      <c r="R68" s="5">
        <v>166250000</v>
      </c>
    </row>
    <row r="69" spans="2:18" ht="15.5" x14ac:dyDescent="0.35">
      <c r="C69" t="s">
        <v>8</v>
      </c>
      <c r="D69" s="5">
        <v>-505318953</v>
      </c>
      <c r="E69" s="5">
        <v>-796415918</v>
      </c>
      <c r="F69" s="5">
        <v>-588929791</v>
      </c>
      <c r="G69" s="5">
        <v>1862084796</v>
      </c>
      <c r="I69" s="5">
        <v>3889998442</v>
      </c>
      <c r="J69" s="5">
        <v>7760837372</v>
      </c>
      <c r="K69" s="5">
        <v>6340468868</v>
      </c>
      <c r="L69" s="5">
        <v>-279511033</v>
      </c>
      <c r="M69" s="5">
        <v>-4932986198</v>
      </c>
      <c r="N69" s="5">
        <v>-6526588791</v>
      </c>
      <c r="O69" s="5">
        <v>-392327104</v>
      </c>
      <c r="P69" s="5">
        <v>2839936728</v>
      </c>
      <c r="Q69" s="5">
        <v>-17375466410</v>
      </c>
      <c r="R69" s="5">
        <v>166250000</v>
      </c>
    </row>
    <row r="70" spans="2:18" ht="15.5" x14ac:dyDescent="0.35">
      <c r="C70" t="s">
        <v>101</v>
      </c>
      <c r="D70" s="5">
        <v>-97039</v>
      </c>
      <c r="E70" s="5">
        <v>20906</v>
      </c>
      <c r="F70" s="5">
        <v>36243</v>
      </c>
      <c r="G70" s="5">
        <v>23355</v>
      </c>
      <c r="I70" s="5">
        <v>175869</v>
      </c>
      <c r="J70" s="5">
        <v>340427</v>
      </c>
      <c r="K70" s="5">
        <v>491541</v>
      </c>
      <c r="L70" s="5">
        <v>232143</v>
      </c>
      <c r="M70" s="5">
        <v>-158587</v>
      </c>
      <c r="N70" s="5">
        <v>-462694</v>
      </c>
      <c r="O70" s="5">
        <v>-156402511</v>
      </c>
      <c r="P70" s="5">
        <v>-2582229945</v>
      </c>
      <c r="Q70" s="5">
        <v>-2666128029</v>
      </c>
    </row>
    <row r="71" spans="2:18" ht="15.5" x14ac:dyDescent="0.35">
      <c r="C71" t="s">
        <v>224</v>
      </c>
    </row>
    <row r="72" spans="2:18" ht="15.5" x14ac:dyDescent="0.35">
      <c r="C72" t="s">
        <v>102</v>
      </c>
      <c r="D72" s="5">
        <v>-505415992</v>
      </c>
      <c r="E72" s="5">
        <v>-796395012</v>
      </c>
      <c r="F72" s="5">
        <v>-588973898</v>
      </c>
      <c r="G72" s="5">
        <v>1862108151</v>
      </c>
      <c r="I72" s="5">
        <v>3890093961</v>
      </c>
      <c r="J72" s="5">
        <v>7763248917</v>
      </c>
      <c r="K72" s="5">
        <v>6340233341</v>
      </c>
      <c r="L72" s="5">
        <v>-279278890</v>
      </c>
      <c r="M72" s="5">
        <v>-4933144785</v>
      </c>
      <c r="N72" s="5">
        <v>-6527051485</v>
      </c>
      <c r="O72" s="5">
        <v>-548729615</v>
      </c>
      <c r="P72" s="5">
        <v>257706783</v>
      </c>
      <c r="Q72" s="5">
        <v>-20041594439</v>
      </c>
      <c r="R72" s="5">
        <v>166250000</v>
      </c>
    </row>
    <row r="73" spans="2:18" ht="15.5" x14ac:dyDescent="0.35">
      <c r="C73" t="s">
        <v>103</v>
      </c>
      <c r="D73" s="5">
        <v>-505415992</v>
      </c>
      <c r="E73" s="5">
        <v>-796395012</v>
      </c>
      <c r="F73" s="5">
        <v>-588893548</v>
      </c>
      <c r="G73" s="5">
        <v>1862108151</v>
      </c>
      <c r="I73" s="5">
        <v>3890174311</v>
      </c>
      <c r="J73" s="5">
        <v>7761177799</v>
      </c>
      <c r="K73" s="5">
        <v>6340960409</v>
      </c>
      <c r="L73" s="5">
        <v>-279278890</v>
      </c>
      <c r="M73" s="5">
        <v>-4933144785</v>
      </c>
      <c r="N73" s="5">
        <v>-6527051485</v>
      </c>
      <c r="O73" s="5">
        <v>-548729615</v>
      </c>
      <c r="P73" s="5">
        <v>257706783</v>
      </c>
      <c r="Q73" s="5">
        <v>-20041594439</v>
      </c>
      <c r="R73" s="5">
        <v>166250000</v>
      </c>
    </row>
    <row r="74" spans="2:18" ht="15.5" x14ac:dyDescent="0.35">
      <c r="C74" t="s">
        <v>104</v>
      </c>
      <c r="D74" s="5">
        <v>-505415992</v>
      </c>
      <c r="E74" s="5">
        <v>-796395012</v>
      </c>
      <c r="F74" s="5">
        <v>-588893548</v>
      </c>
      <c r="G74" s="5">
        <v>1862108151</v>
      </c>
      <c r="I74" s="5">
        <v>3890174311</v>
      </c>
      <c r="J74" s="5">
        <v>7761177799</v>
      </c>
      <c r="K74" s="5">
        <v>6340960409</v>
      </c>
      <c r="L74" s="5">
        <v>-279278890</v>
      </c>
      <c r="M74" s="5">
        <v>-4933144785</v>
      </c>
      <c r="N74" s="5">
        <v>-6527051485</v>
      </c>
      <c r="O74" s="5">
        <v>-548729615</v>
      </c>
      <c r="P74" s="5">
        <v>257706783</v>
      </c>
      <c r="Q74" s="5">
        <v>-20041594439</v>
      </c>
      <c r="R74" s="5">
        <v>166250000</v>
      </c>
    </row>
    <row r="76" spans="2:18" ht="15.5" x14ac:dyDescent="0.35">
      <c r="B76" t="s">
        <v>105</v>
      </c>
      <c r="C76" t="s">
        <v>106</v>
      </c>
    </row>
    <row r="77" spans="2:18" ht="15.5" x14ac:dyDescent="0.35">
      <c r="C77" t="s">
        <v>107</v>
      </c>
    </row>
    <row r="78" spans="2:18" ht="15.5" x14ac:dyDescent="0.35">
      <c r="C78" t="s">
        <v>20</v>
      </c>
      <c r="D78" s="5">
        <v>59795076953</v>
      </c>
      <c r="E78" s="5">
        <v>63853050876</v>
      </c>
      <c r="F78" s="5">
        <v>66814471085</v>
      </c>
      <c r="G78" s="5">
        <v>67062356788</v>
      </c>
      <c r="I78" s="5">
        <v>66814471085</v>
      </c>
      <c r="J78" s="5">
        <v>67963226171</v>
      </c>
      <c r="K78" s="5">
        <v>71432753343</v>
      </c>
      <c r="L78" s="5">
        <v>73371076605</v>
      </c>
      <c r="M78" s="5">
        <v>76777606514</v>
      </c>
      <c r="N78" s="5">
        <v>928521150</v>
      </c>
      <c r="O78" s="5">
        <v>10229780998</v>
      </c>
      <c r="P78" s="5">
        <v>6227664402</v>
      </c>
      <c r="Q78" s="5">
        <v>3307569786</v>
      </c>
      <c r="R78" s="5">
        <v>81291722534</v>
      </c>
    </row>
    <row r="79" spans="2:18" ht="15.5" x14ac:dyDescent="0.35">
      <c r="C79" t="s">
        <v>108</v>
      </c>
      <c r="N79" s="5">
        <v>75000000000</v>
      </c>
      <c r="O79" s="5">
        <v>75000000000</v>
      </c>
      <c r="P79" s="5">
        <v>100000000000</v>
      </c>
      <c r="Q79" s="5">
        <v>150000000000</v>
      </c>
    </row>
    <row r="80" spans="2:18" ht="15.5" x14ac:dyDescent="0.35">
      <c r="C80" t="s">
        <v>109</v>
      </c>
      <c r="E80" s="5">
        <v>1975000</v>
      </c>
      <c r="G80" s="5">
        <v>2143260</v>
      </c>
      <c r="J80" s="5">
        <v>56103738</v>
      </c>
      <c r="K80" s="5">
        <v>525396376</v>
      </c>
      <c r="L80" s="5">
        <v>46678400</v>
      </c>
      <c r="M80" s="5">
        <v>6409755</v>
      </c>
      <c r="N80" s="5">
        <v>38454943</v>
      </c>
      <c r="O80" s="5">
        <v>188989931</v>
      </c>
      <c r="P80" s="5">
        <v>310517446</v>
      </c>
      <c r="Q80" s="5">
        <v>409370242</v>
      </c>
      <c r="R80" s="5">
        <v>112417417</v>
      </c>
    </row>
    <row r="81" spans="3:18" ht="15.5" x14ac:dyDescent="0.35">
      <c r="C81" t="s">
        <v>110</v>
      </c>
      <c r="L81" s="5">
        <v>4596617</v>
      </c>
    </row>
    <row r="82" spans="3:18" ht="15.5" x14ac:dyDescent="0.35">
      <c r="C82" t="s">
        <v>111</v>
      </c>
    </row>
    <row r="83" spans="3:18" ht="15.5" x14ac:dyDescent="0.35">
      <c r="C83" t="s">
        <v>112</v>
      </c>
      <c r="E83" s="5">
        <v>1975000</v>
      </c>
      <c r="G83" s="5">
        <v>2143260</v>
      </c>
      <c r="J83" s="5">
        <v>56103738</v>
      </c>
      <c r="K83" s="5">
        <v>525396376</v>
      </c>
      <c r="L83" s="5">
        <v>46678400</v>
      </c>
      <c r="M83" s="5">
        <v>6409755</v>
      </c>
      <c r="N83" s="5">
        <v>38454943</v>
      </c>
      <c r="O83" s="5">
        <v>188989931</v>
      </c>
      <c r="P83" s="5">
        <v>310517446</v>
      </c>
      <c r="Q83" s="5">
        <v>409370242</v>
      </c>
      <c r="R83" s="5">
        <v>112417417</v>
      </c>
    </row>
    <row r="84" spans="3:18" ht="15.5" x14ac:dyDescent="0.35">
      <c r="C84" t="s">
        <v>113</v>
      </c>
      <c r="K84" s="5">
        <v>55979600000</v>
      </c>
      <c r="L84" s="5">
        <v>55979600000</v>
      </c>
      <c r="M84" s="5">
        <v>55979600000</v>
      </c>
      <c r="N84" s="5">
        <v>183188097</v>
      </c>
      <c r="O84" s="5">
        <v>239600997</v>
      </c>
      <c r="P84" s="5">
        <v>778485518</v>
      </c>
      <c r="Q84" s="5">
        <v>530177418</v>
      </c>
      <c r="R84" s="5">
        <v>63869530</v>
      </c>
    </row>
    <row r="85" spans="3:18" ht="15.5" x14ac:dyDescent="0.35">
      <c r="C85" t="s">
        <v>114</v>
      </c>
      <c r="K85" s="5">
        <v>55979600000</v>
      </c>
      <c r="L85" s="5">
        <v>55979600000</v>
      </c>
      <c r="M85" s="5">
        <v>55979600000</v>
      </c>
      <c r="N85" s="5">
        <v>183188097</v>
      </c>
      <c r="O85" s="5">
        <v>239600997</v>
      </c>
      <c r="P85" s="5">
        <v>778485518</v>
      </c>
      <c r="Q85" s="5">
        <v>530177418</v>
      </c>
      <c r="R85" s="5">
        <v>63869530</v>
      </c>
    </row>
    <row r="86" spans="3:18" ht="15.5" x14ac:dyDescent="0.35">
      <c r="C86" t="s">
        <v>115</v>
      </c>
      <c r="D86" s="5">
        <v>96832067</v>
      </c>
      <c r="E86" s="5">
        <v>109876616</v>
      </c>
      <c r="F86" s="5">
        <v>94336113</v>
      </c>
      <c r="G86" s="5">
        <v>107994007</v>
      </c>
      <c r="I86" s="5">
        <v>94336113</v>
      </c>
      <c r="J86" s="5">
        <v>98154701</v>
      </c>
      <c r="K86" s="5">
        <v>115779893</v>
      </c>
      <c r="L86" s="5">
        <v>111623586</v>
      </c>
      <c r="M86" s="5">
        <v>22368274</v>
      </c>
      <c r="N86" s="5">
        <v>12343127</v>
      </c>
      <c r="O86" s="5">
        <v>16733792</v>
      </c>
      <c r="P86" s="5">
        <v>45370000</v>
      </c>
      <c r="Q86" s="5">
        <v>289459904</v>
      </c>
      <c r="R86" s="5">
        <v>277912259</v>
      </c>
    </row>
    <row r="87" spans="3:18" ht="15.5" x14ac:dyDescent="0.35">
      <c r="C87" t="s">
        <v>85</v>
      </c>
      <c r="D87" s="5">
        <v>35906074</v>
      </c>
      <c r="E87" s="5">
        <v>35906074</v>
      </c>
      <c r="F87" s="5">
        <v>35906074</v>
      </c>
      <c r="G87" s="5">
        <v>24060332</v>
      </c>
      <c r="I87" s="5">
        <v>35906074</v>
      </c>
      <c r="J87" s="5">
        <v>24060332</v>
      </c>
      <c r="K87" s="5">
        <v>11268621</v>
      </c>
      <c r="L87" s="5">
        <v>5178450</v>
      </c>
      <c r="Q87" s="5">
        <v>67299002</v>
      </c>
      <c r="R87" s="5">
        <v>20541254</v>
      </c>
    </row>
    <row r="88" spans="3:18" ht="15.5" x14ac:dyDescent="0.35">
      <c r="C88" t="s">
        <v>116</v>
      </c>
      <c r="D88" s="5">
        <v>61233892616</v>
      </c>
      <c r="E88" s="5">
        <v>65283786088</v>
      </c>
      <c r="F88" s="5">
        <v>68172305794</v>
      </c>
      <c r="G88" s="5">
        <v>68370501401</v>
      </c>
      <c r="I88" s="5">
        <v>68172305794</v>
      </c>
      <c r="J88" s="5">
        <v>69257178206</v>
      </c>
      <c r="K88" s="5">
        <v>129130633208</v>
      </c>
      <c r="L88" s="5">
        <v>130479316807</v>
      </c>
      <c r="M88" s="5">
        <v>133578601039</v>
      </c>
      <c r="N88" s="5">
        <v>76992075645</v>
      </c>
      <c r="O88" s="5">
        <v>86739030141</v>
      </c>
      <c r="P88" s="5">
        <v>108276981565</v>
      </c>
      <c r="Q88" s="5">
        <v>155383547395</v>
      </c>
      <c r="R88" s="5">
        <v>191712849523</v>
      </c>
    </row>
    <row r="89" spans="3:18" ht="15.5" x14ac:dyDescent="0.35">
      <c r="C89" t="s">
        <v>117</v>
      </c>
    </row>
    <row r="90" spans="3:18" ht="15.5" x14ac:dyDescent="0.35">
      <c r="C90" t="s">
        <v>121</v>
      </c>
      <c r="D90" s="5">
        <v>42446687084</v>
      </c>
      <c r="E90" s="5">
        <v>42446687084</v>
      </c>
      <c r="F90" s="5">
        <v>42446687084</v>
      </c>
      <c r="G90" s="5">
        <v>42446687084</v>
      </c>
      <c r="I90" s="5">
        <v>42446687084</v>
      </c>
      <c r="J90" s="5">
        <v>42446687084</v>
      </c>
      <c r="K90" s="5">
        <v>42446687084</v>
      </c>
      <c r="L90" s="5">
        <v>42446687084</v>
      </c>
      <c r="M90" s="5">
        <v>47074316024</v>
      </c>
      <c r="N90" s="5">
        <v>45808448556</v>
      </c>
      <c r="O90" s="5">
        <v>47183660324</v>
      </c>
      <c r="P90" s="5">
        <v>48522938369</v>
      </c>
      <c r="Q90" s="5">
        <v>184718637531</v>
      </c>
      <c r="R90" s="5">
        <v>175288144329</v>
      </c>
    </row>
    <row r="91" spans="3:18" ht="15.5" x14ac:dyDescent="0.35">
      <c r="C91" t="s">
        <v>119</v>
      </c>
      <c r="D91" s="5">
        <v>7899336</v>
      </c>
      <c r="E91" s="5">
        <v>7899336</v>
      </c>
      <c r="F91" s="5">
        <v>7899336</v>
      </c>
      <c r="G91" s="5">
        <v>5293273</v>
      </c>
      <c r="I91" s="5">
        <v>7899336</v>
      </c>
      <c r="J91" s="5">
        <v>5293273</v>
      </c>
    </row>
    <row r="92" spans="3:18" ht="15.5" x14ac:dyDescent="0.35">
      <c r="C92" t="s">
        <v>122</v>
      </c>
      <c r="D92" s="5">
        <v>46378286522</v>
      </c>
      <c r="E92" s="5">
        <v>46473292542</v>
      </c>
      <c r="F92" s="5">
        <v>46591144254</v>
      </c>
      <c r="G92" s="5">
        <v>46711504282</v>
      </c>
      <c r="I92" s="5">
        <v>46591144254</v>
      </c>
      <c r="J92" s="5">
        <v>47079847142</v>
      </c>
      <c r="K92" s="5">
        <v>47455128918</v>
      </c>
      <c r="L92" s="5">
        <v>47969802977</v>
      </c>
      <c r="M92" s="5">
        <v>42446687084</v>
      </c>
      <c r="N92" s="5">
        <v>42446687084</v>
      </c>
      <c r="O92" s="5">
        <v>42446687084</v>
      </c>
      <c r="P92" s="5">
        <v>42446687084</v>
      </c>
      <c r="Q92" s="5">
        <v>47841113689</v>
      </c>
      <c r="R92" s="5">
        <v>47841113689</v>
      </c>
    </row>
    <row r="93" spans="3:18" ht="15.5" x14ac:dyDescent="0.35">
      <c r="C93" t="s">
        <v>126</v>
      </c>
      <c r="D93" s="5">
        <v>1048828878805</v>
      </c>
      <c r="E93" s="5">
        <v>1048923884825</v>
      </c>
      <c r="F93" s="5">
        <v>1049038738387</v>
      </c>
      <c r="G93" s="5">
        <v>1049151454352</v>
      </c>
      <c r="I93" s="5">
        <v>1049038738387</v>
      </c>
      <c r="J93" s="5">
        <v>1050423993114</v>
      </c>
      <c r="K93" s="5">
        <v>996707476399</v>
      </c>
      <c r="L93" s="5">
        <v>999048029663</v>
      </c>
      <c r="M93" s="5">
        <v>1000273615910</v>
      </c>
      <c r="N93" s="5">
        <v>1058515892442</v>
      </c>
      <c r="O93" s="5">
        <v>1056531624208</v>
      </c>
      <c r="P93" s="5">
        <v>1059931755953</v>
      </c>
      <c r="Q93" s="5">
        <v>1144875428020</v>
      </c>
      <c r="R93" s="5">
        <v>698998934818</v>
      </c>
    </row>
    <row r="94" spans="3:18" ht="15.5" x14ac:dyDescent="0.35">
      <c r="C94" t="s">
        <v>127</v>
      </c>
      <c r="D94" s="5">
        <v>1110062771421</v>
      </c>
      <c r="E94" s="5">
        <v>1114207670913</v>
      </c>
      <c r="F94" s="5">
        <v>1117211044181</v>
      </c>
      <c r="G94" s="5">
        <v>1117521955753</v>
      </c>
      <c r="I94" s="5">
        <v>1117211044181</v>
      </c>
      <c r="J94" s="5">
        <v>1119681171320</v>
      </c>
      <c r="K94" s="5">
        <v>1125838109607</v>
      </c>
      <c r="L94" s="5">
        <v>1129527346470</v>
      </c>
      <c r="M94" s="5">
        <v>1133852216949</v>
      </c>
      <c r="N94" s="5">
        <v>1135507968087</v>
      </c>
      <c r="O94" s="5">
        <v>1143270654349</v>
      </c>
      <c r="P94" s="5">
        <v>1168208737518</v>
      </c>
      <c r="Q94" s="5">
        <v>1300258975415</v>
      </c>
      <c r="R94" s="5">
        <v>890711784341</v>
      </c>
    </row>
    <row r="95" spans="3:18" ht="15.5" x14ac:dyDescent="0.35">
      <c r="C95" t="s">
        <v>128</v>
      </c>
    </row>
    <row r="96" spans="3:18" ht="15.5" x14ac:dyDescent="0.35">
      <c r="C96" t="s">
        <v>129</v>
      </c>
    </row>
    <row r="97" spans="3:18" ht="15.5" x14ac:dyDescent="0.35">
      <c r="C97" t="s">
        <v>130</v>
      </c>
      <c r="D97" s="5">
        <v>21717411516</v>
      </c>
      <c r="E97" s="5">
        <v>25356895016</v>
      </c>
      <c r="F97" s="5">
        <v>27563873272</v>
      </c>
      <c r="G97" s="5">
        <v>27297737038</v>
      </c>
      <c r="I97" s="5">
        <v>27563873272</v>
      </c>
      <c r="J97" s="5">
        <v>33936020464</v>
      </c>
      <c r="K97" s="5">
        <v>47866928261</v>
      </c>
      <c r="L97" s="5">
        <v>57903215704</v>
      </c>
      <c r="M97" s="5">
        <v>46801713016</v>
      </c>
      <c r="N97" s="5">
        <v>58676592096</v>
      </c>
      <c r="O97" s="5">
        <v>24485226873</v>
      </c>
      <c r="P97" s="5">
        <v>30129016827</v>
      </c>
      <c r="Q97" s="5">
        <v>69150734207</v>
      </c>
      <c r="R97" s="5">
        <v>29668356088</v>
      </c>
    </row>
    <row r="98" spans="3:18" ht="15.5" x14ac:dyDescent="0.35">
      <c r="C98" t="s">
        <v>131</v>
      </c>
      <c r="D98" s="5">
        <v>23810244</v>
      </c>
      <c r="E98" s="5">
        <v>52901487</v>
      </c>
      <c r="F98" s="5">
        <v>17978012</v>
      </c>
      <c r="G98" s="5">
        <v>47501647</v>
      </c>
      <c r="I98" s="5">
        <v>17978012</v>
      </c>
      <c r="J98" s="5">
        <v>26631689</v>
      </c>
      <c r="K98" s="5">
        <v>36714653</v>
      </c>
      <c r="L98" s="5">
        <v>42890691</v>
      </c>
      <c r="M98" s="5">
        <v>6500000</v>
      </c>
      <c r="N98" s="5">
        <v>148823448</v>
      </c>
      <c r="O98" s="5">
        <v>941205805</v>
      </c>
      <c r="P98" s="5">
        <v>348365949</v>
      </c>
      <c r="Q98" s="5">
        <v>8046882285</v>
      </c>
      <c r="R98" s="5">
        <v>261174186</v>
      </c>
    </row>
    <row r="99" spans="3:18" ht="15.5" x14ac:dyDescent="0.35">
      <c r="C99" t="s">
        <v>132</v>
      </c>
      <c r="D99" s="5">
        <v>23810244</v>
      </c>
      <c r="E99" s="5">
        <v>52901487</v>
      </c>
      <c r="F99" s="5">
        <v>17978012</v>
      </c>
      <c r="G99" s="5">
        <v>47501647</v>
      </c>
      <c r="I99" s="5">
        <v>17978012</v>
      </c>
      <c r="J99" s="5">
        <v>26631689</v>
      </c>
      <c r="K99" s="5">
        <v>36714653</v>
      </c>
      <c r="L99" s="5">
        <v>42890691</v>
      </c>
      <c r="M99" s="5">
        <v>6500000</v>
      </c>
      <c r="N99" s="5">
        <v>148823448</v>
      </c>
      <c r="O99" s="5">
        <v>941205805</v>
      </c>
      <c r="P99" s="5">
        <v>348365949</v>
      </c>
      <c r="Q99" s="5">
        <v>8046882285</v>
      </c>
      <c r="R99" s="5">
        <v>261174186</v>
      </c>
    </row>
    <row r="100" spans="3:18" ht="15.5" x14ac:dyDescent="0.35">
      <c r="C100" t="s">
        <v>133</v>
      </c>
      <c r="N100" s="5">
        <v>206236333</v>
      </c>
      <c r="Q100" s="5">
        <v>13365577772</v>
      </c>
      <c r="R100" s="5">
        <v>10682294747</v>
      </c>
    </row>
    <row r="101" spans="3:18" ht="15.5" x14ac:dyDescent="0.35">
      <c r="C101" t="s">
        <v>465</v>
      </c>
      <c r="L101" s="5">
        <v>4596617</v>
      </c>
      <c r="N101" s="5">
        <v>206236333</v>
      </c>
      <c r="Q101" s="5">
        <v>13365577772</v>
      </c>
      <c r="R101" s="5">
        <v>10682294747</v>
      </c>
    </row>
    <row r="102" spans="3:18" ht="15.5" x14ac:dyDescent="0.35">
      <c r="C102" t="s">
        <v>137</v>
      </c>
      <c r="D102" s="5">
        <v>216596196</v>
      </c>
      <c r="E102" s="5">
        <v>508738302</v>
      </c>
      <c r="F102" s="5">
        <v>514040180</v>
      </c>
      <c r="G102" s="5">
        <v>195677592</v>
      </c>
      <c r="I102" s="5">
        <v>514040180</v>
      </c>
      <c r="J102" s="5">
        <v>616769442</v>
      </c>
      <c r="K102" s="5">
        <v>619101404</v>
      </c>
      <c r="L102" s="5">
        <v>804203742</v>
      </c>
      <c r="M102" s="5">
        <v>2328107976</v>
      </c>
      <c r="N102" s="5">
        <v>1553859558</v>
      </c>
    </row>
    <row r="103" spans="3:18" ht="15.5" x14ac:dyDescent="0.35">
      <c r="C103" t="s">
        <v>136</v>
      </c>
      <c r="D103" s="5">
        <v>74724858</v>
      </c>
      <c r="E103" s="5">
        <v>164473227</v>
      </c>
      <c r="F103" s="5">
        <v>134592718</v>
      </c>
      <c r="G103" s="5">
        <v>104380922</v>
      </c>
      <c r="I103" s="5">
        <v>134592718</v>
      </c>
      <c r="J103" s="5">
        <v>80624915</v>
      </c>
      <c r="K103" s="5">
        <v>627814807</v>
      </c>
      <c r="L103" s="5">
        <v>629829124</v>
      </c>
      <c r="M103" s="5">
        <v>358266139</v>
      </c>
      <c r="N103" s="5">
        <v>753451358</v>
      </c>
      <c r="O103" s="5">
        <v>763106146</v>
      </c>
      <c r="P103" s="5">
        <v>754397192</v>
      </c>
      <c r="Q103" s="5">
        <v>628734010</v>
      </c>
      <c r="R103" s="5">
        <v>636874988</v>
      </c>
    </row>
    <row r="104" spans="3:18" ht="15.5" x14ac:dyDescent="0.35">
      <c r="C104" t="s">
        <v>139</v>
      </c>
    </row>
    <row r="105" spans="3:18" ht="15.5" x14ac:dyDescent="0.35">
      <c r="C105" t="s">
        <v>140</v>
      </c>
      <c r="M105" s="5">
        <v>15152272727</v>
      </c>
      <c r="O105" s="5">
        <v>35427000000</v>
      </c>
      <c r="P105" s="5">
        <v>54174000000</v>
      </c>
      <c r="Q105" s="5">
        <v>152173958455</v>
      </c>
      <c r="R105" s="5">
        <v>62114308809</v>
      </c>
    </row>
    <row r="106" spans="3:18" ht="15.5" x14ac:dyDescent="0.35">
      <c r="C106" t="s">
        <v>145</v>
      </c>
      <c r="L106" s="5">
        <v>15152272727</v>
      </c>
      <c r="M106" s="5">
        <v>25004727273</v>
      </c>
      <c r="N106" s="5">
        <v>45842000000</v>
      </c>
      <c r="O106" s="5">
        <v>18747000000</v>
      </c>
      <c r="P106" s="5">
        <v>24996000000</v>
      </c>
      <c r="Q106" s="5">
        <v>42667235724</v>
      </c>
      <c r="R106" s="5">
        <v>11920562730</v>
      </c>
    </row>
    <row r="107" spans="3:18" ht="15.5" x14ac:dyDescent="0.35">
      <c r="C107" t="s">
        <v>146</v>
      </c>
      <c r="D107" s="5">
        <v>35906074</v>
      </c>
      <c r="E107" s="5">
        <v>35906074</v>
      </c>
      <c r="F107" s="5">
        <v>35906074</v>
      </c>
      <c r="G107" s="5">
        <v>24060332</v>
      </c>
      <c r="I107" s="5">
        <v>35906074</v>
      </c>
      <c r="J107" s="5">
        <v>24060332</v>
      </c>
      <c r="K107" s="5">
        <v>11268621</v>
      </c>
      <c r="L107" s="5">
        <v>5178450</v>
      </c>
      <c r="M107" s="5">
        <v>15152272727</v>
      </c>
      <c r="O107" s="5">
        <v>35427000000</v>
      </c>
      <c r="P107" s="5">
        <v>54174000000</v>
      </c>
      <c r="Q107" s="5">
        <v>152241257457</v>
      </c>
      <c r="R107" s="5">
        <v>62134850063</v>
      </c>
    </row>
    <row r="108" spans="3:18" ht="15.5" x14ac:dyDescent="0.35">
      <c r="C108" t="s">
        <v>147</v>
      </c>
      <c r="D108" s="5">
        <v>35906074</v>
      </c>
      <c r="E108" s="5">
        <v>35906074</v>
      </c>
      <c r="F108" s="5">
        <v>35906074</v>
      </c>
      <c r="G108" s="5">
        <v>24060332</v>
      </c>
      <c r="I108" s="5">
        <v>35906074</v>
      </c>
      <c r="J108" s="5">
        <v>24060332</v>
      </c>
      <c r="K108" s="5">
        <v>11268621</v>
      </c>
      <c r="L108" s="5">
        <v>5178450</v>
      </c>
      <c r="M108" s="5">
        <v>15152272727</v>
      </c>
      <c r="O108" s="5">
        <v>35427000000</v>
      </c>
      <c r="P108" s="5">
        <v>54174000000</v>
      </c>
      <c r="Q108" s="5">
        <v>152241257457</v>
      </c>
      <c r="R108" s="5">
        <v>62134850063</v>
      </c>
    </row>
    <row r="109" spans="3:18" ht="15.5" x14ac:dyDescent="0.35">
      <c r="C109" t="s">
        <v>152</v>
      </c>
    </row>
    <row r="110" spans="3:18" ht="15.5" x14ac:dyDescent="0.35">
      <c r="C110" t="s">
        <v>153</v>
      </c>
      <c r="M110" s="5">
        <v>15152272727</v>
      </c>
      <c r="O110" s="5">
        <v>35427000000</v>
      </c>
      <c r="P110" s="5">
        <v>54174000000</v>
      </c>
      <c r="Q110" s="5">
        <v>152173958455</v>
      </c>
      <c r="R110" s="5">
        <v>62114308809</v>
      </c>
    </row>
    <row r="111" spans="3:18" ht="15.5" x14ac:dyDescent="0.35">
      <c r="C111" t="s">
        <v>154</v>
      </c>
      <c r="D111" s="5">
        <v>21753317590</v>
      </c>
      <c r="E111" s="5">
        <v>25392801090</v>
      </c>
      <c r="F111" s="5">
        <v>27599779346</v>
      </c>
      <c r="G111" s="5">
        <v>27321797370</v>
      </c>
      <c r="I111" s="5">
        <v>27599779346</v>
      </c>
      <c r="J111" s="5">
        <v>33960080796</v>
      </c>
      <c r="K111" s="5">
        <v>47878196882</v>
      </c>
      <c r="L111" s="5">
        <v>57908394154</v>
      </c>
      <c r="M111" s="5">
        <v>61953985743</v>
      </c>
      <c r="N111" s="5">
        <v>58676592096</v>
      </c>
      <c r="O111" s="5">
        <v>59912226873</v>
      </c>
      <c r="P111" s="5">
        <v>84303016827</v>
      </c>
      <c r="Q111" s="5">
        <v>221391991664</v>
      </c>
      <c r="R111" s="5">
        <v>91803206151</v>
      </c>
    </row>
    <row r="112" spans="3:18" ht="15.5" x14ac:dyDescent="0.35">
      <c r="C112" t="s">
        <v>155</v>
      </c>
    </row>
    <row r="113" spans="2:18" ht="15.5" x14ac:dyDescent="0.35">
      <c r="C113" t="s">
        <v>156</v>
      </c>
      <c r="D113" s="5">
        <v>1100492932200</v>
      </c>
      <c r="E113" s="5">
        <v>1100492932200</v>
      </c>
      <c r="F113" s="5">
        <v>1100492932200</v>
      </c>
      <c r="G113" s="5">
        <v>1100492932200</v>
      </c>
      <c r="I113" s="5">
        <v>1100492932200</v>
      </c>
      <c r="J113" s="5">
        <v>1100492932200</v>
      </c>
      <c r="K113" s="5">
        <v>1100492932200</v>
      </c>
      <c r="L113" s="5">
        <v>1100492932200</v>
      </c>
      <c r="M113" s="5">
        <v>1100492932200</v>
      </c>
      <c r="N113" s="5">
        <v>1100492932200</v>
      </c>
      <c r="O113" s="5">
        <v>1100492932200</v>
      </c>
      <c r="P113" s="5">
        <v>1100491564200</v>
      </c>
      <c r="Q113" s="5">
        <v>1100100000000</v>
      </c>
      <c r="R113" s="5">
        <v>800100000000</v>
      </c>
    </row>
    <row r="114" spans="2:18" ht="15.5" x14ac:dyDescent="0.35">
      <c r="C114" t="s">
        <v>157</v>
      </c>
      <c r="D114" s="5">
        <v>19639260</v>
      </c>
      <c r="E114" s="5">
        <v>19639260</v>
      </c>
      <c r="F114" s="5">
        <v>19639260</v>
      </c>
      <c r="G114" s="5">
        <v>19639260</v>
      </c>
      <c r="I114" s="5">
        <v>19639260</v>
      </c>
      <c r="J114" s="5">
        <v>19639260</v>
      </c>
      <c r="K114" s="5">
        <v>19639260</v>
      </c>
      <c r="L114" s="5">
        <v>19639260</v>
      </c>
      <c r="M114" s="5">
        <v>19639260</v>
      </c>
      <c r="N114" s="5">
        <v>19639260</v>
      </c>
      <c r="O114" s="5">
        <v>19639260</v>
      </c>
      <c r="P114" s="5">
        <v>19570860</v>
      </c>
    </row>
    <row r="115" spans="2:18" ht="15.5" x14ac:dyDescent="0.35">
      <c r="C115" t="s">
        <v>158</v>
      </c>
      <c r="D115" s="5">
        <v>-9542060497</v>
      </c>
      <c r="E115" s="5">
        <v>-9036741544</v>
      </c>
      <c r="F115" s="5">
        <v>-8240325626</v>
      </c>
      <c r="G115" s="5">
        <v>-7651395835</v>
      </c>
      <c r="I115" s="5">
        <v>-8240325626</v>
      </c>
      <c r="J115" s="5">
        <v>-12130324068</v>
      </c>
      <c r="K115" s="5">
        <v>-19891161440</v>
      </c>
      <c r="L115" s="5">
        <v>-26231630308</v>
      </c>
      <c r="M115" s="5">
        <v>-25952119275</v>
      </c>
      <c r="N115" s="5">
        <v>-21019133077</v>
      </c>
      <c r="O115" s="5">
        <v>-14492544286</v>
      </c>
      <c r="P115" s="5">
        <v>-14100217182</v>
      </c>
      <c r="Q115" s="5">
        <v>-16940153910</v>
      </c>
      <c r="R115" s="5">
        <v>435312500</v>
      </c>
    </row>
    <row r="116" spans="2:18" ht="15.5" x14ac:dyDescent="0.35">
      <c r="C116" t="s">
        <v>159</v>
      </c>
    </row>
    <row r="117" spans="2:18" ht="15.5" x14ac:dyDescent="0.35">
      <c r="C117" t="s">
        <v>160</v>
      </c>
    </row>
    <row r="118" spans="2:18" ht="15.5" x14ac:dyDescent="0.35">
      <c r="C118" t="s">
        <v>161</v>
      </c>
      <c r="D118" s="5">
        <v>-9542060497</v>
      </c>
      <c r="E118" s="5">
        <v>-9036741544</v>
      </c>
      <c r="F118" s="5">
        <v>-8240325626</v>
      </c>
      <c r="G118" s="5">
        <v>-7651395835</v>
      </c>
      <c r="I118" s="5">
        <v>-8240325626</v>
      </c>
      <c r="J118" s="5">
        <v>-12130324068</v>
      </c>
      <c r="K118" s="5">
        <v>-19891161440</v>
      </c>
      <c r="L118" s="5">
        <v>-26231630308</v>
      </c>
      <c r="M118" s="5">
        <v>-25952119275</v>
      </c>
      <c r="N118" s="5">
        <v>-21019133077</v>
      </c>
      <c r="O118" s="5">
        <v>-14492544286</v>
      </c>
      <c r="P118" s="5">
        <v>-14100217182</v>
      </c>
      <c r="Q118" s="5">
        <v>-16940153910</v>
      </c>
      <c r="R118" s="5">
        <v>435312500</v>
      </c>
    </row>
    <row r="119" spans="2:18" ht="15.5" x14ac:dyDescent="0.35">
      <c r="C119" t="s">
        <v>162</v>
      </c>
      <c r="D119" s="5">
        <v>-2661057132</v>
      </c>
      <c r="E119" s="5">
        <v>-2660960093</v>
      </c>
      <c r="F119" s="5">
        <v>-2660980999</v>
      </c>
      <c r="G119" s="5">
        <v>-2661017242</v>
      </c>
      <c r="I119" s="5">
        <v>-2660980999</v>
      </c>
      <c r="J119" s="5">
        <v>-2661156868</v>
      </c>
      <c r="K119" s="5">
        <v>-2661497295</v>
      </c>
      <c r="L119" s="5">
        <v>-2661988836</v>
      </c>
      <c r="M119" s="5">
        <v>-2662220979</v>
      </c>
      <c r="N119" s="5">
        <v>-2662062392</v>
      </c>
      <c r="O119" s="5">
        <v>-2661599698</v>
      </c>
      <c r="P119" s="5">
        <v>-2505197187</v>
      </c>
      <c r="Q119" s="5">
        <v>-4292862339</v>
      </c>
      <c r="R119" s="5">
        <v>-1626734310</v>
      </c>
    </row>
    <row r="120" spans="2:18" ht="15.5" x14ac:dyDescent="0.35">
      <c r="C120" t="s">
        <v>10</v>
      </c>
      <c r="D120" s="5">
        <v>1088309453831</v>
      </c>
      <c r="E120" s="5">
        <v>1088814869823</v>
      </c>
      <c r="F120" s="5">
        <v>1089611264835</v>
      </c>
      <c r="G120" s="5">
        <v>1090200158383</v>
      </c>
      <c r="I120" s="5">
        <v>1089611264835</v>
      </c>
      <c r="J120" s="5">
        <v>1085721090524</v>
      </c>
      <c r="K120" s="5">
        <v>1077959912725</v>
      </c>
      <c r="L120" s="5">
        <v>1071618952316</v>
      </c>
      <c r="M120" s="5">
        <v>1071898231206</v>
      </c>
      <c r="N120" s="5">
        <v>1076831375991</v>
      </c>
      <c r="O120" s="5">
        <v>1083358427476</v>
      </c>
      <c r="P120" s="5">
        <v>1083905720691</v>
      </c>
      <c r="Q120" s="5">
        <v>1078866983751</v>
      </c>
      <c r="R120" s="5">
        <v>798908578190</v>
      </c>
    </row>
    <row r="121" spans="2:18" ht="15.5" x14ac:dyDescent="0.35">
      <c r="C121" t="s">
        <v>163</v>
      </c>
      <c r="D121" s="5">
        <v>1110062771421</v>
      </c>
      <c r="E121" s="5">
        <v>1114207670913</v>
      </c>
      <c r="F121" s="5">
        <v>1117211044181</v>
      </c>
      <c r="G121" s="5">
        <v>1117521955753</v>
      </c>
      <c r="I121" s="5">
        <v>1117211044181</v>
      </c>
      <c r="J121" s="5">
        <v>1119681171320</v>
      </c>
      <c r="K121" s="5">
        <v>1125838109607</v>
      </c>
      <c r="L121" s="5">
        <v>1129527346470</v>
      </c>
      <c r="M121" s="5">
        <v>1133852216949</v>
      </c>
      <c r="N121" s="5">
        <v>1135507968087</v>
      </c>
      <c r="O121" s="5">
        <v>1143270654349</v>
      </c>
      <c r="P121" s="5">
        <v>1168208737518</v>
      </c>
      <c r="Q121" s="5">
        <v>1300258975415</v>
      </c>
      <c r="R121" s="5">
        <v>890711784341</v>
      </c>
    </row>
    <row r="122" spans="2:18" ht="15.5" x14ac:dyDescent="0.35">
      <c r="C122" t="s">
        <v>164</v>
      </c>
      <c r="D122" s="5">
        <v>11004929322</v>
      </c>
      <c r="E122" s="5">
        <v>11004929322</v>
      </c>
      <c r="F122" s="5">
        <v>11004929322</v>
      </c>
      <c r="G122" s="5">
        <v>11004929322</v>
      </c>
      <c r="I122" s="5">
        <v>11004929322</v>
      </c>
      <c r="J122" s="5">
        <v>11004929322</v>
      </c>
      <c r="K122" s="5">
        <v>11004929322</v>
      </c>
      <c r="L122" s="5">
        <v>11004929322</v>
      </c>
      <c r="M122" s="5">
        <v>11004929322</v>
      </c>
      <c r="N122" s="5">
        <v>11004929322</v>
      </c>
      <c r="O122" s="5">
        <v>11004929322</v>
      </c>
      <c r="P122" s="5">
        <v>11004915642</v>
      </c>
      <c r="Q122" s="5">
        <v>11001000000</v>
      </c>
      <c r="R122" s="5">
        <v>800100000</v>
      </c>
    </row>
    <row r="124" spans="2:18" ht="15.5" x14ac:dyDescent="0.35">
      <c r="B124" t="s">
        <v>165</v>
      </c>
      <c r="C124" t="s">
        <v>166</v>
      </c>
      <c r="D124" s="5">
        <v>-4057973923</v>
      </c>
      <c r="E124" s="5">
        <v>-2958422059</v>
      </c>
      <c r="F124" s="5">
        <v>-232918234</v>
      </c>
      <c r="G124" s="5">
        <v>103708038</v>
      </c>
      <c r="I124" s="5">
        <v>-1077725617</v>
      </c>
      <c r="J124" s="5">
        <v>-3343599972</v>
      </c>
      <c r="K124" s="5">
        <v>13237579315</v>
      </c>
      <c r="L124" s="5">
        <v>22979290134</v>
      </c>
      <c r="M124" s="5">
        <v>5272385364</v>
      </c>
      <c r="N124" s="5">
        <v>2401170154</v>
      </c>
      <c r="O124" s="5">
        <v>4015541496</v>
      </c>
      <c r="P124" s="5">
        <v>-19814935526</v>
      </c>
      <c r="Q124" s="5">
        <v>-20997272667</v>
      </c>
      <c r="R124" s="5">
        <v>138459185</v>
      </c>
    </row>
    <row r="125" spans="2:18" ht="15.5" x14ac:dyDescent="0.35">
      <c r="C125" t="s">
        <v>690</v>
      </c>
      <c r="D125" s="5">
        <v>805877832</v>
      </c>
      <c r="E125" s="5">
        <v>755070860</v>
      </c>
      <c r="F125" s="5">
        <v>853465376</v>
      </c>
      <c r="G125" s="5">
        <v>1020709115</v>
      </c>
      <c r="I125" s="5">
        <v>3524172124</v>
      </c>
      <c r="J125" s="5">
        <v>2563475497</v>
      </c>
      <c r="K125" s="5">
        <v>19756965615</v>
      </c>
      <c r="L125" s="5">
        <v>36383098240</v>
      </c>
      <c r="M125" s="5">
        <v>13199130163</v>
      </c>
      <c r="N125" s="5">
        <v>10981129348</v>
      </c>
      <c r="O125" s="5">
        <v>13482051508</v>
      </c>
      <c r="P125" s="5">
        <v>15720661537</v>
      </c>
      <c r="Q125" s="5">
        <v>15151443609</v>
      </c>
      <c r="R125" s="5">
        <v>500000000</v>
      </c>
    </row>
    <row r="126" spans="2:18" ht="15.5" x14ac:dyDescent="0.35">
      <c r="C126" t="s">
        <v>168</v>
      </c>
      <c r="D126" s="5">
        <v>-1816157897</v>
      </c>
      <c r="E126" s="5">
        <v>-1636715986</v>
      </c>
      <c r="F126" s="5">
        <v>-1296359571</v>
      </c>
      <c r="G126" s="5">
        <v>-1014533321</v>
      </c>
      <c r="I126" s="5">
        <v>-5164175930</v>
      </c>
      <c r="J126" s="5">
        <v>-6428166977</v>
      </c>
      <c r="K126" s="5">
        <v>-5870787098</v>
      </c>
      <c r="L126" s="5">
        <v>-7529970308</v>
      </c>
      <c r="M126" s="5">
        <v>-4707512222</v>
      </c>
      <c r="N126" s="5">
        <v>-3969010933</v>
      </c>
      <c r="O126" s="5">
        <v>-4834196749</v>
      </c>
      <c r="P126" s="5">
        <v>-26518883135</v>
      </c>
      <c r="Q126" s="5">
        <v>-11794670885</v>
      </c>
      <c r="R126" s="5">
        <v>-361540815</v>
      </c>
    </row>
    <row r="127" spans="2:18" ht="15.5" x14ac:dyDescent="0.35">
      <c r="C127" t="s">
        <v>182</v>
      </c>
      <c r="M127" s="5">
        <v>3320400000</v>
      </c>
    </row>
    <row r="128" spans="2:18" ht="15.5" x14ac:dyDescent="0.35">
      <c r="C128" t="s">
        <v>178</v>
      </c>
      <c r="D128" s="5">
        <v>230804740</v>
      </c>
      <c r="E128" s="5">
        <v>237271767</v>
      </c>
      <c r="F128" s="5">
        <v>263069437</v>
      </c>
      <c r="G128" s="5">
        <v>146646373</v>
      </c>
      <c r="I128" s="5">
        <v>731207014</v>
      </c>
      <c r="J128" s="5">
        <v>676470736</v>
      </c>
      <c r="K128" s="5">
        <v>708458879</v>
      </c>
      <c r="L128" s="5">
        <v>790272798</v>
      </c>
      <c r="M128" s="5">
        <v>2260927176</v>
      </c>
      <c r="N128" s="5">
        <v>3129881295</v>
      </c>
      <c r="O128" s="5">
        <v>4294925657</v>
      </c>
      <c r="P128" s="5">
        <v>4969162864</v>
      </c>
      <c r="Q128" s="5">
        <v>955793439</v>
      </c>
    </row>
    <row r="129" spans="3:18" ht="15.5" x14ac:dyDescent="0.35">
      <c r="C129" t="s">
        <v>1049</v>
      </c>
      <c r="D129" s="5">
        <v>-44918960</v>
      </c>
      <c r="E129" s="5">
        <v>-47628338</v>
      </c>
      <c r="F129" s="5">
        <v>-53093476</v>
      </c>
      <c r="G129" s="5">
        <v>-49114129</v>
      </c>
      <c r="I129" s="5">
        <v>-168928825</v>
      </c>
      <c r="J129" s="5">
        <v>-155379228</v>
      </c>
      <c r="K129" s="5">
        <v>-1357058081</v>
      </c>
      <c r="L129" s="5">
        <v>-6664110596</v>
      </c>
      <c r="M129" s="5">
        <v>-5480159753</v>
      </c>
      <c r="N129" s="5">
        <v>-3825766665</v>
      </c>
      <c r="O129" s="5">
        <v>-8915685020</v>
      </c>
      <c r="P129" s="5">
        <v>-12606174196</v>
      </c>
      <c r="Q129" s="5">
        <v>-25247651330</v>
      </c>
    </row>
    <row r="130" spans="3:18" ht="15.5" x14ac:dyDescent="0.35">
      <c r="C130" t="s">
        <v>2041</v>
      </c>
      <c r="O130" s="5">
        <v>-11553900</v>
      </c>
      <c r="P130" s="5">
        <v>-1379702596</v>
      </c>
      <c r="Q130" s="5">
        <v>-62187500</v>
      </c>
    </row>
    <row r="131" spans="3:18" ht="15.5" x14ac:dyDescent="0.35">
      <c r="C131" t="s">
        <v>172</v>
      </c>
      <c r="J131" s="5">
        <v>55979600000</v>
      </c>
      <c r="K131" s="5">
        <v>-15152272727</v>
      </c>
      <c r="L131" s="5">
        <v>-25004727273</v>
      </c>
      <c r="M131" s="5">
        <v>-5685000000</v>
      </c>
      <c r="N131" s="5">
        <v>-8332000000</v>
      </c>
      <c r="O131" s="5">
        <v>-24994563600</v>
      </c>
      <c r="P131" s="5">
        <v>47774482242</v>
      </c>
      <c r="Q131" s="5">
        <v>420806322640</v>
      </c>
      <c r="R131" s="5">
        <v>630320217615</v>
      </c>
    </row>
    <row r="132" spans="3:18" ht="15.5" x14ac:dyDescent="0.35">
      <c r="C132" t="s">
        <v>173</v>
      </c>
      <c r="E132" s="5">
        <v>-2998150</v>
      </c>
      <c r="F132" s="5">
        <v>-14967469</v>
      </c>
      <c r="G132" s="5">
        <v>-2389196</v>
      </c>
      <c r="I132" s="5">
        <v>-71029469</v>
      </c>
      <c r="J132" s="5">
        <v>-56105527200</v>
      </c>
      <c r="K132" s="5">
        <v>-23629850</v>
      </c>
      <c r="L132" s="5">
        <v>-1381092770</v>
      </c>
      <c r="M132" s="5">
        <v>76261700000</v>
      </c>
      <c r="N132" s="5">
        <v>-3370430002</v>
      </c>
      <c r="O132" s="5">
        <v>24981138700</v>
      </c>
      <c r="P132" s="5">
        <v>-25039452100</v>
      </c>
      <c r="Q132" s="5">
        <v>-477793202721</v>
      </c>
      <c r="R132" s="5">
        <v>-549574454266</v>
      </c>
    </row>
    <row r="133" spans="3:18" ht="15.5" x14ac:dyDescent="0.35">
      <c r="C133" t="s">
        <v>417</v>
      </c>
      <c r="F133" s="5">
        <v>-50000000</v>
      </c>
      <c r="I133" s="5">
        <v>-50000000</v>
      </c>
      <c r="J133" s="5">
        <v>10400000</v>
      </c>
      <c r="K133" s="5">
        <v>-19851850</v>
      </c>
      <c r="L133" s="5">
        <v>-23000000</v>
      </c>
      <c r="M133" s="5">
        <v>-320400000</v>
      </c>
      <c r="N133" s="5">
        <v>-3359480002</v>
      </c>
      <c r="O133" s="5">
        <v>2453700</v>
      </c>
      <c r="P133" s="5">
        <v>-59302453700</v>
      </c>
      <c r="Q133" s="5">
        <v>-326800000000</v>
      </c>
    </row>
    <row r="134" spans="3:18" ht="15.5" x14ac:dyDescent="0.35">
      <c r="C134" t="s">
        <v>175</v>
      </c>
      <c r="F134" s="5">
        <v>23932531</v>
      </c>
      <c r="G134" s="5">
        <v>-36512000</v>
      </c>
      <c r="I134" s="5">
        <v>-21029469</v>
      </c>
      <c r="J134" s="5">
        <v>-115927200</v>
      </c>
      <c r="K134" s="5">
        <v>-3778000</v>
      </c>
      <c r="L134" s="5">
        <v>-1358092770</v>
      </c>
      <c r="M134" s="5">
        <v>-1738300000</v>
      </c>
      <c r="N134" s="5">
        <v>-10950000</v>
      </c>
      <c r="O134" s="5">
        <v>-21315000</v>
      </c>
      <c r="P134" s="5">
        <v>-14639539991</v>
      </c>
      <c r="Q134" s="5">
        <v>-993202721</v>
      </c>
    </row>
    <row r="135" spans="3:18" ht="15.5" x14ac:dyDescent="0.35">
      <c r="C135" t="s">
        <v>176</v>
      </c>
      <c r="E135" s="5">
        <v>-2998150</v>
      </c>
      <c r="F135" s="5">
        <v>11100000</v>
      </c>
      <c r="G135" s="5">
        <v>34122804</v>
      </c>
    </row>
    <row r="136" spans="3:18" ht="15.5" x14ac:dyDescent="0.35">
      <c r="C136" t="s">
        <v>2042</v>
      </c>
      <c r="J136" s="5">
        <v>-56000000000</v>
      </c>
      <c r="R136" s="5">
        <v>-475869676800</v>
      </c>
    </row>
    <row r="137" spans="3:18" ht="15.5" x14ac:dyDescent="0.35">
      <c r="C137" t="s">
        <v>1600</v>
      </c>
      <c r="P137" s="5">
        <v>-854209659</v>
      </c>
    </row>
    <row r="138" spans="3:18" ht="15.5" x14ac:dyDescent="0.35">
      <c r="C138" t="s">
        <v>1582</v>
      </c>
      <c r="P138" s="5">
        <v>-243248750</v>
      </c>
      <c r="R138" s="5">
        <v>-73704777466</v>
      </c>
    </row>
    <row r="139" spans="3:18" ht="15.5" x14ac:dyDescent="0.35">
      <c r="C139" t="s">
        <v>629</v>
      </c>
      <c r="Q139" s="5">
        <v>-150000000000</v>
      </c>
    </row>
    <row r="140" spans="3:18" ht="15.5" x14ac:dyDescent="0.35">
      <c r="C140" t="s">
        <v>1361</v>
      </c>
      <c r="M140" s="5">
        <v>75000000000</v>
      </c>
      <c r="O140" s="5">
        <v>25000000000</v>
      </c>
      <c r="P140" s="5">
        <v>50000000000</v>
      </c>
    </row>
    <row r="141" spans="3:18" ht="15.5" x14ac:dyDescent="0.35">
      <c r="C141" t="s">
        <v>189</v>
      </c>
      <c r="J141" s="5">
        <v>55979600000</v>
      </c>
      <c r="K141" s="5">
        <v>-15152272727</v>
      </c>
      <c r="L141" s="5">
        <v>-25004727273</v>
      </c>
      <c r="M141" s="5">
        <v>-5685000000</v>
      </c>
      <c r="N141" s="5">
        <v>-8332000000</v>
      </c>
      <c r="O141" s="5">
        <v>-24994563600</v>
      </c>
      <c r="P141" s="5">
        <v>47774482242</v>
      </c>
      <c r="Q141" s="5">
        <v>420806322640</v>
      </c>
      <c r="R141" s="5">
        <v>630320217615</v>
      </c>
    </row>
    <row r="142" spans="3:18" ht="15.5" x14ac:dyDescent="0.35">
      <c r="C142" t="s">
        <v>423</v>
      </c>
      <c r="Q142" s="5">
        <v>132678427989</v>
      </c>
    </row>
    <row r="143" spans="3:18" ht="15.5" x14ac:dyDescent="0.35">
      <c r="C143" t="s">
        <v>438</v>
      </c>
      <c r="K143" s="5">
        <v>-15152272727</v>
      </c>
      <c r="L143" s="5">
        <v>-25004727273</v>
      </c>
      <c r="M143" s="5">
        <v>-5685000000</v>
      </c>
      <c r="N143" s="5">
        <v>-8332000000</v>
      </c>
      <c r="O143" s="5">
        <v>-24996000000</v>
      </c>
      <c r="P143" s="5">
        <v>-22167316539</v>
      </c>
      <c r="Q143" s="5">
        <v>-11872105349</v>
      </c>
    </row>
    <row r="144" spans="3:18" ht="15.5" x14ac:dyDescent="0.35">
      <c r="C144" t="s">
        <v>442</v>
      </c>
      <c r="Q144" s="5">
        <v>300000000000</v>
      </c>
    </row>
    <row r="145" spans="2:18" ht="15.5" x14ac:dyDescent="0.35">
      <c r="C145" t="s">
        <v>640</v>
      </c>
      <c r="O145" s="5">
        <v>1436400</v>
      </c>
      <c r="P145" s="5">
        <v>411135060</v>
      </c>
      <c r="R145" s="5">
        <v>800000000000</v>
      </c>
    </row>
    <row r="146" spans="2:18" ht="15.5" x14ac:dyDescent="0.35">
      <c r="C146" t="s">
        <v>1805</v>
      </c>
      <c r="J146" s="5">
        <v>55979600000</v>
      </c>
      <c r="P146" s="5">
        <v>100020000000</v>
      </c>
    </row>
    <row r="147" spans="2:18" ht="15.5" x14ac:dyDescent="0.35">
      <c r="C147" t="s">
        <v>1719</v>
      </c>
      <c r="P147" s="5">
        <v>-30489336279</v>
      </c>
      <c r="R147" s="5">
        <v>-169679787385</v>
      </c>
    </row>
    <row r="148" spans="2:18" ht="15.5" x14ac:dyDescent="0.35">
      <c r="C148" t="s">
        <v>2043</v>
      </c>
      <c r="R148" s="5">
        <v>5000</v>
      </c>
    </row>
    <row r="149" spans="2:18" ht="15.5" x14ac:dyDescent="0.35">
      <c r="C149" t="s">
        <v>226</v>
      </c>
      <c r="D149" s="5">
        <v>-4057973923</v>
      </c>
      <c r="E149" s="5">
        <v>-2961420209</v>
      </c>
      <c r="F149" s="5">
        <v>-247885703</v>
      </c>
      <c r="G149" s="5">
        <v>101318842</v>
      </c>
      <c r="I149" s="5">
        <v>-1148755086</v>
      </c>
      <c r="J149" s="5">
        <v>-3469527172</v>
      </c>
      <c r="K149" s="5">
        <v>-1938323262</v>
      </c>
      <c r="L149" s="5">
        <v>-3406529909</v>
      </c>
      <c r="M149" s="5">
        <v>75849085364</v>
      </c>
      <c r="N149" s="5">
        <v>-9301259848</v>
      </c>
      <c r="O149" s="5">
        <v>4002116596</v>
      </c>
      <c r="P149" s="5">
        <v>2920094616</v>
      </c>
      <c r="Q149" s="5">
        <v>-77984152748</v>
      </c>
      <c r="R149" s="5">
        <v>80884222534</v>
      </c>
    </row>
    <row r="150" spans="2:18" ht="15.5" x14ac:dyDescent="0.35">
      <c r="C150" t="s">
        <v>227</v>
      </c>
      <c r="E150" s="5">
        <v>66814471085</v>
      </c>
      <c r="I150" s="5">
        <v>67963226171</v>
      </c>
      <c r="J150" s="5">
        <v>71432753343</v>
      </c>
      <c r="K150" s="5">
        <v>73371076605</v>
      </c>
      <c r="L150" s="5">
        <v>76777606514</v>
      </c>
      <c r="M150" s="5">
        <v>928521150</v>
      </c>
      <c r="N150" s="5">
        <v>10229780998</v>
      </c>
      <c r="O150" s="5">
        <v>6227664402</v>
      </c>
      <c r="P150" s="5">
        <v>3307569786</v>
      </c>
      <c r="Q150" s="5">
        <v>81291722534</v>
      </c>
      <c r="R150" s="5">
        <v>407500000</v>
      </c>
    </row>
    <row r="151" spans="2:18" ht="15.5" x14ac:dyDescent="0.35">
      <c r="C151" t="s">
        <v>229</v>
      </c>
      <c r="D151" s="5">
        <v>-4057973923</v>
      </c>
      <c r="E151" s="5">
        <v>63853050876</v>
      </c>
      <c r="F151" s="5">
        <v>-247885703</v>
      </c>
      <c r="G151" s="5">
        <v>101318842</v>
      </c>
      <c r="I151" s="5">
        <v>66814471085</v>
      </c>
      <c r="J151" s="5">
        <v>67963226171</v>
      </c>
      <c r="K151" s="5">
        <v>71432753343</v>
      </c>
      <c r="L151" s="5">
        <v>73371076605</v>
      </c>
      <c r="M151" s="5">
        <v>76777606514</v>
      </c>
      <c r="N151" s="5">
        <v>928521150</v>
      </c>
      <c r="O151" s="5">
        <v>10229780998</v>
      </c>
      <c r="P151" s="5">
        <v>6227664402</v>
      </c>
      <c r="Q151" s="5">
        <v>3307569786</v>
      </c>
      <c r="R151" s="5">
        <v>81291722534</v>
      </c>
    </row>
    <row r="153" spans="2:18" ht="15.5" x14ac:dyDescent="0.35">
      <c r="B153" t="s">
        <v>230</v>
      </c>
      <c r="C153" t="s">
        <v>12</v>
      </c>
      <c r="D153" s="5">
        <v>11000000000</v>
      </c>
      <c r="E153" s="5">
        <v>11000000000</v>
      </c>
      <c r="F153" s="5">
        <v>11000000000</v>
      </c>
      <c r="G153" s="5">
        <v>11000000000</v>
      </c>
      <c r="I153" s="5">
        <v>11000000000</v>
      </c>
      <c r="J153" s="5">
        <v>11000000000</v>
      </c>
      <c r="K153" s="5">
        <v>11000000000</v>
      </c>
      <c r="L153" s="5">
        <v>11000000000</v>
      </c>
      <c r="M153" s="5">
        <v>11000000000</v>
      </c>
      <c r="N153" s="5">
        <v>11000000000</v>
      </c>
      <c r="O153" s="5">
        <v>11000000000</v>
      </c>
      <c r="P153" s="5">
        <v>11000000000</v>
      </c>
      <c r="Q153" s="5">
        <v>11000000000</v>
      </c>
      <c r="R153" s="5">
        <v>800000000</v>
      </c>
    </row>
    <row r="154" spans="2:18" ht="15.5" x14ac:dyDescent="0.35">
      <c r="C154" t="s">
        <v>231</v>
      </c>
      <c r="D154" s="6">
        <v>-0.05</v>
      </c>
      <c r="E154" s="6">
        <v>-7.0000000000000007E-2</v>
      </c>
      <c r="F154" s="6">
        <v>-0.05</v>
      </c>
      <c r="G154" s="6">
        <v>0.17</v>
      </c>
    </row>
    <row r="155" spans="2:18" ht="15.5" x14ac:dyDescent="0.35">
      <c r="C155" t="s">
        <v>232</v>
      </c>
      <c r="D155" s="5">
        <v>-580</v>
      </c>
      <c r="E155" s="6">
        <v>-542.86</v>
      </c>
      <c r="F155" s="5">
        <v>-780</v>
      </c>
      <c r="G155" s="6">
        <v>264.70999999999998</v>
      </c>
    </row>
    <row r="156" spans="2:18" ht="15.5" x14ac:dyDescent="0.35">
      <c r="C156" t="s">
        <v>67</v>
      </c>
      <c r="D156" s="6">
        <v>397.02</v>
      </c>
      <c r="E156" s="6">
        <v>552.35</v>
      </c>
      <c r="F156" s="6">
        <v>474.65</v>
      </c>
      <c r="G156" s="6">
        <v>148.71</v>
      </c>
    </row>
    <row r="157" spans="2:18" ht="15.5" x14ac:dyDescent="0.35">
      <c r="C157" t="s">
        <v>233</v>
      </c>
      <c r="D157" s="5">
        <v>-570000000</v>
      </c>
      <c r="E157" s="5">
        <v>-870000000</v>
      </c>
      <c r="F157" s="5">
        <v>-640000000</v>
      </c>
      <c r="G157" s="5">
        <v>1930000000</v>
      </c>
    </row>
    <row r="158" spans="2:18" ht="15.5" x14ac:dyDescent="0.35">
      <c r="C158" t="s">
        <v>234</v>
      </c>
      <c r="D158" s="6">
        <v>-5.0000000000000001E-4</v>
      </c>
      <c r="E158" s="6">
        <v>-7.000000000000001E-4</v>
      </c>
      <c r="F158" s="6">
        <v>-5.0000000000000001E-4</v>
      </c>
      <c r="G158" s="6">
        <v>1.7000000000000001E-3</v>
      </c>
    </row>
    <row r="159" spans="2:18" ht="15.5" x14ac:dyDescent="0.35">
      <c r="C159" t="s">
        <v>235</v>
      </c>
      <c r="D159" s="6">
        <v>-5.0000000000000001E-4</v>
      </c>
      <c r="E159" s="6">
        <v>-7.000000000000001E-4</v>
      </c>
      <c r="F159" s="6">
        <v>-5.0000000000000001E-4</v>
      </c>
      <c r="G159" s="6">
        <v>1.7000000000000001E-3</v>
      </c>
    </row>
    <row r="160" spans="2:18" ht="15.5" x14ac:dyDescent="0.35">
      <c r="C160" t="s">
        <v>236</v>
      </c>
      <c r="D160" s="6">
        <v>-5.9999999999999995E-4</v>
      </c>
      <c r="E160" s="6">
        <v>-8.9999999999999998E-4</v>
      </c>
      <c r="F160" s="6">
        <v>-7.000000000000001E-4</v>
      </c>
      <c r="G160" s="6">
        <v>1.7000000000000001E-3</v>
      </c>
    </row>
    <row r="161" spans="3:7" ht="15.5" x14ac:dyDescent="0.35">
      <c r="C161" t="s">
        <v>237</v>
      </c>
      <c r="D161" s="6">
        <v>-14.85</v>
      </c>
      <c r="E161" s="6">
        <v>-20.7</v>
      </c>
      <c r="F161" s="6">
        <v>-14.36</v>
      </c>
      <c r="G161" s="6">
        <v>36.65</v>
      </c>
    </row>
    <row r="162" spans="3:7" ht="15.5" x14ac:dyDescent="0.35">
      <c r="C162" t="s">
        <v>443</v>
      </c>
      <c r="D162" s="5">
        <v>1088000000000</v>
      </c>
      <c r="E162" s="5">
        <v>1089000000000</v>
      </c>
      <c r="F162" s="5">
        <v>1090000000000</v>
      </c>
      <c r="G162" s="5">
        <v>1090000000000</v>
      </c>
    </row>
    <row r="163" spans="3:7" ht="15.5" x14ac:dyDescent="0.35">
      <c r="C163" t="s">
        <v>238</v>
      </c>
      <c r="D163" s="6">
        <v>0.28999999999999998</v>
      </c>
      <c r="E163" s="6">
        <v>0.38</v>
      </c>
      <c r="F163" s="6">
        <v>0.39</v>
      </c>
      <c r="G163" s="6">
        <v>0.45</v>
      </c>
    </row>
    <row r="164" spans="3:7" ht="15.5" x14ac:dyDescent="0.35">
      <c r="C164" t="s">
        <v>239</v>
      </c>
      <c r="D164" s="6">
        <v>99.13</v>
      </c>
      <c r="E164" s="6">
        <v>99.18</v>
      </c>
      <c r="F164" s="6">
        <v>99.25</v>
      </c>
      <c r="G164" s="6">
        <v>99.31</v>
      </c>
    </row>
    <row r="165" spans="3:7" ht="15.5" x14ac:dyDescent="0.35">
      <c r="C165" t="s">
        <v>240</v>
      </c>
      <c r="D165" s="6">
        <v>0.31</v>
      </c>
      <c r="E165" s="6">
        <v>0.4</v>
      </c>
      <c r="F165" s="6">
        <v>0.41</v>
      </c>
      <c r="G165" s="6">
        <v>0.47</v>
      </c>
    </row>
    <row r="166" spans="3:7" ht="15.5" x14ac:dyDescent="0.35">
      <c r="C166" t="s">
        <v>241</v>
      </c>
      <c r="D166" s="6">
        <v>94.92</v>
      </c>
      <c r="E166" s="6">
        <v>94.96</v>
      </c>
      <c r="F166" s="6">
        <v>95.02</v>
      </c>
      <c r="G166" s="6">
        <v>95.06</v>
      </c>
    </row>
    <row r="167" spans="3:7" ht="15.5" x14ac:dyDescent="0.35">
      <c r="C167" t="s">
        <v>242</v>
      </c>
    </row>
    <row r="168" spans="3:7" ht="15.5" x14ac:dyDescent="0.35">
      <c r="C168" t="s">
        <v>243</v>
      </c>
    </row>
    <row r="169" spans="3:7" ht="15.5" x14ac:dyDescent="0.35">
      <c r="C169" t="s">
        <v>306</v>
      </c>
      <c r="D169" s="5">
        <v>1091000000000</v>
      </c>
      <c r="E169" s="5">
        <v>1091000000000</v>
      </c>
      <c r="F169" s="5">
        <v>1092000000000</v>
      </c>
      <c r="G169" s="5">
        <v>1093000000000</v>
      </c>
    </row>
    <row r="170" spans="3:7" ht="15.5" x14ac:dyDescent="0.35">
      <c r="C170" t="s">
        <v>24</v>
      </c>
    </row>
    <row r="171" spans="3:7" ht="15.5" x14ac:dyDescent="0.35">
      <c r="C171" t="s">
        <v>21</v>
      </c>
      <c r="D171" s="5">
        <v>-60000000000</v>
      </c>
      <c r="E171" s="5">
        <v>-64000000000</v>
      </c>
      <c r="F171" s="5">
        <v>-67000000000</v>
      </c>
      <c r="G171" s="5">
        <v>-67000000000</v>
      </c>
    </row>
    <row r="172" spans="3:7" ht="15.5" x14ac:dyDescent="0.35">
      <c r="C172" t="s">
        <v>245</v>
      </c>
      <c r="D172" s="5">
        <v>40000000000</v>
      </c>
      <c r="E172" s="5">
        <v>40000000000</v>
      </c>
      <c r="F172" s="5">
        <v>41000000000</v>
      </c>
      <c r="G172" s="5">
        <v>41000000000</v>
      </c>
    </row>
    <row r="173" spans="3:7" ht="15.5" x14ac:dyDescent="0.35">
      <c r="C173" t="s">
        <v>246</v>
      </c>
      <c r="D173" s="5">
        <v>-4000000000</v>
      </c>
      <c r="E173" s="5">
        <v>-3000000000</v>
      </c>
      <c r="F173" s="5">
        <v>0</v>
      </c>
      <c r="G173" s="5">
        <v>0</v>
      </c>
    </row>
    <row r="174" spans="3:7" ht="15.5" x14ac:dyDescent="0.35">
      <c r="C174" t="s">
        <v>247</v>
      </c>
      <c r="F174" s="5">
        <v>0</v>
      </c>
      <c r="G174" s="5">
        <v>0</v>
      </c>
    </row>
    <row r="175" spans="3:7" ht="15.5" x14ac:dyDescent="0.35">
      <c r="C175" t="s">
        <v>13</v>
      </c>
      <c r="D175" s="5">
        <v>-4000000000</v>
      </c>
      <c r="E175" s="5">
        <v>-3000000000</v>
      </c>
      <c r="F175" s="5">
        <v>0</v>
      </c>
      <c r="G175" s="5">
        <v>0</v>
      </c>
    </row>
    <row r="176" spans="3:7" ht="15.5" x14ac:dyDescent="0.35">
      <c r="C176" t="s">
        <v>16</v>
      </c>
      <c r="D176" s="6">
        <v>-0.37</v>
      </c>
      <c r="E176" s="6">
        <v>-0.27</v>
      </c>
      <c r="F176" s="6">
        <v>-0.02</v>
      </c>
      <c r="G176" s="6">
        <v>0.01</v>
      </c>
    </row>
    <row r="177" spans="3:18" ht="15.5" x14ac:dyDescent="0.35">
      <c r="C177" t="s">
        <v>52</v>
      </c>
      <c r="I177" s="6">
        <v>0.35</v>
      </c>
      <c r="J177" s="6">
        <v>0.71</v>
      </c>
      <c r="K177" s="6">
        <v>0.57999999999999996</v>
      </c>
      <c r="L177" s="6">
        <v>-0.03</v>
      </c>
      <c r="M177" s="6">
        <v>-0.45</v>
      </c>
      <c r="N177" s="6">
        <v>-0.59</v>
      </c>
      <c r="O177" s="6">
        <v>-0.04</v>
      </c>
      <c r="P177" s="6">
        <v>0.26</v>
      </c>
      <c r="Q177" s="6">
        <v>-1.58</v>
      </c>
      <c r="R177" s="6">
        <v>0.21</v>
      </c>
    </row>
    <row r="178" spans="3:18" ht="15.5" x14ac:dyDescent="0.35">
      <c r="C178" t="s">
        <v>66</v>
      </c>
      <c r="I178" s="6">
        <v>111.43</v>
      </c>
      <c r="J178" s="6">
        <v>22.54</v>
      </c>
      <c r="K178" s="6">
        <v>29.31</v>
      </c>
      <c r="L178" s="6">
        <v>-1666.67</v>
      </c>
      <c r="M178" s="6">
        <v>-135.56</v>
      </c>
      <c r="N178" s="6">
        <v>-176.27</v>
      </c>
      <c r="O178" s="5">
        <v>-18125</v>
      </c>
      <c r="P178" s="6">
        <v>2346.15</v>
      </c>
      <c r="Q178" s="6">
        <v>-265.82</v>
      </c>
      <c r="R178" s="5">
        <v>0</v>
      </c>
    </row>
    <row r="179" spans="3:18" ht="15.5" x14ac:dyDescent="0.35">
      <c r="C179" t="s">
        <v>69</v>
      </c>
      <c r="I179" s="6">
        <v>43.87</v>
      </c>
      <c r="J179" s="6">
        <v>11.39</v>
      </c>
      <c r="K179" s="6">
        <v>12.54</v>
      </c>
      <c r="L179" s="6">
        <v>38.590000000000003</v>
      </c>
      <c r="M179" s="6">
        <v>158.51</v>
      </c>
      <c r="N179" s="6">
        <v>1738.4</v>
      </c>
      <c r="O179" s="6">
        <v>597.34</v>
      </c>
      <c r="P179" s="6">
        <v>411.9</v>
      </c>
      <c r="Q179" s="6">
        <v>318.86</v>
      </c>
      <c r="R179" s="5">
        <v>0</v>
      </c>
    </row>
    <row r="180" spans="3:18" ht="15.5" x14ac:dyDescent="0.35">
      <c r="C180" t="s">
        <v>248</v>
      </c>
      <c r="I180" s="5">
        <v>3940000000</v>
      </c>
      <c r="J180" s="5">
        <v>7770000000</v>
      </c>
      <c r="K180" s="5">
        <v>7510000000</v>
      </c>
      <c r="L180" s="5">
        <v>6060000000</v>
      </c>
      <c r="M180" s="5">
        <v>-470000000</v>
      </c>
      <c r="N180" s="5">
        <v>-2960000000</v>
      </c>
      <c r="O180" s="5">
        <v>5450000000</v>
      </c>
      <c r="P180" s="5">
        <v>7460000000</v>
      </c>
    </row>
    <row r="181" spans="3:18" ht="15.5" x14ac:dyDescent="0.35">
      <c r="C181" t="s">
        <v>249</v>
      </c>
      <c r="I181" s="6">
        <v>3.4999999999999996E-3</v>
      </c>
      <c r="J181" s="6">
        <v>6.8999999999999999E-3</v>
      </c>
      <c r="K181" s="6">
        <v>5.6000000000000008E-3</v>
      </c>
      <c r="L181" s="6">
        <v>-2.0000000000000001E-4</v>
      </c>
      <c r="M181" s="6">
        <v>-4.4000000000000003E-3</v>
      </c>
      <c r="N181" s="6">
        <v>-5.6999999999999993E-3</v>
      </c>
      <c r="O181" s="6">
        <v>-2.9999999999999997E-4</v>
      </c>
      <c r="P181" s="6">
        <v>2.3999999999999998E-3</v>
      </c>
      <c r="Q181" s="6">
        <v>-1.34E-2</v>
      </c>
      <c r="R181" s="6">
        <v>2.0000000000000001E-4</v>
      </c>
    </row>
    <row r="182" spans="3:18" ht="15.5" x14ac:dyDescent="0.35">
      <c r="C182" t="s">
        <v>250</v>
      </c>
      <c r="I182" s="6">
        <v>3.5999999999999999E-3</v>
      </c>
      <c r="J182" s="6">
        <v>7.0999999999999995E-3</v>
      </c>
      <c r="K182" s="6">
        <v>5.8999999999999999E-3</v>
      </c>
      <c r="L182" s="6">
        <v>-2.9999999999999997E-4</v>
      </c>
      <c r="M182" s="6">
        <v>-4.5999999999999999E-3</v>
      </c>
      <c r="N182" s="6">
        <v>-6.0000000000000001E-3</v>
      </c>
      <c r="O182" s="6">
        <v>-4.0000000000000002E-4</v>
      </c>
      <c r="P182" s="6">
        <v>2.5999999999999999E-3</v>
      </c>
      <c r="Q182" s="6">
        <v>-1.6E-2</v>
      </c>
      <c r="R182" s="6">
        <v>2.0000000000000001E-4</v>
      </c>
    </row>
    <row r="183" spans="3:18" ht="15.5" x14ac:dyDescent="0.35">
      <c r="C183" t="s">
        <v>251</v>
      </c>
      <c r="I183" s="6">
        <v>3.2000000000000002E-3</v>
      </c>
      <c r="J183" s="6">
        <v>6.7000000000000002E-3</v>
      </c>
      <c r="K183" s="6">
        <v>6.5000000000000006E-3</v>
      </c>
      <c r="L183" s="6">
        <v>5.1999999999999998E-3</v>
      </c>
      <c r="M183" s="6">
        <v>-8.9999999999999998E-4</v>
      </c>
      <c r="N183" s="6">
        <v>-4.0000000000000001E-3</v>
      </c>
      <c r="O183" s="6">
        <v>3.5999999999999999E-3</v>
      </c>
      <c r="P183" s="6">
        <v>5.1000000000000004E-3</v>
      </c>
      <c r="Q183" s="6">
        <v>5.9999999999999995E-4</v>
      </c>
      <c r="R183" s="6">
        <v>4.0000000000000002E-4</v>
      </c>
    </row>
    <row r="184" spans="3:18" ht="15.5" x14ac:dyDescent="0.35">
      <c r="C184" t="s">
        <v>252</v>
      </c>
      <c r="I184" s="6">
        <v>20.329999999999998</v>
      </c>
      <c r="J184" s="6">
        <v>46.86</v>
      </c>
      <c r="K184" s="6">
        <v>5.15</v>
      </c>
      <c r="L184" s="6">
        <v>0.84</v>
      </c>
      <c r="M184" s="6">
        <v>-0.15</v>
      </c>
      <c r="N184" s="6">
        <v>-0.81</v>
      </c>
      <c r="O184" s="6">
        <v>0.46</v>
      </c>
      <c r="P184" s="6">
        <v>0.48</v>
      </c>
      <c r="Q184" s="6">
        <v>0.03</v>
      </c>
    </row>
    <row r="185" spans="3:18" ht="15.5" x14ac:dyDescent="0.35">
      <c r="C185" t="s">
        <v>63</v>
      </c>
      <c r="I185" s="6">
        <v>0.39</v>
      </c>
      <c r="J185" s="6">
        <v>0.16</v>
      </c>
      <c r="K185" s="6">
        <v>0.17</v>
      </c>
      <c r="L185" s="6">
        <v>0.51</v>
      </c>
      <c r="M185" s="6">
        <v>0.62</v>
      </c>
      <c r="N185" s="6">
        <v>1.06</v>
      </c>
      <c r="O185" s="6">
        <v>7.35</v>
      </c>
      <c r="P185" s="6">
        <v>6.18</v>
      </c>
      <c r="Q185" s="6">
        <v>4.2699999999999996</v>
      </c>
      <c r="R185" s="5">
        <v>0</v>
      </c>
    </row>
    <row r="186" spans="3:18" ht="15.5" x14ac:dyDescent="0.35">
      <c r="C186" t="s">
        <v>60</v>
      </c>
      <c r="I186" s="6">
        <v>99.25</v>
      </c>
      <c r="J186" s="6">
        <v>98.9</v>
      </c>
      <c r="K186" s="6">
        <v>98.19</v>
      </c>
      <c r="L186" s="6">
        <v>97.62</v>
      </c>
      <c r="M186" s="6">
        <v>97.64</v>
      </c>
      <c r="N186" s="6">
        <v>98.09</v>
      </c>
      <c r="O186" s="6">
        <v>98.68</v>
      </c>
      <c r="P186" s="6">
        <v>98.72</v>
      </c>
      <c r="Q186" s="6">
        <v>98.46</v>
      </c>
      <c r="R186" s="6">
        <v>1000.54</v>
      </c>
    </row>
    <row r="187" spans="3:18" ht="15.5" x14ac:dyDescent="0.35">
      <c r="C187" t="s">
        <v>253</v>
      </c>
      <c r="I187" s="6">
        <v>0.41</v>
      </c>
      <c r="J187" s="6">
        <v>0.17</v>
      </c>
      <c r="K187" s="6">
        <v>0.18</v>
      </c>
      <c r="L187" s="6">
        <v>0.54</v>
      </c>
      <c r="M187" s="6">
        <v>0.65</v>
      </c>
      <c r="N187" s="6">
        <v>1.1000000000000001</v>
      </c>
      <c r="O187" s="6">
        <v>7.65</v>
      </c>
      <c r="P187" s="6">
        <v>6.43</v>
      </c>
      <c r="Q187" s="6">
        <v>4.46</v>
      </c>
      <c r="R187" s="5">
        <v>0</v>
      </c>
    </row>
    <row r="188" spans="3:18" ht="15.5" x14ac:dyDescent="0.35">
      <c r="C188" t="s">
        <v>254</v>
      </c>
      <c r="I188" s="6">
        <v>95.02</v>
      </c>
      <c r="J188" s="6">
        <v>94.62</v>
      </c>
      <c r="K188" s="6">
        <v>93.88</v>
      </c>
      <c r="L188" s="6">
        <v>93.26</v>
      </c>
      <c r="M188" s="6">
        <v>93.79</v>
      </c>
      <c r="N188" s="6">
        <v>94.23</v>
      </c>
      <c r="O188" s="6">
        <v>94.83</v>
      </c>
      <c r="P188" s="6">
        <v>94.86</v>
      </c>
      <c r="Q188" s="6">
        <v>94.11</v>
      </c>
      <c r="R188" s="6">
        <v>940.75</v>
      </c>
    </row>
    <row r="189" spans="3:18" ht="15.5" x14ac:dyDescent="0.35">
      <c r="C189" t="s">
        <v>255</v>
      </c>
      <c r="L189" s="5">
        <v>15000000000</v>
      </c>
      <c r="M189" s="5">
        <v>25000000000</v>
      </c>
      <c r="N189" s="5">
        <v>46000000000</v>
      </c>
      <c r="O189" s="5">
        <v>19000000000</v>
      </c>
      <c r="P189" s="5">
        <v>25000000000</v>
      </c>
      <c r="Q189" s="5">
        <v>43000000000</v>
      </c>
      <c r="R189" s="5">
        <v>12000000000</v>
      </c>
    </row>
    <row r="190" spans="3:18" ht="15.5" x14ac:dyDescent="0.35">
      <c r="C190" t="s">
        <v>256</v>
      </c>
      <c r="M190" s="5">
        <v>15000000000</v>
      </c>
      <c r="O190" s="5">
        <v>35000000000</v>
      </c>
      <c r="P190" s="5">
        <v>54000000000</v>
      </c>
      <c r="Q190" s="5">
        <v>152000000000</v>
      </c>
      <c r="R190" s="5">
        <v>62000000000</v>
      </c>
    </row>
    <row r="191" spans="3:18" ht="15.5" x14ac:dyDescent="0.35">
      <c r="C191" t="s">
        <v>26</v>
      </c>
      <c r="L191" s="5">
        <v>15000000000</v>
      </c>
      <c r="M191" s="5">
        <v>40000000000</v>
      </c>
      <c r="N191" s="5">
        <v>46000000000</v>
      </c>
      <c r="O191" s="5">
        <v>54000000000</v>
      </c>
      <c r="P191" s="5">
        <v>79000000000</v>
      </c>
      <c r="Q191" s="5">
        <v>195000000000</v>
      </c>
      <c r="R191" s="5">
        <v>74000000000</v>
      </c>
    </row>
    <row r="192" spans="3:18" ht="15.5" x14ac:dyDescent="0.35">
      <c r="C192" t="s">
        <v>23</v>
      </c>
      <c r="I192" s="5">
        <v>-67000000000</v>
      </c>
      <c r="J192" s="5">
        <v>-68000000000</v>
      </c>
      <c r="K192" s="5">
        <v>-71000000000</v>
      </c>
      <c r="L192" s="5">
        <v>-58000000000</v>
      </c>
      <c r="M192" s="5">
        <v>-37000000000</v>
      </c>
      <c r="N192" s="5">
        <v>45000000000</v>
      </c>
      <c r="O192" s="5">
        <v>44000000000</v>
      </c>
      <c r="P192" s="5">
        <v>73000000000</v>
      </c>
      <c r="Q192" s="5">
        <v>192000000000</v>
      </c>
      <c r="R192" s="5">
        <v>-7000000000</v>
      </c>
    </row>
    <row r="193" spans="2:18" ht="15.5" x14ac:dyDescent="0.35">
      <c r="C193" t="s">
        <v>257</v>
      </c>
      <c r="I193" s="5">
        <v>41000000000</v>
      </c>
      <c r="J193" s="5">
        <v>35000000000</v>
      </c>
      <c r="K193" s="5">
        <v>81000000000</v>
      </c>
      <c r="L193" s="5">
        <v>73000000000</v>
      </c>
      <c r="M193" s="5">
        <v>87000000000</v>
      </c>
      <c r="N193" s="5">
        <v>18000000000</v>
      </c>
      <c r="O193" s="5">
        <v>62000000000</v>
      </c>
      <c r="P193" s="5">
        <v>78000000000</v>
      </c>
      <c r="Q193" s="5">
        <v>86000000000</v>
      </c>
      <c r="R193" s="5">
        <v>162000000000</v>
      </c>
    </row>
    <row r="194" spans="2:18" ht="15.5" x14ac:dyDescent="0.35">
      <c r="C194" t="s">
        <v>258</v>
      </c>
      <c r="I194" s="5">
        <v>-1000000000</v>
      </c>
      <c r="J194" s="5">
        <v>-3000000000</v>
      </c>
      <c r="K194" s="5">
        <v>13000000000</v>
      </c>
      <c r="L194" s="5">
        <v>23000000000</v>
      </c>
      <c r="M194" s="5">
        <v>5000000000</v>
      </c>
      <c r="N194" s="5">
        <v>2000000000</v>
      </c>
      <c r="O194" s="5">
        <v>4000000000</v>
      </c>
      <c r="P194" s="5">
        <v>-20000000000</v>
      </c>
      <c r="Q194" s="5">
        <v>-21000000000</v>
      </c>
      <c r="R194" s="5">
        <v>0</v>
      </c>
    </row>
    <row r="195" spans="2:18" ht="15.5" x14ac:dyDescent="0.35">
      <c r="C195" t="s">
        <v>259</v>
      </c>
      <c r="I195" s="5">
        <v>0</v>
      </c>
      <c r="J195" s="5">
        <v>0</v>
      </c>
      <c r="K195" s="5">
        <v>0</v>
      </c>
      <c r="L195" s="5">
        <v>-1000000000</v>
      </c>
      <c r="M195" s="5">
        <v>-2000000000</v>
      </c>
      <c r="N195" s="5">
        <v>-3000000000</v>
      </c>
      <c r="O195" s="5">
        <v>0</v>
      </c>
      <c r="P195" s="5">
        <v>-74000000000</v>
      </c>
      <c r="Q195" s="5">
        <v>-328000000000</v>
      </c>
    </row>
    <row r="196" spans="2:18" ht="15.5" x14ac:dyDescent="0.35">
      <c r="C196" t="s">
        <v>15</v>
      </c>
      <c r="I196" s="5">
        <v>-1000000000</v>
      </c>
      <c r="J196" s="5">
        <v>-3000000000</v>
      </c>
      <c r="K196" s="5">
        <v>13000000000</v>
      </c>
      <c r="L196" s="5">
        <v>22000000000</v>
      </c>
      <c r="M196" s="5">
        <v>3000000000</v>
      </c>
      <c r="N196" s="5">
        <v>-1000000000</v>
      </c>
      <c r="O196" s="5">
        <v>4000000000</v>
      </c>
      <c r="P196" s="5">
        <v>-94000000000</v>
      </c>
      <c r="Q196" s="5">
        <v>-349000000000</v>
      </c>
      <c r="R196" s="5">
        <v>0</v>
      </c>
    </row>
    <row r="197" spans="2:18" ht="15.5" x14ac:dyDescent="0.35">
      <c r="C197" t="s">
        <v>17</v>
      </c>
      <c r="I197" s="6">
        <v>-0.1</v>
      </c>
      <c r="J197" s="6">
        <v>-0.31</v>
      </c>
      <c r="K197" s="6">
        <v>1.2</v>
      </c>
      <c r="L197" s="6">
        <v>1.96</v>
      </c>
      <c r="M197" s="6">
        <v>0.28999999999999998</v>
      </c>
      <c r="N197" s="6">
        <v>-0.09</v>
      </c>
      <c r="O197" s="6">
        <v>0.36</v>
      </c>
      <c r="P197" s="6">
        <v>-8.52</v>
      </c>
      <c r="Q197" s="6">
        <v>-31.71</v>
      </c>
      <c r="R197" s="6">
        <v>0.17</v>
      </c>
    </row>
    <row r="199" spans="2:18" ht="15.5" x14ac:dyDescent="0.35">
      <c r="B199" t="s">
        <v>260</v>
      </c>
      <c r="C199" t="s">
        <v>261</v>
      </c>
      <c r="D199" s="5">
        <v>-505000000</v>
      </c>
      <c r="E199" s="5">
        <v>-796000000</v>
      </c>
      <c r="F199" s="5">
        <v>-589000000</v>
      </c>
      <c r="G199" s="5">
        <v>2000000000</v>
      </c>
      <c r="H199" s="5">
        <v>-3000000000</v>
      </c>
      <c r="I199" s="5">
        <v>4000000000</v>
      </c>
      <c r="J199" s="5">
        <v>8000000000</v>
      </c>
      <c r="K199" s="5">
        <v>6000000000</v>
      </c>
      <c r="L199" s="5">
        <v>-280000000</v>
      </c>
      <c r="M199" s="5">
        <v>-5000000000</v>
      </c>
      <c r="N199" s="5">
        <v>-7000000000</v>
      </c>
      <c r="O199" s="5">
        <v>-392000000</v>
      </c>
      <c r="P199" s="5">
        <v>3000000000</v>
      </c>
      <c r="Q199" s="5">
        <v>-17000000000</v>
      </c>
    </row>
    <row r="200" spans="2:18" ht="15.5" x14ac:dyDescent="0.35">
      <c r="C200" t="s">
        <v>51</v>
      </c>
      <c r="D200" s="6">
        <v>-0.05</v>
      </c>
      <c r="E200" s="6">
        <v>-7.0000000000000007E-2</v>
      </c>
      <c r="F200" s="6">
        <v>-0.05</v>
      </c>
      <c r="G200" s="6">
        <v>0.17</v>
      </c>
      <c r="H200" s="6">
        <v>-0.24</v>
      </c>
      <c r="I200" s="6">
        <v>0.35</v>
      </c>
      <c r="J200" s="6">
        <v>0.71</v>
      </c>
      <c r="K200" s="6">
        <v>0.57999999999999996</v>
      </c>
      <c r="L200" s="6">
        <v>-0.03</v>
      </c>
      <c r="M200" s="6">
        <v>-0.45</v>
      </c>
      <c r="N200" s="6">
        <v>-0.59</v>
      </c>
      <c r="O200" s="6">
        <v>-0.04</v>
      </c>
      <c r="P200" s="6">
        <v>0.26</v>
      </c>
      <c r="Q200" s="6">
        <v>-1.58</v>
      </c>
    </row>
    <row r="201" spans="2:18" ht="15.5" x14ac:dyDescent="0.35">
      <c r="C201" t="s">
        <v>262</v>
      </c>
      <c r="D201" s="5">
        <v>804000000</v>
      </c>
      <c r="E201" s="5">
        <v>757000000</v>
      </c>
      <c r="F201" s="5">
        <v>904000000</v>
      </c>
      <c r="G201" s="5">
        <v>3000000000</v>
      </c>
      <c r="H201" s="5">
        <v>3000000000</v>
      </c>
      <c r="I201" s="5">
        <v>10000000000</v>
      </c>
      <c r="J201" s="5">
        <v>15000000000</v>
      </c>
      <c r="K201" s="5">
        <v>15000000000</v>
      </c>
      <c r="L201" s="5">
        <v>14000000000</v>
      </c>
      <c r="M201" s="5">
        <v>4000000000</v>
      </c>
      <c r="N201" s="5">
        <v>658000000</v>
      </c>
      <c r="O201" s="5">
        <v>13000000000</v>
      </c>
      <c r="P201" s="5">
        <v>16000000000</v>
      </c>
      <c r="Q201" s="5">
        <v>14000000000</v>
      </c>
    </row>
    <row r="202" spans="2:18" ht="15.5" x14ac:dyDescent="0.35">
      <c r="C202" t="s">
        <v>344</v>
      </c>
      <c r="I202" s="6">
        <v>-135.26</v>
      </c>
    </row>
    <row r="203" spans="2:18" ht="15.5" x14ac:dyDescent="0.35">
      <c r="C203" t="s">
        <v>345</v>
      </c>
      <c r="I203" s="6">
        <v>-12287.34</v>
      </c>
    </row>
    <row r="204" spans="2:18" ht="15.5" x14ac:dyDescent="0.35">
      <c r="C204" t="s">
        <v>263</v>
      </c>
      <c r="I204" s="6">
        <v>6.95</v>
      </c>
    </row>
    <row r="205" spans="2:18" ht="15.5" x14ac:dyDescent="0.35">
      <c r="C205" t="s">
        <v>346</v>
      </c>
      <c r="I205" s="6">
        <v>-1E-4</v>
      </c>
    </row>
    <row r="206" spans="2:18" ht="15.5" x14ac:dyDescent="0.35">
      <c r="C206" t="s">
        <v>347</v>
      </c>
      <c r="I206" s="6">
        <v>60.77</v>
      </c>
    </row>
    <row r="207" spans="2:18" ht="15.5" x14ac:dyDescent="0.35">
      <c r="C207" t="s">
        <v>348</v>
      </c>
      <c r="I207" s="6">
        <v>0.32</v>
      </c>
    </row>
    <row r="208" spans="2:18" ht="15.5" x14ac:dyDescent="0.35">
      <c r="C208" t="s">
        <v>349</v>
      </c>
      <c r="I208" s="6">
        <v>-49.28</v>
      </c>
    </row>
    <row r="209" spans="3:9" ht="15.5" x14ac:dyDescent="0.35">
      <c r="C209" t="s">
        <v>350</v>
      </c>
      <c r="I209" s="6">
        <v>-48.86</v>
      </c>
    </row>
    <row r="210" spans="3:9" ht="15.5" x14ac:dyDescent="0.35">
      <c r="C210" t="s">
        <v>351</v>
      </c>
      <c r="I210" s="6">
        <v>-470.63</v>
      </c>
    </row>
    <row r="211" spans="3:9" ht="15.5" x14ac:dyDescent="0.35">
      <c r="C211" t="s">
        <v>264</v>
      </c>
      <c r="I211" s="6">
        <v>-1933.46</v>
      </c>
    </row>
    <row r="212" spans="3:9" ht="15.5" x14ac:dyDescent="0.35">
      <c r="C212" t="s">
        <v>452</v>
      </c>
      <c r="I212" s="6">
        <v>-96.9</v>
      </c>
    </row>
    <row r="213" spans="3:9" ht="15.5" x14ac:dyDescent="0.35">
      <c r="C213" t="s">
        <v>353</v>
      </c>
      <c r="I213" s="6">
        <v>-0.24</v>
      </c>
    </row>
    <row r="214" spans="3:9" ht="15.5" x14ac:dyDescent="0.35">
      <c r="C214" t="s">
        <v>354</v>
      </c>
      <c r="I214" s="6">
        <v>0.53</v>
      </c>
    </row>
    <row r="215" spans="3:9" ht="15.5" x14ac:dyDescent="0.35">
      <c r="C215" t="s">
        <v>355</v>
      </c>
      <c r="D215" s="6">
        <v>5.43</v>
      </c>
    </row>
    <row r="216" spans="3:9" ht="15.5" x14ac:dyDescent="0.35">
      <c r="C216" t="s">
        <v>356</v>
      </c>
      <c r="I216" s="6">
        <v>99.13</v>
      </c>
    </row>
    <row r="217" spans="3:9" ht="15.5" x14ac:dyDescent="0.35">
      <c r="C217" t="s">
        <v>357</v>
      </c>
      <c r="I217" s="6">
        <v>-0.65</v>
      </c>
    </row>
    <row r="218" spans="3:9" ht="15.5" x14ac:dyDescent="0.35">
      <c r="C218" t="s">
        <v>265</v>
      </c>
      <c r="D218" s="6">
        <v>2.82</v>
      </c>
    </row>
    <row r="219" spans="3:9" ht="15.5" x14ac:dyDescent="0.35">
      <c r="C219" t="s">
        <v>266</v>
      </c>
      <c r="D219" s="6">
        <v>2.82</v>
      </c>
    </row>
    <row r="220" spans="3:9" ht="15.5" x14ac:dyDescent="0.35">
      <c r="C220" t="s">
        <v>269</v>
      </c>
      <c r="D220" s="6">
        <v>0.02</v>
      </c>
    </row>
    <row r="221" spans="3:9" ht="15.5" x14ac:dyDescent="0.35">
      <c r="C221" t="s">
        <v>271</v>
      </c>
      <c r="D221" s="6">
        <v>1.02</v>
      </c>
    </row>
    <row r="222" spans="3:9" ht="15.5" x14ac:dyDescent="0.35">
      <c r="C222" t="s">
        <v>272</v>
      </c>
      <c r="I222" s="6">
        <v>-3.16</v>
      </c>
    </row>
    <row r="223" spans="3:9" ht="15.5" x14ac:dyDescent="0.35">
      <c r="C223" t="s">
        <v>13</v>
      </c>
      <c r="D223" s="5">
        <v>-4000000000</v>
      </c>
    </row>
    <row r="224" spans="3:9" ht="15.5" x14ac:dyDescent="0.35">
      <c r="C224" t="s">
        <v>358</v>
      </c>
      <c r="I224" s="6">
        <v>52.86</v>
      </c>
    </row>
    <row r="225" spans="3:9" ht="15.5" x14ac:dyDescent="0.35">
      <c r="C225" t="s">
        <v>273</v>
      </c>
      <c r="I225" s="5">
        <v>0</v>
      </c>
    </row>
    <row r="226" spans="3:9" ht="15.5" x14ac:dyDescent="0.35">
      <c r="C226" t="s">
        <v>274</v>
      </c>
      <c r="I226" s="5">
        <v>0</v>
      </c>
    </row>
    <row r="227" spans="3:9" ht="15.5" x14ac:dyDescent="0.35">
      <c r="C227" t="s">
        <v>275</v>
      </c>
      <c r="I227" s="6">
        <v>-5.9999999999999995E-4</v>
      </c>
    </row>
    <row r="228" spans="3:9" ht="15.5" x14ac:dyDescent="0.35">
      <c r="C228" t="s">
        <v>359</v>
      </c>
      <c r="I228" s="6">
        <v>2.0000000000000001E-4</v>
      </c>
    </row>
    <row r="229" spans="3:9" ht="15.5" x14ac:dyDescent="0.35">
      <c r="C229" t="s">
        <v>276</v>
      </c>
      <c r="D229" s="6">
        <v>0.11</v>
      </c>
    </row>
    <row r="230" spans="3:9" ht="15.5" x14ac:dyDescent="0.35">
      <c r="C230" t="s">
        <v>277</v>
      </c>
      <c r="D230" s="6">
        <v>36.119999999999997</v>
      </c>
    </row>
    <row r="231" spans="3:9" ht="15.5" x14ac:dyDescent="0.35">
      <c r="C231" t="s">
        <v>278</v>
      </c>
      <c r="D231" s="6">
        <v>13.41</v>
      </c>
    </row>
    <row r="232" spans="3:9" ht="15.5" x14ac:dyDescent="0.35">
      <c r="C232" t="s">
        <v>279</v>
      </c>
      <c r="D232" s="6">
        <v>22.82</v>
      </c>
    </row>
    <row r="233" spans="3:9" ht="15.5" x14ac:dyDescent="0.35">
      <c r="C233" t="s">
        <v>280</v>
      </c>
      <c r="D233" s="6">
        <v>814.02</v>
      </c>
    </row>
    <row r="234" spans="3:9" ht="15.5" x14ac:dyDescent="0.35">
      <c r="C234" t="s">
        <v>281</v>
      </c>
      <c r="I234" s="6">
        <v>0.01</v>
      </c>
    </row>
    <row r="235" spans="3:9" ht="15.5" x14ac:dyDescent="0.35">
      <c r="C235" t="s">
        <v>282</v>
      </c>
      <c r="I235" s="6">
        <v>12.72</v>
      </c>
    </row>
    <row r="236" spans="3:9" ht="15.5" x14ac:dyDescent="0.35">
      <c r="C236" t="s">
        <v>47</v>
      </c>
      <c r="I236" s="5">
        <v>352000000000</v>
      </c>
    </row>
    <row r="237" spans="3:9" ht="15.5" x14ac:dyDescent="0.35">
      <c r="C237" t="s">
        <v>283</v>
      </c>
      <c r="I237" s="5">
        <v>290000000000</v>
      </c>
    </row>
    <row r="238" spans="3:9" ht="15.5" x14ac:dyDescent="0.35">
      <c r="C238" t="s">
        <v>284</v>
      </c>
      <c r="I238" s="5">
        <v>11000000000</v>
      </c>
    </row>
    <row r="239" spans="3:9" ht="15.5" x14ac:dyDescent="0.35">
      <c r="C239" t="s">
        <v>285</v>
      </c>
      <c r="I239" s="6">
        <v>0.4854</v>
      </c>
    </row>
    <row r="240" spans="3:9" ht="15.5" x14ac:dyDescent="0.35">
      <c r="C240" t="s">
        <v>286</v>
      </c>
      <c r="D240" s="6">
        <v>0.67610000000000003</v>
      </c>
    </row>
    <row r="241" spans="3:9" ht="15.5" x14ac:dyDescent="0.35">
      <c r="C241" t="s">
        <v>287</v>
      </c>
      <c r="D241" s="6">
        <v>-0.82989999999999997</v>
      </c>
    </row>
    <row r="242" spans="3:9" ht="15.5" x14ac:dyDescent="0.35">
      <c r="C242" t="s">
        <v>288</v>
      </c>
      <c r="D242" s="6">
        <v>-0.62860000000000005</v>
      </c>
    </row>
    <row r="243" spans="3:9" ht="15.5" x14ac:dyDescent="0.35">
      <c r="C243" t="s">
        <v>453</v>
      </c>
      <c r="D243" s="6">
        <v>-0.71779999999999999</v>
      </c>
    </row>
    <row r="244" spans="3:9" ht="15.5" x14ac:dyDescent="0.35">
      <c r="C244" t="s">
        <v>289</v>
      </c>
      <c r="D244" s="6">
        <v>-0.76719999999999999</v>
      </c>
    </row>
    <row r="245" spans="3:9" ht="15.5" x14ac:dyDescent="0.35">
      <c r="C245" t="s">
        <v>360</v>
      </c>
      <c r="D245" s="6">
        <v>-1.3746</v>
      </c>
    </row>
    <row r="246" spans="3:9" ht="15.5" x14ac:dyDescent="0.35">
      <c r="C246" t="s">
        <v>293</v>
      </c>
      <c r="I246" s="5">
        <v>3</v>
      </c>
    </row>
    <row r="247" spans="3:9" ht="15.5" x14ac:dyDescent="0.35">
      <c r="C247" t="s">
        <v>294</v>
      </c>
      <c r="I247" s="6">
        <v>0.59</v>
      </c>
    </row>
    <row r="248" spans="3:9" ht="15.5" x14ac:dyDescent="0.35">
      <c r="C248" t="s">
        <v>295</v>
      </c>
      <c r="I248" s="6">
        <v>0.3</v>
      </c>
    </row>
    <row r="249" spans="3:9" ht="15.5" x14ac:dyDescent="0.35">
      <c r="C249" t="s">
        <v>458</v>
      </c>
      <c r="I249" s="6">
        <v>7.0000000000000007E-2</v>
      </c>
    </row>
    <row r="250" spans="3:9" ht="15.5" x14ac:dyDescent="0.35">
      <c r="C250" t="s">
        <v>296</v>
      </c>
      <c r="I250" s="6">
        <v>0.47</v>
      </c>
    </row>
    <row r="251" spans="3:9" ht="15.5" x14ac:dyDescent="0.35">
      <c r="C251" t="s">
        <v>361</v>
      </c>
      <c r="I251" s="6">
        <v>0.04</v>
      </c>
    </row>
    <row r="252" spans="3:9" ht="15.5" x14ac:dyDescent="0.35">
      <c r="C252" t="s">
        <v>297</v>
      </c>
      <c r="I252" s="6">
        <v>0.9</v>
      </c>
    </row>
    <row r="253" spans="3:9" ht="15.5" x14ac:dyDescent="0.35">
      <c r="C253" t="s">
        <v>298</v>
      </c>
      <c r="I253" s="6">
        <v>0.43</v>
      </c>
    </row>
    <row r="254" spans="3:9" ht="15.5" x14ac:dyDescent="0.35">
      <c r="C254" t="s">
        <v>299</v>
      </c>
      <c r="I254" s="5">
        <v>6000000000</v>
      </c>
    </row>
    <row r="255" spans="3:9" ht="15.5" x14ac:dyDescent="0.35">
      <c r="C255" t="s">
        <v>300</v>
      </c>
      <c r="I255" s="5">
        <v>4000000000</v>
      </c>
    </row>
    <row r="256" spans="3:9" ht="15.5" x14ac:dyDescent="0.35">
      <c r="C256" t="s">
        <v>301</v>
      </c>
      <c r="I256" s="5">
        <v>0</v>
      </c>
    </row>
    <row r="257" spans="3:9" ht="15.5" x14ac:dyDescent="0.35">
      <c r="C257" t="s">
        <v>302</v>
      </c>
      <c r="I257" s="5">
        <v>0</v>
      </c>
    </row>
    <row r="258" spans="3:9" ht="15.5" x14ac:dyDescent="0.35">
      <c r="C258" t="s">
        <v>303</v>
      </c>
      <c r="D258" s="5">
        <v>60000000000</v>
      </c>
    </row>
    <row r="259" spans="3:9" ht="15.5" x14ac:dyDescent="0.35">
      <c r="C259" t="s">
        <v>304</v>
      </c>
      <c r="D259" s="5">
        <v>1110000000000</v>
      </c>
    </row>
    <row r="260" spans="3:9" ht="15.5" x14ac:dyDescent="0.35">
      <c r="C260" t="s">
        <v>305</v>
      </c>
      <c r="D260" s="5">
        <v>22000000000</v>
      </c>
    </row>
    <row r="261" spans="3:9" ht="15.5" x14ac:dyDescent="0.35">
      <c r="C261" t="s">
        <v>245</v>
      </c>
      <c r="D261" s="5">
        <v>40000000000</v>
      </c>
    </row>
    <row r="262" spans="3:9" ht="15.5" x14ac:dyDescent="0.35">
      <c r="C262" t="s">
        <v>306</v>
      </c>
      <c r="I262" s="5">
        <v>1091000000000</v>
      </c>
    </row>
    <row r="263" spans="3:9" ht="15.5" x14ac:dyDescent="0.35">
      <c r="C263" t="s">
        <v>21</v>
      </c>
      <c r="D263" s="5">
        <v>-60000000000</v>
      </c>
    </row>
    <row r="264" spans="3:9" ht="15.5" x14ac:dyDescent="0.35">
      <c r="C264" t="s">
        <v>244</v>
      </c>
      <c r="I264" s="5">
        <v>1088000000000</v>
      </c>
    </row>
    <row r="265" spans="3:9" ht="15.5" x14ac:dyDescent="0.35">
      <c r="C265" t="s">
        <v>307</v>
      </c>
      <c r="I265" s="5">
        <v>-7000000000</v>
      </c>
    </row>
    <row r="266" spans="3:9" ht="15.5" x14ac:dyDescent="0.35">
      <c r="C266" t="s">
        <v>308</v>
      </c>
      <c r="I266" s="5">
        <v>0</v>
      </c>
    </row>
    <row r="267" spans="3:9" ht="15.5" x14ac:dyDescent="0.35">
      <c r="C267" t="s">
        <v>310</v>
      </c>
      <c r="I267" s="5">
        <v>0</v>
      </c>
    </row>
    <row r="268" spans="3:9" ht="15.5" x14ac:dyDescent="0.35">
      <c r="C268" t="s">
        <v>311</v>
      </c>
      <c r="I268" s="5">
        <v>-7000000000</v>
      </c>
    </row>
  </sheetData>
  <pageMargins left="0.7" right="0.7" top="0.75" bottom="0.75" header="0.3" footer="0.3"/>
  <ignoredErrors>
    <ignoredError sqref="A1:R269" numberStoredAsText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R29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2044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2045</v>
      </c>
      <c r="D2" s="2" vm="339">
        <f ca="1">IFERROR(_xlfn.STOCKHISTORY("XIDX:" &amp; $C$1, D3, , 0, 0, 1), "Libur")</f>
        <v>191</v>
      </c>
      <c r="E2" s="2" vm="550">
        <f ca="1">IFERROR(_xlfn.STOCKHISTORY("XIDX:" &amp; $C$1, E3, , 0, 0, 1), "Libur")</f>
        <v>182</v>
      </c>
      <c r="H2" s="2" vm="550">
        <f ca="1">IFERROR(INDEX(D2:G2,COUNT(D2:G2)),"")</f>
        <v>182</v>
      </c>
      <c r="I2" s="2" vm="249">
        <f t="shared" ref="I2:R2" ca="1" si="0">IFERROR(_xlfn.STOCKHISTORY("XIDX:" &amp; $C$1, I1, , 0, 0, 1), "Libur")</f>
        <v>212</v>
      </c>
      <c r="J2" s="2" vm="551">
        <f t="shared" ca="1" si="0"/>
        <v>169</v>
      </c>
      <c r="K2" s="2" vm="113">
        <f t="shared" ca="1" si="0"/>
        <v>200</v>
      </c>
      <c r="L2" s="2" vm="237">
        <f t="shared" ca="1" si="0"/>
        <v>185</v>
      </c>
      <c r="M2" s="2" vm="187">
        <f t="shared" ca="1" si="0"/>
        <v>204</v>
      </c>
      <c r="N2" s="2" vm="552">
        <f t="shared" ca="1" si="0"/>
        <v>232</v>
      </c>
      <c r="O2" s="2" vm="553">
        <f t="shared" ca="1" si="0"/>
        <v>199</v>
      </c>
      <c r="P2" s="2" vm="111">
        <f t="shared" ca="1" si="0"/>
        <v>270</v>
      </c>
      <c r="Q2" s="2" vm="554">
        <f t="shared" ca="1" si="0"/>
        <v>198.57259999999999</v>
      </c>
      <c r="R2" s="2" t="str">
        <f t="shared" ca="1" si="0"/>
        <v>Libur</v>
      </c>
    </row>
    <row r="3" spans="1:18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8" ht="15.5" x14ac:dyDescent="0.35">
      <c r="B4" t="s">
        <v>5</v>
      </c>
      <c r="C4" t="s">
        <v>6</v>
      </c>
      <c r="D4" s="2">
        <f>IFERROR(INDEX(D51:D500,MATCH($C$4,$C$51:$C$500,0)),"")</f>
        <v>78373000000</v>
      </c>
      <c r="E4" s="2">
        <f>IFERROR(INDEX(E51:E500,MATCH($C$4,$C$51:$C$500,0)),"")</f>
        <v>71578000000</v>
      </c>
      <c r="H4" s="2">
        <f>IFERROR(SUM(D4:G4)*(4/MAX(1,COUNT(D4:G4))),"")</f>
        <v>299902000000</v>
      </c>
      <c r="I4" s="2">
        <f t="shared" ref="I4:R4" si="1">IFERROR(INDEX(I51:I500,MATCH($C$4,$C$51:$C$500,0)),"")</f>
        <v>319174000000</v>
      </c>
      <c r="J4" s="2">
        <f t="shared" si="1"/>
        <v>344460000000</v>
      </c>
      <c r="K4" s="2">
        <f t="shared" si="1"/>
        <v>470700000000</v>
      </c>
      <c r="L4" s="2">
        <f t="shared" si="1"/>
        <v>486876000000</v>
      </c>
      <c r="M4" s="2">
        <f t="shared" si="1"/>
        <v>397308000000</v>
      </c>
      <c r="N4" s="2">
        <f t="shared" si="1"/>
        <v>349983000000</v>
      </c>
      <c r="O4" s="2">
        <f t="shared" si="1"/>
        <v>349579000000</v>
      </c>
      <c r="P4" s="2">
        <f t="shared" si="1"/>
        <v>399193000000</v>
      </c>
      <c r="Q4" s="2">
        <f t="shared" si="1"/>
        <v>368174000000</v>
      </c>
      <c r="R4" s="2">
        <f t="shared" si="1"/>
        <v>339985000000</v>
      </c>
    </row>
    <row r="5" spans="1:18" ht="15.5" x14ac:dyDescent="0.35">
      <c r="B5" t="s">
        <v>7</v>
      </c>
      <c r="C5" t="s">
        <v>8</v>
      </c>
      <c r="D5" s="2">
        <f>IFERROR(INDEX(D51:D500,MATCH($C$5,$C$51:$C$500,0)),"")</f>
        <v>5453000000</v>
      </c>
      <c r="E5" s="2">
        <f>IFERROR(INDEX(E51:E500,MATCH($C$5,$C$51:$C$500,0)),"")</f>
        <v>6274000000</v>
      </c>
      <c r="H5" s="2">
        <f>IFERROR(SUM(D5:G5)*(4/MAX(1,COUNT(D5:G5))),"")</f>
        <v>23454000000</v>
      </c>
      <c r="I5" s="2">
        <f t="shared" ref="I5:R5" si="2">IFERROR(INDEX(I51:I500,MATCH($C$5,$C$51:$C$500,0)),"")</f>
        <v>35043000000</v>
      </c>
      <c r="J5" s="2">
        <f t="shared" si="2"/>
        <v>38224000000</v>
      </c>
      <c r="K5" s="2">
        <f t="shared" si="2"/>
        <v>48730000000</v>
      </c>
      <c r="L5" s="2">
        <f t="shared" si="2"/>
        <v>58760000000</v>
      </c>
      <c r="M5" s="2">
        <f t="shared" si="2"/>
        <v>44685000000</v>
      </c>
      <c r="N5" s="2">
        <f t="shared" si="2"/>
        <v>77075000000</v>
      </c>
      <c r="O5" s="2">
        <f t="shared" si="2"/>
        <v>32077000000</v>
      </c>
      <c r="P5" s="2">
        <f t="shared" si="2"/>
        <v>97704000000</v>
      </c>
      <c r="Q5" s="2">
        <f t="shared" si="2"/>
        <v>369101000000</v>
      </c>
      <c r="R5" s="2">
        <f t="shared" si="2"/>
        <v>82462000000</v>
      </c>
    </row>
    <row r="6" spans="1:18" ht="15.5" x14ac:dyDescent="0.35">
      <c r="B6" t="s">
        <v>9</v>
      </c>
      <c r="C6" t="s">
        <v>10</v>
      </c>
      <c r="D6" s="2">
        <f>IFERROR(INDEX(D51:D500,MATCH($C$6,$C$51:$C$500,0)),"")</f>
        <v>980084000000</v>
      </c>
      <c r="E6" s="2">
        <f>IFERROR(INDEX(E51:E500,MATCH($C$6,$C$51:$C$500,0)),"")</f>
        <v>997286000000</v>
      </c>
      <c r="H6" s="2">
        <f>IFERROR(INDEX(D6:G6,COUNT(D6:G6)),"")</f>
        <v>997286000000</v>
      </c>
      <c r="I6" s="2">
        <f t="shared" ref="I6:R6" si="3">IFERROR(INDEX(I51:I500,MATCH($C$6,$C$51:$C$500,0)),"")</f>
        <v>990728000000</v>
      </c>
      <c r="J6" s="2">
        <f t="shared" si="3"/>
        <v>974677000000</v>
      </c>
      <c r="K6" s="2">
        <f t="shared" si="3"/>
        <v>964909000000</v>
      </c>
      <c r="L6" s="2">
        <f t="shared" si="3"/>
        <v>940218000000</v>
      </c>
      <c r="M6" s="2">
        <f t="shared" si="3"/>
        <v>905294000000</v>
      </c>
      <c r="N6" s="2">
        <f t="shared" si="3"/>
        <v>889980000000</v>
      </c>
      <c r="O6" s="2">
        <f t="shared" si="3"/>
        <v>834398000000</v>
      </c>
      <c r="P6" s="2">
        <f t="shared" si="3"/>
        <v>831452000000</v>
      </c>
      <c r="Q6" s="2">
        <f t="shared" si="3"/>
        <v>762463000000</v>
      </c>
      <c r="R6" s="2">
        <f t="shared" si="3"/>
        <v>243276000000</v>
      </c>
    </row>
    <row r="7" spans="1:18" ht="15.5" x14ac:dyDescent="0.35">
      <c r="B7" t="s">
        <v>11</v>
      </c>
      <c r="C7" t="s">
        <v>12</v>
      </c>
      <c r="D7" s="3">
        <f>IFERROR(INDEX(D51:D500,MATCH($C$7,$C$51:$C$500,0))/1000000000,"")</f>
        <v>2.5299999999999998</v>
      </c>
      <c r="E7" s="3">
        <f>IFERROR(INDEX(E51:E500,MATCH($C$7,$C$51:$C$500,0))/1000000000,"")</f>
        <v>2.5299999999999998</v>
      </c>
      <c r="H7" s="3">
        <f>IFERROR(INDEX(D7:G7,COUNT(D7:G7)),"")</f>
        <v>2.5299999999999998</v>
      </c>
      <c r="I7" s="3">
        <f t="shared" ref="I7:R7" si="4">IFERROR(INDEX(I51:I500,MATCH($C$7,$C$51:$C$500,0))/1000000000,"")</f>
        <v>2.5299999999999998</v>
      </c>
      <c r="J7" s="3">
        <f t="shared" si="4"/>
        <v>2.5299999999999998</v>
      </c>
      <c r="K7" s="3">
        <f t="shared" si="4"/>
        <v>2.5299999999999998</v>
      </c>
      <c r="L7" s="3">
        <f t="shared" si="4"/>
        <v>2.5299999999999998</v>
      </c>
      <c r="M7" s="3">
        <f t="shared" si="4"/>
        <v>2.5299999999999998</v>
      </c>
      <c r="N7" s="3">
        <f t="shared" si="4"/>
        <v>2.5299999999999998</v>
      </c>
      <c r="O7" s="3">
        <f t="shared" si="4"/>
        <v>2.5299999999999998</v>
      </c>
      <c r="P7" s="3">
        <f t="shared" si="4"/>
        <v>2.5299999999999998</v>
      </c>
      <c r="Q7" s="3">
        <f t="shared" si="4"/>
        <v>1.81</v>
      </c>
      <c r="R7" s="3">
        <f t="shared" si="4"/>
        <v>0</v>
      </c>
    </row>
    <row r="8" spans="1:18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4000000000</v>
      </c>
      <c r="E8" s="2">
        <f>IFERROR(INDEX(E51:E500,MATCH("Free cash flow (Quarter)",$C$51:$C$500,0)),"")</f>
        <v>3000000000</v>
      </c>
      <c r="H8" s="2">
        <f>IFERROR(INDEX(D8:G8,COUNT(D8:G8)),"")</f>
        <v>3000000000</v>
      </c>
      <c r="I8" s="2">
        <f t="shared" ref="I8:R8" si="5">IFERROR(INDEX(I51:I500,MATCH($C$8,$C$51:$C$500,0)),"")</f>
        <v>37000000000</v>
      </c>
      <c r="J8" s="2">
        <f t="shared" si="5"/>
        <v>50000000000</v>
      </c>
      <c r="K8" s="2">
        <f t="shared" si="5"/>
        <v>60000000000</v>
      </c>
      <c r="L8" s="2">
        <f t="shared" si="5"/>
        <v>-20000000000</v>
      </c>
      <c r="M8" s="2">
        <f t="shared" si="5"/>
        <v>23000000000</v>
      </c>
      <c r="N8" s="2">
        <f t="shared" si="5"/>
        <v>59000000000</v>
      </c>
      <c r="O8" s="2">
        <f t="shared" si="5"/>
        <v>28000000000</v>
      </c>
      <c r="P8" s="2">
        <f t="shared" si="5"/>
        <v>25000000000</v>
      </c>
      <c r="Q8" s="2">
        <f t="shared" si="5"/>
        <v>-2000000000</v>
      </c>
      <c r="R8" s="2">
        <f t="shared" si="5"/>
        <v>85000000000</v>
      </c>
    </row>
    <row r="9" spans="1:18" ht="15.5" x14ac:dyDescent="0.35">
      <c r="A9" t="s">
        <v>16</v>
      </c>
      <c r="C9" t="s">
        <v>17</v>
      </c>
      <c r="D9" s="3">
        <f>IFERROR(INDEX(D51:D500,MATCH("Free cash flow per share (Quarter)",$C$51:$C$500,0)),"")</f>
        <v>1.53</v>
      </c>
      <c r="E9" s="3">
        <f>IFERROR(INDEX(E51:E500,MATCH("Free cash flow per share (Quarter)",$C$51:$C$500,0)),"")</f>
        <v>1</v>
      </c>
      <c r="H9" s="3">
        <f>IFERROR(INDEX(D9:G9,COUNT(D9:G9)),"")</f>
        <v>1</v>
      </c>
      <c r="I9" s="3">
        <f t="shared" ref="I9:R9" si="6">IFERROR(INDEX(I51:I500,MATCH($C$9,$C$51:$C$500,0)),"")</f>
        <v>14.69</v>
      </c>
      <c r="J9" s="3">
        <f t="shared" si="6"/>
        <v>19.82</v>
      </c>
      <c r="K9" s="3">
        <f t="shared" si="6"/>
        <v>23.83</v>
      </c>
      <c r="L9" s="3">
        <f t="shared" si="6"/>
        <v>-8.07</v>
      </c>
      <c r="M9" s="3">
        <f t="shared" si="6"/>
        <v>9.2799999999999994</v>
      </c>
      <c r="N9" s="3">
        <f t="shared" si="6"/>
        <v>23.28</v>
      </c>
      <c r="O9" s="3">
        <f t="shared" si="6"/>
        <v>11.09</v>
      </c>
      <c r="P9" s="3">
        <f t="shared" si="6"/>
        <v>9.85</v>
      </c>
      <c r="Q9" s="3">
        <f t="shared" si="6"/>
        <v>-0.89</v>
      </c>
      <c r="R9" s="3">
        <f t="shared" si="6"/>
        <v>60542142.859999999</v>
      </c>
    </row>
    <row r="10" spans="1:18" ht="15.5" x14ac:dyDescent="0.35">
      <c r="C10" t="s">
        <v>18</v>
      </c>
      <c r="D10" s="3">
        <f ca="1">IFERROR(IF(D9=0,"",D2/D9),"")</f>
        <v>124.83660130718954</v>
      </c>
      <c r="E10" s="3">
        <f ca="1">IFERROR(IF(E9=0,"",E2/E9),"")</f>
        <v>182</v>
      </c>
      <c r="I10" s="3">
        <f t="shared" ref="I10:R10" ca="1" si="7">IFERROR(IF(I9=0,"",I2/I9),"")</f>
        <v>14.431586113002043</v>
      </c>
      <c r="J10" s="3">
        <f t="shared" ca="1" si="7"/>
        <v>8.5267406659939446</v>
      </c>
      <c r="K10" s="3">
        <f t="shared" ca="1" si="7"/>
        <v>8.3927822073017211</v>
      </c>
      <c r="L10" s="3">
        <f t="shared" ca="1" si="7"/>
        <v>-22.924411400247831</v>
      </c>
      <c r="M10" s="3">
        <f t="shared" ca="1" si="7"/>
        <v>21.982758620689658</v>
      </c>
      <c r="N10" s="3">
        <f t="shared" ca="1" si="7"/>
        <v>9.9656357388316152</v>
      </c>
      <c r="O10" s="3">
        <f t="shared" ca="1" si="7"/>
        <v>17.944093778178541</v>
      </c>
      <c r="P10" s="3">
        <f t="shared" ca="1" si="7"/>
        <v>27.411167512690355</v>
      </c>
      <c r="Q10" s="3">
        <f t="shared" ca="1" si="7"/>
        <v>-223.11528089887639</v>
      </c>
      <c r="R10" s="3" t="str">
        <f t="shared" ca="1" si="7"/>
        <v/>
      </c>
    </row>
    <row r="11" spans="1:18" ht="15.5" x14ac:dyDescent="0.35">
      <c r="B11" t="s">
        <v>19</v>
      </c>
      <c r="C11" t="s">
        <v>20</v>
      </c>
      <c r="D11" s="2">
        <f>IFERROR(INDEX(D51:D500,MATCH($C$11,$C$51:$C$500,0)),"")</f>
        <v>222102000000</v>
      </c>
      <c r="E11" s="2">
        <f>IFERROR(INDEX(E51:E500,MATCH($C$11,$C$51:$C$500,0)),"")</f>
        <v>213668000000</v>
      </c>
      <c r="H11" s="2">
        <f>IFERROR(INDEX(D11:G11,COUNT(D11:G11)),"")</f>
        <v>213668000000</v>
      </c>
      <c r="I11" s="2">
        <f t="shared" ref="I11:R11" si="8">IFERROR(INDEX(I51:I500,MATCH($C$11,$C$51:$C$500,0)),"")</f>
        <v>207757000000</v>
      </c>
      <c r="J11" s="2">
        <f t="shared" si="8"/>
        <v>217569000000</v>
      </c>
      <c r="K11" s="2">
        <f t="shared" si="8"/>
        <v>221816000000</v>
      </c>
      <c r="L11" s="2">
        <f t="shared" si="8"/>
        <v>185968000000</v>
      </c>
      <c r="M11" s="2">
        <f t="shared" si="8"/>
        <v>233678000000</v>
      </c>
      <c r="N11" s="2">
        <f t="shared" si="8"/>
        <v>230641000000</v>
      </c>
      <c r="O11" s="2">
        <f t="shared" si="8"/>
        <v>198647000000</v>
      </c>
      <c r="P11" s="2">
        <f t="shared" si="8"/>
        <v>203117000000</v>
      </c>
      <c r="Q11" s="2">
        <f t="shared" si="8"/>
        <v>200515000000</v>
      </c>
      <c r="R11" s="2">
        <f t="shared" si="8"/>
        <v>64051000000</v>
      </c>
    </row>
    <row r="12" spans="1:18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-207000000000</v>
      </c>
      <c r="E12" s="2">
        <f>IFERROR(INDEX(E51:E500,MATCH("Net Debt (Quarter)",$C$51:$C$500,0)),"")</f>
        <v>-201000000000</v>
      </c>
      <c r="H12" s="2">
        <f>IFERROR(INDEX(D12:G12,COUNT(D12:G12)),"")</f>
        <v>-201000000000</v>
      </c>
      <c r="I12" s="2">
        <f t="shared" ref="I12:R12" si="9">IFERROR(INDEX(I51:I500,MATCH($C$12,$C$51:$C$500,0)),"")</f>
        <v>-196000000000</v>
      </c>
      <c r="J12" s="2">
        <f t="shared" si="9"/>
        <v>-212000000000</v>
      </c>
      <c r="K12" s="2">
        <f t="shared" si="9"/>
        <v>-201000000000</v>
      </c>
      <c r="L12" s="2">
        <f t="shared" si="9"/>
        <v>-173000000000</v>
      </c>
      <c r="M12" s="2">
        <f t="shared" si="9"/>
        <v>-224000000000</v>
      </c>
      <c r="N12" s="2">
        <f t="shared" si="9"/>
        <v>-231000000000</v>
      </c>
      <c r="O12" s="2">
        <f t="shared" si="9"/>
        <v>-195000000000</v>
      </c>
      <c r="P12" s="2">
        <f t="shared" si="9"/>
        <v>-199000000000</v>
      </c>
      <c r="Q12" s="2">
        <f t="shared" si="9"/>
        <v>-200000000000</v>
      </c>
      <c r="R12" s="2">
        <f t="shared" si="9"/>
        <v>-64000000000</v>
      </c>
    </row>
    <row r="13" spans="1:18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16000000000</v>
      </c>
      <c r="E13" s="2">
        <f>IFERROR(INDEX(E51:E500,MATCH("Total Debt (Quarter)",$C$51:$C$500,0)),"")</f>
        <v>13000000000</v>
      </c>
      <c r="H13" s="2">
        <f>IFERROR(INDEX(D13:G13,COUNT(D13:G13)),"")</f>
        <v>13000000000</v>
      </c>
      <c r="I13" s="2">
        <f t="shared" ref="I13:R13" si="10">IFERROR(INDEX(I51:I500,MATCH($C$13,$C$51:$C$500,0)),"")</f>
        <v>11000000000</v>
      </c>
      <c r="J13" s="2">
        <f t="shared" si="10"/>
        <v>6000000000</v>
      </c>
      <c r="K13" s="2">
        <f t="shared" si="10"/>
        <v>20000000000</v>
      </c>
      <c r="L13" s="2">
        <f t="shared" si="10"/>
        <v>13000000000</v>
      </c>
      <c r="M13" s="2">
        <f t="shared" si="10"/>
        <v>10000000000</v>
      </c>
      <c r="N13" s="2">
        <f t="shared" si="10"/>
        <v>0</v>
      </c>
      <c r="O13" s="2">
        <f t="shared" si="10"/>
        <v>4000000000</v>
      </c>
      <c r="P13" s="2">
        <f t="shared" si="10"/>
        <v>4000000000</v>
      </c>
      <c r="Q13" s="2">
        <f t="shared" si="10"/>
        <v>0</v>
      </c>
      <c r="R13" s="2">
        <f t="shared" si="10"/>
        <v>0</v>
      </c>
    </row>
    <row r="14" spans="1:18" ht="15.5" x14ac:dyDescent="0.35">
      <c r="C14" t="s">
        <v>27</v>
      </c>
      <c r="D14" s="2">
        <f>IFERROR(INDEX(D51:D500,MATCH($C$14,$C$51:$C$500,0)),"")</f>
        <v>-124000000</v>
      </c>
      <c r="E14" s="2">
        <f>IFERROR(INDEX(E51:E500,MATCH($C$14,$C$51:$C$500,0)),"")</f>
        <v>-90000000</v>
      </c>
      <c r="H14" s="2">
        <f>IFERROR(SUM(D14:G14)*(4/MAX(1,COUNT(D14:G14))),"")</f>
        <v>-428000000</v>
      </c>
      <c r="I14" s="2">
        <f t="shared" ref="I14:R14" si="11">IFERROR(INDEX(I51:I500,MATCH($C$14,$C$51:$C$500,0)),"")</f>
        <v>-1214000000</v>
      </c>
      <c r="J14" s="2">
        <f t="shared" si="11"/>
        <v>-1012000000</v>
      </c>
      <c r="K14" s="2">
        <f t="shared" si="11"/>
        <v>-867000000</v>
      </c>
      <c r="L14" s="2">
        <f t="shared" si="11"/>
        <v>-1397000000</v>
      </c>
      <c r="M14" s="2">
        <f t="shared" si="11"/>
        <v>-537000000</v>
      </c>
      <c r="N14" s="2">
        <f t="shared" si="11"/>
        <v>-1205000000</v>
      </c>
      <c r="O14" s="2">
        <f t="shared" si="11"/>
        <v>-1085000000</v>
      </c>
      <c r="P14" s="2">
        <f t="shared" si="11"/>
        <v>-932000000</v>
      </c>
      <c r="Q14" s="2">
        <f t="shared" si="11"/>
        <v>-412000000</v>
      </c>
      <c r="R14" s="2">
        <f t="shared" si="11"/>
        <v>-6741000000</v>
      </c>
    </row>
    <row r="15" spans="1:18" ht="15.5" x14ac:dyDescent="0.35">
      <c r="C15" t="s">
        <v>28</v>
      </c>
      <c r="D15" s="2">
        <f>IFERROR(INDEX(D51:D500,MATCH($C$15,$C$51:$C$500,0)),"")</f>
        <v>-1405000000</v>
      </c>
      <c r="E15" s="2">
        <f>IFERROR(INDEX(E51:E500,MATCH($C$15,$C$51:$C$500,0)),"")</f>
        <v>-1764000000</v>
      </c>
      <c r="H15" s="2">
        <f>IFERROR(SUM(D15:G15)*(4/MAX(1,COUNT(D15:G15))),"")</f>
        <v>-6338000000</v>
      </c>
      <c r="I15" s="2">
        <f t="shared" ref="I15:R15" si="12">IFERROR(INDEX(I51:I500,MATCH($C$15,$C$51:$C$500,0)),"")</f>
        <v>-8840000000</v>
      </c>
      <c r="J15" s="2">
        <f t="shared" si="12"/>
        <v>-6668000000</v>
      </c>
      <c r="K15" s="2">
        <f t="shared" si="12"/>
        <v>-13117000000</v>
      </c>
      <c r="L15" s="2">
        <f t="shared" si="12"/>
        <v>-10638000000</v>
      </c>
      <c r="M15" s="2">
        <f t="shared" si="12"/>
        <v>-8194000000</v>
      </c>
      <c r="N15" s="2">
        <f t="shared" si="12"/>
        <v>-10011000000</v>
      </c>
      <c r="O15" s="2">
        <f t="shared" si="12"/>
        <v>-9627000000</v>
      </c>
      <c r="P15" s="2">
        <f t="shared" si="12"/>
        <v>-10245000000</v>
      </c>
      <c r="Q15" s="2">
        <f t="shared" si="12"/>
        <v>-12200000000</v>
      </c>
      <c r="R15" s="2">
        <f t="shared" si="12"/>
        <v>5744000000</v>
      </c>
    </row>
    <row r="16" spans="1:18" ht="15.5" x14ac:dyDescent="0.35">
      <c r="C16" t="s">
        <v>29</v>
      </c>
      <c r="D16" s="2">
        <f>IFERROR(INDEX(D51:D500,MATCH($C$16,$C$51:$C$500,0)),"")</f>
        <v>7030000000</v>
      </c>
      <c r="E16" s="2">
        <f>IFERROR(INDEX(E51:E500,MATCH($C$16,$C$51:$C$500,0)),"")</f>
        <v>8345000000</v>
      </c>
      <c r="H16" s="2">
        <f>IFERROR(SUM(D16:G16)*(4/MAX(1,COUNT(D16:G16))),"")</f>
        <v>30750000000</v>
      </c>
      <c r="I16" s="2">
        <f t="shared" ref="I16:R16" si="13">IFERROR(INDEX(I51:I500,MATCH($C$16,$C$51:$C$500,0)),"")</f>
        <v>44329000000</v>
      </c>
      <c r="J16" s="2">
        <f t="shared" si="13"/>
        <v>35355000000</v>
      </c>
      <c r="K16" s="2">
        <f t="shared" si="13"/>
        <v>61524000000</v>
      </c>
      <c r="L16" s="2">
        <f t="shared" si="13"/>
        <v>49055000000</v>
      </c>
      <c r="M16" s="2">
        <f t="shared" si="13"/>
        <v>47045000000</v>
      </c>
      <c r="N16" s="2">
        <f t="shared" si="13"/>
        <v>50096000000</v>
      </c>
      <c r="O16" s="2">
        <f t="shared" si="13"/>
        <v>42486000000</v>
      </c>
      <c r="P16" s="2">
        <f t="shared" si="13"/>
        <v>44033000000</v>
      </c>
      <c r="Q16" s="2">
        <f t="shared" si="13"/>
        <v>59299000000</v>
      </c>
      <c r="R16" s="2">
        <f t="shared" si="13"/>
        <v>81733000000</v>
      </c>
    </row>
    <row r="17" spans="1:18" ht="15.5" x14ac:dyDescent="0.35">
      <c r="A17" t="s">
        <v>30</v>
      </c>
    </row>
    <row r="18" spans="1:18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</row>
    <row r="19" spans="1:18" ht="15.5" x14ac:dyDescent="0.35">
      <c r="A19" t="s">
        <v>44</v>
      </c>
      <c r="C19" t="s">
        <v>45</v>
      </c>
    </row>
    <row r="20" spans="1:18" ht="15.5" x14ac:dyDescent="0.35">
      <c r="A20" t="s">
        <v>46</v>
      </c>
      <c r="C20" t="s">
        <v>47</v>
      </c>
      <c r="D20" s="2">
        <f ca="1">IFERROR(D21*D2,"")</f>
        <v>483230000000</v>
      </c>
      <c r="E20" s="2">
        <f ca="1">IFERROR(E21*E2,"")</f>
        <v>460460000000</v>
      </c>
      <c r="H20" s="2">
        <f t="shared" ref="H20:R20" ca="1" si="14">IFERROR(H21*H2,"")</f>
        <v>460460000000</v>
      </c>
      <c r="I20" s="2">
        <f t="shared" ca="1" si="14"/>
        <v>536360000000</v>
      </c>
      <c r="J20" s="2">
        <f t="shared" ca="1" si="14"/>
        <v>427570000000</v>
      </c>
      <c r="K20" s="2">
        <f t="shared" ca="1" si="14"/>
        <v>506000000000</v>
      </c>
      <c r="L20" s="2">
        <f t="shared" ca="1" si="14"/>
        <v>468050000000</v>
      </c>
      <c r="M20" s="2">
        <f t="shared" ca="1" si="14"/>
        <v>516120000000</v>
      </c>
      <c r="N20" s="2">
        <f t="shared" ca="1" si="14"/>
        <v>586960000000</v>
      </c>
      <c r="O20" s="2">
        <f t="shared" ca="1" si="14"/>
        <v>503470000000</v>
      </c>
      <c r="P20" s="2">
        <f t="shared" ca="1" si="14"/>
        <v>683100000000</v>
      </c>
      <c r="Q20" s="2">
        <f t="shared" ca="1" si="14"/>
        <v>359416406000</v>
      </c>
      <c r="R20" s="2" t="str">
        <f t="shared" ca="1" si="14"/>
        <v/>
      </c>
    </row>
    <row r="21" spans="1:18" ht="15.5" x14ac:dyDescent="0.35">
      <c r="C21" t="s">
        <v>12</v>
      </c>
      <c r="D21" s="2">
        <f>IFERROR(INDEX(D51:D500,MATCH($C$7,$C$51:$C$500,0)),"")</f>
        <v>2530000000</v>
      </c>
      <c r="E21" s="2">
        <f>IFERROR(INDEX(E51:E500,MATCH($C$7,$C$51:$C$500,0)),"")</f>
        <v>2530000000</v>
      </c>
      <c r="H21" s="2">
        <f>IFERROR(INDEX(D21:G21,COUNT(D21:G21)),"")</f>
        <v>2530000000</v>
      </c>
      <c r="I21" s="2">
        <f t="shared" ref="I21:R21" si="15">IFERROR(INDEX(I51:I500,MATCH($C$7,$C$51:$C$500,0)),"")</f>
        <v>2530000000</v>
      </c>
      <c r="J21" s="2">
        <f t="shared" si="15"/>
        <v>2530000000</v>
      </c>
      <c r="K21" s="2">
        <f t="shared" si="15"/>
        <v>2530000000</v>
      </c>
      <c r="L21" s="2">
        <f t="shared" si="15"/>
        <v>2530000000</v>
      </c>
      <c r="M21" s="2">
        <f t="shared" si="15"/>
        <v>2530000000</v>
      </c>
      <c r="N21" s="2">
        <f t="shared" si="15"/>
        <v>2530000000</v>
      </c>
      <c r="O21" s="2">
        <f t="shared" si="15"/>
        <v>2530000000</v>
      </c>
      <c r="P21" s="2">
        <f t="shared" si="15"/>
        <v>2530000000</v>
      </c>
      <c r="Q21" s="2">
        <f t="shared" si="15"/>
        <v>1810000000</v>
      </c>
      <c r="R21" s="2">
        <f t="shared" si="15"/>
        <v>0</v>
      </c>
    </row>
    <row r="23" spans="1:18" ht="15.5" x14ac:dyDescent="0.35">
      <c r="B23" t="s">
        <v>48</v>
      </c>
      <c r="C23" t="s">
        <v>49</v>
      </c>
      <c r="D23" s="3">
        <f>IFERROR(D5/D6*100,"")</f>
        <v>0.55638088163871668</v>
      </c>
      <c r="E23" s="3">
        <f>IFERROR(E5/E6*100,"")</f>
        <v>0.62910739747675193</v>
      </c>
      <c r="H23" s="3">
        <f t="shared" ref="H23:R23" si="16">IFERROR(H5/H6*100,"")</f>
        <v>2.3517827383518872</v>
      </c>
      <c r="I23" s="3">
        <f t="shared" si="16"/>
        <v>3.5370959536825444</v>
      </c>
      <c r="J23" s="3">
        <f t="shared" si="16"/>
        <v>3.9217094483608417</v>
      </c>
      <c r="K23" s="3">
        <f t="shared" si="16"/>
        <v>5.0502171707383798</v>
      </c>
      <c r="L23" s="3">
        <f t="shared" si="16"/>
        <v>6.2496144511166554</v>
      </c>
      <c r="M23" s="3">
        <f t="shared" si="16"/>
        <v>4.935965553731716</v>
      </c>
      <c r="N23" s="3">
        <f t="shared" si="16"/>
        <v>8.6603069731904085</v>
      </c>
      <c r="O23" s="3">
        <f t="shared" si="16"/>
        <v>3.8443284859263809</v>
      </c>
      <c r="P23" s="3">
        <f t="shared" si="16"/>
        <v>11.751009078094707</v>
      </c>
      <c r="Q23" s="3">
        <f t="shared" si="16"/>
        <v>48.409037553297665</v>
      </c>
      <c r="R23" s="3">
        <f t="shared" si="16"/>
        <v>33.896479718509021</v>
      </c>
    </row>
    <row r="24" spans="1:18" ht="15.5" x14ac:dyDescent="0.35">
      <c r="C24" t="s">
        <v>50</v>
      </c>
      <c r="D24" s="4">
        <f>IFERROR(_xlfn.RRI(5,I23,D23),"")</f>
        <v>-0.30921154389034922</v>
      </c>
      <c r="E24" s="4">
        <f>IFERROR(_xlfn.RRI(5,J23,E23),"")</f>
        <v>-0.30649455462010611</v>
      </c>
      <c r="H24" s="4">
        <f t="shared" ref="H24:R24" si="17">IFERROR(_xlfn.RRI(5,M23,H23),"")</f>
        <v>-0.13780596158088732</v>
      </c>
      <c r="I24" s="4">
        <f t="shared" si="17"/>
        <v>-0.16396836537948356</v>
      </c>
      <c r="J24" s="4">
        <f t="shared" si="17"/>
        <v>3.9936937976259301E-3</v>
      </c>
      <c r="K24" s="4">
        <f t="shared" si="17"/>
        <v>-0.1554079707919257</v>
      </c>
      <c r="L24" s="4">
        <f t="shared" si="17"/>
        <v>-0.33597358569359859</v>
      </c>
      <c r="M24" s="4">
        <f t="shared" si="17"/>
        <v>-0.31978922906172857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51</v>
      </c>
      <c r="C25" t="s">
        <v>52</v>
      </c>
      <c r="D25" s="3">
        <f>IFERROR(INDEX(D51:D500,MATCH($A$25,$C$51:$C$500,0)),"")</f>
        <v>2.1800000000000002</v>
      </c>
      <c r="E25" s="3">
        <f>IFERROR(INDEX(E51:E500,MATCH($A$25,$C$51:$C$500,0)),"")</f>
        <v>2.4900000000000002</v>
      </c>
      <c r="H25" s="3">
        <f>IFERROR(INDEX(D25:G25,COUNT(D25:G25)),"")</f>
        <v>2.4900000000000002</v>
      </c>
      <c r="I25" s="3">
        <f t="shared" ref="I25:R25" si="18">IFERROR(INDEX(I51:I500,MATCH($C$25,$C$51:$C$500,0)),"")</f>
        <v>13.6</v>
      </c>
      <c r="J25" s="3">
        <f t="shared" si="18"/>
        <v>10.89</v>
      </c>
      <c r="K25" s="3">
        <f t="shared" si="18"/>
        <v>18.89</v>
      </c>
      <c r="L25" s="3">
        <f t="shared" si="18"/>
        <v>15</v>
      </c>
      <c r="M25" s="3">
        <f t="shared" si="18"/>
        <v>15.3</v>
      </c>
      <c r="N25" s="3">
        <f t="shared" si="18"/>
        <v>15.75</v>
      </c>
      <c r="O25" s="3">
        <f t="shared" si="18"/>
        <v>12.83</v>
      </c>
      <c r="P25" s="3">
        <f t="shared" si="18"/>
        <v>13.24</v>
      </c>
      <c r="Q25" s="3">
        <f t="shared" si="18"/>
        <v>25.93</v>
      </c>
      <c r="R25" s="3">
        <f t="shared" si="18"/>
        <v>61922142.859999999</v>
      </c>
    </row>
    <row r="26" spans="1:18" ht="15.5" x14ac:dyDescent="0.35">
      <c r="C26" t="s">
        <v>53</v>
      </c>
      <c r="D26" s="4">
        <f>IFERROR(_xlfn.RRI(5,I25,D25),"")</f>
        <v>-0.30660051135248678</v>
      </c>
      <c r="E26" s="4">
        <f>IFERROR(_xlfn.RRI(5,J25,E25),"")</f>
        <v>-0.2555521269003439</v>
      </c>
      <c r="H26" s="4">
        <f t="shared" ref="H26:R26" si="19">IFERROR(_xlfn.RRI(5,M25,H25),"")</f>
        <v>-0.30449287523766189</v>
      </c>
      <c r="I26" s="4">
        <f t="shared" si="19"/>
        <v>-2.8927467295552289E-2</v>
      </c>
      <c r="J26" s="4">
        <f t="shared" si="19"/>
        <v>-3.2256540818359491E-2</v>
      </c>
      <c r="K26" s="4">
        <f t="shared" si="19"/>
        <v>7.3664996600894872E-2</v>
      </c>
      <c r="L26" s="4">
        <f t="shared" si="19"/>
        <v>-0.1036910181962013</v>
      </c>
      <c r="M26" s="4">
        <f t="shared" si="19"/>
        <v>-0.95229442983854085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54</v>
      </c>
      <c r="D27" s="3">
        <f>IFERROR(D4/D21,"")</f>
        <v>30.977470355731224</v>
      </c>
      <c r="E27" s="3">
        <f>IFERROR(E4/E21,"")</f>
        <v>28.291699604743084</v>
      </c>
      <c r="H27" s="3">
        <f t="shared" ref="H27:R27" si="20">IFERROR(H4/H21,"")</f>
        <v>118.53833992094862</v>
      </c>
      <c r="I27" s="3">
        <f t="shared" si="20"/>
        <v>126.15573122529645</v>
      </c>
      <c r="J27" s="3">
        <f t="shared" si="20"/>
        <v>136.1501976284585</v>
      </c>
      <c r="K27" s="3">
        <f t="shared" si="20"/>
        <v>186.04743083003953</v>
      </c>
      <c r="L27" s="3">
        <f t="shared" si="20"/>
        <v>192.44110671936758</v>
      </c>
      <c r="M27" s="3">
        <f t="shared" si="20"/>
        <v>157.03873517786562</v>
      </c>
      <c r="N27" s="3">
        <f t="shared" si="20"/>
        <v>138.33320158102768</v>
      </c>
      <c r="O27" s="3">
        <f t="shared" si="20"/>
        <v>138.17351778656126</v>
      </c>
      <c r="P27" s="3">
        <f t="shared" si="20"/>
        <v>157.78379446640315</v>
      </c>
      <c r="Q27" s="3">
        <f t="shared" si="20"/>
        <v>203.41104972375692</v>
      </c>
      <c r="R27" s="3" t="str">
        <f t="shared" si="20"/>
        <v/>
      </c>
    </row>
    <row r="28" spans="1:18" ht="15.5" x14ac:dyDescent="0.35">
      <c r="C28" t="s">
        <v>55</v>
      </c>
      <c r="D28" s="4">
        <f>IFERROR(_xlfn.RRI(5,I27,D27),"")</f>
        <v>-0.24485944814947691</v>
      </c>
      <c r="E28" s="4">
        <f>IFERROR(_xlfn.RRI(5,J27,E27),"")</f>
        <v>-0.26965484524254679</v>
      </c>
      <c r="H28" s="4">
        <f t="shared" ref="H28:R28" si="21">IFERROR(_xlfn.RRI(5,M27,H27),"")</f>
        <v>-5.4698362012786772E-2</v>
      </c>
      <c r="I28" s="4">
        <f t="shared" si="21"/>
        <v>-1.8260847419744319E-2</v>
      </c>
      <c r="J28" s="4">
        <f t="shared" si="21"/>
        <v>-2.9459720669029466E-3</v>
      </c>
      <c r="K28" s="4">
        <f t="shared" si="21"/>
        <v>3.3504224645600544E-2</v>
      </c>
      <c r="L28" s="4">
        <f t="shared" si="21"/>
        <v>-1.1026485586601242E-2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56</v>
      </c>
      <c r="H29" s="4">
        <f t="shared" ref="H29:R29" si="22">IFERROR(((H25-I25)/I25)*100%,"")</f>
        <v>-0.81691176470588234</v>
      </c>
      <c r="I29" s="4">
        <f t="shared" si="22"/>
        <v>0.24885215794306695</v>
      </c>
      <c r="J29" s="4">
        <f t="shared" si="22"/>
        <v>-0.42350449973530968</v>
      </c>
      <c r="K29" s="4">
        <f t="shared" si="22"/>
        <v>0.25933333333333336</v>
      </c>
      <c r="L29" s="4">
        <f t="shared" si="22"/>
        <v>-1.9607843137254947E-2</v>
      </c>
      <c r="M29" s="4">
        <f t="shared" si="22"/>
        <v>-2.8571428571428525E-2</v>
      </c>
      <c r="N29" s="4">
        <f t="shared" si="22"/>
        <v>0.22759158222915044</v>
      </c>
      <c r="O29" s="4">
        <f t="shared" si="22"/>
        <v>-3.0966767371601218E-2</v>
      </c>
      <c r="P29" s="4">
        <f t="shared" si="22"/>
        <v>-0.48939452371770148</v>
      </c>
      <c r="Q29" s="4">
        <f t="shared" si="22"/>
        <v>-0.99999958124834187</v>
      </c>
      <c r="R29" s="4" t="str">
        <f t="shared" si="22"/>
        <v/>
      </c>
    </row>
    <row r="30" spans="1:18" ht="15.5" x14ac:dyDescent="0.35">
      <c r="C30" t="s">
        <v>57</v>
      </c>
      <c r="H30" s="4">
        <f t="shared" ref="H30:R30" si="23">IFERROR(((H27-I27)/I27)*100%,"")</f>
        <v>-6.0380858089944728E-2</v>
      </c>
      <c r="I30" s="4">
        <f t="shared" si="23"/>
        <v>-7.3407652557626393E-2</v>
      </c>
      <c r="J30" s="4">
        <f t="shared" si="23"/>
        <v>-0.26819630337794775</v>
      </c>
      <c r="K30" s="4">
        <f t="shared" si="23"/>
        <v>-3.32240652650777E-2</v>
      </c>
      <c r="L30" s="4">
        <f t="shared" si="23"/>
        <v>0.22543719230420722</v>
      </c>
      <c r="M30" s="4">
        <f t="shared" si="23"/>
        <v>0.1352208535843169</v>
      </c>
      <c r="N30" s="4">
        <f t="shared" si="23"/>
        <v>1.1556758272094029E-3</v>
      </c>
      <c r="O30" s="4">
        <f t="shared" si="23"/>
        <v>-0.12428574649355069</v>
      </c>
      <c r="P30" s="4">
        <f t="shared" si="23"/>
        <v>-0.22431060318167581</v>
      </c>
      <c r="Q30" s="4" t="str">
        <f t="shared" si="23"/>
        <v/>
      </c>
      <c r="R30" s="4" t="str">
        <f t="shared" si="23"/>
        <v/>
      </c>
    </row>
    <row r="32" spans="1:18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380.76</v>
      </c>
      <c r="E32" s="3">
        <f>IFERROR(INDEX(E51:E500,MATCH($A$32,$C$51:$C$500,0)),"")</f>
        <v>387.6</v>
      </c>
      <c r="H32" s="3">
        <f>IFERROR(INDEX(D32:G32,COUNT(D32:G32)),"")</f>
        <v>387.6</v>
      </c>
      <c r="I32" s="3">
        <f t="shared" ref="I32:R32" si="24">IFERROR(INDEX(I51:I500,MATCH($C$32,$C$51:$C$500,0)),"")</f>
        <v>385.12</v>
      </c>
      <c r="J32" s="3">
        <f t="shared" si="24"/>
        <v>378.93</v>
      </c>
      <c r="K32" s="3">
        <f t="shared" si="24"/>
        <v>375.51</v>
      </c>
      <c r="L32" s="3">
        <f t="shared" si="24"/>
        <v>365.89</v>
      </c>
      <c r="M32" s="3">
        <f t="shared" si="24"/>
        <v>352.4</v>
      </c>
      <c r="N32" s="3">
        <f t="shared" si="24"/>
        <v>346.45</v>
      </c>
      <c r="O32" s="3">
        <f t="shared" si="24"/>
        <v>324.81</v>
      </c>
      <c r="P32" s="3">
        <f t="shared" si="24"/>
        <v>323.82</v>
      </c>
      <c r="Q32" s="3">
        <f t="shared" si="24"/>
        <v>415.95</v>
      </c>
      <c r="R32" s="3">
        <f t="shared" si="24"/>
        <v>170318571.43000001</v>
      </c>
    </row>
    <row r="33" spans="1:18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0.48</v>
      </c>
      <c r="E33" s="3">
        <f>IFERROR(INDEX(E51:E500,MATCH($A$33,$C$51:$C$500,0)),"")</f>
        <v>0.49</v>
      </c>
      <c r="H33" s="3">
        <f>IFERROR(INDEX(D33:G33,COUNT(D33:G33)),"")</f>
        <v>0.49</v>
      </c>
      <c r="I33" s="3">
        <f t="shared" ref="I33:R33" si="25">IFERROR(INDEX(I51:I500,MATCH($C$33,$C$51:$C$500,0)),"")</f>
        <v>0.55000000000000004</v>
      </c>
      <c r="J33" s="3">
        <f t="shared" si="25"/>
        <v>0.45</v>
      </c>
      <c r="K33" s="3">
        <f t="shared" si="25"/>
        <v>0.53</v>
      </c>
      <c r="L33" s="3">
        <f t="shared" si="25"/>
        <v>0.51</v>
      </c>
      <c r="M33" s="3">
        <f t="shared" si="25"/>
        <v>0.57999999999999996</v>
      </c>
      <c r="N33" s="3">
        <f t="shared" si="25"/>
        <v>0.67</v>
      </c>
      <c r="O33" s="3">
        <f t="shared" si="25"/>
        <v>0.61</v>
      </c>
      <c r="P33" s="3">
        <f t="shared" si="25"/>
        <v>0.83</v>
      </c>
      <c r="Q33" s="3">
        <f t="shared" si="25"/>
        <v>0.67</v>
      </c>
      <c r="R33" s="3">
        <f t="shared" si="25"/>
        <v>0</v>
      </c>
    </row>
    <row r="34" spans="1:18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83.49</v>
      </c>
      <c r="E34" s="3">
        <f>IFERROR(INDEX(E51:E500,MATCH($A$34,$C$51:$C$500,0)),"")</f>
        <v>76.709999999999994</v>
      </c>
      <c r="H34" s="3">
        <f>IFERROR(INDEX(D34:G34,COUNT(D34:G34)),"")</f>
        <v>76.709999999999994</v>
      </c>
      <c r="I34" s="3">
        <f t="shared" ref="I34:R34" si="26">IFERROR(INDEX(I51:I500,MATCH($C$34,$C$51:$C$500,0)),"")</f>
        <v>15.59</v>
      </c>
      <c r="J34" s="3">
        <f t="shared" si="26"/>
        <v>15.52</v>
      </c>
      <c r="K34" s="3">
        <f t="shared" si="26"/>
        <v>10.59</v>
      </c>
      <c r="L34" s="3">
        <f t="shared" si="26"/>
        <v>12.33</v>
      </c>
      <c r="M34" s="3">
        <f t="shared" si="26"/>
        <v>13.33</v>
      </c>
      <c r="N34" s="3">
        <f t="shared" si="26"/>
        <v>14.73</v>
      </c>
      <c r="O34" s="3">
        <f t="shared" si="26"/>
        <v>15.51</v>
      </c>
      <c r="P34" s="3">
        <f t="shared" si="26"/>
        <v>20.39</v>
      </c>
      <c r="Q34" s="3">
        <f t="shared" si="26"/>
        <v>10.76</v>
      </c>
      <c r="R34" s="3">
        <f t="shared" si="26"/>
        <v>0</v>
      </c>
    </row>
    <row r="35" spans="1:18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5.88</v>
      </c>
      <c r="E35" s="3">
        <f>IFERROR(INDEX(E51:E500,MATCH($A$35,$C$51:$C$500,0)),"")</f>
        <v>6.75</v>
      </c>
      <c r="H35" s="3">
        <f>IFERROR(INDEX(D35:G35,COUNT(D35:G35)),"")</f>
        <v>6.75</v>
      </c>
      <c r="I35" s="3">
        <f t="shared" ref="I35:R35" si="27">IFERROR(INDEX(I51:I500,MATCH($C$35,$C$51:$C$500,0)),"")</f>
        <v>1.68</v>
      </c>
      <c r="J35" s="3">
        <f t="shared" si="27"/>
        <v>1.24</v>
      </c>
      <c r="K35" s="3">
        <f t="shared" si="27"/>
        <v>1.08</v>
      </c>
      <c r="L35" s="3">
        <f t="shared" si="27"/>
        <v>0.96</v>
      </c>
      <c r="M35" s="3">
        <f t="shared" si="27"/>
        <v>1.3</v>
      </c>
      <c r="N35" s="3">
        <f t="shared" si="27"/>
        <v>1.68</v>
      </c>
      <c r="O35" s="3">
        <f t="shared" si="27"/>
        <v>1.44</v>
      </c>
      <c r="P35" s="3">
        <f t="shared" si="27"/>
        <v>1.71</v>
      </c>
      <c r="Q35" s="3">
        <f t="shared" si="27"/>
        <v>1.37</v>
      </c>
      <c r="R35" s="3">
        <f t="shared" si="27"/>
        <v>0</v>
      </c>
    </row>
    <row r="36" spans="1:18" ht="15.5" x14ac:dyDescent="0.35">
      <c r="B36" t="s">
        <v>70</v>
      </c>
      <c r="C36" t="s">
        <v>71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R36" si="28">IFERROR(INDEX(H51:H500,MATCH($C$36,$C$51:$C$500,0)),"")</f>
        <v>0.96439999999999992</v>
      </c>
      <c r="I36" s="4">
        <f t="shared" si="28"/>
        <v>0.66170000000000007</v>
      </c>
      <c r="J36" s="4">
        <f t="shared" si="28"/>
        <v>0.73480000000000001</v>
      </c>
      <c r="K36" s="4">
        <f t="shared" si="28"/>
        <v>0.63529999999999998</v>
      </c>
      <c r="L36" s="4">
        <f t="shared" si="28"/>
        <v>0.66670000000000007</v>
      </c>
      <c r="M36" s="4">
        <f t="shared" si="28"/>
        <v>0.65359999999999996</v>
      </c>
      <c r="N36" s="4">
        <f t="shared" si="28"/>
        <v>0.76209999999999989</v>
      </c>
      <c r="O36" s="4">
        <f t="shared" si="28"/>
        <v>0.7016</v>
      </c>
      <c r="P36" s="4">
        <f t="shared" si="28"/>
        <v>0.90610000000000002</v>
      </c>
      <c r="Q36" s="4">
        <f t="shared" si="28"/>
        <v>0.65569999999999995</v>
      </c>
      <c r="R36" s="4">
        <f t="shared" si="28"/>
        <v>0</v>
      </c>
    </row>
    <row r="37" spans="1:18" ht="15.5" x14ac:dyDescent="0.35">
      <c r="B37" t="s">
        <v>72</v>
      </c>
      <c r="C37" t="s">
        <v>73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R37" si="29">IFERROR(INDEX(H51:H500,MATCH($C$37,$C$51:$C$500,0)),"")</f>
        <v>9</v>
      </c>
      <c r="I37" s="3">
        <f t="shared" si="29"/>
        <v>9</v>
      </c>
      <c r="J37" s="3">
        <f t="shared" si="29"/>
        <v>8</v>
      </c>
      <c r="K37" s="3">
        <f t="shared" si="29"/>
        <v>12</v>
      </c>
      <c r="L37" s="3">
        <f t="shared" si="29"/>
        <v>10</v>
      </c>
      <c r="M37" s="3">
        <f t="shared" si="29"/>
        <v>10</v>
      </c>
      <c r="N37" s="3">
        <f t="shared" si="29"/>
        <v>12</v>
      </c>
      <c r="O37" s="3">
        <f t="shared" si="29"/>
        <v>9</v>
      </c>
      <c r="P37" s="3">
        <f t="shared" si="29"/>
        <v>12</v>
      </c>
      <c r="Q37" s="3">
        <f t="shared" si="29"/>
        <v>12.14</v>
      </c>
      <c r="R37" s="3">
        <f t="shared" si="29"/>
        <v>0</v>
      </c>
    </row>
    <row r="50" spans="2:18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</row>
    <row r="51" spans="2:18" ht="15.5" x14ac:dyDescent="0.35">
      <c r="B51" t="s">
        <v>79</v>
      </c>
      <c r="C51" t="s">
        <v>6</v>
      </c>
      <c r="D51" s="5">
        <v>78373000000</v>
      </c>
      <c r="E51" s="5">
        <v>71578000000</v>
      </c>
      <c r="F51" s="5">
        <v>89398000000</v>
      </c>
      <c r="G51" s="5">
        <v>78367000000</v>
      </c>
      <c r="I51" s="5">
        <v>319174000000</v>
      </c>
      <c r="J51" s="5">
        <v>344460000000</v>
      </c>
      <c r="K51" s="5">
        <v>470700000000</v>
      </c>
      <c r="L51" s="5">
        <v>486876000000</v>
      </c>
      <c r="M51" s="5">
        <v>397308000000</v>
      </c>
      <c r="N51" s="5">
        <v>349983000000</v>
      </c>
      <c r="O51" s="5">
        <v>349579000000</v>
      </c>
      <c r="P51" s="5">
        <v>399193000000</v>
      </c>
      <c r="Q51" s="5">
        <v>368174000000</v>
      </c>
      <c r="R51" s="5">
        <v>339985000000</v>
      </c>
    </row>
    <row r="52" spans="2:18" ht="15.5" x14ac:dyDescent="0.35">
      <c r="C52" t="s">
        <v>80</v>
      </c>
      <c r="D52" s="5">
        <v>-62690000000</v>
      </c>
      <c r="E52" s="5">
        <v>-54899000000</v>
      </c>
      <c r="F52" s="5">
        <v>-68133000000</v>
      </c>
      <c r="G52" s="5">
        <v>-60802000000</v>
      </c>
      <c r="I52" s="5">
        <v>-243056000000</v>
      </c>
      <c r="J52" s="5">
        <v>-270545000000</v>
      </c>
      <c r="K52" s="5">
        <v>-364182000000</v>
      </c>
      <c r="L52" s="5">
        <v>-387839000000</v>
      </c>
      <c r="M52" s="5">
        <v>-310677000000</v>
      </c>
      <c r="N52" s="5">
        <v>-262814000000</v>
      </c>
      <c r="O52" s="5">
        <v>-268776000000</v>
      </c>
      <c r="P52" s="5">
        <v>-320304000000</v>
      </c>
      <c r="Q52" s="5">
        <v>-280493000000</v>
      </c>
      <c r="R52" s="5">
        <v>-228106000000</v>
      </c>
    </row>
    <row r="53" spans="2:18" ht="15.5" x14ac:dyDescent="0.35">
      <c r="C53" t="s">
        <v>81</v>
      </c>
      <c r="D53" s="5">
        <v>15683000000</v>
      </c>
      <c r="E53" s="5">
        <v>16679000000</v>
      </c>
      <c r="F53" s="5">
        <v>21265000000</v>
      </c>
      <c r="G53" s="5">
        <v>17565000000</v>
      </c>
      <c r="I53" s="5">
        <v>76118000000</v>
      </c>
      <c r="J53" s="5">
        <v>73915000000</v>
      </c>
      <c r="K53" s="5">
        <v>106518000000</v>
      </c>
      <c r="L53" s="5">
        <v>99037000000</v>
      </c>
      <c r="M53" s="5">
        <v>86631000000</v>
      </c>
      <c r="N53" s="5">
        <v>87169000000</v>
      </c>
      <c r="O53" s="5">
        <v>80803000000</v>
      </c>
      <c r="P53" s="5">
        <v>78889000000</v>
      </c>
      <c r="Q53" s="5">
        <v>87681000000</v>
      </c>
      <c r="R53" s="5">
        <v>111879000000</v>
      </c>
    </row>
    <row r="54" spans="2:18" ht="15.5" x14ac:dyDescent="0.35">
      <c r="C54" t="s">
        <v>82</v>
      </c>
      <c r="D54" s="5">
        <v>-10079000000</v>
      </c>
      <c r="E54" s="5">
        <v>-9989000000</v>
      </c>
      <c r="F54" s="5">
        <v>-9956000000</v>
      </c>
      <c r="G54" s="5">
        <v>-12332000000</v>
      </c>
      <c r="I54" s="5">
        <v>-39669000000</v>
      </c>
      <c r="J54" s="5">
        <v>-43280000000</v>
      </c>
      <c r="K54" s="5">
        <v>-51049000000</v>
      </c>
      <c r="L54" s="5">
        <v>-52394000000</v>
      </c>
      <c r="M54" s="5">
        <v>-50968000000</v>
      </c>
      <c r="N54" s="5">
        <v>-42083000000</v>
      </c>
      <c r="O54" s="5">
        <v>-46081000000</v>
      </c>
      <c r="P54" s="5">
        <v>-43551000000</v>
      </c>
      <c r="Q54" s="5">
        <v>-34420000000</v>
      </c>
      <c r="R54" s="5">
        <v>-23546000000</v>
      </c>
    </row>
    <row r="55" spans="2:18" ht="15.5" x14ac:dyDescent="0.35">
      <c r="C55" t="s">
        <v>84</v>
      </c>
      <c r="D55" s="5">
        <v>-2600000000</v>
      </c>
      <c r="E55" s="5">
        <v>-2338000000</v>
      </c>
      <c r="F55" s="5">
        <v>-2234000000</v>
      </c>
      <c r="G55" s="5">
        <v>-2728000000</v>
      </c>
      <c r="I55" s="5">
        <v>-9661000000</v>
      </c>
      <c r="J55" s="5">
        <v>-11161000000</v>
      </c>
      <c r="K55" s="5">
        <v>-17794000000</v>
      </c>
      <c r="L55" s="5">
        <v>-20937000000</v>
      </c>
      <c r="M55" s="5">
        <v>-18987000000</v>
      </c>
      <c r="N55" s="5">
        <v>-10871000000</v>
      </c>
      <c r="O55" s="5">
        <v>-10086000000</v>
      </c>
      <c r="P55" s="5">
        <v>-13529000000</v>
      </c>
      <c r="Q55" s="5">
        <v>-7111000000</v>
      </c>
      <c r="R55" s="5">
        <v>-6265000000</v>
      </c>
    </row>
    <row r="56" spans="2:18" ht="15.5" x14ac:dyDescent="0.35">
      <c r="C56" t="s">
        <v>83</v>
      </c>
      <c r="D56" s="5">
        <v>-7479000000</v>
      </c>
      <c r="E56" s="5">
        <v>-7651000000</v>
      </c>
      <c r="F56" s="5">
        <v>-7722000000</v>
      </c>
      <c r="G56" s="5">
        <v>-9604000000</v>
      </c>
      <c r="I56" s="5">
        <v>-30008000000</v>
      </c>
      <c r="J56" s="5">
        <v>-32119000000</v>
      </c>
      <c r="K56" s="5">
        <v>-33255000000</v>
      </c>
      <c r="L56" s="5">
        <v>-31457000000</v>
      </c>
      <c r="M56" s="5">
        <v>-31981000000</v>
      </c>
      <c r="N56" s="5">
        <v>-31212000000</v>
      </c>
      <c r="O56" s="5">
        <v>-35995000000</v>
      </c>
      <c r="P56" s="5">
        <v>-30022000000</v>
      </c>
      <c r="Q56" s="5">
        <v>-27309000000</v>
      </c>
      <c r="R56" s="5">
        <v>-17281000000</v>
      </c>
    </row>
    <row r="57" spans="2:18" ht="15.5" x14ac:dyDescent="0.35">
      <c r="C57" t="s">
        <v>86</v>
      </c>
      <c r="D57" s="5">
        <v>5604000000</v>
      </c>
      <c r="E57" s="5">
        <v>6690000000</v>
      </c>
      <c r="F57" s="5">
        <v>11309000000</v>
      </c>
      <c r="G57" s="5">
        <v>5233000000</v>
      </c>
      <c r="I57" s="5">
        <v>36449000000</v>
      </c>
      <c r="J57" s="5">
        <v>30635000000</v>
      </c>
      <c r="K57" s="5">
        <v>55469000000</v>
      </c>
      <c r="L57" s="5">
        <v>46643000000</v>
      </c>
      <c r="M57" s="5">
        <v>35663000000</v>
      </c>
      <c r="N57" s="5">
        <v>45086000000</v>
      </c>
      <c r="O57" s="5">
        <v>34722000000</v>
      </c>
      <c r="P57" s="5">
        <v>35338000000</v>
      </c>
      <c r="Q57" s="5">
        <v>53261000000</v>
      </c>
      <c r="R57" s="5">
        <v>88333000000</v>
      </c>
    </row>
    <row r="58" spans="2:18" ht="15.5" x14ac:dyDescent="0.35">
      <c r="C58" t="s">
        <v>87</v>
      </c>
      <c r="D58" s="5">
        <v>1426000000</v>
      </c>
      <c r="E58" s="5">
        <v>1655000000</v>
      </c>
      <c r="F58" s="5">
        <v>1891000000</v>
      </c>
      <c r="G58" s="5">
        <v>1755000000</v>
      </c>
      <c r="I58" s="5">
        <v>7880000000</v>
      </c>
      <c r="J58" s="5">
        <v>4720000000</v>
      </c>
      <c r="K58" s="5">
        <v>6055000000</v>
      </c>
      <c r="L58" s="5">
        <v>2412000000</v>
      </c>
      <c r="M58" s="5">
        <v>11382000000</v>
      </c>
      <c r="N58" s="5">
        <v>5010000000</v>
      </c>
      <c r="O58" s="5">
        <v>7764000000</v>
      </c>
      <c r="P58" s="5">
        <v>8695000000</v>
      </c>
      <c r="Q58" s="5">
        <v>6038000000</v>
      </c>
      <c r="R58" s="5">
        <v>-6600000000</v>
      </c>
    </row>
    <row r="59" spans="2:18" ht="15.5" x14ac:dyDescent="0.35">
      <c r="C59" t="s">
        <v>27</v>
      </c>
      <c r="D59" s="5">
        <v>-124000000</v>
      </c>
      <c r="E59" s="5">
        <v>-90000000</v>
      </c>
      <c r="F59" s="5">
        <v>-882000000</v>
      </c>
      <c r="G59" s="5">
        <v>-98000000</v>
      </c>
      <c r="I59" s="5">
        <v>-1214000000</v>
      </c>
      <c r="J59" s="5">
        <v>-1012000000</v>
      </c>
      <c r="K59" s="5">
        <v>-867000000</v>
      </c>
      <c r="L59" s="5">
        <v>-1397000000</v>
      </c>
      <c r="M59" s="5">
        <v>-537000000</v>
      </c>
      <c r="N59" s="5">
        <v>-1205000000</v>
      </c>
      <c r="O59" s="5">
        <v>-1085000000</v>
      </c>
      <c r="P59" s="5">
        <v>-932000000</v>
      </c>
      <c r="Q59" s="5">
        <v>-412000000</v>
      </c>
      <c r="R59" s="5">
        <v>-6741000000</v>
      </c>
    </row>
    <row r="60" spans="2:18" ht="15.5" x14ac:dyDescent="0.35">
      <c r="C60" t="s">
        <v>85</v>
      </c>
      <c r="D60" s="5">
        <v>116000000</v>
      </c>
      <c r="E60" s="5">
        <v>284000000</v>
      </c>
      <c r="F60" s="5">
        <v>765000000</v>
      </c>
      <c r="G60" s="5">
        <v>94000000</v>
      </c>
      <c r="I60" s="5">
        <v>1192000000</v>
      </c>
      <c r="J60" s="5">
        <v>1489000000</v>
      </c>
      <c r="K60" s="5">
        <v>646000000</v>
      </c>
      <c r="L60" s="5">
        <v>769000000</v>
      </c>
      <c r="M60" s="5">
        <v>233000000</v>
      </c>
      <c r="N60" s="5">
        <v>791000000</v>
      </c>
      <c r="O60" s="5">
        <v>436000000</v>
      </c>
      <c r="P60" s="5">
        <v>1356000000</v>
      </c>
      <c r="Q60" s="5">
        <v>5155000000</v>
      </c>
      <c r="R60" s="5">
        <v>773000000</v>
      </c>
    </row>
    <row r="61" spans="2:18" ht="15.5" x14ac:dyDescent="0.35">
      <c r="C61" t="s">
        <v>94</v>
      </c>
      <c r="D61" s="5">
        <v>1426000000</v>
      </c>
      <c r="E61" s="5">
        <v>1655000000</v>
      </c>
      <c r="F61" s="5">
        <v>1891000000</v>
      </c>
      <c r="G61" s="5">
        <v>1755000000</v>
      </c>
      <c r="I61" s="5">
        <v>7880000000</v>
      </c>
      <c r="J61" s="5">
        <v>4720000000</v>
      </c>
      <c r="K61" s="5">
        <v>6055000000</v>
      </c>
      <c r="L61" s="5">
        <v>2412000000</v>
      </c>
      <c r="M61" s="5">
        <v>11382000000</v>
      </c>
      <c r="N61" s="5">
        <v>5010000000</v>
      </c>
      <c r="O61" s="5">
        <v>7764000000</v>
      </c>
      <c r="P61" s="5">
        <v>8695000000</v>
      </c>
      <c r="Q61" s="5">
        <v>6038000000</v>
      </c>
      <c r="R61" s="5">
        <v>-6600000000</v>
      </c>
    </row>
    <row r="62" spans="2:18" ht="15.5" x14ac:dyDescent="0.35">
      <c r="C62" t="s">
        <v>29</v>
      </c>
      <c r="D62" s="5">
        <v>7030000000</v>
      </c>
      <c r="E62" s="5">
        <v>8345000000</v>
      </c>
      <c r="F62" s="5">
        <v>13200000000</v>
      </c>
      <c r="G62" s="5">
        <v>6988000000</v>
      </c>
      <c r="I62" s="5">
        <v>44329000000</v>
      </c>
      <c r="J62" s="5">
        <v>35355000000</v>
      </c>
      <c r="K62" s="5">
        <v>61524000000</v>
      </c>
      <c r="L62" s="5">
        <v>49055000000</v>
      </c>
      <c r="M62" s="5">
        <v>47045000000</v>
      </c>
      <c r="N62" s="5">
        <v>50096000000</v>
      </c>
      <c r="O62" s="5">
        <v>42486000000</v>
      </c>
      <c r="P62" s="5">
        <v>44033000000</v>
      </c>
      <c r="Q62" s="5">
        <v>59299000000</v>
      </c>
      <c r="R62" s="5">
        <v>81733000000</v>
      </c>
    </row>
    <row r="63" spans="2:18" ht="15.5" x14ac:dyDescent="0.35">
      <c r="C63" t="s">
        <v>28</v>
      </c>
      <c r="D63" s="5">
        <v>-1405000000</v>
      </c>
      <c r="E63" s="5">
        <v>-1764000000</v>
      </c>
      <c r="F63" s="5">
        <v>-2215000000</v>
      </c>
      <c r="G63" s="5">
        <v>-638000000</v>
      </c>
      <c r="I63" s="5">
        <v>-8840000000</v>
      </c>
      <c r="J63" s="5">
        <v>-6668000000</v>
      </c>
      <c r="K63" s="5">
        <v>-13117000000</v>
      </c>
      <c r="L63" s="5">
        <v>-10638000000</v>
      </c>
      <c r="M63" s="5">
        <v>-8194000000</v>
      </c>
      <c r="N63" s="5">
        <v>-10011000000</v>
      </c>
      <c r="O63" s="5">
        <v>-9627000000</v>
      </c>
      <c r="P63" s="5">
        <v>-10245000000</v>
      </c>
      <c r="Q63" s="5">
        <v>-12200000000</v>
      </c>
      <c r="R63" s="5">
        <v>5744000000</v>
      </c>
    </row>
    <row r="64" spans="2:18" ht="15.5" x14ac:dyDescent="0.35">
      <c r="C64" t="s">
        <v>321</v>
      </c>
      <c r="N64" s="5">
        <v>-7971000000</v>
      </c>
    </row>
    <row r="65" spans="2:18" ht="15.5" x14ac:dyDescent="0.35">
      <c r="C65" t="s">
        <v>322</v>
      </c>
      <c r="N65" s="5">
        <v>-2040000000</v>
      </c>
    </row>
    <row r="66" spans="2:18" ht="15.5" x14ac:dyDescent="0.35">
      <c r="C66" t="s">
        <v>323</v>
      </c>
      <c r="D66" s="5">
        <v>-1405000000</v>
      </c>
      <c r="E66" s="5">
        <v>-1764000000</v>
      </c>
      <c r="F66" s="5">
        <v>-2215000000</v>
      </c>
      <c r="G66" s="5">
        <v>-638000000</v>
      </c>
      <c r="I66" s="5">
        <v>-8840000000</v>
      </c>
      <c r="J66" s="5">
        <v>-6668000000</v>
      </c>
      <c r="K66" s="5">
        <v>-13117000000</v>
      </c>
      <c r="L66" s="5">
        <v>-10638000000</v>
      </c>
      <c r="M66" s="5">
        <v>-8194000000</v>
      </c>
      <c r="N66" s="5">
        <v>-10011000000</v>
      </c>
      <c r="O66" s="5">
        <v>-9627000000</v>
      </c>
      <c r="P66" s="5">
        <v>-10245000000</v>
      </c>
      <c r="Q66" s="5">
        <v>-12200000000</v>
      </c>
      <c r="R66" s="5">
        <v>5744000000</v>
      </c>
    </row>
    <row r="67" spans="2:18" ht="15.5" x14ac:dyDescent="0.35">
      <c r="C67" t="s">
        <v>97</v>
      </c>
      <c r="D67" s="5">
        <v>5625000000</v>
      </c>
      <c r="E67" s="5">
        <v>6581000000</v>
      </c>
      <c r="F67" s="5">
        <v>10985000000</v>
      </c>
      <c r="G67" s="5">
        <v>6350000000</v>
      </c>
      <c r="I67" s="5">
        <v>35489000000</v>
      </c>
      <c r="J67" s="5">
        <v>28687000000</v>
      </c>
      <c r="K67" s="5">
        <v>48407000000</v>
      </c>
      <c r="L67" s="5">
        <v>38417000000</v>
      </c>
      <c r="M67" s="5">
        <v>38851000000</v>
      </c>
      <c r="N67" s="5">
        <v>40085000000</v>
      </c>
      <c r="O67" s="5">
        <v>32859000000</v>
      </c>
      <c r="P67" s="5">
        <v>33788000000</v>
      </c>
      <c r="Q67" s="5">
        <v>47099000000</v>
      </c>
      <c r="R67" s="5">
        <v>87477000000</v>
      </c>
    </row>
    <row r="68" spans="2:18" ht="15.5" x14ac:dyDescent="0.35">
      <c r="C68" t="s">
        <v>98</v>
      </c>
      <c r="D68" s="5">
        <v>-56000000</v>
      </c>
      <c r="E68" s="5">
        <v>-23000000</v>
      </c>
      <c r="F68" s="5">
        <v>765000000</v>
      </c>
      <c r="G68" s="5">
        <v>55000000</v>
      </c>
      <c r="I68" s="5">
        <v>746000000</v>
      </c>
      <c r="J68" s="5">
        <v>11026000000</v>
      </c>
      <c r="K68" s="5">
        <v>969000000</v>
      </c>
      <c r="L68" s="5">
        <v>21112000000</v>
      </c>
      <c r="M68" s="5">
        <v>6067000000</v>
      </c>
      <c r="N68" s="5">
        <v>37781000000</v>
      </c>
      <c r="O68" s="5">
        <v>-346000000</v>
      </c>
      <c r="P68" s="5">
        <v>65272000000</v>
      </c>
      <c r="Q68" s="5">
        <v>327157000000</v>
      </c>
      <c r="R68" s="5">
        <v>-4242000000</v>
      </c>
    </row>
    <row r="69" spans="2:18" ht="15.5" x14ac:dyDescent="0.35">
      <c r="C69" t="s">
        <v>99</v>
      </c>
      <c r="D69" s="5">
        <v>5569000000</v>
      </c>
      <c r="E69" s="5">
        <v>6558000000</v>
      </c>
      <c r="F69" s="5">
        <v>11750000000</v>
      </c>
      <c r="G69" s="5">
        <v>6405000000</v>
      </c>
      <c r="I69" s="5">
        <v>36235000000</v>
      </c>
      <c r="J69" s="5">
        <v>39713000000</v>
      </c>
      <c r="K69" s="5">
        <v>49376000000</v>
      </c>
      <c r="L69" s="5">
        <v>59529000000</v>
      </c>
      <c r="M69" s="5">
        <v>44918000000</v>
      </c>
      <c r="N69" s="5">
        <v>77866000000</v>
      </c>
      <c r="O69" s="5">
        <v>32513000000</v>
      </c>
      <c r="P69" s="5">
        <v>99060000000</v>
      </c>
      <c r="Q69" s="5">
        <v>374256000000</v>
      </c>
      <c r="R69" s="5">
        <v>83235000000</v>
      </c>
    </row>
    <row r="70" spans="2:18" ht="15.5" x14ac:dyDescent="0.35">
      <c r="C70" t="s">
        <v>100</v>
      </c>
      <c r="D70" s="5">
        <v>5625000000</v>
      </c>
      <c r="E70" s="5">
        <v>6581000000</v>
      </c>
      <c r="F70" s="5">
        <v>10985000000</v>
      </c>
      <c r="G70" s="5">
        <v>6350000000</v>
      </c>
      <c r="I70" s="5">
        <v>35489000000</v>
      </c>
      <c r="J70" s="5">
        <v>28687000000</v>
      </c>
      <c r="K70" s="5">
        <v>48407000000</v>
      </c>
      <c r="L70" s="5">
        <v>38417000000</v>
      </c>
      <c r="M70" s="5">
        <v>38851000000</v>
      </c>
      <c r="N70" s="5">
        <v>40085000000</v>
      </c>
      <c r="O70" s="5">
        <v>32859000000</v>
      </c>
      <c r="P70" s="5">
        <v>33788000000</v>
      </c>
      <c r="Q70" s="5">
        <v>47099000000</v>
      </c>
      <c r="R70" s="5">
        <v>87477000000</v>
      </c>
    </row>
    <row r="71" spans="2:18" ht="15.5" x14ac:dyDescent="0.35">
      <c r="C71" t="s">
        <v>8</v>
      </c>
      <c r="D71" s="5">
        <v>5453000000</v>
      </c>
      <c r="E71" s="5">
        <v>6274000000</v>
      </c>
      <c r="F71" s="5">
        <v>10985000000</v>
      </c>
      <c r="G71" s="5">
        <v>6311000000</v>
      </c>
      <c r="I71" s="5">
        <v>35043000000</v>
      </c>
      <c r="J71" s="5">
        <v>38224000000</v>
      </c>
      <c r="K71" s="5">
        <v>48730000000</v>
      </c>
      <c r="L71" s="5">
        <v>58760000000</v>
      </c>
      <c r="M71" s="5">
        <v>44685000000</v>
      </c>
      <c r="N71" s="5">
        <v>77075000000</v>
      </c>
      <c r="O71" s="5">
        <v>32077000000</v>
      </c>
      <c r="P71" s="5">
        <v>97704000000</v>
      </c>
      <c r="Q71" s="5">
        <v>369101000000</v>
      </c>
      <c r="R71" s="5">
        <v>82462000000</v>
      </c>
    </row>
    <row r="72" spans="2:18" ht="15.5" x14ac:dyDescent="0.35">
      <c r="C72" t="s">
        <v>102</v>
      </c>
      <c r="D72" s="5">
        <v>5625000000</v>
      </c>
      <c r="E72" s="5">
        <v>6581000000</v>
      </c>
      <c r="F72" s="5">
        <v>10985000000</v>
      </c>
      <c r="G72" s="5">
        <v>6350000000</v>
      </c>
      <c r="I72" s="5">
        <v>35489000000</v>
      </c>
      <c r="J72" s="5">
        <v>28687000000</v>
      </c>
      <c r="K72" s="5">
        <v>48407000000</v>
      </c>
      <c r="L72" s="5">
        <v>38417000000</v>
      </c>
      <c r="M72" s="5">
        <v>38851000000</v>
      </c>
      <c r="N72" s="5">
        <v>40085000000</v>
      </c>
      <c r="O72" s="5">
        <v>32859000000</v>
      </c>
      <c r="P72" s="5">
        <v>33788000000</v>
      </c>
      <c r="Q72" s="5">
        <v>47099000000</v>
      </c>
      <c r="R72" s="5">
        <v>87477000000</v>
      </c>
    </row>
    <row r="73" spans="2:18" ht="15.5" x14ac:dyDescent="0.35">
      <c r="C73" t="s">
        <v>103</v>
      </c>
      <c r="D73" s="5">
        <v>5569000000</v>
      </c>
      <c r="E73" s="5">
        <v>6558000000</v>
      </c>
      <c r="F73" s="5">
        <v>11750000000</v>
      </c>
      <c r="G73" s="5">
        <v>6405000000</v>
      </c>
      <c r="I73" s="5">
        <v>36235000000</v>
      </c>
      <c r="J73" s="5">
        <v>39713000000</v>
      </c>
      <c r="K73" s="5">
        <v>49376000000</v>
      </c>
      <c r="L73" s="5">
        <v>59529000000</v>
      </c>
      <c r="M73" s="5">
        <v>44918000000</v>
      </c>
      <c r="N73" s="5">
        <v>77866000000</v>
      </c>
      <c r="O73" s="5">
        <v>32513000000</v>
      </c>
      <c r="P73" s="5">
        <v>99060000000</v>
      </c>
      <c r="Q73" s="5">
        <v>374256000000</v>
      </c>
      <c r="R73" s="5">
        <v>83235000000</v>
      </c>
    </row>
    <row r="74" spans="2:18" ht="15.5" x14ac:dyDescent="0.35">
      <c r="C74" t="s">
        <v>104</v>
      </c>
      <c r="D74" s="5">
        <v>5569000000</v>
      </c>
      <c r="E74" s="5">
        <v>6558000000</v>
      </c>
      <c r="F74" s="5">
        <v>11750000000</v>
      </c>
      <c r="G74" s="5">
        <v>6405000000</v>
      </c>
      <c r="I74" s="5">
        <v>36235000000</v>
      </c>
      <c r="J74" s="5">
        <v>39713000000</v>
      </c>
      <c r="K74" s="5">
        <v>49376000000</v>
      </c>
      <c r="L74" s="5">
        <v>59529000000</v>
      </c>
      <c r="M74" s="5">
        <v>44918000000</v>
      </c>
      <c r="N74" s="5">
        <v>77866000000</v>
      </c>
      <c r="O74" s="5">
        <v>32513000000</v>
      </c>
      <c r="P74" s="5">
        <v>99060000000</v>
      </c>
      <c r="Q74" s="5">
        <v>374256000000</v>
      </c>
      <c r="R74" s="5">
        <v>83235000000</v>
      </c>
    </row>
    <row r="76" spans="2:18" ht="15.5" x14ac:dyDescent="0.35">
      <c r="B76" t="s">
        <v>105</v>
      </c>
      <c r="C76" t="s">
        <v>106</v>
      </c>
    </row>
    <row r="77" spans="2:18" ht="15.5" x14ac:dyDescent="0.35">
      <c r="C77" t="s">
        <v>107</v>
      </c>
    </row>
    <row r="78" spans="2:18" ht="15.5" x14ac:dyDescent="0.35">
      <c r="C78" t="s">
        <v>20</v>
      </c>
      <c r="D78" s="5">
        <v>222102000000</v>
      </c>
      <c r="E78" s="5">
        <v>213668000000</v>
      </c>
      <c r="F78" s="5">
        <v>207757000000</v>
      </c>
      <c r="G78" s="5">
        <v>208428000000</v>
      </c>
      <c r="I78" s="5">
        <v>207757000000</v>
      </c>
      <c r="J78" s="5">
        <v>217569000000</v>
      </c>
      <c r="K78" s="5">
        <v>221816000000</v>
      </c>
      <c r="L78" s="5">
        <v>185968000000</v>
      </c>
      <c r="M78" s="5">
        <v>233678000000</v>
      </c>
      <c r="N78" s="5">
        <v>230641000000</v>
      </c>
      <c r="O78" s="5">
        <v>198647000000</v>
      </c>
      <c r="P78" s="5">
        <v>203117000000</v>
      </c>
      <c r="Q78" s="5">
        <v>200515000000</v>
      </c>
      <c r="R78" s="5">
        <v>64051000000</v>
      </c>
    </row>
    <row r="79" spans="2:18" ht="15.5" x14ac:dyDescent="0.35">
      <c r="C79" t="s">
        <v>108</v>
      </c>
      <c r="Q79" s="5">
        <v>121000000</v>
      </c>
      <c r="R79" s="5">
        <v>117000000</v>
      </c>
    </row>
    <row r="80" spans="2:18" ht="15.5" x14ac:dyDescent="0.35">
      <c r="C80" t="s">
        <v>109</v>
      </c>
      <c r="D80" s="5">
        <v>11903000000</v>
      </c>
      <c r="E80" s="5">
        <v>11969000000</v>
      </c>
      <c r="F80" s="5">
        <v>13784000000</v>
      </c>
      <c r="G80" s="5">
        <v>15249000000</v>
      </c>
      <c r="I80" s="5">
        <v>13784000000</v>
      </c>
      <c r="J80" s="5">
        <v>23413000000</v>
      </c>
      <c r="K80" s="5">
        <v>31147000000</v>
      </c>
      <c r="L80" s="5">
        <v>49912000000</v>
      </c>
      <c r="M80" s="5">
        <v>28881000000</v>
      </c>
      <c r="N80" s="5">
        <v>24589000000</v>
      </c>
      <c r="O80" s="5">
        <v>19891000000</v>
      </c>
      <c r="P80" s="5">
        <v>14471000000</v>
      </c>
      <c r="Q80" s="5">
        <v>15503000000</v>
      </c>
      <c r="R80" s="5">
        <v>11943000000</v>
      </c>
    </row>
    <row r="81" spans="3:18" ht="15.5" x14ac:dyDescent="0.35">
      <c r="C81" t="s">
        <v>111</v>
      </c>
      <c r="Q81" s="5">
        <v>285000000</v>
      </c>
      <c r="R81" s="5">
        <v>861000000</v>
      </c>
    </row>
    <row r="82" spans="3:18" ht="15.5" x14ac:dyDescent="0.35">
      <c r="C82" t="s">
        <v>110</v>
      </c>
      <c r="D82" s="5">
        <v>15899000000</v>
      </c>
      <c r="E82" s="5">
        <v>11845000000</v>
      </c>
      <c r="F82" s="5">
        <v>13309000000</v>
      </c>
      <c r="G82" s="5">
        <v>15899000000</v>
      </c>
      <c r="I82" s="5">
        <v>13309000000</v>
      </c>
      <c r="J82" s="5">
        <v>12502000000</v>
      </c>
      <c r="K82" s="5">
        <v>28204000000</v>
      </c>
      <c r="L82" s="5">
        <v>42617000000</v>
      </c>
      <c r="M82" s="5">
        <v>18695000000</v>
      </c>
      <c r="N82" s="5">
        <v>17523000000</v>
      </c>
      <c r="O82" s="5">
        <v>20211000000</v>
      </c>
      <c r="P82" s="5">
        <v>20819000000</v>
      </c>
      <c r="Q82" s="5">
        <v>33741000000</v>
      </c>
      <c r="R82" s="5">
        <v>17959000000</v>
      </c>
    </row>
    <row r="83" spans="3:18" ht="15.5" x14ac:dyDescent="0.35">
      <c r="C83" t="s">
        <v>112</v>
      </c>
      <c r="D83" s="5">
        <v>11903000000</v>
      </c>
      <c r="E83" s="5">
        <v>11969000000</v>
      </c>
      <c r="F83" s="5">
        <v>13784000000</v>
      </c>
      <c r="G83" s="5">
        <v>15249000000</v>
      </c>
      <c r="I83" s="5">
        <v>13784000000</v>
      </c>
      <c r="J83" s="5">
        <v>23413000000</v>
      </c>
      <c r="K83" s="5">
        <v>31147000000</v>
      </c>
      <c r="L83" s="5">
        <v>49912000000</v>
      </c>
      <c r="M83" s="5">
        <v>28881000000</v>
      </c>
      <c r="N83" s="5">
        <v>24589000000</v>
      </c>
      <c r="O83" s="5">
        <v>19891000000</v>
      </c>
      <c r="P83" s="5">
        <v>14471000000</v>
      </c>
      <c r="Q83" s="5">
        <v>15503000000</v>
      </c>
      <c r="R83" s="5">
        <v>11943000000</v>
      </c>
    </row>
    <row r="84" spans="3:18" ht="15.5" x14ac:dyDescent="0.35">
      <c r="C84" t="s">
        <v>113</v>
      </c>
      <c r="D84" s="5">
        <v>646000000</v>
      </c>
      <c r="E84" s="5">
        <v>487000000</v>
      </c>
      <c r="F84" s="5">
        <v>1008000000</v>
      </c>
      <c r="G84" s="5">
        <v>429000000</v>
      </c>
      <c r="I84" s="5">
        <v>1008000000</v>
      </c>
      <c r="J84" s="5">
        <v>495000000</v>
      </c>
      <c r="K84" s="5">
        <v>957000000</v>
      </c>
      <c r="L84" s="5">
        <v>908000000</v>
      </c>
      <c r="M84" s="5">
        <v>798000000</v>
      </c>
      <c r="N84" s="5">
        <v>1259000000</v>
      </c>
      <c r="O84" s="5">
        <v>1351000000</v>
      </c>
      <c r="P84" s="5">
        <v>714000000</v>
      </c>
      <c r="Q84" s="5">
        <v>5188000000</v>
      </c>
      <c r="R84" s="5">
        <v>260000000</v>
      </c>
    </row>
    <row r="85" spans="3:18" ht="15.5" x14ac:dyDescent="0.35">
      <c r="C85" t="s">
        <v>114</v>
      </c>
      <c r="D85" s="5">
        <v>646000000</v>
      </c>
      <c r="E85" s="5">
        <v>487000000</v>
      </c>
      <c r="F85" s="5">
        <v>1008000000</v>
      </c>
      <c r="G85" s="5">
        <v>429000000</v>
      </c>
      <c r="I85" s="5">
        <v>1008000000</v>
      </c>
      <c r="J85" s="5">
        <v>495000000</v>
      </c>
      <c r="K85" s="5">
        <v>957000000</v>
      </c>
      <c r="L85" s="5">
        <v>908000000</v>
      </c>
      <c r="M85" s="5">
        <v>798000000</v>
      </c>
      <c r="N85" s="5">
        <v>1259000000</v>
      </c>
      <c r="O85" s="5">
        <v>1351000000</v>
      </c>
      <c r="P85" s="5">
        <v>714000000</v>
      </c>
      <c r="Q85" s="5">
        <v>5188000000</v>
      </c>
      <c r="R85" s="5">
        <v>260000000</v>
      </c>
    </row>
    <row r="86" spans="3:18" ht="15.5" x14ac:dyDescent="0.35">
      <c r="C86" t="s">
        <v>115</v>
      </c>
      <c r="D86" s="5">
        <v>115477000000</v>
      </c>
      <c r="E86" s="5">
        <v>116916000000</v>
      </c>
      <c r="F86" s="5">
        <v>119298000000</v>
      </c>
      <c r="G86" s="5">
        <v>129127000000</v>
      </c>
      <c r="I86" s="5">
        <v>119298000000</v>
      </c>
      <c r="J86" s="5">
        <v>127367000000</v>
      </c>
      <c r="K86" s="5">
        <v>135004000000</v>
      </c>
      <c r="L86" s="5">
        <v>124459000000</v>
      </c>
      <c r="M86" s="5">
        <v>70180000000</v>
      </c>
      <c r="N86" s="5">
        <v>63340000000</v>
      </c>
      <c r="O86" s="5">
        <v>73267000000</v>
      </c>
      <c r="P86" s="5">
        <v>59683000000</v>
      </c>
      <c r="Q86" s="5">
        <v>64098000000</v>
      </c>
      <c r="R86" s="5">
        <v>28747000000</v>
      </c>
    </row>
    <row r="87" spans="3:18" ht="15.5" x14ac:dyDescent="0.35">
      <c r="C87" t="s">
        <v>85</v>
      </c>
      <c r="D87" s="5">
        <v>426792000000</v>
      </c>
      <c r="E87" s="5">
        <v>426848000000</v>
      </c>
      <c r="F87" s="5">
        <v>426871000000</v>
      </c>
      <c r="G87" s="5">
        <v>429273000000</v>
      </c>
      <c r="I87" s="5">
        <v>426871000000</v>
      </c>
      <c r="J87" s="5">
        <v>429292000000</v>
      </c>
      <c r="K87" s="5">
        <v>421450000000</v>
      </c>
      <c r="L87" s="5">
        <v>423680000000</v>
      </c>
      <c r="M87" s="5">
        <v>405256000000</v>
      </c>
      <c r="N87" s="5">
        <v>401871000000</v>
      </c>
      <c r="O87" s="5">
        <v>366517000000</v>
      </c>
      <c r="P87" s="5">
        <v>366266000000</v>
      </c>
      <c r="Q87" s="5">
        <v>303912000000</v>
      </c>
      <c r="R87" s="5">
        <v>-16353000000</v>
      </c>
    </row>
    <row r="88" spans="3:18" ht="15.5" x14ac:dyDescent="0.35">
      <c r="C88" t="s">
        <v>116</v>
      </c>
      <c r="D88" s="5">
        <v>364247000000</v>
      </c>
      <c r="E88" s="5">
        <v>355781000000</v>
      </c>
      <c r="F88" s="5">
        <v>347333000000</v>
      </c>
      <c r="G88" s="5">
        <v>363156000000</v>
      </c>
      <c r="I88" s="5">
        <v>347333000000</v>
      </c>
      <c r="J88" s="5">
        <v>369415000000</v>
      </c>
      <c r="K88" s="5">
        <v>389924000000</v>
      </c>
      <c r="L88" s="5">
        <v>365990000000</v>
      </c>
      <c r="M88" s="5">
        <v>342575000000</v>
      </c>
      <c r="N88" s="5">
        <v>322659000000</v>
      </c>
      <c r="O88" s="5">
        <v>296904000000</v>
      </c>
      <c r="P88" s="5">
        <v>282378000000</v>
      </c>
      <c r="Q88" s="5">
        <v>294255000000</v>
      </c>
      <c r="R88" s="5">
        <v>109232000000</v>
      </c>
    </row>
    <row r="89" spans="3:18" ht="15.5" x14ac:dyDescent="0.35">
      <c r="C89" t="s">
        <v>117</v>
      </c>
    </row>
    <row r="90" spans="3:18" ht="15.5" x14ac:dyDescent="0.35">
      <c r="C90" t="s">
        <v>121</v>
      </c>
      <c r="D90" s="5">
        <v>676782000000</v>
      </c>
      <c r="E90" s="5">
        <v>672299000000</v>
      </c>
      <c r="F90" s="5">
        <v>670906000000</v>
      </c>
      <c r="G90" s="5">
        <v>636144000000</v>
      </c>
      <c r="I90" s="5">
        <v>670906000000</v>
      </c>
      <c r="J90" s="5">
        <v>633881000000</v>
      </c>
      <c r="K90" s="5">
        <v>628901000000</v>
      </c>
      <c r="L90" s="5">
        <v>639363000000</v>
      </c>
      <c r="M90" s="5">
        <v>609238000000</v>
      </c>
      <c r="N90" s="5">
        <v>619182000000</v>
      </c>
      <c r="O90" s="5">
        <v>592584000000</v>
      </c>
      <c r="P90" s="5">
        <v>593523000000</v>
      </c>
      <c r="Q90" s="5">
        <v>527615000000</v>
      </c>
      <c r="R90" s="5">
        <v>162678000000</v>
      </c>
    </row>
    <row r="91" spans="3:18" ht="15.5" x14ac:dyDescent="0.35">
      <c r="C91" t="s">
        <v>119</v>
      </c>
      <c r="R91" s="5">
        <v>31050000000</v>
      </c>
    </row>
    <row r="92" spans="3:18" ht="15.5" x14ac:dyDescent="0.35">
      <c r="C92" t="s">
        <v>122</v>
      </c>
      <c r="D92" s="5">
        <v>28580000000</v>
      </c>
      <c r="E92" s="5">
        <v>28580000000</v>
      </c>
      <c r="F92" s="5">
        <v>28580000000</v>
      </c>
      <c r="G92" s="5">
        <v>28580000000</v>
      </c>
      <c r="I92" s="5">
        <v>28580000000</v>
      </c>
      <c r="J92" s="5">
        <v>28580000000</v>
      </c>
      <c r="K92" s="5">
        <v>28580000000</v>
      </c>
      <c r="L92" s="5">
        <v>28580000000</v>
      </c>
      <c r="M92" s="5">
        <v>28580000000</v>
      </c>
      <c r="N92" s="5">
        <v>28580000000</v>
      </c>
      <c r="O92" s="5">
        <v>28580000000</v>
      </c>
      <c r="P92" s="5">
        <v>28580000000</v>
      </c>
      <c r="Q92" s="5">
        <v>28580000000</v>
      </c>
      <c r="R92" s="5">
        <v>28580000000</v>
      </c>
    </row>
    <row r="93" spans="3:18" ht="15.5" x14ac:dyDescent="0.35">
      <c r="C93" t="s">
        <v>126</v>
      </c>
      <c r="D93" s="5">
        <v>708622000000</v>
      </c>
      <c r="E93" s="5">
        <v>708708000000</v>
      </c>
      <c r="F93" s="5">
        <v>710846000000</v>
      </c>
      <c r="G93" s="5">
        <v>687213000000</v>
      </c>
      <c r="I93" s="5">
        <v>710846000000</v>
      </c>
      <c r="J93" s="5">
        <v>670576000000</v>
      </c>
      <c r="K93" s="5">
        <v>674623000000</v>
      </c>
      <c r="L93" s="5">
        <v>679939000000</v>
      </c>
      <c r="M93" s="5">
        <v>642825000000</v>
      </c>
      <c r="N93" s="5">
        <v>651025000000</v>
      </c>
      <c r="O93" s="5">
        <v>626891000000</v>
      </c>
      <c r="P93" s="5">
        <v>631687000000</v>
      </c>
      <c r="Q93" s="5">
        <v>573196000000</v>
      </c>
      <c r="R93" s="5">
        <v>222508000000</v>
      </c>
    </row>
    <row r="94" spans="3:18" ht="15.5" x14ac:dyDescent="0.35">
      <c r="C94" t="s">
        <v>127</v>
      </c>
      <c r="D94" s="5">
        <v>1072869000000</v>
      </c>
      <c r="E94" s="5">
        <v>1064489000000</v>
      </c>
      <c r="F94" s="5">
        <v>1058179000000</v>
      </c>
      <c r="G94" s="5">
        <v>1050369000000</v>
      </c>
      <c r="I94" s="5">
        <v>1058179000000</v>
      </c>
      <c r="J94" s="5">
        <v>1039991000000</v>
      </c>
      <c r="K94" s="5">
        <v>1064547000000</v>
      </c>
      <c r="L94" s="5">
        <v>1045929000000</v>
      </c>
      <c r="M94" s="5">
        <v>985400000000</v>
      </c>
      <c r="N94" s="5">
        <v>973684000000</v>
      </c>
      <c r="O94" s="5">
        <v>923795000000</v>
      </c>
      <c r="P94" s="5">
        <v>914065000000</v>
      </c>
      <c r="Q94" s="5">
        <v>867451000000</v>
      </c>
      <c r="R94" s="5">
        <v>331740000000</v>
      </c>
    </row>
    <row r="95" spans="3:18" ht="15.5" x14ac:dyDescent="0.35">
      <c r="C95" t="s">
        <v>128</v>
      </c>
    </row>
    <row r="96" spans="3:18" ht="15.5" x14ac:dyDescent="0.35">
      <c r="C96" t="s">
        <v>129</v>
      </c>
    </row>
    <row r="97" spans="3:18" ht="15.5" x14ac:dyDescent="0.35">
      <c r="C97" t="s">
        <v>130</v>
      </c>
      <c r="D97" s="5">
        <v>64988000000</v>
      </c>
      <c r="E97" s="5">
        <v>38402000000</v>
      </c>
      <c r="F97" s="5">
        <v>38558000000</v>
      </c>
      <c r="G97" s="5">
        <v>40647000000</v>
      </c>
      <c r="I97" s="5">
        <v>38558000000</v>
      </c>
      <c r="J97" s="5">
        <v>32190000000</v>
      </c>
      <c r="K97" s="5">
        <v>63382000000</v>
      </c>
      <c r="L97" s="5">
        <v>68020000000</v>
      </c>
      <c r="M97" s="5">
        <v>43588000000</v>
      </c>
      <c r="N97" s="5">
        <v>34759000000</v>
      </c>
      <c r="O97" s="5">
        <v>42109000000</v>
      </c>
      <c r="P97" s="5">
        <v>40242000000</v>
      </c>
      <c r="Q97" s="5">
        <v>66077000000</v>
      </c>
      <c r="R97" s="5">
        <v>51618000000</v>
      </c>
    </row>
    <row r="98" spans="3:18" ht="15.5" x14ac:dyDescent="0.35">
      <c r="C98" t="s">
        <v>134</v>
      </c>
      <c r="D98" s="5">
        <v>15570000000</v>
      </c>
      <c r="E98" s="5">
        <v>12617000000</v>
      </c>
      <c r="F98" s="5">
        <v>11301000000</v>
      </c>
      <c r="G98" s="5">
        <v>8886000000</v>
      </c>
      <c r="I98" s="5">
        <v>11301000000</v>
      </c>
      <c r="J98" s="5">
        <v>3619000000</v>
      </c>
      <c r="K98" s="5">
        <v>15000000000</v>
      </c>
      <c r="L98" s="5">
        <v>9720000000</v>
      </c>
      <c r="M98" s="5">
        <v>10000000000</v>
      </c>
      <c r="O98" s="5">
        <v>4000000000</v>
      </c>
      <c r="P98" s="5">
        <v>4000000000</v>
      </c>
      <c r="R98" s="5">
        <v>34000000</v>
      </c>
    </row>
    <row r="99" spans="3:18" ht="15.5" x14ac:dyDescent="0.35">
      <c r="C99" t="s">
        <v>131</v>
      </c>
    </row>
    <row r="100" spans="3:18" ht="15.5" x14ac:dyDescent="0.35">
      <c r="C100" t="s">
        <v>132</v>
      </c>
      <c r="D100" s="5">
        <v>15899000000</v>
      </c>
      <c r="E100" s="5">
        <v>11845000000</v>
      </c>
      <c r="F100" s="5">
        <v>13309000000</v>
      </c>
      <c r="G100" s="5">
        <v>15899000000</v>
      </c>
      <c r="I100" s="5">
        <v>13309000000</v>
      </c>
      <c r="J100" s="5">
        <v>12502000000</v>
      </c>
      <c r="K100" s="5">
        <v>28204000000</v>
      </c>
      <c r="L100" s="5">
        <v>42617000000</v>
      </c>
      <c r="M100" s="5">
        <v>18695000000</v>
      </c>
      <c r="N100" s="5">
        <v>17523000000</v>
      </c>
      <c r="O100" s="5">
        <v>20211000000</v>
      </c>
      <c r="P100" s="5">
        <v>20819000000</v>
      </c>
      <c r="Q100" s="5">
        <v>34026000000</v>
      </c>
      <c r="R100" s="5">
        <v>18820000000</v>
      </c>
    </row>
    <row r="101" spans="3:18" ht="15.5" x14ac:dyDescent="0.35">
      <c r="C101" t="s">
        <v>133</v>
      </c>
      <c r="D101" s="5">
        <v>18772000000</v>
      </c>
      <c r="E101" s="5">
        <v>271000000</v>
      </c>
      <c r="F101" s="5">
        <v>376000000</v>
      </c>
      <c r="G101" s="5">
        <v>7000000</v>
      </c>
      <c r="I101" s="5">
        <v>376000000</v>
      </c>
      <c r="J101" s="5">
        <v>8000000</v>
      </c>
      <c r="K101" s="5">
        <v>6000000</v>
      </c>
      <c r="L101" s="5">
        <v>324000000</v>
      </c>
      <c r="M101" s="5">
        <v>149000000</v>
      </c>
      <c r="N101" s="5">
        <v>22000000</v>
      </c>
      <c r="Q101" s="5">
        <v>9959000000</v>
      </c>
    </row>
    <row r="102" spans="3:18" ht="15.5" x14ac:dyDescent="0.35">
      <c r="C102" t="s">
        <v>136</v>
      </c>
      <c r="D102" s="5">
        <v>3411000000</v>
      </c>
      <c r="E102" s="5">
        <v>4266000000</v>
      </c>
      <c r="F102" s="5">
        <v>2498000000</v>
      </c>
      <c r="G102" s="5">
        <v>3395000000</v>
      </c>
      <c r="I102" s="5">
        <v>2498000000</v>
      </c>
      <c r="J102" s="5">
        <v>3522000000</v>
      </c>
      <c r="K102" s="5">
        <v>5518000000</v>
      </c>
      <c r="L102" s="5">
        <v>2239000000</v>
      </c>
      <c r="M102" s="5">
        <v>3006000000</v>
      </c>
      <c r="N102" s="5">
        <v>6629000000</v>
      </c>
      <c r="O102" s="5">
        <v>6225000000</v>
      </c>
      <c r="P102" s="5">
        <v>2480000000</v>
      </c>
      <c r="Q102" s="5">
        <v>1831000000</v>
      </c>
      <c r="R102" s="5">
        <v>16463000000</v>
      </c>
    </row>
    <row r="103" spans="3:18" ht="15.5" x14ac:dyDescent="0.35">
      <c r="C103" t="s">
        <v>137</v>
      </c>
      <c r="D103" s="5">
        <v>6755000000</v>
      </c>
      <c r="E103" s="5">
        <v>7101000000</v>
      </c>
      <c r="F103" s="5">
        <v>6730000000</v>
      </c>
      <c r="G103" s="5">
        <v>5367000000</v>
      </c>
      <c r="I103" s="5">
        <v>6730000000</v>
      </c>
      <c r="J103" s="5">
        <v>8306000000</v>
      </c>
      <c r="K103" s="5">
        <v>9782000000</v>
      </c>
      <c r="L103" s="5">
        <v>10600000000</v>
      </c>
      <c r="M103" s="5">
        <v>9498000000</v>
      </c>
      <c r="N103" s="5">
        <v>9514000000</v>
      </c>
      <c r="O103" s="5">
        <v>9902000000</v>
      </c>
      <c r="P103" s="5">
        <v>11394000000</v>
      </c>
      <c r="Q103" s="5">
        <v>18557000000</v>
      </c>
      <c r="R103" s="5">
        <v>12923000000</v>
      </c>
    </row>
    <row r="104" spans="3:18" ht="15.5" x14ac:dyDescent="0.35">
      <c r="C104" t="s">
        <v>139</v>
      </c>
    </row>
    <row r="105" spans="3:18" ht="15.5" x14ac:dyDescent="0.35">
      <c r="C105" t="s">
        <v>141</v>
      </c>
      <c r="R105" s="5">
        <v>35000000</v>
      </c>
    </row>
    <row r="106" spans="3:18" ht="15.5" x14ac:dyDescent="0.35">
      <c r="C106" t="s">
        <v>192</v>
      </c>
      <c r="G106" s="5">
        <v>144000000</v>
      </c>
      <c r="J106" s="5">
        <v>144000000</v>
      </c>
      <c r="K106" s="5">
        <v>2237000000</v>
      </c>
      <c r="L106" s="5">
        <v>1932000000</v>
      </c>
    </row>
    <row r="107" spans="3:18" ht="15.5" x14ac:dyDescent="0.35">
      <c r="C107" t="s">
        <v>1340</v>
      </c>
      <c r="R107" s="5">
        <v>107000000</v>
      </c>
    </row>
    <row r="108" spans="3:18" ht="15.5" x14ac:dyDescent="0.35">
      <c r="C108" t="s">
        <v>145</v>
      </c>
      <c r="F108" s="5">
        <v>144000000</v>
      </c>
      <c r="G108" s="5">
        <v>459000000</v>
      </c>
      <c r="I108" s="5">
        <v>144000000</v>
      </c>
      <c r="J108" s="5">
        <v>2207000000</v>
      </c>
      <c r="K108" s="5">
        <v>3288000000</v>
      </c>
      <c r="L108" s="5">
        <v>1598000000</v>
      </c>
      <c r="M108" s="5">
        <v>100000000</v>
      </c>
      <c r="N108" s="5">
        <v>89000000</v>
      </c>
      <c r="Q108" s="5">
        <v>107000000</v>
      </c>
      <c r="R108" s="5">
        <v>274000000</v>
      </c>
    </row>
    <row r="109" spans="3:18" ht="15.5" x14ac:dyDescent="0.35">
      <c r="C109" t="s">
        <v>146</v>
      </c>
      <c r="D109" s="5">
        <v>27797000000</v>
      </c>
      <c r="E109" s="5">
        <v>28801000000</v>
      </c>
      <c r="F109" s="5">
        <v>28893000000</v>
      </c>
      <c r="G109" s="5">
        <v>31638000000</v>
      </c>
      <c r="I109" s="5">
        <v>28893000000</v>
      </c>
      <c r="J109" s="5">
        <v>33124000000</v>
      </c>
      <c r="K109" s="5">
        <v>36256000000</v>
      </c>
      <c r="L109" s="5">
        <v>37691000000</v>
      </c>
      <c r="M109" s="5">
        <v>36518000000</v>
      </c>
      <c r="N109" s="5">
        <v>48945000000</v>
      </c>
      <c r="O109" s="5">
        <v>47288000000</v>
      </c>
      <c r="P109" s="5">
        <v>42371000000</v>
      </c>
      <c r="Q109" s="5">
        <v>38911000000</v>
      </c>
      <c r="R109" s="5">
        <v>36846000000</v>
      </c>
    </row>
    <row r="110" spans="3:18" ht="15.5" x14ac:dyDescent="0.35">
      <c r="C110" t="s">
        <v>147</v>
      </c>
      <c r="D110" s="5">
        <v>27797000000</v>
      </c>
      <c r="E110" s="5">
        <v>28801000000</v>
      </c>
      <c r="F110" s="5">
        <v>28893000000</v>
      </c>
      <c r="G110" s="5">
        <v>31638000000</v>
      </c>
      <c r="I110" s="5">
        <v>28893000000</v>
      </c>
      <c r="J110" s="5">
        <v>33124000000</v>
      </c>
      <c r="K110" s="5">
        <v>36256000000</v>
      </c>
      <c r="L110" s="5">
        <v>37691000000</v>
      </c>
      <c r="M110" s="5">
        <v>36518000000</v>
      </c>
      <c r="N110" s="5">
        <v>48945000000</v>
      </c>
      <c r="O110" s="5">
        <v>47288000000</v>
      </c>
      <c r="P110" s="5">
        <v>42371000000</v>
      </c>
      <c r="Q110" s="5">
        <v>38911000000</v>
      </c>
      <c r="R110" s="5">
        <v>36846000000</v>
      </c>
    </row>
    <row r="111" spans="3:18" ht="15.5" x14ac:dyDescent="0.35">
      <c r="C111" t="s">
        <v>150</v>
      </c>
      <c r="D111" s="5">
        <v>11926000000</v>
      </c>
      <c r="E111" s="5">
        <v>12871000000</v>
      </c>
      <c r="F111" s="5">
        <v>12969000000</v>
      </c>
      <c r="G111" s="5">
        <v>14644000000</v>
      </c>
      <c r="I111" s="5">
        <v>12969000000</v>
      </c>
      <c r="J111" s="5">
        <v>14219000000</v>
      </c>
      <c r="K111" s="5">
        <v>14126000000</v>
      </c>
      <c r="L111" s="5">
        <v>14206000000</v>
      </c>
      <c r="M111" s="5">
        <v>13010000000</v>
      </c>
      <c r="N111" s="5">
        <v>8021000000</v>
      </c>
      <c r="O111" s="5">
        <v>10757000000</v>
      </c>
      <c r="P111" s="5">
        <v>9721000000</v>
      </c>
      <c r="Q111" s="5">
        <v>879000000</v>
      </c>
    </row>
    <row r="112" spans="3:18" ht="15.5" x14ac:dyDescent="0.35">
      <c r="C112" t="s">
        <v>152</v>
      </c>
    </row>
    <row r="113" spans="2:18" ht="15.5" x14ac:dyDescent="0.35">
      <c r="C113" t="s">
        <v>153</v>
      </c>
      <c r="G113" s="5">
        <v>552000000</v>
      </c>
      <c r="J113" s="5">
        <v>552000000</v>
      </c>
      <c r="K113" s="5">
        <v>2759000000</v>
      </c>
      <c r="L113" s="5">
        <v>1932000000</v>
      </c>
      <c r="M113" s="5">
        <v>112000000</v>
      </c>
      <c r="N113" s="5">
        <v>213000000</v>
      </c>
      <c r="R113" s="5">
        <v>107000000</v>
      </c>
    </row>
    <row r="114" spans="2:18" ht="15.5" x14ac:dyDescent="0.35">
      <c r="C114" t="s">
        <v>154</v>
      </c>
      <c r="D114" s="5">
        <v>92785000000</v>
      </c>
      <c r="E114" s="5">
        <v>67203000000</v>
      </c>
      <c r="F114" s="5">
        <v>67451000000</v>
      </c>
      <c r="G114" s="5">
        <v>72285000000</v>
      </c>
      <c r="I114" s="5">
        <v>67451000000</v>
      </c>
      <c r="J114" s="5">
        <v>65314000000</v>
      </c>
      <c r="K114" s="5">
        <v>99638000000</v>
      </c>
      <c r="L114" s="5">
        <v>105711000000</v>
      </c>
      <c r="M114" s="5">
        <v>80106000000</v>
      </c>
      <c r="N114" s="5">
        <v>83704000000</v>
      </c>
      <c r="O114" s="5">
        <v>89397000000</v>
      </c>
      <c r="P114" s="5">
        <v>82613000000</v>
      </c>
      <c r="Q114" s="5">
        <v>104988000000</v>
      </c>
      <c r="R114" s="5">
        <v>88464000000</v>
      </c>
    </row>
    <row r="115" spans="2:18" ht="15.5" x14ac:dyDescent="0.35">
      <c r="C115" t="s">
        <v>155</v>
      </c>
    </row>
    <row r="116" spans="2:18" ht="15.5" x14ac:dyDescent="0.35">
      <c r="C116" t="s">
        <v>156</v>
      </c>
      <c r="D116" s="5">
        <v>253015000000</v>
      </c>
      <c r="E116" s="5">
        <v>253015000000</v>
      </c>
      <c r="F116" s="5">
        <v>253015000000</v>
      </c>
      <c r="G116" s="5">
        <v>253015000000</v>
      </c>
      <c r="I116" s="5">
        <v>253015000000</v>
      </c>
      <c r="J116" s="5">
        <v>253015000000</v>
      </c>
      <c r="K116" s="5">
        <v>253015000000</v>
      </c>
      <c r="L116" s="5">
        <v>253015000000</v>
      </c>
      <c r="M116" s="5">
        <v>253015000000</v>
      </c>
      <c r="N116" s="5">
        <v>253015000000</v>
      </c>
      <c r="O116" s="5">
        <v>253015000000</v>
      </c>
      <c r="P116" s="5">
        <v>253015000000</v>
      </c>
      <c r="Q116" s="5">
        <v>180725000000</v>
      </c>
      <c r="R116" s="5">
        <v>7000000000</v>
      </c>
    </row>
    <row r="117" spans="2:18" ht="15.5" x14ac:dyDescent="0.35">
      <c r="C117" t="s">
        <v>157</v>
      </c>
      <c r="D117" s="5">
        <v>102691000000</v>
      </c>
      <c r="E117" s="5">
        <v>102691000000</v>
      </c>
      <c r="F117" s="5">
        <v>102691000000</v>
      </c>
      <c r="G117" s="5">
        <v>102691000000</v>
      </c>
      <c r="I117" s="5">
        <v>102691000000</v>
      </c>
      <c r="J117" s="5">
        <v>102691000000</v>
      </c>
      <c r="K117" s="5">
        <v>102691000000</v>
      </c>
      <c r="L117" s="5">
        <v>102691000000</v>
      </c>
      <c r="M117" s="5">
        <v>102691000000</v>
      </c>
      <c r="N117" s="5">
        <v>102691000000</v>
      </c>
      <c r="O117" s="5">
        <v>102691000000</v>
      </c>
      <c r="P117" s="5">
        <v>105636000000</v>
      </c>
      <c r="Q117" s="5">
        <v>177926000000</v>
      </c>
      <c r="R117" s="5">
        <v>27979000000</v>
      </c>
    </row>
    <row r="118" spans="2:18" ht="15.5" x14ac:dyDescent="0.35">
      <c r="C118" t="s">
        <v>158</v>
      </c>
      <c r="D118" s="5">
        <v>180870000000</v>
      </c>
      <c r="E118" s="5">
        <v>198132000000</v>
      </c>
      <c r="F118" s="5">
        <v>191835000000</v>
      </c>
      <c r="G118" s="5">
        <v>177587000000</v>
      </c>
      <c r="I118" s="5">
        <v>191835000000</v>
      </c>
      <c r="J118" s="5">
        <v>173751000000</v>
      </c>
      <c r="K118" s="5">
        <v>172932000000</v>
      </c>
      <c r="L118" s="5">
        <v>146380000000</v>
      </c>
      <c r="M118" s="5">
        <v>130672000000</v>
      </c>
      <c r="N118" s="5">
        <v>119004000000</v>
      </c>
      <c r="O118" s="5">
        <v>99584000000</v>
      </c>
      <c r="P118" s="5">
        <v>94404000000</v>
      </c>
      <c r="Q118" s="5">
        <v>89163000000</v>
      </c>
      <c r="R118" s="5">
        <v>219820000000</v>
      </c>
    </row>
    <row r="119" spans="2:18" ht="15.5" x14ac:dyDescent="0.35">
      <c r="C119" t="s">
        <v>159</v>
      </c>
      <c r="D119" s="5">
        <v>7224000000</v>
      </c>
      <c r="E119" s="5">
        <v>6880000000</v>
      </c>
      <c r="F119" s="5">
        <v>6880000000</v>
      </c>
      <c r="G119" s="5">
        <v>6880000000</v>
      </c>
      <c r="I119" s="5">
        <v>6880000000</v>
      </c>
      <c r="J119" s="5">
        <v>6605000000</v>
      </c>
      <c r="K119" s="5">
        <v>6127000000</v>
      </c>
      <c r="L119" s="5">
        <v>5747000000</v>
      </c>
      <c r="M119" s="5">
        <v>5360000000</v>
      </c>
      <c r="N119" s="5">
        <v>4961000000</v>
      </c>
      <c r="O119" s="5">
        <v>4799000000</v>
      </c>
      <c r="P119" s="5">
        <v>4464000000</v>
      </c>
    </row>
    <row r="120" spans="2:18" ht="15.5" x14ac:dyDescent="0.35">
      <c r="C120" t="s">
        <v>160</v>
      </c>
      <c r="D120" s="5">
        <v>173646000000</v>
      </c>
      <c r="E120" s="5">
        <v>191252000000</v>
      </c>
      <c r="F120" s="5">
        <v>184955000000</v>
      </c>
      <c r="G120" s="5">
        <v>170707000000</v>
      </c>
      <c r="I120" s="5">
        <v>184955000000</v>
      </c>
      <c r="J120" s="5">
        <v>167146000000</v>
      </c>
      <c r="K120" s="5">
        <v>166805000000</v>
      </c>
      <c r="L120" s="5">
        <v>140633000000</v>
      </c>
      <c r="M120" s="5">
        <v>125312000000</v>
      </c>
      <c r="N120" s="5">
        <v>114043000000</v>
      </c>
      <c r="O120" s="5">
        <v>94785000000</v>
      </c>
      <c r="P120" s="5">
        <v>89940000000</v>
      </c>
    </row>
    <row r="121" spans="2:18" ht="15.5" x14ac:dyDescent="0.35">
      <c r="C121" t="s">
        <v>161</v>
      </c>
      <c r="D121" s="5">
        <v>180870000000</v>
      </c>
      <c r="E121" s="5">
        <v>198132000000</v>
      </c>
      <c r="F121" s="5">
        <v>191835000000</v>
      </c>
      <c r="G121" s="5">
        <v>177587000000</v>
      </c>
      <c r="I121" s="5">
        <v>191835000000</v>
      </c>
      <c r="J121" s="5">
        <v>173751000000</v>
      </c>
      <c r="K121" s="5">
        <v>172932000000</v>
      </c>
      <c r="L121" s="5">
        <v>146380000000</v>
      </c>
      <c r="M121" s="5">
        <v>130672000000</v>
      </c>
      <c r="N121" s="5">
        <v>119004000000</v>
      </c>
      <c r="O121" s="5">
        <v>99584000000</v>
      </c>
      <c r="P121" s="5">
        <v>94404000000</v>
      </c>
      <c r="Q121" s="5">
        <v>89163000000</v>
      </c>
      <c r="R121" s="5">
        <v>219820000000</v>
      </c>
    </row>
    <row r="122" spans="2:18" ht="15.5" x14ac:dyDescent="0.35">
      <c r="C122" t="s">
        <v>162</v>
      </c>
      <c r="D122" s="5">
        <v>16716000000</v>
      </c>
      <c r="E122" s="5">
        <v>16600000000</v>
      </c>
      <c r="F122" s="5">
        <v>16316000000</v>
      </c>
      <c r="G122" s="5">
        <v>15518000000</v>
      </c>
      <c r="I122" s="5">
        <v>16316000000</v>
      </c>
      <c r="J122" s="5">
        <v>15928000000</v>
      </c>
      <c r="K122" s="5">
        <v>14821000000</v>
      </c>
      <c r="L122" s="5">
        <v>14452000000</v>
      </c>
      <c r="M122" s="5">
        <v>13660000000</v>
      </c>
      <c r="N122" s="5">
        <v>13399000000</v>
      </c>
      <c r="O122" s="5">
        <v>12591000000</v>
      </c>
      <c r="P122" s="5">
        <v>12131000000</v>
      </c>
      <c r="Q122" s="5">
        <v>10737000000</v>
      </c>
      <c r="R122" s="5">
        <v>4830000000</v>
      </c>
    </row>
    <row r="123" spans="2:18" ht="15.5" x14ac:dyDescent="0.35">
      <c r="C123" t="s">
        <v>10</v>
      </c>
      <c r="D123" s="5">
        <v>980084000000</v>
      </c>
      <c r="E123" s="5">
        <v>997286000000</v>
      </c>
      <c r="F123" s="5">
        <v>990728000000</v>
      </c>
      <c r="G123" s="5">
        <v>978084000000</v>
      </c>
      <c r="I123" s="5">
        <v>990728000000</v>
      </c>
      <c r="J123" s="5">
        <v>974677000000</v>
      </c>
      <c r="K123" s="5">
        <v>964909000000</v>
      </c>
      <c r="L123" s="5">
        <v>940218000000</v>
      </c>
      <c r="M123" s="5">
        <v>905294000000</v>
      </c>
      <c r="N123" s="5">
        <v>889980000000</v>
      </c>
      <c r="O123" s="5">
        <v>834398000000</v>
      </c>
      <c r="P123" s="5">
        <v>831452000000</v>
      </c>
      <c r="Q123" s="5">
        <v>762463000000</v>
      </c>
      <c r="R123" s="5">
        <v>243276000000</v>
      </c>
    </row>
    <row r="124" spans="2:18" ht="15.5" x14ac:dyDescent="0.35">
      <c r="C124" t="s">
        <v>163</v>
      </c>
      <c r="D124" s="5">
        <v>1072869000000</v>
      </c>
      <c r="E124" s="5">
        <v>1064489000000</v>
      </c>
      <c r="F124" s="5">
        <v>1058179000000</v>
      </c>
      <c r="G124" s="5">
        <v>1050369000000</v>
      </c>
      <c r="I124" s="5">
        <v>1058179000000</v>
      </c>
      <c r="J124" s="5">
        <v>1039991000000</v>
      </c>
      <c r="K124" s="5">
        <v>1064547000000</v>
      </c>
      <c r="L124" s="5">
        <v>1045929000000</v>
      </c>
      <c r="M124" s="5">
        <v>985400000000</v>
      </c>
      <c r="N124" s="5">
        <v>973684000000</v>
      </c>
      <c r="O124" s="5">
        <v>923795000000</v>
      </c>
      <c r="P124" s="5">
        <v>914065000000</v>
      </c>
      <c r="Q124" s="5">
        <v>867451000000</v>
      </c>
      <c r="R124" s="5">
        <v>331740000000</v>
      </c>
    </row>
    <row r="125" spans="2:18" ht="15.5" x14ac:dyDescent="0.35">
      <c r="C125" t="s">
        <v>164</v>
      </c>
      <c r="D125" s="5">
        <v>2530150002</v>
      </c>
      <c r="E125" s="5">
        <v>2530150002</v>
      </c>
      <c r="F125" s="5">
        <v>2530150002</v>
      </c>
      <c r="G125" s="5">
        <v>2530150002</v>
      </c>
      <c r="I125" s="5">
        <v>2530150002</v>
      </c>
      <c r="J125" s="5">
        <v>2530150002</v>
      </c>
      <c r="K125" s="5">
        <v>2530150002</v>
      </c>
      <c r="L125" s="5">
        <v>2530150002</v>
      </c>
      <c r="M125" s="5">
        <v>2530150002</v>
      </c>
      <c r="N125" s="5">
        <v>2530150002</v>
      </c>
      <c r="O125" s="5">
        <v>2530150002</v>
      </c>
      <c r="P125" s="5">
        <v>2530150002</v>
      </c>
      <c r="Q125" s="5">
        <v>1807250000</v>
      </c>
      <c r="R125" s="5">
        <v>1400</v>
      </c>
    </row>
    <row r="127" spans="2:18" ht="15.5" x14ac:dyDescent="0.35">
      <c r="B127" t="s">
        <v>165</v>
      </c>
      <c r="C127" t="s">
        <v>166</v>
      </c>
      <c r="D127" s="5">
        <v>9217000000</v>
      </c>
      <c r="E127" s="5">
        <v>12453000000</v>
      </c>
      <c r="F127" s="5">
        <v>43258000000</v>
      </c>
      <c r="G127" s="5">
        <v>22350000000</v>
      </c>
      <c r="I127" s="5">
        <v>97419000000</v>
      </c>
      <c r="J127" s="5">
        <v>60600000000</v>
      </c>
      <c r="K127" s="5">
        <v>65730000000</v>
      </c>
      <c r="L127" s="5">
        <v>-506000000</v>
      </c>
      <c r="M127" s="5">
        <v>29843000000</v>
      </c>
      <c r="N127" s="5">
        <v>62326000000</v>
      </c>
      <c r="O127" s="5">
        <v>40998000000</v>
      </c>
      <c r="P127" s="5">
        <v>29393000000</v>
      </c>
      <c r="Q127" s="5">
        <v>23574000000</v>
      </c>
      <c r="R127" s="5">
        <v>87772000000</v>
      </c>
    </row>
    <row r="128" spans="2:18" ht="15.5" x14ac:dyDescent="0.35">
      <c r="C128" t="s">
        <v>167</v>
      </c>
      <c r="D128" s="5">
        <v>89288000000</v>
      </c>
      <c r="E128" s="5">
        <v>79534000000</v>
      </c>
      <c r="F128" s="5">
        <v>94818000000</v>
      </c>
      <c r="G128" s="5">
        <v>100375000000</v>
      </c>
      <c r="I128" s="5">
        <v>362745000000</v>
      </c>
      <c r="J128" s="5">
        <v>387947000000</v>
      </c>
      <c r="K128" s="5">
        <v>529860000000</v>
      </c>
      <c r="L128" s="5">
        <v>506756000000</v>
      </c>
      <c r="M128" s="5">
        <v>422523000000</v>
      </c>
      <c r="N128" s="5">
        <v>371964000000</v>
      </c>
      <c r="O128" s="5">
        <v>373985000000</v>
      </c>
      <c r="P128" s="5">
        <v>432049000000</v>
      </c>
      <c r="Q128" s="5">
        <v>394373000000</v>
      </c>
      <c r="R128" s="5">
        <v>374779000000</v>
      </c>
    </row>
    <row r="129" spans="3:18" ht="15.5" x14ac:dyDescent="0.35">
      <c r="C129" t="s">
        <v>519</v>
      </c>
      <c r="D129" s="5">
        <v>-62426000000</v>
      </c>
      <c r="E129" s="5">
        <v>-50079000000</v>
      </c>
      <c r="F129" s="5">
        <v>-34472000000</v>
      </c>
      <c r="G129" s="5">
        <v>-63856000000</v>
      </c>
      <c r="I129" s="5">
        <v>-201514000000</v>
      </c>
      <c r="J129" s="5">
        <v>-256832000000</v>
      </c>
      <c r="K129" s="5">
        <v>-387980000000</v>
      </c>
      <c r="L129" s="5">
        <v>-427842000000</v>
      </c>
      <c r="M129" s="5">
        <v>-323558000000</v>
      </c>
      <c r="N129" s="5">
        <v>-261792000000</v>
      </c>
      <c r="O129" s="5">
        <v>-280011000000</v>
      </c>
      <c r="P129" s="5">
        <v>-348502000000</v>
      </c>
      <c r="Q129" s="5">
        <v>-310508000000</v>
      </c>
      <c r="R129" s="5">
        <v>-244209000000</v>
      </c>
    </row>
    <row r="130" spans="3:18" ht="15.5" x14ac:dyDescent="0.35">
      <c r="C130" t="s">
        <v>2046</v>
      </c>
      <c r="D130" s="5">
        <v>-17382000000</v>
      </c>
      <c r="E130" s="5">
        <v>-16721000000</v>
      </c>
      <c r="F130" s="5">
        <v>-12588000000</v>
      </c>
      <c r="G130" s="5">
        <v>-18116000000</v>
      </c>
      <c r="I130" s="5">
        <v>-64415000000</v>
      </c>
      <c r="J130" s="5">
        <v>-72628000000</v>
      </c>
      <c r="K130" s="5">
        <v>-74874000000</v>
      </c>
      <c r="L130" s="5">
        <v>-70871000000</v>
      </c>
      <c r="M130" s="5">
        <v>-64856000000</v>
      </c>
      <c r="N130" s="5">
        <v>-53000000000</v>
      </c>
      <c r="O130" s="5">
        <v>-60215000000</v>
      </c>
      <c r="P130" s="5">
        <v>-51666000000</v>
      </c>
      <c r="Q130" s="5">
        <v>-41789000000</v>
      </c>
      <c r="R130" s="5">
        <v>-37386000000</v>
      </c>
    </row>
    <row r="131" spans="3:18" ht="15.5" x14ac:dyDescent="0.35">
      <c r="C131" t="s">
        <v>692</v>
      </c>
      <c r="D131" s="5">
        <v>1529000000</v>
      </c>
      <c r="E131" s="5">
        <v>1427000000</v>
      </c>
      <c r="F131" s="5">
        <v>2041000000</v>
      </c>
      <c r="G131" s="5">
        <v>2329000000</v>
      </c>
      <c r="I131" s="5">
        <v>8623000000</v>
      </c>
      <c r="J131" s="5">
        <v>8199000000</v>
      </c>
      <c r="K131" s="5">
        <v>6152000000</v>
      </c>
      <c r="L131" s="5">
        <v>4014000000</v>
      </c>
      <c r="M131" s="5">
        <v>5319000000</v>
      </c>
      <c r="N131" s="5">
        <v>8402000000</v>
      </c>
      <c r="O131" s="5">
        <v>8938000000</v>
      </c>
      <c r="P131" s="5">
        <v>7625000000</v>
      </c>
      <c r="Q131" s="5">
        <v>4709000000</v>
      </c>
      <c r="R131" s="5">
        <v>2039000000</v>
      </c>
    </row>
    <row r="132" spans="3:18" ht="15.5" x14ac:dyDescent="0.35">
      <c r="C132" t="s">
        <v>488</v>
      </c>
      <c r="D132" s="5">
        <v>-124000000</v>
      </c>
      <c r="E132" s="5">
        <v>-90000000</v>
      </c>
      <c r="F132" s="5">
        <v>-391000000</v>
      </c>
      <c r="G132" s="5">
        <v>-98000000</v>
      </c>
      <c r="I132" s="5">
        <v>-723000000</v>
      </c>
      <c r="J132" s="5">
        <v>-984000000</v>
      </c>
      <c r="K132" s="5">
        <v>-867000000</v>
      </c>
      <c r="L132" s="5">
        <v>-1397000000</v>
      </c>
      <c r="M132" s="5">
        <v>-510000000</v>
      </c>
      <c r="N132" s="5">
        <v>-1205000000</v>
      </c>
      <c r="O132" s="5">
        <v>-1085000000</v>
      </c>
      <c r="P132" s="5">
        <v>-932000000</v>
      </c>
      <c r="Q132" s="5">
        <v>-412000000</v>
      </c>
      <c r="R132" s="5">
        <v>-6741000000</v>
      </c>
    </row>
    <row r="133" spans="3:18" ht="15.5" x14ac:dyDescent="0.35">
      <c r="C133" t="s">
        <v>997</v>
      </c>
      <c r="D133" s="5">
        <v>-2280000000</v>
      </c>
      <c r="E133" s="5">
        <v>-1819000000</v>
      </c>
      <c r="F133" s="5">
        <v>-2794000000</v>
      </c>
      <c r="G133" s="5">
        <v>-2773000000</v>
      </c>
      <c r="I133" s="5">
        <v>-9056000000</v>
      </c>
      <c r="J133" s="5">
        <v>-9893000000</v>
      </c>
      <c r="K133" s="5">
        <v>-8618000000</v>
      </c>
      <c r="L133" s="5">
        <v>-12830000000</v>
      </c>
      <c r="M133" s="5">
        <v>-10950000000</v>
      </c>
      <c r="N133" s="5">
        <v>-6344000000</v>
      </c>
      <c r="O133" s="5">
        <v>-5501000000</v>
      </c>
      <c r="P133" s="5">
        <v>-10986000000</v>
      </c>
      <c r="Q133" s="5">
        <v>-26618000000</v>
      </c>
      <c r="R133" s="5">
        <v>-3141000000</v>
      </c>
    </row>
    <row r="134" spans="3:18" ht="15.5" x14ac:dyDescent="0.35">
      <c r="C134" t="s">
        <v>624</v>
      </c>
      <c r="D134" s="5">
        <v>247000000</v>
      </c>
      <c r="J134" s="5">
        <v>2941000000</v>
      </c>
      <c r="L134" s="5">
        <v>421000000</v>
      </c>
      <c r="M134" s="5">
        <v>730000000</v>
      </c>
      <c r="N134" s="5">
        <v>3350000000</v>
      </c>
      <c r="O134" s="5">
        <v>3950000000</v>
      </c>
    </row>
    <row r="135" spans="3:18" ht="15.5" x14ac:dyDescent="0.35">
      <c r="C135" t="s">
        <v>996</v>
      </c>
      <c r="D135" s="5">
        <v>365000000</v>
      </c>
      <c r="E135" s="5">
        <v>201000000</v>
      </c>
      <c r="F135" s="5">
        <v>644000000</v>
      </c>
      <c r="G135" s="5">
        <v>489000000</v>
      </c>
      <c r="I135" s="5">
        <v>1759000000</v>
      </c>
      <c r="J135" s="5">
        <v>1850000000</v>
      </c>
      <c r="K135" s="5">
        <v>2057000000</v>
      </c>
      <c r="L135" s="5">
        <v>1243000000</v>
      </c>
      <c r="M135" s="5">
        <v>1145000000</v>
      </c>
      <c r="N135" s="5">
        <v>951000000</v>
      </c>
      <c r="O135" s="5">
        <v>937000000</v>
      </c>
      <c r="P135" s="5">
        <v>1805000000</v>
      </c>
      <c r="Q135" s="5">
        <v>3819000000</v>
      </c>
      <c r="R135" s="5">
        <v>2431000000</v>
      </c>
    </row>
    <row r="136" spans="3:18" ht="15.5" x14ac:dyDescent="0.35">
      <c r="C136" t="s">
        <v>224</v>
      </c>
      <c r="F136" s="5">
        <v>-4000000000</v>
      </c>
      <c r="G136" s="5">
        <v>4000000000</v>
      </c>
    </row>
    <row r="137" spans="3:18" ht="15.5" x14ac:dyDescent="0.35">
      <c r="C137" t="s">
        <v>172</v>
      </c>
      <c r="D137" s="5">
        <v>4559000000</v>
      </c>
      <c r="E137" s="5">
        <v>3385000000</v>
      </c>
      <c r="F137" s="5">
        <v>-29345000000</v>
      </c>
      <c r="G137" s="5">
        <v>3448000000</v>
      </c>
      <c r="I137" s="5">
        <v>-46904000000</v>
      </c>
      <c r="J137" s="5">
        <v>-54391000000</v>
      </c>
      <c r="K137" s="5">
        <v>-24441000000</v>
      </c>
      <c r="L137" s="5">
        <v>-27264000000</v>
      </c>
      <c r="M137" s="5">
        <v>-20452000000</v>
      </c>
      <c r="N137" s="5">
        <v>-26851000000</v>
      </c>
      <c r="O137" s="5">
        <v>-30362000000</v>
      </c>
      <c r="P137" s="5">
        <v>-22330000000</v>
      </c>
      <c r="Q137" s="5">
        <v>137985000000</v>
      </c>
      <c r="R137" s="5">
        <v>-68202000000</v>
      </c>
    </row>
    <row r="138" spans="3:18" ht="15.5" x14ac:dyDescent="0.35">
      <c r="C138" t="s">
        <v>173</v>
      </c>
      <c r="D138" s="5">
        <v>-5342000000</v>
      </c>
      <c r="E138" s="5">
        <v>-9927000000</v>
      </c>
      <c r="F138" s="5">
        <v>-14584000000</v>
      </c>
      <c r="G138" s="5">
        <v>-32697000000</v>
      </c>
      <c r="I138" s="5">
        <v>-60327000000</v>
      </c>
      <c r="J138" s="5">
        <v>-10456000000</v>
      </c>
      <c r="K138" s="5">
        <v>-5441000000</v>
      </c>
      <c r="L138" s="5">
        <v>-19940000000</v>
      </c>
      <c r="M138" s="5">
        <v>-6354000000</v>
      </c>
      <c r="N138" s="5">
        <v>-3481000000</v>
      </c>
      <c r="O138" s="5">
        <v>-15106000000</v>
      </c>
      <c r="P138" s="5">
        <v>-4461000000</v>
      </c>
      <c r="Q138" s="5">
        <v>-25095000000</v>
      </c>
      <c r="R138" s="5">
        <v>2743000000</v>
      </c>
    </row>
    <row r="139" spans="3:18" ht="15.5" x14ac:dyDescent="0.35">
      <c r="C139" t="s">
        <v>175</v>
      </c>
      <c r="D139" s="5">
        <v>-7162000000</v>
      </c>
      <c r="E139" s="5">
        <v>-6248000000</v>
      </c>
      <c r="F139" s="5">
        <v>-39622000000</v>
      </c>
      <c r="G139" s="5">
        <v>-15370000000</v>
      </c>
      <c r="I139" s="5">
        <v>-56422000000</v>
      </c>
      <c r="J139" s="5">
        <v>-9902000000</v>
      </c>
      <c r="K139" s="5">
        <v>-5441000000</v>
      </c>
      <c r="L139" s="5">
        <v>-19328000000</v>
      </c>
      <c r="M139" s="5">
        <v>-5435000000</v>
      </c>
      <c r="N139" s="5">
        <v>-3430000000</v>
      </c>
      <c r="O139" s="5">
        <v>-12951000000</v>
      </c>
      <c r="P139" s="5">
        <v>-4247000000</v>
      </c>
      <c r="Q139" s="5">
        <v>-14073000000</v>
      </c>
      <c r="R139" s="5">
        <v>-3013000000</v>
      </c>
    </row>
    <row r="140" spans="3:18" ht="15.5" x14ac:dyDescent="0.35">
      <c r="C140" t="s">
        <v>2047</v>
      </c>
      <c r="L140" s="5">
        <v>-30000000</v>
      </c>
      <c r="N140" s="5">
        <v>-51000000</v>
      </c>
      <c r="O140" s="5">
        <v>-2314000000</v>
      </c>
    </row>
    <row r="141" spans="3:18" ht="15.5" x14ac:dyDescent="0.35">
      <c r="C141" t="s">
        <v>2048</v>
      </c>
      <c r="F141" s="5">
        <v>85000000</v>
      </c>
      <c r="I141" s="5">
        <v>85000000</v>
      </c>
      <c r="O141" s="5">
        <v>159000000</v>
      </c>
      <c r="Q141" s="5">
        <v>86000000</v>
      </c>
      <c r="R141" s="5">
        <v>59000000</v>
      </c>
    </row>
    <row r="142" spans="3:18" ht="15.5" x14ac:dyDescent="0.35">
      <c r="C142" t="s">
        <v>2049</v>
      </c>
      <c r="Q142" s="5">
        <v>-4000000</v>
      </c>
      <c r="R142" s="5">
        <v>-3000000</v>
      </c>
    </row>
    <row r="143" spans="3:18" ht="15.5" x14ac:dyDescent="0.35">
      <c r="C143" t="s">
        <v>743</v>
      </c>
      <c r="F143" s="5">
        <v>-156000000</v>
      </c>
      <c r="I143" s="5">
        <v>-156000000</v>
      </c>
    </row>
    <row r="144" spans="3:18" ht="15.5" x14ac:dyDescent="0.35">
      <c r="C144" t="s">
        <v>1361</v>
      </c>
      <c r="R144" s="5">
        <v>5700000000</v>
      </c>
    </row>
    <row r="145" spans="3:18" ht="15.5" x14ac:dyDescent="0.35">
      <c r="C145" t="s">
        <v>417</v>
      </c>
      <c r="D145" s="5">
        <v>1820000000</v>
      </c>
      <c r="E145" s="5">
        <v>-3679000000</v>
      </c>
      <c r="F145" s="5">
        <v>25109000000</v>
      </c>
      <c r="G145" s="5">
        <v>-17327000000</v>
      </c>
      <c r="I145" s="5">
        <v>-3834000000</v>
      </c>
      <c r="J145" s="5">
        <v>-554000000</v>
      </c>
      <c r="L145" s="5">
        <v>-582000000</v>
      </c>
      <c r="M145" s="5">
        <v>-919000000</v>
      </c>
      <c r="P145" s="5">
        <v>-214000000</v>
      </c>
      <c r="Q145" s="5">
        <v>-11104000000</v>
      </c>
    </row>
    <row r="146" spans="3:18" ht="15.5" x14ac:dyDescent="0.35">
      <c r="C146" t="s">
        <v>189</v>
      </c>
      <c r="D146" s="5">
        <v>4559000000</v>
      </c>
      <c r="E146" s="5">
        <v>3385000000</v>
      </c>
      <c r="F146" s="5">
        <v>-29345000000</v>
      </c>
      <c r="G146" s="5">
        <v>3448000000</v>
      </c>
      <c r="I146" s="5">
        <v>-46904000000</v>
      </c>
      <c r="J146" s="5">
        <v>-54391000000</v>
      </c>
      <c r="K146" s="5">
        <v>-24441000000</v>
      </c>
      <c r="L146" s="5">
        <v>-27264000000</v>
      </c>
      <c r="M146" s="5">
        <v>-20452000000</v>
      </c>
      <c r="N146" s="5">
        <v>-26851000000</v>
      </c>
      <c r="O146" s="5">
        <v>-30362000000</v>
      </c>
      <c r="P146" s="5">
        <v>-22330000000</v>
      </c>
      <c r="Q146" s="5">
        <v>137985000000</v>
      </c>
      <c r="R146" s="5">
        <v>-68202000000</v>
      </c>
    </row>
    <row r="147" spans="3:18" ht="15.5" x14ac:dyDescent="0.35">
      <c r="C147" t="s">
        <v>204</v>
      </c>
      <c r="F147" s="5">
        <v>-430000000</v>
      </c>
      <c r="G147" s="5">
        <v>-427000000</v>
      </c>
      <c r="I147" s="5">
        <v>-2093000000</v>
      </c>
      <c r="J147" s="5">
        <v>-3184000000</v>
      </c>
      <c r="K147" s="5">
        <v>-2947000000</v>
      </c>
      <c r="L147" s="5">
        <v>-1082000000</v>
      </c>
      <c r="R147" s="5">
        <v>-71500000000</v>
      </c>
    </row>
    <row r="148" spans="3:18" ht="15.5" x14ac:dyDescent="0.35">
      <c r="C148" t="s">
        <v>1933</v>
      </c>
      <c r="K148" s="5">
        <v>4950000000</v>
      </c>
      <c r="L148" s="5">
        <v>4500000000</v>
      </c>
      <c r="R148" s="5">
        <v>575000000</v>
      </c>
    </row>
    <row r="149" spans="3:18" ht="15.5" x14ac:dyDescent="0.35">
      <c r="C149" t="s">
        <v>635</v>
      </c>
      <c r="Q149" s="5">
        <v>-35000000</v>
      </c>
      <c r="R149" s="5">
        <v>-90000000</v>
      </c>
    </row>
    <row r="150" spans="3:18" ht="15.5" x14ac:dyDescent="0.35">
      <c r="C150" t="s">
        <v>617</v>
      </c>
      <c r="P150" s="5">
        <v>-107000000</v>
      </c>
      <c r="Q150" s="5">
        <v>-239000000</v>
      </c>
      <c r="R150" s="5">
        <v>-263000000</v>
      </c>
    </row>
    <row r="151" spans="3:18" ht="15.5" x14ac:dyDescent="0.35">
      <c r="C151" t="s">
        <v>2050</v>
      </c>
      <c r="E151" s="5">
        <v>5000000000</v>
      </c>
      <c r="J151" s="5">
        <v>6000000000</v>
      </c>
      <c r="K151" s="5">
        <v>-6000000000</v>
      </c>
      <c r="L151" s="5">
        <v>-5000000000</v>
      </c>
    </row>
    <row r="152" spans="3:18" ht="15.5" x14ac:dyDescent="0.35">
      <c r="C152" t="s">
        <v>2051</v>
      </c>
      <c r="E152" s="5">
        <v>-4615000000</v>
      </c>
      <c r="F152" s="5">
        <v>-35886000000</v>
      </c>
      <c r="G152" s="5">
        <v>14903000000</v>
      </c>
      <c r="I152" s="5">
        <v>-28000000000</v>
      </c>
      <c r="J152" s="5">
        <v>-14947000000</v>
      </c>
    </row>
    <row r="153" spans="3:18" ht="15.5" x14ac:dyDescent="0.35">
      <c r="C153" t="s">
        <v>157</v>
      </c>
      <c r="R153" s="5">
        <v>23417000000</v>
      </c>
    </row>
    <row r="154" spans="3:18" ht="15.5" x14ac:dyDescent="0.35">
      <c r="C154" t="s">
        <v>435</v>
      </c>
      <c r="F154" s="5">
        <v>-29000000</v>
      </c>
      <c r="G154" s="5">
        <v>-28000000</v>
      </c>
      <c r="I154" s="5">
        <v>-114000000</v>
      </c>
      <c r="J154" s="5">
        <v>-104000000</v>
      </c>
      <c r="K154" s="5">
        <v>-112000000</v>
      </c>
      <c r="L154" s="5">
        <v>-100000000</v>
      </c>
      <c r="M154" s="5">
        <v>-90000000</v>
      </c>
      <c r="N154" s="5">
        <v>-80000000</v>
      </c>
    </row>
    <row r="155" spans="3:18" ht="15.5" x14ac:dyDescent="0.35">
      <c r="C155" t="s">
        <v>210</v>
      </c>
      <c r="I155" s="5">
        <v>-20241000000</v>
      </c>
      <c r="J155" s="5">
        <v>-30362000000</v>
      </c>
      <c r="K155" s="5">
        <v>-25302000000</v>
      </c>
      <c r="L155" s="5">
        <v>-25302000000</v>
      </c>
      <c r="M155" s="5">
        <v>-30362000000</v>
      </c>
      <c r="N155" s="5">
        <v>-22771000000</v>
      </c>
      <c r="O155" s="5">
        <v>-30362000000</v>
      </c>
      <c r="P155" s="5">
        <v>-26223000000</v>
      </c>
      <c r="Q155" s="5">
        <v>-37000000000</v>
      </c>
    </row>
    <row r="156" spans="3:18" ht="15.5" x14ac:dyDescent="0.35">
      <c r="C156" t="s">
        <v>866</v>
      </c>
      <c r="I156" s="5">
        <v>-837000000</v>
      </c>
      <c r="J156" s="5">
        <v>-413000000</v>
      </c>
      <c r="K156" s="5">
        <v>-310000000</v>
      </c>
    </row>
    <row r="157" spans="3:18" ht="15.5" x14ac:dyDescent="0.35">
      <c r="C157" t="s">
        <v>217</v>
      </c>
      <c r="Q157" s="5">
        <v>175293000000</v>
      </c>
    </row>
    <row r="158" spans="3:18" ht="15.5" x14ac:dyDescent="0.35">
      <c r="C158" t="s">
        <v>598</v>
      </c>
      <c r="D158" s="5">
        <v>8434000000</v>
      </c>
      <c r="E158" s="5">
        <v>5911000000</v>
      </c>
      <c r="F158" s="5">
        <v>-671000000</v>
      </c>
      <c r="G158" s="5">
        <v>-6899000000</v>
      </c>
      <c r="I158" s="5">
        <v>-9812000000</v>
      </c>
      <c r="J158" s="5">
        <v>-4247000000</v>
      </c>
      <c r="K158" s="5">
        <v>35848000000</v>
      </c>
      <c r="L158" s="5">
        <v>-47710000000</v>
      </c>
      <c r="M158" s="5">
        <v>3037000000</v>
      </c>
      <c r="N158" s="5">
        <v>31994000000</v>
      </c>
      <c r="O158" s="5">
        <v>-4470000000</v>
      </c>
      <c r="P158" s="5">
        <v>2602000000</v>
      </c>
      <c r="Q158" s="5">
        <v>136464000000</v>
      </c>
      <c r="R158" s="5">
        <v>22313000000</v>
      </c>
    </row>
    <row r="159" spans="3:18" ht="15.5" x14ac:dyDescent="0.35">
      <c r="C159" t="s">
        <v>227</v>
      </c>
      <c r="E159" s="5">
        <v>207757000000</v>
      </c>
      <c r="I159" s="5">
        <v>217569000000</v>
      </c>
      <c r="J159" s="5">
        <v>221816000000</v>
      </c>
      <c r="K159" s="5">
        <v>185968000000</v>
      </c>
      <c r="L159" s="5">
        <v>233678000000</v>
      </c>
      <c r="M159" s="5">
        <v>230641000000</v>
      </c>
      <c r="N159" s="5">
        <v>198647000000</v>
      </c>
      <c r="O159" s="5">
        <v>203117000000</v>
      </c>
      <c r="P159" s="5">
        <v>200515000000</v>
      </c>
      <c r="Q159" s="5">
        <v>64051000000</v>
      </c>
      <c r="R159" s="5">
        <v>41738000000</v>
      </c>
    </row>
    <row r="160" spans="3:18" ht="15.5" x14ac:dyDescent="0.35">
      <c r="C160" t="s">
        <v>225</v>
      </c>
    </row>
    <row r="161" spans="2:18" ht="15.5" x14ac:dyDescent="0.35">
      <c r="C161" t="s">
        <v>229</v>
      </c>
      <c r="D161" s="5">
        <v>8434000000</v>
      </c>
      <c r="E161" s="5">
        <v>213668000000</v>
      </c>
      <c r="F161" s="5">
        <v>-671000000</v>
      </c>
      <c r="G161" s="5">
        <v>-6899000000</v>
      </c>
      <c r="I161" s="5">
        <v>207757000000</v>
      </c>
      <c r="J161" s="5">
        <v>217569000000</v>
      </c>
      <c r="K161" s="5">
        <v>221816000000</v>
      </c>
      <c r="L161" s="5">
        <v>185968000000</v>
      </c>
      <c r="M161" s="5">
        <v>233678000000</v>
      </c>
      <c r="N161" s="5">
        <v>230641000000</v>
      </c>
      <c r="O161" s="5">
        <v>198647000000</v>
      </c>
      <c r="P161" s="5">
        <v>203117000000</v>
      </c>
      <c r="Q161" s="5">
        <v>200515000000</v>
      </c>
      <c r="R161" s="5">
        <v>64051000000</v>
      </c>
    </row>
    <row r="163" spans="2:18" ht="15.5" x14ac:dyDescent="0.35">
      <c r="B163" t="s">
        <v>230</v>
      </c>
      <c r="C163" t="s">
        <v>12</v>
      </c>
      <c r="D163" s="5">
        <v>2530000000</v>
      </c>
      <c r="E163" s="5">
        <v>2530000000</v>
      </c>
      <c r="F163" s="5">
        <v>2530000000</v>
      </c>
      <c r="G163" s="5">
        <v>2530000000</v>
      </c>
      <c r="I163" s="5">
        <v>2530000000</v>
      </c>
      <c r="J163" s="5">
        <v>2530000000</v>
      </c>
      <c r="K163" s="5">
        <v>2530000000</v>
      </c>
      <c r="L163" s="5">
        <v>2530000000</v>
      </c>
      <c r="M163" s="5">
        <v>2530000000</v>
      </c>
      <c r="N163" s="5">
        <v>2530000000</v>
      </c>
      <c r="O163" s="5">
        <v>2530000000</v>
      </c>
      <c r="P163" s="5">
        <v>2530000000</v>
      </c>
      <c r="Q163" s="5">
        <v>1810000000</v>
      </c>
      <c r="R163" s="5">
        <v>0</v>
      </c>
    </row>
    <row r="164" spans="2:18" ht="15.5" x14ac:dyDescent="0.35">
      <c r="C164" t="s">
        <v>231</v>
      </c>
      <c r="D164" s="6">
        <v>2.1800000000000002</v>
      </c>
      <c r="E164" s="6">
        <v>2.4900000000000002</v>
      </c>
      <c r="F164" s="6">
        <v>4.08</v>
      </c>
      <c r="G164" s="6">
        <v>2.4700000000000002</v>
      </c>
    </row>
    <row r="165" spans="2:18" ht="15.5" x14ac:dyDescent="0.35">
      <c r="C165" t="s">
        <v>232</v>
      </c>
      <c r="D165" s="6">
        <v>83.49</v>
      </c>
      <c r="E165" s="6">
        <v>76.709999999999994</v>
      </c>
      <c r="F165" s="6">
        <v>51.96</v>
      </c>
      <c r="G165" s="6">
        <v>74.900000000000006</v>
      </c>
    </row>
    <row r="166" spans="2:18" ht="15.5" x14ac:dyDescent="0.35">
      <c r="C166" t="s">
        <v>67</v>
      </c>
      <c r="D166" s="6">
        <v>5.88</v>
      </c>
      <c r="E166" s="6">
        <v>6.75</v>
      </c>
      <c r="F166" s="5">
        <v>6</v>
      </c>
      <c r="G166" s="6">
        <v>5.97</v>
      </c>
    </row>
    <row r="167" spans="2:18" ht="15.5" x14ac:dyDescent="0.35">
      <c r="C167" t="s">
        <v>233</v>
      </c>
      <c r="D167" s="5">
        <v>11180000000</v>
      </c>
      <c r="E167" s="5">
        <v>12320000000</v>
      </c>
      <c r="F167" s="5">
        <v>16070000000</v>
      </c>
      <c r="G167" s="5">
        <v>9930000000</v>
      </c>
    </row>
    <row r="168" spans="2:18" ht="15.5" x14ac:dyDescent="0.35">
      <c r="C168" t="s">
        <v>234</v>
      </c>
      <c r="D168" s="6">
        <v>5.1000000000000004E-3</v>
      </c>
      <c r="E168" s="6">
        <v>5.8999999999999999E-3</v>
      </c>
      <c r="F168" s="6">
        <v>9.7999999999999997E-3</v>
      </c>
      <c r="G168" s="6">
        <v>6.0000000000000001E-3</v>
      </c>
    </row>
    <row r="169" spans="2:18" ht="15.5" x14ac:dyDescent="0.35">
      <c r="C169" t="s">
        <v>235</v>
      </c>
      <c r="D169" s="6">
        <v>5.6999999999999993E-3</v>
      </c>
      <c r="E169" s="6">
        <v>6.4000000000000003E-3</v>
      </c>
      <c r="F169" s="6">
        <v>1.06E-2</v>
      </c>
      <c r="G169" s="6">
        <v>6.5000000000000006E-3</v>
      </c>
    </row>
    <row r="170" spans="2:18" ht="15.5" x14ac:dyDescent="0.35">
      <c r="C170" t="s">
        <v>236</v>
      </c>
      <c r="D170" s="6">
        <v>5.5000000000000005E-3</v>
      </c>
      <c r="E170" s="6">
        <v>6.5000000000000006E-3</v>
      </c>
      <c r="F170" s="6">
        <v>1.11E-2</v>
      </c>
      <c r="G170" s="6">
        <v>5.1999999999999998E-3</v>
      </c>
    </row>
    <row r="171" spans="2:18" ht="15.5" x14ac:dyDescent="0.35">
      <c r="C171" t="s">
        <v>237</v>
      </c>
      <c r="D171" s="6">
        <v>45.19</v>
      </c>
      <c r="E171" s="6">
        <v>74.33</v>
      </c>
      <c r="F171" s="6">
        <v>12.82</v>
      </c>
      <c r="G171" s="6">
        <v>53.4</v>
      </c>
    </row>
    <row r="172" spans="2:18" ht="15.5" x14ac:dyDescent="0.35">
      <c r="C172" t="s">
        <v>443</v>
      </c>
      <c r="D172" s="5">
        <v>980000000000</v>
      </c>
      <c r="E172" s="5">
        <v>997000000000</v>
      </c>
      <c r="F172" s="5">
        <v>991000000000</v>
      </c>
      <c r="G172" s="5">
        <v>978000000000</v>
      </c>
    </row>
    <row r="173" spans="2:18" ht="15.5" x14ac:dyDescent="0.35">
      <c r="C173" t="s">
        <v>238</v>
      </c>
      <c r="D173" s="6">
        <v>0.48</v>
      </c>
      <c r="E173" s="6">
        <v>0.49</v>
      </c>
      <c r="F173" s="6">
        <v>0.55000000000000004</v>
      </c>
      <c r="G173" s="6">
        <v>0.49</v>
      </c>
    </row>
    <row r="174" spans="2:18" ht="15.5" x14ac:dyDescent="0.35">
      <c r="C174" t="s">
        <v>239</v>
      </c>
      <c r="D174" s="6">
        <v>380.76</v>
      </c>
      <c r="E174" s="6">
        <v>387.6</v>
      </c>
      <c r="F174" s="6">
        <v>385.12</v>
      </c>
      <c r="G174" s="6">
        <v>380.44</v>
      </c>
    </row>
    <row r="175" spans="2:18" ht="15.5" x14ac:dyDescent="0.35">
      <c r="C175" t="s">
        <v>240</v>
      </c>
      <c r="D175" s="6">
        <v>0.49</v>
      </c>
      <c r="E175" s="6">
        <v>0.51</v>
      </c>
      <c r="F175" s="6">
        <v>0.56999999999999995</v>
      </c>
      <c r="G175" s="6">
        <v>0.5</v>
      </c>
    </row>
    <row r="176" spans="2:18" ht="15.5" x14ac:dyDescent="0.35">
      <c r="C176" t="s">
        <v>241</v>
      </c>
      <c r="D176" s="6">
        <v>369.46</v>
      </c>
      <c r="E176" s="6">
        <v>376.3</v>
      </c>
      <c r="F176" s="6">
        <v>373.82</v>
      </c>
      <c r="G176" s="6">
        <v>369.14</v>
      </c>
    </row>
    <row r="177" spans="3:18" ht="15.5" x14ac:dyDescent="0.35">
      <c r="C177" t="s">
        <v>242</v>
      </c>
      <c r="D177" s="5">
        <v>16000000000</v>
      </c>
      <c r="E177" s="5">
        <v>13000000000</v>
      </c>
      <c r="F177" s="5">
        <v>11000000000</v>
      </c>
      <c r="G177" s="5">
        <v>9000000000</v>
      </c>
    </row>
    <row r="178" spans="3:18" ht="15.5" x14ac:dyDescent="0.35">
      <c r="C178" t="s">
        <v>243</v>
      </c>
      <c r="G178" s="5">
        <v>0</v>
      </c>
    </row>
    <row r="179" spans="3:18" ht="15.5" x14ac:dyDescent="0.35">
      <c r="C179" t="s">
        <v>306</v>
      </c>
      <c r="D179" s="5">
        <v>963000000000</v>
      </c>
      <c r="E179" s="5">
        <v>981000000000</v>
      </c>
      <c r="F179" s="5">
        <v>974000000000</v>
      </c>
      <c r="G179" s="5">
        <v>963000000000</v>
      </c>
    </row>
    <row r="180" spans="3:18" ht="15.5" x14ac:dyDescent="0.35">
      <c r="C180" t="s">
        <v>24</v>
      </c>
      <c r="D180" s="5">
        <v>16000000000</v>
      </c>
      <c r="E180" s="5">
        <v>13000000000</v>
      </c>
      <c r="F180" s="5">
        <v>11000000000</v>
      </c>
      <c r="G180" s="5">
        <v>9000000000</v>
      </c>
    </row>
    <row r="181" spans="3:18" ht="15.5" x14ac:dyDescent="0.35">
      <c r="C181" t="s">
        <v>21</v>
      </c>
      <c r="D181" s="5">
        <v>-207000000000</v>
      </c>
      <c r="E181" s="5">
        <v>-201000000000</v>
      </c>
      <c r="F181" s="5">
        <v>-196000000000</v>
      </c>
      <c r="G181" s="5">
        <v>-199000000000</v>
      </c>
    </row>
    <row r="182" spans="3:18" ht="15.5" x14ac:dyDescent="0.35">
      <c r="C182" t="s">
        <v>245</v>
      </c>
      <c r="D182" s="5">
        <v>299000000000</v>
      </c>
      <c r="E182" s="5">
        <v>317000000000</v>
      </c>
      <c r="F182" s="5">
        <v>309000000000</v>
      </c>
      <c r="G182" s="5">
        <v>323000000000</v>
      </c>
    </row>
    <row r="183" spans="3:18" ht="15.5" x14ac:dyDescent="0.35">
      <c r="C183" t="s">
        <v>246</v>
      </c>
      <c r="D183" s="5">
        <v>9000000000</v>
      </c>
      <c r="E183" s="5">
        <v>12000000000</v>
      </c>
      <c r="F183" s="5">
        <v>43000000000</v>
      </c>
      <c r="G183" s="5">
        <v>22000000000</v>
      </c>
    </row>
    <row r="184" spans="3:18" ht="15.5" x14ac:dyDescent="0.35">
      <c r="C184" t="s">
        <v>247</v>
      </c>
      <c r="D184" s="5">
        <v>-5000000000</v>
      </c>
      <c r="E184" s="5">
        <v>-10000000000</v>
      </c>
      <c r="F184" s="5">
        <v>-15000000000</v>
      </c>
      <c r="G184" s="5">
        <v>-33000000000</v>
      </c>
    </row>
    <row r="185" spans="3:18" ht="15.5" x14ac:dyDescent="0.35">
      <c r="C185" t="s">
        <v>13</v>
      </c>
      <c r="D185" s="5">
        <v>4000000000</v>
      </c>
      <c r="E185" s="5">
        <v>3000000000</v>
      </c>
      <c r="F185" s="5">
        <v>29000000000</v>
      </c>
      <c r="G185" s="5">
        <v>-10000000000</v>
      </c>
    </row>
    <row r="186" spans="3:18" ht="15.5" x14ac:dyDescent="0.35">
      <c r="C186" t="s">
        <v>16</v>
      </c>
      <c r="D186" s="6">
        <v>1.53</v>
      </c>
      <c r="E186" s="5">
        <v>1</v>
      </c>
      <c r="F186" s="6">
        <v>11.36</v>
      </c>
      <c r="G186" s="6">
        <v>-4.09</v>
      </c>
    </row>
    <row r="187" spans="3:18" ht="15.5" x14ac:dyDescent="0.35">
      <c r="C187" t="s">
        <v>52</v>
      </c>
      <c r="I187" s="6">
        <v>13.6</v>
      </c>
      <c r="J187" s="6">
        <v>10.89</v>
      </c>
      <c r="K187" s="6">
        <v>18.89</v>
      </c>
      <c r="L187" s="5">
        <v>15</v>
      </c>
      <c r="M187" s="6">
        <v>15.3</v>
      </c>
      <c r="N187" s="6">
        <v>15.75</v>
      </c>
      <c r="O187" s="6">
        <v>12.83</v>
      </c>
      <c r="P187" s="6">
        <v>13.24</v>
      </c>
      <c r="Q187" s="6">
        <v>25.93</v>
      </c>
      <c r="R187" s="6">
        <v>61922142.859999999</v>
      </c>
    </row>
    <row r="188" spans="3:18" ht="15.5" x14ac:dyDescent="0.35">
      <c r="C188" t="s">
        <v>66</v>
      </c>
      <c r="I188" s="6">
        <v>15.59</v>
      </c>
      <c r="J188" s="6">
        <v>15.52</v>
      </c>
      <c r="K188" s="6">
        <v>10.59</v>
      </c>
      <c r="L188" s="6">
        <v>12.33</v>
      </c>
      <c r="M188" s="6">
        <v>13.33</v>
      </c>
      <c r="N188" s="6">
        <v>14.73</v>
      </c>
      <c r="O188" s="6">
        <v>15.51</v>
      </c>
      <c r="P188" s="6">
        <v>20.39</v>
      </c>
      <c r="Q188" s="6">
        <v>10.76</v>
      </c>
      <c r="R188" s="5">
        <v>0</v>
      </c>
    </row>
    <row r="189" spans="3:18" ht="15.5" x14ac:dyDescent="0.35">
      <c r="C189" t="s">
        <v>69</v>
      </c>
      <c r="I189" s="6">
        <v>1.68</v>
      </c>
      <c r="J189" s="6">
        <v>1.24</v>
      </c>
      <c r="K189" s="6">
        <v>1.08</v>
      </c>
      <c r="L189" s="6">
        <v>0.96</v>
      </c>
      <c r="M189" s="6">
        <v>1.3</v>
      </c>
      <c r="N189" s="6">
        <v>1.68</v>
      </c>
      <c r="O189" s="6">
        <v>1.44</v>
      </c>
      <c r="P189" s="6">
        <v>1.71</v>
      </c>
      <c r="Q189" s="6">
        <v>1.37</v>
      </c>
      <c r="R189" s="5">
        <v>0</v>
      </c>
    </row>
    <row r="190" spans="3:18" ht="15.5" x14ac:dyDescent="0.35">
      <c r="C190" t="s">
        <v>248</v>
      </c>
      <c r="I190" s="5">
        <v>55320000000</v>
      </c>
      <c r="J190" s="5">
        <v>48330000000</v>
      </c>
      <c r="K190" s="5">
        <v>72150000000</v>
      </c>
      <c r="L190" s="5">
        <v>61260000000</v>
      </c>
      <c r="M190" s="5">
        <v>50400000000</v>
      </c>
      <c r="N190" s="5">
        <v>58990000000</v>
      </c>
      <c r="O190" s="5">
        <v>48780000000</v>
      </c>
      <c r="P190" s="5">
        <v>48860000000</v>
      </c>
    </row>
    <row r="191" spans="3:18" ht="15.5" x14ac:dyDescent="0.35">
      <c r="C191" t="s">
        <v>249</v>
      </c>
      <c r="I191" s="6">
        <v>3.2500000000000001E-2</v>
      </c>
      <c r="J191" s="6">
        <v>2.6499999999999999E-2</v>
      </c>
      <c r="K191" s="6">
        <v>4.4900000000000002E-2</v>
      </c>
      <c r="L191" s="6">
        <v>3.6299999999999999E-2</v>
      </c>
      <c r="M191" s="6">
        <v>3.9300000000000002E-2</v>
      </c>
      <c r="N191" s="6">
        <v>4.0899999999999999E-2</v>
      </c>
      <c r="O191" s="6">
        <v>3.5099999999999999E-2</v>
      </c>
      <c r="P191" s="6">
        <v>3.6699999999999997E-2</v>
      </c>
      <c r="Q191" s="6">
        <v>5.4000000000000006E-2</v>
      </c>
      <c r="R191" s="6">
        <v>0.26129999999999998</v>
      </c>
    </row>
    <row r="192" spans="3:18" ht="15.5" x14ac:dyDescent="0.35">
      <c r="C192" t="s">
        <v>250</v>
      </c>
      <c r="I192" s="6">
        <v>3.5299999999999998E-2</v>
      </c>
      <c r="J192" s="6">
        <v>2.87E-2</v>
      </c>
      <c r="K192" s="6">
        <v>5.0300000000000004E-2</v>
      </c>
      <c r="L192" s="6">
        <v>4.0999999999999995E-2</v>
      </c>
      <c r="M192" s="6">
        <v>4.3400000000000001E-2</v>
      </c>
      <c r="N192" s="6">
        <v>4.5400000000000003E-2</v>
      </c>
      <c r="O192" s="6">
        <v>3.95E-2</v>
      </c>
      <c r="P192" s="6">
        <v>4.0899999999999999E-2</v>
      </c>
      <c r="Q192" s="6">
        <v>6.2300000000000001E-2</v>
      </c>
      <c r="R192" s="6">
        <v>0.36359999999999998</v>
      </c>
    </row>
    <row r="193" spans="3:18" ht="15.5" x14ac:dyDescent="0.35">
      <c r="C193" t="s">
        <v>251</v>
      </c>
      <c r="I193" s="6">
        <v>3.6000000000000004E-2</v>
      </c>
      <c r="J193" s="6">
        <v>3.0499999999999999E-2</v>
      </c>
      <c r="K193" s="6">
        <v>5.6100000000000004E-2</v>
      </c>
      <c r="L193" s="6">
        <v>4.8600000000000004E-2</v>
      </c>
      <c r="M193" s="6">
        <v>3.7900000000000003E-2</v>
      </c>
      <c r="N193" s="6">
        <v>4.9500000000000002E-2</v>
      </c>
      <c r="O193" s="6">
        <v>3.9599999999999996E-2</v>
      </c>
      <c r="P193" s="6">
        <v>4.2199999999999994E-2</v>
      </c>
      <c r="Q193" s="6">
        <v>9.849999999999999E-2</v>
      </c>
      <c r="R193" s="6">
        <v>0.63070000000000004</v>
      </c>
    </row>
    <row r="194" spans="3:18" ht="15.5" x14ac:dyDescent="0.35">
      <c r="C194" t="s">
        <v>252</v>
      </c>
      <c r="I194" s="6">
        <v>30.02</v>
      </c>
      <c r="J194" s="6">
        <v>30.27</v>
      </c>
      <c r="K194" s="6">
        <v>63.98</v>
      </c>
      <c r="L194" s="6">
        <v>33.39</v>
      </c>
      <c r="M194" s="6">
        <v>66.41</v>
      </c>
      <c r="N194" s="6">
        <v>37.42</v>
      </c>
      <c r="O194" s="5">
        <v>32</v>
      </c>
      <c r="P194" s="6">
        <v>37.92</v>
      </c>
      <c r="Q194" s="6">
        <v>129.27000000000001</v>
      </c>
      <c r="R194" s="6">
        <v>13.1</v>
      </c>
    </row>
    <row r="195" spans="3:18" ht="15.5" x14ac:dyDescent="0.35">
      <c r="C195" t="s">
        <v>63</v>
      </c>
      <c r="I195" s="6">
        <v>0.55000000000000004</v>
      </c>
      <c r="J195" s="6">
        <v>0.45</v>
      </c>
      <c r="K195" s="6">
        <v>0.53</v>
      </c>
      <c r="L195" s="6">
        <v>0.51</v>
      </c>
      <c r="M195" s="6">
        <v>0.57999999999999996</v>
      </c>
      <c r="N195" s="6">
        <v>0.67</v>
      </c>
      <c r="O195" s="6">
        <v>0.61</v>
      </c>
      <c r="P195" s="6">
        <v>0.83</v>
      </c>
      <c r="Q195" s="6">
        <v>0.67</v>
      </c>
      <c r="R195" s="5">
        <v>0</v>
      </c>
    </row>
    <row r="196" spans="3:18" ht="15.5" x14ac:dyDescent="0.35">
      <c r="C196" t="s">
        <v>60</v>
      </c>
      <c r="I196" s="6">
        <v>385.12</v>
      </c>
      <c r="J196" s="6">
        <v>378.93</v>
      </c>
      <c r="K196" s="6">
        <v>375.51</v>
      </c>
      <c r="L196" s="6">
        <v>365.89</v>
      </c>
      <c r="M196" s="6">
        <v>352.4</v>
      </c>
      <c r="N196" s="6">
        <v>346.45</v>
      </c>
      <c r="O196" s="6">
        <v>324.81</v>
      </c>
      <c r="P196" s="6">
        <v>323.82</v>
      </c>
      <c r="Q196" s="6">
        <v>415.95</v>
      </c>
      <c r="R196" s="6">
        <v>170318571.43000001</v>
      </c>
    </row>
    <row r="197" spans="3:18" ht="15.5" x14ac:dyDescent="0.35">
      <c r="C197" t="s">
        <v>253</v>
      </c>
      <c r="I197" s="6">
        <v>0.56999999999999995</v>
      </c>
      <c r="J197" s="6">
        <v>0.46</v>
      </c>
      <c r="K197" s="6">
        <v>0.55000000000000004</v>
      </c>
      <c r="L197" s="6">
        <v>0.52</v>
      </c>
      <c r="M197" s="6">
        <v>0.6</v>
      </c>
      <c r="N197" s="6">
        <v>0.69</v>
      </c>
      <c r="O197" s="6">
        <v>0.63</v>
      </c>
      <c r="P197" s="6">
        <v>0.86</v>
      </c>
      <c r="Q197" s="6">
        <v>0.7</v>
      </c>
      <c r="R197" s="5">
        <v>0</v>
      </c>
    </row>
    <row r="198" spans="3:18" ht="15.5" x14ac:dyDescent="0.35">
      <c r="C198" t="s">
        <v>254</v>
      </c>
      <c r="I198" s="6">
        <v>373.82</v>
      </c>
      <c r="J198" s="6">
        <v>367.63</v>
      </c>
      <c r="K198" s="6">
        <v>364.21</v>
      </c>
      <c r="L198" s="6">
        <v>354.6</v>
      </c>
      <c r="M198" s="6">
        <v>341.11</v>
      </c>
      <c r="N198" s="6">
        <v>335.16</v>
      </c>
      <c r="O198" s="6">
        <v>313.51</v>
      </c>
      <c r="P198" s="6">
        <v>312.52999999999997</v>
      </c>
      <c r="Q198" s="6">
        <v>400.14</v>
      </c>
      <c r="R198" s="6">
        <v>149904285.71000001</v>
      </c>
    </row>
    <row r="199" spans="3:18" ht="15.5" x14ac:dyDescent="0.35">
      <c r="C199" t="s">
        <v>255</v>
      </c>
      <c r="I199" s="5">
        <v>11000000000</v>
      </c>
      <c r="J199" s="5">
        <v>6000000000</v>
      </c>
      <c r="K199" s="5">
        <v>18000000000</v>
      </c>
      <c r="L199" s="5">
        <v>11000000000</v>
      </c>
      <c r="M199" s="5">
        <v>10000000000</v>
      </c>
      <c r="O199" s="5">
        <v>4000000000</v>
      </c>
      <c r="P199" s="5">
        <v>4000000000</v>
      </c>
      <c r="Q199" s="5">
        <v>0</v>
      </c>
      <c r="R199" s="5">
        <v>0</v>
      </c>
    </row>
    <row r="200" spans="3:18" ht="15.5" x14ac:dyDescent="0.35">
      <c r="C200" t="s">
        <v>256</v>
      </c>
      <c r="J200" s="5">
        <v>0</v>
      </c>
      <c r="K200" s="5">
        <v>2000000000</v>
      </c>
      <c r="L200" s="5">
        <v>2000000000</v>
      </c>
      <c r="R200" s="5">
        <v>0</v>
      </c>
    </row>
    <row r="201" spans="3:18" ht="15.5" x14ac:dyDescent="0.35">
      <c r="C201" t="s">
        <v>26</v>
      </c>
      <c r="I201" s="5">
        <v>11000000000</v>
      </c>
      <c r="J201" s="5">
        <v>6000000000</v>
      </c>
      <c r="K201" s="5">
        <v>20000000000</v>
      </c>
      <c r="L201" s="5">
        <v>13000000000</v>
      </c>
      <c r="M201" s="5">
        <v>10000000000</v>
      </c>
      <c r="O201" s="5">
        <v>4000000000</v>
      </c>
      <c r="P201" s="5">
        <v>4000000000</v>
      </c>
      <c r="Q201" s="5">
        <v>0</v>
      </c>
      <c r="R201" s="5">
        <v>0</v>
      </c>
    </row>
    <row r="202" spans="3:18" ht="15.5" x14ac:dyDescent="0.35">
      <c r="C202" t="s">
        <v>23</v>
      </c>
      <c r="I202" s="5">
        <v>-196000000000</v>
      </c>
      <c r="J202" s="5">
        <v>-212000000000</v>
      </c>
      <c r="K202" s="5">
        <v>-201000000000</v>
      </c>
      <c r="L202" s="5">
        <v>-173000000000</v>
      </c>
      <c r="M202" s="5">
        <v>-224000000000</v>
      </c>
      <c r="N202" s="5">
        <v>-231000000000</v>
      </c>
      <c r="O202" s="5">
        <v>-195000000000</v>
      </c>
      <c r="P202" s="5">
        <v>-199000000000</v>
      </c>
      <c r="Q202" s="5">
        <v>-200000000000</v>
      </c>
      <c r="R202" s="5">
        <v>-64000000000</v>
      </c>
    </row>
    <row r="203" spans="3:18" ht="15.5" x14ac:dyDescent="0.35">
      <c r="C203" t="s">
        <v>257</v>
      </c>
      <c r="I203" s="5">
        <v>309000000000</v>
      </c>
      <c r="J203" s="5">
        <v>337000000000</v>
      </c>
      <c r="K203" s="5">
        <v>327000000000</v>
      </c>
      <c r="L203" s="5">
        <v>298000000000</v>
      </c>
      <c r="M203" s="5">
        <v>299000000000</v>
      </c>
      <c r="N203" s="5">
        <v>288000000000</v>
      </c>
      <c r="O203" s="5">
        <v>255000000000</v>
      </c>
      <c r="P203" s="5">
        <v>242000000000</v>
      </c>
      <c r="Q203" s="5">
        <v>228000000000</v>
      </c>
      <c r="R203" s="5">
        <v>58000000000</v>
      </c>
    </row>
    <row r="204" spans="3:18" ht="15.5" x14ac:dyDescent="0.35">
      <c r="C204" t="s">
        <v>258</v>
      </c>
      <c r="I204" s="5">
        <v>97000000000</v>
      </c>
      <c r="J204" s="5">
        <v>61000000000</v>
      </c>
      <c r="K204" s="5">
        <v>66000000000</v>
      </c>
      <c r="L204" s="5">
        <v>-1000000000</v>
      </c>
      <c r="M204" s="5">
        <v>30000000000</v>
      </c>
      <c r="N204" s="5">
        <v>62000000000</v>
      </c>
      <c r="O204" s="5">
        <v>41000000000</v>
      </c>
      <c r="P204" s="5">
        <v>29000000000</v>
      </c>
      <c r="Q204" s="5">
        <v>24000000000</v>
      </c>
      <c r="R204" s="5">
        <v>88000000000</v>
      </c>
    </row>
    <row r="205" spans="3:18" ht="15.5" x14ac:dyDescent="0.35">
      <c r="C205" t="s">
        <v>259</v>
      </c>
      <c r="I205" s="5">
        <v>-60000000000</v>
      </c>
      <c r="J205" s="5">
        <v>-10000000000</v>
      </c>
      <c r="K205" s="5">
        <v>-5000000000</v>
      </c>
      <c r="L205" s="5">
        <v>-20000000000</v>
      </c>
      <c r="M205" s="5">
        <v>-6000000000</v>
      </c>
      <c r="N205" s="5">
        <v>-3000000000</v>
      </c>
      <c r="O205" s="5">
        <v>-13000000000</v>
      </c>
      <c r="P205" s="5">
        <v>-4000000000</v>
      </c>
      <c r="Q205" s="5">
        <v>-25000000000</v>
      </c>
      <c r="R205" s="5">
        <v>-3000000000</v>
      </c>
    </row>
    <row r="206" spans="3:18" ht="15.5" x14ac:dyDescent="0.35">
      <c r="C206" t="s">
        <v>15</v>
      </c>
      <c r="I206" s="5">
        <v>37000000000</v>
      </c>
      <c r="J206" s="5">
        <v>50000000000</v>
      </c>
      <c r="K206" s="5">
        <v>60000000000</v>
      </c>
      <c r="L206" s="5">
        <v>-20000000000</v>
      </c>
      <c r="M206" s="5">
        <v>23000000000</v>
      </c>
      <c r="N206" s="5">
        <v>59000000000</v>
      </c>
      <c r="O206" s="5">
        <v>28000000000</v>
      </c>
      <c r="P206" s="5">
        <v>25000000000</v>
      </c>
      <c r="Q206" s="5">
        <v>-2000000000</v>
      </c>
      <c r="R206" s="5">
        <v>85000000000</v>
      </c>
    </row>
    <row r="207" spans="3:18" ht="15.5" x14ac:dyDescent="0.35">
      <c r="C207" t="s">
        <v>17</v>
      </c>
      <c r="I207" s="6">
        <v>14.69</v>
      </c>
      <c r="J207" s="6">
        <v>19.82</v>
      </c>
      <c r="K207" s="6">
        <v>23.83</v>
      </c>
      <c r="L207" s="6">
        <v>-8.07</v>
      </c>
      <c r="M207" s="6">
        <v>9.2799999999999994</v>
      </c>
      <c r="N207" s="6">
        <v>23.28</v>
      </c>
      <c r="O207" s="6">
        <v>11.09</v>
      </c>
      <c r="P207" s="6">
        <v>9.85</v>
      </c>
      <c r="Q207" s="6">
        <v>-0.89</v>
      </c>
      <c r="R207" s="6">
        <v>60542142.859999999</v>
      </c>
    </row>
    <row r="209" spans="2:17" ht="15.5" x14ac:dyDescent="0.35">
      <c r="B209" t="s">
        <v>260</v>
      </c>
      <c r="C209" t="s">
        <v>261</v>
      </c>
      <c r="D209" s="5">
        <v>6000000000</v>
      </c>
      <c r="E209" s="5">
        <v>6000000000</v>
      </c>
      <c r="F209" s="5">
        <v>10000000000</v>
      </c>
      <c r="G209" s="5">
        <v>6000000000</v>
      </c>
      <c r="H209" s="5">
        <v>24000000000</v>
      </c>
      <c r="I209" s="5">
        <v>34000000000</v>
      </c>
      <c r="J209" s="5">
        <v>28000000000</v>
      </c>
      <c r="K209" s="5">
        <v>48000000000</v>
      </c>
      <c r="L209" s="5">
        <v>38000000000</v>
      </c>
      <c r="M209" s="5">
        <v>39000000000</v>
      </c>
      <c r="N209" s="5">
        <v>40000000000</v>
      </c>
      <c r="O209" s="5">
        <v>32000000000</v>
      </c>
      <c r="P209" s="5">
        <v>34000000000</v>
      </c>
      <c r="Q209" s="5">
        <v>47000000000</v>
      </c>
    </row>
    <row r="210" spans="2:17" ht="15.5" x14ac:dyDescent="0.35">
      <c r="C210" t="s">
        <v>444</v>
      </c>
      <c r="H210" s="5">
        <v>9</v>
      </c>
      <c r="I210" s="5">
        <v>9</v>
      </c>
      <c r="J210" s="5">
        <v>8</v>
      </c>
      <c r="K210" s="5">
        <v>12</v>
      </c>
      <c r="L210" s="5">
        <v>10</v>
      </c>
      <c r="M210" s="5">
        <v>10</v>
      </c>
      <c r="N210" s="5">
        <v>12</v>
      </c>
      <c r="O210" s="5">
        <v>9</v>
      </c>
      <c r="P210" s="5">
        <v>12</v>
      </c>
      <c r="Q210" s="6">
        <v>12.14</v>
      </c>
    </row>
    <row r="211" spans="2:17" ht="15.5" x14ac:dyDescent="0.35">
      <c r="C211" t="s">
        <v>71</v>
      </c>
      <c r="H211" s="6">
        <v>0.96439999999999992</v>
      </c>
      <c r="I211" s="6">
        <v>0.66170000000000007</v>
      </c>
      <c r="J211" s="6">
        <v>0.73480000000000001</v>
      </c>
      <c r="K211" s="6">
        <v>0.63529999999999998</v>
      </c>
      <c r="L211" s="6">
        <v>0.66670000000000007</v>
      </c>
      <c r="M211" s="6">
        <v>0.65359999999999996</v>
      </c>
      <c r="N211" s="6">
        <v>0.76209999999999989</v>
      </c>
      <c r="O211" s="6">
        <v>0.7016</v>
      </c>
      <c r="P211" s="6">
        <v>0.90610000000000002</v>
      </c>
      <c r="Q211" s="6">
        <v>0.65569999999999995</v>
      </c>
    </row>
    <row r="212" spans="2:17" ht="15.5" x14ac:dyDescent="0.35">
      <c r="C212" t="s">
        <v>445</v>
      </c>
      <c r="H212" s="6">
        <v>4.7899999999999998E-2</v>
      </c>
      <c r="I212" s="6">
        <v>5.0599999999999999E-2</v>
      </c>
      <c r="J212" s="6">
        <v>4.9400000000000006E-2</v>
      </c>
      <c r="K212" s="6">
        <v>6.1500000000000006E-2</v>
      </c>
      <c r="L212" s="6">
        <v>5.0499999999999996E-2</v>
      </c>
      <c r="M212" s="6">
        <v>4.9000000000000002E-2</v>
      </c>
      <c r="N212" s="6">
        <v>5.2199999999999996E-2</v>
      </c>
      <c r="O212" s="6">
        <v>6.6699999999999995E-2</v>
      </c>
      <c r="P212" s="6">
        <v>5.3600000000000002E-2</v>
      </c>
      <c r="Q212" s="6">
        <v>4.2300000000000004E-2</v>
      </c>
    </row>
    <row r="213" spans="2:17" ht="15.5" x14ac:dyDescent="0.35">
      <c r="C213" t="s">
        <v>51</v>
      </c>
      <c r="D213" s="6">
        <v>2.1800000000000002</v>
      </c>
      <c r="E213" s="6">
        <v>2.4900000000000002</v>
      </c>
      <c r="F213" s="6">
        <v>4.08</v>
      </c>
      <c r="G213" s="6">
        <v>2.4700000000000002</v>
      </c>
      <c r="H213" s="6">
        <v>9.33</v>
      </c>
      <c r="I213" s="6">
        <v>13.6</v>
      </c>
      <c r="J213" s="6">
        <v>10.89</v>
      </c>
      <c r="K213" s="6">
        <v>18.89</v>
      </c>
      <c r="L213" s="5">
        <v>15</v>
      </c>
      <c r="M213" s="6">
        <v>15.3</v>
      </c>
      <c r="N213" s="6">
        <v>15.75</v>
      </c>
      <c r="O213" s="6">
        <v>12.83</v>
      </c>
      <c r="P213" s="6">
        <v>13.24</v>
      </c>
      <c r="Q213" s="6">
        <v>18.52</v>
      </c>
    </row>
    <row r="214" spans="2:17" ht="15.5" x14ac:dyDescent="0.35">
      <c r="C214" t="s">
        <v>73</v>
      </c>
      <c r="H214" s="5">
        <v>9</v>
      </c>
      <c r="I214" s="5">
        <v>9</v>
      </c>
      <c r="J214" s="5">
        <v>8</v>
      </c>
      <c r="K214" s="5">
        <v>12</v>
      </c>
      <c r="L214" s="5">
        <v>10</v>
      </c>
      <c r="M214" s="5">
        <v>10</v>
      </c>
      <c r="N214" s="5">
        <v>12</v>
      </c>
      <c r="O214" s="5">
        <v>9</v>
      </c>
      <c r="P214" s="5">
        <v>12</v>
      </c>
      <c r="Q214" s="6">
        <v>12.14</v>
      </c>
    </row>
    <row r="215" spans="2:17" ht="15.5" x14ac:dyDescent="0.35">
      <c r="C215" t="s">
        <v>446</v>
      </c>
      <c r="H215" s="6">
        <v>0.96439999999999992</v>
      </c>
      <c r="I215" s="6">
        <v>0.66170000000000007</v>
      </c>
      <c r="J215" s="6">
        <v>0.73480000000000001</v>
      </c>
      <c r="K215" s="6">
        <v>0.63529999999999998</v>
      </c>
      <c r="L215" s="6">
        <v>0.66670000000000007</v>
      </c>
      <c r="M215" s="6">
        <v>0.65359999999999996</v>
      </c>
      <c r="N215" s="6">
        <v>0.76209999999999989</v>
      </c>
      <c r="O215" s="6">
        <v>0.7016</v>
      </c>
      <c r="P215" s="6">
        <v>0.90610000000000002</v>
      </c>
      <c r="Q215" s="6">
        <v>0.65569999999999995</v>
      </c>
    </row>
    <row r="216" spans="2:17" ht="15.5" x14ac:dyDescent="0.35">
      <c r="C216" t="s">
        <v>447</v>
      </c>
      <c r="H216" s="6">
        <v>4.7899999999999998E-2</v>
      </c>
      <c r="I216" s="6">
        <v>5.0599999999999999E-2</v>
      </c>
      <c r="J216" s="6">
        <v>4.9400000000000006E-2</v>
      </c>
      <c r="K216" s="6">
        <v>6.1500000000000006E-2</v>
      </c>
      <c r="L216" s="6">
        <v>5.0499999999999996E-2</v>
      </c>
      <c r="M216" s="6">
        <v>4.9000000000000002E-2</v>
      </c>
      <c r="N216" s="6">
        <v>5.2199999999999996E-2</v>
      </c>
      <c r="O216" s="6">
        <v>6.6699999999999995E-2</v>
      </c>
      <c r="P216" s="6">
        <v>5.3600000000000002E-2</v>
      </c>
      <c r="Q216" s="6">
        <v>4.2300000000000004E-2</v>
      </c>
    </row>
    <row r="217" spans="2:17" ht="15.5" x14ac:dyDescent="0.35">
      <c r="C217" t="s">
        <v>262</v>
      </c>
      <c r="D217" s="5">
        <v>78000000000</v>
      </c>
      <c r="E217" s="5">
        <v>72000000000</v>
      </c>
      <c r="F217" s="5">
        <v>89000000000</v>
      </c>
      <c r="G217" s="5">
        <v>78000000000</v>
      </c>
      <c r="H217" s="5">
        <v>300000000000</v>
      </c>
      <c r="I217" s="5">
        <v>319000000000</v>
      </c>
      <c r="J217" s="5">
        <v>344000000000</v>
      </c>
      <c r="K217" s="5">
        <v>471000000000</v>
      </c>
      <c r="L217" s="5">
        <v>487000000000</v>
      </c>
      <c r="M217" s="5">
        <v>397000000000</v>
      </c>
      <c r="N217" s="5">
        <v>350000000000</v>
      </c>
      <c r="O217" s="5">
        <v>350000000000</v>
      </c>
      <c r="P217" s="5">
        <v>399000000000</v>
      </c>
      <c r="Q217" s="5">
        <v>368000000000</v>
      </c>
    </row>
    <row r="218" spans="2:17" ht="15.5" x14ac:dyDescent="0.35">
      <c r="C218" t="s">
        <v>448</v>
      </c>
      <c r="H218" s="5">
        <v>9</v>
      </c>
      <c r="I218" s="5">
        <v>9</v>
      </c>
      <c r="J218" s="5">
        <v>8</v>
      </c>
      <c r="K218" s="5">
        <v>12</v>
      </c>
      <c r="L218" s="5">
        <v>10</v>
      </c>
      <c r="M218" s="5">
        <v>10</v>
      </c>
      <c r="N218" s="5">
        <v>12</v>
      </c>
      <c r="O218" s="5">
        <v>9</v>
      </c>
      <c r="P218" s="5">
        <v>12</v>
      </c>
      <c r="Q218" s="6">
        <v>12.14</v>
      </c>
    </row>
    <row r="219" spans="2:17" ht="15.5" x14ac:dyDescent="0.35">
      <c r="C219" t="s">
        <v>449</v>
      </c>
      <c r="H219" s="6">
        <v>0.96439999999999992</v>
      </c>
      <c r="I219" s="6">
        <v>0.66170000000000007</v>
      </c>
      <c r="J219" s="6">
        <v>0.73480000000000001</v>
      </c>
      <c r="K219" s="6">
        <v>0.63529999999999998</v>
      </c>
      <c r="L219" s="6">
        <v>0.66670000000000007</v>
      </c>
      <c r="M219" s="6">
        <v>0.65359999999999996</v>
      </c>
      <c r="N219" s="6">
        <v>0.76209999999999989</v>
      </c>
      <c r="O219" s="6">
        <v>0.7016</v>
      </c>
      <c r="P219" s="6">
        <v>0.90610000000000002</v>
      </c>
      <c r="Q219" s="6">
        <v>0.65569999999999995</v>
      </c>
    </row>
    <row r="220" spans="2:17" ht="15.5" x14ac:dyDescent="0.35">
      <c r="C220" t="s">
        <v>450</v>
      </c>
      <c r="H220" s="6">
        <v>4.7899999999999998E-2</v>
      </c>
      <c r="I220" s="6">
        <v>5.0599999999999999E-2</v>
      </c>
      <c r="J220" s="6">
        <v>4.9400000000000006E-2</v>
      </c>
      <c r="K220" s="6">
        <v>6.1500000000000006E-2</v>
      </c>
      <c r="L220" s="6">
        <v>5.0499999999999996E-2</v>
      </c>
      <c r="M220" s="6">
        <v>4.9000000000000002E-2</v>
      </c>
      <c r="N220" s="6">
        <v>5.2199999999999996E-2</v>
      </c>
      <c r="O220" s="6">
        <v>6.6699999999999995E-2</v>
      </c>
      <c r="P220" s="6">
        <v>5.3600000000000002E-2</v>
      </c>
      <c r="Q220" s="6">
        <v>4.2300000000000004E-2</v>
      </c>
    </row>
    <row r="221" spans="2:17" ht="15.5" x14ac:dyDescent="0.35">
      <c r="C221" t="s">
        <v>344</v>
      </c>
      <c r="I221" s="6">
        <v>20.149999999999999</v>
      </c>
    </row>
    <row r="222" spans="2:17" ht="15.5" x14ac:dyDescent="0.35">
      <c r="C222" t="s">
        <v>345</v>
      </c>
      <c r="I222" s="6">
        <v>16.75</v>
      </c>
    </row>
    <row r="223" spans="2:17" ht="15.5" x14ac:dyDescent="0.35">
      <c r="C223" t="s">
        <v>263</v>
      </c>
      <c r="I223" s="6">
        <v>6.95</v>
      </c>
    </row>
    <row r="224" spans="2:17" ht="15.5" x14ac:dyDescent="0.35">
      <c r="C224" t="s">
        <v>346</v>
      </c>
      <c r="I224" s="6">
        <v>5.9699999999999996E-2</v>
      </c>
    </row>
    <row r="225" spans="3:9" ht="15.5" x14ac:dyDescent="0.35">
      <c r="C225" t="s">
        <v>347</v>
      </c>
      <c r="I225" s="6">
        <v>1.5</v>
      </c>
    </row>
    <row r="226" spans="3:9" ht="15.5" x14ac:dyDescent="0.35">
      <c r="C226" t="s">
        <v>348</v>
      </c>
      <c r="I226" s="6">
        <v>0.49</v>
      </c>
    </row>
    <row r="227" spans="3:9" ht="15.5" x14ac:dyDescent="0.35">
      <c r="C227" t="s">
        <v>349</v>
      </c>
      <c r="I227" s="6">
        <v>5.45</v>
      </c>
    </row>
    <row r="228" spans="3:9" ht="15.5" x14ac:dyDescent="0.35">
      <c r="C228" t="s">
        <v>350</v>
      </c>
      <c r="I228" s="6">
        <v>19.18</v>
      </c>
    </row>
    <row r="229" spans="3:9" ht="15.5" x14ac:dyDescent="0.35">
      <c r="C229" t="s">
        <v>351</v>
      </c>
      <c r="I229" s="6">
        <v>9.91</v>
      </c>
    </row>
    <row r="230" spans="3:9" ht="15.5" x14ac:dyDescent="0.35">
      <c r="C230" t="s">
        <v>264</v>
      </c>
      <c r="I230" s="6">
        <v>5.77</v>
      </c>
    </row>
    <row r="231" spans="3:9" ht="15.5" x14ac:dyDescent="0.35">
      <c r="C231" t="s">
        <v>451</v>
      </c>
      <c r="I231" s="6">
        <v>0.67</v>
      </c>
    </row>
    <row r="232" spans="3:9" ht="15.5" x14ac:dyDescent="0.35">
      <c r="C232" t="s">
        <v>452</v>
      </c>
      <c r="I232" s="6">
        <v>-5.22</v>
      </c>
    </row>
    <row r="233" spans="3:9" ht="15.5" x14ac:dyDescent="0.35">
      <c r="C233" t="s">
        <v>352</v>
      </c>
      <c r="I233" s="6">
        <v>11.22</v>
      </c>
    </row>
    <row r="234" spans="3:9" ht="15.5" x14ac:dyDescent="0.35">
      <c r="C234" t="s">
        <v>353</v>
      </c>
      <c r="I234" s="6">
        <v>9.33</v>
      </c>
    </row>
    <row r="235" spans="3:9" ht="15.5" x14ac:dyDescent="0.35">
      <c r="C235" t="s">
        <v>354</v>
      </c>
      <c r="I235" s="6">
        <v>125.57</v>
      </c>
    </row>
    <row r="236" spans="3:9" ht="15.5" x14ac:dyDescent="0.35">
      <c r="C236" t="s">
        <v>355</v>
      </c>
      <c r="D236" s="6">
        <v>87.78</v>
      </c>
    </row>
    <row r="237" spans="3:9" ht="15.5" x14ac:dyDescent="0.35">
      <c r="C237" t="s">
        <v>356</v>
      </c>
      <c r="I237" s="6">
        <v>380.76</v>
      </c>
    </row>
    <row r="238" spans="3:9" ht="15.5" x14ac:dyDescent="0.35">
      <c r="C238" t="s">
        <v>357</v>
      </c>
      <c r="I238" s="6">
        <v>9.8000000000000007</v>
      </c>
    </row>
    <row r="239" spans="3:9" ht="15.5" x14ac:dyDescent="0.35">
      <c r="C239" t="s">
        <v>265</v>
      </c>
      <c r="D239" s="6">
        <v>5.6</v>
      </c>
    </row>
    <row r="240" spans="3:9" ht="15.5" x14ac:dyDescent="0.35">
      <c r="C240" t="s">
        <v>266</v>
      </c>
      <c r="D240" s="6">
        <v>3.83</v>
      </c>
    </row>
    <row r="241" spans="3:9" ht="15.5" x14ac:dyDescent="0.35">
      <c r="C241" t="s">
        <v>267</v>
      </c>
      <c r="D241" s="6">
        <v>0.02</v>
      </c>
    </row>
    <row r="242" spans="3:9" ht="15.5" x14ac:dyDescent="0.35">
      <c r="C242" t="s">
        <v>269</v>
      </c>
      <c r="D242" s="6">
        <v>0.1</v>
      </c>
    </row>
    <row r="243" spans="3:9" ht="15.5" x14ac:dyDescent="0.35">
      <c r="C243" t="s">
        <v>270</v>
      </c>
      <c r="D243" s="6">
        <v>0.01</v>
      </c>
    </row>
    <row r="244" spans="3:9" ht="15.5" x14ac:dyDescent="0.35">
      <c r="C244" t="s">
        <v>271</v>
      </c>
      <c r="D244" s="6">
        <v>1.1100000000000001</v>
      </c>
    </row>
    <row r="245" spans="3:9" ht="15.5" x14ac:dyDescent="0.35">
      <c r="C245" t="s">
        <v>272</v>
      </c>
      <c r="I245" s="6">
        <v>24.15</v>
      </c>
    </row>
    <row r="246" spans="3:9" ht="15.5" x14ac:dyDescent="0.35">
      <c r="C246" t="s">
        <v>13</v>
      </c>
      <c r="D246" s="5">
        <v>4000000000</v>
      </c>
    </row>
    <row r="247" spans="3:9" ht="15.5" x14ac:dyDescent="0.35">
      <c r="C247" t="s">
        <v>358</v>
      </c>
      <c r="I247" s="6">
        <v>13.46</v>
      </c>
    </row>
    <row r="248" spans="3:9" ht="15.5" x14ac:dyDescent="0.35">
      <c r="C248" t="s">
        <v>273</v>
      </c>
      <c r="I248" s="6">
        <v>2.6499999999999999E-2</v>
      </c>
    </row>
    <row r="249" spans="3:9" ht="15.5" x14ac:dyDescent="0.35">
      <c r="C249" t="s">
        <v>274</v>
      </c>
      <c r="I249" s="6">
        <v>2.9500000000000002E-2</v>
      </c>
    </row>
    <row r="250" spans="3:9" ht="15.5" x14ac:dyDescent="0.35">
      <c r="C250" t="s">
        <v>275</v>
      </c>
      <c r="I250" s="6">
        <v>2.8399999999999998E-2</v>
      </c>
    </row>
    <row r="251" spans="3:9" ht="15.5" x14ac:dyDescent="0.35">
      <c r="C251" t="s">
        <v>359</v>
      </c>
      <c r="I251" s="6">
        <v>2.3900000000000001E-2</v>
      </c>
    </row>
    <row r="252" spans="3:9" ht="15.5" x14ac:dyDescent="0.35">
      <c r="C252" t="s">
        <v>276</v>
      </c>
      <c r="D252" s="6">
        <v>13.86</v>
      </c>
    </row>
    <row r="253" spans="3:9" ht="15.5" x14ac:dyDescent="0.35">
      <c r="C253" t="s">
        <v>277</v>
      </c>
      <c r="D253" s="6">
        <v>168.67</v>
      </c>
    </row>
    <row r="254" spans="3:9" ht="15.5" x14ac:dyDescent="0.35">
      <c r="C254" t="s">
        <v>278</v>
      </c>
      <c r="D254" s="6">
        <v>20.14</v>
      </c>
    </row>
    <row r="255" spans="3:9" ht="15.5" x14ac:dyDescent="0.35">
      <c r="C255" t="s">
        <v>279</v>
      </c>
      <c r="D255" s="6">
        <v>162.38999999999999</v>
      </c>
    </row>
    <row r="256" spans="3:9" ht="15.5" x14ac:dyDescent="0.35">
      <c r="C256" t="s">
        <v>280</v>
      </c>
      <c r="D256" s="6">
        <v>6.57</v>
      </c>
    </row>
    <row r="257" spans="3:9" ht="15.5" x14ac:dyDescent="0.35">
      <c r="C257" t="s">
        <v>281</v>
      </c>
      <c r="I257" s="6">
        <v>0.3</v>
      </c>
    </row>
    <row r="258" spans="3:9" ht="15.5" x14ac:dyDescent="0.35">
      <c r="C258" t="s">
        <v>282</v>
      </c>
      <c r="I258" s="6">
        <v>2.12</v>
      </c>
    </row>
    <row r="259" spans="3:9" ht="15.5" x14ac:dyDescent="0.35">
      <c r="C259" t="s">
        <v>47</v>
      </c>
      <c r="I259" s="5">
        <v>476000000000</v>
      </c>
    </row>
    <row r="260" spans="3:9" ht="15.5" x14ac:dyDescent="0.35">
      <c r="C260" t="s">
        <v>283</v>
      </c>
      <c r="I260" s="5">
        <v>286000000000</v>
      </c>
    </row>
    <row r="261" spans="3:9" ht="15.5" x14ac:dyDescent="0.35">
      <c r="C261" t="s">
        <v>284</v>
      </c>
      <c r="I261" s="5">
        <v>2530000000</v>
      </c>
    </row>
    <row r="262" spans="3:9" ht="15.5" x14ac:dyDescent="0.35">
      <c r="C262" t="s">
        <v>285</v>
      </c>
      <c r="I262" s="6">
        <v>0.109</v>
      </c>
    </row>
    <row r="263" spans="3:9" ht="15.5" x14ac:dyDescent="0.35">
      <c r="C263" t="s">
        <v>286</v>
      </c>
      <c r="D263" s="6">
        <v>0.20010000000000003</v>
      </c>
    </row>
    <row r="264" spans="3:9" ht="15.5" x14ac:dyDescent="0.35">
      <c r="C264" t="s">
        <v>287</v>
      </c>
      <c r="D264" s="6">
        <v>7.1500000000000008E-2</v>
      </c>
    </row>
    <row r="265" spans="3:9" ht="15.5" x14ac:dyDescent="0.35">
      <c r="C265" t="s">
        <v>288</v>
      </c>
      <c r="D265" s="6">
        <v>7.0300000000000001E-2</v>
      </c>
    </row>
    <row r="266" spans="3:9" ht="15.5" x14ac:dyDescent="0.35">
      <c r="C266" t="s">
        <v>453</v>
      </c>
      <c r="D266" s="6">
        <v>7.6E-3</v>
      </c>
    </row>
    <row r="267" spans="3:9" ht="15.5" x14ac:dyDescent="0.35">
      <c r="C267" t="s">
        <v>289</v>
      </c>
      <c r="D267" s="6">
        <v>-9.7699999999999995E-2</v>
      </c>
    </row>
    <row r="268" spans="3:9" ht="15.5" x14ac:dyDescent="0.35">
      <c r="C268" t="s">
        <v>360</v>
      </c>
      <c r="D268" s="6">
        <v>-0.29380000000000001</v>
      </c>
    </row>
    <row r="269" spans="3:9" ht="15.5" x14ac:dyDescent="0.35">
      <c r="C269" t="s">
        <v>290</v>
      </c>
      <c r="I269" s="5">
        <v>9</v>
      </c>
    </row>
    <row r="270" spans="3:9" ht="15.5" x14ac:dyDescent="0.35">
      <c r="C270" t="s">
        <v>454</v>
      </c>
      <c r="I270" s="5">
        <v>9</v>
      </c>
    </row>
    <row r="271" spans="3:9" ht="15.5" x14ac:dyDescent="0.35">
      <c r="C271" t="s">
        <v>455</v>
      </c>
      <c r="I271" s="6">
        <v>0.96439999999999992</v>
      </c>
    </row>
    <row r="272" spans="3:9" ht="15.5" x14ac:dyDescent="0.35">
      <c r="C272" t="s">
        <v>456</v>
      </c>
      <c r="I272" s="6">
        <v>4.7899999999999998E-2</v>
      </c>
    </row>
    <row r="273" spans="3:9" ht="15.5" x14ac:dyDescent="0.35">
      <c r="C273" t="s">
        <v>291</v>
      </c>
      <c r="I273" t="s">
        <v>2052</v>
      </c>
    </row>
    <row r="274" spans="3:9" ht="15.5" x14ac:dyDescent="0.35">
      <c r="C274" t="s">
        <v>293</v>
      </c>
      <c r="I274" s="5">
        <v>6</v>
      </c>
    </row>
    <row r="275" spans="3:9" ht="15.5" x14ac:dyDescent="0.35">
      <c r="C275" t="s">
        <v>294</v>
      </c>
      <c r="I275" s="6">
        <v>0.65</v>
      </c>
    </row>
    <row r="276" spans="3:9" ht="15.5" x14ac:dyDescent="0.35">
      <c r="C276" t="s">
        <v>295</v>
      </c>
      <c r="I276" s="6">
        <v>0.38</v>
      </c>
    </row>
    <row r="277" spans="3:9" ht="15.5" x14ac:dyDescent="0.35">
      <c r="C277" t="s">
        <v>458</v>
      </c>
      <c r="I277" s="6">
        <v>0.42</v>
      </c>
    </row>
    <row r="278" spans="3:9" ht="15.5" x14ac:dyDescent="0.35">
      <c r="C278" t="s">
        <v>296</v>
      </c>
      <c r="I278" s="6">
        <v>0.78</v>
      </c>
    </row>
    <row r="279" spans="3:9" ht="15.5" x14ac:dyDescent="0.35">
      <c r="C279" t="s">
        <v>361</v>
      </c>
      <c r="I279" s="6">
        <v>0.47</v>
      </c>
    </row>
    <row r="280" spans="3:9" ht="15.5" x14ac:dyDescent="0.35">
      <c r="C280" t="s">
        <v>297</v>
      </c>
      <c r="I280" s="6">
        <v>0.81</v>
      </c>
    </row>
    <row r="281" spans="3:9" ht="15.5" x14ac:dyDescent="0.35">
      <c r="C281" t="s">
        <v>298</v>
      </c>
      <c r="I281" s="6">
        <v>0.68</v>
      </c>
    </row>
    <row r="282" spans="3:9" ht="15.5" x14ac:dyDescent="0.35">
      <c r="C282" t="s">
        <v>299</v>
      </c>
      <c r="I282" s="5">
        <v>318000000000</v>
      </c>
    </row>
    <row r="283" spans="3:9" ht="15.5" x14ac:dyDescent="0.35">
      <c r="C283" t="s">
        <v>300</v>
      </c>
      <c r="I283" s="5">
        <v>71000000000</v>
      </c>
    </row>
    <row r="284" spans="3:9" ht="15.5" x14ac:dyDescent="0.35">
      <c r="C284" t="s">
        <v>301</v>
      </c>
      <c r="I284" s="5">
        <v>50000000000</v>
      </c>
    </row>
    <row r="285" spans="3:9" ht="15.5" x14ac:dyDescent="0.35">
      <c r="C285" t="s">
        <v>302</v>
      </c>
      <c r="I285" s="5">
        <v>28000000000</v>
      </c>
    </row>
    <row r="286" spans="3:9" ht="15.5" x14ac:dyDescent="0.35">
      <c r="C286" t="s">
        <v>303</v>
      </c>
      <c r="D286" s="5">
        <v>222000000000</v>
      </c>
    </row>
    <row r="287" spans="3:9" ht="15.5" x14ac:dyDescent="0.35">
      <c r="C287" t="s">
        <v>304</v>
      </c>
      <c r="D287" s="5">
        <v>1073000000000</v>
      </c>
    </row>
    <row r="288" spans="3:9" ht="15.5" x14ac:dyDescent="0.35">
      <c r="C288" t="s">
        <v>305</v>
      </c>
      <c r="D288" s="5">
        <v>93000000000</v>
      </c>
    </row>
    <row r="289" spans="3:9" ht="15.5" x14ac:dyDescent="0.35">
      <c r="C289" t="s">
        <v>245</v>
      </c>
      <c r="D289" s="5">
        <v>299000000000</v>
      </c>
    </row>
    <row r="290" spans="3:9" ht="15.5" x14ac:dyDescent="0.35">
      <c r="C290" t="s">
        <v>306</v>
      </c>
      <c r="I290" s="5">
        <v>963000000000</v>
      </c>
    </row>
    <row r="291" spans="3:9" ht="15.5" x14ac:dyDescent="0.35">
      <c r="C291" t="s">
        <v>242</v>
      </c>
      <c r="D291" s="5">
        <v>16000000000</v>
      </c>
    </row>
    <row r="292" spans="3:9" ht="15.5" x14ac:dyDescent="0.35">
      <c r="C292" t="s">
        <v>24</v>
      </c>
      <c r="D292" s="5">
        <v>16000000000</v>
      </c>
    </row>
    <row r="293" spans="3:9" ht="15.5" x14ac:dyDescent="0.35">
      <c r="C293" t="s">
        <v>21</v>
      </c>
      <c r="D293" s="5">
        <v>-207000000000</v>
      </c>
    </row>
    <row r="294" spans="3:9" ht="15.5" x14ac:dyDescent="0.35">
      <c r="C294" t="s">
        <v>244</v>
      </c>
      <c r="I294" s="5">
        <v>980000000000</v>
      </c>
    </row>
    <row r="295" spans="3:9" ht="15.5" x14ac:dyDescent="0.35">
      <c r="C295" t="s">
        <v>307</v>
      </c>
      <c r="I295" s="5">
        <v>87000000000</v>
      </c>
    </row>
    <row r="296" spans="3:9" ht="15.5" x14ac:dyDescent="0.35">
      <c r="C296" t="s">
        <v>308</v>
      </c>
      <c r="I296" s="5">
        <v>-63000000000</v>
      </c>
    </row>
    <row r="297" spans="3:9" ht="15.5" x14ac:dyDescent="0.35">
      <c r="C297" t="s">
        <v>309</v>
      </c>
      <c r="I297" s="5">
        <v>-18000000000</v>
      </c>
    </row>
    <row r="298" spans="3:9" ht="15.5" x14ac:dyDescent="0.35">
      <c r="C298" t="s">
        <v>310</v>
      </c>
      <c r="I298" s="5">
        <v>-62000000000</v>
      </c>
    </row>
    <row r="299" spans="3:9" ht="15.5" x14ac:dyDescent="0.35">
      <c r="C299" t="s">
        <v>311</v>
      </c>
      <c r="I299" s="5">
        <v>25000000000</v>
      </c>
    </row>
  </sheetData>
  <pageMargins left="0.7" right="0.7" top="0.75" bottom="0.75" header="0.3" footer="0.3"/>
  <ignoredErrors>
    <ignoredError sqref="A1:R300" numberStoredAsText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R31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2053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2054</v>
      </c>
      <c r="D2" s="2" vm="50">
        <f ca="1">IFERROR(_xlfn.STOCKHISTORY("XIDX:" &amp; $C$1, D3, , 0, 0, 1), "Libur")</f>
        <v>167</v>
      </c>
      <c r="E2" s="2" vm="14">
        <f ca="1">IFERROR(_xlfn.STOCKHISTORY("XIDX:" &amp; $C$1, E3, , 0, 0, 1), "Libur")</f>
        <v>87</v>
      </c>
      <c r="H2" s="2" vm="14">
        <f ca="1">IFERROR(INDEX(D2:G2,COUNT(D2:G2)),"")</f>
        <v>87</v>
      </c>
      <c r="I2" s="2" vm="29">
        <f t="shared" ref="I2:R2" ca="1" si="0">IFERROR(_xlfn.STOCKHISTORY("XIDX:" &amp; $C$1, I1, , 0, 0, 1), "Libur")</f>
        <v>69</v>
      </c>
      <c r="J2" s="2" vm="220">
        <f t="shared" ca="1" si="0"/>
        <v>60</v>
      </c>
      <c r="K2" s="2" vm="241">
        <f t="shared" ca="1" si="0"/>
        <v>79</v>
      </c>
      <c r="L2" s="2" vm="218">
        <f t="shared" ca="1" si="0"/>
        <v>148</v>
      </c>
      <c r="M2" s="2" vm="177">
        <f t="shared" ca="1" si="0"/>
        <v>146</v>
      </c>
      <c r="N2" s="2" vm="217">
        <f t="shared" ca="1" si="0"/>
        <v>159</v>
      </c>
      <c r="O2" s="2" vm="186">
        <f t="shared" ca="1" si="0"/>
        <v>104</v>
      </c>
      <c r="P2" s="2" vm="200">
        <f t="shared" ca="1" si="0"/>
        <v>48</v>
      </c>
      <c r="Q2" s="2" vm="555">
        <f t="shared" ca="1" si="0"/>
        <v>42</v>
      </c>
      <c r="R2" s="2" t="str">
        <f t="shared" ca="1" si="0"/>
        <v>Libur</v>
      </c>
    </row>
    <row r="3" spans="1:18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8" ht="15.5" x14ac:dyDescent="0.35">
      <c r="B4" t="s">
        <v>5</v>
      </c>
      <c r="C4" t="s">
        <v>6</v>
      </c>
      <c r="D4" s="2">
        <f>IFERROR(INDEX(D51:D500,MATCH($C$4,$C$51:$C$500,0)),"")</f>
        <v>176731025638</v>
      </c>
      <c r="E4" s="2">
        <f>IFERROR(INDEX(E51:E500,MATCH($C$4,$C$51:$C$500,0)),"")</f>
        <v>153281438711</v>
      </c>
      <c r="H4" s="2">
        <f>IFERROR(SUM(D4:G4)*(4/MAX(1,COUNT(D4:G4))),"")</f>
        <v>660024928698</v>
      </c>
      <c r="I4" s="2">
        <f t="shared" ref="I4:R4" si="1">IFERROR(INDEX(I51:I500,MATCH($C$4,$C$51:$C$500,0)),"")</f>
        <v>584752959362</v>
      </c>
      <c r="J4" s="2">
        <f t="shared" si="1"/>
        <v>584892244800</v>
      </c>
      <c r="K4" s="2">
        <f t="shared" si="1"/>
        <v>538593189107</v>
      </c>
      <c r="L4" s="2">
        <f t="shared" si="1"/>
        <v>461846092519</v>
      </c>
      <c r="M4" s="2">
        <f t="shared" si="1"/>
        <v>428170870794</v>
      </c>
      <c r="N4" s="2">
        <f t="shared" si="1"/>
        <v>538299250841</v>
      </c>
      <c r="O4" s="2">
        <f t="shared" si="1"/>
        <v>714325706006</v>
      </c>
      <c r="P4" s="2">
        <f t="shared" si="1"/>
        <v>561373657827</v>
      </c>
      <c r="Q4" s="2">
        <f t="shared" si="1"/>
        <v>446128910614</v>
      </c>
      <c r="R4" s="2">
        <f t="shared" si="1"/>
        <v>416162129906</v>
      </c>
    </row>
    <row r="5" spans="1:18" ht="15.5" x14ac:dyDescent="0.35">
      <c r="B5" t="s">
        <v>7</v>
      </c>
      <c r="C5" t="s">
        <v>8</v>
      </c>
      <c r="D5" s="2">
        <f>IFERROR(INDEX(D51:D500,MATCH($C$5,$C$51:$C$500,0)),"")</f>
        <v>6337007241</v>
      </c>
      <c r="E5" s="2">
        <f>IFERROR(INDEX(E51:E500,MATCH($C$5,$C$51:$C$500,0)),"")</f>
        <v>2682586192</v>
      </c>
      <c r="H5" s="2">
        <f>IFERROR(SUM(D5:G5)*(4/MAX(1,COUNT(D5:G5))),"")</f>
        <v>18039186866</v>
      </c>
      <c r="I5" s="2">
        <f t="shared" ref="I5:R5" si="2">IFERROR(INDEX(I51:I500,MATCH($C$5,$C$51:$C$500,0)),"")</f>
        <v>8677580359</v>
      </c>
      <c r="J5" s="2">
        <f t="shared" si="2"/>
        <v>8690674889</v>
      </c>
      <c r="K5" s="2">
        <f t="shared" si="2"/>
        <v>8742832116</v>
      </c>
      <c r="L5" s="2">
        <f t="shared" si="2"/>
        <v>2672436815</v>
      </c>
      <c r="M5" s="2">
        <f t="shared" si="2"/>
        <v>2280823112</v>
      </c>
      <c r="N5" s="2">
        <f t="shared" si="2"/>
        <v>-15587327308</v>
      </c>
      <c r="O5" s="2">
        <f t="shared" si="2"/>
        <v>21155675513</v>
      </c>
      <c r="P5" s="2">
        <f t="shared" si="2"/>
        <v>21565052307</v>
      </c>
      <c r="Q5" s="2">
        <f t="shared" si="2"/>
        <v>10193503164</v>
      </c>
      <c r="R5" s="2">
        <f t="shared" si="2"/>
        <v>2490904917</v>
      </c>
    </row>
    <row r="6" spans="1:18" ht="15.5" x14ac:dyDescent="0.35">
      <c r="B6" t="s">
        <v>9</v>
      </c>
      <c r="C6" t="s">
        <v>10</v>
      </c>
      <c r="D6" s="2">
        <f>IFERROR(INDEX(D51:D500,MATCH($C$6,$C$51:$C$500,0)),"")</f>
        <v>280786666506</v>
      </c>
      <c r="E6" s="2">
        <f>IFERROR(INDEX(E51:E500,MATCH($C$6,$C$51:$C$500,0)),"")</f>
        <v>282785593903</v>
      </c>
      <c r="H6" s="2">
        <f>IFERROR(INDEX(D6:G6,COUNT(D6:G6)),"")</f>
        <v>282785593903</v>
      </c>
      <c r="I6" s="2">
        <f t="shared" ref="I6:R6" si="3">IFERROR(INDEX(I51:I500,MATCH($C$6,$C$51:$C$500,0)),"")</f>
        <v>276872850645</v>
      </c>
      <c r="J6" s="2">
        <f t="shared" si="3"/>
        <v>271252565780</v>
      </c>
      <c r="K6" s="2">
        <f t="shared" si="3"/>
        <v>265248554288</v>
      </c>
      <c r="L6" s="2">
        <f t="shared" si="3"/>
        <v>261434907786</v>
      </c>
      <c r="M6" s="2">
        <f t="shared" si="3"/>
        <v>259772569960</v>
      </c>
      <c r="N6" s="2">
        <f t="shared" si="3"/>
        <v>256527353965</v>
      </c>
      <c r="O6" s="2">
        <f t="shared" si="3"/>
        <v>277052787220</v>
      </c>
      <c r="P6" s="2">
        <f t="shared" si="3"/>
        <v>260198089842</v>
      </c>
      <c r="Q6" s="2">
        <f t="shared" si="3"/>
        <v>240879358132</v>
      </c>
      <c r="R6" s="2">
        <f t="shared" si="3"/>
        <v>191653147639</v>
      </c>
    </row>
    <row r="7" spans="1:18" ht="15.5" x14ac:dyDescent="0.35">
      <c r="B7" t="s">
        <v>11</v>
      </c>
      <c r="C7" t="s">
        <v>12</v>
      </c>
      <c r="D7" s="3">
        <f>IFERROR(INDEX(D51:D500,MATCH($C$7,$C$51:$C$500,0))/1000000000,"")</f>
        <v>7.25</v>
      </c>
      <c r="E7" s="3">
        <f>IFERROR(INDEX(E51:E500,MATCH($C$7,$C$51:$C$500,0))/1000000000,"")</f>
        <v>7.25</v>
      </c>
      <c r="H7" s="3">
        <f>IFERROR(INDEX(D7:G7,COUNT(D7:G7)),"")</f>
        <v>7.25</v>
      </c>
      <c r="I7" s="3">
        <f t="shared" ref="I7:R7" si="4">IFERROR(INDEX(I51:I500,MATCH($C$7,$C$51:$C$500,0))/1000000000,"")</f>
        <v>7.25</v>
      </c>
      <c r="J7" s="3">
        <f t="shared" si="4"/>
        <v>7.25</v>
      </c>
      <c r="K7" s="3">
        <f t="shared" si="4"/>
        <v>7.25</v>
      </c>
      <c r="L7" s="3">
        <f t="shared" si="4"/>
        <v>7.25</v>
      </c>
      <c r="M7" s="3">
        <f t="shared" si="4"/>
        <v>7.25</v>
      </c>
      <c r="N7" s="3">
        <f t="shared" si="4"/>
        <v>7.25</v>
      </c>
      <c r="O7" s="3">
        <f t="shared" si="4"/>
        <v>1.45</v>
      </c>
      <c r="P7" s="3">
        <f t="shared" si="4"/>
        <v>1.45</v>
      </c>
      <c r="Q7" s="3">
        <f t="shared" si="4"/>
        <v>1.45</v>
      </c>
      <c r="R7" s="3">
        <f t="shared" si="4"/>
        <v>0</v>
      </c>
    </row>
    <row r="8" spans="1:18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16000000000</v>
      </c>
      <c r="E8" s="2">
        <f>IFERROR(INDEX(E51:E500,MATCH("Free cash flow (Quarter)",$C$51:$C$500,0)),"")</f>
        <v>20000000000</v>
      </c>
      <c r="H8" s="2">
        <f>IFERROR(INDEX(D8:G8,COUNT(D8:G8)),"")</f>
        <v>20000000000</v>
      </c>
      <c r="I8" s="2">
        <f t="shared" ref="I8:R8" si="5">IFERROR(INDEX(I51:I500,MATCH($C$8,$C$51:$C$500,0)),"")</f>
        <v>15000000000</v>
      </c>
      <c r="J8" s="2">
        <f t="shared" si="5"/>
        <v>-15000000000</v>
      </c>
      <c r="K8" s="2">
        <f t="shared" si="5"/>
        <v>0</v>
      </c>
      <c r="L8" s="2">
        <f t="shared" si="5"/>
        <v>2000000000</v>
      </c>
      <c r="M8" s="2">
        <f t="shared" si="5"/>
        <v>29000000000</v>
      </c>
      <c r="N8" s="2">
        <f t="shared" si="5"/>
        <v>46000000000</v>
      </c>
      <c r="O8" s="2">
        <f t="shared" si="5"/>
        <v>-59000000000</v>
      </c>
      <c r="P8" s="2">
        <f t="shared" si="5"/>
        <v>-2000000000</v>
      </c>
      <c r="Q8" s="2">
        <f t="shared" si="5"/>
        <v>-21000000000</v>
      </c>
      <c r="R8" s="2">
        <f t="shared" si="5"/>
        <v>8000000000</v>
      </c>
    </row>
    <row r="9" spans="1:18" ht="15.5" x14ac:dyDescent="0.35">
      <c r="A9" t="s">
        <v>16</v>
      </c>
      <c r="C9" t="s">
        <v>17</v>
      </c>
      <c r="D9" s="3">
        <f>IFERROR(INDEX(D51:D500,MATCH("Free cash flow per share (Quarter)",$C$51:$C$500,0)),"")</f>
        <v>2.2400000000000002</v>
      </c>
      <c r="E9" s="3">
        <f>IFERROR(INDEX(E51:E500,MATCH("Free cash flow per share (Quarter)",$C$51:$C$500,0)),"")</f>
        <v>2.73</v>
      </c>
      <c r="H9" s="3">
        <f>IFERROR(INDEX(D9:G9,COUNT(D9:G9)),"")</f>
        <v>2.73</v>
      </c>
      <c r="I9" s="3">
        <f t="shared" ref="I9:R9" si="6">IFERROR(INDEX(I51:I500,MATCH($C$9,$C$51:$C$500,0)),"")</f>
        <v>2.0499999999999998</v>
      </c>
      <c r="J9" s="3">
        <f t="shared" si="6"/>
        <v>-2.0099999999999998</v>
      </c>
      <c r="K9" s="3">
        <f t="shared" si="6"/>
        <v>-0.01</v>
      </c>
      <c r="L9" s="3">
        <f t="shared" si="6"/>
        <v>0.23</v>
      </c>
      <c r="M9" s="3">
        <f t="shared" si="6"/>
        <v>3.95</v>
      </c>
      <c r="N9" s="3">
        <f t="shared" si="6"/>
        <v>6.28</v>
      </c>
      <c r="O9" s="3">
        <f t="shared" si="6"/>
        <v>-40.65</v>
      </c>
      <c r="P9" s="3">
        <f t="shared" si="6"/>
        <v>-1.55</v>
      </c>
      <c r="Q9" s="3">
        <f t="shared" si="6"/>
        <v>-14.37</v>
      </c>
      <c r="R9" s="3">
        <f t="shared" si="6"/>
        <v>67059.820000000007</v>
      </c>
    </row>
    <row r="10" spans="1:18" ht="15.5" x14ac:dyDescent="0.35">
      <c r="C10" t="s">
        <v>18</v>
      </c>
      <c r="D10" s="3">
        <f ca="1">IFERROR(IF(D9=0,"",D2/D9),"")</f>
        <v>74.553571428571416</v>
      </c>
      <c r="E10" s="3">
        <f ca="1">IFERROR(IF(E9=0,"",E2/E9),"")</f>
        <v>31.868131868131869</v>
      </c>
      <c r="I10" s="3">
        <f t="shared" ref="I10:R10" ca="1" si="7">IFERROR(IF(I9=0,"",I2/I9),"")</f>
        <v>33.658536585365859</v>
      </c>
      <c r="J10" s="3">
        <f t="shared" ca="1" si="7"/>
        <v>-29.850746268656721</v>
      </c>
      <c r="K10" s="3">
        <f t="shared" ca="1" si="7"/>
        <v>-7900</v>
      </c>
      <c r="L10" s="3">
        <f t="shared" ca="1" si="7"/>
        <v>643.47826086956513</v>
      </c>
      <c r="M10" s="3">
        <f t="shared" ca="1" si="7"/>
        <v>36.962025316455694</v>
      </c>
      <c r="N10" s="3">
        <f t="shared" ca="1" si="7"/>
        <v>25.318471337579616</v>
      </c>
      <c r="O10" s="3">
        <f t="shared" ca="1" si="7"/>
        <v>-2.5584255842558425</v>
      </c>
      <c r="P10" s="3">
        <f t="shared" ca="1" si="7"/>
        <v>-30.967741935483868</v>
      </c>
      <c r="Q10" s="3">
        <f t="shared" ca="1" si="7"/>
        <v>-2.9227557411273488</v>
      </c>
      <c r="R10" s="3" t="str">
        <f t="shared" ca="1" si="7"/>
        <v/>
      </c>
    </row>
    <row r="11" spans="1:18" ht="15.5" x14ac:dyDescent="0.35">
      <c r="B11" t="s">
        <v>19</v>
      </c>
      <c r="C11" t="s">
        <v>20</v>
      </c>
      <c r="D11" s="2">
        <f>IFERROR(INDEX(D51:D500,MATCH($C$11,$C$51:$C$500,0)),"")</f>
        <v>26848281468</v>
      </c>
      <c r="E11" s="2">
        <f>IFERROR(INDEX(E51:E500,MATCH($C$11,$C$51:$C$500,0)),"")</f>
        <v>28931062712</v>
      </c>
      <c r="H11" s="2">
        <f>IFERROR(INDEX(D11:G11,COUNT(D11:G11)),"")</f>
        <v>28931062712</v>
      </c>
      <c r="I11" s="2">
        <f t="shared" ref="I11:R11" si="8">IFERROR(INDEX(I51:I500,MATCH($C$11,$C$51:$C$500,0)),"")</f>
        <v>13784061205</v>
      </c>
      <c r="J11" s="2">
        <f t="shared" si="8"/>
        <v>10571524696</v>
      </c>
      <c r="K11" s="2">
        <f t="shared" si="8"/>
        <v>11844639994</v>
      </c>
      <c r="L11" s="2">
        <f t="shared" si="8"/>
        <v>19662452315</v>
      </c>
      <c r="M11" s="2">
        <f t="shared" si="8"/>
        <v>36739566395</v>
      </c>
      <c r="N11" s="2">
        <f t="shared" si="8"/>
        <v>53141350063</v>
      </c>
      <c r="O11" s="2">
        <f t="shared" si="8"/>
        <v>19537595646</v>
      </c>
      <c r="P11" s="2">
        <f t="shared" si="8"/>
        <v>45295623558</v>
      </c>
      <c r="Q11" s="2">
        <f t="shared" si="8"/>
        <v>44619482919</v>
      </c>
      <c r="R11" s="2">
        <f t="shared" si="8"/>
        <v>13084043846</v>
      </c>
    </row>
    <row r="12" spans="1:18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138000000000</v>
      </c>
      <c r="E12" s="2">
        <f>IFERROR(INDEX(E51:E500,MATCH("Net Debt (Quarter)",$C$51:$C$500,0)),"")</f>
        <v>138000000000</v>
      </c>
      <c r="H12" s="2">
        <f>IFERROR(INDEX(D12:G12,COUNT(D12:G12)),"")</f>
        <v>138000000000</v>
      </c>
      <c r="I12" s="2">
        <f t="shared" ref="I12:R12" si="9">IFERROR(INDEX(I51:I500,MATCH($C$12,$C$51:$C$500,0)),"")</f>
        <v>157000000000</v>
      </c>
      <c r="J12" s="2">
        <f t="shared" si="9"/>
        <v>158000000000</v>
      </c>
      <c r="K12" s="2">
        <f t="shared" si="9"/>
        <v>132000000000</v>
      </c>
      <c r="L12" s="2">
        <f t="shared" si="9"/>
        <v>122000000000</v>
      </c>
      <c r="M12" s="2">
        <f t="shared" si="9"/>
        <v>114000000000</v>
      </c>
      <c r="N12" s="2">
        <f t="shared" si="9"/>
        <v>140000000000</v>
      </c>
      <c r="O12" s="2">
        <f t="shared" si="9"/>
        <v>177000000000</v>
      </c>
      <c r="P12" s="2">
        <f t="shared" si="9"/>
        <v>83000000000</v>
      </c>
      <c r="Q12" s="2">
        <f t="shared" si="9"/>
        <v>76000000000</v>
      </c>
      <c r="R12" s="2">
        <f t="shared" si="9"/>
        <v>85000000000</v>
      </c>
    </row>
    <row r="13" spans="1:18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165000000000</v>
      </c>
      <c r="E13" s="2">
        <f>IFERROR(INDEX(E51:E500,MATCH("Total Debt (Quarter)",$C$51:$C$500,0)),"")</f>
        <v>167000000000</v>
      </c>
      <c r="H13" s="2">
        <f>IFERROR(INDEX(D13:G13,COUNT(D13:G13)),"")</f>
        <v>167000000000</v>
      </c>
      <c r="I13" s="2">
        <f t="shared" ref="I13:R13" si="10">IFERROR(INDEX(I51:I500,MATCH($C$13,$C$51:$C$500,0)),"")</f>
        <v>171000000000</v>
      </c>
      <c r="J13" s="2">
        <f t="shared" si="10"/>
        <v>169000000000</v>
      </c>
      <c r="K13" s="2">
        <f t="shared" si="10"/>
        <v>144000000000</v>
      </c>
      <c r="L13" s="2">
        <f t="shared" si="10"/>
        <v>142000000000</v>
      </c>
      <c r="M13" s="2">
        <f t="shared" si="10"/>
        <v>151000000000</v>
      </c>
      <c r="N13" s="2">
        <f t="shared" si="10"/>
        <v>193000000000</v>
      </c>
      <c r="O13" s="2">
        <f t="shared" si="10"/>
        <v>197000000000</v>
      </c>
      <c r="P13" s="2">
        <f t="shared" si="10"/>
        <v>129000000000</v>
      </c>
      <c r="Q13" s="2">
        <f t="shared" si="10"/>
        <v>121000000000</v>
      </c>
      <c r="R13" s="2">
        <f t="shared" si="10"/>
        <v>98000000000</v>
      </c>
    </row>
    <row r="14" spans="1:18" ht="15.5" x14ac:dyDescent="0.35">
      <c r="C14" t="s">
        <v>27</v>
      </c>
      <c r="D14" s="2">
        <f>IFERROR(INDEX(D51:D500,MATCH($C$14,$C$51:$C$500,0)),"")</f>
        <v>-3207800173</v>
      </c>
      <c r="E14" s="2">
        <f>IFERROR(INDEX(E51:E500,MATCH($C$14,$C$51:$C$500,0)),"")</f>
        <v>-3256064600</v>
      </c>
      <c r="H14" s="2">
        <f>IFERROR(SUM(D14:G14)*(4/MAX(1,COUNT(D14:G14))),"")</f>
        <v>-12927729546</v>
      </c>
      <c r="I14" s="2">
        <f t="shared" ref="I14:R14" si="11">IFERROR(INDEX(I51:I500,MATCH($C$14,$C$51:$C$500,0)),"")</f>
        <v>-14377290235</v>
      </c>
      <c r="J14" s="2">
        <f t="shared" si="11"/>
        <v>-14606127979</v>
      </c>
      <c r="K14" s="2">
        <f t="shared" si="11"/>
        <v>-12833921821</v>
      </c>
      <c r="L14" s="2">
        <f t="shared" si="11"/>
        <v>-14184080106</v>
      </c>
      <c r="M14" s="2">
        <f t="shared" si="11"/>
        <v>-15775704613</v>
      </c>
      <c r="N14" s="2">
        <f t="shared" si="11"/>
        <v>-23677639276</v>
      </c>
      <c r="O14" s="2">
        <f t="shared" si="11"/>
        <v>-17132646241</v>
      </c>
      <c r="P14" s="2">
        <f t="shared" si="11"/>
        <v>-14824413595</v>
      </c>
      <c r="Q14" s="2">
        <f t="shared" si="11"/>
        <v>-14589629041</v>
      </c>
      <c r="R14" s="2">
        <f t="shared" si="11"/>
        <v>-14633968239</v>
      </c>
    </row>
    <row r="15" spans="1:18" ht="15.5" x14ac:dyDescent="0.35">
      <c r="C15" t="s">
        <v>28</v>
      </c>
      <c r="D15" s="2">
        <f>IFERROR(INDEX(D51:D500,MATCH($C$15,$C$51:$C$500,0)),"")</f>
        <v>-3780119129</v>
      </c>
      <c r="E15" s="2">
        <f>IFERROR(INDEX(E51:E500,MATCH($C$15,$C$51:$C$500,0)),"")</f>
        <v>-1360851653</v>
      </c>
      <c r="H15" s="2">
        <f>IFERROR(SUM(D15:G15)*(4/MAX(1,COUNT(D15:G15))),"")</f>
        <v>-10281941564</v>
      </c>
      <c r="I15" s="2">
        <f t="shared" ref="I15:R15" si="12">IFERROR(INDEX(I51:I500,MATCH($C$15,$C$51:$C$500,0)),"")</f>
        <v>-6945380293</v>
      </c>
      <c r="J15" s="2">
        <f t="shared" si="12"/>
        <v>-6275537299</v>
      </c>
      <c r="K15" s="2">
        <f t="shared" si="12"/>
        <v>-5670197119</v>
      </c>
      <c r="L15" s="2">
        <f t="shared" si="12"/>
        <v>-4067695310</v>
      </c>
      <c r="M15" s="2">
        <f t="shared" si="12"/>
        <v>-4312515317</v>
      </c>
      <c r="N15" s="2">
        <f t="shared" si="12"/>
        <v>-2487582381</v>
      </c>
      <c r="O15" s="2">
        <f t="shared" si="12"/>
        <v>-10314525648</v>
      </c>
      <c r="P15" s="2">
        <f t="shared" si="12"/>
        <v>-6561075820</v>
      </c>
      <c r="Q15" s="2">
        <f t="shared" si="12"/>
        <v>-5280753518</v>
      </c>
      <c r="R15" s="2">
        <f t="shared" si="12"/>
        <v>-4007395361</v>
      </c>
    </row>
    <row r="16" spans="1:18" ht="15.5" x14ac:dyDescent="0.35">
      <c r="C16" t="s">
        <v>29</v>
      </c>
      <c r="D16" s="2">
        <f>IFERROR(INDEX(D51:D500,MATCH($C$16,$C$51:$C$500,0)),"")</f>
        <v>12614699537</v>
      </c>
      <c r="E16" s="2">
        <f>IFERROR(INDEX(E51:E500,MATCH($C$16,$C$51:$C$500,0)),"")</f>
        <v>5522913498</v>
      </c>
      <c r="H16" s="2">
        <f>IFERROR(SUM(D16:G16)*(4/MAX(1,COUNT(D16:G16))),"")</f>
        <v>36275226070</v>
      </c>
      <c r="I16" s="2">
        <f t="shared" ref="I16:R16" si="13">IFERROR(INDEX(I51:I500,MATCH($C$16,$C$51:$C$500,0)),"")</f>
        <v>19511821572</v>
      </c>
      <c r="J16" s="2">
        <f t="shared" si="13"/>
        <v>17810899749</v>
      </c>
      <c r="K16" s="2">
        <f t="shared" si="13"/>
        <v>17142987808</v>
      </c>
      <c r="L16" s="2">
        <f t="shared" si="13"/>
        <v>8529869356</v>
      </c>
      <c r="M16" s="2">
        <f t="shared" si="13"/>
        <v>8485241219</v>
      </c>
      <c r="N16" s="2">
        <f t="shared" si="13"/>
        <v>-14071086133</v>
      </c>
      <c r="O16" s="2">
        <f t="shared" si="13"/>
        <v>35318255384</v>
      </c>
      <c r="P16" s="2">
        <f t="shared" si="13"/>
        <v>30583858545</v>
      </c>
      <c r="Q16" s="2">
        <f t="shared" si="13"/>
        <v>20231713304</v>
      </c>
      <c r="R16" s="2">
        <f t="shared" si="13"/>
        <v>11690184859</v>
      </c>
    </row>
    <row r="17" spans="1:18" ht="15.5" x14ac:dyDescent="0.35">
      <c r="A17" t="s">
        <v>30</v>
      </c>
    </row>
    <row r="18" spans="1:18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</row>
    <row r="19" spans="1:18" ht="15.5" x14ac:dyDescent="0.35">
      <c r="A19" t="s">
        <v>44</v>
      </c>
      <c r="C19" t="s">
        <v>45</v>
      </c>
    </row>
    <row r="20" spans="1:18" ht="15.5" x14ac:dyDescent="0.35">
      <c r="A20" t="s">
        <v>46</v>
      </c>
      <c r="C20" t="s">
        <v>47</v>
      </c>
      <c r="D20" s="2">
        <f ca="1">IFERROR(D21*D2,"")</f>
        <v>1210750000000</v>
      </c>
      <c r="E20" s="2">
        <f ca="1">IFERROR(E21*E2,"")</f>
        <v>630750000000</v>
      </c>
      <c r="H20" s="2">
        <f t="shared" ref="H20:R20" ca="1" si="14">IFERROR(H21*H2,"")</f>
        <v>630750000000</v>
      </c>
      <c r="I20" s="2">
        <f t="shared" ca="1" si="14"/>
        <v>500250000000</v>
      </c>
      <c r="J20" s="2">
        <f t="shared" ca="1" si="14"/>
        <v>435000000000</v>
      </c>
      <c r="K20" s="2">
        <f t="shared" ca="1" si="14"/>
        <v>572750000000</v>
      </c>
      <c r="L20" s="2">
        <f t="shared" ca="1" si="14"/>
        <v>1073000000000</v>
      </c>
      <c r="M20" s="2">
        <f t="shared" ca="1" si="14"/>
        <v>1058500000000</v>
      </c>
      <c r="N20" s="2">
        <f t="shared" ca="1" si="14"/>
        <v>1152750000000</v>
      </c>
      <c r="O20" s="2">
        <f t="shared" ca="1" si="14"/>
        <v>150800000000</v>
      </c>
      <c r="P20" s="2">
        <f t="shared" ca="1" si="14"/>
        <v>69600000000</v>
      </c>
      <c r="Q20" s="2">
        <f t="shared" ca="1" si="14"/>
        <v>60900000000</v>
      </c>
      <c r="R20" s="2" t="str">
        <f t="shared" ca="1" si="14"/>
        <v/>
      </c>
    </row>
    <row r="21" spans="1:18" ht="15.5" x14ac:dyDescent="0.35">
      <c r="C21" t="s">
        <v>12</v>
      </c>
      <c r="D21" s="2">
        <f>IFERROR(INDEX(D51:D500,MATCH($C$7,$C$51:$C$500,0)),"")</f>
        <v>7250000000</v>
      </c>
      <c r="E21" s="2">
        <f>IFERROR(INDEX(E51:E500,MATCH($C$7,$C$51:$C$500,0)),"")</f>
        <v>7250000000</v>
      </c>
      <c r="H21" s="2">
        <f>IFERROR(INDEX(D21:G21,COUNT(D21:G21)),"")</f>
        <v>7250000000</v>
      </c>
      <c r="I21" s="2">
        <f t="shared" ref="I21:R21" si="15">IFERROR(INDEX(I51:I500,MATCH($C$7,$C$51:$C$500,0)),"")</f>
        <v>7250000000</v>
      </c>
      <c r="J21" s="2">
        <f t="shared" si="15"/>
        <v>7250000000</v>
      </c>
      <c r="K21" s="2">
        <f t="shared" si="15"/>
        <v>7250000000</v>
      </c>
      <c r="L21" s="2">
        <f t="shared" si="15"/>
        <v>7250000000</v>
      </c>
      <c r="M21" s="2">
        <f t="shared" si="15"/>
        <v>7250000000</v>
      </c>
      <c r="N21" s="2">
        <f t="shared" si="15"/>
        <v>7250000000</v>
      </c>
      <c r="O21" s="2">
        <f t="shared" si="15"/>
        <v>1450000000</v>
      </c>
      <c r="P21" s="2">
        <f t="shared" si="15"/>
        <v>1450000000</v>
      </c>
      <c r="Q21" s="2">
        <f t="shared" si="15"/>
        <v>1450000000</v>
      </c>
      <c r="R21" s="2">
        <f t="shared" si="15"/>
        <v>0</v>
      </c>
    </row>
    <row r="23" spans="1:18" ht="15.5" x14ac:dyDescent="0.35">
      <c r="B23" t="s">
        <v>48</v>
      </c>
      <c r="C23" t="s">
        <v>49</v>
      </c>
      <c r="D23" s="3">
        <f>IFERROR(D5/D6*100,"")</f>
        <v>2.2568761258699537</v>
      </c>
      <c r="E23" s="3">
        <f>IFERROR(E5/E6*100,"")</f>
        <v>0.94862901429136093</v>
      </c>
      <c r="H23" s="3">
        <f t="shared" ref="H23:R23" si="16">IFERROR(H5/H6*100,"")</f>
        <v>6.3791039059039658</v>
      </c>
      <c r="I23" s="3">
        <f t="shared" si="16"/>
        <v>3.134139132379647</v>
      </c>
      <c r="J23" s="3">
        <f t="shared" si="16"/>
        <v>3.2039051369005636</v>
      </c>
      <c r="K23" s="3">
        <f t="shared" si="16"/>
        <v>3.2960903932042771</v>
      </c>
      <c r="L23" s="3">
        <f t="shared" si="16"/>
        <v>1.022218814477349</v>
      </c>
      <c r="M23" s="3">
        <f t="shared" si="16"/>
        <v>0.87800767892899667</v>
      </c>
      <c r="N23" s="3">
        <f t="shared" si="16"/>
        <v>-6.076282730506275</v>
      </c>
      <c r="O23" s="3">
        <f t="shared" si="16"/>
        <v>7.6359728141629777</v>
      </c>
      <c r="P23" s="3">
        <f t="shared" si="16"/>
        <v>8.2879364410764662</v>
      </c>
      <c r="Q23" s="3">
        <f t="shared" si="16"/>
        <v>4.231787747630098</v>
      </c>
      <c r="R23" s="3">
        <f t="shared" si="16"/>
        <v>1.2996942380992855</v>
      </c>
    </row>
    <row r="24" spans="1:18" ht="15.5" x14ac:dyDescent="0.35">
      <c r="C24" t="s">
        <v>50</v>
      </c>
      <c r="D24" s="4">
        <f>IFERROR(_xlfn.RRI(5,I23,D23),"")</f>
        <v>-6.356445521354448E-2</v>
      </c>
      <c r="E24" s="4">
        <f>IFERROR(_xlfn.RRI(5,J23,E23),"")</f>
        <v>-0.21605904982780744</v>
      </c>
      <c r="H24" s="4">
        <f t="shared" ref="H24:R24" si="17">IFERROR(_xlfn.RRI(5,M23,H23),"")</f>
        <v>0.48679904134728247</v>
      </c>
      <c r="I24" s="4" t="str">
        <f t="shared" si="17"/>
        <v/>
      </c>
      <c r="J24" s="4">
        <f t="shared" si="17"/>
        <v>-0.15945096277606641</v>
      </c>
      <c r="K24" s="4">
        <f t="shared" si="17"/>
        <v>-0.16840754505818001</v>
      </c>
      <c r="L24" s="4">
        <f t="shared" si="17"/>
        <v>-0.24733105295966307</v>
      </c>
      <c r="M24" s="4">
        <f t="shared" si="17"/>
        <v>-7.5447826037933319E-2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51</v>
      </c>
      <c r="C25" t="s">
        <v>52</v>
      </c>
      <c r="D25" s="3">
        <f>IFERROR(INDEX(D51:D500,MATCH($A$25,$C$51:$C$500,0)),"")</f>
        <v>0.84</v>
      </c>
      <c r="E25" s="3">
        <f>IFERROR(INDEX(E51:E500,MATCH($A$25,$C$51:$C$500,0)),"")</f>
        <v>0.43</v>
      </c>
      <c r="H25" s="3">
        <f>IFERROR(INDEX(D25:G25,COUNT(D25:G25)),"")</f>
        <v>0.43</v>
      </c>
      <c r="I25" s="3">
        <f t="shared" ref="I25:R25" si="18">IFERROR(INDEX(I51:I500,MATCH($C$25,$C$51:$C$500,0)),"")</f>
        <v>1.33</v>
      </c>
      <c r="J25" s="3">
        <f t="shared" si="18"/>
        <v>1.21</v>
      </c>
      <c r="K25" s="3">
        <f t="shared" si="18"/>
        <v>1.21</v>
      </c>
      <c r="L25" s="3">
        <f t="shared" si="18"/>
        <v>0.37</v>
      </c>
      <c r="M25" s="3">
        <f t="shared" si="18"/>
        <v>0.34</v>
      </c>
      <c r="N25" s="3">
        <f t="shared" si="18"/>
        <v>-2.21</v>
      </c>
      <c r="O25" s="3">
        <f t="shared" si="18"/>
        <v>14.71</v>
      </c>
      <c r="P25" s="3">
        <f t="shared" si="18"/>
        <v>14.79</v>
      </c>
      <c r="Q25" s="3">
        <f t="shared" si="18"/>
        <v>9.1300000000000008</v>
      </c>
      <c r="R25" s="3">
        <f t="shared" si="18"/>
        <v>55510.02</v>
      </c>
    </row>
    <row r="26" spans="1:18" ht="15.5" x14ac:dyDescent="0.35">
      <c r="C26" t="s">
        <v>53</v>
      </c>
      <c r="D26" s="4">
        <f>IFERROR(_xlfn.RRI(5,I25,D25),"")</f>
        <v>-8.7809533508505733E-2</v>
      </c>
      <c r="E26" s="4">
        <f>IFERROR(_xlfn.RRI(5,J25,E25),"")</f>
        <v>-0.18691374957735896</v>
      </c>
      <c r="H26" s="4">
        <f t="shared" ref="H26:R26" si="19">IFERROR(_xlfn.RRI(5,M25,H25),"")</f>
        <v>4.8088383994589146E-2</v>
      </c>
      <c r="I26" s="4" t="str">
        <f t="shared" si="19"/>
        <v/>
      </c>
      <c r="J26" s="4">
        <f t="shared" si="19"/>
        <v>-0.39321541464386756</v>
      </c>
      <c r="K26" s="4">
        <f t="shared" si="19"/>
        <v>-0.39387326639891584</v>
      </c>
      <c r="L26" s="4">
        <f t="shared" si="19"/>
        <v>-0.47332077321631516</v>
      </c>
      <c r="M26" s="4">
        <f t="shared" si="19"/>
        <v>-0.90933879091399239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54</v>
      </c>
      <c r="D27" s="3">
        <f>IFERROR(D4/D21,"")</f>
        <v>24.376693191448275</v>
      </c>
      <c r="E27" s="3">
        <f>IFERROR(E4/E21,"")</f>
        <v>21.142267408413794</v>
      </c>
      <c r="H27" s="3">
        <f t="shared" ref="H27:R27" si="20">IFERROR(H4/H21,"")</f>
        <v>91.037921199724138</v>
      </c>
      <c r="I27" s="3">
        <f t="shared" si="20"/>
        <v>80.655580601655174</v>
      </c>
      <c r="J27" s="3">
        <f t="shared" si="20"/>
        <v>80.674792386206903</v>
      </c>
      <c r="K27" s="3">
        <f t="shared" si="20"/>
        <v>74.288715738896556</v>
      </c>
      <c r="L27" s="3">
        <f t="shared" si="20"/>
        <v>63.702909312965517</v>
      </c>
      <c r="M27" s="3">
        <f t="shared" si="20"/>
        <v>59.058051143999997</v>
      </c>
      <c r="N27" s="3">
        <f t="shared" si="20"/>
        <v>74.248172529793109</v>
      </c>
      <c r="O27" s="3">
        <f t="shared" si="20"/>
        <v>492.63841793517241</v>
      </c>
      <c r="P27" s="3">
        <f t="shared" si="20"/>
        <v>387.15424677724138</v>
      </c>
      <c r="Q27" s="3">
        <f t="shared" si="20"/>
        <v>307.67511076827589</v>
      </c>
      <c r="R27" s="3" t="str">
        <f t="shared" si="20"/>
        <v/>
      </c>
    </row>
    <row r="28" spans="1:18" ht="15.5" x14ac:dyDescent="0.35">
      <c r="C28" t="s">
        <v>55</v>
      </c>
      <c r="D28" s="4">
        <f>IFERROR(_xlfn.RRI(5,I27,D27),"")</f>
        <v>-0.21283083441837947</v>
      </c>
      <c r="E28" s="4">
        <f>IFERROR(_xlfn.RRI(5,J27,E27),"")</f>
        <v>-0.23496246928457998</v>
      </c>
      <c r="H28" s="4">
        <f t="shared" ref="H28:R28" si="21">IFERROR(_xlfn.RRI(5,M27,H27),"")</f>
        <v>9.0407033391271874E-2</v>
      </c>
      <c r="I28" s="4">
        <f t="shared" si="21"/>
        <v>1.669275929267644E-2</v>
      </c>
      <c r="J28" s="4">
        <f t="shared" si="21"/>
        <v>-0.3036270132294574</v>
      </c>
      <c r="K28" s="4">
        <f t="shared" si="21"/>
        <v>-0.28120050285224119</v>
      </c>
      <c r="L28" s="4">
        <f t="shared" si="21"/>
        <v>-0.27018400005990162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56</v>
      </c>
      <c r="H29" s="4">
        <f t="shared" ref="H29:R29" si="22">IFERROR(((H25-I25)/I25)*100%,"")</f>
        <v>-0.67669172932330834</v>
      </c>
      <c r="I29" s="4">
        <f t="shared" si="22"/>
        <v>9.917355371900835E-2</v>
      </c>
      <c r="J29" s="4">
        <f t="shared" si="22"/>
        <v>0</v>
      </c>
      <c r="K29" s="4">
        <f t="shared" si="22"/>
        <v>2.2702702702702702</v>
      </c>
      <c r="L29" s="4">
        <f t="shared" si="22"/>
        <v>8.8235294117646967E-2</v>
      </c>
      <c r="M29" s="4">
        <f t="shared" si="22"/>
        <v>-1.1538461538461537</v>
      </c>
      <c r="N29" s="4">
        <f t="shared" si="22"/>
        <v>-1.1502379333786541</v>
      </c>
      <c r="O29" s="4">
        <f t="shared" si="22"/>
        <v>-5.4090601757943411E-3</v>
      </c>
      <c r="P29" s="4">
        <f t="shared" si="22"/>
        <v>0.61993428258488481</v>
      </c>
      <c r="Q29" s="4">
        <f t="shared" si="22"/>
        <v>-0.99983552518986663</v>
      </c>
      <c r="R29" s="4" t="str">
        <f t="shared" si="22"/>
        <v/>
      </c>
    </row>
    <row r="30" spans="1:18" ht="15.5" x14ac:dyDescent="0.35">
      <c r="C30" t="s">
        <v>57</v>
      </c>
      <c r="H30" s="4">
        <f t="shared" ref="H30:R30" si="23">IFERROR(((H27-I27)/I27)*100%,"")</f>
        <v>0.12872439229401447</v>
      </c>
      <c r="I30" s="4">
        <f t="shared" si="23"/>
        <v>-2.381386302149747E-4</v>
      </c>
      <c r="J30" s="4">
        <f t="shared" si="23"/>
        <v>8.5962943144091586E-2</v>
      </c>
      <c r="K30" s="4">
        <f t="shared" si="23"/>
        <v>0.16617461494457209</v>
      </c>
      <c r="L30" s="4">
        <f t="shared" si="23"/>
        <v>7.8649025475630074E-2</v>
      </c>
      <c r="M30" s="4">
        <f t="shared" si="23"/>
        <v>-0.20458579475067706</v>
      </c>
      <c r="N30" s="4">
        <f t="shared" si="23"/>
        <v>-0.84928464807719561</v>
      </c>
      <c r="O30" s="4">
        <f t="shared" si="23"/>
        <v>0.27246032307795892</v>
      </c>
      <c r="P30" s="4">
        <f t="shared" si="23"/>
        <v>0.25832162962581934</v>
      </c>
      <c r="Q30" s="4" t="str">
        <f t="shared" si="23"/>
        <v/>
      </c>
      <c r="R30" s="4" t="str">
        <f t="shared" si="23"/>
        <v/>
      </c>
    </row>
    <row r="32" spans="1:18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33.19</v>
      </c>
      <c r="E32" s="3">
        <f>IFERROR(INDEX(E51:E500,MATCH($A$32,$C$51:$C$500,0)),"")</f>
        <v>33.69</v>
      </c>
      <c r="H32" s="3">
        <f>IFERROR(INDEX(D32:G32,COUNT(D32:G32)),"")</f>
        <v>33.69</v>
      </c>
      <c r="I32" s="3">
        <f t="shared" ref="I32:R32" si="24">IFERROR(INDEX(I51:I500,MATCH($C$32,$C$51:$C$500,0)),"")</f>
        <v>33.020000000000003</v>
      </c>
      <c r="J32" s="3">
        <f t="shared" si="24"/>
        <v>32.35</v>
      </c>
      <c r="K32" s="3">
        <f t="shared" si="24"/>
        <v>31.58</v>
      </c>
      <c r="L32" s="3">
        <f t="shared" si="24"/>
        <v>31.11</v>
      </c>
      <c r="M32" s="3">
        <f t="shared" si="24"/>
        <v>31.06</v>
      </c>
      <c r="N32" s="3">
        <f t="shared" si="24"/>
        <v>30.81</v>
      </c>
      <c r="O32" s="3">
        <f t="shared" si="24"/>
        <v>167.32</v>
      </c>
      <c r="P32" s="3">
        <f t="shared" si="24"/>
        <v>156.72999999999999</v>
      </c>
      <c r="Q32" s="3">
        <f t="shared" si="24"/>
        <v>144.91</v>
      </c>
      <c r="R32" s="3">
        <f t="shared" si="24"/>
        <v>1369942.48</v>
      </c>
    </row>
    <row r="33" spans="1:18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2.62</v>
      </c>
      <c r="E33" s="3">
        <f>IFERROR(INDEX(E51:E500,MATCH($A$33,$C$51:$C$500,0)),"")</f>
        <v>4.75</v>
      </c>
      <c r="H33" s="3">
        <f>IFERROR(INDEX(D33:G33,COUNT(D33:G33)),"")</f>
        <v>4.75</v>
      </c>
      <c r="I33" s="3">
        <f t="shared" ref="I33:R33" si="25">IFERROR(INDEX(I51:I500,MATCH($C$33,$C$51:$C$500,0)),"")</f>
        <v>2.09</v>
      </c>
      <c r="J33" s="3">
        <f t="shared" si="25"/>
        <v>1.85</v>
      </c>
      <c r="K33" s="3">
        <f t="shared" si="25"/>
        <v>2.5</v>
      </c>
      <c r="L33" s="3">
        <f t="shared" si="25"/>
        <v>4.76</v>
      </c>
      <c r="M33" s="3">
        <f t="shared" si="25"/>
        <v>4.7</v>
      </c>
      <c r="N33" s="3">
        <f t="shared" si="25"/>
        <v>5.16</v>
      </c>
      <c r="O33" s="3">
        <f t="shared" si="25"/>
        <v>3.11</v>
      </c>
      <c r="P33" s="3">
        <f t="shared" si="25"/>
        <v>1.53</v>
      </c>
      <c r="Q33" s="3">
        <f t="shared" si="25"/>
        <v>1.45</v>
      </c>
      <c r="R33" s="3">
        <f t="shared" si="25"/>
        <v>0</v>
      </c>
    </row>
    <row r="34" spans="1:18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103.57</v>
      </c>
      <c r="E34" s="3">
        <f>IFERROR(INDEX(E51:E500,MATCH($A$34,$C$51:$C$500,0)),"")</f>
        <v>372.09</v>
      </c>
      <c r="H34" s="3">
        <f>IFERROR(INDEX(D34:G34,COUNT(D34:G34)),"")</f>
        <v>372.09</v>
      </c>
      <c r="I34" s="3">
        <f t="shared" ref="I34:R34" si="26">IFERROR(INDEX(I51:I500,MATCH($C$34,$C$51:$C$500,0)),"")</f>
        <v>51.88</v>
      </c>
      <c r="J34" s="3">
        <f t="shared" si="26"/>
        <v>49.59</v>
      </c>
      <c r="K34" s="3">
        <f t="shared" si="26"/>
        <v>65.290000000000006</v>
      </c>
      <c r="L34" s="3">
        <f t="shared" si="26"/>
        <v>400</v>
      </c>
      <c r="M34" s="3">
        <f t="shared" si="26"/>
        <v>429.41</v>
      </c>
      <c r="N34" s="3">
        <f t="shared" si="26"/>
        <v>-71.95</v>
      </c>
      <c r="O34" s="3">
        <f t="shared" si="26"/>
        <v>35.35</v>
      </c>
      <c r="P34" s="3">
        <f t="shared" si="26"/>
        <v>16.23</v>
      </c>
      <c r="Q34" s="3">
        <f t="shared" si="26"/>
        <v>23</v>
      </c>
      <c r="R34" s="3">
        <f t="shared" si="26"/>
        <v>0</v>
      </c>
    </row>
    <row r="35" spans="1:18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3.57</v>
      </c>
      <c r="E35" s="3">
        <f>IFERROR(INDEX(E51:E500,MATCH($A$35,$C$51:$C$500,0)),"")</f>
        <v>7.57</v>
      </c>
      <c r="H35" s="3">
        <f>IFERROR(INDEX(D35:G35,COUNT(D35:G35)),"")</f>
        <v>7.57</v>
      </c>
      <c r="I35" s="3">
        <f t="shared" ref="I35:R35" si="27">IFERROR(INDEX(I51:I500,MATCH($C$35,$C$51:$C$500,0)),"")</f>
        <v>0.86</v>
      </c>
      <c r="J35" s="3">
        <f t="shared" si="27"/>
        <v>0.74</v>
      </c>
      <c r="K35" s="3">
        <f t="shared" si="27"/>
        <v>1.06</v>
      </c>
      <c r="L35" s="3">
        <f t="shared" si="27"/>
        <v>2.3199999999999998</v>
      </c>
      <c r="M35" s="3">
        <f t="shared" si="27"/>
        <v>2.4700000000000002</v>
      </c>
      <c r="N35" s="3">
        <f t="shared" si="27"/>
        <v>2.14</v>
      </c>
      <c r="O35" s="3">
        <f t="shared" si="27"/>
        <v>1.06</v>
      </c>
      <c r="P35" s="3">
        <f t="shared" si="27"/>
        <v>0.62</v>
      </c>
      <c r="Q35" s="3">
        <f t="shared" si="27"/>
        <v>0.68</v>
      </c>
      <c r="R35" s="3">
        <f t="shared" si="27"/>
        <v>0</v>
      </c>
    </row>
    <row r="36" spans="1:18" ht="15.5" x14ac:dyDescent="0.35">
      <c r="B36" t="s">
        <v>70</v>
      </c>
      <c r="C36" t="s">
        <v>71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R36" si="28">IFERROR(INDEX(H51:H500,MATCH($C$36,$C$51:$C$500,0)),"")</f>
        <v>0.54139999999999999</v>
      </c>
      <c r="I36" s="4">
        <f t="shared" si="28"/>
        <v>1.0348999999999999</v>
      </c>
      <c r="J36" s="4">
        <f t="shared" si="28"/>
        <v>0.56820000000000004</v>
      </c>
      <c r="K36" s="4">
        <f t="shared" si="28"/>
        <v>0.28610000000000002</v>
      </c>
      <c r="L36" s="4">
        <f t="shared" si="28"/>
        <v>1.3622000000000001</v>
      </c>
      <c r="M36" s="4">
        <f t="shared" si="28"/>
        <v>0.83019999999999994</v>
      </c>
      <c r="N36" s="4">
        <f t="shared" si="28"/>
        <v>-3.1699999999999999E-2</v>
      </c>
      <c r="O36" s="4">
        <f t="shared" si="28"/>
        <v>0.17</v>
      </c>
      <c r="P36" s="4">
        <f t="shared" si="28"/>
        <v>0.23670000000000002</v>
      </c>
      <c r="Q36" s="4">
        <f t="shared" si="28"/>
        <v>0.32850000000000001</v>
      </c>
      <c r="R36" s="4">
        <f t="shared" si="28"/>
        <v>0</v>
      </c>
    </row>
    <row r="37" spans="1:18" ht="15.5" x14ac:dyDescent="0.35">
      <c r="B37" t="s">
        <v>72</v>
      </c>
      <c r="C37" t="s">
        <v>73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R37" si="29">IFERROR(INDEX(H51:H500,MATCH($C$37,$C$51:$C$500,0)),"")</f>
        <v>1.38</v>
      </c>
      <c r="I37" s="3">
        <f t="shared" si="29"/>
        <v>1.38</v>
      </c>
      <c r="J37" s="3">
        <f t="shared" si="29"/>
        <v>0.69</v>
      </c>
      <c r="K37" s="3">
        <f t="shared" si="29"/>
        <v>0.35</v>
      </c>
      <c r="L37" s="3">
        <f t="shared" si="29"/>
        <v>0.5</v>
      </c>
      <c r="M37" s="3">
        <f t="shared" si="29"/>
        <v>0.28000000000000003</v>
      </c>
      <c r="N37" s="3">
        <f t="shared" si="29"/>
        <v>7.0000000000000007E-2</v>
      </c>
      <c r="O37" s="3">
        <f t="shared" si="29"/>
        <v>0.5</v>
      </c>
      <c r="P37" s="3">
        <f t="shared" si="29"/>
        <v>0.7</v>
      </c>
      <c r="Q37" s="3">
        <f t="shared" si="29"/>
        <v>0.6</v>
      </c>
      <c r="R37" s="3">
        <f t="shared" si="29"/>
        <v>0</v>
      </c>
    </row>
    <row r="50" spans="2:18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</row>
    <row r="51" spans="2:18" ht="15.5" x14ac:dyDescent="0.35">
      <c r="B51" t="s">
        <v>79</v>
      </c>
      <c r="C51" t="s">
        <v>6</v>
      </c>
      <c r="D51" s="5">
        <v>176731025638</v>
      </c>
      <c r="E51" s="5">
        <v>153281438711</v>
      </c>
      <c r="F51" s="5">
        <v>171422756238</v>
      </c>
      <c r="G51" s="5">
        <v>130261701472</v>
      </c>
      <c r="I51" s="5">
        <v>584752959362</v>
      </c>
      <c r="J51" s="5">
        <v>584892244800</v>
      </c>
      <c r="K51" s="5">
        <v>538593189107</v>
      </c>
      <c r="L51" s="5">
        <v>461846092519</v>
      </c>
      <c r="M51" s="5">
        <v>428170870794</v>
      </c>
      <c r="N51" s="5">
        <v>538299250841</v>
      </c>
      <c r="O51" s="5">
        <v>714325706006</v>
      </c>
      <c r="P51" s="5">
        <v>561373657827</v>
      </c>
      <c r="Q51" s="5">
        <v>446128910614</v>
      </c>
      <c r="R51" s="5">
        <v>416162129906</v>
      </c>
    </row>
    <row r="52" spans="2:18" ht="15.5" x14ac:dyDescent="0.35">
      <c r="C52" t="s">
        <v>80</v>
      </c>
      <c r="D52" s="5">
        <v>-129787239026</v>
      </c>
      <c r="E52" s="5">
        <v>-106566263163</v>
      </c>
      <c r="F52" s="5">
        <v>-110200824407</v>
      </c>
      <c r="G52" s="5">
        <v>-93114493912</v>
      </c>
      <c r="I52" s="5">
        <v>-395487605431</v>
      </c>
      <c r="J52" s="5">
        <v>-398437805996</v>
      </c>
      <c r="K52" s="5">
        <v>-374397863496</v>
      </c>
      <c r="L52" s="5">
        <v>-321513228521</v>
      </c>
      <c r="M52" s="5">
        <v>-307788071414</v>
      </c>
      <c r="N52" s="5">
        <v>-411576072447</v>
      </c>
      <c r="O52" s="5">
        <v>-509360697332</v>
      </c>
      <c r="P52" s="5">
        <v>-412792116221</v>
      </c>
      <c r="Q52" s="5">
        <v>-341205640381</v>
      </c>
      <c r="R52" s="5">
        <v>-326109252084</v>
      </c>
    </row>
    <row r="53" spans="2:18" ht="15.5" x14ac:dyDescent="0.35">
      <c r="C53" t="s">
        <v>81</v>
      </c>
      <c r="D53" s="5">
        <v>46943786612</v>
      </c>
      <c r="E53" s="5">
        <v>46715175548</v>
      </c>
      <c r="F53" s="5">
        <v>61221931831</v>
      </c>
      <c r="G53" s="5">
        <v>37147207560</v>
      </c>
      <c r="I53" s="5">
        <v>189265353931</v>
      </c>
      <c r="J53" s="5">
        <v>186454438804</v>
      </c>
      <c r="K53" s="5">
        <v>164195325611</v>
      </c>
      <c r="L53" s="5">
        <v>140332863998</v>
      </c>
      <c r="M53" s="5">
        <v>120382799380</v>
      </c>
      <c r="N53" s="5">
        <v>126723178394</v>
      </c>
      <c r="O53" s="5">
        <v>204965008674</v>
      </c>
      <c r="P53" s="5">
        <v>148581541606</v>
      </c>
      <c r="Q53" s="5">
        <v>104923270233</v>
      </c>
      <c r="R53" s="5">
        <v>90052877822</v>
      </c>
    </row>
    <row r="54" spans="2:18" ht="15.5" x14ac:dyDescent="0.35">
      <c r="C54" t="s">
        <v>82</v>
      </c>
      <c r="D54" s="5">
        <v>-32652073483</v>
      </c>
      <c r="E54" s="5">
        <v>-38654180584</v>
      </c>
      <c r="F54" s="5">
        <v>-55453706711</v>
      </c>
      <c r="G54" s="5">
        <v>-32705826755</v>
      </c>
      <c r="I54" s="5">
        <v>-160479163377</v>
      </c>
      <c r="J54" s="5">
        <v>-155567318690</v>
      </c>
      <c r="K54" s="5">
        <v>-132390502651</v>
      </c>
      <c r="L54" s="5">
        <v>-111123616174</v>
      </c>
      <c r="M54" s="5">
        <v>-98200155052</v>
      </c>
      <c r="N54" s="5">
        <v>-115971143993</v>
      </c>
      <c r="O54" s="5">
        <v>-155922060146</v>
      </c>
      <c r="P54" s="5">
        <v>-102510809789</v>
      </c>
      <c r="Q54" s="5">
        <v>-72737789129</v>
      </c>
      <c r="R54" s="5">
        <v>-67566167077</v>
      </c>
    </row>
    <row r="55" spans="2:18" ht="15.5" x14ac:dyDescent="0.35">
      <c r="C55" t="s">
        <v>84</v>
      </c>
      <c r="D55" s="5">
        <v>-17541440397</v>
      </c>
      <c r="E55" s="5">
        <v>-21668369102</v>
      </c>
      <c r="F55" s="5">
        <v>-35449050544</v>
      </c>
      <c r="G55" s="5">
        <v>-17030504566</v>
      </c>
      <c r="I55" s="5">
        <v>-97338644483</v>
      </c>
      <c r="J55" s="5">
        <v>-94470506575</v>
      </c>
      <c r="K55" s="5">
        <v>-76856135788</v>
      </c>
      <c r="L55" s="5">
        <v>-59080796047</v>
      </c>
      <c r="M55" s="5">
        <v>-45681947016</v>
      </c>
      <c r="N55" s="5">
        <v>-55058467823</v>
      </c>
      <c r="O55" s="5">
        <v>-97088499257</v>
      </c>
      <c r="P55" s="5">
        <v>-48252390094</v>
      </c>
      <c r="Q55" s="5">
        <v>-22013760696</v>
      </c>
      <c r="R55" s="5">
        <v>-19194430009</v>
      </c>
    </row>
    <row r="56" spans="2:18" ht="15.5" x14ac:dyDescent="0.35">
      <c r="C56" t="s">
        <v>83</v>
      </c>
      <c r="D56" s="5">
        <v>-15110633086</v>
      </c>
      <c r="E56" s="5">
        <v>-16985811482</v>
      </c>
      <c r="F56" s="5">
        <v>-20004656167</v>
      </c>
      <c r="G56" s="5">
        <v>-15675322189</v>
      </c>
      <c r="I56" s="5">
        <v>-63140518894</v>
      </c>
      <c r="J56" s="5">
        <v>-61096812115</v>
      </c>
      <c r="K56" s="5">
        <v>-55534366863</v>
      </c>
      <c r="L56" s="5">
        <v>-52042820127</v>
      </c>
      <c r="M56" s="5">
        <v>-52518208036</v>
      </c>
      <c r="N56" s="5">
        <v>-60912676170</v>
      </c>
      <c r="O56" s="5">
        <v>-58833560889</v>
      </c>
      <c r="P56" s="5">
        <v>-54258419695</v>
      </c>
      <c r="Q56" s="5">
        <v>-50724028433</v>
      </c>
      <c r="R56" s="5">
        <v>-48371737068</v>
      </c>
    </row>
    <row r="57" spans="2:18" ht="15.5" x14ac:dyDescent="0.35">
      <c r="C57" t="s">
        <v>86</v>
      </c>
      <c r="D57" s="5">
        <v>14291713129</v>
      </c>
      <c r="E57" s="5">
        <v>8060994964</v>
      </c>
      <c r="F57" s="5">
        <v>5768225120</v>
      </c>
      <c r="G57" s="5">
        <v>4441380805</v>
      </c>
      <c r="I57" s="5">
        <v>28786190554</v>
      </c>
      <c r="J57" s="5">
        <v>30887120114</v>
      </c>
      <c r="K57" s="5">
        <v>31804822960</v>
      </c>
      <c r="L57" s="5">
        <v>29209247824</v>
      </c>
      <c r="M57" s="5">
        <v>22182644328</v>
      </c>
      <c r="N57" s="5">
        <v>10752034401</v>
      </c>
      <c r="O57" s="5">
        <v>49042948528</v>
      </c>
      <c r="P57" s="5">
        <v>46070731817</v>
      </c>
      <c r="Q57" s="5">
        <v>32185481104</v>
      </c>
      <c r="R57" s="5">
        <v>22486710745</v>
      </c>
    </row>
    <row r="58" spans="2:18" ht="15.5" x14ac:dyDescent="0.35">
      <c r="C58" t="s">
        <v>87</v>
      </c>
      <c r="D58" s="5">
        <v>-1677013592</v>
      </c>
      <c r="E58" s="5">
        <v>-2538081466</v>
      </c>
      <c r="F58" s="5">
        <v>-639688838</v>
      </c>
      <c r="G58" s="5">
        <v>-2574972699</v>
      </c>
      <c r="I58" s="5">
        <v>-9274368982</v>
      </c>
      <c r="J58" s="5">
        <v>-13076220365</v>
      </c>
      <c r="K58" s="5">
        <v>-14661835152</v>
      </c>
      <c r="L58" s="5">
        <v>-20679378468</v>
      </c>
      <c r="M58" s="5">
        <v>-13697403109</v>
      </c>
      <c r="N58" s="5">
        <v>-24823120534</v>
      </c>
      <c r="O58" s="5">
        <v>-13724693144</v>
      </c>
      <c r="P58" s="5">
        <v>-15486873272</v>
      </c>
      <c r="Q58" s="5">
        <v>-11953767800</v>
      </c>
      <c r="R58" s="5">
        <v>-10796525886</v>
      </c>
    </row>
    <row r="59" spans="2:18" ht="15.5" x14ac:dyDescent="0.35">
      <c r="C59" t="s">
        <v>89</v>
      </c>
      <c r="D59" s="5">
        <v>83659953</v>
      </c>
      <c r="E59" s="5">
        <v>65301411</v>
      </c>
      <c r="F59" s="5">
        <v>67128891</v>
      </c>
      <c r="G59" s="5">
        <v>56321020</v>
      </c>
      <c r="I59" s="5">
        <v>245377794</v>
      </c>
      <c r="J59" s="5">
        <v>227785588</v>
      </c>
      <c r="K59" s="5">
        <v>254232374</v>
      </c>
      <c r="L59" s="5">
        <v>204879453</v>
      </c>
      <c r="M59" s="5">
        <v>72975496</v>
      </c>
      <c r="N59" s="5">
        <v>247986496</v>
      </c>
      <c r="O59" s="5">
        <v>261254236</v>
      </c>
      <c r="P59" s="5">
        <v>456532242</v>
      </c>
      <c r="Q59" s="5">
        <v>1229235311</v>
      </c>
      <c r="R59" s="5">
        <v>184322615</v>
      </c>
    </row>
    <row r="60" spans="2:18" ht="15.5" x14ac:dyDescent="0.35">
      <c r="C60" t="s">
        <v>515</v>
      </c>
      <c r="F60" s="5">
        <v>1661630379</v>
      </c>
      <c r="G60" s="5">
        <v>116099438</v>
      </c>
      <c r="I60" s="5">
        <v>2668541735</v>
      </c>
      <c r="J60" s="5">
        <v>23524324</v>
      </c>
      <c r="K60" s="5">
        <v>2982999008</v>
      </c>
      <c r="L60" s="5">
        <v>1171007021</v>
      </c>
      <c r="M60" s="5">
        <v>1537417541</v>
      </c>
      <c r="N60" s="5">
        <v>2141015127</v>
      </c>
      <c r="O60" s="5">
        <v>1367162222</v>
      </c>
      <c r="P60" s="5">
        <v>52750909</v>
      </c>
      <c r="Q60" s="5">
        <v>1178987546</v>
      </c>
      <c r="R60" s="5">
        <v>966184000</v>
      </c>
    </row>
    <row r="61" spans="2:18" ht="15.5" x14ac:dyDescent="0.35">
      <c r="C61" t="s">
        <v>88</v>
      </c>
      <c r="D61" s="5">
        <v>365360360</v>
      </c>
      <c r="F61" s="5">
        <v>461466679</v>
      </c>
      <c r="I61" s="5">
        <v>939046566</v>
      </c>
      <c r="J61" s="5">
        <v>450957576</v>
      </c>
      <c r="K61" s="5">
        <v>-589803241</v>
      </c>
      <c r="L61" s="5">
        <v>289611011</v>
      </c>
      <c r="M61" s="5">
        <v>210763555</v>
      </c>
      <c r="N61" s="5">
        <v>451295454</v>
      </c>
      <c r="O61" s="5">
        <v>837255618</v>
      </c>
      <c r="P61" s="5">
        <v>3000000</v>
      </c>
      <c r="Q61" s="5">
        <v>166396777</v>
      </c>
      <c r="R61" s="5">
        <v>181765341</v>
      </c>
    </row>
    <row r="62" spans="2:18" ht="15.5" x14ac:dyDescent="0.35">
      <c r="C62" t="s">
        <v>92</v>
      </c>
      <c r="F62" s="5">
        <v>130435241</v>
      </c>
      <c r="I62" s="5">
        <v>130435241</v>
      </c>
      <c r="J62" s="5">
        <v>161079555</v>
      </c>
      <c r="K62" s="5">
        <v>158860028</v>
      </c>
      <c r="L62" s="5">
        <v>101147929</v>
      </c>
      <c r="M62" s="5">
        <v>25499639</v>
      </c>
      <c r="O62" s="5">
        <v>-288168610</v>
      </c>
      <c r="P62" s="5">
        <v>-122803811</v>
      </c>
      <c r="Q62" s="5">
        <v>-46280804</v>
      </c>
      <c r="R62" s="5">
        <v>185907371</v>
      </c>
    </row>
    <row r="63" spans="2:18" ht="15.5" x14ac:dyDescent="0.35">
      <c r="C63" t="s">
        <v>90</v>
      </c>
      <c r="D63" s="5">
        <v>723354958</v>
      </c>
      <c r="E63" s="5">
        <v>108932334</v>
      </c>
      <c r="F63" s="5">
        <v>498838496</v>
      </c>
      <c r="G63" s="5">
        <v>199362505</v>
      </c>
      <c r="I63" s="5">
        <v>-165764293</v>
      </c>
      <c r="J63" s="5">
        <v>-106750574</v>
      </c>
      <c r="K63" s="5">
        <v>-470657172</v>
      </c>
      <c r="L63" s="5">
        <v>-1413508287</v>
      </c>
      <c r="M63" s="5">
        <v>-18185925</v>
      </c>
      <c r="N63" s="5">
        <v>68646613</v>
      </c>
      <c r="O63" s="5">
        <v>568455305</v>
      </c>
      <c r="P63" s="5">
        <v>-3068978102</v>
      </c>
      <c r="Q63" s="5">
        <v>-199968456</v>
      </c>
      <c r="R63" s="5">
        <v>602271062</v>
      </c>
    </row>
    <row r="64" spans="2:18" ht="15.5" x14ac:dyDescent="0.35">
      <c r="C64" t="s">
        <v>27</v>
      </c>
      <c r="D64" s="5">
        <v>-3207800173</v>
      </c>
      <c r="E64" s="5">
        <v>-3256064600</v>
      </c>
      <c r="F64" s="5">
        <v>-3725382496</v>
      </c>
      <c r="G64" s="5">
        <v>-3166539954</v>
      </c>
      <c r="I64" s="5">
        <v>-14377290235</v>
      </c>
      <c r="J64" s="5">
        <v>-14606127979</v>
      </c>
      <c r="K64" s="5">
        <v>-12833921821</v>
      </c>
      <c r="L64" s="5">
        <v>-14184080106</v>
      </c>
      <c r="M64" s="5">
        <v>-15775704613</v>
      </c>
      <c r="N64" s="5">
        <v>-23677639276</v>
      </c>
      <c r="O64" s="5">
        <v>-17132646241</v>
      </c>
      <c r="P64" s="5">
        <v>-14824413595</v>
      </c>
      <c r="Q64" s="5">
        <v>-14589629041</v>
      </c>
      <c r="R64" s="5">
        <v>-14633968239</v>
      </c>
    </row>
    <row r="65" spans="3:18" ht="15.5" x14ac:dyDescent="0.35">
      <c r="C65" t="s">
        <v>85</v>
      </c>
      <c r="D65" s="5">
        <v>2718165362</v>
      </c>
      <c r="E65" s="5">
        <v>1038291263</v>
      </c>
      <c r="F65" s="5">
        <v>-761262898</v>
      </c>
      <c r="G65" s="5">
        <v>776053558</v>
      </c>
      <c r="I65" s="5">
        <v>2897496654</v>
      </c>
      <c r="J65" s="5">
        <v>2732477199</v>
      </c>
      <c r="K65" s="5">
        <v>2709617956</v>
      </c>
      <c r="L65" s="5">
        <v>1800111011</v>
      </c>
      <c r="M65" s="5">
        <v>1730692880</v>
      </c>
      <c r="N65" s="5">
        <v>-530469471</v>
      </c>
      <c r="O65" s="5">
        <v>1893461536</v>
      </c>
      <c r="P65" s="5">
        <v>2578759871</v>
      </c>
      <c r="Q65" s="5">
        <v>1711882530</v>
      </c>
      <c r="R65" s="5">
        <v>1296832542</v>
      </c>
    </row>
    <row r="66" spans="3:18" ht="15.5" x14ac:dyDescent="0.35">
      <c r="C66" t="s">
        <v>94</v>
      </c>
      <c r="D66" s="5">
        <v>-1677013592</v>
      </c>
      <c r="E66" s="5">
        <v>-2538081466</v>
      </c>
      <c r="F66" s="5">
        <v>-639688838</v>
      </c>
      <c r="G66" s="5">
        <v>-2574972699</v>
      </c>
      <c r="I66" s="5">
        <v>-9274368982</v>
      </c>
      <c r="J66" s="5">
        <v>-13076220365</v>
      </c>
      <c r="K66" s="5">
        <v>-14661835152</v>
      </c>
      <c r="L66" s="5">
        <v>-20679378468</v>
      </c>
      <c r="M66" s="5">
        <v>-13697403109</v>
      </c>
      <c r="N66" s="5">
        <v>-24823120534</v>
      </c>
      <c r="O66" s="5">
        <v>-13724693144</v>
      </c>
      <c r="P66" s="5">
        <v>-15486873272</v>
      </c>
      <c r="Q66" s="5">
        <v>-11953767800</v>
      </c>
      <c r="R66" s="5">
        <v>-10796525886</v>
      </c>
    </row>
    <row r="67" spans="3:18" ht="15.5" x14ac:dyDescent="0.35">
      <c r="C67" t="s">
        <v>29</v>
      </c>
      <c r="D67" s="5">
        <v>12614699537</v>
      </c>
      <c r="E67" s="5">
        <v>5522913498</v>
      </c>
      <c r="F67" s="5">
        <v>5128536282</v>
      </c>
      <c r="G67" s="5">
        <v>1866408106</v>
      </c>
      <c r="I67" s="5">
        <v>19511821572</v>
      </c>
      <c r="J67" s="5">
        <v>17810899749</v>
      </c>
      <c r="K67" s="5">
        <v>17142987808</v>
      </c>
      <c r="L67" s="5">
        <v>8529869356</v>
      </c>
      <c r="M67" s="5">
        <v>8485241219</v>
      </c>
      <c r="N67" s="5">
        <v>-14071086133</v>
      </c>
      <c r="O67" s="5">
        <v>35318255384</v>
      </c>
      <c r="P67" s="5">
        <v>30583858545</v>
      </c>
      <c r="Q67" s="5">
        <v>20231713304</v>
      </c>
      <c r="R67" s="5">
        <v>11690184859</v>
      </c>
    </row>
    <row r="68" spans="3:18" ht="15.5" x14ac:dyDescent="0.35">
      <c r="C68" t="s">
        <v>28</v>
      </c>
      <c r="D68" s="5">
        <v>-3780119129</v>
      </c>
      <c r="E68" s="5">
        <v>-1360851653</v>
      </c>
      <c r="F68" s="5">
        <v>-1704533935</v>
      </c>
      <c r="G68" s="5">
        <v>-701608373</v>
      </c>
      <c r="I68" s="5">
        <v>-6945380293</v>
      </c>
      <c r="J68" s="5">
        <v>-6275537299</v>
      </c>
      <c r="K68" s="5">
        <v>-5670197119</v>
      </c>
      <c r="L68" s="5">
        <v>-4067695310</v>
      </c>
      <c r="M68" s="5">
        <v>-4312515317</v>
      </c>
      <c r="N68" s="5">
        <v>-2487582381</v>
      </c>
      <c r="O68" s="5">
        <v>-10314525648</v>
      </c>
      <c r="P68" s="5">
        <v>-6561075820</v>
      </c>
      <c r="Q68" s="5">
        <v>-5280753518</v>
      </c>
      <c r="R68" s="5">
        <v>-4007395361</v>
      </c>
    </row>
    <row r="69" spans="3:18" ht="15.5" x14ac:dyDescent="0.35">
      <c r="C69" t="s">
        <v>321</v>
      </c>
      <c r="D69" s="5">
        <v>-3191100510</v>
      </c>
      <c r="E69" s="5">
        <v>-1292864868</v>
      </c>
      <c r="F69" s="5">
        <v>-657345063</v>
      </c>
      <c r="G69" s="5">
        <v>-701608373</v>
      </c>
      <c r="I69" s="5">
        <v>-5558746344</v>
      </c>
      <c r="J69" s="5">
        <v>-4917756996</v>
      </c>
      <c r="K69" s="5">
        <v>-4476116797</v>
      </c>
      <c r="L69" s="5">
        <v>-2444711257</v>
      </c>
      <c r="M69" s="5">
        <v>-1994608634</v>
      </c>
      <c r="N69" s="5">
        <v>-2598511033</v>
      </c>
      <c r="O69" s="5">
        <v>-7642215234</v>
      </c>
      <c r="P69" s="5">
        <v>-7379676623</v>
      </c>
      <c r="Q69" s="5">
        <v>-4898430443</v>
      </c>
      <c r="R69" s="5">
        <v>-3721756252</v>
      </c>
    </row>
    <row r="70" spans="3:18" ht="15.5" x14ac:dyDescent="0.35">
      <c r="C70" t="s">
        <v>322</v>
      </c>
      <c r="D70" s="5">
        <v>-589018619</v>
      </c>
      <c r="E70" s="5">
        <v>-67986785</v>
      </c>
      <c r="F70" s="5">
        <v>-1047188872</v>
      </c>
      <c r="I70" s="5">
        <v>-1386633949</v>
      </c>
      <c r="J70" s="5">
        <v>-1357780303</v>
      </c>
      <c r="K70" s="5">
        <v>-1194080322</v>
      </c>
      <c r="L70" s="5">
        <v>-1622984053</v>
      </c>
      <c r="M70" s="5">
        <v>-2317906683</v>
      </c>
      <c r="N70" s="5">
        <v>110928652</v>
      </c>
      <c r="O70" s="5">
        <v>-2672310414</v>
      </c>
      <c r="P70" s="5">
        <v>818600803</v>
      </c>
      <c r="Q70" s="5">
        <v>-382323075</v>
      </c>
      <c r="R70" s="5">
        <v>-285639109</v>
      </c>
    </row>
    <row r="71" spans="3:18" ht="15.5" x14ac:dyDescent="0.35">
      <c r="C71" t="s">
        <v>323</v>
      </c>
      <c r="D71" s="5">
        <v>-3780119129</v>
      </c>
      <c r="E71" s="5">
        <v>-1360851653</v>
      </c>
      <c r="F71" s="5">
        <v>-1704533935</v>
      </c>
      <c r="G71" s="5">
        <v>-701608373</v>
      </c>
      <c r="I71" s="5">
        <v>-6945380293</v>
      </c>
      <c r="J71" s="5">
        <v>-6275537299</v>
      </c>
      <c r="K71" s="5">
        <v>-5670197119</v>
      </c>
      <c r="L71" s="5">
        <v>-4067695310</v>
      </c>
      <c r="M71" s="5">
        <v>-4312515317</v>
      </c>
      <c r="N71" s="5">
        <v>-2487582381</v>
      </c>
      <c r="O71" s="5">
        <v>-10314525648</v>
      </c>
      <c r="P71" s="5">
        <v>-6561075820</v>
      </c>
      <c r="Q71" s="5">
        <v>-5280753518</v>
      </c>
      <c r="R71" s="5">
        <v>-4007395361</v>
      </c>
    </row>
    <row r="72" spans="3:18" ht="15.5" x14ac:dyDescent="0.35">
      <c r="C72" t="s">
        <v>461</v>
      </c>
      <c r="O72" s="5">
        <v>-1790077896</v>
      </c>
    </row>
    <row r="73" spans="3:18" ht="15.5" x14ac:dyDescent="0.35">
      <c r="C73" t="s">
        <v>97</v>
      </c>
      <c r="D73" s="5">
        <v>8834580408</v>
      </c>
      <c r="E73" s="5">
        <v>4162061845</v>
      </c>
      <c r="F73" s="5">
        <v>3424002347</v>
      </c>
      <c r="G73" s="5">
        <v>1164799733</v>
      </c>
      <c r="I73" s="5">
        <v>12566441279</v>
      </c>
      <c r="J73" s="5">
        <v>11535362450</v>
      </c>
      <c r="K73" s="5">
        <v>11472790689</v>
      </c>
      <c r="L73" s="5">
        <v>4462174046</v>
      </c>
      <c r="M73" s="5">
        <v>4172725902</v>
      </c>
      <c r="N73" s="5">
        <v>-16558668514</v>
      </c>
      <c r="O73" s="5">
        <v>23213651840</v>
      </c>
      <c r="P73" s="5">
        <v>24022782725</v>
      </c>
      <c r="Q73" s="5">
        <v>14950959786</v>
      </c>
      <c r="R73" s="5">
        <v>7682789498</v>
      </c>
    </row>
    <row r="74" spans="3:18" ht="15.5" x14ac:dyDescent="0.35">
      <c r="C74" t="s">
        <v>98</v>
      </c>
      <c r="D74" s="5">
        <v>220592195</v>
      </c>
      <c r="E74" s="5">
        <v>-441184390</v>
      </c>
      <c r="F74" s="5">
        <v>-884323713</v>
      </c>
      <c r="I74" s="5">
        <v>-991364266</v>
      </c>
      <c r="J74" s="5">
        <v>-112210362</v>
      </c>
      <c r="K74" s="5">
        <v>-20340617</v>
      </c>
      <c r="L74" s="5">
        <v>10373780</v>
      </c>
      <c r="M74" s="5">
        <v>-161209910</v>
      </c>
      <c r="N74" s="5">
        <v>440871735</v>
      </c>
      <c r="O74" s="5">
        <v>-164514791</v>
      </c>
      <c r="P74" s="5">
        <v>121029453</v>
      </c>
      <c r="Q74" s="5">
        <v>-3045574092</v>
      </c>
      <c r="R74" s="5">
        <v>-3895052039</v>
      </c>
    </row>
    <row r="75" spans="3:18" ht="15.5" x14ac:dyDescent="0.35">
      <c r="C75" t="s">
        <v>99</v>
      </c>
      <c r="D75" s="5">
        <v>9055172603</v>
      </c>
      <c r="E75" s="5">
        <v>3720877455</v>
      </c>
      <c r="F75" s="5">
        <v>2539678634</v>
      </c>
      <c r="G75" s="5">
        <v>1164799733</v>
      </c>
      <c r="I75" s="5">
        <v>11575077013</v>
      </c>
      <c r="J75" s="5">
        <v>11423152088</v>
      </c>
      <c r="K75" s="5">
        <v>11452450072</v>
      </c>
      <c r="L75" s="5">
        <v>4472547826</v>
      </c>
      <c r="M75" s="5">
        <v>4011515992</v>
      </c>
      <c r="N75" s="5">
        <v>-16117796779</v>
      </c>
      <c r="O75" s="5">
        <v>23049137049</v>
      </c>
      <c r="P75" s="5">
        <v>24143812178</v>
      </c>
      <c r="Q75" s="5">
        <v>11905385694</v>
      </c>
      <c r="R75" s="5">
        <v>3787737459</v>
      </c>
    </row>
    <row r="76" spans="3:18" ht="15.5" x14ac:dyDescent="0.35">
      <c r="C76" t="s">
        <v>100</v>
      </c>
      <c r="D76" s="5">
        <v>8834580408</v>
      </c>
      <c r="E76" s="5">
        <v>4162061845</v>
      </c>
      <c r="F76" s="5">
        <v>3424002347</v>
      </c>
      <c r="G76" s="5">
        <v>1164799733</v>
      </c>
      <c r="I76" s="5">
        <v>12566441279</v>
      </c>
      <c r="J76" s="5">
        <v>11535362450</v>
      </c>
      <c r="K76" s="5">
        <v>11472790689</v>
      </c>
      <c r="L76" s="5">
        <v>4462174046</v>
      </c>
      <c r="M76" s="5">
        <v>4172725902</v>
      </c>
      <c r="N76" s="5">
        <v>-16558668514</v>
      </c>
      <c r="O76" s="5">
        <v>23213651840</v>
      </c>
      <c r="P76" s="5">
        <v>24022782725</v>
      </c>
      <c r="Q76" s="5">
        <v>14950959786</v>
      </c>
      <c r="R76" s="5">
        <v>7682789498</v>
      </c>
    </row>
    <row r="77" spans="3:18" ht="15.5" x14ac:dyDescent="0.35">
      <c r="C77" t="s">
        <v>8</v>
      </c>
      <c r="D77" s="5">
        <v>6337007241</v>
      </c>
      <c r="E77" s="5">
        <v>2682586192</v>
      </c>
      <c r="F77" s="5">
        <v>3300941532</v>
      </c>
      <c r="G77" s="5">
        <v>388746175</v>
      </c>
      <c r="I77" s="5">
        <v>8677580359</v>
      </c>
      <c r="J77" s="5">
        <v>8690674889</v>
      </c>
      <c r="K77" s="5">
        <v>8742832116</v>
      </c>
      <c r="L77" s="5">
        <v>2672436815</v>
      </c>
      <c r="M77" s="5">
        <v>2280823112</v>
      </c>
      <c r="N77" s="5">
        <v>-15587327308</v>
      </c>
      <c r="O77" s="5">
        <v>21155675513</v>
      </c>
      <c r="P77" s="5">
        <v>21565052307</v>
      </c>
      <c r="Q77" s="5">
        <v>10193503164</v>
      </c>
      <c r="R77" s="5">
        <v>2490904917</v>
      </c>
    </row>
    <row r="78" spans="3:18" ht="15.5" x14ac:dyDescent="0.35">
      <c r="C78" t="s">
        <v>102</v>
      </c>
      <c r="D78" s="5">
        <v>8834580408</v>
      </c>
      <c r="E78" s="5">
        <v>4162061845</v>
      </c>
      <c r="F78" s="5">
        <v>3424002347</v>
      </c>
      <c r="G78" s="5">
        <v>1164799733</v>
      </c>
      <c r="I78" s="5">
        <v>12566441279</v>
      </c>
      <c r="J78" s="5">
        <v>11535362450</v>
      </c>
      <c r="K78" s="5">
        <v>11472790689</v>
      </c>
      <c r="L78" s="5">
        <v>4462174046</v>
      </c>
      <c r="M78" s="5">
        <v>4172725902</v>
      </c>
      <c r="N78" s="5">
        <v>-16558668514</v>
      </c>
      <c r="O78" s="5">
        <v>23213651840</v>
      </c>
      <c r="P78" s="5">
        <v>24022782725</v>
      </c>
      <c r="Q78" s="5">
        <v>14950959786</v>
      </c>
      <c r="R78" s="5">
        <v>7682789498</v>
      </c>
    </row>
    <row r="79" spans="3:18" ht="15.5" x14ac:dyDescent="0.35">
      <c r="C79" t="s">
        <v>103</v>
      </c>
      <c r="D79" s="5">
        <v>9055172603</v>
      </c>
      <c r="E79" s="5">
        <v>3720877455</v>
      </c>
      <c r="F79" s="5">
        <v>2539678634</v>
      </c>
      <c r="G79" s="5">
        <v>1164799733</v>
      </c>
      <c r="I79" s="5">
        <v>11575077013</v>
      </c>
      <c r="J79" s="5">
        <v>11423152088</v>
      </c>
      <c r="K79" s="5">
        <v>11452450072</v>
      </c>
      <c r="L79" s="5">
        <v>4472547826</v>
      </c>
      <c r="M79" s="5">
        <v>4011515992</v>
      </c>
      <c r="N79" s="5">
        <v>-16117796779</v>
      </c>
      <c r="O79" s="5">
        <v>23049137049</v>
      </c>
      <c r="P79" s="5">
        <v>24143812178</v>
      </c>
      <c r="Q79" s="5">
        <v>11905385694</v>
      </c>
      <c r="R79" s="5">
        <v>3787737459</v>
      </c>
    </row>
    <row r="80" spans="3:18" ht="15.5" x14ac:dyDescent="0.35">
      <c r="C80" t="s">
        <v>104</v>
      </c>
      <c r="D80" s="5">
        <v>9055172603</v>
      </c>
      <c r="E80" s="5">
        <v>3720877455</v>
      </c>
      <c r="F80" s="5">
        <v>2539678634</v>
      </c>
      <c r="G80" s="5">
        <v>1164799733</v>
      </c>
      <c r="I80" s="5">
        <v>11575077013</v>
      </c>
      <c r="J80" s="5">
        <v>11423152088</v>
      </c>
      <c r="K80" s="5">
        <v>11452450072</v>
      </c>
      <c r="L80" s="5">
        <v>4472547826</v>
      </c>
      <c r="M80" s="5">
        <v>4011515992</v>
      </c>
      <c r="N80" s="5">
        <v>-16117796779</v>
      </c>
      <c r="O80" s="5">
        <v>23049137049</v>
      </c>
      <c r="P80" s="5">
        <v>24143812178</v>
      </c>
      <c r="Q80" s="5">
        <v>11905385694</v>
      </c>
      <c r="R80" s="5">
        <v>3787737459</v>
      </c>
    </row>
    <row r="82" spans="2:18" ht="15.5" x14ac:dyDescent="0.35">
      <c r="B82" t="s">
        <v>105</v>
      </c>
      <c r="C82" t="s">
        <v>106</v>
      </c>
    </row>
    <row r="83" spans="2:18" ht="15.5" x14ac:dyDescent="0.35">
      <c r="C83" t="s">
        <v>107</v>
      </c>
    </row>
    <row r="84" spans="2:18" ht="15.5" x14ac:dyDescent="0.35">
      <c r="C84" t="s">
        <v>20</v>
      </c>
      <c r="D84" s="5">
        <v>26848281468</v>
      </c>
      <c r="E84" s="5">
        <v>28931062712</v>
      </c>
      <c r="F84" s="5">
        <v>13784061205</v>
      </c>
      <c r="G84" s="5">
        <v>13759629476</v>
      </c>
      <c r="I84" s="5">
        <v>13784061205</v>
      </c>
      <c r="J84" s="5">
        <v>10571524696</v>
      </c>
      <c r="K84" s="5">
        <v>11844639994</v>
      </c>
      <c r="L84" s="5">
        <v>19662452315</v>
      </c>
      <c r="M84" s="5">
        <v>36739566395</v>
      </c>
      <c r="N84" s="5">
        <v>53141350063</v>
      </c>
      <c r="O84" s="5">
        <v>19537595646</v>
      </c>
      <c r="P84" s="5">
        <v>45295623558</v>
      </c>
      <c r="Q84" s="5">
        <v>44619482919</v>
      </c>
      <c r="R84" s="5">
        <v>13084043846</v>
      </c>
    </row>
    <row r="85" spans="2:18" ht="15.5" x14ac:dyDescent="0.35">
      <c r="C85" t="s">
        <v>109</v>
      </c>
      <c r="D85" s="5">
        <v>114857307792</v>
      </c>
      <c r="E85" s="5">
        <v>128314987856</v>
      </c>
      <c r="F85" s="5">
        <v>94110780321</v>
      </c>
      <c r="G85" s="5">
        <v>110834811253</v>
      </c>
      <c r="I85" s="5">
        <v>94110780321</v>
      </c>
      <c r="J85" s="5">
        <v>117440591522</v>
      </c>
      <c r="K85" s="5">
        <v>109633943384</v>
      </c>
      <c r="L85" s="5">
        <v>111245133215</v>
      </c>
      <c r="M85" s="5">
        <v>114840851239</v>
      </c>
      <c r="N85" s="5">
        <v>80670112039</v>
      </c>
      <c r="O85" s="5">
        <v>100778548695</v>
      </c>
      <c r="P85" s="5">
        <v>115808147868</v>
      </c>
      <c r="Q85" s="5">
        <v>100047294709</v>
      </c>
      <c r="R85" s="5">
        <v>94274074124</v>
      </c>
    </row>
    <row r="86" spans="2:18" ht="15.5" x14ac:dyDescent="0.35">
      <c r="C86" t="s">
        <v>110</v>
      </c>
      <c r="D86" s="5">
        <v>2098998438</v>
      </c>
      <c r="E86" s="5">
        <v>1159179057</v>
      </c>
      <c r="F86" s="5">
        <v>1934925903</v>
      </c>
      <c r="G86" s="5">
        <v>1450251313</v>
      </c>
      <c r="I86" s="5">
        <v>1934925903</v>
      </c>
      <c r="J86" s="5">
        <v>2829739137</v>
      </c>
      <c r="K86" s="5">
        <v>1047185303</v>
      </c>
      <c r="L86" s="5">
        <v>590387373</v>
      </c>
      <c r="M86" s="5">
        <v>473092568</v>
      </c>
      <c r="N86" s="5">
        <v>4698095490</v>
      </c>
      <c r="O86" s="5">
        <v>11100852351</v>
      </c>
      <c r="P86" s="5">
        <v>24221016884</v>
      </c>
      <c r="Q86" s="5">
        <v>23017479057</v>
      </c>
      <c r="R86" s="5">
        <v>30120103756</v>
      </c>
    </row>
    <row r="87" spans="2:18" ht="15.5" x14ac:dyDescent="0.35">
      <c r="C87" t="s">
        <v>111</v>
      </c>
      <c r="D87" s="5">
        <v>800205784</v>
      </c>
      <c r="E87" s="5">
        <v>787790312</v>
      </c>
      <c r="F87" s="5">
        <v>369640041</v>
      </c>
      <c r="G87" s="5">
        <v>416395358</v>
      </c>
      <c r="I87" s="5">
        <v>369640041</v>
      </c>
      <c r="J87" s="5">
        <v>3307346461</v>
      </c>
      <c r="K87" s="5">
        <v>362281824</v>
      </c>
      <c r="L87" s="5">
        <v>353025125</v>
      </c>
      <c r="M87" s="5">
        <v>4065602385</v>
      </c>
      <c r="N87" s="5">
        <v>7615308659</v>
      </c>
      <c r="O87" s="5">
        <v>9211832608</v>
      </c>
      <c r="P87" s="5">
        <v>6705990343</v>
      </c>
      <c r="Q87" s="5">
        <v>11887462019</v>
      </c>
      <c r="R87" s="5">
        <v>967312270</v>
      </c>
    </row>
    <row r="88" spans="2:18" ht="15.5" x14ac:dyDescent="0.35">
      <c r="C88" t="s">
        <v>112</v>
      </c>
      <c r="D88" s="5">
        <v>114857307792</v>
      </c>
      <c r="E88" s="5">
        <v>128314987856</v>
      </c>
      <c r="F88" s="5">
        <v>94110780321</v>
      </c>
      <c r="G88" s="5">
        <v>110834811253</v>
      </c>
      <c r="I88" s="5">
        <v>94110780321</v>
      </c>
      <c r="J88" s="5">
        <v>117440591522</v>
      </c>
      <c r="K88" s="5">
        <v>109633943384</v>
      </c>
      <c r="L88" s="5">
        <v>111245133215</v>
      </c>
      <c r="M88" s="5">
        <v>114840851239</v>
      </c>
      <c r="N88" s="5">
        <v>80670112039</v>
      </c>
      <c r="O88" s="5">
        <v>100778548695</v>
      </c>
      <c r="P88" s="5">
        <v>115808147868</v>
      </c>
      <c r="Q88" s="5">
        <v>100047294709</v>
      </c>
      <c r="R88" s="5">
        <v>94274074124</v>
      </c>
    </row>
    <row r="89" spans="2:18" ht="15.5" x14ac:dyDescent="0.35">
      <c r="C89" t="s">
        <v>113</v>
      </c>
      <c r="D89" s="5">
        <v>2435344912</v>
      </c>
      <c r="E89" s="5">
        <v>1568485876</v>
      </c>
      <c r="F89" s="5">
        <v>2237566254</v>
      </c>
      <c r="G89" s="5">
        <v>2291653820</v>
      </c>
      <c r="I89" s="5">
        <v>2237566254</v>
      </c>
      <c r="J89" s="5">
        <v>2173227766</v>
      </c>
      <c r="K89" s="5">
        <v>6372579871</v>
      </c>
      <c r="L89" s="5">
        <v>2728195301</v>
      </c>
      <c r="M89" s="5">
        <v>2461062670</v>
      </c>
      <c r="N89" s="5">
        <v>2601968479</v>
      </c>
      <c r="O89" s="5">
        <v>1940843315</v>
      </c>
      <c r="P89" s="5">
        <v>2781571490</v>
      </c>
      <c r="Q89" s="5">
        <v>15249068716</v>
      </c>
      <c r="R89" s="5">
        <v>6313539958</v>
      </c>
    </row>
    <row r="90" spans="2:18" ht="15.5" x14ac:dyDescent="0.35">
      <c r="C90" t="s">
        <v>114</v>
      </c>
      <c r="D90" s="5">
        <v>2435344912</v>
      </c>
      <c r="E90" s="5">
        <v>1568485876</v>
      </c>
      <c r="F90" s="5">
        <v>2237566254</v>
      </c>
      <c r="G90" s="5">
        <v>2291653820</v>
      </c>
      <c r="I90" s="5">
        <v>2237566254</v>
      </c>
      <c r="J90" s="5">
        <v>2173227766</v>
      </c>
      <c r="K90" s="5">
        <v>6372579871</v>
      </c>
      <c r="L90" s="5">
        <v>2728195301</v>
      </c>
      <c r="M90" s="5">
        <v>2461062670</v>
      </c>
      <c r="N90" s="5">
        <v>2601968479</v>
      </c>
      <c r="O90" s="5">
        <v>1940843315</v>
      </c>
      <c r="P90" s="5">
        <v>2781571490</v>
      </c>
      <c r="Q90" s="5">
        <v>15249068716</v>
      </c>
      <c r="R90" s="5">
        <v>6313539958</v>
      </c>
    </row>
    <row r="91" spans="2:18" ht="15.5" x14ac:dyDescent="0.35">
      <c r="C91" t="s">
        <v>115</v>
      </c>
      <c r="D91" s="5">
        <v>219789660543</v>
      </c>
      <c r="E91" s="5">
        <v>233452110032</v>
      </c>
      <c r="F91" s="5">
        <v>238311683871</v>
      </c>
      <c r="G91" s="5">
        <v>218157167254</v>
      </c>
      <c r="I91" s="5">
        <v>238311683871</v>
      </c>
      <c r="J91" s="5">
        <v>243930732984</v>
      </c>
      <c r="K91" s="5">
        <v>210484353984</v>
      </c>
      <c r="L91" s="5">
        <v>193868080244</v>
      </c>
      <c r="M91" s="5">
        <v>174557636737</v>
      </c>
      <c r="N91" s="5">
        <v>202024373975</v>
      </c>
      <c r="O91" s="5">
        <v>240283046803</v>
      </c>
      <c r="P91" s="5">
        <v>162388553923</v>
      </c>
      <c r="Q91" s="5">
        <v>159240435281</v>
      </c>
      <c r="R91" s="5">
        <v>151895862024</v>
      </c>
    </row>
    <row r="92" spans="2:18" ht="15.5" x14ac:dyDescent="0.35">
      <c r="C92" t="s">
        <v>85</v>
      </c>
      <c r="D92" s="5">
        <v>-152251466</v>
      </c>
      <c r="E92" s="5">
        <v>-152251466</v>
      </c>
      <c r="F92" s="5">
        <v>-1796794314</v>
      </c>
      <c r="G92" s="5">
        <v>-3048337946</v>
      </c>
      <c r="I92" s="5">
        <v>-1796794314</v>
      </c>
      <c r="J92" s="5">
        <v>-2725684232</v>
      </c>
      <c r="K92" s="5">
        <v>-2144918636</v>
      </c>
      <c r="L92" s="5">
        <v>-385211466</v>
      </c>
      <c r="M92" s="5">
        <v>-149101466</v>
      </c>
      <c r="N92" s="5">
        <v>-152641466</v>
      </c>
      <c r="O92" s="5">
        <v>-152641466</v>
      </c>
      <c r="P92" s="5">
        <v>-149776466</v>
      </c>
      <c r="Q92" s="5">
        <v>-71242234</v>
      </c>
      <c r="R92" s="5">
        <v>-67633337</v>
      </c>
    </row>
    <row r="93" spans="2:18" ht="15.5" x14ac:dyDescent="0.35">
      <c r="C93" t="s">
        <v>116</v>
      </c>
      <c r="D93" s="5">
        <v>374228336310</v>
      </c>
      <c r="E93" s="5">
        <v>405274043765</v>
      </c>
      <c r="F93" s="5">
        <v>356771326124</v>
      </c>
      <c r="G93" s="5">
        <v>361132712709</v>
      </c>
      <c r="I93" s="5">
        <v>356771326124</v>
      </c>
      <c r="J93" s="5">
        <v>381828691738</v>
      </c>
      <c r="K93" s="5">
        <v>362978936038</v>
      </c>
      <c r="L93" s="5">
        <v>343970877319</v>
      </c>
      <c r="M93" s="5">
        <v>348622477814</v>
      </c>
      <c r="N93" s="5">
        <v>356315769740</v>
      </c>
      <c r="O93" s="5">
        <v>404187217742</v>
      </c>
      <c r="P93" s="5">
        <v>342554523490</v>
      </c>
      <c r="Q93" s="5">
        <v>333171768612</v>
      </c>
      <c r="R93" s="5">
        <v>282489990717</v>
      </c>
    </row>
    <row r="94" spans="2:18" ht="15.5" x14ac:dyDescent="0.35">
      <c r="C94" t="s">
        <v>117</v>
      </c>
    </row>
    <row r="95" spans="2:18" ht="15.5" x14ac:dyDescent="0.35">
      <c r="C95" t="s">
        <v>119</v>
      </c>
      <c r="D95" s="5">
        <v>30858907</v>
      </c>
      <c r="E95" s="5">
        <v>682095837</v>
      </c>
      <c r="F95" s="5">
        <v>625645805</v>
      </c>
      <c r="G95" s="5">
        <v>1531674041</v>
      </c>
      <c r="I95" s="5">
        <v>625645805</v>
      </c>
      <c r="J95" s="5">
        <v>1733235345</v>
      </c>
      <c r="K95" s="5">
        <v>3059514649</v>
      </c>
      <c r="L95" s="5">
        <v>4247773258</v>
      </c>
      <c r="M95" s="5">
        <v>5873937095</v>
      </c>
      <c r="N95" s="5">
        <v>8749379923</v>
      </c>
      <c r="O95" s="5">
        <v>7307766117</v>
      </c>
      <c r="P95" s="5">
        <v>9926193267</v>
      </c>
      <c r="Q95" s="5">
        <v>9233220194</v>
      </c>
      <c r="R95" s="5">
        <v>8545175659</v>
      </c>
    </row>
    <row r="96" spans="2:18" ht="15.5" x14ac:dyDescent="0.35">
      <c r="C96" t="s">
        <v>120</v>
      </c>
      <c r="D96" s="5">
        <v>1038122392</v>
      </c>
      <c r="E96" s="5">
        <v>1038122392</v>
      </c>
      <c r="F96" s="5">
        <v>1038122392</v>
      </c>
      <c r="G96" s="5">
        <v>1046587151</v>
      </c>
      <c r="I96" s="5">
        <v>1038122392</v>
      </c>
      <c r="J96" s="5">
        <v>1046587151</v>
      </c>
      <c r="K96" s="5">
        <v>885507596</v>
      </c>
      <c r="L96" s="5">
        <v>726647568</v>
      </c>
      <c r="M96" s="5">
        <v>625499639</v>
      </c>
      <c r="P96" s="5">
        <v>288168610</v>
      </c>
      <c r="R96" s="5">
        <v>835472566</v>
      </c>
    </row>
    <row r="97" spans="3:18" ht="15.5" x14ac:dyDescent="0.35">
      <c r="C97" t="s">
        <v>121</v>
      </c>
      <c r="D97" s="5">
        <v>197634847987</v>
      </c>
      <c r="E97" s="5">
        <v>196529714056</v>
      </c>
      <c r="F97" s="5">
        <v>200650890520</v>
      </c>
      <c r="G97" s="5">
        <v>195342135248</v>
      </c>
      <c r="I97" s="5">
        <v>200650890520</v>
      </c>
      <c r="J97" s="5">
        <v>192124017349</v>
      </c>
      <c r="K97" s="5">
        <v>156869735284</v>
      </c>
      <c r="L97" s="5">
        <v>173259793119</v>
      </c>
      <c r="M97" s="5">
        <v>167739231991</v>
      </c>
      <c r="N97" s="5">
        <v>187471991742</v>
      </c>
      <c r="O97" s="5">
        <v>177518025333</v>
      </c>
      <c r="P97" s="5">
        <v>161719483406</v>
      </c>
      <c r="Q97" s="5">
        <v>122239107796</v>
      </c>
      <c r="R97" s="5">
        <v>95084165729</v>
      </c>
    </row>
    <row r="98" spans="3:18" ht="15.5" x14ac:dyDescent="0.35">
      <c r="C98" t="s">
        <v>126</v>
      </c>
      <c r="D98" s="5">
        <v>216345532347</v>
      </c>
      <c r="E98" s="5">
        <v>205034393946</v>
      </c>
      <c r="F98" s="5">
        <v>209101996378</v>
      </c>
      <c r="G98" s="5">
        <v>204658749471</v>
      </c>
      <c r="I98" s="5">
        <v>209101996378</v>
      </c>
      <c r="J98" s="5">
        <v>201478754039</v>
      </c>
      <c r="K98" s="5">
        <v>167062406918</v>
      </c>
      <c r="L98" s="5">
        <v>181810085346</v>
      </c>
      <c r="M98" s="5">
        <v>175851128883</v>
      </c>
      <c r="N98" s="5">
        <v>197920161371</v>
      </c>
      <c r="O98" s="5">
        <v>186697226371</v>
      </c>
      <c r="P98" s="5">
        <v>172407648283</v>
      </c>
      <c r="Q98" s="5">
        <v>132793387133</v>
      </c>
      <c r="R98" s="5">
        <v>105491321479</v>
      </c>
    </row>
    <row r="99" spans="3:18" ht="15.5" x14ac:dyDescent="0.35">
      <c r="C99" t="s">
        <v>127</v>
      </c>
      <c r="D99" s="5">
        <v>590573868657</v>
      </c>
      <c r="E99" s="5">
        <v>610308437711</v>
      </c>
      <c r="F99" s="5">
        <v>565873322502</v>
      </c>
      <c r="G99" s="5">
        <v>565791462180</v>
      </c>
      <c r="I99" s="5">
        <v>565873322502</v>
      </c>
      <c r="J99" s="5">
        <v>583307445777</v>
      </c>
      <c r="K99" s="5">
        <v>530041342956</v>
      </c>
      <c r="L99" s="5">
        <v>525780962665</v>
      </c>
      <c r="M99" s="5">
        <v>524473606697</v>
      </c>
      <c r="N99" s="5">
        <v>554235931111</v>
      </c>
      <c r="O99" s="5">
        <v>590884444113</v>
      </c>
      <c r="P99" s="5">
        <v>514962171773</v>
      </c>
      <c r="Q99" s="5">
        <v>465965155745</v>
      </c>
      <c r="R99" s="5">
        <v>387981312196</v>
      </c>
    </row>
    <row r="100" spans="3:18" ht="15.5" x14ac:dyDescent="0.35">
      <c r="C100" t="s">
        <v>128</v>
      </c>
    </row>
    <row r="101" spans="3:18" ht="15.5" x14ac:dyDescent="0.35">
      <c r="C101" t="s">
        <v>129</v>
      </c>
    </row>
    <row r="102" spans="3:18" ht="15.5" x14ac:dyDescent="0.35">
      <c r="C102" t="s">
        <v>130</v>
      </c>
      <c r="D102" s="5">
        <v>279760045122</v>
      </c>
      <c r="E102" s="5">
        <v>296624260481</v>
      </c>
      <c r="F102" s="5">
        <v>264461870329</v>
      </c>
      <c r="G102" s="5">
        <v>260875669518</v>
      </c>
      <c r="I102" s="5">
        <v>264461870329</v>
      </c>
      <c r="J102" s="5">
        <v>275739004389</v>
      </c>
      <c r="K102" s="5">
        <v>229374762040</v>
      </c>
      <c r="L102" s="5">
        <v>225220863711</v>
      </c>
      <c r="M102" s="5">
        <v>228429369228</v>
      </c>
      <c r="N102" s="5">
        <v>260049224077</v>
      </c>
      <c r="O102" s="5">
        <v>279731191535</v>
      </c>
      <c r="P102" s="5">
        <v>218191271919</v>
      </c>
      <c r="Q102" s="5">
        <v>187735291863</v>
      </c>
      <c r="R102" s="5">
        <v>173212645270</v>
      </c>
    </row>
    <row r="103" spans="3:18" ht="15.5" x14ac:dyDescent="0.35">
      <c r="C103" t="s">
        <v>134</v>
      </c>
      <c r="D103" s="5">
        <v>123187529590</v>
      </c>
      <c r="E103" s="5">
        <v>123680016860</v>
      </c>
      <c r="F103" s="5">
        <v>130650550967</v>
      </c>
      <c r="G103" s="5">
        <v>129846561455</v>
      </c>
      <c r="I103" s="5">
        <v>130650550967</v>
      </c>
      <c r="J103" s="5">
        <v>118109400776</v>
      </c>
      <c r="K103" s="5">
        <v>115421777540</v>
      </c>
      <c r="L103" s="5">
        <v>115653671347</v>
      </c>
      <c r="M103" s="5">
        <v>120643509682</v>
      </c>
      <c r="N103" s="5">
        <v>162278092827</v>
      </c>
      <c r="O103" s="5">
        <v>168261903586</v>
      </c>
      <c r="P103" s="5">
        <v>103969240195</v>
      </c>
      <c r="Q103" s="5">
        <v>97380515197</v>
      </c>
      <c r="R103" s="5">
        <v>89741711080</v>
      </c>
    </row>
    <row r="104" spans="3:18" ht="15.5" x14ac:dyDescent="0.35">
      <c r="C104" t="s">
        <v>131</v>
      </c>
    </row>
    <row r="105" spans="3:18" ht="15.5" x14ac:dyDescent="0.35">
      <c r="C105" t="s">
        <v>132</v>
      </c>
      <c r="D105" s="5">
        <v>96443413956</v>
      </c>
      <c r="E105" s="5">
        <v>92674155702</v>
      </c>
      <c r="F105" s="5">
        <v>72662292796</v>
      </c>
      <c r="G105" s="5">
        <v>78687180071</v>
      </c>
      <c r="I105" s="5">
        <v>72662292796</v>
      </c>
      <c r="J105" s="5">
        <v>101470918558</v>
      </c>
      <c r="K105" s="5">
        <v>78933465269</v>
      </c>
      <c r="L105" s="5">
        <v>87642872355</v>
      </c>
      <c r="M105" s="5">
        <v>88498149350</v>
      </c>
      <c r="N105" s="5">
        <v>63980705622</v>
      </c>
      <c r="O105" s="5">
        <v>80488258254</v>
      </c>
      <c r="P105" s="5">
        <v>62677492634</v>
      </c>
      <c r="Q105" s="5">
        <v>41587496632</v>
      </c>
      <c r="R105" s="5">
        <v>37056022476</v>
      </c>
    </row>
    <row r="106" spans="3:18" ht="15.5" x14ac:dyDescent="0.35">
      <c r="C106" t="s">
        <v>133</v>
      </c>
    </row>
    <row r="107" spans="3:18" ht="15.5" x14ac:dyDescent="0.35">
      <c r="C107" t="s">
        <v>465</v>
      </c>
      <c r="D107" s="5">
        <v>2899204222</v>
      </c>
      <c r="E107" s="5">
        <v>1946969369</v>
      </c>
      <c r="F107" s="5">
        <v>2304565944</v>
      </c>
      <c r="G107" s="5">
        <v>1866646671</v>
      </c>
      <c r="I107" s="5">
        <v>2304565944</v>
      </c>
      <c r="J107" s="5">
        <v>6137085598</v>
      </c>
      <c r="K107" s="5">
        <v>1409467127</v>
      </c>
      <c r="L107" s="5">
        <v>943412498</v>
      </c>
      <c r="M107" s="5">
        <v>4538694953</v>
      </c>
      <c r="N107" s="5">
        <v>12313404149</v>
      </c>
      <c r="O107" s="5">
        <v>20312684959</v>
      </c>
      <c r="P107" s="5">
        <v>30927007227</v>
      </c>
      <c r="Q107" s="5">
        <v>34904941076</v>
      </c>
      <c r="R107" s="5">
        <v>31087416026</v>
      </c>
    </row>
    <row r="108" spans="3:18" ht="15.5" x14ac:dyDescent="0.35">
      <c r="C108" t="s">
        <v>136</v>
      </c>
      <c r="D108" s="5">
        <v>5519885833</v>
      </c>
      <c r="E108" s="5">
        <v>5508645536</v>
      </c>
      <c r="F108" s="5">
        <v>3925975357</v>
      </c>
      <c r="G108" s="5">
        <v>5320259829</v>
      </c>
      <c r="I108" s="5">
        <v>3925975357</v>
      </c>
      <c r="J108" s="5">
        <v>3670050803</v>
      </c>
      <c r="K108" s="5">
        <v>3114238450</v>
      </c>
      <c r="L108" s="5">
        <v>1975741824</v>
      </c>
      <c r="M108" s="5">
        <v>2870381066</v>
      </c>
      <c r="N108" s="5">
        <v>2359879141</v>
      </c>
      <c r="O108" s="5">
        <v>1591577292</v>
      </c>
      <c r="P108" s="5">
        <v>1606216665</v>
      </c>
      <c r="Q108" s="5">
        <v>1715759906</v>
      </c>
      <c r="R108" s="5">
        <v>2457095576</v>
      </c>
    </row>
    <row r="109" spans="3:18" ht="15.5" x14ac:dyDescent="0.35">
      <c r="C109" t="s">
        <v>137</v>
      </c>
      <c r="D109" s="5">
        <v>14541383867</v>
      </c>
      <c r="E109" s="5">
        <v>15803536115</v>
      </c>
      <c r="F109" s="5">
        <v>12685411996</v>
      </c>
      <c r="G109" s="5">
        <v>14295263131</v>
      </c>
      <c r="I109" s="5">
        <v>12685411996</v>
      </c>
      <c r="J109" s="5">
        <v>11129034711</v>
      </c>
      <c r="K109" s="5">
        <v>9764002193</v>
      </c>
      <c r="L109" s="5">
        <v>6043378989</v>
      </c>
      <c r="M109" s="5">
        <v>3706848185</v>
      </c>
      <c r="N109" s="5">
        <v>4993479671</v>
      </c>
      <c r="O109" s="5">
        <v>3007816686</v>
      </c>
      <c r="P109" s="5">
        <v>5716959344</v>
      </c>
      <c r="Q109" s="5">
        <v>5516893100</v>
      </c>
      <c r="R109" s="5">
        <v>9116265956</v>
      </c>
    </row>
    <row r="110" spans="3:18" ht="15.5" x14ac:dyDescent="0.35">
      <c r="C110" t="s">
        <v>139</v>
      </c>
    </row>
    <row r="111" spans="3:18" ht="15.5" x14ac:dyDescent="0.35">
      <c r="C111" t="s">
        <v>140</v>
      </c>
      <c r="D111" s="5">
        <v>15131521172</v>
      </c>
      <c r="E111" s="5">
        <v>16124974625</v>
      </c>
      <c r="F111" s="5">
        <v>9927356075</v>
      </c>
      <c r="G111" s="5">
        <v>18908924545</v>
      </c>
      <c r="I111" s="5">
        <v>9927356075</v>
      </c>
      <c r="J111" s="5">
        <v>21837323652</v>
      </c>
      <c r="K111" s="5">
        <v>18345203946</v>
      </c>
      <c r="L111" s="5">
        <v>19312519121</v>
      </c>
      <c r="M111" s="5">
        <v>23834905317</v>
      </c>
      <c r="N111" s="5">
        <v>24349736466</v>
      </c>
      <c r="O111" s="5">
        <v>23634596140</v>
      </c>
      <c r="P111" s="5">
        <v>21279219801</v>
      </c>
      <c r="Q111" s="5">
        <v>18613972160</v>
      </c>
      <c r="R111" s="5">
        <v>5650145577</v>
      </c>
    </row>
    <row r="112" spans="3:18" ht="15.5" x14ac:dyDescent="0.35">
      <c r="C112" t="s">
        <v>144</v>
      </c>
      <c r="D112" s="5">
        <v>358989181</v>
      </c>
      <c r="F112" s="5">
        <v>106038719</v>
      </c>
      <c r="I112" s="5">
        <v>106038719</v>
      </c>
      <c r="K112" s="5">
        <v>107956640</v>
      </c>
      <c r="N112" s="5">
        <v>44099720</v>
      </c>
      <c r="O112" s="5">
        <v>242795449</v>
      </c>
      <c r="Q112" s="5">
        <v>7126763</v>
      </c>
      <c r="R112" s="5">
        <v>56560000</v>
      </c>
    </row>
    <row r="113" spans="3:18" ht="15.5" x14ac:dyDescent="0.35">
      <c r="C113" t="s">
        <v>145</v>
      </c>
      <c r="D113" s="5">
        <v>28986754055</v>
      </c>
      <c r="E113" s="5">
        <v>31239007676</v>
      </c>
      <c r="F113" s="5">
        <v>34035912971</v>
      </c>
      <c r="G113" s="5">
        <v>26198602228</v>
      </c>
      <c r="I113" s="5">
        <v>34035912971</v>
      </c>
      <c r="J113" s="5">
        <v>32761373030</v>
      </c>
      <c r="K113" s="5">
        <v>14765360289</v>
      </c>
      <c r="L113" s="5">
        <v>11079993215</v>
      </c>
      <c r="M113" s="5">
        <v>7268619253</v>
      </c>
      <c r="N113" s="5">
        <v>9767593618</v>
      </c>
      <c r="O113" s="5">
        <v>4869329133</v>
      </c>
      <c r="P113" s="5">
        <v>3384170723</v>
      </c>
      <c r="Q113" s="5">
        <v>4601786198</v>
      </c>
      <c r="R113" s="5">
        <v>2733852389</v>
      </c>
    </row>
    <row r="114" spans="3:18" ht="15.5" x14ac:dyDescent="0.35">
      <c r="C114" t="s">
        <v>146</v>
      </c>
      <c r="D114" s="5">
        <v>30027157029</v>
      </c>
      <c r="E114" s="5">
        <v>30898583327</v>
      </c>
      <c r="F114" s="5">
        <v>24538601528</v>
      </c>
      <c r="G114" s="5">
        <v>31703073949</v>
      </c>
      <c r="I114" s="5">
        <v>24538601528</v>
      </c>
      <c r="J114" s="5">
        <v>36315875608</v>
      </c>
      <c r="K114" s="5">
        <v>35418026628</v>
      </c>
      <c r="L114" s="5">
        <v>39125191168</v>
      </c>
      <c r="M114" s="5">
        <v>36271667509</v>
      </c>
      <c r="N114" s="5">
        <v>37659353069</v>
      </c>
      <c r="O114" s="5">
        <v>34100465358</v>
      </c>
      <c r="P114" s="5">
        <v>36572810012</v>
      </c>
      <c r="Q114" s="5">
        <v>37350505750</v>
      </c>
      <c r="R114" s="5">
        <v>23115519287</v>
      </c>
    </row>
    <row r="115" spans="3:18" ht="15.5" x14ac:dyDescent="0.35">
      <c r="C115" t="s">
        <v>147</v>
      </c>
      <c r="D115" s="5">
        <v>30027157029</v>
      </c>
      <c r="E115" s="5">
        <v>30898583327</v>
      </c>
      <c r="F115" s="5">
        <v>24538601528</v>
      </c>
      <c r="G115" s="5">
        <v>31703073949</v>
      </c>
      <c r="I115" s="5">
        <v>24538601528</v>
      </c>
      <c r="J115" s="5">
        <v>36315875608</v>
      </c>
      <c r="K115" s="5">
        <v>35418026628</v>
      </c>
      <c r="L115" s="5">
        <v>39125191168</v>
      </c>
      <c r="M115" s="5">
        <v>36271667509</v>
      </c>
      <c r="N115" s="5">
        <v>37659353069</v>
      </c>
      <c r="O115" s="5">
        <v>34100465358</v>
      </c>
      <c r="P115" s="5">
        <v>36572810012</v>
      </c>
      <c r="Q115" s="5">
        <v>37350505750</v>
      </c>
      <c r="R115" s="5">
        <v>23115519287</v>
      </c>
    </row>
    <row r="116" spans="3:18" ht="15.5" x14ac:dyDescent="0.35">
      <c r="C116" t="s">
        <v>150</v>
      </c>
      <c r="Q116" s="5">
        <v>56326246</v>
      </c>
    </row>
    <row r="117" spans="3:18" ht="15.5" x14ac:dyDescent="0.35">
      <c r="C117" t="s">
        <v>152</v>
      </c>
    </row>
    <row r="118" spans="3:18" ht="15.5" x14ac:dyDescent="0.35">
      <c r="C118" t="s">
        <v>153</v>
      </c>
      <c r="D118" s="5">
        <v>18987153297</v>
      </c>
      <c r="E118" s="5">
        <v>19698642869</v>
      </c>
      <c r="F118" s="5">
        <v>14270509546</v>
      </c>
      <c r="G118" s="5">
        <v>21718220653</v>
      </c>
      <c r="I118" s="5">
        <v>14270509546</v>
      </c>
      <c r="J118" s="5">
        <v>26220365135</v>
      </c>
      <c r="K118" s="5">
        <v>25302456589</v>
      </c>
      <c r="L118" s="5">
        <v>27392334829</v>
      </c>
      <c r="M118" s="5">
        <v>24237423863</v>
      </c>
      <c r="N118" s="5">
        <v>25460269151</v>
      </c>
      <c r="O118" s="5">
        <v>23877391589</v>
      </c>
      <c r="P118" s="5">
        <v>21279219801</v>
      </c>
      <c r="Q118" s="5">
        <v>18621098923</v>
      </c>
      <c r="R118" s="5">
        <v>5706705577</v>
      </c>
    </row>
    <row r="119" spans="3:18" ht="15.5" x14ac:dyDescent="0.35">
      <c r="C119" t="s">
        <v>154</v>
      </c>
      <c r="D119" s="5">
        <v>309787202151</v>
      </c>
      <c r="E119" s="5">
        <v>327522843808</v>
      </c>
      <c r="F119" s="5">
        <v>289000471857</v>
      </c>
      <c r="G119" s="5">
        <v>292578743467</v>
      </c>
      <c r="I119" s="5">
        <v>289000471857</v>
      </c>
      <c r="J119" s="5">
        <v>312054879997</v>
      </c>
      <c r="K119" s="5">
        <v>264792788668</v>
      </c>
      <c r="L119" s="5">
        <v>264346054879</v>
      </c>
      <c r="M119" s="5">
        <v>264701036737</v>
      </c>
      <c r="N119" s="5">
        <v>297708577146</v>
      </c>
      <c r="O119" s="5">
        <v>313831656893</v>
      </c>
      <c r="P119" s="5">
        <v>254764081931</v>
      </c>
      <c r="Q119" s="5">
        <v>225085797613</v>
      </c>
      <c r="R119" s="5">
        <v>196328164557</v>
      </c>
    </row>
    <row r="120" spans="3:18" ht="15.5" x14ac:dyDescent="0.35">
      <c r="C120" t="s">
        <v>155</v>
      </c>
    </row>
    <row r="121" spans="3:18" ht="15.5" x14ac:dyDescent="0.35">
      <c r="C121" t="s">
        <v>156</v>
      </c>
      <c r="D121" s="5">
        <v>145000000000</v>
      </c>
      <c r="E121" s="5">
        <v>145000000000</v>
      </c>
      <c r="F121" s="5">
        <v>145000000000</v>
      </c>
      <c r="G121" s="5">
        <v>145000000000</v>
      </c>
      <c r="I121" s="5">
        <v>145000000000</v>
      </c>
      <c r="J121" s="5">
        <v>145000000000</v>
      </c>
      <c r="K121" s="5">
        <v>145000000000</v>
      </c>
      <c r="L121" s="5">
        <v>145000000000</v>
      </c>
      <c r="M121" s="5">
        <v>145000000000</v>
      </c>
      <c r="N121" s="5">
        <v>145000000000</v>
      </c>
      <c r="O121" s="5">
        <v>145000000000</v>
      </c>
      <c r="P121" s="5">
        <v>145000000000</v>
      </c>
      <c r="Q121" s="5">
        <v>145000000000</v>
      </c>
      <c r="R121" s="5">
        <v>115000000000</v>
      </c>
    </row>
    <row r="122" spans="3:18" ht="15.5" x14ac:dyDescent="0.35">
      <c r="C122" t="s">
        <v>157</v>
      </c>
      <c r="D122" s="5">
        <v>8016691078</v>
      </c>
      <c r="E122" s="5">
        <v>8016691078</v>
      </c>
      <c r="F122" s="5">
        <v>7469368123</v>
      </c>
      <c r="G122" s="5">
        <v>7254983457</v>
      </c>
      <c r="I122" s="5">
        <v>7469368123</v>
      </c>
      <c r="J122" s="5">
        <v>7252316799</v>
      </c>
      <c r="K122" s="5">
        <v>7252316799</v>
      </c>
      <c r="L122" s="5">
        <v>7252316799</v>
      </c>
      <c r="M122" s="5">
        <v>7252316799</v>
      </c>
      <c r="N122" s="5">
        <v>7252316799</v>
      </c>
      <c r="O122" s="5">
        <v>7252316799</v>
      </c>
      <c r="P122" s="5">
        <v>7971776470</v>
      </c>
      <c r="Q122" s="5">
        <v>22427291615</v>
      </c>
      <c r="R122" s="5">
        <v>10085971205</v>
      </c>
    </row>
    <row r="123" spans="3:18" ht="15.5" x14ac:dyDescent="0.35">
      <c r="C123" t="s">
        <v>158</v>
      </c>
      <c r="D123" s="5">
        <v>87742366676</v>
      </c>
      <c r="E123" s="5">
        <v>91410359435</v>
      </c>
      <c r="F123" s="5">
        <v>88727773243</v>
      </c>
      <c r="G123" s="5">
        <v>85424806711</v>
      </c>
      <c r="I123" s="5">
        <v>88727773243</v>
      </c>
      <c r="J123" s="5">
        <v>85024676274</v>
      </c>
      <c r="K123" s="5">
        <v>78833476385</v>
      </c>
      <c r="L123" s="5">
        <v>73715944269</v>
      </c>
      <c r="M123" s="5">
        <v>73072607454</v>
      </c>
      <c r="N123" s="5">
        <v>71302824342</v>
      </c>
      <c r="O123" s="5">
        <v>90515151650</v>
      </c>
      <c r="P123" s="5">
        <v>74431611137</v>
      </c>
      <c r="Q123" s="5">
        <v>42769088683</v>
      </c>
      <c r="R123" s="5">
        <v>32525047091</v>
      </c>
    </row>
    <row r="124" spans="3:18" ht="15.5" x14ac:dyDescent="0.35">
      <c r="C124" t="s">
        <v>159</v>
      </c>
      <c r="D124" s="5">
        <v>900000000</v>
      </c>
      <c r="E124" s="5">
        <v>800000000</v>
      </c>
      <c r="F124" s="5">
        <v>800000000</v>
      </c>
      <c r="G124" s="5">
        <v>800000000</v>
      </c>
      <c r="I124" s="5">
        <v>800000000</v>
      </c>
      <c r="J124" s="5">
        <v>700000000</v>
      </c>
      <c r="K124" s="5">
        <v>600000000</v>
      </c>
      <c r="L124" s="5">
        <v>500000000</v>
      </c>
    </row>
    <row r="125" spans="3:18" ht="15.5" x14ac:dyDescent="0.35">
      <c r="C125" t="s">
        <v>160</v>
      </c>
      <c r="D125" s="5">
        <v>86842366676</v>
      </c>
      <c r="E125" s="5">
        <v>90610359435</v>
      </c>
      <c r="F125" s="5">
        <v>87927773243</v>
      </c>
      <c r="G125" s="5">
        <v>84624806711</v>
      </c>
      <c r="I125" s="5">
        <v>87927773243</v>
      </c>
      <c r="J125" s="5">
        <v>84324676274</v>
      </c>
      <c r="K125" s="5">
        <v>78233476385</v>
      </c>
      <c r="L125" s="5">
        <v>73215944269</v>
      </c>
    </row>
    <row r="126" spans="3:18" ht="15.5" x14ac:dyDescent="0.35">
      <c r="C126" t="s">
        <v>161</v>
      </c>
      <c r="D126" s="5">
        <v>87742366676</v>
      </c>
      <c r="E126" s="5">
        <v>91410359435</v>
      </c>
      <c r="F126" s="5">
        <v>88727773243</v>
      </c>
      <c r="G126" s="5">
        <v>85424806711</v>
      </c>
      <c r="I126" s="5">
        <v>88727773243</v>
      </c>
      <c r="J126" s="5">
        <v>85024676274</v>
      </c>
      <c r="K126" s="5">
        <v>78833476385</v>
      </c>
      <c r="L126" s="5">
        <v>73715944269</v>
      </c>
      <c r="M126" s="5">
        <v>73072607454</v>
      </c>
      <c r="N126" s="5">
        <v>71302824342</v>
      </c>
      <c r="O126" s="5">
        <v>90515151650</v>
      </c>
      <c r="P126" s="5">
        <v>74431611137</v>
      </c>
      <c r="Q126" s="5">
        <v>42769088683</v>
      </c>
      <c r="R126" s="5">
        <v>32525047091</v>
      </c>
    </row>
    <row r="127" spans="3:18" ht="15.5" x14ac:dyDescent="0.35">
      <c r="C127" t="s">
        <v>162</v>
      </c>
      <c r="D127" s="5">
        <v>40179860218</v>
      </c>
      <c r="E127" s="5">
        <v>38510794856</v>
      </c>
      <c r="F127" s="5">
        <v>37472503593</v>
      </c>
      <c r="G127" s="5">
        <v>38581266491</v>
      </c>
      <c r="I127" s="5">
        <v>37472503593</v>
      </c>
      <c r="J127" s="5">
        <v>36701256939</v>
      </c>
      <c r="K127" s="5">
        <v>36307679740</v>
      </c>
      <c r="L127" s="5">
        <v>35851858184</v>
      </c>
      <c r="M127" s="5">
        <v>34596747173</v>
      </c>
      <c r="N127" s="5">
        <v>33124854290</v>
      </c>
      <c r="O127" s="5">
        <v>34437960237</v>
      </c>
      <c r="P127" s="5">
        <v>32944478701</v>
      </c>
      <c r="Q127" s="5">
        <v>30754220068</v>
      </c>
      <c r="R127" s="5">
        <v>34109762680</v>
      </c>
    </row>
    <row r="128" spans="3:18" ht="15.5" x14ac:dyDescent="0.35">
      <c r="C128" t="s">
        <v>10</v>
      </c>
      <c r="D128" s="5">
        <v>280786666506</v>
      </c>
      <c r="E128" s="5">
        <v>282785593903</v>
      </c>
      <c r="F128" s="5">
        <v>276872850645</v>
      </c>
      <c r="G128" s="5">
        <v>273212718713</v>
      </c>
      <c r="I128" s="5">
        <v>276872850645</v>
      </c>
      <c r="J128" s="5">
        <v>271252565780</v>
      </c>
      <c r="K128" s="5">
        <v>265248554288</v>
      </c>
      <c r="L128" s="5">
        <v>261434907786</v>
      </c>
      <c r="M128" s="5">
        <v>259772569960</v>
      </c>
      <c r="N128" s="5">
        <v>256527353965</v>
      </c>
      <c r="O128" s="5">
        <v>277052787220</v>
      </c>
      <c r="P128" s="5">
        <v>260198089842</v>
      </c>
      <c r="Q128" s="5">
        <v>240879358132</v>
      </c>
      <c r="R128" s="5">
        <v>191653147639</v>
      </c>
    </row>
    <row r="129" spans="2:18" ht="15.5" x14ac:dyDescent="0.35">
      <c r="C129" t="s">
        <v>163</v>
      </c>
      <c r="D129" s="5">
        <v>590573868657</v>
      </c>
      <c r="E129" s="5">
        <v>610308437711</v>
      </c>
      <c r="F129" s="5">
        <v>565873322502</v>
      </c>
      <c r="G129" s="5">
        <v>565791462180</v>
      </c>
      <c r="I129" s="5">
        <v>565873322502</v>
      </c>
      <c r="J129" s="5">
        <v>583307445777</v>
      </c>
      <c r="K129" s="5">
        <v>530041342956</v>
      </c>
      <c r="L129" s="5">
        <v>525780962665</v>
      </c>
      <c r="M129" s="5">
        <v>524473606697</v>
      </c>
      <c r="N129" s="5">
        <v>554235931111</v>
      </c>
      <c r="O129" s="5">
        <v>590884444113</v>
      </c>
      <c r="P129" s="5">
        <v>514962171773</v>
      </c>
      <c r="Q129" s="5">
        <v>465965155745</v>
      </c>
      <c r="R129" s="5">
        <v>387981312196</v>
      </c>
    </row>
    <row r="130" spans="2:18" ht="15.5" x14ac:dyDescent="0.35">
      <c r="C130" t="s">
        <v>164</v>
      </c>
      <c r="D130" s="5">
        <v>7250000000</v>
      </c>
      <c r="E130" s="5">
        <v>7250000000</v>
      </c>
      <c r="F130" s="5">
        <v>7250000000</v>
      </c>
      <c r="G130" s="5">
        <v>7250000000</v>
      </c>
      <c r="I130" s="5">
        <v>7250000000</v>
      </c>
      <c r="J130" s="5">
        <v>7250000000</v>
      </c>
      <c r="K130" s="5">
        <v>7250000000</v>
      </c>
      <c r="L130" s="5">
        <v>7250000000</v>
      </c>
      <c r="M130" s="5">
        <v>7250000000</v>
      </c>
      <c r="N130" s="5">
        <v>7250000000</v>
      </c>
      <c r="O130" s="5">
        <v>1450000000</v>
      </c>
      <c r="P130" s="5">
        <v>1450000000</v>
      </c>
      <c r="Q130" s="5">
        <v>1450000000</v>
      </c>
      <c r="R130" s="5">
        <v>115000</v>
      </c>
    </row>
    <row r="132" spans="2:18" ht="15.5" x14ac:dyDescent="0.35">
      <c r="B132" t="s">
        <v>165</v>
      </c>
      <c r="C132" t="s">
        <v>166</v>
      </c>
      <c r="D132" s="5">
        <v>20727556047</v>
      </c>
      <c r="E132" s="5">
        <v>22623950678</v>
      </c>
      <c r="F132" s="5">
        <v>11001287430</v>
      </c>
      <c r="G132" s="5">
        <v>20336106303</v>
      </c>
      <c r="I132" s="5">
        <v>44560831466</v>
      </c>
      <c r="J132" s="5">
        <v>33452730426</v>
      </c>
      <c r="K132" s="5">
        <v>16991684957</v>
      </c>
      <c r="L132" s="5">
        <v>15219193748</v>
      </c>
      <c r="M132" s="5">
        <v>34364338743</v>
      </c>
      <c r="N132" s="5">
        <v>63152111868</v>
      </c>
      <c r="O132" s="5">
        <v>-24834511428</v>
      </c>
      <c r="P132" s="5">
        <v>49583922599</v>
      </c>
      <c r="Q132" s="5">
        <v>17805531871</v>
      </c>
      <c r="R132" s="5">
        <v>15815166143</v>
      </c>
    </row>
    <row r="133" spans="2:18" ht="15.5" x14ac:dyDescent="0.35">
      <c r="C133" t="s">
        <v>690</v>
      </c>
      <c r="D133" s="5">
        <v>171731791042</v>
      </c>
      <c r="E133" s="5">
        <v>137321080283</v>
      </c>
      <c r="F133" s="5">
        <v>189439743957</v>
      </c>
      <c r="G133" s="5">
        <v>141163787663</v>
      </c>
      <c r="I133" s="5">
        <v>613098767642</v>
      </c>
      <c r="J133" s="5">
        <v>574754116904</v>
      </c>
      <c r="K133" s="5">
        <v>536042307458</v>
      </c>
      <c r="L133" s="5">
        <v>458493275094</v>
      </c>
      <c r="M133" s="5">
        <v>389414086427</v>
      </c>
      <c r="N133" s="5">
        <v>559211786343</v>
      </c>
      <c r="O133" s="5">
        <v>720085539205</v>
      </c>
      <c r="P133" s="5">
        <v>553495090046</v>
      </c>
      <c r="Q133" s="5">
        <v>441363308016</v>
      </c>
      <c r="R133" s="5">
        <v>436411367853</v>
      </c>
    </row>
    <row r="134" spans="2:18" ht="15.5" x14ac:dyDescent="0.35">
      <c r="C134" t="s">
        <v>326</v>
      </c>
      <c r="D134" s="5">
        <v>-110286289502</v>
      </c>
      <c r="E134" s="5">
        <v>-88786711920</v>
      </c>
      <c r="F134" s="5">
        <v>-111382647161</v>
      </c>
      <c r="G134" s="5">
        <v>-90191083323</v>
      </c>
      <c r="I134" s="5">
        <v>-410869822369</v>
      </c>
      <c r="J134" s="5">
        <v>-409225656704</v>
      </c>
      <c r="K134" s="5">
        <v>-409538385661</v>
      </c>
      <c r="L134" s="5">
        <v>-339284954488</v>
      </c>
      <c r="M134" s="5">
        <v>-258705690300</v>
      </c>
      <c r="N134" s="5">
        <v>-388145608528</v>
      </c>
      <c r="O134" s="5">
        <v>-596333024898</v>
      </c>
      <c r="P134" s="5">
        <v>-414441984155</v>
      </c>
      <c r="Q134" s="5">
        <v>-302759780552</v>
      </c>
      <c r="R134" s="5">
        <v>-312296627431</v>
      </c>
    </row>
    <row r="135" spans="2:18" ht="15.5" x14ac:dyDescent="0.35">
      <c r="C135" t="s">
        <v>327</v>
      </c>
      <c r="D135" s="5">
        <v>-29557499265</v>
      </c>
      <c r="E135" s="5">
        <v>-29374525274</v>
      </c>
      <c r="F135" s="5">
        <v>-45102736424</v>
      </c>
      <c r="G135" s="5">
        <v>-29612902778</v>
      </c>
      <c r="I135" s="5">
        <v>-132615521644</v>
      </c>
      <c r="J135" s="5">
        <v>-118978647463</v>
      </c>
      <c r="K135" s="5">
        <v>-90834241875</v>
      </c>
      <c r="L135" s="5">
        <v>-80328354626</v>
      </c>
      <c r="M135" s="5">
        <v>-69922260350</v>
      </c>
      <c r="N135" s="5">
        <v>-83330144775</v>
      </c>
      <c r="O135" s="5">
        <v>-102124006188</v>
      </c>
      <c r="P135" s="5">
        <v>-70419808200</v>
      </c>
      <c r="Q135" s="5">
        <v>-67635522831</v>
      </c>
      <c r="R135" s="5">
        <v>-58238140880</v>
      </c>
    </row>
    <row r="136" spans="2:18" ht="15.5" x14ac:dyDescent="0.35">
      <c r="C136" t="s">
        <v>169</v>
      </c>
      <c r="D136" s="5">
        <v>53688548</v>
      </c>
      <c r="E136" s="5">
        <v>59118861</v>
      </c>
      <c r="F136" s="5">
        <v>149837080</v>
      </c>
      <c r="G136" s="5">
        <v>-38800833</v>
      </c>
      <c r="I136" s="5">
        <v>245377794</v>
      </c>
      <c r="J136" s="5">
        <v>227785588</v>
      </c>
      <c r="K136" s="5">
        <v>254232374</v>
      </c>
      <c r="L136" s="5">
        <v>204879453</v>
      </c>
      <c r="M136" s="5">
        <v>72975496</v>
      </c>
      <c r="N136" s="5">
        <v>247986496</v>
      </c>
      <c r="O136" s="5">
        <v>261254236</v>
      </c>
      <c r="P136" s="5">
        <v>570985991</v>
      </c>
      <c r="Q136" s="5">
        <v>1229235311</v>
      </c>
      <c r="R136" s="5">
        <v>184322615</v>
      </c>
    </row>
    <row r="137" spans="2:18" ht="15.5" x14ac:dyDescent="0.35">
      <c r="C137" t="s">
        <v>2055</v>
      </c>
      <c r="D137" s="5">
        <v>-2272253169</v>
      </c>
      <c r="E137" s="5">
        <v>-140852124</v>
      </c>
      <c r="F137" s="5">
        <v>-5538791573</v>
      </c>
      <c r="G137" s="5">
        <v>-1876432998</v>
      </c>
      <c r="I137" s="5">
        <v>-9422676329</v>
      </c>
      <c r="J137" s="5">
        <v>-7739837299</v>
      </c>
      <c r="K137" s="5">
        <v>-5487250789</v>
      </c>
      <c r="L137" s="5">
        <v>-5829959216</v>
      </c>
      <c r="M137" s="5">
        <v>-5928798050</v>
      </c>
      <c r="N137" s="5">
        <v>-8044010270</v>
      </c>
      <c r="O137" s="5">
        <v>-7492122126</v>
      </c>
      <c r="P137" s="5">
        <v>-10555647754</v>
      </c>
      <c r="Q137" s="5">
        <v>-5135521819</v>
      </c>
      <c r="R137" s="5">
        <v>-3706350559</v>
      </c>
    </row>
    <row r="138" spans="2:18" ht="15.5" x14ac:dyDescent="0.35">
      <c r="C138" t="s">
        <v>585</v>
      </c>
      <c r="D138" s="5">
        <v>-2126033905</v>
      </c>
      <c r="E138" s="5">
        <v>-2603382877</v>
      </c>
      <c r="F138" s="5">
        <v>-6311151684</v>
      </c>
      <c r="G138" s="5">
        <v>-2631293719</v>
      </c>
      <c r="I138" s="5">
        <v>-15601660618</v>
      </c>
      <c r="J138" s="5">
        <v>-15443493424</v>
      </c>
      <c r="K138" s="5">
        <v>-13823866544</v>
      </c>
      <c r="L138" s="5">
        <v>-14723951722</v>
      </c>
      <c r="M138" s="5">
        <v>-16751474185</v>
      </c>
      <c r="N138" s="5">
        <v>-24277534444</v>
      </c>
      <c r="O138" s="5">
        <v>-17995228303</v>
      </c>
      <c r="P138" s="5">
        <v>-15890292033</v>
      </c>
      <c r="Q138" s="5">
        <v>-14884157589</v>
      </c>
      <c r="R138" s="5">
        <v>-14633968239</v>
      </c>
    </row>
    <row r="139" spans="2:18" ht="15.5" x14ac:dyDescent="0.35">
      <c r="C139" t="s">
        <v>725</v>
      </c>
      <c r="D139" s="5">
        <v>-666623973</v>
      </c>
      <c r="G139" s="5">
        <v>-6456501464</v>
      </c>
    </row>
    <row r="140" spans="2:18" ht="15.5" x14ac:dyDescent="0.35">
      <c r="C140" t="s">
        <v>2056</v>
      </c>
    </row>
    <row r="141" spans="2:18" ht="15.5" x14ac:dyDescent="0.35">
      <c r="C141" t="s">
        <v>699</v>
      </c>
      <c r="D141" s="5">
        <v>-6149223729</v>
      </c>
      <c r="E141" s="5">
        <v>6149223729</v>
      </c>
      <c r="F141" s="5">
        <v>-10252966765</v>
      </c>
      <c r="G141" s="5">
        <v>9979333755</v>
      </c>
      <c r="I141" s="5">
        <v>-273633010</v>
      </c>
      <c r="J141" s="5">
        <v>9858462824</v>
      </c>
      <c r="K141" s="5">
        <v>378889994</v>
      </c>
      <c r="L141" s="5">
        <v>-3311740747</v>
      </c>
      <c r="M141" s="5">
        <v>-3814500295</v>
      </c>
      <c r="N141" s="5">
        <v>7489637046</v>
      </c>
      <c r="O141" s="5">
        <v>-21236923354</v>
      </c>
      <c r="P141" s="5">
        <v>6825578704</v>
      </c>
      <c r="Q141" s="5">
        <v>-34372028665</v>
      </c>
      <c r="R141" s="5">
        <v>-31905437216</v>
      </c>
    </row>
    <row r="142" spans="2:18" ht="15.5" x14ac:dyDescent="0.35">
      <c r="C142" t="s">
        <v>172</v>
      </c>
      <c r="D142" s="5">
        <v>-18672231988</v>
      </c>
      <c r="E142" s="5">
        <v>-2410878409</v>
      </c>
      <c r="F142" s="5">
        <v>-42880073948</v>
      </c>
      <c r="G142" s="5">
        <v>-2330691545</v>
      </c>
      <c r="I142" s="5">
        <v>-40714698133</v>
      </c>
      <c r="J142" s="5">
        <v>3670440057</v>
      </c>
      <c r="K142" s="5">
        <v>-9223050181</v>
      </c>
      <c r="L142" s="5">
        <v>-17060295070</v>
      </c>
      <c r="M142" s="5">
        <v>-45512403372</v>
      </c>
      <c r="N142" s="5">
        <v>-12358273717</v>
      </c>
      <c r="O142" s="5">
        <v>62337868065</v>
      </c>
      <c r="P142" s="5">
        <v>3204149932</v>
      </c>
      <c r="Q142" s="5">
        <v>53954707252</v>
      </c>
      <c r="R142" s="5">
        <v>-11578955340</v>
      </c>
    </row>
    <row r="143" spans="2:18" ht="15.5" x14ac:dyDescent="0.35">
      <c r="C143" t="s">
        <v>173</v>
      </c>
      <c r="D143" s="5">
        <v>-4138105303</v>
      </c>
      <c r="E143" s="5">
        <v>-5066070762</v>
      </c>
      <c r="F143" s="5">
        <v>3977632846</v>
      </c>
      <c r="G143" s="5">
        <v>-13784299020</v>
      </c>
      <c r="I143" s="5">
        <v>-28559182225</v>
      </c>
      <c r="J143" s="5">
        <v>-47694237326</v>
      </c>
      <c r="K143" s="5">
        <v>-13354553290</v>
      </c>
      <c r="L143" s="5">
        <v>-15236012758</v>
      </c>
      <c r="M143" s="5">
        <v>-5253719039</v>
      </c>
      <c r="N143" s="5">
        <v>-17190083734</v>
      </c>
      <c r="O143" s="5">
        <v>-63261384549</v>
      </c>
      <c r="P143" s="5">
        <v>-52111931892</v>
      </c>
      <c r="Q143" s="5">
        <v>-40224800050</v>
      </c>
      <c r="R143" s="5">
        <v>-7912377610</v>
      </c>
    </row>
    <row r="144" spans="2:18" ht="15.5" x14ac:dyDescent="0.35">
      <c r="C144" t="s">
        <v>221</v>
      </c>
      <c r="D144" s="5">
        <v>365360360</v>
      </c>
      <c r="F144" s="5">
        <v>740438130</v>
      </c>
      <c r="I144" s="5">
        <v>1218018017</v>
      </c>
      <c r="J144" s="5">
        <v>508561491</v>
      </c>
      <c r="K144" s="5">
        <v>5851093695</v>
      </c>
      <c r="L144" s="5">
        <v>290818182</v>
      </c>
      <c r="M144" s="5">
        <v>1099545455</v>
      </c>
      <c r="N144" s="5">
        <v>451295454</v>
      </c>
      <c r="O144" s="5">
        <v>852181464</v>
      </c>
      <c r="P144" s="5">
        <v>3000000</v>
      </c>
      <c r="Q144" s="5">
        <v>189500000</v>
      </c>
      <c r="R144" s="5">
        <v>190909091</v>
      </c>
    </row>
    <row r="145" spans="3:18" ht="15.5" x14ac:dyDescent="0.35">
      <c r="C145" t="s">
        <v>2057</v>
      </c>
    </row>
    <row r="146" spans="3:18" ht="15.5" x14ac:dyDescent="0.35">
      <c r="C146" t="s">
        <v>417</v>
      </c>
      <c r="F146" s="5">
        <v>-247564790</v>
      </c>
      <c r="I146" s="5">
        <v>-247564790</v>
      </c>
      <c r="J146" s="5">
        <v>-1245275000</v>
      </c>
      <c r="K146" s="5">
        <v>-10000000000</v>
      </c>
      <c r="L146" s="5">
        <v>-775000000</v>
      </c>
      <c r="N146" s="5">
        <v>-570900000</v>
      </c>
      <c r="O146" s="5">
        <v>-5102387200</v>
      </c>
      <c r="Q146" s="5">
        <v>-310259500</v>
      </c>
    </row>
    <row r="147" spans="3:18" ht="15.5" x14ac:dyDescent="0.35">
      <c r="C147" t="s">
        <v>531</v>
      </c>
      <c r="E147" s="5">
        <v>-2227337661</v>
      </c>
      <c r="F147" s="5">
        <v>-202438837</v>
      </c>
      <c r="G147" s="5">
        <v>-30605608</v>
      </c>
      <c r="I147" s="5">
        <v>-144000000</v>
      </c>
      <c r="J147" s="5">
        <v>-144000000</v>
      </c>
      <c r="K147" s="5">
        <v>-2141000000</v>
      </c>
      <c r="L147" s="5">
        <v>-2006000000</v>
      </c>
    </row>
    <row r="148" spans="3:18" ht="15.5" x14ac:dyDescent="0.35">
      <c r="C148" t="s">
        <v>1081</v>
      </c>
    </row>
    <row r="149" spans="3:18" ht="15.5" x14ac:dyDescent="0.35">
      <c r="C149" t="s">
        <v>2058</v>
      </c>
      <c r="F149" s="5">
        <v>87900000</v>
      </c>
      <c r="I149" s="5">
        <v>87900000</v>
      </c>
    </row>
    <row r="150" spans="3:18" ht="15.5" x14ac:dyDescent="0.35">
      <c r="C150" t="s">
        <v>1419</v>
      </c>
      <c r="Q150" s="5">
        <v>-1767500000</v>
      </c>
    </row>
    <row r="151" spans="3:18" ht="15.5" x14ac:dyDescent="0.35">
      <c r="C151" t="s">
        <v>628</v>
      </c>
      <c r="M151" s="5">
        <v>-600000000</v>
      </c>
      <c r="P151" s="5">
        <v>-288168610</v>
      </c>
    </row>
    <row r="152" spans="3:18" ht="15.5" x14ac:dyDescent="0.35">
      <c r="C152" t="s">
        <v>2059</v>
      </c>
      <c r="O152" s="5">
        <v>-30000000000</v>
      </c>
    </row>
    <row r="153" spans="3:18" ht="15.5" x14ac:dyDescent="0.35">
      <c r="C153" t="s">
        <v>175</v>
      </c>
      <c r="D153" s="5">
        <v>-4503465663</v>
      </c>
      <c r="E153" s="5">
        <v>-2838733101</v>
      </c>
      <c r="F153" s="5">
        <v>3599298343</v>
      </c>
      <c r="G153" s="5">
        <v>-13753693412</v>
      </c>
      <c r="I153" s="5">
        <v>-29473535452</v>
      </c>
      <c r="J153" s="5">
        <v>-46813523817</v>
      </c>
      <c r="K153" s="5">
        <v>-7064646985</v>
      </c>
      <c r="L153" s="5">
        <v>-12745830940</v>
      </c>
      <c r="M153" s="5">
        <v>-5753264494</v>
      </c>
      <c r="N153" s="5">
        <v>-17070479188</v>
      </c>
      <c r="O153" s="5">
        <v>-29011178813</v>
      </c>
      <c r="P153" s="5">
        <v>-51826763282</v>
      </c>
      <c r="Q153" s="5">
        <v>-38336540550</v>
      </c>
      <c r="R153" s="5">
        <v>-8103286701</v>
      </c>
    </row>
    <row r="154" spans="3:18" ht="15.5" x14ac:dyDescent="0.35">
      <c r="C154" t="s">
        <v>189</v>
      </c>
      <c r="D154" s="5">
        <v>-18672231988</v>
      </c>
      <c r="E154" s="5">
        <v>-2410878409</v>
      </c>
      <c r="F154" s="5">
        <v>-42880073948</v>
      </c>
      <c r="G154" s="5">
        <v>-2330691545</v>
      </c>
      <c r="I154" s="5">
        <v>-40714698133</v>
      </c>
      <c r="J154" s="5">
        <v>3670440057</v>
      </c>
      <c r="K154" s="5">
        <v>-9223050181</v>
      </c>
      <c r="L154" s="5">
        <v>-17060295070</v>
      </c>
      <c r="M154" s="5">
        <v>-45512403372</v>
      </c>
      <c r="N154" s="5">
        <v>-12358273717</v>
      </c>
      <c r="O154" s="5">
        <v>62337868065</v>
      </c>
      <c r="P154" s="5">
        <v>3204149932</v>
      </c>
      <c r="Q154" s="5">
        <v>53954707252</v>
      </c>
      <c r="R154" s="5">
        <v>-11578955340</v>
      </c>
    </row>
    <row r="155" spans="3:18" ht="15.5" x14ac:dyDescent="0.35">
      <c r="C155" t="s">
        <v>1450</v>
      </c>
      <c r="E155" s="5">
        <v>547322913</v>
      </c>
      <c r="F155" s="5">
        <v>-2666658</v>
      </c>
      <c r="G155" s="5">
        <v>2666658</v>
      </c>
      <c r="Q155" s="5">
        <v>42069075980</v>
      </c>
    </row>
    <row r="156" spans="3:18" ht="15.5" x14ac:dyDescent="0.35">
      <c r="C156" t="s">
        <v>766</v>
      </c>
      <c r="D156" s="5">
        <v>92688661481</v>
      </c>
      <c r="E156" s="5">
        <v>69185354487</v>
      </c>
      <c r="F156" s="5">
        <v>-218466243394</v>
      </c>
      <c r="G156" s="5">
        <v>67341160851</v>
      </c>
      <c r="I156" s="5">
        <v>10223356457</v>
      </c>
      <c r="J156" s="5">
        <v>69289671691</v>
      </c>
      <c r="K156" s="5">
        <v>18600000000</v>
      </c>
      <c r="L156" s="5">
        <v>307560202163</v>
      </c>
      <c r="M156" s="5">
        <v>298223379883</v>
      </c>
      <c r="N156" s="5">
        <v>378049038234</v>
      </c>
      <c r="O156" s="5">
        <v>64292663391</v>
      </c>
      <c r="P156" s="5">
        <v>6588724998</v>
      </c>
      <c r="Q156" s="5">
        <v>7638804118</v>
      </c>
      <c r="R156" s="5">
        <v>-9291966862</v>
      </c>
    </row>
    <row r="157" spans="3:18" ht="15.5" x14ac:dyDescent="0.35">
      <c r="C157" t="s">
        <v>569</v>
      </c>
      <c r="J157" s="5">
        <v>900000000</v>
      </c>
    </row>
    <row r="158" spans="3:18" ht="15.5" x14ac:dyDescent="0.35">
      <c r="C158" t="s">
        <v>204</v>
      </c>
      <c r="D158" s="5">
        <v>-2463443614</v>
      </c>
      <c r="E158" s="5">
        <v>-2511262870</v>
      </c>
      <c r="F158" s="5">
        <v>-2210572083</v>
      </c>
      <c r="G158" s="5">
        <v>-3179186047</v>
      </c>
      <c r="I158" s="5">
        <v>-11532395923</v>
      </c>
      <c r="J158" s="5">
        <v>-7649687858</v>
      </c>
      <c r="K158" s="5">
        <v>-1929238700</v>
      </c>
      <c r="L158" s="5">
        <v>-6660749353</v>
      </c>
      <c r="M158" s="5">
        <v>-5868499868</v>
      </c>
      <c r="N158" s="5">
        <v>-9102340077</v>
      </c>
      <c r="Q158" s="5">
        <v>-3853127869</v>
      </c>
      <c r="R158" s="5">
        <v>-5382514497</v>
      </c>
    </row>
    <row r="159" spans="3:18" ht="15.5" x14ac:dyDescent="0.35">
      <c r="C159" t="s">
        <v>549</v>
      </c>
      <c r="O159" s="5">
        <v>604000000</v>
      </c>
      <c r="R159" s="5">
        <v>5760000000</v>
      </c>
    </row>
    <row r="160" spans="3:18" ht="15.5" x14ac:dyDescent="0.35">
      <c r="C160" t="s">
        <v>2060</v>
      </c>
      <c r="D160" s="5">
        <v>-1049100000</v>
      </c>
      <c r="F160" s="5">
        <v>-347500000</v>
      </c>
      <c r="G160" s="5">
        <v>-70400000</v>
      </c>
      <c r="I160" s="5">
        <v>-2126250000</v>
      </c>
      <c r="J160" s="5">
        <v>-3238900000</v>
      </c>
      <c r="K160" s="5">
        <v>-2253796400</v>
      </c>
      <c r="L160" s="5">
        <v>-545000000</v>
      </c>
      <c r="M160" s="5">
        <v>-258799997</v>
      </c>
      <c r="N160" s="5">
        <v>-782636476</v>
      </c>
      <c r="O160" s="5">
        <v>-1003980000</v>
      </c>
      <c r="P160" s="5">
        <v>-475080468</v>
      </c>
      <c r="R160" s="5">
        <v>-2482500000</v>
      </c>
    </row>
    <row r="161" spans="2:18" ht="15.5" x14ac:dyDescent="0.35">
      <c r="C161" t="s">
        <v>565</v>
      </c>
      <c r="D161" s="5">
        <v>-10005000000</v>
      </c>
      <c r="I161" s="5">
        <v>-4976508390</v>
      </c>
      <c r="J161" s="5">
        <v>-2500000000</v>
      </c>
      <c r="K161" s="5">
        <v>-3625000000</v>
      </c>
      <c r="L161" s="5">
        <v>-2030000000</v>
      </c>
      <c r="M161" s="5">
        <v>-507500000</v>
      </c>
      <c r="N161" s="5">
        <v>-3625000000</v>
      </c>
      <c r="O161" s="5">
        <v>-5075000000</v>
      </c>
      <c r="P161" s="5">
        <v>-4350000000</v>
      </c>
    </row>
    <row r="162" spans="2:18" ht="15.5" x14ac:dyDescent="0.35">
      <c r="C162" t="s">
        <v>2061</v>
      </c>
      <c r="E162" s="5">
        <v>1644542848</v>
      </c>
      <c r="F162" s="5">
        <v>-4609985</v>
      </c>
      <c r="G162" s="5">
        <v>5361000</v>
      </c>
      <c r="I162" s="5">
        <v>-327263699</v>
      </c>
      <c r="J162" s="5">
        <v>-580240596</v>
      </c>
      <c r="K162" s="5">
        <v>-1760007170</v>
      </c>
      <c r="L162" s="5">
        <v>-235210000</v>
      </c>
    </row>
    <row r="163" spans="2:18" ht="15.5" x14ac:dyDescent="0.35">
      <c r="C163" t="s">
        <v>1186</v>
      </c>
      <c r="D163" s="5">
        <v>-3220437202</v>
      </c>
      <c r="E163" s="5">
        <v>-999469041</v>
      </c>
      <c r="F163" s="5">
        <v>-935276659</v>
      </c>
      <c r="G163" s="5">
        <v>-33205549</v>
      </c>
      <c r="I163" s="5">
        <v>-1031938496</v>
      </c>
      <c r="J163" s="5">
        <v>-115896860</v>
      </c>
      <c r="K163" s="5">
        <v>-125146500</v>
      </c>
      <c r="L163" s="5">
        <v>-112255826</v>
      </c>
      <c r="M163" s="5">
        <v>-326899265</v>
      </c>
      <c r="N163" s="5">
        <v>-182548162</v>
      </c>
      <c r="O163" s="5">
        <v>-144930034</v>
      </c>
      <c r="P163" s="5">
        <v>-141869656</v>
      </c>
      <c r="Q163" s="5">
        <v>-456570977</v>
      </c>
      <c r="R163" s="5">
        <v>-181973981</v>
      </c>
    </row>
    <row r="164" spans="2:18" ht="15.5" x14ac:dyDescent="0.35">
      <c r="C164" t="s">
        <v>2062</v>
      </c>
      <c r="Q164" s="5">
        <v>-3180000000</v>
      </c>
    </row>
    <row r="165" spans="2:18" ht="15.5" x14ac:dyDescent="0.35">
      <c r="C165" t="s">
        <v>1825</v>
      </c>
      <c r="F165" s="5">
        <v>1475229941</v>
      </c>
      <c r="I165" s="5">
        <v>1475229941</v>
      </c>
    </row>
    <row r="166" spans="2:18" ht="15.5" x14ac:dyDescent="0.35">
      <c r="C166" t="s">
        <v>2063</v>
      </c>
    </row>
    <row r="167" spans="2:18" ht="15.5" x14ac:dyDescent="0.35">
      <c r="C167" t="s">
        <v>575</v>
      </c>
      <c r="D167" s="5">
        <v>-1441763826</v>
      </c>
      <c r="E167" s="5">
        <v>-1032923318</v>
      </c>
      <c r="F167" s="5">
        <v>-13005887515</v>
      </c>
      <c r="G167" s="5">
        <v>8251400470</v>
      </c>
      <c r="I167" s="5">
        <v>-6811136356</v>
      </c>
      <c r="J167" s="5">
        <v>-5980098428</v>
      </c>
      <c r="K167" s="5">
        <v>-5725273338</v>
      </c>
      <c r="L167" s="5">
        <v>-5164170516</v>
      </c>
      <c r="M167" s="5">
        <v>-2860582696</v>
      </c>
      <c r="N167" s="5">
        <v>-3614086626</v>
      </c>
    </row>
    <row r="168" spans="2:18" ht="15.5" x14ac:dyDescent="0.35">
      <c r="C168" t="s">
        <v>2064</v>
      </c>
    </row>
    <row r="169" spans="2:18" ht="15.5" x14ac:dyDescent="0.35">
      <c r="C169" t="s">
        <v>422</v>
      </c>
      <c r="Q169" s="5">
        <v>-6900000000</v>
      </c>
    </row>
    <row r="170" spans="2:18" ht="15.5" x14ac:dyDescent="0.35">
      <c r="C170" t="s">
        <v>2065</v>
      </c>
      <c r="D170" s="5">
        <v>-18672231988</v>
      </c>
      <c r="E170" s="5">
        <v>-2410878409</v>
      </c>
      <c r="F170" s="5">
        <v>-42880073948</v>
      </c>
      <c r="G170" s="5">
        <v>-2330691545</v>
      </c>
      <c r="I170" s="5">
        <v>-40714698133</v>
      </c>
      <c r="J170" s="5">
        <v>3670440057</v>
      </c>
      <c r="K170" s="5">
        <v>-9223050181</v>
      </c>
      <c r="L170" s="5">
        <v>-17060295070</v>
      </c>
      <c r="M170" s="5">
        <v>-45512403372</v>
      </c>
      <c r="N170" s="5">
        <v>-12358273717</v>
      </c>
      <c r="O170" s="5">
        <v>62337868065</v>
      </c>
      <c r="P170" s="5">
        <v>3204149932</v>
      </c>
      <c r="Q170" s="5">
        <v>53954707252</v>
      </c>
      <c r="R170" s="5">
        <v>-11578955340</v>
      </c>
    </row>
    <row r="171" spans="2:18" ht="15.5" x14ac:dyDescent="0.35">
      <c r="C171" t="s">
        <v>226</v>
      </c>
      <c r="D171" s="5">
        <v>-2082781244</v>
      </c>
      <c r="E171" s="5">
        <v>15147001507</v>
      </c>
      <c r="F171" s="5">
        <v>-27901153672</v>
      </c>
      <c r="G171" s="5">
        <v>4221115738</v>
      </c>
      <c r="I171" s="5">
        <v>-24713048892</v>
      </c>
      <c r="J171" s="5">
        <v>-10571066843</v>
      </c>
      <c r="K171" s="5">
        <v>-5585918514</v>
      </c>
      <c r="L171" s="5">
        <v>-17077114080</v>
      </c>
      <c r="M171" s="5">
        <v>-16401783668</v>
      </c>
      <c r="N171" s="5">
        <v>33603754417</v>
      </c>
      <c r="O171" s="5">
        <v>-25758027912</v>
      </c>
      <c r="P171" s="5">
        <v>676140639</v>
      </c>
      <c r="Q171" s="5">
        <v>31535439073</v>
      </c>
      <c r="R171" s="5">
        <v>-3676166807</v>
      </c>
    </row>
    <row r="172" spans="2:18" ht="15.5" x14ac:dyDescent="0.35">
      <c r="C172" t="s">
        <v>227</v>
      </c>
      <c r="E172" s="5">
        <v>13784061205</v>
      </c>
      <c r="F172" s="5">
        <v>-45271400776</v>
      </c>
      <c r="I172" s="5">
        <v>-34699876080</v>
      </c>
      <c r="J172" s="5">
        <v>-12777137546</v>
      </c>
      <c r="K172" s="5">
        <v>-7191219032</v>
      </c>
      <c r="L172" s="5">
        <v>36739566395</v>
      </c>
      <c r="M172" s="5">
        <v>53141350063</v>
      </c>
      <c r="N172" s="5">
        <v>19537595646</v>
      </c>
      <c r="O172" s="5">
        <v>45295623558</v>
      </c>
      <c r="P172" s="5">
        <v>44619482919</v>
      </c>
      <c r="Q172" s="5">
        <v>13084043846</v>
      </c>
      <c r="R172" s="5">
        <v>16760210653</v>
      </c>
    </row>
    <row r="173" spans="2:18" ht="15.5" x14ac:dyDescent="0.35">
      <c r="C173" t="s">
        <v>229</v>
      </c>
      <c r="D173" s="5">
        <v>-2082781244</v>
      </c>
      <c r="E173" s="5">
        <v>28931062712</v>
      </c>
      <c r="F173" s="5">
        <v>-73172554448</v>
      </c>
      <c r="G173" s="5">
        <v>4221115738</v>
      </c>
      <c r="I173" s="5">
        <v>-59412924972</v>
      </c>
      <c r="J173" s="5">
        <v>-23348204389</v>
      </c>
      <c r="K173" s="5">
        <v>-12777137546</v>
      </c>
      <c r="L173" s="5">
        <v>19662452315</v>
      </c>
      <c r="M173" s="5">
        <v>36739566395</v>
      </c>
      <c r="N173" s="5">
        <v>53141350063</v>
      </c>
      <c r="O173" s="5">
        <v>19537595646</v>
      </c>
      <c r="P173" s="5">
        <v>45295623558</v>
      </c>
      <c r="Q173" s="5">
        <v>44619482919</v>
      </c>
      <c r="R173" s="5">
        <v>13084043846</v>
      </c>
    </row>
    <row r="175" spans="2:18" ht="15.5" x14ac:dyDescent="0.35">
      <c r="B175" t="s">
        <v>230</v>
      </c>
      <c r="C175" t="s">
        <v>12</v>
      </c>
      <c r="D175" s="5">
        <v>7250000000</v>
      </c>
      <c r="E175" s="5">
        <v>7250000000</v>
      </c>
      <c r="F175" s="5">
        <v>7250000000</v>
      </c>
      <c r="G175" s="5">
        <v>7250000000</v>
      </c>
      <c r="I175" s="5">
        <v>7250000000</v>
      </c>
      <c r="J175" s="5">
        <v>7250000000</v>
      </c>
      <c r="K175" s="5">
        <v>7250000000</v>
      </c>
      <c r="L175" s="5">
        <v>7250000000</v>
      </c>
      <c r="M175" s="5">
        <v>7250000000</v>
      </c>
      <c r="N175" s="5">
        <v>7250000000</v>
      </c>
      <c r="O175" s="5">
        <v>1450000000</v>
      </c>
      <c r="P175" s="5">
        <v>1450000000</v>
      </c>
      <c r="Q175" s="5">
        <v>1450000000</v>
      </c>
      <c r="R175" s="5">
        <v>0</v>
      </c>
    </row>
    <row r="176" spans="2:18" ht="15.5" x14ac:dyDescent="0.35">
      <c r="C176" t="s">
        <v>231</v>
      </c>
      <c r="D176" s="6">
        <v>0.84</v>
      </c>
      <c r="E176" s="6">
        <v>0.43</v>
      </c>
      <c r="F176" s="6">
        <v>0.57999999999999996</v>
      </c>
      <c r="G176" s="6">
        <v>0.05</v>
      </c>
    </row>
    <row r="177" spans="3:7" ht="15.5" x14ac:dyDescent="0.35">
      <c r="C177" t="s">
        <v>232</v>
      </c>
      <c r="D177" s="6">
        <v>103.57</v>
      </c>
      <c r="E177" s="6">
        <v>372.09</v>
      </c>
      <c r="F177" s="6">
        <v>118.97</v>
      </c>
      <c r="G177" s="5">
        <v>1300</v>
      </c>
    </row>
    <row r="178" spans="3:7" ht="15.5" x14ac:dyDescent="0.35">
      <c r="C178" t="s">
        <v>67</v>
      </c>
      <c r="D178" s="6">
        <v>3.57</v>
      </c>
      <c r="E178" s="6">
        <v>7.57</v>
      </c>
      <c r="F178" s="6">
        <v>2.92</v>
      </c>
      <c r="G178" s="6">
        <v>3.62</v>
      </c>
    </row>
    <row r="179" spans="3:7" ht="15.5" x14ac:dyDescent="0.35">
      <c r="C179" t="s">
        <v>233</v>
      </c>
      <c r="D179" s="5">
        <v>21850000000</v>
      </c>
      <c r="E179" s="5">
        <v>15280000000</v>
      </c>
      <c r="F179" s="5">
        <v>14090000000</v>
      </c>
      <c r="G179" s="5">
        <v>11380000000</v>
      </c>
    </row>
    <row r="180" spans="3:7" ht="15.5" x14ac:dyDescent="0.35">
      <c r="C180" t="s">
        <v>234</v>
      </c>
      <c r="D180" s="6">
        <v>1.04E-2</v>
      </c>
      <c r="E180" s="6">
        <v>5.1000000000000004E-3</v>
      </c>
      <c r="F180" s="6">
        <v>7.4000000000000003E-3</v>
      </c>
      <c r="G180" s="6">
        <v>7.000000000000001E-4</v>
      </c>
    </row>
    <row r="181" spans="3:7" ht="15.5" x14ac:dyDescent="0.35">
      <c r="C181" t="s">
        <v>235</v>
      </c>
      <c r="D181" s="6">
        <v>2.5399999999999999E-2</v>
      </c>
      <c r="E181" s="6">
        <v>1.2800000000000001E-2</v>
      </c>
      <c r="F181" s="6">
        <v>1.7500000000000002E-2</v>
      </c>
      <c r="G181" s="6">
        <v>1.7000000000000001E-3</v>
      </c>
    </row>
    <row r="182" spans="3:7" ht="15.5" x14ac:dyDescent="0.35">
      <c r="C182" t="s">
        <v>236</v>
      </c>
      <c r="D182" s="6">
        <v>4.58E-2</v>
      </c>
      <c r="E182" s="6">
        <v>2.6200000000000001E-2</v>
      </c>
      <c r="F182" s="6">
        <v>1.9E-2</v>
      </c>
      <c r="G182" s="6">
        <v>1.4499999999999999E-2</v>
      </c>
    </row>
    <row r="183" spans="3:7" ht="15.5" x14ac:dyDescent="0.35">
      <c r="C183" t="s">
        <v>237</v>
      </c>
      <c r="D183" s="6">
        <v>4.46</v>
      </c>
      <c r="E183" s="6">
        <v>2.48</v>
      </c>
      <c r="F183" s="6">
        <v>1.55</v>
      </c>
      <c r="G183" s="6">
        <v>1.4</v>
      </c>
    </row>
    <row r="184" spans="3:7" ht="15.5" x14ac:dyDescent="0.35">
      <c r="C184" t="s">
        <v>443</v>
      </c>
      <c r="D184" s="5">
        <v>281000000000</v>
      </c>
      <c r="E184" s="5">
        <v>283000000000</v>
      </c>
      <c r="F184" s="5">
        <v>277000000000</v>
      </c>
      <c r="G184" s="5">
        <v>273000000000</v>
      </c>
    </row>
    <row r="185" spans="3:7" ht="15.5" x14ac:dyDescent="0.35">
      <c r="C185" t="s">
        <v>238</v>
      </c>
      <c r="D185" s="6">
        <v>2.62</v>
      </c>
      <c r="E185" s="6">
        <v>4.75</v>
      </c>
      <c r="F185" s="6">
        <v>2.09</v>
      </c>
      <c r="G185" s="6">
        <v>2.0099999999999998</v>
      </c>
    </row>
    <row r="186" spans="3:7" ht="15.5" x14ac:dyDescent="0.35">
      <c r="C186" t="s">
        <v>239</v>
      </c>
      <c r="D186" s="6">
        <v>33.19</v>
      </c>
      <c r="E186" s="6">
        <v>33.69</v>
      </c>
      <c r="F186" s="6">
        <v>33.020000000000003</v>
      </c>
      <c r="G186" s="6">
        <v>32.36</v>
      </c>
    </row>
    <row r="187" spans="3:7" ht="15.5" x14ac:dyDescent="0.35">
      <c r="C187" t="s">
        <v>240</v>
      </c>
      <c r="D187" s="6">
        <v>2.62</v>
      </c>
      <c r="E187" s="6">
        <v>4.75</v>
      </c>
      <c r="F187" s="6">
        <v>2.09</v>
      </c>
      <c r="G187" s="6">
        <v>2.0099999999999998</v>
      </c>
    </row>
    <row r="188" spans="3:7" ht="15.5" x14ac:dyDescent="0.35">
      <c r="C188" t="s">
        <v>241</v>
      </c>
      <c r="D188" s="6">
        <v>33.19</v>
      </c>
      <c r="E188" s="6">
        <v>33.69</v>
      </c>
      <c r="F188" s="6">
        <v>33.020000000000003</v>
      </c>
      <c r="G188" s="6">
        <v>32.36</v>
      </c>
    </row>
    <row r="189" spans="3:7" ht="15.5" x14ac:dyDescent="0.35">
      <c r="C189" t="s">
        <v>242</v>
      </c>
      <c r="D189" s="5">
        <v>149000000000</v>
      </c>
      <c r="E189" s="5">
        <v>151000000000</v>
      </c>
      <c r="F189" s="5">
        <v>161000000000</v>
      </c>
      <c r="G189" s="5">
        <v>153000000000</v>
      </c>
    </row>
    <row r="190" spans="3:7" ht="15.5" x14ac:dyDescent="0.35">
      <c r="C190" t="s">
        <v>243</v>
      </c>
      <c r="D190" s="5">
        <v>15000000000</v>
      </c>
      <c r="E190" s="5">
        <v>16000000000</v>
      </c>
      <c r="F190" s="5">
        <v>10000000000</v>
      </c>
      <c r="G190" s="5">
        <v>19000000000</v>
      </c>
    </row>
    <row r="191" spans="3:7" ht="15.5" x14ac:dyDescent="0.35">
      <c r="C191" t="s">
        <v>306</v>
      </c>
      <c r="D191" s="5">
        <v>241000000000</v>
      </c>
      <c r="E191" s="5">
        <v>244000000000</v>
      </c>
      <c r="F191" s="5">
        <v>239000000000</v>
      </c>
      <c r="G191" s="5">
        <v>235000000000</v>
      </c>
    </row>
    <row r="192" spans="3:7" ht="15.5" x14ac:dyDescent="0.35">
      <c r="C192" t="s">
        <v>24</v>
      </c>
      <c r="D192" s="5">
        <v>165000000000</v>
      </c>
      <c r="E192" s="5">
        <v>167000000000</v>
      </c>
      <c r="F192" s="5">
        <v>171000000000</v>
      </c>
      <c r="G192" s="5">
        <v>172000000000</v>
      </c>
    </row>
    <row r="193" spans="3:18" ht="15.5" x14ac:dyDescent="0.35">
      <c r="C193" t="s">
        <v>21</v>
      </c>
      <c r="D193" s="5">
        <v>138000000000</v>
      </c>
      <c r="E193" s="5">
        <v>138000000000</v>
      </c>
      <c r="F193" s="5">
        <v>157000000000</v>
      </c>
      <c r="G193" s="5">
        <v>158000000000</v>
      </c>
    </row>
    <row r="194" spans="3:18" ht="15.5" x14ac:dyDescent="0.35">
      <c r="C194" t="s">
        <v>245</v>
      </c>
      <c r="D194" s="5">
        <v>94000000000</v>
      </c>
      <c r="E194" s="5">
        <v>109000000000</v>
      </c>
      <c r="F194" s="5">
        <v>92000000000</v>
      </c>
      <c r="G194" s="5">
        <v>100000000000</v>
      </c>
    </row>
    <row r="195" spans="3:18" ht="15.5" x14ac:dyDescent="0.35">
      <c r="C195" t="s">
        <v>246</v>
      </c>
      <c r="D195" s="5">
        <v>21000000000</v>
      </c>
      <c r="E195" s="5">
        <v>23000000000</v>
      </c>
      <c r="F195" s="5">
        <v>11000000000</v>
      </c>
      <c r="G195" s="5">
        <v>20000000000</v>
      </c>
    </row>
    <row r="196" spans="3:18" ht="15.5" x14ac:dyDescent="0.35">
      <c r="C196" t="s">
        <v>247</v>
      </c>
      <c r="D196" s="5">
        <v>-5000000000</v>
      </c>
      <c r="E196" s="5">
        <v>-3000000000</v>
      </c>
      <c r="F196" s="5">
        <v>3000000000</v>
      </c>
      <c r="G196" s="5">
        <v>-14000000000</v>
      </c>
    </row>
    <row r="197" spans="3:18" ht="15.5" x14ac:dyDescent="0.35">
      <c r="C197" t="s">
        <v>13</v>
      </c>
      <c r="D197" s="5">
        <v>16000000000</v>
      </c>
      <c r="E197" s="5">
        <v>20000000000</v>
      </c>
      <c r="F197" s="5">
        <v>14000000000</v>
      </c>
      <c r="G197" s="5">
        <v>7000000000</v>
      </c>
    </row>
    <row r="198" spans="3:18" ht="15.5" x14ac:dyDescent="0.35">
      <c r="C198" t="s">
        <v>16</v>
      </c>
      <c r="D198" s="6">
        <v>2.2400000000000002</v>
      </c>
      <c r="E198" s="6">
        <v>2.73</v>
      </c>
      <c r="F198" s="6">
        <v>1.98</v>
      </c>
      <c r="G198" s="6">
        <v>0.91</v>
      </c>
    </row>
    <row r="199" spans="3:18" ht="15.5" x14ac:dyDescent="0.35">
      <c r="C199" t="s">
        <v>52</v>
      </c>
      <c r="I199" s="6">
        <v>1.33</v>
      </c>
      <c r="J199" s="6">
        <v>1.21</v>
      </c>
      <c r="K199" s="6">
        <v>1.21</v>
      </c>
      <c r="L199" s="6">
        <v>0.37</v>
      </c>
      <c r="M199" s="6">
        <v>0.34</v>
      </c>
      <c r="N199" s="6">
        <v>-2.21</v>
      </c>
      <c r="O199" s="6">
        <v>14.71</v>
      </c>
      <c r="P199" s="6">
        <v>14.79</v>
      </c>
      <c r="Q199" s="6">
        <v>9.1300000000000008</v>
      </c>
      <c r="R199" s="6">
        <v>55510.02</v>
      </c>
    </row>
    <row r="200" spans="3:18" ht="15.5" x14ac:dyDescent="0.35">
      <c r="C200" t="s">
        <v>66</v>
      </c>
      <c r="I200" s="6">
        <v>51.88</v>
      </c>
      <c r="J200" s="6">
        <v>49.59</v>
      </c>
      <c r="K200" s="6">
        <v>65.290000000000006</v>
      </c>
      <c r="L200" s="5">
        <v>400</v>
      </c>
      <c r="M200" s="6">
        <v>429.41</v>
      </c>
      <c r="N200" s="6">
        <v>-71.95</v>
      </c>
      <c r="O200" s="6">
        <v>35.35</v>
      </c>
      <c r="P200" s="6">
        <v>16.23</v>
      </c>
      <c r="Q200" s="5">
        <v>23</v>
      </c>
      <c r="R200" s="5">
        <v>0</v>
      </c>
    </row>
    <row r="201" spans="3:18" ht="15.5" x14ac:dyDescent="0.35">
      <c r="C201" t="s">
        <v>69</v>
      </c>
      <c r="I201" s="6">
        <v>0.86</v>
      </c>
      <c r="J201" s="6">
        <v>0.74</v>
      </c>
      <c r="K201" s="6">
        <v>1.06</v>
      </c>
      <c r="L201" s="6">
        <v>2.3199999999999998</v>
      </c>
      <c r="M201" s="6">
        <v>2.4700000000000002</v>
      </c>
      <c r="N201" s="6">
        <v>2.14</v>
      </c>
      <c r="O201" s="6">
        <v>1.06</v>
      </c>
      <c r="P201" s="6">
        <v>0.62</v>
      </c>
      <c r="Q201" s="6">
        <v>0.68</v>
      </c>
      <c r="R201" s="5">
        <v>0</v>
      </c>
    </row>
    <row r="202" spans="3:18" ht="15.5" x14ac:dyDescent="0.35">
      <c r="C202" t="s">
        <v>248</v>
      </c>
      <c r="I202" s="5">
        <v>58390000000</v>
      </c>
      <c r="J202" s="5">
        <v>55600000000</v>
      </c>
      <c r="K202" s="5">
        <v>54770000000</v>
      </c>
      <c r="L202" s="5">
        <v>51950000000</v>
      </c>
      <c r="M202" s="5">
        <v>46450000000</v>
      </c>
      <c r="N202" s="5">
        <v>36880000000</v>
      </c>
      <c r="O202" s="5">
        <v>68750000000</v>
      </c>
      <c r="P202" s="5">
        <v>56770000000</v>
      </c>
    </row>
    <row r="203" spans="3:18" ht="15.5" x14ac:dyDescent="0.35">
      <c r="C203" t="s">
        <v>249</v>
      </c>
      <c r="I203" s="6">
        <v>1.7100000000000001E-2</v>
      </c>
      <c r="J203" s="6">
        <v>1.5100000000000001E-2</v>
      </c>
      <c r="K203" s="6">
        <v>1.6500000000000001E-2</v>
      </c>
      <c r="L203" s="6">
        <v>5.1000000000000004E-3</v>
      </c>
      <c r="M203" s="6">
        <v>4.6999999999999993E-3</v>
      </c>
      <c r="N203" s="6">
        <v>-2.8900000000000002E-2</v>
      </c>
      <c r="O203" s="6">
        <v>3.61E-2</v>
      </c>
      <c r="P203" s="6">
        <v>4.1599999999999998E-2</v>
      </c>
      <c r="Q203" s="6">
        <v>2.8399999999999998E-2</v>
      </c>
      <c r="R203" s="6">
        <v>1.6500000000000001E-2</v>
      </c>
    </row>
    <row r="204" spans="3:18" ht="15.5" x14ac:dyDescent="0.35">
      <c r="C204" t="s">
        <v>250</v>
      </c>
      <c r="I204" s="6">
        <v>4.0399999999999998E-2</v>
      </c>
      <c r="J204" s="6">
        <v>3.7499999999999999E-2</v>
      </c>
      <c r="K204" s="6">
        <v>3.8300000000000001E-2</v>
      </c>
      <c r="L204" s="6">
        <v>1.18E-2</v>
      </c>
      <c r="M204" s="6">
        <v>1.09E-2</v>
      </c>
      <c r="N204" s="6">
        <v>-7.1800000000000003E-2</v>
      </c>
      <c r="O204" s="6">
        <v>8.7899999999999992E-2</v>
      </c>
      <c r="P204" s="6">
        <v>9.4299999999999995E-2</v>
      </c>
      <c r="Q204" s="6">
        <v>6.3E-2</v>
      </c>
      <c r="R204" s="6">
        <v>4.0500000000000001E-2</v>
      </c>
    </row>
    <row r="205" spans="3:18" ht="15.5" x14ac:dyDescent="0.35">
      <c r="C205" t="s">
        <v>251</v>
      </c>
      <c r="I205" s="6">
        <v>9.4499999999999987E-2</v>
      </c>
      <c r="J205" s="6">
        <v>0.1016</v>
      </c>
      <c r="K205" s="6">
        <v>0.10580000000000001</v>
      </c>
      <c r="L205" s="6">
        <v>9.7899999999999987E-2</v>
      </c>
      <c r="M205" s="6">
        <v>7.5199999999999989E-2</v>
      </c>
      <c r="N205" s="6">
        <v>3.5499999999999997E-2</v>
      </c>
      <c r="O205" s="6">
        <v>0.1613</v>
      </c>
      <c r="P205" s="6">
        <v>0.16020000000000001</v>
      </c>
      <c r="Q205" s="6">
        <v>0.13059999999999999</v>
      </c>
      <c r="R205" s="6">
        <v>0.2094</v>
      </c>
    </row>
    <row r="206" spans="3:18" ht="15.5" x14ac:dyDescent="0.35">
      <c r="C206" t="s">
        <v>252</v>
      </c>
      <c r="I206" s="5">
        <v>2</v>
      </c>
      <c r="J206" s="6">
        <v>2.11</v>
      </c>
      <c r="K206" s="6">
        <v>2.48</v>
      </c>
      <c r="L206" s="6">
        <v>2.06</v>
      </c>
      <c r="M206" s="6">
        <v>1.41</v>
      </c>
      <c r="N206" s="6">
        <v>0.45</v>
      </c>
      <c r="O206" s="6">
        <v>2.86</v>
      </c>
      <c r="P206" s="6">
        <v>3.11</v>
      </c>
      <c r="Q206" s="6">
        <v>2.21</v>
      </c>
      <c r="R206" s="6">
        <v>1.54</v>
      </c>
    </row>
    <row r="207" spans="3:18" ht="15.5" x14ac:dyDescent="0.35">
      <c r="C207" t="s">
        <v>63</v>
      </c>
      <c r="I207" s="6">
        <v>2.09</v>
      </c>
      <c r="J207" s="6">
        <v>1.85</v>
      </c>
      <c r="K207" s="6">
        <v>2.5</v>
      </c>
      <c r="L207" s="6">
        <v>4.76</v>
      </c>
      <c r="M207" s="6">
        <v>4.7</v>
      </c>
      <c r="N207" s="6">
        <v>5.16</v>
      </c>
      <c r="O207" s="6">
        <v>3.11</v>
      </c>
      <c r="P207" s="6">
        <v>1.53</v>
      </c>
      <c r="Q207" s="6">
        <v>1.45</v>
      </c>
      <c r="R207" s="5">
        <v>0</v>
      </c>
    </row>
    <row r="208" spans="3:18" ht="15.5" x14ac:dyDescent="0.35">
      <c r="C208" t="s">
        <v>60</v>
      </c>
      <c r="I208" s="6">
        <v>33.020000000000003</v>
      </c>
      <c r="J208" s="6">
        <v>32.35</v>
      </c>
      <c r="K208" s="6">
        <v>31.58</v>
      </c>
      <c r="L208" s="6">
        <v>31.11</v>
      </c>
      <c r="M208" s="6">
        <v>31.06</v>
      </c>
      <c r="N208" s="6">
        <v>30.81</v>
      </c>
      <c r="O208" s="6">
        <v>167.32</v>
      </c>
      <c r="P208" s="6">
        <v>156.72999999999999</v>
      </c>
      <c r="Q208" s="6">
        <v>144.91</v>
      </c>
      <c r="R208" s="6">
        <v>1369942.48</v>
      </c>
    </row>
    <row r="209" spans="2:18" ht="15.5" x14ac:dyDescent="0.35">
      <c r="C209" t="s">
        <v>253</v>
      </c>
      <c r="I209" s="6">
        <v>2.09</v>
      </c>
      <c r="J209" s="6">
        <v>1.85</v>
      </c>
      <c r="K209" s="6">
        <v>2.5</v>
      </c>
      <c r="L209" s="6">
        <v>4.76</v>
      </c>
      <c r="M209" s="6">
        <v>4.7</v>
      </c>
      <c r="N209" s="6">
        <v>5.16</v>
      </c>
      <c r="O209" s="6">
        <v>3.11</v>
      </c>
      <c r="P209" s="6">
        <v>1.53</v>
      </c>
      <c r="Q209" s="6">
        <v>1.45</v>
      </c>
      <c r="R209" s="5">
        <v>0</v>
      </c>
    </row>
    <row r="210" spans="2:18" ht="15.5" x14ac:dyDescent="0.35">
      <c r="C210" t="s">
        <v>254</v>
      </c>
      <c r="I210" s="6">
        <v>33.020000000000003</v>
      </c>
      <c r="J210" s="6">
        <v>32.35</v>
      </c>
      <c r="K210" s="6">
        <v>31.58</v>
      </c>
      <c r="L210" s="6">
        <v>31.11</v>
      </c>
      <c r="M210" s="6">
        <v>31.06</v>
      </c>
      <c r="N210" s="6">
        <v>30.81</v>
      </c>
      <c r="O210" s="6">
        <v>167.32</v>
      </c>
      <c r="P210" s="6">
        <v>156.72999999999999</v>
      </c>
      <c r="Q210" s="6">
        <v>144.91</v>
      </c>
      <c r="R210" s="6">
        <v>1369942.48</v>
      </c>
    </row>
    <row r="211" spans="2:18" ht="15.5" x14ac:dyDescent="0.35">
      <c r="C211" t="s">
        <v>255</v>
      </c>
      <c r="I211" s="5">
        <v>161000000000</v>
      </c>
      <c r="J211" s="5">
        <v>147000000000</v>
      </c>
      <c r="K211" s="5">
        <v>126000000000</v>
      </c>
      <c r="L211" s="5">
        <v>123000000000</v>
      </c>
      <c r="M211" s="5">
        <v>127000000000</v>
      </c>
      <c r="N211" s="5">
        <v>168000000000</v>
      </c>
      <c r="O211" s="5">
        <v>173000000000</v>
      </c>
      <c r="P211" s="5">
        <v>107000000000</v>
      </c>
      <c r="Q211" s="5">
        <v>102000000000</v>
      </c>
      <c r="R211" s="5">
        <v>92000000000</v>
      </c>
    </row>
    <row r="212" spans="2:18" ht="15.5" x14ac:dyDescent="0.35">
      <c r="C212" t="s">
        <v>256</v>
      </c>
      <c r="I212" s="5">
        <v>10000000000</v>
      </c>
      <c r="J212" s="5">
        <v>22000000000</v>
      </c>
      <c r="K212" s="5">
        <v>18000000000</v>
      </c>
      <c r="L212" s="5">
        <v>19000000000</v>
      </c>
      <c r="M212" s="5">
        <v>24000000000</v>
      </c>
      <c r="N212" s="5">
        <v>24000000000</v>
      </c>
      <c r="O212" s="5">
        <v>24000000000</v>
      </c>
      <c r="P212" s="5">
        <v>21000000000</v>
      </c>
      <c r="Q212" s="5">
        <v>19000000000</v>
      </c>
      <c r="R212" s="5">
        <v>6000000000</v>
      </c>
    </row>
    <row r="213" spans="2:18" ht="15.5" x14ac:dyDescent="0.35">
      <c r="C213" t="s">
        <v>26</v>
      </c>
      <c r="I213" s="5">
        <v>171000000000</v>
      </c>
      <c r="J213" s="5">
        <v>169000000000</v>
      </c>
      <c r="K213" s="5">
        <v>144000000000</v>
      </c>
      <c r="L213" s="5">
        <v>142000000000</v>
      </c>
      <c r="M213" s="5">
        <v>151000000000</v>
      </c>
      <c r="N213" s="5">
        <v>193000000000</v>
      </c>
      <c r="O213" s="5">
        <v>197000000000</v>
      </c>
      <c r="P213" s="5">
        <v>129000000000</v>
      </c>
      <c r="Q213" s="5">
        <v>121000000000</v>
      </c>
      <c r="R213" s="5">
        <v>98000000000</v>
      </c>
    </row>
    <row r="214" spans="2:18" ht="15.5" x14ac:dyDescent="0.35">
      <c r="C214" t="s">
        <v>23</v>
      </c>
      <c r="I214" s="5">
        <v>157000000000</v>
      </c>
      <c r="J214" s="5">
        <v>158000000000</v>
      </c>
      <c r="K214" s="5">
        <v>132000000000</v>
      </c>
      <c r="L214" s="5">
        <v>122000000000</v>
      </c>
      <c r="M214" s="5">
        <v>114000000000</v>
      </c>
      <c r="N214" s="5">
        <v>140000000000</v>
      </c>
      <c r="O214" s="5">
        <v>177000000000</v>
      </c>
      <c r="P214" s="5">
        <v>83000000000</v>
      </c>
      <c r="Q214" s="5">
        <v>76000000000</v>
      </c>
      <c r="R214" s="5">
        <v>85000000000</v>
      </c>
    </row>
    <row r="215" spans="2:18" ht="15.5" x14ac:dyDescent="0.35">
      <c r="C215" t="s">
        <v>257</v>
      </c>
      <c r="I215" s="5">
        <v>92000000000</v>
      </c>
      <c r="J215" s="5">
        <v>106000000000</v>
      </c>
      <c r="K215" s="5">
        <v>134000000000</v>
      </c>
      <c r="L215" s="5">
        <v>119000000000</v>
      </c>
      <c r="M215" s="5">
        <v>120000000000</v>
      </c>
      <c r="N215" s="5">
        <v>96000000000</v>
      </c>
      <c r="O215" s="5">
        <v>124000000000</v>
      </c>
      <c r="P215" s="5">
        <v>124000000000</v>
      </c>
      <c r="Q215" s="5">
        <v>145000000000</v>
      </c>
      <c r="R215" s="5">
        <v>109000000000</v>
      </c>
    </row>
    <row r="216" spans="2:18" ht="15.5" x14ac:dyDescent="0.35">
      <c r="C216" t="s">
        <v>258</v>
      </c>
      <c r="I216" s="5">
        <v>45000000000</v>
      </c>
      <c r="J216" s="5">
        <v>33000000000</v>
      </c>
      <c r="K216" s="5">
        <v>17000000000</v>
      </c>
      <c r="L216" s="5">
        <v>15000000000</v>
      </c>
      <c r="M216" s="5">
        <v>34000000000</v>
      </c>
      <c r="N216" s="5">
        <v>63000000000</v>
      </c>
      <c r="O216" s="5">
        <v>-25000000000</v>
      </c>
      <c r="P216" s="5">
        <v>50000000000</v>
      </c>
      <c r="Q216" s="5">
        <v>18000000000</v>
      </c>
      <c r="R216" s="5">
        <v>16000000000</v>
      </c>
    </row>
    <row r="217" spans="2:18" ht="15.5" x14ac:dyDescent="0.35">
      <c r="C217" t="s">
        <v>259</v>
      </c>
      <c r="I217" s="5">
        <v>-30000000000</v>
      </c>
      <c r="J217" s="5">
        <v>-48000000000</v>
      </c>
      <c r="K217" s="5">
        <v>-17000000000</v>
      </c>
      <c r="L217" s="5">
        <v>-14000000000</v>
      </c>
      <c r="M217" s="5">
        <v>-6000000000</v>
      </c>
      <c r="N217" s="5">
        <v>-18000000000</v>
      </c>
      <c r="O217" s="5">
        <v>-34000000000</v>
      </c>
      <c r="P217" s="5">
        <v>-52000000000</v>
      </c>
      <c r="Q217" s="5">
        <v>-39000000000</v>
      </c>
      <c r="R217" s="5">
        <v>-8000000000</v>
      </c>
    </row>
    <row r="218" spans="2:18" ht="15.5" x14ac:dyDescent="0.35">
      <c r="C218" t="s">
        <v>15</v>
      </c>
      <c r="I218" s="5">
        <v>15000000000</v>
      </c>
      <c r="J218" s="5">
        <v>-15000000000</v>
      </c>
      <c r="K218" s="5">
        <v>0</v>
      </c>
      <c r="L218" s="5">
        <v>2000000000</v>
      </c>
      <c r="M218" s="5">
        <v>29000000000</v>
      </c>
      <c r="N218" s="5">
        <v>46000000000</v>
      </c>
      <c r="O218" s="5">
        <v>-59000000000</v>
      </c>
      <c r="P218" s="5">
        <v>-2000000000</v>
      </c>
      <c r="Q218" s="5">
        <v>-21000000000</v>
      </c>
      <c r="R218" s="5">
        <v>8000000000</v>
      </c>
    </row>
    <row r="219" spans="2:18" ht="15.5" x14ac:dyDescent="0.35">
      <c r="C219" t="s">
        <v>17</v>
      </c>
      <c r="I219" s="6">
        <v>2.0499999999999998</v>
      </c>
      <c r="J219" s="6">
        <v>-2.0099999999999998</v>
      </c>
      <c r="K219" s="6">
        <v>-0.01</v>
      </c>
      <c r="L219" s="6">
        <v>0.23</v>
      </c>
      <c r="M219" s="6">
        <v>3.95</v>
      </c>
      <c r="N219" s="6">
        <v>6.28</v>
      </c>
      <c r="O219" s="6">
        <v>-40.65</v>
      </c>
      <c r="P219" s="6">
        <v>-1.55</v>
      </c>
      <c r="Q219" s="6">
        <v>-14.37</v>
      </c>
      <c r="R219" s="6">
        <v>67059.820000000007</v>
      </c>
    </row>
    <row r="221" spans="2:18" ht="15.5" x14ac:dyDescent="0.35">
      <c r="B221" t="s">
        <v>260</v>
      </c>
      <c r="C221" t="s">
        <v>261</v>
      </c>
      <c r="D221" s="5">
        <v>6000000000</v>
      </c>
      <c r="E221" s="5">
        <v>3000000000</v>
      </c>
      <c r="F221" s="5">
        <v>4000000000</v>
      </c>
      <c r="G221" s="5">
        <v>389000000</v>
      </c>
      <c r="H221" s="5">
        <v>18000000000</v>
      </c>
      <c r="I221" s="5">
        <v>10000000000</v>
      </c>
      <c r="J221" s="5">
        <v>9000000000</v>
      </c>
      <c r="K221" s="5">
        <v>9000000000</v>
      </c>
      <c r="L221" s="5">
        <v>3000000000</v>
      </c>
      <c r="M221" s="5">
        <v>2000000000</v>
      </c>
      <c r="N221" s="5">
        <v>-16000000000</v>
      </c>
      <c r="O221" s="5">
        <v>21000000000</v>
      </c>
      <c r="P221" s="5">
        <v>21000000000</v>
      </c>
      <c r="Q221" s="5">
        <v>13000000000</v>
      </c>
    </row>
    <row r="222" spans="2:18" ht="15.5" x14ac:dyDescent="0.35">
      <c r="C222" t="s">
        <v>444</v>
      </c>
      <c r="H222" s="6">
        <v>1.38</v>
      </c>
      <c r="I222" s="6">
        <v>1.38</v>
      </c>
      <c r="J222" s="6">
        <v>0.69</v>
      </c>
      <c r="K222" s="6">
        <v>0.35</v>
      </c>
      <c r="L222" s="6">
        <v>0.5</v>
      </c>
      <c r="M222" s="6">
        <v>0.28000000000000003</v>
      </c>
      <c r="N222" s="6">
        <v>7.0000000000000007E-2</v>
      </c>
      <c r="O222" s="6">
        <v>0.5</v>
      </c>
      <c r="P222" s="6">
        <v>0.7</v>
      </c>
      <c r="Q222" s="6">
        <v>0.6</v>
      </c>
    </row>
    <row r="223" spans="2:18" ht="15.5" x14ac:dyDescent="0.35">
      <c r="C223" t="s">
        <v>71</v>
      </c>
      <c r="H223" s="6">
        <v>0.54139999999999999</v>
      </c>
      <c r="I223" s="6">
        <v>1.0348999999999999</v>
      </c>
      <c r="J223" s="6">
        <v>0.56820000000000004</v>
      </c>
      <c r="K223" s="6">
        <v>0.28610000000000002</v>
      </c>
      <c r="L223" s="6">
        <v>1.3622000000000001</v>
      </c>
      <c r="M223" s="6">
        <v>0.83019999999999994</v>
      </c>
      <c r="N223" s="6">
        <v>-3.1699999999999999E-2</v>
      </c>
      <c r="O223" s="6">
        <v>0.17</v>
      </c>
      <c r="P223" s="6">
        <v>0.23670000000000002</v>
      </c>
      <c r="Q223" s="6">
        <v>0.32850000000000001</v>
      </c>
    </row>
    <row r="224" spans="2:18" ht="15.5" x14ac:dyDescent="0.35">
      <c r="C224" t="s">
        <v>445</v>
      </c>
      <c r="H224" s="6">
        <v>1.6399999999999998E-2</v>
      </c>
      <c r="I224" s="6">
        <v>9.3999999999999986E-3</v>
      </c>
      <c r="J224" s="6">
        <v>1.3000000000000001E-2</v>
      </c>
      <c r="K224" s="6">
        <v>5.7999999999999996E-3</v>
      </c>
      <c r="L224" s="6">
        <v>4.0999999999999995E-3</v>
      </c>
      <c r="M224" s="6">
        <v>1E-3</v>
      </c>
      <c r="N224" s="6">
        <v>5.9999999999999995E-4</v>
      </c>
      <c r="O224" s="6">
        <v>3.5999999999999999E-3</v>
      </c>
      <c r="P224" s="6">
        <v>1.09E-2</v>
      </c>
      <c r="Q224" s="6">
        <v>1.3300000000000001E-2</v>
      </c>
    </row>
    <row r="225" spans="3:17" ht="15.5" x14ac:dyDescent="0.35">
      <c r="C225" t="s">
        <v>51</v>
      </c>
      <c r="D225" s="6">
        <v>0.84</v>
      </c>
      <c r="E225" s="6">
        <v>0.43</v>
      </c>
      <c r="F225" s="6">
        <v>0.57999999999999996</v>
      </c>
      <c r="G225" s="6">
        <v>0.05</v>
      </c>
      <c r="H225" s="6">
        <v>2.5499999999999998</v>
      </c>
      <c r="I225" s="6">
        <v>1.33</v>
      </c>
      <c r="J225" s="6">
        <v>1.21</v>
      </c>
      <c r="K225" s="6">
        <v>1.21</v>
      </c>
      <c r="L225" s="6">
        <v>0.37</v>
      </c>
      <c r="M225" s="6">
        <v>0.34</v>
      </c>
      <c r="N225" s="6">
        <v>-2.21</v>
      </c>
      <c r="O225" s="6">
        <v>2.94</v>
      </c>
      <c r="P225" s="6">
        <v>2.96</v>
      </c>
      <c r="Q225" s="6">
        <v>1.83</v>
      </c>
    </row>
    <row r="226" spans="3:17" ht="15.5" x14ac:dyDescent="0.35">
      <c r="C226" t="s">
        <v>73</v>
      </c>
      <c r="H226" s="6">
        <v>1.38</v>
      </c>
      <c r="I226" s="6">
        <v>1.38</v>
      </c>
      <c r="J226" s="6">
        <v>0.69</v>
      </c>
      <c r="K226" s="6">
        <v>0.35</v>
      </c>
      <c r="L226" s="6">
        <v>0.5</v>
      </c>
      <c r="M226" s="6">
        <v>0.28000000000000003</v>
      </c>
      <c r="N226" s="6">
        <v>7.0000000000000007E-2</v>
      </c>
      <c r="O226" s="6">
        <v>0.5</v>
      </c>
      <c r="P226" s="6">
        <v>0.7</v>
      </c>
      <c r="Q226" s="6">
        <v>0.6</v>
      </c>
    </row>
    <row r="227" spans="3:17" ht="15.5" x14ac:dyDescent="0.35">
      <c r="C227" t="s">
        <v>446</v>
      </c>
      <c r="H227" s="6">
        <v>0.54139999999999999</v>
      </c>
      <c r="I227" s="6">
        <v>1.0348999999999999</v>
      </c>
      <c r="J227" s="6">
        <v>0.56820000000000004</v>
      </c>
      <c r="K227" s="6">
        <v>0.28610000000000002</v>
      </c>
      <c r="L227" s="6">
        <v>1.3622000000000001</v>
      </c>
      <c r="M227" s="6">
        <v>0.83019999999999994</v>
      </c>
      <c r="N227" s="6">
        <v>-3.1699999999999999E-2</v>
      </c>
      <c r="O227" s="6">
        <v>0.17</v>
      </c>
      <c r="P227" s="6">
        <v>0.23670000000000002</v>
      </c>
      <c r="Q227" s="6">
        <v>0.32850000000000001</v>
      </c>
    </row>
    <row r="228" spans="3:17" ht="15.5" x14ac:dyDescent="0.35">
      <c r="C228" t="s">
        <v>447</v>
      </c>
      <c r="H228" s="6">
        <v>1.6399999999999998E-2</v>
      </c>
      <c r="I228" s="6">
        <v>9.3999999999999986E-3</v>
      </c>
      <c r="J228" s="6">
        <v>1.3000000000000001E-2</v>
      </c>
      <c r="K228" s="6">
        <v>5.7999999999999996E-3</v>
      </c>
      <c r="L228" s="6">
        <v>4.0999999999999995E-3</v>
      </c>
      <c r="M228" s="6">
        <v>1E-3</v>
      </c>
      <c r="N228" s="6">
        <v>5.9999999999999995E-4</v>
      </c>
      <c r="O228" s="6">
        <v>3.5999999999999999E-3</v>
      </c>
      <c r="P228" s="6">
        <v>1.09E-2</v>
      </c>
      <c r="Q228" s="6">
        <v>1.3300000000000001E-2</v>
      </c>
    </row>
    <row r="229" spans="3:17" ht="15.5" x14ac:dyDescent="0.35">
      <c r="C229" t="s">
        <v>262</v>
      </c>
      <c r="D229" s="5">
        <v>177000000000</v>
      </c>
      <c r="E229" s="5">
        <v>153000000000</v>
      </c>
      <c r="F229" s="5">
        <v>171000000000</v>
      </c>
      <c r="G229" s="5">
        <v>130000000000</v>
      </c>
      <c r="H229" s="5">
        <v>660000000000</v>
      </c>
      <c r="I229" s="5">
        <v>585000000000</v>
      </c>
      <c r="J229" s="5">
        <v>585000000000</v>
      </c>
      <c r="K229" s="5">
        <v>539000000000</v>
      </c>
      <c r="L229" s="5">
        <v>462000000000</v>
      </c>
      <c r="M229" s="5">
        <v>428000000000</v>
      </c>
      <c r="N229" s="5">
        <v>538000000000</v>
      </c>
      <c r="O229" s="5">
        <v>714000000000</v>
      </c>
      <c r="P229" s="5">
        <v>561000000000</v>
      </c>
      <c r="Q229" s="5">
        <v>446000000000</v>
      </c>
    </row>
    <row r="230" spans="3:17" ht="15.5" x14ac:dyDescent="0.35">
      <c r="C230" t="s">
        <v>448</v>
      </c>
      <c r="H230" s="6">
        <v>1.38</v>
      </c>
      <c r="I230" s="6">
        <v>1.38</v>
      </c>
      <c r="J230" s="6">
        <v>0.69</v>
      </c>
      <c r="K230" s="6">
        <v>0.35</v>
      </c>
      <c r="L230" s="6">
        <v>0.5</v>
      </c>
      <c r="M230" s="6">
        <v>0.28000000000000003</v>
      </c>
      <c r="N230" s="6">
        <v>7.0000000000000007E-2</v>
      </c>
      <c r="O230" s="6">
        <v>0.5</v>
      </c>
      <c r="P230" s="6">
        <v>0.7</v>
      </c>
      <c r="Q230" s="6">
        <v>0.6</v>
      </c>
    </row>
    <row r="231" spans="3:17" ht="15.5" x14ac:dyDescent="0.35">
      <c r="C231" t="s">
        <v>449</v>
      </c>
      <c r="H231" s="6">
        <v>0.54139999999999999</v>
      </c>
      <c r="I231" s="6">
        <v>1.0348999999999999</v>
      </c>
      <c r="J231" s="6">
        <v>0.56820000000000004</v>
      </c>
      <c r="K231" s="6">
        <v>0.28610000000000002</v>
      </c>
      <c r="L231" s="6">
        <v>1.3622000000000001</v>
      </c>
      <c r="M231" s="6">
        <v>0.83019999999999994</v>
      </c>
      <c r="N231" s="6">
        <v>-3.1699999999999999E-2</v>
      </c>
      <c r="O231" s="6">
        <v>0.17</v>
      </c>
      <c r="P231" s="6">
        <v>0.23670000000000002</v>
      </c>
      <c r="Q231" s="6">
        <v>0.32850000000000001</v>
      </c>
    </row>
    <row r="232" spans="3:17" ht="15.5" x14ac:dyDescent="0.35">
      <c r="C232" t="s">
        <v>450</v>
      </c>
      <c r="H232" s="6">
        <v>1.6399999999999998E-2</v>
      </c>
      <c r="I232" s="6">
        <v>9.3999999999999986E-3</v>
      </c>
      <c r="J232" s="6">
        <v>1.3000000000000001E-2</v>
      </c>
      <c r="K232" s="6">
        <v>5.7999999999999996E-3</v>
      </c>
      <c r="L232" s="6">
        <v>4.0999999999999995E-3</v>
      </c>
      <c r="M232" s="6">
        <v>1E-3</v>
      </c>
      <c r="N232" s="6">
        <v>5.9999999999999995E-4</v>
      </c>
      <c r="O232" s="6">
        <v>3.5999999999999999E-3</v>
      </c>
      <c r="P232" s="6">
        <v>1.09E-2</v>
      </c>
      <c r="Q232" s="6">
        <v>1.3300000000000001E-2</v>
      </c>
    </row>
    <row r="233" spans="3:17" ht="15.5" x14ac:dyDescent="0.35">
      <c r="C233" t="s">
        <v>344</v>
      </c>
      <c r="I233" s="6">
        <v>32.950000000000003</v>
      </c>
    </row>
    <row r="234" spans="3:17" ht="15.5" x14ac:dyDescent="0.35">
      <c r="C234" t="s">
        <v>345</v>
      </c>
      <c r="I234" s="6">
        <v>44.09</v>
      </c>
    </row>
    <row r="235" spans="3:17" ht="15.5" x14ac:dyDescent="0.35">
      <c r="C235" t="s">
        <v>263</v>
      </c>
      <c r="I235" s="6">
        <v>6.95</v>
      </c>
    </row>
    <row r="236" spans="3:17" ht="15.5" x14ac:dyDescent="0.35">
      <c r="C236" t="s">
        <v>346</v>
      </c>
      <c r="I236" s="6">
        <v>2.2700000000000001E-2</v>
      </c>
    </row>
    <row r="237" spans="3:17" ht="15.5" x14ac:dyDescent="0.35">
      <c r="C237" t="s">
        <v>347</v>
      </c>
      <c r="I237" s="6">
        <v>0.96</v>
      </c>
    </row>
    <row r="238" spans="3:17" ht="15.5" x14ac:dyDescent="0.35">
      <c r="C238" t="s">
        <v>348</v>
      </c>
      <c r="I238" s="6">
        <v>2.5299999999999998</v>
      </c>
    </row>
    <row r="239" spans="3:17" ht="15.5" x14ac:dyDescent="0.35">
      <c r="C239" t="s">
        <v>349</v>
      </c>
      <c r="I239" s="6">
        <v>8.15</v>
      </c>
    </row>
    <row r="240" spans="3:17" ht="15.5" x14ac:dyDescent="0.35">
      <c r="C240" t="s">
        <v>350</v>
      </c>
      <c r="I240" s="6">
        <v>10.69</v>
      </c>
    </row>
    <row r="241" spans="3:9" ht="15.5" x14ac:dyDescent="0.35">
      <c r="C241" t="s">
        <v>351</v>
      </c>
      <c r="I241" s="6">
        <v>24.18</v>
      </c>
    </row>
    <row r="242" spans="3:9" ht="15.5" x14ac:dyDescent="0.35">
      <c r="C242" t="s">
        <v>264</v>
      </c>
      <c r="I242" s="6">
        <v>12.57</v>
      </c>
    </row>
    <row r="243" spans="3:9" ht="15.5" x14ac:dyDescent="0.35">
      <c r="C243" t="s">
        <v>451</v>
      </c>
      <c r="I243" s="6">
        <v>4.4400000000000004</v>
      </c>
    </row>
    <row r="244" spans="3:9" ht="15.5" x14ac:dyDescent="0.35">
      <c r="C244" t="s">
        <v>452</v>
      </c>
      <c r="I244" s="6">
        <v>0.83</v>
      </c>
    </row>
    <row r="245" spans="3:9" ht="15.5" x14ac:dyDescent="0.35">
      <c r="C245" t="s">
        <v>352</v>
      </c>
      <c r="I245" s="6">
        <v>1.91</v>
      </c>
    </row>
    <row r="246" spans="3:9" ht="15.5" x14ac:dyDescent="0.35">
      <c r="C246" t="s">
        <v>353</v>
      </c>
      <c r="I246" s="6">
        <v>2.5499999999999998</v>
      </c>
    </row>
    <row r="247" spans="3:9" ht="15.5" x14ac:dyDescent="0.35">
      <c r="C247" t="s">
        <v>354</v>
      </c>
      <c r="I247" s="6">
        <v>87.13</v>
      </c>
    </row>
    <row r="248" spans="3:9" ht="15.5" x14ac:dyDescent="0.35">
      <c r="C248" t="s">
        <v>355</v>
      </c>
      <c r="D248" s="6">
        <v>3.7</v>
      </c>
    </row>
    <row r="249" spans="3:9" ht="15.5" x14ac:dyDescent="0.35">
      <c r="C249" t="s">
        <v>356</v>
      </c>
      <c r="I249" s="6">
        <v>33.19</v>
      </c>
    </row>
    <row r="250" spans="3:9" ht="15.5" x14ac:dyDescent="0.35">
      <c r="C250" t="s">
        <v>357</v>
      </c>
      <c r="I250" s="6">
        <v>7.85</v>
      </c>
    </row>
    <row r="251" spans="3:9" ht="15.5" x14ac:dyDescent="0.35">
      <c r="C251" t="s">
        <v>265</v>
      </c>
      <c r="D251" s="6">
        <v>1.34</v>
      </c>
    </row>
    <row r="252" spans="3:9" ht="15.5" x14ac:dyDescent="0.35">
      <c r="C252" t="s">
        <v>266</v>
      </c>
      <c r="D252" s="6">
        <v>0.55000000000000004</v>
      </c>
    </row>
    <row r="253" spans="3:9" ht="15.5" x14ac:dyDescent="0.35">
      <c r="C253" t="s">
        <v>267</v>
      </c>
      <c r="D253" s="6">
        <v>0.69</v>
      </c>
    </row>
    <row r="254" spans="3:9" ht="15.5" x14ac:dyDescent="0.35">
      <c r="C254" t="s">
        <v>268</v>
      </c>
      <c r="D254" s="6">
        <v>0.06</v>
      </c>
    </row>
    <row r="255" spans="3:9" ht="15.5" x14ac:dyDescent="0.35">
      <c r="C255" t="s">
        <v>269</v>
      </c>
      <c r="D255" s="6">
        <v>1.29</v>
      </c>
    </row>
    <row r="256" spans="3:9" ht="15.5" x14ac:dyDescent="0.35">
      <c r="C256" t="s">
        <v>270</v>
      </c>
      <c r="D256" s="6">
        <v>0.28000000000000003</v>
      </c>
    </row>
    <row r="257" spans="3:9" ht="15.5" x14ac:dyDescent="0.35">
      <c r="C257" t="s">
        <v>271</v>
      </c>
      <c r="D257" s="6">
        <v>2.4500000000000002</v>
      </c>
    </row>
    <row r="258" spans="3:9" ht="15.5" x14ac:dyDescent="0.35">
      <c r="C258" t="s">
        <v>272</v>
      </c>
      <c r="I258" s="6">
        <v>2.44</v>
      </c>
    </row>
    <row r="259" spans="3:9" ht="15.5" x14ac:dyDescent="0.35">
      <c r="C259" t="s">
        <v>13</v>
      </c>
      <c r="D259" s="5">
        <v>16000000000</v>
      </c>
    </row>
    <row r="260" spans="3:9" ht="15.5" x14ac:dyDescent="0.35">
      <c r="C260" t="s">
        <v>358</v>
      </c>
      <c r="I260" s="6">
        <v>2.72</v>
      </c>
    </row>
    <row r="261" spans="3:9" ht="15.5" x14ac:dyDescent="0.35">
      <c r="C261" t="s">
        <v>273</v>
      </c>
      <c r="I261" s="6">
        <v>2.3399999999999997E-2</v>
      </c>
    </row>
    <row r="262" spans="3:9" ht="15.5" x14ac:dyDescent="0.35">
      <c r="C262" t="s">
        <v>274</v>
      </c>
      <c r="I262" s="6">
        <v>5.74E-2</v>
      </c>
    </row>
    <row r="263" spans="3:9" ht="15.5" x14ac:dyDescent="0.35">
      <c r="C263" t="s">
        <v>275</v>
      </c>
      <c r="I263" s="6">
        <v>0.1043</v>
      </c>
    </row>
    <row r="264" spans="3:9" ht="15.5" x14ac:dyDescent="0.35">
      <c r="C264" t="s">
        <v>359</v>
      </c>
      <c r="I264" s="6">
        <v>5.0900000000000001E-2</v>
      </c>
    </row>
    <row r="265" spans="3:9" ht="15.5" x14ac:dyDescent="0.35">
      <c r="C265" t="s">
        <v>276</v>
      </c>
      <c r="D265" s="6">
        <v>62.61</v>
      </c>
    </row>
    <row r="266" spans="3:9" ht="15.5" x14ac:dyDescent="0.35">
      <c r="C266" t="s">
        <v>277</v>
      </c>
      <c r="D266" s="6">
        <v>158.88999999999999</v>
      </c>
    </row>
    <row r="267" spans="3:9" ht="15.5" x14ac:dyDescent="0.35">
      <c r="C267" t="s">
        <v>278</v>
      </c>
      <c r="D267" s="6">
        <v>66.3</v>
      </c>
    </row>
    <row r="268" spans="3:9" ht="15.5" x14ac:dyDescent="0.35">
      <c r="C268" t="s">
        <v>279</v>
      </c>
      <c r="D268" s="6">
        <v>155.19999999999999</v>
      </c>
    </row>
    <row r="269" spans="3:9" ht="15.5" x14ac:dyDescent="0.35">
      <c r="C269" t="s">
        <v>280</v>
      </c>
      <c r="D269" s="6">
        <v>1.45</v>
      </c>
    </row>
    <row r="270" spans="3:9" ht="15.5" x14ac:dyDescent="0.35">
      <c r="C270" t="s">
        <v>281</v>
      </c>
      <c r="I270" s="6">
        <v>1.05</v>
      </c>
    </row>
    <row r="271" spans="3:9" ht="15.5" x14ac:dyDescent="0.35">
      <c r="C271" t="s">
        <v>282</v>
      </c>
      <c r="I271" s="6">
        <v>1.94</v>
      </c>
    </row>
    <row r="272" spans="3:9" ht="15.5" x14ac:dyDescent="0.35">
      <c r="C272" t="s">
        <v>47</v>
      </c>
      <c r="I272" s="5">
        <v>609000000000</v>
      </c>
    </row>
    <row r="273" spans="3:9" ht="15.5" x14ac:dyDescent="0.35">
      <c r="C273" t="s">
        <v>283</v>
      </c>
      <c r="I273" s="5">
        <v>787000000000</v>
      </c>
    </row>
    <row r="274" spans="3:9" ht="15.5" x14ac:dyDescent="0.35">
      <c r="C274" t="s">
        <v>284</v>
      </c>
      <c r="I274" s="5">
        <v>7250000000</v>
      </c>
    </row>
    <row r="275" spans="3:9" ht="15.5" x14ac:dyDescent="0.35">
      <c r="C275" t="s">
        <v>285</v>
      </c>
      <c r="I275" s="6">
        <v>0.10550000000000001</v>
      </c>
    </row>
    <row r="276" spans="3:9" ht="15.5" x14ac:dyDescent="0.35">
      <c r="C276" t="s">
        <v>286</v>
      </c>
      <c r="D276" s="6">
        <v>0.2656</v>
      </c>
    </row>
    <row r="277" spans="3:9" ht="15.5" x14ac:dyDescent="0.35">
      <c r="C277" t="s">
        <v>287</v>
      </c>
      <c r="D277" s="6">
        <v>8.09E-2</v>
      </c>
    </row>
    <row r="278" spans="3:9" ht="15.5" x14ac:dyDescent="0.35">
      <c r="C278" t="s">
        <v>288</v>
      </c>
      <c r="D278" s="6">
        <v>3.4599999999999999E-2</v>
      </c>
    </row>
    <row r="279" spans="3:9" ht="15.5" x14ac:dyDescent="0.35">
      <c r="C279" t="s">
        <v>453</v>
      </c>
      <c r="D279" s="6">
        <v>0.34240000000000004</v>
      </c>
    </row>
    <row r="280" spans="3:9" ht="15.5" x14ac:dyDescent="0.35">
      <c r="C280" t="s">
        <v>289</v>
      </c>
      <c r="D280" s="6">
        <v>0.19239999999999999</v>
      </c>
    </row>
    <row r="281" spans="3:9" ht="15.5" x14ac:dyDescent="0.35">
      <c r="C281" t="s">
        <v>360</v>
      </c>
      <c r="D281" s="6">
        <v>7.2241</v>
      </c>
    </row>
    <row r="282" spans="3:9" ht="15.5" x14ac:dyDescent="0.35">
      <c r="C282" t="s">
        <v>290</v>
      </c>
      <c r="I282" s="6">
        <v>1.38</v>
      </c>
    </row>
    <row r="283" spans="3:9" ht="15.5" x14ac:dyDescent="0.35">
      <c r="C283" t="s">
        <v>454</v>
      </c>
      <c r="I283" s="6">
        <v>1.38</v>
      </c>
    </row>
    <row r="284" spans="3:9" ht="15.5" x14ac:dyDescent="0.35">
      <c r="C284" t="s">
        <v>455</v>
      </c>
      <c r="I284" s="6">
        <v>0.54139999999999999</v>
      </c>
    </row>
    <row r="285" spans="3:9" ht="15.5" x14ac:dyDescent="0.35">
      <c r="C285" t="s">
        <v>456</v>
      </c>
      <c r="I285" s="6">
        <v>1.6399999999999998E-2</v>
      </c>
    </row>
    <row r="286" spans="3:9" ht="15.5" x14ac:dyDescent="0.35">
      <c r="C286" t="s">
        <v>291</v>
      </c>
      <c r="I286" t="s">
        <v>685</v>
      </c>
    </row>
    <row r="287" spans="3:9" ht="15.5" x14ac:dyDescent="0.35">
      <c r="C287" t="s">
        <v>293</v>
      </c>
      <c r="I287" s="5">
        <v>6</v>
      </c>
    </row>
    <row r="288" spans="3:9" ht="15.5" x14ac:dyDescent="0.35">
      <c r="C288" t="s">
        <v>294</v>
      </c>
      <c r="I288" s="6">
        <v>0.27</v>
      </c>
    </row>
    <row r="289" spans="3:9" ht="15.5" x14ac:dyDescent="0.35">
      <c r="C289" t="s">
        <v>295</v>
      </c>
      <c r="I289" s="6">
        <v>0.41</v>
      </c>
    </row>
    <row r="290" spans="3:9" ht="15.5" x14ac:dyDescent="0.35">
      <c r="C290" t="s">
        <v>458</v>
      </c>
      <c r="I290" s="6">
        <v>0.21</v>
      </c>
    </row>
    <row r="291" spans="3:9" ht="15.5" x14ac:dyDescent="0.35">
      <c r="C291" t="s">
        <v>296</v>
      </c>
      <c r="I291" s="6">
        <v>0.39</v>
      </c>
    </row>
    <row r="292" spans="3:9" ht="15.5" x14ac:dyDescent="0.35">
      <c r="C292" t="s">
        <v>361</v>
      </c>
      <c r="I292" s="6">
        <v>0.59</v>
      </c>
    </row>
    <row r="293" spans="3:9" ht="15.5" x14ac:dyDescent="0.35">
      <c r="C293" t="s">
        <v>297</v>
      </c>
      <c r="I293" s="6">
        <v>0.26</v>
      </c>
    </row>
    <row r="294" spans="3:9" ht="15.5" x14ac:dyDescent="0.35">
      <c r="C294" t="s">
        <v>298</v>
      </c>
      <c r="I294" s="6">
        <v>0.15</v>
      </c>
    </row>
    <row r="295" spans="3:9" ht="15.5" x14ac:dyDescent="0.35">
      <c r="C295" t="s">
        <v>299</v>
      </c>
      <c r="I295" s="5">
        <v>632000000000</v>
      </c>
    </row>
    <row r="296" spans="3:9" ht="15.5" x14ac:dyDescent="0.35">
      <c r="C296" t="s">
        <v>300</v>
      </c>
      <c r="I296" s="5">
        <v>192000000000</v>
      </c>
    </row>
    <row r="297" spans="3:9" ht="15.5" x14ac:dyDescent="0.35">
      <c r="C297" t="s">
        <v>301</v>
      </c>
      <c r="I297" s="5">
        <v>63000000000</v>
      </c>
    </row>
    <row r="298" spans="3:9" ht="15.5" x14ac:dyDescent="0.35">
      <c r="C298" t="s">
        <v>302</v>
      </c>
      <c r="I298" s="5">
        <v>14000000000</v>
      </c>
    </row>
    <row r="299" spans="3:9" ht="15.5" x14ac:dyDescent="0.35">
      <c r="C299" t="s">
        <v>303</v>
      </c>
      <c r="D299" s="5">
        <v>27000000000</v>
      </c>
    </row>
    <row r="300" spans="3:9" ht="15.5" x14ac:dyDescent="0.35">
      <c r="C300" t="s">
        <v>304</v>
      </c>
      <c r="D300" s="5">
        <v>591000000000</v>
      </c>
    </row>
    <row r="301" spans="3:9" ht="15.5" x14ac:dyDescent="0.35">
      <c r="C301" t="s">
        <v>305</v>
      </c>
      <c r="D301" s="5">
        <v>310000000000</v>
      </c>
    </row>
    <row r="302" spans="3:9" ht="15.5" x14ac:dyDescent="0.35">
      <c r="C302" t="s">
        <v>245</v>
      </c>
      <c r="D302" s="5">
        <v>94000000000</v>
      </c>
    </row>
    <row r="303" spans="3:9" ht="15.5" x14ac:dyDescent="0.35">
      <c r="C303" t="s">
        <v>306</v>
      </c>
      <c r="I303" s="5">
        <v>241000000000</v>
      </c>
    </row>
    <row r="304" spans="3:9" ht="15.5" x14ac:dyDescent="0.35">
      <c r="C304" t="s">
        <v>243</v>
      </c>
      <c r="D304" s="5">
        <v>15000000000</v>
      </c>
    </row>
    <row r="305" spans="3:9" ht="15.5" x14ac:dyDescent="0.35">
      <c r="C305" t="s">
        <v>242</v>
      </c>
      <c r="D305" s="5">
        <v>149000000000</v>
      </c>
    </row>
    <row r="306" spans="3:9" ht="15.5" x14ac:dyDescent="0.35">
      <c r="C306" t="s">
        <v>24</v>
      </c>
      <c r="D306" s="5">
        <v>165000000000</v>
      </c>
    </row>
    <row r="307" spans="3:9" ht="15.5" x14ac:dyDescent="0.35">
      <c r="C307" t="s">
        <v>21</v>
      </c>
      <c r="D307" s="5">
        <v>138000000000</v>
      </c>
    </row>
    <row r="308" spans="3:9" ht="15.5" x14ac:dyDescent="0.35">
      <c r="C308" t="s">
        <v>244</v>
      </c>
      <c r="I308" s="5">
        <v>281000000000</v>
      </c>
    </row>
    <row r="309" spans="3:9" ht="15.5" x14ac:dyDescent="0.35">
      <c r="C309" t="s">
        <v>307</v>
      </c>
      <c r="I309" s="5">
        <v>75000000000</v>
      </c>
    </row>
    <row r="310" spans="3:9" ht="15.5" x14ac:dyDescent="0.35">
      <c r="C310" t="s">
        <v>308</v>
      </c>
      <c r="I310" s="5">
        <v>-19000000000</v>
      </c>
    </row>
    <row r="311" spans="3:9" ht="15.5" x14ac:dyDescent="0.35">
      <c r="C311" t="s">
        <v>309</v>
      </c>
      <c r="I311" s="5">
        <v>-66000000000</v>
      </c>
    </row>
    <row r="312" spans="3:9" ht="15.5" x14ac:dyDescent="0.35">
      <c r="C312" t="s">
        <v>310</v>
      </c>
      <c r="I312" s="5">
        <v>-18000000000</v>
      </c>
    </row>
    <row r="313" spans="3:9" ht="15.5" x14ac:dyDescent="0.35">
      <c r="C313" t="s">
        <v>311</v>
      </c>
      <c r="I313" s="5">
        <v>57000000000</v>
      </c>
    </row>
  </sheetData>
  <pageMargins left="0.7" right="0.7" top="0.75" bottom="0.75" header="0.3" footer="0.3"/>
  <ignoredErrors>
    <ignoredError sqref="A1:R314" numberStoredAsText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R28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2066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2067</v>
      </c>
      <c r="D2" s="2" vm="135">
        <f ca="1">IFERROR(_xlfn.STOCKHISTORY("XIDX:" &amp; $C$1, D3, , 0, 0, 1), "Libur")</f>
        <v>101</v>
      </c>
      <c r="E2" s="2" vm="337">
        <f ca="1">IFERROR(_xlfn.STOCKHISTORY("XIDX:" &amp; $C$1, E3, , 0, 0, 1), "Libur")</f>
        <v>77</v>
      </c>
      <c r="H2" s="2" vm="337">
        <f ca="1">IFERROR(INDEX(D2:G2,COUNT(D2:G2)),"")</f>
        <v>77</v>
      </c>
      <c r="I2" s="2" t="str">
        <f t="shared" ref="I2:R2" ca="1" si="0">IFERROR(_xlfn.STOCKHISTORY("XIDX:" &amp; $C$1, I1, , 0, 0, 1), "Libur")</f>
        <v>Libur</v>
      </c>
      <c r="J2" s="2" vm="11">
        <f t="shared" ca="1" si="0"/>
        <v>50</v>
      </c>
      <c r="K2" s="2" vm="30">
        <f t="shared" ca="1" si="0"/>
        <v>51</v>
      </c>
      <c r="L2" s="2" vm="441">
        <f t="shared" ca="1" si="0"/>
        <v>175</v>
      </c>
      <c r="M2" s="2" vm="301">
        <f t="shared" ca="1" si="0"/>
        <v>525</v>
      </c>
      <c r="N2" s="2" vm="218">
        <f t="shared" ca="1" si="0"/>
        <v>148</v>
      </c>
      <c r="O2" s="2" vm="68">
        <f t="shared" ca="1" si="0"/>
        <v>310</v>
      </c>
      <c r="P2" s="2" vm="160">
        <f t="shared" ca="1" si="0"/>
        <v>2600</v>
      </c>
      <c r="Q2" s="2" vm="556">
        <f t="shared" ca="1" si="0"/>
        <v>2950</v>
      </c>
      <c r="R2" s="2" t="str">
        <f t="shared" ca="1" si="0"/>
        <v>Libur</v>
      </c>
    </row>
    <row r="3" spans="1:18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8" ht="15.5" x14ac:dyDescent="0.35">
      <c r="B4" t="s">
        <v>5</v>
      </c>
      <c r="C4" t="s">
        <v>6</v>
      </c>
      <c r="D4" s="2">
        <f>IFERROR(INDEX(D51:D500,MATCH($C$4,$C$51:$C$500,0)),"")</f>
        <v>163054202</v>
      </c>
      <c r="E4" s="2">
        <f>IFERROR(INDEX(E51:E500,MATCH($C$4,$C$51:$C$500,0)),"")</f>
        <v>1863339832</v>
      </c>
      <c r="H4" s="2">
        <f>IFERROR(SUM(D4:G4)*(4/MAX(1,COUNT(D4:G4))),"")</f>
        <v>4052788068</v>
      </c>
      <c r="I4" s="2">
        <f t="shared" ref="I4:R4" si="1">IFERROR(INDEX(I51:I500,MATCH($C$4,$C$51:$C$500,0)),"")</f>
        <v>10124427139</v>
      </c>
      <c r="J4" s="2">
        <f t="shared" si="1"/>
        <v>121584729328</v>
      </c>
      <c r="K4" s="2">
        <f t="shared" si="1"/>
        <v>271291628739</v>
      </c>
      <c r="L4" s="2">
        <f t="shared" si="1"/>
        <v>363872667991</v>
      </c>
      <c r="M4" s="2">
        <f t="shared" si="1"/>
        <v>339032343268</v>
      </c>
      <c r="N4" s="2">
        <f t="shared" si="1"/>
        <v>912535369280</v>
      </c>
      <c r="O4" s="2">
        <f t="shared" si="1"/>
        <v>2900162397309</v>
      </c>
      <c r="P4" s="2">
        <f t="shared" si="1"/>
        <v>2567255187035</v>
      </c>
      <c r="Q4" s="2">
        <f t="shared" si="1"/>
        <v>1130076421407</v>
      </c>
      <c r="R4" s="2">
        <f t="shared" si="1"/>
        <v>25643203731</v>
      </c>
    </row>
    <row r="5" spans="1:18" ht="15.5" x14ac:dyDescent="0.35">
      <c r="B5" t="s">
        <v>7</v>
      </c>
      <c r="C5" t="s">
        <v>8</v>
      </c>
      <c r="D5" s="2">
        <f>IFERROR(INDEX(D51:D500,MATCH($C$5,$C$51:$C$500,0)),"")</f>
        <v>-226501122</v>
      </c>
      <c r="E5" s="2">
        <f>IFERROR(INDEX(E51:E500,MATCH($C$5,$C$51:$C$500,0)),"")</f>
        <v>-385449477</v>
      </c>
      <c r="H5" s="2">
        <f>IFERROR(SUM(D5:G5)*(4/MAX(1,COUNT(D5:G5))),"")</f>
        <v>-1223901198</v>
      </c>
      <c r="I5" s="2">
        <f t="shared" ref="I5:R5" si="2">IFERROR(INDEX(I51:I500,MATCH($C$5,$C$51:$C$500,0)),"")</f>
        <v>644358011</v>
      </c>
      <c r="J5" s="2">
        <f t="shared" si="2"/>
        <v>-13624502293</v>
      </c>
      <c r="K5" s="2">
        <f t="shared" si="2"/>
        <v>-17266446315</v>
      </c>
      <c r="L5" s="2">
        <f t="shared" si="2"/>
        <v>800400677</v>
      </c>
      <c r="M5" s="2">
        <f t="shared" si="2"/>
        <v>3388809804</v>
      </c>
      <c r="N5" s="2">
        <f t="shared" si="2"/>
        <v>-40766721647</v>
      </c>
      <c r="O5" s="2">
        <f t="shared" si="2"/>
        <v>-4947591383</v>
      </c>
      <c r="P5" s="2">
        <f t="shared" si="2"/>
        <v>1037450342</v>
      </c>
      <c r="Q5" s="2">
        <f t="shared" si="2"/>
        <v>2852066449</v>
      </c>
      <c r="R5" s="2">
        <f t="shared" si="2"/>
        <v>-11299020645</v>
      </c>
    </row>
    <row r="6" spans="1:18" ht="15.5" x14ac:dyDescent="0.35">
      <c r="B6" t="s">
        <v>9</v>
      </c>
      <c r="C6" t="s">
        <v>10</v>
      </c>
      <c r="D6" s="2">
        <f>IFERROR(INDEX(D51:D500,MATCH($C$6,$C$51:$C$500,0)),"")</f>
        <v>137742428043</v>
      </c>
      <c r="E6" s="2">
        <f>IFERROR(INDEX(E51:E500,MATCH($C$6,$C$51:$C$500,0)),"")</f>
        <v>138083007378</v>
      </c>
      <c r="H6" s="2">
        <f>IFERROR(INDEX(D6:G6,COUNT(D6:G6)),"")</f>
        <v>138083007378</v>
      </c>
      <c r="I6" s="2">
        <f t="shared" ref="I6:R6" si="3">IFERROR(INDEX(I51:I500,MATCH($C$6,$C$51:$C$500,0)),"")</f>
        <v>138428718317</v>
      </c>
      <c r="J6" s="2">
        <f t="shared" si="3"/>
        <v>138049915643</v>
      </c>
      <c r="K6" s="2">
        <f t="shared" si="3"/>
        <v>151672137710</v>
      </c>
      <c r="L6" s="2">
        <f t="shared" si="3"/>
        <v>168869547568</v>
      </c>
      <c r="M6" s="2">
        <f t="shared" si="3"/>
        <v>61626292295</v>
      </c>
      <c r="N6" s="2">
        <f t="shared" si="3"/>
        <v>49731765485</v>
      </c>
      <c r="O6" s="2">
        <f t="shared" si="3"/>
        <v>104395724608</v>
      </c>
      <c r="P6" s="2">
        <f t="shared" si="3"/>
        <v>109308361574</v>
      </c>
      <c r="Q6" s="2">
        <f t="shared" si="3"/>
        <v>83015367293</v>
      </c>
      <c r="R6" s="2">
        <f t="shared" si="3"/>
        <v>-1203913535</v>
      </c>
    </row>
    <row r="7" spans="1:18" ht="15.5" x14ac:dyDescent="0.35">
      <c r="B7" t="s">
        <v>11</v>
      </c>
      <c r="C7" t="s">
        <v>12</v>
      </c>
      <c r="D7" s="3">
        <f>IFERROR(INDEX(D51:D500,MATCH($C$7,$C$51:$C$500,0))/1000000000,"")</f>
        <v>1.08</v>
      </c>
      <c r="E7" s="3">
        <f>IFERROR(INDEX(E51:E500,MATCH($C$7,$C$51:$C$500,0))/1000000000,"")</f>
        <v>1.08</v>
      </c>
      <c r="H7" s="3">
        <f>IFERROR(INDEX(D7:G7,COUNT(D7:G7)),"")</f>
        <v>1.08</v>
      </c>
      <c r="I7" s="3">
        <f t="shared" ref="I7:R7" si="4">IFERROR(INDEX(I51:I500,MATCH($C$7,$C$51:$C$500,0))/1000000000,"")</f>
        <v>1.08</v>
      </c>
      <c r="J7" s="3">
        <f t="shared" si="4"/>
        <v>1.08</v>
      </c>
      <c r="K7" s="3">
        <f t="shared" si="4"/>
        <v>1.08</v>
      </c>
      <c r="L7" s="3">
        <f t="shared" si="4"/>
        <v>1.08</v>
      </c>
      <c r="M7" s="3">
        <f t="shared" si="4"/>
        <v>0.72</v>
      </c>
      <c r="N7" s="3">
        <f t="shared" si="4"/>
        <v>0.72</v>
      </c>
      <c r="O7" s="3">
        <f t="shared" si="4"/>
        <v>0.72</v>
      </c>
      <c r="P7" s="3">
        <f t="shared" si="4"/>
        <v>0.72</v>
      </c>
      <c r="Q7" s="3">
        <f t="shared" si="4"/>
        <v>0.65</v>
      </c>
      <c r="R7" s="3">
        <f t="shared" si="4"/>
        <v>0.12</v>
      </c>
    </row>
    <row r="8" spans="1:18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-10000000000</v>
      </c>
      <c r="E8" s="2">
        <f>IFERROR(INDEX(E51:E500,MATCH("Free cash flow (Quarter)",$C$51:$C$500,0)),"")</f>
        <v>0</v>
      </c>
      <c r="H8" s="2">
        <f>IFERROR(INDEX(D8:G8,COUNT(D8:G8)),"")</f>
        <v>0</v>
      </c>
      <c r="I8" s="2">
        <f t="shared" ref="I8:R8" si="5">IFERROR(INDEX(I51:I500,MATCH($C$8,$C$51:$C$500,0)),"")</f>
        <v>-1000000000</v>
      </c>
      <c r="J8" s="2">
        <f t="shared" si="5"/>
        <v>0</v>
      </c>
      <c r="K8" s="2">
        <f t="shared" si="5"/>
        <v>0</v>
      </c>
      <c r="L8" s="2">
        <f t="shared" si="5"/>
        <v>-20000000000</v>
      </c>
      <c r="M8" s="2">
        <f t="shared" si="5"/>
        <v>-9000000000</v>
      </c>
      <c r="N8" s="2">
        <f t="shared" si="5"/>
        <v>3000000000</v>
      </c>
      <c r="O8" s="2">
        <f t="shared" si="5"/>
        <v>-21000000000</v>
      </c>
      <c r="P8" s="2">
        <f t="shared" si="5"/>
        <v>-34000000000</v>
      </c>
      <c r="Q8" s="2">
        <f t="shared" si="5"/>
        <v>-38000000000</v>
      </c>
      <c r="R8" s="2">
        <f t="shared" si="5"/>
        <v>-38000000000</v>
      </c>
    </row>
    <row r="9" spans="1:18" ht="15.5" x14ac:dyDescent="0.35">
      <c r="A9" t="s">
        <v>16</v>
      </c>
      <c r="C9" t="s">
        <v>17</v>
      </c>
      <c r="D9" s="3">
        <f>IFERROR(INDEX(D51:D500,MATCH("Free cash flow per share (Quarter)",$C$51:$C$500,0)),"")</f>
        <v>-8.9</v>
      </c>
      <c r="E9" s="3">
        <f>IFERROR(INDEX(E51:E500,MATCH("Free cash flow per share (Quarter)",$C$51:$C$500,0)),"")</f>
        <v>0</v>
      </c>
      <c r="H9" s="3">
        <f>IFERROR(INDEX(D9:G9,COUNT(D9:G9)),"")</f>
        <v>0</v>
      </c>
      <c r="I9" s="3">
        <f t="shared" ref="I9:R9" si="6">IFERROR(INDEX(I51:I500,MATCH($C$9,$C$51:$C$500,0)),"")</f>
        <v>-0.82</v>
      </c>
      <c r="J9" s="3">
        <f t="shared" si="6"/>
        <v>0.11</v>
      </c>
      <c r="K9" s="3">
        <f t="shared" si="6"/>
        <v>-0.01</v>
      </c>
      <c r="L9" s="3">
        <f t="shared" si="6"/>
        <v>-18.16</v>
      </c>
      <c r="M9" s="3">
        <f t="shared" si="6"/>
        <v>-12.8</v>
      </c>
      <c r="N9" s="3">
        <f t="shared" si="6"/>
        <v>4.2300000000000004</v>
      </c>
      <c r="O9" s="3">
        <f t="shared" si="6"/>
        <v>-29.6</v>
      </c>
      <c r="P9" s="3">
        <f t="shared" si="6"/>
        <v>-47.48</v>
      </c>
      <c r="Q9" s="3">
        <f t="shared" si="6"/>
        <v>-58.07</v>
      </c>
      <c r="R9" s="3">
        <f t="shared" si="6"/>
        <v>-304.20999999999998</v>
      </c>
    </row>
    <row r="10" spans="1:18" ht="15.5" x14ac:dyDescent="0.35">
      <c r="C10" t="s">
        <v>18</v>
      </c>
      <c r="D10" s="3">
        <f ca="1">IFERROR(IF(D9=0,"",D2/D9),"")</f>
        <v>-11.348314606741573</v>
      </c>
      <c r="E10" s="3" t="str">
        <f>IFERROR(IF(E9=0,"",E2/E9),"")</f>
        <v/>
      </c>
      <c r="I10" s="3" t="str">
        <f t="shared" ref="I10:R10" ca="1" si="7">IFERROR(IF(I9=0,"",I2/I9),"")</f>
        <v/>
      </c>
      <c r="J10" s="3">
        <f t="shared" ca="1" si="7"/>
        <v>454.54545454545456</v>
      </c>
      <c r="K10" s="3">
        <f t="shared" ca="1" si="7"/>
        <v>-5100</v>
      </c>
      <c r="L10" s="3">
        <f t="shared" ca="1" si="7"/>
        <v>-9.6365638766519819</v>
      </c>
      <c r="M10" s="3">
        <f t="shared" ca="1" si="7"/>
        <v>-41.015625</v>
      </c>
      <c r="N10" s="3">
        <f t="shared" ca="1" si="7"/>
        <v>34.988179669030728</v>
      </c>
      <c r="O10" s="3">
        <f t="shared" ca="1" si="7"/>
        <v>-10.472972972972972</v>
      </c>
      <c r="P10" s="3">
        <f t="shared" ca="1" si="7"/>
        <v>-54.759898904802029</v>
      </c>
      <c r="Q10" s="3">
        <f t="shared" ca="1" si="7"/>
        <v>-50.800757706216636</v>
      </c>
      <c r="R10" s="3" t="str">
        <f t="shared" ca="1" si="7"/>
        <v/>
      </c>
    </row>
    <row r="11" spans="1:18" ht="15.5" x14ac:dyDescent="0.35">
      <c r="B11" t="s">
        <v>19</v>
      </c>
      <c r="C11" t="s">
        <v>20</v>
      </c>
      <c r="D11" s="2">
        <f>IFERROR(INDEX(D51:D500,MATCH($C$11,$C$51:$C$500,0)),"")</f>
        <v>61011325</v>
      </c>
      <c r="E11" s="2">
        <f>IFERROR(INDEX(E51:E500,MATCH($C$11,$C$51:$C$500,0)),"")</f>
        <v>537810622</v>
      </c>
      <c r="H11" s="2">
        <f>IFERROR(INDEX(D11:G11,COUNT(D11:G11)),"")</f>
        <v>537810622</v>
      </c>
      <c r="I11" s="2">
        <f t="shared" ref="I11:R11" si="8">IFERROR(INDEX(I51:I500,MATCH($C$11,$C$51:$C$500,0)),"")</f>
        <v>532450458</v>
      </c>
      <c r="J11" s="2">
        <f t="shared" si="8"/>
        <v>1334827837</v>
      </c>
      <c r="K11" s="2">
        <f t="shared" si="8"/>
        <v>1121207345</v>
      </c>
      <c r="L11" s="2">
        <f t="shared" si="8"/>
        <v>1133149823</v>
      </c>
      <c r="M11" s="2">
        <f t="shared" si="8"/>
        <v>2468758730</v>
      </c>
      <c r="N11" s="2">
        <f t="shared" si="8"/>
        <v>1489268993</v>
      </c>
      <c r="O11" s="2">
        <f t="shared" si="8"/>
        <v>3658455973</v>
      </c>
      <c r="P11" s="2">
        <f t="shared" si="8"/>
        <v>18369783915</v>
      </c>
      <c r="Q11" s="2">
        <f t="shared" si="8"/>
        <v>39335780409</v>
      </c>
      <c r="R11" s="2">
        <f t="shared" si="8"/>
        <v>835456960</v>
      </c>
    </row>
    <row r="12" spans="1:18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-1000000000</v>
      </c>
      <c r="H12" s="2">
        <f>IFERROR(INDEX(D12:G12,COUNT(D12:G12)),"")</f>
        <v>-1000000000</v>
      </c>
      <c r="I12" s="2">
        <f t="shared" ref="I12:R12" si="9">IFERROR(INDEX(I51:I500,MATCH($C$12,$C$51:$C$500,0)),"")</f>
        <v>-1000000000</v>
      </c>
      <c r="J12" s="2">
        <f t="shared" si="9"/>
        <v>-1000000000</v>
      </c>
      <c r="K12" s="2">
        <f t="shared" si="9"/>
        <v>-1000000000</v>
      </c>
      <c r="L12" s="2">
        <f t="shared" si="9"/>
        <v>-1000000000</v>
      </c>
      <c r="M12" s="2">
        <f t="shared" si="9"/>
        <v>-2000000000</v>
      </c>
      <c r="N12" s="2">
        <f t="shared" si="9"/>
        <v>135000000000</v>
      </c>
      <c r="O12" s="2">
        <f t="shared" si="9"/>
        <v>138000000000</v>
      </c>
      <c r="P12" s="2">
        <f t="shared" si="9"/>
        <v>115000000000</v>
      </c>
      <c r="Q12" s="2">
        <f t="shared" si="9"/>
        <v>96000000000</v>
      </c>
      <c r="R12" s="2">
        <f t="shared" si="9"/>
        <v>-1000000000</v>
      </c>
    </row>
    <row r="13" spans="1:18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R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137000000000</v>
      </c>
      <c r="O13" s="2">
        <f t="shared" si="10"/>
        <v>142000000000</v>
      </c>
      <c r="P13" s="2">
        <f t="shared" si="10"/>
        <v>133000000000</v>
      </c>
      <c r="Q13" s="2">
        <f t="shared" si="10"/>
        <v>135000000000</v>
      </c>
      <c r="R13" s="2">
        <f t="shared" si="10"/>
        <v>0</v>
      </c>
    </row>
    <row r="14" spans="1:18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R14" si="11">IFERROR(INDEX(I51:I500,MATCH($C$14,$C$51:$C$500,0)),"")</f>
        <v>-52920000</v>
      </c>
      <c r="J14" s="2">
        <f t="shared" si="11"/>
        <v>-490320000</v>
      </c>
      <c r="K14" s="2">
        <f t="shared" si="11"/>
        <v>-853632000</v>
      </c>
      <c r="L14" s="2">
        <f t="shared" si="11"/>
        <v>0</v>
      </c>
      <c r="M14" s="2">
        <f t="shared" si="11"/>
        <v>-3695299156</v>
      </c>
      <c r="N14" s="2">
        <f t="shared" si="11"/>
        <v>-18078876013</v>
      </c>
      <c r="O14" s="2">
        <f t="shared" si="11"/>
        <v>-20501278017</v>
      </c>
      <c r="P14" s="2">
        <f t="shared" si="11"/>
        <v>-18743750839</v>
      </c>
      <c r="Q14" s="2">
        <f t="shared" si="11"/>
        <v>-5181666667</v>
      </c>
      <c r="R14" s="2">
        <f t="shared" si="11"/>
        <v>-4955880</v>
      </c>
    </row>
    <row r="15" spans="1:18" ht="15.5" x14ac:dyDescent="0.35">
      <c r="C15" t="s">
        <v>28</v>
      </c>
      <c r="D15" s="2">
        <f>IFERROR(INDEX(D51:D500,MATCH($C$15,$C$51:$C$500,0)),"")</f>
        <v>-55063711</v>
      </c>
      <c r="E15" s="2">
        <f>IFERROR(INDEX(E51:E500,MATCH($C$15,$C$51:$C$500,0)),"")</f>
        <v>-84532775</v>
      </c>
      <c r="H15" s="2">
        <f>IFERROR(SUM(D15:G15)*(4/MAX(1,COUNT(D15:G15))),"")</f>
        <v>-279192972</v>
      </c>
      <c r="I15" s="2">
        <f t="shared" ref="I15:R15" si="12">IFERROR(INDEX(I51:I500,MATCH($C$15,$C$51:$C$500,0)),"")</f>
        <v>3048382798</v>
      </c>
      <c r="J15" s="2">
        <f t="shared" si="12"/>
        <v>3768384413</v>
      </c>
      <c r="K15" s="2">
        <f t="shared" si="12"/>
        <v>4361895640</v>
      </c>
      <c r="L15" s="2">
        <f t="shared" si="12"/>
        <v>-3556864705</v>
      </c>
      <c r="M15" s="2">
        <f t="shared" si="12"/>
        <v>425388207</v>
      </c>
      <c r="N15" s="2">
        <f t="shared" si="12"/>
        <v>-976333636</v>
      </c>
      <c r="O15" s="2">
        <f t="shared" si="12"/>
        <v>-1177556170</v>
      </c>
      <c r="P15" s="2">
        <f t="shared" si="12"/>
        <v>-1819124064</v>
      </c>
      <c r="Q15" s="2">
        <f t="shared" si="12"/>
        <v>-664530573</v>
      </c>
      <c r="R15" s="2">
        <f t="shared" si="12"/>
        <v>3765027378</v>
      </c>
    </row>
    <row r="16" spans="1:18" ht="15.5" x14ac:dyDescent="0.35">
      <c r="C16" t="s">
        <v>29</v>
      </c>
      <c r="D16" s="2">
        <f>IFERROR(INDEX(D51:D500,MATCH($C$16,$C$51:$C$500,0)),"")</f>
        <v>-285515624</v>
      </c>
      <c r="E16" s="2">
        <f>IFERROR(INDEX(E51:E500,MATCH($C$16,$C$51:$C$500,0)),"")</f>
        <v>-261178164</v>
      </c>
      <c r="H16" s="2">
        <f>IFERROR(SUM(D16:G16)*(4/MAX(1,COUNT(D16:G16))),"")</f>
        <v>-1093387576</v>
      </c>
      <c r="I16" s="2">
        <f t="shared" ref="I16:R16" si="13">IFERROR(INDEX(I51:I500,MATCH($C$16,$C$51:$C$500,0)),"")</f>
        <v>-2668098367</v>
      </c>
      <c r="J16" s="2">
        <f t="shared" si="13"/>
        <v>-17556142984</v>
      </c>
      <c r="K16" s="2">
        <f t="shared" si="13"/>
        <v>-21440865442</v>
      </c>
      <c r="L16" s="2">
        <f t="shared" si="13"/>
        <v>4375975169</v>
      </c>
      <c r="M16" s="2">
        <f t="shared" si="13"/>
        <v>2038497646</v>
      </c>
      <c r="N16" s="2">
        <f t="shared" si="13"/>
        <v>-40881001140</v>
      </c>
      <c r="O16" s="2">
        <f t="shared" si="13"/>
        <v>-4151644141</v>
      </c>
      <c r="P16" s="2">
        <f t="shared" si="13"/>
        <v>3379070964</v>
      </c>
      <c r="Q16" s="2">
        <f t="shared" si="13"/>
        <v>3602842907</v>
      </c>
      <c r="R16" s="2">
        <f t="shared" si="13"/>
        <v>-15058708053</v>
      </c>
    </row>
    <row r="17" spans="1:18" ht="15.5" x14ac:dyDescent="0.35">
      <c r="A17" t="s">
        <v>30</v>
      </c>
    </row>
    <row r="18" spans="1:18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</row>
    <row r="19" spans="1:18" ht="15.5" x14ac:dyDescent="0.35">
      <c r="A19" t="s">
        <v>44</v>
      </c>
      <c r="C19" t="s">
        <v>45</v>
      </c>
    </row>
    <row r="20" spans="1:18" ht="15.5" x14ac:dyDescent="0.35">
      <c r="A20" t="s">
        <v>46</v>
      </c>
      <c r="C20" t="s">
        <v>47</v>
      </c>
      <c r="D20" s="2">
        <f ca="1">IFERROR(D21*D2,"")</f>
        <v>109080000000</v>
      </c>
      <c r="E20" s="2">
        <f ca="1">IFERROR(E21*E2,"")</f>
        <v>83160000000</v>
      </c>
      <c r="H20" s="2">
        <f t="shared" ref="H20:R20" ca="1" si="14">IFERROR(H21*H2,"")</f>
        <v>83160000000</v>
      </c>
      <c r="I20" s="2" t="str">
        <f t="shared" ca="1" si="14"/>
        <v/>
      </c>
      <c r="J20" s="2">
        <f t="shared" ca="1" si="14"/>
        <v>54000000000</v>
      </c>
      <c r="K20" s="2">
        <f t="shared" ca="1" si="14"/>
        <v>55080000000</v>
      </c>
      <c r="L20" s="2">
        <f t="shared" ca="1" si="14"/>
        <v>189000000000</v>
      </c>
      <c r="M20" s="2">
        <f t="shared" ca="1" si="14"/>
        <v>378000000000</v>
      </c>
      <c r="N20" s="2">
        <f t="shared" ca="1" si="14"/>
        <v>106560000000</v>
      </c>
      <c r="O20" s="2">
        <f t="shared" ca="1" si="14"/>
        <v>223200000000</v>
      </c>
      <c r="P20" s="2">
        <f t="shared" ca="1" si="14"/>
        <v>1872000000000</v>
      </c>
      <c r="Q20" s="2">
        <f t="shared" ca="1" si="14"/>
        <v>1917500000000</v>
      </c>
      <c r="R20" s="2" t="str">
        <f t="shared" ca="1" si="14"/>
        <v/>
      </c>
    </row>
    <row r="21" spans="1:18" ht="15.5" x14ac:dyDescent="0.35">
      <c r="C21" t="s">
        <v>12</v>
      </c>
      <c r="D21" s="2">
        <f>IFERROR(INDEX(D51:D500,MATCH($C$7,$C$51:$C$500,0)),"")</f>
        <v>1080000000</v>
      </c>
      <c r="E21" s="2">
        <f>IFERROR(INDEX(E51:E500,MATCH($C$7,$C$51:$C$500,0)),"")</f>
        <v>1080000000</v>
      </c>
      <c r="H21" s="2">
        <f>IFERROR(INDEX(D21:G21,COUNT(D21:G21)),"")</f>
        <v>1080000000</v>
      </c>
      <c r="I21" s="2">
        <f t="shared" ref="I21:R21" si="15">IFERROR(INDEX(I51:I500,MATCH($C$7,$C$51:$C$500,0)),"")</f>
        <v>1080000000</v>
      </c>
      <c r="J21" s="2">
        <f t="shared" si="15"/>
        <v>1080000000</v>
      </c>
      <c r="K21" s="2">
        <f t="shared" si="15"/>
        <v>1080000000</v>
      </c>
      <c r="L21" s="2">
        <f t="shared" si="15"/>
        <v>1080000000</v>
      </c>
      <c r="M21" s="2">
        <f t="shared" si="15"/>
        <v>720000000</v>
      </c>
      <c r="N21" s="2">
        <f t="shared" si="15"/>
        <v>720000000</v>
      </c>
      <c r="O21" s="2">
        <f t="shared" si="15"/>
        <v>720000000</v>
      </c>
      <c r="P21" s="2">
        <f t="shared" si="15"/>
        <v>720000000</v>
      </c>
      <c r="Q21" s="2">
        <f t="shared" si="15"/>
        <v>650000000</v>
      </c>
      <c r="R21" s="2">
        <f t="shared" si="15"/>
        <v>120000000</v>
      </c>
    </row>
    <row r="23" spans="1:18" ht="15.5" x14ac:dyDescent="0.35">
      <c r="B23" t="s">
        <v>48</v>
      </c>
      <c r="C23" t="s">
        <v>49</v>
      </c>
      <c r="D23" s="3">
        <f>IFERROR(D5/D6*100,"")</f>
        <v>-0.16443816565313599</v>
      </c>
      <c r="E23" s="3">
        <f>IFERROR(E5/E6*100,"")</f>
        <v>-0.27914330975196561</v>
      </c>
      <c r="H23" s="3">
        <f t="shared" ref="H23:R23" si="16">IFERROR(H5/H6*100,"")</f>
        <v>-0.88635178306161189</v>
      </c>
      <c r="I23" s="3">
        <f t="shared" si="16"/>
        <v>0.46548000937524275</v>
      </c>
      <c r="J23" s="3">
        <f t="shared" si="16"/>
        <v>-9.8692579633538138</v>
      </c>
      <c r="K23" s="3">
        <f t="shared" si="16"/>
        <v>-11.384059442752612</v>
      </c>
      <c r="L23" s="3">
        <f t="shared" si="16"/>
        <v>0.47397573365185725</v>
      </c>
      <c r="M23" s="3">
        <f t="shared" si="16"/>
        <v>5.4989675312252215</v>
      </c>
      <c r="N23" s="3">
        <f t="shared" si="16"/>
        <v>-81.973204147148124</v>
      </c>
      <c r="O23" s="3">
        <f t="shared" si="16"/>
        <v>-4.7392662885170092</v>
      </c>
      <c r="P23" s="3">
        <f t="shared" si="16"/>
        <v>0.94910428357089849</v>
      </c>
      <c r="Q23" s="3">
        <f t="shared" si="16"/>
        <v>3.4355885446290029</v>
      </c>
      <c r="R23" s="3">
        <f t="shared" si="16"/>
        <v>938.52426412001421</v>
      </c>
    </row>
    <row r="24" spans="1:18" ht="15.5" x14ac:dyDescent="0.35">
      <c r="C24" t="s">
        <v>50</v>
      </c>
      <c r="D24" s="4" t="str">
        <f>IFERROR(_xlfn.RRI(5,I23,D23),"")</f>
        <v/>
      </c>
      <c r="E24" s="4">
        <f>IFERROR(_xlfn.RRI(5,J23,E23),"")</f>
        <v>-0.50987309358300636</v>
      </c>
      <c r="H24" s="4" t="str">
        <f t="shared" ref="H24:R24" si="17">IFERROR(_xlfn.RRI(5,M23,H23),"")</f>
        <v/>
      </c>
      <c r="I24" s="4" t="str">
        <f t="shared" si="17"/>
        <v/>
      </c>
      <c r="J24" s="4">
        <f t="shared" si="17"/>
        <v>0.15801631438342301</v>
      </c>
      <c r="K24" s="4" t="str">
        <f t="shared" si="17"/>
        <v/>
      </c>
      <c r="L24" s="4">
        <f t="shared" si="17"/>
        <v>-0.32709928108340147</v>
      </c>
      <c r="M24" s="4">
        <f t="shared" si="17"/>
        <v>-0.64226030692192193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51</v>
      </c>
      <c r="C25" t="s">
        <v>52</v>
      </c>
      <c r="D25" s="3">
        <f>IFERROR(INDEX(D51:D500,MATCH($A$25,$C$51:$C$500,0)),"")</f>
        <v>-0.21</v>
      </c>
      <c r="E25" s="3">
        <f>IFERROR(INDEX(E51:E500,MATCH($A$25,$C$51:$C$500,0)),"")</f>
        <v>-0.36</v>
      </c>
      <c r="H25" s="3">
        <f>IFERROR(INDEX(D25:G25,COUNT(D25:G25)),"")</f>
        <v>-0.36</v>
      </c>
      <c r="I25" s="3">
        <f t="shared" ref="I25:R25" si="18">IFERROR(INDEX(I51:I500,MATCH($C$25,$C$51:$C$500,0)),"")</f>
        <v>0.6</v>
      </c>
      <c r="J25" s="3">
        <f t="shared" si="18"/>
        <v>-12.83</v>
      </c>
      <c r="K25" s="3">
        <f t="shared" si="18"/>
        <v>-15.94</v>
      </c>
      <c r="L25" s="3">
        <f t="shared" si="18"/>
        <v>0.68</v>
      </c>
      <c r="M25" s="3">
        <f t="shared" si="18"/>
        <v>3.48</v>
      </c>
      <c r="N25" s="3">
        <f t="shared" si="18"/>
        <v>-58.05</v>
      </c>
      <c r="O25" s="3">
        <f t="shared" si="18"/>
        <v>-7.48</v>
      </c>
      <c r="P25" s="3">
        <f t="shared" si="18"/>
        <v>2.12</v>
      </c>
      <c r="Q25" s="3">
        <f t="shared" si="18"/>
        <v>4.49</v>
      </c>
      <c r="R25" s="3">
        <f t="shared" si="18"/>
        <v>-90.35</v>
      </c>
    </row>
    <row r="26" spans="1:18" ht="15.5" x14ac:dyDescent="0.35">
      <c r="C26" t="s">
        <v>53</v>
      </c>
      <c r="D26" s="4" t="str">
        <f>IFERROR(_xlfn.RRI(5,I25,D25),"")</f>
        <v/>
      </c>
      <c r="E26" s="4">
        <f>IFERROR(_xlfn.RRI(5,J25,E25),"")</f>
        <v>-0.51065498455321667</v>
      </c>
      <c r="H26" s="4" t="str">
        <f t="shared" ref="H26:R26" si="19">IFERROR(_xlfn.RRI(5,M25,H25),"")</f>
        <v/>
      </c>
      <c r="I26" s="4" t="str">
        <f t="shared" si="19"/>
        <v/>
      </c>
      <c r="J26" s="4">
        <f t="shared" si="19"/>
        <v>0.11394824010947713</v>
      </c>
      <c r="K26" s="4" t="str">
        <f t="shared" si="19"/>
        <v/>
      </c>
      <c r="L26" s="4">
        <f t="shared" si="19"/>
        <v>-0.31442888016464254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54</v>
      </c>
      <c r="D27" s="3">
        <f>IFERROR(D4/D21,"")</f>
        <v>0.15097611296296296</v>
      </c>
      <c r="E27" s="3">
        <f>IFERROR(E4/E21,"")</f>
        <v>1.7253146592592592</v>
      </c>
      <c r="H27" s="3">
        <f t="shared" ref="H27:R27" si="20">IFERROR(H4/H21,"")</f>
        <v>3.7525815444444444</v>
      </c>
      <c r="I27" s="3">
        <f t="shared" si="20"/>
        <v>9.3744695731481489</v>
      </c>
      <c r="J27" s="3">
        <f t="shared" si="20"/>
        <v>112.57845308148148</v>
      </c>
      <c r="K27" s="3">
        <f t="shared" si="20"/>
        <v>251.19595253611112</v>
      </c>
      <c r="L27" s="3">
        <f t="shared" si="20"/>
        <v>336.91913702870369</v>
      </c>
      <c r="M27" s="3">
        <f t="shared" si="20"/>
        <v>470.87825453888888</v>
      </c>
      <c r="N27" s="3">
        <f t="shared" si="20"/>
        <v>1267.4102351111112</v>
      </c>
      <c r="O27" s="3">
        <f t="shared" si="20"/>
        <v>4028.0033295958333</v>
      </c>
      <c r="P27" s="3">
        <f t="shared" si="20"/>
        <v>3565.6322042152779</v>
      </c>
      <c r="Q27" s="3">
        <f t="shared" si="20"/>
        <v>1738.579109856923</v>
      </c>
      <c r="R27" s="3">
        <f t="shared" si="20"/>
        <v>213.693364425</v>
      </c>
    </row>
    <row r="28" spans="1:18" ht="15.5" x14ac:dyDescent="0.35">
      <c r="C28" t="s">
        <v>55</v>
      </c>
      <c r="D28" s="4">
        <f>IFERROR(_xlfn.RRI(5,I27,D27),"")</f>
        <v>-0.56208249350254813</v>
      </c>
      <c r="E28" s="4">
        <f>IFERROR(_xlfn.RRI(5,J27,E27),"")</f>
        <v>-0.56640665571143478</v>
      </c>
      <c r="H28" s="4">
        <f t="shared" ref="H28:R28" si="21">IFERROR(_xlfn.RRI(5,M27,H27),"")</f>
        <v>-0.61956164013755821</v>
      </c>
      <c r="I28" s="4">
        <f t="shared" si="21"/>
        <v>-0.62519454872308367</v>
      </c>
      <c r="J28" s="4">
        <f t="shared" si="21"/>
        <v>-0.51104027175458766</v>
      </c>
      <c r="K28" s="4">
        <f t="shared" si="21"/>
        <v>-0.41173200806211996</v>
      </c>
      <c r="L28" s="4">
        <f t="shared" si="21"/>
        <v>-0.27977823006297453</v>
      </c>
      <c r="M28" s="4">
        <f t="shared" si="21"/>
        <v>0.17117965540044988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56</v>
      </c>
      <c r="H29" s="4">
        <f t="shared" ref="H29:R29" si="22">IFERROR(((H25-I25)/I25)*100%,"")</f>
        <v>-1.6</v>
      </c>
      <c r="I29" s="4">
        <f t="shared" si="22"/>
        <v>-1.0467653936087296</v>
      </c>
      <c r="J29" s="4">
        <f t="shared" si="22"/>
        <v>-0.1951066499372647</v>
      </c>
      <c r="K29" s="4">
        <f t="shared" si="22"/>
        <v>-24.441176470588236</v>
      </c>
      <c r="L29" s="4">
        <f t="shared" si="22"/>
        <v>-0.80459770114942519</v>
      </c>
      <c r="M29" s="4">
        <f t="shared" si="22"/>
        <v>-1.0599483204134366</v>
      </c>
      <c r="N29" s="4">
        <f t="shared" si="22"/>
        <v>6.7606951871657737</v>
      </c>
      <c r="O29" s="4">
        <f t="shared" si="22"/>
        <v>-4.5283018867924536</v>
      </c>
      <c r="P29" s="4">
        <f t="shared" si="22"/>
        <v>-0.5278396436525612</v>
      </c>
      <c r="Q29" s="4">
        <f t="shared" si="22"/>
        <v>-1.0496956281128942</v>
      </c>
      <c r="R29" s="4" t="str">
        <f t="shared" si="22"/>
        <v/>
      </c>
    </row>
    <row r="30" spans="1:18" ht="15.5" x14ac:dyDescent="0.35">
      <c r="C30" t="s">
        <v>57</v>
      </c>
      <c r="H30" s="4">
        <f t="shared" ref="H30:R30" si="23">IFERROR(((H27-I27)/I27)*100%,"")</f>
        <v>-0.59970198685233489</v>
      </c>
      <c r="I30" s="4">
        <f t="shared" si="23"/>
        <v>-0.91672945118225124</v>
      </c>
      <c r="J30" s="4">
        <f t="shared" si="23"/>
        <v>-0.55183014716251222</v>
      </c>
      <c r="K30" s="4">
        <f t="shared" si="23"/>
        <v>-0.25443251828491242</v>
      </c>
      <c r="L30" s="4">
        <f t="shared" si="23"/>
        <v>-0.28448779746978481</v>
      </c>
      <c r="M30" s="4">
        <f t="shared" si="23"/>
        <v>-0.62847210674639375</v>
      </c>
      <c r="N30" s="4">
        <f t="shared" si="23"/>
        <v>-0.68535025137670824</v>
      </c>
      <c r="O30" s="4">
        <f t="shared" si="23"/>
        <v>0.12967437438834603</v>
      </c>
      <c r="P30" s="4">
        <f t="shared" si="23"/>
        <v>1.0508886733999196</v>
      </c>
      <c r="Q30" s="4">
        <f t="shared" si="23"/>
        <v>7.1358591294354969</v>
      </c>
      <c r="R30" s="4" t="str">
        <f t="shared" si="23"/>
        <v/>
      </c>
    </row>
    <row r="32" spans="1:18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127.93</v>
      </c>
      <c r="E32" s="3">
        <f>IFERROR(INDEX(E51:E500,MATCH($A$32,$C$51:$C$500,0)),"")</f>
        <v>128.13999999999999</v>
      </c>
      <c r="H32" s="3">
        <f>IFERROR(INDEX(D32:G32,COUNT(D32:G32)),"")</f>
        <v>128.13999999999999</v>
      </c>
      <c r="I32" s="3">
        <f t="shared" ref="I32:R32" si="24">IFERROR(INDEX(I51:I500,MATCH($C$32,$C$51:$C$500,0)),"")</f>
        <v>128.49</v>
      </c>
      <c r="J32" s="3">
        <f t="shared" si="24"/>
        <v>127.9</v>
      </c>
      <c r="K32" s="3">
        <f t="shared" si="24"/>
        <v>140.56</v>
      </c>
      <c r="L32" s="3">
        <f t="shared" si="24"/>
        <v>156.61000000000001</v>
      </c>
      <c r="M32" s="3">
        <f t="shared" si="24"/>
        <v>85.51</v>
      </c>
      <c r="N32" s="3">
        <f t="shared" si="24"/>
        <v>69.239999999999995</v>
      </c>
      <c r="O32" s="3">
        <f t="shared" si="24"/>
        <v>145.02000000000001</v>
      </c>
      <c r="P32" s="3">
        <f t="shared" si="24"/>
        <v>151.91999999999999</v>
      </c>
      <c r="Q32" s="3">
        <f t="shared" si="24"/>
        <v>127.25</v>
      </c>
      <c r="R32" s="3">
        <f t="shared" si="24"/>
        <v>-9.6300000000000008</v>
      </c>
    </row>
    <row r="33" spans="1:18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0.6</v>
      </c>
      <c r="E33" s="3">
        <f>IFERROR(INDEX(E51:E500,MATCH($A$33,$C$51:$C$500,0)),"")</f>
        <v>0.77</v>
      </c>
      <c r="H33" s="3">
        <f>IFERROR(INDEX(D33:G33,COUNT(D33:G33)),"")</f>
        <v>0.77</v>
      </c>
      <c r="I33" s="3">
        <f t="shared" ref="I33:R33" si="25">IFERROR(INDEX(I51:I500,MATCH($C$33,$C$51:$C$500,0)),"")</f>
        <v>2.0699999999999998</v>
      </c>
      <c r="J33" s="3">
        <f t="shared" si="25"/>
        <v>0.39</v>
      </c>
      <c r="K33" s="3">
        <f t="shared" si="25"/>
        <v>0.36</v>
      </c>
      <c r="L33" s="3">
        <f t="shared" si="25"/>
        <v>1.1200000000000001</v>
      </c>
      <c r="M33" s="3">
        <f t="shared" si="25"/>
        <v>6.14</v>
      </c>
      <c r="N33" s="3">
        <f t="shared" si="25"/>
        <v>2.15</v>
      </c>
      <c r="O33" s="3">
        <f t="shared" si="25"/>
        <v>2.14</v>
      </c>
      <c r="P33" s="3">
        <f t="shared" si="25"/>
        <v>17.11</v>
      </c>
      <c r="Q33" s="3">
        <f t="shared" si="25"/>
        <v>23.18</v>
      </c>
      <c r="R33" s="3">
        <f t="shared" si="25"/>
        <v>0</v>
      </c>
    </row>
    <row r="34" spans="1:18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-366.67</v>
      </c>
      <c r="E34" s="3">
        <f>IFERROR(INDEX(E51:E500,MATCH($A$34,$C$51:$C$500,0)),"")</f>
        <v>-275</v>
      </c>
      <c r="H34" s="3">
        <f>IFERROR(INDEX(D34:G34,COUNT(D34:G34)),"")</f>
        <v>-275</v>
      </c>
      <c r="I34" s="3">
        <f t="shared" ref="I34:R34" si="26">IFERROR(INDEX(I51:I500,MATCH($C$34,$C$51:$C$500,0)),"")</f>
        <v>443.33</v>
      </c>
      <c r="J34" s="3">
        <f t="shared" si="26"/>
        <v>-3.9</v>
      </c>
      <c r="K34" s="3">
        <f t="shared" si="26"/>
        <v>-3.2</v>
      </c>
      <c r="L34" s="3">
        <f t="shared" si="26"/>
        <v>257.35000000000002</v>
      </c>
      <c r="M34" s="3">
        <f t="shared" si="26"/>
        <v>150.86000000000001</v>
      </c>
      <c r="N34" s="3">
        <f t="shared" si="26"/>
        <v>-2.57</v>
      </c>
      <c r="O34" s="3">
        <f t="shared" si="26"/>
        <v>-41.44</v>
      </c>
      <c r="P34" s="3">
        <f t="shared" si="26"/>
        <v>1226.42</v>
      </c>
      <c r="Q34" s="3">
        <f t="shared" si="26"/>
        <v>657.02</v>
      </c>
      <c r="R34" s="3">
        <f t="shared" si="26"/>
        <v>0</v>
      </c>
    </row>
    <row r="35" spans="1:18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508.06</v>
      </c>
      <c r="E35" s="3">
        <f>IFERROR(INDEX(E51:E500,MATCH($A$35,$C$51:$C$500,0)),"")</f>
        <v>57.16</v>
      </c>
      <c r="H35" s="3">
        <f>IFERROR(INDEX(D35:G35,COUNT(D35:G35)),"")</f>
        <v>57.16</v>
      </c>
      <c r="I35" s="3">
        <f t="shared" ref="I35:R35" si="27">IFERROR(INDEX(I51:I500,MATCH($C$35,$C$51:$C$500,0)),"")</f>
        <v>28.27</v>
      </c>
      <c r="J35" s="3">
        <f t="shared" si="27"/>
        <v>0.44</v>
      </c>
      <c r="K35" s="3">
        <f t="shared" si="27"/>
        <v>0.2</v>
      </c>
      <c r="L35" s="3">
        <f t="shared" si="27"/>
        <v>0.52</v>
      </c>
      <c r="M35" s="3">
        <f t="shared" si="27"/>
        <v>1.1100000000000001</v>
      </c>
      <c r="N35" s="3">
        <f t="shared" si="27"/>
        <v>0.12</v>
      </c>
      <c r="O35" s="3">
        <f t="shared" si="27"/>
        <v>0.08</v>
      </c>
      <c r="P35" s="3">
        <f t="shared" si="27"/>
        <v>0.73</v>
      </c>
      <c r="Q35" s="3">
        <f t="shared" si="27"/>
        <v>1.7</v>
      </c>
      <c r="R35" s="3">
        <f t="shared" si="27"/>
        <v>0</v>
      </c>
    </row>
    <row r="36" spans="1:18" ht="15.5" x14ac:dyDescent="0.35">
      <c r="B36" t="s">
        <v>70</v>
      </c>
      <c r="C36" t="s">
        <v>71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R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</row>
    <row r="37" spans="1:18" ht="15.5" x14ac:dyDescent="0.35">
      <c r="B37" t="s">
        <v>72</v>
      </c>
      <c r="C37" t="s">
        <v>73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R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</row>
    <row r="50" spans="2:18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</row>
    <row r="51" spans="2:18" ht="15.5" x14ac:dyDescent="0.35">
      <c r="B51" t="s">
        <v>79</v>
      </c>
      <c r="C51" t="s">
        <v>6</v>
      </c>
      <c r="D51" s="5">
        <v>163054202</v>
      </c>
      <c r="E51" s="5">
        <v>1863339832</v>
      </c>
      <c r="F51" s="5">
        <v>2003328356</v>
      </c>
      <c r="G51" s="5">
        <v>2078709627</v>
      </c>
      <c r="I51" s="5">
        <v>10124427139</v>
      </c>
      <c r="J51" s="5">
        <v>121584729328</v>
      </c>
      <c r="K51" s="5">
        <v>271291628739</v>
      </c>
      <c r="L51" s="5">
        <v>363872667991</v>
      </c>
      <c r="M51" s="5">
        <v>339032343268</v>
      </c>
      <c r="N51" s="5">
        <v>912535369280</v>
      </c>
      <c r="O51" s="5">
        <v>2900162397309</v>
      </c>
      <c r="P51" s="5">
        <v>2567255187035</v>
      </c>
      <c r="Q51" s="5">
        <v>1130076421407</v>
      </c>
      <c r="R51" s="5">
        <v>25643203731</v>
      </c>
    </row>
    <row r="52" spans="2:18" ht="15.5" x14ac:dyDescent="0.35">
      <c r="C52" t="s">
        <v>80</v>
      </c>
      <c r="D52" s="5">
        <v>-407502696</v>
      </c>
      <c r="E52" s="5">
        <v>-1337335096</v>
      </c>
      <c r="F52" s="5">
        <v>-1903030695</v>
      </c>
      <c r="G52" s="5">
        <v>-1716967215</v>
      </c>
      <c r="I52" s="5">
        <v>-8354074455</v>
      </c>
      <c r="J52" s="5">
        <v>-120498895609</v>
      </c>
      <c r="K52" s="5">
        <v>-262840274191</v>
      </c>
      <c r="L52" s="5">
        <v>-337029710875</v>
      </c>
      <c r="M52" s="5">
        <v>-323683585097</v>
      </c>
      <c r="N52" s="5">
        <v>-905689635192</v>
      </c>
      <c r="O52" s="5">
        <v>-2854219187967</v>
      </c>
      <c r="P52" s="5">
        <v>-2514491081129</v>
      </c>
      <c r="Q52" s="5">
        <v>-1110802336090</v>
      </c>
      <c r="R52" s="5">
        <v>-25755024364</v>
      </c>
    </row>
    <row r="53" spans="2:18" ht="15.5" x14ac:dyDescent="0.35">
      <c r="C53" t="s">
        <v>81</v>
      </c>
      <c r="D53" s="5">
        <v>-244448494</v>
      </c>
      <c r="E53" s="5">
        <v>526004736</v>
      </c>
      <c r="F53" s="5">
        <v>100297661</v>
      </c>
      <c r="G53" s="5">
        <v>361742412</v>
      </c>
      <c r="I53" s="5">
        <v>1770352684</v>
      </c>
      <c r="J53" s="5">
        <v>1085833719</v>
      </c>
      <c r="K53" s="5">
        <v>8451354548</v>
      </c>
      <c r="L53" s="5">
        <v>26842957116</v>
      </c>
      <c r="M53" s="5">
        <v>15348758171</v>
      </c>
      <c r="N53" s="5">
        <v>6845734088</v>
      </c>
      <c r="O53" s="5">
        <v>45943209342</v>
      </c>
      <c r="P53" s="5">
        <v>52764105906</v>
      </c>
      <c r="Q53" s="5">
        <v>19274085317</v>
      </c>
      <c r="R53" s="5">
        <v>-111820633</v>
      </c>
    </row>
    <row r="54" spans="2:18" ht="15.5" x14ac:dyDescent="0.35">
      <c r="C54" t="s">
        <v>82</v>
      </c>
      <c r="D54" s="5">
        <v>23642993</v>
      </c>
      <c r="E54" s="5">
        <v>-851893023</v>
      </c>
      <c r="F54" s="5">
        <v>596448786</v>
      </c>
      <c r="G54" s="5">
        <v>-1092011070</v>
      </c>
      <c r="I54" s="5">
        <v>-3482525493</v>
      </c>
      <c r="J54" s="5">
        <v>-14136938767</v>
      </c>
      <c r="K54" s="5">
        <v>-27010979960</v>
      </c>
      <c r="L54" s="5">
        <v>-22476248166</v>
      </c>
      <c r="M54" s="5">
        <v>-9587995679</v>
      </c>
      <c r="N54" s="5">
        <v>-10647909764</v>
      </c>
      <c r="O54" s="5">
        <v>-26101222438</v>
      </c>
      <c r="P54" s="5">
        <v>-29065845059</v>
      </c>
      <c r="Q54" s="5">
        <v>-18873466788</v>
      </c>
      <c r="R54" s="5">
        <v>-15480118812</v>
      </c>
    </row>
    <row r="55" spans="2:18" ht="15.5" x14ac:dyDescent="0.35">
      <c r="C55" t="s">
        <v>84</v>
      </c>
      <c r="D55" s="5">
        <v>3000000</v>
      </c>
      <c r="E55" s="5">
        <v>-3000000</v>
      </c>
      <c r="G55" s="5">
        <v>-7000000</v>
      </c>
      <c r="I55" s="5">
        <v>-91573184</v>
      </c>
      <c r="J55" s="5">
        <v>-4040975826</v>
      </c>
    </row>
    <row r="56" spans="2:18" ht="15.5" x14ac:dyDescent="0.35">
      <c r="C56" t="s">
        <v>83</v>
      </c>
      <c r="D56" s="5">
        <v>-501394982</v>
      </c>
      <c r="E56" s="5">
        <v>-848893023</v>
      </c>
      <c r="G56" s="5">
        <v>-1082988961</v>
      </c>
    </row>
    <row r="57" spans="2:18" ht="15.5" x14ac:dyDescent="0.35">
      <c r="C57" t="s">
        <v>85</v>
      </c>
      <c r="D57" s="5">
        <v>-114078213</v>
      </c>
      <c r="E57" s="5">
        <v>39738538</v>
      </c>
      <c r="F57" s="5">
        <v>-339456612</v>
      </c>
      <c r="G57" s="5">
        <v>-4203356</v>
      </c>
      <c r="I57" s="5">
        <v>-265555337</v>
      </c>
      <c r="J57" s="5">
        <v>6396474</v>
      </c>
      <c r="K57" s="5">
        <v>67956457</v>
      </c>
      <c r="L57" s="5">
        <v>84369596</v>
      </c>
      <c r="M57" s="5">
        <v>-35583429</v>
      </c>
      <c r="N57" s="5">
        <v>-217344434</v>
      </c>
      <c r="O57" s="5">
        <v>34429417</v>
      </c>
      <c r="P57" s="5">
        <v>40106439</v>
      </c>
      <c r="Q57" s="5">
        <v>20829468</v>
      </c>
    </row>
    <row r="58" spans="2:18" ht="15.5" x14ac:dyDescent="0.35">
      <c r="C58" t="s">
        <v>86</v>
      </c>
      <c r="D58" s="5">
        <v>-220805501</v>
      </c>
      <c r="E58" s="5">
        <v>-325888287</v>
      </c>
      <c r="F58" s="5">
        <v>605173263</v>
      </c>
      <c r="G58" s="5">
        <v>-730268658</v>
      </c>
      <c r="I58" s="5">
        <v>-1803745993</v>
      </c>
      <c r="J58" s="5">
        <v>-17092080874</v>
      </c>
      <c r="K58" s="5">
        <v>-18559625412</v>
      </c>
      <c r="L58" s="5">
        <v>4366708950</v>
      </c>
      <c r="M58" s="5">
        <v>5760762492</v>
      </c>
      <c r="N58" s="5">
        <v>-3802175676</v>
      </c>
      <c r="O58" s="5">
        <v>19841986904</v>
      </c>
      <c r="P58" s="5">
        <v>23698260847</v>
      </c>
      <c r="Q58" s="5">
        <v>400618529</v>
      </c>
      <c r="R58" s="5">
        <v>-15591939445</v>
      </c>
    </row>
    <row r="59" spans="2:18" ht="15.5" x14ac:dyDescent="0.35">
      <c r="C59" t="s">
        <v>87</v>
      </c>
      <c r="D59" s="5">
        <v>-64710123</v>
      </c>
      <c r="E59" s="5">
        <v>64710123</v>
      </c>
      <c r="F59" s="5">
        <v>-811433323</v>
      </c>
      <c r="G59" s="5">
        <v>949</v>
      </c>
      <c r="I59" s="5">
        <v>-864352374</v>
      </c>
      <c r="J59" s="5">
        <v>-464062110</v>
      </c>
      <c r="K59" s="5">
        <v>-2881240030</v>
      </c>
      <c r="L59" s="5">
        <v>9266219</v>
      </c>
      <c r="M59" s="5">
        <v>-3722264846</v>
      </c>
      <c r="N59" s="5">
        <v>-37078825464</v>
      </c>
      <c r="O59" s="5">
        <v>-23993631045</v>
      </c>
      <c r="P59" s="5">
        <v>-20319189883</v>
      </c>
      <c r="Q59" s="5">
        <v>3202224378</v>
      </c>
      <c r="R59" s="5">
        <v>533231392</v>
      </c>
    </row>
    <row r="60" spans="2:18" ht="15.5" x14ac:dyDescent="0.35">
      <c r="C60" t="s">
        <v>27</v>
      </c>
      <c r="F60" s="5">
        <v>-949</v>
      </c>
      <c r="G60" s="5">
        <v>949</v>
      </c>
      <c r="I60" s="5">
        <v>-52920000</v>
      </c>
      <c r="J60" s="5">
        <v>-490320000</v>
      </c>
      <c r="K60" s="5">
        <v>-853632000</v>
      </c>
      <c r="M60" s="5">
        <v>-3695299156</v>
      </c>
      <c r="N60" s="5">
        <v>-18078876013</v>
      </c>
      <c r="O60" s="5">
        <v>-20501278017</v>
      </c>
      <c r="P60" s="5">
        <v>-18743750839</v>
      </c>
      <c r="Q60" s="5">
        <v>-5181666667</v>
      </c>
      <c r="R60" s="5">
        <v>-4955880</v>
      </c>
    </row>
    <row r="61" spans="2:18" ht="15.5" x14ac:dyDescent="0.35">
      <c r="C61" t="s">
        <v>89</v>
      </c>
      <c r="K61" s="5">
        <v>2116474</v>
      </c>
      <c r="L61" s="5">
        <v>27813212</v>
      </c>
      <c r="M61" s="5">
        <v>12348887</v>
      </c>
      <c r="N61" s="5">
        <v>29122307</v>
      </c>
      <c r="O61" s="5">
        <v>112382095</v>
      </c>
      <c r="P61" s="5">
        <v>267832304</v>
      </c>
      <c r="Q61" s="5">
        <v>140551700</v>
      </c>
      <c r="R61" s="5">
        <v>1401460</v>
      </c>
    </row>
    <row r="62" spans="2:18" ht="15.5" x14ac:dyDescent="0.35">
      <c r="C62" t="s">
        <v>94</v>
      </c>
      <c r="D62" s="5">
        <v>-64710123</v>
      </c>
      <c r="E62" s="5">
        <v>64710123</v>
      </c>
      <c r="F62" s="5">
        <v>-811433323</v>
      </c>
      <c r="G62" s="5">
        <v>949</v>
      </c>
      <c r="I62" s="5">
        <v>-864352374</v>
      </c>
      <c r="J62" s="5">
        <v>-464062110</v>
      </c>
      <c r="K62" s="5">
        <v>-2881240030</v>
      </c>
      <c r="L62" s="5">
        <v>9266219</v>
      </c>
      <c r="M62" s="5">
        <v>-3722264846</v>
      </c>
      <c r="N62" s="5">
        <v>-37078825464</v>
      </c>
      <c r="O62" s="5">
        <v>-23993631045</v>
      </c>
      <c r="P62" s="5">
        <v>-20319189883</v>
      </c>
      <c r="Q62" s="5">
        <v>3202224378</v>
      </c>
      <c r="R62" s="5">
        <v>533231392</v>
      </c>
    </row>
    <row r="63" spans="2:18" ht="15.5" x14ac:dyDescent="0.35">
      <c r="C63" t="s">
        <v>29</v>
      </c>
      <c r="D63" s="5">
        <v>-285515624</v>
      </c>
      <c r="E63" s="5">
        <v>-261178164</v>
      </c>
      <c r="F63" s="5">
        <v>-206260060</v>
      </c>
      <c r="G63" s="5">
        <v>-730267709</v>
      </c>
      <c r="I63" s="5">
        <v>-2668098367</v>
      </c>
      <c r="J63" s="5">
        <v>-17556142984</v>
      </c>
      <c r="K63" s="5">
        <v>-21440865442</v>
      </c>
      <c r="L63" s="5">
        <v>4375975169</v>
      </c>
      <c r="M63" s="5">
        <v>2038497646</v>
      </c>
      <c r="N63" s="5">
        <v>-40881001140</v>
      </c>
      <c r="O63" s="5">
        <v>-4151644141</v>
      </c>
      <c r="P63" s="5">
        <v>3379070964</v>
      </c>
      <c r="Q63" s="5">
        <v>3602842907</v>
      </c>
      <c r="R63" s="5">
        <v>-15058708053</v>
      </c>
    </row>
    <row r="64" spans="2:18" ht="15.5" x14ac:dyDescent="0.35">
      <c r="C64" t="s">
        <v>28</v>
      </c>
      <c r="D64" s="5">
        <v>-55063711</v>
      </c>
      <c r="E64" s="5">
        <v>-84532775</v>
      </c>
      <c r="F64" s="5">
        <v>2571999854</v>
      </c>
      <c r="G64" s="5">
        <v>134851538</v>
      </c>
      <c r="I64" s="5">
        <v>3048382798</v>
      </c>
      <c r="J64" s="5">
        <v>3768384413</v>
      </c>
      <c r="K64" s="5">
        <v>4361895640</v>
      </c>
      <c r="L64" s="5">
        <v>-3556864705</v>
      </c>
      <c r="M64" s="5">
        <v>425388207</v>
      </c>
      <c r="N64" s="5">
        <v>-976333636</v>
      </c>
      <c r="O64" s="5">
        <v>-1177556170</v>
      </c>
      <c r="P64" s="5">
        <v>-1819124064</v>
      </c>
      <c r="Q64" s="5">
        <v>-664530573</v>
      </c>
      <c r="R64" s="5">
        <v>3765027378</v>
      </c>
    </row>
    <row r="65" spans="2:18" ht="15.5" x14ac:dyDescent="0.35">
      <c r="C65" t="s">
        <v>321</v>
      </c>
      <c r="O65" s="5">
        <v>-3398843250</v>
      </c>
      <c r="P65" s="5">
        <v>-3252902500</v>
      </c>
      <c r="Q65" s="5">
        <v>-3405290525</v>
      </c>
    </row>
    <row r="66" spans="2:18" ht="15.5" x14ac:dyDescent="0.35">
      <c r="C66" t="s">
        <v>322</v>
      </c>
      <c r="D66" s="5">
        <v>-139596486</v>
      </c>
      <c r="F66" s="5">
        <v>3048382798</v>
      </c>
      <c r="G66" s="5">
        <v>-341531406</v>
      </c>
      <c r="I66" s="5">
        <v>3048382798</v>
      </c>
      <c r="J66" s="5">
        <v>3768384413</v>
      </c>
      <c r="K66" s="5">
        <v>4361895640</v>
      </c>
      <c r="L66" s="5">
        <v>-3556864705</v>
      </c>
      <c r="M66" s="5">
        <v>425388207</v>
      </c>
      <c r="N66" s="5">
        <v>-976333636</v>
      </c>
      <c r="O66" s="5">
        <v>2221287080</v>
      </c>
      <c r="P66" s="5">
        <v>1433778436</v>
      </c>
      <c r="Q66" s="5">
        <v>2740759952</v>
      </c>
      <c r="R66" s="5">
        <v>3765027378</v>
      </c>
    </row>
    <row r="67" spans="2:18" ht="15.5" x14ac:dyDescent="0.35">
      <c r="C67" t="s">
        <v>93</v>
      </c>
    </row>
    <row r="68" spans="2:18" ht="15.5" x14ac:dyDescent="0.35">
      <c r="C68" t="s">
        <v>323</v>
      </c>
      <c r="D68" s="5">
        <v>-55063711</v>
      </c>
      <c r="E68" s="5">
        <v>-84532775</v>
      </c>
      <c r="F68" s="5">
        <v>2571999854</v>
      </c>
      <c r="G68" s="5">
        <v>134851538</v>
      </c>
      <c r="I68" s="5">
        <v>3048382798</v>
      </c>
      <c r="J68" s="5">
        <v>3768384413</v>
      </c>
      <c r="K68" s="5">
        <v>4361895640</v>
      </c>
      <c r="L68" s="5">
        <v>-3556864705</v>
      </c>
      <c r="M68" s="5">
        <v>425388207</v>
      </c>
      <c r="N68" s="5">
        <v>-976333636</v>
      </c>
      <c r="O68" s="5">
        <v>-1177556170</v>
      </c>
      <c r="P68" s="5">
        <v>-1819124064</v>
      </c>
      <c r="Q68" s="5">
        <v>-664530573</v>
      </c>
      <c r="R68" s="5">
        <v>3765027378</v>
      </c>
    </row>
    <row r="69" spans="2:18" ht="15.5" x14ac:dyDescent="0.35">
      <c r="C69" t="s">
        <v>95</v>
      </c>
      <c r="D69" s="5">
        <v>-340579335</v>
      </c>
      <c r="E69" s="5">
        <v>-345710939</v>
      </c>
      <c r="F69" s="5">
        <v>2365739794</v>
      </c>
      <c r="G69" s="5">
        <v>-595416171</v>
      </c>
      <c r="I69" s="5">
        <v>380284431</v>
      </c>
      <c r="J69" s="5">
        <v>-13787758571</v>
      </c>
      <c r="K69" s="5">
        <v>-17078969802</v>
      </c>
      <c r="L69" s="5">
        <v>819110464</v>
      </c>
      <c r="M69" s="5">
        <v>2463885853</v>
      </c>
      <c r="N69" s="5">
        <v>-41857334776</v>
      </c>
      <c r="O69" s="5">
        <v>-5329200311</v>
      </c>
      <c r="P69" s="5">
        <v>1559946900</v>
      </c>
      <c r="Q69" s="5">
        <v>2938312334</v>
      </c>
      <c r="R69" s="5">
        <v>-11293680675</v>
      </c>
    </row>
    <row r="70" spans="2:18" ht="15.5" x14ac:dyDescent="0.35">
      <c r="C70" t="s">
        <v>461</v>
      </c>
    </row>
    <row r="71" spans="2:18" ht="15.5" x14ac:dyDescent="0.35">
      <c r="C71" t="s">
        <v>97</v>
      </c>
      <c r="D71" s="5">
        <v>-340579335</v>
      </c>
      <c r="E71" s="5">
        <v>-345710939</v>
      </c>
      <c r="F71" s="5">
        <v>2365739794</v>
      </c>
      <c r="G71" s="5">
        <v>-595416171</v>
      </c>
      <c r="I71" s="5">
        <v>380284431</v>
      </c>
      <c r="J71" s="5">
        <v>-13787758571</v>
      </c>
      <c r="K71" s="5">
        <v>-17078969802</v>
      </c>
      <c r="L71" s="5">
        <v>819110464</v>
      </c>
      <c r="M71" s="5">
        <v>2463885853</v>
      </c>
      <c r="N71" s="5">
        <v>-41857334776</v>
      </c>
      <c r="O71" s="5">
        <v>-5329200311</v>
      </c>
      <c r="P71" s="5">
        <v>1559946900</v>
      </c>
      <c r="Q71" s="5">
        <v>2938312334</v>
      </c>
      <c r="R71" s="5">
        <v>-11293680675</v>
      </c>
    </row>
    <row r="72" spans="2:18" ht="15.5" x14ac:dyDescent="0.35">
      <c r="C72" t="s">
        <v>98</v>
      </c>
      <c r="M72" s="5">
        <v>889340522</v>
      </c>
      <c r="N72" s="5">
        <v>873268695</v>
      </c>
      <c r="O72" s="5">
        <v>416038345</v>
      </c>
      <c r="P72" s="5">
        <v>-482390119</v>
      </c>
      <c r="Q72" s="5">
        <v>-65416417</v>
      </c>
      <c r="R72" s="5">
        <v>-5339970</v>
      </c>
    </row>
    <row r="73" spans="2:18" ht="15.5" x14ac:dyDescent="0.35">
      <c r="C73" t="s">
        <v>99</v>
      </c>
      <c r="D73" s="5">
        <v>-340579335</v>
      </c>
      <c r="E73" s="5">
        <v>-345710939</v>
      </c>
      <c r="F73" s="5">
        <v>2364258037</v>
      </c>
      <c r="G73" s="5">
        <v>-595416171</v>
      </c>
      <c r="I73" s="5">
        <v>378802674</v>
      </c>
      <c r="J73" s="5">
        <v>-13618105819</v>
      </c>
      <c r="K73" s="5">
        <v>-17198489858</v>
      </c>
      <c r="L73" s="5">
        <v>884770273</v>
      </c>
      <c r="M73" s="5">
        <v>3353226375</v>
      </c>
      <c r="N73" s="5">
        <v>-40984066081</v>
      </c>
      <c r="O73" s="5">
        <v>-4913161966</v>
      </c>
      <c r="P73" s="5">
        <v>1077556781</v>
      </c>
      <c r="Q73" s="5">
        <v>2872895917</v>
      </c>
      <c r="R73" s="5">
        <v>-11299020645</v>
      </c>
    </row>
    <row r="74" spans="2:18" ht="15.5" x14ac:dyDescent="0.35">
      <c r="C74" t="s">
        <v>100</v>
      </c>
      <c r="D74" s="5">
        <v>-340579335</v>
      </c>
      <c r="E74" s="5">
        <v>-345710939</v>
      </c>
      <c r="F74" s="5">
        <v>2365739794</v>
      </c>
      <c r="G74" s="5">
        <v>-595416171</v>
      </c>
      <c r="I74" s="5">
        <v>380284431</v>
      </c>
      <c r="J74" s="5">
        <v>-13787758571</v>
      </c>
      <c r="K74" s="5">
        <v>-17078969802</v>
      </c>
      <c r="L74" s="5">
        <v>819110464</v>
      </c>
      <c r="M74" s="5">
        <v>2463885853</v>
      </c>
      <c r="N74" s="5">
        <v>-41857334776</v>
      </c>
      <c r="O74" s="5">
        <v>-5329200311</v>
      </c>
      <c r="P74" s="5">
        <v>1559946900</v>
      </c>
      <c r="Q74" s="5">
        <v>2938312334</v>
      </c>
      <c r="R74" s="5">
        <v>-11293680675</v>
      </c>
    </row>
    <row r="75" spans="2:18" ht="15.5" x14ac:dyDescent="0.35">
      <c r="C75" t="s">
        <v>8</v>
      </c>
      <c r="D75" s="5">
        <v>-226501122</v>
      </c>
      <c r="E75" s="5">
        <v>-385449477</v>
      </c>
      <c r="F75" s="5">
        <v>2703714649</v>
      </c>
      <c r="G75" s="5">
        <v>-591212815</v>
      </c>
      <c r="I75" s="5">
        <v>644358011</v>
      </c>
      <c r="J75" s="5">
        <v>-13624502293</v>
      </c>
      <c r="K75" s="5">
        <v>-17266446315</v>
      </c>
      <c r="L75" s="5">
        <v>800400677</v>
      </c>
      <c r="M75" s="5">
        <v>3388809804</v>
      </c>
      <c r="N75" s="5">
        <v>-40766721647</v>
      </c>
      <c r="O75" s="5">
        <v>-4947591383</v>
      </c>
      <c r="P75" s="5">
        <v>1037450342</v>
      </c>
      <c r="Q75" s="5">
        <v>2852066449</v>
      </c>
      <c r="R75" s="5">
        <v>-11299020645</v>
      </c>
    </row>
    <row r="76" spans="2:18" ht="15.5" x14ac:dyDescent="0.35">
      <c r="C76" t="s">
        <v>102</v>
      </c>
      <c r="D76" s="5">
        <v>-340579335</v>
      </c>
      <c r="E76" s="5">
        <v>-345710939</v>
      </c>
      <c r="F76" s="5">
        <v>2365739794</v>
      </c>
      <c r="G76" s="5">
        <v>-595416171</v>
      </c>
      <c r="I76" s="5">
        <v>380284431</v>
      </c>
      <c r="J76" s="5">
        <v>-13787758571</v>
      </c>
      <c r="K76" s="5">
        <v>-17078969802</v>
      </c>
      <c r="L76" s="5">
        <v>819110464</v>
      </c>
      <c r="M76" s="5">
        <v>2463885853</v>
      </c>
      <c r="N76" s="5">
        <v>-41857334776</v>
      </c>
      <c r="O76" s="5">
        <v>-5329200311</v>
      </c>
      <c r="P76" s="5">
        <v>1559946900</v>
      </c>
      <c r="Q76" s="5">
        <v>2938312334</v>
      </c>
      <c r="R76" s="5">
        <v>-11293680675</v>
      </c>
    </row>
    <row r="77" spans="2:18" ht="15.5" x14ac:dyDescent="0.35">
      <c r="C77" t="s">
        <v>103</v>
      </c>
      <c r="D77" s="5">
        <v>-340579335</v>
      </c>
      <c r="E77" s="5">
        <v>-345710939</v>
      </c>
      <c r="F77" s="5">
        <v>2364258037</v>
      </c>
      <c r="G77" s="5">
        <v>-595416171</v>
      </c>
      <c r="I77" s="5">
        <v>378802674</v>
      </c>
      <c r="J77" s="5">
        <v>-13618105819</v>
      </c>
      <c r="K77" s="5">
        <v>-17198489858</v>
      </c>
      <c r="L77" s="5">
        <v>884770273</v>
      </c>
      <c r="M77" s="5">
        <v>3353226375</v>
      </c>
      <c r="N77" s="5">
        <v>-40984066081</v>
      </c>
      <c r="O77" s="5">
        <v>-4913161966</v>
      </c>
      <c r="P77" s="5">
        <v>1077556781</v>
      </c>
      <c r="Q77" s="5">
        <v>2872895917</v>
      </c>
      <c r="R77" s="5">
        <v>-11299020645</v>
      </c>
    </row>
    <row r="78" spans="2:18" ht="15.5" x14ac:dyDescent="0.35">
      <c r="C78" t="s">
        <v>104</v>
      </c>
      <c r="D78" s="5">
        <v>-340579335</v>
      </c>
      <c r="E78" s="5">
        <v>-345710939</v>
      </c>
      <c r="F78" s="5">
        <v>2364258037</v>
      </c>
      <c r="G78" s="5">
        <v>-595416171</v>
      </c>
      <c r="I78" s="5">
        <v>378802674</v>
      </c>
      <c r="J78" s="5">
        <v>-13618105819</v>
      </c>
      <c r="K78" s="5">
        <v>-17198489858</v>
      </c>
      <c r="L78" s="5">
        <v>884770273</v>
      </c>
      <c r="M78" s="5">
        <v>3353226375</v>
      </c>
      <c r="N78" s="5">
        <v>-40984066081</v>
      </c>
      <c r="O78" s="5">
        <v>-4913161966</v>
      </c>
      <c r="P78" s="5">
        <v>1077556781</v>
      </c>
      <c r="Q78" s="5">
        <v>2872895917</v>
      </c>
      <c r="R78" s="5">
        <v>-11299020645</v>
      </c>
    </row>
    <row r="80" spans="2:18" ht="15.5" x14ac:dyDescent="0.35">
      <c r="B80" t="s">
        <v>105</v>
      </c>
      <c r="C80" t="s">
        <v>106</v>
      </c>
    </row>
    <row r="81" spans="3:18" ht="15.5" x14ac:dyDescent="0.35">
      <c r="C81" t="s">
        <v>107</v>
      </c>
    </row>
    <row r="82" spans="3:18" ht="15.5" x14ac:dyDescent="0.35">
      <c r="C82" t="s">
        <v>20</v>
      </c>
      <c r="D82" s="5">
        <v>61011325</v>
      </c>
      <c r="E82" s="5">
        <v>537810622</v>
      </c>
      <c r="F82" s="5">
        <v>532450458</v>
      </c>
      <c r="G82" s="5">
        <v>615771274</v>
      </c>
      <c r="I82" s="5">
        <v>532450458</v>
      </c>
      <c r="J82" s="5">
        <v>1334827837</v>
      </c>
      <c r="K82" s="5">
        <v>1121207345</v>
      </c>
      <c r="L82" s="5">
        <v>1133149823</v>
      </c>
      <c r="M82" s="5">
        <v>2468758730</v>
      </c>
      <c r="N82" s="5">
        <v>1489268993</v>
      </c>
      <c r="O82" s="5">
        <v>3658455973</v>
      </c>
      <c r="P82" s="5">
        <v>18369783915</v>
      </c>
      <c r="Q82" s="5">
        <v>39335780409</v>
      </c>
      <c r="R82" s="5">
        <v>835456960</v>
      </c>
    </row>
    <row r="83" spans="3:18" ht="15.5" x14ac:dyDescent="0.35">
      <c r="C83" t="s">
        <v>109</v>
      </c>
      <c r="D83" s="5">
        <v>139496295</v>
      </c>
      <c r="E83" s="5">
        <v>911215913</v>
      </c>
      <c r="F83" s="5">
        <v>1005252408</v>
      </c>
      <c r="G83" s="5">
        <v>1308151980</v>
      </c>
      <c r="I83" s="5">
        <v>1005252408</v>
      </c>
      <c r="J83" s="5">
        <v>1052321168</v>
      </c>
      <c r="K83" s="5">
        <v>2397780156</v>
      </c>
      <c r="L83" s="5">
        <v>5313776869</v>
      </c>
      <c r="M83" s="5">
        <v>17466447360</v>
      </c>
      <c r="N83" s="5">
        <v>59739958768</v>
      </c>
      <c r="O83" s="5">
        <v>98295892404</v>
      </c>
      <c r="P83" s="5">
        <v>73698822047</v>
      </c>
      <c r="Q83" s="5">
        <v>75043365557</v>
      </c>
      <c r="R83" s="5">
        <v>474434960</v>
      </c>
    </row>
    <row r="84" spans="3:18" ht="15.5" x14ac:dyDescent="0.35">
      <c r="C84" t="s">
        <v>110</v>
      </c>
      <c r="D84" s="5">
        <v>379884002</v>
      </c>
      <c r="E84" s="5">
        <v>3692534106</v>
      </c>
      <c r="F84" s="5">
        <v>3663831032</v>
      </c>
      <c r="G84" s="5">
        <v>4578144000</v>
      </c>
      <c r="I84" s="5">
        <v>3663831032</v>
      </c>
      <c r="J84" s="5">
        <v>5420810392</v>
      </c>
      <c r="K84" s="5">
        <v>2350916351</v>
      </c>
    </row>
    <row r="85" spans="3:18" ht="15.5" x14ac:dyDescent="0.35">
      <c r="C85" t="s">
        <v>111</v>
      </c>
      <c r="K85" s="5">
        <v>250000000</v>
      </c>
    </row>
    <row r="86" spans="3:18" ht="15.5" x14ac:dyDescent="0.35">
      <c r="C86" t="s">
        <v>112</v>
      </c>
      <c r="D86" s="5">
        <v>139496295</v>
      </c>
      <c r="E86" s="5">
        <v>911215913</v>
      </c>
      <c r="F86" s="5">
        <v>1005252408</v>
      </c>
      <c r="G86" s="5">
        <v>1308151980</v>
      </c>
      <c r="I86" s="5">
        <v>1005252408</v>
      </c>
      <c r="J86" s="5">
        <v>1052321168</v>
      </c>
      <c r="K86" s="5">
        <v>2397780156</v>
      </c>
      <c r="L86" s="5">
        <v>5313776869</v>
      </c>
      <c r="M86" s="5">
        <v>17466447360</v>
      </c>
      <c r="N86" s="5">
        <v>59739958768</v>
      </c>
      <c r="O86" s="5">
        <v>98295892404</v>
      </c>
      <c r="P86" s="5">
        <v>73698822047</v>
      </c>
      <c r="Q86" s="5">
        <v>75043365557</v>
      </c>
      <c r="R86" s="5">
        <v>474434960</v>
      </c>
    </row>
    <row r="87" spans="3:18" ht="15.5" x14ac:dyDescent="0.35">
      <c r="C87" t="s">
        <v>113</v>
      </c>
      <c r="D87" s="5">
        <v>473083347</v>
      </c>
      <c r="E87" s="5">
        <v>457516364</v>
      </c>
      <c r="F87" s="5">
        <v>395266350</v>
      </c>
      <c r="G87" s="5">
        <v>357712353</v>
      </c>
      <c r="I87" s="5">
        <v>395266350</v>
      </c>
      <c r="J87" s="5">
        <v>438225055</v>
      </c>
      <c r="K87" s="5">
        <v>313651190</v>
      </c>
      <c r="L87" s="5">
        <v>304420604</v>
      </c>
      <c r="M87" s="5">
        <v>135936722</v>
      </c>
      <c r="O87" s="5">
        <v>168580976</v>
      </c>
      <c r="P87" s="5">
        <v>3050000</v>
      </c>
      <c r="Q87" s="5">
        <v>93737700</v>
      </c>
      <c r="R87" s="5">
        <v>1000000</v>
      </c>
    </row>
    <row r="88" spans="3:18" ht="15.5" x14ac:dyDescent="0.35">
      <c r="C88" t="s">
        <v>114</v>
      </c>
      <c r="D88" s="5">
        <v>473083347</v>
      </c>
      <c r="E88" s="5">
        <v>457516364</v>
      </c>
      <c r="F88" s="5">
        <v>395266350</v>
      </c>
      <c r="G88" s="5">
        <v>357712353</v>
      </c>
      <c r="I88" s="5">
        <v>395266350</v>
      </c>
      <c r="J88" s="5">
        <v>438225055</v>
      </c>
      <c r="K88" s="5">
        <v>313651190</v>
      </c>
      <c r="L88" s="5">
        <v>304420604</v>
      </c>
      <c r="M88" s="5">
        <v>135936722</v>
      </c>
      <c r="O88" s="5">
        <v>168580976</v>
      </c>
      <c r="P88" s="5">
        <v>3050000</v>
      </c>
      <c r="Q88" s="5">
        <v>93737700</v>
      </c>
      <c r="R88" s="5">
        <v>1000000</v>
      </c>
    </row>
    <row r="89" spans="3:18" ht="15.5" x14ac:dyDescent="0.35">
      <c r="C89" t="s">
        <v>115</v>
      </c>
      <c r="D89" s="5">
        <v>42539921509</v>
      </c>
      <c r="E89" s="5">
        <v>42141450382</v>
      </c>
      <c r="F89" s="5">
        <v>42538810709</v>
      </c>
      <c r="G89" s="5">
        <v>44821256203</v>
      </c>
      <c r="I89" s="5">
        <v>42538810709</v>
      </c>
      <c r="J89" s="5">
        <v>46065081355</v>
      </c>
      <c r="K89" s="5">
        <v>60627251685</v>
      </c>
      <c r="L89" s="5">
        <v>71929441199</v>
      </c>
      <c r="M89" s="5">
        <v>39379562122</v>
      </c>
      <c r="N89" s="5">
        <v>105265850814</v>
      </c>
      <c r="O89" s="5">
        <v>104985602938</v>
      </c>
      <c r="P89" s="5">
        <v>86766665739</v>
      </c>
      <c r="Q89" s="5">
        <v>63679626666</v>
      </c>
      <c r="R89" s="5">
        <v>2127937886</v>
      </c>
    </row>
    <row r="90" spans="3:18" ht="15.5" x14ac:dyDescent="0.35">
      <c r="C90" t="s">
        <v>85</v>
      </c>
      <c r="D90" s="5">
        <v>484154344</v>
      </c>
      <c r="E90" s="5">
        <v>484154344</v>
      </c>
      <c r="F90" s="5">
        <v>484154344</v>
      </c>
      <c r="G90" s="5">
        <v>413654883</v>
      </c>
      <c r="I90" s="5">
        <v>484154344</v>
      </c>
      <c r="J90" s="5">
        <v>413654883</v>
      </c>
      <c r="K90" s="5">
        <v>578160973</v>
      </c>
      <c r="L90" s="5">
        <v>87059808</v>
      </c>
      <c r="M90" s="5">
        <v>61440303</v>
      </c>
      <c r="N90" s="5">
        <v>990313415</v>
      </c>
      <c r="O90" s="5">
        <v>2369661404</v>
      </c>
      <c r="P90" s="5">
        <v>2171245037</v>
      </c>
      <c r="Q90" s="5">
        <v>657757469</v>
      </c>
      <c r="R90" s="5">
        <v>393797609</v>
      </c>
    </row>
    <row r="91" spans="3:18" ht="15.5" x14ac:dyDescent="0.35">
      <c r="C91" t="s">
        <v>116</v>
      </c>
      <c r="D91" s="5">
        <v>47513366318</v>
      </c>
      <c r="E91" s="5">
        <v>48336636061</v>
      </c>
      <c r="F91" s="5">
        <v>48776299404</v>
      </c>
      <c r="G91" s="5">
        <v>51625889488</v>
      </c>
      <c r="I91" s="5">
        <v>48776299404</v>
      </c>
      <c r="J91" s="5">
        <v>53136387388</v>
      </c>
      <c r="K91" s="5">
        <v>68666781093</v>
      </c>
      <c r="L91" s="5">
        <v>84169048697</v>
      </c>
      <c r="M91" s="5">
        <v>61814045704</v>
      </c>
      <c r="N91" s="5">
        <v>166504261852</v>
      </c>
      <c r="O91" s="5">
        <v>247730118201</v>
      </c>
      <c r="P91" s="5">
        <v>221999958382</v>
      </c>
      <c r="Q91" s="5">
        <v>218813621823</v>
      </c>
      <c r="R91" s="5">
        <v>3657977553</v>
      </c>
    </row>
    <row r="92" spans="3:18" ht="15.5" x14ac:dyDescent="0.35">
      <c r="C92" t="s">
        <v>117</v>
      </c>
    </row>
    <row r="93" spans="3:18" ht="15.5" x14ac:dyDescent="0.35">
      <c r="C93" t="s">
        <v>119</v>
      </c>
      <c r="D93" s="5">
        <v>16685311101</v>
      </c>
      <c r="E93" s="5">
        <v>16750818700</v>
      </c>
      <c r="F93" s="5">
        <v>16824907587</v>
      </c>
      <c r="G93" s="5">
        <v>14253523655</v>
      </c>
      <c r="I93" s="5">
        <v>16824907587</v>
      </c>
      <c r="J93" s="5">
        <v>13742001802</v>
      </c>
      <c r="K93" s="5">
        <v>10010236402</v>
      </c>
      <c r="L93" s="5">
        <v>5614702082</v>
      </c>
      <c r="M93" s="5">
        <v>9190123534</v>
      </c>
      <c r="N93" s="5">
        <v>9015574961</v>
      </c>
      <c r="O93" s="5">
        <v>10247049580</v>
      </c>
      <c r="P93" s="5">
        <v>8164441949</v>
      </c>
      <c r="Q93" s="5">
        <v>6569866806</v>
      </c>
      <c r="R93" s="5">
        <v>3787983876</v>
      </c>
    </row>
    <row r="94" spans="3:18" ht="15.5" x14ac:dyDescent="0.35">
      <c r="C94" t="s">
        <v>121</v>
      </c>
      <c r="D94" s="5">
        <v>452417120</v>
      </c>
      <c r="E94" s="5">
        <v>564027721</v>
      </c>
      <c r="F94" s="5">
        <v>708467631</v>
      </c>
      <c r="G94" s="5">
        <v>1277081434</v>
      </c>
      <c r="I94" s="5">
        <v>708467631</v>
      </c>
      <c r="J94" s="5">
        <v>1656354989</v>
      </c>
      <c r="K94" s="5">
        <v>2729154399</v>
      </c>
      <c r="L94" s="5">
        <v>1899897756</v>
      </c>
      <c r="M94" s="5">
        <v>1166669105</v>
      </c>
      <c r="N94" s="5">
        <v>2369442757</v>
      </c>
      <c r="O94" s="5">
        <v>3036520826</v>
      </c>
      <c r="P94" s="5">
        <v>2687326897</v>
      </c>
      <c r="Q94" s="5">
        <v>4351353968</v>
      </c>
      <c r="R94" s="5">
        <v>5627692151</v>
      </c>
    </row>
    <row r="95" spans="3:18" ht="15.5" x14ac:dyDescent="0.35">
      <c r="C95" t="s">
        <v>123</v>
      </c>
      <c r="E95" s="5">
        <v>2500010</v>
      </c>
      <c r="F95" s="5">
        <v>12500010</v>
      </c>
      <c r="G95" s="5">
        <v>37500010</v>
      </c>
      <c r="I95" s="5">
        <v>12500010</v>
      </c>
      <c r="J95" s="5">
        <v>123507417</v>
      </c>
      <c r="K95" s="5">
        <v>483181880</v>
      </c>
      <c r="L95" s="5">
        <v>3822031157</v>
      </c>
      <c r="M95" s="5">
        <v>6966510070</v>
      </c>
      <c r="N95" s="5">
        <v>10030072326</v>
      </c>
      <c r="O95" s="5">
        <v>13309051237</v>
      </c>
      <c r="P95" s="5">
        <v>16588030148</v>
      </c>
      <c r="Q95" s="5">
        <v>19867009059</v>
      </c>
      <c r="R95" s="5">
        <v>22630365925</v>
      </c>
    </row>
    <row r="96" spans="3:18" ht="15.5" x14ac:dyDescent="0.35">
      <c r="C96" t="s">
        <v>126</v>
      </c>
      <c r="D96" s="5">
        <v>92184183694</v>
      </c>
      <c r="E96" s="5">
        <v>101463801903</v>
      </c>
      <c r="F96" s="5">
        <v>101692330700</v>
      </c>
      <c r="G96" s="5">
        <v>99474822885</v>
      </c>
      <c r="I96" s="5">
        <v>101692330700</v>
      </c>
      <c r="J96" s="5">
        <v>99668627790</v>
      </c>
      <c r="K96" s="5">
        <v>97622529297</v>
      </c>
      <c r="L96" s="5">
        <v>95994456354</v>
      </c>
      <c r="M96" s="5">
        <v>17383523149</v>
      </c>
      <c r="N96" s="5">
        <v>21463703481</v>
      </c>
      <c r="O96" s="5">
        <v>26795869605</v>
      </c>
      <c r="P96" s="5">
        <v>27644798994</v>
      </c>
      <c r="Q96" s="5">
        <v>30797253382</v>
      </c>
      <c r="R96" s="5">
        <v>32080990886</v>
      </c>
    </row>
    <row r="97" spans="3:18" ht="15.5" x14ac:dyDescent="0.35">
      <c r="C97" t="s">
        <v>127</v>
      </c>
      <c r="D97" s="5">
        <v>139697550012</v>
      </c>
      <c r="E97" s="5">
        <v>149800437964</v>
      </c>
      <c r="F97" s="5">
        <v>150468630104</v>
      </c>
      <c r="G97" s="5">
        <v>151100712373</v>
      </c>
      <c r="I97" s="5">
        <v>150468630104</v>
      </c>
      <c r="J97" s="5">
        <v>152805015178</v>
      </c>
      <c r="K97" s="5">
        <v>166289310390</v>
      </c>
      <c r="L97" s="5">
        <v>180163505051</v>
      </c>
      <c r="M97" s="5">
        <v>79197568853</v>
      </c>
      <c r="N97" s="5">
        <v>187967965333</v>
      </c>
      <c r="O97" s="5">
        <v>274525987806</v>
      </c>
      <c r="P97" s="5">
        <v>249644757376</v>
      </c>
      <c r="Q97" s="5">
        <v>249610875205</v>
      </c>
      <c r="R97" s="5">
        <v>35738968439</v>
      </c>
    </row>
    <row r="98" spans="3:18" ht="15.5" x14ac:dyDescent="0.35">
      <c r="C98" t="s">
        <v>128</v>
      </c>
    </row>
    <row r="99" spans="3:18" ht="15.5" x14ac:dyDescent="0.35">
      <c r="C99" t="s">
        <v>129</v>
      </c>
    </row>
    <row r="100" spans="3:18" ht="15.5" x14ac:dyDescent="0.35">
      <c r="C100" t="s">
        <v>130</v>
      </c>
      <c r="D100" s="5">
        <v>1470967625</v>
      </c>
      <c r="E100" s="5">
        <v>11233276240</v>
      </c>
      <c r="F100" s="5">
        <v>11555757443</v>
      </c>
      <c r="G100" s="5">
        <v>14622597210</v>
      </c>
      <c r="I100" s="5">
        <v>11555757443</v>
      </c>
      <c r="J100" s="5">
        <v>14341444652</v>
      </c>
      <c r="K100" s="5">
        <v>14039011707</v>
      </c>
      <c r="L100" s="5">
        <v>11206897675</v>
      </c>
      <c r="M100" s="5">
        <v>17509836255</v>
      </c>
      <c r="N100" s="5">
        <v>12029671375</v>
      </c>
      <c r="O100" s="5">
        <v>166247720397</v>
      </c>
      <c r="P100" s="5">
        <v>138165150765</v>
      </c>
      <c r="Q100" s="5">
        <v>155814019595</v>
      </c>
      <c r="R100" s="5">
        <v>3969889872</v>
      </c>
    </row>
    <row r="101" spans="3:18" ht="15.5" x14ac:dyDescent="0.35">
      <c r="C101" t="s">
        <v>134</v>
      </c>
      <c r="O101" s="5">
        <v>140000000000</v>
      </c>
      <c r="P101" s="5">
        <v>133000000000</v>
      </c>
      <c r="Q101" s="5">
        <v>135000000000</v>
      </c>
    </row>
    <row r="102" spans="3:18" ht="15.5" x14ac:dyDescent="0.35">
      <c r="C102" t="s">
        <v>131</v>
      </c>
      <c r="M102" s="5">
        <v>14818264787</v>
      </c>
      <c r="N102" s="5">
        <v>114888168</v>
      </c>
      <c r="O102" s="5">
        <v>24047864687</v>
      </c>
      <c r="P102" s="5">
        <v>1523662339</v>
      </c>
      <c r="Q102" s="5">
        <v>16952146676</v>
      </c>
      <c r="R102" s="5">
        <v>3897881140</v>
      </c>
    </row>
    <row r="103" spans="3:18" ht="15.5" x14ac:dyDescent="0.35">
      <c r="C103" t="s">
        <v>132</v>
      </c>
      <c r="D103" s="5">
        <v>754324681</v>
      </c>
      <c r="E103" s="5">
        <v>6903112047</v>
      </c>
      <c r="F103" s="5">
        <v>7095598517</v>
      </c>
      <c r="G103" s="5">
        <v>7544350941</v>
      </c>
      <c r="I103" s="5">
        <v>7095598517</v>
      </c>
      <c r="J103" s="5">
        <v>7787714353</v>
      </c>
      <c r="K103" s="5">
        <v>8865525491</v>
      </c>
      <c r="L103" s="5">
        <v>6952698559</v>
      </c>
      <c r="M103" s="5">
        <v>14818264787</v>
      </c>
      <c r="N103" s="5">
        <v>114888168</v>
      </c>
      <c r="O103" s="5">
        <v>24047864687</v>
      </c>
      <c r="P103" s="5">
        <v>1523662339</v>
      </c>
      <c r="Q103" s="5">
        <v>16952146676</v>
      </c>
      <c r="R103" s="5">
        <v>3897881140</v>
      </c>
    </row>
    <row r="104" spans="3:18" ht="15.5" x14ac:dyDescent="0.35">
      <c r="C104" t="s">
        <v>133</v>
      </c>
      <c r="L104" s="5">
        <v>1749752329</v>
      </c>
      <c r="M104" s="5">
        <v>66854656</v>
      </c>
      <c r="O104" s="5">
        <v>26370054</v>
      </c>
      <c r="P104" s="5">
        <v>282995874</v>
      </c>
    </row>
    <row r="105" spans="3:18" ht="15.5" x14ac:dyDescent="0.35">
      <c r="C105" t="s">
        <v>465</v>
      </c>
      <c r="D105" s="5">
        <v>379884002</v>
      </c>
      <c r="E105" s="5">
        <v>3692534106</v>
      </c>
      <c r="F105" s="5">
        <v>3663831032</v>
      </c>
      <c r="G105" s="5">
        <v>4578144000</v>
      </c>
      <c r="I105" s="5">
        <v>3663831032</v>
      </c>
      <c r="J105" s="5">
        <v>5420810392</v>
      </c>
      <c r="K105" s="5">
        <v>2600916351</v>
      </c>
      <c r="L105" s="5">
        <v>1749752329</v>
      </c>
      <c r="M105" s="5">
        <v>66854656</v>
      </c>
      <c r="O105" s="5">
        <v>26370054</v>
      </c>
      <c r="P105" s="5">
        <v>282995874</v>
      </c>
    </row>
    <row r="106" spans="3:18" ht="15.5" x14ac:dyDescent="0.35">
      <c r="C106" t="s">
        <v>136</v>
      </c>
      <c r="D106" s="5">
        <v>334461193</v>
      </c>
      <c r="E106" s="5">
        <v>536561081</v>
      </c>
      <c r="F106" s="5">
        <v>594510232</v>
      </c>
      <c r="G106" s="5">
        <v>983131894</v>
      </c>
      <c r="I106" s="5">
        <v>594510232</v>
      </c>
      <c r="J106" s="5">
        <v>738576259</v>
      </c>
      <c r="K106" s="5">
        <v>598424164</v>
      </c>
      <c r="L106" s="5">
        <v>571028445</v>
      </c>
      <c r="M106" s="5">
        <v>392011898</v>
      </c>
      <c r="N106" s="5">
        <v>95638925</v>
      </c>
      <c r="O106" s="5">
        <v>841144765</v>
      </c>
      <c r="P106" s="5">
        <v>2788492552</v>
      </c>
      <c r="Q106" s="5">
        <v>3644022220</v>
      </c>
      <c r="R106" s="5">
        <v>57791297</v>
      </c>
    </row>
    <row r="107" spans="3:18" ht="15.5" x14ac:dyDescent="0.35">
      <c r="C107" t="s">
        <v>137</v>
      </c>
      <c r="P107" s="5">
        <v>570000000</v>
      </c>
      <c r="Q107" s="5">
        <v>217850699</v>
      </c>
      <c r="R107" s="5">
        <v>14217435</v>
      </c>
    </row>
    <row r="108" spans="3:18" ht="15.5" x14ac:dyDescent="0.35">
      <c r="C108" t="s">
        <v>139</v>
      </c>
    </row>
    <row r="109" spans="3:18" ht="15.5" x14ac:dyDescent="0.35">
      <c r="C109" t="s">
        <v>140</v>
      </c>
      <c r="N109" s="5">
        <v>124294620702</v>
      </c>
    </row>
    <row r="110" spans="3:18" ht="15.5" x14ac:dyDescent="0.35">
      <c r="C110" t="s">
        <v>144</v>
      </c>
      <c r="N110" s="5">
        <v>921594356</v>
      </c>
      <c r="O110" s="5">
        <v>1512881397</v>
      </c>
    </row>
    <row r="111" spans="3:18" ht="15.5" x14ac:dyDescent="0.35">
      <c r="C111" t="s">
        <v>145</v>
      </c>
      <c r="N111" s="5">
        <v>11590633907</v>
      </c>
      <c r="O111" s="5">
        <v>499559141</v>
      </c>
    </row>
    <row r="112" spans="3:18" ht="15.5" x14ac:dyDescent="0.35">
      <c r="C112" t="s">
        <v>146</v>
      </c>
      <c r="D112" s="5">
        <v>484154344</v>
      </c>
      <c r="E112" s="5">
        <v>484154344</v>
      </c>
      <c r="F112" s="5">
        <v>484154344</v>
      </c>
      <c r="G112" s="5">
        <v>413654883</v>
      </c>
      <c r="I112" s="5">
        <v>484154344</v>
      </c>
      <c r="J112" s="5">
        <v>413654883</v>
      </c>
      <c r="K112" s="5">
        <v>578160973</v>
      </c>
      <c r="L112" s="5">
        <v>87059808</v>
      </c>
      <c r="M112" s="5">
        <v>61440303</v>
      </c>
      <c r="N112" s="5">
        <v>126206528473</v>
      </c>
      <c r="O112" s="5">
        <v>3882542801</v>
      </c>
      <c r="P112" s="5">
        <v>2171245037</v>
      </c>
      <c r="Q112" s="5">
        <v>10781488317</v>
      </c>
      <c r="R112" s="5">
        <v>32972992102</v>
      </c>
    </row>
    <row r="113" spans="3:18" ht="15.5" x14ac:dyDescent="0.35">
      <c r="C113" t="s">
        <v>147</v>
      </c>
      <c r="D113" s="5">
        <v>484154344</v>
      </c>
      <c r="E113" s="5">
        <v>484154344</v>
      </c>
      <c r="F113" s="5">
        <v>484154344</v>
      </c>
      <c r="G113" s="5">
        <v>413654883</v>
      </c>
      <c r="I113" s="5">
        <v>484154344</v>
      </c>
      <c r="J113" s="5">
        <v>413654883</v>
      </c>
      <c r="K113" s="5">
        <v>578160973</v>
      </c>
      <c r="L113" s="5">
        <v>87059808</v>
      </c>
      <c r="M113" s="5">
        <v>61440303</v>
      </c>
      <c r="N113" s="5">
        <v>126206528473</v>
      </c>
      <c r="O113" s="5">
        <v>3882542801</v>
      </c>
      <c r="P113" s="5">
        <v>2171245037</v>
      </c>
      <c r="Q113" s="5">
        <v>10781488317</v>
      </c>
      <c r="R113" s="5">
        <v>32972992102</v>
      </c>
    </row>
    <row r="114" spans="3:18" ht="15.5" x14ac:dyDescent="0.35">
      <c r="C114" t="s">
        <v>152</v>
      </c>
    </row>
    <row r="115" spans="3:18" ht="15.5" x14ac:dyDescent="0.35">
      <c r="C115" t="s">
        <v>153</v>
      </c>
      <c r="N115" s="5">
        <v>125216215058</v>
      </c>
      <c r="O115" s="5">
        <v>1512881397</v>
      </c>
    </row>
    <row r="116" spans="3:18" ht="15.5" x14ac:dyDescent="0.35">
      <c r="C116" t="s">
        <v>789</v>
      </c>
      <c r="Q116" s="5">
        <v>10123730848</v>
      </c>
      <c r="R116" s="5">
        <v>32579194493</v>
      </c>
    </row>
    <row r="117" spans="3:18" ht="15.5" x14ac:dyDescent="0.35">
      <c r="C117" t="s">
        <v>154</v>
      </c>
      <c r="D117" s="5">
        <v>1955121969</v>
      </c>
      <c r="E117" s="5">
        <v>11717430584</v>
      </c>
      <c r="F117" s="5">
        <v>12039911787</v>
      </c>
      <c r="G117" s="5">
        <v>15036252093</v>
      </c>
      <c r="I117" s="5">
        <v>12039911787</v>
      </c>
      <c r="J117" s="5">
        <v>14755099535</v>
      </c>
      <c r="K117" s="5">
        <v>14617172680</v>
      </c>
      <c r="L117" s="5">
        <v>11293957483</v>
      </c>
      <c r="M117" s="5">
        <v>17571276558</v>
      </c>
      <c r="N117" s="5">
        <v>138236199848</v>
      </c>
      <c r="O117" s="5">
        <v>170130263198</v>
      </c>
      <c r="P117" s="5">
        <v>140336395802</v>
      </c>
      <c r="Q117" s="5">
        <v>166595507912</v>
      </c>
      <c r="R117" s="5">
        <v>36942881974</v>
      </c>
    </row>
    <row r="118" spans="3:18" ht="15.5" x14ac:dyDescent="0.35">
      <c r="C118" t="s">
        <v>155</v>
      </c>
    </row>
    <row r="119" spans="3:18" ht="15.5" x14ac:dyDescent="0.35">
      <c r="C119" t="s">
        <v>156</v>
      </c>
      <c r="D119" s="5">
        <v>107586296000</v>
      </c>
      <c r="E119" s="5">
        <v>107586296000</v>
      </c>
      <c r="F119" s="5">
        <v>107586296000</v>
      </c>
      <c r="G119" s="5">
        <v>107586296000</v>
      </c>
      <c r="I119" s="5">
        <v>107586296000</v>
      </c>
      <c r="J119" s="5">
        <v>107586296000</v>
      </c>
      <c r="K119" s="5">
        <v>107586255000</v>
      </c>
      <c r="L119" s="5">
        <v>107585985000</v>
      </c>
      <c r="M119" s="5">
        <v>71723990000</v>
      </c>
      <c r="N119" s="5">
        <v>71723990000</v>
      </c>
      <c r="O119" s="5">
        <v>71723990000</v>
      </c>
      <c r="P119" s="5">
        <v>71723850000</v>
      </c>
      <c r="Q119" s="5">
        <v>65000000000</v>
      </c>
      <c r="R119" s="5">
        <v>12500000000</v>
      </c>
    </row>
    <row r="120" spans="3:18" ht="15.5" x14ac:dyDescent="0.35">
      <c r="C120" t="s">
        <v>158</v>
      </c>
      <c r="D120" s="5">
        <v>125831787265</v>
      </c>
      <c r="E120" s="5">
        <v>125831787265</v>
      </c>
      <c r="F120" s="5">
        <v>125831787265</v>
      </c>
      <c r="G120" s="5">
        <v>125831787265</v>
      </c>
      <c r="I120" s="5">
        <v>125831787265</v>
      </c>
      <c r="J120" s="5">
        <v>125831787265</v>
      </c>
      <c r="K120" s="5">
        <v>-82195539985</v>
      </c>
      <c r="L120" s="5">
        <v>-64929093670</v>
      </c>
      <c r="M120" s="5">
        <v>-65728593725</v>
      </c>
      <c r="N120" s="5">
        <v>-69117403529</v>
      </c>
      <c r="O120" s="5">
        <v>-14761988127</v>
      </c>
      <c r="P120" s="5">
        <v>-9814396744</v>
      </c>
      <c r="Q120" s="5">
        <v>-10851847086</v>
      </c>
      <c r="R120" s="5">
        <v>-13703913535</v>
      </c>
    </row>
    <row r="121" spans="3:18" ht="15.5" x14ac:dyDescent="0.35">
      <c r="C121" t="s">
        <v>159</v>
      </c>
    </row>
    <row r="122" spans="3:18" ht="15.5" x14ac:dyDescent="0.35">
      <c r="C122" t="s">
        <v>160</v>
      </c>
    </row>
    <row r="123" spans="3:18" ht="15.5" x14ac:dyDescent="0.35">
      <c r="C123" t="s">
        <v>161</v>
      </c>
      <c r="D123" s="5">
        <v>125831787265</v>
      </c>
      <c r="E123" s="5">
        <v>125831787265</v>
      </c>
      <c r="F123" s="5">
        <v>125831787265</v>
      </c>
      <c r="G123" s="5">
        <v>125831787265</v>
      </c>
      <c r="I123" s="5">
        <v>125831787265</v>
      </c>
      <c r="J123" s="5">
        <v>125831787265</v>
      </c>
      <c r="K123" s="5">
        <v>-82195539985</v>
      </c>
      <c r="L123" s="5">
        <v>-64929093670</v>
      </c>
      <c r="M123" s="5">
        <v>-65728593725</v>
      </c>
      <c r="N123" s="5">
        <v>-69117403529</v>
      </c>
      <c r="O123" s="5">
        <v>-14761988127</v>
      </c>
      <c r="P123" s="5">
        <v>-9814396744</v>
      </c>
      <c r="Q123" s="5">
        <v>-10851847086</v>
      </c>
      <c r="R123" s="5">
        <v>-13703913535</v>
      </c>
    </row>
    <row r="124" spans="3:18" ht="15.5" x14ac:dyDescent="0.35">
      <c r="C124" t="s">
        <v>157</v>
      </c>
      <c r="D124" s="5">
        <v>-95787634866</v>
      </c>
      <c r="E124" s="5">
        <v>-95561133744</v>
      </c>
      <c r="F124" s="5">
        <v>-95175684267</v>
      </c>
      <c r="G124" s="5">
        <v>-97879398916</v>
      </c>
      <c r="I124" s="5">
        <v>-95175684267</v>
      </c>
      <c r="J124" s="5">
        <v>-95820042278</v>
      </c>
      <c r="K124" s="5">
        <v>125831664265</v>
      </c>
      <c r="L124" s="5">
        <v>125830854265</v>
      </c>
      <c r="M124" s="5">
        <v>55334364265</v>
      </c>
      <c r="N124" s="5">
        <v>47052972500</v>
      </c>
      <c r="O124" s="5">
        <v>47052972500</v>
      </c>
      <c r="P124" s="5">
        <v>47052587500</v>
      </c>
      <c r="Q124" s="5">
        <v>28562000000</v>
      </c>
    </row>
    <row r="125" spans="3:18" ht="15.5" x14ac:dyDescent="0.35">
      <c r="C125" t="s">
        <v>162</v>
      </c>
      <c r="D125" s="5">
        <v>111979644</v>
      </c>
      <c r="E125" s="5">
        <v>226057857</v>
      </c>
      <c r="F125" s="5">
        <v>186319319</v>
      </c>
      <c r="G125" s="5">
        <v>525775931</v>
      </c>
      <c r="I125" s="5">
        <v>186319319</v>
      </c>
      <c r="J125" s="5">
        <v>451874656</v>
      </c>
      <c r="K125" s="5">
        <v>449758430</v>
      </c>
      <c r="L125" s="5">
        <v>381801973</v>
      </c>
      <c r="M125" s="5">
        <v>296531755</v>
      </c>
      <c r="N125" s="5">
        <v>72206514</v>
      </c>
      <c r="O125" s="5">
        <v>380750235</v>
      </c>
      <c r="P125" s="5">
        <v>346320818</v>
      </c>
      <c r="Q125" s="5">
        <v>305214379</v>
      </c>
    </row>
    <row r="126" spans="3:18" ht="15.5" x14ac:dyDescent="0.35">
      <c r="C126" t="s">
        <v>10</v>
      </c>
      <c r="D126" s="5">
        <v>137742428043</v>
      </c>
      <c r="E126" s="5">
        <v>138083007378</v>
      </c>
      <c r="F126" s="5">
        <v>138428718317</v>
      </c>
      <c r="G126" s="5">
        <v>136064460280</v>
      </c>
      <c r="I126" s="5">
        <v>138428718317</v>
      </c>
      <c r="J126" s="5">
        <v>138049915643</v>
      </c>
      <c r="K126" s="5">
        <v>151672137710</v>
      </c>
      <c r="L126" s="5">
        <v>168869547568</v>
      </c>
      <c r="M126" s="5">
        <v>61626292295</v>
      </c>
      <c r="N126" s="5">
        <v>49731765485</v>
      </c>
      <c r="O126" s="5">
        <v>104395724608</v>
      </c>
      <c r="P126" s="5">
        <v>109308361574</v>
      </c>
      <c r="Q126" s="5">
        <v>83015367293</v>
      </c>
      <c r="R126" s="5">
        <v>-1203913535</v>
      </c>
    </row>
    <row r="127" spans="3:18" ht="15.5" x14ac:dyDescent="0.35">
      <c r="C127" t="s">
        <v>163</v>
      </c>
      <c r="D127" s="5">
        <v>139697550012</v>
      </c>
      <c r="E127" s="5">
        <v>149800437962</v>
      </c>
      <c r="F127" s="5">
        <v>150468630104</v>
      </c>
      <c r="G127" s="5">
        <v>151100712373</v>
      </c>
      <c r="I127" s="5">
        <v>150468630104</v>
      </c>
      <c r="J127" s="5">
        <v>152805015178</v>
      </c>
      <c r="K127" s="5">
        <v>166289310390</v>
      </c>
      <c r="L127" s="5">
        <v>180163505051</v>
      </c>
      <c r="M127" s="5">
        <v>79197568853</v>
      </c>
      <c r="N127" s="5">
        <v>187967965333</v>
      </c>
      <c r="O127" s="5">
        <v>274525987806</v>
      </c>
      <c r="P127" s="5">
        <v>249644757376</v>
      </c>
      <c r="Q127" s="5">
        <v>249610875205</v>
      </c>
      <c r="R127" s="5">
        <v>35738968439</v>
      </c>
    </row>
    <row r="128" spans="3:18" ht="15.5" x14ac:dyDescent="0.35">
      <c r="C128" t="s">
        <v>164</v>
      </c>
      <c r="D128" s="5">
        <v>1075862960</v>
      </c>
      <c r="E128" s="5">
        <v>1075862960</v>
      </c>
      <c r="F128" s="5">
        <v>1075862960</v>
      </c>
      <c r="G128" s="5">
        <v>1075862960</v>
      </c>
      <c r="I128" s="5">
        <v>1075862960</v>
      </c>
      <c r="J128" s="5">
        <v>1075862960</v>
      </c>
      <c r="K128" s="5">
        <v>1075862550</v>
      </c>
      <c r="L128" s="5">
        <v>1075859850</v>
      </c>
      <c r="M128" s="5">
        <v>717239900</v>
      </c>
      <c r="N128" s="5">
        <v>717239900</v>
      </c>
      <c r="O128" s="5">
        <v>717239900</v>
      </c>
      <c r="P128" s="5">
        <v>717238500</v>
      </c>
      <c r="Q128" s="5">
        <v>650000000</v>
      </c>
      <c r="R128" s="5">
        <v>125000000</v>
      </c>
    </row>
    <row r="130" spans="2:18" ht="15.5" x14ac:dyDescent="0.35">
      <c r="B130" t="s">
        <v>165</v>
      </c>
      <c r="C130" t="s">
        <v>166</v>
      </c>
      <c r="D130" s="5">
        <v>-9571249297</v>
      </c>
      <c r="E130" s="5">
        <v>5360164</v>
      </c>
      <c r="F130" s="5">
        <v>-166820816</v>
      </c>
      <c r="G130" s="5">
        <v>-24007423</v>
      </c>
      <c r="I130" s="5">
        <v>-885877379</v>
      </c>
      <c r="J130" s="5">
        <v>131686992</v>
      </c>
      <c r="K130" s="5">
        <v>1652434213</v>
      </c>
      <c r="L130" s="5">
        <v>-17932611945</v>
      </c>
      <c r="M130" s="5">
        <v>-7703025241</v>
      </c>
      <c r="N130" s="5">
        <v>3036404593</v>
      </c>
      <c r="O130" s="5">
        <v>-21209732947</v>
      </c>
      <c r="P130" s="5">
        <v>-33530614347</v>
      </c>
      <c r="Q130" s="5">
        <v>-36967387530</v>
      </c>
      <c r="R130" s="5">
        <v>-8999551239</v>
      </c>
    </row>
    <row r="131" spans="2:18" ht="15.5" x14ac:dyDescent="0.35">
      <c r="C131" t="s">
        <v>167</v>
      </c>
      <c r="D131" s="5">
        <v>927578562</v>
      </c>
      <c r="E131" s="5">
        <v>1948277672</v>
      </c>
      <c r="F131" s="5">
        <v>1920144207</v>
      </c>
      <c r="G131" s="5">
        <v>2031796908</v>
      </c>
      <c r="I131" s="5">
        <v>9760793192</v>
      </c>
      <c r="J131" s="5">
        <v>122913914696</v>
      </c>
      <c r="K131" s="5">
        <v>274066751269</v>
      </c>
      <c r="L131" s="5">
        <v>376176175118</v>
      </c>
      <c r="M131" s="5">
        <v>337362847400</v>
      </c>
      <c r="N131" s="5">
        <v>921560511954</v>
      </c>
      <c r="O131" s="5">
        <v>2875110326952</v>
      </c>
      <c r="P131" s="5">
        <v>2568599730544</v>
      </c>
      <c r="Q131" s="5">
        <v>1113217100958</v>
      </c>
      <c r="R131" s="5">
        <v>26831515510</v>
      </c>
    </row>
    <row r="132" spans="2:18" ht="15.5" x14ac:dyDescent="0.35">
      <c r="C132" t="s">
        <v>326</v>
      </c>
      <c r="D132" s="5">
        <v>-6954761189</v>
      </c>
      <c r="E132" s="5">
        <v>-1132461239</v>
      </c>
      <c r="F132" s="5">
        <v>-632523844</v>
      </c>
      <c r="G132" s="5">
        <v>-1525333981</v>
      </c>
      <c r="I132" s="5">
        <v>-6083105868</v>
      </c>
      <c r="J132" s="5">
        <v>-107014536417</v>
      </c>
      <c r="K132" s="5">
        <v>-249109745832</v>
      </c>
      <c r="L132" s="5">
        <v>-378183530343</v>
      </c>
      <c r="M132" s="5">
        <v>-335546354049</v>
      </c>
      <c r="N132" s="5">
        <v>-889347353251</v>
      </c>
      <c r="O132" s="5">
        <v>-2847419341820</v>
      </c>
      <c r="P132" s="5">
        <v>-2552723608667</v>
      </c>
      <c r="Q132" s="5">
        <v>-1131686736993</v>
      </c>
      <c r="R132" s="5">
        <v>-25954931843</v>
      </c>
    </row>
    <row r="133" spans="2:18" ht="15.5" x14ac:dyDescent="0.35">
      <c r="C133" t="s">
        <v>2068</v>
      </c>
      <c r="D133" s="5">
        <v>-3544066670</v>
      </c>
      <c r="E133" s="5">
        <v>-810456269</v>
      </c>
      <c r="F133" s="5">
        <v>-1454440230</v>
      </c>
      <c r="G133" s="5">
        <v>-530471299</v>
      </c>
      <c r="I133" s="5">
        <v>-4510644703</v>
      </c>
      <c r="J133" s="5">
        <v>-15277371287</v>
      </c>
      <c r="K133" s="5">
        <v>-22453055698</v>
      </c>
      <c r="L133" s="5">
        <v>-15953069932</v>
      </c>
      <c r="M133" s="5">
        <v>-5836568323</v>
      </c>
      <c r="N133" s="5">
        <v>-10739719372</v>
      </c>
      <c r="O133" s="5">
        <v>-23120943911</v>
      </c>
      <c r="P133" s="5">
        <v>-26612853830</v>
      </c>
      <c r="Q133" s="5">
        <v>-13399278698</v>
      </c>
      <c r="R133" s="5">
        <v>-9877536366</v>
      </c>
    </row>
    <row r="134" spans="2:18" ht="15.5" x14ac:dyDescent="0.35">
      <c r="C134" t="s">
        <v>171</v>
      </c>
      <c r="N134" s="5">
        <v>-387281032</v>
      </c>
      <c r="O134" s="5">
        <v>-5390878246</v>
      </c>
      <c r="P134" s="5">
        <v>-4056834789</v>
      </c>
      <c r="Q134" s="5">
        <v>-57357830</v>
      </c>
    </row>
    <row r="135" spans="2:18" ht="15.5" x14ac:dyDescent="0.35">
      <c r="C135" t="s">
        <v>170</v>
      </c>
      <c r="F135" s="5">
        <v>-949</v>
      </c>
      <c r="G135" s="5">
        <v>949</v>
      </c>
      <c r="I135" s="5">
        <v>-52920000</v>
      </c>
      <c r="J135" s="5">
        <v>-490320000</v>
      </c>
      <c r="K135" s="5">
        <v>-853632000</v>
      </c>
      <c r="M135" s="5">
        <v>-3695299156</v>
      </c>
      <c r="N135" s="5">
        <v>-18078876013</v>
      </c>
      <c r="O135" s="5">
        <v>-20501278017</v>
      </c>
      <c r="P135" s="5">
        <v>-18743750839</v>
      </c>
      <c r="Q135" s="5">
        <v>-5181666667</v>
      </c>
    </row>
    <row r="136" spans="2:18" ht="15.5" x14ac:dyDescent="0.35">
      <c r="C136" t="s">
        <v>488</v>
      </c>
    </row>
    <row r="137" spans="2:18" ht="15.5" x14ac:dyDescent="0.35">
      <c r="C137" t="s">
        <v>178</v>
      </c>
      <c r="K137" s="5">
        <v>2116474</v>
      </c>
      <c r="L137" s="5">
        <v>27813212</v>
      </c>
      <c r="M137" s="5">
        <v>12348887</v>
      </c>
      <c r="N137" s="5">
        <v>29122307</v>
      </c>
      <c r="O137" s="5">
        <v>112382095</v>
      </c>
      <c r="P137" s="5">
        <v>6703234</v>
      </c>
      <c r="Q137" s="5">
        <v>140551700</v>
      </c>
      <c r="R137" s="5">
        <v>1401460</v>
      </c>
    </row>
    <row r="138" spans="2:18" ht="15.5" x14ac:dyDescent="0.35">
      <c r="C138" t="s">
        <v>172</v>
      </c>
      <c r="J138" s="5">
        <v>164000</v>
      </c>
      <c r="K138" s="5">
        <v>1080000</v>
      </c>
      <c r="L138" s="5">
        <v>106358485000</v>
      </c>
      <c r="M138" s="5">
        <v>-4576676770</v>
      </c>
      <c r="N138" s="5">
        <v>-5205591573</v>
      </c>
      <c r="O138" s="5">
        <v>6464266204</v>
      </c>
      <c r="P138" s="5">
        <v>13091706652</v>
      </c>
      <c r="Q138" s="5">
        <v>67606536355</v>
      </c>
      <c r="R138" s="5">
        <v>36129474376</v>
      </c>
    </row>
    <row r="139" spans="2:18" ht="15.5" x14ac:dyDescent="0.35">
      <c r="C139" t="s">
        <v>173</v>
      </c>
      <c r="D139" s="5">
        <v>9094450000</v>
      </c>
      <c r="F139" s="5">
        <v>83500000</v>
      </c>
      <c r="I139" s="5">
        <v>83500000</v>
      </c>
      <c r="J139" s="5">
        <v>81769500</v>
      </c>
      <c r="K139" s="5">
        <v>-1665456691</v>
      </c>
      <c r="L139" s="5">
        <v>-89761481962</v>
      </c>
      <c r="M139" s="5">
        <v>13259191748</v>
      </c>
      <c r="O139" s="5">
        <v>34138801</v>
      </c>
      <c r="P139" s="5">
        <v>-527088799</v>
      </c>
      <c r="Q139" s="5">
        <v>-34867865151</v>
      </c>
      <c r="R139" s="5">
        <v>-29026123674</v>
      </c>
    </row>
    <row r="140" spans="2:18" ht="15.5" x14ac:dyDescent="0.35">
      <c r="C140" t="s">
        <v>1205</v>
      </c>
      <c r="D140" s="5">
        <v>9100000000</v>
      </c>
      <c r="L140" s="5">
        <v>-88155000000</v>
      </c>
    </row>
    <row r="141" spans="2:18" ht="15.5" x14ac:dyDescent="0.35">
      <c r="C141" t="s">
        <v>175</v>
      </c>
      <c r="D141" s="5">
        <v>-5550000</v>
      </c>
      <c r="J141" s="5">
        <v>-15502790</v>
      </c>
      <c r="K141" s="5">
        <v>-1665456691</v>
      </c>
      <c r="L141" s="5">
        <v>-1366481962</v>
      </c>
      <c r="M141" s="5">
        <v>-1242783277</v>
      </c>
      <c r="O141" s="5">
        <v>-19861199</v>
      </c>
      <c r="P141" s="5">
        <v>-527088799</v>
      </c>
      <c r="Q141" s="5">
        <v>-270633866</v>
      </c>
      <c r="R141" s="5">
        <v>-4856472265</v>
      </c>
    </row>
    <row r="142" spans="2:18" ht="15.5" x14ac:dyDescent="0.35">
      <c r="C142" t="s">
        <v>419</v>
      </c>
      <c r="L142" s="5">
        <v>-240000000</v>
      </c>
      <c r="M142" s="5">
        <v>-232000000</v>
      </c>
      <c r="Q142" s="5">
        <v>-506031285</v>
      </c>
      <c r="R142" s="5">
        <v>-24169651409</v>
      </c>
    </row>
    <row r="143" spans="2:18" ht="15.5" x14ac:dyDescent="0.35">
      <c r="C143" t="s">
        <v>335</v>
      </c>
      <c r="F143" s="5">
        <v>83500000</v>
      </c>
      <c r="I143" s="5">
        <v>83500000</v>
      </c>
      <c r="J143" s="5">
        <v>32722000</v>
      </c>
      <c r="O143" s="5">
        <v>54000000</v>
      </c>
    </row>
    <row r="144" spans="2:18" ht="15.5" x14ac:dyDescent="0.35">
      <c r="C144" t="s">
        <v>2069</v>
      </c>
    </row>
    <row r="145" spans="3:18" ht="15.5" x14ac:dyDescent="0.35">
      <c r="C145" t="s">
        <v>795</v>
      </c>
      <c r="Q145" s="5">
        <v>-34091200000</v>
      </c>
    </row>
    <row r="146" spans="3:18" ht="15.5" x14ac:dyDescent="0.35">
      <c r="C146" t="s">
        <v>700</v>
      </c>
      <c r="J146" s="5">
        <v>64550290</v>
      </c>
      <c r="M146" s="5">
        <v>14733975025</v>
      </c>
    </row>
    <row r="147" spans="3:18" ht="15.5" x14ac:dyDescent="0.35">
      <c r="C147" t="s">
        <v>189</v>
      </c>
      <c r="J147" s="5">
        <v>164000</v>
      </c>
      <c r="K147" s="5">
        <v>1080000</v>
      </c>
      <c r="L147" s="5">
        <v>106358485000</v>
      </c>
      <c r="M147" s="5">
        <v>-4576676770</v>
      </c>
      <c r="N147" s="5">
        <v>-5205591573</v>
      </c>
      <c r="O147" s="5">
        <v>6464266204</v>
      </c>
      <c r="P147" s="5">
        <v>13091706652</v>
      </c>
      <c r="Q147" s="5">
        <v>67606536355</v>
      </c>
      <c r="R147" s="5">
        <v>36129474376</v>
      </c>
    </row>
    <row r="148" spans="3:18" ht="15.5" x14ac:dyDescent="0.35">
      <c r="C148" t="s">
        <v>217</v>
      </c>
      <c r="Q148" s="5">
        <v>45000000000</v>
      </c>
    </row>
    <row r="149" spans="3:18" ht="15.5" x14ac:dyDescent="0.35">
      <c r="C149" t="s">
        <v>1781</v>
      </c>
      <c r="Q149" s="5">
        <v>-1438000000</v>
      </c>
    </row>
    <row r="150" spans="3:18" ht="15.5" x14ac:dyDescent="0.35">
      <c r="C150" t="s">
        <v>497</v>
      </c>
    </row>
    <row r="151" spans="3:18" ht="15.5" x14ac:dyDescent="0.35">
      <c r="C151" t="s">
        <v>1968</v>
      </c>
      <c r="M151" s="5">
        <v>-4881676770</v>
      </c>
      <c r="N151" s="5">
        <v>-4663956967</v>
      </c>
      <c r="O151" s="5">
        <v>7000000000</v>
      </c>
      <c r="P151" s="5">
        <v>-2000000000</v>
      </c>
      <c r="Q151" s="5">
        <v>9000000000</v>
      </c>
    </row>
    <row r="152" spans="3:18" ht="15.5" x14ac:dyDescent="0.35">
      <c r="C152" t="s">
        <v>748</v>
      </c>
      <c r="R152" s="5">
        <v>29490000000</v>
      </c>
    </row>
    <row r="153" spans="3:18" ht="15.5" x14ac:dyDescent="0.35">
      <c r="C153" t="s">
        <v>1441</v>
      </c>
      <c r="Q153" s="5">
        <v>61271636407</v>
      </c>
      <c r="R153" s="5">
        <v>13384273804</v>
      </c>
    </row>
    <row r="154" spans="3:18" ht="15.5" x14ac:dyDescent="0.35">
      <c r="C154" t="s">
        <v>1548</v>
      </c>
      <c r="P154" s="5">
        <v>-10123730848</v>
      </c>
      <c r="Q154" s="5">
        <v>-46227100052</v>
      </c>
      <c r="R154" s="5">
        <v>-6744799428</v>
      </c>
    </row>
    <row r="155" spans="3:18" ht="15.5" x14ac:dyDescent="0.35">
      <c r="C155" t="s">
        <v>2070</v>
      </c>
    </row>
    <row r="156" spans="3:18" ht="15.5" x14ac:dyDescent="0.35">
      <c r="C156" t="s">
        <v>969</v>
      </c>
      <c r="J156" s="5">
        <v>123000</v>
      </c>
      <c r="K156" s="5">
        <v>810000</v>
      </c>
      <c r="O156" s="5">
        <v>525000</v>
      </c>
      <c r="P156" s="5">
        <v>25214437500</v>
      </c>
    </row>
    <row r="157" spans="3:18" ht="15.5" x14ac:dyDescent="0.35">
      <c r="C157" t="s">
        <v>2071</v>
      </c>
      <c r="J157" s="5">
        <v>41000</v>
      </c>
      <c r="K157" s="5">
        <v>270000</v>
      </c>
    </row>
    <row r="158" spans="3:18" ht="15.5" x14ac:dyDescent="0.35">
      <c r="C158" t="s">
        <v>2000</v>
      </c>
      <c r="M158" s="5">
        <v>305000000</v>
      </c>
      <c r="P158" s="5">
        <v>1000000</v>
      </c>
    </row>
    <row r="159" spans="3:18" ht="15.5" x14ac:dyDescent="0.35">
      <c r="C159" t="s">
        <v>1186</v>
      </c>
      <c r="N159" s="5">
        <v>-541634606</v>
      </c>
      <c r="O159" s="5">
        <v>-536258796</v>
      </c>
    </row>
    <row r="160" spans="3:18" ht="15.5" x14ac:dyDescent="0.35">
      <c r="C160" t="s">
        <v>226</v>
      </c>
      <c r="D160" s="5">
        <v>-476799297</v>
      </c>
      <c r="E160" s="5">
        <v>5360164</v>
      </c>
      <c r="F160" s="5">
        <v>-83320816</v>
      </c>
      <c r="G160" s="5">
        <v>-24007423</v>
      </c>
      <c r="I160" s="5">
        <v>-802377379</v>
      </c>
      <c r="J160" s="5">
        <v>213620492</v>
      </c>
      <c r="K160" s="5">
        <v>-11942478</v>
      </c>
      <c r="L160" s="5">
        <v>-1335608907</v>
      </c>
      <c r="M160" s="5">
        <v>979489737</v>
      </c>
      <c r="N160" s="5">
        <v>-2169186980</v>
      </c>
      <c r="O160" s="5">
        <v>-14711327942</v>
      </c>
      <c r="P160" s="5">
        <v>-20965996494</v>
      </c>
      <c r="Q160" s="5">
        <v>-4228716326</v>
      </c>
      <c r="R160" s="5">
        <v>-1896200537</v>
      </c>
    </row>
    <row r="161" spans="2:18" ht="15.5" x14ac:dyDescent="0.35">
      <c r="C161" t="s">
        <v>2072</v>
      </c>
      <c r="Q161" s="5">
        <v>42729039775</v>
      </c>
    </row>
    <row r="162" spans="2:18" ht="15.5" x14ac:dyDescent="0.35">
      <c r="C162" t="s">
        <v>227</v>
      </c>
      <c r="E162" s="5">
        <v>532450458</v>
      </c>
      <c r="I162" s="5">
        <v>1334827837</v>
      </c>
      <c r="J162" s="5">
        <v>1121207345</v>
      </c>
      <c r="K162" s="5">
        <v>1133149823</v>
      </c>
      <c r="L162" s="5">
        <v>2468758730</v>
      </c>
      <c r="M162" s="5">
        <v>1489268993</v>
      </c>
      <c r="N162" s="5">
        <v>3658455973</v>
      </c>
      <c r="O162" s="5">
        <v>18369783915</v>
      </c>
      <c r="P162" s="5">
        <v>39335780409</v>
      </c>
      <c r="Q162" s="5">
        <v>835456960</v>
      </c>
      <c r="R162" s="5">
        <v>2731657497</v>
      </c>
    </row>
    <row r="163" spans="2:18" ht="15.5" x14ac:dyDescent="0.35">
      <c r="C163" t="s">
        <v>225</v>
      </c>
    </row>
    <row r="164" spans="2:18" ht="15.5" x14ac:dyDescent="0.35">
      <c r="C164" t="s">
        <v>229</v>
      </c>
      <c r="D164" s="5">
        <v>-476799297</v>
      </c>
      <c r="E164" s="5">
        <v>537810622</v>
      </c>
      <c r="F164" s="5">
        <v>-83320816</v>
      </c>
      <c r="G164" s="5">
        <v>-24007423</v>
      </c>
      <c r="I164" s="5">
        <v>532450458</v>
      </c>
      <c r="J164" s="5">
        <v>1334827837</v>
      </c>
      <c r="K164" s="5">
        <v>1121207345</v>
      </c>
      <c r="L164" s="5">
        <v>1133149823</v>
      </c>
      <c r="M164" s="5">
        <v>2468758730</v>
      </c>
      <c r="N164" s="5">
        <v>1489268993</v>
      </c>
      <c r="O164" s="5">
        <v>3658455973</v>
      </c>
      <c r="P164" s="5">
        <v>18369783915</v>
      </c>
      <c r="Q164" s="5">
        <v>39335780409</v>
      </c>
      <c r="R164" s="5">
        <v>835456960</v>
      </c>
    </row>
    <row r="166" spans="2:18" ht="15.5" x14ac:dyDescent="0.35">
      <c r="B166" t="s">
        <v>230</v>
      </c>
      <c r="C166" t="s">
        <v>12</v>
      </c>
      <c r="D166" s="5">
        <v>1080000000</v>
      </c>
      <c r="E166" s="5">
        <v>1080000000</v>
      </c>
      <c r="F166" s="5">
        <v>1080000000</v>
      </c>
      <c r="G166" s="5">
        <v>1080000000</v>
      </c>
      <c r="I166" s="5">
        <v>1080000000</v>
      </c>
      <c r="J166" s="5">
        <v>1080000000</v>
      </c>
      <c r="K166" s="5">
        <v>1080000000</v>
      </c>
      <c r="L166" s="5">
        <v>1080000000</v>
      </c>
      <c r="M166" s="5">
        <v>720000000</v>
      </c>
      <c r="N166" s="5">
        <v>720000000</v>
      </c>
      <c r="O166" s="5">
        <v>720000000</v>
      </c>
      <c r="P166" s="5">
        <v>720000000</v>
      </c>
      <c r="Q166" s="5">
        <v>650000000</v>
      </c>
      <c r="R166" s="5">
        <v>120000000</v>
      </c>
    </row>
    <row r="167" spans="2:18" ht="15.5" x14ac:dyDescent="0.35">
      <c r="C167" t="s">
        <v>231</v>
      </c>
      <c r="D167" s="6">
        <v>-0.21</v>
      </c>
      <c r="E167" s="6">
        <v>-0.36</v>
      </c>
      <c r="F167" s="6">
        <v>2.5099999999999998</v>
      </c>
      <c r="G167" s="6">
        <v>-0.55000000000000004</v>
      </c>
    </row>
    <row r="168" spans="2:18" ht="15.5" x14ac:dyDescent="0.35">
      <c r="C168" t="s">
        <v>232</v>
      </c>
      <c r="D168" s="6">
        <v>-366.67</v>
      </c>
      <c r="E168" s="5">
        <v>-275</v>
      </c>
      <c r="F168" s="6">
        <v>105.98</v>
      </c>
      <c r="G168" s="6">
        <v>-174.55</v>
      </c>
    </row>
    <row r="169" spans="2:18" ht="15.5" x14ac:dyDescent="0.35">
      <c r="C169" t="s">
        <v>67</v>
      </c>
      <c r="D169" s="6">
        <v>508.06</v>
      </c>
      <c r="E169" s="6">
        <v>57.16</v>
      </c>
      <c r="F169" s="6">
        <v>142.85</v>
      </c>
      <c r="G169" s="6">
        <v>49.69</v>
      </c>
    </row>
    <row r="170" spans="2:18" ht="15.5" x14ac:dyDescent="0.35">
      <c r="C170" t="s">
        <v>233</v>
      </c>
      <c r="D170" s="5">
        <v>-100000000</v>
      </c>
      <c r="E170" s="5">
        <v>-170000000</v>
      </c>
      <c r="F170" s="5">
        <v>1140000000</v>
      </c>
      <c r="G170" s="5">
        <v>-610000000</v>
      </c>
    </row>
    <row r="171" spans="2:18" ht="15.5" x14ac:dyDescent="0.35">
      <c r="C171" t="s">
        <v>234</v>
      </c>
      <c r="D171" s="6">
        <v>-1.6000000000000001E-3</v>
      </c>
      <c r="E171" s="6">
        <v>-2.5999999999999999E-3</v>
      </c>
      <c r="F171" s="6">
        <v>1.8000000000000002E-2</v>
      </c>
      <c r="G171" s="6">
        <v>-3.9000000000000003E-3</v>
      </c>
    </row>
    <row r="172" spans="2:18" ht="15.5" x14ac:dyDescent="0.35">
      <c r="C172" t="s">
        <v>235</v>
      </c>
      <c r="D172" s="6">
        <v>-1.6000000000000001E-3</v>
      </c>
      <c r="E172" s="6">
        <v>-2.8000000000000004E-3</v>
      </c>
      <c r="F172" s="6">
        <v>1.9599999999999999E-2</v>
      </c>
      <c r="G172" s="6">
        <v>-4.4000000000000003E-3</v>
      </c>
    </row>
    <row r="173" spans="2:18" ht="15.5" x14ac:dyDescent="0.35">
      <c r="C173" t="s">
        <v>236</v>
      </c>
      <c r="D173" s="6">
        <v>-1.6000000000000001E-3</v>
      </c>
      <c r="E173" s="6">
        <v>-2.3E-3</v>
      </c>
      <c r="F173" s="6">
        <v>4.4000000000000003E-3</v>
      </c>
      <c r="G173" s="6">
        <v>-5.3E-3</v>
      </c>
    </row>
    <row r="174" spans="2:18" ht="15.5" x14ac:dyDescent="0.35">
      <c r="C174" t="s">
        <v>237</v>
      </c>
      <c r="F174" s="6">
        <v>637695.75</v>
      </c>
      <c r="G174" s="6">
        <v>-769513.87</v>
      </c>
    </row>
    <row r="175" spans="2:18" ht="15.5" x14ac:dyDescent="0.35">
      <c r="C175" t="s">
        <v>443</v>
      </c>
      <c r="D175" s="5">
        <v>138000000000</v>
      </c>
      <c r="E175" s="5">
        <v>138000000000</v>
      </c>
      <c r="F175" s="5">
        <v>138000000000</v>
      </c>
      <c r="G175" s="5">
        <v>136000000000</v>
      </c>
    </row>
    <row r="176" spans="2:18" ht="15.5" x14ac:dyDescent="0.35">
      <c r="C176" t="s">
        <v>238</v>
      </c>
      <c r="D176" s="6">
        <v>0.6</v>
      </c>
      <c r="E176" s="6">
        <v>0.77</v>
      </c>
      <c r="F176" s="6">
        <v>2.0699999999999998</v>
      </c>
      <c r="G176" s="6">
        <v>0.76</v>
      </c>
    </row>
    <row r="177" spans="3:18" ht="15.5" x14ac:dyDescent="0.35">
      <c r="C177" t="s">
        <v>239</v>
      </c>
      <c r="D177" s="6">
        <v>127.93</v>
      </c>
      <c r="E177" s="6">
        <v>128.13999999999999</v>
      </c>
      <c r="F177" s="6">
        <v>128.49</v>
      </c>
      <c r="G177" s="6">
        <v>125.98</v>
      </c>
    </row>
    <row r="178" spans="3:18" ht="15.5" x14ac:dyDescent="0.35">
      <c r="C178" t="s">
        <v>240</v>
      </c>
      <c r="D178" s="6">
        <v>0.6</v>
      </c>
      <c r="E178" s="6">
        <v>0.77</v>
      </c>
      <c r="F178" s="6">
        <v>2.0699999999999998</v>
      </c>
      <c r="G178" s="6">
        <v>0.76</v>
      </c>
    </row>
    <row r="179" spans="3:18" ht="15.5" x14ac:dyDescent="0.35">
      <c r="C179" t="s">
        <v>241</v>
      </c>
      <c r="D179" s="6">
        <v>127.93</v>
      </c>
      <c r="E179" s="6">
        <v>128.13</v>
      </c>
      <c r="F179" s="6">
        <v>128.47999999999999</v>
      </c>
      <c r="G179" s="6">
        <v>125.95</v>
      </c>
    </row>
    <row r="180" spans="3:18" ht="15.5" x14ac:dyDescent="0.35">
      <c r="C180" t="s">
        <v>242</v>
      </c>
    </row>
    <row r="181" spans="3:18" ht="15.5" x14ac:dyDescent="0.35">
      <c r="C181" t="s">
        <v>243</v>
      </c>
    </row>
    <row r="182" spans="3:18" ht="15.5" x14ac:dyDescent="0.35">
      <c r="C182" t="s">
        <v>306</v>
      </c>
      <c r="D182" s="5">
        <v>138000000000</v>
      </c>
      <c r="E182" s="5">
        <v>138000000000</v>
      </c>
      <c r="F182" s="5">
        <v>138000000000</v>
      </c>
      <c r="G182" s="5">
        <v>136000000000</v>
      </c>
    </row>
    <row r="183" spans="3:18" ht="15.5" x14ac:dyDescent="0.35">
      <c r="C183" t="s">
        <v>24</v>
      </c>
    </row>
    <row r="184" spans="3:18" ht="15.5" x14ac:dyDescent="0.35">
      <c r="C184" t="s">
        <v>21</v>
      </c>
      <c r="D184" s="5">
        <v>0</v>
      </c>
      <c r="E184" s="5">
        <v>-1000000000</v>
      </c>
      <c r="F184" s="5">
        <v>-1000000000</v>
      </c>
      <c r="G184" s="5">
        <v>-1000000000</v>
      </c>
    </row>
    <row r="185" spans="3:18" ht="15.5" x14ac:dyDescent="0.35">
      <c r="C185" t="s">
        <v>245</v>
      </c>
      <c r="D185" s="5">
        <v>46000000000</v>
      </c>
      <c r="E185" s="5">
        <v>37000000000</v>
      </c>
      <c r="F185" s="5">
        <v>37000000000</v>
      </c>
      <c r="G185" s="5">
        <v>37000000000</v>
      </c>
    </row>
    <row r="186" spans="3:18" ht="15.5" x14ac:dyDescent="0.35">
      <c r="C186" t="s">
        <v>246</v>
      </c>
      <c r="D186" s="5">
        <v>-10000000000</v>
      </c>
      <c r="E186" s="5">
        <v>0</v>
      </c>
      <c r="F186" s="5">
        <v>0</v>
      </c>
      <c r="G186" s="5">
        <v>0</v>
      </c>
    </row>
    <row r="187" spans="3:18" ht="15.5" x14ac:dyDescent="0.35">
      <c r="C187" t="s">
        <v>247</v>
      </c>
      <c r="D187" s="5">
        <v>0</v>
      </c>
    </row>
    <row r="188" spans="3:18" ht="15.5" x14ac:dyDescent="0.35">
      <c r="C188" t="s">
        <v>13</v>
      </c>
      <c r="D188" s="5">
        <v>-10000000000</v>
      </c>
      <c r="E188" s="5">
        <v>0</v>
      </c>
      <c r="F188" s="5">
        <v>0</v>
      </c>
      <c r="G188" s="5">
        <v>0</v>
      </c>
    </row>
    <row r="189" spans="3:18" ht="15.5" x14ac:dyDescent="0.35">
      <c r="C189" t="s">
        <v>16</v>
      </c>
      <c r="D189" s="6">
        <v>-8.9</v>
      </c>
      <c r="E189" s="5">
        <v>0</v>
      </c>
      <c r="F189" s="6">
        <v>-0.16</v>
      </c>
      <c r="G189" s="6">
        <v>-0.02</v>
      </c>
    </row>
    <row r="190" spans="3:18" ht="15.5" x14ac:dyDescent="0.35">
      <c r="C190" t="s">
        <v>52</v>
      </c>
      <c r="I190" s="6">
        <v>0.6</v>
      </c>
      <c r="J190" s="6">
        <v>-12.83</v>
      </c>
      <c r="K190" s="6">
        <v>-15.94</v>
      </c>
      <c r="L190" s="6">
        <v>0.68</v>
      </c>
      <c r="M190" s="6">
        <v>3.48</v>
      </c>
      <c r="N190" s="6">
        <v>-58.05</v>
      </c>
      <c r="O190" s="6">
        <v>-7.48</v>
      </c>
      <c r="P190" s="6">
        <v>2.12</v>
      </c>
      <c r="Q190" s="6">
        <v>4.49</v>
      </c>
      <c r="R190" s="6">
        <v>-90.35</v>
      </c>
    </row>
    <row r="191" spans="3:18" ht="15.5" x14ac:dyDescent="0.35">
      <c r="C191" t="s">
        <v>66</v>
      </c>
      <c r="I191" s="6">
        <v>443.33</v>
      </c>
      <c r="J191" s="6">
        <v>-3.9</v>
      </c>
      <c r="K191" s="6">
        <v>-3.2</v>
      </c>
      <c r="L191" s="6">
        <v>257.35000000000002</v>
      </c>
      <c r="M191" s="6">
        <v>150.86000000000001</v>
      </c>
      <c r="N191" s="6">
        <v>-2.57</v>
      </c>
      <c r="O191" s="6">
        <v>-41.44</v>
      </c>
      <c r="P191" s="6">
        <v>1226.42</v>
      </c>
      <c r="Q191" s="6">
        <v>657.02</v>
      </c>
      <c r="R191" s="5">
        <v>0</v>
      </c>
    </row>
    <row r="192" spans="3:18" ht="15.5" x14ac:dyDescent="0.35">
      <c r="C192" t="s">
        <v>69</v>
      </c>
      <c r="I192" s="6">
        <v>28.27</v>
      </c>
      <c r="J192" s="6">
        <v>0.44</v>
      </c>
      <c r="K192" s="6">
        <v>0.2</v>
      </c>
      <c r="L192" s="6">
        <v>0.52</v>
      </c>
      <c r="M192" s="6">
        <v>1.1100000000000001</v>
      </c>
      <c r="N192" s="6">
        <v>0.12</v>
      </c>
      <c r="O192" s="6">
        <v>0.08</v>
      </c>
      <c r="P192" s="6">
        <v>0.73</v>
      </c>
      <c r="Q192" s="6">
        <v>1.7</v>
      </c>
      <c r="R192" s="5">
        <v>0</v>
      </c>
    </row>
    <row r="193" spans="3:18" ht="15.5" x14ac:dyDescent="0.35">
      <c r="C193" t="s">
        <v>248</v>
      </c>
      <c r="I193" s="5">
        <v>-800000000</v>
      </c>
      <c r="J193" s="5">
        <v>-15660000000</v>
      </c>
      <c r="K193" s="5">
        <v>-14380000000</v>
      </c>
      <c r="L193" s="6">
        <v>8380000000.000001</v>
      </c>
      <c r="M193" s="5">
        <v>9470000000</v>
      </c>
      <c r="N193" s="5">
        <v>140000000</v>
      </c>
      <c r="O193" s="5">
        <v>25310000000</v>
      </c>
      <c r="P193" s="5">
        <v>29170000000</v>
      </c>
    </row>
    <row r="194" spans="3:18" ht="15.5" x14ac:dyDescent="0.35">
      <c r="C194" t="s">
        <v>249</v>
      </c>
      <c r="I194" s="6">
        <v>4.3E-3</v>
      </c>
      <c r="J194" s="6">
        <v>-9.0299999999999991E-2</v>
      </c>
      <c r="K194" s="6">
        <v>-0.10310000000000001</v>
      </c>
      <c r="L194" s="6">
        <v>4.0999999999999995E-3</v>
      </c>
      <c r="M194" s="6">
        <v>3.1600000000000003E-2</v>
      </c>
      <c r="N194" s="6">
        <v>-0.22149999999999997</v>
      </c>
      <c r="O194" s="6">
        <v>-1.95E-2</v>
      </c>
      <c r="P194" s="6">
        <v>6.0999999999999995E-3</v>
      </c>
      <c r="Q194" s="6">
        <v>1.1699999999999999E-2</v>
      </c>
      <c r="R194" s="6">
        <v>-0.316</v>
      </c>
    </row>
    <row r="195" spans="3:18" ht="15.5" x14ac:dyDescent="0.35">
      <c r="C195" t="s">
        <v>250</v>
      </c>
      <c r="I195" s="6">
        <v>4.6999999999999993E-3</v>
      </c>
      <c r="J195" s="6">
        <v>-0.1003</v>
      </c>
      <c r="K195" s="6">
        <v>-0.1134</v>
      </c>
      <c r="L195" s="6">
        <v>4.4000000000000003E-3</v>
      </c>
      <c r="M195" s="6">
        <v>4.0800000000000003E-2</v>
      </c>
      <c r="N195" s="6">
        <v>-0.83840000000000003</v>
      </c>
      <c r="O195" s="6">
        <v>-5.16E-2</v>
      </c>
      <c r="P195" s="6">
        <v>1.3899999999999999E-2</v>
      </c>
      <c r="Q195" s="6">
        <v>3.5299999999999998E-2</v>
      </c>
      <c r="R195" s="6">
        <v>9.3808000000000007</v>
      </c>
    </row>
    <row r="196" spans="3:18" ht="15.5" x14ac:dyDescent="0.35">
      <c r="C196" t="s">
        <v>251</v>
      </c>
      <c r="I196" s="6">
        <v>-1.3000000000000001E-2</v>
      </c>
      <c r="J196" s="6">
        <v>-0.1176</v>
      </c>
      <c r="K196" s="6">
        <v>-0.11560000000000001</v>
      </c>
      <c r="L196" s="6">
        <v>3.7900000000000003E-2</v>
      </c>
      <c r="M196" s="6">
        <v>4.8499999999999995E-2</v>
      </c>
      <c r="N196" s="6">
        <v>-2.6800000000000001E-2</v>
      </c>
      <c r="O196" s="6">
        <v>0.18059999999999998</v>
      </c>
      <c r="P196" s="6">
        <v>0.23089999999999999</v>
      </c>
      <c r="Q196" s="6">
        <v>6.4000000000000003E-3</v>
      </c>
      <c r="R196" s="6">
        <v>-0.98159999999999992</v>
      </c>
    </row>
    <row r="197" spans="3:18" ht="15.5" x14ac:dyDescent="0.35">
      <c r="C197" t="s">
        <v>252</v>
      </c>
      <c r="I197" s="6">
        <v>-34.08</v>
      </c>
      <c r="J197" s="6">
        <v>-34.86</v>
      </c>
      <c r="K197" s="6">
        <v>-21.74</v>
      </c>
      <c r="M197" s="6">
        <v>1.56</v>
      </c>
      <c r="N197" s="6">
        <v>-0.21</v>
      </c>
      <c r="O197" s="6">
        <v>0.97</v>
      </c>
      <c r="P197" s="6">
        <v>1.26</v>
      </c>
      <c r="Q197" s="6">
        <v>0.08</v>
      </c>
      <c r="R197" s="6">
        <v>-3146.15</v>
      </c>
    </row>
    <row r="198" spans="3:18" ht="15.5" x14ac:dyDescent="0.35">
      <c r="C198" t="s">
        <v>63</v>
      </c>
      <c r="I198" s="6">
        <v>2.0699999999999998</v>
      </c>
      <c r="J198" s="6">
        <v>0.39</v>
      </c>
      <c r="K198" s="6">
        <v>0.36</v>
      </c>
      <c r="L198" s="6">
        <v>1.1200000000000001</v>
      </c>
      <c r="M198" s="6">
        <v>6.14</v>
      </c>
      <c r="N198" s="6">
        <v>2.15</v>
      </c>
      <c r="O198" s="6">
        <v>2.14</v>
      </c>
      <c r="P198" s="6">
        <v>17.11</v>
      </c>
      <c r="Q198" s="6">
        <v>23.18</v>
      </c>
      <c r="R198" s="5">
        <v>0</v>
      </c>
    </row>
    <row r="199" spans="3:18" ht="15.5" x14ac:dyDescent="0.35">
      <c r="C199" t="s">
        <v>60</v>
      </c>
      <c r="I199" s="6">
        <v>128.49</v>
      </c>
      <c r="J199" s="6">
        <v>127.9</v>
      </c>
      <c r="K199" s="6">
        <v>140.56</v>
      </c>
      <c r="L199" s="6">
        <v>156.61000000000001</v>
      </c>
      <c r="M199" s="6">
        <v>85.51</v>
      </c>
      <c r="N199" s="6">
        <v>69.239999999999995</v>
      </c>
      <c r="O199" s="6">
        <v>145.02000000000001</v>
      </c>
      <c r="P199" s="6">
        <v>151.91999999999999</v>
      </c>
      <c r="Q199" s="6">
        <v>127.25</v>
      </c>
      <c r="R199" s="6">
        <v>-9.6300000000000008</v>
      </c>
    </row>
    <row r="200" spans="3:18" ht="15.5" x14ac:dyDescent="0.35">
      <c r="C200" t="s">
        <v>253</v>
      </c>
      <c r="I200" s="6">
        <v>2.0699999999999998</v>
      </c>
      <c r="J200" s="6">
        <v>0.39</v>
      </c>
      <c r="K200" s="6">
        <v>0.36</v>
      </c>
      <c r="L200" s="6">
        <v>1.1399999999999999</v>
      </c>
      <c r="M200" s="6">
        <v>6.93</v>
      </c>
      <c r="N200" s="6">
        <v>2.7</v>
      </c>
      <c r="O200" s="6">
        <v>2.4500000000000002</v>
      </c>
      <c r="P200" s="6">
        <v>20.190000000000001</v>
      </c>
      <c r="Q200" s="6">
        <v>30.51</v>
      </c>
      <c r="R200" s="5">
        <v>0</v>
      </c>
    </row>
    <row r="201" spans="3:18" ht="15.5" x14ac:dyDescent="0.35">
      <c r="C201" t="s">
        <v>254</v>
      </c>
      <c r="I201" s="6">
        <v>128.47999999999999</v>
      </c>
      <c r="J201" s="6">
        <v>127.78</v>
      </c>
      <c r="K201" s="6">
        <v>140.11000000000001</v>
      </c>
      <c r="L201" s="6">
        <v>153.05000000000001</v>
      </c>
      <c r="M201" s="6">
        <v>75.8</v>
      </c>
      <c r="N201" s="6">
        <v>55.25</v>
      </c>
      <c r="O201" s="6">
        <v>126.47</v>
      </c>
      <c r="P201" s="6">
        <v>128.79</v>
      </c>
      <c r="Q201" s="6">
        <v>96.68</v>
      </c>
      <c r="R201" s="6">
        <v>-190.67</v>
      </c>
    </row>
    <row r="202" spans="3:18" ht="15.5" x14ac:dyDescent="0.35">
      <c r="C202" t="s">
        <v>255</v>
      </c>
      <c r="N202" s="5">
        <v>12000000000</v>
      </c>
      <c r="O202" s="5">
        <v>140000000000</v>
      </c>
      <c r="P202" s="5">
        <v>133000000000</v>
      </c>
      <c r="Q202" s="5">
        <v>135000000000</v>
      </c>
    </row>
    <row r="203" spans="3:18" ht="15.5" x14ac:dyDescent="0.35">
      <c r="C203" t="s">
        <v>256</v>
      </c>
      <c r="N203" s="5">
        <v>125000000000</v>
      </c>
      <c r="O203" s="5">
        <v>2000000000</v>
      </c>
    </row>
    <row r="204" spans="3:18" ht="15.5" x14ac:dyDescent="0.35">
      <c r="C204" t="s">
        <v>26</v>
      </c>
      <c r="N204" s="5">
        <v>137000000000</v>
      </c>
      <c r="O204" s="5">
        <v>142000000000</v>
      </c>
      <c r="P204" s="5">
        <v>133000000000</v>
      </c>
      <c r="Q204" s="5">
        <v>135000000000</v>
      </c>
    </row>
    <row r="205" spans="3:18" ht="15.5" x14ac:dyDescent="0.35">
      <c r="C205" t="s">
        <v>23</v>
      </c>
      <c r="I205" s="5">
        <v>-1000000000</v>
      </c>
      <c r="J205" s="5">
        <v>-1000000000</v>
      </c>
      <c r="K205" s="5">
        <v>-1000000000</v>
      </c>
      <c r="L205" s="5">
        <v>-1000000000</v>
      </c>
      <c r="M205" s="5">
        <v>-2000000000</v>
      </c>
      <c r="N205" s="5">
        <v>135000000000</v>
      </c>
      <c r="O205" s="5">
        <v>138000000000</v>
      </c>
      <c r="P205" s="5">
        <v>115000000000</v>
      </c>
      <c r="Q205" s="5">
        <v>96000000000</v>
      </c>
      <c r="R205" s="5">
        <v>-1000000000</v>
      </c>
    </row>
    <row r="206" spans="3:18" ht="15.5" x14ac:dyDescent="0.35">
      <c r="C206" t="s">
        <v>257</v>
      </c>
      <c r="I206" s="5">
        <v>37000000000</v>
      </c>
      <c r="J206" s="5">
        <v>39000000000</v>
      </c>
      <c r="K206" s="5">
        <v>55000000000</v>
      </c>
      <c r="L206" s="5">
        <v>73000000000</v>
      </c>
      <c r="M206" s="5">
        <v>44000000000</v>
      </c>
      <c r="N206" s="5">
        <v>154000000000</v>
      </c>
      <c r="O206" s="5">
        <v>81000000000</v>
      </c>
      <c r="P206" s="5">
        <v>84000000000</v>
      </c>
      <c r="Q206" s="5">
        <v>63000000000</v>
      </c>
      <c r="R206" s="5">
        <v>0</v>
      </c>
    </row>
    <row r="207" spans="3:18" ht="15.5" x14ac:dyDescent="0.35">
      <c r="C207" t="s">
        <v>258</v>
      </c>
      <c r="I207" s="5">
        <v>-1000000000</v>
      </c>
      <c r="J207" s="5">
        <v>0</v>
      </c>
      <c r="K207" s="5">
        <v>2000000000</v>
      </c>
      <c r="L207" s="5">
        <v>-18000000000</v>
      </c>
      <c r="M207" s="5">
        <v>-8000000000</v>
      </c>
      <c r="N207" s="5">
        <v>3000000000</v>
      </c>
      <c r="O207" s="5">
        <v>-21000000000</v>
      </c>
      <c r="P207" s="5">
        <v>-34000000000</v>
      </c>
      <c r="Q207" s="5">
        <v>-37000000000</v>
      </c>
      <c r="R207" s="5">
        <v>-9000000000</v>
      </c>
    </row>
    <row r="208" spans="3:18" ht="15.5" x14ac:dyDescent="0.35">
      <c r="C208" t="s">
        <v>259</v>
      </c>
      <c r="J208" s="5">
        <v>0</v>
      </c>
      <c r="K208" s="5">
        <v>-2000000000</v>
      </c>
      <c r="L208" s="5">
        <v>-2000000000</v>
      </c>
      <c r="M208" s="5">
        <v>-1000000000</v>
      </c>
      <c r="O208" s="5">
        <v>0</v>
      </c>
      <c r="P208" s="5">
        <v>-1000000000</v>
      </c>
      <c r="Q208" s="5">
        <v>-1000000000</v>
      </c>
      <c r="R208" s="5">
        <v>-29000000000</v>
      </c>
    </row>
    <row r="209" spans="2:18" ht="15.5" x14ac:dyDescent="0.35">
      <c r="C209" t="s">
        <v>15</v>
      </c>
      <c r="I209" s="5">
        <v>-1000000000</v>
      </c>
      <c r="J209" s="5">
        <v>0</v>
      </c>
      <c r="K209" s="5">
        <v>0</v>
      </c>
      <c r="L209" s="5">
        <v>-20000000000</v>
      </c>
      <c r="M209" s="5">
        <v>-9000000000</v>
      </c>
      <c r="N209" s="5">
        <v>3000000000</v>
      </c>
      <c r="O209" s="5">
        <v>-21000000000</v>
      </c>
      <c r="P209" s="5">
        <v>-34000000000</v>
      </c>
      <c r="Q209" s="5">
        <v>-38000000000</v>
      </c>
      <c r="R209" s="5">
        <v>-38000000000</v>
      </c>
    </row>
    <row r="210" spans="2:18" ht="15.5" x14ac:dyDescent="0.35">
      <c r="C210" t="s">
        <v>17</v>
      </c>
      <c r="I210" s="6">
        <v>-0.82</v>
      </c>
      <c r="J210" s="6">
        <v>0.11</v>
      </c>
      <c r="K210" s="6">
        <v>-0.01</v>
      </c>
      <c r="L210" s="6">
        <v>-18.16</v>
      </c>
      <c r="M210" s="6">
        <v>-12.8</v>
      </c>
      <c r="N210" s="6">
        <v>4.2300000000000004</v>
      </c>
      <c r="O210" s="6">
        <v>-29.6</v>
      </c>
      <c r="P210" s="6">
        <v>-47.48</v>
      </c>
      <c r="Q210" s="6">
        <v>-58.07</v>
      </c>
      <c r="R210" s="6">
        <v>-304.20999999999998</v>
      </c>
    </row>
    <row r="212" spans="2:18" ht="15.5" x14ac:dyDescent="0.35">
      <c r="B212" t="s">
        <v>260</v>
      </c>
      <c r="C212" t="s">
        <v>261</v>
      </c>
      <c r="D212" s="5">
        <v>-227000000</v>
      </c>
      <c r="E212" s="5">
        <v>-385000000</v>
      </c>
      <c r="F212" s="5">
        <v>3000000000</v>
      </c>
      <c r="G212" s="5">
        <v>-591000000</v>
      </c>
      <c r="H212" s="5">
        <v>-1000000000</v>
      </c>
      <c r="I212" s="5">
        <v>646000000</v>
      </c>
      <c r="J212" s="5">
        <v>-14000000000</v>
      </c>
      <c r="K212" s="5">
        <v>-17000000000</v>
      </c>
      <c r="L212" s="5">
        <v>735000000</v>
      </c>
      <c r="M212" s="5">
        <v>2000000000</v>
      </c>
      <c r="N212" s="5">
        <v>-42000000000</v>
      </c>
      <c r="O212" s="5">
        <v>-5000000000</v>
      </c>
      <c r="P212" s="5">
        <v>2000000000</v>
      </c>
      <c r="Q212" s="5">
        <v>3000000000</v>
      </c>
    </row>
    <row r="213" spans="2:18" ht="15.5" x14ac:dyDescent="0.35">
      <c r="C213" t="s">
        <v>51</v>
      </c>
      <c r="D213" s="6">
        <v>-0.21</v>
      </c>
      <c r="E213" s="6">
        <v>-0.36</v>
      </c>
      <c r="F213" s="6">
        <v>2.5099999999999998</v>
      </c>
      <c r="G213" s="6">
        <v>-0.55000000000000004</v>
      </c>
      <c r="H213" s="6">
        <v>-1.1399999999999999</v>
      </c>
      <c r="I213" s="6">
        <v>0.6</v>
      </c>
      <c r="J213" s="6">
        <v>-12.83</v>
      </c>
      <c r="K213" s="6">
        <v>-15.94</v>
      </c>
      <c r="L213" s="6">
        <v>0.68</v>
      </c>
      <c r="M213" s="6">
        <v>2.3199999999999998</v>
      </c>
      <c r="N213" s="6">
        <v>-38.700000000000003</v>
      </c>
      <c r="O213" s="6">
        <v>-4.99</v>
      </c>
      <c r="P213" s="6">
        <v>1.41</v>
      </c>
      <c r="Q213" s="6">
        <v>2.71</v>
      </c>
    </row>
    <row r="214" spans="2:18" ht="15.5" x14ac:dyDescent="0.35">
      <c r="C214" t="s">
        <v>262</v>
      </c>
      <c r="D214" s="5">
        <v>163000000</v>
      </c>
      <c r="E214" s="5">
        <v>2000000000</v>
      </c>
      <c r="F214" s="5">
        <v>2000000000</v>
      </c>
      <c r="G214" s="5">
        <v>2000000000</v>
      </c>
      <c r="H214" s="5">
        <v>4000000000</v>
      </c>
      <c r="I214" s="5">
        <v>10000000000</v>
      </c>
      <c r="J214" s="5">
        <v>122000000000</v>
      </c>
      <c r="K214" s="5">
        <v>271000000000</v>
      </c>
      <c r="L214" s="5">
        <v>364000000000</v>
      </c>
      <c r="M214" s="5">
        <v>339000000000</v>
      </c>
      <c r="N214" s="5">
        <v>913000000000</v>
      </c>
      <c r="O214" s="5">
        <v>2900000000000</v>
      </c>
      <c r="P214" s="5">
        <v>2567000000000</v>
      </c>
      <c r="Q214" s="5">
        <v>1130000000000</v>
      </c>
    </row>
    <row r="215" spans="2:18" ht="15.5" x14ac:dyDescent="0.35">
      <c r="C215" t="s">
        <v>344</v>
      </c>
      <c r="I215" s="6">
        <v>-64.17</v>
      </c>
    </row>
    <row r="216" spans="2:18" ht="15.5" x14ac:dyDescent="0.35">
      <c r="C216" t="s">
        <v>345</v>
      </c>
      <c r="I216" s="6">
        <v>52.3</v>
      </c>
    </row>
    <row r="217" spans="2:18" ht="15.5" x14ac:dyDescent="0.35">
      <c r="C217" t="s">
        <v>263</v>
      </c>
      <c r="I217" s="6">
        <v>6.95</v>
      </c>
    </row>
    <row r="218" spans="2:18" ht="15.5" x14ac:dyDescent="0.35">
      <c r="C218" t="s">
        <v>346</v>
      </c>
      <c r="I218" s="6">
        <v>1.9099999999999999E-2</v>
      </c>
    </row>
    <row r="219" spans="2:18" ht="15.5" x14ac:dyDescent="0.35">
      <c r="C219" t="s">
        <v>347</v>
      </c>
      <c r="I219" s="6">
        <v>12.86</v>
      </c>
    </row>
    <row r="220" spans="2:18" ht="15.5" x14ac:dyDescent="0.35">
      <c r="C220" t="s">
        <v>348</v>
      </c>
      <c r="I220" s="6">
        <v>0.56999999999999995</v>
      </c>
    </row>
    <row r="221" spans="2:18" ht="15.5" x14ac:dyDescent="0.35">
      <c r="C221" t="s">
        <v>349</v>
      </c>
      <c r="I221" s="6">
        <v>-8.0500000000000007</v>
      </c>
    </row>
    <row r="222" spans="2:18" ht="15.5" x14ac:dyDescent="0.35">
      <c r="C222" t="s">
        <v>350</v>
      </c>
      <c r="I222" s="6">
        <v>-8.0500000000000007</v>
      </c>
    </row>
    <row r="223" spans="2:18" ht="15.5" x14ac:dyDescent="0.35">
      <c r="C223" t="s">
        <v>351</v>
      </c>
      <c r="I223" s="6">
        <v>-116.98</v>
      </c>
    </row>
    <row r="224" spans="2:18" ht="15.5" x14ac:dyDescent="0.35">
      <c r="C224" t="s">
        <v>264</v>
      </c>
      <c r="I224" s="6">
        <v>302.26</v>
      </c>
    </row>
    <row r="225" spans="3:9" ht="15.5" x14ac:dyDescent="0.35">
      <c r="C225" t="s">
        <v>451</v>
      </c>
      <c r="I225" s="6">
        <v>0.5</v>
      </c>
    </row>
    <row r="226" spans="3:9" ht="15.5" x14ac:dyDescent="0.35">
      <c r="C226" t="s">
        <v>452</v>
      </c>
      <c r="I226" s="6">
        <v>-12.79</v>
      </c>
    </row>
    <row r="227" spans="3:9" ht="15.5" x14ac:dyDescent="0.35">
      <c r="C227" t="s">
        <v>352</v>
      </c>
      <c r="I227" s="6">
        <v>1.4</v>
      </c>
    </row>
    <row r="228" spans="3:9" ht="15.5" x14ac:dyDescent="0.35">
      <c r="C228" t="s">
        <v>353</v>
      </c>
      <c r="I228" s="6">
        <v>-1.1399999999999999</v>
      </c>
    </row>
    <row r="229" spans="3:9" ht="15.5" x14ac:dyDescent="0.35">
      <c r="C229" t="s">
        <v>354</v>
      </c>
      <c r="I229" s="6">
        <v>5.68</v>
      </c>
    </row>
    <row r="230" spans="3:9" ht="15.5" x14ac:dyDescent="0.35">
      <c r="C230" t="s">
        <v>355</v>
      </c>
      <c r="D230" s="6">
        <v>0.06</v>
      </c>
    </row>
    <row r="231" spans="3:9" ht="15.5" x14ac:dyDescent="0.35">
      <c r="C231" t="s">
        <v>356</v>
      </c>
      <c r="I231" s="6">
        <v>127.93</v>
      </c>
    </row>
    <row r="232" spans="3:9" ht="15.5" x14ac:dyDescent="0.35">
      <c r="C232" t="s">
        <v>357</v>
      </c>
      <c r="I232" s="6">
        <v>-9.07</v>
      </c>
    </row>
    <row r="233" spans="3:9" ht="15.5" x14ac:dyDescent="0.35">
      <c r="C233" t="s">
        <v>265</v>
      </c>
      <c r="D233" s="6">
        <v>32.299999999999997</v>
      </c>
    </row>
    <row r="234" spans="3:9" ht="15.5" x14ac:dyDescent="0.35">
      <c r="C234" t="s">
        <v>266</v>
      </c>
      <c r="D234" s="6">
        <v>3.38</v>
      </c>
    </row>
    <row r="235" spans="3:9" ht="15.5" x14ac:dyDescent="0.35">
      <c r="C235" t="s">
        <v>269</v>
      </c>
      <c r="D235" s="6">
        <v>0.01</v>
      </c>
    </row>
    <row r="236" spans="3:9" ht="15.5" x14ac:dyDescent="0.35">
      <c r="C236" t="s">
        <v>271</v>
      </c>
      <c r="D236" s="6">
        <v>1.02</v>
      </c>
    </row>
    <row r="237" spans="3:9" ht="15.5" x14ac:dyDescent="0.35">
      <c r="C237" t="s">
        <v>13</v>
      </c>
      <c r="D237" s="5">
        <v>-10000000000</v>
      </c>
    </row>
    <row r="238" spans="3:9" ht="15.5" x14ac:dyDescent="0.35">
      <c r="C238" t="s">
        <v>358</v>
      </c>
      <c r="I238" s="6">
        <v>78.98</v>
      </c>
    </row>
    <row r="239" spans="3:9" ht="15.5" x14ac:dyDescent="0.35">
      <c r="C239" t="s">
        <v>273</v>
      </c>
      <c r="I239" s="6">
        <v>1.0700000000000001E-2</v>
      </c>
    </row>
    <row r="240" spans="3:9" ht="15.5" x14ac:dyDescent="0.35">
      <c r="C240" t="s">
        <v>274</v>
      </c>
      <c r="I240" s="6">
        <v>1.09E-2</v>
      </c>
    </row>
    <row r="241" spans="3:9" ht="15.5" x14ac:dyDescent="0.35">
      <c r="C241" t="s">
        <v>275</v>
      </c>
      <c r="I241" s="6">
        <v>-4.8999999999999998E-3</v>
      </c>
    </row>
    <row r="242" spans="3:9" ht="15.5" x14ac:dyDescent="0.35">
      <c r="C242" t="s">
        <v>359</v>
      </c>
      <c r="I242" s="6">
        <v>-1.3300000000000001E-2</v>
      </c>
    </row>
    <row r="243" spans="3:9" ht="15.5" x14ac:dyDescent="0.35">
      <c r="C243" t="s">
        <v>276</v>
      </c>
      <c r="D243" s="6">
        <v>293.2</v>
      </c>
    </row>
    <row r="244" spans="3:9" ht="15.5" x14ac:dyDescent="0.35">
      <c r="C244" t="s">
        <v>277</v>
      </c>
      <c r="D244" s="6">
        <v>9455.16</v>
      </c>
    </row>
    <row r="245" spans="3:9" ht="15.5" x14ac:dyDescent="0.35">
      <c r="C245" t="s">
        <v>278</v>
      </c>
      <c r="D245" s="5">
        <v>855</v>
      </c>
    </row>
    <row r="246" spans="3:9" ht="15.5" x14ac:dyDescent="0.35">
      <c r="C246" t="s">
        <v>279</v>
      </c>
      <c r="D246" s="6">
        <v>8893.36</v>
      </c>
    </row>
    <row r="247" spans="3:9" ht="15.5" x14ac:dyDescent="0.35">
      <c r="C247" t="s">
        <v>280</v>
      </c>
      <c r="D247" s="6">
        <v>0.31</v>
      </c>
    </row>
    <row r="248" spans="3:9" ht="15.5" x14ac:dyDescent="0.35">
      <c r="C248" t="s">
        <v>281</v>
      </c>
      <c r="I248" s="6">
        <v>0.04</v>
      </c>
    </row>
    <row r="249" spans="3:9" ht="15.5" x14ac:dyDescent="0.35">
      <c r="C249" t="s">
        <v>282</v>
      </c>
      <c r="I249" s="6">
        <v>0.13</v>
      </c>
    </row>
    <row r="250" spans="3:9" ht="15.5" x14ac:dyDescent="0.35">
      <c r="C250" t="s">
        <v>47</v>
      </c>
      <c r="I250" s="5">
        <v>79000000000</v>
      </c>
    </row>
    <row r="251" spans="3:9" ht="15.5" x14ac:dyDescent="0.35">
      <c r="C251" t="s">
        <v>283</v>
      </c>
      <c r="I251" s="5">
        <v>79000000000</v>
      </c>
    </row>
    <row r="252" spans="3:9" ht="15.5" x14ac:dyDescent="0.35">
      <c r="C252" t="s">
        <v>284</v>
      </c>
      <c r="I252" s="5">
        <v>1080000000</v>
      </c>
    </row>
    <row r="253" spans="3:9" ht="15.5" x14ac:dyDescent="0.35">
      <c r="C253" t="s">
        <v>285</v>
      </c>
      <c r="I253" s="6">
        <v>0.57830000000000004</v>
      </c>
    </row>
    <row r="254" spans="3:9" ht="15.5" x14ac:dyDescent="0.35">
      <c r="C254" t="s">
        <v>286</v>
      </c>
      <c r="D254" s="6">
        <v>-1.4991999999999999</v>
      </c>
    </row>
    <row r="255" spans="3:9" ht="15.5" x14ac:dyDescent="0.35">
      <c r="C255" t="s">
        <v>287</v>
      </c>
      <c r="D255" s="6">
        <v>-1.3541999999999998</v>
      </c>
    </row>
    <row r="256" spans="3:9" ht="15.5" x14ac:dyDescent="0.35">
      <c r="C256" t="s">
        <v>288</v>
      </c>
      <c r="D256" s="6">
        <v>-1.3891</v>
      </c>
    </row>
    <row r="257" spans="3:9" ht="15.5" x14ac:dyDescent="0.35">
      <c r="C257" t="s">
        <v>453</v>
      </c>
      <c r="D257" s="6">
        <v>-0.9355</v>
      </c>
    </row>
    <row r="258" spans="3:9" ht="15.5" x14ac:dyDescent="0.35">
      <c r="C258" t="s">
        <v>289</v>
      </c>
      <c r="D258" s="6">
        <v>-1.3493999999999999</v>
      </c>
    </row>
    <row r="259" spans="3:9" ht="15.5" x14ac:dyDescent="0.35">
      <c r="C259" t="s">
        <v>360</v>
      </c>
      <c r="D259" s="6">
        <v>0.54409999999999992</v>
      </c>
    </row>
    <row r="260" spans="3:9" ht="15.5" x14ac:dyDescent="0.35">
      <c r="C260" t="s">
        <v>293</v>
      </c>
      <c r="I260" s="5">
        <v>6</v>
      </c>
    </row>
    <row r="261" spans="3:9" ht="15.5" x14ac:dyDescent="0.35">
      <c r="C261" t="s">
        <v>294</v>
      </c>
      <c r="I261" s="6">
        <v>0.25</v>
      </c>
    </row>
    <row r="262" spans="3:9" ht="15.5" x14ac:dyDescent="0.35">
      <c r="C262" t="s">
        <v>295</v>
      </c>
      <c r="I262" s="6">
        <v>7.0000000000000007E-2</v>
      </c>
    </row>
    <row r="263" spans="3:9" ht="15.5" x14ac:dyDescent="0.35">
      <c r="C263" t="s">
        <v>458</v>
      </c>
      <c r="I263" s="6">
        <v>0.17</v>
      </c>
    </row>
    <row r="264" spans="3:9" ht="15.5" x14ac:dyDescent="0.35">
      <c r="C264" t="s">
        <v>296</v>
      </c>
      <c r="I264" s="6">
        <v>0.3</v>
      </c>
    </row>
    <row r="265" spans="3:9" ht="15.5" x14ac:dyDescent="0.35">
      <c r="C265" t="s">
        <v>361</v>
      </c>
      <c r="I265" s="6">
        <v>0.13</v>
      </c>
    </row>
    <row r="266" spans="3:9" ht="15.5" x14ac:dyDescent="0.35">
      <c r="C266" t="s">
        <v>297</v>
      </c>
      <c r="I266" s="6">
        <v>0.76</v>
      </c>
    </row>
    <row r="267" spans="3:9" ht="15.5" x14ac:dyDescent="0.35">
      <c r="C267" t="s">
        <v>298</v>
      </c>
      <c r="I267" s="6">
        <v>0.09</v>
      </c>
    </row>
    <row r="268" spans="3:9" ht="15.5" x14ac:dyDescent="0.35">
      <c r="C268" t="s">
        <v>299</v>
      </c>
      <c r="I268" s="5">
        <v>6000000000</v>
      </c>
    </row>
    <row r="269" spans="3:9" ht="15.5" x14ac:dyDescent="0.35">
      <c r="C269" t="s">
        <v>300</v>
      </c>
      <c r="I269" s="5">
        <v>1000000000</v>
      </c>
    </row>
    <row r="270" spans="3:9" ht="15.5" x14ac:dyDescent="0.35">
      <c r="C270" t="s">
        <v>301</v>
      </c>
      <c r="I270" s="5">
        <v>0</v>
      </c>
    </row>
    <row r="271" spans="3:9" ht="15.5" x14ac:dyDescent="0.35">
      <c r="C271" t="s">
        <v>302</v>
      </c>
      <c r="I271" s="5">
        <v>2000000000</v>
      </c>
    </row>
    <row r="272" spans="3:9" ht="15.5" x14ac:dyDescent="0.35">
      <c r="C272" t="s">
        <v>303</v>
      </c>
      <c r="D272" s="5">
        <v>0</v>
      </c>
    </row>
    <row r="273" spans="3:9" ht="15.5" x14ac:dyDescent="0.35">
      <c r="C273" t="s">
        <v>304</v>
      </c>
      <c r="D273" s="5">
        <v>140000000000</v>
      </c>
    </row>
    <row r="274" spans="3:9" ht="15.5" x14ac:dyDescent="0.35">
      <c r="C274" t="s">
        <v>305</v>
      </c>
      <c r="D274" s="5">
        <v>2000000000</v>
      </c>
    </row>
    <row r="275" spans="3:9" ht="15.5" x14ac:dyDescent="0.35">
      <c r="C275" t="s">
        <v>245</v>
      </c>
      <c r="D275" s="5">
        <v>46000000000</v>
      </c>
    </row>
    <row r="276" spans="3:9" ht="15.5" x14ac:dyDescent="0.35">
      <c r="C276" t="s">
        <v>306</v>
      </c>
      <c r="I276" s="5">
        <v>138000000000</v>
      </c>
    </row>
    <row r="277" spans="3:9" ht="15.5" x14ac:dyDescent="0.35">
      <c r="C277" t="s">
        <v>21</v>
      </c>
      <c r="D277" s="5">
        <v>0</v>
      </c>
    </row>
    <row r="278" spans="3:9" ht="15.5" x14ac:dyDescent="0.35">
      <c r="C278" t="s">
        <v>244</v>
      </c>
      <c r="I278" s="5">
        <v>138000000000</v>
      </c>
    </row>
    <row r="279" spans="3:9" ht="15.5" x14ac:dyDescent="0.35">
      <c r="C279" t="s">
        <v>307</v>
      </c>
      <c r="I279" s="5">
        <v>-10000000000</v>
      </c>
    </row>
    <row r="280" spans="3:9" ht="15.5" x14ac:dyDescent="0.35">
      <c r="C280" t="s">
        <v>308</v>
      </c>
      <c r="I280" s="5">
        <v>9000000000</v>
      </c>
    </row>
    <row r="281" spans="3:9" ht="15.5" x14ac:dyDescent="0.35">
      <c r="C281" t="s">
        <v>310</v>
      </c>
      <c r="I281" s="5">
        <v>0</v>
      </c>
    </row>
    <row r="282" spans="3:9" ht="15.5" x14ac:dyDescent="0.35">
      <c r="C282" t="s">
        <v>311</v>
      </c>
      <c r="I282" s="5">
        <v>-10000000000</v>
      </c>
    </row>
  </sheetData>
  <pageMargins left="0.7" right="0.7" top="0.75" bottom="0.75" header="0.3" footer="0.3"/>
  <ignoredErrors>
    <ignoredError sqref="A1:R283" numberStoredAsText="1"/>
  </ignoredError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R29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2073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2074</v>
      </c>
      <c r="D2" s="2" vm="337">
        <f ca="1">IFERROR(_xlfn.STOCKHISTORY("XIDX:" &amp; $C$1, D3, , 0, 0, 1), "Libur")</f>
        <v>77</v>
      </c>
      <c r="E2" s="2" vm="30">
        <f ca="1">IFERROR(_xlfn.STOCKHISTORY("XIDX:" &amp; $C$1, E3, , 0, 0, 1), "Libur")</f>
        <v>51</v>
      </c>
      <c r="H2" s="2" vm="30">
        <f ca="1">IFERROR(INDEX(D2:G2,COUNT(D2:G2)),"")</f>
        <v>51</v>
      </c>
      <c r="I2" s="2" vm="557">
        <f t="shared" ref="I2:R2" ca="1" si="0">IFERROR(_xlfn.STOCKHISTORY("XIDX:" &amp; $C$1, I1, , 0, 0, 1), "Libur")</f>
        <v>82</v>
      </c>
      <c r="J2" s="2" vm="558">
        <f t="shared" ca="1" si="0"/>
        <v>32.095999999999997</v>
      </c>
      <c r="K2" s="2" vm="559">
        <f t="shared" ca="1" si="0"/>
        <v>50.796500000000002</v>
      </c>
      <c r="L2" s="2" vm="560">
        <f t="shared" ca="1" si="0"/>
        <v>41.9071</v>
      </c>
      <c r="M2" s="2" vm="561">
        <f t="shared" ca="1" si="0"/>
        <v>46.986800000000002</v>
      </c>
      <c r="N2" s="2" vm="562">
        <f t="shared" ca="1" si="0"/>
        <v>97.148399999999995</v>
      </c>
      <c r="O2" s="2" vm="563">
        <f t="shared" ca="1" si="0"/>
        <v>109.21259999999999</v>
      </c>
      <c r="P2" s="2" vm="564">
        <f t="shared" ca="1" si="0"/>
        <v>137.1507</v>
      </c>
      <c r="Q2" s="2" vm="565">
        <f t="shared" ca="1" si="0"/>
        <v>201.9162</v>
      </c>
      <c r="R2" s="2" t="str">
        <f t="shared" ca="1" si="0"/>
        <v>Libur</v>
      </c>
    </row>
    <row r="3" spans="1:18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8" ht="15.5" x14ac:dyDescent="0.35">
      <c r="B4" t="s">
        <v>5</v>
      </c>
      <c r="C4" t="s">
        <v>6</v>
      </c>
      <c r="D4" s="2">
        <f>IFERROR(INDEX(D51:D500,MATCH($C$4,$C$51:$C$500,0)),"")</f>
        <v>155349587</v>
      </c>
      <c r="E4" s="2">
        <f>IFERROR(INDEX(E51:E500,MATCH($C$4,$C$51:$C$500,0)),"")</f>
        <v>114939368</v>
      </c>
      <c r="H4" s="2">
        <f>IFERROR(SUM(D4:G4)*(4/MAX(1,COUNT(D4:G4))),"")</f>
        <v>540577910</v>
      </c>
      <c r="I4" s="2">
        <f t="shared" ref="I4:R4" si="1">IFERROR(INDEX(I51:I500,MATCH($C$4,$C$51:$C$500,0)),"")</f>
        <v>491882794</v>
      </c>
      <c r="J4" s="2">
        <f t="shared" si="1"/>
        <v>421223186</v>
      </c>
      <c r="K4" s="2">
        <f t="shared" si="1"/>
        <v>373206984</v>
      </c>
      <c r="L4" s="2">
        <f t="shared" si="1"/>
        <v>238703893</v>
      </c>
      <c r="M4" s="2">
        <f t="shared" si="1"/>
        <v>210593315</v>
      </c>
      <c r="N4" s="2">
        <f t="shared" si="1"/>
        <v>253841435</v>
      </c>
      <c r="O4" s="2">
        <f t="shared" si="1"/>
        <v>519484485</v>
      </c>
      <c r="P4" s="2">
        <f t="shared" si="1"/>
        <v>470019786</v>
      </c>
      <c r="Q4" s="2">
        <f t="shared" si="1"/>
        <v>439281242</v>
      </c>
      <c r="R4" s="2">
        <f t="shared" si="1"/>
        <v>388662512</v>
      </c>
    </row>
    <row r="5" spans="1:18" ht="15.5" x14ac:dyDescent="0.35">
      <c r="B5" t="s">
        <v>7</v>
      </c>
      <c r="C5" t="s">
        <v>8</v>
      </c>
      <c r="D5" s="2">
        <f>IFERROR(INDEX(D51:D500,MATCH($C$5,$C$51:$C$500,0)),"")</f>
        <v>4042595</v>
      </c>
      <c r="E5" s="2">
        <f>IFERROR(INDEX(E51:E500,MATCH($C$5,$C$51:$C$500,0)),"")</f>
        <v>6539411</v>
      </c>
      <c r="H5" s="2">
        <f>IFERROR(SUM(D5:G5)*(4/MAX(1,COUNT(D5:G5))),"")</f>
        <v>21164012</v>
      </c>
      <c r="I5" s="2">
        <f t="shared" ref="I5:R5" si="2">IFERROR(INDEX(I51:I500,MATCH($C$5,$C$51:$C$500,0)),"")</f>
        <v>34345402</v>
      </c>
      <c r="J5" s="2">
        <f t="shared" si="2"/>
        <v>27343918</v>
      </c>
      <c r="K5" s="2">
        <f t="shared" si="2"/>
        <v>20041297</v>
      </c>
      <c r="L5" s="2">
        <f t="shared" si="2"/>
        <v>7290386</v>
      </c>
      <c r="M5" s="2">
        <f t="shared" si="2"/>
        <v>-124373514</v>
      </c>
      <c r="N5" s="2">
        <f t="shared" si="2"/>
        <v>-325935623</v>
      </c>
      <c r="O5" s="2">
        <f t="shared" si="2"/>
        <v>-1865579</v>
      </c>
      <c r="P5" s="2">
        <f t="shared" si="2"/>
        <v>33559682</v>
      </c>
      <c r="Q5" s="2">
        <f t="shared" si="2"/>
        <v>50727463</v>
      </c>
      <c r="R5" s="2">
        <f t="shared" si="2"/>
        <v>49762884</v>
      </c>
    </row>
    <row r="6" spans="1:18" ht="15.5" x14ac:dyDescent="0.35">
      <c r="B6" t="s">
        <v>9</v>
      </c>
      <c r="C6" t="s">
        <v>10</v>
      </c>
      <c r="D6" s="2">
        <f>IFERROR(INDEX(D51:D500,MATCH($C$6,$C$51:$C$500,0)),"")</f>
        <v>144620090</v>
      </c>
      <c r="E6" s="2">
        <f>IFERROR(INDEX(E51:E500,MATCH($C$6,$C$51:$C$500,0)),"")</f>
        <v>140576525</v>
      </c>
      <c r="H6" s="2">
        <f>IFERROR(INDEX(D6:G6,COUNT(D6:G6)),"")</f>
        <v>140576525</v>
      </c>
      <c r="I6" s="2">
        <f t="shared" ref="I6:R6" si="3">IFERROR(INDEX(I51:I500,MATCH($C$6,$C$51:$C$500,0)),"")</f>
        <v>114567060</v>
      </c>
      <c r="J6" s="2">
        <f t="shared" si="3"/>
        <v>-257901303</v>
      </c>
      <c r="K6" s="2">
        <f t="shared" si="3"/>
        <v>-311161902</v>
      </c>
      <c r="L6" s="2">
        <f t="shared" si="3"/>
        <v>-331021320</v>
      </c>
      <c r="M6" s="2">
        <f t="shared" si="3"/>
        <v>-338359211</v>
      </c>
      <c r="N6" s="2">
        <f t="shared" si="3"/>
        <v>-214030284</v>
      </c>
      <c r="O6" s="2">
        <f t="shared" si="3"/>
        <v>265275331</v>
      </c>
      <c r="P6" s="2">
        <f t="shared" si="3"/>
        <v>329158987</v>
      </c>
      <c r="Q6" s="2">
        <f t="shared" si="3"/>
        <v>305788575</v>
      </c>
      <c r="R6" s="2">
        <f t="shared" si="3"/>
        <v>172555004</v>
      </c>
    </row>
    <row r="7" spans="1:18" ht="15.5" x14ac:dyDescent="0.35">
      <c r="B7" t="s">
        <v>11</v>
      </c>
      <c r="C7" t="s">
        <v>12</v>
      </c>
      <c r="D7" s="3">
        <f>IFERROR(INDEX(D51:D500,MATCH($C$7,$C$51:$C$500,0))/1000000000,"")</f>
        <v>124.84</v>
      </c>
      <c r="E7" s="3">
        <f>IFERROR(INDEX(E51:E500,MATCH($C$7,$C$51:$C$500,0))/1000000000,"")</f>
        <v>124.84</v>
      </c>
      <c r="H7" s="3">
        <f>IFERROR(INDEX(D7:G7,COUNT(D7:G7)),"")</f>
        <v>124.84</v>
      </c>
      <c r="I7" s="3">
        <f t="shared" ref="I7:R7" si="4">IFERROR(INDEX(I51:I500,MATCH($C$7,$C$51:$C$500,0))/1000000000,"")</f>
        <v>120.02</v>
      </c>
      <c r="J7" s="3">
        <f t="shared" si="4"/>
        <v>28.23</v>
      </c>
      <c r="K7" s="3">
        <f t="shared" si="4"/>
        <v>28.23</v>
      </c>
      <c r="L7" s="3">
        <f t="shared" si="4"/>
        <v>28.23</v>
      </c>
      <c r="M7" s="3">
        <f t="shared" si="4"/>
        <v>28.23</v>
      </c>
      <c r="N7" s="3">
        <f t="shared" si="4"/>
        <v>28.23</v>
      </c>
      <c r="O7" s="3">
        <f t="shared" si="4"/>
        <v>28.23</v>
      </c>
      <c r="P7" s="3">
        <f t="shared" si="4"/>
        <v>28.23</v>
      </c>
      <c r="Q7" s="3">
        <f t="shared" si="4"/>
        <v>28.23</v>
      </c>
      <c r="R7" s="3">
        <f t="shared" si="4"/>
        <v>0</v>
      </c>
    </row>
    <row r="8" spans="1:18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24000000000</v>
      </c>
      <c r="E8" s="2">
        <f>IFERROR(INDEX(E51:E500,MATCH("Free cash flow (Quarter)",$C$51:$C$500,0)),"")</f>
        <v>53000000000</v>
      </c>
      <c r="H8" s="2">
        <f>IFERROR(INDEX(D8:G8,COUNT(D8:G8)),"")</f>
        <v>53000000000</v>
      </c>
      <c r="I8" s="2">
        <f t="shared" ref="I8:R8" si="5">IFERROR(INDEX(I51:I500,MATCH($C$8,$C$51:$C$500,0)),"")</f>
        <v>1035000000000</v>
      </c>
      <c r="J8" s="2">
        <f t="shared" si="5"/>
        <v>174000000000</v>
      </c>
      <c r="K8" s="2">
        <f t="shared" si="5"/>
        <v>460000000000</v>
      </c>
      <c r="L8" s="2">
        <f t="shared" si="5"/>
        <v>73000000000</v>
      </c>
      <c r="M8" s="2">
        <f t="shared" si="5"/>
        <v>176000000000</v>
      </c>
      <c r="N8" s="2">
        <f t="shared" si="5"/>
        <v>-1785000000000</v>
      </c>
      <c r="O8" s="2">
        <f t="shared" si="5"/>
        <v>-342000000000</v>
      </c>
      <c r="P8" s="2">
        <f t="shared" si="5"/>
        <v>-1732000000000</v>
      </c>
      <c r="Q8" s="2">
        <f t="shared" si="5"/>
        <v>-303000000000</v>
      </c>
      <c r="R8" s="2">
        <f t="shared" si="5"/>
        <v>-548000000000</v>
      </c>
    </row>
    <row r="9" spans="1:18" ht="15.5" x14ac:dyDescent="0.35">
      <c r="A9" t="s">
        <v>16</v>
      </c>
      <c r="C9" t="s">
        <v>17</v>
      </c>
      <c r="D9" s="3">
        <f>IFERROR(INDEX(D51:D500,MATCH("Free cash flow per share (Quarter)",$C$51:$C$500,0)),"")</f>
        <v>0.19</v>
      </c>
      <c r="E9" s="3">
        <f>IFERROR(INDEX(E51:E500,MATCH("Free cash flow per share (Quarter)",$C$51:$C$500,0)),"")</f>
        <v>0.43</v>
      </c>
      <c r="H9" s="3">
        <f>IFERROR(INDEX(D9:G9,COUNT(D9:G9)),"")</f>
        <v>0.43</v>
      </c>
      <c r="I9" s="3">
        <f t="shared" ref="I9:R9" si="6">IFERROR(INDEX(I51:I500,MATCH($C$9,$C$51:$C$500,0)),"")</f>
        <v>8.6199999999999992</v>
      </c>
      <c r="J9" s="3">
        <f t="shared" si="6"/>
        <v>6.15</v>
      </c>
      <c r="K9" s="3">
        <f t="shared" si="6"/>
        <v>16.28</v>
      </c>
      <c r="L9" s="3">
        <f t="shared" si="6"/>
        <v>2.6</v>
      </c>
      <c r="M9" s="3">
        <f t="shared" si="6"/>
        <v>6.22</v>
      </c>
      <c r="N9" s="3">
        <f t="shared" si="6"/>
        <v>-63.21</v>
      </c>
      <c r="O9" s="3">
        <f t="shared" si="6"/>
        <v>-12.1</v>
      </c>
      <c r="P9" s="3">
        <f t="shared" si="6"/>
        <v>-61.36</v>
      </c>
      <c r="Q9" s="3">
        <f t="shared" si="6"/>
        <v>-10.73</v>
      </c>
      <c r="R9" s="3">
        <f t="shared" si="6"/>
        <v>-823795.11</v>
      </c>
    </row>
    <row r="10" spans="1:18" ht="15.5" x14ac:dyDescent="0.35">
      <c r="C10" t="s">
        <v>18</v>
      </c>
      <c r="D10" s="3">
        <f ca="1">IFERROR(IF(D9=0,"",D2/D9),"")</f>
        <v>405.26315789473682</v>
      </c>
      <c r="E10" s="3">
        <f ca="1">IFERROR(IF(E9=0,"",E2/E9),"")</f>
        <v>118.6046511627907</v>
      </c>
      <c r="I10" s="3">
        <f t="shared" ref="I10:R10" ca="1" si="7">IFERROR(IF(I9=0,"",I2/I9),"")</f>
        <v>9.5127610208816709</v>
      </c>
      <c r="J10" s="3">
        <f t="shared" ca="1" si="7"/>
        <v>5.2188617886178852</v>
      </c>
      <c r="K10" s="3">
        <f t="shared" ca="1" si="7"/>
        <v>3.1201781326781326</v>
      </c>
      <c r="L10" s="3">
        <f t="shared" ca="1" si="7"/>
        <v>16.118115384615383</v>
      </c>
      <c r="M10" s="3">
        <f t="shared" ca="1" si="7"/>
        <v>7.5541479099678464</v>
      </c>
      <c r="N10" s="3">
        <f t="shared" ca="1" si="7"/>
        <v>-1.5369150450878024</v>
      </c>
      <c r="O10" s="3">
        <f t="shared" ca="1" si="7"/>
        <v>-9.0258347107438013</v>
      </c>
      <c r="P10" s="3">
        <f t="shared" ca="1" si="7"/>
        <v>-2.2351808996088658</v>
      </c>
      <c r="Q10" s="3">
        <f t="shared" ca="1" si="7"/>
        <v>-18.817912395153773</v>
      </c>
      <c r="R10" s="3" t="str">
        <f t="shared" ca="1" si="7"/>
        <v/>
      </c>
    </row>
    <row r="11" spans="1:18" ht="15.5" x14ac:dyDescent="0.35">
      <c r="B11" t="s">
        <v>19</v>
      </c>
      <c r="C11" t="s">
        <v>20</v>
      </c>
      <c r="D11" s="2">
        <f>IFERROR(INDEX(D51:D500,MATCH($C$11,$C$51:$C$500,0)),"")</f>
        <v>42367700</v>
      </c>
      <c r="E11" s="2">
        <f>IFERROR(INDEX(E51:E500,MATCH($C$11,$C$51:$C$500,0)),"")</f>
        <v>56030970</v>
      </c>
      <c r="H11" s="2">
        <f>IFERROR(INDEX(D11:G11,COUNT(D11:G11)),"")</f>
        <v>56030970</v>
      </c>
      <c r="I11" s="2">
        <f t="shared" ref="I11:R11" si="8">IFERROR(INDEX(I51:I500,MATCH($C$11,$C$51:$C$500,0)),"")</f>
        <v>40955739</v>
      </c>
      <c r="J11" s="2">
        <f t="shared" si="8"/>
        <v>12623481</v>
      </c>
      <c r="K11" s="2">
        <f t="shared" si="8"/>
        <v>21051033</v>
      </c>
      <c r="L11" s="2">
        <f t="shared" si="8"/>
        <v>5103013</v>
      </c>
      <c r="M11" s="2">
        <f t="shared" si="8"/>
        <v>13767313</v>
      </c>
      <c r="N11" s="2">
        <f t="shared" si="8"/>
        <v>8981759</v>
      </c>
      <c r="O11" s="2">
        <f t="shared" si="8"/>
        <v>26985127</v>
      </c>
      <c r="P11" s="2">
        <f t="shared" si="8"/>
        <v>39127169</v>
      </c>
      <c r="Q11" s="2">
        <f t="shared" si="8"/>
        <v>83611326</v>
      </c>
      <c r="R11" s="2">
        <f t="shared" si="8"/>
        <v>60441867</v>
      </c>
    </row>
    <row r="12" spans="1:18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309000000000</v>
      </c>
      <c r="E12" s="2">
        <f>IFERROR(INDEX(E51:E500,MATCH("Net Debt (Quarter)",$C$51:$C$500,0)),"")</f>
        <v>211000000000</v>
      </c>
      <c r="H12" s="2">
        <f>IFERROR(INDEX(D12:G12,COUNT(D12:G12)),"")</f>
        <v>211000000000</v>
      </c>
      <c r="I12" s="2">
        <f t="shared" ref="I12:R12" si="9">IFERROR(INDEX(I51:I500,MATCH($C$12,$C$51:$C$500,0)),"")</f>
        <v>420000000000</v>
      </c>
      <c r="J12" s="2">
        <f t="shared" si="9"/>
        <v>873000000000</v>
      </c>
      <c r="K12" s="2">
        <f t="shared" si="9"/>
        <v>288000000000</v>
      </c>
      <c r="L12" s="2">
        <f t="shared" si="9"/>
        <v>718000000000</v>
      </c>
      <c r="M12" s="2">
        <f t="shared" si="9"/>
        <v>2461000000000</v>
      </c>
      <c r="N12" s="2">
        <f t="shared" si="9"/>
        <v>3027000000000</v>
      </c>
      <c r="O12" s="2">
        <f t="shared" si="9"/>
        <v>7078000000000</v>
      </c>
      <c r="P12" s="2">
        <f t="shared" si="9"/>
        <v>1700000000000</v>
      </c>
      <c r="Q12" s="2">
        <f t="shared" si="9"/>
        <v>-4000000000</v>
      </c>
      <c r="R12" s="2">
        <f t="shared" si="9"/>
        <v>339000000000</v>
      </c>
    </row>
    <row r="13" spans="1:18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1068000000000</v>
      </c>
      <c r="E13" s="2">
        <f>IFERROR(INDEX(E51:E500,MATCH("Total Debt (Quarter)",$C$51:$C$500,0)),"")</f>
        <v>1163000000000</v>
      </c>
      <c r="H13" s="2">
        <f>IFERROR(INDEX(D13:G13,COUNT(D13:G13)),"")</f>
        <v>1163000000000</v>
      </c>
      <c r="I13" s="2">
        <f t="shared" ref="I13:R13" si="10">IFERROR(INDEX(I51:I500,MATCH($C$13,$C$51:$C$500,0)),"")</f>
        <v>1105000000000</v>
      </c>
      <c r="J13" s="2">
        <f t="shared" si="10"/>
        <v>1077000000000</v>
      </c>
      <c r="K13" s="2">
        <f t="shared" si="10"/>
        <v>613000000000</v>
      </c>
      <c r="L13" s="2">
        <f t="shared" si="10"/>
        <v>797000000000</v>
      </c>
      <c r="M13" s="2">
        <f t="shared" si="10"/>
        <v>2657000000000</v>
      </c>
      <c r="N13" s="2">
        <f t="shared" si="10"/>
        <v>3154000000000</v>
      </c>
      <c r="O13" s="2">
        <f t="shared" si="10"/>
        <v>7453000000000</v>
      </c>
      <c r="P13" s="2">
        <f t="shared" si="10"/>
        <v>2266000000000</v>
      </c>
      <c r="Q13" s="2">
        <f t="shared" si="10"/>
        <v>1129000000000</v>
      </c>
      <c r="R13" s="2">
        <f t="shared" si="10"/>
        <v>1151000000000</v>
      </c>
    </row>
    <row r="14" spans="1:18" ht="15.5" x14ac:dyDescent="0.35">
      <c r="C14" t="s">
        <v>27</v>
      </c>
      <c r="D14" s="2">
        <f>IFERROR(INDEX(D51:D500,MATCH($C$14,$C$51:$C$500,0)),"")</f>
        <v>-4124321</v>
      </c>
      <c r="E14" s="2">
        <f>IFERROR(INDEX(E51:E500,MATCH($C$14,$C$51:$C$500,0)),"")</f>
        <v>-4150378</v>
      </c>
      <c r="H14" s="2">
        <f>IFERROR(SUM(D14:G14)*(4/MAX(1,COUNT(D14:G14))),"")</f>
        <v>-16549398</v>
      </c>
      <c r="I14" s="2">
        <f t="shared" ref="I14:R14" si="11">IFERROR(INDEX(I51:I500,MATCH($C$14,$C$51:$C$500,0)),"")</f>
        <v>-20210871</v>
      </c>
      <c r="J14" s="2">
        <f t="shared" si="11"/>
        <v>-20166464</v>
      </c>
      <c r="K14" s="2">
        <f t="shared" si="11"/>
        <v>-23619058</v>
      </c>
      <c r="L14" s="2">
        <f t="shared" si="11"/>
        <v>-22087788</v>
      </c>
      <c r="M14" s="2">
        <f t="shared" si="11"/>
        <v>-22422554</v>
      </c>
      <c r="N14" s="2">
        <f t="shared" si="11"/>
        <v>-28165478</v>
      </c>
      <c r="O14" s="2">
        <f t="shared" si="11"/>
        <v>-19591875</v>
      </c>
      <c r="P14" s="2">
        <f t="shared" si="11"/>
        <v>-16102259</v>
      </c>
      <c r="Q14" s="2">
        <f t="shared" si="11"/>
        <v>-8740342</v>
      </c>
      <c r="R14" s="2">
        <f t="shared" si="11"/>
        <v>-6546605</v>
      </c>
    </row>
    <row r="15" spans="1:18" ht="15.5" x14ac:dyDescent="0.35">
      <c r="C15" t="s">
        <v>28</v>
      </c>
      <c r="D15" s="2">
        <f>IFERROR(INDEX(D51:D500,MATCH($C$15,$C$51:$C$500,0)),"")</f>
        <v>1412720</v>
      </c>
      <c r="E15" s="2">
        <f>IFERROR(INDEX(E51:E500,MATCH($C$15,$C$51:$C$500,0)),"")</f>
        <v>-2430159</v>
      </c>
      <c r="H15" s="2">
        <f>IFERROR(SUM(D15:G15)*(4/MAX(1,COUNT(D15:G15))),"")</f>
        <v>-2034878</v>
      </c>
      <c r="I15" s="2">
        <f t="shared" ref="I15:R15" si="12">IFERROR(INDEX(I51:I500,MATCH($C$15,$C$51:$C$500,0)),"")</f>
        <v>-6764057</v>
      </c>
      <c r="J15" s="2">
        <f t="shared" si="12"/>
        <v>2155930</v>
      </c>
      <c r="K15" s="2">
        <f t="shared" si="12"/>
        <v>438665</v>
      </c>
      <c r="L15" s="2">
        <f t="shared" si="12"/>
        <v>-1874974</v>
      </c>
      <c r="M15" s="2">
        <f t="shared" si="12"/>
        <v>-15708504</v>
      </c>
      <c r="N15" s="2">
        <f t="shared" si="12"/>
        <v>14000568</v>
      </c>
      <c r="O15" s="2">
        <f t="shared" si="12"/>
        <v>-833235</v>
      </c>
      <c r="P15" s="2">
        <f t="shared" si="12"/>
        <v>-11086922</v>
      </c>
      <c r="Q15" s="2">
        <f t="shared" si="12"/>
        <v>-16802524</v>
      </c>
      <c r="R15" s="2">
        <f t="shared" si="12"/>
        <v>-19256668</v>
      </c>
    </row>
    <row r="16" spans="1:18" ht="15.5" x14ac:dyDescent="0.35">
      <c r="C16" t="s">
        <v>29</v>
      </c>
      <c r="D16" s="2">
        <f>IFERROR(INDEX(D51:D500,MATCH($C$16,$C$51:$C$500,0)),"")</f>
        <v>2638840</v>
      </c>
      <c r="E16" s="2">
        <f>IFERROR(INDEX(E51:E500,MATCH($C$16,$C$51:$C$500,0)),"")</f>
        <v>9193112</v>
      </c>
      <c r="H16" s="2">
        <f>IFERROR(SUM(D16:G16)*(4/MAX(1,COUNT(D16:G16))),"")</f>
        <v>23663904</v>
      </c>
      <c r="I16" s="2">
        <f t="shared" ref="I16:R16" si="13">IFERROR(INDEX(I51:I500,MATCH($C$16,$C$51:$C$500,0)),"")</f>
        <v>40731802</v>
      </c>
      <c r="J16" s="2">
        <f t="shared" si="13"/>
        <v>24744115</v>
      </c>
      <c r="K16" s="2">
        <f t="shared" si="13"/>
        <v>19730024</v>
      </c>
      <c r="L16" s="2">
        <f t="shared" si="13"/>
        <v>5503305</v>
      </c>
      <c r="M16" s="2">
        <f t="shared" si="13"/>
        <v>-111643299</v>
      </c>
      <c r="N16" s="2">
        <f t="shared" si="13"/>
        <v>-342761372</v>
      </c>
      <c r="O16" s="2">
        <f t="shared" si="13"/>
        <v>-2155288</v>
      </c>
      <c r="P16" s="2">
        <f t="shared" si="13"/>
        <v>41631781</v>
      </c>
      <c r="Q16" s="2">
        <f t="shared" si="13"/>
        <v>67748873</v>
      </c>
      <c r="R16" s="2">
        <f t="shared" si="13"/>
        <v>76998881</v>
      </c>
    </row>
    <row r="17" spans="1:18" ht="15.5" x14ac:dyDescent="0.35">
      <c r="A17" t="s">
        <v>30</v>
      </c>
    </row>
    <row r="18" spans="1:18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</row>
    <row r="19" spans="1:18" ht="15.5" x14ac:dyDescent="0.35">
      <c r="A19" t="s">
        <v>44</v>
      </c>
      <c r="C19" t="s">
        <v>45</v>
      </c>
    </row>
    <row r="20" spans="1:18" ht="15.5" x14ac:dyDescent="0.35">
      <c r="A20" t="s">
        <v>46</v>
      </c>
      <c r="C20" t="s">
        <v>47</v>
      </c>
      <c r="D20" s="2">
        <f ca="1">IFERROR(D21*D2,"")</f>
        <v>9612680000000</v>
      </c>
      <c r="E20" s="2">
        <f ca="1">IFERROR(E21*E2,"")</f>
        <v>6366840000000</v>
      </c>
      <c r="H20" s="2">
        <f t="shared" ref="H20:R20" ca="1" si="14">IFERROR(H21*H2,"")</f>
        <v>6366840000000</v>
      </c>
      <c r="I20" s="2">
        <f t="shared" ca="1" si="14"/>
        <v>9841640000000</v>
      </c>
      <c r="J20" s="2">
        <f t="shared" ca="1" si="14"/>
        <v>906070079999.99988</v>
      </c>
      <c r="K20" s="2">
        <f t="shared" ca="1" si="14"/>
        <v>1433985195000</v>
      </c>
      <c r="L20" s="2">
        <f t="shared" ca="1" si="14"/>
        <v>1183037433000</v>
      </c>
      <c r="M20" s="2">
        <f t="shared" ca="1" si="14"/>
        <v>1326437364000</v>
      </c>
      <c r="N20" s="2">
        <f t="shared" ca="1" si="14"/>
        <v>2742499332000</v>
      </c>
      <c r="O20" s="2">
        <f t="shared" ca="1" si="14"/>
        <v>3083071698000</v>
      </c>
      <c r="P20" s="2">
        <f t="shared" ca="1" si="14"/>
        <v>3871764261000</v>
      </c>
      <c r="Q20" s="2">
        <f t="shared" ca="1" si="14"/>
        <v>5700094326000</v>
      </c>
      <c r="R20" s="2" t="str">
        <f t="shared" ca="1" si="14"/>
        <v/>
      </c>
    </row>
    <row r="21" spans="1:18" ht="15.5" x14ac:dyDescent="0.35">
      <c r="C21" t="s">
        <v>12</v>
      </c>
      <c r="D21" s="2">
        <f>IFERROR(INDEX(D51:D500,MATCH($C$7,$C$51:$C$500,0)),"")</f>
        <v>124840000000</v>
      </c>
      <c r="E21" s="2">
        <f>IFERROR(INDEX(E51:E500,MATCH($C$7,$C$51:$C$500,0)),"")</f>
        <v>124840000000</v>
      </c>
      <c r="H21" s="2">
        <f>IFERROR(INDEX(D21:G21,COUNT(D21:G21)),"")</f>
        <v>124840000000</v>
      </c>
      <c r="I21" s="2">
        <f t="shared" ref="I21:R21" si="15">IFERROR(INDEX(I51:I500,MATCH($C$7,$C$51:$C$500,0)),"")</f>
        <v>120020000000</v>
      </c>
      <c r="J21" s="2">
        <f t="shared" si="15"/>
        <v>28230000000</v>
      </c>
      <c r="K21" s="2">
        <f t="shared" si="15"/>
        <v>28230000000</v>
      </c>
      <c r="L21" s="2">
        <f t="shared" si="15"/>
        <v>28230000000</v>
      </c>
      <c r="M21" s="2">
        <f t="shared" si="15"/>
        <v>28230000000</v>
      </c>
      <c r="N21" s="2">
        <f t="shared" si="15"/>
        <v>28230000000</v>
      </c>
      <c r="O21" s="2">
        <f t="shared" si="15"/>
        <v>28230000000</v>
      </c>
      <c r="P21" s="2">
        <f t="shared" si="15"/>
        <v>28230000000</v>
      </c>
      <c r="Q21" s="2">
        <f t="shared" si="15"/>
        <v>28230000000</v>
      </c>
      <c r="R21" s="2">
        <f t="shared" si="15"/>
        <v>0</v>
      </c>
    </row>
    <row r="23" spans="1:18" ht="15.5" x14ac:dyDescent="0.35">
      <c r="B23" t="s">
        <v>48</v>
      </c>
      <c r="C23" t="s">
        <v>49</v>
      </c>
      <c r="D23" s="3">
        <f>IFERROR(D5/D6*100,"")</f>
        <v>2.7953204841733954</v>
      </c>
      <c r="E23" s="3">
        <f>IFERROR(E5/E6*100,"")</f>
        <v>4.6518513670756905</v>
      </c>
      <c r="H23" s="3">
        <f t="shared" ref="H23:R23" si="16">IFERROR(H5/H6*100,"")</f>
        <v>15.055153767672092</v>
      </c>
      <c r="I23" s="3">
        <f t="shared" si="16"/>
        <v>29.978426608835036</v>
      </c>
      <c r="J23" s="3">
        <f t="shared" si="16"/>
        <v>-10.602473768812249</v>
      </c>
      <c r="K23" s="3">
        <f t="shared" si="16"/>
        <v>-6.4407939632661071</v>
      </c>
      <c r="L23" s="3">
        <f t="shared" si="16"/>
        <v>-2.2023916767657141</v>
      </c>
      <c r="M23" s="3">
        <f t="shared" si="16"/>
        <v>36.757833082900767</v>
      </c>
      <c r="N23" s="3">
        <f t="shared" si="16"/>
        <v>152.28481545163021</v>
      </c>
      <c r="O23" s="3">
        <f t="shared" si="16"/>
        <v>-0.70326139749496719</v>
      </c>
      <c r="P23" s="3">
        <f t="shared" si="16"/>
        <v>10.195584299814362</v>
      </c>
      <c r="Q23" s="3">
        <f t="shared" si="16"/>
        <v>16.589064192473511</v>
      </c>
      <c r="R23" s="3">
        <f t="shared" si="16"/>
        <v>28.838853030306787</v>
      </c>
    </row>
    <row r="24" spans="1:18" ht="15.5" x14ac:dyDescent="0.35">
      <c r="C24" t="s">
        <v>50</v>
      </c>
      <c r="D24" s="4">
        <f>IFERROR(_xlfn.RRI(5,I23,D23),"")</f>
        <v>-0.37780781153774157</v>
      </c>
      <c r="E24" s="4" t="str">
        <f>IFERROR(_xlfn.RRI(5,J23,E23),"")</f>
        <v/>
      </c>
      <c r="H24" s="4">
        <f t="shared" ref="H24:R24" si="17">IFERROR(_xlfn.RRI(5,M23,H23),"")</f>
        <v>-0.16349785515670479</v>
      </c>
      <c r="I24" s="4">
        <f t="shared" si="17"/>
        <v>-0.27751231829603973</v>
      </c>
      <c r="J24" s="4">
        <f t="shared" si="17"/>
        <v>0.72051350318520946</v>
      </c>
      <c r="K24" s="4" t="str">
        <f t="shared" si="17"/>
        <v/>
      </c>
      <c r="L24" s="4" t="str">
        <f t="shared" si="17"/>
        <v/>
      </c>
      <c r="M24" s="4">
        <f t="shared" si="17"/>
        <v>4.9722203748703508E-2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51</v>
      </c>
      <c r="C25" t="s">
        <v>52</v>
      </c>
      <c r="D25" s="3">
        <f>IFERROR(INDEX(D51:D500,MATCH($A$25,$C$51:$C$500,0)),"")</f>
        <v>0.56999999999999995</v>
      </c>
      <c r="E25" s="3">
        <f>IFERROR(INDEX(E51:E500,MATCH($A$25,$C$51:$C$500,0)),"")</f>
        <v>0.91</v>
      </c>
      <c r="H25" s="3">
        <f>IFERROR(INDEX(D25:G25,COUNT(D25:G25)),"")</f>
        <v>0.91</v>
      </c>
      <c r="I25" s="3">
        <f t="shared" ref="I25:R25" si="18">IFERROR(INDEX(I51:I500,MATCH($C$25,$C$51:$C$500,0)),"")</f>
        <v>4.66</v>
      </c>
      <c r="J25" s="3">
        <f t="shared" si="18"/>
        <v>15.1</v>
      </c>
      <c r="K25" s="3">
        <f t="shared" si="18"/>
        <v>10.96</v>
      </c>
      <c r="L25" s="3">
        <f t="shared" si="18"/>
        <v>1.88</v>
      </c>
      <c r="M25" s="3">
        <f t="shared" si="18"/>
        <v>-64.58</v>
      </c>
      <c r="N25" s="3">
        <f t="shared" si="18"/>
        <v>-169.75</v>
      </c>
      <c r="O25" s="3">
        <f t="shared" si="18"/>
        <v>-1.6</v>
      </c>
      <c r="P25" s="3">
        <f t="shared" si="18"/>
        <v>15.42</v>
      </c>
      <c r="Q25" s="3">
        <f t="shared" si="18"/>
        <v>24.15</v>
      </c>
      <c r="R25" s="3">
        <f t="shared" si="18"/>
        <v>1154445.4099999999</v>
      </c>
    </row>
    <row r="26" spans="1:18" ht="15.5" x14ac:dyDescent="0.35">
      <c r="C26" t="s">
        <v>53</v>
      </c>
      <c r="D26" s="4">
        <f>IFERROR(_xlfn.RRI(5,I25,D25),"")</f>
        <v>-0.34310222962945136</v>
      </c>
      <c r="E26" s="4">
        <f>IFERROR(_xlfn.RRI(5,J25,E25),"")</f>
        <v>-0.42981880611456558</v>
      </c>
      <c r="H26" s="4" t="str">
        <f t="shared" ref="H26:R26" si="19">IFERROR(_xlfn.RRI(5,M25,H25),"")</f>
        <v/>
      </c>
      <c r="I26" s="4" t="str">
        <f t="shared" si="19"/>
        <v/>
      </c>
      <c r="J26" s="4" t="str">
        <f t="shared" si="19"/>
        <v/>
      </c>
      <c r="K26" s="4">
        <f t="shared" si="19"/>
        <v>-6.6003527309503096E-2</v>
      </c>
      <c r="L26" s="4">
        <f t="shared" si="19"/>
        <v>-0.39986612319760195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54</v>
      </c>
      <c r="D27" s="3">
        <f>IFERROR(D4/D21,"")</f>
        <v>1.2443895145786608E-3</v>
      </c>
      <c r="E27" s="3">
        <f>IFERROR(E4/E21,"")</f>
        <v>9.2069343159243832E-4</v>
      </c>
      <c r="H27" s="3">
        <f t="shared" ref="H27:R27" si="20">IFERROR(H4/H21,"")</f>
        <v>4.3301658923421979E-3</v>
      </c>
      <c r="I27" s="3">
        <f t="shared" si="20"/>
        <v>4.0983402266288951E-3</v>
      </c>
      <c r="J27" s="3">
        <f t="shared" si="20"/>
        <v>1.492111888062345E-2</v>
      </c>
      <c r="K27" s="3">
        <f t="shared" si="20"/>
        <v>1.32202261424017E-2</v>
      </c>
      <c r="L27" s="3">
        <f t="shared" si="20"/>
        <v>8.4556816507261774E-3</v>
      </c>
      <c r="M27" s="3">
        <f t="shared" si="20"/>
        <v>7.4599119730782851E-3</v>
      </c>
      <c r="N27" s="3">
        <f t="shared" si="20"/>
        <v>8.9919034714842361E-3</v>
      </c>
      <c r="O27" s="3">
        <f t="shared" si="20"/>
        <v>1.8401859192348564E-2</v>
      </c>
      <c r="P27" s="3">
        <f t="shared" si="20"/>
        <v>1.6649655897980873E-2</v>
      </c>
      <c r="Q27" s="3">
        <f t="shared" si="20"/>
        <v>1.5560794969890188E-2</v>
      </c>
      <c r="R27" s="3" t="str">
        <f t="shared" si="20"/>
        <v/>
      </c>
    </row>
    <row r="28" spans="1:18" ht="15.5" x14ac:dyDescent="0.35">
      <c r="C28" t="s">
        <v>55</v>
      </c>
      <c r="D28" s="4">
        <f>IFERROR(_xlfn.RRI(5,I27,D27),"")</f>
        <v>-0.21210260091688804</v>
      </c>
      <c r="E28" s="4">
        <f>IFERROR(_xlfn.RRI(5,J27,E27),"")</f>
        <v>-0.42712122658111862</v>
      </c>
      <c r="H28" s="4">
        <f t="shared" ref="H28:R28" si="21">IFERROR(_xlfn.RRI(5,M27,H27),"")</f>
        <v>-0.10307905380394355</v>
      </c>
      <c r="I28" s="4">
        <f t="shared" si="21"/>
        <v>-0.14542285346332506</v>
      </c>
      <c r="J28" s="4">
        <f t="shared" si="21"/>
        <v>-4.1067721827493631E-2</v>
      </c>
      <c r="K28" s="4">
        <f t="shared" si="21"/>
        <v>-4.50805826627797E-2</v>
      </c>
      <c r="L28" s="4">
        <f t="shared" si="21"/>
        <v>-0.11483676228444351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56</v>
      </c>
      <c r="H29" s="4">
        <f t="shared" ref="H29:R29" si="22">IFERROR(((H25-I25)/I25)*100%,"")</f>
        <v>-0.80472103004291839</v>
      </c>
      <c r="I29" s="4">
        <f t="shared" si="22"/>
        <v>-0.69139072847682115</v>
      </c>
      <c r="J29" s="4">
        <f t="shared" si="22"/>
        <v>0.37773722627737211</v>
      </c>
      <c r="K29" s="4">
        <f t="shared" si="22"/>
        <v>4.8297872340425547</v>
      </c>
      <c r="L29" s="4">
        <f t="shared" si="22"/>
        <v>-1.0291111799318673</v>
      </c>
      <c r="M29" s="4">
        <f t="shared" si="22"/>
        <v>-0.61955817378497791</v>
      </c>
      <c r="N29" s="4">
        <f t="shared" si="22"/>
        <v>105.09375</v>
      </c>
      <c r="O29" s="4">
        <f t="shared" si="22"/>
        <v>-1.1037613488975357</v>
      </c>
      <c r="P29" s="4">
        <f t="shared" si="22"/>
        <v>-0.36149068322981365</v>
      </c>
      <c r="Q29" s="4">
        <f t="shared" si="22"/>
        <v>-0.99997908086446474</v>
      </c>
      <c r="R29" s="4" t="str">
        <f t="shared" si="22"/>
        <v/>
      </c>
    </row>
    <row r="30" spans="1:18" ht="15.5" x14ac:dyDescent="0.35">
      <c r="C30" t="s">
        <v>57</v>
      </c>
      <c r="H30" s="4">
        <f t="shared" ref="H30:R30" si="23">IFERROR(((H27-I27)/I27)*100%,"")</f>
        <v>5.6565744397456201E-2</v>
      </c>
      <c r="I30" s="4">
        <f t="shared" si="23"/>
        <v>-0.72533291508380138</v>
      </c>
      <c r="J30" s="4">
        <f t="shared" si="23"/>
        <v>0.12865836937285183</v>
      </c>
      <c r="K30" s="4">
        <f t="shared" si="23"/>
        <v>0.56347254881176156</v>
      </c>
      <c r="L30" s="4">
        <f t="shared" si="23"/>
        <v>0.13348276511056395</v>
      </c>
      <c r="M30" s="4">
        <f t="shared" si="23"/>
        <v>-0.17037454897779</v>
      </c>
      <c r="N30" s="4">
        <f t="shared" si="23"/>
        <v>-0.51135896772739997</v>
      </c>
      <c r="O30" s="4">
        <f t="shared" si="23"/>
        <v>0.10523961006186217</v>
      </c>
      <c r="P30" s="4">
        <f t="shared" si="23"/>
        <v>6.9974633699474084E-2</v>
      </c>
      <c r="Q30" s="4" t="str">
        <f t="shared" si="23"/>
        <v/>
      </c>
      <c r="R30" s="4" t="str">
        <f t="shared" si="23"/>
        <v/>
      </c>
    </row>
    <row r="32" spans="1:18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20.71</v>
      </c>
      <c r="E32" s="3">
        <f>IFERROR(INDEX(E51:E500,MATCH($A$32,$C$51:$C$500,0)),"")</f>
        <v>19.12</v>
      </c>
      <c r="H32" s="3">
        <f>IFERROR(INDEX(D32:G32,COUNT(D32:G32)),"")</f>
        <v>19.12</v>
      </c>
      <c r="I32" s="3">
        <f t="shared" ref="I32:R32" si="24">IFERROR(INDEX(I51:I500,MATCH($C$32,$C$51:$C$500,0)),"")</f>
        <v>15.93</v>
      </c>
      <c r="J32" s="3">
        <f t="shared" si="24"/>
        <v>-147.68</v>
      </c>
      <c r="K32" s="3">
        <f t="shared" si="24"/>
        <v>-170.24</v>
      </c>
      <c r="L32" s="3">
        <f t="shared" si="24"/>
        <v>-183</v>
      </c>
      <c r="M32" s="3">
        <f t="shared" si="24"/>
        <v>-171.26</v>
      </c>
      <c r="N32" s="3">
        <f t="shared" si="24"/>
        <v>-107.05</v>
      </c>
      <c r="O32" s="3">
        <f t="shared" si="24"/>
        <v>130.5</v>
      </c>
      <c r="P32" s="3">
        <f t="shared" si="24"/>
        <v>168.83</v>
      </c>
      <c r="Q32" s="3">
        <f t="shared" si="24"/>
        <v>146.72999999999999</v>
      </c>
      <c r="R32" s="3">
        <f t="shared" si="24"/>
        <v>3483246.75</v>
      </c>
    </row>
    <row r="33" spans="1:18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2.46</v>
      </c>
      <c r="E33" s="3">
        <f>IFERROR(INDEX(E51:E500,MATCH($A$33,$C$51:$C$500,0)),"")</f>
        <v>3.45</v>
      </c>
      <c r="H33" s="3">
        <f>IFERROR(INDEX(D33:G33,COUNT(D33:G33)),"")</f>
        <v>3.45</v>
      </c>
      <c r="I33" s="3">
        <f t="shared" ref="I33:R33" si="25">IFERROR(INDEX(I51:I500,MATCH($C$33,$C$51:$C$500,0)),"")</f>
        <v>5.15</v>
      </c>
      <c r="J33" s="3">
        <f t="shared" si="25"/>
        <v>-0.33</v>
      </c>
      <c r="K33" s="3">
        <f t="shared" si="25"/>
        <v>-0.47</v>
      </c>
      <c r="L33" s="3">
        <f t="shared" si="25"/>
        <v>-0.36</v>
      </c>
      <c r="M33" s="3">
        <f t="shared" si="25"/>
        <v>-0.43</v>
      </c>
      <c r="N33" s="3">
        <f t="shared" si="25"/>
        <v>-1.43</v>
      </c>
      <c r="O33" s="3">
        <f t="shared" si="25"/>
        <v>1.32</v>
      </c>
      <c r="P33" s="3">
        <f t="shared" si="25"/>
        <v>1.28</v>
      </c>
      <c r="Q33" s="3">
        <f t="shared" si="25"/>
        <v>2.17</v>
      </c>
      <c r="R33" s="3">
        <f t="shared" si="25"/>
        <v>0</v>
      </c>
    </row>
    <row r="34" spans="1:18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89.47</v>
      </c>
      <c r="E34" s="3">
        <f>IFERROR(INDEX(E51:E500,MATCH($A$34,$C$51:$C$500,0)),"")</f>
        <v>72.53</v>
      </c>
      <c r="H34" s="3">
        <f>IFERROR(INDEX(D34:G34,COUNT(D34:G34)),"")</f>
        <v>72.53</v>
      </c>
      <c r="I34" s="3">
        <f t="shared" ref="I34:R34" si="26">IFERROR(INDEX(I51:I500,MATCH($C$34,$C$51:$C$500,0)),"")</f>
        <v>17.600000000000001</v>
      </c>
      <c r="J34" s="3">
        <f t="shared" si="26"/>
        <v>3.25</v>
      </c>
      <c r="K34" s="3">
        <f t="shared" si="26"/>
        <v>7.3</v>
      </c>
      <c r="L34" s="3">
        <f t="shared" si="26"/>
        <v>35.11</v>
      </c>
      <c r="M34" s="3">
        <f t="shared" si="26"/>
        <v>-1.1499999999999999</v>
      </c>
      <c r="N34" s="3">
        <f t="shared" si="26"/>
        <v>-0.9</v>
      </c>
      <c r="O34" s="3">
        <f t="shared" si="26"/>
        <v>-107.5</v>
      </c>
      <c r="P34" s="3">
        <f t="shared" si="26"/>
        <v>14.01</v>
      </c>
      <c r="Q34" s="3">
        <f t="shared" si="26"/>
        <v>13.17</v>
      </c>
      <c r="R34" s="3">
        <f t="shared" si="26"/>
        <v>0</v>
      </c>
    </row>
    <row r="35" spans="1:18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2.34</v>
      </c>
      <c r="E35" s="3">
        <f>IFERROR(INDEX(E51:E500,MATCH($A$35,$C$51:$C$500,0)),"")</f>
        <v>4.25</v>
      </c>
      <c r="H35" s="3">
        <f>IFERROR(INDEX(D35:G35,COUNT(D35:G35)),"")</f>
        <v>4.25</v>
      </c>
      <c r="I35" s="3">
        <f t="shared" ref="I35:R35" si="27">IFERROR(INDEX(I51:I500,MATCH($C$35,$C$51:$C$500,0)),"")</f>
        <v>1.21</v>
      </c>
      <c r="J35" s="3">
        <f t="shared" si="27"/>
        <v>0.21</v>
      </c>
      <c r="K35" s="3">
        <f t="shared" si="27"/>
        <v>0.4</v>
      </c>
      <c r="L35" s="3">
        <f t="shared" si="27"/>
        <v>0.52</v>
      </c>
      <c r="M35" s="3">
        <f t="shared" si="27"/>
        <v>0.69</v>
      </c>
      <c r="N35" s="3">
        <f t="shared" si="27"/>
        <v>1.17</v>
      </c>
      <c r="O35" s="3">
        <f t="shared" si="27"/>
        <v>0.66</v>
      </c>
      <c r="P35" s="3">
        <f t="shared" si="27"/>
        <v>0.91</v>
      </c>
      <c r="Q35" s="3">
        <f t="shared" si="27"/>
        <v>1.53</v>
      </c>
      <c r="R35" s="3">
        <f t="shared" si="27"/>
        <v>0</v>
      </c>
    </row>
    <row r="36" spans="1:18" ht="15.5" x14ac:dyDescent="0.35">
      <c r="B36" t="s">
        <v>70</v>
      </c>
      <c r="C36" t="s">
        <v>71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R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0.87849999999999995</v>
      </c>
      <c r="Q36" s="4">
        <f t="shared" si="28"/>
        <v>0.2792</v>
      </c>
      <c r="R36" s="4">
        <f t="shared" si="28"/>
        <v>0</v>
      </c>
    </row>
    <row r="37" spans="1:18" ht="15.5" x14ac:dyDescent="0.35">
      <c r="B37" t="s">
        <v>72</v>
      </c>
      <c r="C37" t="s">
        <v>73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R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3.06</v>
      </c>
      <c r="Q37" s="3">
        <f t="shared" si="29"/>
        <v>5.07</v>
      </c>
      <c r="R37" s="3">
        <f t="shared" si="29"/>
        <v>0</v>
      </c>
    </row>
    <row r="50" spans="2:18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</row>
    <row r="51" spans="2:18" ht="15.5" x14ac:dyDescent="0.35">
      <c r="B51" t="s">
        <v>79</v>
      </c>
      <c r="C51" t="s">
        <v>6</v>
      </c>
      <c r="D51" s="5">
        <v>155349587</v>
      </c>
      <c r="E51" s="5">
        <v>114939368</v>
      </c>
      <c r="F51" s="5">
        <v>184752161</v>
      </c>
      <c r="G51" s="5">
        <v>128175321</v>
      </c>
      <c r="I51" s="5">
        <v>491882794</v>
      </c>
      <c r="J51" s="5">
        <v>421223186</v>
      </c>
      <c r="K51" s="5">
        <v>373206984</v>
      </c>
      <c r="L51" s="5">
        <v>238703893</v>
      </c>
      <c r="M51" s="5">
        <v>210593315</v>
      </c>
      <c r="N51" s="5">
        <v>253841435</v>
      </c>
      <c r="O51" s="5">
        <v>519484485</v>
      </c>
      <c r="P51" s="5">
        <v>470019786</v>
      </c>
      <c r="Q51" s="5">
        <v>439281242</v>
      </c>
      <c r="R51" s="5">
        <v>388662512</v>
      </c>
    </row>
    <row r="52" spans="2:18" ht="15.5" x14ac:dyDescent="0.35">
      <c r="C52" t="s">
        <v>82</v>
      </c>
      <c r="D52" s="5">
        <v>-140341367</v>
      </c>
      <c r="E52" s="5">
        <v>-102105684</v>
      </c>
      <c r="F52" s="5">
        <v>-159186374</v>
      </c>
      <c r="G52" s="5">
        <v>-108557435</v>
      </c>
      <c r="I52" s="5">
        <v>-431312252</v>
      </c>
      <c r="J52" s="5">
        <v>-379219103</v>
      </c>
      <c r="K52" s="5">
        <v>-345505584</v>
      </c>
      <c r="L52" s="5">
        <v>-213836674</v>
      </c>
      <c r="M52" s="5">
        <v>-305088245</v>
      </c>
      <c r="N52" s="5">
        <v>-565181957</v>
      </c>
      <c r="O52" s="5">
        <v>-504442309</v>
      </c>
      <c r="P52" s="5">
        <v>-421022798</v>
      </c>
      <c r="Q52" s="5">
        <v>-373054965</v>
      </c>
      <c r="R52" s="5">
        <v>-301294175</v>
      </c>
    </row>
    <row r="53" spans="2:18" ht="15.5" x14ac:dyDescent="0.35">
      <c r="C53" t="s">
        <v>86</v>
      </c>
      <c r="D53" s="5">
        <v>15008220</v>
      </c>
      <c r="E53" s="5">
        <v>12833684</v>
      </c>
      <c r="F53" s="5">
        <v>25565787</v>
      </c>
      <c r="G53" s="5">
        <v>19617886</v>
      </c>
      <c r="I53" s="5">
        <v>60570542</v>
      </c>
      <c r="J53" s="5">
        <v>42004083</v>
      </c>
      <c r="K53" s="5">
        <v>27701400</v>
      </c>
      <c r="L53" s="5">
        <v>24867219</v>
      </c>
      <c r="M53" s="5">
        <v>-94494930</v>
      </c>
      <c r="N53" s="5">
        <v>-311340522</v>
      </c>
      <c r="O53" s="5">
        <v>15042176</v>
      </c>
      <c r="P53" s="5">
        <v>48996988</v>
      </c>
      <c r="Q53" s="5">
        <v>66226277</v>
      </c>
      <c r="R53" s="5">
        <v>87368337</v>
      </c>
    </row>
    <row r="54" spans="2:18" ht="15.5" x14ac:dyDescent="0.35">
      <c r="C54" t="s">
        <v>87</v>
      </c>
      <c r="D54" s="5">
        <v>-12369380</v>
      </c>
      <c r="E54" s="5">
        <v>-3640572</v>
      </c>
      <c r="F54" s="5">
        <v>-12081264</v>
      </c>
      <c r="G54" s="5">
        <v>-2290351</v>
      </c>
      <c r="I54" s="5">
        <v>-19838740</v>
      </c>
      <c r="J54" s="5">
        <v>-17259968</v>
      </c>
      <c r="K54" s="5">
        <v>-7971376</v>
      </c>
      <c r="L54" s="5">
        <v>-19363914</v>
      </c>
      <c r="M54" s="5">
        <v>-17148369</v>
      </c>
      <c r="N54" s="5">
        <v>-31420850</v>
      </c>
      <c r="O54" s="5">
        <v>-17197464</v>
      </c>
      <c r="P54" s="5">
        <v>-7365207</v>
      </c>
      <c r="Q54" s="5">
        <v>1522596</v>
      </c>
      <c r="R54" s="5">
        <v>-10369456</v>
      </c>
    </row>
    <row r="55" spans="2:18" ht="15.5" x14ac:dyDescent="0.35">
      <c r="C55" t="s">
        <v>89</v>
      </c>
      <c r="D55" s="5">
        <v>485043</v>
      </c>
      <c r="E55" s="5">
        <v>460238</v>
      </c>
      <c r="F55" s="5">
        <v>299756</v>
      </c>
      <c r="G55" s="5">
        <v>424379</v>
      </c>
      <c r="I55" s="5">
        <v>890900</v>
      </c>
      <c r="J55" s="5">
        <v>337803</v>
      </c>
      <c r="K55" s="5">
        <v>238867</v>
      </c>
      <c r="L55" s="5">
        <v>141760</v>
      </c>
      <c r="M55" s="5">
        <v>72488</v>
      </c>
      <c r="N55" s="5">
        <v>112766</v>
      </c>
      <c r="O55" s="5">
        <v>441422</v>
      </c>
      <c r="P55" s="5">
        <v>795704</v>
      </c>
      <c r="Q55" s="5">
        <v>415409</v>
      </c>
      <c r="R55" s="5">
        <v>299950</v>
      </c>
    </row>
    <row r="56" spans="2:18" ht="15.5" x14ac:dyDescent="0.35">
      <c r="C56" t="s">
        <v>27</v>
      </c>
      <c r="D56" s="5">
        <v>-4124321</v>
      </c>
      <c r="E56" s="5">
        <v>-4150378</v>
      </c>
      <c r="F56" s="5">
        <v>-5358420</v>
      </c>
      <c r="G56" s="5">
        <v>-5271372</v>
      </c>
      <c r="I56" s="5">
        <v>-20210871</v>
      </c>
      <c r="J56" s="5">
        <v>-20166464</v>
      </c>
      <c r="K56" s="5">
        <v>-23619058</v>
      </c>
      <c r="L56" s="5">
        <v>-22087788</v>
      </c>
      <c r="M56" s="5">
        <v>-22422554</v>
      </c>
      <c r="N56" s="5">
        <v>-28165478</v>
      </c>
      <c r="O56" s="5">
        <v>-19591875</v>
      </c>
      <c r="P56" s="5">
        <v>-16102259</v>
      </c>
      <c r="Q56" s="5">
        <v>-8740342</v>
      </c>
      <c r="R56" s="5">
        <v>-6546605</v>
      </c>
    </row>
    <row r="57" spans="2:18" ht="15.5" x14ac:dyDescent="0.35">
      <c r="C57" t="s">
        <v>90</v>
      </c>
      <c r="Q57" s="5">
        <v>-529123</v>
      </c>
      <c r="R57" s="5">
        <v>-4280637</v>
      </c>
    </row>
    <row r="58" spans="2:18" ht="15.5" x14ac:dyDescent="0.35">
      <c r="C58" t="s">
        <v>85</v>
      </c>
      <c r="D58" s="5">
        <v>-9688</v>
      </c>
      <c r="E58" s="5">
        <v>10227</v>
      </c>
      <c r="F58" s="5">
        <v>6332</v>
      </c>
      <c r="G58" s="5">
        <v>5247</v>
      </c>
      <c r="I58" s="5">
        <v>17315</v>
      </c>
      <c r="J58" s="5">
        <v>8929</v>
      </c>
      <c r="K58" s="5">
        <v>-107774</v>
      </c>
      <c r="L58" s="5">
        <v>56567</v>
      </c>
      <c r="M58" s="5">
        <v>44587</v>
      </c>
      <c r="N58" s="5">
        <v>28254</v>
      </c>
      <c r="O58" s="5">
        <v>197470</v>
      </c>
    </row>
    <row r="59" spans="2:18" ht="15.5" x14ac:dyDescent="0.35">
      <c r="C59" t="s">
        <v>94</v>
      </c>
      <c r="D59" s="5">
        <v>-12369380</v>
      </c>
      <c r="E59" s="5">
        <v>-3640572</v>
      </c>
      <c r="F59" s="5">
        <v>-12081264</v>
      </c>
      <c r="G59" s="5">
        <v>-2290351</v>
      </c>
      <c r="I59" s="5">
        <v>-19838740</v>
      </c>
      <c r="J59" s="5">
        <v>-17259968</v>
      </c>
      <c r="K59" s="5">
        <v>-7971376</v>
      </c>
      <c r="L59" s="5">
        <v>-19363914</v>
      </c>
      <c r="M59" s="5">
        <v>-17148369</v>
      </c>
      <c r="N59" s="5">
        <v>-31420850</v>
      </c>
      <c r="O59" s="5">
        <v>-17197464</v>
      </c>
      <c r="P59" s="5">
        <v>-7365207</v>
      </c>
      <c r="Q59" s="5">
        <v>1522596</v>
      </c>
      <c r="R59" s="5">
        <v>-10369456</v>
      </c>
    </row>
    <row r="60" spans="2:18" ht="15.5" x14ac:dyDescent="0.35">
      <c r="C60" t="s">
        <v>29</v>
      </c>
      <c r="D60" s="5">
        <v>2638840</v>
      </c>
      <c r="E60" s="5">
        <v>9193112</v>
      </c>
      <c r="F60" s="5">
        <v>13484523</v>
      </c>
      <c r="G60" s="5">
        <v>17327535</v>
      </c>
      <c r="I60" s="5">
        <v>40731802</v>
      </c>
      <c r="J60" s="5">
        <v>24744115</v>
      </c>
      <c r="K60" s="5">
        <v>19730024</v>
      </c>
      <c r="L60" s="5">
        <v>5503305</v>
      </c>
      <c r="M60" s="5">
        <v>-111643299</v>
      </c>
      <c r="N60" s="5">
        <v>-342761372</v>
      </c>
      <c r="O60" s="5">
        <v>-2155288</v>
      </c>
      <c r="P60" s="5">
        <v>41631781</v>
      </c>
      <c r="Q60" s="5">
        <v>67748873</v>
      </c>
      <c r="R60" s="5">
        <v>76998881</v>
      </c>
    </row>
    <row r="61" spans="2:18" ht="15.5" x14ac:dyDescent="0.35">
      <c r="C61" t="s">
        <v>28</v>
      </c>
      <c r="D61" s="5">
        <v>1412720</v>
      </c>
      <c r="E61" s="5">
        <v>-2430159</v>
      </c>
      <c r="F61" s="5">
        <v>-1848346</v>
      </c>
      <c r="G61" s="5">
        <v>-3761386</v>
      </c>
      <c r="I61" s="5">
        <v>-6764057</v>
      </c>
      <c r="J61" s="5">
        <v>2155930</v>
      </c>
      <c r="K61" s="5">
        <v>438665</v>
      </c>
      <c r="L61" s="5">
        <v>-1874974</v>
      </c>
      <c r="M61" s="5">
        <v>-15708504</v>
      </c>
      <c r="N61" s="5">
        <v>14000568</v>
      </c>
      <c r="O61" s="5">
        <v>-833235</v>
      </c>
      <c r="P61" s="5">
        <v>-11086922</v>
      </c>
      <c r="Q61" s="5">
        <v>-16802524</v>
      </c>
      <c r="R61" s="5">
        <v>-19256668</v>
      </c>
    </row>
    <row r="62" spans="2:18" ht="15.5" x14ac:dyDescent="0.35">
      <c r="C62" t="s">
        <v>321</v>
      </c>
    </row>
    <row r="63" spans="2:18" ht="15.5" x14ac:dyDescent="0.35">
      <c r="C63" t="s">
        <v>322</v>
      </c>
    </row>
    <row r="64" spans="2:18" ht="15.5" x14ac:dyDescent="0.35">
      <c r="C64" t="s">
        <v>93</v>
      </c>
    </row>
    <row r="65" spans="2:18" ht="15.5" x14ac:dyDescent="0.35">
      <c r="C65" t="s">
        <v>323</v>
      </c>
      <c r="D65" s="5">
        <v>1412720</v>
      </c>
      <c r="E65" s="5">
        <v>-2430159</v>
      </c>
      <c r="F65" s="5">
        <v>-1848346</v>
      </c>
      <c r="G65" s="5">
        <v>-3761386</v>
      </c>
      <c r="I65" s="5">
        <v>-6764057</v>
      </c>
      <c r="J65" s="5">
        <v>2155930</v>
      </c>
      <c r="K65" s="5">
        <v>438665</v>
      </c>
      <c r="L65" s="5">
        <v>-1874974</v>
      </c>
      <c r="M65" s="5">
        <v>-15708504</v>
      </c>
      <c r="N65" s="5">
        <v>14000568</v>
      </c>
      <c r="O65" s="5">
        <v>-833235</v>
      </c>
      <c r="P65" s="5">
        <v>-11086922</v>
      </c>
      <c r="Q65" s="5">
        <v>-16802524</v>
      </c>
      <c r="R65" s="5">
        <v>-19256668</v>
      </c>
    </row>
    <row r="66" spans="2:18" ht="15.5" x14ac:dyDescent="0.35">
      <c r="C66" t="s">
        <v>95</v>
      </c>
      <c r="D66" s="5">
        <v>4051560</v>
      </c>
      <c r="E66" s="5">
        <v>6762953</v>
      </c>
      <c r="F66" s="5">
        <v>11636177</v>
      </c>
      <c r="G66" s="5">
        <v>13566149</v>
      </c>
      <c r="I66" s="5">
        <v>33967745</v>
      </c>
      <c r="J66" s="5">
        <v>26900045</v>
      </c>
      <c r="K66" s="5">
        <v>20168689</v>
      </c>
      <c r="L66" s="5">
        <v>3628331</v>
      </c>
      <c r="M66" s="5">
        <v>-127351803</v>
      </c>
      <c r="N66" s="5">
        <v>-328760804</v>
      </c>
      <c r="O66" s="5">
        <v>-2988523</v>
      </c>
      <c r="P66" s="5">
        <v>30544859</v>
      </c>
      <c r="Q66" s="5">
        <v>50946349</v>
      </c>
      <c r="R66" s="5">
        <v>57742213</v>
      </c>
    </row>
    <row r="67" spans="2:18" ht="15.5" x14ac:dyDescent="0.35">
      <c r="C67" t="s">
        <v>461</v>
      </c>
    </row>
    <row r="68" spans="2:18" ht="15.5" x14ac:dyDescent="0.35">
      <c r="C68" t="s">
        <v>97</v>
      </c>
      <c r="D68" s="5">
        <v>4051560</v>
      </c>
      <c r="E68" s="5">
        <v>6762953</v>
      </c>
      <c r="F68" s="5">
        <v>11636177</v>
      </c>
      <c r="G68" s="5">
        <v>13566149</v>
      </c>
      <c r="I68" s="5">
        <v>33967745</v>
      </c>
      <c r="J68" s="5">
        <v>26900045</v>
      </c>
      <c r="K68" s="5">
        <v>20168689</v>
      </c>
      <c r="L68" s="5">
        <v>3628331</v>
      </c>
      <c r="M68" s="5">
        <v>-127351803</v>
      </c>
      <c r="N68" s="5">
        <v>-328760804</v>
      </c>
      <c r="O68" s="5">
        <v>-2988523</v>
      </c>
      <c r="P68" s="5">
        <v>30544859</v>
      </c>
      <c r="Q68" s="5">
        <v>50946349</v>
      </c>
      <c r="R68" s="5">
        <v>57742213</v>
      </c>
    </row>
    <row r="69" spans="2:18" ht="15.5" x14ac:dyDescent="0.35">
      <c r="C69" t="s">
        <v>98</v>
      </c>
      <c r="D69" s="5">
        <v>-18653</v>
      </c>
      <c r="E69" s="5">
        <v>-213315</v>
      </c>
      <c r="F69" s="5">
        <v>1206226</v>
      </c>
      <c r="G69" s="5">
        <v>-274998</v>
      </c>
      <c r="I69" s="5">
        <v>394972</v>
      </c>
      <c r="J69" s="5">
        <v>452802</v>
      </c>
      <c r="K69" s="5">
        <v>-235166</v>
      </c>
      <c r="L69" s="5">
        <v>3718622</v>
      </c>
      <c r="M69" s="5">
        <v>3022876</v>
      </c>
      <c r="N69" s="5">
        <v>2853435</v>
      </c>
      <c r="O69" s="5">
        <v>1320414</v>
      </c>
      <c r="P69" s="5">
        <v>3014823</v>
      </c>
      <c r="Q69" s="5">
        <v>-218886</v>
      </c>
      <c r="R69" s="5">
        <v>-7979329</v>
      </c>
    </row>
    <row r="70" spans="2:18" ht="15.5" x14ac:dyDescent="0.35">
      <c r="C70" t="s">
        <v>99</v>
      </c>
      <c r="D70" s="5">
        <v>4032907</v>
      </c>
      <c r="E70" s="5">
        <v>6549638</v>
      </c>
      <c r="F70" s="5">
        <v>12842403</v>
      </c>
      <c r="G70" s="5">
        <v>13291151</v>
      </c>
      <c r="I70" s="5">
        <v>34362717</v>
      </c>
      <c r="J70" s="5">
        <v>27352847</v>
      </c>
      <c r="K70" s="5">
        <v>19933523</v>
      </c>
      <c r="L70" s="5">
        <v>7346953</v>
      </c>
      <c r="M70" s="5">
        <v>-124328927</v>
      </c>
      <c r="N70" s="5">
        <v>-325907369</v>
      </c>
      <c r="O70" s="5">
        <v>-1668109</v>
      </c>
      <c r="P70" s="5">
        <v>33559682</v>
      </c>
      <c r="Q70" s="5">
        <v>50727463</v>
      </c>
      <c r="R70" s="5">
        <v>49762884</v>
      </c>
    </row>
    <row r="71" spans="2:18" ht="15.5" x14ac:dyDescent="0.35">
      <c r="C71" t="s">
        <v>100</v>
      </c>
      <c r="D71" s="5">
        <v>4051560</v>
      </c>
      <c r="E71" s="5">
        <v>6762953</v>
      </c>
      <c r="F71" s="5">
        <v>11636177</v>
      </c>
      <c r="G71" s="5">
        <v>13566149</v>
      </c>
      <c r="I71" s="5">
        <v>33967745</v>
      </c>
      <c r="J71" s="5">
        <v>26900045</v>
      </c>
      <c r="K71" s="5">
        <v>20168689</v>
      </c>
      <c r="L71" s="5">
        <v>3628331</v>
      </c>
      <c r="M71" s="5">
        <v>-127351803</v>
      </c>
      <c r="N71" s="5">
        <v>-328760804</v>
      </c>
      <c r="O71" s="5">
        <v>-2988523</v>
      </c>
      <c r="P71" s="5">
        <v>30544859</v>
      </c>
      <c r="Q71" s="5">
        <v>50946349</v>
      </c>
      <c r="R71" s="5">
        <v>57742213</v>
      </c>
    </row>
    <row r="72" spans="2:18" ht="15.5" x14ac:dyDescent="0.35">
      <c r="C72" t="s">
        <v>8</v>
      </c>
      <c r="D72" s="5">
        <v>4042595</v>
      </c>
      <c r="E72" s="5">
        <v>6539411</v>
      </c>
      <c r="F72" s="5">
        <v>12836071</v>
      </c>
      <c r="G72" s="5">
        <v>13285904</v>
      </c>
      <c r="I72" s="5">
        <v>34345402</v>
      </c>
      <c r="J72" s="5">
        <v>27343918</v>
      </c>
      <c r="K72" s="5">
        <v>20041297</v>
      </c>
      <c r="L72" s="5">
        <v>7290386</v>
      </c>
      <c r="M72" s="5">
        <v>-124373514</v>
      </c>
      <c r="N72" s="5">
        <v>-325935623</v>
      </c>
      <c r="O72" s="5">
        <v>-1865579</v>
      </c>
      <c r="P72" s="5">
        <v>33559682</v>
      </c>
      <c r="Q72" s="5">
        <v>50727463</v>
      </c>
      <c r="R72" s="5">
        <v>49762884</v>
      </c>
    </row>
    <row r="73" spans="2:18" ht="15.5" x14ac:dyDescent="0.35">
      <c r="C73" t="s">
        <v>102</v>
      </c>
      <c r="D73" s="5">
        <v>4051560</v>
      </c>
      <c r="E73" s="5">
        <v>6762953</v>
      </c>
      <c r="F73" s="5">
        <v>11636177</v>
      </c>
      <c r="G73" s="5">
        <v>13566149</v>
      </c>
      <c r="I73" s="5">
        <v>33967745</v>
      </c>
      <c r="J73" s="5">
        <v>26900045</v>
      </c>
      <c r="K73" s="5">
        <v>20168689</v>
      </c>
      <c r="L73" s="5">
        <v>3628331</v>
      </c>
      <c r="M73" s="5">
        <v>-127351803</v>
      </c>
      <c r="N73" s="5">
        <v>-328760804</v>
      </c>
      <c r="O73" s="5">
        <v>-2988523</v>
      </c>
      <c r="P73" s="5">
        <v>30544859</v>
      </c>
      <c r="Q73" s="5">
        <v>50946349</v>
      </c>
      <c r="R73" s="5">
        <v>57742213</v>
      </c>
    </row>
    <row r="74" spans="2:18" ht="15.5" x14ac:dyDescent="0.35">
      <c r="C74" t="s">
        <v>103</v>
      </c>
      <c r="D74" s="5">
        <v>4032907</v>
      </c>
      <c r="E74" s="5">
        <v>6549638</v>
      </c>
      <c r="F74" s="5">
        <v>12842403</v>
      </c>
      <c r="G74" s="5">
        <v>13291151</v>
      </c>
      <c r="I74" s="5">
        <v>34362717</v>
      </c>
      <c r="J74" s="5">
        <v>27352847</v>
      </c>
      <c r="K74" s="5">
        <v>19933523</v>
      </c>
      <c r="L74" s="5">
        <v>7346953</v>
      </c>
      <c r="M74" s="5">
        <v>-124328927</v>
      </c>
      <c r="N74" s="5">
        <v>-325907369</v>
      </c>
      <c r="O74" s="5">
        <v>-1668109</v>
      </c>
      <c r="P74" s="5">
        <v>33559682</v>
      </c>
      <c r="Q74" s="5">
        <v>50727463</v>
      </c>
      <c r="R74" s="5">
        <v>49762884</v>
      </c>
    </row>
    <row r="75" spans="2:18" ht="15.5" x14ac:dyDescent="0.35">
      <c r="C75" t="s">
        <v>104</v>
      </c>
      <c r="D75" s="5">
        <v>4032907</v>
      </c>
      <c r="E75" s="5">
        <v>6549638</v>
      </c>
      <c r="F75" s="5">
        <v>12842403</v>
      </c>
      <c r="G75" s="5">
        <v>13291151</v>
      </c>
      <c r="I75" s="5">
        <v>34362717</v>
      </c>
      <c r="J75" s="5">
        <v>27352847</v>
      </c>
      <c r="K75" s="5">
        <v>19933523</v>
      </c>
      <c r="L75" s="5">
        <v>7346953</v>
      </c>
      <c r="M75" s="5">
        <v>-124328927</v>
      </c>
      <c r="N75" s="5">
        <v>-325907369</v>
      </c>
      <c r="O75" s="5">
        <v>-1668109</v>
      </c>
      <c r="P75" s="5">
        <v>33559682</v>
      </c>
      <c r="Q75" s="5">
        <v>50727463</v>
      </c>
      <c r="R75" s="5">
        <v>49762884</v>
      </c>
    </row>
    <row r="77" spans="2:18" ht="15.5" x14ac:dyDescent="0.35">
      <c r="B77" t="s">
        <v>105</v>
      </c>
      <c r="C77" t="s">
        <v>106</v>
      </c>
    </row>
    <row r="78" spans="2:18" ht="15.5" x14ac:dyDescent="0.35">
      <c r="C78" t="s">
        <v>107</v>
      </c>
    </row>
    <row r="79" spans="2:18" ht="15.5" x14ac:dyDescent="0.35">
      <c r="C79" t="s">
        <v>20</v>
      </c>
      <c r="D79" s="5">
        <v>42367700</v>
      </c>
      <c r="E79" s="5">
        <v>56030970</v>
      </c>
      <c r="F79" s="5">
        <v>40955739</v>
      </c>
      <c r="G79" s="5">
        <v>56391921</v>
      </c>
      <c r="I79" s="5">
        <v>40955739</v>
      </c>
      <c r="J79" s="5">
        <v>12623481</v>
      </c>
      <c r="K79" s="5">
        <v>21051033</v>
      </c>
      <c r="L79" s="5">
        <v>5103013</v>
      </c>
      <c r="M79" s="5">
        <v>13767313</v>
      </c>
      <c r="N79" s="5">
        <v>8981759</v>
      </c>
      <c r="O79" s="5">
        <v>26985127</v>
      </c>
      <c r="P79" s="5">
        <v>39127169</v>
      </c>
      <c r="Q79" s="5">
        <v>83611326</v>
      </c>
      <c r="R79" s="5">
        <v>60441867</v>
      </c>
    </row>
    <row r="80" spans="2:18" ht="15.5" x14ac:dyDescent="0.35">
      <c r="C80" t="s">
        <v>108</v>
      </c>
      <c r="D80" s="5">
        <v>135684</v>
      </c>
      <c r="E80" s="5">
        <v>142524</v>
      </c>
      <c r="F80" s="5">
        <v>144367</v>
      </c>
      <c r="G80" s="5">
        <v>145241</v>
      </c>
      <c r="I80" s="5">
        <v>144367</v>
      </c>
      <c r="J80" s="5">
        <v>133203</v>
      </c>
      <c r="K80" s="5">
        <v>58840</v>
      </c>
    </row>
    <row r="81" spans="3:18" ht="15.5" x14ac:dyDescent="0.35">
      <c r="C81" t="s">
        <v>109</v>
      </c>
      <c r="D81" s="5">
        <v>4152164</v>
      </c>
      <c r="E81" s="5">
        <v>3707001</v>
      </c>
      <c r="F81" s="5">
        <v>3535077</v>
      </c>
      <c r="G81" s="5">
        <v>13759644</v>
      </c>
      <c r="I81" s="5">
        <v>3535077</v>
      </c>
      <c r="J81" s="5">
        <v>14651879</v>
      </c>
      <c r="K81" s="5">
        <v>15049694</v>
      </c>
      <c r="L81" s="5">
        <v>2317043</v>
      </c>
    </row>
    <row r="82" spans="3:18" ht="15.5" x14ac:dyDescent="0.35">
      <c r="C82" t="s">
        <v>110</v>
      </c>
      <c r="D82" s="5">
        <v>4576919</v>
      </c>
      <c r="E82" s="5">
        <v>5129262</v>
      </c>
      <c r="F82" s="5">
        <v>5129262</v>
      </c>
      <c r="G82" s="5">
        <v>6164131</v>
      </c>
      <c r="I82" s="5">
        <v>5129262</v>
      </c>
      <c r="J82" s="5">
        <v>8743176</v>
      </c>
      <c r="K82" s="5">
        <v>14340693</v>
      </c>
      <c r="L82" s="5">
        <v>19409349</v>
      </c>
      <c r="M82" s="5">
        <v>11951577</v>
      </c>
    </row>
    <row r="83" spans="3:18" ht="15.5" x14ac:dyDescent="0.35">
      <c r="C83" t="s">
        <v>111</v>
      </c>
      <c r="D83" s="5">
        <v>3162437</v>
      </c>
      <c r="E83" s="5">
        <v>2110480</v>
      </c>
      <c r="F83" s="5">
        <v>2110480</v>
      </c>
      <c r="G83" s="5">
        <v>1473182</v>
      </c>
      <c r="I83" s="5">
        <v>2110480</v>
      </c>
      <c r="J83" s="5">
        <v>2635490</v>
      </c>
      <c r="K83" s="5">
        <v>9755745</v>
      </c>
    </row>
    <row r="84" spans="3:18" ht="15.5" x14ac:dyDescent="0.35">
      <c r="C84" t="s">
        <v>112</v>
      </c>
      <c r="D84" s="5">
        <v>4152164</v>
      </c>
      <c r="E84" s="5">
        <v>3707001</v>
      </c>
      <c r="F84" s="5">
        <v>3535077</v>
      </c>
      <c r="G84" s="5">
        <v>13759644</v>
      </c>
      <c r="I84" s="5">
        <v>3535077</v>
      </c>
      <c r="J84" s="5">
        <v>14651879</v>
      </c>
      <c r="K84" s="5">
        <v>15049694</v>
      </c>
      <c r="L84" s="5">
        <v>2317043</v>
      </c>
    </row>
    <row r="85" spans="3:18" ht="15.5" x14ac:dyDescent="0.35">
      <c r="C85" t="s">
        <v>113</v>
      </c>
      <c r="D85" s="5">
        <v>150608</v>
      </c>
      <c r="E85" s="5">
        <v>1095899</v>
      </c>
      <c r="F85" s="5">
        <v>795283</v>
      </c>
      <c r="G85" s="5">
        <v>279942</v>
      </c>
      <c r="I85" s="5">
        <v>795283</v>
      </c>
      <c r="J85" s="5">
        <v>953040</v>
      </c>
      <c r="K85" s="5">
        <v>3163691</v>
      </c>
    </row>
    <row r="86" spans="3:18" ht="15.5" x14ac:dyDescent="0.35">
      <c r="C86" t="s">
        <v>114</v>
      </c>
      <c r="D86" s="5">
        <v>150608</v>
      </c>
      <c r="E86" s="5">
        <v>1095899</v>
      </c>
      <c r="F86" s="5">
        <v>795283</v>
      </c>
      <c r="G86" s="5">
        <v>279942</v>
      </c>
      <c r="I86" s="5">
        <v>795283</v>
      </c>
      <c r="J86" s="5">
        <v>953040</v>
      </c>
      <c r="K86" s="5">
        <v>3163691</v>
      </c>
    </row>
    <row r="87" spans="3:18" ht="15.5" x14ac:dyDescent="0.35">
      <c r="C87" t="s">
        <v>115</v>
      </c>
      <c r="D87" s="5">
        <v>70715567</v>
      </c>
      <c r="E87" s="5">
        <v>76501041</v>
      </c>
      <c r="F87" s="5">
        <v>76147275</v>
      </c>
      <c r="G87" s="5">
        <v>53352717</v>
      </c>
      <c r="I87" s="5">
        <v>76147275</v>
      </c>
      <c r="J87" s="5">
        <v>61415306</v>
      </c>
      <c r="K87" s="5">
        <v>74018579</v>
      </c>
      <c r="L87" s="5">
        <v>56518433</v>
      </c>
      <c r="M87" s="5">
        <v>60045938</v>
      </c>
      <c r="N87" s="5">
        <v>88069872</v>
      </c>
      <c r="O87" s="5">
        <v>145908672</v>
      </c>
      <c r="P87" s="5">
        <v>152487358</v>
      </c>
      <c r="Q87" s="5">
        <v>106805886</v>
      </c>
      <c r="R87" s="5">
        <v>84315528</v>
      </c>
    </row>
    <row r="88" spans="3:18" ht="15.5" x14ac:dyDescent="0.35">
      <c r="C88" t="s">
        <v>85</v>
      </c>
      <c r="D88" s="5">
        <v>-15736612</v>
      </c>
      <c r="E88" s="5">
        <v>-15717959</v>
      </c>
      <c r="F88" s="5">
        <v>-15504644</v>
      </c>
      <c r="G88" s="5">
        <v>-16710840</v>
      </c>
      <c r="I88" s="5">
        <v>-15504644</v>
      </c>
      <c r="J88" s="5">
        <v>10009000</v>
      </c>
      <c r="K88" s="5">
        <v>-16353693</v>
      </c>
      <c r="L88" s="5">
        <v>-16118527</v>
      </c>
      <c r="M88" s="5">
        <v>-19837149</v>
      </c>
      <c r="N88" s="5">
        <v>-22860025</v>
      </c>
      <c r="O88" s="5">
        <v>-25713460</v>
      </c>
      <c r="P88" s="5">
        <v>-27033874</v>
      </c>
      <c r="Q88" s="5">
        <v>-30048697</v>
      </c>
      <c r="R88" s="5">
        <v>-29829555</v>
      </c>
    </row>
    <row r="89" spans="3:18" ht="15.5" x14ac:dyDescent="0.35">
      <c r="C89" t="s">
        <v>116</v>
      </c>
      <c r="D89" s="5">
        <v>331685278</v>
      </c>
      <c r="E89" s="5">
        <v>397501481</v>
      </c>
      <c r="F89" s="5">
        <v>303892171</v>
      </c>
      <c r="G89" s="5">
        <v>317401584</v>
      </c>
      <c r="I89" s="5">
        <v>303892171</v>
      </c>
      <c r="J89" s="5">
        <v>206103485</v>
      </c>
      <c r="K89" s="5">
        <v>246615548</v>
      </c>
      <c r="L89" s="5">
        <v>200965297</v>
      </c>
      <c r="M89" s="5">
        <v>209985094</v>
      </c>
      <c r="N89" s="5">
        <v>294271426</v>
      </c>
      <c r="O89" s="5">
        <v>560155584</v>
      </c>
      <c r="P89" s="5">
        <v>606989763</v>
      </c>
      <c r="Q89" s="5">
        <v>402682325</v>
      </c>
      <c r="R89" s="5">
        <v>328214055</v>
      </c>
    </row>
    <row r="90" spans="3:18" ht="15.5" x14ac:dyDescent="0.35">
      <c r="C90" t="s">
        <v>117</v>
      </c>
    </row>
    <row r="91" spans="3:18" ht="15.5" x14ac:dyDescent="0.35">
      <c r="C91" t="s">
        <v>119</v>
      </c>
      <c r="D91" s="5">
        <v>1688888</v>
      </c>
      <c r="E91" s="5">
        <v>229783</v>
      </c>
      <c r="F91" s="5">
        <v>2588055</v>
      </c>
      <c r="G91" s="5">
        <v>4751671</v>
      </c>
      <c r="I91" s="5">
        <v>2588055</v>
      </c>
      <c r="J91" s="5">
        <v>9407308</v>
      </c>
      <c r="K91" s="5">
        <v>7417592</v>
      </c>
      <c r="L91" s="5">
        <v>6887569</v>
      </c>
      <c r="M91" s="5">
        <v>9714709</v>
      </c>
      <c r="N91" s="5">
        <v>26149506</v>
      </c>
      <c r="O91" s="5">
        <v>7858053</v>
      </c>
      <c r="P91" s="5">
        <v>5717840</v>
      </c>
      <c r="Q91" s="5">
        <v>8263982</v>
      </c>
      <c r="R91" s="5">
        <v>9211084</v>
      </c>
    </row>
    <row r="92" spans="3:18" ht="15.5" x14ac:dyDescent="0.35">
      <c r="C92" t="s">
        <v>121</v>
      </c>
      <c r="D92" s="5">
        <v>463977163</v>
      </c>
      <c r="E92" s="5">
        <v>468023191</v>
      </c>
      <c r="F92" s="5">
        <v>470810988</v>
      </c>
      <c r="G92" s="5">
        <v>141926289</v>
      </c>
      <c r="I92" s="5">
        <v>470810988</v>
      </c>
      <c r="J92" s="5">
        <v>149093821</v>
      </c>
      <c r="K92" s="5">
        <v>131755518</v>
      </c>
      <c r="L92" s="5">
        <v>135236551</v>
      </c>
      <c r="M92" s="5">
        <v>150172829</v>
      </c>
      <c r="N92" s="5">
        <v>167071300</v>
      </c>
      <c r="O92" s="5">
        <v>181806882</v>
      </c>
      <c r="P92" s="5">
        <v>129826306</v>
      </c>
      <c r="Q92" s="5">
        <v>123273326</v>
      </c>
      <c r="R92" s="5">
        <v>105163968</v>
      </c>
    </row>
    <row r="93" spans="3:18" ht="15.5" x14ac:dyDescent="0.35">
      <c r="C93" t="s">
        <v>126</v>
      </c>
      <c r="D93" s="5">
        <v>494811235</v>
      </c>
      <c r="E93" s="5">
        <v>512687317</v>
      </c>
      <c r="F93" s="5">
        <v>509087950</v>
      </c>
      <c r="G93" s="5">
        <v>202139320</v>
      </c>
      <c r="I93" s="5">
        <v>509087950</v>
      </c>
      <c r="J93" s="5">
        <v>218526718</v>
      </c>
      <c r="K93" s="5">
        <v>203405555</v>
      </c>
      <c r="L93" s="5">
        <v>189693413</v>
      </c>
      <c r="M93" s="5">
        <v>187430879</v>
      </c>
      <c r="N93" s="5">
        <v>226583662</v>
      </c>
      <c r="O93" s="5">
        <v>196234874</v>
      </c>
      <c r="P93" s="5">
        <v>135558253</v>
      </c>
      <c r="Q93" s="5">
        <v>136468557</v>
      </c>
      <c r="R93" s="5">
        <v>114375052</v>
      </c>
    </row>
    <row r="94" spans="3:18" ht="15.5" x14ac:dyDescent="0.35">
      <c r="C94" t="s">
        <v>127</v>
      </c>
      <c r="D94" s="5">
        <v>826496513</v>
      </c>
      <c r="E94" s="5">
        <v>910188798</v>
      </c>
      <c r="F94" s="5">
        <v>812980121</v>
      </c>
      <c r="G94" s="5">
        <v>519540904</v>
      </c>
      <c r="I94" s="5">
        <v>812980121</v>
      </c>
      <c r="J94" s="5">
        <v>424630203</v>
      </c>
      <c r="K94" s="5">
        <v>450021103</v>
      </c>
      <c r="L94" s="5">
        <v>390658710</v>
      </c>
      <c r="M94" s="5">
        <v>397415973</v>
      </c>
      <c r="N94" s="5">
        <v>520855088</v>
      </c>
      <c r="O94" s="5">
        <v>756390458</v>
      </c>
      <c r="P94" s="5">
        <v>742548016</v>
      </c>
      <c r="Q94" s="5">
        <v>539150882</v>
      </c>
      <c r="R94" s="5">
        <v>442589107</v>
      </c>
    </row>
    <row r="95" spans="3:18" ht="15.5" x14ac:dyDescent="0.35">
      <c r="C95" t="s">
        <v>128</v>
      </c>
    </row>
    <row r="96" spans="3:18" ht="15.5" x14ac:dyDescent="0.35">
      <c r="C96" t="s">
        <v>129</v>
      </c>
    </row>
    <row r="97" spans="3:18" ht="15.5" x14ac:dyDescent="0.35">
      <c r="C97" t="s">
        <v>130</v>
      </c>
      <c r="D97" s="5">
        <v>305811740</v>
      </c>
      <c r="E97" s="5">
        <v>370046382</v>
      </c>
      <c r="F97" s="5">
        <v>305224989</v>
      </c>
      <c r="G97" s="5">
        <v>335423979</v>
      </c>
      <c r="I97" s="5">
        <v>305224989</v>
      </c>
      <c r="J97" s="5">
        <v>237508591</v>
      </c>
      <c r="K97" s="5">
        <v>279717345</v>
      </c>
      <c r="L97" s="5">
        <v>248830982</v>
      </c>
      <c r="M97" s="5">
        <v>321064848</v>
      </c>
      <c r="N97" s="5">
        <v>465274117</v>
      </c>
      <c r="O97" s="5">
        <v>455417871</v>
      </c>
      <c r="P97" s="5">
        <v>299410175</v>
      </c>
      <c r="Q97" s="5">
        <v>135366467</v>
      </c>
      <c r="R97" s="5">
        <v>146780199</v>
      </c>
    </row>
    <row r="98" spans="3:18" ht="15.5" x14ac:dyDescent="0.35">
      <c r="C98" t="s">
        <v>1226</v>
      </c>
      <c r="K98" s="5">
        <v>194603</v>
      </c>
      <c r="L98" s="5">
        <v>16490706</v>
      </c>
      <c r="M98" s="5">
        <v>18700000</v>
      </c>
      <c r="N98" s="5">
        <v>70637628</v>
      </c>
      <c r="O98" s="5">
        <v>112421084</v>
      </c>
      <c r="P98" s="5">
        <v>85279095</v>
      </c>
      <c r="Q98" s="5">
        <v>22334171</v>
      </c>
      <c r="R98" s="5">
        <v>33336906</v>
      </c>
    </row>
    <row r="99" spans="3:18" ht="15.5" x14ac:dyDescent="0.35">
      <c r="C99" t="s">
        <v>131</v>
      </c>
    </row>
    <row r="100" spans="3:18" ht="15.5" x14ac:dyDescent="0.35">
      <c r="C100" t="s">
        <v>132</v>
      </c>
      <c r="D100" s="5">
        <v>7739356</v>
      </c>
      <c r="E100" s="5">
        <v>7239742</v>
      </c>
      <c r="F100" s="5">
        <v>7239742</v>
      </c>
      <c r="G100" s="5">
        <v>7637313</v>
      </c>
      <c r="I100" s="5">
        <v>7239742</v>
      </c>
      <c r="J100" s="5">
        <v>11378666</v>
      </c>
      <c r="K100" s="5">
        <v>24096438</v>
      </c>
      <c r="L100" s="5">
        <v>19409349</v>
      </c>
      <c r="M100" s="5">
        <v>11951577</v>
      </c>
    </row>
    <row r="101" spans="3:18" ht="15.5" x14ac:dyDescent="0.35">
      <c r="C101" t="s">
        <v>133</v>
      </c>
      <c r="E101" s="5">
        <v>3696125</v>
      </c>
      <c r="G101" s="5">
        <v>2262985</v>
      </c>
      <c r="J101" s="5">
        <v>4220301</v>
      </c>
      <c r="K101" s="5">
        <v>6143838</v>
      </c>
      <c r="L101" s="5">
        <v>6371130</v>
      </c>
      <c r="M101" s="5">
        <v>3687711</v>
      </c>
      <c r="N101" s="5">
        <v>5427087</v>
      </c>
    </row>
    <row r="102" spans="3:18" ht="15.5" x14ac:dyDescent="0.35">
      <c r="C102" t="s">
        <v>465</v>
      </c>
      <c r="D102" s="5">
        <v>4272741</v>
      </c>
      <c r="E102" s="5">
        <v>3696125</v>
      </c>
      <c r="F102" s="5">
        <v>3639086</v>
      </c>
      <c r="G102" s="5">
        <v>2262985</v>
      </c>
      <c r="I102" s="5">
        <v>3639086</v>
      </c>
      <c r="J102" s="5">
        <v>4220301</v>
      </c>
      <c r="K102" s="5">
        <v>6143838</v>
      </c>
      <c r="L102" s="5">
        <v>6371130</v>
      </c>
      <c r="M102" s="5">
        <v>3687711</v>
      </c>
      <c r="N102" s="5">
        <v>5427087</v>
      </c>
      <c r="O102" s="5">
        <v>4906162</v>
      </c>
      <c r="P102" s="5">
        <v>1554295</v>
      </c>
      <c r="Q102" s="5">
        <v>4141612</v>
      </c>
      <c r="R102" s="5">
        <v>4432398</v>
      </c>
    </row>
    <row r="103" spans="3:18" ht="15.5" x14ac:dyDescent="0.35">
      <c r="C103" t="s">
        <v>136</v>
      </c>
      <c r="D103" s="5">
        <v>5717433</v>
      </c>
      <c r="E103" s="5">
        <v>4812807</v>
      </c>
      <c r="F103" s="5">
        <v>7294864</v>
      </c>
      <c r="G103" s="5">
        <v>7441311</v>
      </c>
      <c r="I103" s="5">
        <v>7294864</v>
      </c>
      <c r="J103" s="5">
        <v>9743940</v>
      </c>
      <c r="K103" s="5">
        <v>6489143</v>
      </c>
      <c r="L103" s="5">
        <v>1882230</v>
      </c>
      <c r="M103" s="5">
        <v>3638558</v>
      </c>
      <c r="N103" s="5">
        <v>7169756</v>
      </c>
      <c r="O103" s="5">
        <v>2607594</v>
      </c>
      <c r="P103" s="5">
        <v>2684144</v>
      </c>
      <c r="Q103" s="5">
        <v>7779373</v>
      </c>
      <c r="R103" s="5">
        <v>7998762</v>
      </c>
    </row>
    <row r="104" spans="3:18" ht="15.5" x14ac:dyDescent="0.35">
      <c r="C104" t="s">
        <v>152</v>
      </c>
    </row>
    <row r="105" spans="3:18" ht="15.5" x14ac:dyDescent="0.35">
      <c r="C105" t="s">
        <v>1162</v>
      </c>
      <c r="D105" s="5">
        <v>343276540</v>
      </c>
      <c r="E105" s="5">
        <v>347052751</v>
      </c>
      <c r="F105" s="5">
        <v>351889310</v>
      </c>
      <c r="G105" s="5">
        <v>355548986</v>
      </c>
      <c r="I105" s="5">
        <v>351889310</v>
      </c>
      <c r="J105" s="5">
        <v>371217848</v>
      </c>
      <c r="K105" s="5">
        <v>390562375</v>
      </c>
      <c r="L105" s="5">
        <v>391120982</v>
      </c>
      <c r="M105" s="5">
        <v>348639848</v>
      </c>
      <c r="N105" s="5">
        <v>208152122</v>
      </c>
      <c r="P105" s="5">
        <v>76515158</v>
      </c>
      <c r="Q105" s="5">
        <v>57345901</v>
      </c>
      <c r="R105" s="5">
        <v>85619595</v>
      </c>
    </row>
    <row r="106" spans="3:18" ht="15.5" x14ac:dyDescent="0.35">
      <c r="C106" t="s">
        <v>153</v>
      </c>
      <c r="D106" s="5">
        <v>343290880</v>
      </c>
      <c r="E106" s="5">
        <v>366038462</v>
      </c>
      <c r="F106" s="5">
        <v>360474530</v>
      </c>
      <c r="G106" s="5">
        <v>387552268</v>
      </c>
      <c r="I106" s="5">
        <v>360474530</v>
      </c>
      <c r="J106" s="5">
        <v>409864266</v>
      </c>
      <c r="K106" s="5">
        <v>432915659</v>
      </c>
      <c r="L106" s="5">
        <v>431377061</v>
      </c>
      <c r="M106" s="5">
        <v>374733832</v>
      </c>
      <c r="N106" s="5">
        <v>238404488</v>
      </c>
      <c r="P106" s="5">
        <v>76515158</v>
      </c>
      <c r="Q106" s="5">
        <v>57835901</v>
      </c>
      <c r="R106" s="5">
        <v>87089595</v>
      </c>
    </row>
    <row r="107" spans="3:18" ht="15.5" x14ac:dyDescent="0.35">
      <c r="C107" t="s">
        <v>137</v>
      </c>
      <c r="D107" s="5">
        <v>53041575</v>
      </c>
      <c r="E107" s="5">
        <v>52721892</v>
      </c>
      <c r="F107" s="5">
        <v>59172328</v>
      </c>
      <c r="G107" s="5">
        <v>55298203</v>
      </c>
      <c r="I107" s="5">
        <v>59172328</v>
      </c>
      <c r="J107" s="5">
        <v>51081455</v>
      </c>
      <c r="K107" s="5">
        <v>55408500</v>
      </c>
      <c r="L107" s="5">
        <v>64014727</v>
      </c>
      <c r="M107" s="5">
        <v>61012037</v>
      </c>
      <c r="N107" s="5">
        <v>64763755</v>
      </c>
      <c r="O107" s="5">
        <v>13419528</v>
      </c>
      <c r="P107" s="5">
        <v>13834205</v>
      </c>
      <c r="Q107" s="5">
        <v>9742280</v>
      </c>
      <c r="R107" s="5">
        <v>12334537</v>
      </c>
    </row>
    <row r="108" spans="3:18" ht="15.5" x14ac:dyDescent="0.35">
      <c r="C108" t="s">
        <v>146</v>
      </c>
      <c r="D108" s="5">
        <v>376064683</v>
      </c>
      <c r="E108" s="5">
        <v>399565891</v>
      </c>
      <c r="F108" s="5">
        <v>393188072</v>
      </c>
      <c r="G108" s="5">
        <v>419820943</v>
      </c>
      <c r="I108" s="5">
        <v>393188072</v>
      </c>
      <c r="J108" s="5">
        <v>445022915</v>
      </c>
      <c r="K108" s="5">
        <v>481465660</v>
      </c>
      <c r="L108" s="5">
        <v>472849048</v>
      </c>
      <c r="M108" s="5">
        <v>414710336</v>
      </c>
      <c r="N108" s="5">
        <v>269611255</v>
      </c>
      <c r="O108" s="5">
        <v>35697256</v>
      </c>
      <c r="P108" s="5">
        <v>113978854</v>
      </c>
      <c r="Q108" s="5">
        <v>97995840</v>
      </c>
      <c r="R108" s="5">
        <v>123253904</v>
      </c>
    </row>
    <row r="109" spans="3:18" ht="15.5" x14ac:dyDescent="0.35">
      <c r="C109" t="s">
        <v>147</v>
      </c>
      <c r="D109" s="5">
        <v>376064683</v>
      </c>
      <c r="E109" s="5">
        <v>399565891</v>
      </c>
      <c r="F109" s="5">
        <v>393188072</v>
      </c>
      <c r="G109" s="5">
        <v>419820943</v>
      </c>
      <c r="I109" s="5">
        <v>393188072</v>
      </c>
      <c r="J109" s="5">
        <v>445022915</v>
      </c>
      <c r="K109" s="5">
        <v>481465660</v>
      </c>
      <c r="L109" s="5">
        <v>472849048</v>
      </c>
      <c r="M109" s="5">
        <v>414710336</v>
      </c>
      <c r="N109" s="5">
        <v>269611255</v>
      </c>
      <c r="O109" s="5">
        <v>35697256</v>
      </c>
      <c r="P109" s="5">
        <v>113978854</v>
      </c>
      <c r="Q109" s="5">
        <v>97995840</v>
      </c>
      <c r="R109" s="5">
        <v>123253904</v>
      </c>
    </row>
    <row r="110" spans="3:18" ht="15.5" x14ac:dyDescent="0.35">
      <c r="C110" t="s">
        <v>154</v>
      </c>
      <c r="D110" s="5">
        <v>681876423</v>
      </c>
      <c r="E110" s="5">
        <v>769612273</v>
      </c>
      <c r="F110" s="5">
        <v>698413061</v>
      </c>
      <c r="G110" s="5">
        <v>755244922</v>
      </c>
      <c r="I110" s="5">
        <v>698413061</v>
      </c>
      <c r="J110" s="5">
        <v>682531506</v>
      </c>
      <c r="K110" s="5">
        <v>761183005</v>
      </c>
      <c r="L110" s="5">
        <v>721680030</v>
      </c>
      <c r="M110" s="5">
        <v>735775184</v>
      </c>
      <c r="N110" s="5">
        <v>734885372</v>
      </c>
      <c r="O110" s="5">
        <v>491115127</v>
      </c>
      <c r="P110" s="5">
        <v>413389029</v>
      </c>
      <c r="Q110" s="5">
        <v>233362307</v>
      </c>
      <c r="R110" s="5">
        <v>270034103</v>
      </c>
    </row>
    <row r="111" spans="3:18" ht="15.5" x14ac:dyDescent="0.35">
      <c r="C111" t="s">
        <v>155</v>
      </c>
    </row>
    <row r="112" spans="3:18" ht="15.5" x14ac:dyDescent="0.35">
      <c r="C112" t="s">
        <v>156</v>
      </c>
      <c r="D112" s="5">
        <v>364055490</v>
      </c>
      <c r="E112" s="5">
        <v>364055490</v>
      </c>
      <c r="F112" s="5">
        <v>356883826</v>
      </c>
      <c r="G112" s="5">
        <v>233466477</v>
      </c>
      <c r="I112" s="5">
        <v>356883826</v>
      </c>
      <c r="J112" s="5">
        <v>219015655</v>
      </c>
      <c r="K112" s="5">
        <v>219015655</v>
      </c>
      <c r="L112" s="5">
        <v>219015655</v>
      </c>
      <c r="M112" s="5">
        <v>219015655</v>
      </c>
      <c r="N112" s="5">
        <v>219015655</v>
      </c>
      <c r="O112" s="5">
        <v>219015655</v>
      </c>
      <c r="P112" s="5">
        <v>219015655</v>
      </c>
      <c r="Q112" s="5">
        <v>219015655</v>
      </c>
      <c r="R112" s="5">
        <v>19214846</v>
      </c>
    </row>
    <row r="113" spans="2:18" ht="15.5" x14ac:dyDescent="0.35">
      <c r="C113" t="s">
        <v>157</v>
      </c>
      <c r="D113" s="5">
        <v>300859138</v>
      </c>
      <c r="E113" s="5">
        <v>300859138</v>
      </c>
      <c r="F113" s="5">
        <v>288567252</v>
      </c>
      <c r="G113" s="5">
        <v>74555926</v>
      </c>
      <c r="I113" s="5">
        <v>288567252</v>
      </c>
      <c r="J113" s="5">
        <v>62417236</v>
      </c>
      <c r="K113" s="5">
        <v>62417236</v>
      </c>
      <c r="L113" s="5">
        <v>62417236</v>
      </c>
      <c r="M113" s="5">
        <v>62417236</v>
      </c>
      <c r="N113" s="5">
        <v>62417236</v>
      </c>
      <c r="O113" s="5">
        <v>62417236</v>
      </c>
      <c r="P113" s="5">
        <v>62417236</v>
      </c>
      <c r="Q113" s="5">
        <v>62417236</v>
      </c>
      <c r="R113" s="5">
        <v>1142271</v>
      </c>
    </row>
    <row r="114" spans="2:18" ht="15.5" x14ac:dyDescent="0.35">
      <c r="C114" t="s">
        <v>158</v>
      </c>
      <c r="D114" s="5">
        <v>-504746368</v>
      </c>
      <c r="E114" s="5">
        <v>-508807616</v>
      </c>
      <c r="F114" s="5">
        <v>-515560342</v>
      </c>
      <c r="G114" s="5">
        <v>-527190217</v>
      </c>
      <c r="I114" s="5">
        <v>-515560342</v>
      </c>
      <c r="J114" s="5">
        <v>-549509497</v>
      </c>
      <c r="K114" s="5">
        <v>-576400613</v>
      </c>
      <c r="L114" s="5">
        <v>-596677076</v>
      </c>
      <c r="M114" s="5">
        <v>-600248840</v>
      </c>
      <c r="N114" s="5">
        <v>-472852450</v>
      </c>
      <c r="O114" s="5">
        <v>9334854</v>
      </c>
      <c r="P114" s="5">
        <v>74759970</v>
      </c>
      <c r="Q114" s="5">
        <v>54404381</v>
      </c>
      <c r="R114" s="5">
        <v>182027442</v>
      </c>
    </row>
    <row r="115" spans="2:18" ht="15.5" x14ac:dyDescent="0.35">
      <c r="C115" t="s">
        <v>159</v>
      </c>
      <c r="D115" s="5">
        <v>7492540</v>
      </c>
      <c r="E115" s="5">
        <v>7492540</v>
      </c>
      <c r="F115" s="5">
        <v>7492540</v>
      </c>
      <c r="G115" s="5">
        <v>7492540</v>
      </c>
      <c r="I115" s="5">
        <v>7492540</v>
      </c>
      <c r="J115" s="5">
        <v>7492540</v>
      </c>
      <c r="K115" s="5">
        <v>7492540</v>
      </c>
      <c r="L115" s="5">
        <v>7492540</v>
      </c>
      <c r="M115" s="5">
        <v>7492540</v>
      </c>
      <c r="N115" s="5">
        <v>7492540</v>
      </c>
      <c r="O115" s="5">
        <v>7492540</v>
      </c>
      <c r="P115" s="5">
        <v>7492540</v>
      </c>
      <c r="Q115" s="5">
        <v>3458030</v>
      </c>
      <c r="R115" s="5">
        <v>3458030</v>
      </c>
    </row>
    <row r="116" spans="2:18" ht="15.5" x14ac:dyDescent="0.35">
      <c r="C116" t="s">
        <v>160</v>
      </c>
      <c r="D116" s="5">
        <v>-512238908</v>
      </c>
      <c r="E116" s="5">
        <v>-516300156</v>
      </c>
      <c r="F116" s="5">
        <v>-523052882</v>
      </c>
      <c r="G116" s="5">
        <v>-534682757</v>
      </c>
      <c r="I116" s="5">
        <v>-523052882</v>
      </c>
      <c r="J116" s="5">
        <v>-557002037</v>
      </c>
      <c r="K116" s="5">
        <v>-583893153</v>
      </c>
      <c r="L116" s="5">
        <v>-604169616</v>
      </c>
      <c r="M116" s="5">
        <v>-607741380</v>
      </c>
      <c r="N116" s="5">
        <v>-480344990</v>
      </c>
      <c r="O116" s="5">
        <v>1842314</v>
      </c>
      <c r="P116" s="5">
        <v>67267430</v>
      </c>
      <c r="Q116" s="5">
        <v>50946351</v>
      </c>
      <c r="R116" s="5">
        <v>178569412</v>
      </c>
    </row>
    <row r="117" spans="2:18" ht="15.5" x14ac:dyDescent="0.35">
      <c r="C117" t="s">
        <v>161</v>
      </c>
      <c r="D117" s="5">
        <v>-504746368</v>
      </c>
      <c r="E117" s="5">
        <v>-508807616</v>
      </c>
      <c r="F117" s="5">
        <v>-515560342</v>
      </c>
      <c r="G117" s="5">
        <v>-527190217</v>
      </c>
      <c r="I117" s="5">
        <v>-515560342</v>
      </c>
      <c r="J117" s="5">
        <v>-549509497</v>
      </c>
      <c r="K117" s="5">
        <v>-576400613</v>
      </c>
      <c r="L117" s="5">
        <v>-596677076</v>
      </c>
      <c r="M117" s="5">
        <v>-600248840</v>
      </c>
      <c r="N117" s="5">
        <v>-472852450</v>
      </c>
      <c r="O117" s="5">
        <v>9334854</v>
      </c>
      <c r="P117" s="5">
        <v>74759970</v>
      </c>
      <c r="Q117" s="5">
        <v>54404381</v>
      </c>
      <c r="R117" s="5">
        <v>182027442</v>
      </c>
    </row>
    <row r="118" spans="2:18" ht="15.5" x14ac:dyDescent="0.35">
      <c r="C118" t="s">
        <v>162</v>
      </c>
      <c r="D118" s="5">
        <v>188442</v>
      </c>
      <c r="E118" s="5">
        <v>187472</v>
      </c>
      <c r="F118" s="5">
        <v>180968</v>
      </c>
      <c r="G118" s="5">
        <v>174636</v>
      </c>
      <c r="I118" s="5">
        <v>180968</v>
      </c>
      <c r="J118" s="5">
        <v>166303</v>
      </c>
      <c r="K118" s="5">
        <v>159513</v>
      </c>
      <c r="L118" s="5">
        <v>341392</v>
      </c>
      <c r="M118" s="5">
        <v>293887</v>
      </c>
      <c r="N118" s="5">
        <v>249300</v>
      </c>
      <c r="O118" s="5">
        <v>221046</v>
      </c>
    </row>
    <row r="119" spans="2:18" ht="15.5" x14ac:dyDescent="0.35">
      <c r="C119" t="s">
        <v>10</v>
      </c>
      <c r="D119" s="5">
        <v>144620090</v>
      </c>
      <c r="E119" s="5">
        <v>140576525</v>
      </c>
      <c r="F119" s="5">
        <v>114567060</v>
      </c>
      <c r="G119" s="5">
        <v>-235704018</v>
      </c>
      <c r="I119" s="5">
        <v>114567060</v>
      </c>
      <c r="J119" s="5">
        <v>-257901303</v>
      </c>
      <c r="K119" s="5">
        <v>-311161902</v>
      </c>
      <c r="L119" s="5">
        <v>-331021320</v>
      </c>
      <c r="M119" s="5">
        <v>-338359211</v>
      </c>
      <c r="N119" s="5">
        <v>-214030284</v>
      </c>
      <c r="O119" s="5">
        <v>265275331</v>
      </c>
      <c r="P119" s="5">
        <v>329158987</v>
      </c>
      <c r="Q119" s="5">
        <v>305788575</v>
      </c>
      <c r="R119" s="5">
        <v>172555004</v>
      </c>
    </row>
    <row r="120" spans="2:18" ht="15.5" x14ac:dyDescent="0.35">
      <c r="C120" t="s">
        <v>163</v>
      </c>
      <c r="D120" s="5">
        <v>826496513</v>
      </c>
      <c r="E120" s="5">
        <v>910188798</v>
      </c>
      <c r="F120" s="5">
        <v>812980121</v>
      </c>
      <c r="G120" s="5">
        <v>519540904</v>
      </c>
      <c r="I120" s="5">
        <v>812980121</v>
      </c>
      <c r="J120" s="5">
        <v>424630203</v>
      </c>
      <c r="K120" s="5">
        <v>450021103</v>
      </c>
      <c r="L120" s="5">
        <v>390658710</v>
      </c>
      <c r="M120" s="5">
        <v>397415973</v>
      </c>
      <c r="N120" s="5">
        <v>520855088</v>
      </c>
      <c r="O120" s="5">
        <v>756390458</v>
      </c>
      <c r="P120" s="5">
        <v>742548016</v>
      </c>
      <c r="Q120" s="5">
        <v>539150882</v>
      </c>
      <c r="R120" s="5">
        <v>442589107</v>
      </c>
    </row>
    <row r="121" spans="2:18" ht="15.5" x14ac:dyDescent="0.35">
      <c r="C121" t="s">
        <v>164</v>
      </c>
      <c r="D121" s="5">
        <v>124835258434</v>
      </c>
      <c r="E121" s="5">
        <v>124835258434</v>
      </c>
      <c r="F121" s="5">
        <v>120022868424</v>
      </c>
      <c r="G121" s="5">
        <v>37565978976</v>
      </c>
      <c r="I121" s="5">
        <v>120022868424</v>
      </c>
      <c r="J121" s="5">
        <v>28233511500</v>
      </c>
      <c r="K121" s="5">
        <v>28233511500</v>
      </c>
      <c r="L121" s="5">
        <v>28233511500</v>
      </c>
      <c r="M121" s="5">
        <v>28233511500</v>
      </c>
      <c r="N121" s="5">
        <v>28233511500</v>
      </c>
      <c r="O121" s="5">
        <v>28233511500</v>
      </c>
      <c r="P121" s="5">
        <v>28233511500</v>
      </c>
      <c r="Q121" s="5">
        <v>28233511500</v>
      </c>
      <c r="R121" s="5">
        <v>665600</v>
      </c>
    </row>
    <row r="123" spans="2:18" ht="15.5" x14ac:dyDescent="0.35">
      <c r="B123" t="s">
        <v>165</v>
      </c>
      <c r="C123" t="s">
        <v>166</v>
      </c>
      <c r="D123" s="5">
        <v>2426549</v>
      </c>
      <c r="E123" s="5">
        <v>4529822</v>
      </c>
      <c r="F123" s="5">
        <v>-5865097</v>
      </c>
      <c r="G123" s="5">
        <v>58790051</v>
      </c>
      <c r="I123" s="5">
        <v>65213105</v>
      </c>
      <c r="J123" s="5">
        <v>14740437</v>
      </c>
      <c r="K123" s="5">
        <v>30681202</v>
      </c>
      <c r="L123" s="5">
        <v>7603145</v>
      </c>
      <c r="M123" s="5">
        <v>13593221</v>
      </c>
      <c r="N123" s="5">
        <v>-115911108</v>
      </c>
      <c r="O123" s="5">
        <v>26519743</v>
      </c>
      <c r="P123" s="5">
        <v>-73424864</v>
      </c>
      <c r="Q123" s="5">
        <v>16786663</v>
      </c>
      <c r="R123" s="5">
        <v>-16255833</v>
      </c>
    </row>
    <row r="124" spans="2:18" ht="15.5" x14ac:dyDescent="0.35">
      <c r="C124" t="s">
        <v>167</v>
      </c>
      <c r="D124" s="5">
        <v>94089431</v>
      </c>
      <c r="E124" s="5">
        <v>151937534</v>
      </c>
      <c r="F124" s="5">
        <v>102452883</v>
      </c>
      <c r="G124" s="5">
        <v>226144272</v>
      </c>
      <c r="I124" s="5">
        <v>502019259</v>
      </c>
      <c r="J124" s="5">
        <v>397785529</v>
      </c>
      <c r="K124" s="5">
        <v>420776424</v>
      </c>
      <c r="L124" s="5">
        <v>290616012</v>
      </c>
      <c r="M124" s="5">
        <v>246414138</v>
      </c>
      <c r="N124" s="5">
        <v>297043140</v>
      </c>
      <c r="O124" s="5">
        <v>497505684</v>
      </c>
      <c r="P124" s="5">
        <v>429499028</v>
      </c>
      <c r="Q124" s="5">
        <v>403534451</v>
      </c>
      <c r="R124" s="5">
        <v>345745620</v>
      </c>
    </row>
    <row r="125" spans="2:18" ht="15.5" x14ac:dyDescent="0.35">
      <c r="C125" t="s">
        <v>326</v>
      </c>
      <c r="D125" s="5">
        <v>-48511492</v>
      </c>
      <c r="E125" s="5">
        <v>-116597630</v>
      </c>
      <c r="F125" s="5">
        <v>-63713237</v>
      </c>
      <c r="G125" s="5">
        <v>-135929632</v>
      </c>
      <c r="I125" s="5">
        <v>-299464776</v>
      </c>
      <c r="J125" s="5">
        <v>-258200426</v>
      </c>
      <c r="K125" s="5">
        <v>-284067644</v>
      </c>
      <c r="L125" s="5">
        <v>-176545316</v>
      </c>
      <c r="M125" s="5">
        <v>-120216054</v>
      </c>
      <c r="N125" s="5">
        <v>-265034800</v>
      </c>
      <c r="O125" s="5">
        <v>-322542590</v>
      </c>
      <c r="P125" s="5">
        <v>-356792641</v>
      </c>
      <c r="Q125" s="5">
        <v>-243965831</v>
      </c>
      <c r="R125" s="5">
        <v>-255102870</v>
      </c>
    </row>
    <row r="126" spans="2:18" ht="15.5" x14ac:dyDescent="0.35">
      <c r="C126" t="s">
        <v>327</v>
      </c>
      <c r="D126" s="5">
        <v>-34711260</v>
      </c>
      <c r="E126" s="5">
        <v>-27680873</v>
      </c>
      <c r="F126" s="5">
        <v>-27532264</v>
      </c>
      <c r="G126" s="5">
        <v>-34723848</v>
      </c>
      <c r="I126" s="5">
        <v>-114311689</v>
      </c>
      <c r="J126" s="5">
        <v>-106599995</v>
      </c>
      <c r="K126" s="5">
        <v>-92669186</v>
      </c>
      <c r="L126" s="5">
        <v>-96020602</v>
      </c>
      <c r="M126" s="5">
        <v>-94405499</v>
      </c>
      <c r="N126" s="5">
        <v>-115603896</v>
      </c>
      <c r="O126" s="5">
        <v>-122803698</v>
      </c>
      <c r="P126" s="5">
        <v>-119807397</v>
      </c>
      <c r="Q126" s="5">
        <v>-117696023</v>
      </c>
      <c r="R126" s="5">
        <v>-86279235</v>
      </c>
    </row>
    <row r="127" spans="2:18" ht="15.5" x14ac:dyDescent="0.35">
      <c r="C127" t="s">
        <v>170</v>
      </c>
      <c r="D127" s="5">
        <v>-3133389</v>
      </c>
      <c r="E127" s="5">
        <v>-3129209</v>
      </c>
      <c r="F127" s="5">
        <v>-3465368</v>
      </c>
      <c r="G127" s="5">
        <v>-3316967</v>
      </c>
      <c r="I127" s="5">
        <v>-13626083</v>
      </c>
      <c r="J127" s="5">
        <v>-14820923</v>
      </c>
      <c r="K127" s="5">
        <v>-15141970</v>
      </c>
      <c r="L127" s="5">
        <v>-15768110</v>
      </c>
      <c r="M127" s="5">
        <v>-22422554</v>
      </c>
      <c r="N127" s="5">
        <v>-28165478</v>
      </c>
      <c r="O127" s="5">
        <v>-19591875</v>
      </c>
      <c r="P127" s="5">
        <v>-11682903</v>
      </c>
      <c r="Q127" s="5">
        <v>-8731301</v>
      </c>
      <c r="R127" s="5">
        <v>-6546605</v>
      </c>
    </row>
    <row r="128" spans="2:18" ht="15.5" x14ac:dyDescent="0.35">
      <c r="C128" t="s">
        <v>400</v>
      </c>
      <c r="G128" s="5">
        <v>5323014</v>
      </c>
      <c r="I128" s="5">
        <v>5323014</v>
      </c>
      <c r="K128" s="5">
        <v>1977067</v>
      </c>
      <c r="L128" s="5">
        <v>6366218</v>
      </c>
      <c r="M128" s="5">
        <v>6202117</v>
      </c>
    </row>
    <row r="129" spans="3:18" ht="15.5" x14ac:dyDescent="0.35">
      <c r="C129" t="s">
        <v>171</v>
      </c>
      <c r="D129" s="5">
        <v>-3128602</v>
      </c>
      <c r="F129" s="5">
        <v>-572618</v>
      </c>
      <c r="G129" s="5">
        <v>-116528</v>
      </c>
      <c r="I129" s="5">
        <v>-1692127</v>
      </c>
      <c r="J129" s="5">
        <v>-1703336</v>
      </c>
      <c r="K129" s="5">
        <v>-193489</v>
      </c>
      <c r="L129" s="5">
        <v>-1045057</v>
      </c>
      <c r="M129" s="5">
        <v>-1978927</v>
      </c>
      <c r="N129" s="5">
        <v>-4150074</v>
      </c>
      <c r="O129" s="5">
        <v>-6047778</v>
      </c>
      <c r="P129" s="5">
        <v>-14640951</v>
      </c>
      <c r="Q129" s="5">
        <v>-16354633</v>
      </c>
      <c r="R129" s="5">
        <v>-14072743</v>
      </c>
    </row>
    <row r="130" spans="3:18" ht="15.5" x14ac:dyDescent="0.35">
      <c r="C130" t="s">
        <v>793</v>
      </c>
      <c r="D130" s="5">
        <v>-2178139</v>
      </c>
      <c r="F130" s="5">
        <v>-13034493</v>
      </c>
      <c r="G130" s="5">
        <v>1409740</v>
      </c>
      <c r="I130" s="5">
        <v>-13034493</v>
      </c>
      <c r="J130" s="5">
        <v>-1720412</v>
      </c>
    </row>
    <row r="131" spans="3:18" ht="15.5" x14ac:dyDescent="0.35">
      <c r="C131" t="s">
        <v>172</v>
      </c>
      <c r="D131" s="5">
        <v>-7035357</v>
      </c>
      <c r="E131" s="5">
        <v>12350270</v>
      </c>
      <c r="F131" s="5">
        <v>-8262918</v>
      </c>
      <c r="G131" s="5">
        <v>-7896022</v>
      </c>
      <c r="I131" s="5">
        <v>-30543032</v>
      </c>
      <c r="J131" s="5">
        <v>-18528862</v>
      </c>
      <c r="K131" s="5">
        <v>-14218123</v>
      </c>
      <c r="L131" s="5">
        <v>-12215911</v>
      </c>
      <c r="M131" s="5">
        <v>-7537396</v>
      </c>
      <c r="N131" s="5">
        <v>106978629</v>
      </c>
      <c r="O131" s="5">
        <v>12270289</v>
      </c>
      <c r="P131" s="5">
        <v>75319495</v>
      </c>
      <c r="Q131" s="5">
        <v>45942102</v>
      </c>
      <c r="R131" s="5">
        <v>78597377</v>
      </c>
    </row>
    <row r="132" spans="3:18" ht="15.5" x14ac:dyDescent="0.35">
      <c r="C132" t="s">
        <v>173</v>
      </c>
      <c r="D132" s="5">
        <v>-8029583</v>
      </c>
      <c r="E132" s="5">
        <v>-939752</v>
      </c>
      <c r="F132" s="5">
        <v>-1500736</v>
      </c>
      <c r="G132" s="5">
        <v>-793115</v>
      </c>
      <c r="I132" s="5">
        <v>-4612115</v>
      </c>
      <c r="J132" s="5">
        <v>-4204144</v>
      </c>
      <c r="K132" s="5">
        <v>-639036</v>
      </c>
      <c r="L132" s="5">
        <v>-3100981</v>
      </c>
      <c r="M132" s="5">
        <v>-1159308</v>
      </c>
      <c r="N132" s="5">
        <v>-8816100</v>
      </c>
      <c r="O132" s="5">
        <v>-51915252</v>
      </c>
      <c r="P132" s="5">
        <v>-45560418</v>
      </c>
      <c r="Q132" s="5">
        <v>-38282580</v>
      </c>
      <c r="R132" s="5">
        <v>-24925782</v>
      </c>
    </row>
    <row r="133" spans="3:18" ht="15.5" x14ac:dyDescent="0.35">
      <c r="C133" t="s">
        <v>175</v>
      </c>
      <c r="D133" s="5">
        <v>-1239911</v>
      </c>
      <c r="E133" s="5">
        <v>-1399991</v>
      </c>
      <c r="F133" s="5">
        <v>-332253</v>
      </c>
      <c r="G133" s="5">
        <v>-1116204</v>
      </c>
      <c r="I133" s="5">
        <v>-3300626</v>
      </c>
      <c r="J133" s="5">
        <v>-3998042</v>
      </c>
      <c r="K133" s="5">
        <v>-901486</v>
      </c>
      <c r="L133" s="5">
        <v>-2902737</v>
      </c>
      <c r="M133" s="5">
        <v>-1293109</v>
      </c>
      <c r="N133" s="5">
        <v>-10610371</v>
      </c>
      <c r="O133" s="5">
        <v>-51089022</v>
      </c>
      <c r="P133" s="5">
        <v>-46201351</v>
      </c>
      <c r="Q133" s="5">
        <v>-39150150</v>
      </c>
      <c r="R133" s="5">
        <v>-24553785</v>
      </c>
    </row>
    <row r="134" spans="3:18" ht="15.5" x14ac:dyDescent="0.35">
      <c r="C134" t="s">
        <v>2075</v>
      </c>
      <c r="D134" s="5">
        <v>-8162417</v>
      </c>
      <c r="F134" s="5">
        <v>1085495</v>
      </c>
      <c r="G134" s="5">
        <v>-139790</v>
      </c>
    </row>
    <row r="135" spans="3:18" ht="15.5" x14ac:dyDescent="0.35">
      <c r="C135" t="s">
        <v>178</v>
      </c>
      <c r="D135" s="5">
        <v>485042</v>
      </c>
      <c r="E135" s="5">
        <v>460239</v>
      </c>
      <c r="F135" s="5">
        <v>263651</v>
      </c>
      <c r="G135" s="5">
        <v>393414</v>
      </c>
      <c r="I135" s="5">
        <v>770091</v>
      </c>
      <c r="J135" s="5">
        <v>337803</v>
      </c>
      <c r="K135" s="5">
        <v>269641</v>
      </c>
      <c r="L135" s="5">
        <v>129023</v>
      </c>
      <c r="M135" s="5">
        <v>72488</v>
      </c>
      <c r="N135" s="5">
        <v>112766</v>
      </c>
      <c r="O135" s="5">
        <v>441422</v>
      </c>
      <c r="P135" s="5">
        <v>795704</v>
      </c>
      <c r="Q135" s="5">
        <v>415409</v>
      </c>
      <c r="R135" s="5">
        <v>299950</v>
      </c>
    </row>
    <row r="136" spans="3:18" ht="15.5" x14ac:dyDescent="0.35">
      <c r="C136" t="s">
        <v>1648</v>
      </c>
    </row>
    <row r="137" spans="3:18" ht="15.5" x14ac:dyDescent="0.35">
      <c r="C137" t="s">
        <v>420</v>
      </c>
      <c r="I137" s="5">
        <v>-21985</v>
      </c>
    </row>
    <row r="138" spans="3:18" ht="15.5" x14ac:dyDescent="0.35">
      <c r="C138" t="s">
        <v>2076</v>
      </c>
      <c r="D138" s="5">
        <v>887703</v>
      </c>
      <c r="F138" s="5">
        <v>816772</v>
      </c>
      <c r="G138" s="5">
        <v>-388569</v>
      </c>
      <c r="I138" s="5">
        <v>816772</v>
      </c>
    </row>
    <row r="139" spans="3:18" ht="15.5" x14ac:dyDescent="0.35">
      <c r="C139" t="s">
        <v>2077</v>
      </c>
      <c r="F139" s="5">
        <v>-1026828</v>
      </c>
      <c r="I139" s="5">
        <v>-1026828</v>
      </c>
    </row>
    <row r="140" spans="3:18" ht="15.5" x14ac:dyDescent="0.35">
      <c r="C140" t="s">
        <v>2078</v>
      </c>
      <c r="F140" s="5">
        <v>-421243</v>
      </c>
      <c r="G140" s="5">
        <v>421243</v>
      </c>
      <c r="K140" s="5">
        <v>-7191</v>
      </c>
      <c r="L140" s="5">
        <v>-327267</v>
      </c>
      <c r="M140" s="5">
        <v>61313</v>
      </c>
      <c r="N140" s="5">
        <v>1681505</v>
      </c>
      <c r="O140" s="5">
        <v>-1197412</v>
      </c>
      <c r="P140" s="5">
        <v>-154771</v>
      </c>
      <c r="Q140" s="5">
        <v>452161</v>
      </c>
      <c r="R140" s="5">
        <v>-671947</v>
      </c>
    </row>
    <row r="141" spans="3:18" ht="15.5" x14ac:dyDescent="0.35">
      <c r="C141" t="s">
        <v>221</v>
      </c>
      <c r="F141" s="5">
        <v>1</v>
      </c>
      <c r="G141" s="5">
        <v>36791</v>
      </c>
      <c r="I141" s="5">
        <v>36792</v>
      </c>
    </row>
    <row r="142" spans="3:18" ht="15.5" x14ac:dyDescent="0.35">
      <c r="C142" t="s">
        <v>1422</v>
      </c>
      <c r="O142" s="5">
        <v>-70240</v>
      </c>
    </row>
    <row r="143" spans="3:18" ht="15.5" x14ac:dyDescent="0.35">
      <c r="C143" t="s">
        <v>2079</v>
      </c>
    </row>
    <row r="144" spans="3:18" ht="15.5" x14ac:dyDescent="0.35">
      <c r="C144" t="s">
        <v>189</v>
      </c>
      <c r="D144" s="5">
        <v>-7035357</v>
      </c>
      <c r="E144" s="5">
        <v>12350270</v>
      </c>
      <c r="F144" s="5">
        <v>-8262918</v>
      </c>
      <c r="G144" s="5">
        <v>-7896022</v>
      </c>
      <c r="I144" s="5">
        <v>-30543032</v>
      </c>
      <c r="J144" s="5">
        <v>-18528862</v>
      </c>
      <c r="K144" s="5">
        <v>-14218123</v>
      </c>
      <c r="L144" s="5">
        <v>-12215911</v>
      </c>
      <c r="M144" s="5">
        <v>-7537396</v>
      </c>
      <c r="N144" s="5">
        <v>106978629</v>
      </c>
      <c r="O144" s="5">
        <v>12270289</v>
      </c>
      <c r="P144" s="5">
        <v>75319495</v>
      </c>
      <c r="Q144" s="5">
        <v>45942102</v>
      </c>
      <c r="R144" s="5">
        <v>78597377</v>
      </c>
    </row>
    <row r="145" spans="3:18" ht="15.5" x14ac:dyDescent="0.35">
      <c r="C145" t="s">
        <v>1039</v>
      </c>
    </row>
    <row r="146" spans="3:18" ht="15.5" x14ac:dyDescent="0.35">
      <c r="C146" t="s">
        <v>1368</v>
      </c>
      <c r="F146" s="5">
        <v>43166</v>
      </c>
      <c r="G146" s="5">
        <v>-1442708</v>
      </c>
      <c r="I146" s="5">
        <v>-3295473</v>
      </c>
      <c r="J146" s="5">
        <v>-181587</v>
      </c>
      <c r="L146" s="5">
        <v>-2400000</v>
      </c>
      <c r="M146" s="5">
        <v>-9481743</v>
      </c>
      <c r="N146" s="5">
        <v>-105621381</v>
      </c>
      <c r="O146" s="5">
        <v>-62117013</v>
      </c>
      <c r="P146" s="5">
        <v>-62243517</v>
      </c>
      <c r="Q146" s="5">
        <v>-28309151</v>
      </c>
      <c r="R146" s="5">
        <v>-2700000</v>
      </c>
    </row>
    <row r="147" spans="3:18" ht="15.5" x14ac:dyDescent="0.35">
      <c r="C147" t="s">
        <v>1369</v>
      </c>
      <c r="D147" s="5">
        <v>-6220129</v>
      </c>
      <c r="E147" s="5">
        <v>-5222954</v>
      </c>
      <c r="F147" s="5">
        <v>-5222953</v>
      </c>
      <c r="G147" s="5">
        <v>-5222954</v>
      </c>
      <c r="I147" s="5">
        <v>-20004877</v>
      </c>
      <c r="J147" s="5">
        <v>-10874438</v>
      </c>
      <c r="K147" s="5">
        <v>-8332558</v>
      </c>
      <c r="L147" s="5">
        <v>-4399426</v>
      </c>
      <c r="M147" s="5">
        <v>-12775562</v>
      </c>
      <c r="N147" s="5">
        <v>-11387720</v>
      </c>
      <c r="O147" s="5">
        <v>-23741697</v>
      </c>
      <c r="P147" s="5">
        <v>-18896490</v>
      </c>
      <c r="Q147" s="5">
        <v>-25405505</v>
      </c>
      <c r="R147" s="5">
        <v>-8853681</v>
      </c>
    </row>
    <row r="148" spans="3:18" ht="15.5" x14ac:dyDescent="0.35">
      <c r="C148" t="s">
        <v>1370</v>
      </c>
      <c r="G148" s="5">
        <v>1090147</v>
      </c>
      <c r="I148" s="5">
        <v>3283033</v>
      </c>
      <c r="L148" s="5">
        <v>190706</v>
      </c>
      <c r="M148" s="5">
        <v>17587261</v>
      </c>
      <c r="N148" s="5">
        <v>191920223</v>
      </c>
      <c r="O148" s="5">
        <v>153983449</v>
      </c>
      <c r="P148" s="5">
        <v>166648772</v>
      </c>
      <c r="Q148" s="5">
        <v>17306416</v>
      </c>
      <c r="R148" s="5">
        <v>90151058</v>
      </c>
    </row>
    <row r="149" spans="3:18" ht="15.5" x14ac:dyDescent="0.35">
      <c r="C149" t="s">
        <v>1040</v>
      </c>
    </row>
    <row r="150" spans="3:18" ht="15.5" x14ac:dyDescent="0.35">
      <c r="C150" t="s">
        <v>201</v>
      </c>
      <c r="D150" s="5">
        <v>-6220129</v>
      </c>
      <c r="E150" s="5">
        <v>-5222954</v>
      </c>
      <c r="F150" s="5">
        <v>-5179787</v>
      </c>
      <c r="G150" s="5">
        <v>-6665662</v>
      </c>
      <c r="I150" s="5">
        <v>-23300350</v>
      </c>
      <c r="J150" s="5">
        <v>-11056025</v>
      </c>
      <c r="K150" s="5">
        <v>-8332558</v>
      </c>
      <c r="L150" s="5">
        <v>-6799426</v>
      </c>
      <c r="M150" s="5">
        <v>-22257305</v>
      </c>
      <c r="N150" s="5">
        <v>-117009101</v>
      </c>
      <c r="O150" s="5">
        <v>-85858710</v>
      </c>
      <c r="P150" s="5">
        <v>-81140007</v>
      </c>
      <c r="Q150" s="5">
        <v>-53714656</v>
      </c>
      <c r="R150" s="5">
        <v>-11553681</v>
      </c>
    </row>
    <row r="151" spans="3:18" ht="15.5" x14ac:dyDescent="0.35">
      <c r="C151" t="s">
        <v>210</v>
      </c>
      <c r="O151" s="5">
        <v>-665878</v>
      </c>
      <c r="P151" s="5">
        <v>-10189270</v>
      </c>
    </row>
    <row r="152" spans="3:18" ht="15.5" x14ac:dyDescent="0.35">
      <c r="C152" t="s">
        <v>1905</v>
      </c>
      <c r="O152" s="5">
        <v>23576</v>
      </c>
    </row>
    <row r="153" spans="3:18" ht="15.5" x14ac:dyDescent="0.35">
      <c r="C153" t="s">
        <v>2080</v>
      </c>
      <c r="D153" s="5">
        <v>-18196340</v>
      </c>
      <c r="E153" s="5">
        <v>18196340</v>
      </c>
      <c r="Q153" s="5">
        <v>82350342</v>
      </c>
    </row>
    <row r="154" spans="3:18" ht="15.5" x14ac:dyDescent="0.35">
      <c r="C154" t="s">
        <v>435</v>
      </c>
      <c r="D154" s="5">
        <v>373780</v>
      </c>
      <c r="E154" s="5">
        <v>-623116</v>
      </c>
      <c r="F154" s="5">
        <v>-4556734</v>
      </c>
      <c r="G154" s="5">
        <v>-2320508</v>
      </c>
      <c r="I154" s="5">
        <v>-12678939</v>
      </c>
      <c r="J154" s="5">
        <v>-7472837</v>
      </c>
      <c r="K154" s="5">
        <v>-5885565</v>
      </c>
      <c r="L154" s="5">
        <v>-5607191</v>
      </c>
      <c r="M154" s="5">
        <v>-6990887</v>
      </c>
      <c r="N154" s="5">
        <v>-7381656</v>
      </c>
    </row>
    <row r="155" spans="3:18" ht="15.5" x14ac:dyDescent="0.35">
      <c r="C155" t="s">
        <v>2081</v>
      </c>
      <c r="D155" s="5">
        <v>19793795</v>
      </c>
      <c r="F155" s="5">
        <v>1473603</v>
      </c>
      <c r="G155" s="5">
        <v>1</v>
      </c>
      <c r="I155" s="5">
        <v>2153224</v>
      </c>
    </row>
    <row r="156" spans="3:18" ht="15.5" x14ac:dyDescent="0.35">
      <c r="C156" t="s">
        <v>2082</v>
      </c>
      <c r="D156" s="5">
        <v>-2786463</v>
      </c>
    </row>
    <row r="157" spans="3:18" ht="15.5" x14ac:dyDescent="0.35">
      <c r="C157" t="s">
        <v>2083</v>
      </c>
      <c r="M157" s="5">
        <v>4123535</v>
      </c>
      <c r="N157" s="5">
        <v>39449163</v>
      </c>
      <c r="O157" s="5">
        <v>346791352</v>
      </c>
    </row>
    <row r="158" spans="3:18" ht="15.5" x14ac:dyDescent="0.35">
      <c r="C158" t="s">
        <v>2084</v>
      </c>
      <c r="O158" s="5">
        <v>-402003500</v>
      </c>
    </row>
    <row r="159" spans="3:18" ht="15.5" x14ac:dyDescent="0.35">
      <c r="C159" t="s">
        <v>226</v>
      </c>
      <c r="D159" s="5">
        <v>-12638391</v>
      </c>
      <c r="E159" s="5">
        <v>15940340</v>
      </c>
      <c r="F159" s="5">
        <v>-15628751</v>
      </c>
      <c r="G159" s="5">
        <v>50100914</v>
      </c>
      <c r="I159" s="5">
        <v>30057958</v>
      </c>
      <c r="J159" s="5">
        <v>-7992569</v>
      </c>
      <c r="K159" s="5">
        <v>15824043</v>
      </c>
      <c r="L159" s="5">
        <v>-7713747</v>
      </c>
      <c r="M159" s="5">
        <v>4896517</v>
      </c>
      <c r="N159" s="5">
        <v>-17748579</v>
      </c>
      <c r="O159" s="5">
        <v>-13125220</v>
      </c>
      <c r="P159" s="5">
        <v>-43665787</v>
      </c>
      <c r="Q159" s="5">
        <v>24446185</v>
      </c>
      <c r="R159" s="5">
        <v>37415762</v>
      </c>
    </row>
    <row r="160" spans="3:18" ht="15.5" x14ac:dyDescent="0.35">
      <c r="C160" t="s">
        <v>227</v>
      </c>
      <c r="E160" s="5">
        <v>40955739</v>
      </c>
      <c r="I160" s="5">
        <v>12623481</v>
      </c>
      <c r="J160" s="5">
        <v>21051033</v>
      </c>
      <c r="K160" s="5">
        <v>5103013</v>
      </c>
      <c r="L160" s="5">
        <v>13767313</v>
      </c>
      <c r="M160" s="5">
        <v>8981759</v>
      </c>
      <c r="N160" s="5">
        <v>26985127</v>
      </c>
      <c r="O160" s="5">
        <v>39127169</v>
      </c>
      <c r="P160" s="5">
        <v>83611326</v>
      </c>
      <c r="Q160" s="5">
        <v>60441867</v>
      </c>
      <c r="R160" s="5">
        <v>25457040</v>
      </c>
    </row>
    <row r="161" spans="2:18" ht="15.5" x14ac:dyDescent="0.35">
      <c r="C161" t="s">
        <v>225</v>
      </c>
      <c r="D161" s="5">
        <v>-1024879</v>
      </c>
      <c r="E161" s="5">
        <v>-865109</v>
      </c>
      <c r="F161" s="5">
        <v>194615</v>
      </c>
      <c r="G161" s="5">
        <v>-1547165</v>
      </c>
      <c r="I161" s="5">
        <v>-1723654</v>
      </c>
      <c r="J161" s="5">
        <v>-434983</v>
      </c>
      <c r="K161" s="5">
        <v>123977</v>
      </c>
      <c r="L161" s="5">
        <v>-950553</v>
      </c>
      <c r="M161" s="5">
        <v>-110963</v>
      </c>
      <c r="N161" s="5">
        <v>-254789</v>
      </c>
      <c r="O161" s="5">
        <v>983178</v>
      </c>
      <c r="P161" s="5">
        <v>-818370</v>
      </c>
      <c r="Q161" s="5">
        <v>-1276726</v>
      </c>
      <c r="R161" s="5">
        <v>-2430935</v>
      </c>
    </row>
    <row r="162" spans="2:18" ht="15.5" x14ac:dyDescent="0.35">
      <c r="C162" t="s">
        <v>2085</v>
      </c>
      <c r="F162" s="5">
        <v>-2046</v>
      </c>
      <c r="I162" s="5">
        <v>-2046</v>
      </c>
    </row>
    <row r="163" spans="2:18" ht="15.5" x14ac:dyDescent="0.35">
      <c r="C163" t="s">
        <v>229</v>
      </c>
      <c r="D163" s="5">
        <v>-13663270</v>
      </c>
      <c r="E163" s="5">
        <v>56030970</v>
      </c>
      <c r="F163" s="5">
        <v>-15436182</v>
      </c>
      <c r="G163" s="5">
        <v>48553749</v>
      </c>
      <c r="I163" s="5">
        <v>40955739</v>
      </c>
      <c r="J163" s="5">
        <v>12623481</v>
      </c>
      <c r="K163" s="5">
        <v>21051033</v>
      </c>
      <c r="L163" s="5">
        <v>5103013</v>
      </c>
      <c r="M163" s="5">
        <v>13767313</v>
      </c>
      <c r="N163" s="5">
        <v>8981759</v>
      </c>
      <c r="O163" s="5">
        <v>26985127</v>
      </c>
      <c r="P163" s="5">
        <v>39127169</v>
      </c>
      <c r="Q163" s="5">
        <v>83611326</v>
      </c>
      <c r="R163" s="5">
        <v>60441867</v>
      </c>
    </row>
    <row r="165" spans="2:18" ht="15.5" x14ac:dyDescent="0.35">
      <c r="B165" t="s">
        <v>230</v>
      </c>
      <c r="C165" t="s">
        <v>12</v>
      </c>
      <c r="D165" s="5">
        <v>124840000000</v>
      </c>
      <c r="E165" s="5">
        <v>124840000000</v>
      </c>
      <c r="F165" s="5">
        <v>120020000000</v>
      </c>
      <c r="G165" s="5">
        <v>37570000000</v>
      </c>
      <c r="I165" s="5">
        <v>120020000000</v>
      </c>
      <c r="J165" s="5">
        <v>28230000000</v>
      </c>
      <c r="K165" s="5">
        <v>28230000000</v>
      </c>
      <c r="L165" s="5">
        <v>28230000000</v>
      </c>
      <c r="M165" s="5">
        <v>28230000000</v>
      </c>
      <c r="N165" s="5">
        <v>28230000000</v>
      </c>
      <c r="O165" s="5">
        <v>28230000000</v>
      </c>
      <c r="P165" s="5">
        <v>28230000000</v>
      </c>
      <c r="Q165" s="5">
        <v>28230000000</v>
      </c>
      <c r="R165" s="5">
        <v>0</v>
      </c>
    </row>
    <row r="166" spans="2:18" ht="15.5" x14ac:dyDescent="0.35">
      <c r="C166" t="s">
        <v>231</v>
      </c>
      <c r="D166" s="6">
        <v>0.56999999999999995</v>
      </c>
      <c r="E166" s="6">
        <v>0.91</v>
      </c>
      <c r="F166" s="6">
        <v>1.62</v>
      </c>
      <c r="G166" s="6">
        <v>5.91</v>
      </c>
    </row>
    <row r="167" spans="2:18" ht="15.5" x14ac:dyDescent="0.35">
      <c r="C167" t="s">
        <v>232</v>
      </c>
      <c r="D167" s="6">
        <v>89.47</v>
      </c>
      <c r="E167" s="6">
        <v>72.53</v>
      </c>
      <c r="F167" s="6">
        <v>50.62</v>
      </c>
      <c r="G167" s="6">
        <v>13.87</v>
      </c>
    </row>
    <row r="168" spans="2:18" ht="15.5" x14ac:dyDescent="0.35">
      <c r="C168" t="s">
        <v>67</v>
      </c>
      <c r="D168" s="6">
        <v>2.34</v>
      </c>
      <c r="E168" s="6">
        <v>4.25</v>
      </c>
      <c r="F168" s="6">
        <v>3.2</v>
      </c>
      <c r="G168" s="6">
        <v>1.47</v>
      </c>
    </row>
    <row r="169" spans="2:18" ht="15.5" x14ac:dyDescent="0.35">
      <c r="C169" t="s">
        <v>233</v>
      </c>
      <c r="E169" s="5">
        <v>296080000000</v>
      </c>
      <c r="F169" s="5">
        <v>508570000000</v>
      </c>
      <c r="G169" s="5">
        <v>398650000000</v>
      </c>
    </row>
    <row r="170" spans="2:18" ht="15.5" x14ac:dyDescent="0.35">
      <c r="C170" t="s">
        <v>234</v>
      </c>
      <c r="D170" s="6">
        <v>4.7999999999999996E-3</v>
      </c>
      <c r="E170" s="6">
        <v>7.4000000000000003E-3</v>
      </c>
      <c r="F170" s="6">
        <v>1.43E-2</v>
      </c>
      <c r="G170" s="6">
        <v>2.5600000000000001E-2</v>
      </c>
    </row>
    <row r="171" spans="2:18" ht="15.5" x14ac:dyDescent="0.35">
      <c r="C171" t="s">
        <v>235</v>
      </c>
      <c r="D171" s="6">
        <v>2.76E-2</v>
      </c>
      <c r="E171" s="6">
        <v>4.7699999999999992E-2</v>
      </c>
      <c r="F171" s="6">
        <v>0.1014</v>
      </c>
      <c r="G171" s="6">
        <v>-5.6399999999999999E-2</v>
      </c>
    </row>
    <row r="172" spans="2:18" ht="15.5" x14ac:dyDescent="0.35">
      <c r="C172" t="s">
        <v>236</v>
      </c>
      <c r="D172" s="6">
        <v>2.8500000000000001E-2</v>
      </c>
      <c r="E172" s="6">
        <v>2.4500000000000001E-2</v>
      </c>
      <c r="F172" s="6">
        <v>7.3700000000000002E-2</v>
      </c>
      <c r="G172" s="6">
        <v>0.107</v>
      </c>
    </row>
    <row r="173" spans="2:18" ht="15.5" x14ac:dyDescent="0.35">
      <c r="C173" t="s">
        <v>237</v>
      </c>
      <c r="D173" s="6">
        <v>3.64</v>
      </c>
      <c r="E173" s="6">
        <v>3.09</v>
      </c>
      <c r="F173" s="6">
        <v>4.7699999999999996</v>
      </c>
      <c r="G173" s="6">
        <v>3.72</v>
      </c>
    </row>
    <row r="174" spans="2:18" ht="15.5" x14ac:dyDescent="0.35">
      <c r="C174" t="s">
        <v>443</v>
      </c>
      <c r="D174" s="5">
        <v>2589000000000</v>
      </c>
      <c r="E174" s="5">
        <v>2390000000000</v>
      </c>
      <c r="F174" s="5">
        <v>1916000000000</v>
      </c>
      <c r="G174" s="5">
        <v>-3934000000000</v>
      </c>
    </row>
    <row r="175" spans="2:18" ht="15.5" x14ac:dyDescent="0.35">
      <c r="C175" t="s">
        <v>238</v>
      </c>
      <c r="D175" s="6">
        <v>2.46</v>
      </c>
      <c r="E175" s="6">
        <v>3.45</v>
      </c>
      <c r="F175" s="6">
        <v>5.15</v>
      </c>
      <c r="G175" s="6">
        <v>-0.78</v>
      </c>
    </row>
    <row r="176" spans="2:18" ht="15.5" x14ac:dyDescent="0.35">
      <c r="C176" t="s">
        <v>239</v>
      </c>
      <c r="D176" s="6">
        <v>20.71</v>
      </c>
      <c r="E176" s="6">
        <v>19.12</v>
      </c>
      <c r="F176" s="6">
        <v>15.93</v>
      </c>
      <c r="G176" s="6">
        <v>-104.81</v>
      </c>
    </row>
    <row r="177" spans="3:18" ht="15.5" x14ac:dyDescent="0.35">
      <c r="C177" t="s">
        <v>240</v>
      </c>
      <c r="D177" s="6">
        <v>2.46</v>
      </c>
      <c r="E177" s="6">
        <v>3.45</v>
      </c>
      <c r="F177" s="6">
        <v>5.15</v>
      </c>
      <c r="G177" s="6">
        <v>-0.78</v>
      </c>
    </row>
    <row r="178" spans="3:18" ht="15.5" x14ac:dyDescent="0.35">
      <c r="C178" t="s">
        <v>241</v>
      </c>
      <c r="D178" s="6">
        <v>20.71</v>
      </c>
      <c r="E178" s="6">
        <v>19.12</v>
      </c>
      <c r="F178" s="6">
        <v>15.93</v>
      </c>
      <c r="G178" s="6">
        <v>-104.81</v>
      </c>
    </row>
    <row r="179" spans="3:18" ht="15.5" x14ac:dyDescent="0.35">
      <c r="C179" t="s">
        <v>242</v>
      </c>
      <c r="D179" s="5">
        <v>717000000000</v>
      </c>
      <c r="E179" s="5">
        <v>808000000000</v>
      </c>
      <c r="F179" s="5">
        <v>755000000000</v>
      </c>
      <c r="G179" s="5">
        <v>814000000000</v>
      </c>
    </row>
    <row r="180" spans="3:18" ht="15.5" x14ac:dyDescent="0.35">
      <c r="C180" t="s">
        <v>243</v>
      </c>
      <c r="D180" s="5">
        <v>351000000000</v>
      </c>
      <c r="E180" s="5">
        <v>355000000000</v>
      </c>
      <c r="F180" s="5">
        <v>349000000000</v>
      </c>
      <c r="G180" s="5">
        <v>349000000000</v>
      </c>
    </row>
    <row r="181" spans="3:18" ht="15.5" x14ac:dyDescent="0.35">
      <c r="C181" t="s">
        <v>306</v>
      </c>
      <c r="D181" s="5">
        <v>2585000000000</v>
      </c>
      <c r="E181" s="5">
        <v>2386000000000</v>
      </c>
      <c r="F181" s="5">
        <v>1913000000000</v>
      </c>
      <c r="G181" s="5">
        <v>-3937000000000</v>
      </c>
    </row>
    <row r="182" spans="3:18" ht="15.5" x14ac:dyDescent="0.35">
      <c r="C182" t="s">
        <v>24</v>
      </c>
      <c r="D182" s="5">
        <v>1068000000000</v>
      </c>
      <c r="E182" s="5">
        <v>1163000000000</v>
      </c>
      <c r="F182" s="5">
        <v>1105000000000</v>
      </c>
      <c r="G182" s="5">
        <v>1163000000000</v>
      </c>
    </row>
    <row r="183" spans="3:18" ht="15.5" x14ac:dyDescent="0.35">
      <c r="C183" t="s">
        <v>21</v>
      </c>
      <c r="D183" s="5">
        <v>309000000000</v>
      </c>
      <c r="E183" s="5">
        <v>211000000000</v>
      </c>
      <c r="F183" s="5">
        <v>420000000000</v>
      </c>
      <c r="G183" s="5">
        <v>221000000000</v>
      </c>
    </row>
    <row r="184" spans="3:18" ht="15.5" x14ac:dyDescent="0.35">
      <c r="C184" t="s">
        <v>245</v>
      </c>
      <c r="D184" s="5">
        <v>463000000000</v>
      </c>
      <c r="E184" s="5">
        <v>467000000000</v>
      </c>
      <c r="F184" s="5">
        <v>-22000000000</v>
      </c>
      <c r="G184" s="5">
        <v>-301000000000</v>
      </c>
    </row>
    <row r="185" spans="3:18" ht="15.5" x14ac:dyDescent="0.35">
      <c r="C185" t="s">
        <v>246</v>
      </c>
      <c r="D185" s="5">
        <v>48000000000</v>
      </c>
      <c r="E185" s="5">
        <v>77000000000</v>
      </c>
      <c r="F185" s="5">
        <v>-96000000000</v>
      </c>
      <c r="G185" s="5">
        <v>987000000000</v>
      </c>
    </row>
    <row r="186" spans="3:18" ht="15.5" x14ac:dyDescent="0.35">
      <c r="C186" t="s">
        <v>247</v>
      </c>
      <c r="D186" s="5">
        <v>-23000000000</v>
      </c>
      <c r="E186" s="5">
        <v>-24000000000</v>
      </c>
      <c r="F186" s="5">
        <v>-6000000000</v>
      </c>
      <c r="G186" s="5">
        <v>-19000000000</v>
      </c>
    </row>
    <row r="187" spans="3:18" ht="15.5" x14ac:dyDescent="0.35">
      <c r="C187" t="s">
        <v>13</v>
      </c>
      <c r="D187" s="5">
        <v>24000000000</v>
      </c>
      <c r="E187" s="5">
        <v>53000000000</v>
      </c>
      <c r="F187" s="5">
        <v>-102000000000</v>
      </c>
      <c r="G187" s="5">
        <v>968000000000</v>
      </c>
    </row>
    <row r="188" spans="3:18" ht="15.5" x14ac:dyDescent="0.35">
      <c r="C188" t="s">
        <v>16</v>
      </c>
      <c r="D188" s="6">
        <v>0.19</v>
      </c>
      <c r="E188" s="6">
        <v>0.43</v>
      </c>
      <c r="F188" s="6">
        <v>-0.85</v>
      </c>
      <c r="G188" s="6">
        <v>25.75</v>
      </c>
    </row>
    <row r="189" spans="3:18" ht="15.5" x14ac:dyDescent="0.35">
      <c r="C189" t="s">
        <v>52</v>
      </c>
      <c r="I189" s="6">
        <v>4.66</v>
      </c>
      <c r="J189" s="6">
        <v>15.1</v>
      </c>
      <c r="K189" s="6">
        <v>10.96</v>
      </c>
      <c r="L189" s="6">
        <v>1.88</v>
      </c>
      <c r="M189" s="6">
        <v>-64.58</v>
      </c>
      <c r="N189" s="6">
        <v>-169.75</v>
      </c>
      <c r="O189" s="6">
        <v>-1.6</v>
      </c>
      <c r="P189" s="6">
        <v>15.42</v>
      </c>
      <c r="Q189" s="6">
        <v>24.15</v>
      </c>
      <c r="R189" s="6">
        <v>1154445.4099999999</v>
      </c>
    </row>
    <row r="190" spans="3:18" ht="15.5" x14ac:dyDescent="0.35">
      <c r="C190" t="s">
        <v>66</v>
      </c>
      <c r="I190" s="6">
        <v>17.600000000000001</v>
      </c>
      <c r="J190" s="6">
        <v>3.25</v>
      </c>
      <c r="K190" s="6">
        <v>7.3</v>
      </c>
      <c r="L190" s="6">
        <v>35.11</v>
      </c>
      <c r="M190" s="6">
        <v>-1.1499999999999999</v>
      </c>
      <c r="N190" s="6">
        <v>-0.9</v>
      </c>
      <c r="O190" s="6">
        <v>-107.5</v>
      </c>
      <c r="P190" s="6">
        <v>14.01</v>
      </c>
      <c r="Q190" s="6">
        <v>13.17</v>
      </c>
      <c r="R190" s="5">
        <v>0</v>
      </c>
    </row>
    <row r="191" spans="3:18" ht="15.5" x14ac:dyDescent="0.35">
      <c r="C191" t="s">
        <v>69</v>
      </c>
      <c r="I191" s="6">
        <v>1.21</v>
      </c>
      <c r="J191" s="6">
        <v>0.21</v>
      </c>
      <c r="K191" s="6">
        <v>0.4</v>
      </c>
      <c r="L191" s="6">
        <v>0.52</v>
      </c>
      <c r="M191" s="6">
        <v>0.69</v>
      </c>
      <c r="N191" s="6">
        <v>1.17</v>
      </c>
      <c r="O191" s="6">
        <v>0.66</v>
      </c>
      <c r="P191" s="6">
        <v>0.91</v>
      </c>
      <c r="Q191" s="6">
        <v>1.53</v>
      </c>
      <c r="R191" s="5">
        <v>0</v>
      </c>
    </row>
    <row r="192" spans="3:18" ht="15.5" x14ac:dyDescent="0.35">
      <c r="C192" t="s">
        <v>248</v>
      </c>
      <c r="I192" s="5">
        <v>1316610000000</v>
      </c>
      <c r="J192" s="5">
        <v>962240000000</v>
      </c>
      <c r="K192" s="5">
        <v>732970000000</v>
      </c>
      <c r="L192" s="5">
        <v>715530000000</v>
      </c>
      <c r="M192" s="5">
        <v>-1013740000000</v>
      </c>
      <c r="N192" s="6">
        <v>-4164479999999.9995</v>
      </c>
      <c r="O192" s="5">
        <v>462610000000</v>
      </c>
      <c r="P192" s="5">
        <v>920150000000</v>
      </c>
    </row>
    <row r="193" spans="3:18" ht="15.5" x14ac:dyDescent="0.35">
      <c r="C193" t="s">
        <v>249</v>
      </c>
      <c r="I193" s="6">
        <v>4.1200000000000001E-2</v>
      </c>
      <c r="J193" s="6">
        <v>6.2100000000000002E-2</v>
      </c>
      <c r="K193" s="6">
        <v>4.4500000000000005E-2</v>
      </c>
      <c r="L193" s="6">
        <v>8.6999999999999994E-3</v>
      </c>
      <c r="M193" s="6">
        <v>-0.32130000000000003</v>
      </c>
      <c r="N193" s="6">
        <v>-0.65239999999999998</v>
      </c>
      <c r="O193" s="6">
        <v>-4.3E-3</v>
      </c>
      <c r="P193" s="6">
        <v>4.0500000000000001E-2</v>
      </c>
      <c r="Q193" s="6">
        <v>9.3399999999999997E-2</v>
      </c>
      <c r="R193" s="6">
        <v>0.12920000000000001</v>
      </c>
    </row>
    <row r="194" spans="3:18" ht="15.5" x14ac:dyDescent="0.35">
      <c r="C194" t="s">
        <v>250</v>
      </c>
      <c r="I194" s="6">
        <v>0.29249999999999998</v>
      </c>
      <c r="J194" s="6">
        <v>-0.10220000000000001</v>
      </c>
      <c r="K194" s="6">
        <v>-6.4399999999999999E-2</v>
      </c>
      <c r="L194" s="6">
        <v>-1.03E-2</v>
      </c>
      <c r="M194" s="6">
        <v>0.37709999999999999</v>
      </c>
      <c r="N194" s="6">
        <v>1.5856999999999999</v>
      </c>
      <c r="O194" s="6">
        <v>-1.2199999999999999E-2</v>
      </c>
      <c r="P194" s="6">
        <v>9.1300000000000006E-2</v>
      </c>
      <c r="Q194" s="6">
        <v>0.1646</v>
      </c>
      <c r="R194" s="6">
        <v>0.33140000000000003</v>
      </c>
    </row>
    <row r="195" spans="3:18" ht="15.5" x14ac:dyDescent="0.35">
      <c r="C195" t="s">
        <v>251</v>
      </c>
      <c r="I195" s="6">
        <v>0.1734</v>
      </c>
      <c r="J195" s="6">
        <v>0.23559999999999998</v>
      </c>
      <c r="K195" s="6">
        <v>0.17460000000000001</v>
      </c>
      <c r="L195" s="6">
        <v>0.22409999999999999</v>
      </c>
      <c r="M195" s="6">
        <v>-1.4432</v>
      </c>
      <c r="N195" s="6">
        <v>-1.8271000000000002</v>
      </c>
      <c r="O195" s="6">
        <v>4.0099999999999997E-2</v>
      </c>
      <c r="P195" s="6">
        <v>0.11749999999999999</v>
      </c>
      <c r="Q195" s="6">
        <v>0.18770000000000001</v>
      </c>
      <c r="R195" s="6">
        <v>0.58509999999999995</v>
      </c>
    </row>
    <row r="196" spans="3:18" ht="15.5" x14ac:dyDescent="0.35">
      <c r="C196" t="s">
        <v>252</v>
      </c>
      <c r="I196" s="5">
        <v>3</v>
      </c>
      <c r="J196" s="6">
        <v>2.08</v>
      </c>
      <c r="K196" s="6">
        <v>1.17</v>
      </c>
      <c r="L196" s="6">
        <v>1.1299999999999999</v>
      </c>
      <c r="M196" s="6">
        <v>-4.21</v>
      </c>
      <c r="N196" s="6">
        <v>-11.05</v>
      </c>
      <c r="O196" s="6">
        <v>0.77</v>
      </c>
      <c r="P196" s="6">
        <v>3.04</v>
      </c>
      <c r="Q196" s="6">
        <v>7.58</v>
      </c>
      <c r="R196" s="6">
        <v>13.35</v>
      </c>
    </row>
    <row r="197" spans="3:18" ht="15.5" x14ac:dyDescent="0.35">
      <c r="C197" t="s">
        <v>63</v>
      </c>
      <c r="I197" s="6">
        <v>5.15</v>
      </c>
      <c r="J197" s="6">
        <v>-0.33</v>
      </c>
      <c r="K197" s="6">
        <v>-0.47</v>
      </c>
      <c r="L197" s="6">
        <v>-0.36</v>
      </c>
      <c r="M197" s="6">
        <v>-0.43</v>
      </c>
      <c r="N197" s="6">
        <v>-1.43</v>
      </c>
      <c r="O197" s="6">
        <v>1.32</v>
      </c>
      <c r="P197" s="6">
        <v>1.28</v>
      </c>
      <c r="Q197" s="6">
        <v>2.17</v>
      </c>
      <c r="R197" s="5">
        <v>0</v>
      </c>
    </row>
    <row r="198" spans="3:18" ht="15.5" x14ac:dyDescent="0.35">
      <c r="C198" t="s">
        <v>60</v>
      </c>
      <c r="I198" s="6">
        <v>15.93</v>
      </c>
      <c r="J198" s="6">
        <v>-147.68</v>
      </c>
      <c r="K198" s="6">
        <v>-170.24</v>
      </c>
      <c r="L198" s="5">
        <v>-183</v>
      </c>
      <c r="M198" s="6">
        <v>-171.26</v>
      </c>
      <c r="N198" s="6">
        <v>-107.05</v>
      </c>
      <c r="O198" s="6">
        <v>130.5</v>
      </c>
      <c r="P198" s="6">
        <v>168.83</v>
      </c>
      <c r="Q198" s="6">
        <v>146.72999999999999</v>
      </c>
      <c r="R198" s="6">
        <v>3483246.75</v>
      </c>
    </row>
    <row r="199" spans="3:18" ht="15.5" x14ac:dyDescent="0.35">
      <c r="C199" t="s">
        <v>253</v>
      </c>
      <c r="I199" s="6">
        <v>5.15</v>
      </c>
      <c r="J199" s="6">
        <v>-0.33</v>
      </c>
      <c r="K199" s="6">
        <v>-0.47</v>
      </c>
      <c r="L199" s="6">
        <v>-0.36</v>
      </c>
      <c r="M199" s="6">
        <v>-0.43</v>
      </c>
      <c r="N199" s="6">
        <v>-1.43</v>
      </c>
      <c r="O199" s="6">
        <v>1.32</v>
      </c>
      <c r="P199" s="6">
        <v>1.28</v>
      </c>
      <c r="Q199" s="6">
        <v>2.17</v>
      </c>
      <c r="R199" s="5">
        <v>0</v>
      </c>
    </row>
    <row r="200" spans="3:18" ht="15.5" x14ac:dyDescent="0.35">
      <c r="C200" t="s">
        <v>254</v>
      </c>
      <c r="I200" s="6">
        <v>15.93</v>
      </c>
      <c r="J200" s="6">
        <v>-147.68</v>
      </c>
      <c r="K200" s="6">
        <v>-170.24</v>
      </c>
      <c r="L200" s="5">
        <v>-183</v>
      </c>
      <c r="M200" s="6">
        <v>-171.26</v>
      </c>
      <c r="N200" s="6">
        <v>-107.05</v>
      </c>
      <c r="O200" s="6">
        <v>130.5</v>
      </c>
      <c r="P200" s="6">
        <v>168.83</v>
      </c>
      <c r="Q200" s="6">
        <v>146.72999999999999</v>
      </c>
      <c r="R200" s="6">
        <v>3483246.75</v>
      </c>
    </row>
    <row r="201" spans="3:18" ht="15.5" x14ac:dyDescent="0.35">
      <c r="C201" t="s">
        <v>255</v>
      </c>
      <c r="I201" s="5">
        <v>755000000000</v>
      </c>
      <c r="J201" s="5">
        <v>753000000000</v>
      </c>
      <c r="K201" s="5">
        <v>460000000000</v>
      </c>
      <c r="L201" s="5">
        <v>675000000000</v>
      </c>
      <c r="M201" s="5">
        <v>1876000000000</v>
      </c>
      <c r="N201" s="5">
        <v>2451000000000</v>
      </c>
      <c r="O201" s="5">
        <v>5490000000000</v>
      </c>
      <c r="P201" s="5">
        <v>1923000000000</v>
      </c>
      <c r="Q201" s="5">
        <v>853000000000</v>
      </c>
      <c r="R201" s="5">
        <v>917000000000</v>
      </c>
    </row>
    <row r="202" spans="3:18" ht="15.5" x14ac:dyDescent="0.35">
      <c r="C202" t="s">
        <v>256</v>
      </c>
      <c r="I202" s="5">
        <v>349000000000</v>
      </c>
      <c r="J202" s="5">
        <v>323000000000</v>
      </c>
      <c r="K202" s="5">
        <v>153000000000</v>
      </c>
      <c r="L202" s="5">
        <v>122000000000</v>
      </c>
      <c r="M202" s="5">
        <v>781000000000</v>
      </c>
      <c r="N202" s="5">
        <v>702000000000</v>
      </c>
      <c r="O202" s="5">
        <v>1963000000000</v>
      </c>
      <c r="P202" s="5">
        <v>344000000000</v>
      </c>
      <c r="Q202" s="5">
        <v>275000000000</v>
      </c>
      <c r="R202" s="5">
        <v>235000000000</v>
      </c>
    </row>
    <row r="203" spans="3:18" ht="15.5" x14ac:dyDescent="0.35">
      <c r="C203" t="s">
        <v>26</v>
      </c>
      <c r="I203" s="5">
        <v>1105000000000</v>
      </c>
      <c r="J203" s="5">
        <v>1077000000000</v>
      </c>
      <c r="K203" s="5">
        <v>613000000000</v>
      </c>
      <c r="L203" s="5">
        <v>797000000000</v>
      </c>
      <c r="M203" s="5">
        <v>2657000000000</v>
      </c>
      <c r="N203" s="5">
        <v>3154000000000</v>
      </c>
      <c r="O203" s="5">
        <v>7453000000000</v>
      </c>
      <c r="P203" s="5">
        <v>2266000000000</v>
      </c>
      <c r="Q203" s="5">
        <v>1129000000000</v>
      </c>
      <c r="R203" s="5">
        <v>1151000000000</v>
      </c>
    </row>
    <row r="204" spans="3:18" ht="15.5" x14ac:dyDescent="0.35">
      <c r="C204" t="s">
        <v>23</v>
      </c>
      <c r="I204" s="5">
        <v>420000000000</v>
      </c>
      <c r="J204" s="5">
        <v>873000000000</v>
      </c>
      <c r="K204" s="5">
        <v>288000000000</v>
      </c>
      <c r="L204" s="5">
        <v>718000000000</v>
      </c>
      <c r="M204" s="5">
        <v>2461000000000</v>
      </c>
      <c r="N204" s="5">
        <v>3027000000000</v>
      </c>
      <c r="O204" s="5">
        <v>7078000000000</v>
      </c>
      <c r="P204" s="5">
        <v>1700000000000</v>
      </c>
      <c r="Q204" s="5">
        <v>-4000000000</v>
      </c>
      <c r="R204" s="5">
        <v>339000000000</v>
      </c>
    </row>
    <row r="205" spans="3:18" ht="15.5" x14ac:dyDescent="0.35">
      <c r="C205" t="s">
        <v>257</v>
      </c>
      <c r="I205" s="5">
        <v>-22000000000</v>
      </c>
      <c r="J205" s="5">
        <v>-507000000000</v>
      </c>
      <c r="K205" s="5">
        <v>-511000000000</v>
      </c>
      <c r="L205" s="5">
        <v>-746000000000</v>
      </c>
      <c r="M205" s="5">
        <v>-1586000000000</v>
      </c>
      <c r="N205" s="5">
        <v>-2412000000000</v>
      </c>
      <c r="O205" s="5">
        <v>1456000000000</v>
      </c>
      <c r="P205" s="5">
        <v>4454000000000</v>
      </c>
      <c r="Q205" s="5">
        <v>3622000000000</v>
      </c>
      <c r="R205" s="5">
        <v>2438000000000</v>
      </c>
    </row>
    <row r="206" spans="3:18" ht="15.5" x14ac:dyDescent="0.35">
      <c r="C206" t="s">
        <v>258</v>
      </c>
      <c r="I206" s="5">
        <v>1090000000000</v>
      </c>
      <c r="J206" s="5">
        <v>238000000000</v>
      </c>
      <c r="K206" s="5">
        <v>474000000000</v>
      </c>
      <c r="L206" s="5">
        <v>119000000000</v>
      </c>
      <c r="M206" s="5">
        <v>194000000000</v>
      </c>
      <c r="N206" s="5">
        <v>-1635000000000</v>
      </c>
      <c r="O206" s="5">
        <v>369000000000</v>
      </c>
      <c r="P206" s="5">
        <v>-1063000000000</v>
      </c>
      <c r="Q206" s="5">
        <v>227000000000</v>
      </c>
      <c r="R206" s="5">
        <v>-218000000000</v>
      </c>
    </row>
    <row r="207" spans="3:18" ht="15.5" x14ac:dyDescent="0.35">
      <c r="C207" t="s">
        <v>259</v>
      </c>
      <c r="I207" s="5">
        <v>-55000000000</v>
      </c>
      <c r="J207" s="5">
        <v>-65000000000</v>
      </c>
      <c r="K207" s="5">
        <v>-14000000000</v>
      </c>
      <c r="L207" s="5">
        <v>-45000000000</v>
      </c>
      <c r="M207" s="5">
        <v>-18000000000</v>
      </c>
      <c r="N207" s="5">
        <v>-150000000000</v>
      </c>
      <c r="O207" s="5">
        <v>-710000000000</v>
      </c>
      <c r="P207" s="5">
        <v>-669000000000</v>
      </c>
      <c r="Q207" s="5">
        <v>-530000000000</v>
      </c>
      <c r="R207" s="5">
        <v>-330000000000</v>
      </c>
    </row>
    <row r="208" spans="3:18" ht="15.5" x14ac:dyDescent="0.35">
      <c r="C208" t="s">
        <v>15</v>
      </c>
      <c r="I208" s="5">
        <v>1035000000000</v>
      </c>
      <c r="J208" s="5">
        <v>174000000000</v>
      </c>
      <c r="K208" s="5">
        <v>460000000000</v>
      </c>
      <c r="L208" s="5">
        <v>73000000000</v>
      </c>
      <c r="M208" s="5">
        <v>176000000000</v>
      </c>
      <c r="N208" s="5">
        <v>-1785000000000</v>
      </c>
      <c r="O208" s="5">
        <v>-342000000000</v>
      </c>
      <c r="P208" s="5">
        <v>-1732000000000</v>
      </c>
      <c r="Q208" s="5">
        <v>-303000000000</v>
      </c>
      <c r="R208" s="5">
        <v>-548000000000</v>
      </c>
    </row>
    <row r="209" spans="2:18" ht="15.5" x14ac:dyDescent="0.35">
      <c r="C209" t="s">
        <v>17</v>
      </c>
      <c r="I209" s="6">
        <v>8.6199999999999992</v>
      </c>
      <c r="J209" s="6">
        <v>6.15</v>
      </c>
      <c r="K209" s="6">
        <v>16.28</v>
      </c>
      <c r="L209" s="6">
        <v>2.6</v>
      </c>
      <c r="M209" s="6">
        <v>6.22</v>
      </c>
      <c r="N209" s="6">
        <v>-63.21</v>
      </c>
      <c r="O209" s="6">
        <v>-12.1</v>
      </c>
      <c r="P209" s="6">
        <v>-61.36</v>
      </c>
      <c r="Q209" s="6">
        <v>-10.73</v>
      </c>
      <c r="R209" s="6">
        <v>-823795.11</v>
      </c>
    </row>
    <row r="211" spans="2:18" ht="15.5" x14ac:dyDescent="0.35">
      <c r="B211" t="s">
        <v>260</v>
      </c>
      <c r="C211" t="s">
        <v>261</v>
      </c>
      <c r="D211" s="5">
        <v>71000000000</v>
      </c>
      <c r="E211" s="5">
        <v>114000000000</v>
      </c>
      <c r="F211" s="5">
        <v>194000000000</v>
      </c>
      <c r="G211" s="5">
        <v>222000000000</v>
      </c>
      <c r="H211" s="5">
        <v>370000000000</v>
      </c>
      <c r="I211" s="5">
        <v>559000000000</v>
      </c>
      <c r="J211" s="5">
        <v>426000000000</v>
      </c>
      <c r="K211" s="5">
        <v>309000000000</v>
      </c>
      <c r="L211" s="5">
        <v>53000000000</v>
      </c>
      <c r="M211" s="5">
        <v>-1823000000000</v>
      </c>
      <c r="N211" s="5">
        <v>-4793000000000</v>
      </c>
      <c r="O211" s="5">
        <v>-45000000000</v>
      </c>
      <c r="P211" s="5">
        <v>435000000000</v>
      </c>
      <c r="Q211" s="5">
        <v>682000000000</v>
      </c>
    </row>
    <row r="212" spans="2:18" ht="15.5" x14ac:dyDescent="0.35">
      <c r="C212" t="s">
        <v>444</v>
      </c>
      <c r="P212" s="6">
        <v>3.06</v>
      </c>
      <c r="Q212" s="6">
        <v>5.07</v>
      </c>
    </row>
    <row r="213" spans="2:18" ht="15.5" x14ac:dyDescent="0.35">
      <c r="C213" t="s">
        <v>71</v>
      </c>
      <c r="P213" s="6">
        <v>0.87849999999999995</v>
      </c>
      <c r="Q213" s="6">
        <v>0.2792</v>
      </c>
    </row>
    <row r="214" spans="2:18" ht="15.5" x14ac:dyDescent="0.35">
      <c r="C214" t="s">
        <v>445</v>
      </c>
      <c r="P214" s="6">
        <v>1.7399999999999999E-2</v>
      </c>
      <c r="Q214" s="6">
        <v>1.55E-2</v>
      </c>
    </row>
    <row r="215" spans="2:18" ht="15.5" x14ac:dyDescent="0.35">
      <c r="C215" t="s">
        <v>51</v>
      </c>
      <c r="D215" s="6">
        <v>0.56999999999999995</v>
      </c>
      <c r="E215" s="6">
        <v>0.91</v>
      </c>
      <c r="F215" s="6">
        <v>1.55</v>
      </c>
      <c r="G215" s="6">
        <v>1.78</v>
      </c>
      <c r="H215" s="6">
        <v>2.97</v>
      </c>
      <c r="I215" s="6">
        <v>4.4800000000000004</v>
      </c>
      <c r="J215" s="6">
        <v>3.41</v>
      </c>
      <c r="K215" s="6">
        <v>2.48</v>
      </c>
      <c r="L215" s="6">
        <v>0.43</v>
      </c>
      <c r="M215" s="6">
        <v>-14.61</v>
      </c>
      <c r="N215" s="6">
        <v>-38.39</v>
      </c>
      <c r="O215" s="6">
        <v>-0.36</v>
      </c>
      <c r="P215" s="6">
        <v>3.49</v>
      </c>
      <c r="Q215" s="6">
        <v>5.46</v>
      </c>
    </row>
    <row r="216" spans="2:18" ht="15.5" x14ac:dyDescent="0.35">
      <c r="C216" t="s">
        <v>73</v>
      </c>
      <c r="P216" s="6">
        <v>3.06</v>
      </c>
      <c r="Q216" s="6">
        <v>5.07</v>
      </c>
    </row>
    <row r="217" spans="2:18" ht="15.5" x14ac:dyDescent="0.35">
      <c r="C217" t="s">
        <v>446</v>
      </c>
      <c r="P217" s="6">
        <v>0.87849999999999995</v>
      </c>
      <c r="Q217" s="6">
        <v>0.2792</v>
      </c>
    </row>
    <row r="218" spans="2:18" ht="15.5" x14ac:dyDescent="0.35">
      <c r="C218" t="s">
        <v>447</v>
      </c>
      <c r="P218" s="6">
        <v>1.7399999999999999E-2</v>
      </c>
      <c r="Q218" s="6">
        <v>1.55E-2</v>
      </c>
    </row>
    <row r="219" spans="2:18" ht="15.5" x14ac:dyDescent="0.35">
      <c r="C219" t="s">
        <v>262</v>
      </c>
      <c r="D219" s="5">
        <v>2726000000000</v>
      </c>
      <c r="E219" s="5">
        <v>1938000000000</v>
      </c>
      <c r="F219" s="5">
        <v>3079000000000</v>
      </c>
      <c r="G219" s="5">
        <v>2098000000000</v>
      </c>
      <c r="H219" s="5">
        <v>9326000000000</v>
      </c>
      <c r="I219" s="5">
        <v>8105000000000</v>
      </c>
      <c r="J219" s="5">
        <v>6676000000000</v>
      </c>
      <c r="K219" s="5">
        <v>5693000000000</v>
      </c>
      <c r="L219" s="5">
        <v>3551000000000</v>
      </c>
      <c r="M219" s="5">
        <v>3014000000000</v>
      </c>
      <c r="N219" s="5">
        <v>3700000000000</v>
      </c>
      <c r="O219" s="5">
        <v>7349000000000</v>
      </c>
      <c r="P219" s="5">
        <v>6698000000000</v>
      </c>
      <c r="Q219" s="5">
        <v>5879000000000</v>
      </c>
    </row>
    <row r="220" spans="2:18" ht="15.5" x14ac:dyDescent="0.35">
      <c r="C220" t="s">
        <v>448</v>
      </c>
      <c r="P220" s="6">
        <v>3.06</v>
      </c>
      <c r="Q220" s="6">
        <v>5.07</v>
      </c>
    </row>
    <row r="221" spans="2:18" ht="15.5" x14ac:dyDescent="0.35">
      <c r="C221" t="s">
        <v>449</v>
      </c>
      <c r="P221" s="6">
        <v>0.87849999999999995</v>
      </c>
      <c r="Q221" s="6">
        <v>0.2792</v>
      </c>
    </row>
    <row r="222" spans="2:18" ht="15.5" x14ac:dyDescent="0.35">
      <c r="C222" t="s">
        <v>450</v>
      </c>
      <c r="P222" s="6">
        <v>1.7399999999999999E-2</v>
      </c>
      <c r="Q222" s="6">
        <v>1.55E-2</v>
      </c>
    </row>
    <row r="223" spans="2:18" ht="15.5" x14ac:dyDescent="0.35">
      <c r="C223" t="s">
        <v>344</v>
      </c>
      <c r="I223" s="6">
        <v>14.09</v>
      </c>
    </row>
    <row r="224" spans="2:18" ht="15.5" x14ac:dyDescent="0.35">
      <c r="C224" t="s">
        <v>345</v>
      </c>
      <c r="I224" s="6">
        <v>8.65</v>
      </c>
    </row>
    <row r="225" spans="3:9" ht="15.5" x14ac:dyDescent="0.35">
      <c r="C225" t="s">
        <v>263</v>
      </c>
      <c r="I225" s="6">
        <v>6.95</v>
      </c>
    </row>
    <row r="226" spans="3:9" ht="15.5" x14ac:dyDescent="0.35">
      <c r="C226" t="s">
        <v>346</v>
      </c>
      <c r="I226" s="6">
        <v>0.11560000000000001</v>
      </c>
    </row>
    <row r="227" spans="3:9" ht="15.5" x14ac:dyDescent="0.35">
      <c r="C227" t="s">
        <v>347</v>
      </c>
      <c r="I227" s="6">
        <v>0.53</v>
      </c>
    </row>
    <row r="228" spans="3:9" ht="15.5" x14ac:dyDescent="0.35">
      <c r="C228" t="s">
        <v>348</v>
      </c>
      <c r="I228" s="6">
        <v>2.0299999999999998</v>
      </c>
    </row>
    <row r="229" spans="3:9" ht="15.5" x14ac:dyDescent="0.35">
      <c r="C229" t="s">
        <v>349</v>
      </c>
      <c r="I229" s="6">
        <v>5.16</v>
      </c>
    </row>
    <row r="230" spans="3:9" ht="15.5" x14ac:dyDescent="0.35">
      <c r="C230" t="s">
        <v>350</v>
      </c>
      <c r="I230" s="6">
        <v>5.56</v>
      </c>
    </row>
    <row r="231" spans="3:9" ht="15.5" x14ac:dyDescent="0.35">
      <c r="C231" t="s">
        <v>351</v>
      </c>
      <c r="I231" s="6">
        <v>4.5199999999999996</v>
      </c>
    </row>
    <row r="232" spans="3:9" ht="15.5" x14ac:dyDescent="0.35">
      <c r="C232" t="s">
        <v>264</v>
      </c>
      <c r="I232" s="6">
        <v>4.08</v>
      </c>
    </row>
    <row r="233" spans="3:9" ht="15.5" x14ac:dyDescent="0.35">
      <c r="C233" t="s">
        <v>451</v>
      </c>
      <c r="I233" s="6">
        <v>-0.13</v>
      </c>
    </row>
    <row r="234" spans="3:9" ht="15.5" x14ac:dyDescent="0.35">
      <c r="C234" t="s">
        <v>452</v>
      </c>
      <c r="I234" s="6">
        <v>0.24</v>
      </c>
    </row>
    <row r="235" spans="3:9" ht="15.5" x14ac:dyDescent="0.35">
      <c r="C235" t="s">
        <v>352</v>
      </c>
      <c r="I235" s="6">
        <v>4.8600000000000003</v>
      </c>
    </row>
    <row r="236" spans="3:9" ht="15.5" x14ac:dyDescent="0.35">
      <c r="C236" t="s">
        <v>353</v>
      </c>
      <c r="I236" s="6">
        <v>2.98</v>
      </c>
    </row>
    <row r="237" spans="3:9" ht="15.5" x14ac:dyDescent="0.35">
      <c r="C237" t="s">
        <v>354</v>
      </c>
      <c r="I237" s="6">
        <v>78.680000000000007</v>
      </c>
    </row>
    <row r="238" spans="3:9" ht="15.5" x14ac:dyDescent="0.35">
      <c r="C238" t="s">
        <v>355</v>
      </c>
      <c r="D238" s="6">
        <v>6.07</v>
      </c>
    </row>
    <row r="239" spans="3:9" ht="15.5" x14ac:dyDescent="0.35">
      <c r="C239" t="s">
        <v>356</v>
      </c>
      <c r="I239" s="6">
        <v>20.71</v>
      </c>
    </row>
    <row r="240" spans="3:9" ht="15.5" x14ac:dyDescent="0.35">
      <c r="C240" t="s">
        <v>357</v>
      </c>
      <c r="I240" s="6">
        <v>7.55</v>
      </c>
    </row>
    <row r="241" spans="3:9" ht="15.5" x14ac:dyDescent="0.35">
      <c r="C241" t="s">
        <v>265</v>
      </c>
      <c r="D241" s="6">
        <v>1.08</v>
      </c>
    </row>
    <row r="242" spans="3:9" ht="15.5" x14ac:dyDescent="0.35">
      <c r="C242" t="s">
        <v>266</v>
      </c>
      <c r="D242" s="6">
        <v>0.85</v>
      </c>
    </row>
    <row r="243" spans="3:9" ht="15.5" x14ac:dyDescent="0.35">
      <c r="C243" t="s">
        <v>267</v>
      </c>
      <c r="D243" s="6">
        <v>0.41</v>
      </c>
    </row>
    <row r="244" spans="3:9" ht="15.5" x14ac:dyDescent="0.35">
      <c r="C244" t="s">
        <v>268</v>
      </c>
      <c r="D244" s="6">
        <v>0.14000000000000001</v>
      </c>
    </row>
    <row r="245" spans="3:9" ht="15.5" x14ac:dyDescent="0.35">
      <c r="C245" t="s">
        <v>269</v>
      </c>
      <c r="D245" s="6">
        <v>4.72</v>
      </c>
    </row>
    <row r="246" spans="3:9" ht="15.5" x14ac:dyDescent="0.35">
      <c r="C246" t="s">
        <v>270</v>
      </c>
      <c r="D246" s="6">
        <v>7.0000000000000007E-2</v>
      </c>
    </row>
    <row r="247" spans="3:9" ht="15.5" x14ac:dyDescent="0.35">
      <c r="C247" t="s">
        <v>271</v>
      </c>
      <c r="D247" s="6">
        <v>5.72</v>
      </c>
    </row>
    <row r="248" spans="3:9" ht="15.5" x14ac:dyDescent="0.35">
      <c r="C248" t="s">
        <v>272</v>
      </c>
      <c r="I248" s="6">
        <v>3.86</v>
      </c>
    </row>
    <row r="249" spans="3:9" ht="15.5" x14ac:dyDescent="0.35">
      <c r="C249" t="s">
        <v>13</v>
      </c>
      <c r="D249" s="5">
        <v>24000000000</v>
      </c>
    </row>
    <row r="250" spans="3:9" ht="15.5" x14ac:dyDescent="0.35">
      <c r="C250" t="s">
        <v>358</v>
      </c>
      <c r="I250" s="5">
        <v>-1</v>
      </c>
    </row>
    <row r="251" spans="3:9" ht="15.5" x14ac:dyDescent="0.35">
      <c r="C251" t="s">
        <v>273</v>
      </c>
      <c r="I251" s="6">
        <v>4.0999999999999995E-2</v>
      </c>
    </row>
    <row r="252" spans="3:9" ht="15.5" x14ac:dyDescent="0.35">
      <c r="C252" t="s">
        <v>274</v>
      </c>
      <c r="I252" s="6">
        <v>0.23449999999999999</v>
      </c>
    </row>
    <row r="253" spans="3:9" ht="15.5" x14ac:dyDescent="0.35">
      <c r="C253" t="s">
        <v>275</v>
      </c>
      <c r="I253" s="6">
        <v>0.13289999999999999</v>
      </c>
    </row>
    <row r="254" spans="3:9" ht="15.5" x14ac:dyDescent="0.35">
      <c r="C254" t="s">
        <v>359</v>
      </c>
      <c r="I254" s="6">
        <v>0.28820000000000001</v>
      </c>
    </row>
    <row r="255" spans="3:9" ht="15.5" x14ac:dyDescent="0.35">
      <c r="C255" t="s">
        <v>276</v>
      </c>
      <c r="D255" s="6">
        <v>61.98</v>
      </c>
    </row>
    <row r="256" spans="3:9" ht="15.5" x14ac:dyDescent="0.35">
      <c r="C256" t="s">
        <v>280</v>
      </c>
      <c r="D256" s="6">
        <v>1.47</v>
      </c>
    </row>
    <row r="257" spans="3:9" ht="15.5" x14ac:dyDescent="0.35">
      <c r="C257" t="s">
        <v>281</v>
      </c>
      <c r="I257" s="6">
        <v>0.65</v>
      </c>
    </row>
    <row r="258" spans="3:9" ht="15.5" x14ac:dyDescent="0.35">
      <c r="C258" t="s">
        <v>47</v>
      </c>
      <c r="I258" s="5">
        <v>5243000000000</v>
      </c>
    </row>
    <row r="259" spans="3:9" ht="15.5" x14ac:dyDescent="0.35">
      <c r="C259" t="s">
        <v>283</v>
      </c>
      <c r="I259" s="5">
        <v>5556000000000</v>
      </c>
    </row>
    <row r="260" spans="3:9" ht="15.5" x14ac:dyDescent="0.35">
      <c r="C260" t="s">
        <v>284</v>
      </c>
      <c r="I260" s="5">
        <v>124840000000</v>
      </c>
    </row>
    <row r="261" spans="3:9" ht="15.5" x14ac:dyDescent="0.35">
      <c r="C261" t="s">
        <v>285</v>
      </c>
      <c r="I261" s="6">
        <v>6.5099999999999991E-2</v>
      </c>
    </row>
    <row r="262" spans="3:9" ht="15.5" x14ac:dyDescent="0.35">
      <c r="C262" t="s">
        <v>287</v>
      </c>
      <c r="D262" s="6">
        <v>9.6600000000000005E-2</v>
      </c>
    </row>
    <row r="263" spans="3:9" ht="15.5" x14ac:dyDescent="0.35">
      <c r="C263" t="s">
        <v>288</v>
      </c>
      <c r="D263" s="6">
        <v>2.6099999999999998E-2</v>
      </c>
    </row>
    <row r="264" spans="3:9" ht="15.5" x14ac:dyDescent="0.35">
      <c r="C264" t="s">
        <v>453</v>
      </c>
      <c r="D264" s="6">
        <v>0.97519999999999996</v>
      </c>
    </row>
    <row r="265" spans="3:9" ht="15.5" x14ac:dyDescent="0.35">
      <c r="C265" t="s">
        <v>360</v>
      </c>
      <c r="D265" s="6">
        <v>-0.13009999999999999</v>
      </c>
    </row>
    <row r="266" spans="3:9" ht="15.5" x14ac:dyDescent="0.35">
      <c r="C266" t="s">
        <v>290</v>
      </c>
      <c r="I266" s="6">
        <v>5.07</v>
      </c>
    </row>
    <row r="267" spans="3:9" ht="15.5" x14ac:dyDescent="0.35">
      <c r="C267" t="s">
        <v>291</v>
      </c>
      <c r="I267" t="s">
        <v>2086</v>
      </c>
    </row>
    <row r="268" spans="3:9" ht="15.5" x14ac:dyDescent="0.35">
      <c r="C268" t="s">
        <v>293</v>
      </c>
      <c r="I268" s="5">
        <v>6</v>
      </c>
    </row>
    <row r="269" spans="3:9" ht="15.5" x14ac:dyDescent="0.35">
      <c r="C269" t="s">
        <v>294</v>
      </c>
      <c r="I269" s="6">
        <v>0.19</v>
      </c>
    </row>
    <row r="270" spans="3:9" ht="15.5" x14ac:dyDescent="0.35">
      <c r="C270" t="s">
        <v>295</v>
      </c>
      <c r="I270" s="6">
        <v>0.77</v>
      </c>
    </row>
    <row r="271" spans="3:9" ht="15.5" x14ac:dyDescent="0.35">
      <c r="C271" t="s">
        <v>458</v>
      </c>
      <c r="I271" s="6">
        <v>0.67</v>
      </c>
    </row>
    <row r="272" spans="3:9" ht="15.5" x14ac:dyDescent="0.35">
      <c r="C272" t="s">
        <v>296</v>
      </c>
      <c r="I272" s="6">
        <v>0.91</v>
      </c>
    </row>
    <row r="273" spans="3:9" ht="15.5" x14ac:dyDescent="0.35">
      <c r="C273" t="s">
        <v>361</v>
      </c>
      <c r="I273" s="6">
        <v>0.73</v>
      </c>
    </row>
    <row r="274" spans="3:9" ht="15.5" x14ac:dyDescent="0.35">
      <c r="C274" t="s">
        <v>297</v>
      </c>
      <c r="I274" s="6">
        <v>0.31</v>
      </c>
    </row>
    <row r="275" spans="3:9" ht="15.5" x14ac:dyDescent="0.35">
      <c r="C275" t="s">
        <v>298</v>
      </c>
      <c r="I275" s="6">
        <v>0.26</v>
      </c>
    </row>
    <row r="276" spans="3:9" ht="15.5" x14ac:dyDescent="0.35">
      <c r="C276" t="s">
        <v>299</v>
      </c>
      <c r="I276" s="5">
        <v>9822000000000</v>
      </c>
    </row>
    <row r="277" spans="3:9" ht="15.5" x14ac:dyDescent="0.35">
      <c r="C277" t="s">
        <v>301</v>
      </c>
      <c r="I277" s="5">
        <v>1363000000000</v>
      </c>
    </row>
    <row r="278" spans="3:9" ht="15.5" x14ac:dyDescent="0.35">
      <c r="C278" t="s">
        <v>302</v>
      </c>
      <c r="I278" s="5">
        <v>606000000000</v>
      </c>
    </row>
    <row r="279" spans="3:9" ht="15.5" x14ac:dyDescent="0.35">
      <c r="C279" t="s">
        <v>303</v>
      </c>
      <c r="D279" s="5">
        <v>758000000000</v>
      </c>
    </row>
    <row r="280" spans="3:9" ht="15.5" x14ac:dyDescent="0.35">
      <c r="C280" t="s">
        <v>304</v>
      </c>
      <c r="D280" s="5">
        <v>14793000000000</v>
      </c>
    </row>
    <row r="281" spans="3:9" ht="15.5" x14ac:dyDescent="0.35">
      <c r="C281" t="s">
        <v>305</v>
      </c>
      <c r="D281" s="5">
        <v>12205000000000</v>
      </c>
    </row>
    <row r="282" spans="3:9" ht="15.5" x14ac:dyDescent="0.35">
      <c r="C282" t="s">
        <v>245</v>
      </c>
      <c r="D282" s="5">
        <v>463000000000</v>
      </c>
    </row>
    <row r="283" spans="3:9" ht="15.5" x14ac:dyDescent="0.35">
      <c r="C283" t="s">
        <v>306</v>
      </c>
      <c r="I283" s="5">
        <v>2585000000000</v>
      </c>
    </row>
    <row r="284" spans="3:9" ht="15.5" x14ac:dyDescent="0.35">
      <c r="C284" t="s">
        <v>243</v>
      </c>
      <c r="D284" s="5">
        <v>351000000000</v>
      </c>
    </row>
    <row r="285" spans="3:9" ht="15.5" x14ac:dyDescent="0.35">
      <c r="C285" t="s">
        <v>242</v>
      </c>
      <c r="D285" s="5">
        <v>717000000000</v>
      </c>
    </row>
    <row r="286" spans="3:9" ht="15.5" x14ac:dyDescent="0.35">
      <c r="C286" t="s">
        <v>24</v>
      </c>
      <c r="D286" s="5">
        <v>1068000000000</v>
      </c>
    </row>
    <row r="287" spans="3:9" ht="15.5" x14ac:dyDescent="0.35">
      <c r="C287" t="s">
        <v>21</v>
      </c>
      <c r="D287" s="5">
        <v>309000000000</v>
      </c>
    </row>
    <row r="288" spans="3:9" ht="15.5" x14ac:dyDescent="0.35">
      <c r="C288" t="s">
        <v>244</v>
      </c>
      <c r="I288" s="5">
        <v>2589000000000</v>
      </c>
    </row>
    <row r="289" spans="3:9" ht="15.5" x14ac:dyDescent="0.35">
      <c r="C289" t="s">
        <v>307</v>
      </c>
      <c r="I289" s="5">
        <v>1015000000000</v>
      </c>
    </row>
    <row r="290" spans="3:9" ht="15.5" x14ac:dyDescent="0.35">
      <c r="C290" t="s">
        <v>308</v>
      </c>
      <c r="I290" s="5">
        <v>-200000000000</v>
      </c>
    </row>
    <row r="291" spans="3:9" ht="15.5" x14ac:dyDescent="0.35">
      <c r="C291" t="s">
        <v>309</v>
      </c>
      <c r="I291" s="5">
        <v>-182000000000</v>
      </c>
    </row>
    <row r="292" spans="3:9" ht="15.5" x14ac:dyDescent="0.35">
      <c r="C292" t="s">
        <v>310</v>
      </c>
      <c r="I292" s="5">
        <v>-72000000000</v>
      </c>
    </row>
    <row r="293" spans="3:9" ht="15.5" x14ac:dyDescent="0.35">
      <c r="C293" t="s">
        <v>311</v>
      </c>
      <c r="I293" s="5">
        <v>943000000000</v>
      </c>
    </row>
  </sheetData>
  <pageMargins left="0.7" right="0.7" top="0.75" bottom="0.75" header="0.3" footer="0.3"/>
  <ignoredErrors>
    <ignoredError sqref="A1:R294" numberStoredAsText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R27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2087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2088</v>
      </c>
      <c r="D2" s="2" vm="533">
        <f ca="1">IFERROR(_xlfn.STOCKHISTORY("XIDX:" &amp; $C$1, D3, , 0, 0, 1), "Libur")</f>
        <v>354</v>
      </c>
      <c r="E2" s="2" vm="111">
        <f ca="1">IFERROR(_xlfn.STOCKHISTORY("XIDX:" &amp; $C$1, E3, , 0, 0, 1), "Libur")</f>
        <v>270</v>
      </c>
      <c r="H2" s="2" vm="111">
        <f ca="1">IFERROR(INDEX(D2:G2,COUNT(D2:G2)),"")</f>
        <v>270</v>
      </c>
      <c r="I2" s="2" vm="21">
        <f t="shared" ref="I2:R2" ca="1" si="0">IFERROR(_xlfn.STOCKHISTORY("XIDX:" &amp; $C$1, I1, , 0, 0, 1), "Libur")</f>
        <v>370</v>
      </c>
      <c r="J2" s="2" vm="217">
        <f t="shared" ca="1" si="0"/>
        <v>159</v>
      </c>
      <c r="K2" s="2" vm="221">
        <f t="shared" ca="1" si="0"/>
        <v>74</v>
      </c>
      <c r="L2" s="2" vm="566">
        <f t="shared" ca="1" si="0"/>
        <v>99</v>
      </c>
      <c r="M2" s="2" vm="234">
        <f t="shared" ca="1" si="0"/>
        <v>120</v>
      </c>
      <c r="N2" s="2" vm="15">
        <f t="shared" ca="1" si="0"/>
        <v>62</v>
      </c>
      <c r="O2" s="2" vm="16">
        <f t="shared" ca="1" si="0"/>
        <v>64</v>
      </c>
      <c r="P2" s="2" vm="244">
        <f t="shared" ca="1" si="0"/>
        <v>61</v>
      </c>
      <c r="Q2" s="2" vm="537">
        <f t="shared" ca="1" si="0"/>
        <v>173</v>
      </c>
      <c r="R2" s="2" t="str">
        <f t="shared" ca="1" si="0"/>
        <v>Libur</v>
      </c>
    </row>
    <row r="3" spans="1:18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8" ht="15.5" x14ac:dyDescent="0.35">
      <c r="B4" t="s">
        <v>5</v>
      </c>
      <c r="C4" t="s">
        <v>6</v>
      </c>
      <c r="D4" s="2">
        <f>IFERROR(INDEX(D51:D500,MATCH($C$4,$C$51:$C$500,0)),"")</f>
        <v>489366901504</v>
      </c>
      <c r="E4" s="2">
        <f>IFERROR(INDEX(E51:E500,MATCH($C$4,$C$51:$C$500,0)),"")</f>
        <v>1345293133366</v>
      </c>
      <c r="H4" s="2">
        <f>IFERROR(SUM(D4:G4)*(4/MAX(1,COUNT(D4:G4))),"")</f>
        <v>3669320069740</v>
      </c>
      <c r="I4" s="2">
        <f t="shared" ref="I4:R4" si="1">IFERROR(INDEX(I51:I500,MATCH($C$4,$C$51:$C$500,0)),"")</f>
        <v>1728243760901</v>
      </c>
      <c r="J4" s="2">
        <f t="shared" si="1"/>
        <v>1468470908952</v>
      </c>
      <c r="K4" s="2">
        <f t="shared" si="1"/>
        <v>167363218258</v>
      </c>
      <c r="L4" s="2">
        <f t="shared" si="1"/>
        <v>104653467569</v>
      </c>
      <c r="M4" s="2">
        <f t="shared" si="1"/>
        <v>86099918190</v>
      </c>
      <c r="N4" s="2">
        <f t="shared" si="1"/>
        <v>108760759827</v>
      </c>
      <c r="O4" s="2">
        <f t="shared" si="1"/>
        <v>102068032412</v>
      </c>
      <c r="P4" s="2">
        <f t="shared" si="1"/>
        <v>94593801129</v>
      </c>
      <c r="Q4" s="2">
        <f t="shared" si="1"/>
        <v>91285572606</v>
      </c>
      <c r="R4" s="2">
        <f t="shared" si="1"/>
        <v>79502563532</v>
      </c>
    </row>
    <row r="5" spans="1:18" ht="15.5" x14ac:dyDescent="0.35">
      <c r="B5" t="s">
        <v>7</v>
      </c>
      <c r="C5" t="s">
        <v>8</v>
      </c>
      <c r="D5" s="2">
        <f>IFERROR(INDEX(D51:D500,MATCH($C$5,$C$51:$C$500,0)),"")</f>
        <v>4845806505</v>
      </c>
      <c r="E5" s="2">
        <f>IFERROR(INDEX(E51:E500,MATCH($C$5,$C$51:$C$500,0)),"")</f>
        <v>8490771228</v>
      </c>
      <c r="H5" s="2">
        <f>IFERROR(SUM(D5:G5)*(4/MAX(1,COUNT(D5:G5))),"")</f>
        <v>26673155466</v>
      </c>
      <c r="I5" s="2">
        <f t="shared" ref="I5:R5" si="2">IFERROR(INDEX(I51:I500,MATCH($C$5,$C$51:$C$500,0)),"")</f>
        <v>71965125799</v>
      </c>
      <c r="J5" s="2">
        <f t="shared" si="2"/>
        <v>69856838408</v>
      </c>
      <c r="K5" s="2">
        <f t="shared" si="2"/>
        <v>12901350850</v>
      </c>
      <c r="L5" s="2">
        <f t="shared" si="2"/>
        <v>-8188439299</v>
      </c>
      <c r="M5" s="2">
        <f t="shared" si="2"/>
        <v>3790416501</v>
      </c>
      <c r="N5" s="2">
        <f t="shared" si="2"/>
        <v>3061016307</v>
      </c>
      <c r="O5" s="2">
        <f t="shared" si="2"/>
        <v>991431361</v>
      </c>
      <c r="P5" s="2">
        <f t="shared" si="2"/>
        <v>907381061</v>
      </c>
      <c r="Q5" s="2">
        <f t="shared" si="2"/>
        <v>1873095668</v>
      </c>
      <c r="R5" s="2">
        <f t="shared" si="2"/>
        <v>-5475556746</v>
      </c>
    </row>
    <row r="6" spans="1:18" ht="15.5" x14ac:dyDescent="0.35">
      <c r="B6" t="s">
        <v>9</v>
      </c>
      <c r="C6" t="s">
        <v>10</v>
      </c>
      <c r="D6" s="2">
        <f>IFERROR(INDEX(D51:D500,MATCH($C$6,$C$51:$C$500,0)),"")</f>
        <v>412962660564</v>
      </c>
      <c r="E6" s="2">
        <f>IFERROR(INDEX(E51:E500,MATCH($C$6,$C$51:$C$500,0)),"")</f>
        <v>408116853916</v>
      </c>
      <c r="H6" s="2">
        <f>IFERROR(INDEX(D6:G6,COUNT(D6:G6)),"")</f>
        <v>408116853916</v>
      </c>
      <c r="I6" s="2">
        <f t="shared" ref="I6:R6" si="3">IFERROR(INDEX(I51:I500,MATCH($C$6,$C$51:$C$500,0)),"")</f>
        <v>408116853916</v>
      </c>
      <c r="J6" s="2">
        <f t="shared" si="3"/>
        <v>359259876311</v>
      </c>
      <c r="K6" s="2">
        <f t="shared" si="3"/>
        <v>280683357404</v>
      </c>
      <c r="L6" s="2">
        <f t="shared" si="3"/>
        <v>240017769070</v>
      </c>
      <c r="M6" s="2">
        <f t="shared" si="3"/>
        <v>137464258240</v>
      </c>
      <c r="N6" s="2">
        <f t="shared" si="3"/>
        <v>133609520780</v>
      </c>
      <c r="O6" s="2">
        <f t="shared" si="3"/>
        <v>130312057303</v>
      </c>
      <c r="P6" s="2">
        <f t="shared" si="3"/>
        <v>129279805953</v>
      </c>
      <c r="Q6" s="2">
        <f t="shared" si="3"/>
        <v>133833728557</v>
      </c>
      <c r="R6" s="2">
        <f t="shared" si="3"/>
        <v>112976073058</v>
      </c>
    </row>
    <row r="7" spans="1:18" ht="15.5" x14ac:dyDescent="0.35">
      <c r="B7" t="s">
        <v>11</v>
      </c>
      <c r="C7" t="s">
        <v>12</v>
      </c>
      <c r="D7" s="3">
        <f>IFERROR(INDEX(D51:D500,MATCH($C$7,$C$51:$C$500,0))/1000000000,"")</f>
        <v>2.92</v>
      </c>
      <c r="E7" s="3">
        <f>IFERROR(INDEX(E51:E500,MATCH($C$7,$C$51:$C$500,0))/1000000000,"")</f>
        <v>2.92</v>
      </c>
      <c r="H7" s="3">
        <f>IFERROR(INDEX(D7:G7,COUNT(D7:G7)),"")</f>
        <v>2.92</v>
      </c>
      <c r="I7" s="3">
        <f t="shared" ref="I7:R7" si="4">IFERROR(INDEX(I51:I500,MATCH($C$7,$C$51:$C$500,0))/1000000000,"")</f>
        <v>2.92</v>
      </c>
      <c r="J7" s="3">
        <f t="shared" si="4"/>
        <v>2.92</v>
      </c>
      <c r="K7" s="3">
        <f t="shared" si="4"/>
        <v>2.92</v>
      </c>
      <c r="L7" s="3">
        <f t="shared" si="4"/>
        <v>2.65</v>
      </c>
      <c r="M7" s="3">
        <f t="shared" si="4"/>
        <v>1.53</v>
      </c>
      <c r="N7" s="3">
        <f t="shared" si="4"/>
        <v>1.53</v>
      </c>
      <c r="O7" s="3">
        <f t="shared" si="4"/>
        <v>1.53</v>
      </c>
      <c r="P7" s="3">
        <f t="shared" si="4"/>
        <v>1.53</v>
      </c>
      <c r="Q7" s="3">
        <f t="shared" si="4"/>
        <v>1.53</v>
      </c>
      <c r="R7" s="3">
        <f t="shared" si="4"/>
        <v>1.22</v>
      </c>
    </row>
    <row r="8" spans="1:18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-67000000000</v>
      </c>
      <c r="E8" s="2">
        <f>IFERROR(INDEX(E51:E500,MATCH("Free cash flow (Quarter)",$C$51:$C$500,0)),"")</f>
        <v>-48000000000</v>
      </c>
      <c r="H8" s="2">
        <f>IFERROR(INDEX(D8:G8,COUNT(D8:G8)),"")</f>
        <v>-48000000000</v>
      </c>
      <c r="I8" s="2">
        <f t="shared" ref="I8:R8" si="5">IFERROR(INDEX(I51:I500,MATCH($C$8,$C$51:$C$500,0)),"")</f>
        <v>-87000000000</v>
      </c>
      <c r="J8" s="2">
        <f t="shared" si="5"/>
        <v>79000000000</v>
      </c>
      <c r="K8" s="2">
        <f t="shared" si="5"/>
        <v>111000000000</v>
      </c>
      <c r="L8" s="2">
        <f t="shared" si="5"/>
        <v>44000000000</v>
      </c>
      <c r="M8" s="2">
        <f t="shared" si="5"/>
        <v>-27000000000</v>
      </c>
      <c r="N8" s="2">
        <f t="shared" si="5"/>
        <v>-13000000000</v>
      </c>
      <c r="O8" s="2">
        <f t="shared" si="5"/>
        <v>-9000000000</v>
      </c>
      <c r="P8" s="2">
        <f t="shared" si="5"/>
        <v>-13000000000</v>
      </c>
      <c r="Q8" s="2">
        <f t="shared" si="5"/>
        <v>-19000000000</v>
      </c>
      <c r="R8" s="2">
        <f t="shared" si="5"/>
        <v>7000000000</v>
      </c>
    </row>
    <row r="9" spans="1:18" ht="15.5" x14ac:dyDescent="0.35">
      <c r="A9" t="s">
        <v>16</v>
      </c>
      <c r="C9" t="s">
        <v>17</v>
      </c>
      <c r="D9" s="3">
        <f>IFERROR(INDEX(D51:D500,MATCH("Free cash flow per share (Quarter)",$C$51:$C$500,0)),"")</f>
        <v>-23.05</v>
      </c>
      <c r="E9" s="3">
        <f>IFERROR(INDEX(E51:E500,MATCH("Free cash flow per share (Quarter)",$C$51:$C$500,0)),"")</f>
        <v>-16.309999999999999</v>
      </c>
      <c r="H9" s="3">
        <f>IFERROR(INDEX(D9:G9,COUNT(D9:G9)),"")</f>
        <v>-16.309999999999999</v>
      </c>
      <c r="I9" s="3">
        <f t="shared" ref="I9:R9" si="6">IFERROR(INDEX(I51:I500,MATCH($C$9,$C$51:$C$500,0)),"")</f>
        <v>-29.62</v>
      </c>
      <c r="J9" s="3">
        <f t="shared" si="6"/>
        <v>27.18</v>
      </c>
      <c r="K9" s="3">
        <f t="shared" si="6"/>
        <v>37.81</v>
      </c>
      <c r="L9" s="3">
        <f t="shared" si="6"/>
        <v>16.73</v>
      </c>
      <c r="M9" s="3">
        <f t="shared" si="6"/>
        <v>-17.829999999999998</v>
      </c>
      <c r="N9" s="3">
        <f t="shared" si="6"/>
        <v>-8.41</v>
      </c>
      <c r="O9" s="3">
        <f t="shared" si="6"/>
        <v>-5.92</v>
      </c>
      <c r="P9" s="3">
        <f t="shared" si="6"/>
        <v>-8.64</v>
      </c>
      <c r="Q9" s="3">
        <f t="shared" si="6"/>
        <v>-12.48</v>
      </c>
      <c r="R9" s="3">
        <f t="shared" si="6"/>
        <v>5.67</v>
      </c>
    </row>
    <row r="10" spans="1:18" ht="15.5" x14ac:dyDescent="0.35">
      <c r="C10" t="s">
        <v>18</v>
      </c>
      <c r="D10" s="3">
        <f ca="1">IFERROR(IF(D9=0,"",D2/D9),"")</f>
        <v>-15.357917570498914</v>
      </c>
      <c r="E10" s="3">
        <f ca="1">IFERROR(IF(E9=0,"",E2/E9),"")</f>
        <v>-16.554261189454323</v>
      </c>
      <c r="I10" s="3">
        <f t="shared" ref="I10:R10" ca="1" si="7">IFERROR(IF(I9=0,"",I2/I9),"")</f>
        <v>-12.491559756920999</v>
      </c>
      <c r="J10" s="3">
        <f t="shared" ca="1" si="7"/>
        <v>5.8498896247240619</v>
      </c>
      <c r="K10" s="3">
        <f t="shared" ca="1" si="7"/>
        <v>1.9571541920126949</v>
      </c>
      <c r="L10" s="3">
        <f t="shared" ca="1" si="7"/>
        <v>5.9175134488942023</v>
      </c>
      <c r="M10" s="3">
        <f t="shared" ca="1" si="7"/>
        <v>-6.7302299495232756</v>
      </c>
      <c r="N10" s="3">
        <f t="shared" ca="1" si="7"/>
        <v>-7.3721759809750296</v>
      </c>
      <c r="O10" s="3">
        <f t="shared" ca="1" si="7"/>
        <v>-10.810810810810811</v>
      </c>
      <c r="P10" s="3">
        <f t="shared" ca="1" si="7"/>
        <v>-7.0601851851851851</v>
      </c>
      <c r="Q10" s="3">
        <f t="shared" ca="1" si="7"/>
        <v>-13.862179487179487</v>
      </c>
      <c r="R10" s="3" t="str">
        <f t="shared" ca="1" si="7"/>
        <v/>
      </c>
    </row>
    <row r="11" spans="1:18" ht="15.5" x14ac:dyDescent="0.35">
      <c r="B11" t="s">
        <v>19</v>
      </c>
      <c r="C11" t="s">
        <v>20</v>
      </c>
      <c r="D11" s="2">
        <f>IFERROR(INDEX(D51:D500,MATCH($C$11,$C$51:$C$500,0)),"")</f>
        <v>29160876953</v>
      </c>
      <c r="E11" s="2">
        <f>IFERROR(INDEX(E51:E500,MATCH($C$11,$C$51:$C$500,0)),"")</f>
        <v>37665462475</v>
      </c>
      <c r="H11" s="2">
        <f>IFERROR(INDEX(D11:G11,COUNT(D11:G11)),"")</f>
        <v>37665462475</v>
      </c>
      <c r="I11" s="2">
        <f t="shared" ref="I11:R11" si="8">IFERROR(INDEX(I51:I500,MATCH($C$11,$C$51:$C$500,0)),"")</f>
        <v>37665462475</v>
      </c>
      <c r="J11" s="2">
        <f t="shared" si="8"/>
        <v>43319635678</v>
      </c>
      <c r="K11" s="2">
        <f t="shared" si="8"/>
        <v>16072143806</v>
      </c>
      <c r="L11" s="2">
        <f t="shared" si="8"/>
        <v>12830392796</v>
      </c>
      <c r="M11" s="2">
        <f t="shared" si="8"/>
        <v>4788279504</v>
      </c>
      <c r="N11" s="2">
        <f t="shared" si="8"/>
        <v>8475840183</v>
      </c>
      <c r="O11" s="2">
        <f t="shared" si="8"/>
        <v>13001214534</v>
      </c>
      <c r="P11" s="2">
        <f t="shared" si="8"/>
        <v>12243105866</v>
      </c>
      <c r="Q11" s="2">
        <f t="shared" si="8"/>
        <v>4404135572</v>
      </c>
      <c r="R11" s="2">
        <f t="shared" si="8"/>
        <v>15792527801</v>
      </c>
    </row>
    <row r="12" spans="1:18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R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</row>
    <row r="13" spans="1:18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R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</row>
    <row r="14" spans="1:18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R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</row>
    <row r="15" spans="1:18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-18004726705</v>
      </c>
      <c r="H15" s="2">
        <f>IFERROR(SUM(D15:G15)*(4/MAX(1,COUNT(D15:G15))),"")</f>
        <v>-36009453410</v>
      </c>
      <c r="I15" s="2">
        <f t="shared" ref="I15:R15" si="12">IFERROR(INDEX(I51:I500,MATCH($C$15,$C$51:$C$500,0)),"")</f>
        <v>-18004726705</v>
      </c>
      <c r="J15" s="2">
        <f t="shared" si="12"/>
        <v>-13523339292</v>
      </c>
      <c r="K15" s="2">
        <f t="shared" si="12"/>
        <v>1180664024</v>
      </c>
      <c r="L15" s="2">
        <f t="shared" si="12"/>
        <v>2466412164</v>
      </c>
      <c r="M15" s="2">
        <f t="shared" si="12"/>
        <v>-2471790359</v>
      </c>
      <c r="N15" s="2">
        <f t="shared" si="12"/>
        <v>-4770441722</v>
      </c>
      <c r="O15" s="2">
        <f t="shared" si="12"/>
        <v>-2460889845</v>
      </c>
      <c r="P15" s="2">
        <f t="shared" si="12"/>
        <v>832735609</v>
      </c>
      <c r="Q15" s="2">
        <f t="shared" si="12"/>
        <v>-329275556</v>
      </c>
      <c r="R15" s="2">
        <f t="shared" si="12"/>
        <v>2645815602</v>
      </c>
    </row>
    <row r="16" spans="1:18" ht="15.5" x14ac:dyDescent="0.35">
      <c r="C16" t="s">
        <v>29</v>
      </c>
      <c r="D16" s="2">
        <f>IFERROR(INDEX(D51:D500,MATCH($C$16,$C$51:$C$500,0)),"")</f>
        <v>4845806648</v>
      </c>
      <c r="E16" s="2">
        <f>IFERROR(INDEX(E51:E500,MATCH($C$16,$C$51:$C$500,0)),"")</f>
        <v>25874652690</v>
      </c>
      <c r="H16" s="2">
        <f>IFERROR(SUM(D16:G16)*(4/MAX(1,COUNT(D16:G16))),"")</f>
        <v>61440918676</v>
      </c>
      <c r="I16" s="2">
        <f t="shared" ref="I16:R16" si="13">IFERROR(INDEX(I51:I500,MATCH($C$16,$C$51:$C$500,0)),"")</f>
        <v>89349008447</v>
      </c>
      <c r="J16" s="2">
        <f t="shared" si="13"/>
        <v>83510729599</v>
      </c>
      <c r="K16" s="2">
        <f t="shared" si="13"/>
        <v>11068775122</v>
      </c>
      <c r="L16" s="2">
        <f t="shared" si="13"/>
        <v>-10832133545</v>
      </c>
      <c r="M16" s="2">
        <f t="shared" si="13"/>
        <v>5774173284</v>
      </c>
      <c r="N16" s="2">
        <f t="shared" si="13"/>
        <v>7196919909</v>
      </c>
      <c r="O16" s="2">
        <f t="shared" si="13"/>
        <v>3187643057</v>
      </c>
      <c r="P16" s="2">
        <f t="shared" si="13"/>
        <v>-1655851633</v>
      </c>
      <c r="Q16" s="2">
        <f t="shared" si="13"/>
        <v>-3148036366</v>
      </c>
      <c r="R16" s="2">
        <f t="shared" si="13"/>
        <v>-7022682602</v>
      </c>
    </row>
    <row r="17" spans="1:18" ht="15.5" x14ac:dyDescent="0.35">
      <c r="A17" t="s">
        <v>30</v>
      </c>
    </row>
    <row r="18" spans="1:18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</row>
    <row r="19" spans="1:18" ht="15.5" x14ac:dyDescent="0.35">
      <c r="A19" t="s">
        <v>44</v>
      </c>
      <c r="C19" t="s">
        <v>45</v>
      </c>
    </row>
    <row r="20" spans="1:18" ht="15.5" x14ac:dyDescent="0.35">
      <c r="A20" t="s">
        <v>46</v>
      </c>
      <c r="C20" t="s">
        <v>47</v>
      </c>
      <c r="D20" s="2">
        <f ca="1">IFERROR(D21*D2,"")</f>
        <v>1033680000000</v>
      </c>
      <c r="E20" s="2">
        <f ca="1">IFERROR(E21*E2,"")</f>
        <v>788400000000</v>
      </c>
      <c r="H20" s="2">
        <f t="shared" ref="H20:R20" ca="1" si="14">IFERROR(H21*H2,"")</f>
        <v>788400000000</v>
      </c>
      <c r="I20" s="2">
        <f t="shared" ca="1" si="14"/>
        <v>1080400000000</v>
      </c>
      <c r="J20" s="2">
        <f t="shared" ca="1" si="14"/>
        <v>464280000000</v>
      </c>
      <c r="K20" s="2">
        <f t="shared" ca="1" si="14"/>
        <v>216080000000</v>
      </c>
      <c r="L20" s="2">
        <f t="shared" ca="1" si="14"/>
        <v>262350000000</v>
      </c>
      <c r="M20" s="2">
        <f t="shared" ca="1" si="14"/>
        <v>183600000000</v>
      </c>
      <c r="N20" s="2">
        <f t="shared" ca="1" si="14"/>
        <v>94860000000</v>
      </c>
      <c r="O20" s="2">
        <f t="shared" ca="1" si="14"/>
        <v>97920000000</v>
      </c>
      <c r="P20" s="2">
        <f t="shared" ca="1" si="14"/>
        <v>93330000000</v>
      </c>
      <c r="Q20" s="2">
        <f t="shared" ca="1" si="14"/>
        <v>264690000000</v>
      </c>
      <c r="R20" s="2" t="str">
        <f t="shared" ca="1" si="14"/>
        <v/>
      </c>
    </row>
    <row r="21" spans="1:18" ht="15.5" x14ac:dyDescent="0.35">
      <c r="C21" t="s">
        <v>12</v>
      </c>
      <c r="D21" s="2">
        <f>IFERROR(INDEX(D51:D500,MATCH($C$7,$C$51:$C$500,0)),"")</f>
        <v>2920000000</v>
      </c>
      <c r="E21" s="2">
        <f>IFERROR(INDEX(E51:E500,MATCH($C$7,$C$51:$C$500,0)),"")</f>
        <v>2920000000</v>
      </c>
      <c r="H21" s="2">
        <f>IFERROR(INDEX(D21:G21,COUNT(D21:G21)),"")</f>
        <v>2920000000</v>
      </c>
      <c r="I21" s="2">
        <f t="shared" ref="I21:R21" si="15">IFERROR(INDEX(I51:I500,MATCH($C$7,$C$51:$C$500,0)),"")</f>
        <v>2920000000</v>
      </c>
      <c r="J21" s="2">
        <f t="shared" si="15"/>
        <v>2920000000</v>
      </c>
      <c r="K21" s="2">
        <f t="shared" si="15"/>
        <v>2920000000</v>
      </c>
      <c r="L21" s="2">
        <f t="shared" si="15"/>
        <v>2650000000</v>
      </c>
      <c r="M21" s="2">
        <f t="shared" si="15"/>
        <v>1530000000</v>
      </c>
      <c r="N21" s="2">
        <f t="shared" si="15"/>
        <v>1530000000</v>
      </c>
      <c r="O21" s="2">
        <f t="shared" si="15"/>
        <v>1530000000</v>
      </c>
      <c r="P21" s="2">
        <f t="shared" si="15"/>
        <v>1530000000</v>
      </c>
      <c r="Q21" s="2">
        <f t="shared" si="15"/>
        <v>1530000000</v>
      </c>
      <c r="R21" s="2">
        <f t="shared" si="15"/>
        <v>1220000000</v>
      </c>
    </row>
    <row r="23" spans="1:18" ht="15.5" x14ac:dyDescent="0.35">
      <c r="B23" t="s">
        <v>48</v>
      </c>
      <c r="C23" t="s">
        <v>49</v>
      </c>
      <c r="D23" s="3">
        <f>IFERROR(D5/D6*100,"")</f>
        <v>1.173424855986225</v>
      </c>
      <c r="E23" s="3">
        <f>IFERROR(E5/E6*100,"")</f>
        <v>2.0804755173741487</v>
      </c>
      <c r="H23" s="3">
        <f t="shared" ref="H23:R23" si="16">IFERROR(H5/H6*100,"")</f>
        <v>6.5356662460918509</v>
      </c>
      <c r="I23" s="3">
        <f t="shared" si="16"/>
        <v>17.633460884664203</v>
      </c>
      <c r="J23" s="3">
        <f t="shared" si="16"/>
        <v>19.444653582056887</v>
      </c>
      <c r="K23" s="3">
        <f t="shared" si="16"/>
        <v>4.596407485403744</v>
      </c>
      <c r="L23" s="3">
        <f t="shared" si="16"/>
        <v>-3.4115971207997866</v>
      </c>
      <c r="M23" s="3">
        <f t="shared" si="16"/>
        <v>2.7573833005975126</v>
      </c>
      <c r="N23" s="3">
        <f t="shared" si="16"/>
        <v>2.2910166050518486</v>
      </c>
      <c r="O23" s="3">
        <f t="shared" si="16"/>
        <v>0.76081322136963581</v>
      </c>
      <c r="P23" s="3">
        <f t="shared" si="16"/>
        <v>0.70187378014001711</v>
      </c>
      <c r="Q23" s="3">
        <f t="shared" si="16"/>
        <v>1.3995692178614343</v>
      </c>
      <c r="R23" s="3">
        <f t="shared" si="16"/>
        <v>-4.8466516827761774</v>
      </c>
    </row>
    <row r="24" spans="1:18" ht="15.5" x14ac:dyDescent="0.35">
      <c r="C24" t="s">
        <v>50</v>
      </c>
      <c r="D24" s="4">
        <f>IFERROR(_xlfn.RRI(5,I23,D23),"")</f>
        <v>-0.41840114222985003</v>
      </c>
      <c r="E24" s="4">
        <f>IFERROR(_xlfn.RRI(5,J23,E23),"")</f>
        <v>-0.36045297975720314</v>
      </c>
      <c r="H24" s="4">
        <f t="shared" ref="H24:R24" si="17">IFERROR(_xlfn.RRI(5,M23,H23),"")</f>
        <v>0.18838878601557307</v>
      </c>
      <c r="I24" s="4">
        <f t="shared" si="17"/>
        <v>0.50404858138999975</v>
      </c>
      <c r="J24" s="4">
        <f t="shared" si="17"/>
        <v>0.91207283661355287</v>
      </c>
      <c r="K24" s="4">
        <f t="shared" si="17"/>
        <v>0.45623646182205668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51</v>
      </c>
      <c r="C25" t="s">
        <v>52</v>
      </c>
      <c r="D25" s="3">
        <f>IFERROR(INDEX(D51:D500,MATCH($A$25,$C$51:$C$500,0)),"")</f>
        <v>2.14</v>
      </c>
      <c r="E25" s="3">
        <f>IFERROR(INDEX(E51:E500,MATCH($A$25,$C$51:$C$500,0)),"")</f>
        <v>1.66</v>
      </c>
      <c r="H25" s="3">
        <f>IFERROR(INDEX(D25:G25,COUNT(D25:G25)),"")</f>
        <v>1.66</v>
      </c>
      <c r="I25" s="3">
        <f t="shared" ref="I25:R25" si="18">IFERROR(INDEX(I51:I500,MATCH($C$25,$C$51:$C$500,0)),"")</f>
        <v>24.4</v>
      </c>
      <c r="J25" s="3">
        <f t="shared" si="18"/>
        <v>23.93</v>
      </c>
      <c r="K25" s="3">
        <f t="shared" si="18"/>
        <v>4.1900000000000004</v>
      </c>
      <c r="L25" s="3">
        <f t="shared" si="18"/>
        <v>-3.16</v>
      </c>
      <c r="M25" s="3">
        <f t="shared" si="18"/>
        <v>2.16</v>
      </c>
      <c r="N25" s="3">
        <f t="shared" si="18"/>
        <v>1.59</v>
      </c>
      <c r="O25" s="3">
        <f t="shared" si="18"/>
        <v>0.48</v>
      </c>
      <c r="P25" s="3">
        <f t="shared" si="18"/>
        <v>-0.54</v>
      </c>
      <c r="Q25" s="3">
        <f t="shared" si="18"/>
        <v>-2.34</v>
      </c>
      <c r="R25" s="3">
        <f t="shared" si="18"/>
        <v>-4.12</v>
      </c>
    </row>
    <row r="26" spans="1:18" ht="15.5" x14ac:dyDescent="0.35">
      <c r="C26" t="s">
        <v>53</v>
      </c>
      <c r="D26" s="4">
        <f>IFERROR(_xlfn.RRI(5,I25,D25),"")</f>
        <v>-0.38538268731452263</v>
      </c>
      <c r="E26" s="4">
        <f>IFERROR(_xlfn.RRI(5,J25,E25),"")</f>
        <v>-0.41354718145338543</v>
      </c>
      <c r="H26" s="4">
        <f t="shared" ref="H26:R26" si="19">IFERROR(_xlfn.RRI(5,M25,H25),"")</f>
        <v>-5.1295703595712117E-2</v>
      </c>
      <c r="I26" s="4">
        <f t="shared" si="19"/>
        <v>0.7266270498079701</v>
      </c>
      <c r="J26" s="4">
        <f t="shared" si="19"/>
        <v>1.1854470680033651</v>
      </c>
      <c r="K26" s="4" t="str">
        <f t="shared" si="19"/>
        <v/>
      </c>
      <c r="L26" s="4">
        <f t="shared" si="19"/>
        <v>6.192597780913367E-2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54</v>
      </c>
      <c r="D27" s="3">
        <f>IFERROR(D4/D21,"")</f>
        <v>167.59140462465754</v>
      </c>
      <c r="E27" s="3">
        <f>IFERROR(E4/E21,"")</f>
        <v>460.71682649520545</v>
      </c>
      <c r="H27" s="3">
        <f t="shared" ref="H27:R27" si="20">IFERROR(H4/H21,"")</f>
        <v>1256.6164622397259</v>
      </c>
      <c r="I27" s="3">
        <f t="shared" si="20"/>
        <v>591.86430167842468</v>
      </c>
      <c r="J27" s="3">
        <f t="shared" si="20"/>
        <v>502.90099621643833</v>
      </c>
      <c r="K27" s="3">
        <f t="shared" si="20"/>
        <v>57.316170636301372</v>
      </c>
      <c r="L27" s="3">
        <f t="shared" si="20"/>
        <v>39.491874554339624</v>
      </c>
      <c r="M27" s="3">
        <f t="shared" si="20"/>
        <v>56.274456333333333</v>
      </c>
      <c r="N27" s="3">
        <f t="shared" si="20"/>
        <v>71.085463939215686</v>
      </c>
      <c r="O27" s="3">
        <f t="shared" si="20"/>
        <v>66.711132295424832</v>
      </c>
      <c r="P27" s="3">
        <f t="shared" si="20"/>
        <v>61.826013809803925</v>
      </c>
      <c r="Q27" s="3">
        <f t="shared" si="20"/>
        <v>59.663772945098039</v>
      </c>
      <c r="R27" s="3">
        <f t="shared" si="20"/>
        <v>65.166035681967216</v>
      </c>
    </row>
    <row r="28" spans="1:18" ht="15.5" x14ac:dyDescent="0.35">
      <c r="C28" t="s">
        <v>55</v>
      </c>
      <c r="D28" s="4">
        <f>IFERROR(_xlfn.RRI(5,I27,D27),"")</f>
        <v>-0.22302701484471243</v>
      </c>
      <c r="E28" s="4">
        <f>IFERROR(_xlfn.RRI(5,J27,E27),"")</f>
        <v>-1.7369329204768302E-2</v>
      </c>
      <c r="H28" s="4">
        <f t="shared" ref="H28:R28" si="21">IFERROR(_xlfn.RRI(5,M27,H27),"")</f>
        <v>0.8611367611117382</v>
      </c>
      <c r="I28" s="4">
        <f t="shared" si="21"/>
        <v>0.52787656218782564</v>
      </c>
      <c r="J28" s="4">
        <f t="shared" si="21"/>
        <v>0.49781038277889822</v>
      </c>
      <c r="K28" s="4">
        <f t="shared" si="21"/>
        <v>-1.5034125386729325E-2</v>
      </c>
      <c r="L28" s="4">
        <f t="shared" si="21"/>
        <v>-7.921251666904594E-2</v>
      </c>
      <c r="M28" s="4">
        <f t="shared" si="21"/>
        <v>-2.8913310838033057E-2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56</v>
      </c>
      <c r="H29" s="4">
        <f t="shared" ref="H29:R29" si="22">IFERROR(((H25-I25)/I25)*100%,"")</f>
        <v>-0.93196721311475406</v>
      </c>
      <c r="I29" s="4">
        <f t="shared" si="22"/>
        <v>1.9640618470539026E-2</v>
      </c>
      <c r="J29" s="4">
        <f t="shared" si="22"/>
        <v>4.7112171837708825</v>
      </c>
      <c r="K29" s="4">
        <f t="shared" si="22"/>
        <v>-2.3259493670886076</v>
      </c>
      <c r="L29" s="4">
        <f t="shared" si="22"/>
        <v>-2.4629629629629628</v>
      </c>
      <c r="M29" s="4">
        <f t="shared" si="22"/>
        <v>0.35849056603773588</v>
      </c>
      <c r="N29" s="4">
        <f t="shared" si="22"/>
        <v>2.3125000000000004</v>
      </c>
      <c r="O29" s="4">
        <f t="shared" si="22"/>
        <v>-1.8888888888888888</v>
      </c>
      <c r="P29" s="4">
        <f t="shared" si="22"/>
        <v>-0.76923076923076916</v>
      </c>
      <c r="Q29" s="4">
        <f t="shared" si="22"/>
        <v>-0.43203883495145634</v>
      </c>
      <c r="R29" s="4" t="str">
        <f t="shared" si="22"/>
        <v/>
      </c>
    </row>
    <row r="30" spans="1:18" ht="15.5" x14ac:dyDescent="0.35">
      <c r="C30" t="s">
        <v>57</v>
      </c>
      <c r="H30" s="4">
        <f t="shared" ref="H30:R30" si="23">IFERROR(((H27-I27)/I27)*100%,"")</f>
        <v>1.1231496116190471</v>
      </c>
      <c r="I30" s="4">
        <f t="shared" si="23"/>
        <v>0.17690023708701974</v>
      </c>
      <c r="J30" s="4">
        <f t="shared" si="23"/>
        <v>7.7741555416810151</v>
      </c>
      <c r="K30" s="4">
        <f t="shared" si="23"/>
        <v>0.45134084626537685</v>
      </c>
      <c r="L30" s="4">
        <f t="shared" si="23"/>
        <v>-0.29822734633960024</v>
      </c>
      <c r="M30" s="4">
        <f t="shared" si="23"/>
        <v>-0.20835494044952799</v>
      </c>
      <c r="N30" s="4">
        <f t="shared" si="23"/>
        <v>6.5571239660863215E-2</v>
      </c>
      <c r="O30" s="4">
        <f t="shared" si="23"/>
        <v>7.901396490883357E-2</v>
      </c>
      <c r="P30" s="4">
        <f t="shared" si="23"/>
        <v>3.6240431303188901E-2</v>
      </c>
      <c r="Q30" s="4">
        <f t="shared" si="23"/>
        <v>-8.4434516835152004E-2</v>
      </c>
      <c r="R30" s="4" t="str">
        <f t="shared" si="23"/>
        <v/>
      </c>
    </row>
    <row r="32" spans="1:18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141.21</v>
      </c>
      <c r="E32" s="3">
        <f>IFERROR(INDEX(E51:E500,MATCH($A$32,$C$51:$C$500,0)),"")</f>
        <v>139.55000000000001</v>
      </c>
      <c r="H32" s="3">
        <f>IFERROR(INDEX(D32:G32,COUNT(D32:G32)),"")</f>
        <v>139.55000000000001</v>
      </c>
      <c r="I32" s="3">
        <f t="shared" ref="I32:R32" si="24">IFERROR(INDEX(I51:I500,MATCH($C$32,$C$51:$C$500,0)),"")</f>
        <v>139.55000000000001</v>
      </c>
      <c r="J32" s="3">
        <f t="shared" si="24"/>
        <v>122.85</v>
      </c>
      <c r="K32" s="3">
        <f t="shared" si="24"/>
        <v>95.98</v>
      </c>
      <c r="L32" s="3">
        <f t="shared" si="24"/>
        <v>90.67</v>
      </c>
      <c r="M32" s="3">
        <f t="shared" si="24"/>
        <v>90.09</v>
      </c>
      <c r="N32" s="3">
        <f t="shared" si="24"/>
        <v>87.57</v>
      </c>
      <c r="O32" s="3">
        <f t="shared" si="24"/>
        <v>85.4</v>
      </c>
      <c r="P32" s="3">
        <f t="shared" si="24"/>
        <v>84.73</v>
      </c>
      <c r="Q32" s="3">
        <f t="shared" si="24"/>
        <v>87.71</v>
      </c>
      <c r="R32" s="3">
        <f t="shared" si="24"/>
        <v>92.92</v>
      </c>
    </row>
    <row r="33" spans="1:18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2.48</v>
      </c>
      <c r="E33" s="3">
        <f>IFERROR(INDEX(E51:E500,MATCH($A$33,$C$51:$C$500,0)),"")</f>
        <v>2.65</v>
      </c>
      <c r="H33" s="3">
        <f>IFERROR(INDEX(D33:G33,COUNT(D33:G33)),"")</f>
        <v>2.65</v>
      </c>
      <c r="I33" s="3">
        <f t="shared" ref="I33:R33" si="25">IFERROR(INDEX(I51:I500,MATCH($C$33,$C$51:$C$500,0)),"")</f>
        <v>2.65</v>
      </c>
      <c r="J33" s="3">
        <f t="shared" si="25"/>
        <v>1.29</v>
      </c>
      <c r="K33" s="3">
        <f t="shared" si="25"/>
        <v>0.77</v>
      </c>
      <c r="L33" s="3">
        <f t="shared" si="25"/>
        <v>1.0900000000000001</v>
      </c>
      <c r="M33" s="3">
        <f t="shared" si="25"/>
        <v>1.33</v>
      </c>
      <c r="N33" s="3">
        <f t="shared" si="25"/>
        <v>0.71</v>
      </c>
      <c r="O33" s="3">
        <f t="shared" si="25"/>
        <v>0.75</v>
      </c>
      <c r="P33" s="3">
        <f t="shared" si="25"/>
        <v>0.72</v>
      </c>
      <c r="Q33" s="3">
        <f t="shared" si="25"/>
        <v>1.97</v>
      </c>
      <c r="R33" s="3">
        <f t="shared" si="25"/>
        <v>0</v>
      </c>
    </row>
    <row r="34" spans="1:18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210.84</v>
      </c>
      <c r="E34" s="3">
        <f>IFERROR(INDEX(E51:E500,MATCH($A$34,$C$51:$C$500,0)),"")</f>
        <v>137.55000000000001</v>
      </c>
      <c r="H34" s="3">
        <f>IFERROR(INDEX(D34:G34,COUNT(D34:G34)),"")</f>
        <v>137.55000000000001</v>
      </c>
      <c r="I34" s="3">
        <f t="shared" ref="I34:R34" si="26">IFERROR(INDEX(I51:I500,MATCH($C$34,$C$51:$C$500,0)),"")</f>
        <v>15.16</v>
      </c>
      <c r="J34" s="3">
        <f t="shared" si="26"/>
        <v>6.64</v>
      </c>
      <c r="K34" s="3">
        <f t="shared" si="26"/>
        <v>17.66</v>
      </c>
      <c r="L34" s="3">
        <f t="shared" si="26"/>
        <v>-31.33</v>
      </c>
      <c r="M34" s="3">
        <f t="shared" si="26"/>
        <v>55.56</v>
      </c>
      <c r="N34" s="3">
        <f t="shared" si="26"/>
        <v>38.99</v>
      </c>
      <c r="O34" s="3">
        <f t="shared" si="26"/>
        <v>133.33000000000001</v>
      </c>
      <c r="P34" s="3">
        <f t="shared" si="26"/>
        <v>-112.96</v>
      </c>
      <c r="Q34" s="3">
        <f t="shared" si="26"/>
        <v>-73.930000000000007</v>
      </c>
      <c r="R34" s="3">
        <f t="shared" si="26"/>
        <v>0</v>
      </c>
    </row>
    <row r="35" spans="1:18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2.09</v>
      </c>
      <c r="E35" s="3">
        <f>IFERROR(INDEX(E51:E500,MATCH($A$35,$C$51:$C$500,0)),"")</f>
        <v>0.8</v>
      </c>
      <c r="H35" s="3">
        <f>IFERROR(INDEX(D35:G35,COUNT(D35:G35)),"")</f>
        <v>0.8</v>
      </c>
      <c r="I35" s="3">
        <f t="shared" ref="I35:R35" si="27">IFERROR(INDEX(I51:I500,MATCH($C$35,$C$51:$C$500,0)),"")</f>
        <v>0.63</v>
      </c>
      <c r="J35" s="3">
        <f t="shared" si="27"/>
        <v>0.32</v>
      </c>
      <c r="K35" s="3">
        <f t="shared" si="27"/>
        <v>1.29</v>
      </c>
      <c r="L35" s="3">
        <f t="shared" si="27"/>
        <v>2.5</v>
      </c>
      <c r="M35" s="3">
        <f t="shared" si="27"/>
        <v>2.13</v>
      </c>
      <c r="N35" s="3">
        <f t="shared" si="27"/>
        <v>0.87</v>
      </c>
      <c r="O35" s="3">
        <f t="shared" si="27"/>
        <v>0.96</v>
      </c>
      <c r="P35" s="3">
        <f t="shared" si="27"/>
        <v>0.98</v>
      </c>
      <c r="Q35" s="3">
        <f t="shared" si="27"/>
        <v>2.89</v>
      </c>
      <c r="R35" s="3">
        <f t="shared" si="27"/>
        <v>0</v>
      </c>
    </row>
    <row r="36" spans="1:18" ht="15.5" x14ac:dyDescent="0.35">
      <c r="B36" t="s">
        <v>70</v>
      </c>
      <c r="C36" t="s">
        <v>71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R36" si="28">IFERROR(INDEX(H51:H500,MATCH($C$36,$C$51:$C$500,0)),"")</f>
        <v>0.64190000000000003</v>
      </c>
      <c r="I36" s="4">
        <f t="shared" si="28"/>
        <v>0.19969999999999999</v>
      </c>
      <c r="J36" s="4">
        <f t="shared" si="28"/>
        <v>0.19969999999999999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  <c r="R36" s="4">
        <f t="shared" si="28"/>
        <v>0</v>
      </c>
    </row>
    <row r="37" spans="1:18" ht="15.5" x14ac:dyDescent="0.35">
      <c r="B37" t="s">
        <v>72</v>
      </c>
      <c r="C37" t="s">
        <v>73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R37" si="29">IFERROR(INDEX(H51:H500,MATCH($C$37,$C$51:$C$500,0)),"")</f>
        <v>4.87</v>
      </c>
      <c r="I37" s="3">
        <f t="shared" si="29"/>
        <v>4.87</v>
      </c>
      <c r="J37" s="3">
        <f t="shared" si="29"/>
        <v>5.17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  <c r="R37" s="3">
        <f t="shared" si="29"/>
        <v>0</v>
      </c>
    </row>
    <row r="50" spans="2:18" ht="15.5" x14ac:dyDescent="0.35">
      <c r="D50" t="s">
        <v>371</v>
      </c>
      <c r="E50" t="s">
        <v>372</v>
      </c>
      <c r="F50" t="s">
        <v>373</v>
      </c>
      <c r="G50" t="s">
        <v>1597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</row>
    <row r="51" spans="2:18" ht="15.5" x14ac:dyDescent="0.35">
      <c r="B51" t="s">
        <v>79</v>
      </c>
      <c r="C51" t="s">
        <v>6</v>
      </c>
      <c r="D51" s="5">
        <v>489366901504</v>
      </c>
      <c r="E51" s="5">
        <v>1345293133366</v>
      </c>
      <c r="F51" s="5">
        <v>133509526151</v>
      </c>
      <c r="G51" s="5">
        <v>-166741275443</v>
      </c>
      <c r="I51" s="5">
        <v>1728243760901</v>
      </c>
      <c r="J51" s="5">
        <v>1468470908952</v>
      </c>
      <c r="K51" s="5">
        <v>167363218258</v>
      </c>
      <c r="L51" s="5">
        <v>104653467569</v>
      </c>
      <c r="M51" s="5">
        <v>86099918190</v>
      </c>
      <c r="N51" s="5">
        <v>108760759827</v>
      </c>
      <c r="O51" s="5">
        <v>102068032412</v>
      </c>
      <c r="P51" s="5">
        <v>94593801129</v>
      </c>
      <c r="Q51" s="5">
        <v>91285572606</v>
      </c>
      <c r="R51" s="5">
        <v>79502563532</v>
      </c>
    </row>
    <row r="52" spans="2:18" ht="15.5" x14ac:dyDescent="0.35">
      <c r="C52" t="s">
        <v>977</v>
      </c>
      <c r="D52" s="5">
        <v>482004643419</v>
      </c>
      <c r="E52" s="5">
        <v>436919752483</v>
      </c>
      <c r="F52" s="5">
        <v>403943501645</v>
      </c>
      <c r="G52" s="5">
        <v>445955985067</v>
      </c>
      <c r="I52" s="5">
        <v>1695792233460</v>
      </c>
      <c r="J52" s="5">
        <v>1441209080229</v>
      </c>
      <c r="K52" s="5">
        <v>1011967310078</v>
      </c>
      <c r="L52" s="5">
        <v>641159817685</v>
      </c>
      <c r="M52" s="5">
        <v>369592848687</v>
      </c>
      <c r="N52" s="5">
        <v>358154644378</v>
      </c>
      <c r="O52" s="5">
        <v>332758514150</v>
      </c>
      <c r="P52" s="5">
        <v>252535520110</v>
      </c>
      <c r="Q52" s="5">
        <v>210060900336</v>
      </c>
      <c r="R52" s="5">
        <v>202075965468</v>
      </c>
    </row>
    <row r="53" spans="2:18" ht="15.5" x14ac:dyDescent="0.35">
      <c r="C53" t="s">
        <v>978</v>
      </c>
      <c r="E53" s="5">
        <v>909635152006</v>
      </c>
      <c r="F53" s="5">
        <v>-287084131192</v>
      </c>
      <c r="G53" s="5">
        <v>-622551020814</v>
      </c>
      <c r="K53" s="5">
        <v>-813600763871</v>
      </c>
      <c r="L53" s="5">
        <v>-496385557577</v>
      </c>
      <c r="M53" s="5">
        <v>-284463594433</v>
      </c>
      <c r="N53" s="5">
        <v>-272406969164</v>
      </c>
      <c r="O53" s="5">
        <v>-234291187808</v>
      </c>
      <c r="P53" s="5">
        <v>-162744576600</v>
      </c>
      <c r="Q53" s="5">
        <v>-133983863845</v>
      </c>
      <c r="R53" s="5">
        <v>-126305182060</v>
      </c>
    </row>
    <row r="54" spans="2:18" ht="15.5" x14ac:dyDescent="0.35">
      <c r="C54" t="s">
        <v>2089</v>
      </c>
      <c r="E54" s="5">
        <v>-9658603094</v>
      </c>
      <c r="F54" s="5">
        <v>8367895070</v>
      </c>
      <c r="G54" s="5">
        <v>1290708024</v>
      </c>
      <c r="K54" s="5">
        <v>-53133791849</v>
      </c>
      <c r="L54" s="5">
        <v>-49479789460</v>
      </c>
      <c r="M54" s="5">
        <v>-7869453183</v>
      </c>
      <c r="N54" s="5">
        <v>13276005697</v>
      </c>
      <c r="O54" s="5">
        <v>-7340467447</v>
      </c>
      <c r="P54" s="5">
        <v>-5792627289</v>
      </c>
      <c r="Q54" s="5">
        <v>-1747572235</v>
      </c>
      <c r="R54" s="5">
        <v>-6501659828</v>
      </c>
    </row>
    <row r="55" spans="2:18" ht="15.5" x14ac:dyDescent="0.35">
      <c r="C55" t="s">
        <v>870</v>
      </c>
      <c r="E55" s="5">
        <v>-21965595449</v>
      </c>
      <c r="F55" s="5">
        <v>7532884263</v>
      </c>
      <c r="G55" s="5">
        <v>14432711186</v>
      </c>
      <c r="K55" s="5">
        <v>20386613954</v>
      </c>
      <c r="L55" s="5">
        <v>7870491789</v>
      </c>
      <c r="M55" s="5">
        <v>7430637857</v>
      </c>
      <c r="N55" s="5">
        <v>8297435048</v>
      </c>
      <c r="O55" s="5">
        <v>9355139832</v>
      </c>
      <c r="P55" s="5">
        <v>9138576813</v>
      </c>
      <c r="Q55" s="5">
        <v>15588561769</v>
      </c>
      <c r="R55" s="5">
        <v>9076080430</v>
      </c>
    </row>
    <row r="56" spans="2:18" ht="15.5" x14ac:dyDescent="0.35">
      <c r="C56" t="s">
        <v>604</v>
      </c>
      <c r="D56" s="5">
        <v>34038542</v>
      </c>
      <c r="E56" s="5">
        <v>51057813</v>
      </c>
      <c r="F56" s="5">
        <v>51057813</v>
      </c>
      <c r="G56" s="5">
        <v>51057813</v>
      </c>
      <c r="I56" s="5">
        <v>204231252</v>
      </c>
      <c r="J56" s="5">
        <v>204231252</v>
      </c>
      <c r="K56" s="5">
        <v>199106252</v>
      </c>
      <c r="L56" s="5">
        <v>198081252</v>
      </c>
      <c r="M56" s="5">
        <v>195582813</v>
      </c>
      <c r="N56" s="5">
        <v>193500000</v>
      </c>
      <c r="O56" s="5">
        <v>193250000</v>
      </c>
      <c r="P56" s="5">
        <v>190812500</v>
      </c>
      <c r="Q56" s="5">
        <v>165000000</v>
      </c>
      <c r="R56" s="5">
        <v>190000000</v>
      </c>
    </row>
    <row r="57" spans="2:18" ht="15.5" x14ac:dyDescent="0.35">
      <c r="C57" t="s">
        <v>85</v>
      </c>
      <c r="E57" s="5">
        <v>28535008073</v>
      </c>
      <c r="F57" s="5">
        <v>8155703582</v>
      </c>
      <c r="G57" s="5">
        <v>-36690711655</v>
      </c>
      <c r="K57" s="5">
        <v>-56388148865</v>
      </c>
      <c r="L57" s="5">
        <v>-66694407316</v>
      </c>
      <c r="M57" s="5">
        <v>-21577567616</v>
      </c>
      <c r="N57" s="5">
        <v>-34772504976</v>
      </c>
      <c r="O57" s="5">
        <v>-19551541760</v>
      </c>
      <c r="P57" s="5">
        <v>-6046094230</v>
      </c>
      <c r="Q57" s="5">
        <v>1230853800</v>
      </c>
      <c r="R57" s="5">
        <v>-10124842189</v>
      </c>
    </row>
    <row r="58" spans="2:18" ht="15.5" x14ac:dyDescent="0.35">
      <c r="C58" t="s">
        <v>82</v>
      </c>
      <c r="D58" s="5">
        <v>-487369227549</v>
      </c>
      <c r="E58" s="5">
        <v>-1322066691546</v>
      </c>
      <c r="F58" s="5">
        <v>-122833258901</v>
      </c>
      <c r="G58" s="5">
        <v>184578686289</v>
      </c>
      <c r="I58" s="5">
        <v>-1647699102106</v>
      </c>
      <c r="J58" s="5">
        <v>-1387695548805</v>
      </c>
      <c r="K58" s="5">
        <v>-155163785714</v>
      </c>
      <c r="L58" s="5">
        <v>-117634246132</v>
      </c>
      <c r="M58" s="5">
        <v>-81407024190</v>
      </c>
      <c r="N58" s="5">
        <v>-102698645554</v>
      </c>
      <c r="O58" s="5">
        <v>-98617288427</v>
      </c>
      <c r="P58" s="5">
        <v>-97366371843</v>
      </c>
      <c r="Q58" s="5">
        <v>-94819127225</v>
      </c>
      <c r="R58" s="5">
        <v>-87772493617</v>
      </c>
    </row>
    <row r="59" spans="2:18" ht="15.5" x14ac:dyDescent="0.35">
      <c r="C59" t="s">
        <v>979</v>
      </c>
      <c r="D59" s="5">
        <v>-498022653656</v>
      </c>
      <c r="E59" s="5">
        <v>-533395263813</v>
      </c>
      <c r="F59" s="5">
        <v>-276162623087</v>
      </c>
      <c r="G59" s="5">
        <v>-142521973427</v>
      </c>
      <c r="I59" s="5">
        <v>-1235660411065</v>
      </c>
      <c r="J59" s="5">
        <v>-839336763737</v>
      </c>
      <c r="K59" s="5">
        <v>-365678904887</v>
      </c>
      <c r="L59" s="5">
        <v>-243053224958</v>
      </c>
      <c r="M59" s="5">
        <v>-242471560512</v>
      </c>
      <c r="N59" s="5">
        <v>-206180604578</v>
      </c>
      <c r="O59" s="5">
        <v>-150101849041</v>
      </c>
      <c r="P59" s="5">
        <v>-126342017595</v>
      </c>
      <c r="Q59" s="5">
        <v>-116646767572</v>
      </c>
      <c r="R59" s="5">
        <v>-50317064619</v>
      </c>
    </row>
    <row r="60" spans="2:18" ht="15.5" x14ac:dyDescent="0.35">
      <c r="C60" t="s">
        <v>873</v>
      </c>
      <c r="D60" s="5">
        <v>33792145893</v>
      </c>
      <c r="E60" s="5">
        <v>-746972327654</v>
      </c>
      <c r="F60" s="5">
        <v>148611003789</v>
      </c>
      <c r="G60" s="5">
        <v>353378692363</v>
      </c>
      <c r="I60" s="5">
        <v>-329280286896</v>
      </c>
      <c r="J60" s="5">
        <v>-484475116497</v>
      </c>
      <c r="K60" s="5">
        <v>245537654986</v>
      </c>
      <c r="L60" s="5">
        <v>188086731056</v>
      </c>
      <c r="M60" s="5">
        <v>182466371310</v>
      </c>
      <c r="N60" s="5">
        <v>151291172002</v>
      </c>
      <c r="O60" s="5">
        <v>99928759933</v>
      </c>
      <c r="P60" s="5">
        <v>77324949992</v>
      </c>
      <c r="Q60" s="5">
        <v>66099610704</v>
      </c>
      <c r="R60" s="5">
        <v>21204350782</v>
      </c>
    </row>
    <row r="61" spans="2:18" ht="15.5" x14ac:dyDescent="0.35">
      <c r="C61" t="s">
        <v>1409</v>
      </c>
      <c r="E61" s="5">
        <v>-51015786515</v>
      </c>
      <c r="F61" s="5">
        <v>19378103454</v>
      </c>
      <c r="G61" s="5">
        <v>31637683061</v>
      </c>
      <c r="K61" s="5">
        <v>67769339757</v>
      </c>
      <c r="L61" s="5">
        <v>38577928441</v>
      </c>
      <c r="M61" s="5">
        <v>28123094961</v>
      </c>
      <c r="N61" s="5">
        <v>16908667324</v>
      </c>
      <c r="O61" s="5">
        <v>6406704200</v>
      </c>
      <c r="P61" s="5">
        <v>-6867694643</v>
      </c>
      <c r="Q61" s="5">
        <v>-6459918269</v>
      </c>
      <c r="R61" s="5">
        <v>-8698142478</v>
      </c>
    </row>
    <row r="62" spans="2:18" ht="15.5" x14ac:dyDescent="0.35">
      <c r="C62" t="s">
        <v>724</v>
      </c>
      <c r="D62" s="5">
        <v>-23138719786</v>
      </c>
      <c r="E62" s="5">
        <v>-19218321637</v>
      </c>
      <c r="F62" s="5">
        <v>-22815446639</v>
      </c>
      <c r="G62" s="5">
        <v>-21225004053</v>
      </c>
      <c r="I62" s="5">
        <v>-82758404145</v>
      </c>
      <c r="J62" s="5">
        <v>-63883668571</v>
      </c>
      <c r="K62" s="5">
        <v>-46403726705</v>
      </c>
      <c r="L62" s="5">
        <v>-34551273355</v>
      </c>
      <c r="M62" s="5">
        <v>-27947362333</v>
      </c>
      <c r="N62" s="5">
        <v>-29945375326</v>
      </c>
      <c r="O62" s="5">
        <v>-35299361759</v>
      </c>
      <c r="P62" s="5">
        <v>-35435515367</v>
      </c>
      <c r="Q62" s="5">
        <v>-39042905888</v>
      </c>
      <c r="R62" s="5">
        <v>-39836795113</v>
      </c>
    </row>
    <row r="63" spans="2:18" ht="15.5" x14ac:dyDescent="0.35">
      <c r="C63" t="s">
        <v>86</v>
      </c>
      <c r="D63" s="5">
        <v>1997673955</v>
      </c>
      <c r="E63" s="5">
        <v>23226441820</v>
      </c>
      <c r="F63" s="5">
        <v>10676267250</v>
      </c>
      <c r="G63" s="5">
        <v>17837410846</v>
      </c>
      <c r="I63" s="5">
        <v>80544658795</v>
      </c>
      <c r="J63" s="5">
        <v>80775360147</v>
      </c>
      <c r="K63" s="5">
        <v>12199432544</v>
      </c>
      <c r="L63" s="5">
        <v>-12980778563</v>
      </c>
      <c r="M63" s="5">
        <v>4692894000</v>
      </c>
      <c r="N63" s="5">
        <v>6062114273</v>
      </c>
      <c r="O63" s="5">
        <v>3450743985</v>
      </c>
      <c r="P63" s="5">
        <v>-2772570714</v>
      </c>
      <c r="Q63" s="5">
        <v>-3533554619</v>
      </c>
      <c r="R63" s="5">
        <v>-8269930085</v>
      </c>
    </row>
    <row r="64" spans="2:18" ht="15.5" x14ac:dyDescent="0.35">
      <c r="C64" t="s">
        <v>87</v>
      </c>
      <c r="D64" s="5">
        <v>2848132693</v>
      </c>
      <c r="E64" s="5">
        <v>2648210870</v>
      </c>
      <c r="F64" s="5">
        <v>3659942557</v>
      </c>
      <c r="G64" s="5">
        <v>-1118931017</v>
      </c>
      <c r="I64" s="5">
        <v>8804349652</v>
      </c>
      <c r="J64" s="5">
        <v>2735369452</v>
      </c>
      <c r="K64" s="5">
        <v>-1130657422</v>
      </c>
      <c r="L64" s="5">
        <v>2148645018</v>
      </c>
      <c r="M64" s="5">
        <v>1081279284</v>
      </c>
      <c r="N64" s="5">
        <v>1134805636</v>
      </c>
      <c r="O64" s="5">
        <v>-263100928</v>
      </c>
      <c r="P64" s="5">
        <v>1116719081</v>
      </c>
      <c r="Q64" s="5">
        <v>385518253</v>
      </c>
      <c r="R64" s="5">
        <v>1247247483</v>
      </c>
    </row>
    <row r="65" spans="2:18" ht="15.5" x14ac:dyDescent="0.35">
      <c r="C65" t="s">
        <v>29</v>
      </c>
      <c r="D65" s="5">
        <v>4845806648</v>
      </c>
      <c r="E65" s="5">
        <v>25874652690</v>
      </c>
      <c r="F65" s="5">
        <v>14336209807</v>
      </c>
      <c r="G65" s="5">
        <v>16718479829</v>
      </c>
      <c r="I65" s="5">
        <v>89349008447</v>
      </c>
      <c r="J65" s="5">
        <v>83510729599</v>
      </c>
      <c r="K65" s="5">
        <v>11068775122</v>
      </c>
      <c r="L65" s="5">
        <v>-10832133545</v>
      </c>
      <c r="M65" s="5">
        <v>5774173284</v>
      </c>
      <c r="N65" s="5">
        <v>7196919909</v>
      </c>
      <c r="O65" s="5">
        <v>3187643057</v>
      </c>
      <c r="P65" s="5">
        <v>-1655851633</v>
      </c>
      <c r="Q65" s="5">
        <v>-3148036366</v>
      </c>
      <c r="R65" s="5">
        <v>-7022682602</v>
      </c>
    </row>
    <row r="66" spans="2:18" ht="15.5" x14ac:dyDescent="0.35">
      <c r="C66" t="s">
        <v>28</v>
      </c>
      <c r="E66" s="5">
        <v>-18004726705</v>
      </c>
      <c r="I66" s="5">
        <v>-18004726705</v>
      </c>
      <c r="J66" s="5">
        <v>-13523339292</v>
      </c>
      <c r="K66" s="5">
        <v>1180664024</v>
      </c>
      <c r="L66" s="5">
        <v>2466412164</v>
      </c>
      <c r="M66" s="5">
        <v>-2471790359</v>
      </c>
      <c r="N66" s="5">
        <v>-4770441722</v>
      </c>
      <c r="O66" s="5">
        <v>-2460889845</v>
      </c>
      <c r="P66" s="5">
        <v>832735609</v>
      </c>
      <c r="Q66" s="5">
        <v>-329275556</v>
      </c>
      <c r="R66" s="5">
        <v>2645815602</v>
      </c>
    </row>
    <row r="67" spans="2:18" ht="15.5" x14ac:dyDescent="0.35">
      <c r="C67" t="s">
        <v>732</v>
      </c>
      <c r="Q67" s="5">
        <v>-89784746</v>
      </c>
    </row>
    <row r="68" spans="2:18" ht="15.5" x14ac:dyDescent="0.35">
      <c r="C68" t="s">
        <v>1132</v>
      </c>
      <c r="R68" s="5">
        <v>-631434835</v>
      </c>
    </row>
    <row r="69" spans="2:18" ht="15.5" x14ac:dyDescent="0.35">
      <c r="C69" t="s">
        <v>97</v>
      </c>
      <c r="D69" s="5">
        <v>4845806648</v>
      </c>
      <c r="E69" s="5">
        <v>7869925985</v>
      </c>
      <c r="F69" s="5">
        <v>14336209807</v>
      </c>
      <c r="G69" s="5">
        <v>16718479829</v>
      </c>
      <c r="I69" s="5">
        <v>71344281742</v>
      </c>
      <c r="J69" s="5">
        <v>69987390307</v>
      </c>
      <c r="K69" s="5">
        <v>12249439146</v>
      </c>
      <c r="L69" s="5">
        <v>-8365721381</v>
      </c>
      <c r="M69" s="5">
        <v>3302382925</v>
      </c>
      <c r="N69" s="5">
        <v>2426478187</v>
      </c>
      <c r="O69" s="5">
        <v>726753212</v>
      </c>
      <c r="P69" s="5">
        <v>-823116024</v>
      </c>
      <c r="Q69" s="5">
        <v>-3567096668</v>
      </c>
      <c r="R69" s="5">
        <v>-5008301835</v>
      </c>
    </row>
    <row r="70" spans="2:18" ht="15.5" x14ac:dyDescent="0.35">
      <c r="C70" t="s">
        <v>98</v>
      </c>
      <c r="E70" s="5">
        <v>620845948</v>
      </c>
      <c r="I70" s="5">
        <v>620845948</v>
      </c>
      <c r="J70" s="5">
        <v>-130550397</v>
      </c>
      <c r="K70" s="5">
        <v>651913263</v>
      </c>
      <c r="L70" s="5">
        <v>177283587</v>
      </c>
      <c r="M70" s="5">
        <v>488034785</v>
      </c>
      <c r="N70" s="5">
        <v>634539226</v>
      </c>
      <c r="O70" s="5">
        <v>264679388</v>
      </c>
      <c r="P70" s="5">
        <v>1730498329</v>
      </c>
      <c r="Q70" s="5">
        <v>5440196991</v>
      </c>
      <c r="R70" s="5">
        <v>-467251754</v>
      </c>
    </row>
    <row r="71" spans="2:18" ht="15.5" x14ac:dyDescent="0.35">
      <c r="C71" t="s">
        <v>99</v>
      </c>
      <c r="D71" s="5">
        <v>4845806648</v>
      </c>
      <c r="E71" s="5">
        <v>8490771933</v>
      </c>
      <c r="F71" s="5">
        <v>14336209807</v>
      </c>
      <c r="G71" s="5">
        <v>16718479829</v>
      </c>
      <c r="I71" s="5">
        <v>71965127690</v>
      </c>
      <c r="J71" s="5">
        <v>69856839910</v>
      </c>
      <c r="K71" s="5">
        <v>12901352409</v>
      </c>
      <c r="L71" s="5">
        <v>-8188437794</v>
      </c>
      <c r="M71" s="5">
        <v>3790417710</v>
      </c>
      <c r="N71" s="5">
        <v>3061017413</v>
      </c>
      <c r="O71" s="5">
        <v>991432600</v>
      </c>
      <c r="P71" s="5">
        <v>907382305</v>
      </c>
      <c r="Q71" s="5">
        <v>1873100323</v>
      </c>
      <c r="R71" s="5">
        <v>-5475553589</v>
      </c>
    </row>
    <row r="72" spans="2:18" ht="15.5" x14ac:dyDescent="0.35">
      <c r="C72" t="s">
        <v>100</v>
      </c>
      <c r="D72" s="5">
        <v>4845806648</v>
      </c>
      <c r="E72" s="5">
        <v>7869925985</v>
      </c>
      <c r="F72" s="5">
        <v>14336209807</v>
      </c>
      <c r="G72" s="5">
        <v>16718479829</v>
      </c>
      <c r="I72" s="5">
        <v>71344281742</v>
      </c>
      <c r="J72" s="5">
        <v>69987390307</v>
      </c>
      <c r="K72" s="5">
        <v>12249439146</v>
      </c>
      <c r="L72" s="5">
        <v>-8365721381</v>
      </c>
      <c r="M72" s="5">
        <v>3302382925</v>
      </c>
      <c r="N72" s="5">
        <v>2426478187</v>
      </c>
      <c r="O72" s="5">
        <v>726753212</v>
      </c>
      <c r="P72" s="5">
        <v>-823116024</v>
      </c>
      <c r="Q72" s="5">
        <v>-3567096668</v>
      </c>
      <c r="R72" s="5">
        <v>-5008301835</v>
      </c>
    </row>
    <row r="73" spans="2:18" ht="15.5" x14ac:dyDescent="0.35">
      <c r="C73" t="s">
        <v>8</v>
      </c>
      <c r="D73" s="5">
        <v>4845806505</v>
      </c>
      <c r="E73" s="5">
        <v>8490771228</v>
      </c>
      <c r="F73" s="5">
        <v>14336209356</v>
      </c>
      <c r="G73" s="5">
        <v>16718479377</v>
      </c>
      <c r="I73" s="5">
        <v>71965125799</v>
      </c>
      <c r="J73" s="5">
        <v>69856838408</v>
      </c>
      <c r="K73" s="5">
        <v>12901350850</v>
      </c>
      <c r="L73" s="5">
        <v>-8188439299</v>
      </c>
      <c r="M73" s="5">
        <v>3790416501</v>
      </c>
      <c r="N73" s="5">
        <v>3061016307</v>
      </c>
      <c r="O73" s="5">
        <v>991431361</v>
      </c>
      <c r="P73" s="5">
        <v>907381061</v>
      </c>
      <c r="Q73" s="5">
        <v>1873095668</v>
      </c>
      <c r="R73" s="5">
        <v>-5475556746</v>
      </c>
    </row>
    <row r="74" spans="2:18" ht="15.5" x14ac:dyDescent="0.35">
      <c r="C74" t="s">
        <v>101</v>
      </c>
      <c r="D74" s="5">
        <v>143</v>
      </c>
      <c r="E74" s="5">
        <v>705</v>
      </c>
      <c r="F74" s="5">
        <v>451</v>
      </c>
      <c r="G74" s="5">
        <v>452</v>
      </c>
      <c r="I74" s="5">
        <v>1891</v>
      </c>
      <c r="J74" s="5">
        <v>1502</v>
      </c>
      <c r="K74" s="5">
        <v>1559</v>
      </c>
      <c r="L74" s="5">
        <v>1505</v>
      </c>
      <c r="M74" s="5">
        <v>1209</v>
      </c>
      <c r="N74" s="5">
        <v>1106</v>
      </c>
      <c r="O74" s="5">
        <v>1239</v>
      </c>
      <c r="P74" s="5">
        <v>1244</v>
      </c>
      <c r="Q74" s="5">
        <v>4655</v>
      </c>
      <c r="R74" s="5">
        <v>3157</v>
      </c>
    </row>
    <row r="75" spans="2:18" ht="15.5" x14ac:dyDescent="0.35">
      <c r="C75" t="s">
        <v>102</v>
      </c>
      <c r="D75" s="5">
        <v>4845806648</v>
      </c>
      <c r="E75" s="5">
        <v>7869925985</v>
      </c>
      <c r="F75" s="5">
        <v>14336209807</v>
      </c>
      <c r="G75" s="5">
        <v>16718479829</v>
      </c>
      <c r="I75" s="5">
        <v>71344281742</v>
      </c>
      <c r="J75" s="5">
        <v>69987390307</v>
      </c>
      <c r="K75" s="5">
        <v>12249439146</v>
      </c>
      <c r="L75" s="5">
        <v>-8365721381</v>
      </c>
      <c r="M75" s="5">
        <v>3302382925</v>
      </c>
      <c r="N75" s="5">
        <v>2426478187</v>
      </c>
      <c r="O75" s="5">
        <v>726753212</v>
      </c>
      <c r="P75" s="5">
        <v>-823116024</v>
      </c>
      <c r="Q75" s="5">
        <v>-3567096668</v>
      </c>
      <c r="R75" s="5">
        <v>-5008301835</v>
      </c>
    </row>
    <row r="76" spans="2:18" ht="15.5" x14ac:dyDescent="0.35">
      <c r="C76" t="s">
        <v>103</v>
      </c>
      <c r="D76" s="5">
        <v>4845806648</v>
      </c>
      <c r="E76" s="5">
        <v>8490771933</v>
      </c>
      <c r="F76" s="5">
        <v>14336209807</v>
      </c>
      <c r="G76" s="5">
        <v>16718479829</v>
      </c>
      <c r="I76" s="5">
        <v>71965127690</v>
      </c>
      <c r="J76" s="5">
        <v>69856839910</v>
      </c>
      <c r="K76" s="5">
        <v>12901352409</v>
      </c>
      <c r="L76" s="5">
        <v>-8188437794</v>
      </c>
      <c r="M76" s="5">
        <v>3790417710</v>
      </c>
      <c r="N76" s="5">
        <v>3061017413</v>
      </c>
      <c r="O76" s="5">
        <v>991432600</v>
      </c>
      <c r="P76" s="5">
        <v>907382305</v>
      </c>
      <c r="Q76" s="5">
        <v>1873100323</v>
      </c>
      <c r="R76" s="5">
        <v>-5475553589</v>
      </c>
    </row>
    <row r="77" spans="2:18" ht="15.5" x14ac:dyDescent="0.35">
      <c r="C77" t="s">
        <v>104</v>
      </c>
      <c r="D77" s="5">
        <v>4845806648</v>
      </c>
      <c r="E77" s="5">
        <v>8490771933</v>
      </c>
      <c r="F77" s="5">
        <v>14336209807</v>
      </c>
      <c r="G77" s="5">
        <v>16718479829</v>
      </c>
      <c r="I77" s="5">
        <v>71965127690</v>
      </c>
      <c r="J77" s="5">
        <v>69856839910</v>
      </c>
      <c r="K77" s="5">
        <v>12901352409</v>
      </c>
      <c r="L77" s="5">
        <v>-8188437794</v>
      </c>
      <c r="M77" s="5">
        <v>3790417710</v>
      </c>
      <c r="N77" s="5">
        <v>3061017413</v>
      </c>
      <c r="O77" s="5">
        <v>991432600</v>
      </c>
      <c r="P77" s="5">
        <v>907382305</v>
      </c>
      <c r="Q77" s="5">
        <v>1873100323</v>
      </c>
      <c r="R77" s="5">
        <v>-5475553589</v>
      </c>
    </row>
    <row r="79" spans="2:18" ht="15.5" x14ac:dyDescent="0.35">
      <c r="B79" t="s">
        <v>105</v>
      </c>
      <c r="C79" t="s">
        <v>106</v>
      </c>
    </row>
    <row r="80" spans="2:18" ht="15.5" x14ac:dyDescent="0.35">
      <c r="C80" t="s">
        <v>20</v>
      </c>
      <c r="D80" s="5">
        <v>29160876953</v>
      </c>
      <c r="E80" s="5">
        <v>37665462475</v>
      </c>
      <c r="F80" s="5">
        <v>28026989047</v>
      </c>
      <c r="G80" s="5">
        <v>30925345813</v>
      </c>
      <c r="I80" s="5">
        <v>37665462475</v>
      </c>
      <c r="J80" s="5">
        <v>43319635678</v>
      </c>
      <c r="K80" s="5">
        <v>16072143806</v>
      </c>
      <c r="L80" s="5">
        <v>12830392796</v>
      </c>
      <c r="M80" s="5">
        <v>4788279504</v>
      </c>
      <c r="N80" s="5">
        <v>8475840183</v>
      </c>
      <c r="O80" s="5">
        <v>13001214534</v>
      </c>
      <c r="P80" s="5">
        <v>12243105866</v>
      </c>
      <c r="Q80" s="5">
        <v>4404135572</v>
      </c>
      <c r="R80" s="5">
        <v>15792527801</v>
      </c>
    </row>
    <row r="81" spans="3:18" ht="15.5" x14ac:dyDescent="0.35">
      <c r="C81" t="s">
        <v>85</v>
      </c>
      <c r="D81" s="5">
        <v>5467526837</v>
      </c>
      <c r="E81" s="5">
        <v>5467526837</v>
      </c>
      <c r="F81" s="5">
        <v>5467526837</v>
      </c>
      <c r="G81" s="5">
        <v>5467526837</v>
      </c>
      <c r="I81" s="5">
        <v>5467526837</v>
      </c>
      <c r="J81" s="5">
        <v>5467526837</v>
      </c>
      <c r="K81" s="5">
        <v>5467526837</v>
      </c>
      <c r="L81" s="5">
        <v>5364167462</v>
      </c>
      <c r="M81" s="5">
        <v>4992989462</v>
      </c>
      <c r="N81" s="5">
        <v>4982157276</v>
      </c>
      <c r="O81" s="5">
        <v>4704791759</v>
      </c>
      <c r="P81" s="5">
        <v>4301629889</v>
      </c>
      <c r="Q81" s="5">
        <v>6870593916</v>
      </c>
      <c r="R81" s="5">
        <v>11882709489</v>
      </c>
    </row>
    <row r="82" spans="3:18" ht="15.5" x14ac:dyDescent="0.35">
      <c r="C82" t="s">
        <v>517</v>
      </c>
      <c r="D82" s="5">
        <v>282614268168</v>
      </c>
      <c r="E82" s="5">
        <v>326322930102</v>
      </c>
      <c r="F82" s="5">
        <v>405964153928</v>
      </c>
      <c r="G82" s="5">
        <v>427471675503</v>
      </c>
      <c r="I82" s="5">
        <v>326322930102</v>
      </c>
      <c r="J82" s="5">
        <v>403092785340</v>
      </c>
      <c r="K82" s="5">
        <v>310000026623</v>
      </c>
      <c r="L82" s="5">
        <v>121789741581</v>
      </c>
      <c r="M82" s="5">
        <v>100509593580</v>
      </c>
      <c r="N82" s="5">
        <v>110668730371</v>
      </c>
      <c r="O82" s="5">
        <v>120659827411</v>
      </c>
      <c r="P82" s="5">
        <v>128988560535</v>
      </c>
      <c r="Q82" s="5">
        <v>132731161725</v>
      </c>
      <c r="R82" s="5">
        <v>103060626989</v>
      </c>
    </row>
    <row r="83" spans="3:18" ht="15.5" x14ac:dyDescent="0.35">
      <c r="C83" t="s">
        <v>983</v>
      </c>
    </row>
    <row r="84" spans="3:18" ht="15.5" x14ac:dyDescent="0.35">
      <c r="C84" t="s">
        <v>110</v>
      </c>
      <c r="D84" s="5">
        <v>106195800274</v>
      </c>
      <c r="E84" s="5">
        <v>63365527979</v>
      </c>
      <c r="F84" s="5">
        <v>47121299617</v>
      </c>
      <c r="G84" s="5">
        <v>65697641994</v>
      </c>
      <c r="I84" s="5">
        <v>63365527979</v>
      </c>
      <c r="J84" s="5">
        <v>75536341702</v>
      </c>
      <c r="K84" s="5">
        <v>30886909139</v>
      </c>
      <c r="L84" s="5">
        <v>25357008949</v>
      </c>
      <c r="M84" s="5">
        <v>15437065568</v>
      </c>
      <c r="N84" s="5">
        <v>18114209647</v>
      </c>
      <c r="O84" s="5">
        <v>20152829242</v>
      </c>
      <c r="P84" s="5">
        <v>5952806455</v>
      </c>
      <c r="Q84" s="5">
        <v>1881345105</v>
      </c>
      <c r="R84" s="5">
        <v>2406895804</v>
      </c>
    </row>
    <row r="85" spans="3:18" ht="15.5" x14ac:dyDescent="0.35">
      <c r="C85" t="s">
        <v>111</v>
      </c>
    </row>
    <row r="86" spans="3:18" ht="15.5" x14ac:dyDescent="0.35">
      <c r="C86" t="s">
        <v>984</v>
      </c>
      <c r="D86" s="5">
        <v>1198321940743</v>
      </c>
      <c r="E86" s="5">
        <v>1395206593342</v>
      </c>
      <c r="F86" s="5">
        <v>468626396762</v>
      </c>
      <c r="G86" s="5">
        <v>458307647182</v>
      </c>
      <c r="I86" s="5">
        <v>1395206593342</v>
      </c>
      <c r="J86" s="5">
        <v>852058614015</v>
      </c>
      <c r="K86" s="5">
        <v>338037348148</v>
      </c>
      <c r="L86" s="5">
        <v>212049739666</v>
      </c>
      <c r="M86" s="5">
        <v>115184320866</v>
      </c>
      <c r="N86" s="5">
        <v>103982302680</v>
      </c>
      <c r="O86" s="5">
        <v>103396277617</v>
      </c>
      <c r="P86" s="5">
        <v>58869059575</v>
      </c>
      <c r="Q86" s="5">
        <v>46638124204</v>
      </c>
      <c r="R86" s="5">
        <v>50184021105</v>
      </c>
    </row>
    <row r="87" spans="3:18" ht="15.5" x14ac:dyDescent="0.35">
      <c r="C87" t="s">
        <v>985</v>
      </c>
      <c r="D87" s="5">
        <v>1610933392483</v>
      </c>
      <c r="E87" s="5">
        <v>1662789684019</v>
      </c>
      <c r="F87" s="5">
        <v>125004847243</v>
      </c>
      <c r="G87" s="5">
        <v>166256029681</v>
      </c>
      <c r="I87" s="5">
        <v>1662789684019</v>
      </c>
      <c r="J87" s="5">
        <v>953637366899</v>
      </c>
      <c r="K87" s="5">
        <v>100091820676</v>
      </c>
      <c r="L87" s="5">
        <v>11307075348</v>
      </c>
      <c r="M87" s="5">
        <v>36216731651</v>
      </c>
      <c r="N87" s="5">
        <v>25501355750</v>
      </c>
      <c r="O87" s="5">
        <v>2330599030</v>
      </c>
      <c r="P87" s="5">
        <v>2729464808</v>
      </c>
      <c r="Q87" s="5">
        <v>1912332390</v>
      </c>
      <c r="R87" s="5">
        <v>4750936128</v>
      </c>
    </row>
    <row r="88" spans="3:18" ht="15.5" x14ac:dyDescent="0.35">
      <c r="C88" t="s">
        <v>113</v>
      </c>
      <c r="F88" s="5">
        <v>9965529488</v>
      </c>
      <c r="G88" s="5">
        <v>11671200708</v>
      </c>
      <c r="K88" s="5">
        <v>9797980900</v>
      </c>
      <c r="L88" s="5">
        <v>6216468551</v>
      </c>
      <c r="M88" s="5">
        <v>6531656751</v>
      </c>
      <c r="N88" s="5">
        <v>5984705800</v>
      </c>
      <c r="O88" s="5">
        <v>4148860358</v>
      </c>
      <c r="P88" s="5">
        <v>2254876608</v>
      </c>
    </row>
    <row r="89" spans="3:18" ht="15.5" x14ac:dyDescent="0.35">
      <c r="C89" t="s">
        <v>390</v>
      </c>
      <c r="D89" s="5">
        <v>20931050817</v>
      </c>
      <c r="E89" s="5">
        <v>17799856546</v>
      </c>
      <c r="F89" s="5">
        <v>9965529488</v>
      </c>
      <c r="G89" s="5">
        <v>11671200708</v>
      </c>
      <c r="I89" s="5">
        <v>17799856546</v>
      </c>
      <c r="J89" s="5">
        <v>17385420217</v>
      </c>
      <c r="K89" s="5">
        <v>9797980900</v>
      </c>
      <c r="L89" s="5">
        <v>6216468551</v>
      </c>
      <c r="M89" s="5">
        <v>6531656751</v>
      </c>
      <c r="N89" s="5">
        <v>5984705800</v>
      </c>
      <c r="O89" s="5">
        <v>4148860358</v>
      </c>
      <c r="P89" s="5">
        <v>2254876608</v>
      </c>
      <c r="Q89" s="5">
        <v>2907676424</v>
      </c>
      <c r="R89" s="5">
        <v>6384601071</v>
      </c>
    </row>
    <row r="90" spans="3:18" ht="15.5" x14ac:dyDescent="0.35">
      <c r="C90" t="s">
        <v>881</v>
      </c>
      <c r="F90" s="5">
        <v>943765404019</v>
      </c>
      <c r="G90" s="5">
        <v>834184898549</v>
      </c>
      <c r="K90" s="5">
        <v>678385744785</v>
      </c>
      <c r="L90" s="5">
        <v>409534615793</v>
      </c>
      <c r="M90" s="5">
        <v>199275087964</v>
      </c>
      <c r="N90" s="5">
        <v>220311524951</v>
      </c>
      <c r="O90" s="5">
        <v>117481807847</v>
      </c>
      <c r="P90" s="5">
        <v>66195267627</v>
      </c>
      <c r="Q90" s="5">
        <v>56239619735</v>
      </c>
      <c r="R90" s="5">
        <v>52068998603</v>
      </c>
    </row>
    <row r="91" spans="3:18" ht="15.5" x14ac:dyDescent="0.35">
      <c r="C91" t="s">
        <v>121</v>
      </c>
      <c r="D91" s="5">
        <v>37544891620</v>
      </c>
      <c r="E91" s="5">
        <v>37381468570</v>
      </c>
      <c r="F91" s="5">
        <v>37261491554</v>
      </c>
      <c r="G91" s="5">
        <v>38056848060</v>
      </c>
      <c r="I91" s="5">
        <v>37381468570</v>
      </c>
      <c r="J91" s="5">
        <v>34546759175</v>
      </c>
      <c r="K91" s="5">
        <v>32522220764</v>
      </c>
      <c r="L91" s="5">
        <v>22817831792</v>
      </c>
      <c r="M91" s="5">
        <v>23099564047</v>
      </c>
      <c r="N91" s="5">
        <v>24929252891</v>
      </c>
      <c r="O91" s="5">
        <v>18930988786</v>
      </c>
      <c r="P91" s="5">
        <v>15362348317</v>
      </c>
      <c r="Q91" s="5">
        <v>11937265448</v>
      </c>
      <c r="R91" s="5">
        <v>12993176122</v>
      </c>
    </row>
    <row r="92" spans="3:18" ht="15.5" x14ac:dyDescent="0.35">
      <c r="C92" t="s">
        <v>518</v>
      </c>
      <c r="D92" s="5">
        <v>7520780000</v>
      </c>
      <c r="E92" s="5">
        <v>7520780000</v>
      </c>
      <c r="F92" s="5">
        <v>7432977829</v>
      </c>
      <c r="G92" s="5">
        <v>7432977829</v>
      </c>
      <c r="I92" s="5">
        <v>7520780000</v>
      </c>
      <c r="J92" s="5">
        <v>7432977829</v>
      </c>
      <c r="K92" s="5">
        <v>7391000000</v>
      </c>
      <c r="L92" s="5">
        <v>7302000000</v>
      </c>
      <c r="M92" s="5">
        <v>7255000000</v>
      </c>
      <c r="N92" s="5">
        <v>7253520000</v>
      </c>
      <c r="O92" s="5">
        <v>7259100000</v>
      </c>
      <c r="P92" s="5">
        <v>7245000000</v>
      </c>
      <c r="Q92" s="5">
        <v>7198000000</v>
      </c>
      <c r="R92" s="5">
        <v>6673000000</v>
      </c>
    </row>
    <row r="93" spans="3:18" ht="15.5" x14ac:dyDescent="0.35">
      <c r="C93" t="s">
        <v>119</v>
      </c>
      <c r="D93" s="5">
        <v>6145468841</v>
      </c>
      <c r="E93" s="5">
        <v>6145468841</v>
      </c>
      <c r="F93" s="5">
        <v>6472393721</v>
      </c>
      <c r="G93" s="5">
        <v>6472393721</v>
      </c>
      <c r="I93" s="5">
        <v>6145468841</v>
      </c>
      <c r="J93" s="5">
        <v>6472393721</v>
      </c>
      <c r="K93" s="5">
        <v>9542224606</v>
      </c>
      <c r="L93" s="5">
        <v>5990717319</v>
      </c>
      <c r="M93" s="5">
        <v>3466278487</v>
      </c>
      <c r="N93" s="5">
        <v>5945399933</v>
      </c>
      <c r="O93" s="5">
        <v>10367866976</v>
      </c>
      <c r="P93" s="5">
        <v>12735045993</v>
      </c>
      <c r="Q93" s="5">
        <v>11540453658</v>
      </c>
      <c r="R93" s="5">
        <v>12275416036</v>
      </c>
    </row>
    <row r="94" spans="3:18" ht="15.5" x14ac:dyDescent="0.35">
      <c r="C94" t="s">
        <v>127</v>
      </c>
      <c r="D94" s="5">
        <v>3293125679458</v>
      </c>
      <c r="E94" s="5">
        <v>3603005028710</v>
      </c>
      <c r="F94" s="5">
        <v>2108318409882</v>
      </c>
      <c r="G94" s="5">
        <v>2092948790974</v>
      </c>
      <c r="I94" s="5">
        <v>3603005028710</v>
      </c>
      <c r="J94" s="5">
        <v>2419982074926</v>
      </c>
      <c r="K94" s="5">
        <v>1627392898057</v>
      </c>
      <c r="L94" s="5">
        <v>989741834422</v>
      </c>
      <c r="M94" s="5">
        <v>534962808558</v>
      </c>
      <c r="N94" s="5">
        <v>551011466072</v>
      </c>
      <c r="O94" s="5">
        <v>423659163508</v>
      </c>
      <c r="P94" s="5">
        <v>320972898768</v>
      </c>
      <c r="Q94" s="5">
        <v>299619149119</v>
      </c>
      <c r="R94" s="5">
        <v>276987702218</v>
      </c>
    </row>
    <row r="95" spans="3:18" ht="15.5" x14ac:dyDescent="0.35">
      <c r="C95" t="s">
        <v>128</v>
      </c>
    </row>
    <row r="96" spans="3:18" ht="15.5" x14ac:dyDescent="0.35">
      <c r="C96" t="s">
        <v>129</v>
      </c>
    </row>
    <row r="97" spans="3:18" ht="15.5" x14ac:dyDescent="0.35">
      <c r="C97" t="s">
        <v>890</v>
      </c>
      <c r="F97" s="5">
        <v>18403573663</v>
      </c>
      <c r="G97" s="5">
        <v>6292618551</v>
      </c>
      <c r="K97" s="5">
        <v>68667534884</v>
      </c>
      <c r="L97" s="5">
        <v>9854145398</v>
      </c>
      <c r="M97" s="5">
        <v>18260711590</v>
      </c>
      <c r="N97" s="5">
        <v>24540429783</v>
      </c>
      <c r="O97" s="5">
        <v>15831550095</v>
      </c>
      <c r="P97" s="5">
        <v>6691377669</v>
      </c>
      <c r="Q97" s="5">
        <v>9771104486</v>
      </c>
      <c r="R97" s="5">
        <v>1876664263</v>
      </c>
    </row>
    <row r="98" spans="3:18" ht="15.5" x14ac:dyDescent="0.35">
      <c r="C98" t="s">
        <v>2090</v>
      </c>
      <c r="F98" s="5">
        <v>18403573663</v>
      </c>
      <c r="G98" s="5">
        <v>6292618551</v>
      </c>
      <c r="K98" s="5">
        <v>68667534884</v>
      </c>
      <c r="L98" s="5">
        <v>9854145398</v>
      </c>
      <c r="M98" s="5">
        <v>18260711590</v>
      </c>
      <c r="N98" s="5">
        <v>24540429783</v>
      </c>
      <c r="O98" s="5">
        <v>15831550095</v>
      </c>
      <c r="P98" s="5">
        <v>6691377669</v>
      </c>
      <c r="Q98" s="5">
        <v>9771104486</v>
      </c>
      <c r="R98" s="5">
        <v>1876664263</v>
      </c>
    </row>
    <row r="99" spans="3:18" ht="15.5" x14ac:dyDescent="0.35">
      <c r="C99" t="s">
        <v>888</v>
      </c>
    </row>
    <row r="100" spans="3:18" ht="15.5" x14ac:dyDescent="0.35">
      <c r="C100" t="s">
        <v>892</v>
      </c>
      <c r="D100" s="5">
        <v>2755930875805</v>
      </c>
      <c r="E100" s="5">
        <v>3109672315144</v>
      </c>
      <c r="F100" s="5">
        <v>1310133197515</v>
      </c>
      <c r="G100" s="5">
        <v>1220554649659</v>
      </c>
      <c r="I100" s="5">
        <v>3109672315144</v>
      </c>
      <c r="J100" s="5">
        <v>1961903000758</v>
      </c>
      <c r="K100" s="5">
        <v>875357004373</v>
      </c>
      <c r="L100" s="5">
        <v>531102271575</v>
      </c>
      <c r="M100" s="5">
        <v>260176297137</v>
      </c>
      <c r="N100" s="5">
        <v>281202700451</v>
      </c>
      <c r="O100" s="5">
        <v>181723903104</v>
      </c>
      <c r="P100" s="5">
        <v>121238932320</v>
      </c>
      <c r="Q100" s="5">
        <v>106198260763</v>
      </c>
      <c r="R100" s="5">
        <v>104121254361</v>
      </c>
    </row>
    <row r="101" spans="3:18" ht="15.5" x14ac:dyDescent="0.35">
      <c r="C101" t="s">
        <v>893</v>
      </c>
      <c r="D101" s="5">
        <v>1100800102051</v>
      </c>
      <c r="E101" s="5">
        <v>1108832844654</v>
      </c>
      <c r="F101" s="5">
        <v>581143564872</v>
      </c>
      <c r="G101" s="5">
        <v>457881748394</v>
      </c>
      <c r="I101" s="5">
        <v>1108832844654</v>
      </c>
      <c r="J101" s="5">
        <v>683063655328</v>
      </c>
      <c r="K101" s="5">
        <v>407023291959</v>
      </c>
      <c r="L101" s="5">
        <v>203593912841</v>
      </c>
      <c r="M101" s="5">
        <v>125425870395</v>
      </c>
      <c r="N101" s="5">
        <v>137807213114</v>
      </c>
      <c r="O101" s="5">
        <v>59312404969</v>
      </c>
      <c r="P101" s="5">
        <v>25590494327</v>
      </c>
      <c r="Q101" s="5">
        <v>26125794023</v>
      </c>
      <c r="R101" s="5">
        <v>23736425576</v>
      </c>
    </row>
    <row r="102" spans="3:18" ht="15.5" x14ac:dyDescent="0.35">
      <c r="C102" t="s">
        <v>894</v>
      </c>
      <c r="D102" s="5">
        <v>1655130773754</v>
      </c>
      <c r="E102" s="5">
        <v>2000839470490</v>
      </c>
      <c r="F102" s="5">
        <v>728989632643</v>
      </c>
      <c r="G102" s="5">
        <v>762672901265</v>
      </c>
      <c r="I102" s="5">
        <v>2000839470490</v>
      </c>
      <c r="J102" s="5">
        <v>1278839345430</v>
      </c>
      <c r="K102" s="5">
        <v>468333712414</v>
      </c>
      <c r="L102" s="5">
        <v>327508358734</v>
      </c>
      <c r="M102" s="5">
        <v>134750426742</v>
      </c>
      <c r="N102" s="5">
        <v>143395487337</v>
      </c>
      <c r="O102" s="5">
        <v>122411498135</v>
      </c>
      <c r="P102" s="5">
        <v>95648437993</v>
      </c>
      <c r="Q102" s="5">
        <v>80072466740</v>
      </c>
      <c r="R102" s="5">
        <v>80384828785</v>
      </c>
    </row>
    <row r="103" spans="3:18" ht="15.5" x14ac:dyDescent="0.35">
      <c r="C103" t="s">
        <v>895</v>
      </c>
      <c r="D103" s="5">
        <v>2755930875805</v>
      </c>
      <c r="E103" s="5">
        <v>3109672315144</v>
      </c>
      <c r="F103" s="5">
        <v>1310133197515</v>
      </c>
      <c r="G103" s="5">
        <v>1220554649659</v>
      </c>
      <c r="I103" s="5">
        <v>3109672315144</v>
      </c>
      <c r="J103" s="5">
        <v>1961903000758</v>
      </c>
      <c r="K103" s="5">
        <v>875357004373</v>
      </c>
      <c r="L103" s="5">
        <v>531102271575</v>
      </c>
      <c r="M103" s="5">
        <v>260176297137</v>
      </c>
      <c r="N103" s="5">
        <v>281202700451</v>
      </c>
      <c r="O103" s="5">
        <v>181723903104</v>
      </c>
      <c r="P103" s="5">
        <v>121238932320</v>
      </c>
      <c r="Q103" s="5">
        <v>106198260763</v>
      </c>
      <c r="R103" s="5">
        <v>104121254361</v>
      </c>
    </row>
    <row r="104" spans="3:18" ht="15.5" x14ac:dyDescent="0.35">
      <c r="C104" t="s">
        <v>891</v>
      </c>
      <c r="F104" s="5">
        <v>238678016046</v>
      </c>
      <c r="G104" s="5">
        <v>301450398103</v>
      </c>
      <c r="K104" s="5">
        <v>297468174885</v>
      </c>
      <c r="L104" s="5">
        <v>141175580222</v>
      </c>
      <c r="M104" s="5">
        <v>77447549611</v>
      </c>
      <c r="N104" s="5">
        <v>66979010812</v>
      </c>
      <c r="O104" s="5">
        <v>52387550717</v>
      </c>
      <c r="P104" s="5">
        <v>43309212390</v>
      </c>
      <c r="Q104" s="5">
        <v>35914201576</v>
      </c>
      <c r="R104" s="5">
        <v>45398240349</v>
      </c>
    </row>
    <row r="105" spans="3:18" ht="15.5" x14ac:dyDescent="0.35">
      <c r="C105" t="s">
        <v>136</v>
      </c>
      <c r="D105" s="5">
        <v>4974056126</v>
      </c>
      <c r="E105" s="5">
        <v>8686035809</v>
      </c>
      <c r="F105" s="5">
        <v>2794165104</v>
      </c>
      <c r="G105" s="5">
        <v>1266244575</v>
      </c>
      <c r="I105" s="5">
        <v>8686035809</v>
      </c>
      <c r="J105" s="5">
        <v>10866663054</v>
      </c>
      <c r="K105" s="5">
        <v>3836739856</v>
      </c>
      <c r="L105" s="5">
        <v>1069604878</v>
      </c>
      <c r="M105" s="5">
        <v>425184988</v>
      </c>
      <c r="N105" s="5">
        <v>480680794</v>
      </c>
      <c r="O105" s="5">
        <v>422799632</v>
      </c>
      <c r="P105" s="5">
        <v>371512652</v>
      </c>
      <c r="Q105" s="5">
        <v>442671550</v>
      </c>
      <c r="R105" s="5">
        <v>350279750</v>
      </c>
    </row>
    <row r="106" spans="3:18" ht="15.5" x14ac:dyDescent="0.35">
      <c r="C106" t="s">
        <v>133</v>
      </c>
      <c r="D106" s="5">
        <v>106195800274</v>
      </c>
      <c r="E106" s="5">
        <v>63365527979</v>
      </c>
      <c r="F106" s="5">
        <v>47121299617</v>
      </c>
      <c r="G106" s="5">
        <v>65697641994</v>
      </c>
      <c r="I106" s="5">
        <v>63365527979</v>
      </c>
      <c r="J106" s="5">
        <v>75536341702</v>
      </c>
      <c r="K106" s="5">
        <v>30886909139</v>
      </c>
      <c r="L106" s="5">
        <v>25357008949</v>
      </c>
      <c r="M106" s="5">
        <v>15437065568</v>
      </c>
      <c r="N106" s="5">
        <v>18114209647</v>
      </c>
      <c r="O106" s="5">
        <v>20152829242</v>
      </c>
      <c r="P106" s="5">
        <v>5952806455</v>
      </c>
      <c r="Q106" s="5">
        <v>1881345105</v>
      </c>
      <c r="R106" s="5">
        <v>2406895804</v>
      </c>
    </row>
    <row r="107" spans="3:18" ht="15.5" x14ac:dyDescent="0.35">
      <c r="C107" t="s">
        <v>1084</v>
      </c>
      <c r="D107" s="5">
        <v>106195800274</v>
      </c>
      <c r="E107" s="5">
        <v>63365527979</v>
      </c>
      <c r="F107" s="5">
        <v>47121299617</v>
      </c>
      <c r="G107" s="5">
        <v>65697641994</v>
      </c>
      <c r="I107" s="5">
        <v>63365527979</v>
      </c>
      <c r="J107" s="5">
        <v>75536341702</v>
      </c>
      <c r="K107" s="5">
        <v>30886909139</v>
      </c>
      <c r="L107" s="5">
        <v>25357008949</v>
      </c>
      <c r="M107" s="5">
        <v>15437065568</v>
      </c>
      <c r="N107" s="5">
        <v>18114209647</v>
      </c>
      <c r="O107" s="5">
        <v>20152829242</v>
      </c>
      <c r="P107" s="5">
        <v>5952806455</v>
      </c>
      <c r="Q107" s="5">
        <v>1881345105</v>
      </c>
      <c r="R107" s="5">
        <v>2406895804</v>
      </c>
    </row>
    <row r="108" spans="3:18" ht="15.5" x14ac:dyDescent="0.35">
      <c r="C108" t="s">
        <v>154</v>
      </c>
      <c r="D108" s="5">
        <v>2880163018894</v>
      </c>
      <c r="E108" s="5">
        <v>3194888174794</v>
      </c>
      <c r="F108" s="5">
        <v>1711758646768</v>
      </c>
      <c r="G108" s="5">
        <v>1687617087582</v>
      </c>
      <c r="I108" s="5">
        <v>3194888174794</v>
      </c>
      <c r="J108" s="5">
        <v>2060722198615</v>
      </c>
      <c r="K108" s="5">
        <v>1346709540653</v>
      </c>
      <c r="L108" s="5">
        <v>749724065352</v>
      </c>
      <c r="M108" s="5">
        <v>397498550318</v>
      </c>
      <c r="N108" s="5">
        <v>417401945292</v>
      </c>
      <c r="O108" s="5">
        <v>293347106205</v>
      </c>
      <c r="P108" s="5">
        <v>191693092815</v>
      </c>
      <c r="Q108" s="5">
        <v>165785420562</v>
      </c>
      <c r="R108" s="5">
        <v>164011629160</v>
      </c>
    </row>
    <row r="109" spans="3:18" ht="15.5" x14ac:dyDescent="0.35">
      <c r="C109" t="s">
        <v>155</v>
      </c>
    </row>
    <row r="110" spans="3:18" ht="15.5" x14ac:dyDescent="0.35">
      <c r="C110" t="s">
        <v>156</v>
      </c>
      <c r="D110" s="5">
        <v>292448663900</v>
      </c>
      <c r="E110" s="5">
        <v>292448663900</v>
      </c>
      <c r="F110" s="5">
        <v>292448663900</v>
      </c>
      <c r="G110" s="5">
        <v>292448663900</v>
      </c>
      <c r="I110" s="5">
        <v>292448663900</v>
      </c>
      <c r="J110" s="5">
        <v>292448663900</v>
      </c>
      <c r="K110" s="5">
        <v>292448663900</v>
      </c>
      <c r="L110" s="5">
        <v>264703033100</v>
      </c>
      <c r="M110" s="5">
        <v>152581911600</v>
      </c>
      <c r="N110" s="5">
        <v>152581911600</v>
      </c>
      <c r="O110" s="5">
        <v>152581911600</v>
      </c>
      <c r="P110" s="5">
        <v>152581911600</v>
      </c>
      <c r="Q110" s="5">
        <v>152581911600</v>
      </c>
      <c r="R110" s="5">
        <v>121581911600</v>
      </c>
    </row>
    <row r="111" spans="3:18" ht="15.5" x14ac:dyDescent="0.35">
      <c r="C111" t="s">
        <v>157</v>
      </c>
      <c r="D111" s="5">
        <v>-3227984510</v>
      </c>
      <c r="E111" s="5">
        <v>-3227984510</v>
      </c>
      <c r="F111" s="5">
        <v>-3227984510</v>
      </c>
      <c r="G111" s="5">
        <v>-3227984510</v>
      </c>
      <c r="I111" s="5">
        <v>-3227984510</v>
      </c>
      <c r="J111" s="5">
        <v>-3227984510</v>
      </c>
      <c r="K111" s="5">
        <v>-3227984510</v>
      </c>
      <c r="L111" s="5">
        <v>-3227984510</v>
      </c>
      <c r="M111" s="5">
        <v>-1846551134</v>
      </c>
      <c r="N111" s="5">
        <v>-1846551134</v>
      </c>
      <c r="O111" s="5">
        <v>-1846551134</v>
      </c>
      <c r="P111" s="5">
        <v>-1846551134</v>
      </c>
      <c r="Q111" s="5">
        <v>-1846551134</v>
      </c>
    </row>
    <row r="112" spans="3:18" ht="15.5" x14ac:dyDescent="0.35">
      <c r="C112" t="s">
        <v>158</v>
      </c>
      <c r="D112" s="5">
        <v>118274386985</v>
      </c>
      <c r="E112" s="5">
        <v>113428580480</v>
      </c>
      <c r="F112" s="5">
        <v>101871490383</v>
      </c>
      <c r="G112" s="5">
        <v>110643431112</v>
      </c>
      <c r="I112" s="5">
        <v>113428580480</v>
      </c>
      <c r="J112" s="5">
        <v>64571604766</v>
      </c>
      <c r="K112" s="5">
        <v>-14004912639</v>
      </c>
      <c r="L112" s="5">
        <v>-26821509239</v>
      </c>
      <c r="M112" s="5">
        <v>-18264152440</v>
      </c>
      <c r="N112" s="5">
        <v>-22108056505</v>
      </c>
      <c r="O112" s="5">
        <v>-25128153359</v>
      </c>
      <c r="P112" s="5">
        <v>-25757241600</v>
      </c>
      <c r="Q112" s="5">
        <v>-23772281779</v>
      </c>
      <c r="R112" s="5">
        <v>-20488548031</v>
      </c>
    </row>
    <row r="113" spans="2:18" ht="15.5" x14ac:dyDescent="0.35">
      <c r="C113" t="s">
        <v>159</v>
      </c>
      <c r="D113" s="5">
        <v>132651594</v>
      </c>
      <c r="E113" s="5">
        <v>132651594</v>
      </c>
      <c r="F113" s="5">
        <v>132651594</v>
      </c>
      <c r="G113" s="5">
        <v>132651594</v>
      </c>
      <c r="I113" s="5">
        <v>132651594</v>
      </c>
      <c r="J113" s="5">
        <v>32651594</v>
      </c>
      <c r="K113" s="5">
        <v>32651594</v>
      </c>
      <c r="L113" s="5">
        <v>32651594</v>
      </c>
      <c r="M113" s="5">
        <v>32651594</v>
      </c>
      <c r="N113" s="5">
        <v>32651594</v>
      </c>
      <c r="O113" s="5">
        <v>32651594</v>
      </c>
      <c r="P113" s="5">
        <v>32651594</v>
      </c>
      <c r="Q113" s="5">
        <v>32651594</v>
      </c>
      <c r="R113" s="5">
        <v>32651594</v>
      </c>
    </row>
    <row r="114" spans="2:18" ht="15.5" x14ac:dyDescent="0.35">
      <c r="C114" t="s">
        <v>160</v>
      </c>
      <c r="D114" s="5">
        <v>118141735391</v>
      </c>
      <c r="E114" s="5">
        <v>113295928886</v>
      </c>
      <c r="F114" s="5">
        <v>101738838789</v>
      </c>
      <c r="G114" s="5">
        <v>110510779518</v>
      </c>
      <c r="I114" s="5">
        <v>113295928886</v>
      </c>
      <c r="J114" s="5">
        <v>64538953172</v>
      </c>
      <c r="K114" s="5">
        <v>-14037564233</v>
      </c>
      <c r="L114" s="5">
        <v>-26854160833</v>
      </c>
      <c r="M114" s="5">
        <v>-18296804034</v>
      </c>
      <c r="N114" s="5">
        <v>-22140708099</v>
      </c>
      <c r="O114" s="5">
        <v>-25160804953</v>
      </c>
      <c r="P114" s="5">
        <v>-25789893194</v>
      </c>
      <c r="Q114" s="5">
        <v>-23804933373</v>
      </c>
      <c r="R114" s="5">
        <v>-20521199625</v>
      </c>
    </row>
    <row r="115" spans="2:18" ht="15.5" x14ac:dyDescent="0.35">
      <c r="C115" t="s">
        <v>161</v>
      </c>
      <c r="D115" s="5">
        <v>118274386985</v>
      </c>
      <c r="E115" s="5">
        <v>113428580480</v>
      </c>
      <c r="F115" s="5">
        <v>101871490383</v>
      </c>
      <c r="G115" s="5">
        <v>110643431112</v>
      </c>
      <c r="I115" s="5">
        <v>113428580480</v>
      </c>
      <c r="J115" s="5">
        <v>64571604766</v>
      </c>
      <c r="K115" s="5">
        <v>-14004912639</v>
      </c>
      <c r="L115" s="5">
        <v>-26821509239</v>
      </c>
      <c r="M115" s="5">
        <v>-18264152440</v>
      </c>
      <c r="N115" s="5">
        <v>-22108056505</v>
      </c>
      <c r="O115" s="5">
        <v>-25128153359</v>
      </c>
      <c r="P115" s="5">
        <v>-25757241600</v>
      </c>
      <c r="Q115" s="5">
        <v>-23772281779</v>
      </c>
      <c r="R115" s="5">
        <v>-20488548031</v>
      </c>
    </row>
    <row r="116" spans="2:18" ht="15.5" x14ac:dyDescent="0.35">
      <c r="C116" t="s">
        <v>162</v>
      </c>
      <c r="D116" s="5">
        <v>67352</v>
      </c>
      <c r="E116" s="5">
        <v>67209</v>
      </c>
      <c r="F116" s="5">
        <v>66504</v>
      </c>
      <c r="G116" s="5">
        <v>66053</v>
      </c>
      <c r="I116" s="5">
        <v>67209</v>
      </c>
      <c r="J116" s="5">
        <v>65318</v>
      </c>
      <c r="K116" s="5">
        <v>63816</v>
      </c>
      <c r="L116" s="5">
        <v>62257</v>
      </c>
      <c r="M116" s="5">
        <v>60752</v>
      </c>
      <c r="N116" s="5">
        <v>59543</v>
      </c>
      <c r="O116" s="5">
        <v>58437</v>
      </c>
      <c r="P116" s="5">
        <v>57198</v>
      </c>
      <c r="Q116" s="5">
        <v>55954</v>
      </c>
    </row>
    <row r="117" spans="2:18" ht="15.5" x14ac:dyDescent="0.35">
      <c r="C117" t="s">
        <v>10</v>
      </c>
      <c r="D117" s="5">
        <v>412962660564</v>
      </c>
      <c r="E117" s="5">
        <v>408116853916</v>
      </c>
      <c r="F117" s="5">
        <v>396559763114</v>
      </c>
      <c r="G117" s="5">
        <v>405331703392</v>
      </c>
      <c r="I117" s="5">
        <v>408116853916</v>
      </c>
      <c r="J117" s="5">
        <v>359259876311</v>
      </c>
      <c r="K117" s="5">
        <v>280683357404</v>
      </c>
      <c r="L117" s="5">
        <v>240017769070</v>
      </c>
      <c r="M117" s="5">
        <v>137464258240</v>
      </c>
      <c r="N117" s="5">
        <v>133609520780</v>
      </c>
      <c r="O117" s="5">
        <v>130312057303</v>
      </c>
      <c r="P117" s="5">
        <v>129279805953</v>
      </c>
      <c r="Q117" s="5">
        <v>133833728557</v>
      </c>
      <c r="R117" s="5">
        <v>112976073058</v>
      </c>
    </row>
    <row r="118" spans="2:18" ht="15.5" x14ac:dyDescent="0.35">
      <c r="C118" t="s">
        <v>163</v>
      </c>
      <c r="D118" s="5">
        <v>3293125679458</v>
      </c>
      <c r="E118" s="5">
        <v>3603005028710</v>
      </c>
      <c r="F118" s="5">
        <v>2108318409882</v>
      </c>
      <c r="G118" s="5">
        <v>2092948790974</v>
      </c>
      <c r="I118" s="5">
        <v>3603005028710</v>
      </c>
      <c r="J118" s="5">
        <v>2419982074926</v>
      </c>
      <c r="K118" s="5">
        <v>1627392898057</v>
      </c>
      <c r="L118" s="5">
        <v>989741834422</v>
      </c>
      <c r="M118" s="5">
        <v>534962808558</v>
      </c>
      <c r="N118" s="5">
        <v>551011466072</v>
      </c>
      <c r="O118" s="5">
        <v>423659163508</v>
      </c>
      <c r="P118" s="5">
        <v>320972898768</v>
      </c>
      <c r="Q118" s="5">
        <v>299619149119</v>
      </c>
      <c r="R118" s="5">
        <v>276987702218</v>
      </c>
    </row>
    <row r="119" spans="2:18" ht="15.5" x14ac:dyDescent="0.35">
      <c r="C119" t="s">
        <v>164</v>
      </c>
      <c r="D119" s="5">
        <v>2924486639</v>
      </c>
      <c r="E119" s="5">
        <v>2924486639</v>
      </c>
      <c r="F119" s="5">
        <v>2924486639</v>
      </c>
      <c r="G119" s="5">
        <v>2924486639</v>
      </c>
      <c r="I119" s="5">
        <v>2924486639</v>
      </c>
      <c r="J119" s="5">
        <v>2924486639</v>
      </c>
      <c r="K119" s="5">
        <v>2924486639</v>
      </c>
      <c r="L119" s="5">
        <v>2647030331</v>
      </c>
      <c r="M119" s="5">
        <v>1525819116</v>
      </c>
      <c r="N119" s="5">
        <v>1525819116</v>
      </c>
      <c r="O119" s="5">
        <v>1525819116</v>
      </c>
      <c r="P119" s="5">
        <v>1525819116</v>
      </c>
      <c r="Q119" s="5">
        <v>1525819116</v>
      </c>
      <c r="R119" s="5">
        <v>1215819116</v>
      </c>
    </row>
    <row r="121" spans="2:18" ht="15.5" x14ac:dyDescent="0.35">
      <c r="B121" t="s">
        <v>165</v>
      </c>
      <c r="C121" t="s">
        <v>166</v>
      </c>
      <c r="D121" s="5">
        <v>-66401124877</v>
      </c>
      <c r="E121" s="5">
        <v>-46166440304</v>
      </c>
      <c r="F121" s="5">
        <v>-43592779923</v>
      </c>
      <c r="G121" s="5">
        <v>-45248442114</v>
      </c>
      <c r="I121" s="5">
        <v>-80252850728</v>
      </c>
      <c r="J121" s="5">
        <v>85103186637</v>
      </c>
      <c r="K121" s="5">
        <v>116816187226</v>
      </c>
      <c r="L121" s="5">
        <v>46060016376</v>
      </c>
      <c r="M121" s="5">
        <v>-26712751942</v>
      </c>
      <c r="N121" s="5">
        <v>-8096847920</v>
      </c>
      <c r="O121" s="5">
        <v>-4019940605</v>
      </c>
      <c r="P121" s="5">
        <v>-8915283222</v>
      </c>
      <c r="Q121" s="5">
        <v>-18767463852</v>
      </c>
      <c r="R121" s="5">
        <v>8636198379</v>
      </c>
    </row>
    <row r="122" spans="2:18" ht="15.5" x14ac:dyDescent="0.35">
      <c r="C122" t="s">
        <v>920</v>
      </c>
      <c r="D122" s="5">
        <v>693439246124</v>
      </c>
      <c r="E122" s="5">
        <v>939315957980</v>
      </c>
      <c r="F122" s="5">
        <v>393624752065</v>
      </c>
      <c r="G122" s="5">
        <v>-7924792150</v>
      </c>
      <c r="I122" s="5">
        <v>2258069160462</v>
      </c>
      <c r="J122" s="5">
        <v>1751689227681</v>
      </c>
      <c r="K122" s="5">
        <v>883946241255</v>
      </c>
      <c r="L122" s="5">
        <v>543800440932</v>
      </c>
      <c r="M122" s="5">
        <v>358383390969</v>
      </c>
      <c r="N122" s="5">
        <v>357574510928</v>
      </c>
      <c r="O122" s="5">
        <v>287940907001</v>
      </c>
      <c r="P122" s="5">
        <v>238221102567</v>
      </c>
      <c r="Q122" s="5">
        <v>213766179544</v>
      </c>
      <c r="R122" s="5">
        <v>168628649938</v>
      </c>
    </row>
    <row r="123" spans="2:18" ht="15.5" x14ac:dyDescent="0.35">
      <c r="C123" t="s">
        <v>993</v>
      </c>
      <c r="E123" s="5">
        <v>-656619555125</v>
      </c>
      <c r="F123" s="5">
        <v>113373309803</v>
      </c>
      <c r="G123" s="5">
        <v>543246245322</v>
      </c>
      <c r="K123" s="5">
        <v>156752909658</v>
      </c>
      <c r="L123" s="5">
        <v>212996387359</v>
      </c>
      <c r="M123" s="5">
        <v>171750995411</v>
      </c>
      <c r="N123" s="5">
        <v>128120415281</v>
      </c>
      <c r="O123" s="5">
        <v>100327625711</v>
      </c>
      <c r="P123" s="5">
        <v>76507817575</v>
      </c>
      <c r="Q123" s="5">
        <v>68938214442</v>
      </c>
      <c r="R123" s="5">
        <v>19096810510</v>
      </c>
    </row>
    <row r="124" spans="2:18" ht="15.5" x14ac:dyDescent="0.35">
      <c r="C124" t="s">
        <v>996</v>
      </c>
      <c r="P124" s="5">
        <v>579750000</v>
      </c>
    </row>
    <row r="125" spans="2:18" ht="15.5" x14ac:dyDescent="0.35">
      <c r="C125" t="s">
        <v>805</v>
      </c>
      <c r="M125" s="5">
        <v>409743751</v>
      </c>
      <c r="N125" s="5">
        <v>184500000</v>
      </c>
    </row>
    <row r="126" spans="2:18" ht="15.5" x14ac:dyDescent="0.35">
      <c r="C126" t="s">
        <v>921</v>
      </c>
      <c r="D126" s="5">
        <v>-751273103963</v>
      </c>
      <c r="E126" s="5">
        <v>1296264465266</v>
      </c>
      <c r="F126" s="5">
        <v>-273367636830</v>
      </c>
      <c r="G126" s="5">
        <v>-169675509242</v>
      </c>
      <c r="K126" s="5">
        <v>-652462180716</v>
      </c>
      <c r="L126" s="5">
        <v>-431854147201</v>
      </c>
      <c r="M126" s="5">
        <v>-274030562389</v>
      </c>
      <c r="N126" s="5">
        <v>-259271940338</v>
      </c>
      <c r="O126" s="5">
        <v>-223403118020</v>
      </c>
      <c r="P126" s="5">
        <v>-155265527481</v>
      </c>
      <c r="Q126" s="5">
        <v>-143467902618</v>
      </c>
      <c r="R126" s="5">
        <v>-88584406029</v>
      </c>
    </row>
    <row r="127" spans="2:18" ht="15.5" x14ac:dyDescent="0.35">
      <c r="C127" t="s">
        <v>918</v>
      </c>
      <c r="E127" s="5">
        <v>-1547418094790</v>
      </c>
      <c r="F127" s="5">
        <v>-264051667974</v>
      </c>
      <c r="G127" s="5">
        <v>-434108747459</v>
      </c>
      <c r="I127" s="5">
        <v>-2245578510223</v>
      </c>
      <c r="J127" s="5">
        <v>-1619642954749</v>
      </c>
      <c r="K127" s="5">
        <v>-306865515401</v>
      </c>
      <c r="L127" s="5">
        <v>-251459791150</v>
      </c>
      <c r="M127" s="5">
        <v>-248751278705</v>
      </c>
      <c r="N127" s="5">
        <v>-197471724890</v>
      </c>
      <c r="O127" s="5">
        <v>-140961676615</v>
      </c>
      <c r="P127" s="5">
        <v>-129421744412</v>
      </c>
      <c r="Q127" s="5">
        <v>-108752327349</v>
      </c>
      <c r="R127" s="5">
        <v>-49182089827</v>
      </c>
    </row>
    <row r="128" spans="2:18" ht="15.5" x14ac:dyDescent="0.35">
      <c r="C128" t="s">
        <v>2091</v>
      </c>
      <c r="D128" s="5">
        <v>-8567267038</v>
      </c>
      <c r="E128" s="5">
        <v>-27286560433</v>
      </c>
      <c r="F128" s="5">
        <v>-40422630376</v>
      </c>
      <c r="G128" s="5">
        <v>1290445208</v>
      </c>
      <c r="I128" s="5">
        <v>-89667980291</v>
      </c>
      <c r="J128" s="5">
        <v>-36116530933</v>
      </c>
      <c r="K128" s="5">
        <v>-16925889796</v>
      </c>
      <c r="L128" s="5">
        <v>-28959637371</v>
      </c>
      <c r="M128" s="5">
        <v>-35381919724</v>
      </c>
      <c r="N128" s="5">
        <v>-33083287939</v>
      </c>
      <c r="O128" s="5">
        <v>-24191506112</v>
      </c>
      <c r="P128" s="5">
        <v>-30355628831</v>
      </c>
      <c r="Q128" s="5">
        <v>-41933098557</v>
      </c>
      <c r="R128" s="5">
        <v>-35698836881</v>
      </c>
    </row>
    <row r="129" spans="3:18" ht="15.5" x14ac:dyDescent="0.35">
      <c r="C129" t="s">
        <v>2092</v>
      </c>
      <c r="E129" s="5">
        <v>-55526092753</v>
      </c>
      <c r="F129" s="5">
        <v>24592249509</v>
      </c>
      <c r="G129" s="5">
        <v>30933843244</v>
      </c>
      <c r="K129" s="5">
        <v>87081195495</v>
      </c>
      <c r="L129" s="5">
        <v>53775277118</v>
      </c>
      <c r="M129" s="5">
        <v>28108505750</v>
      </c>
      <c r="N129" s="5">
        <v>18188442326</v>
      </c>
      <c r="O129" s="5">
        <v>12893078897</v>
      </c>
      <c r="P129" s="5">
        <v>-4720119906</v>
      </c>
      <c r="Q129" s="5">
        <v>-5117783934</v>
      </c>
      <c r="R129" s="5">
        <v>-5091686792</v>
      </c>
    </row>
    <row r="130" spans="3:18" ht="15.5" x14ac:dyDescent="0.35">
      <c r="C130" t="s">
        <v>642</v>
      </c>
      <c r="E130" s="5">
        <v>5103439551</v>
      </c>
      <c r="F130" s="5">
        <v>2658843880</v>
      </c>
      <c r="G130" s="5">
        <v>-9009927037</v>
      </c>
      <c r="I130" s="5">
        <v>-3075520676</v>
      </c>
      <c r="J130" s="5">
        <v>-10826555362</v>
      </c>
      <c r="K130" s="5">
        <v>-34710573269</v>
      </c>
      <c r="L130" s="5">
        <v>-52238513311</v>
      </c>
      <c r="M130" s="5">
        <v>-27201627005</v>
      </c>
      <c r="N130" s="5">
        <v>-22337763288</v>
      </c>
      <c r="O130" s="5">
        <v>-16625251467</v>
      </c>
      <c r="P130" s="5">
        <v>-4460932734</v>
      </c>
      <c r="Q130" s="5">
        <v>-2200745380</v>
      </c>
      <c r="R130" s="5">
        <v>-532242540</v>
      </c>
    </row>
    <row r="131" spans="3:18" ht="15.5" x14ac:dyDescent="0.35">
      <c r="C131" t="s">
        <v>172</v>
      </c>
      <c r="D131" s="5">
        <v>-1087438369</v>
      </c>
      <c r="E131" s="5">
        <v>-169827379</v>
      </c>
      <c r="F131" s="5">
        <v>-23729525649</v>
      </c>
      <c r="G131" s="5">
        <v>-146494224</v>
      </c>
      <c r="I131" s="5">
        <v>-24580671570</v>
      </c>
      <c r="J131" s="5">
        <v>-632223062</v>
      </c>
      <c r="K131" s="5">
        <v>27402873888</v>
      </c>
      <c r="L131" s="5">
        <v>109236024971</v>
      </c>
      <c r="M131" s="5">
        <v>-462749591</v>
      </c>
      <c r="N131" s="5">
        <v>-874425880</v>
      </c>
      <c r="Q131" s="5">
        <v>29102992652</v>
      </c>
      <c r="R131" s="5">
        <v>-3700000000</v>
      </c>
    </row>
    <row r="132" spans="3:18" ht="15.5" x14ac:dyDescent="0.35">
      <c r="C132" t="s">
        <v>173</v>
      </c>
      <c r="D132" s="5">
        <v>58983977724</v>
      </c>
      <c r="E132" s="5">
        <v>55974741111</v>
      </c>
      <c r="F132" s="5">
        <v>64423948806</v>
      </c>
      <c r="G132" s="5">
        <v>-7100805779</v>
      </c>
      <c r="I132" s="5">
        <v>99179349095</v>
      </c>
      <c r="J132" s="5">
        <v>-57223471703</v>
      </c>
      <c r="K132" s="5">
        <v>-140977310104</v>
      </c>
      <c r="L132" s="5">
        <v>-147253928055</v>
      </c>
      <c r="M132" s="5">
        <v>23487940854</v>
      </c>
      <c r="N132" s="5">
        <v>4445899449</v>
      </c>
      <c r="O132" s="5">
        <v>4778049273</v>
      </c>
      <c r="P132" s="5">
        <v>16754253516</v>
      </c>
      <c r="Q132" s="5">
        <v>-21723921029</v>
      </c>
      <c r="R132" s="5">
        <v>9481681522</v>
      </c>
    </row>
    <row r="133" spans="3:18" ht="15.5" x14ac:dyDescent="0.35">
      <c r="C133" t="s">
        <v>480</v>
      </c>
      <c r="Q133" s="5">
        <v>-52895729421</v>
      </c>
    </row>
    <row r="134" spans="3:18" ht="15.5" x14ac:dyDescent="0.35">
      <c r="C134" t="s">
        <v>946</v>
      </c>
      <c r="D134" s="5">
        <v>9611245617</v>
      </c>
      <c r="E134" s="5">
        <v>11235446707</v>
      </c>
      <c r="F134" s="5">
        <v>10642994583</v>
      </c>
      <c r="G134" s="5">
        <v>6589908515</v>
      </c>
      <c r="I134" s="5">
        <v>37877289776</v>
      </c>
      <c r="J134" s="5">
        <v>28597856362</v>
      </c>
      <c r="K134" s="5">
        <v>17810541210</v>
      </c>
      <c r="L134" s="5">
        <v>8353541218</v>
      </c>
      <c r="M134" s="5">
        <v>7838628253</v>
      </c>
      <c r="N134" s="5">
        <v>8605442776</v>
      </c>
      <c r="O134" s="5">
        <v>9628350986</v>
      </c>
      <c r="P134" s="5">
        <v>8770177136</v>
      </c>
      <c r="Q134" s="5">
        <v>13142804807</v>
      </c>
      <c r="R134" s="5">
        <v>9165018682</v>
      </c>
    </row>
    <row r="135" spans="3:18" ht="15.5" x14ac:dyDescent="0.35">
      <c r="C135" t="s">
        <v>335</v>
      </c>
      <c r="K135" s="5">
        <v>37259000</v>
      </c>
      <c r="L135" s="5">
        <v>8850000</v>
      </c>
      <c r="M135" s="5">
        <v>244200000</v>
      </c>
      <c r="N135" s="5">
        <v>711653000</v>
      </c>
      <c r="O135" s="5">
        <v>160550000</v>
      </c>
      <c r="P135" s="5">
        <v>365500000</v>
      </c>
      <c r="Q135" s="5">
        <v>1278346500</v>
      </c>
      <c r="R135" s="5">
        <v>118550000</v>
      </c>
    </row>
    <row r="136" spans="3:18" ht="15.5" x14ac:dyDescent="0.35">
      <c r="C136" t="s">
        <v>414</v>
      </c>
      <c r="L136" s="5">
        <v>500000000</v>
      </c>
    </row>
    <row r="137" spans="3:18" ht="15.5" x14ac:dyDescent="0.35">
      <c r="C137" t="s">
        <v>2093</v>
      </c>
      <c r="D137" s="5">
        <v>7438500000</v>
      </c>
      <c r="E137" s="5">
        <v>-32929400000</v>
      </c>
      <c r="F137" s="5">
        <v>34400000000</v>
      </c>
      <c r="G137" s="5">
        <v>-5000000000</v>
      </c>
      <c r="I137" s="5">
        <v>-5067400000</v>
      </c>
      <c r="J137" s="5">
        <v>15538000000</v>
      </c>
      <c r="K137" s="5">
        <v>37850000000</v>
      </c>
      <c r="L137" s="5">
        <v>-133800000000</v>
      </c>
      <c r="M137" s="5">
        <v>5900000000</v>
      </c>
      <c r="N137" s="5">
        <v>-10000000000</v>
      </c>
      <c r="O137" s="5">
        <v>-7500000000</v>
      </c>
      <c r="P137" s="5">
        <v>11500000000</v>
      </c>
      <c r="Q137" s="5">
        <v>-6300000000</v>
      </c>
      <c r="R137" s="5">
        <v>4500000000</v>
      </c>
    </row>
    <row r="138" spans="3:18" ht="15.5" x14ac:dyDescent="0.35">
      <c r="C138" t="s">
        <v>534</v>
      </c>
      <c r="Q138" s="5">
        <v>-6500000000</v>
      </c>
    </row>
    <row r="139" spans="3:18" ht="15.5" x14ac:dyDescent="0.35">
      <c r="C139" t="s">
        <v>175</v>
      </c>
      <c r="D139" s="5">
        <v>-1022287383</v>
      </c>
      <c r="E139" s="5">
        <v>-1525432701</v>
      </c>
      <c r="F139" s="5">
        <v>-619045777</v>
      </c>
      <c r="G139" s="5">
        <v>-1888214294</v>
      </c>
      <c r="I139" s="5">
        <v>-6362567786</v>
      </c>
      <c r="J139" s="5">
        <v>-5614328065</v>
      </c>
      <c r="K139" s="5">
        <v>-6243310314</v>
      </c>
      <c r="L139" s="5">
        <v>-1786319273</v>
      </c>
      <c r="M139" s="5">
        <v>-496562400</v>
      </c>
      <c r="N139" s="5">
        <v>-4736096327</v>
      </c>
      <c r="O139" s="5">
        <v>-5010851713</v>
      </c>
      <c r="P139" s="5">
        <v>-4267090830</v>
      </c>
      <c r="Q139" s="5">
        <v>-274347915</v>
      </c>
      <c r="R139" s="5">
        <v>-1740690042</v>
      </c>
    </row>
    <row r="140" spans="3:18" ht="15.5" x14ac:dyDescent="0.35">
      <c r="C140" t="s">
        <v>2094</v>
      </c>
      <c r="E140" s="5">
        <v>86194127105</v>
      </c>
      <c r="I140" s="5">
        <v>86194127105</v>
      </c>
      <c r="M140" s="5">
        <v>1675001</v>
      </c>
      <c r="P140" s="5">
        <v>135667210</v>
      </c>
      <c r="Q140" s="5">
        <v>-174995000</v>
      </c>
      <c r="R140" s="5">
        <v>6358802933</v>
      </c>
    </row>
    <row r="141" spans="3:18" ht="15.5" x14ac:dyDescent="0.35">
      <c r="C141" t="s">
        <v>189</v>
      </c>
      <c r="D141" s="5">
        <v>-1087438369</v>
      </c>
      <c r="E141" s="5">
        <v>-169827379</v>
      </c>
      <c r="F141" s="5">
        <v>-23729525649</v>
      </c>
      <c r="G141" s="5">
        <v>-146494224</v>
      </c>
      <c r="I141" s="5">
        <v>-24580671570</v>
      </c>
      <c r="J141" s="5">
        <v>-632223062</v>
      </c>
      <c r="K141" s="5">
        <v>27402873888</v>
      </c>
      <c r="L141" s="5">
        <v>109236024971</v>
      </c>
      <c r="M141" s="5">
        <v>-462749591</v>
      </c>
      <c r="N141" s="5">
        <v>-874425880</v>
      </c>
      <c r="Q141" s="5">
        <v>29102992652</v>
      </c>
      <c r="R141" s="5">
        <v>-3700000000</v>
      </c>
    </row>
    <row r="142" spans="3:18" ht="15.5" x14ac:dyDescent="0.35">
      <c r="C142" t="s">
        <v>1009</v>
      </c>
      <c r="Q142" s="5">
        <v>31000000000</v>
      </c>
    </row>
    <row r="143" spans="3:18" ht="15.5" x14ac:dyDescent="0.35">
      <c r="C143" t="s">
        <v>210</v>
      </c>
      <c r="E143" s="5">
        <v>-174887343</v>
      </c>
      <c r="F143" s="5">
        <v>-22933262742</v>
      </c>
      <c r="I143" s="5">
        <v>-23108150085</v>
      </c>
    </row>
    <row r="144" spans="3:18" ht="15.5" x14ac:dyDescent="0.35">
      <c r="C144" t="s">
        <v>217</v>
      </c>
      <c r="K144" s="5">
        <v>27745630800</v>
      </c>
      <c r="L144" s="5">
        <v>112121121500</v>
      </c>
    </row>
    <row r="145" spans="2:18" ht="15.5" x14ac:dyDescent="0.35">
      <c r="C145" t="s">
        <v>220</v>
      </c>
      <c r="Q145" s="5">
        <v>3708222222</v>
      </c>
      <c r="R145" s="5">
        <v>-3700000000</v>
      </c>
    </row>
    <row r="146" spans="2:18" ht="15.5" x14ac:dyDescent="0.35">
      <c r="C146" t="s">
        <v>575</v>
      </c>
      <c r="D146" s="5">
        <v>-1087438369</v>
      </c>
      <c r="E146" s="5">
        <v>5059964</v>
      </c>
      <c r="F146" s="5">
        <v>-796262907</v>
      </c>
      <c r="G146" s="5">
        <v>-146494224</v>
      </c>
      <c r="I146" s="5">
        <v>-1472521485</v>
      </c>
      <c r="J146" s="5">
        <v>-632223062</v>
      </c>
      <c r="K146" s="5">
        <v>-342756912</v>
      </c>
      <c r="L146" s="5">
        <v>-1503663153</v>
      </c>
      <c r="M146" s="5">
        <v>-462749591</v>
      </c>
      <c r="N146" s="5">
        <v>-874425880</v>
      </c>
    </row>
    <row r="147" spans="2:18" ht="15.5" x14ac:dyDescent="0.35">
      <c r="C147" t="s">
        <v>2095</v>
      </c>
      <c r="Q147" s="5">
        <v>-3500000000</v>
      </c>
    </row>
    <row r="148" spans="2:18" ht="15.5" x14ac:dyDescent="0.35">
      <c r="C148" t="s">
        <v>571</v>
      </c>
      <c r="L148" s="5">
        <v>-1381433376</v>
      </c>
      <c r="Q148" s="5">
        <v>-2105229570</v>
      </c>
    </row>
    <row r="149" spans="2:18" ht="15.5" x14ac:dyDescent="0.35">
      <c r="C149" t="s">
        <v>226</v>
      </c>
      <c r="D149" s="5">
        <v>-8504585522</v>
      </c>
      <c r="E149" s="5">
        <v>9638473428</v>
      </c>
      <c r="F149" s="5">
        <v>-2898356766</v>
      </c>
      <c r="G149" s="5">
        <v>-52495742117</v>
      </c>
      <c r="I149" s="5">
        <v>-5654173203</v>
      </c>
      <c r="J149" s="5">
        <v>27247491872</v>
      </c>
      <c r="K149" s="5">
        <v>3241751010</v>
      </c>
      <c r="L149" s="5">
        <v>8042113292</v>
      </c>
      <c r="M149" s="5">
        <v>-3687560679</v>
      </c>
      <c r="N149" s="5">
        <v>-4525374351</v>
      </c>
      <c r="O149" s="5">
        <v>758108668</v>
      </c>
      <c r="P149" s="5">
        <v>7838970294</v>
      </c>
      <c r="Q149" s="5">
        <v>-11388392229</v>
      </c>
      <c r="R149" s="5">
        <v>14417879901</v>
      </c>
    </row>
    <row r="150" spans="2:18" ht="15.5" x14ac:dyDescent="0.35">
      <c r="C150" t="s">
        <v>227</v>
      </c>
      <c r="D150" s="5">
        <v>37665462475</v>
      </c>
      <c r="I150" s="5">
        <v>43319635678</v>
      </c>
      <c r="J150" s="5">
        <v>16072143806</v>
      </c>
      <c r="K150" s="5">
        <v>12830392796</v>
      </c>
      <c r="L150" s="5">
        <v>4788279504</v>
      </c>
      <c r="M150" s="5">
        <v>8475840183</v>
      </c>
      <c r="N150" s="5">
        <v>13001214534</v>
      </c>
      <c r="O150" s="5">
        <v>12243105866</v>
      </c>
      <c r="P150" s="5">
        <v>4404135572</v>
      </c>
      <c r="Q150" s="5">
        <v>15792527801</v>
      </c>
      <c r="R150" s="5">
        <v>1374647900</v>
      </c>
    </row>
    <row r="151" spans="2:18" ht="15.5" x14ac:dyDescent="0.35">
      <c r="C151" t="s">
        <v>229</v>
      </c>
      <c r="D151" s="5">
        <v>29160876953</v>
      </c>
      <c r="E151" s="5">
        <v>9638473428</v>
      </c>
      <c r="F151" s="5">
        <v>-2898356766</v>
      </c>
      <c r="G151" s="5">
        <v>-52495742117</v>
      </c>
      <c r="I151" s="5">
        <v>37665462475</v>
      </c>
      <c r="J151" s="5">
        <v>43319635678</v>
      </c>
      <c r="K151" s="5">
        <v>16072143806</v>
      </c>
      <c r="L151" s="5">
        <v>12830392796</v>
      </c>
      <c r="M151" s="5">
        <v>4788279504</v>
      </c>
      <c r="N151" s="5">
        <v>8475840183</v>
      </c>
      <c r="O151" s="5">
        <v>13001214534</v>
      </c>
      <c r="P151" s="5">
        <v>12243105866</v>
      </c>
      <c r="Q151" s="5">
        <v>4404135572</v>
      </c>
      <c r="R151" s="5">
        <v>15792527801</v>
      </c>
    </row>
    <row r="153" spans="2:18" ht="15.5" x14ac:dyDescent="0.35">
      <c r="B153" t="s">
        <v>230</v>
      </c>
      <c r="C153" t="s">
        <v>12</v>
      </c>
      <c r="D153" s="5">
        <v>2920000000</v>
      </c>
      <c r="E153" s="5">
        <v>2920000000</v>
      </c>
      <c r="F153" s="5">
        <v>2920000000</v>
      </c>
      <c r="G153" s="5">
        <v>2920000000</v>
      </c>
      <c r="I153" s="5">
        <v>2920000000</v>
      </c>
      <c r="J153" s="5">
        <v>2920000000</v>
      </c>
      <c r="K153" s="5">
        <v>2920000000</v>
      </c>
      <c r="L153" s="5">
        <v>2650000000</v>
      </c>
      <c r="M153" s="5">
        <v>1530000000</v>
      </c>
      <c r="N153" s="5">
        <v>1530000000</v>
      </c>
      <c r="O153" s="5">
        <v>1530000000</v>
      </c>
      <c r="P153" s="5">
        <v>1530000000</v>
      </c>
      <c r="Q153" s="5">
        <v>1530000000</v>
      </c>
      <c r="R153" s="5">
        <v>1220000000</v>
      </c>
    </row>
    <row r="154" spans="2:18" ht="15.5" x14ac:dyDescent="0.35">
      <c r="C154" t="s">
        <v>231</v>
      </c>
      <c r="D154" s="6">
        <v>1.66</v>
      </c>
      <c r="E154" s="6">
        <v>2.69</v>
      </c>
      <c r="F154" s="6">
        <v>4.9000000000000004</v>
      </c>
      <c r="G154" s="6">
        <v>5.72</v>
      </c>
    </row>
    <row r="155" spans="2:18" ht="15.5" x14ac:dyDescent="0.35">
      <c r="C155" t="s">
        <v>232</v>
      </c>
      <c r="D155" s="6">
        <v>210.84</v>
      </c>
      <c r="E155" s="6">
        <v>137.55000000000001</v>
      </c>
      <c r="F155" s="6">
        <v>71.84</v>
      </c>
      <c r="G155" s="6">
        <v>39.86</v>
      </c>
    </row>
    <row r="156" spans="2:18" ht="15.5" x14ac:dyDescent="0.35">
      <c r="C156" t="s">
        <v>67</v>
      </c>
      <c r="D156" s="6">
        <v>2.09</v>
      </c>
      <c r="E156" s="6">
        <v>0.8</v>
      </c>
      <c r="F156" s="6">
        <v>7.71</v>
      </c>
      <c r="G156" s="5">
        <v>-4</v>
      </c>
    </row>
    <row r="157" spans="2:18" ht="15.5" x14ac:dyDescent="0.35">
      <c r="C157" t="s">
        <v>233</v>
      </c>
      <c r="D157" s="5">
        <v>3580000000</v>
      </c>
      <c r="E157" s="5">
        <v>24740000000</v>
      </c>
      <c r="F157" s="5">
        <v>12090000000</v>
      </c>
      <c r="G157" s="5">
        <v>19200000000</v>
      </c>
    </row>
    <row r="158" spans="2:18" ht="15.5" x14ac:dyDescent="0.35">
      <c r="C158" t="s">
        <v>234</v>
      </c>
      <c r="D158" s="6">
        <v>1.5E-3</v>
      </c>
      <c r="E158" s="6">
        <v>2.2000000000000001E-3</v>
      </c>
      <c r="F158" s="6">
        <v>6.8000000000000005E-3</v>
      </c>
      <c r="G158" s="6">
        <v>8.0000000000000002E-3</v>
      </c>
    </row>
    <row r="159" spans="2:18" ht="15.5" x14ac:dyDescent="0.35">
      <c r="C159" t="s">
        <v>235</v>
      </c>
      <c r="D159" s="6">
        <v>1.1699999999999999E-2</v>
      </c>
      <c r="E159" s="6">
        <v>1.9299999999999998E-2</v>
      </c>
      <c r="F159" s="6">
        <v>3.6200000000000003E-2</v>
      </c>
      <c r="G159" s="6">
        <v>4.1200000000000001E-2</v>
      </c>
    </row>
    <row r="160" spans="2:18" ht="15.5" x14ac:dyDescent="0.35">
      <c r="C160" t="s">
        <v>236</v>
      </c>
      <c r="D160" s="6">
        <v>5.9999999999999995E-4</v>
      </c>
      <c r="E160" s="6">
        <v>8.1000000000000013E-3</v>
      </c>
      <c r="F160" s="6">
        <v>5.1000000000000004E-3</v>
      </c>
      <c r="G160" s="6">
        <v>8.0000000000000002E-3</v>
      </c>
    </row>
    <row r="161" spans="3:7" ht="15.5" x14ac:dyDescent="0.35">
      <c r="C161" t="s">
        <v>237</v>
      </c>
    </row>
    <row r="162" spans="3:7" ht="15.5" x14ac:dyDescent="0.35">
      <c r="C162" t="s">
        <v>443</v>
      </c>
      <c r="D162" s="5">
        <v>413000000000</v>
      </c>
      <c r="E162" s="5">
        <v>408000000000</v>
      </c>
      <c r="F162" s="5">
        <v>397000000000</v>
      </c>
      <c r="G162" s="5">
        <v>405000000000</v>
      </c>
    </row>
    <row r="163" spans="3:7" ht="15.5" x14ac:dyDescent="0.35">
      <c r="C163" t="s">
        <v>238</v>
      </c>
      <c r="D163" s="6">
        <v>2.48</v>
      </c>
      <c r="E163" s="6">
        <v>2.65</v>
      </c>
      <c r="F163" s="6">
        <v>2.6</v>
      </c>
      <c r="G163" s="6">
        <v>1.65</v>
      </c>
    </row>
    <row r="164" spans="3:7" ht="15.5" x14ac:dyDescent="0.35">
      <c r="C164" t="s">
        <v>239</v>
      </c>
      <c r="D164" s="6">
        <v>141.21</v>
      </c>
      <c r="E164" s="6">
        <v>139.55000000000001</v>
      </c>
      <c r="F164" s="6">
        <v>135.6</v>
      </c>
      <c r="G164" s="6">
        <v>138.6</v>
      </c>
    </row>
    <row r="165" spans="3:7" ht="15.5" x14ac:dyDescent="0.35">
      <c r="C165" t="s">
        <v>240</v>
      </c>
      <c r="D165" s="6">
        <v>2.48</v>
      </c>
      <c r="E165" s="6">
        <v>2.65</v>
      </c>
      <c r="F165" s="6">
        <v>2.6</v>
      </c>
      <c r="G165" s="6">
        <v>1.65</v>
      </c>
    </row>
    <row r="166" spans="3:7" ht="15.5" x14ac:dyDescent="0.35">
      <c r="C166" t="s">
        <v>241</v>
      </c>
      <c r="D166" s="6">
        <v>141.21</v>
      </c>
      <c r="E166" s="6">
        <v>139.55000000000001</v>
      </c>
      <c r="F166" s="6">
        <v>135.6</v>
      </c>
      <c r="G166" s="6">
        <v>138.6</v>
      </c>
    </row>
    <row r="167" spans="3:7" ht="15.5" x14ac:dyDescent="0.35">
      <c r="C167" t="s">
        <v>242</v>
      </c>
    </row>
    <row r="168" spans="3:7" ht="15.5" x14ac:dyDescent="0.35">
      <c r="C168" t="s">
        <v>243</v>
      </c>
    </row>
    <row r="169" spans="3:7" ht="15.5" x14ac:dyDescent="0.35">
      <c r="C169" t="s">
        <v>306</v>
      </c>
      <c r="D169" s="5">
        <v>413000000000</v>
      </c>
      <c r="E169" s="5">
        <v>408000000000</v>
      </c>
      <c r="F169" s="5">
        <v>397000000000</v>
      </c>
      <c r="G169" s="5">
        <v>405000000000</v>
      </c>
    </row>
    <row r="170" spans="3:7" ht="15.5" x14ac:dyDescent="0.35">
      <c r="C170" t="s">
        <v>24</v>
      </c>
    </row>
    <row r="171" spans="3:7" ht="15.5" x14ac:dyDescent="0.35">
      <c r="C171" t="s">
        <v>21</v>
      </c>
    </row>
    <row r="172" spans="3:7" ht="15.5" x14ac:dyDescent="0.35">
      <c r="C172" t="s">
        <v>245</v>
      </c>
    </row>
    <row r="173" spans="3:7" ht="15.5" x14ac:dyDescent="0.35">
      <c r="C173" t="s">
        <v>246</v>
      </c>
      <c r="D173" s="5">
        <v>-66000000000</v>
      </c>
      <c r="E173" s="5">
        <v>-46000000000</v>
      </c>
      <c r="F173" s="5">
        <v>-44000000000</v>
      </c>
      <c r="G173" s="5">
        <v>-45000000000</v>
      </c>
    </row>
    <row r="174" spans="3:7" ht="15.5" x14ac:dyDescent="0.35">
      <c r="C174" t="s">
        <v>247</v>
      </c>
      <c r="D174" s="5">
        <v>-1000000000</v>
      </c>
      <c r="E174" s="5">
        <v>-2000000000</v>
      </c>
      <c r="F174" s="5">
        <v>-1000000000</v>
      </c>
      <c r="G174" s="5">
        <v>-2000000000</v>
      </c>
    </row>
    <row r="175" spans="3:7" ht="15.5" x14ac:dyDescent="0.35">
      <c r="C175" t="s">
        <v>13</v>
      </c>
      <c r="D175" s="5">
        <v>-67000000000</v>
      </c>
      <c r="E175" s="5">
        <v>-48000000000</v>
      </c>
      <c r="F175" s="5">
        <v>-44000000000</v>
      </c>
      <c r="G175" s="5">
        <v>-47000000000</v>
      </c>
    </row>
    <row r="176" spans="3:7" ht="15.5" x14ac:dyDescent="0.35">
      <c r="C176" t="s">
        <v>16</v>
      </c>
      <c r="D176" s="6">
        <v>-23.05</v>
      </c>
      <c r="E176" s="6">
        <v>-16.309999999999999</v>
      </c>
      <c r="F176" s="6">
        <v>-15.12</v>
      </c>
      <c r="G176" s="6">
        <v>-16.12</v>
      </c>
    </row>
    <row r="177" spans="3:18" ht="15.5" x14ac:dyDescent="0.35">
      <c r="C177" t="s">
        <v>52</v>
      </c>
      <c r="I177" s="6">
        <v>24.4</v>
      </c>
      <c r="J177" s="6">
        <v>23.93</v>
      </c>
      <c r="K177" s="6">
        <v>4.1900000000000004</v>
      </c>
      <c r="L177" s="6">
        <v>-3.16</v>
      </c>
      <c r="M177" s="6">
        <v>2.16</v>
      </c>
      <c r="N177" s="6">
        <v>1.59</v>
      </c>
      <c r="O177" s="6">
        <v>0.48</v>
      </c>
      <c r="P177" s="6">
        <v>-0.54</v>
      </c>
      <c r="Q177" s="6">
        <v>-2.34</v>
      </c>
      <c r="R177" s="6">
        <v>-4.12</v>
      </c>
    </row>
    <row r="178" spans="3:18" ht="15.5" x14ac:dyDescent="0.35">
      <c r="C178" t="s">
        <v>66</v>
      </c>
      <c r="I178" s="6">
        <v>15.16</v>
      </c>
      <c r="J178" s="6">
        <v>6.64</v>
      </c>
      <c r="K178" s="6">
        <v>17.66</v>
      </c>
      <c r="L178" s="6">
        <v>-31.33</v>
      </c>
      <c r="M178" s="6">
        <v>55.56</v>
      </c>
      <c r="N178" s="6">
        <v>38.99</v>
      </c>
      <c r="O178" s="6">
        <v>133.33000000000001</v>
      </c>
      <c r="P178" s="6">
        <v>-112.96</v>
      </c>
      <c r="Q178" s="6">
        <v>-73.930000000000007</v>
      </c>
      <c r="R178" s="5">
        <v>0</v>
      </c>
    </row>
    <row r="179" spans="3:18" ht="15.5" x14ac:dyDescent="0.35">
      <c r="C179" t="s">
        <v>69</v>
      </c>
      <c r="I179" s="6">
        <v>0.63</v>
      </c>
      <c r="J179" s="6">
        <v>0.32</v>
      </c>
      <c r="K179" s="6">
        <v>1.29</v>
      </c>
      <c r="L179" s="6">
        <v>2.5</v>
      </c>
      <c r="M179" s="6">
        <v>2.13</v>
      </c>
      <c r="N179" s="6">
        <v>0.87</v>
      </c>
      <c r="O179" s="6">
        <v>0.96</v>
      </c>
      <c r="P179" s="6">
        <v>0.98</v>
      </c>
      <c r="Q179" s="6">
        <v>2.89</v>
      </c>
      <c r="R179" s="5">
        <v>0</v>
      </c>
    </row>
    <row r="180" spans="3:18" ht="15.5" x14ac:dyDescent="0.35">
      <c r="C180" t="s">
        <v>248</v>
      </c>
      <c r="I180" s="5">
        <v>86010000000</v>
      </c>
      <c r="J180" s="5">
        <v>84100000000</v>
      </c>
      <c r="K180" s="5">
        <v>14900000000</v>
      </c>
      <c r="L180" s="5">
        <v>-10310000000</v>
      </c>
      <c r="M180" s="5">
        <v>7040000000</v>
      </c>
      <c r="N180" s="6">
        <v>8460000000.000001</v>
      </c>
      <c r="O180" s="5">
        <v>5310000000</v>
      </c>
      <c r="P180" s="5">
        <v>-790000000</v>
      </c>
    </row>
    <row r="181" spans="3:18" ht="15.5" x14ac:dyDescent="0.35">
      <c r="C181" t="s">
        <v>249</v>
      </c>
      <c r="I181" s="6">
        <v>1.9799999999999998E-2</v>
      </c>
      <c r="J181" s="6">
        <v>2.8900000000000002E-2</v>
      </c>
      <c r="K181" s="6">
        <v>7.4999999999999997E-3</v>
      </c>
      <c r="L181" s="6">
        <v>-8.5000000000000006E-3</v>
      </c>
      <c r="M181" s="6">
        <v>6.1999999999999998E-3</v>
      </c>
      <c r="N181" s="6">
        <v>4.4000000000000003E-3</v>
      </c>
      <c r="O181" s="6">
        <v>1.7000000000000001E-3</v>
      </c>
      <c r="P181" s="6">
        <v>-2.5999999999999999E-3</v>
      </c>
      <c r="Q181" s="6">
        <v>-1.1899999999999999E-2</v>
      </c>
      <c r="R181" s="6">
        <v>-1.8100000000000002E-2</v>
      </c>
    </row>
    <row r="182" spans="3:18" ht="15.5" x14ac:dyDescent="0.35">
      <c r="C182" t="s">
        <v>250</v>
      </c>
      <c r="I182" s="6">
        <v>0.17480000000000001</v>
      </c>
      <c r="J182" s="6">
        <v>0.1948</v>
      </c>
      <c r="K182" s="6">
        <v>4.36E-2</v>
      </c>
      <c r="L182" s="6">
        <v>-3.49E-2</v>
      </c>
      <c r="M182" s="6">
        <v>2.4E-2</v>
      </c>
      <c r="N182" s="6">
        <v>1.8200000000000001E-2</v>
      </c>
      <c r="O182" s="6">
        <v>5.6000000000000008E-3</v>
      </c>
      <c r="P182" s="6">
        <v>-6.4000000000000003E-3</v>
      </c>
      <c r="Q182" s="6">
        <v>-2.6699999999999998E-2</v>
      </c>
      <c r="R182" s="6">
        <v>-4.4299999999999999E-2</v>
      </c>
    </row>
    <row r="183" spans="3:18" ht="15.5" x14ac:dyDescent="0.35">
      <c r="C183" t="s">
        <v>251</v>
      </c>
      <c r="I183" s="6">
        <v>2.6699999999999998E-2</v>
      </c>
      <c r="J183" s="6">
        <v>3.9900000000000005E-2</v>
      </c>
      <c r="K183" s="6">
        <v>9.300000000000001E-3</v>
      </c>
      <c r="L183" s="6">
        <v>-1.7000000000000001E-2</v>
      </c>
      <c r="M183" s="6">
        <v>8.6E-3</v>
      </c>
      <c r="N183" s="6">
        <v>1.24E-2</v>
      </c>
      <c r="O183" s="6">
        <v>9.300000000000001E-3</v>
      </c>
      <c r="P183" s="6">
        <v>-8.8999999999999999E-3</v>
      </c>
      <c r="Q183" s="6">
        <v>-1.23E-2</v>
      </c>
      <c r="R183" s="6">
        <v>-5.9699999999999996E-2</v>
      </c>
    </row>
    <row r="184" spans="3:18" ht="15.5" x14ac:dyDescent="0.35">
      <c r="C184" t="s">
        <v>252</v>
      </c>
    </row>
    <row r="185" spans="3:18" ht="15.5" x14ac:dyDescent="0.35">
      <c r="C185" t="s">
        <v>63</v>
      </c>
      <c r="I185" s="6">
        <v>2.65</v>
      </c>
      <c r="J185" s="6">
        <v>1.29</v>
      </c>
      <c r="K185" s="6">
        <v>0.77</v>
      </c>
      <c r="L185" s="6">
        <v>1.0900000000000001</v>
      </c>
      <c r="M185" s="6">
        <v>1.33</v>
      </c>
      <c r="N185" s="6">
        <v>0.71</v>
      </c>
      <c r="O185" s="6">
        <v>0.75</v>
      </c>
      <c r="P185" s="6">
        <v>0.72</v>
      </c>
      <c r="Q185" s="6">
        <v>1.97</v>
      </c>
      <c r="R185" s="5">
        <v>0</v>
      </c>
    </row>
    <row r="186" spans="3:18" ht="15.5" x14ac:dyDescent="0.35">
      <c r="C186" t="s">
        <v>60</v>
      </c>
      <c r="I186" s="6">
        <v>139.55000000000001</v>
      </c>
      <c r="J186" s="6">
        <v>122.85</v>
      </c>
      <c r="K186" s="6">
        <v>95.98</v>
      </c>
      <c r="L186" s="6">
        <v>90.67</v>
      </c>
      <c r="M186" s="6">
        <v>90.09</v>
      </c>
      <c r="N186" s="6">
        <v>87.57</v>
      </c>
      <c r="O186" s="6">
        <v>85.4</v>
      </c>
      <c r="P186" s="6">
        <v>84.73</v>
      </c>
      <c r="Q186" s="6">
        <v>87.71</v>
      </c>
      <c r="R186" s="6">
        <v>92.92</v>
      </c>
    </row>
    <row r="187" spans="3:18" ht="15.5" x14ac:dyDescent="0.35">
      <c r="C187" t="s">
        <v>253</v>
      </c>
      <c r="I187" s="6">
        <v>2.65</v>
      </c>
      <c r="J187" s="6">
        <v>1.29</v>
      </c>
      <c r="K187" s="6">
        <v>0.77</v>
      </c>
      <c r="L187" s="6">
        <v>1.0900000000000001</v>
      </c>
      <c r="M187" s="6">
        <v>1.33</v>
      </c>
      <c r="N187" s="6">
        <v>0.71</v>
      </c>
      <c r="O187" s="6">
        <v>0.75</v>
      </c>
      <c r="P187" s="6">
        <v>0.72</v>
      </c>
      <c r="Q187" s="6">
        <v>1.97</v>
      </c>
      <c r="R187" s="5">
        <v>0</v>
      </c>
    </row>
    <row r="188" spans="3:18" ht="15.5" x14ac:dyDescent="0.35">
      <c r="C188" t="s">
        <v>254</v>
      </c>
      <c r="I188" s="6">
        <v>139.55000000000001</v>
      </c>
      <c r="J188" s="6">
        <v>122.85</v>
      </c>
      <c r="K188" s="6">
        <v>95.98</v>
      </c>
      <c r="L188" s="6">
        <v>90.67</v>
      </c>
      <c r="M188" s="6">
        <v>90.09</v>
      </c>
      <c r="N188" s="6">
        <v>87.57</v>
      </c>
      <c r="O188" s="6">
        <v>85.4</v>
      </c>
      <c r="P188" s="6">
        <v>84.73</v>
      </c>
      <c r="Q188" s="6">
        <v>87.71</v>
      </c>
      <c r="R188" s="6">
        <v>92.92</v>
      </c>
    </row>
    <row r="189" spans="3:18" ht="15.5" x14ac:dyDescent="0.35">
      <c r="C189" t="s">
        <v>255</v>
      </c>
    </row>
    <row r="190" spans="3:18" ht="15.5" x14ac:dyDescent="0.35">
      <c r="C190" t="s">
        <v>256</v>
      </c>
    </row>
    <row r="191" spans="3:18" ht="15.5" x14ac:dyDescent="0.35">
      <c r="C191" t="s">
        <v>26</v>
      </c>
    </row>
    <row r="192" spans="3:18" ht="15.5" x14ac:dyDescent="0.35">
      <c r="C192" t="s">
        <v>23</v>
      </c>
    </row>
    <row r="193" spans="2:18" ht="15.5" x14ac:dyDescent="0.35">
      <c r="C193" t="s">
        <v>257</v>
      </c>
    </row>
    <row r="194" spans="2:18" ht="15.5" x14ac:dyDescent="0.35">
      <c r="C194" t="s">
        <v>258</v>
      </c>
      <c r="I194" s="5">
        <v>-80000000000</v>
      </c>
      <c r="J194" s="5">
        <v>85000000000</v>
      </c>
      <c r="K194" s="5">
        <v>117000000000</v>
      </c>
      <c r="L194" s="5">
        <v>46000000000</v>
      </c>
      <c r="M194" s="5">
        <v>-27000000000</v>
      </c>
      <c r="N194" s="5">
        <v>-8000000000</v>
      </c>
      <c r="O194" s="5">
        <v>-4000000000</v>
      </c>
      <c r="P194" s="5">
        <v>-9000000000</v>
      </c>
      <c r="Q194" s="5">
        <v>-19000000000</v>
      </c>
      <c r="R194" s="5">
        <v>9000000000</v>
      </c>
    </row>
    <row r="195" spans="2:18" ht="15.5" x14ac:dyDescent="0.35">
      <c r="C195" t="s">
        <v>259</v>
      </c>
      <c r="I195" s="5">
        <v>-6000000000</v>
      </c>
      <c r="J195" s="5">
        <v>-6000000000</v>
      </c>
      <c r="K195" s="5">
        <v>-6000000000</v>
      </c>
      <c r="L195" s="5">
        <v>-2000000000</v>
      </c>
      <c r="M195" s="5">
        <v>0</v>
      </c>
      <c r="N195" s="5">
        <v>-5000000000</v>
      </c>
      <c r="O195" s="5">
        <v>-5000000000</v>
      </c>
      <c r="P195" s="5">
        <v>-4000000000</v>
      </c>
      <c r="Q195" s="5">
        <v>0</v>
      </c>
      <c r="R195" s="5">
        <v>-2000000000</v>
      </c>
    </row>
    <row r="196" spans="2:18" ht="15.5" x14ac:dyDescent="0.35">
      <c r="C196" t="s">
        <v>15</v>
      </c>
      <c r="I196" s="5">
        <v>-87000000000</v>
      </c>
      <c r="J196" s="5">
        <v>79000000000</v>
      </c>
      <c r="K196" s="5">
        <v>111000000000</v>
      </c>
      <c r="L196" s="5">
        <v>44000000000</v>
      </c>
      <c r="M196" s="5">
        <v>-27000000000</v>
      </c>
      <c r="N196" s="5">
        <v>-13000000000</v>
      </c>
      <c r="O196" s="5">
        <v>-9000000000</v>
      </c>
      <c r="P196" s="5">
        <v>-13000000000</v>
      </c>
      <c r="Q196" s="5">
        <v>-19000000000</v>
      </c>
      <c r="R196" s="5">
        <v>7000000000</v>
      </c>
    </row>
    <row r="197" spans="2:18" ht="15.5" x14ac:dyDescent="0.35">
      <c r="C197" t="s">
        <v>17</v>
      </c>
      <c r="I197" s="6">
        <v>-29.62</v>
      </c>
      <c r="J197" s="6">
        <v>27.18</v>
      </c>
      <c r="K197" s="6">
        <v>37.81</v>
      </c>
      <c r="L197" s="6">
        <v>16.73</v>
      </c>
      <c r="M197" s="6">
        <v>-17.829999999999998</v>
      </c>
      <c r="N197" s="6">
        <v>-8.41</v>
      </c>
      <c r="O197" s="6">
        <v>-5.92</v>
      </c>
      <c r="P197" s="6">
        <v>-8.64</v>
      </c>
      <c r="Q197" s="6">
        <v>-12.48</v>
      </c>
      <c r="R197" s="6">
        <v>5.67</v>
      </c>
    </row>
    <row r="199" spans="2:18" ht="15.5" x14ac:dyDescent="0.35">
      <c r="B199" t="s">
        <v>260</v>
      </c>
      <c r="C199" t="s">
        <v>261</v>
      </c>
      <c r="D199" s="5">
        <v>6000000000</v>
      </c>
      <c r="E199" s="5">
        <v>5000000000</v>
      </c>
      <c r="F199" s="5">
        <v>8000000000</v>
      </c>
      <c r="G199" s="5">
        <v>14000000000</v>
      </c>
      <c r="H199" s="5">
        <v>22000000000</v>
      </c>
      <c r="I199" s="5">
        <v>71000000000</v>
      </c>
      <c r="J199" s="5">
        <v>70000000000</v>
      </c>
      <c r="K199" s="5">
        <v>12000000000</v>
      </c>
      <c r="L199" s="5">
        <v>-8000000000</v>
      </c>
      <c r="M199" s="5">
        <v>3000000000</v>
      </c>
      <c r="N199" s="5">
        <v>2000000000</v>
      </c>
      <c r="O199" s="5">
        <v>727000000</v>
      </c>
      <c r="P199" s="5">
        <v>-823000000</v>
      </c>
      <c r="Q199" s="5">
        <v>-4000000000</v>
      </c>
    </row>
    <row r="200" spans="2:18" ht="15.5" x14ac:dyDescent="0.35">
      <c r="C200" t="s">
        <v>444</v>
      </c>
      <c r="H200" s="6">
        <v>4.87</v>
      </c>
      <c r="I200" s="6">
        <v>4.87</v>
      </c>
      <c r="J200" s="6">
        <v>5.17</v>
      </c>
    </row>
    <row r="201" spans="2:18" ht="15.5" x14ac:dyDescent="0.35">
      <c r="C201" t="s">
        <v>71</v>
      </c>
      <c r="H201" s="6">
        <v>0.64190000000000003</v>
      </c>
      <c r="I201" s="6">
        <v>0.19969999999999999</v>
      </c>
      <c r="J201" s="6">
        <v>0.19969999999999999</v>
      </c>
    </row>
    <row r="202" spans="2:18" ht="15.5" x14ac:dyDescent="0.35">
      <c r="C202" t="s">
        <v>445</v>
      </c>
      <c r="H202" s="6">
        <v>1.9199999999999998E-2</v>
      </c>
      <c r="I202" s="6">
        <v>1.2699999999999999E-2</v>
      </c>
      <c r="J202" s="6">
        <v>2.8999999999999998E-2</v>
      </c>
    </row>
    <row r="203" spans="2:18" ht="15.5" x14ac:dyDescent="0.35">
      <c r="C203" t="s">
        <v>51</v>
      </c>
      <c r="D203" s="6">
        <v>2.14</v>
      </c>
      <c r="E203" s="6">
        <v>1.66</v>
      </c>
      <c r="F203" s="6">
        <v>2.69</v>
      </c>
      <c r="G203" s="6">
        <v>4.9000000000000004</v>
      </c>
      <c r="H203" s="6">
        <v>7.59</v>
      </c>
      <c r="I203" s="6">
        <v>24.4</v>
      </c>
      <c r="J203" s="6">
        <v>23.93</v>
      </c>
      <c r="K203" s="6">
        <v>4.1900000000000004</v>
      </c>
      <c r="L203" s="6">
        <v>-2.86</v>
      </c>
      <c r="M203" s="6">
        <v>1.1299999999999999</v>
      </c>
      <c r="N203" s="6">
        <v>0.83</v>
      </c>
      <c r="O203" s="6">
        <v>0.25</v>
      </c>
      <c r="P203" s="6">
        <v>-0.28000000000000003</v>
      </c>
      <c r="Q203" s="6">
        <v>-1.22</v>
      </c>
    </row>
    <row r="204" spans="2:18" ht="15.5" x14ac:dyDescent="0.35">
      <c r="C204" t="s">
        <v>73</v>
      </c>
      <c r="H204" s="6">
        <v>4.87</v>
      </c>
      <c r="I204" s="6">
        <v>4.87</v>
      </c>
      <c r="J204" s="6">
        <v>5.17</v>
      </c>
    </row>
    <row r="205" spans="2:18" ht="15.5" x14ac:dyDescent="0.35">
      <c r="C205" t="s">
        <v>446</v>
      </c>
      <c r="H205" s="6">
        <v>0.64190000000000003</v>
      </c>
      <c r="I205" s="6">
        <v>0.19969999999999999</v>
      </c>
      <c r="J205" s="6">
        <v>0.19969999999999999</v>
      </c>
    </row>
    <row r="206" spans="2:18" ht="15.5" x14ac:dyDescent="0.35">
      <c r="C206" t="s">
        <v>447</v>
      </c>
      <c r="H206" s="6">
        <v>1.9199999999999998E-2</v>
      </c>
      <c r="I206" s="6">
        <v>1.2699999999999999E-2</v>
      </c>
      <c r="J206" s="6">
        <v>2.8999999999999998E-2</v>
      </c>
    </row>
    <row r="207" spans="2:18" ht="15.5" x14ac:dyDescent="0.35">
      <c r="C207" t="s">
        <v>262</v>
      </c>
      <c r="D207" s="5">
        <v>489000000000</v>
      </c>
      <c r="E207" s="5">
        <v>1345000000000</v>
      </c>
      <c r="F207" s="5">
        <v>134000000000</v>
      </c>
      <c r="G207" s="5">
        <v>-167000000000</v>
      </c>
      <c r="H207" s="5">
        <v>1957000000000</v>
      </c>
      <c r="I207" s="5">
        <v>1728000000000</v>
      </c>
      <c r="J207" s="5">
        <v>1468000000000</v>
      </c>
      <c r="K207" s="5">
        <v>167000000000</v>
      </c>
      <c r="L207" s="5">
        <v>105000000000</v>
      </c>
      <c r="M207" s="5">
        <v>86000000000</v>
      </c>
      <c r="N207" s="5">
        <v>109000000000</v>
      </c>
      <c r="O207" s="5">
        <v>102000000000</v>
      </c>
      <c r="P207" s="5">
        <v>95000000000</v>
      </c>
      <c r="Q207" s="5">
        <v>91000000000</v>
      </c>
    </row>
    <row r="208" spans="2:18" ht="15.5" x14ac:dyDescent="0.35">
      <c r="C208" t="s">
        <v>2096</v>
      </c>
      <c r="H208" s="5">
        <v>1801000000000</v>
      </c>
      <c r="I208" s="5">
        <v>1728000000000</v>
      </c>
      <c r="J208" s="5">
        <v>1468000000000</v>
      </c>
      <c r="K208" s="5">
        <v>167000000000</v>
      </c>
      <c r="L208" s="5">
        <v>105000000000</v>
      </c>
      <c r="M208" s="5">
        <v>86000000000</v>
      </c>
      <c r="N208" s="5">
        <v>109000000000</v>
      </c>
      <c r="O208" s="5">
        <v>102000000000</v>
      </c>
      <c r="P208" s="5">
        <v>95000000000</v>
      </c>
      <c r="Q208" s="5">
        <v>91000000000</v>
      </c>
    </row>
    <row r="209" spans="3:10" ht="15.5" x14ac:dyDescent="0.35">
      <c r="C209" t="s">
        <v>448</v>
      </c>
      <c r="H209" s="6">
        <v>4.87</v>
      </c>
      <c r="I209" s="6">
        <v>4.87</v>
      </c>
      <c r="J209" s="6">
        <v>5.17</v>
      </c>
    </row>
    <row r="210" spans="3:10" ht="15.5" x14ac:dyDescent="0.35">
      <c r="C210" t="s">
        <v>449</v>
      </c>
      <c r="H210" s="6">
        <v>0.64190000000000003</v>
      </c>
      <c r="I210" s="6">
        <v>0.19969999999999999</v>
      </c>
      <c r="J210" s="6">
        <v>0.19969999999999999</v>
      </c>
    </row>
    <row r="211" spans="3:10" ht="15.5" x14ac:dyDescent="0.35">
      <c r="C211" t="s">
        <v>450</v>
      </c>
      <c r="H211" s="6">
        <v>1.9199999999999998E-2</v>
      </c>
      <c r="I211" s="6">
        <v>1.2699999999999999E-2</v>
      </c>
      <c r="J211" s="6">
        <v>2.8999999999999998E-2</v>
      </c>
    </row>
    <row r="212" spans="3:10" ht="15.5" x14ac:dyDescent="0.35">
      <c r="C212" t="s">
        <v>344</v>
      </c>
      <c r="I212" s="6">
        <v>33.479999999999997</v>
      </c>
    </row>
    <row r="213" spans="3:10" ht="15.5" x14ac:dyDescent="0.35">
      <c r="C213" t="s">
        <v>345</v>
      </c>
      <c r="I213" s="6">
        <v>22.31</v>
      </c>
    </row>
    <row r="214" spans="3:10" ht="15.5" x14ac:dyDescent="0.35">
      <c r="C214" t="s">
        <v>263</v>
      </c>
      <c r="I214" s="6">
        <v>6.95</v>
      </c>
    </row>
    <row r="215" spans="3:10" ht="15.5" x14ac:dyDescent="0.35">
      <c r="C215" t="s">
        <v>346</v>
      </c>
      <c r="I215" s="6">
        <v>4.4800000000000006E-2</v>
      </c>
    </row>
    <row r="216" spans="3:10" ht="15.5" x14ac:dyDescent="0.35">
      <c r="C216" t="s">
        <v>347</v>
      </c>
      <c r="I216" s="6">
        <v>0.41</v>
      </c>
    </row>
    <row r="217" spans="3:10" ht="15.5" x14ac:dyDescent="0.35">
      <c r="C217" t="s">
        <v>348</v>
      </c>
      <c r="I217" s="6">
        <v>1.8</v>
      </c>
    </row>
    <row r="218" spans="3:10" ht="15.5" x14ac:dyDescent="0.35">
      <c r="C218" t="s">
        <v>349</v>
      </c>
      <c r="I218" s="6">
        <v>-3.79</v>
      </c>
    </row>
    <row r="219" spans="3:10" ht="15.5" x14ac:dyDescent="0.35">
      <c r="C219" t="s">
        <v>350</v>
      </c>
      <c r="I219" s="6">
        <v>-3.79</v>
      </c>
    </row>
    <row r="220" spans="3:10" ht="15.5" x14ac:dyDescent="0.35">
      <c r="C220" t="s">
        <v>264</v>
      </c>
      <c r="I220" s="6">
        <v>11.88</v>
      </c>
    </row>
    <row r="221" spans="3:10" ht="15.5" x14ac:dyDescent="0.35">
      <c r="C221" t="s">
        <v>451</v>
      </c>
      <c r="I221" s="6">
        <v>8.66</v>
      </c>
    </row>
    <row r="222" spans="3:10" ht="15.5" x14ac:dyDescent="0.35">
      <c r="C222" t="s">
        <v>452</v>
      </c>
      <c r="I222" s="6">
        <v>0.17</v>
      </c>
    </row>
    <row r="223" spans="3:10" ht="15.5" x14ac:dyDescent="0.35">
      <c r="C223" t="s">
        <v>352</v>
      </c>
      <c r="I223" s="6">
        <v>11.39</v>
      </c>
    </row>
    <row r="224" spans="3:10" ht="15.5" x14ac:dyDescent="0.35">
      <c r="C224" t="s">
        <v>353</v>
      </c>
      <c r="I224" s="6">
        <v>7.59</v>
      </c>
    </row>
    <row r="225" spans="3:9" ht="15.5" x14ac:dyDescent="0.35">
      <c r="C225" t="s">
        <v>354</v>
      </c>
      <c r="I225" s="6">
        <v>615.98</v>
      </c>
    </row>
    <row r="226" spans="3:9" ht="15.5" x14ac:dyDescent="0.35">
      <c r="C226" t="s">
        <v>355</v>
      </c>
      <c r="D226" s="6">
        <v>11.91</v>
      </c>
    </row>
    <row r="227" spans="3:9" ht="15.5" x14ac:dyDescent="0.35">
      <c r="C227" t="s">
        <v>356</v>
      </c>
      <c r="I227" s="6">
        <v>141.21</v>
      </c>
    </row>
    <row r="228" spans="3:9" ht="15.5" x14ac:dyDescent="0.35">
      <c r="C228" t="s">
        <v>357</v>
      </c>
      <c r="I228" s="6">
        <v>-66.959999999999994</v>
      </c>
    </row>
    <row r="229" spans="3:9" ht="15.5" x14ac:dyDescent="0.35">
      <c r="C229" t="s">
        <v>269</v>
      </c>
      <c r="D229" s="6">
        <v>5.46</v>
      </c>
    </row>
    <row r="230" spans="3:9" ht="15.5" x14ac:dyDescent="0.35">
      <c r="C230" t="s">
        <v>271</v>
      </c>
      <c r="D230" s="6">
        <v>7.97</v>
      </c>
    </row>
    <row r="231" spans="3:9" ht="15.5" x14ac:dyDescent="0.35">
      <c r="C231" t="s">
        <v>13</v>
      </c>
      <c r="D231" s="5">
        <v>-67000000000</v>
      </c>
    </row>
    <row r="232" spans="3:9" ht="15.5" x14ac:dyDescent="0.35">
      <c r="C232" t="s">
        <v>358</v>
      </c>
      <c r="I232" s="6">
        <v>0.19</v>
      </c>
    </row>
    <row r="233" spans="3:9" ht="15.5" x14ac:dyDescent="0.35">
      <c r="C233" t="s">
        <v>273</v>
      </c>
      <c r="I233" s="6">
        <v>1.2500000000000001E-2</v>
      </c>
    </row>
    <row r="234" spans="3:9" ht="15.5" x14ac:dyDescent="0.35">
      <c r="C234" t="s">
        <v>274</v>
      </c>
      <c r="I234" s="6">
        <v>8.0600000000000005E-2</v>
      </c>
    </row>
    <row r="235" spans="3:9" ht="15.5" x14ac:dyDescent="0.35">
      <c r="C235" t="s">
        <v>275</v>
      </c>
      <c r="I235" s="6">
        <v>1.5600000000000001E-2</v>
      </c>
    </row>
    <row r="236" spans="3:9" ht="15.5" x14ac:dyDescent="0.35">
      <c r="C236" t="s">
        <v>359</v>
      </c>
      <c r="I236" s="6">
        <v>9.2699999999999991E-2</v>
      </c>
    </row>
    <row r="237" spans="3:9" ht="15.5" x14ac:dyDescent="0.35">
      <c r="C237" t="s">
        <v>281</v>
      </c>
      <c r="I237" s="6">
        <v>0.52</v>
      </c>
    </row>
    <row r="238" spans="3:9" ht="15.5" x14ac:dyDescent="0.35">
      <c r="C238" t="s">
        <v>47</v>
      </c>
      <c r="I238" s="5">
        <v>743000000000</v>
      </c>
    </row>
    <row r="239" spans="3:9" ht="15.5" x14ac:dyDescent="0.35">
      <c r="C239" t="s">
        <v>283</v>
      </c>
      <c r="I239" s="5">
        <v>708000000000</v>
      </c>
    </row>
    <row r="240" spans="3:9" ht="15.5" x14ac:dyDescent="0.35">
      <c r="C240" t="s">
        <v>284</v>
      </c>
      <c r="I240" s="5">
        <v>2920000000</v>
      </c>
    </row>
    <row r="241" spans="3:9" ht="15.5" x14ac:dyDescent="0.35">
      <c r="C241" t="s">
        <v>285</v>
      </c>
      <c r="I241" s="6">
        <v>7.7199999999999991E-2</v>
      </c>
    </row>
    <row r="242" spans="3:9" ht="15.5" x14ac:dyDescent="0.35">
      <c r="C242" t="s">
        <v>287</v>
      </c>
      <c r="D242" s="6">
        <v>4.0999999999999995E-3</v>
      </c>
    </row>
    <row r="243" spans="3:9" ht="15.5" x14ac:dyDescent="0.35">
      <c r="C243" t="s">
        <v>288</v>
      </c>
      <c r="D243" s="6">
        <v>9.8999999999999991E-3</v>
      </c>
    </row>
    <row r="244" spans="3:9" ht="15.5" x14ac:dyDescent="0.35">
      <c r="C244" t="s">
        <v>453</v>
      </c>
      <c r="D244" s="6">
        <v>0.17579999999999998</v>
      </c>
    </row>
    <row r="245" spans="3:9" ht="15.5" x14ac:dyDescent="0.35">
      <c r="C245" t="s">
        <v>360</v>
      </c>
      <c r="D245" s="6">
        <v>-0.62630000000000008</v>
      </c>
    </row>
    <row r="246" spans="3:9" ht="15.5" x14ac:dyDescent="0.35">
      <c r="C246" t="s">
        <v>290</v>
      </c>
      <c r="I246" s="6">
        <v>2.14</v>
      </c>
    </row>
    <row r="247" spans="3:9" ht="15.5" x14ac:dyDescent="0.35">
      <c r="C247" t="s">
        <v>454</v>
      </c>
      <c r="I247" s="6">
        <v>4.87</v>
      </c>
    </row>
    <row r="248" spans="3:9" ht="15.5" x14ac:dyDescent="0.35">
      <c r="C248" t="s">
        <v>455</v>
      </c>
      <c r="I248" s="6">
        <v>0.64190000000000003</v>
      </c>
    </row>
    <row r="249" spans="3:9" ht="15.5" x14ac:dyDescent="0.35">
      <c r="C249" t="s">
        <v>456</v>
      </c>
      <c r="I249" s="6">
        <v>1.9199999999999998E-2</v>
      </c>
    </row>
    <row r="250" spans="3:9" ht="15.5" x14ac:dyDescent="0.35">
      <c r="C250" t="s">
        <v>291</v>
      </c>
      <c r="I250" t="s">
        <v>1992</v>
      </c>
    </row>
    <row r="251" spans="3:9" ht="15.5" x14ac:dyDescent="0.35">
      <c r="C251" t="s">
        <v>293</v>
      </c>
      <c r="I251" s="5">
        <v>3</v>
      </c>
    </row>
    <row r="252" spans="3:9" ht="15.5" x14ac:dyDescent="0.35">
      <c r="C252" t="s">
        <v>294</v>
      </c>
      <c r="I252" s="6">
        <v>0.41</v>
      </c>
    </row>
    <row r="253" spans="3:9" ht="15.5" x14ac:dyDescent="0.35">
      <c r="C253" t="s">
        <v>295</v>
      </c>
      <c r="I253" s="6">
        <v>0.45</v>
      </c>
    </row>
    <row r="254" spans="3:9" ht="15.5" x14ac:dyDescent="0.35">
      <c r="C254" t="s">
        <v>458</v>
      </c>
      <c r="I254" s="6">
        <v>0.33</v>
      </c>
    </row>
    <row r="255" spans="3:9" ht="15.5" x14ac:dyDescent="0.35">
      <c r="C255" t="s">
        <v>296</v>
      </c>
      <c r="I255" s="6">
        <v>0.62</v>
      </c>
    </row>
    <row r="256" spans="3:9" ht="15.5" x14ac:dyDescent="0.35">
      <c r="C256" t="s">
        <v>361</v>
      </c>
      <c r="I256" s="6">
        <v>0.79</v>
      </c>
    </row>
    <row r="257" spans="3:9" ht="15.5" x14ac:dyDescent="0.35">
      <c r="C257" t="s">
        <v>297</v>
      </c>
      <c r="I257" s="6">
        <v>0.34</v>
      </c>
    </row>
    <row r="258" spans="3:9" ht="15.5" x14ac:dyDescent="0.35">
      <c r="C258" t="s">
        <v>298</v>
      </c>
      <c r="I258" s="6">
        <v>0.46</v>
      </c>
    </row>
    <row r="259" spans="3:9" ht="15.5" x14ac:dyDescent="0.35">
      <c r="C259" t="s">
        <v>299</v>
      </c>
      <c r="I259" s="5">
        <v>1801000000000</v>
      </c>
    </row>
    <row r="260" spans="3:9" ht="15.5" x14ac:dyDescent="0.35">
      <c r="C260" t="s">
        <v>301</v>
      </c>
      <c r="I260" s="5">
        <v>40000000000</v>
      </c>
    </row>
    <row r="261" spans="3:9" ht="15.5" x14ac:dyDescent="0.35">
      <c r="C261" t="s">
        <v>302</v>
      </c>
      <c r="I261" s="5">
        <v>33000000000</v>
      </c>
    </row>
    <row r="262" spans="3:9" ht="15.5" x14ac:dyDescent="0.35">
      <c r="C262" t="s">
        <v>303</v>
      </c>
      <c r="D262" s="5">
        <v>35000000000</v>
      </c>
    </row>
    <row r="263" spans="3:9" ht="15.5" x14ac:dyDescent="0.35">
      <c r="C263" t="s">
        <v>304</v>
      </c>
      <c r="D263" s="5">
        <v>2668000000000</v>
      </c>
    </row>
    <row r="264" spans="3:9" ht="15.5" x14ac:dyDescent="0.35">
      <c r="C264" t="s">
        <v>305</v>
      </c>
      <c r="D264" s="5">
        <v>2255000000000</v>
      </c>
    </row>
    <row r="265" spans="3:9" ht="15.5" x14ac:dyDescent="0.35">
      <c r="C265" t="s">
        <v>306</v>
      </c>
      <c r="I265" s="5">
        <v>413000000000</v>
      </c>
    </row>
    <row r="266" spans="3:9" ht="15.5" x14ac:dyDescent="0.35">
      <c r="C266" t="s">
        <v>244</v>
      </c>
      <c r="I266" s="5">
        <v>413000000000</v>
      </c>
    </row>
    <row r="267" spans="3:9" ht="15.5" x14ac:dyDescent="0.35">
      <c r="C267" t="s">
        <v>307</v>
      </c>
      <c r="I267" s="5">
        <v>-196000000000</v>
      </c>
    </row>
    <row r="268" spans="3:9" ht="15.5" x14ac:dyDescent="0.35">
      <c r="C268" t="s">
        <v>308</v>
      </c>
      <c r="I268" s="5">
        <v>225000000000</v>
      </c>
    </row>
    <row r="269" spans="3:9" ht="15.5" x14ac:dyDescent="0.35">
      <c r="C269" t="s">
        <v>309</v>
      </c>
      <c r="I269" s="5">
        <v>-25000000000</v>
      </c>
    </row>
    <row r="270" spans="3:9" ht="15.5" x14ac:dyDescent="0.35">
      <c r="C270" t="s">
        <v>310</v>
      </c>
      <c r="I270" s="5">
        <v>-5000000000</v>
      </c>
    </row>
    <row r="271" spans="3:9" ht="15.5" x14ac:dyDescent="0.35">
      <c r="C271" t="s">
        <v>311</v>
      </c>
      <c r="I271" s="5">
        <v>-206000000000</v>
      </c>
    </row>
  </sheetData>
  <pageMargins left="0.7" right="0.7" top="0.75" bottom="0.75" header="0.3" footer="0.3"/>
  <ignoredErrors>
    <ignoredError sqref="A1:R272" numberStoredAsText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R32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2097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2098</v>
      </c>
      <c r="D2" s="2" vm="567">
        <f ca="1">IFERROR(_xlfn.STOCKHISTORY("XIDX:" &amp; $C$1, D3, , 0, 0, 1), "Libur")</f>
        <v>27</v>
      </c>
      <c r="E2" s="2" t="str">
        <f ca="1">IFERROR(_xlfn.STOCKHISTORY("XIDX:" &amp; $C$1, E3, , 0, 0, 1), "Libur")</f>
        <v>Libur</v>
      </c>
      <c r="H2" s="2" vm="567">
        <f ca="1">IFERROR(INDEX(D2:G2,COUNT(D2:G2)),"")</f>
        <v>27</v>
      </c>
      <c r="I2" s="2" vm="568">
        <f t="shared" ref="I2:R2" ca="1" si="0">IFERROR(_xlfn.STOCKHISTORY("XIDX:" &amp; $C$1, I1, , 0, 0, 1), "Libur")</f>
        <v>32</v>
      </c>
      <c r="J2" s="2" vm="433">
        <f t="shared" ca="1" si="0"/>
        <v>16</v>
      </c>
      <c r="K2" s="2" t="str">
        <f t="shared" ca="1" si="0"/>
        <v>Libur</v>
      </c>
      <c r="L2" s="2" vm="11">
        <f t="shared" ca="1" si="0"/>
        <v>50</v>
      </c>
      <c r="M2" s="2" vm="569">
        <f t="shared" ca="1" si="0"/>
        <v>105</v>
      </c>
      <c r="N2" s="2" vm="388">
        <f t="shared" ca="1" si="0"/>
        <v>190</v>
      </c>
      <c r="O2" s="2" vm="570">
        <f t="shared" ca="1" si="0"/>
        <v>394</v>
      </c>
      <c r="P2" s="2" vm="516">
        <f t="shared" ca="1" si="0"/>
        <v>320</v>
      </c>
      <c r="Q2" s="2" vm="204">
        <f t="shared" ca="1" si="0"/>
        <v>298</v>
      </c>
      <c r="R2" s="2" t="str">
        <f t="shared" ca="1" si="0"/>
        <v>Libur</v>
      </c>
    </row>
    <row r="3" spans="1:18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8" ht="15.5" x14ac:dyDescent="0.35">
      <c r="B4" t="s">
        <v>5</v>
      </c>
      <c r="C4" t="s">
        <v>6</v>
      </c>
      <c r="D4" s="2">
        <f>IFERROR(INDEX(D51:D500,MATCH($C$4,$C$51:$C$500,0)),"")</f>
        <v>13494962141</v>
      </c>
      <c r="E4" s="2">
        <f>IFERROR(INDEX(E51:E500,MATCH($C$4,$C$51:$C$500,0)),"")</f>
        <v>53498424398</v>
      </c>
      <c r="H4" s="2">
        <f>IFERROR(SUM(D4:G4)*(4/MAX(1,COUNT(D4:G4))),"")</f>
        <v>133986773078</v>
      </c>
      <c r="I4" s="2">
        <f t="shared" ref="I4:R4" si="1">IFERROR(INDEX(I51:I500,MATCH($C$4,$C$51:$C$500,0)),"")</f>
        <v>0</v>
      </c>
      <c r="J4" s="2">
        <f t="shared" si="1"/>
        <v>235793407692</v>
      </c>
      <c r="K4" s="2">
        <f t="shared" si="1"/>
        <v>471343571076</v>
      </c>
      <c r="L4" s="2">
        <f t="shared" si="1"/>
        <v>717341578270</v>
      </c>
      <c r="M4" s="2">
        <f t="shared" si="1"/>
        <v>838765098953</v>
      </c>
      <c r="N4" s="2">
        <f t="shared" si="1"/>
        <v>608099038727</v>
      </c>
      <c r="O4" s="2">
        <f t="shared" si="1"/>
        <v>885110668261</v>
      </c>
      <c r="P4" s="2">
        <f t="shared" si="1"/>
        <v>754552331141</v>
      </c>
      <c r="Q4" s="2">
        <f t="shared" si="1"/>
        <v>435867897835</v>
      </c>
      <c r="R4" s="2">
        <f t="shared" si="1"/>
        <v>138274461933</v>
      </c>
    </row>
    <row r="5" spans="1:18" ht="15.5" x14ac:dyDescent="0.35">
      <c r="B5" t="s">
        <v>7</v>
      </c>
      <c r="C5" t="s">
        <v>8</v>
      </c>
      <c r="D5" s="2">
        <f>IFERROR(INDEX(D51:D500,MATCH($C$5,$C$51:$C$500,0)),"")</f>
        <v>-51568525255</v>
      </c>
      <c r="E5" s="2">
        <f>IFERROR(INDEX(E51:E500,MATCH($C$5,$C$51:$C$500,0)),"")</f>
        <v>-19080271848</v>
      </c>
      <c r="H5" s="2">
        <f>IFERROR(SUM(D5:G5)*(4/MAX(1,COUNT(D5:G5))),"")</f>
        <v>-141297594206</v>
      </c>
      <c r="I5" s="2">
        <f t="shared" ref="I5:R5" si="2">IFERROR(INDEX(I51:I500,MATCH($C$5,$C$51:$C$500,0)),"")</f>
        <v>-243295035259</v>
      </c>
      <c r="J5" s="2">
        <f t="shared" si="2"/>
        <v>-120913666391</v>
      </c>
      <c r="K5" s="2">
        <f t="shared" si="2"/>
        <v>-22696072083</v>
      </c>
      <c r="L5" s="2">
        <f t="shared" si="2"/>
        <v>-102429769728</v>
      </c>
      <c r="M5" s="2">
        <f t="shared" si="2"/>
        <v>80226214188</v>
      </c>
      <c r="N5" s="2">
        <f t="shared" si="2"/>
        <v>30739058701</v>
      </c>
      <c r="O5" s="2">
        <f t="shared" si="2"/>
        <v>179130129146</v>
      </c>
      <c r="P5" s="2">
        <f t="shared" si="2"/>
        <v>109327015422</v>
      </c>
      <c r="Q5" s="2">
        <f t="shared" si="2"/>
        <v>44645429730</v>
      </c>
      <c r="R5" s="2">
        <f t="shared" si="2"/>
        <v>-34914108521</v>
      </c>
    </row>
    <row r="6" spans="1:18" ht="15.5" x14ac:dyDescent="0.35">
      <c r="B6" t="s">
        <v>9</v>
      </c>
      <c r="C6" t="s">
        <v>10</v>
      </c>
      <c r="D6" s="2">
        <f>IFERROR(INDEX(D51:D500,MATCH($C$6,$C$51:$C$500,0)),"")</f>
        <v>291283247737</v>
      </c>
      <c r="E6" s="2">
        <f>IFERROR(INDEX(E51:E500,MATCH($C$6,$C$51:$C$500,0)),"")</f>
        <v>342851772992</v>
      </c>
      <c r="H6" s="2">
        <f>IFERROR(INDEX(D6:G6,COUNT(D6:G6)),"")</f>
        <v>342851772992</v>
      </c>
      <c r="I6" s="2">
        <f t="shared" ref="I6:R6" si="3">IFERROR(INDEX(I51:I500,MATCH($C$6,$C$51:$C$500,0)),"")</f>
        <v>361932044840</v>
      </c>
      <c r="J6" s="2">
        <f t="shared" si="3"/>
        <v>614703876921</v>
      </c>
      <c r="K6" s="2">
        <f t="shared" si="3"/>
        <v>744467018537</v>
      </c>
      <c r="L6" s="2">
        <f t="shared" si="3"/>
        <v>773121647832</v>
      </c>
      <c r="M6" s="2">
        <f t="shared" si="3"/>
        <v>887270775052</v>
      </c>
      <c r="N6" s="2">
        <f t="shared" si="3"/>
        <v>809762401046</v>
      </c>
      <c r="O6" s="2">
        <f t="shared" si="3"/>
        <v>780957987674</v>
      </c>
      <c r="P6" s="2">
        <f t="shared" si="3"/>
        <v>588138076698</v>
      </c>
      <c r="Q6" s="2">
        <f t="shared" si="3"/>
        <v>478811061276</v>
      </c>
      <c r="R6" s="2">
        <f t="shared" si="3"/>
        <v>146965632207</v>
      </c>
    </row>
    <row r="7" spans="1:18" ht="15.5" x14ac:dyDescent="0.35">
      <c r="B7" t="s">
        <v>11</v>
      </c>
      <c r="C7" t="s">
        <v>12</v>
      </c>
      <c r="D7" s="3">
        <f>IFERROR(INDEX(D51:D500,MATCH($C$7,$C$51:$C$500,0))/1000000000,"")</f>
        <v>25.25</v>
      </c>
      <c r="E7" s="3">
        <f>IFERROR(INDEX(E51:E500,MATCH($C$7,$C$51:$C$500,0))/1000000000,"")</f>
        <v>25.25</v>
      </c>
      <c r="H7" s="3">
        <f>IFERROR(INDEX(D7:G7,COUNT(D7:G7)),"")</f>
        <v>25.25</v>
      </c>
      <c r="I7" s="3">
        <f t="shared" ref="I7:R7" si="4">IFERROR(INDEX(I51:I500,MATCH($C$7,$C$51:$C$500,0))/1000000000,"")</f>
        <v>25.25</v>
      </c>
      <c r="J7" s="3">
        <f t="shared" si="4"/>
        <v>25.25</v>
      </c>
      <c r="K7" s="3">
        <f t="shared" si="4"/>
        <v>25.25</v>
      </c>
      <c r="L7" s="3">
        <f t="shared" si="4"/>
        <v>25.25</v>
      </c>
      <c r="M7" s="3">
        <f t="shared" si="4"/>
        <v>25.25</v>
      </c>
      <c r="N7" s="3">
        <f t="shared" si="4"/>
        <v>25.25</v>
      </c>
      <c r="O7" s="3">
        <f t="shared" si="4"/>
        <v>25.25</v>
      </c>
      <c r="P7" s="3">
        <f t="shared" si="4"/>
        <v>5.05</v>
      </c>
      <c r="Q7" s="3">
        <f t="shared" si="4"/>
        <v>5.05</v>
      </c>
      <c r="R7" s="3">
        <f t="shared" si="4"/>
        <v>0</v>
      </c>
    </row>
    <row r="8" spans="1:18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-14000000000</v>
      </c>
      <c r="E8" s="2">
        <f>IFERROR(INDEX(E51:E500,MATCH("Free cash flow (Quarter)",$C$51:$C$500,0)),"")</f>
        <v>-20000000000</v>
      </c>
      <c r="H8" s="2">
        <f>IFERROR(INDEX(D8:G8,COUNT(D8:G8)),"")</f>
        <v>-20000000000</v>
      </c>
      <c r="I8" s="2">
        <f t="shared" ref="I8:R8" si="5">IFERROR(INDEX(I51:I500,MATCH($C$8,$C$51:$C$500,0)),"")</f>
        <v>-47000000000</v>
      </c>
      <c r="J8" s="2">
        <f t="shared" si="5"/>
        <v>23000000000</v>
      </c>
      <c r="K8" s="2">
        <f t="shared" si="5"/>
        <v>-21000000000</v>
      </c>
      <c r="L8" s="2">
        <f t="shared" si="5"/>
        <v>-110000000000</v>
      </c>
      <c r="M8" s="2">
        <f t="shared" si="5"/>
        <v>-423000000000</v>
      </c>
      <c r="N8" s="2">
        <f t="shared" si="5"/>
        <v>134000000000</v>
      </c>
      <c r="O8" s="2">
        <f t="shared" si="5"/>
        <v>48000000000</v>
      </c>
      <c r="P8" s="2">
        <f t="shared" si="5"/>
        <v>-103000000000</v>
      </c>
      <c r="Q8" s="2">
        <f t="shared" si="5"/>
        <v>-47000000000</v>
      </c>
      <c r="R8" s="2">
        <f t="shared" si="5"/>
        <v>-39000000000</v>
      </c>
    </row>
    <row r="9" spans="1:18" ht="15.5" x14ac:dyDescent="0.35">
      <c r="A9" t="s">
        <v>16</v>
      </c>
      <c r="C9" t="s">
        <v>17</v>
      </c>
      <c r="D9" s="3">
        <f>IFERROR(INDEX(D51:D500,MATCH("Free cash flow per share (Quarter)",$C$51:$C$500,0)),"")</f>
        <v>-0.55000000000000004</v>
      </c>
      <c r="E9" s="3">
        <f>IFERROR(INDEX(E51:E500,MATCH("Free cash flow per share (Quarter)",$C$51:$C$500,0)),"")</f>
        <v>-0.8</v>
      </c>
      <c r="H9" s="3">
        <f>IFERROR(INDEX(D9:G9,COUNT(D9:G9)),"")</f>
        <v>-0.8</v>
      </c>
      <c r="I9" s="3">
        <f t="shared" ref="I9:R9" si="6">IFERROR(INDEX(I51:I500,MATCH($C$9,$C$51:$C$500,0)),"")</f>
        <v>-1.88</v>
      </c>
      <c r="J9" s="3">
        <f t="shared" si="6"/>
        <v>0.93</v>
      </c>
      <c r="K9" s="3">
        <f t="shared" si="6"/>
        <v>-0.84</v>
      </c>
      <c r="L9" s="3">
        <f t="shared" si="6"/>
        <v>-4.3499999999999996</v>
      </c>
      <c r="M9" s="3">
        <f t="shared" si="6"/>
        <v>-16.75</v>
      </c>
      <c r="N9" s="3">
        <f t="shared" si="6"/>
        <v>5.31</v>
      </c>
      <c r="O9" s="3">
        <f t="shared" si="6"/>
        <v>1.89</v>
      </c>
      <c r="P9" s="3">
        <f t="shared" si="6"/>
        <v>-20.399999999999999</v>
      </c>
      <c r="Q9" s="3">
        <f t="shared" si="6"/>
        <v>-9.34</v>
      </c>
      <c r="R9" s="3">
        <f t="shared" si="6"/>
        <v>-15466.45</v>
      </c>
    </row>
    <row r="10" spans="1:18" ht="15.5" x14ac:dyDescent="0.35">
      <c r="C10" t="s">
        <v>18</v>
      </c>
      <c r="D10" s="3">
        <f ca="1">IFERROR(IF(D9=0,"",D2/D9),"")</f>
        <v>-49.090909090909086</v>
      </c>
      <c r="E10" s="3" t="str">
        <f ca="1">IFERROR(IF(E9=0,"",E2/E9),"")</f>
        <v/>
      </c>
      <c r="I10" s="3">
        <f t="shared" ref="I10:R10" ca="1" si="7">IFERROR(IF(I9=0,"",I2/I9),"")</f>
        <v>-17.021276595744681</v>
      </c>
      <c r="J10" s="3">
        <f t="shared" ca="1" si="7"/>
        <v>17.204301075268816</v>
      </c>
      <c r="K10" s="3" t="str">
        <f t="shared" ca="1" si="7"/>
        <v/>
      </c>
      <c r="L10" s="3">
        <f t="shared" ca="1" si="7"/>
        <v>-11.494252873563219</v>
      </c>
      <c r="M10" s="3">
        <f t="shared" ca="1" si="7"/>
        <v>-6.2686567164179108</v>
      </c>
      <c r="N10" s="3">
        <f t="shared" ca="1" si="7"/>
        <v>35.781544256120533</v>
      </c>
      <c r="O10" s="3">
        <f t="shared" ca="1" si="7"/>
        <v>208.46560846560848</v>
      </c>
      <c r="P10" s="3">
        <f t="shared" ca="1" si="7"/>
        <v>-15.686274509803923</v>
      </c>
      <c r="Q10" s="3">
        <f t="shared" ca="1" si="7"/>
        <v>-31.905781584582442</v>
      </c>
      <c r="R10" s="3" t="str">
        <f t="shared" ca="1" si="7"/>
        <v/>
      </c>
    </row>
    <row r="11" spans="1:18" ht="15.5" x14ac:dyDescent="0.35">
      <c r="B11" t="s">
        <v>19</v>
      </c>
      <c r="C11" t="s">
        <v>20</v>
      </c>
      <c r="D11" s="2">
        <f>IFERROR(INDEX(D51:D500,MATCH($C$11,$C$51:$C$500,0)),"")</f>
        <v>2113106481</v>
      </c>
      <c r="E11" s="2">
        <f>IFERROR(INDEX(E51:E500,MATCH($C$11,$C$51:$C$500,0)),"")</f>
        <v>1989475857</v>
      </c>
      <c r="H11" s="2">
        <f>IFERROR(INDEX(D11:G11,COUNT(D11:G11)),"")</f>
        <v>1989475857</v>
      </c>
      <c r="I11" s="2">
        <f t="shared" ref="I11:R11" si="8">IFERROR(INDEX(I51:I500,MATCH($C$11,$C$51:$C$500,0)),"")</f>
        <v>10057184979</v>
      </c>
      <c r="J11" s="2">
        <f t="shared" si="8"/>
        <v>5209673464</v>
      </c>
      <c r="K11" s="2">
        <f t="shared" si="8"/>
        <v>46448693747</v>
      </c>
      <c r="L11" s="2">
        <f t="shared" si="8"/>
        <v>53464902205</v>
      </c>
      <c r="M11" s="2">
        <f t="shared" si="8"/>
        <v>177187926627</v>
      </c>
      <c r="N11" s="2">
        <f t="shared" si="8"/>
        <v>74705135623</v>
      </c>
      <c r="O11" s="2">
        <f t="shared" si="8"/>
        <v>65310109497</v>
      </c>
      <c r="P11" s="2">
        <f t="shared" si="8"/>
        <v>68577231871</v>
      </c>
      <c r="Q11" s="2">
        <f t="shared" si="8"/>
        <v>66370956710</v>
      </c>
      <c r="R11" s="2">
        <f t="shared" si="8"/>
        <v>13494252011</v>
      </c>
    </row>
    <row r="12" spans="1:18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1480000000000</v>
      </c>
      <c r="E12" s="2">
        <f>IFERROR(INDEX(E51:E500,MATCH("Net Debt (Quarter)",$C$51:$C$500,0)),"")</f>
        <v>1484000000000</v>
      </c>
      <c r="H12" s="2">
        <f>IFERROR(INDEX(D12:G12,COUNT(D12:G12)),"")</f>
        <v>1484000000000</v>
      </c>
      <c r="I12" s="2">
        <f t="shared" ref="I12:R12" si="9">IFERROR(INDEX(I51:I500,MATCH($C$12,$C$51:$C$500,0)),"")</f>
        <v>1491000000000</v>
      </c>
      <c r="J12" s="2">
        <f t="shared" si="9"/>
        <v>1496000000000</v>
      </c>
      <c r="K12" s="2">
        <f t="shared" si="9"/>
        <v>1498000000000</v>
      </c>
      <c r="L12" s="2">
        <f t="shared" si="9"/>
        <v>1445000000000</v>
      </c>
      <c r="M12" s="2">
        <f t="shared" si="9"/>
        <v>827000000000</v>
      </c>
      <c r="N12" s="2">
        <f t="shared" si="9"/>
        <v>118000000000</v>
      </c>
      <c r="O12" s="2">
        <f t="shared" si="9"/>
        <v>192000000000</v>
      </c>
      <c r="P12" s="2">
        <f t="shared" si="9"/>
        <v>144000000000</v>
      </c>
      <c r="Q12" s="2">
        <f t="shared" si="9"/>
        <v>51000000000</v>
      </c>
      <c r="R12" s="2">
        <f t="shared" si="9"/>
        <v>124000000000</v>
      </c>
    </row>
    <row r="13" spans="1:18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1482000000000</v>
      </c>
      <c r="E13" s="2">
        <f>IFERROR(INDEX(E51:E500,MATCH("Total Debt (Quarter)",$C$51:$C$500,0)),"")</f>
        <v>1486000000000</v>
      </c>
      <c r="H13" s="2">
        <f>IFERROR(INDEX(D13:G13,COUNT(D13:G13)),"")</f>
        <v>1486000000000</v>
      </c>
      <c r="I13" s="2">
        <f t="shared" ref="I13:R13" si="10">IFERROR(INDEX(I51:I500,MATCH($C$13,$C$51:$C$500,0)),"")</f>
        <v>1501000000000</v>
      </c>
      <c r="J13" s="2">
        <f t="shared" si="10"/>
        <v>1501000000000</v>
      </c>
      <c r="K13" s="2">
        <f t="shared" si="10"/>
        <v>1545000000000</v>
      </c>
      <c r="L13" s="2">
        <f t="shared" si="10"/>
        <v>1499000000000</v>
      </c>
      <c r="M13" s="2">
        <f t="shared" si="10"/>
        <v>1004000000000</v>
      </c>
      <c r="N13" s="2">
        <f t="shared" si="10"/>
        <v>193000000000</v>
      </c>
      <c r="O13" s="2">
        <f t="shared" si="10"/>
        <v>257000000000</v>
      </c>
      <c r="P13" s="2">
        <f t="shared" si="10"/>
        <v>213000000000</v>
      </c>
      <c r="Q13" s="2">
        <f t="shared" si="10"/>
        <v>117000000000</v>
      </c>
      <c r="R13" s="2">
        <f t="shared" si="10"/>
        <v>138000000000</v>
      </c>
    </row>
    <row r="14" spans="1:18" ht="15.5" x14ac:dyDescent="0.35">
      <c r="C14" t="s">
        <v>27</v>
      </c>
      <c r="D14" s="2">
        <f>IFERROR(INDEX(D51:D500,MATCH($C$14,$C$51:$C$500,0)),"")</f>
        <v>-20162915851</v>
      </c>
      <c r="E14" s="2">
        <f>IFERROR(INDEX(E51:E500,MATCH($C$14,$C$51:$C$500,0)),"")</f>
        <v>-20042401140</v>
      </c>
      <c r="H14" s="2">
        <f>IFERROR(SUM(D14:G14)*(4/MAX(1,COUNT(D14:G14))),"")</f>
        <v>-80410633982</v>
      </c>
      <c r="I14" s="2">
        <f t="shared" ref="I14:R14" si="11">IFERROR(INDEX(I51:I500,MATCH($C$14,$C$51:$C$500,0)),"")</f>
        <v>-94898062883</v>
      </c>
      <c r="J14" s="2">
        <f t="shared" si="11"/>
        <v>-110832595552</v>
      </c>
      <c r="K14" s="2">
        <f t="shared" si="11"/>
        <v>-76626212599</v>
      </c>
      <c r="L14" s="2">
        <f t="shared" si="11"/>
        <v>-118533554052</v>
      </c>
      <c r="M14" s="2">
        <f t="shared" si="11"/>
        <v>-68622746627</v>
      </c>
      <c r="N14" s="2">
        <f t="shared" si="11"/>
        <v>-46965789510</v>
      </c>
      <c r="O14" s="2">
        <f t="shared" si="11"/>
        <v>-59612916687</v>
      </c>
      <c r="P14" s="2">
        <f t="shared" si="11"/>
        <v>-15512934759</v>
      </c>
      <c r="Q14" s="2">
        <f t="shared" si="11"/>
        <v>-13021507268</v>
      </c>
      <c r="R14" s="2">
        <f t="shared" si="11"/>
        <v>-15126552312</v>
      </c>
    </row>
    <row r="15" spans="1:18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R15" si="12">IFERROR(INDEX(I51:I500,MATCH($C$15,$C$51:$C$500,0)),"")</f>
        <v>-3219847815</v>
      </c>
      <c r="J15" s="2">
        <f t="shared" si="12"/>
        <v>-140791659</v>
      </c>
      <c r="K15" s="2">
        <f t="shared" si="12"/>
        <v>-3434986591</v>
      </c>
      <c r="L15" s="2">
        <f t="shared" si="12"/>
        <v>14176906236</v>
      </c>
      <c r="M15" s="2">
        <f t="shared" si="12"/>
        <v>-35922948515</v>
      </c>
      <c r="N15" s="2">
        <f t="shared" si="12"/>
        <v>-26297731593</v>
      </c>
      <c r="O15" s="2">
        <f t="shared" si="12"/>
        <v>-65281593579</v>
      </c>
      <c r="P15" s="2">
        <f t="shared" si="12"/>
        <v>-33387467343</v>
      </c>
      <c r="Q15" s="2">
        <f t="shared" si="12"/>
        <v>-20572869059</v>
      </c>
      <c r="R15" s="2">
        <f t="shared" si="12"/>
        <v>-4272049520</v>
      </c>
    </row>
    <row r="16" spans="1:18" ht="15.5" x14ac:dyDescent="0.35">
      <c r="C16" t="s">
        <v>29</v>
      </c>
      <c r="D16" s="2">
        <f>IFERROR(INDEX(D51:D500,MATCH($C$16,$C$51:$C$500,0)),"")</f>
        <v>-51568525255</v>
      </c>
      <c r="E16" s="2">
        <f>IFERROR(INDEX(E51:E500,MATCH($C$16,$C$51:$C$500,0)),"")</f>
        <v>-19080271848</v>
      </c>
      <c r="H16" s="2">
        <f>IFERROR(SUM(D16:G16)*(4/MAX(1,COUNT(D16:G16))),"")</f>
        <v>-141297594206</v>
      </c>
      <c r="I16" s="2">
        <f t="shared" ref="I16:R16" si="13">IFERROR(INDEX(I51:I500,MATCH($C$16,$C$51:$C$500,0)),"")</f>
        <v>-249579633474</v>
      </c>
      <c r="J16" s="2">
        <f t="shared" si="13"/>
        <v>-129772092131</v>
      </c>
      <c r="K16" s="2">
        <f t="shared" si="13"/>
        <v>-23218229313</v>
      </c>
      <c r="L16" s="2">
        <f t="shared" si="13"/>
        <v>-128886041866</v>
      </c>
      <c r="M16" s="2">
        <f t="shared" si="13"/>
        <v>113118604985</v>
      </c>
      <c r="N16" s="2">
        <f t="shared" si="13"/>
        <v>55420022905</v>
      </c>
      <c r="O16" s="2">
        <f t="shared" si="13"/>
        <v>244113427371</v>
      </c>
      <c r="P16" s="2">
        <f t="shared" si="13"/>
        <v>143539676679</v>
      </c>
      <c r="Q16" s="2">
        <f t="shared" si="13"/>
        <v>65814668581</v>
      </c>
      <c r="R16" s="2">
        <f t="shared" si="13"/>
        <v>-30664475704</v>
      </c>
    </row>
    <row r="17" spans="1:18" ht="15.5" x14ac:dyDescent="0.35">
      <c r="A17" t="s">
        <v>30</v>
      </c>
    </row>
    <row r="18" spans="1:18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</row>
    <row r="19" spans="1:18" ht="15.5" x14ac:dyDescent="0.35">
      <c r="A19" t="s">
        <v>44</v>
      </c>
      <c r="C19" t="s">
        <v>45</v>
      </c>
    </row>
    <row r="20" spans="1:18" ht="15.5" x14ac:dyDescent="0.35">
      <c r="A20" t="s">
        <v>46</v>
      </c>
      <c r="C20" t="s">
        <v>47</v>
      </c>
      <c r="D20" s="2">
        <f ca="1">IFERROR(D21*D2,"")</f>
        <v>681750000000</v>
      </c>
      <c r="E20" s="2" t="str">
        <f ca="1">IFERROR(E21*E2,"")</f>
        <v/>
      </c>
      <c r="H20" s="2">
        <f t="shared" ref="H20:R20" ca="1" si="14">IFERROR(H21*H2,"")</f>
        <v>681750000000</v>
      </c>
      <c r="I20" s="2">
        <f t="shared" ca="1" si="14"/>
        <v>808000000000</v>
      </c>
      <c r="J20" s="2">
        <f t="shared" ca="1" si="14"/>
        <v>404000000000</v>
      </c>
      <c r="K20" s="2" t="str">
        <f t="shared" ca="1" si="14"/>
        <v/>
      </c>
      <c r="L20" s="2">
        <f t="shared" ca="1" si="14"/>
        <v>1262500000000</v>
      </c>
      <c r="M20" s="2">
        <f t="shared" ca="1" si="14"/>
        <v>2651250000000</v>
      </c>
      <c r="N20" s="2">
        <f t="shared" ca="1" si="14"/>
        <v>4797500000000</v>
      </c>
      <c r="O20" s="2">
        <f t="shared" ca="1" si="14"/>
        <v>9948500000000</v>
      </c>
      <c r="P20" s="2">
        <f t="shared" ca="1" si="14"/>
        <v>1616000000000</v>
      </c>
      <c r="Q20" s="2">
        <f t="shared" ca="1" si="14"/>
        <v>1504900000000</v>
      </c>
      <c r="R20" s="2" t="str">
        <f t="shared" ca="1" si="14"/>
        <v/>
      </c>
    </row>
    <row r="21" spans="1:18" ht="15.5" x14ac:dyDescent="0.35">
      <c r="C21" t="s">
        <v>12</v>
      </c>
      <c r="D21" s="2">
        <f>IFERROR(INDEX(D51:D500,MATCH($C$7,$C$51:$C$500,0)),"")</f>
        <v>25250000000</v>
      </c>
      <c r="E21" s="2">
        <f>IFERROR(INDEX(E51:E500,MATCH($C$7,$C$51:$C$500,0)),"")</f>
        <v>25250000000</v>
      </c>
      <c r="H21" s="2">
        <f>IFERROR(INDEX(D21:G21,COUNT(D21:G21)),"")</f>
        <v>25250000000</v>
      </c>
      <c r="I21" s="2">
        <f t="shared" ref="I21:R21" si="15">IFERROR(INDEX(I51:I500,MATCH($C$7,$C$51:$C$500,0)),"")</f>
        <v>25250000000</v>
      </c>
      <c r="J21" s="2">
        <f t="shared" si="15"/>
        <v>25250000000</v>
      </c>
      <c r="K21" s="2">
        <f t="shared" si="15"/>
        <v>25250000000</v>
      </c>
      <c r="L21" s="2">
        <f t="shared" si="15"/>
        <v>25250000000</v>
      </c>
      <c r="M21" s="2">
        <f t="shared" si="15"/>
        <v>25250000000</v>
      </c>
      <c r="N21" s="2">
        <f t="shared" si="15"/>
        <v>25250000000</v>
      </c>
      <c r="O21" s="2">
        <f t="shared" si="15"/>
        <v>25250000000</v>
      </c>
      <c r="P21" s="2">
        <f t="shared" si="15"/>
        <v>5050000000</v>
      </c>
      <c r="Q21" s="2">
        <f t="shared" si="15"/>
        <v>5050000000</v>
      </c>
      <c r="R21" s="2">
        <f t="shared" si="15"/>
        <v>0</v>
      </c>
    </row>
    <row r="23" spans="1:18" ht="15.5" x14ac:dyDescent="0.35">
      <c r="B23" t="s">
        <v>48</v>
      </c>
      <c r="C23" t="s">
        <v>49</v>
      </c>
      <c r="D23" s="3">
        <f>IFERROR(D5/D6*100,"")</f>
        <v>-17.703910422463185</v>
      </c>
      <c r="E23" s="3">
        <f>IFERROR(E5/E6*100,"")</f>
        <v>-5.565166451230577</v>
      </c>
      <c r="H23" s="3">
        <f t="shared" ref="H23:R23" si="16">IFERROR(H5/H6*100,"")</f>
        <v>-41.212443783773864</v>
      </c>
      <c r="I23" s="3">
        <f t="shared" si="16"/>
        <v>-67.22119213471521</v>
      </c>
      <c r="J23" s="3">
        <f t="shared" si="16"/>
        <v>-19.670229997026599</v>
      </c>
      <c r="K23" s="3">
        <f t="shared" si="16"/>
        <v>-3.0486336557395797</v>
      </c>
      <c r="L23" s="3">
        <f t="shared" si="16"/>
        <v>-13.248855469929627</v>
      </c>
      <c r="M23" s="3">
        <f t="shared" si="16"/>
        <v>9.0419087885880387</v>
      </c>
      <c r="N23" s="3">
        <f t="shared" si="16"/>
        <v>3.7960590243870578</v>
      </c>
      <c r="O23" s="3">
        <f t="shared" si="16"/>
        <v>22.937229911626869</v>
      </c>
      <c r="P23" s="3">
        <f t="shared" si="16"/>
        <v>18.588664763179032</v>
      </c>
      <c r="Q23" s="3">
        <f t="shared" si="16"/>
        <v>9.3242268904613148</v>
      </c>
      <c r="R23" s="3">
        <f t="shared" si="16"/>
        <v>-23.756648405950951</v>
      </c>
    </row>
    <row r="24" spans="1:18" ht="15.5" x14ac:dyDescent="0.35">
      <c r="C24" t="s">
        <v>50</v>
      </c>
      <c r="D24" s="4">
        <f>IFERROR(_xlfn.RRI(5,I23,D23),"")</f>
        <v>-0.23420487265733891</v>
      </c>
      <c r="E24" s="4">
        <f>IFERROR(_xlfn.RRI(5,J23,E23),"")</f>
        <v>-0.22315612827204867</v>
      </c>
      <c r="H24" s="4" t="str">
        <f t="shared" ref="H24:R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51</v>
      </c>
      <c r="C25" t="s">
        <v>52</v>
      </c>
      <c r="D25" s="3">
        <f>IFERROR(INDEX(D51:D500,MATCH($A$25,$C$51:$C$500,0)),"")</f>
        <v>-1.88</v>
      </c>
      <c r="E25" s="3">
        <f>IFERROR(INDEX(E51:E500,MATCH($A$25,$C$51:$C$500,0)),"")</f>
        <v>-0.98</v>
      </c>
      <c r="H25" s="3">
        <f>IFERROR(INDEX(D25:G25,COUNT(D25:G25)),"")</f>
        <v>-0.98</v>
      </c>
      <c r="I25" s="3">
        <f t="shared" ref="I25:R25" si="18">IFERROR(INDEX(I51:I500,MATCH($C$25,$C$51:$C$500,0)),"")</f>
        <v>-9.64</v>
      </c>
      <c r="J25" s="3">
        <f t="shared" si="18"/>
        <v>-4.8</v>
      </c>
      <c r="K25" s="3">
        <f t="shared" si="18"/>
        <v>-0.82</v>
      </c>
      <c r="L25" s="3">
        <f t="shared" si="18"/>
        <v>-4.08</v>
      </c>
      <c r="M25" s="3">
        <f t="shared" si="18"/>
        <v>3.17</v>
      </c>
      <c r="N25" s="3">
        <f t="shared" si="18"/>
        <v>1.23</v>
      </c>
      <c r="O25" s="3">
        <f t="shared" si="18"/>
        <v>7.08</v>
      </c>
      <c r="P25" s="3">
        <f t="shared" si="18"/>
        <v>21.81</v>
      </c>
      <c r="Q25" s="3">
        <f t="shared" si="18"/>
        <v>8.9600000000000009</v>
      </c>
      <c r="R25" s="3">
        <f t="shared" si="18"/>
        <v>-13974.61</v>
      </c>
    </row>
    <row r="26" spans="1:18" ht="15.5" x14ac:dyDescent="0.35">
      <c r="C26" t="s">
        <v>53</v>
      </c>
      <c r="D26" s="4">
        <f>IFERROR(_xlfn.RRI(5,I25,D25),"")</f>
        <v>-0.27886568296950254</v>
      </c>
      <c r="E26" s="4">
        <f>IFERROR(_xlfn.RRI(5,J25,E25),"")</f>
        <v>-0.27222527695911714</v>
      </c>
      <c r="H26" s="4" t="str">
        <f t="shared" ref="H26:R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54</v>
      </c>
      <c r="D27" s="3">
        <f>IFERROR(D4/D21,"")</f>
        <v>0.53445394617821784</v>
      </c>
      <c r="E27" s="3">
        <f>IFERROR(E4/E21,"")</f>
        <v>2.1187494811089107</v>
      </c>
      <c r="H27" s="3">
        <f t="shared" ref="H27:R27" si="20">IFERROR(H4/H21,"")</f>
        <v>5.3064068545742575</v>
      </c>
      <c r="I27" s="3">
        <f t="shared" si="20"/>
        <v>0</v>
      </c>
      <c r="J27" s="3">
        <f t="shared" si="20"/>
        <v>9.3383527798811876</v>
      </c>
      <c r="K27" s="3">
        <f t="shared" si="20"/>
        <v>18.667072121821782</v>
      </c>
      <c r="L27" s="3">
        <f t="shared" si="20"/>
        <v>28.409567456237625</v>
      </c>
      <c r="M27" s="3">
        <f t="shared" si="20"/>
        <v>33.218419760514848</v>
      </c>
      <c r="N27" s="3">
        <f t="shared" si="20"/>
        <v>24.083130246613862</v>
      </c>
      <c r="O27" s="3">
        <f t="shared" si="20"/>
        <v>35.053887851920791</v>
      </c>
      <c r="P27" s="3">
        <f t="shared" si="20"/>
        <v>149.41630319623764</v>
      </c>
      <c r="Q27" s="3">
        <f t="shared" si="20"/>
        <v>86.310474818811883</v>
      </c>
      <c r="R27" s="3" t="str">
        <f t="shared" si="20"/>
        <v/>
      </c>
    </row>
    <row r="28" spans="1:18" ht="15.5" x14ac:dyDescent="0.35">
      <c r="C28" t="s">
        <v>55</v>
      </c>
      <c r="D28" s="4" t="str">
        <f>IFERROR(_xlfn.RRI(5,I27,D27),"")</f>
        <v/>
      </c>
      <c r="E28" s="4">
        <f>IFERROR(_xlfn.RRI(5,J27,E27),"")</f>
        <v>-0.25670387872155431</v>
      </c>
      <c r="H28" s="4">
        <f t="shared" ref="H28:R28" si="21">IFERROR(_xlfn.RRI(5,M27,H27),"")</f>
        <v>-0.30707805570441726</v>
      </c>
      <c r="I28" s="4">
        <f t="shared" si="21"/>
        <v>-1</v>
      </c>
      <c r="J28" s="4">
        <f t="shared" si="21"/>
        <v>-0.23244975135158152</v>
      </c>
      <c r="K28" s="4">
        <f t="shared" si="21"/>
        <v>-0.34031646654089553</v>
      </c>
      <c r="L28" s="4">
        <f t="shared" si="21"/>
        <v>-0.19928083538773689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56</v>
      </c>
      <c r="H29" s="4">
        <f t="shared" ref="H29:R29" si="22">IFERROR(((H25-I25)/I25)*100%,"")</f>
        <v>-0.89834024896265552</v>
      </c>
      <c r="I29" s="4">
        <f t="shared" si="22"/>
        <v>1.0083333333333335</v>
      </c>
      <c r="J29" s="4">
        <f t="shared" si="22"/>
        <v>4.8536585365853657</v>
      </c>
      <c r="K29" s="4">
        <f t="shared" si="22"/>
        <v>-0.7990196078431373</v>
      </c>
      <c r="L29" s="4">
        <f t="shared" si="22"/>
        <v>-2.2870662460567823</v>
      </c>
      <c r="M29" s="4">
        <f t="shared" si="22"/>
        <v>1.5772357723577235</v>
      </c>
      <c r="N29" s="4">
        <f t="shared" si="22"/>
        <v>-0.82627118644067787</v>
      </c>
      <c r="O29" s="4">
        <f t="shared" si="22"/>
        <v>-0.67537826685006874</v>
      </c>
      <c r="P29" s="4">
        <f t="shared" si="22"/>
        <v>1.4341517857142854</v>
      </c>
      <c r="Q29" s="4">
        <f t="shared" si="22"/>
        <v>-1.0006411627945251</v>
      </c>
      <c r="R29" s="4" t="str">
        <f t="shared" si="22"/>
        <v/>
      </c>
    </row>
    <row r="30" spans="1:18" ht="15.5" x14ac:dyDescent="0.35">
      <c r="C30" t="s">
        <v>57</v>
      </c>
      <c r="H30" s="4" t="str">
        <f t="shared" ref="H30:R30" si="23">IFERROR(((H27-I27)/I27)*100%,"")</f>
        <v/>
      </c>
      <c r="I30" s="4">
        <f t="shared" si="23"/>
        <v>-1</v>
      </c>
      <c r="J30" s="4">
        <f t="shared" si="23"/>
        <v>-0.49974196708841845</v>
      </c>
      <c r="K30" s="4">
        <f t="shared" si="23"/>
        <v>-0.34293008330462182</v>
      </c>
      <c r="L30" s="4">
        <f t="shared" si="23"/>
        <v>-0.14476463175991525</v>
      </c>
      <c r="M30" s="4">
        <f t="shared" si="23"/>
        <v>0.379323178521838</v>
      </c>
      <c r="N30" s="4">
        <f t="shared" si="23"/>
        <v>-0.31296835465586686</v>
      </c>
      <c r="O30" s="4">
        <f t="shared" si="23"/>
        <v>-0.76539449108252688</v>
      </c>
      <c r="P30" s="4">
        <f t="shared" si="23"/>
        <v>0.73114912772640039</v>
      </c>
      <c r="Q30" s="4" t="str">
        <f t="shared" si="23"/>
        <v/>
      </c>
      <c r="R30" s="4" t="str">
        <f t="shared" si="23"/>
        <v/>
      </c>
    </row>
    <row r="32" spans="1:18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12.13</v>
      </c>
      <c r="E32" s="3">
        <f>IFERROR(INDEX(E51:E500,MATCH($A$32,$C$51:$C$500,0)),"")</f>
        <v>14.01</v>
      </c>
      <c r="H32" s="3">
        <f>IFERROR(INDEX(D32:G32,COUNT(D32:G32)),"")</f>
        <v>14.01</v>
      </c>
      <c r="I32" s="3">
        <f t="shared" ref="I32:R32" si="24">IFERROR(INDEX(I51:I500,MATCH($C$32,$C$51:$C$500,0)),"")</f>
        <v>15</v>
      </c>
      <c r="J32" s="3">
        <f t="shared" si="24"/>
        <v>24.63</v>
      </c>
      <c r="K32" s="3">
        <f t="shared" si="24"/>
        <v>29.42</v>
      </c>
      <c r="L32" s="3">
        <f t="shared" si="24"/>
        <v>30.32</v>
      </c>
      <c r="M32" s="3">
        <f t="shared" si="24"/>
        <v>34.369999999999997</v>
      </c>
      <c r="N32" s="3">
        <f t="shared" si="24"/>
        <v>31.2</v>
      </c>
      <c r="O32" s="3">
        <f t="shared" si="24"/>
        <v>29.98</v>
      </c>
      <c r="P32" s="3">
        <f t="shared" si="24"/>
        <v>116.46</v>
      </c>
      <c r="Q32" s="3">
        <f t="shared" si="24"/>
        <v>94.81</v>
      </c>
      <c r="R32" s="3">
        <f t="shared" si="24"/>
        <v>58786.25</v>
      </c>
    </row>
    <row r="33" spans="1:18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2.4700000000000002</v>
      </c>
      <c r="E33" s="3">
        <f>IFERROR(INDEX(E51:E500,MATCH($A$33,$C$51:$C$500,0)),"")</f>
        <v>2</v>
      </c>
      <c r="H33" s="3">
        <f>IFERROR(INDEX(D33:G33,COUNT(D33:G33)),"")</f>
        <v>2</v>
      </c>
      <c r="I33" s="3">
        <f t="shared" ref="I33:R33" si="25">IFERROR(INDEX(I51:I500,MATCH($C$33,$C$51:$C$500,0)),"")</f>
        <v>2.13</v>
      </c>
      <c r="J33" s="3">
        <f t="shared" si="25"/>
        <v>0.65</v>
      </c>
      <c r="K33" s="3">
        <f t="shared" si="25"/>
        <v>1.7</v>
      </c>
      <c r="L33" s="3">
        <f t="shared" si="25"/>
        <v>1.65</v>
      </c>
      <c r="M33" s="3">
        <f t="shared" si="25"/>
        <v>3.05</v>
      </c>
      <c r="N33" s="3">
        <f t="shared" si="25"/>
        <v>6.09</v>
      </c>
      <c r="O33" s="3">
        <f t="shared" si="25"/>
        <v>13.14</v>
      </c>
      <c r="P33" s="3">
        <f t="shared" si="25"/>
        <v>13.74</v>
      </c>
      <c r="Q33" s="3">
        <f t="shared" si="25"/>
        <v>15.72</v>
      </c>
      <c r="R33" s="3">
        <f t="shared" si="25"/>
        <v>0</v>
      </c>
    </row>
    <row r="34" spans="1:18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-15.96</v>
      </c>
      <c r="E34" s="3">
        <f>IFERROR(INDEX(E51:E500,MATCH($A$34,$C$51:$C$500,0)),"")</f>
        <v>-28.57</v>
      </c>
      <c r="H34" s="3">
        <f>IFERROR(INDEX(D34:G34,COUNT(D34:G34)),"")</f>
        <v>-28.57</v>
      </c>
      <c r="I34" s="3">
        <f t="shared" ref="I34:R34" si="26">IFERROR(INDEX(I51:I500,MATCH($C$34,$C$51:$C$500,0)),"")</f>
        <v>-3.32</v>
      </c>
      <c r="J34" s="3">
        <f t="shared" si="26"/>
        <v>-3.33</v>
      </c>
      <c r="K34" s="3">
        <f t="shared" si="26"/>
        <v>-60.98</v>
      </c>
      <c r="L34" s="3">
        <f t="shared" si="26"/>
        <v>-12.25</v>
      </c>
      <c r="M34" s="3">
        <f t="shared" si="26"/>
        <v>33.119999999999997</v>
      </c>
      <c r="N34" s="3">
        <f t="shared" si="26"/>
        <v>154.47</v>
      </c>
      <c r="O34" s="3">
        <f t="shared" si="26"/>
        <v>55.65</v>
      </c>
      <c r="P34" s="3">
        <f t="shared" si="26"/>
        <v>73.36</v>
      </c>
      <c r="Q34" s="3">
        <f t="shared" si="26"/>
        <v>166.29</v>
      </c>
      <c r="R34" s="3">
        <f t="shared" si="26"/>
        <v>0</v>
      </c>
    </row>
    <row r="35" spans="1:18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56.13</v>
      </c>
      <c r="E35" s="3">
        <f>IFERROR(INDEX(E51:E500,MATCH($A$35,$C$51:$C$500,0)),"")</f>
        <v>13.22</v>
      </c>
      <c r="H35" s="3">
        <f>IFERROR(INDEX(D35:G35,COUNT(D35:G35)),"")</f>
        <v>13.22</v>
      </c>
      <c r="I35" s="3">
        <f t="shared" ref="I35:R35" si="27">IFERROR(INDEX(I51:I500,MATCH($C$35,$C$51:$C$500,0)),"")</f>
        <v>0</v>
      </c>
      <c r="J35" s="3">
        <f t="shared" si="27"/>
        <v>1.71</v>
      </c>
      <c r="K35" s="3">
        <f t="shared" si="27"/>
        <v>2.68</v>
      </c>
      <c r="L35" s="3">
        <f t="shared" si="27"/>
        <v>1.76</v>
      </c>
      <c r="M35" s="3">
        <f t="shared" si="27"/>
        <v>3.16</v>
      </c>
      <c r="N35" s="3">
        <f t="shared" si="27"/>
        <v>7.89</v>
      </c>
      <c r="O35" s="3">
        <f t="shared" si="27"/>
        <v>11.24</v>
      </c>
      <c r="P35" s="3">
        <f t="shared" si="27"/>
        <v>10.71</v>
      </c>
      <c r="Q35" s="3">
        <f t="shared" si="27"/>
        <v>17.260000000000002</v>
      </c>
      <c r="R35" s="3">
        <f t="shared" si="27"/>
        <v>0</v>
      </c>
    </row>
    <row r="36" spans="1:18" ht="15.5" x14ac:dyDescent="0.35">
      <c r="B36" t="s">
        <v>70</v>
      </c>
      <c r="C36" t="s">
        <v>71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R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9.0800000000000006E-2</v>
      </c>
      <c r="Q36" s="4">
        <f t="shared" si="28"/>
        <v>0</v>
      </c>
      <c r="R36" s="4">
        <f t="shared" si="28"/>
        <v>0</v>
      </c>
    </row>
    <row r="37" spans="1:18" ht="15.5" x14ac:dyDescent="0.35">
      <c r="B37" t="s">
        <v>72</v>
      </c>
      <c r="C37" t="s">
        <v>73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R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0.4</v>
      </c>
      <c r="Q37" s="3">
        <f t="shared" si="29"/>
        <v>0</v>
      </c>
      <c r="R37" s="3">
        <f t="shared" si="29"/>
        <v>0</v>
      </c>
    </row>
    <row r="50" spans="2:18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</row>
    <row r="51" spans="2:18" ht="15.5" x14ac:dyDescent="0.35">
      <c r="B51" t="s">
        <v>79</v>
      </c>
      <c r="C51" t="s">
        <v>6</v>
      </c>
      <c r="D51" s="5">
        <v>13494962141</v>
      </c>
      <c r="E51" s="5">
        <v>53498424398</v>
      </c>
      <c r="J51" s="5">
        <v>235793407692</v>
      </c>
      <c r="K51" s="5">
        <v>471343571076</v>
      </c>
      <c r="L51" s="5">
        <v>717341578270</v>
      </c>
      <c r="M51" s="5">
        <v>838765098953</v>
      </c>
      <c r="N51" s="5">
        <v>608099038727</v>
      </c>
      <c r="O51" s="5">
        <v>885110668261</v>
      </c>
      <c r="P51" s="5">
        <v>754552331141</v>
      </c>
      <c r="Q51" s="5">
        <v>435867897835</v>
      </c>
      <c r="R51" s="5">
        <v>138274461933</v>
      </c>
    </row>
    <row r="52" spans="2:18" ht="15.5" x14ac:dyDescent="0.35">
      <c r="C52" t="s">
        <v>80</v>
      </c>
      <c r="D52" s="5">
        <v>-26830705190</v>
      </c>
      <c r="E52" s="5">
        <v>-33116292428</v>
      </c>
      <c r="F52" s="5">
        <v>68652923977</v>
      </c>
      <c r="G52" s="5">
        <v>-23809869142</v>
      </c>
      <c r="J52" s="5">
        <v>-186422496843</v>
      </c>
      <c r="K52" s="5">
        <v>-388723555819</v>
      </c>
      <c r="L52" s="5">
        <v>-539910829621</v>
      </c>
      <c r="M52" s="5">
        <v>-558909828265</v>
      </c>
      <c r="N52" s="5">
        <v>-446344361408</v>
      </c>
      <c r="O52" s="5">
        <v>-490236284043</v>
      </c>
      <c r="P52" s="5">
        <v>-482908390824</v>
      </c>
      <c r="Q52" s="5">
        <v>-289968118467</v>
      </c>
      <c r="R52" s="5">
        <v>-117785840513</v>
      </c>
    </row>
    <row r="53" spans="2:18" ht="15.5" x14ac:dyDescent="0.35">
      <c r="C53" t="s">
        <v>81</v>
      </c>
      <c r="D53" s="5">
        <v>-13335743049</v>
      </c>
      <c r="E53" s="5">
        <v>20382131970</v>
      </c>
      <c r="F53" s="5">
        <v>68652923977</v>
      </c>
      <c r="G53" s="5">
        <v>-23809869142</v>
      </c>
      <c r="J53" s="5">
        <v>49370910849</v>
      </c>
      <c r="K53" s="5">
        <v>82620015257</v>
      </c>
      <c r="L53" s="5">
        <v>177430748649</v>
      </c>
      <c r="M53" s="5">
        <v>279855270688</v>
      </c>
      <c r="N53" s="5">
        <v>161754677319</v>
      </c>
      <c r="O53" s="5">
        <v>394874384218</v>
      </c>
      <c r="P53" s="5">
        <v>271643940317</v>
      </c>
      <c r="Q53" s="5">
        <v>145899779368</v>
      </c>
      <c r="R53" s="5">
        <v>20488621420</v>
      </c>
    </row>
    <row r="54" spans="2:18" ht="15.5" x14ac:dyDescent="0.35">
      <c r="C54" t="s">
        <v>82</v>
      </c>
      <c r="D54" s="5">
        <v>-18731305090</v>
      </c>
      <c r="E54" s="5">
        <v>-20508601960</v>
      </c>
      <c r="F54" s="5">
        <v>-100601204250</v>
      </c>
      <c r="G54" s="5">
        <v>-5997325921</v>
      </c>
      <c r="I54" s="5">
        <v>-125490836100</v>
      </c>
      <c r="J54" s="5">
        <v>-63176529379</v>
      </c>
      <c r="K54" s="5">
        <v>-86099756050</v>
      </c>
      <c r="L54" s="5">
        <v>-122217895348</v>
      </c>
      <c r="M54" s="5">
        <v>-135420975580</v>
      </c>
      <c r="N54" s="5">
        <v>-82377943986</v>
      </c>
      <c r="O54" s="5">
        <v>-115588858364</v>
      </c>
      <c r="P54" s="5">
        <v>-89851236976</v>
      </c>
      <c r="Q54" s="5">
        <v>-65100235184</v>
      </c>
      <c r="R54" s="5">
        <v>-26504717796</v>
      </c>
    </row>
    <row r="55" spans="2:18" ht="15.5" x14ac:dyDescent="0.35">
      <c r="C55" t="s">
        <v>84</v>
      </c>
      <c r="D55" s="5">
        <v>-746007423</v>
      </c>
      <c r="J55" s="5">
        <v>-24136887755</v>
      </c>
      <c r="K55" s="5">
        <v>-38294448740</v>
      </c>
      <c r="L55" s="5">
        <v>-56738111517</v>
      </c>
      <c r="M55" s="5">
        <v>-57211596611</v>
      </c>
      <c r="N55" s="5">
        <v>-23155970197</v>
      </c>
      <c r="O55" s="5">
        <v>-54147956048</v>
      </c>
      <c r="P55" s="5">
        <v>-49746517137</v>
      </c>
      <c r="Q55" s="5">
        <v>-28074102854</v>
      </c>
      <c r="R55" s="5">
        <v>-875000300</v>
      </c>
    </row>
    <row r="56" spans="2:18" ht="15.5" x14ac:dyDescent="0.35">
      <c r="C56" t="s">
        <v>874</v>
      </c>
      <c r="D56" s="5">
        <v>-37889670805</v>
      </c>
      <c r="E56" s="5">
        <v>-604228822</v>
      </c>
      <c r="G56" s="5">
        <v>18892305929</v>
      </c>
    </row>
    <row r="57" spans="2:18" ht="15.5" x14ac:dyDescent="0.35">
      <c r="C57" t="s">
        <v>83</v>
      </c>
      <c r="D57" s="5">
        <v>19904373138</v>
      </c>
      <c r="E57" s="5">
        <v>-19904373138</v>
      </c>
      <c r="F57" s="5">
        <v>-100601204250</v>
      </c>
      <c r="G57" s="5">
        <v>-24889631850</v>
      </c>
      <c r="I57" s="5">
        <v>-125490836100</v>
      </c>
      <c r="J57" s="5">
        <v>-39039641624</v>
      </c>
      <c r="K57" s="5">
        <v>-47805307310</v>
      </c>
      <c r="L57" s="5">
        <v>-65479783831</v>
      </c>
      <c r="M57" s="5">
        <v>-78209378969</v>
      </c>
      <c r="N57" s="5">
        <v>-59221973789</v>
      </c>
      <c r="O57" s="5">
        <v>-61440902316</v>
      </c>
      <c r="P57" s="5">
        <v>-40104719839</v>
      </c>
      <c r="Q57" s="5">
        <v>-37026132330</v>
      </c>
      <c r="R57" s="5">
        <v>-25629717496</v>
      </c>
    </row>
    <row r="58" spans="2:18" ht="15.5" x14ac:dyDescent="0.35">
      <c r="C58" t="s">
        <v>86</v>
      </c>
      <c r="D58" s="5">
        <v>-32067048139</v>
      </c>
      <c r="E58" s="5">
        <v>-126469990</v>
      </c>
      <c r="F58" s="5">
        <v>-31948280273</v>
      </c>
      <c r="G58" s="5">
        <v>-29807195063</v>
      </c>
      <c r="I58" s="5">
        <v>-125490836100</v>
      </c>
      <c r="J58" s="5">
        <v>-13805618530</v>
      </c>
      <c r="K58" s="5">
        <v>-3479740793</v>
      </c>
      <c r="L58" s="5">
        <v>55212853301</v>
      </c>
      <c r="M58" s="5">
        <v>144434295108</v>
      </c>
      <c r="N58" s="5">
        <v>79376733333</v>
      </c>
      <c r="O58" s="5">
        <v>279285525854</v>
      </c>
      <c r="P58" s="5">
        <v>181792703341</v>
      </c>
      <c r="Q58" s="5">
        <v>80799544184</v>
      </c>
      <c r="R58" s="5">
        <v>-6016096376</v>
      </c>
    </row>
    <row r="59" spans="2:18" ht="15.5" x14ac:dyDescent="0.35">
      <c r="C59" t="s">
        <v>87</v>
      </c>
      <c r="D59" s="5">
        <v>-19501477116</v>
      </c>
      <c r="E59" s="5">
        <v>-18953801858</v>
      </c>
      <c r="F59" s="5">
        <v>-54783810394</v>
      </c>
      <c r="G59" s="5">
        <v>-24113039851</v>
      </c>
      <c r="I59" s="5">
        <v>-124088797374</v>
      </c>
      <c r="J59" s="5">
        <v>-115966473601</v>
      </c>
      <c r="K59" s="5">
        <v>-19738488520</v>
      </c>
      <c r="L59" s="5">
        <v>-184098895167</v>
      </c>
      <c r="M59" s="5">
        <v>-31315690123</v>
      </c>
      <c r="N59" s="5">
        <v>-23956710428</v>
      </c>
      <c r="O59" s="5">
        <v>-35172098483</v>
      </c>
      <c r="P59" s="5">
        <v>-38253026662</v>
      </c>
      <c r="Q59" s="5">
        <v>-14984875603</v>
      </c>
      <c r="R59" s="5">
        <v>-24648379328</v>
      </c>
    </row>
    <row r="60" spans="2:18" ht="15.5" x14ac:dyDescent="0.35">
      <c r="C60" t="s">
        <v>27</v>
      </c>
      <c r="D60" s="5">
        <v>-20162915851</v>
      </c>
      <c r="E60" s="5">
        <v>-20042401140</v>
      </c>
      <c r="F60" s="5">
        <v>-30990166265</v>
      </c>
      <c r="G60" s="5">
        <v>-21317579530</v>
      </c>
      <c r="I60" s="5">
        <v>-94898062883</v>
      </c>
      <c r="J60" s="5">
        <v>-110832595552</v>
      </c>
      <c r="K60" s="5">
        <v>-76626212599</v>
      </c>
      <c r="L60" s="5">
        <v>-118533554052</v>
      </c>
      <c r="M60" s="5">
        <v>-68622746627</v>
      </c>
      <c r="N60" s="5">
        <v>-46965789510</v>
      </c>
      <c r="O60" s="5">
        <v>-59612916687</v>
      </c>
      <c r="P60" s="5">
        <v>-15512934759</v>
      </c>
      <c r="Q60" s="5">
        <v>-13021507268</v>
      </c>
      <c r="R60" s="5">
        <v>-15126552312</v>
      </c>
    </row>
    <row r="61" spans="2:18" ht="15.5" x14ac:dyDescent="0.35">
      <c r="C61" t="s">
        <v>89</v>
      </c>
      <c r="F61" s="5">
        <v>-225000000</v>
      </c>
      <c r="G61" s="5">
        <v>225000000</v>
      </c>
      <c r="J61" s="5">
        <v>1753824187</v>
      </c>
      <c r="K61" s="5">
        <v>4923863</v>
      </c>
      <c r="L61" s="5">
        <v>22769556532</v>
      </c>
      <c r="M61" s="5">
        <v>24246067640</v>
      </c>
      <c r="N61" s="5">
        <v>22170282795</v>
      </c>
      <c r="O61" s="5">
        <v>21196541985</v>
      </c>
      <c r="P61" s="5">
        <v>10833487257</v>
      </c>
      <c r="Q61" s="5">
        <v>1809065770</v>
      </c>
      <c r="R61" s="5">
        <v>1897754900</v>
      </c>
    </row>
    <row r="62" spans="2:18" ht="15.5" x14ac:dyDescent="0.35">
      <c r="C62" t="s">
        <v>90</v>
      </c>
      <c r="D62" s="5">
        <v>562353145</v>
      </c>
      <c r="E62" s="5">
        <v>11082897</v>
      </c>
      <c r="F62" s="5">
        <v>811291127</v>
      </c>
      <c r="G62" s="5">
        <v>-695761707</v>
      </c>
      <c r="I62" s="5">
        <v>224414625</v>
      </c>
      <c r="J62" s="5">
        <v>-2681361505</v>
      </c>
      <c r="K62" s="5">
        <v>63280992193</v>
      </c>
      <c r="L62" s="5">
        <v>-89034238703</v>
      </c>
      <c r="M62" s="5">
        <v>-3184988268</v>
      </c>
      <c r="N62" s="5">
        <v>1896087630</v>
      </c>
      <c r="O62" s="5">
        <v>7715585489</v>
      </c>
      <c r="P62" s="5">
        <v>-21890268559</v>
      </c>
      <c r="Q62" s="5">
        <v>1393813606</v>
      </c>
      <c r="R62" s="5">
        <v>4323271310</v>
      </c>
    </row>
    <row r="63" spans="2:18" ht="15.5" x14ac:dyDescent="0.35">
      <c r="C63" t="s">
        <v>88</v>
      </c>
      <c r="D63" s="5">
        <v>-1238438425</v>
      </c>
      <c r="E63" s="5">
        <v>1238438425</v>
      </c>
      <c r="G63" s="5">
        <v>-693770640</v>
      </c>
      <c r="I63" s="5">
        <v>-693770640</v>
      </c>
      <c r="J63" s="5">
        <v>511003398</v>
      </c>
      <c r="K63" s="5">
        <v>81174742</v>
      </c>
      <c r="L63" s="5">
        <v>109090908</v>
      </c>
      <c r="M63" s="5">
        <v>925856063</v>
      </c>
      <c r="N63" s="5">
        <v>145454546</v>
      </c>
      <c r="O63" s="5">
        <v>527083333</v>
      </c>
      <c r="R63" s="5">
        <v>7050045500</v>
      </c>
    </row>
    <row r="64" spans="2:18" ht="15.5" x14ac:dyDescent="0.35">
      <c r="C64" t="s">
        <v>92</v>
      </c>
      <c r="O64" s="5">
        <v>-1805267918</v>
      </c>
      <c r="P64" s="5">
        <v>-3065871647</v>
      </c>
      <c r="Q64" s="5">
        <v>-1835152200</v>
      </c>
      <c r="R64" s="5">
        <v>-1047352153</v>
      </c>
    </row>
    <row r="65" spans="3:18" ht="15.5" x14ac:dyDescent="0.35">
      <c r="C65" t="s">
        <v>85</v>
      </c>
      <c r="F65" s="5">
        <v>-3929451366</v>
      </c>
      <c r="G65" s="5">
        <v>-5547345456</v>
      </c>
      <c r="I65" s="5">
        <v>-9476796822</v>
      </c>
      <c r="J65" s="5">
        <v>-8849475225</v>
      </c>
      <c r="K65" s="5">
        <v>-5958557212</v>
      </c>
      <c r="L65" s="5">
        <v>-11719357492</v>
      </c>
      <c r="M65" s="5">
        <v>-2717840182</v>
      </c>
      <c r="N65" s="5">
        <v>-1934645329</v>
      </c>
    </row>
    <row r="66" spans="3:18" ht="15.5" x14ac:dyDescent="0.35">
      <c r="C66" t="s">
        <v>94</v>
      </c>
      <c r="D66" s="5">
        <v>-19501477116</v>
      </c>
      <c r="E66" s="5">
        <v>-18953801858</v>
      </c>
      <c r="F66" s="5">
        <v>-54783810394</v>
      </c>
      <c r="G66" s="5">
        <v>-24113039851</v>
      </c>
      <c r="I66" s="5">
        <v>-124088797374</v>
      </c>
      <c r="J66" s="5">
        <v>-115966473601</v>
      </c>
      <c r="K66" s="5">
        <v>-19738488520</v>
      </c>
      <c r="L66" s="5">
        <v>-184098895167</v>
      </c>
      <c r="M66" s="5">
        <v>-31315690123</v>
      </c>
      <c r="N66" s="5">
        <v>-23956710428</v>
      </c>
      <c r="O66" s="5">
        <v>-35172098483</v>
      </c>
      <c r="P66" s="5">
        <v>-38253026662</v>
      </c>
      <c r="Q66" s="5">
        <v>-14984875603</v>
      </c>
      <c r="R66" s="5">
        <v>-24648379328</v>
      </c>
    </row>
    <row r="67" spans="3:18" ht="15.5" x14ac:dyDescent="0.35">
      <c r="C67" t="s">
        <v>29</v>
      </c>
      <c r="D67" s="5">
        <v>-51568525255</v>
      </c>
      <c r="E67" s="5">
        <v>-19080271848</v>
      </c>
      <c r="F67" s="5">
        <v>-86732090667</v>
      </c>
      <c r="G67" s="5">
        <v>-53920234914</v>
      </c>
      <c r="I67" s="5">
        <v>-249579633474</v>
      </c>
      <c r="J67" s="5">
        <v>-129772092131</v>
      </c>
      <c r="K67" s="5">
        <v>-23218229313</v>
      </c>
      <c r="L67" s="5">
        <v>-128886041866</v>
      </c>
      <c r="M67" s="5">
        <v>113118604985</v>
      </c>
      <c r="N67" s="5">
        <v>55420022905</v>
      </c>
      <c r="O67" s="5">
        <v>244113427371</v>
      </c>
      <c r="P67" s="5">
        <v>143539676679</v>
      </c>
      <c r="Q67" s="5">
        <v>65814668581</v>
      </c>
      <c r="R67" s="5">
        <v>-30664475704</v>
      </c>
    </row>
    <row r="68" spans="3:18" ht="15.5" x14ac:dyDescent="0.35">
      <c r="C68" t="s">
        <v>28</v>
      </c>
      <c r="F68" s="5">
        <v>-3219847815</v>
      </c>
      <c r="I68" s="5">
        <v>-3219847815</v>
      </c>
      <c r="J68" s="5">
        <v>-140791659</v>
      </c>
      <c r="K68" s="5">
        <v>-3434986591</v>
      </c>
      <c r="L68" s="5">
        <v>14176906236</v>
      </c>
      <c r="M68" s="5">
        <v>-35922948515</v>
      </c>
      <c r="N68" s="5">
        <v>-26297731593</v>
      </c>
      <c r="O68" s="5">
        <v>-65281593579</v>
      </c>
      <c r="P68" s="5">
        <v>-33387467343</v>
      </c>
      <c r="Q68" s="5">
        <v>-20572869059</v>
      </c>
      <c r="R68" s="5">
        <v>-4272049520</v>
      </c>
    </row>
    <row r="69" spans="3:18" ht="15.5" x14ac:dyDescent="0.35">
      <c r="C69" t="s">
        <v>321</v>
      </c>
      <c r="M69" s="5">
        <v>-38464978200</v>
      </c>
      <c r="N69" s="5">
        <v>-25216783680</v>
      </c>
    </row>
    <row r="70" spans="3:18" ht="15.5" x14ac:dyDescent="0.35">
      <c r="C70" t="s">
        <v>322</v>
      </c>
      <c r="F70" s="5">
        <v>-3219847815</v>
      </c>
      <c r="I70" s="5">
        <v>-3219847815</v>
      </c>
      <c r="J70" s="5">
        <v>-140791659</v>
      </c>
      <c r="K70" s="5">
        <v>-3434986591</v>
      </c>
      <c r="L70" s="5">
        <v>14176906236</v>
      </c>
      <c r="M70" s="5">
        <v>2542029685</v>
      </c>
      <c r="N70" s="5">
        <v>-1080947913</v>
      </c>
    </row>
    <row r="71" spans="3:18" ht="15.5" x14ac:dyDescent="0.35">
      <c r="C71" t="s">
        <v>323</v>
      </c>
      <c r="F71" s="5">
        <v>-3219847815</v>
      </c>
      <c r="I71" s="5">
        <v>-3219847815</v>
      </c>
      <c r="J71" s="5">
        <v>-140791659</v>
      </c>
      <c r="K71" s="5">
        <v>-3434986591</v>
      </c>
      <c r="L71" s="5">
        <v>14176906236</v>
      </c>
      <c r="M71" s="5">
        <v>-35922948515</v>
      </c>
      <c r="N71" s="5">
        <v>-26297731593</v>
      </c>
      <c r="O71" s="5">
        <v>-65281593579</v>
      </c>
      <c r="P71" s="5">
        <v>-33387467343</v>
      </c>
      <c r="Q71" s="5">
        <v>-20572869059</v>
      </c>
      <c r="R71" s="5">
        <v>-4272049520</v>
      </c>
    </row>
    <row r="72" spans="3:18" ht="15.5" x14ac:dyDescent="0.35">
      <c r="C72" t="s">
        <v>97</v>
      </c>
      <c r="D72" s="5">
        <v>-51568525255</v>
      </c>
      <c r="E72" s="5">
        <v>-19080271848</v>
      </c>
      <c r="F72" s="5">
        <v>-89951938482</v>
      </c>
      <c r="G72" s="5">
        <v>-53920234914</v>
      </c>
      <c r="I72" s="5">
        <v>-252799481289</v>
      </c>
      <c r="J72" s="5">
        <v>-129912883790</v>
      </c>
      <c r="K72" s="5">
        <v>-26653215904</v>
      </c>
      <c r="L72" s="5">
        <v>-114709135630</v>
      </c>
      <c r="M72" s="5">
        <v>77195656470</v>
      </c>
      <c r="N72" s="5">
        <v>29122291312</v>
      </c>
      <c r="O72" s="5">
        <v>178831833792</v>
      </c>
      <c r="P72" s="5">
        <v>110152209336</v>
      </c>
      <c r="Q72" s="5">
        <v>45241799522</v>
      </c>
      <c r="R72" s="5">
        <v>-34936525224</v>
      </c>
    </row>
    <row r="73" spans="3:18" ht="15.5" x14ac:dyDescent="0.35">
      <c r="C73" t="s">
        <v>98</v>
      </c>
      <c r="F73" s="5">
        <v>27649208</v>
      </c>
      <c r="I73" s="5">
        <v>27649208</v>
      </c>
      <c r="J73" s="5">
        <v>149742174</v>
      </c>
      <c r="K73" s="5">
        <v>-2001413391</v>
      </c>
      <c r="L73" s="5">
        <v>560008410</v>
      </c>
      <c r="M73" s="5">
        <v>312717536</v>
      </c>
      <c r="N73" s="5">
        <v>-317877940</v>
      </c>
      <c r="O73" s="5">
        <v>298295354</v>
      </c>
      <c r="P73" s="5">
        <v>-825193914</v>
      </c>
      <c r="Q73" s="5">
        <v>-596369792</v>
      </c>
      <c r="R73" s="5">
        <v>22416703</v>
      </c>
    </row>
    <row r="74" spans="3:18" ht="15.5" x14ac:dyDescent="0.35">
      <c r="C74" t="s">
        <v>324</v>
      </c>
      <c r="F74" s="5">
        <v>27649208</v>
      </c>
      <c r="I74" s="5">
        <v>27649208</v>
      </c>
      <c r="J74" s="5">
        <v>149742174</v>
      </c>
      <c r="K74" s="5">
        <v>-2001413391</v>
      </c>
      <c r="L74" s="5">
        <v>560008410</v>
      </c>
      <c r="M74" s="5">
        <v>312717536</v>
      </c>
      <c r="N74" s="5">
        <v>-317877940</v>
      </c>
      <c r="O74" s="5">
        <v>298295354</v>
      </c>
      <c r="P74" s="5">
        <v>-825193914</v>
      </c>
      <c r="Q74" s="5">
        <v>-596369792</v>
      </c>
      <c r="R74" s="5">
        <v>22416703</v>
      </c>
    </row>
    <row r="75" spans="3:18" ht="15.5" x14ac:dyDescent="0.35">
      <c r="C75" t="s">
        <v>99</v>
      </c>
      <c r="D75" s="5">
        <v>-51568525255</v>
      </c>
      <c r="E75" s="5">
        <v>-19080271848</v>
      </c>
      <c r="F75" s="5">
        <v>-89924289274</v>
      </c>
      <c r="G75" s="5">
        <v>-53920234914</v>
      </c>
      <c r="I75" s="5">
        <v>-252771832081</v>
      </c>
      <c r="J75" s="5">
        <v>-129763141616</v>
      </c>
      <c r="K75" s="5">
        <v>-28654629295</v>
      </c>
      <c r="L75" s="5">
        <v>-114149127220</v>
      </c>
      <c r="M75" s="5">
        <v>77508374006</v>
      </c>
      <c r="N75" s="5">
        <v>28804413372</v>
      </c>
      <c r="O75" s="5">
        <v>179130129146</v>
      </c>
      <c r="P75" s="5">
        <v>109327015422</v>
      </c>
      <c r="Q75" s="5">
        <v>44645429730</v>
      </c>
      <c r="R75" s="5">
        <v>-34914108521</v>
      </c>
    </row>
    <row r="76" spans="3:18" ht="15.5" x14ac:dyDescent="0.35">
      <c r="C76" t="s">
        <v>100</v>
      </c>
      <c r="D76" s="5">
        <v>-51568525255</v>
      </c>
      <c r="E76" s="5">
        <v>-19080271848</v>
      </c>
      <c r="F76" s="5">
        <v>-89951938486</v>
      </c>
      <c r="G76" s="5">
        <v>-53920234910</v>
      </c>
      <c r="I76" s="5">
        <v>-252799481289</v>
      </c>
      <c r="J76" s="5">
        <v>-129912883790</v>
      </c>
      <c r="K76" s="5">
        <v>-26653215904</v>
      </c>
      <c r="L76" s="5">
        <v>-114709135630</v>
      </c>
      <c r="M76" s="5">
        <v>77195656470</v>
      </c>
      <c r="N76" s="5">
        <v>29122291312</v>
      </c>
      <c r="O76" s="5">
        <v>178831833792</v>
      </c>
      <c r="P76" s="5">
        <v>110152209336</v>
      </c>
      <c r="Q76" s="5">
        <v>45241799522</v>
      </c>
      <c r="R76" s="5">
        <v>-34936525224</v>
      </c>
    </row>
    <row r="77" spans="3:18" ht="15.5" x14ac:dyDescent="0.35">
      <c r="C77" t="s">
        <v>8</v>
      </c>
      <c r="D77" s="5">
        <v>-51568525255</v>
      </c>
      <c r="E77" s="5">
        <v>-19080271848</v>
      </c>
      <c r="F77" s="5">
        <v>-85994837912</v>
      </c>
      <c r="G77" s="5">
        <v>-48372889454</v>
      </c>
      <c r="I77" s="5">
        <v>-243295035259</v>
      </c>
      <c r="J77" s="5">
        <v>-120913666391</v>
      </c>
      <c r="K77" s="5">
        <v>-22696072083</v>
      </c>
      <c r="L77" s="5">
        <v>-102429769728</v>
      </c>
      <c r="M77" s="5">
        <v>80226214188</v>
      </c>
      <c r="N77" s="5">
        <v>30739058701</v>
      </c>
      <c r="O77" s="5">
        <v>179130129146</v>
      </c>
      <c r="P77" s="5">
        <v>109327015422</v>
      </c>
      <c r="Q77" s="5">
        <v>44645429730</v>
      </c>
      <c r="R77" s="5">
        <v>-34914108521</v>
      </c>
    </row>
    <row r="78" spans="3:18" ht="15.5" x14ac:dyDescent="0.35">
      <c r="C78" t="s">
        <v>102</v>
      </c>
      <c r="D78" s="5">
        <v>-51568525255</v>
      </c>
      <c r="E78" s="5">
        <v>-19080271848</v>
      </c>
      <c r="F78" s="5">
        <v>-89951938486</v>
      </c>
      <c r="G78" s="5">
        <v>-53920234910</v>
      </c>
      <c r="I78" s="5">
        <v>-252799481289</v>
      </c>
      <c r="J78" s="5">
        <v>-129912883790</v>
      </c>
      <c r="K78" s="5">
        <v>-26653215904</v>
      </c>
      <c r="L78" s="5">
        <v>-114709135630</v>
      </c>
      <c r="M78" s="5">
        <v>77195656470</v>
      </c>
      <c r="N78" s="5">
        <v>29122291312</v>
      </c>
      <c r="O78" s="5">
        <v>178831833792</v>
      </c>
      <c r="P78" s="5">
        <v>110152209336</v>
      </c>
      <c r="Q78" s="5">
        <v>45241799522</v>
      </c>
      <c r="R78" s="5">
        <v>-34936525224</v>
      </c>
    </row>
    <row r="79" spans="3:18" ht="15.5" x14ac:dyDescent="0.35">
      <c r="C79" t="s">
        <v>103</v>
      </c>
      <c r="D79" s="5">
        <v>-51568525255</v>
      </c>
      <c r="E79" s="5">
        <v>-19080271848</v>
      </c>
      <c r="F79" s="5">
        <v>-89924289278</v>
      </c>
      <c r="G79" s="5">
        <v>-53920234910</v>
      </c>
      <c r="I79" s="5">
        <v>-252771832081</v>
      </c>
      <c r="J79" s="5">
        <v>-129763141616</v>
      </c>
      <c r="K79" s="5">
        <v>-28654629295</v>
      </c>
      <c r="L79" s="5">
        <v>-114149127220</v>
      </c>
      <c r="M79" s="5">
        <v>77508374006</v>
      </c>
      <c r="N79" s="5">
        <v>28804413372</v>
      </c>
      <c r="O79" s="5">
        <v>179130129146</v>
      </c>
      <c r="P79" s="5">
        <v>109327015422</v>
      </c>
      <c r="Q79" s="5">
        <v>44645429730</v>
      </c>
      <c r="R79" s="5">
        <v>-34914108521</v>
      </c>
    </row>
    <row r="80" spans="3:18" ht="15.5" x14ac:dyDescent="0.35">
      <c r="C80" t="s">
        <v>104</v>
      </c>
      <c r="D80" s="5">
        <v>-51568525255</v>
      </c>
      <c r="E80" s="5">
        <v>-19080271848</v>
      </c>
      <c r="F80" s="5">
        <v>-89924289278</v>
      </c>
      <c r="G80" s="5">
        <v>-53920234910</v>
      </c>
      <c r="I80" s="5">
        <v>-252771832081</v>
      </c>
      <c r="J80" s="5">
        <v>-129763141616</v>
      </c>
      <c r="K80" s="5">
        <v>-28654629295</v>
      </c>
      <c r="L80" s="5">
        <v>-114149127220</v>
      </c>
      <c r="M80" s="5">
        <v>77508374006</v>
      </c>
      <c r="N80" s="5">
        <v>28804413372</v>
      </c>
      <c r="O80" s="5">
        <v>179130129146</v>
      </c>
      <c r="P80" s="5">
        <v>109327015422</v>
      </c>
      <c r="Q80" s="5">
        <v>44645429730</v>
      </c>
      <c r="R80" s="5">
        <v>-34914108521</v>
      </c>
    </row>
    <row r="82" spans="2:18" ht="15.5" x14ac:dyDescent="0.35">
      <c r="B82" t="s">
        <v>105</v>
      </c>
      <c r="C82" t="s">
        <v>106</v>
      </c>
    </row>
    <row r="83" spans="2:18" ht="15.5" x14ac:dyDescent="0.35">
      <c r="C83" t="s">
        <v>107</v>
      </c>
    </row>
    <row r="84" spans="2:18" ht="15.5" x14ac:dyDescent="0.35">
      <c r="C84" t="s">
        <v>20</v>
      </c>
      <c r="D84" s="5">
        <v>2113106481</v>
      </c>
      <c r="E84" s="5">
        <v>1989475857</v>
      </c>
      <c r="F84" s="5">
        <v>10057184979</v>
      </c>
      <c r="G84" s="5">
        <v>14283724707</v>
      </c>
      <c r="I84" s="5">
        <v>10057184979</v>
      </c>
      <c r="J84" s="5">
        <v>5209673464</v>
      </c>
      <c r="K84" s="5">
        <v>46448693747</v>
      </c>
      <c r="L84" s="5">
        <v>53464902205</v>
      </c>
      <c r="M84" s="5">
        <v>177187926627</v>
      </c>
      <c r="N84" s="5">
        <v>74705135623</v>
      </c>
      <c r="O84" s="5">
        <v>65310109497</v>
      </c>
      <c r="P84" s="5">
        <v>68577231871</v>
      </c>
      <c r="Q84" s="5">
        <v>66370956710</v>
      </c>
      <c r="R84" s="5">
        <v>13494252011</v>
      </c>
    </row>
    <row r="85" spans="2:18" ht="15.5" x14ac:dyDescent="0.35">
      <c r="C85" t="s">
        <v>109</v>
      </c>
      <c r="D85" s="5">
        <v>23117189694</v>
      </c>
      <c r="E85" s="5">
        <v>26645010576</v>
      </c>
      <c r="G85" s="5">
        <v>22923663</v>
      </c>
      <c r="K85" s="5">
        <v>794507669</v>
      </c>
      <c r="L85" s="5">
        <v>40416070144</v>
      </c>
      <c r="M85" s="5">
        <v>34162441899</v>
      </c>
      <c r="O85" s="5">
        <v>14755500448</v>
      </c>
      <c r="P85" s="5">
        <v>1544816400</v>
      </c>
      <c r="Q85" s="5">
        <v>3004827449</v>
      </c>
    </row>
    <row r="86" spans="2:18" ht="15.5" x14ac:dyDescent="0.35">
      <c r="C86" t="s">
        <v>110</v>
      </c>
      <c r="N86" s="5">
        <v>150826797129</v>
      </c>
      <c r="O86" s="5">
        <v>168370825806</v>
      </c>
      <c r="R86" s="5">
        <v>35074409683</v>
      </c>
    </row>
    <row r="87" spans="2:18" ht="15.5" x14ac:dyDescent="0.35">
      <c r="C87" t="s">
        <v>111</v>
      </c>
    </row>
    <row r="88" spans="2:18" ht="15.5" x14ac:dyDescent="0.35">
      <c r="C88" t="s">
        <v>112</v>
      </c>
      <c r="D88" s="5">
        <v>23117189694</v>
      </c>
      <c r="E88" s="5">
        <v>26645010576</v>
      </c>
      <c r="G88" s="5">
        <v>22923663</v>
      </c>
      <c r="K88" s="5">
        <v>794507669</v>
      </c>
      <c r="L88" s="5">
        <v>40416070144</v>
      </c>
      <c r="M88" s="5">
        <v>34162441899</v>
      </c>
      <c r="O88" s="5">
        <v>14755500448</v>
      </c>
      <c r="P88" s="5">
        <v>1544816400</v>
      </c>
      <c r="Q88" s="5">
        <v>3004827449</v>
      </c>
    </row>
    <row r="89" spans="2:18" ht="15.5" x14ac:dyDescent="0.35">
      <c r="C89" t="s">
        <v>113</v>
      </c>
      <c r="N89" s="5">
        <v>98500000</v>
      </c>
      <c r="O89" s="5">
        <v>98500000</v>
      </c>
      <c r="P89" s="5">
        <v>96405495019</v>
      </c>
      <c r="Q89" s="5">
        <v>68543381284</v>
      </c>
    </row>
    <row r="90" spans="2:18" ht="15.5" x14ac:dyDescent="0.35">
      <c r="C90" t="s">
        <v>114</v>
      </c>
      <c r="N90" s="5">
        <v>98500000</v>
      </c>
      <c r="O90" s="5">
        <v>98500000</v>
      </c>
      <c r="P90" s="5">
        <v>96405495019</v>
      </c>
      <c r="Q90" s="5">
        <v>68543381284</v>
      </c>
    </row>
    <row r="91" spans="2:18" ht="15.5" x14ac:dyDescent="0.35">
      <c r="C91" t="s">
        <v>118</v>
      </c>
      <c r="D91" s="5">
        <v>346860000000</v>
      </c>
      <c r="E91" s="5">
        <v>346860000000</v>
      </c>
      <c r="F91" s="5">
        <v>346860000000</v>
      </c>
      <c r="G91" s="5">
        <v>346860000000</v>
      </c>
      <c r="I91" s="5">
        <v>346860000000</v>
      </c>
      <c r="J91" s="5">
        <v>366628336544</v>
      </c>
      <c r="K91" s="5">
        <v>346860000000</v>
      </c>
      <c r="L91" s="5">
        <v>204503000000</v>
      </c>
      <c r="P91" s="5">
        <v>127592666227</v>
      </c>
      <c r="R91" s="5">
        <v>622830000</v>
      </c>
    </row>
    <row r="92" spans="2:18" ht="15.5" x14ac:dyDescent="0.35">
      <c r="C92" t="s">
        <v>115</v>
      </c>
      <c r="D92" s="5">
        <v>188408977873</v>
      </c>
      <c r="E92" s="5">
        <v>183406320674</v>
      </c>
      <c r="F92" s="5">
        <v>208869000282</v>
      </c>
      <c r="G92" s="5">
        <v>157667925996</v>
      </c>
      <c r="I92" s="5">
        <v>208869000282</v>
      </c>
      <c r="J92" s="5">
        <v>162560213509</v>
      </c>
      <c r="K92" s="5">
        <v>185737924490</v>
      </c>
      <c r="L92" s="5">
        <v>161856892027</v>
      </c>
      <c r="M92" s="5">
        <v>168667074470</v>
      </c>
      <c r="N92" s="5">
        <v>74320535607</v>
      </c>
      <c r="O92" s="5">
        <v>63882167749</v>
      </c>
      <c r="P92" s="5">
        <v>113628140888</v>
      </c>
      <c r="Q92" s="5">
        <v>75597323824</v>
      </c>
      <c r="R92" s="5">
        <v>94553628531</v>
      </c>
    </row>
    <row r="93" spans="2:18" ht="15.5" x14ac:dyDescent="0.35">
      <c r="C93" t="s">
        <v>85</v>
      </c>
    </row>
    <row r="94" spans="2:18" ht="15.5" x14ac:dyDescent="0.35">
      <c r="C94" t="s">
        <v>116</v>
      </c>
      <c r="D94" s="5">
        <v>219769484259</v>
      </c>
      <c r="E94" s="5">
        <v>215813814621</v>
      </c>
      <c r="F94" s="5">
        <v>230967131045</v>
      </c>
      <c r="G94" s="5">
        <v>179075193615</v>
      </c>
      <c r="I94" s="5">
        <v>230967131045</v>
      </c>
      <c r="J94" s="5">
        <v>181481816562</v>
      </c>
      <c r="K94" s="5">
        <v>576252421729</v>
      </c>
      <c r="L94" s="5">
        <v>677776438628</v>
      </c>
      <c r="M94" s="5">
        <v>713997609183</v>
      </c>
      <c r="N94" s="5">
        <v>362744240649</v>
      </c>
      <c r="O94" s="5">
        <v>424428805102</v>
      </c>
      <c r="P94" s="5">
        <v>430031716542</v>
      </c>
      <c r="Q94" s="5">
        <v>222236280850</v>
      </c>
      <c r="R94" s="5">
        <v>109192279325</v>
      </c>
    </row>
    <row r="95" spans="2:18" ht="15.5" x14ac:dyDescent="0.35">
      <c r="C95" t="s">
        <v>117</v>
      </c>
    </row>
    <row r="96" spans="2:18" ht="15.5" x14ac:dyDescent="0.35">
      <c r="C96" t="s">
        <v>125</v>
      </c>
      <c r="D96" s="5">
        <v>1182770322215</v>
      </c>
      <c r="E96" s="5">
        <v>1182770322215</v>
      </c>
      <c r="F96" s="5">
        <v>1182770322215</v>
      </c>
      <c r="G96" s="5">
        <v>1183815068697</v>
      </c>
      <c r="I96" s="5">
        <v>1182770322215</v>
      </c>
      <c r="J96" s="5">
        <v>1183815068697</v>
      </c>
      <c r="K96" s="5">
        <v>1190113219209</v>
      </c>
      <c r="L96" s="5">
        <v>1071673158450</v>
      </c>
      <c r="M96" s="5">
        <v>835018286036</v>
      </c>
      <c r="N96" s="5">
        <v>587553800201</v>
      </c>
      <c r="O96" s="5">
        <v>537429531588</v>
      </c>
      <c r="P96" s="5">
        <v>315590148574</v>
      </c>
      <c r="Q96" s="5">
        <v>141358350557</v>
      </c>
      <c r="R96" s="5">
        <v>169733103767</v>
      </c>
    </row>
    <row r="97" spans="3:18" ht="15.5" x14ac:dyDescent="0.35">
      <c r="C97" t="s">
        <v>120</v>
      </c>
      <c r="P97" s="5">
        <v>24295049748</v>
      </c>
      <c r="Q97" s="5">
        <v>20154314639</v>
      </c>
      <c r="R97" s="5">
        <v>1541323385</v>
      </c>
    </row>
    <row r="98" spans="3:18" ht="15.5" x14ac:dyDescent="0.35">
      <c r="C98" t="s">
        <v>121</v>
      </c>
      <c r="D98" s="5">
        <v>253158988398</v>
      </c>
      <c r="E98" s="5">
        <v>260855112981</v>
      </c>
      <c r="F98" s="5">
        <v>270056158031</v>
      </c>
      <c r="G98" s="5">
        <v>252163245858</v>
      </c>
      <c r="I98" s="5">
        <v>270056158031</v>
      </c>
      <c r="J98" s="5">
        <v>277834846891</v>
      </c>
      <c r="K98" s="5">
        <v>312876920341</v>
      </c>
      <c r="L98" s="5">
        <v>343864776561</v>
      </c>
      <c r="M98" s="5">
        <v>359336251351</v>
      </c>
      <c r="N98" s="5">
        <v>327631148610</v>
      </c>
      <c r="O98" s="5">
        <v>377657346631</v>
      </c>
      <c r="P98" s="5">
        <v>295509369625</v>
      </c>
      <c r="Q98" s="5">
        <v>243161016894</v>
      </c>
      <c r="R98" s="5">
        <v>193834463606</v>
      </c>
    </row>
    <row r="99" spans="3:18" ht="15.5" x14ac:dyDescent="0.35">
      <c r="C99" t="s">
        <v>122</v>
      </c>
      <c r="D99" s="5">
        <v>12013624227</v>
      </c>
      <c r="E99" s="5">
        <v>12013624227</v>
      </c>
      <c r="F99" s="5">
        <v>12013624227</v>
      </c>
      <c r="G99" s="5">
        <v>12013624227</v>
      </c>
      <c r="I99" s="5">
        <v>12013624227</v>
      </c>
      <c r="J99" s="5">
        <v>12013624227</v>
      </c>
      <c r="K99" s="5">
        <v>12013624227</v>
      </c>
      <c r="L99" s="5">
        <v>12013624227</v>
      </c>
      <c r="M99" s="5">
        <v>12013624227</v>
      </c>
      <c r="N99" s="5">
        <v>12013624227</v>
      </c>
      <c r="O99" s="5">
        <v>12013624227</v>
      </c>
    </row>
    <row r="100" spans="3:18" ht="15.5" x14ac:dyDescent="0.35">
      <c r="C100" t="s">
        <v>119</v>
      </c>
      <c r="D100" s="5">
        <v>24800554550</v>
      </c>
      <c r="E100" s="5">
        <v>24800554550</v>
      </c>
      <c r="F100" s="5">
        <v>24800554548</v>
      </c>
      <c r="G100" s="5">
        <v>28028200857</v>
      </c>
      <c r="I100" s="5">
        <v>24800554548</v>
      </c>
      <c r="J100" s="5">
        <v>28028200857</v>
      </c>
      <c r="K100" s="5">
        <v>28211227488</v>
      </c>
      <c r="L100" s="5">
        <v>31081712866</v>
      </c>
      <c r="M100" s="5">
        <v>17062757721</v>
      </c>
      <c r="N100" s="5">
        <v>14588570139</v>
      </c>
      <c r="O100" s="5">
        <v>15542056718</v>
      </c>
      <c r="P100" s="5">
        <v>4725266631</v>
      </c>
      <c r="Q100" s="5">
        <v>5318353339</v>
      </c>
      <c r="R100" s="5">
        <v>6335131717</v>
      </c>
    </row>
    <row r="101" spans="3:18" ht="15.5" x14ac:dyDescent="0.35">
      <c r="C101" t="s">
        <v>126</v>
      </c>
      <c r="D101" s="5">
        <v>2088370616636</v>
      </c>
      <c r="E101" s="5">
        <v>2114575896945</v>
      </c>
      <c r="F101" s="5">
        <v>2137748904697</v>
      </c>
      <c r="G101" s="5">
        <v>2168640680841</v>
      </c>
      <c r="I101" s="5">
        <v>2137748904697</v>
      </c>
      <c r="J101" s="5">
        <v>2238141980222</v>
      </c>
      <c r="K101" s="5">
        <v>2026964207973</v>
      </c>
      <c r="L101" s="5">
        <v>1798177599273</v>
      </c>
      <c r="M101" s="5">
        <v>1344395786233</v>
      </c>
      <c r="N101" s="5">
        <v>1027704518846</v>
      </c>
      <c r="O101" s="5">
        <v>1004872366123</v>
      </c>
      <c r="P101" s="5">
        <v>887314895228</v>
      </c>
      <c r="Q101" s="5">
        <v>489937687246</v>
      </c>
      <c r="R101" s="5">
        <v>447651986216</v>
      </c>
    </row>
    <row r="102" spans="3:18" ht="15.5" x14ac:dyDescent="0.35">
      <c r="C102" t="s">
        <v>127</v>
      </c>
      <c r="D102" s="5">
        <v>2308140100895</v>
      </c>
      <c r="E102" s="5">
        <v>2330389711566</v>
      </c>
      <c r="F102" s="5">
        <v>2368716035742</v>
      </c>
      <c r="G102" s="5">
        <v>2347715874456</v>
      </c>
      <c r="I102" s="5">
        <v>2368716035742</v>
      </c>
      <c r="J102" s="5">
        <v>2419623796784</v>
      </c>
      <c r="K102" s="5">
        <v>2603216629702</v>
      </c>
      <c r="L102" s="5">
        <v>2475954037901</v>
      </c>
      <c r="M102" s="5">
        <v>2058393395416</v>
      </c>
      <c r="N102" s="5">
        <v>1390448759495</v>
      </c>
      <c r="O102" s="5">
        <v>1429301171225</v>
      </c>
      <c r="P102" s="5">
        <v>1317346611770</v>
      </c>
      <c r="Q102" s="5">
        <v>712173968096</v>
      </c>
      <c r="R102" s="5">
        <v>556844265541</v>
      </c>
    </row>
    <row r="103" spans="3:18" ht="15.5" x14ac:dyDescent="0.35">
      <c r="C103" t="s">
        <v>128</v>
      </c>
    </row>
    <row r="104" spans="3:18" ht="15.5" x14ac:dyDescent="0.35">
      <c r="C104" t="s">
        <v>129</v>
      </c>
    </row>
    <row r="105" spans="3:18" ht="15.5" x14ac:dyDescent="0.35">
      <c r="C105" t="s">
        <v>130</v>
      </c>
      <c r="D105" s="5">
        <v>1964426400929</v>
      </c>
      <c r="E105" s="5">
        <v>1935548177198</v>
      </c>
      <c r="F105" s="5">
        <v>1956191059072</v>
      </c>
      <c r="G105" s="5">
        <v>1841467698077</v>
      </c>
      <c r="I105" s="5">
        <v>1956191059072</v>
      </c>
      <c r="J105" s="5">
        <v>1760076142563</v>
      </c>
      <c r="K105" s="5">
        <v>439600408651</v>
      </c>
      <c r="L105" s="5">
        <v>708012768442</v>
      </c>
      <c r="M105" s="5">
        <v>254088502847</v>
      </c>
      <c r="N105" s="5">
        <v>309088351977</v>
      </c>
      <c r="O105" s="5">
        <v>285523262923</v>
      </c>
      <c r="P105" s="5">
        <v>366342449195</v>
      </c>
      <c r="Q105" s="5">
        <v>201916771013</v>
      </c>
      <c r="R105" s="5">
        <v>184348944913</v>
      </c>
    </row>
    <row r="106" spans="3:18" ht="15.5" x14ac:dyDescent="0.35">
      <c r="C106" t="s">
        <v>134</v>
      </c>
      <c r="K106" s="5">
        <v>42381065000</v>
      </c>
      <c r="L106" s="5">
        <v>228230321443</v>
      </c>
      <c r="N106" s="5">
        <v>109976685000</v>
      </c>
      <c r="O106" s="5">
        <v>157720746000</v>
      </c>
      <c r="P106" s="5">
        <v>90448326000</v>
      </c>
      <c r="Q106" s="5">
        <v>94107835644</v>
      </c>
      <c r="R106" s="5">
        <v>93329855308</v>
      </c>
    </row>
    <row r="107" spans="3:18" ht="15.5" x14ac:dyDescent="0.35">
      <c r="C107" t="s">
        <v>131</v>
      </c>
    </row>
    <row r="108" spans="3:18" ht="15.5" x14ac:dyDescent="0.35">
      <c r="C108" t="s">
        <v>132</v>
      </c>
      <c r="D108" s="5">
        <v>127484109173</v>
      </c>
      <c r="E108" s="5">
        <v>114298238174</v>
      </c>
      <c r="F108" s="5">
        <v>121275089699</v>
      </c>
      <c r="G108" s="5">
        <v>68844028355</v>
      </c>
      <c r="I108" s="5">
        <v>121275089699</v>
      </c>
      <c r="J108" s="5">
        <v>75998997968</v>
      </c>
      <c r="K108" s="5">
        <v>74781222484</v>
      </c>
      <c r="L108" s="5">
        <v>80349406457</v>
      </c>
      <c r="M108" s="5">
        <v>64712376555</v>
      </c>
      <c r="N108" s="5">
        <v>61877620561</v>
      </c>
      <c r="O108" s="5">
        <v>14536548689</v>
      </c>
      <c r="P108" s="5">
        <v>47743156346</v>
      </c>
      <c r="Q108" s="5">
        <v>14921317329</v>
      </c>
      <c r="R108" s="5">
        <v>7643675853</v>
      </c>
    </row>
    <row r="109" spans="3:18" ht="15.5" x14ac:dyDescent="0.35">
      <c r="C109" t="s">
        <v>133</v>
      </c>
      <c r="P109" s="5">
        <v>161578500000</v>
      </c>
    </row>
    <row r="110" spans="3:18" ht="15.5" x14ac:dyDescent="0.35">
      <c r="C110" t="s">
        <v>465</v>
      </c>
      <c r="N110" s="5">
        <v>150826797129</v>
      </c>
      <c r="O110" s="5">
        <v>168370825806</v>
      </c>
      <c r="P110" s="5">
        <v>161578500000</v>
      </c>
      <c r="R110" s="5">
        <v>35074409683</v>
      </c>
    </row>
    <row r="111" spans="3:18" ht="15.5" x14ac:dyDescent="0.35">
      <c r="C111" t="s">
        <v>789</v>
      </c>
      <c r="D111" s="5">
        <v>16996392078</v>
      </c>
      <c r="E111" s="5">
        <v>16396392078</v>
      </c>
      <c r="F111" s="5">
        <v>15096392078</v>
      </c>
      <c r="G111" s="5">
        <v>11647384578</v>
      </c>
      <c r="I111" s="5">
        <v>15096392078</v>
      </c>
      <c r="J111" s="5">
        <v>3418800000</v>
      </c>
      <c r="K111" s="5">
        <v>3418800000</v>
      </c>
      <c r="L111" s="5">
        <v>3418800000</v>
      </c>
      <c r="M111" s="5">
        <v>3418800000</v>
      </c>
      <c r="N111" s="5">
        <v>3418800000</v>
      </c>
      <c r="O111" s="5">
        <v>38899300000</v>
      </c>
      <c r="R111" s="5">
        <v>153219264357</v>
      </c>
    </row>
    <row r="112" spans="3:18" ht="15.5" x14ac:dyDescent="0.35">
      <c r="C112" t="s">
        <v>139</v>
      </c>
    </row>
    <row r="113" spans="3:18" ht="15.5" x14ac:dyDescent="0.35">
      <c r="C113" t="s">
        <v>1976</v>
      </c>
      <c r="L113" s="5">
        <v>1259531383</v>
      </c>
      <c r="M113" s="5">
        <v>8284108642</v>
      </c>
      <c r="N113" s="5">
        <v>9396935002</v>
      </c>
      <c r="O113" s="5">
        <v>3631922213</v>
      </c>
      <c r="P113" s="5">
        <v>4305740294</v>
      </c>
      <c r="Q113" s="5">
        <v>1198518642</v>
      </c>
      <c r="R113" s="5">
        <v>1048976374</v>
      </c>
    </row>
    <row r="114" spans="3:18" ht="15.5" x14ac:dyDescent="0.35">
      <c r="C114" t="s">
        <v>192</v>
      </c>
      <c r="K114" s="5">
        <v>1375450489259</v>
      </c>
      <c r="L114" s="5">
        <v>954338812232</v>
      </c>
      <c r="M114" s="5">
        <v>840535166945</v>
      </c>
      <c r="N114" s="5">
        <v>42000000000</v>
      </c>
      <c r="O114" s="5">
        <v>66000000000</v>
      </c>
      <c r="P114" s="5">
        <v>90000000000</v>
      </c>
      <c r="Q114" s="5">
        <v>7314600289</v>
      </c>
      <c r="R114" s="5">
        <v>19745731957</v>
      </c>
    </row>
    <row r="115" spans="3:18" ht="15.5" x14ac:dyDescent="0.35">
      <c r="C115" t="s">
        <v>145</v>
      </c>
      <c r="D115" s="5">
        <v>1481653978518</v>
      </c>
      <c r="E115" s="5">
        <v>1486610567291</v>
      </c>
      <c r="F115" s="5">
        <v>1501352675537</v>
      </c>
      <c r="G115" s="5">
        <v>1501149699842</v>
      </c>
      <c r="I115" s="5">
        <v>1501352675537</v>
      </c>
      <c r="J115" s="5">
        <v>1501502845066</v>
      </c>
      <c r="K115" s="5">
        <v>127949883084</v>
      </c>
      <c r="L115" s="5">
        <v>320726454312</v>
      </c>
      <c r="M115" s="5">
        <v>165451318897</v>
      </c>
      <c r="N115" s="5">
        <v>31255131192</v>
      </c>
      <c r="O115" s="5">
        <v>30049976731</v>
      </c>
      <c r="P115" s="5">
        <v>28235403944</v>
      </c>
      <c r="Q115" s="5">
        <v>14516051777</v>
      </c>
      <c r="R115" s="5">
        <v>23591567847</v>
      </c>
    </row>
    <row r="116" spans="3:18" ht="15.5" x14ac:dyDescent="0.35">
      <c r="C116" t="s">
        <v>137</v>
      </c>
      <c r="D116" s="5">
        <v>262417131385</v>
      </c>
      <c r="E116" s="5">
        <v>242582882912</v>
      </c>
      <c r="F116" s="5">
        <v>222489168770</v>
      </c>
      <c r="G116" s="5">
        <v>163650225431</v>
      </c>
      <c r="I116" s="5">
        <v>222489168770</v>
      </c>
      <c r="J116" s="5">
        <v>98666860959</v>
      </c>
      <c r="K116" s="5">
        <v>17441611121</v>
      </c>
      <c r="L116" s="5">
        <v>8414731862</v>
      </c>
      <c r="M116" s="5">
        <v>3743500934</v>
      </c>
      <c r="N116" s="5">
        <v>1110170853</v>
      </c>
      <c r="O116" s="5">
        <v>2705475388</v>
      </c>
      <c r="P116" s="5">
        <v>3010576104</v>
      </c>
      <c r="Q116" s="5">
        <v>2737886213</v>
      </c>
      <c r="R116" s="5">
        <v>3077772290</v>
      </c>
    </row>
    <row r="117" spans="3:18" ht="15.5" x14ac:dyDescent="0.35">
      <c r="C117" t="s">
        <v>136</v>
      </c>
      <c r="D117" s="5">
        <v>83164373</v>
      </c>
      <c r="E117" s="5">
        <v>177126612</v>
      </c>
      <c r="F117" s="5">
        <v>195126099</v>
      </c>
      <c r="G117" s="5">
        <v>428220106</v>
      </c>
      <c r="I117" s="5">
        <v>195126099</v>
      </c>
      <c r="J117" s="5">
        <v>88992347</v>
      </c>
      <c r="K117" s="5">
        <v>3629701805</v>
      </c>
      <c r="L117" s="5">
        <v>1142167582</v>
      </c>
      <c r="M117" s="5">
        <v>2123986973</v>
      </c>
      <c r="N117" s="5">
        <v>1903787112</v>
      </c>
      <c r="O117" s="5">
        <v>30627984151</v>
      </c>
      <c r="P117" s="5">
        <v>16573221352</v>
      </c>
      <c r="Q117" s="5">
        <v>12749081761</v>
      </c>
      <c r="R117" s="5">
        <v>1083232338</v>
      </c>
    </row>
    <row r="118" spans="3:18" ht="15.5" x14ac:dyDescent="0.35">
      <c r="C118" t="s">
        <v>146</v>
      </c>
      <c r="D118" s="5">
        <v>52430452229</v>
      </c>
      <c r="E118" s="5">
        <v>51989761376</v>
      </c>
      <c r="F118" s="5">
        <v>50592931830</v>
      </c>
      <c r="G118" s="5">
        <v>54391842261</v>
      </c>
      <c r="I118" s="5">
        <v>50592931830</v>
      </c>
      <c r="J118" s="5">
        <v>44843777300</v>
      </c>
      <c r="K118" s="5">
        <v>1419149202514</v>
      </c>
      <c r="L118" s="5">
        <v>994819621627</v>
      </c>
      <c r="M118" s="5">
        <v>917034117517</v>
      </c>
      <c r="N118" s="5">
        <v>271598006472</v>
      </c>
      <c r="O118" s="5">
        <v>362819920628</v>
      </c>
      <c r="P118" s="5">
        <v>362866085877</v>
      </c>
      <c r="Q118" s="5">
        <v>31446135807</v>
      </c>
      <c r="R118" s="5">
        <v>225529688421</v>
      </c>
    </row>
    <row r="119" spans="3:18" ht="15.5" x14ac:dyDescent="0.35">
      <c r="C119" t="s">
        <v>147</v>
      </c>
      <c r="D119" s="5">
        <v>52430452229</v>
      </c>
      <c r="E119" s="5">
        <v>51989761376</v>
      </c>
      <c r="F119" s="5">
        <v>50592931830</v>
      </c>
      <c r="G119" s="5">
        <v>54391842261</v>
      </c>
      <c r="I119" s="5">
        <v>50592931830</v>
      </c>
      <c r="J119" s="5">
        <v>44843777300</v>
      </c>
      <c r="K119" s="5">
        <v>1419149202514</v>
      </c>
      <c r="L119" s="5">
        <v>994819621627</v>
      </c>
      <c r="M119" s="5">
        <v>917034117517</v>
      </c>
      <c r="N119" s="5">
        <v>271598006472</v>
      </c>
      <c r="O119" s="5">
        <v>362819920628</v>
      </c>
      <c r="P119" s="5">
        <v>362866085877</v>
      </c>
      <c r="Q119" s="5">
        <v>31446135807</v>
      </c>
      <c r="R119" s="5">
        <v>225529688421</v>
      </c>
    </row>
    <row r="120" spans="3:18" ht="15.5" x14ac:dyDescent="0.35">
      <c r="C120" t="s">
        <v>152</v>
      </c>
    </row>
    <row r="121" spans="3:18" ht="15.5" x14ac:dyDescent="0.35">
      <c r="C121" t="s">
        <v>153</v>
      </c>
      <c r="E121" s="5">
        <v>370204463</v>
      </c>
      <c r="F121" s="5">
        <v>484350233</v>
      </c>
      <c r="I121" s="5">
        <v>484350233</v>
      </c>
      <c r="K121" s="5">
        <v>1376052355807</v>
      </c>
      <c r="L121" s="5">
        <v>956176475852</v>
      </c>
      <c r="M121" s="5">
        <v>855153821691</v>
      </c>
      <c r="N121" s="5">
        <v>51396935002</v>
      </c>
      <c r="O121" s="5">
        <v>69631922213</v>
      </c>
      <c r="P121" s="5">
        <v>94305740294</v>
      </c>
      <c r="Q121" s="5">
        <v>8513118931</v>
      </c>
      <c r="R121" s="5">
        <v>20794708331</v>
      </c>
    </row>
    <row r="122" spans="3:18" ht="15.5" x14ac:dyDescent="0.35">
      <c r="C122" t="s">
        <v>154</v>
      </c>
      <c r="D122" s="5">
        <v>2016856853158</v>
      </c>
      <c r="E122" s="5">
        <v>1987537938574</v>
      </c>
      <c r="F122" s="5">
        <v>2006783990902</v>
      </c>
      <c r="G122" s="5">
        <v>1895859540338</v>
      </c>
      <c r="I122" s="5">
        <v>2006783990902</v>
      </c>
      <c r="J122" s="5">
        <v>1804919919863</v>
      </c>
      <c r="K122" s="5">
        <v>1858749611165</v>
      </c>
      <c r="L122" s="5">
        <v>1702832390069</v>
      </c>
      <c r="M122" s="5">
        <v>1171122620364</v>
      </c>
      <c r="N122" s="5">
        <v>580686358449</v>
      </c>
      <c r="O122" s="5">
        <v>648343183551</v>
      </c>
      <c r="P122" s="5">
        <v>729208535072</v>
      </c>
      <c r="Q122" s="5">
        <v>233362906820</v>
      </c>
      <c r="R122" s="5">
        <v>409878633334</v>
      </c>
    </row>
    <row r="123" spans="3:18" ht="15.5" x14ac:dyDescent="0.35">
      <c r="C123" t="s">
        <v>155</v>
      </c>
    </row>
    <row r="124" spans="3:18" ht="15.5" x14ac:dyDescent="0.35">
      <c r="C124" t="s">
        <v>156</v>
      </c>
      <c r="D124" s="5">
        <v>505000000000</v>
      </c>
      <c r="E124" s="5">
        <v>505000000000</v>
      </c>
      <c r="F124" s="5">
        <v>505000000000</v>
      </c>
      <c r="G124" s="5">
        <v>505000000000</v>
      </c>
      <c r="I124" s="5">
        <v>505000000000</v>
      </c>
      <c r="J124" s="5">
        <v>505000000000</v>
      </c>
      <c r="K124" s="5">
        <v>505000000000</v>
      </c>
      <c r="L124" s="5">
        <v>505000000000</v>
      </c>
      <c r="M124" s="5">
        <v>505000000000</v>
      </c>
      <c r="N124" s="5">
        <v>505000000000</v>
      </c>
      <c r="O124" s="5">
        <v>505000000000</v>
      </c>
      <c r="P124" s="5">
        <v>505000000000</v>
      </c>
      <c r="Q124" s="5">
        <v>505000000000</v>
      </c>
      <c r="R124" s="5">
        <v>250000000000</v>
      </c>
    </row>
    <row r="125" spans="3:18" ht="15.5" x14ac:dyDescent="0.35">
      <c r="C125" t="s">
        <v>157</v>
      </c>
      <c r="D125" s="5">
        <v>32199999339</v>
      </c>
      <c r="E125" s="5">
        <v>32199999339</v>
      </c>
      <c r="F125" s="5">
        <v>32199999339</v>
      </c>
      <c r="G125" s="5">
        <v>32199999339</v>
      </c>
      <c r="I125" s="5">
        <v>32199999339</v>
      </c>
      <c r="J125" s="5">
        <v>32199999339</v>
      </c>
      <c r="K125" s="5">
        <v>32199999339</v>
      </c>
      <c r="L125" s="5">
        <v>32199999339</v>
      </c>
      <c r="M125" s="5">
        <v>32199999339</v>
      </c>
      <c r="N125" s="5">
        <v>32199999339</v>
      </c>
      <c r="O125" s="5">
        <v>32199999339</v>
      </c>
      <c r="P125" s="5">
        <v>32199999339</v>
      </c>
      <c r="Q125" s="5">
        <v>32199999339</v>
      </c>
    </row>
    <row r="126" spans="3:18" ht="15.5" x14ac:dyDescent="0.35">
      <c r="C126" t="s">
        <v>158</v>
      </c>
      <c r="D126" s="5">
        <v>-230962195572</v>
      </c>
      <c r="E126" s="5">
        <v>-183425971803</v>
      </c>
      <c r="F126" s="5">
        <v>-158570953731</v>
      </c>
      <c r="G126" s="5">
        <v>-72576115819</v>
      </c>
      <c r="I126" s="5">
        <v>-158570953731</v>
      </c>
      <c r="J126" s="5">
        <v>84724081528</v>
      </c>
      <c r="K126" s="5">
        <v>205637747919</v>
      </c>
      <c r="L126" s="5">
        <v>228333820002</v>
      </c>
      <c r="M126" s="5">
        <v>330763589730</v>
      </c>
      <c r="N126" s="5">
        <v>250537375542</v>
      </c>
      <c r="O126" s="5">
        <v>219798316841</v>
      </c>
      <c r="P126" s="5">
        <v>50938077359</v>
      </c>
      <c r="Q126" s="5">
        <v>-58388938063</v>
      </c>
      <c r="R126" s="5">
        <v>-103034367793</v>
      </c>
    </row>
    <row r="127" spans="3:18" ht="15.5" x14ac:dyDescent="0.35">
      <c r="C127" t="s">
        <v>162</v>
      </c>
      <c r="D127" s="5">
        <v>-14954556030</v>
      </c>
      <c r="E127" s="5">
        <v>-10922254544</v>
      </c>
      <c r="F127" s="5">
        <v>-16697000768</v>
      </c>
      <c r="G127" s="5">
        <v>-12767549402</v>
      </c>
      <c r="I127" s="5">
        <v>-16697000768</v>
      </c>
      <c r="J127" s="5">
        <v>-7220203946</v>
      </c>
      <c r="K127" s="5">
        <v>1629271279</v>
      </c>
      <c r="L127" s="5">
        <v>7587828491</v>
      </c>
      <c r="M127" s="5">
        <v>19307185983</v>
      </c>
      <c r="N127" s="5">
        <v>22025026165</v>
      </c>
      <c r="O127" s="5">
        <v>23959671494</v>
      </c>
    </row>
    <row r="128" spans="3:18" ht="15.5" x14ac:dyDescent="0.35">
      <c r="C128" t="s">
        <v>10</v>
      </c>
      <c r="D128" s="5">
        <v>291283247737</v>
      </c>
      <c r="E128" s="5">
        <v>342851772992</v>
      </c>
      <c r="F128" s="5">
        <v>361932044840</v>
      </c>
      <c r="G128" s="5">
        <v>451856334118</v>
      </c>
      <c r="I128" s="5">
        <v>361932044840</v>
      </c>
      <c r="J128" s="5">
        <v>614703876921</v>
      </c>
      <c r="K128" s="5">
        <v>744467018537</v>
      </c>
      <c r="L128" s="5">
        <v>773121647832</v>
      </c>
      <c r="M128" s="5">
        <v>887270775052</v>
      </c>
      <c r="N128" s="5">
        <v>809762401046</v>
      </c>
      <c r="O128" s="5">
        <v>780957987674</v>
      </c>
      <c r="P128" s="5">
        <v>588138076698</v>
      </c>
      <c r="Q128" s="5">
        <v>478811061276</v>
      </c>
      <c r="R128" s="5">
        <v>146965632207</v>
      </c>
    </row>
    <row r="129" spans="2:18" ht="15.5" x14ac:dyDescent="0.35">
      <c r="C129" t="s">
        <v>163</v>
      </c>
      <c r="D129" s="5">
        <v>2308140100895</v>
      </c>
      <c r="E129" s="5">
        <v>2330389711566</v>
      </c>
      <c r="F129" s="5">
        <v>2368716035742</v>
      </c>
      <c r="G129" s="5">
        <v>2347715874456</v>
      </c>
      <c r="I129" s="5">
        <v>2368716035742</v>
      </c>
      <c r="J129" s="5">
        <v>2419623796784</v>
      </c>
      <c r="K129" s="5">
        <v>2603216629702</v>
      </c>
      <c r="L129" s="5">
        <v>2475954037901</v>
      </c>
      <c r="M129" s="5">
        <v>2058393395416</v>
      </c>
      <c r="N129" s="5">
        <v>1390448759495</v>
      </c>
      <c r="O129" s="5">
        <v>1429301171225</v>
      </c>
      <c r="P129" s="5">
        <v>1317346611770</v>
      </c>
      <c r="Q129" s="5">
        <v>712173968096</v>
      </c>
      <c r="R129" s="5">
        <v>556844265541</v>
      </c>
    </row>
    <row r="130" spans="2:18" ht="15.5" x14ac:dyDescent="0.35">
      <c r="C130" t="s">
        <v>164</v>
      </c>
      <c r="D130" s="5">
        <v>25250000000</v>
      </c>
      <c r="E130" s="5">
        <v>25250000000</v>
      </c>
      <c r="F130" s="5">
        <v>25250000000</v>
      </c>
      <c r="G130" s="5">
        <v>25250000000</v>
      </c>
      <c r="I130" s="5">
        <v>25250000000</v>
      </c>
      <c r="J130" s="5">
        <v>25250000000</v>
      </c>
      <c r="K130" s="5">
        <v>25250000000</v>
      </c>
      <c r="L130" s="5">
        <v>25250000000</v>
      </c>
      <c r="M130" s="5">
        <v>25250000000</v>
      </c>
      <c r="N130" s="5">
        <v>25250000000</v>
      </c>
      <c r="O130" s="5">
        <v>25250000000</v>
      </c>
      <c r="P130" s="5">
        <v>5050000000</v>
      </c>
      <c r="Q130" s="5">
        <v>5050000000</v>
      </c>
      <c r="R130" s="5">
        <v>2500000</v>
      </c>
    </row>
    <row r="132" spans="2:18" ht="15.5" x14ac:dyDescent="0.35">
      <c r="B132" t="s">
        <v>165</v>
      </c>
      <c r="C132" t="s">
        <v>166</v>
      </c>
      <c r="D132" s="5">
        <v>-13213335463</v>
      </c>
      <c r="E132" s="5">
        <v>-19846094716</v>
      </c>
      <c r="F132" s="5">
        <v>-26065746293</v>
      </c>
      <c r="G132" s="5">
        <v>-6674363977</v>
      </c>
      <c r="I132" s="5">
        <v>-42168298711</v>
      </c>
      <c r="J132" s="5">
        <v>23572079534</v>
      </c>
      <c r="K132" s="5">
        <v>112989057532</v>
      </c>
      <c r="L132" s="5">
        <v>153579087270</v>
      </c>
      <c r="M132" s="5">
        <v>-102535087736</v>
      </c>
      <c r="N132" s="5">
        <v>208905876966</v>
      </c>
      <c r="O132" s="5">
        <v>282325784051</v>
      </c>
      <c r="P132" s="5">
        <v>90816406568</v>
      </c>
      <c r="Q132" s="5">
        <v>32588237913</v>
      </c>
      <c r="R132" s="5">
        <v>85647622527</v>
      </c>
    </row>
    <row r="133" spans="2:18" ht="15.5" x14ac:dyDescent="0.35">
      <c r="C133" t="s">
        <v>167</v>
      </c>
      <c r="D133" s="5">
        <v>13419962141</v>
      </c>
      <c r="E133" s="5">
        <v>31782224398</v>
      </c>
      <c r="F133" s="5">
        <v>1115274816</v>
      </c>
      <c r="G133" s="5">
        <v>15485580180</v>
      </c>
      <c r="I133" s="5">
        <v>37263830976</v>
      </c>
      <c r="J133" s="5">
        <v>158440712946</v>
      </c>
      <c r="K133" s="5">
        <v>614207684549</v>
      </c>
      <c r="L133" s="5">
        <v>738474917304</v>
      </c>
      <c r="M133" s="5">
        <v>762017348713</v>
      </c>
      <c r="N133" s="5">
        <v>672324310642</v>
      </c>
      <c r="O133" s="5">
        <v>731049838675</v>
      </c>
      <c r="P133" s="5">
        <v>879946929692</v>
      </c>
      <c r="Q133" s="5">
        <v>451584565235</v>
      </c>
      <c r="R133" s="5">
        <v>146830925802</v>
      </c>
    </row>
    <row r="134" spans="2:18" ht="15.5" x14ac:dyDescent="0.35">
      <c r="C134" t="s">
        <v>2099</v>
      </c>
    </row>
    <row r="135" spans="2:18" ht="15.5" x14ac:dyDescent="0.35">
      <c r="C135" t="s">
        <v>377</v>
      </c>
      <c r="D135" s="5">
        <v>2475384</v>
      </c>
      <c r="E135" s="5">
        <v>1023923</v>
      </c>
      <c r="F135" s="5">
        <v>149685117</v>
      </c>
      <c r="I135" s="5">
        <v>149685117</v>
      </c>
      <c r="J135" s="5">
        <v>1753824187</v>
      </c>
      <c r="K135" s="5">
        <v>4923863</v>
      </c>
      <c r="L135" s="5">
        <v>22769556532</v>
      </c>
      <c r="M135" s="5">
        <v>24534261979</v>
      </c>
      <c r="N135" s="5">
        <v>180097317</v>
      </c>
      <c r="O135" s="5">
        <v>302659015</v>
      </c>
      <c r="P135" s="5">
        <v>10833487257</v>
      </c>
      <c r="Q135" s="5">
        <v>103514485</v>
      </c>
      <c r="R135" s="5">
        <v>1919453530</v>
      </c>
    </row>
    <row r="136" spans="2:18" ht="15.5" x14ac:dyDescent="0.35">
      <c r="C136" t="s">
        <v>168</v>
      </c>
      <c r="D136" s="5">
        <v>-3602122385</v>
      </c>
      <c r="E136" s="5">
        <v>-16512594504</v>
      </c>
      <c r="F136" s="5">
        <v>-5711655434</v>
      </c>
      <c r="G136" s="5">
        <v>-9459122739</v>
      </c>
      <c r="I136" s="5">
        <v>-40616059136</v>
      </c>
      <c r="J136" s="5">
        <v>-107622700770</v>
      </c>
      <c r="K136" s="5">
        <v>-362312343069</v>
      </c>
      <c r="L136" s="5">
        <v>-443699961240</v>
      </c>
      <c r="M136" s="5">
        <v>-607488651390</v>
      </c>
      <c r="N136" s="5">
        <v>-351397031277</v>
      </c>
      <c r="O136" s="5">
        <v>-465920503564</v>
      </c>
      <c r="P136" s="5">
        <v>-562904551670</v>
      </c>
      <c r="Q136" s="5">
        <v>-245666032305</v>
      </c>
      <c r="R136" s="5">
        <v>-31036421490</v>
      </c>
    </row>
    <row r="137" spans="2:18" ht="15.5" x14ac:dyDescent="0.35">
      <c r="C137" t="s">
        <v>1125</v>
      </c>
    </row>
    <row r="138" spans="2:18" ht="15.5" x14ac:dyDescent="0.35">
      <c r="C138" t="s">
        <v>1851</v>
      </c>
      <c r="F138" s="5">
        <v>9462437920</v>
      </c>
      <c r="G138" s="5">
        <v>-9462437920</v>
      </c>
    </row>
    <row r="139" spans="2:18" ht="15.5" x14ac:dyDescent="0.35">
      <c r="C139" t="s">
        <v>2100</v>
      </c>
      <c r="F139" s="5">
        <v>-2572209202</v>
      </c>
      <c r="I139" s="5">
        <v>-2572209202</v>
      </c>
    </row>
    <row r="140" spans="2:18" ht="15.5" x14ac:dyDescent="0.35">
      <c r="C140" t="s">
        <v>170</v>
      </c>
      <c r="D140" s="5">
        <v>15745984</v>
      </c>
      <c r="E140" s="5">
        <v>30044244167</v>
      </c>
      <c r="F140" s="5">
        <v>-33560622</v>
      </c>
      <c r="G140" s="5">
        <v>-154521111</v>
      </c>
      <c r="I140" s="5">
        <v>-1174610176</v>
      </c>
      <c r="J140" s="5">
        <v>-28965160910</v>
      </c>
      <c r="K140" s="5">
        <v>-66248220598</v>
      </c>
      <c r="L140" s="5">
        <v>-115915615240</v>
      </c>
      <c r="M140" s="5">
        <v>-68622746627</v>
      </c>
      <c r="N140" s="5">
        <v>-46965789510</v>
      </c>
      <c r="O140" s="5">
        <v>-40151957331</v>
      </c>
      <c r="P140" s="5">
        <v>-15512934759</v>
      </c>
      <c r="Q140" s="5">
        <v>-13021507268</v>
      </c>
      <c r="R140" s="5">
        <v>-12696954694</v>
      </c>
    </row>
    <row r="141" spans="2:18" ht="15.5" x14ac:dyDescent="0.35">
      <c r="C141" t="s">
        <v>520</v>
      </c>
      <c r="D141" s="5">
        <v>-4905779323</v>
      </c>
      <c r="E141" s="5">
        <v>-9459752347</v>
      </c>
      <c r="F141" s="5">
        <v>-6440879811</v>
      </c>
      <c r="G141" s="5">
        <v>-6557390441</v>
      </c>
      <c r="I141" s="5">
        <v>-23454120480</v>
      </c>
      <c r="J141" s="5">
        <v>-38110179056</v>
      </c>
      <c r="K141" s="5">
        <v>-34964108590</v>
      </c>
      <c r="L141" s="5">
        <v>-34198565370</v>
      </c>
      <c r="M141" s="5">
        <v>-21259993544</v>
      </c>
      <c r="N141" s="5">
        <v>-17757718499</v>
      </c>
      <c r="O141" s="5">
        <v>-12852011223</v>
      </c>
      <c r="P141" s="5">
        <v>-16178845976</v>
      </c>
      <c r="Q141" s="5">
        <v>-23313906642</v>
      </c>
      <c r="R141" s="5">
        <v>-5925737933</v>
      </c>
    </row>
    <row r="142" spans="2:18" ht="15.5" x14ac:dyDescent="0.35">
      <c r="C142" t="s">
        <v>202</v>
      </c>
      <c r="J142" s="5">
        <v>-24758157667</v>
      </c>
      <c r="K142" s="5">
        <v>-9039961960</v>
      </c>
      <c r="L142" s="5">
        <v>19631796702</v>
      </c>
      <c r="M142" s="5">
        <v>-121050196381</v>
      </c>
      <c r="N142" s="5">
        <v>16412161927</v>
      </c>
      <c r="O142" s="5">
        <v>87758802465</v>
      </c>
      <c r="P142" s="5">
        <v>-110937777712</v>
      </c>
      <c r="Q142" s="5">
        <v>-108671618861</v>
      </c>
      <c r="R142" s="5">
        <v>-7316141447</v>
      </c>
    </row>
    <row r="143" spans="2:18" ht="15.5" x14ac:dyDescent="0.35">
      <c r="C143" t="s">
        <v>1047</v>
      </c>
      <c r="F143" s="5">
        <v>5487790562</v>
      </c>
      <c r="I143" s="5">
        <v>5487790562</v>
      </c>
    </row>
    <row r="144" spans="2:18" ht="15.5" x14ac:dyDescent="0.35">
      <c r="C144" t="s">
        <v>171</v>
      </c>
      <c r="D144" s="5">
        <v>-3119527832</v>
      </c>
      <c r="E144" s="5">
        <v>-214392728</v>
      </c>
      <c r="F144" s="5">
        <v>-10270023267</v>
      </c>
      <c r="G144" s="5">
        <v>-1138007</v>
      </c>
      <c r="J144" s="5">
        <v>62833740804</v>
      </c>
      <c r="K144" s="5">
        <v>-28658916663</v>
      </c>
      <c r="L144" s="5">
        <v>-33483041418</v>
      </c>
      <c r="M144" s="5">
        <v>-70665110486</v>
      </c>
      <c r="N144" s="5">
        <v>-63890153634</v>
      </c>
      <c r="O144" s="5">
        <v>-17861043986</v>
      </c>
      <c r="P144" s="5">
        <v>-94429900264</v>
      </c>
      <c r="Q144" s="5">
        <v>-28426776731</v>
      </c>
      <c r="R144" s="5">
        <v>-6127501241</v>
      </c>
    </row>
    <row r="145" spans="3:18" ht="15.5" x14ac:dyDescent="0.35">
      <c r="C145" t="s">
        <v>1050</v>
      </c>
      <c r="D145" s="5">
        <v>-15024089432</v>
      </c>
      <c r="E145" s="5">
        <v>-55486847625</v>
      </c>
      <c r="F145" s="5">
        <v>-17252606372</v>
      </c>
      <c r="G145" s="5">
        <v>3474666061</v>
      </c>
      <c r="I145" s="5">
        <v>-17252606372</v>
      </c>
    </row>
    <row r="146" spans="3:18" ht="15.5" x14ac:dyDescent="0.35">
      <c r="C146" t="s">
        <v>172</v>
      </c>
      <c r="D146" s="5">
        <v>-3790745984</v>
      </c>
      <c r="E146" s="5">
        <v>-13556254016</v>
      </c>
      <c r="F146" s="5">
        <v>11545357545</v>
      </c>
      <c r="G146" s="5">
        <v>-3452969627</v>
      </c>
      <c r="I146" s="5">
        <v>-2141121013</v>
      </c>
      <c r="J146" s="5">
        <v>-54547125493</v>
      </c>
      <c r="K146" s="5">
        <v>40200745021</v>
      </c>
      <c r="L146" s="5">
        <v>356905396126</v>
      </c>
      <c r="M146" s="5">
        <v>609589841576</v>
      </c>
      <c r="N146" s="5">
        <v>-122432749310</v>
      </c>
      <c r="O146" s="5">
        <v>63216128462</v>
      </c>
      <c r="P146" s="5">
        <v>138344305504</v>
      </c>
      <c r="Q146" s="5">
        <v>60765663160</v>
      </c>
      <c r="R146" s="5">
        <v>-45907162136</v>
      </c>
    </row>
    <row r="147" spans="3:18" ht="15.5" x14ac:dyDescent="0.35">
      <c r="C147" t="s">
        <v>173</v>
      </c>
      <c r="D147" s="5">
        <v>17127712071</v>
      </c>
      <c r="E147" s="5">
        <v>25334639610</v>
      </c>
      <c r="F147" s="5">
        <v>10293849020</v>
      </c>
      <c r="G147" s="5">
        <v>22648637024</v>
      </c>
      <c r="I147" s="5">
        <v>49156931239</v>
      </c>
      <c r="J147" s="5">
        <v>-10263974324</v>
      </c>
      <c r="K147" s="5">
        <v>-160206011011</v>
      </c>
      <c r="L147" s="5">
        <v>-634207507818</v>
      </c>
      <c r="M147" s="5">
        <v>-404571962836</v>
      </c>
      <c r="N147" s="5">
        <v>-77081252730</v>
      </c>
      <c r="O147" s="5">
        <v>-347720663031</v>
      </c>
      <c r="P147" s="5">
        <v>-226901701192</v>
      </c>
      <c r="Q147" s="5">
        <v>-40477196374</v>
      </c>
      <c r="R147" s="5">
        <v>-93668309141</v>
      </c>
    </row>
    <row r="148" spans="3:18" ht="15.5" x14ac:dyDescent="0.35">
      <c r="C148" t="s">
        <v>175</v>
      </c>
      <c r="D148" s="5">
        <v>-652193762</v>
      </c>
      <c r="E148" s="5">
        <v>-308288800</v>
      </c>
      <c r="F148" s="5">
        <v>-3183505612</v>
      </c>
      <c r="G148" s="5">
        <v>-1685369152</v>
      </c>
      <c r="I148" s="5">
        <v>-5268354488</v>
      </c>
      <c r="J148" s="5">
        <v>-204386857</v>
      </c>
      <c r="K148" s="5">
        <v>-5173518097</v>
      </c>
      <c r="L148" s="5">
        <v>-16894682376</v>
      </c>
      <c r="M148" s="5">
        <v>-61760720940</v>
      </c>
      <c r="N148" s="5">
        <v>-5122159907</v>
      </c>
      <c r="O148" s="5">
        <v>-2462184979</v>
      </c>
      <c r="P148" s="5">
        <v>-12156648182</v>
      </c>
      <c r="Q148" s="5">
        <v>-79764342983</v>
      </c>
      <c r="R148" s="5">
        <v>-13841938406</v>
      </c>
    </row>
    <row r="149" spans="3:18" ht="15.5" x14ac:dyDescent="0.35">
      <c r="C149" t="s">
        <v>2101</v>
      </c>
      <c r="D149" s="5">
        <v>-3570000000</v>
      </c>
      <c r="E149" s="5">
        <v>-2045000000</v>
      </c>
      <c r="F149" s="5">
        <v>28743056842</v>
      </c>
      <c r="I149" s="5">
        <v>28743056842</v>
      </c>
      <c r="P149" s="5">
        <v>-7200000000</v>
      </c>
      <c r="Q149" s="5">
        <v>-3755143454</v>
      </c>
      <c r="R149" s="5">
        <v>-8100000000</v>
      </c>
    </row>
    <row r="150" spans="3:18" ht="15.5" x14ac:dyDescent="0.35">
      <c r="C150" t="s">
        <v>2093</v>
      </c>
      <c r="F150" s="5">
        <v>-1610789</v>
      </c>
      <c r="G150" s="5">
        <v>504682</v>
      </c>
      <c r="J150" s="5">
        <v>4652779178</v>
      </c>
      <c r="K150" s="5">
        <v>-249539126</v>
      </c>
      <c r="L150" s="5">
        <v>-1079265057</v>
      </c>
      <c r="M150" s="5">
        <v>-1015092034</v>
      </c>
      <c r="N150" s="5">
        <v>-958778470</v>
      </c>
      <c r="O150" s="5">
        <v>-3544724794</v>
      </c>
      <c r="P150" s="5">
        <v>-768014517</v>
      </c>
      <c r="Q150" s="5">
        <v>-61928611</v>
      </c>
      <c r="R150" s="5">
        <v>2885157709</v>
      </c>
    </row>
    <row r="151" spans="3:18" ht="15.5" x14ac:dyDescent="0.35">
      <c r="C151" t="s">
        <v>1880</v>
      </c>
    </row>
    <row r="152" spans="3:18" ht="15.5" x14ac:dyDescent="0.35">
      <c r="C152" t="s">
        <v>1454</v>
      </c>
      <c r="P152" s="5">
        <v>-127489159667</v>
      </c>
      <c r="Q152" s="5">
        <v>-19981818862</v>
      </c>
      <c r="R152" s="5">
        <v>-465080000</v>
      </c>
    </row>
    <row r="153" spans="3:18" ht="15.5" x14ac:dyDescent="0.35">
      <c r="C153" t="s">
        <v>2102</v>
      </c>
    </row>
    <row r="154" spans="3:18" ht="15.5" x14ac:dyDescent="0.35">
      <c r="C154" t="s">
        <v>534</v>
      </c>
      <c r="O154" s="5">
        <v>-43382601012</v>
      </c>
    </row>
    <row r="155" spans="3:18" ht="15.5" x14ac:dyDescent="0.35">
      <c r="C155" t="s">
        <v>2103</v>
      </c>
    </row>
    <row r="156" spans="3:18" ht="15.5" x14ac:dyDescent="0.35">
      <c r="C156" t="s">
        <v>1201</v>
      </c>
      <c r="F156" s="5">
        <v>2771550000</v>
      </c>
      <c r="I156" s="5">
        <v>2771550000</v>
      </c>
    </row>
    <row r="157" spans="3:18" ht="15.5" x14ac:dyDescent="0.35">
      <c r="C157" t="s">
        <v>2104</v>
      </c>
      <c r="Q157" s="5">
        <v>-298506560</v>
      </c>
    </row>
    <row r="158" spans="3:18" ht="15.5" x14ac:dyDescent="0.35">
      <c r="C158" t="s">
        <v>1601</v>
      </c>
      <c r="K158" s="5">
        <v>-500000000</v>
      </c>
    </row>
    <row r="159" spans="3:18" ht="15.5" x14ac:dyDescent="0.35">
      <c r="C159" t="s">
        <v>2105</v>
      </c>
      <c r="O159" s="5">
        <v>-150000000</v>
      </c>
    </row>
    <row r="160" spans="3:18" ht="15.5" x14ac:dyDescent="0.35">
      <c r="C160" t="s">
        <v>176</v>
      </c>
      <c r="L160" s="5">
        <v>-47681426295</v>
      </c>
      <c r="M160" s="5">
        <v>-7359543452</v>
      </c>
      <c r="N160" s="5">
        <v>-1500000000</v>
      </c>
      <c r="O160" s="5">
        <v>-930000000</v>
      </c>
    </row>
    <row r="161" spans="3:18" ht="15.5" x14ac:dyDescent="0.35">
      <c r="C161" t="s">
        <v>221</v>
      </c>
    </row>
    <row r="162" spans="3:18" ht="15.5" x14ac:dyDescent="0.35">
      <c r="C162" t="s">
        <v>2048</v>
      </c>
      <c r="D162" s="5">
        <v>89905833</v>
      </c>
      <c r="E162" s="5">
        <v>2144928410</v>
      </c>
      <c r="F162" s="5">
        <v>-1</v>
      </c>
      <c r="G162" s="5">
        <v>3108108108</v>
      </c>
      <c r="I162" s="5">
        <v>3142342341</v>
      </c>
      <c r="J162" s="5">
        <v>2363524213</v>
      </c>
      <c r="K162" s="5">
        <v>444559398</v>
      </c>
      <c r="L162" s="5">
        <v>109090908</v>
      </c>
      <c r="M162" s="5">
        <v>2481177816</v>
      </c>
      <c r="N162" s="5">
        <v>145454546</v>
      </c>
      <c r="O162" s="5">
        <v>680000000</v>
      </c>
      <c r="Q162" s="5">
        <v>14004980000</v>
      </c>
      <c r="R162" s="5">
        <v>36960278000</v>
      </c>
    </row>
    <row r="163" spans="3:18" ht="15.5" x14ac:dyDescent="0.35">
      <c r="C163" t="s">
        <v>801</v>
      </c>
      <c r="K163" s="5">
        <v>-128929775000</v>
      </c>
      <c r="L163" s="5">
        <v>-246469917498</v>
      </c>
      <c r="M163" s="5">
        <v>-258540179591</v>
      </c>
      <c r="N163" s="5">
        <v>-69645768899</v>
      </c>
      <c r="O163" s="5">
        <v>-232147849032</v>
      </c>
      <c r="P163" s="5">
        <v>-181671711213</v>
      </c>
      <c r="R163" s="5">
        <v>-110471806444</v>
      </c>
    </row>
    <row r="164" spans="3:18" ht="15.5" x14ac:dyDescent="0.35">
      <c r="C164" t="s">
        <v>2106</v>
      </c>
      <c r="R164" s="5">
        <v>-800000000</v>
      </c>
    </row>
    <row r="165" spans="3:18" ht="15.5" x14ac:dyDescent="0.35">
      <c r="C165" t="s">
        <v>743</v>
      </c>
    </row>
    <row r="166" spans="3:18" ht="15.5" x14ac:dyDescent="0.35">
      <c r="C166" t="s">
        <v>2107</v>
      </c>
      <c r="D166" s="5">
        <v>21260000000</v>
      </c>
      <c r="E166" s="5">
        <v>25543000000</v>
      </c>
      <c r="Q166" s="5">
        <v>29099238674</v>
      </c>
      <c r="R166" s="5">
        <v>-300000000</v>
      </c>
    </row>
    <row r="167" spans="3:18" ht="15.5" x14ac:dyDescent="0.35">
      <c r="C167" t="s">
        <v>189</v>
      </c>
      <c r="D167" s="5">
        <v>-3790745984</v>
      </c>
      <c r="E167" s="5">
        <v>-13556254016</v>
      </c>
      <c r="F167" s="5">
        <v>11545357545</v>
      </c>
      <c r="G167" s="5">
        <v>-3452969627</v>
      </c>
      <c r="I167" s="5">
        <v>-2141121013</v>
      </c>
      <c r="J167" s="5">
        <v>-54547125493</v>
      </c>
      <c r="K167" s="5">
        <v>40200745021</v>
      </c>
      <c r="L167" s="5">
        <v>356905396126</v>
      </c>
      <c r="M167" s="5">
        <v>609589841576</v>
      </c>
      <c r="N167" s="5">
        <v>-122432749310</v>
      </c>
      <c r="O167" s="5">
        <v>63216128462</v>
      </c>
      <c r="P167" s="5">
        <v>138344305504</v>
      </c>
      <c r="Q167" s="5">
        <v>60765663160</v>
      </c>
      <c r="R167" s="5">
        <v>-45907162136</v>
      </c>
    </row>
    <row r="168" spans="3:18" ht="15.5" x14ac:dyDescent="0.35">
      <c r="C168" t="s">
        <v>2108</v>
      </c>
      <c r="F168" s="5">
        <v>11677592078</v>
      </c>
      <c r="I168" s="5">
        <v>11677592078</v>
      </c>
      <c r="N168" s="5">
        <v>-35480500000</v>
      </c>
      <c r="Q168" s="5">
        <v>-5093916857</v>
      </c>
      <c r="R168" s="5">
        <v>-10684795893</v>
      </c>
    </row>
    <row r="169" spans="3:18" ht="15.5" x14ac:dyDescent="0.35">
      <c r="C169" t="s">
        <v>634</v>
      </c>
      <c r="L169" s="5">
        <v>228230321443</v>
      </c>
      <c r="N169" s="5">
        <v>109976685000</v>
      </c>
      <c r="O169" s="5">
        <v>741599832996</v>
      </c>
    </row>
    <row r="170" spans="3:18" ht="15.5" x14ac:dyDescent="0.35">
      <c r="C170" t="s">
        <v>204</v>
      </c>
      <c r="D170" s="5">
        <v>-4500000000</v>
      </c>
      <c r="E170" s="5">
        <v>-14747000000</v>
      </c>
      <c r="K170" s="5">
        <v>-1262284341794</v>
      </c>
      <c r="L170" s="5">
        <v>-226180000000</v>
      </c>
      <c r="M170" s="5">
        <v>-66000000000</v>
      </c>
      <c r="N170" s="5">
        <v>-24000000000</v>
      </c>
      <c r="O170" s="5">
        <v>-24000000000</v>
      </c>
      <c r="P170" s="5">
        <v>-25910328710</v>
      </c>
      <c r="Q170" s="5">
        <v>-22006869703</v>
      </c>
      <c r="R170" s="5">
        <v>-28853121375</v>
      </c>
    </row>
    <row r="171" spans="3:18" ht="15.5" x14ac:dyDescent="0.35">
      <c r="C171" t="s">
        <v>2109</v>
      </c>
      <c r="M171" s="5">
        <v>-164908950358</v>
      </c>
      <c r="N171" s="5">
        <v>8758849673</v>
      </c>
    </row>
    <row r="172" spans="3:18" ht="15.5" x14ac:dyDescent="0.35">
      <c r="C172" t="s">
        <v>711</v>
      </c>
    </row>
    <row r="173" spans="3:18" ht="15.5" x14ac:dyDescent="0.35">
      <c r="C173" t="s">
        <v>2110</v>
      </c>
      <c r="J173" s="5">
        <v>-42381065000</v>
      </c>
      <c r="K173" s="5">
        <v>-185849256443</v>
      </c>
    </row>
    <row r="174" spans="3:18" ht="15.5" x14ac:dyDescent="0.35">
      <c r="C174" t="s">
        <v>571</v>
      </c>
      <c r="Q174" s="5">
        <v>-9000000661</v>
      </c>
    </row>
    <row r="175" spans="3:18" ht="15.5" x14ac:dyDescent="0.35">
      <c r="C175" t="s">
        <v>2111</v>
      </c>
      <c r="G175" s="5">
        <v>-3333333330</v>
      </c>
      <c r="I175" s="5">
        <v>-13333333332</v>
      </c>
      <c r="J175" s="5">
        <v>-9666666668</v>
      </c>
      <c r="M175" s="5">
        <v>-18400000000</v>
      </c>
      <c r="N175" s="5">
        <v>-27000000000</v>
      </c>
      <c r="O175" s="5">
        <v>-4600000000</v>
      </c>
      <c r="P175" s="5">
        <v>-3026303810</v>
      </c>
    </row>
    <row r="176" spans="3:18" ht="15.5" x14ac:dyDescent="0.35">
      <c r="C176" t="s">
        <v>2112</v>
      </c>
      <c r="D176" s="5">
        <v>109254016</v>
      </c>
      <c r="E176" s="5">
        <v>-109254016</v>
      </c>
      <c r="F176" s="5">
        <v>-132234533</v>
      </c>
      <c r="G176" s="5">
        <v>-119636297</v>
      </c>
      <c r="I176" s="5">
        <v>-485379759</v>
      </c>
      <c r="J176" s="5">
        <v>-1239862442</v>
      </c>
      <c r="K176" s="5">
        <v>-5542126840</v>
      </c>
      <c r="L176" s="5">
        <v>-10360497781</v>
      </c>
      <c r="M176" s="5">
        <v>-18352896412</v>
      </c>
      <c r="N176" s="5">
        <v>-15401492909</v>
      </c>
      <c r="O176" s="5">
        <v>-17874233402</v>
      </c>
      <c r="P176" s="5">
        <v>-36827878295</v>
      </c>
      <c r="Q176" s="5">
        <v>-5581343651</v>
      </c>
      <c r="R176" s="5">
        <v>-3321864094</v>
      </c>
    </row>
    <row r="177" spans="3:18" ht="15.5" x14ac:dyDescent="0.35">
      <c r="C177" t="s">
        <v>2113</v>
      </c>
      <c r="J177" s="5">
        <v>-1259531383</v>
      </c>
      <c r="K177" s="5">
        <v>-7024508421</v>
      </c>
      <c r="L177" s="5">
        <v>-8684427536</v>
      </c>
      <c r="M177" s="5">
        <v>-8449386654</v>
      </c>
      <c r="N177" s="5">
        <v>-7537266388</v>
      </c>
      <c r="O177" s="5">
        <v>-5064310424</v>
      </c>
      <c r="P177" s="5">
        <v>-19680287980</v>
      </c>
      <c r="Q177" s="5">
        <v>-2155155767</v>
      </c>
      <c r="R177" s="5">
        <v>-1058437581</v>
      </c>
    </row>
    <row r="178" spans="3:18" ht="15.5" x14ac:dyDescent="0.35">
      <c r="C178" t="s">
        <v>2114</v>
      </c>
    </row>
    <row r="179" spans="3:18" ht="15.5" x14ac:dyDescent="0.35">
      <c r="C179" t="s">
        <v>2115</v>
      </c>
      <c r="P179" s="5">
        <v>73000000000</v>
      </c>
    </row>
    <row r="180" spans="3:18" ht="15.5" x14ac:dyDescent="0.35">
      <c r="C180" t="s">
        <v>217</v>
      </c>
      <c r="Q180" s="5">
        <v>77000000000</v>
      </c>
    </row>
    <row r="181" spans="3:18" ht="15.5" x14ac:dyDescent="0.35">
      <c r="C181" t="s">
        <v>2116</v>
      </c>
      <c r="Q181" s="5">
        <v>70000000000</v>
      </c>
    </row>
    <row r="182" spans="3:18" ht="15.5" x14ac:dyDescent="0.35">
      <c r="C182" t="s">
        <v>1039</v>
      </c>
    </row>
    <row r="183" spans="3:18" ht="15.5" x14ac:dyDescent="0.35">
      <c r="C183" t="s">
        <v>1035</v>
      </c>
      <c r="D183" s="5">
        <v>600000000</v>
      </c>
      <c r="E183" s="5">
        <v>1300000000</v>
      </c>
      <c r="N183" s="5">
        <v>18643813192</v>
      </c>
      <c r="O183" s="5">
        <v>38899300000</v>
      </c>
    </row>
    <row r="184" spans="3:18" ht="15.5" x14ac:dyDescent="0.35">
      <c r="C184" t="s">
        <v>754</v>
      </c>
      <c r="Q184" s="5">
        <v>20604648862</v>
      </c>
      <c r="R184" s="5">
        <v>18303860554</v>
      </c>
    </row>
    <row r="185" spans="3:18" ht="15.5" x14ac:dyDescent="0.35">
      <c r="C185" t="s">
        <v>210</v>
      </c>
      <c r="O185" s="5">
        <v>-10000000000</v>
      </c>
    </row>
    <row r="186" spans="3:18" ht="15.5" x14ac:dyDescent="0.35">
      <c r="C186" t="s">
        <v>1458</v>
      </c>
      <c r="P186" s="5">
        <v>14840273610</v>
      </c>
      <c r="Q186" s="5">
        <v>1288000000</v>
      </c>
    </row>
    <row r="187" spans="3:18" ht="15.5" x14ac:dyDescent="0.35">
      <c r="C187" t="s">
        <v>2117</v>
      </c>
    </row>
    <row r="188" spans="3:18" ht="15.5" x14ac:dyDescent="0.35">
      <c r="C188" t="s">
        <v>404</v>
      </c>
      <c r="M188" s="5">
        <v>-109976685000</v>
      </c>
      <c r="N188" s="5">
        <v>-157720746000</v>
      </c>
      <c r="O188" s="5">
        <v>-672606652996</v>
      </c>
      <c r="P188" s="5">
        <v>-3659509644</v>
      </c>
      <c r="Q188" s="5">
        <v>777980336</v>
      </c>
      <c r="R188" s="5">
        <v>-12252876153</v>
      </c>
    </row>
    <row r="189" spans="3:18" ht="15.5" x14ac:dyDescent="0.35">
      <c r="C189" t="s">
        <v>2118</v>
      </c>
      <c r="N189" s="5">
        <v>7327908122</v>
      </c>
      <c r="O189" s="5">
        <v>16862192288</v>
      </c>
      <c r="R189" s="5">
        <v>8455520000</v>
      </c>
    </row>
    <row r="190" spans="3:18" ht="15.5" x14ac:dyDescent="0.35">
      <c r="C190" t="s">
        <v>226</v>
      </c>
      <c r="D190" s="5">
        <v>123630624</v>
      </c>
      <c r="E190" s="5">
        <v>-8067709122</v>
      </c>
      <c r="F190" s="5">
        <v>-4226539728</v>
      </c>
      <c r="G190" s="5">
        <v>12521303420</v>
      </c>
      <c r="I190" s="5">
        <v>4847511515</v>
      </c>
      <c r="J190" s="5">
        <v>-41239020283</v>
      </c>
      <c r="K190" s="5">
        <v>-7016208458</v>
      </c>
      <c r="L190" s="5">
        <v>-123723024422</v>
      </c>
      <c r="M190" s="5">
        <v>102482791004</v>
      </c>
      <c r="N190" s="5">
        <v>9391874926</v>
      </c>
      <c r="O190" s="5">
        <v>-2178750518</v>
      </c>
      <c r="P190" s="5">
        <v>2259010880</v>
      </c>
      <c r="Q190" s="5">
        <v>52876704699</v>
      </c>
      <c r="R190" s="5">
        <v>-53927848750</v>
      </c>
    </row>
    <row r="191" spans="3:18" ht="15.5" x14ac:dyDescent="0.35">
      <c r="C191" t="s">
        <v>227</v>
      </c>
      <c r="E191" s="5">
        <v>10057184979</v>
      </c>
      <c r="I191" s="5">
        <v>5209673464</v>
      </c>
      <c r="J191" s="5">
        <v>46448693747</v>
      </c>
      <c r="K191" s="5">
        <v>53464902205</v>
      </c>
      <c r="L191" s="5">
        <v>177187926627</v>
      </c>
      <c r="M191" s="5">
        <v>74705135623</v>
      </c>
      <c r="N191" s="5">
        <v>65310109497</v>
      </c>
      <c r="O191" s="5">
        <v>68577231871</v>
      </c>
      <c r="P191" s="5">
        <v>66370956710</v>
      </c>
      <c r="Q191" s="5">
        <v>13494252011</v>
      </c>
      <c r="R191" s="5">
        <v>67422100761</v>
      </c>
    </row>
    <row r="192" spans="3:18" ht="15.5" x14ac:dyDescent="0.35">
      <c r="C192" t="s">
        <v>225</v>
      </c>
      <c r="N192" s="5">
        <v>3151200</v>
      </c>
      <c r="O192" s="5">
        <v>-1088371856</v>
      </c>
      <c r="P192" s="5">
        <v>-52735719</v>
      </c>
    </row>
    <row r="193" spans="2:18" ht="15.5" x14ac:dyDescent="0.35">
      <c r="C193" t="s">
        <v>229</v>
      </c>
      <c r="D193" s="5">
        <v>123630624</v>
      </c>
      <c r="E193" s="5">
        <v>1989475857</v>
      </c>
      <c r="F193" s="5">
        <v>-4226539728</v>
      </c>
      <c r="G193" s="5">
        <v>12521303420</v>
      </c>
      <c r="I193" s="5">
        <v>10057184979</v>
      </c>
      <c r="J193" s="5">
        <v>5209673464</v>
      </c>
      <c r="K193" s="5">
        <v>46448693747</v>
      </c>
      <c r="L193" s="5">
        <v>53464902205</v>
      </c>
      <c r="M193" s="5">
        <v>177187926627</v>
      </c>
      <c r="N193" s="5">
        <v>74705135623</v>
      </c>
      <c r="O193" s="5">
        <v>65310109497</v>
      </c>
      <c r="P193" s="5">
        <v>68577231871</v>
      </c>
      <c r="Q193" s="5">
        <v>66370956710</v>
      </c>
      <c r="R193" s="5">
        <v>13494252011</v>
      </c>
    </row>
    <row r="195" spans="2:18" ht="15.5" x14ac:dyDescent="0.35">
      <c r="B195" t="s">
        <v>230</v>
      </c>
      <c r="C195" t="s">
        <v>12</v>
      </c>
      <c r="D195" s="5">
        <v>25250000000</v>
      </c>
      <c r="E195" s="5">
        <v>25250000000</v>
      </c>
      <c r="F195" s="5">
        <v>25250000000</v>
      </c>
      <c r="G195" s="5">
        <v>25250000000</v>
      </c>
      <c r="I195" s="5">
        <v>25250000000</v>
      </c>
      <c r="J195" s="5">
        <v>25250000000</v>
      </c>
      <c r="K195" s="5">
        <v>25250000000</v>
      </c>
      <c r="L195" s="5">
        <v>25250000000</v>
      </c>
      <c r="M195" s="5">
        <v>25250000000</v>
      </c>
      <c r="N195" s="5">
        <v>25250000000</v>
      </c>
      <c r="O195" s="5">
        <v>25250000000</v>
      </c>
      <c r="P195" s="5">
        <v>5050000000</v>
      </c>
      <c r="Q195" s="5">
        <v>5050000000</v>
      </c>
      <c r="R195" s="5">
        <v>0</v>
      </c>
    </row>
    <row r="196" spans="2:18" ht="15.5" x14ac:dyDescent="0.35">
      <c r="C196" t="s">
        <v>231</v>
      </c>
      <c r="D196" s="6">
        <v>-1.88</v>
      </c>
      <c r="E196" s="6">
        <v>-0.98</v>
      </c>
      <c r="F196" s="6">
        <v>-3.41</v>
      </c>
      <c r="G196" s="6">
        <v>-2.0299999999999998</v>
      </c>
    </row>
    <row r="197" spans="2:18" ht="15.5" x14ac:dyDescent="0.35">
      <c r="C197" t="s">
        <v>232</v>
      </c>
      <c r="D197" s="6">
        <v>-15.96</v>
      </c>
      <c r="E197" s="6">
        <v>-28.57</v>
      </c>
      <c r="F197" s="6">
        <v>-9.3800000000000008</v>
      </c>
      <c r="G197" s="6">
        <v>-17.239999999999998</v>
      </c>
    </row>
    <row r="198" spans="2:18" ht="15.5" x14ac:dyDescent="0.35">
      <c r="C198" t="s">
        <v>67</v>
      </c>
      <c r="D198" s="6">
        <v>56.13</v>
      </c>
      <c r="E198" s="6">
        <v>13.22</v>
      </c>
      <c r="F198" s="5">
        <v>0</v>
      </c>
      <c r="G198" s="5">
        <v>0</v>
      </c>
    </row>
    <row r="199" spans="2:18" ht="15.5" x14ac:dyDescent="0.35">
      <c r="C199" t="s">
        <v>233</v>
      </c>
      <c r="D199" s="5">
        <v>-23930000000</v>
      </c>
      <c r="E199" s="5">
        <v>8590000000</v>
      </c>
      <c r="F199" s="5">
        <v>-22950000000</v>
      </c>
      <c r="G199" s="5">
        <v>-20220000000</v>
      </c>
    </row>
    <row r="200" spans="2:18" ht="15.5" x14ac:dyDescent="0.35">
      <c r="C200" t="s">
        <v>234</v>
      </c>
      <c r="D200" s="6">
        <v>-2.06E-2</v>
      </c>
      <c r="E200" s="6">
        <v>-1.0700000000000001E-2</v>
      </c>
      <c r="F200" s="6">
        <v>-3.6299999999999999E-2</v>
      </c>
      <c r="G200" s="6">
        <v>-2.18E-2</v>
      </c>
    </row>
    <row r="201" spans="2:18" ht="15.5" x14ac:dyDescent="0.35">
      <c r="C201" t="s">
        <v>235</v>
      </c>
      <c r="D201" s="6">
        <v>-0.1552</v>
      </c>
      <c r="E201" s="6">
        <v>-7.0300000000000001E-2</v>
      </c>
      <c r="F201" s="6">
        <v>-0.2271</v>
      </c>
      <c r="G201" s="6">
        <v>-0.1101</v>
      </c>
    </row>
    <row r="202" spans="2:18" ht="15.5" x14ac:dyDescent="0.35">
      <c r="C202" t="s">
        <v>236</v>
      </c>
      <c r="D202" s="6">
        <v>-8.6800000000000002E-2</v>
      </c>
      <c r="E202" s="6">
        <v>-2.9999999999999997E-4</v>
      </c>
      <c r="F202" s="6">
        <v>-6.9500000000000006E-2</v>
      </c>
      <c r="G202" s="6">
        <v>-5.6100000000000004E-2</v>
      </c>
    </row>
    <row r="203" spans="2:18" ht="15.5" x14ac:dyDescent="0.35">
      <c r="C203" t="s">
        <v>237</v>
      </c>
      <c r="D203" s="6">
        <v>-1.59</v>
      </c>
      <c r="E203" s="6">
        <v>-0.01</v>
      </c>
      <c r="F203" s="6">
        <v>-1.03</v>
      </c>
      <c r="G203" s="6">
        <v>-1.4</v>
      </c>
    </row>
    <row r="204" spans="2:18" ht="15.5" x14ac:dyDescent="0.35">
      <c r="C204" t="s">
        <v>443</v>
      </c>
      <c r="D204" s="5">
        <v>291000000000</v>
      </c>
      <c r="E204" s="5">
        <v>343000000000</v>
      </c>
      <c r="F204" s="5">
        <v>362000000000</v>
      </c>
      <c r="G204" s="5">
        <v>452000000000</v>
      </c>
    </row>
    <row r="205" spans="2:18" ht="15.5" x14ac:dyDescent="0.35">
      <c r="C205" t="s">
        <v>238</v>
      </c>
      <c r="D205" s="6">
        <v>2.4700000000000002</v>
      </c>
      <c r="E205" s="5">
        <v>2</v>
      </c>
      <c r="F205" s="6">
        <v>2.13</v>
      </c>
      <c r="G205" s="6">
        <v>1.9</v>
      </c>
    </row>
    <row r="206" spans="2:18" ht="15.5" x14ac:dyDescent="0.35">
      <c r="C206" t="s">
        <v>239</v>
      </c>
      <c r="D206" s="6">
        <v>12.13</v>
      </c>
      <c r="E206" s="6">
        <v>14.01</v>
      </c>
      <c r="F206" s="5">
        <v>15</v>
      </c>
      <c r="G206" s="6">
        <v>18.399999999999999</v>
      </c>
    </row>
    <row r="207" spans="2:18" ht="15.5" x14ac:dyDescent="0.35">
      <c r="C207" t="s">
        <v>240</v>
      </c>
      <c r="D207" s="6">
        <v>2.58</v>
      </c>
      <c r="E207" s="6">
        <v>2.0699999999999998</v>
      </c>
      <c r="F207" s="6">
        <v>2.2000000000000002</v>
      </c>
      <c r="G207" s="6">
        <v>1.95</v>
      </c>
    </row>
    <row r="208" spans="2:18" ht="15.5" x14ac:dyDescent="0.35">
      <c r="C208" t="s">
        <v>241</v>
      </c>
      <c r="D208" s="6">
        <v>11.65</v>
      </c>
      <c r="E208" s="6">
        <v>13.54</v>
      </c>
      <c r="F208" s="6">
        <v>14.52</v>
      </c>
      <c r="G208" s="6">
        <v>17.93</v>
      </c>
    </row>
    <row r="209" spans="3:18" ht="15.5" x14ac:dyDescent="0.35">
      <c r="C209" t="s">
        <v>242</v>
      </c>
      <c r="D209" s="5">
        <v>1482000000000</v>
      </c>
      <c r="E209" s="5">
        <v>1486000000000</v>
      </c>
      <c r="F209" s="5">
        <v>1501000000000</v>
      </c>
      <c r="G209" s="5">
        <v>1501000000000</v>
      </c>
    </row>
    <row r="210" spans="3:18" ht="15.5" x14ac:dyDescent="0.35">
      <c r="C210" t="s">
        <v>243</v>
      </c>
    </row>
    <row r="211" spans="3:18" ht="15.5" x14ac:dyDescent="0.35">
      <c r="C211" t="s">
        <v>306</v>
      </c>
      <c r="D211" s="5">
        <v>306000000000</v>
      </c>
      <c r="E211" s="5">
        <v>354000000000</v>
      </c>
      <c r="F211" s="5">
        <v>379000000000</v>
      </c>
      <c r="G211" s="5">
        <v>465000000000</v>
      </c>
    </row>
    <row r="212" spans="3:18" ht="15.5" x14ac:dyDescent="0.35">
      <c r="C212" t="s">
        <v>24</v>
      </c>
      <c r="D212" s="5">
        <v>1482000000000</v>
      </c>
      <c r="E212" s="5">
        <v>1486000000000</v>
      </c>
      <c r="F212" s="5">
        <v>1501000000000</v>
      </c>
      <c r="G212" s="5">
        <v>1501000000000</v>
      </c>
    </row>
    <row r="213" spans="3:18" ht="15.5" x14ac:dyDescent="0.35">
      <c r="C213" t="s">
        <v>21</v>
      </c>
      <c r="D213" s="5">
        <v>1480000000000</v>
      </c>
      <c r="E213" s="5">
        <v>1484000000000</v>
      </c>
      <c r="F213" s="5">
        <v>1491000000000</v>
      </c>
      <c r="G213" s="5">
        <v>1487000000000</v>
      </c>
    </row>
    <row r="214" spans="3:18" ht="15.5" x14ac:dyDescent="0.35">
      <c r="C214" t="s">
        <v>245</v>
      </c>
      <c r="D214" s="5">
        <v>-1745000000000</v>
      </c>
      <c r="E214" s="5">
        <v>-1720000000000</v>
      </c>
      <c r="F214" s="5">
        <v>-1725000000000</v>
      </c>
      <c r="G214" s="5">
        <v>-1662000000000</v>
      </c>
    </row>
    <row r="215" spans="3:18" ht="15.5" x14ac:dyDescent="0.35">
      <c r="C215" t="s">
        <v>246</v>
      </c>
      <c r="D215" s="5">
        <v>-13000000000</v>
      </c>
      <c r="E215" s="5">
        <v>-20000000000</v>
      </c>
      <c r="F215" s="5">
        <v>-26000000000</v>
      </c>
      <c r="G215" s="5">
        <v>-7000000000</v>
      </c>
    </row>
    <row r="216" spans="3:18" ht="15.5" x14ac:dyDescent="0.35">
      <c r="C216" t="s">
        <v>247</v>
      </c>
      <c r="D216" s="5">
        <v>-1000000000</v>
      </c>
      <c r="E216" s="5">
        <v>0</v>
      </c>
      <c r="F216" s="5">
        <v>-3000000000</v>
      </c>
      <c r="G216" s="5">
        <v>-2000000000</v>
      </c>
    </row>
    <row r="217" spans="3:18" ht="15.5" x14ac:dyDescent="0.35">
      <c r="C217" t="s">
        <v>13</v>
      </c>
      <c r="D217" s="5">
        <v>-14000000000</v>
      </c>
      <c r="E217" s="5">
        <v>-20000000000</v>
      </c>
      <c r="F217" s="5">
        <v>-29000000000</v>
      </c>
      <c r="G217" s="5">
        <v>-8000000000</v>
      </c>
    </row>
    <row r="218" spans="3:18" ht="15.5" x14ac:dyDescent="0.35">
      <c r="C218" t="s">
        <v>16</v>
      </c>
      <c r="D218" s="6">
        <v>-0.55000000000000004</v>
      </c>
      <c r="E218" s="6">
        <v>-0.8</v>
      </c>
      <c r="F218" s="6">
        <v>-1.1599999999999999</v>
      </c>
      <c r="G218" s="6">
        <v>-0.33</v>
      </c>
    </row>
    <row r="219" spans="3:18" ht="15.5" x14ac:dyDescent="0.35">
      <c r="C219" t="s">
        <v>52</v>
      </c>
      <c r="I219" s="6">
        <v>-9.64</v>
      </c>
      <c r="J219" s="6">
        <v>-4.8</v>
      </c>
      <c r="K219" s="6">
        <v>-0.82</v>
      </c>
      <c r="L219" s="6">
        <v>-4.08</v>
      </c>
      <c r="M219" s="6">
        <v>3.17</v>
      </c>
      <c r="N219" s="6">
        <v>1.23</v>
      </c>
      <c r="O219" s="6">
        <v>7.08</v>
      </c>
      <c r="P219" s="6">
        <v>21.81</v>
      </c>
      <c r="Q219" s="6">
        <v>8.9600000000000009</v>
      </c>
      <c r="R219" s="6">
        <v>-13974.61</v>
      </c>
    </row>
    <row r="220" spans="3:18" ht="15.5" x14ac:dyDescent="0.35">
      <c r="C220" t="s">
        <v>66</v>
      </c>
      <c r="I220" s="6">
        <v>-3.32</v>
      </c>
      <c r="J220" s="6">
        <v>-3.33</v>
      </c>
      <c r="K220" s="6">
        <v>-60.98</v>
      </c>
      <c r="L220" s="6">
        <v>-12.25</v>
      </c>
      <c r="M220" s="6">
        <v>33.119999999999997</v>
      </c>
      <c r="N220" s="6">
        <v>154.47</v>
      </c>
      <c r="O220" s="6">
        <v>55.65</v>
      </c>
      <c r="P220" s="6">
        <v>73.36</v>
      </c>
      <c r="Q220" s="6">
        <v>166.29</v>
      </c>
      <c r="R220" s="5">
        <v>0</v>
      </c>
    </row>
    <row r="221" spans="3:18" ht="15.5" x14ac:dyDescent="0.35">
      <c r="C221" t="s">
        <v>69</v>
      </c>
      <c r="I221" s="5">
        <v>0</v>
      </c>
      <c r="J221" s="6">
        <v>1.71</v>
      </c>
      <c r="K221" s="6">
        <v>2.68</v>
      </c>
      <c r="L221" s="6">
        <v>1.76</v>
      </c>
      <c r="M221" s="6">
        <v>3.16</v>
      </c>
      <c r="N221" s="6">
        <v>7.89</v>
      </c>
      <c r="O221" s="6">
        <v>11.24</v>
      </c>
      <c r="P221" s="6">
        <v>10.71</v>
      </c>
      <c r="Q221" s="6">
        <v>17.260000000000002</v>
      </c>
      <c r="R221" s="5">
        <v>0</v>
      </c>
    </row>
    <row r="222" spans="3:18" ht="15.5" x14ac:dyDescent="0.35">
      <c r="C222" t="s">
        <v>248</v>
      </c>
      <c r="I222" s="5">
        <v>-87040000000</v>
      </c>
      <c r="J222" s="5">
        <v>35250000000</v>
      </c>
      <c r="K222" s="5">
        <v>48450000000</v>
      </c>
      <c r="L222" s="5">
        <v>107580000000</v>
      </c>
      <c r="M222" s="5">
        <v>184750000000</v>
      </c>
      <c r="N222" s="6">
        <v>133080000000.00002</v>
      </c>
      <c r="O222" s="5">
        <v>321650000000</v>
      </c>
      <c r="P222" s="5">
        <v>217850000000</v>
      </c>
    </row>
    <row r="223" spans="3:18" ht="15.5" x14ac:dyDescent="0.35">
      <c r="C223" t="s">
        <v>249</v>
      </c>
      <c r="I223" s="6">
        <v>-0.1027</v>
      </c>
      <c r="J223" s="6">
        <v>-0.05</v>
      </c>
      <c r="K223" s="6">
        <v>-8.0000000000000002E-3</v>
      </c>
      <c r="L223" s="6">
        <v>-4.1599999999999998E-2</v>
      </c>
      <c r="M223" s="6">
        <v>3.8900000000000004E-2</v>
      </c>
      <c r="N223" s="6">
        <v>2.23E-2</v>
      </c>
      <c r="O223" s="6">
        <v>0.12509999999999999</v>
      </c>
      <c r="P223" s="6">
        <v>8.3599999999999994E-2</v>
      </c>
      <c r="Q223" s="6">
        <v>6.3500000000000001E-2</v>
      </c>
      <c r="R223" s="6">
        <v>-6.2699999999999992E-2</v>
      </c>
    </row>
    <row r="224" spans="3:18" ht="15.5" x14ac:dyDescent="0.35">
      <c r="C224" t="s">
        <v>250</v>
      </c>
      <c r="I224" s="6">
        <v>-0.64260000000000006</v>
      </c>
      <c r="J224" s="6">
        <v>-0.19469999999999998</v>
      </c>
      <c r="K224" s="6">
        <v>-2.7900000000000001E-2</v>
      </c>
      <c r="L224" s="6">
        <v>-0.13439999999999999</v>
      </c>
      <c r="M224" s="6">
        <v>9.2300000000000007E-2</v>
      </c>
      <c r="N224" s="6">
        <v>3.9300000000000002E-2</v>
      </c>
      <c r="O224" s="6">
        <v>0.23620000000000002</v>
      </c>
      <c r="P224" s="6">
        <v>0.18729999999999999</v>
      </c>
      <c r="Q224" s="6">
        <v>9.4499999999999987E-2</v>
      </c>
      <c r="R224" s="6">
        <v>-0.23769999999999999</v>
      </c>
    </row>
    <row r="225" spans="3:18" ht="15.5" x14ac:dyDescent="0.35">
      <c r="C225" t="s">
        <v>251</v>
      </c>
      <c r="I225" s="6">
        <v>-0.2341</v>
      </c>
      <c r="J225" s="6">
        <v>-9.7999999999999997E-3</v>
      </c>
      <c r="K225" s="6">
        <v>-1.8E-3</v>
      </c>
      <c r="L225" s="6">
        <v>3.0899999999999997E-2</v>
      </c>
      <c r="M225" s="6">
        <v>0.10009999999999999</v>
      </c>
      <c r="N225" s="6">
        <v>7.1300000000000002E-2</v>
      </c>
      <c r="O225" s="6">
        <v>0.2666</v>
      </c>
      <c r="P225" s="6">
        <v>0.24879999999999999</v>
      </c>
      <c r="Q225" s="6">
        <v>0.18309999999999998</v>
      </c>
      <c r="R225" s="6">
        <v>-3.2300000000000002E-2</v>
      </c>
    </row>
    <row r="226" spans="3:18" ht="15.5" x14ac:dyDescent="0.35">
      <c r="C226" t="s">
        <v>252</v>
      </c>
      <c r="I226" s="6">
        <v>-1.32</v>
      </c>
      <c r="J226" s="6">
        <v>-0.12</v>
      </c>
      <c r="K226" s="6">
        <v>-0.05</v>
      </c>
      <c r="L226" s="6">
        <v>0.47</v>
      </c>
      <c r="M226" s="6">
        <v>2.1</v>
      </c>
      <c r="N226" s="6">
        <v>1.69</v>
      </c>
      <c r="O226" s="6">
        <v>4.68</v>
      </c>
      <c r="P226" s="6">
        <v>11.72</v>
      </c>
      <c r="Q226" s="6">
        <v>6.21</v>
      </c>
      <c r="R226" s="6">
        <v>-0.4</v>
      </c>
    </row>
    <row r="227" spans="3:18" ht="15.5" x14ac:dyDescent="0.35">
      <c r="C227" t="s">
        <v>63</v>
      </c>
      <c r="I227" s="6">
        <v>2.13</v>
      </c>
      <c r="J227" s="6">
        <v>0.65</v>
      </c>
      <c r="K227" s="6">
        <v>1.7</v>
      </c>
      <c r="L227" s="6">
        <v>1.65</v>
      </c>
      <c r="M227" s="6">
        <v>3.05</v>
      </c>
      <c r="N227" s="6">
        <v>6.09</v>
      </c>
      <c r="O227" s="6">
        <v>13.14</v>
      </c>
      <c r="P227" s="6">
        <v>13.74</v>
      </c>
      <c r="Q227" s="6">
        <v>15.72</v>
      </c>
      <c r="R227" s="5">
        <v>0</v>
      </c>
    </row>
    <row r="228" spans="3:18" ht="15.5" x14ac:dyDescent="0.35">
      <c r="C228" t="s">
        <v>60</v>
      </c>
      <c r="I228" s="5">
        <v>15</v>
      </c>
      <c r="J228" s="6">
        <v>24.63</v>
      </c>
      <c r="K228" s="6">
        <v>29.42</v>
      </c>
      <c r="L228" s="6">
        <v>30.32</v>
      </c>
      <c r="M228" s="6">
        <v>34.369999999999997</v>
      </c>
      <c r="N228" s="6">
        <v>31.2</v>
      </c>
      <c r="O228" s="6">
        <v>29.98</v>
      </c>
      <c r="P228" s="6">
        <v>116.46</v>
      </c>
      <c r="Q228" s="6">
        <v>94.81</v>
      </c>
      <c r="R228" s="6">
        <v>58786.25</v>
      </c>
    </row>
    <row r="229" spans="3:18" ht="15.5" x14ac:dyDescent="0.35">
      <c r="C229" t="s">
        <v>253</v>
      </c>
      <c r="I229" s="6">
        <v>2.2000000000000002</v>
      </c>
      <c r="J229" s="6">
        <v>0.66</v>
      </c>
      <c r="K229" s="6">
        <v>1.73</v>
      </c>
      <c r="L229" s="6">
        <v>1.68</v>
      </c>
      <c r="M229" s="6">
        <v>3.1</v>
      </c>
      <c r="N229" s="6">
        <v>6.18</v>
      </c>
      <c r="O229" s="6">
        <v>13.36</v>
      </c>
      <c r="P229" s="6">
        <v>13.74</v>
      </c>
      <c r="Q229" s="6">
        <v>15.72</v>
      </c>
      <c r="R229" s="5">
        <v>0</v>
      </c>
    </row>
    <row r="230" spans="3:18" ht="15.5" x14ac:dyDescent="0.35">
      <c r="C230" t="s">
        <v>254</v>
      </c>
      <c r="I230" s="6">
        <v>14.52</v>
      </c>
      <c r="J230" s="6">
        <v>24.15</v>
      </c>
      <c r="K230" s="6">
        <v>28.94</v>
      </c>
      <c r="L230" s="6">
        <v>29.84</v>
      </c>
      <c r="M230" s="6">
        <v>33.9</v>
      </c>
      <c r="N230" s="6">
        <v>30.72</v>
      </c>
      <c r="O230" s="6">
        <v>29.5</v>
      </c>
      <c r="P230" s="6">
        <v>116.46</v>
      </c>
      <c r="Q230" s="6">
        <v>94.81</v>
      </c>
      <c r="R230" s="6">
        <v>58786.25</v>
      </c>
    </row>
    <row r="231" spans="3:18" ht="15.5" x14ac:dyDescent="0.35">
      <c r="C231" t="s">
        <v>255</v>
      </c>
      <c r="I231" s="5">
        <v>1501000000000</v>
      </c>
      <c r="J231" s="5">
        <v>1501000000000</v>
      </c>
      <c r="K231" s="5">
        <v>169000000000</v>
      </c>
      <c r="L231" s="5">
        <v>543000000000</v>
      </c>
      <c r="M231" s="5">
        <v>155000000000</v>
      </c>
      <c r="N231" s="5">
        <v>141000000000</v>
      </c>
      <c r="O231" s="5">
        <v>188000000000</v>
      </c>
      <c r="P231" s="5">
        <v>119000000000</v>
      </c>
      <c r="Q231" s="5">
        <v>109000000000</v>
      </c>
      <c r="R231" s="5">
        <v>117000000000</v>
      </c>
    </row>
    <row r="232" spans="3:18" ht="15.5" x14ac:dyDescent="0.35">
      <c r="C232" t="s">
        <v>256</v>
      </c>
      <c r="K232" s="5">
        <v>1375000000000</v>
      </c>
      <c r="L232" s="5">
        <v>956000000000</v>
      </c>
      <c r="M232" s="5">
        <v>849000000000</v>
      </c>
      <c r="N232" s="5">
        <v>51000000000</v>
      </c>
      <c r="O232" s="5">
        <v>70000000000</v>
      </c>
      <c r="P232" s="5">
        <v>94000000000</v>
      </c>
      <c r="Q232" s="5">
        <v>9000000000</v>
      </c>
      <c r="R232" s="5">
        <v>21000000000</v>
      </c>
    </row>
    <row r="233" spans="3:18" ht="15.5" x14ac:dyDescent="0.35">
      <c r="C233" t="s">
        <v>26</v>
      </c>
      <c r="I233" s="5">
        <v>1501000000000</v>
      </c>
      <c r="J233" s="5">
        <v>1501000000000</v>
      </c>
      <c r="K233" s="5">
        <v>1545000000000</v>
      </c>
      <c r="L233" s="5">
        <v>1499000000000</v>
      </c>
      <c r="M233" s="5">
        <v>1004000000000</v>
      </c>
      <c r="N233" s="5">
        <v>193000000000</v>
      </c>
      <c r="O233" s="5">
        <v>257000000000</v>
      </c>
      <c r="P233" s="5">
        <v>213000000000</v>
      </c>
      <c r="Q233" s="5">
        <v>117000000000</v>
      </c>
      <c r="R233" s="5">
        <v>138000000000</v>
      </c>
    </row>
    <row r="234" spans="3:18" ht="15.5" x14ac:dyDescent="0.35">
      <c r="C234" t="s">
        <v>23</v>
      </c>
      <c r="I234" s="5">
        <v>1491000000000</v>
      </c>
      <c r="J234" s="5">
        <v>1496000000000</v>
      </c>
      <c r="K234" s="5">
        <v>1498000000000</v>
      </c>
      <c r="L234" s="5">
        <v>1445000000000</v>
      </c>
      <c r="M234" s="5">
        <v>827000000000</v>
      </c>
      <c r="N234" s="5">
        <v>118000000000</v>
      </c>
      <c r="O234" s="5">
        <v>192000000000</v>
      </c>
      <c r="P234" s="5">
        <v>144000000000</v>
      </c>
      <c r="Q234" s="5">
        <v>51000000000</v>
      </c>
      <c r="R234" s="5">
        <v>124000000000</v>
      </c>
    </row>
    <row r="235" spans="3:18" ht="15.5" x14ac:dyDescent="0.35">
      <c r="C235" t="s">
        <v>257</v>
      </c>
      <c r="I235" s="5">
        <v>-1725000000000</v>
      </c>
      <c r="J235" s="5">
        <v>-1579000000000</v>
      </c>
      <c r="K235" s="5">
        <v>137000000000</v>
      </c>
      <c r="L235" s="5">
        <v>-30000000000</v>
      </c>
      <c r="M235" s="5">
        <v>460000000000</v>
      </c>
      <c r="N235" s="5">
        <v>54000000000</v>
      </c>
      <c r="O235" s="5">
        <v>139000000000</v>
      </c>
      <c r="P235" s="5">
        <v>64000000000</v>
      </c>
      <c r="Q235" s="5">
        <v>20000000000</v>
      </c>
      <c r="R235" s="5">
        <v>-75000000000</v>
      </c>
    </row>
    <row r="236" spans="3:18" ht="15.5" x14ac:dyDescent="0.35">
      <c r="C236" t="s">
        <v>258</v>
      </c>
      <c r="I236" s="5">
        <v>-42000000000</v>
      </c>
      <c r="J236" s="5">
        <v>24000000000</v>
      </c>
      <c r="K236" s="5">
        <v>113000000000</v>
      </c>
      <c r="L236" s="5">
        <v>154000000000</v>
      </c>
      <c r="M236" s="5">
        <v>-103000000000</v>
      </c>
      <c r="N236" s="5">
        <v>209000000000</v>
      </c>
      <c r="O236" s="5">
        <v>282000000000</v>
      </c>
      <c r="P236" s="5">
        <v>91000000000</v>
      </c>
      <c r="Q236" s="5">
        <v>33000000000</v>
      </c>
      <c r="R236" s="5">
        <v>86000000000</v>
      </c>
    </row>
    <row r="237" spans="3:18" ht="15.5" x14ac:dyDescent="0.35">
      <c r="C237" t="s">
        <v>259</v>
      </c>
      <c r="I237" s="5">
        <v>-5000000000</v>
      </c>
      <c r="J237" s="5">
        <v>0</v>
      </c>
      <c r="K237" s="5">
        <v>-134000000000</v>
      </c>
      <c r="L237" s="5">
        <v>-263000000000</v>
      </c>
      <c r="M237" s="5">
        <v>-320000000000</v>
      </c>
      <c r="N237" s="5">
        <v>-75000000000</v>
      </c>
      <c r="O237" s="5">
        <v>-235000000000</v>
      </c>
      <c r="P237" s="5">
        <v>-194000000000</v>
      </c>
      <c r="Q237" s="5">
        <v>-80000000000</v>
      </c>
      <c r="R237" s="5">
        <v>-124000000000</v>
      </c>
    </row>
    <row r="238" spans="3:18" ht="15.5" x14ac:dyDescent="0.35">
      <c r="C238" t="s">
        <v>15</v>
      </c>
      <c r="I238" s="5">
        <v>-47000000000</v>
      </c>
      <c r="J238" s="5">
        <v>23000000000</v>
      </c>
      <c r="K238" s="5">
        <v>-21000000000</v>
      </c>
      <c r="L238" s="5">
        <v>-110000000000</v>
      </c>
      <c r="M238" s="5">
        <v>-423000000000</v>
      </c>
      <c r="N238" s="5">
        <v>134000000000</v>
      </c>
      <c r="O238" s="5">
        <v>48000000000</v>
      </c>
      <c r="P238" s="5">
        <v>-103000000000</v>
      </c>
      <c r="Q238" s="5">
        <v>-47000000000</v>
      </c>
      <c r="R238" s="5">
        <v>-39000000000</v>
      </c>
    </row>
    <row r="239" spans="3:18" ht="15.5" x14ac:dyDescent="0.35">
      <c r="C239" t="s">
        <v>17</v>
      </c>
      <c r="I239" s="6">
        <v>-1.88</v>
      </c>
      <c r="J239" s="6">
        <v>0.93</v>
      </c>
      <c r="K239" s="6">
        <v>-0.84</v>
      </c>
      <c r="L239" s="6">
        <v>-4.3499999999999996</v>
      </c>
      <c r="M239" s="6">
        <v>-16.75</v>
      </c>
      <c r="N239" s="6">
        <v>5.31</v>
      </c>
      <c r="O239" s="6">
        <v>1.89</v>
      </c>
      <c r="P239" s="6">
        <v>-20.399999999999999</v>
      </c>
      <c r="Q239" s="6">
        <v>-9.34</v>
      </c>
      <c r="R239" s="6">
        <v>-15466.45</v>
      </c>
    </row>
    <row r="241" spans="2:17" ht="15.5" x14ac:dyDescent="0.35">
      <c r="B241" t="s">
        <v>260</v>
      </c>
      <c r="C241" t="s">
        <v>261</v>
      </c>
      <c r="D241" s="5">
        <v>-48000000000</v>
      </c>
      <c r="E241" s="5">
        <v>-25000000000</v>
      </c>
      <c r="F241" s="5">
        <v>-86000000000</v>
      </c>
      <c r="G241" s="5">
        <v>-51000000000</v>
      </c>
      <c r="H241" s="5">
        <v>-145000000000</v>
      </c>
      <c r="I241" s="5">
        <v>-243000000000</v>
      </c>
      <c r="J241" s="5">
        <v>-121000000000</v>
      </c>
      <c r="K241" s="5">
        <v>-21000000000</v>
      </c>
      <c r="L241" s="5">
        <v>-103000000000</v>
      </c>
      <c r="M241" s="5">
        <v>80000000000</v>
      </c>
      <c r="N241" s="5">
        <v>31000000000</v>
      </c>
      <c r="O241" s="5">
        <v>179000000000</v>
      </c>
      <c r="P241" s="5">
        <v>110000000000</v>
      </c>
      <c r="Q241" s="5">
        <v>45000000000</v>
      </c>
    </row>
    <row r="242" spans="2:17" ht="15.5" x14ac:dyDescent="0.35">
      <c r="C242" t="s">
        <v>444</v>
      </c>
      <c r="P242" s="6">
        <v>0.4</v>
      </c>
    </row>
    <row r="243" spans="2:17" ht="15.5" x14ac:dyDescent="0.35">
      <c r="C243" t="s">
        <v>71</v>
      </c>
      <c r="P243" s="6">
        <v>9.0800000000000006E-2</v>
      </c>
    </row>
    <row r="244" spans="2:17" ht="15.5" x14ac:dyDescent="0.35">
      <c r="C244" t="s">
        <v>445</v>
      </c>
      <c r="P244" s="6">
        <v>8.0000000000000004E-4</v>
      </c>
    </row>
    <row r="245" spans="2:17" ht="15.5" x14ac:dyDescent="0.35">
      <c r="C245" t="s">
        <v>51</v>
      </c>
      <c r="D245" s="6">
        <v>-1.88</v>
      </c>
      <c r="E245" s="6">
        <v>-0.98</v>
      </c>
      <c r="F245" s="6">
        <v>-3.41</v>
      </c>
      <c r="G245" s="6">
        <v>-2.0299999999999998</v>
      </c>
      <c r="H245" s="6">
        <v>-5.73</v>
      </c>
      <c r="I245" s="6">
        <v>-9.64</v>
      </c>
      <c r="J245" s="6">
        <v>-4.8</v>
      </c>
      <c r="K245" s="6">
        <v>-0.82</v>
      </c>
      <c r="L245" s="6">
        <v>-4.08</v>
      </c>
      <c r="M245" s="6">
        <v>3.17</v>
      </c>
      <c r="N245" s="6">
        <v>1.23</v>
      </c>
      <c r="O245" s="6">
        <v>7.08</v>
      </c>
      <c r="P245" s="6">
        <v>4.3600000000000003</v>
      </c>
      <c r="Q245" s="6">
        <v>1.79</v>
      </c>
    </row>
    <row r="246" spans="2:17" ht="15.5" x14ac:dyDescent="0.35">
      <c r="C246" t="s">
        <v>73</v>
      </c>
      <c r="P246" s="6">
        <v>0.4</v>
      </c>
    </row>
    <row r="247" spans="2:17" ht="15.5" x14ac:dyDescent="0.35">
      <c r="C247" t="s">
        <v>446</v>
      </c>
      <c r="P247" s="6">
        <v>9.0800000000000006E-2</v>
      </c>
    </row>
    <row r="248" spans="2:17" ht="15.5" x14ac:dyDescent="0.35">
      <c r="C248" t="s">
        <v>447</v>
      </c>
      <c r="P248" s="6">
        <v>8.0000000000000004E-4</v>
      </c>
    </row>
    <row r="249" spans="2:17" ht="15.5" x14ac:dyDescent="0.35">
      <c r="C249" t="s">
        <v>262</v>
      </c>
      <c r="D249" s="5">
        <v>13000000000</v>
      </c>
      <c r="E249" s="5">
        <v>53000000000</v>
      </c>
      <c r="F249" s="5">
        <v>61000000000</v>
      </c>
      <c r="G249" s="5">
        <v>73000000000</v>
      </c>
      <c r="H249" s="5">
        <v>134000000000</v>
      </c>
      <c r="J249" s="5">
        <v>236000000000</v>
      </c>
      <c r="K249" s="5">
        <v>471000000000</v>
      </c>
      <c r="L249" s="5">
        <v>717000000000</v>
      </c>
      <c r="M249" s="5">
        <v>839000000000</v>
      </c>
      <c r="N249" s="5">
        <v>608000000000</v>
      </c>
      <c r="O249" s="5">
        <v>885000000000</v>
      </c>
      <c r="P249" s="5">
        <v>755000000000</v>
      </c>
      <c r="Q249" s="5">
        <v>436000000000</v>
      </c>
    </row>
    <row r="250" spans="2:17" ht="15.5" x14ac:dyDescent="0.35">
      <c r="C250" t="s">
        <v>448</v>
      </c>
      <c r="P250" s="6">
        <v>0.4</v>
      </c>
    </row>
    <row r="251" spans="2:17" ht="15.5" x14ac:dyDescent="0.35">
      <c r="C251" t="s">
        <v>449</v>
      </c>
      <c r="P251" s="6">
        <v>9.0800000000000006E-2</v>
      </c>
    </row>
    <row r="252" spans="2:17" ht="15.5" x14ac:dyDescent="0.35">
      <c r="C252" t="s">
        <v>450</v>
      </c>
      <c r="P252" s="6">
        <v>8.0000000000000004E-4</v>
      </c>
    </row>
    <row r="253" spans="2:17" ht="15.5" x14ac:dyDescent="0.35">
      <c r="C253" t="s">
        <v>344</v>
      </c>
      <c r="I253" s="6">
        <v>-5.23</v>
      </c>
    </row>
    <row r="254" spans="2:17" ht="15.5" x14ac:dyDescent="0.35">
      <c r="C254" t="s">
        <v>345</v>
      </c>
      <c r="I254" s="6">
        <v>-3.62</v>
      </c>
    </row>
    <row r="255" spans="2:17" ht="15.5" x14ac:dyDescent="0.35">
      <c r="C255" t="s">
        <v>263</v>
      </c>
      <c r="I255" s="6">
        <v>6.95</v>
      </c>
    </row>
    <row r="256" spans="2:17" ht="15.5" x14ac:dyDescent="0.35">
      <c r="C256" t="s">
        <v>346</v>
      </c>
      <c r="I256" s="6">
        <v>-0.27660000000000001</v>
      </c>
    </row>
    <row r="257" spans="3:9" ht="15.5" x14ac:dyDescent="0.35">
      <c r="C257" t="s">
        <v>347</v>
      </c>
      <c r="I257" s="6">
        <v>11.31</v>
      </c>
    </row>
    <row r="258" spans="3:9" ht="15.5" x14ac:dyDescent="0.35">
      <c r="C258" t="s">
        <v>348</v>
      </c>
      <c r="I258" s="6">
        <v>2.4700000000000002</v>
      </c>
    </row>
    <row r="259" spans="3:9" ht="15.5" x14ac:dyDescent="0.35">
      <c r="C259" t="s">
        <v>349</v>
      </c>
      <c r="I259" s="6">
        <v>-11.51</v>
      </c>
    </row>
    <row r="260" spans="3:9" ht="15.5" x14ac:dyDescent="0.35">
      <c r="C260" t="s">
        <v>350</v>
      </c>
      <c r="I260" s="6">
        <v>-10.58</v>
      </c>
    </row>
    <row r="261" spans="3:9" ht="15.5" x14ac:dyDescent="0.35">
      <c r="C261" t="s">
        <v>351</v>
      </c>
      <c r="I261" s="6">
        <v>-23.65</v>
      </c>
    </row>
    <row r="262" spans="3:9" ht="15.5" x14ac:dyDescent="0.35">
      <c r="C262" t="s">
        <v>264</v>
      </c>
      <c r="I262" s="6">
        <v>-37.979999999999997</v>
      </c>
    </row>
    <row r="263" spans="3:9" ht="15.5" x14ac:dyDescent="0.35">
      <c r="C263" t="s">
        <v>452</v>
      </c>
      <c r="I263" s="6">
        <v>-0.11</v>
      </c>
    </row>
    <row r="264" spans="3:9" ht="15.5" x14ac:dyDescent="0.35">
      <c r="C264" t="s">
        <v>352</v>
      </c>
      <c r="I264" s="6">
        <v>-8.3000000000000007</v>
      </c>
    </row>
    <row r="265" spans="3:9" ht="15.5" x14ac:dyDescent="0.35">
      <c r="C265" t="s">
        <v>353</v>
      </c>
      <c r="I265" s="6">
        <v>-5.73</v>
      </c>
    </row>
    <row r="266" spans="3:9" ht="15.5" x14ac:dyDescent="0.35">
      <c r="C266" t="s">
        <v>354</v>
      </c>
      <c r="I266" s="6">
        <v>2.65</v>
      </c>
    </row>
    <row r="267" spans="3:9" ht="15.5" x14ac:dyDescent="0.35">
      <c r="C267" t="s">
        <v>355</v>
      </c>
      <c r="D267" s="6">
        <v>0.08</v>
      </c>
    </row>
    <row r="268" spans="3:9" ht="15.5" x14ac:dyDescent="0.35">
      <c r="C268" t="s">
        <v>356</v>
      </c>
      <c r="I268" s="6">
        <v>12.13</v>
      </c>
    </row>
    <row r="269" spans="3:9" ht="15.5" x14ac:dyDescent="0.35">
      <c r="C269" t="s">
        <v>357</v>
      </c>
      <c r="I269" s="6">
        <v>-2.84</v>
      </c>
    </row>
    <row r="270" spans="3:9" ht="15.5" x14ac:dyDescent="0.35">
      <c r="C270" t="s">
        <v>265</v>
      </c>
      <c r="D270" s="6">
        <v>0.11</v>
      </c>
    </row>
    <row r="271" spans="3:9" ht="15.5" x14ac:dyDescent="0.35">
      <c r="C271" t="s">
        <v>266</v>
      </c>
      <c r="D271" s="6">
        <v>0.02</v>
      </c>
    </row>
    <row r="272" spans="3:9" ht="15.5" x14ac:dyDescent="0.35">
      <c r="C272" t="s">
        <v>267</v>
      </c>
      <c r="D272" s="6">
        <v>4.84</v>
      </c>
    </row>
    <row r="273" spans="3:9" ht="15.5" x14ac:dyDescent="0.35">
      <c r="C273" t="s">
        <v>269</v>
      </c>
      <c r="D273" s="6">
        <v>6.59</v>
      </c>
    </row>
    <row r="274" spans="3:9" ht="15.5" x14ac:dyDescent="0.35">
      <c r="C274" t="s">
        <v>270</v>
      </c>
      <c r="D274" s="6">
        <v>0.64</v>
      </c>
    </row>
    <row r="275" spans="3:9" ht="15.5" x14ac:dyDescent="0.35">
      <c r="C275" t="s">
        <v>271</v>
      </c>
      <c r="D275" s="6">
        <v>7.54</v>
      </c>
    </row>
    <row r="276" spans="3:9" ht="15.5" x14ac:dyDescent="0.35">
      <c r="C276" t="s">
        <v>272</v>
      </c>
      <c r="I276" s="6">
        <v>-1.02</v>
      </c>
    </row>
    <row r="277" spans="3:9" ht="15.5" x14ac:dyDescent="0.35">
      <c r="C277" t="s">
        <v>13</v>
      </c>
      <c r="D277" s="5">
        <v>-14000000000</v>
      </c>
    </row>
    <row r="278" spans="3:9" ht="15.5" x14ac:dyDescent="0.35">
      <c r="C278" t="s">
        <v>358</v>
      </c>
      <c r="I278" s="6">
        <v>-5.4</v>
      </c>
    </row>
    <row r="279" spans="3:9" ht="15.5" x14ac:dyDescent="0.35">
      <c r="C279" t="s">
        <v>273</v>
      </c>
      <c r="I279" s="6">
        <v>-9.0800000000000006E-2</v>
      </c>
    </row>
    <row r="280" spans="3:9" ht="15.5" x14ac:dyDescent="0.35">
      <c r="C280" t="s">
        <v>274</v>
      </c>
      <c r="I280" s="6">
        <v>-0.68420000000000003</v>
      </c>
    </row>
    <row r="281" spans="3:9" ht="15.5" x14ac:dyDescent="0.35">
      <c r="C281" t="s">
        <v>275</v>
      </c>
      <c r="I281" s="6">
        <v>-0.25440000000000002</v>
      </c>
    </row>
    <row r="282" spans="3:9" ht="15.5" x14ac:dyDescent="0.35">
      <c r="C282" t="s">
        <v>359</v>
      </c>
      <c r="I282" s="6">
        <v>-5.1399999999999994E-2</v>
      </c>
    </row>
    <row r="283" spans="3:9" ht="15.5" x14ac:dyDescent="0.35">
      <c r="C283" t="s">
        <v>276</v>
      </c>
      <c r="D283" s="6">
        <v>167.78</v>
      </c>
    </row>
    <row r="284" spans="3:9" ht="15.5" x14ac:dyDescent="0.35">
      <c r="C284" t="s">
        <v>277</v>
      </c>
      <c r="D284" s="6">
        <v>630.53</v>
      </c>
    </row>
    <row r="285" spans="3:9" ht="15.5" x14ac:dyDescent="0.35">
      <c r="C285" t="s">
        <v>278</v>
      </c>
      <c r="D285" s="6">
        <v>410.02</v>
      </c>
    </row>
    <row r="286" spans="3:9" ht="15.5" x14ac:dyDescent="0.35">
      <c r="C286" t="s">
        <v>279</v>
      </c>
      <c r="D286" s="6">
        <v>388.29</v>
      </c>
    </row>
    <row r="287" spans="3:9" ht="15.5" x14ac:dyDescent="0.35">
      <c r="C287" t="s">
        <v>280</v>
      </c>
      <c r="D287" s="6">
        <v>0.54</v>
      </c>
    </row>
    <row r="288" spans="3:9" ht="15.5" x14ac:dyDescent="0.35">
      <c r="C288" t="s">
        <v>281</v>
      </c>
      <c r="I288" s="6">
        <v>0.03</v>
      </c>
    </row>
    <row r="289" spans="3:9" ht="15.5" x14ac:dyDescent="0.35">
      <c r="C289" t="s">
        <v>282</v>
      </c>
      <c r="I289" s="6">
        <v>0.08</v>
      </c>
    </row>
    <row r="290" spans="3:9" ht="15.5" x14ac:dyDescent="0.35">
      <c r="C290" t="s">
        <v>47</v>
      </c>
      <c r="I290" s="5">
        <v>758000000000</v>
      </c>
    </row>
    <row r="291" spans="3:9" ht="15.5" x14ac:dyDescent="0.35">
      <c r="C291" t="s">
        <v>283</v>
      </c>
      <c r="I291" s="5">
        <v>2222000000000</v>
      </c>
    </row>
    <row r="292" spans="3:9" ht="15.5" x14ac:dyDescent="0.35">
      <c r="C292" t="s">
        <v>284</v>
      </c>
      <c r="I292" s="5">
        <v>25250000000</v>
      </c>
    </row>
    <row r="293" spans="3:9" ht="15.5" x14ac:dyDescent="0.35">
      <c r="C293" t="s">
        <v>285</v>
      </c>
      <c r="I293" s="6">
        <v>0.2949</v>
      </c>
    </row>
    <row r="294" spans="3:9" ht="15.5" x14ac:dyDescent="0.35">
      <c r="C294" t="s">
        <v>286</v>
      </c>
      <c r="D294" s="6">
        <v>-0.98819999999999997</v>
      </c>
    </row>
    <row r="295" spans="3:9" ht="15.5" x14ac:dyDescent="0.35">
      <c r="C295" t="s">
        <v>287</v>
      </c>
      <c r="D295" s="6">
        <v>-2.3761999999999999</v>
      </c>
    </row>
    <row r="296" spans="3:9" ht="15.5" x14ac:dyDescent="0.35">
      <c r="C296" t="s">
        <v>288</v>
      </c>
      <c r="D296" s="6">
        <v>-3.5225</v>
      </c>
    </row>
    <row r="297" spans="3:9" ht="15.5" x14ac:dyDescent="0.35">
      <c r="C297" t="s">
        <v>289</v>
      </c>
      <c r="D297" s="6">
        <v>0.47240000000000004</v>
      </c>
    </row>
    <row r="298" spans="3:9" ht="15.5" x14ac:dyDescent="0.35">
      <c r="C298" t="s">
        <v>360</v>
      </c>
      <c r="D298" s="6">
        <v>0.14050000000000001</v>
      </c>
    </row>
    <row r="299" spans="3:9" ht="15.5" x14ac:dyDescent="0.35">
      <c r="C299" t="s">
        <v>290</v>
      </c>
      <c r="I299" s="6">
        <v>0.4</v>
      </c>
    </row>
    <row r="300" spans="3:9" ht="15.5" x14ac:dyDescent="0.35">
      <c r="C300" t="s">
        <v>291</v>
      </c>
      <c r="I300" t="s">
        <v>2119</v>
      </c>
    </row>
    <row r="301" spans="3:9" ht="15.5" x14ac:dyDescent="0.35">
      <c r="C301" t="s">
        <v>293</v>
      </c>
      <c r="I301" s="5">
        <v>5</v>
      </c>
    </row>
    <row r="302" spans="3:9" ht="15.5" x14ac:dyDescent="0.35">
      <c r="C302" t="s">
        <v>294</v>
      </c>
      <c r="I302" s="6">
        <v>0.52</v>
      </c>
    </row>
    <row r="303" spans="3:9" ht="15.5" x14ac:dyDescent="0.35">
      <c r="C303" t="s">
        <v>295</v>
      </c>
      <c r="I303" s="6">
        <v>0.45</v>
      </c>
    </row>
    <row r="304" spans="3:9" ht="15.5" x14ac:dyDescent="0.35">
      <c r="C304" t="s">
        <v>296</v>
      </c>
      <c r="I304" s="6">
        <v>0.17</v>
      </c>
    </row>
    <row r="305" spans="3:9" ht="15.5" x14ac:dyDescent="0.35">
      <c r="C305" t="s">
        <v>361</v>
      </c>
      <c r="I305" s="6">
        <v>0.13</v>
      </c>
    </row>
    <row r="306" spans="3:9" ht="15.5" x14ac:dyDescent="0.35">
      <c r="C306" t="s">
        <v>297</v>
      </c>
      <c r="I306" s="6">
        <v>0.26</v>
      </c>
    </row>
    <row r="307" spans="3:9" ht="15.5" x14ac:dyDescent="0.35">
      <c r="C307" t="s">
        <v>298</v>
      </c>
      <c r="I307" s="6">
        <v>0.41</v>
      </c>
    </row>
    <row r="308" spans="3:9" ht="15.5" x14ac:dyDescent="0.35">
      <c r="C308" t="s">
        <v>299</v>
      </c>
      <c r="I308" s="5">
        <v>67000000000</v>
      </c>
    </row>
    <row r="309" spans="3:9" ht="15.5" x14ac:dyDescent="0.35">
      <c r="C309" t="s">
        <v>300</v>
      </c>
      <c r="I309" s="5">
        <v>52000000000</v>
      </c>
    </row>
    <row r="310" spans="3:9" ht="15.5" x14ac:dyDescent="0.35">
      <c r="C310" t="s">
        <v>301</v>
      </c>
      <c r="I310" s="5">
        <v>67000000000</v>
      </c>
    </row>
    <row r="311" spans="3:9" ht="15.5" x14ac:dyDescent="0.35">
      <c r="C311" t="s">
        <v>302</v>
      </c>
      <c r="I311" s="5">
        <v>-210000000000</v>
      </c>
    </row>
    <row r="312" spans="3:9" ht="15.5" x14ac:dyDescent="0.35">
      <c r="C312" t="s">
        <v>303</v>
      </c>
      <c r="D312" s="5">
        <v>2000000000</v>
      </c>
    </row>
    <row r="313" spans="3:9" ht="15.5" x14ac:dyDescent="0.35">
      <c r="C313" t="s">
        <v>304</v>
      </c>
      <c r="D313" s="5">
        <v>2308000000000</v>
      </c>
    </row>
    <row r="314" spans="3:9" ht="15.5" x14ac:dyDescent="0.35">
      <c r="C314" t="s">
        <v>305</v>
      </c>
      <c r="D314" s="5">
        <v>2017000000000</v>
      </c>
    </row>
    <row r="315" spans="3:9" ht="15.5" x14ac:dyDescent="0.35">
      <c r="C315" t="s">
        <v>245</v>
      </c>
      <c r="D315" s="5">
        <v>-1745000000000</v>
      </c>
    </row>
    <row r="316" spans="3:9" ht="15.5" x14ac:dyDescent="0.35">
      <c r="C316" t="s">
        <v>306</v>
      </c>
      <c r="I316" s="5">
        <v>306000000000</v>
      </c>
    </row>
    <row r="317" spans="3:9" ht="15.5" x14ac:dyDescent="0.35">
      <c r="C317" t="s">
        <v>242</v>
      </c>
      <c r="D317" s="5">
        <v>1482000000000</v>
      </c>
    </row>
    <row r="318" spans="3:9" ht="15.5" x14ac:dyDescent="0.35">
      <c r="C318" t="s">
        <v>24</v>
      </c>
      <c r="D318" s="5">
        <v>1482000000000</v>
      </c>
    </row>
    <row r="319" spans="3:9" ht="15.5" x14ac:dyDescent="0.35">
      <c r="C319" t="s">
        <v>21</v>
      </c>
      <c r="D319" s="5">
        <v>1480000000000</v>
      </c>
    </row>
    <row r="320" spans="3:9" ht="15.5" x14ac:dyDescent="0.35">
      <c r="C320" t="s">
        <v>244</v>
      </c>
      <c r="I320" s="5">
        <v>291000000000</v>
      </c>
    </row>
    <row r="321" spans="3:9" ht="15.5" x14ac:dyDescent="0.35">
      <c r="C321" t="s">
        <v>307</v>
      </c>
      <c r="I321" s="5">
        <v>-66000000000</v>
      </c>
    </row>
    <row r="322" spans="3:9" ht="15.5" x14ac:dyDescent="0.35">
      <c r="C322" t="s">
        <v>308</v>
      </c>
      <c r="I322" s="5">
        <v>75000000000</v>
      </c>
    </row>
    <row r="323" spans="3:9" ht="15.5" x14ac:dyDescent="0.35">
      <c r="C323" t="s">
        <v>309</v>
      </c>
      <c r="I323" s="5">
        <v>-9000000000</v>
      </c>
    </row>
    <row r="324" spans="3:9" ht="15.5" x14ac:dyDescent="0.35">
      <c r="C324" t="s">
        <v>310</v>
      </c>
      <c r="I324" s="5">
        <v>-6000000000</v>
      </c>
    </row>
    <row r="325" spans="3:9" ht="15.5" x14ac:dyDescent="0.35">
      <c r="C325" t="s">
        <v>311</v>
      </c>
      <c r="I325" s="5">
        <v>-72000000000</v>
      </c>
    </row>
  </sheetData>
  <pageMargins left="0.7" right="0.7" top="0.75" bottom="0.75" header="0.3" footer="0.3"/>
  <ignoredErrors>
    <ignoredError sqref="A1:R326" numberStoredAsText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R35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2120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2121</v>
      </c>
      <c r="D2" s="2" vm="74">
        <f ca="1">IFERROR(_xlfn.STOCKHISTORY("XIDX:" &amp; $C$1, D3, , 0, 0, 1), "Libur")</f>
        <v>416</v>
      </c>
      <c r="E2" s="2" vm="571">
        <f ca="1">IFERROR(_xlfn.STOCKHISTORY("XIDX:" &amp; $C$1, E3, , 0, 0, 1), "Libur")</f>
        <v>166</v>
      </c>
      <c r="H2" s="2" vm="571">
        <f ca="1">IFERROR(INDEX(D2:G2,COUNT(D2:G2)),"")</f>
        <v>166</v>
      </c>
      <c r="I2" s="2" vm="457">
        <f t="shared" ref="I2:R2" ca="1" si="0">IFERROR(_xlfn.STOCKHISTORY("XIDX:" &amp; $C$1, I1, , 0, 0, 1), "Libur")</f>
        <v>585</v>
      </c>
      <c r="J2" s="2" vm="572">
        <f t="shared" ca="1" si="0"/>
        <v>1130</v>
      </c>
      <c r="K2" s="2" vm="573">
        <f t="shared" ca="1" si="0"/>
        <v>4350</v>
      </c>
      <c r="L2" s="2" vm="574">
        <f t="shared" ca="1" si="0"/>
        <v>8025</v>
      </c>
      <c r="M2" s="2" vm="575">
        <f t="shared" ca="1" si="0"/>
        <v>9525</v>
      </c>
      <c r="N2" s="2" vm="576">
        <f t="shared" ca="1" si="0"/>
        <v>3990</v>
      </c>
      <c r="O2" s="2" vm="577">
        <f t="shared" ca="1" si="0"/>
        <v>2880</v>
      </c>
      <c r="P2" s="2" vm="578">
        <f t="shared" ca="1" si="0"/>
        <v>3210</v>
      </c>
      <c r="Q2" s="2" vm="579">
        <f t="shared" ca="1" si="0"/>
        <v>1980</v>
      </c>
      <c r="R2" s="2" t="str">
        <f t="shared" ca="1" si="0"/>
        <v>Libur</v>
      </c>
    </row>
    <row r="3" spans="1:18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8" ht="15.5" x14ac:dyDescent="0.35">
      <c r="B4" t="s">
        <v>5</v>
      </c>
      <c r="C4" t="s">
        <v>6</v>
      </c>
      <c r="D4" s="2">
        <f>IFERROR(INDEX(D51:D500,MATCH($C$4,$C$51:$C$500,0)),"")</f>
        <v>696021450813</v>
      </c>
      <c r="E4" s="2">
        <f>IFERROR(INDEX(E51:E500,MATCH($C$4,$C$51:$C$500,0)),"")</f>
        <v>845422090933</v>
      </c>
      <c r="H4" s="2">
        <f>IFERROR(SUM(D4:G4)*(4/MAX(1,COUNT(D4:G4))),"")</f>
        <v>3082887083492</v>
      </c>
      <c r="I4" s="2">
        <f t="shared" ref="I4:R4" si="1">IFERROR(INDEX(I51:I500,MATCH($C$4,$C$51:$C$500,0)),"")</f>
        <v>4737712122968</v>
      </c>
      <c r="J4" s="2">
        <f t="shared" si="1"/>
        <v>7143639757997</v>
      </c>
      <c r="K4" s="2">
        <f t="shared" si="1"/>
        <v>11697145185042</v>
      </c>
      <c r="L4" s="2">
        <f t="shared" si="1"/>
        <v>12314877728637</v>
      </c>
      <c r="M4" s="2">
        <f t="shared" si="1"/>
        <v>12675430974543</v>
      </c>
      <c r="N4" s="2">
        <f t="shared" si="1"/>
        <v>11334436937908</v>
      </c>
      <c r="O4" s="2">
        <f t="shared" si="1"/>
        <v>11090421731942</v>
      </c>
      <c r="P4" s="2">
        <f t="shared" si="1"/>
        <v>6356090709193</v>
      </c>
      <c r="Q4" s="2">
        <f t="shared" si="1"/>
        <v>1371065340519</v>
      </c>
      <c r="R4" s="2">
        <f t="shared" si="1"/>
        <v>386406362801</v>
      </c>
    </row>
    <row r="5" spans="1:18" ht="15.5" x14ac:dyDescent="0.35">
      <c r="B5" t="s">
        <v>7</v>
      </c>
      <c r="C5" t="s">
        <v>8</v>
      </c>
      <c r="D5" s="2">
        <f>IFERROR(INDEX(D51:D500,MATCH($C$5,$C$51:$C$500,0)),"")</f>
        <v>-8057516637</v>
      </c>
      <c r="E5" s="2">
        <f>IFERROR(INDEX(E51:E500,MATCH($C$5,$C$51:$C$500,0)),"")</f>
        <v>-6261094161</v>
      </c>
      <c r="H5" s="2">
        <f>IFERROR(SUM(D5:G5)*(4/MAX(1,COUNT(D5:G5))),"")</f>
        <v>-28637221596</v>
      </c>
      <c r="I5" s="2">
        <f t="shared" ref="I5:R5" si="2">IFERROR(INDEX(I51:I500,MATCH($C$5,$C$51:$C$500,0)),"")</f>
        <v>-37889355658</v>
      </c>
      <c r="J5" s="2">
        <f t="shared" si="2"/>
        <v>969350285</v>
      </c>
      <c r="K5" s="2">
        <f t="shared" si="2"/>
        <v>901635228</v>
      </c>
      <c r="L5" s="2">
        <f t="shared" si="2"/>
        <v>25025319123</v>
      </c>
      <c r="M5" s="2">
        <f t="shared" si="2"/>
        <v>63285495752</v>
      </c>
      <c r="N5" s="2">
        <f t="shared" si="2"/>
        <v>25728827260</v>
      </c>
      <c r="O5" s="2">
        <f t="shared" si="2"/>
        <v>110403699585</v>
      </c>
      <c r="P5" s="2">
        <f t="shared" si="2"/>
        <v>227937944204</v>
      </c>
      <c r="Q5" s="2">
        <f t="shared" si="2"/>
        <v>7749475364</v>
      </c>
      <c r="R5" s="2">
        <f t="shared" si="2"/>
        <v>2754392774</v>
      </c>
    </row>
    <row r="6" spans="1:18" ht="15.5" x14ac:dyDescent="0.35">
      <c r="B6" t="s">
        <v>9</v>
      </c>
      <c r="C6" t="s">
        <v>10</v>
      </c>
      <c r="D6" s="2">
        <f>IFERROR(INDEX(D51:D500,MATCH($C$6,$C$51:$C$500,0)),"")</f>
        <v>1046626253684</v>
      </c>
      <c r="E6" s="2">
        <f>IFERROR(INDEX(E51:E500,MATCH($C$6,$C$51:$C$500,0)),"")</f>
        <v>1079348732498</v>
      </c>
      <c r="H6" s="2">
        <f>IFERROR(INDEX(D6:G6,COUNT(D6:G6)),"")</f>
        <v>1079348732498</v>
      </c>
      <c r="I6" s="2">
        <f t="shared" ref="I6:R6" si="3">IFERROR(INDEX(I51:I500,MATCH($C$6,$C$51:$C$500,0)),"")</f>
        <v>1088454373072</v>
      </c>
      <c r="J6" s="2">
        <f t="shared" si="3"/>
        <v>1128955314013</v>
      </c>
      <c r="K6" s="2">
        <f t="shared" si="3"/>
        <v>1169942777160</v>
      </c>
      <c r="L6" s="2">
        <f t="shared" si="3"/>
        <v>1294390152940</v>
      </c>
      <c r="M6" s="2">
        <f t="shared" si="3"/>
        <v>1517016987531</v>
      </c>
      <c r="N6" s="2">
        <f t="shared" si="3"/>
        <v>1331916693551</v>
      </c>
      <c r="O6" s="2">
        <f t="shared" si="3"/>
        <v>1728185360369</v>
      </c>
      <c r="P6" s="2">
        <f t="shared" si="3"/>
        <v>1052653572286</v>
      </c>
      <c r="Q6" s="2">
        <f t="shared" si="3"/>
        <v>390260356689</v>
      </c>
      <c r="R6" s="2">
        <f t="shared" si="3"/>
        <v>5608976951</v>
      </c>
    </row>
    <row r="7" spans="1:18" ht="15.5" x14ac:dyDescent="0.35">
      <c r="B7" t="s">
        <v>11</v>
      </c>
      <c r="C7" t="s">
        <v>12</v>
      </c>
      <c r="D7" s="3">
        <f>IFERROR(INDEX(D51:D500,MATCH($C$7,$C$51:$C$500,0))/1000000000,"")</f>
        <v>0.87</v>
      </c>
      <c r="E7" s="3">
        <f>IFERROR(INDEX(E51:E500,MATCH($C$7,$C$51:$C$500,0))/1000000000,"")</f>
        <v>0.87</v>
      </c>
      <c r="H7" s="3">
        <f>IFERROR(INDEX(D7:G7,COUNT(D7:G7)),"")</f>
        <v>0.87</v>
      </c>
      <c r="I7" s="3">
        <f t="shared" ref="I7:R7" si="4">IFERROR(INDEX(I51:I500,MATCH($C$7,$C$51:$C$500,0))/1000000000,"")</f>
        <v>0.87</v>
      </c>
      <c r="J7" s="3">
        <f t="shared" si="4"/>
        <v>0.87</v>
      </c>
      <c r="K7" s="3">
        <f t="shared" si="4"/>
        <v>0.87</v>
      </c>
      <c r="L7" s="3">
        <f t="shared" si="4"/>
        <v>0.87</v>
      </c>
      <c r="M7" s="3">
        <f t="shared" si="4"/>
        <v>0.87</v>
      </c>
      <c r="N7" s="3">
        <f t="shared" si="4"/>
        <v>0.87</v>
      </c>
      <c r="O7" s="3">
        <f t="shared" si="4"/>
        <v>0.87</v>
      </c>
      <c r="P7" s="3">
        <f t="shared" si="4"/>
        <v>0.87</v>
      </c>
      <c r="Q7" s="3">
        <f t="shared" si="4"/>
        <v>0.87</v>
      </c>
      <c r="R7" s="3">
        <f t="shared" si="4"/>
        <v>0</v>
      </c>
    </row>
    <row r="8" spans="1:18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-26000000000</v>
      </c>
      <c r="E8" s="2">
        <f>IFERROR(INDEX(E51:E500,MATCH("Free cash flow (Quarter)",$C$51:$C$500,0)),"")</f>
        <v>-96000000000</v>
      </c>
      <c r="H8" s="2">
        <f>IFERROR(INDEX(D8:G8,COUNT(D8:G8)),"")</f>
        <v>-96000000000</v>
      </c>
      <c r="I8" s="2">
        <f t="shared" ref="I8:R8" si="5">IFERROR(INDEX(I51:I500,MATCH($C$8,$C$51:$C$500,0)),"")</f>
        <v>-18000000000</v>
      </c>
      <c r="J8" s="2">
        <f t="shared" si="5"/>
        <v>-82000000000</v>
      </c>
      <c r="K8" s="2">
        <f t="shared" si="5"/>
        <v>-18000000000</v>
      </c>
      <c r="L8" s="2">
        <f t="shared" si="5"/>
        <v>38000000000</v>
      </c>
      <c r="M8" s="2">
        <f t="shared" si="5"/>
        <v>185000000000</v>
      </c>
      <c r="N8" s="2">
        <f t="shared" si="5"/>
        <v>-76000000000</v>
      </c>
      <c r="O8" s="2">
        <f t="shared" si="5"/>
        <v>-310000000000</v>
      </c>
      <c r="P8" s="2">
        <f t="shared" si="5"/>
        <v>-41000000000</v>
      </c>
      <c r="Q8" s="2">
        <f t="shared" si="5"/>
        <v>-192000000000</v>
      </c>
      <c r="R8" s="2">
        <f t="shared" si="5"/>
        <v>-7000000000</v>
      </c>
    </row>
    <row r="9" spans="1:18" ht="15.5" x14ac:dyDescent="0.35">
      <c r="A9" t="s">
        <v>16</v>
      </c>
      <c r="C9" t="s">
        <v>17</v>
      </c>
      <c r="D9" s="3">
        <f>IFERROR(INDEX(D51:D500,MATCH("Free cash flow per share (Quarter)",$C$51:$C$500,0)),"")</f>
        <v>-30.17</v>
      </c>
      <c r="E9" s="3">
        <f>IFERROR(INDEX(E51:E500,MATCH("Free cash flow per share (Quarter)",$C$51:$C$500,0)),"")</f>
        <v>-110.57</v>
      </c>
      <c r="H9" s="3">
        <f>IFERROR(INDEX(D9:G9,COUNT(D9:G9)),"")</f>
        <v>-110.57</v>
      </c>
      <c r="I9" s="3">
        <f t="shared" ref="I9:R9" si="6">IFERROR(INDEX(I51:I500,MATCH($C$9,$C$51:$C$500,0)),"")</f>
        <v>-20.49</v>
      </c>
      <c r="J9" s="3">
        <f t="shared" si="6"/>
        <v>-93.91</v>
      </c>
      <c r="K9" s="3">
        <f t="shared" si="6"/>
        <v>-20.53</v>
      </c>
      <c r="L9" s="3">
        <f t="shared" si="6"/>
        <v>43.45</v>
      </c>
      <c r="M9" s="3">
        <f t="shared" si="6"/>
        <v>213.23</v>
      </c>
      <c r="N9" s="3">
        <f t="shared" si="6"/>
        <v>-87.21</v>
      </c>
      <c r="O9" s="3">
        <f t="shared" si="6"/>
        <v>-357.35</v>
      </c>
      <c r="P9" s="3">
        <f t="shared" si="6"/>
        <v>-47.3</v>
      </c>
      <c r="Q9" s="3">
        <f t="shared" si="6"/>
        <v>-220.65</v>
      </c>
      <c r="R9" s="3">
        <f t="shared" si="6"/>
        <v>-14664991.34</v>
      </c>
    </row>
    <row r="10" spans="1:18" ht="15.5" x14ac:dyDescent="0.35">
      <c r="C10" t="s">
        <v>18</v>
      </c>
      <c r="D10" s="3">
        <f ca="1">IFERROR(IF(D9=0,"",D2/D9),"")</f>
        <v>-13.788531653960888</v>
      </c>
      <c r="E10" s="3">
        <f ca="1">IFERROR(IF(E9=0,"",E2/E9),"")</f>
        <v>-1.5013113864520213</v>
      </c>
      <c r="I10" s="3">
        <f t="shared" ref="I10:R10" ca="1" si="7">IFERROR(IF(I9=0,"",I2/I9),"")</f>
        <v>-28.550512445095169</v>
      </c>
      <c r="J10" s="3">
        <f t="shared" ca="1" si="7"/>
        <v>-12.032797359173678</v>
      </c>
      <c r="K10" s="3">
        <f t="shared" ca="1" si="7"/>
        <v>-211.88504627374573</v>
      </c>
      <c r="L10" s="3">
        <f t="shared" ca="1" si="7"/>
        <v>184.69505178365938</v>
      </c>
      <c r="M10" s="3">
        <f t="shared" ca="1" si="7"/>
        <v>44.670074567368573</v>
      </c>
      <c r="N10" s="3">
        <f t="shared" ca="1" si="7"/>
        <v>-45.751633986928105</v>
      </c>
      <c r="O10" s="3">
        <f t="shared" ca="1" si="7"/>
        <v>-8.059325591157128</v>
      </c>
      <c r="P10" s="3">
        <f t="shared" ca="1" si="7"/>
        <v>-67.864693446088793</v>
      </c>
      <c r="Q10" s="3">
        <f t="shared" ca="1" si="7"/>
        <v>-8.9734874235214139</v>
      </c>
      <c r="R10" s="3" t="str">
        <f t="shared" ca="1" si="7"/>
        <v/>
      </c>
    </row>
    <row r="11" spans="1:18" ht="15.5" x14ac:dyDescent="0.35">
      <c r="B11" t="s">
        <v>19</v>
      </c>
      <c r="C11" t="s">
        <v>20</v>
      </c>
      <c r="D11" s="2">
        <f>IFERROR(INDEX(D51:D500,MATCH($C$11,$C$51:$C$500,0)),"")</f>
        <v>112785686687</v>
      </c>
      <c r="E11" s="2">
        <f>IFERROR(INDEX(E51:E500,MATCH($C$11,$C$51:$C$500,0)),"")</f>
        <v>119052747325</v>
      </c>
      <c r="H11" s="2">
        <f>IFERROR(INDEX(D11:G11,COUNT(D11:G11)),"")</f>
        <v>119052747325</v>
      </c>
      <c r="I11" s="2">
        <f t="shared" ref="I11:R11" si="8">IFERROR(INDEX(I51:I500,MATCH($C$11,$C$51:$C$500,0)),"")</f>
        <v>163965159146</v>
      </c>
      <c r="J11" s="2">
        <f t="shared" si="8"/>
        <v>184281863776</v>
      </c>
      <c r="K11" s="2">
        <f t="shared" si="8"/>
        <v>246211102476</v>
      </c>
      <c r="L11" s="2">
        <f t="shared" si="8"/>
        <v>295851773056</v>
      </c>
      <c r="M11" s="2">
        <f t="shared" si="8"/>
        <v>359551298098</v>
      </c>
      <c r="N11" s="2">
        <f t="shared" si="8"/>
        <v>314758873079</v>
      </c>
      <c r="O11" s="2">
        <f t="shared" si="8"/>
        <v>515655265949</v>
      </c>
      <c r="P11" s="2">
        <f t="shared" si="8"/>
        <v>145688006684</v>
      </c>
      <c r="Q11" s="2">
        <f t="shared" si="8"/>
        <v>117507273488</v>
      </c>
      <c r="R11" s="2">
        <f t="shared" si="8"/>
        <v>2162430763</v>
      </c>
    </row>
    <row r="12" spans="1:18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35000000000</v>
      </c>
      <c r="E12" s="2">
        <f>IFERROR(INDEX(E51:E500,MATCH("Net Debt (Quarter)",$C$51:$C$500,0)),"")</f>
        <v>-22000000000</v>
      </c>
      <c r="H12" s="2">
        <f>IFERROR(INDEX(D12:G12,COUNT(D12:G12)),"")</f>
        <v>-22000000000</v>
      </c>
      <c r="I12" s="2">
        <f t="shared" ref="I12:R12" si="9">IFERROR(INDEX(I51:I500,MATCH($C$12,$C$51:$C$500,0)),"")</f>
        <v>-104000000000</v>
      </c>
      <c r="J12" s="2">
        <f t="shared" si="9"/>
        <v>-86000000000</v>
      </c>
      <c r="K12" s="2">
        <f t="shared" si="9"/>
        <v>-111000000000</v>
      </c>
      <c r="L12" s="2">
        <f t="shared" si="9"/>
        <v>-181000000000</v>
      </c>
      <c r="M12" s="2">
        <f t="shared" si="9"/>
        <v>-214000000000</v>
      </c>
      <c r="N12" s="2">
        <f t="shared" si="9"/>
        <v>-145000000000</v>
      </c>
      <c r="O12" s="2">
        <f t="shared" si="9"/>
        <v>-382000000000</v>
      </c>
      <c r="P12" s="2">
        <f t="shared" si="9"/>
        <v>6000000000</v>
      </c>
      <c r="Q12" s="2">
        <f t="shared" si="9"/>
        <v>-65000000000</v>
      </c>
      <c r="R12" s="2">
        <f t="shared" si="9"/>
        <v>-2000000000</v>
      </c>
    </row>
    <row r="13" spans="1:18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148000000000</v>
      </c>
      <c r="E13" s="2">
        <f>IFERROR(INDEX(E51:E500,MATCH("Total Debt (Quarter)",$C$51:$C$500,0)),"")</f>
        <v>98000000000</v>
      </c>
      <c r="H13" s="2">
        <f>IFERROR(INDEX(D13:G13,COUNT(D13:G13)),"")</f>
        <v>98000000000</v>
      </c>
      <c r="I13" s="2">
        <f t="shared" ref="I13:R13" si="10">IFERROR(INDEX(I51:I500,MATCH($C$13,$C$51:$C$500,0)),"")</f>
        <v>60000000000</v>
      </c>
      <c r="J13" s="2">
        <f t="shared" si="10"/>
        <v>98000000000</v>
      </c>
      <c r="K13" s="2">
        <f t="shared" si="10"/>
        <v>135000000000</v>
      </c>
      <c r="L13" s="2">
        <f t="shared" si="10"/>
        <v>115000000000</v>
      </c>
      <c r="M13" s="2">
        <f t="shared" si="10"/>
        <v>146000000000</v>
      </c>
      <c r="N13" s="2">
        <f t="shared" si="10"/>
        <v>170000000000</v>
      </c>
      <c r="O13" s="2">
        <f t="shared" si="10"/>
        <v>134000000000</v>
      </c>
      <c r="P13" s="2">
        <f t="shared" si="10"/>
        <v>152000000000</v>
      </c>
      <c r="Q13" s="2">
        <f t="shared" si="10"/>
        <v>52000000000</v>
      </c>
      <c r="R13" s="2">
        <f t="shared" si="10"/>
        <v>0</v>
      </c>
    </row>
    <row r="14" spans="1:18" ht="15.5" x14ac:dyDescent="0.35">
      <c r="C14" t="s">
        <v>27</v>
      </c>
      <c r="D14" s="2">
        <f>IFERROR(INDEX(D51:D500,MATCH($C$14,$C$51:$C$500,0)),"")</f>
        <v>-6051362802</v>
      </c>
      <c r="E14" s="2">
        <f>IFERROR(INDEX(E51:E500,MATCH($C$14,$C$51:$C$500,0)),"")</f>
        <v>-2445773113</v>
      </c>
      <c r="H14" s="2">
        <f>IFERROR(SUM(D14:G14)*(4/MAX(1,COUNT(D14:G14))),"")</f>
        <v>-16994271830</v>
      </c>
      <c r="I14" s="2">
        <f t="shared" ref="I14:R14" si="11">IFERROR(INDEX(I51:I500,MATCH($C$14,$C$51:$C$500,0)),"")</f>
        <v>-15525100067</v>
      </c>
      <c r="J14" s="2">
        <f t="shared" si="11"/>
        <v>-19720347668</v>
      </c>
      <c r="K14" s="2">
        <f t="shared" si="11"/>
        <v>-17981446285</v>
      </c>
      <c r="L14" s="2">
        <f t="shared" si="11"/>
        <v>-18533988689</v>
      </c>
      <c r="M14" s="2">
        <f t="shared" si="11"/>
        <v>-19011130444</v>
      </c>
      <c r="N14" s="2">
        <f t="shared" si="11"/>
        <v>-19288922568</v>
      </c>
      <c r="O14" s="2">
        <f t="shared" si="11"/>
        <v>-16144094076</v>
      </c>
      <c r="P14" s="2">
        <f t="shared" si="11"/>
        <v>-9369230975</v>
      </c>
      <c r="Q14" s="2">
        <f t="shared" si="11"/>
        <v>-3382027034</v>
      </c>
      <c r="R14" s="2">
        <f t="shared" si="11"/>
        <v>0</v>
      </c>
    </row>
    <row r="15" spans="1:18" ht="15.5" x14ac:dyDescent="0.35">
      <c r="C15" t="s">
        <v>28</v>
      </c>
      <c r="D15" s="2">
        <f>IFERROR(INDEX(D51:D500,MATCH($C$15,$C$51:$C$500,0)),"")</f>
        <v>147766082</v>
      </c>
      <c r="E15" s="2">
        <f>IFERROR(INDEX(E51:E500,MATCH($C$15,$C$51:$C$500,0)),"")</f>
        <v>-2932166146</v>
      </c>
      <c r="H15" s="2">
        <f>IFERROR(SUM(D15:G15)*(4/MAX(1,COUNT(D15:G15))),"")</f>
        <v>-5568800128</v>
      </c>
      <c r="I15" s="2">
        <f t="shared" ref="I15:R15" si="12">IFERROR(INDEX(I51:I500,MATCH($C$15,$C$51:$C$500,0)),"")</f>
        <v>-15643305687</v>
      </c>
      <c r="J15" s="2">
        <f t="shared" si="12"/>
        <v>-799205847</v>
      </c>
      <c r="K15" s="2">
        <f t="shared" si="12"/>
        <v>-8383571635</v>
      </c>
      <c r="L15" s="2">
        <f t="shared" si="12"/>
        <v>-14790736001</v>
      </c>
      <c r="M15" s="2">
        <f t="shared" si="12"/>
        <v>-16795644701</v>
      </c>
      <c r="N15" s="2">
        <f t="shared" si="12"/>
        <v>-23028618158</v>
      </c>
      <c r="O15" s="2">
        <f t="shared" si="12"/>
        <v>-34209520891</v>
      </c>
      <c r="P15" s="2">
        <f t="shared" si="12"/>
        <v>-27122365362</v>
      </c>
      <c r="Q15" s="2">
        <f t="shared" si="12"/>
        <v>-1968069510</v>
      </c>
      <c r="R15" s="2">
        <f t="shared" si="12"/>
        <v>-944486750</v>
      </c>
    </row>
    <row r="16" spans="1:18" ht="15.5" x14ac:dyDescent="0.35">
      <c r="C16" t="s">
        <v>29</v>
      </c>
      <c r="D16" s="2">
        <f>IFERROR(INDEX(D51:D500,MATCH($C$16,$C$51:$C$500,0)),"")</f>
        <v>-37688519157</v>
      </c>
      <c r="E16" s="2">
        <f>IFERROR(INDEX(E51:E500,MATCH($C$16,$C$51:$C$500,0)),"")</f>
        <v>-5205158470</v>
      </c>
      <c r="H16" s="2">
        <f>IFERROR(SUM(D16:G16)*(4/MAX(1,COUNT(D16:G16))),"")</f>
        <v>-85787355254</v>
      </c>
      <c r="I16" s="2">
        <f t="shared" ref="I16:R16" si="13">IFERROR(INDEX(I51:I500,MATCH($C$16,$C$51:$C$500,0)),"")</f>
        <v>-43179211544</v>
      </c>
      <c r="J16" s="2">
        <f t="shared" si="13"/>
        <v>-34461386368</v>
      </c>
      <c r="K16" s="2">
        <f t="shared" si="13"/>
        <v>11247310476</v>
      </c>
      <c r="L16" s="2">
        <f t="shared" si="13"/>
        <v>40529403331</v>
      </c>
      <c r="M16" s="2">
        <f t="shared" si="13"/>
        <v>158154107803</v>
      </c>
      <c r="N16" s="2">
        <f t="shared" si="13"/>
        <v>95426725423</v>
      </c>
      <c r="O16" s="2">
        <f t="shared" si="13"/>
        <v>204737877585</v>
      </c>
      <c r="P16" s="2">
        <f t="shared" si="13"/>
        <v>281719337279</v>
      </c>
      <c r="Q16" s="2">
        <f t="shared" si="13"/>
        <v>10607609077</v>
      </c>
      <c r="R16" s="2">
        <f t="shared" si="13"/>
        <v>3703637524</v>
      </c>
    </row>
    <row r="17" spans="1:18" ht="15.5" x14ac:dyDescent="0.35">
      <c r="A17" t="s">
        <v>30</v>
      </c>
    </row>
    <row r="18" spans="1:18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</row>
    <row r="19" spans="1:18" ht="15.5" x14ac:dyDescent="0.35">
      <c r="A19" t="s">
        <v>44</v>
      </c>
      <c r="C19" t="s">
        <v>45</v>
      </c>
    </row>
    <row r="20" spans="1:18" ht="15.5" x14ac:dyDescent="0.35">
      <c r="A20" t="s">
        <v>46</v>
      </c>
      <c r="C20" t="s">
        <v>47</v>
      </c>
      <c r="D20" s="2">
        <f ca="1">IFERROR(D21*D2,"")</f>
        <v>361920000000</v>
      </c>
      <c r="E20" s="2">
        <f ca="1">IFERROR(E21*E2,"")</f>
        <v>144420000000</v>
      </c>
      <c r="H20" s="2">
        <f t="shared" ref="H20:R20" ca="1" si="14">IFERROR(H21*H2,"")</f>
        <v>144420000000</v>
      </c>
      <c r="I20" s="2">
        <f t="shared" ca="1" si="14"/>
        <v>508950000000</v>
      </c>
      <c r="J20" s="2">
        <f t="shared" ca="1" si="14"/>
        <v>983100000000</v>
      </c>
      <c r="K20" s="2">
        <f t="shared" ca="1" si="14"/>
        <v>3784500000000</v>
      </c>
      <c r="L20" s="2">
        <f t="shared" ca="1" si="14"/>
        <v>6981750000000</v>
      </c>
      <c r="M20" s="2">
        <f t="shared" ca="1" si="14"/>
        <v>8286750000000</v>
      </c>
      <c r="N20" s="2">
        <f t="shared" ca="1" si="14"/>
        <v>3471300000000</v>
      </c>
      <c r="O20" s="2">
        <f t="shared" ca="1" si="14"/>
        <v>2505600000000</v>
      </c>
      <c r="P20" s="2">
        <f t="shared" ca="1" si="14"/>
        <v>2792700000000</v>
      </c>
      <c r="Q20" s="2">
        <f t="shared" ca="1" si="14"/>
        <v>1722600000000</v>
      </c>
      <c r="R20" s="2" t="str">
        <f t="shared" ca="1" si="14"/>
        <v/>
      </c>
    </row>
    <row r="21" spans="1:18" ht="15.5" x14ac:dyDescent="0.35">
      <c r="C21" t="s">
        <v>12</v>
      </c>
      <c r="D21" s="2">
        <f>IFERROR(INDEX(D51:D500,MATCH($C$7,$C$51:$C$500,0)),"")</f>
        <v>870000000</v>
      </c>
      <c r="E21" s="2">
        <f>IFERROR(INDEX(E51:E500,MATCH($C$7,$C$51:$C$500,0)),"")</f>
        <v>870000000</v>
      </c>
      <c r="H21" s="2">
        <f>IFERROR(INDEX(D21:G21,COUNT(D21:G21)),"")</f>
        <v>870000000</v>
      </c>
      <c r="I21" s="2">
        <f t="shared" ref="I21:R21" si="15">IFERROR(INDEX(I51:I500,MATCH($C$7,$C$51:$C$500,0)),"")</f>
        <v>870000000</v>
      </c>
      <c r="J21" s="2">
        <f t="shared" si="15"/>
        <v>870000000</v>
      </c>
      <c r="K21" s="2">
        <f t="shared" si="15"/>
        <v>870000000</v>
      </c>
      <c r="L21" s="2">
        <f t="shared" si="15"/>
        <v>870000000</v>
      </c>
      <c r="M21" s="2">
        <f t="shared" si="15"/>
        <v>870000000</v>
      </c>
      <c r="N21" s="2">
        <f t="shared" si="15"/>
        <v>870000000</v>
      </c>
      <c r="O21" s="2">
        <f t="shared" si="15"/>
        <v>870000000</v>
      </c>
      <c r="P21" s="2">
        <f t="shared" si="15"/>
        <v>870000000</v>
      </c>
      <c r="Q21" s="2">
        <f t="shared" si="15"/>
        <v>870000000</v>
      </c>
      <c r="R21" s="2">
        <f t="shared" si="15"/>
        <v>0</v>
      </c>
    </row>
    <row r="23" spans="1:18" ht="15.5" x14ac:dyDescent="0.35">
      <c r="B23" t="s">
        <v>48</v>
      </c>
      <c r="C23" t="s">
        <v>49</v>
      </c>
      <c r="D23" s="3">
        <f>IFERROR(D5/D6*100,"")</f>
        <v>-0.76985615530266882</v>
      </c>
      <c r="E23" s="3">
        <f>IFERROR(E5/E6*100,"")</f>
        <v>-0.5800807442937912</v>
      </c>
      <c r="H23" s="3">
        <f t="shared" ref="H23:R23" si="16">IFERROR(H5/H6*100,"")</f>
        <v>-2.6531945360905924</v>
      </c>
      <c r="I23" s="3">
        <f t="shared" si="16"/>
        <v>-3.4810237889037969</v>
      </c>
      <c r="J23" s="3">
        <f t="shared" si="16"/>
        <v>8.5862591102417882E-2</v>
      </c>
      <c r="K23" s="3">
        <f t="shared" si="16"/>
        <v>7.7066609205340086E-2</v>
      </c>
      <c r="L23" s="3">
        <f t="shared" si="16"/>
        <v>1.9333675450295258</v>
      </c>
      <c r="M23" s="3">
        <f t="shared" si="16"/>
        <v>4.1717064655287368</v>
      </c>
      <c r="N23" s="3">
        <f t="shared" si="16"/>
        <v>1.9317144521557739</v>
      </c>
      <c r="O23" s="3">
        <f t="shared" si="16"/>
        <v>6.3884177077756714</v>
      </c>
      <c r="P23" s="3">
        <f t="shared" si="16"/>
        <v>21.653652275078258</v>
      </c>
      <c r="Q23" s="3">
        <f t="shared" si="16"/>
        <v>1.9857193361240089</v>
      </c>
      <c r="R23" s="3">
        <f t="shared" si="16"/>
        <v>49.106865620279137</v>
      </c>
    </row>
    <row r="24" spans="1:18" ht="15.5" x14ac:dyDescent="0.35">
      <c r="C24" t="s">
        <v>50</v>
      </c>
      <c r="D24" s="4">
        <f>IFERROR(_xlfn.RRI(5,I23,D23),"")</f>
        <v>-0.26049601430000191</v>
      </c>
      <c r="E24" s="4" t="str">
        <f>IFERROR(_xlfn.RRI(5,J23,E23),"")</f>
        <v/>
      </c>
      <c r="H24" s="4" t="str">
        <f t="shared" ref="H24:R24" si="17">IFERROR(_xlfn.RRI(5,M23,H23),"")</f>
        <v/>
      </c>
      <c r="I24" s="4" t="str">
        <f t="shared" si="17"/>
        <v/>
      </c>
      <c r="J24" s="4">
        <f t="shared" si="17"/>
        <v>-0.57764062643179614</v>
      </c>
      <c r="K24" s="4">
        <f t="shared" si="17"/>
        <v>-0.67620732584641119</v>
      </c>
      <c r="L24" s="4">
        <f t="shared" si="17"/>
        <v>-5.3293304651959028E-3</v>
      </c>
      <c r="M24" s="4">
        <f t="shared" si="17"/>
        <v>-0.38929102070744992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51</v>
      </c>
      <c r="C25" t="s">
        <v>52</v>
      </c>
      <c r="D25" s="3">
        <f>IFERROR(INDEX(D51:D500,MATCH($A$25,$C$51:$C$500,0)),"")</f>
        <v>-10.29</v>
      </c>
      <c r="E25" s="3">
        <f>IFERROR(INDEX(E51:E500,MATCH($A$25,$C$51:$C$500,0)),"")</f>
        <v>-7.37</v>
      </c>
      <c r="H25" s="3">
        <f>IFERROR(INDEX(D25:G25,COUNT(D25:G25)),"")</f>
        <v>-7.37</v>
      </c>
      <c r="I25" s="3">
        <f t="shared" ref="I25:R25" si="18">IFERROR(INDEX(I51:I500,MATCH($C$25,$C$51:$C$500,0)),"")</f>
        <v>-44.25</v>
      </c>
      <c r="J25" s="3">
        <f t="shared" si="18"/>
        <v>-0.02</v>
      </c>
      <c r="K25" s="3">
        <f t="shared" si="18"/>
        <v>0.62</v>
      </c>
      <c r="L25" s="3">
        <f t="shared" si="18"/>
        <v>28.59</v>
      </c>
      <c r="M25" s="3">
        <f t="shared" si="18"/>
        <v>72.680000000000007</v>
      </c>
      <c r="N25" s="3">
        <f t="shared" si="18"/>
        <v>29.54</v>
      </c>
      <c r="O25" s="3">
        <f t="shared" si="18"/>
        <v>127.43</v>
      </c>
      <c r="P25" s="3">
        <f t="shared" si="18"/>
        <v>262.45</v>
      </c>
      <c r="Q25" s="3">
        <f t="shared" si="18"/>
        <v>9.07</v>
      </c>
      <c r="R25" s="3">
        <f t="shared" si="18"/>
        <v>5518301.5499999998</v>
      </c>
    </row>
    <row r="26" spans="1:18" ht="15.5" x14ac:dyDescent="0.35">
      <c r="C26" t="s">
        <v>53</v>
      </c>
      <c r="D26" s="4">
        <f>IFERROR(_xlfn.RRI(5,I25,D25),"")</f>
        <v>-0.2530347126362279</v>
      </c>
      <c r="E26" s="4">
        <f>IFERROR(_xlfn.RRI(5,J25,E25),"")</f>
        <v>2.2605247292737287</v>
      </c>
      <c r="H26" s="4" t="str">
        <f t="shared" ref="H26:R26" si="19">IFERROR(_xlfn.RRI(5,M25,H25),"")</f>
        <v/>
      </c>
      <c r="I26" s="4" t="str">
        <f t="shared" si="19"/>
        <v/>
      </c>
      <c r="J26" s="4" t="str">
        <f t="shared" si="19"/>
        <v/>
      </c>
      <c r="K26" s="4">
        <f t="shared" si="19"/>
        <v>-0.70168916860995334</v>
      </c>
      <c r="L26" s="4">
        <f t="shared" si="19"/>
        <v>0.25811799355851939</v>
      </c>
      <c r="M26" s="4">
        <f t="shared" si="19"/>
        <v>-0.89433725282397647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54</v>
      </c>
      <c r="D27" s="3">
        <f>IFERROR(D4/D21,"")</f>
        <v>800.0246561068966</v>
      </c>
      <c r="E27" s="3">
        <f>IFERROR(E4/E21,"")</f>
        <v>971.74952980804596</v>
      </c>
      <c r="H27" s="3">
        <f t="shared" ref="H27:R27" si="20">IFERROR(H4/H21,"")</f>
        <v>3543.5483718298851</v>
      </c>
      <c r="I27" s="3">
        <f t="shared" si="20"/>
        <v>5445.6461183540232</v>
      </c>
      <c r="J27" s="3">
        <f t="shared" si="20"/>
        <v>8211.0801816057465</v>
      </c>
      <c r="K27" s="3">
        <f t="shared" si="20"/>
        <v>13444.994465565518</v>
      </c>
      <c r="L27" s="3">
        <f t="shared" si="20"/>
        <v>14155.031871996553</v>
      </c>
      <c r="M27" s="3">
        <f t="shared" si="20"/>
        <v>14569.46089027931</v>
      </c>
      <c r="N27" s="3">
        <f t="shared" si="20"/>
        <v>13028.088434377012</v>
      </c>
      <c r="O27" s="3">
        <f t="shared" si="20"/>
        <v>12747.61118614023</v>
      </c>
      <c r="P27" s="3">
        <f t="shared" si="20"/>
        <v>7305.8513898770116</v>
      </c>
      <c r="Q27" s="3">
        <f t="shared" si="20"/>
        <v>1575.9371730103448</v>
      </c>
      <c r="R27" s="3" t="str">
        <f t="shared" si="20"/>
        <v/>
      </c>
    </row>
    <row r="28" spans="1:18" ht="15.5" x14ac:dyDescent="0.35">
      <c r="C28" t="s">
        <v>55</v>
      </c>
      <c r="D28" s="4">
        <f>IFERROR(_xlfn.RRI(5,I27,D27),"")</f>
        <v>-0.31858640932995297</v>
      </c>
      <c r="E28" s="4">
        <f>IFERROR(_xlfn.RRI(5,J27,E27),"")</f>
        <v>-0.34742443325471273</v>
      </c>
      <c r="H28" s="4">
        <f t="shared" ref="H28:R28" si="21">IFERROR(_xlfn.RRI(5,M27,H27),"")</f>
        <v>-0.24629919918855481</v>
      </c>
      <c r="I28" s="4">
        <f t="shared" si="21"/>
        <v>-0.1600880824275106</v>
      </c>
      <c r="J28" s="4">
        <f t="shared" si="21"/>
        <v>-8.4213373967371719E-2</v>
      </c>
      <c r="K28" s="4">
        <f t="shared" si="21"/>
        <v>0.12973857697603486</v>
      </c>
      <c r="L28" s="4">
        <f t="shared" si="21"/>
        <v>0.55122355349791308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56</v>
      </c>
      <c r="H29" s="4">
        <f t="shared" ref="H29:R29" si="22">IFERROR(((H25-I25)/I25)*100%,"")</f>
        <v>-0.83344632768361593</v>
      </c>
      <c r="I29" s="4">
        <f t="shared" si="22"/>
        <v>2211.5</v>
      </c>
      <c r="J29" s="4">
        <f t="shared" si="22"/>
        <v>-1.032258064516129</v>
      </c>
      <c r="K29" s="4">
        <f t="shared" si="22"/>
        <v>-0.97831409583770546</v>
      </c>
      <c r="L29" s="4">
        <f t="shared" si="22"/>
        <v>-0.60663181067694005</v>
      </c>
      <c r="M29" s="4">
        <f t="shared" si="22"/>
        <v>1.4603926878808398</v>
      </c>
      <c r="N29" s="4">
        <f t="shared" si="22"/>
        <v>-0.76818645530879703</v>
      </c>
      <c r="O29" s="4">
        <f t="shared" si="22"/>
        <v>-0.51445989712326157</v>
      </c>
      <c r="P29" s="4">
        <f t="shared" si="22"/>
        <v>27.936052921719956</v>
      </c>
      <c r="Q29" s="4">
        <f t="shared" si="22"/>
        <v>-0.99999835637833157</v>
      </c>
      <c r="R29" s="4" t="str">
        <f t="shared" si="22"/>
        <v/>
      </c>
    </row>
    <row r="30" spans="1:18" ht="15.5" x14ac:dyDescent="0.35">
      <c r="C30" t="s">
        <v>57</v>
      </c>
      <c r="H30" s="4">
        <f t="shared" ref="H30:R30" si="23">IFERROR(((H27-I27)/I27)*100%,"")</f>
        <v>-0.34928779894699763</v>
      </c>
      <c r="I30" s="4">
        <f t="shared" si="23"/>
        <v>-0.33679296780547563</v>
      </c>
      <c r="J30" s="4">
        <f t="shared" si="23"/>
        <v>-0.38928348370574245</v>
      </c>
      <c r="K30" s="4">
        <f t="shared" si="23"/>
        <v>-5.0161484117582873E-2</v>
      </c>
      <c r="L30" s="4">
        <f t="shared" si="23"/>
        <v>-2.8445048269374378E-2</v>
      </c>
      <c r="M30" s="4">
        <f t="shared" si="23"/>
        <v>0.1183114824301547</v>
      </c>
      <c r="N30" s="4">
        <f t="shared" si="23"/>
        <v>2.200233786089506E-2</v>
      </c>
      <c r="O30" s="4">
        <f t="shared" si="23"/>
        <v>0.74484950567203179</v>
      </c>
      <c r="P30" s="4">
        <f t="shared" si="23"/>
        <v>3.6358773147798922</v>
      </c>
      <c r="Q30" s="4" t="str">
        <f t="shared" si="23"/>
        <v/>
      </c>
      <c r="R30" s="4" t="str">
        <f t="shared" si="23"/>
        <v/>
      </c>
    </row>
    <row r="32" spans="1:18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171.42</v>
      </c>
      <c r="E32" s="3">
        <f>IFERROR(INDEX(E51:E500,MATCH($A$32,$C$51:$C$500,0)),"")</f>
        <v>180.79</v>
      </c>
      <c r="H32" s="3">
        <f>IFERROR(INDEX(D32:G32,COUNT(D32:G32)),"")</f>
        <v>180.79</v>
      </c>
      <c r="I32" s="3">
        <f t="shared" ref="I32:R32" si="24">IFERROR(INDEX(I51:I500,MATCH($C$32,$C$51:$C$500,0)),"")</f>
        <v>188.59</v>
      </c>
      <c r="J32" s="3">
        <f t="shared" si="24"/>
        <v>214.43</v>
      </c>
      <c r="K32" s="3">
        <f t="shared" si="24"/>
        <v>215.77</v>
      </c>
      <c r="L32" s="3">
        <f t="shared" si="24"/>
        <v>350.25</v>
      </c>
      <c r="M32" s="3">
        <f t="shared" si="24"/>
        <v>583.14</v>
      </c>
      <c r="N32" s="3">
        <f t="shared" si="24"/>
        <v>550.53</v>
      </c>
      <c r="O32" s="3">
        <f t="shared" si="24"/>
        <v>783.25</v>
      </c>
      <c r="P32" s="3">
        <f t="shared" si="24"/>
        <v>759.58</v>
      </c>
      <c r="Q32" s="3">
        <f t="shared" si="24"/>
        <v>443.95</v>
      </c>
      <c r="R32" s="3">
        <f t="shared" si="24"/>
        <v>11217953.9</v>
      </c>
    </row>
    <row r="33" spans="1:18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0.97</v>
      </c>
      <c r="E33" s="3">
        <f>IFERROR(INDEX(E51:E500,MATCH($A$33,$C$51:$C$500,0)),"")</f>
        <v>2.2200000000000002</v>
      </c>
      <c r="H33" s="3">
        <f>IFERROR(INDEX(D33:G33,COUNT(D33:G33)),"")</f>
        <v>2.2200000000000002</v>
      </c>
      <c r="I33" s="3">
        <f t="shared" ref="I33:R33" si="25">IFERROR(INDEX(I51:I500,MATCH($C$33,$C$51:$C$500,0)),"")</f>
        <v>3.1</v>
      </c>
      <c r="J33" s="3">
        <f t="shared" si="25"/>
        <v>5.27</v>
      </c>
      <c r="K33" s="3">
        <f t="shared" si="25"/>
        <v>20.16</v>
      </c>
      <c r="L33" s="3">
        <f t="shared" si="25"/>
        <v>22.91</v>
      </c>
      <c r="M33" s="3">
        <f t="shared" si="25"/>
        <v>16.329999999999998</v>
      </c>
      <c r="N33" s="3">
        <f t="shared" si="25"/>
        <v>7.25</v>
      </c>
      <c r="O33" s="3">
        <f t="shared" si="25"/>
        <v>3.68</v>
      </c>
      <c r="P33" s="3">
        <f t="shared" si="25"/>
        <v>4.2300000000000004</v>
      </c>
      <c r="Q33" s="3">
        <f t="shared" si="25"/>
        <v>4.46</v>
      </c>
      <c r="R33" s="3">
        <f t="shared" si="25"/>
        <v>0</v>
      </c>
    </row>
    <row r="34" spans="1:18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-16.13</v>
      </c>
      <c r="E34" s="3">
        <f>IFERROR(INDEX(E51:E500,MATCH($A$34,$C$51:$C$500,0)),"")</f>
        <v>-54.55</v>
      </c>
      <c r="H34" s="3">
        <f>IFERROR(INDEX(D34:G34,COUNT(D34:G34)),"")</f>
        <v>-54.55</v>
      </c>
      <c r="I34" s="3">
        <f t="shared" ref="I34:R34" si="26">IFERROR(INDEX(I51:I500,MATCH($C$34,$C$51:$C$500,0)),"")</f>
        <v>-13.22</v>
      </c>
      <c r="J34" s="3">
        <f t="shared" si="26"/>
        <v>-56500</v>
      </c>
      <c r="K34" s="3">
        <f t="shared" si="26"/>
        <v>7016.13</v>
      </c>
      <c r="L34" s="3">
        <f t="shared" si="26"/>
        <v>280.69</v>
      </c>
      <c r="M34" s="3">
        <f t="shared" si="26"/>
        <v>131.05000000000001</v>
      </c>
      <c r="N34" s="3">
        <f t="shared" si="26"/>
        <v>135.07</v>
      </c>
      <c r="O34" s="3">
        <f t="shared" si="26"/>
        <v>22.6</v>
      </c>
      <c r="P34" s="3">
        <f t="shared" si="26"/>
        <v>12.23</v>
      </c>
      <c r="Q34" s="3">
        <f t="shared" si="26"/>
        <v>218.3</v>
      </c>
      <c r="R34" s="3">
        <f t="shared" si="26"/>
        <v>0</v>
      </c>
    </row>
    <row r="35" spans="1:18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0.21</v>
      </c>
      <c r="E35" s="3">
        <f>IFERROR(INDEX(E51:E500,MATCH($A$35,$C$51:$C$500,0)),"")</f>
        <v>0.41</v>
      </c>
      <c r="H35" s="3">
        <f>IFERROR(INDEX(D35:G35,COUNT(D35:G35)),"")</f>
        <v>0.41</v>
      </c>
      <c r="I35" s="3">
        <f t="shared" ref="I35:R35" si="27">IFERROR(INDEX(I51:I500,MATCH($C$35,$C$51:$C$500,0)),"")</f>
        <v>0.11</v>
      </c>
      <c r="J35" s="3">
        <f t="shared" si="27"/>
        <v>0.14000000000000001</v>
      </c>
      <c r="K35" s="3">
        <f t="shared" si="27"/>
        <v>0.32</v>
      </c>
      <c r="L35" s="3">
        <f t="shared" si="27"/>
        <v>0.56999999999999995</v>
      </c>
      <c r="M35" s="3">
        <f t="shared" si="27"/>
        <v>0.65</v>
      </c>
      <c r="N35" s="3">
        <f t="shared" si="27"/>
        <v>0.31</v>
      </c>
      <c r="O35" s="3">
        <f t="shared" si="27"/>
        <v>0.23</v>
      </c>
      <c r="P35" s="3">
        <f t="shared" si="27"/>
        <v>0.44</v>
      </c>
      <c r="Q35" s="3">
        <f t="shared" si="27"/>
        <v>1.25</v>
      </c>
      <c r="R35" s="3">
        <f t="shared" si="27"/>
        <v>0</v>
      </c>
    </row>
    <row r="36" spans="1:18" ht="15.5" x14ac:dyDescent="0.35">
      <c r="B36" t="s">
        <v>70</v>
      </c>
      <c r="C36" t="s">
        <v>71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R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</row>
    <row r="37" spans="1:18" ht="15.5" x14ac:dyDescent="0.35">
      <c r="B37" t="s">
        <v>72</v>
      </c>
      <c r="C37" t="s">
        <v>73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R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</row>
    <row r="50" spans="2:18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</row>
    <row r="51" spans="2:18" ht="15.5" x14ac:dyDescent="0.35">
      <c r="B51" t="s">
        <v>79</v>
      </c>
      <c r="C51" t="s">
        <v>6</v>
      </c>
      <c r="D51" s="5">
        <v>696021450813</v>
      </c>
      <c r="E51" s="5">
        <v>845422090933</v>
      </c>
      <c r="F51" s="5">
        <v>1147268960900</v>
      </c>
      <c r="G51" s="5">
        <v>1117522397512</v>
      </c>
      <c r="I51" s="5">
        <v>4737712122968</v>
      </c>
      <c r="J51" s="5">
        <v>7143639757997</v>
      </c>
      <c r="K51" s="5">
        <v>11697145185042</v>
      </c>
      <c r="L51" s="5">
        <v>12314877728637</v>
      </c>
      <c r="M51" s="5">
        <v>12675430974543</v>
      </c>
      <c r="N51" s="5">
        <v>11334436937908</v>
      </c>
      <c r="O51" s="5">
        <v>11090421731942</v>
      </c>
      <c r="P51" s="5">
        <v>6356090709193</v>
      </c>
      <c r="Q51" s="5">
        <v>1371065340519</v>
      </c>
      <c r="R51" s="5">
        <v>386406362801</v>
      </c>
    </row>
    <row r="52" spans="2:18" ht="15.5" x14ac:dyDescent="0.35">
      <c r="C52" t="s">
        <v>80</v>
      </c>
      <c r="D52" s="5">
        <v>-668566422390</v>
      </c>
      <c r="E52" s="5">
        <v>-801522722468</v>
      </c>
      <c r="F52" s="5">
        <v>-1083823434596</v>
      </c>
      <c r="G52" s="5">
        <v>-1083368172378</v>
      </c>
      <c r="I52" s="5">
        <v>-4553772542318</v>
      </c>
      <c r="J52" s="5">
        <v>-6962727457224</v>
      </c>
      <c r="K52" s="5">
        <v>-11495305280597</v>
      </c>
      <c r="L52" s="5">
        <v>-12101878964220</v>
      </c>
      <c r="M52" s="5">
        <v>-12453555683961</v>
      </c>
      <c r="N52" s="5">
        <v>-11111892677797</v>
      </c>
      <c r="O52" s="5">
        <v>-10835491842828</v>
      </c>
      <c r="P52" s="5">
        <v>-6184713509622</v>
      </c>
      <c r="Q52" s="5">
        <v>-1346608342026</v>
      </c>
      <c r="R52" s="5">
        <v>-381094096723</v>
      </c>
    </row>
    <row r="53" spans="2:18" ht="15.5" x14ac:dyDescent="0.35">
      <c r="C53" t="s">
        <v>81</v>
      </c>
      <c r="D53" s="5">
        <v>27455028423</v>
      </c>
      <c r="E53" s="5">
        <v>43899368465</v>
      </c>
      <c r="F53" s="5">
        <v>63445526304</v>
      </c>
      <c r="G53" s="5">
        <v>34154225134</v>
      </c>
      <c r="I53" s="5">
        <v>183939580650</v>
      </c>
      <c r="J53" s="5">
        <v>180912300773</v>
      </c>
      <c r="K53" s="5">
        <v>201839904445</v>
      </c>
      <c r="L53" s="5">
        <v>212998764417</v>
      </c>
      <c r="M53" s="5">
        <v>221875290582</v>
      </c>
      <c r="N53" s="5">
        <v>222544260111</v>
      </c>
      <c r="O53" s="5">
        <v>254929889114</v>
      </c>
      <c r="P53" s="5">
        <v>171377199571</v>
      </c>
      <c r="Q53" s="5">
        <v>24456998493</v>
      </c>
      <c r="R53" s="5">
        <v>5312266078</v>
      </c>
    </row>
    <row r="54" spans="2:18" ht="15.5" x14ac:dyDescent="0.35">
      <c r="C54" t="s">
        <v>82</v>
      </c>
      <c r="D54" s="5">
        <v>-43843121190</v>
      </c>
      <c r="E54" s="5">
        <v>-39620158233</v>
      </c>
      <c r="F54" s="5">
        <v>-39377937023</v>
      </c>
      <c r="G54" s="5">
        <v>-45757783139</v>
      </c>
      <c r="I54" s="5">
        <v>-171465811636</v>
      </c>
      <c r="J54" s="5">
        <v>-188796664793</v>
      </c>
      <c r="K54" s="5">
        <v>-173959758528</v>
      </c>
      <c r="L54" s="5">
        <v>-159312253145</v>
      </c>
      <c r="M54" s="5">
        <v>-125061893833</v>
      </c>
      <c r="N54" s="5">
        <v>-106984842223</v>
      </c>
      <c r="O54" s="5">
        <v>-110871553807</v>
      </c>
      <c r="P54" s="5">
        <v>-69527115509</v>
      </c>
      <c r="Q54" s="5">
        <v>-15925926581</v>
      </c>
      <c r="R54" s="5">
        <v>-1668771644</v>
      </c>
    </row>
    <row r="55" spans="2:18" ht="15.5" x14ac:dyDescent="0.35">
      <c r="C55" t="s">
        <v>83</v>
      </c>
      <c r="D55" s="5">
        <v>-38198069149</v>
      </c>
      <c r="E55" s="5">
        <v>-34856747369</v>
      </c>
      <c r="F55" s="5">
        <v>-33561699614</v>
      </c>
      <c r="G55" s="5">
        <v>-40227521443</v>
      </c>
      <c r="I55" s="5">
        <v>-148468421753</v>
      </c>
      <c r="J55" s="5">
        <v>-152603578660</v>
      </c>
      <c r="K55" s="5">
        <v>-144939068830</v>
      </c>
      <c r="L55" s="5">
        <v>-127643051492</v>
      </c>
      <c r="M55" s="5">
        <v>-106026086172</v>
      </c>
      <c r="N55" s="5">
        <v>-97424297341</v>
      </c>
      <c r="O55" s="5">
        <v>-94875727638</v>
      </c>
      <c r="P55" s="5">
        <v>-60619143356</v>
      </c>
      <c r="Q55" s="5">
        <v>-14202282773</v>
      </c>
      <c r="R55" s="5">
        <v>-1646776854</v>
      </c>
    </row>
    <row r="56" spans="2:18" ht="15.5" x14ac:dyDescent="0.35">
      <c r="C56" t="s">
        <v>84</v>
      </c>
      <c r="D56" s="5">
        <v>-5645052041</v>
      </c>
      <c r="E56" s="5">
        <v>-4763410864</v>
      </c>
      <c r="F56" s="5">
        <v>-5816237409</v>
      </c>
      <c r="G56" s="5">
        <v>-5530261696</v>
      </c>
      <c r="I56" s="5">
        <v>-22997389883</v>
      </c>
      <c r="J56" s="5">
        <v>-36193086133</v>
      </c>
      <c r="K56" s="5">
        <v>-29020689698</v>
      </c>
      <c r="L56" s="5">
        <v>-31669201653</v>
      </c>
      <c r="M56" s="5">
        <v>-19035807661</v>
      </c>
      <c r="N56" s="5">
        <v>-9560544882</v>
      </c>
      <c r="O56" s="5">
        <v>-15995826169</v>
      </c>
      <c r="P56" s="5">
        <v>-8907972153</v>
      </c>
      <c r="Q56" s="5">
        <v>-1723643808</v>
      </c>
      <c r="R56" s="5">
        <v>-21994790</v>
      </c>
    </row>
    <row r="57" spans="2:18" ht="15.5" x14ac:dyDescent="0.35">
      <c r="C57" t="s">
        <v>86</v>
      </c>
      <c r="D57" s="5">
        <v>-16388092767</v>
      </c>
      <c r="E57" s="5">
        <v>4279210232</v>
      </c>
      <c r="F57" s="5">
        <v>24067589281</v>
      </c>
      <c r="G57" s="5">
        <v>-11603558005</v>
      </c>
      <c r="I57" s="5">
        <v>12473769014</v>
      </c>
      <c r="J57" s="5">
        <v>-7884364020</v>
      </c>
      <c r="K57" s="5">
        <v>27880145917</v>
      </c>
      <c r="L57" s="5">
        <v>53686511272</v>
      </c>
      <c r="M57" s="5">
        <v>96813396749</v>
      </c>
      <c r="N57" s="5">
        <v>115559417888</v>
      </c>
      <c r="O57" s="5">
        <v>144058335307</v>
      </c>
      <c r="P57" s="5">
        <v>101850084062</v>
      </c>
      <c r="Q57" s="5">
        <v>8531071912</v>
      </c>
      <c r="R57" s="5">
        <v>3643494434</v>
      </c>
    </row>
    <row r="58" spans="2:18" ht="15.5" x14ac:dyDescent="0.35">
      <c r="C58" t="s">
        <v>87</v>
      </c>
      <c r="D58" s="5">
        <v>-21300426390</v>
      </c>
      <c r="E58" s="5">
        <v>-9484368702</v>
      </c>
      <c r="F58" s="5">
        <v>-20865919421</v>
      </c>
      <c r="G58" s="5">
        <v>-21588034717</v>
      </c>
      <c r="I58" s="5">
        <v>-55652980558</v>
      </c>
      <c r="J58" s="5">
        <v>-26577022348</v>
      </c>
      <c r="K58" s="5">
        <v>-16632835441</v>
      </c>
      <c r="L58" s="5">
        <v>-13157107941</v>
      </c>
      <c r="M58" s="5">
        <v>61340711054</v>
      </c>
      <c r="N58" s="5">
        <v>-20132692465</v>
      </c>
      <c r="O58" s="5">
        <v>60679542278</v>
      </c>
      <c r="P58" s="5">
        <v>179869253217</v>
      </c>
      <c r="Q58" s="5">
        <v>2076537165</v>
      </c>
      <c r="R58" s="5">
        <v>60143090</v>
      </c>
    </row>
    <row r="59" spans="2:18" ht="15.5" x14ac:dyDescent="0.35">
      <c r="C59" t="s">
        <v>27</v>
      </c>
      <c r="D59" s="5">
        <v>-6051362802</v>
      </c>
      <c r="E59" s="5">
        <v>-2445773113</v>
      </c>
      <c r="F59" s="5">
        <v>-3384036779</v>
      </c>
      <c r="G59" s="5">
        <v>-5769352531</v>
      </c>
      <c r="I59" s="5">
        <v>-15525100067</v>
      </c>
      <c r="J59" s="5">
        <v>-19720347668</v>
      </c>
      <c r="K59" s="5">
        <v>-17981446285</v>
      </c>
      <c r="L59" s="5">
        <v>-18533988689</v>
      </c>
      <c r="M59" s="5">
        <v>-19011130444</v>
      </c>
      <c r="N59" s="5">
        <v>-19288922568</v>
      </c>
      <c r="O59" s="5">
        <v>-16144094076</v>
      </c>
      <c r="P59" s="5">
        <v>-9369230975</v>
      </c>
      <c r="Q59" s="5">
        <v>-3382027034</v>
      </c>
    </row>
    <row r="60" spans="2:18" ht="15.5" x14ac:dyDescent="0.35">
      <c r="C60" t="s">
        <v>89</v>
      </c>
      <c r="D60" s="5">
        <v>793943664</v>
      </c>
      <c r="E60" s="5">
        <v>626034077</v>
      </c>
      <c r="F60" s="5">
        <v>1451423131</v>
      </c>
      <c r="G60" s="5">
        <v>1491736933</v>
      </c>
      <c r="I60" s="5">
        <v>6682310299</v>
      </c>
      <c r="J60" s="5">
        <v>7966325026</v>
      </c>
      <c r="K60" s="5">
        <v>9460402640</v>
      </c>
      <c r="L60" s="5">
        <v>7170040154</v>
      </c>
      <c r="M60" s="5">
        <v>7796398449</v>
      </c>
      <c r="N60" s="5">
        <v>18292371405</v>
      </c>
      <c r="O60" s="5">
        <v>14127938852</v>
      </c>
      <c r="P60" s="5">
        <v>13978961289</v>
      </c>
      <c r="Q60" s="5">
        <v>3366607956</v>
      </c>
    </row>
    <row r="61" spans="2:18" ht="15.5" x14ac:dyDescent="0.35">
      <c r="C61" t="s">
        <v>92</v>
      </c>
      <c r="D61" s="5">
        <v>-795730405</v>
      </c>
      <c r="E61" s="5">
        <v>-452188253</v>
      </c>
      <c r="F61" s="5">
        <v>-2131940886</v>
      </c>
      <c r="G61" s="5">
        <v>2045459791</v>
      </c>
      <c r="I61" s="5">
        <v>-2146269070</v>
      </c>
      <c r="J61" s="5">
        <v>-2425075090</v>
      </c>
      <c r="K61" s="5">
        <v>-2260816885</v>
      </c>
      <c r="L61" s="5">
        <v>-5248739846</v>
      </c>
      <c r="M61" s="5">
        <v>-2013119107</v>
      </c>
      <c r="N61" s="5">
        <v>-3938665408</v>
      </c>
      <c r="O61" s="5">
        <v>-420689132</v>
      </c>
      <c r="P61" s="5">
        <v>-215631245</v>
      </c>
      <c r="Q61" s="5">
        <v>1772855</v>
      </c>
    </row>
    <row r="62" spans="2:18" ht="15.5" x14ac:dyDescent="0.35">
      <c r="C62" t="s">
        <v>91</v>
      </c>
      <c r="O62" s="5">
        <v>-3112975795</v>
      </c>
    </row>
    <row r="63" spans="2:18" ht="15.5" x14ac:dyDescent="0.35">
      <c r="C63" t="s">
        <v>90</v>
      </c>
      <c r="D63" s="5">
        <v>-15340015234</v>
      </c>
      <c r="E63" s="5">
        <v>-3925341438</v>
      </c>
      <c r="F63" s="5">
        <v>-3653328328</v>
      </c>
      <c r="G63" s="5">
        <v>-6810820925</v>
      </c>
      <c r="I63" s="5">
        <v>-11537440826</v>
      </c>
      <c r="J63" s="5">
        <v>-5968200466</v>
      </c>
      <c r="K63" s="5">
        <v>-16134175</v>
      </c>
      <c r="L63" s="5">
        <v>4606233</v>
      </c>
      <c r="M63" s="5">
        <v>73740084</v>
      </c>
      <c r="N63" s="5">
        <v>-894882</v>
      </c>
      <c r="O63" s="5">
        <v>873958184</v>
      </c>
    </row>
    <row r="64" spans="2:18" ht="15.5" x14ac:dyDescent="0.35">
      <c r="C64" t="s">
        <v>1674</v>
      </c>
    </row>
    <row r="65" spans="3:18" ht="15.5" x14ac:dyDescent="0.35">
      <c r="C65" t="s">
        <v>85</v>
      </c>
      <c r="D65" s="5">
        <v>-24383365662</v>
      </c>
      <c r="E65" s="5">
        <v>-1566602037</v>
      </c>
      <c r="F65" s="5">
        <v>3610453308</v>
      </c>
      <c r="G65" s="5">
        <v>-10988454149</v>
      </c>
      <c r="I65" s="5">
        <v>-17944181537</v>
      </c>
      <c r="J65" s="5">
        <v>-32136880203</v>
      </c>
      <c r="K65" s="5">
        <v>2268861092</v>
      </c>
      <c r="L65" s="5">
        <v>16119842533</v>
      </c>
      <c r="M65" s="5">
        <v>78301248937</v>
      </c>
      <c r="N65" s="5">
        <v>46647769589</v>
      </c>
      <c r="O65" s="5">
        <v>59471867172</v>
      </c>
      <c r="P65" s="5">
        <v>27361354040</v>
      </c>
      <c r="Q65" s="5">
        <v>751684028</v>
      </c>
    </row>
    <row r="66" spans="3:18" ht="15.5" x14ac:dyDescent="0.35">
      <c r="C66" t="s">
        <v>94</v>
      </c>
      <c r="D66" s="5">
        <v>-21300426390</v>
      </c>
      <c r="E66" s="5">
        <v>-9484368702</v>
      </c>
      <c r="F66" s="5">
        <v>-20865919421</v>
      </c>
      <c r="G66" s="5">
        <v>-21588034717</v>
      </c>
      <c r="I66" s="5">
        <v>-55652980558</v>
      </c>
      <c r="J66" s="5">
        <v>-26577022348</v>
      </c>
      <c r="K66" s="5">
        <v>-16632835441</v>
      </c>
      <c r="L66" s="5">
        <v>-13157107941</v>
      </c>
      <c r="M66" s="5">
        <v>61340711054</v>
      </c>
      <c r="N66" s="5">
        <v>-20132692465</v>
      </c>
      <c r="O66" s="5">
        <v>60679542278</v>
      </c>
      <c r="P66" s="5">
        <v>179869253217</v>
      </c>
      <c r="Q66" s="5">
        <v>2076537165</v>
      </c>
      <c r="R66" s="5">
        <v>60143090</v>
      </c>
    </row>
    <row r="67" spans="3:18" ht="15.5" x14ac:dyDescent="0.35">
      <c r="C67" t="s">
        <v>29</v>
      </c>
      <c r="D67" s="5">
        <v>-37688519157</v>
      </c>
      <c r="E67" s="5">
        <v>-5205158470</v>
      </c>
      <c r="F67" s="5">
        <v>3201669860</v>
      </c>
      <c r="G67" s="5">
        <v>-33191592722</v>
      </c>
      <c r="I67" s="5">
        <v>-43179211544</v>
      </c>
      <c r="J67" s="5">
        <v>-34461386368</v>
      </c>
      <c r="K67" s="5">
        <v>11247310476</v>
      </c>
      <c r="L67" s="5">
        <v>40529403331</v>
      </c>
      <c r="M67" s="5">
        <v>158154107803</v>
      </c>
      <c r="N67" s="5">
        <v>95426725423</v>
      </c>
      <c r="O67" s="5">
        <v>204737877585</v>
      </c>
      <c r="P67" s="5">
        <v>281719337279</v>
      </c>
      <c r="Q67" s="5">
        <v>10607609077</v>
      </c>
      <c r="R67" s="5">
        <v>3703637524</v>
      </c>
    </row>
    <row r="68" spans="3:18" ht="15.5" x14ac:dyDescent="0.35">
      <c r="C68" t="s">
        <v>28</v>
      </c>
      <c r="D68" s="5">
        <v>147766082</v>
      </c>
      <c r="E68" s="5">
        <v>-2932166146</v>
      </c>
      <c r="F68" s="5">
        <v>-8463730685</v>
      </c>
      <c r="G68" s="5">
        <v>-1675063547</v>
      </c>
      <c r="I68" s="5">
        <v>-15643305687</v>
      </c>
      <c r="J68" s="5">
        <v>-799205847</v>
      </c>
      <c r="K68" s="5">
        <v>-8383571635</v>
      </c>
      <c r="L68" s="5">
        <v>-14790736001</v>
      </c>
      <c r="M68" s="5">
        <v>-16795644701</v>
      </c>
      <c r="N68" s="5">
        <v>-23028618158</v>
      </c>
      <c r="O68" s="5">
        <v>-34209520891</v>
      </c>
      <c r="P68" s="5">
        <v>-27122365362</v>
      </c>
      <c r="Q68" s="5">
        <v>-1968069510</v>
      </c>
      <c r="R68" s="5">
        <v>-944486750</v>
      </c>
    </row>
    <row r="69" spans="3:18" ht="15.5" x14ac:dyDescent="0.35">
      <c r="C69" t="s">
        <v>321</v>
      </c>
    </row>
    <row r="70" spans="3:18" ht="15.5" x14ac:dyDescent="0.35">
      <c r="C70" t="s">
        <v>322</v>
      </c>
    </row>
    <row r="71" spans="3:18" ht="15.5" x14ac:dyDescent="0.35">
      <c r="C71" t="s">
        <v>93</v>
      </c>
    </row>
    <row r="72" spans="3:18" ht="15.5" x14ac:dyDescent="0.35">
      <c r="C72" t="s">
        <v>323</v>
      </c>
      <c r="D72" s="5">
        <v>147766082</v>
      </c>
      <c r="E72" s="5">
        <v>-2932166146</v>
      </c>
      <c r="F72" s="5">
        <v>-8463730685</v>
      </c>
      <c r="G72" s="5">
        <v>-1675063547</v>
      </c>
      <c r="I72" s="5">
        <v>-15643305687</v>
      </c>
      <c r="J72" s="5">
        <v>-799205847</v>
      </c>
      <c r="K72" s="5">
        <v>-8383571635</v>
      </c>
      <c r="L72" s="5">
        <v>-14790736001</v>
      </c>
      <c r="M72" s="5">
        <v>-16795644701</v>
      </c>
      <c r="N72" s="5">
        <v>-23028618158</v>
      </c>
      <c r="O72" s="5">
        <v>-34209520891</v>
      </c>
      <c r="P72" s="5">
        <v>-27122365362</v>
      </c>
      <c r="Q72" s="5">
        <v>-1968069510</v>
      </c>
      <c r="R72" s="5">
        <v>-944486750</v>
      </c>
    </row>
    <row r="73" spans="3:18" ht="15.5" x14ac:dyDescent="0.35">
      <c r="C73" t="s">
        <v>95</v>
      </c>
      <c r="D73" s="5">
        <v>-37540753075</v>
      </c>
      <c r="E73" s="5">
        <v>-8137324616</v>
      </c>
      <c r="F73" s="5">
        <v>-5262060825</v>
      </c>
      <c r="G73" s="5">
        <v>-34866656269</v>
      </c>
      <c r="I73" s="5">
        <v>-58822517231</v>
      </c>
      <c r="J73" s="5">
        <v>-35260592215</v>
      </c>
      <c r="K73" s="5">
        <v>2863738841</v>
      </c>
      <c r="L73" s="5">
        <v>25738667330</v>
      </c>
      <c r="M73" s="5">
        <v>141358463102</v>
      </c>
      <c r="N73" s="5">
        <v>72398107265</v>
      </c>
      <c r="O73" s="5">
        <v>170528356694</v>
      </c>
      <c r="P73" s="5">
        <v>254596971917</v>
      </c>
      <c r="Q73" s="5">
        <v>8639539567</v>
      </c>
      <c r="R73" s="5">
        <v>2759150774</v>
      </c>
    </row>
    <row r="74" spans="3:18" ht="15.5" x14ac:dyDescent="0.35">
      <c r="C74" t="s">
        <v>461</v>
      </c>
      <c r="M74" s="5">
        <v>3300</v>
      </c>
      <c r="N74" s="5">
        <v>556168</v>
      </c>
      <c r="O74" s="5">
        <v>52817801</v>
      </c>
      <c r="P74" s="5">
        <v>367507934</v>
      </c>
    </row>
    <row r="75" spans="3:18" ht="15.5" x14ac:dyDescent="0.35">
      <c r="C75" t="s">
        <v>96</v>
      </c>
    </row>
    <row r="76" spans="3:18" ht="15.5" x14ac:dyDescent="0.35">
      <c r="C76" t="s">
        <v>97</v>
      </c>
      <c r="D76" s="5">
        <v>-37540753075</v>
      </c>
      <c r="E76" s="5">
        <v>-8137324616</v>
      </c>
      <c r="F76" s="5">
        <v>-5262060825</v>
      </c>
      <c r="G76" s="5">
        <v>-34866656269</v>
      </c>
      <c r="I76" s="5">
        <v>-58822517231</v>
      </c>
      <c r="J76" s="5">
        <v>-35260592216</v>
      </c>
      <c r="K76" s="5">
        <v>2863738841</v>
      </c>
      <c r="L76" s="5">
        <v>40648046814</v>
      </c>
      <c r="M76" s="5">
        <v>141358466402</v>
      </c>
      <c r="N76" s="5">
        <v>72398663433</v>
      </c>
      <c r="O76" s="5">
        <v>170581174495</v>
      </c>
      <c r="P76" s="5">
        <v>254964479851</v>
      </c>
      <c r="Q76" s="5">
        <v>8639539567</v>
      </c>
      <c r="R76" s="5">
        <v>2759150774</v>
      </c>
    </row>
    <row r="77" spans="3:18" ht="15.5" x14ac:dyDescent="0.35">
      <c r="C77" t="s">
        <v>98</v>
      </c>
      <c r="D77" s="5">
        <v>5099870776</v>
      </c>
      <c r="E77" s="5">
        <v>309628418</v>
      </c>
      <c r="F77" s="5">
        <v>1787128870</v>
      </c>
      <c r="G77" s="5">
        <v>689193281</v>
      </c>
      <c r="I77" s="5">
        <v>2988980036</v>
      </c>
      <c r="J77" s="5">
        <v>4093062297</v>
      </c>
      <c r="K77" s="5">
        <v>306757479</v>
      </c>
      <c r="L77" s="5">
        <v>497114842</v>
      </c>
      <c r="M77" s="5">
        <v>228278287</v>
      </c>
      <c r="N77" s="5">
        <v>-22066584</v>
      </c>
      <c r="O77" s="5">
        <v>-705607738</v>
      </c>
      <c r="P77" s="5">
        <v>334818393</v>
      </c>
      <c r="Q77" s="5">
        <v>-138380175</v>
      </c>
      <c r="R77" s="5">
        <v>-4758000</v>
      </c>
    </row>
    <row r="78" spans="3:18" ht="15.5" x14ac:dyDescent="0.35">
      <c r="C78" t="s">
        <v>99</v>
      </c>
      <c r="D78" s="5">
        <v>-32440882299</v>
      </c>
      <c r="E78" s="5">
        <v>-7827696198</v>
      </c>
      <c r="F78" s="5">
        <v>-3474931955</v>
      </c>
      <c r="G78" s="5">
        <v>-34177462988</v>
      </c>
      <c r="I78" s="5">
        <v>-55833537195</v>
      </c>
      <c r="J78" s="5">
        <v>-31167529919</v>
      </c>
      <c r="K78" s="5">
        <v>3170496320</v>
      </c>
      <c r="L78" s="5">
        <v>41145161656</v>
      </c>
      <c r="M78" s="5">
        <v>141586744689</v>
      </c>
      <c r="N78" s="5">
        <v>72376596849</v>
      </c>
      <c r="O78" s="5">
        <v>169875566757</v>
      </c>
      <c r="P78" s="5">
        <v>255299298244</v>
      </c>
      <c r="Q78" s="5">
        <v>8501159392</v>
      </c>
      <c r="R78" s="5">
        <v>2754392774</v>
      </c>
    </row>
    <row r="79" spans="3:18" ht="15.5" x14ac:dyDescent="0.35">
      <c r="C79" t="s">
        <v>100</v>
      </c>
      <c r="D79" s="5">
        <v>-37540753075</v>
      </c>
      <c r="E79" s="5">
        <v>-8137324616</v>
      </c>
      <c r="F79" s="5">
        <v>-5262060825</v>
      </c>
      <c r="G79" s="5">
        <v>-34866656269</v>
      </c>
      <c r="I79" s="5">
        <v>-58822517231</v>
      </c>
      <c r="J79" s="5">
        <v>-35260592215</v>
      </c>
      <c r="K79" s="5">
        <v>2863738841</v>
      </c>
      <c r="L79" s="5">
        <v>40648046814</v>
      </c>
      <c r="M79" s="5">
        <v>141358466402</v>
      </c>
      <c r="N79" s="5">
        <v>72398663433</v>
      </c>
      <c r="O79" s="5">
        <v>170581174495</v>
      </c>
      <c r="P79" s="5">
        <v>254964479851</v>
      </c>
      <c r="Q79" s="5">
        <v>8639539567</v>
      </c>
      <c r="R79" s="5">
        <v>2759150774</v>
      </c>
    </row>
    <row r="80" spans="3:18" ht="15.5" x14ac:dyDescent="0.35">
      <c r="C80" t="s">
        <v>8</v>
      </c>
      <c r="D80" s="5">
        <v>-8057516637</v>
      </c>
      <c r="E80" s="5">
        <v>-6261094161</v>
      </c>
      <c r="F80" s="5">
        <v>-7085385263</v>
      </c>
      <c r="G80" s="5">
        <v>-23189008839</v>
      </c>
      <c r="I80" s="5">
        <v>-37889355658</v>
      </c>
      <c r="J80" s="5">
        <v>969350285</v>
      </c>
      <c r="K80" s="5">
        <v>901635228</v>
      </c>
      <c r="L80" s="5">
        <v>25025319123</v>
      </c>
      <c r="M80" s="5">
        <v>63285495752</v>
      </c>
      <c r="N80" s="5">
        <v>25728827260</v>
      </c>
      <c r="O80" s="5">
        <v>110403699585</v>
      </c>
      <c r="P80" s="5">
        <v>227937944204</v>
      </c>
      <c r="Q80" s="5">
        <v>7749475364</v>
      </c>
      <c r="R80" s="5">
        <v>2754392774</v>
      </c>
    </row>
    <row r="81" spans="2:18" ht="15.5" x14ac:dyDescent="0.35">
      <c r="C81" t="s">
        <v>102</v>
      </c>
      <c r="D81" s="5">
        <v>-37540753075</v>
      </c>
      <c r="E81" s="5">
        <v>-8137324616</v>
      </c>
      <c r="F81" s="5">
        <v>-5262060825</v>
      </c>
      <c r="G81" s="5">
        <v>-34866656269</v>
      </c>
      <c r="I81" s="5">
        <v>-58822517231</v>
      </c>
      <c r="J81" s="5">
        <v>-35260592215</v>
      </c>
      <c r="K81" s="5">
        <v>2863738841</v>
      </c>
      <c r="L81" s="5">
        <v>40648046814</v>
      </c>
      <c r="M81" s="5">
        <v>141358466402</v>
      </c>
      <c r="N81" s="5">
        <v>72398663433</v>
      </c>
      <c r="O81" s="5">
        <v>170581174495</v>
      </c>
      <c r="P81" s="5">
        <v>254964479851</v>
      </c>
      <c r="Q81" s="5">
        <v>8639539567</v>
      </c>
      <c r="R81" s="5">
        <v>2759150774</v>
      </c>
    </row>
    <row r="82" spans="2:18" ht="15.5" x14ac:dyDescent="0.35">
      <c r="C82" t="s">
        <v>103</v>
      </c>
      <c r="D82" s="5">
        <v>-32440882299</v>
      </c>
      <c r="E82" s="5">
        <v>-7827696198</v>
      </c>
      <c r="F82" s="5">
        <v>-3474931955</v>
      </c>
      <c r="G82" s="5">
        <v>-34177462988</v>
      </c>
      <c r="I82" s="5">
        <v>-55833537195</v>
      </c>
      <c r="J82" s="5">
        <v>-31167529918</v>
      </c>
      <c r="K82" s="5">
        <v>3170496320</v>
      </c>
      <c r="L82" s="5">
        <v>41145161656</v>
      </c>
      <c r="M82" s="5">
        <v>141586744689</v>
      </c>
      <c r="N82" s="5">
        <v>72376596849</v>
      </c>
      <c r="O82" s="5">
        <v>169875566757</v>
      </c>
      <c r="P82" s="5">
        <v>255299298244</v>
      </c>
      <c r="Q82" s="5">
        <v>8501159392</v>
      </c>
      <c r="R82" s="5">
        <v>2754392774</v>
      </c>
    </row>
    <row r="83" spans="2:18" ht="15.5" x14ac:dyDescent="0.35">
      <c r="C83" t="s">
        <v>104</v>
      </c>
      <c r="D83" s="5">
        <v>-32440882299</v>
      </c>
      <c r="E83" s="5">
        <v>-7827696198</v>
      </c>
      <c r="F83" s="5">
        <v>-3474931955</v>
      </c>
      <c r="G83" s="5">
        <v>-34177462988</v>
      </c>
      <c r="I83" s="5">
        <v>-55833537195</v>
      </c>
      <c r="J83" s="5">
        <v>-31167529918</v>
      </c>
      <c r="K83" s="5">
        <v>3170496320</v>
      </c>
      <c r="L83" s="5">
        <v>41145161656</v>
      </c>
      <c r="M83" s="5">
        <v>141586744689</v>
      </c>
      <c r="N83" s="5">
        <v>72376596849</v>
      </c>
      <c r="O83" s="5">
        <v>169875566757</v>
      </c>
      <c r="P83" s="5">
        <v>255299298244</v>
      </c>
      <c r="Q83" s="5">
        <v>8501159392</v>
      </c>
      <c r="R83" s="5">
        <v>2754392774</v>
      </c>
    </row>
    <row r="85" spans="2:18" ht="15.5" x14ac:dyDescent="0.35">
      <c r="B85" t="s">
        <v>105</v>
      </c>
      <c r="C85" t="s">
        <v>106</v>
      </c>
    </row>
    <row r="86" spans="2:18" ht="15.5" x14ac:dyDescent="0.35">
      <c r="C86" t="s">
        <v>107</v>
      </c>
    </row>
    <row r="87" spans="2:18" ht="15.5" x14ac:dyDescent="0.35">
      <c r="C87" t="s">
        <v>20</v>
      </c>
      <c r="D87" s="5">
        <v>112785686687</v>
      </c>
      <c r="E87" s="5">
        <v>119052747325</v>
      </c>
      <c r="F87" s="5">
        <v>163965159146</v>
      </c>
      <c r="G87" s="5">
        <v>229066534608</v>
      </c>
      <c r="I87" s="5">
        <v>163965159146</v>
      </c>
      <c r="J87" s="5">
        <v>184281863776</v>
      </c>
      <c r="K87" s="5">
        <v>246211102476</v>
      </c>
      <c r="L87" s="5">
        <v>295851773056</v>
      </c>
      <c r="M87" s="5">
        <v>359551298098</v>
      </c>
      <c r="N87" s="5">
        <v>314758873079</v>
      </c>
      <c r="O87" s="5">
        <v>515655265949</v>
      </c>
      <c r="P87" s="5">
        <v>145688006684</v>
      </c>
      <c r="Q87" s="5">
        <v>117507273488</v>
      </c>
      <c r="R87" s="5">
        <v>2162430763</v>
      </c>
    </row>
    <row r="88" spans="2:18" ht="15.5" x14ac:dyDescent="0.35">
      <c r="C88" t="s">
        <v>386</v>
      </c>
    </row>
    <row r="89" spans="2:18" ht="15.5" x14ac:dyDescent="0.35">
      <c r="C89" t="s">
        <v>108</v>
      </c>
      <c r="D89" s="5">
        <v>685387800</v>
      </c>
      <c r="E89" s="5">
        <v>1906895400</v>
      </c>
      <c r="F89" s="5">
        <v>5578489200</v>
      </c>
      <c r="G89" s="5">
        <v>4612338000</v>
      </c>
      <c r="I89" s="5">
        <v>5578489200</v>
      </c>
      <c r="J89" s="5">
        <v>22698190800</v>
      </c>
      <c r="K89" s="5">
        <v>23370238800</v>
      </c>
      <c r="L89" s="5">
        <v>27789927000</v>
      </c>
      <c r="M89" s="5">
        <v>261400000000</v>
      </c>
      <c r="N89" s="5">
        <v>34398570000</v>
      </c>
      <c r="O89" s="5">
        <v>439157961140</v>
      </c>
      <c r="P89" s="5">
        <v>429610047950</v>
      </c>
    </row>
    <row r="90" spans="2:18" ht="15.5" x14ac:dyDescent="0.35">
      <c r="C90" t="s">
        <v>780</v>
      </c>
    </row>
    <row r="91" spans="2:18" ht="15.5" x14ac:dyDescent="0.35">
      <c r="C91" t="s">
        <v>109</v>
      </c>
      <c r="D91" s="5">
        <v>204511525030</v>
      </c>
      <c r="E91" s="5">
        <v>222068425312</v>
      </c>
      <c r="F91" s="5">
        <v>271327039682</v>
      </c>
      <c r="G91" s="5">
        <v>237300808310</v>
      </c>
      <c r="I91" s="5">
        <v>271327039682</v>
      </c>
      <c r="J91" s="5">
        <v>197388580290</v>
      </c>
      <c r="K91" s="5">
        <v>159317955787</v>
      </c>
      <c r="L91" s="5">
        <v>158152258714</v>
      </c>
      <c r="M91" s="5">
        <v>148954299016</v>
      </c>
      <c r="N91" s="5">
        <v>238172261282</v>
      </c>
      <c r="O91" s="5">
        <v>325324784803</v>
      </c>
      <c r="P91" s="5">
        <v>190522266021</v>
      </c>
      <c r="Q91" s="5">
        <v>50576316719</v>
      </c>
      <c r="R91" s="5">
        <v>9082368578</v>
      </c>
    </row>
    <row r="92" spans="2:18" ht="15.5" x14ac:dyDescent="0.35">
      <c r="C92" t="s">
        <v>110</v>
      </c>
      <c r="D92" s="5">
        <v>21082349600</v>
      </c>
      <c r="E92" s="5">
        <v>18320208048</v>
      </c>
      <c r="F92" s="5">
        <v>17574972695</v>
      </c>
      <c r="G92" s="5">
        <v>20385993343</v>
      </c>
      <c r="I92" s="5">
        <v>17574972695</v>
      </c>
      <c r="J92" s="5">
        <v>17587696839</v>
      </c>
      <c r="K92" s="5">
        <v>20974788849</v>
      </c>
      <c r="L92" s="5">
        <v>16906637374</v>
      </c>
      <c r="M92" s="5">
        <v>12687602908</v>
      </c>
      <c r="N92" s="5">
        <v>6556300586</v>
      </c>
      <c r="O92" s="5">
        <v>7080727642</v>
      </c>
      <c r="P92" s="5">
        <v>7924268188</v>
      </c>
      <c r="Q92" s="5">
        <v>1692178282</v>
      </c>
    </row>
    <row r="93" spans="2:18" ht="15.5" x14ac:dyDescent="0.35">
      <c r="C93" t="s">
        <v>111</v>
      </c>
      <c r="L93" s="5">
        <v>51116892500</v>
      </c>
      <c r="M93" s="5">
        <v>64081996456</v>
      </c>
      <c r="N93" s="5">
        <v>94146806789</v>
      </c>
      <c r="O93" s="5">
        <v>62547501674</v>
      </c>
      <c r="P93" s="5">
        <v>14068714860</v>
      </c>
      <c r="Q93" s="5">
        <v>68750000</v>
      </c>
      <c r="R93" s="5">
        <v>8151486444</v>
      </c>
    </row>
    <row r="94" spans="2:18" ht="15.5" x14ac:dyDescent="0.35">
      <c r="C94" t="s">
        <v>112</v>
      </c>
      <c r="D94" s="5">
        <v>204511525030</v>
      </c>
      <c r="E94" s="5">
        <v>222068425312</v>
      </c>
      <c r="F94" s="5">
        <v>271327039682</v>
      </c>
      <c r="G94" s="5">
        <v>237300808310</v>
      </c>
      <c r="I94" s="5">
        <v>271327039682</v>
      </c>
      <c r="J94" s="5">
        <v>197388580290</v>
      </c>
      <c r="K94" s="5">
        <v>159317955787</v>
      </c>
      <c r="L94" s="5">
        <v>158152258714</v>
      </c>
      <c r="M94" s="5">
        <v>148954299016</v>
      </c>
      <c r="N94" s="5">
        <v>238172261282</v>
      </c>
      <c r="O94" s="5">
        <v>325324784803</v>
      </c>
      <c r="P94" s="5">
        <v>190522266021</v>
      </c>
      <c r="Q94" s="5">
        <v>50576316719</v>
      </c>
      <c r="R94" s="5">
        <v>9082368578</v>
      </c>
    </row>
    <row r="95" spans="2:18" ht="15.5" x14ac:dyDescent="0.35">
      <c r="C95" t="s">
        <v>113</v>
      </c>
      <c r="P95" s="5">
        <v>703424714</v>
      </c>
    </row>
    <row r="96" spans="2:18" ht="15.5" x14ac:dyDescent="0.35">
      <c r="C96" t="s">
        <v>118</v>
      </c>
      <c r="D96" s="5">
        <v>29149575508</v>
      </c>
      <c r="E96" s="5">
        <v>15769396243</v>
      </c>
      <c r="F96" s="5">
        <v>15769396243</v>
      </c>
      <c r="G96" s="5">
        <v>16271118243</v>
      </c>
      <c r="I96" s="5">
        <v>15769396243</v>
      </c>
      <c r="J96" s="5">
        <v>15758495390</v>
      </c>
      <c r="K96" s="5">
        <v>15758495390</v>
      </c>
      <c r="P96" s="5">
        <v>703424714</v>
      </c>
      <c r="Q96" s="5">
        <v>32837522547</v>
      </c>
    </row>
    <row r="97" spans="3:18" ht="15.5" x14ac:dyDescent="0.35">
      <c r="C97" t="s">
        <v>115</v>
      </c>
      <c r="D97" s="5">
        <v>450738364397</v>
      </c>
      <c r="E97" s="5">
        <v>407100102386</v>
      </c>
      <c r="F97" s="5">
        <v>345658655073</v>
      </c>
      <c r="G97" s="5">
        <v>327433357848</v>
      </c>
      <c r="I97" s="5">
        <v>345658655073</v>
      </c>
      <c r="J97" s="5">
        <v>349569446444</v>
      </c>
      <c r="K97" s="5">
        <v>383766862380</v>
      </c>
      <c r="L97" s="5">
        <v>412688316160</v>
      </c>
      <c r="M97" s="5">
        <v>432669730398</v>
      </c>
      <c r="N97" s="5">
        <v>475130760916</v>
      </c>
      <c r="O97" s="5">
        <v>304513741754</v>
      </c>
      <c r="P97" s="5">
        <v>106177146665</v>
      </c>
      <c r="Q97" s="5">
        <v>235792017738</v>
      </c>
      <c r="R97" s="5">
        <v>4155172398</v>
      </c>
    </row>
    <row r="98" spans="3:18" ht="15.5" x14ac:dyDescent="0.35">
      <c r="C98" t="s">
        <v>85</v>
      </c>
      <c r="D98" s="5">
        <v>-642007878259</v>
      </c>
      <c r="E98" s="5">
        <v>-642589155544</v>
      </c>
      <c r="F98" s="5">
        <v>-642219575017</v>
      </c>
      <c r="G98" s="5">
        <v>-640655462740</v>
      </c>
      <c r="I98" s="5">
        <v>-642219575017</v>
      </c>
      <c r="J98" s="5">
        <v>-658199482585</v>
      </c>
      <c r="K98" s="5">
        <v>-658661497252</v>
      </c>
      <c r="L98" s="5">
        <v>-541397837400</v>
      </c>
      <c r="M98" s="5">
        <v>-321685901742</v>
      </c>
      <c r="N98" s="5">
        <v>-286912247296</v>
      </c>
      <c r="O98" s="5">
        <v>-55113865321</v>
      </c>
      <c r="P98" s="5">
        <v>42711173409</v>
      </c>
    </row>
    <row r="99" spans="3:18" ht="15.5" x14ac:dyDescent="0.35">
      <c r="C99" t="s">
        <v>116</v>
      </c>
      <c r="D99" s="5">
        <v>1220893912168</v>
      </c>
      <c r="E99" s="5">
        <v>1233894473926</v>
      </c>
      <c r="F99" s="5">
        <v>1230042730217</v>
      </c>
      <c r="G99" s="5">
        <v>1280850580484</v>
      </c>
      <c r="I99" s="5">
        <v>1230042730217</v>
      </c>
      <c r="J99" s="5">
        <v>1240529388098</v>
      </c>
      <c r="K99" s="5">
        <v>1276232504419</v>
      </c>
      <c r="L99" s="5">
        <v>1326260435302</v>
      </c>
      <c r="M99" s="5">
        <v>1625320495074</v>
      </c>
      <c r="N99" s="5">
        <v>1403596487054</v>
      </c>
      <c r="O99" s="5">
        <v>1974329172618</v>
      </c>
      <c r="P99" s="5">
        <v>1270088532440</v>
      </c>
      <c r="Q99" s="5">
        <v>526465055648</v>
      </c>
      <c r="R99" s="5">
        <v>15403599876</v>
      </c>
    </row>
    <row r="100" spans="3:18" ht="15.5" x14ac:dyDescent="0.35">
      <c r="C100" t="s">
        <v>117</v>
      </c>
    </row>
    <row r="101" spans="3:18" ht="15.5" x14ac:dyDescent="0.35">
      <c r="C101" t="s">
        <v>120</v>
      </c>
      <c r="D101" s="5">
        <v>109391819407</v>
      </c>
      <c r="E101" s="5">
        <v>105807199310</v>
      </c>
      <c r="F101" s="5">
        <v>106342569653</v>
      </c>
      <c r="G101" s="5">
        <v>105536771689</v>
      </c>
      <c r="I101" s="5">
        <v>106342569653</v>
      </c>
      <c r="J101" s="5">
        <v>110747349506</v>
      </c>
      <c r="K101" s="5">
        <v>118392556755</v>
      </c>
      <c r="L101" s="5">
        <v>83184373642</v>
      </c>
      <c r="M101" s="5">
        <v>78579064464</v>
      </c>
      <c r="N101" s="5">
        <v>56673971178</v>
      </c>
      <c r="O101" s="5">
        <v>71102142946</v>
      </c>
      <c r="P101" s="5">
        <v>19891797327</v>
      </c>
      <c r="Q101" s="5">
        <v>49272855</v>
      </c>
    </row>
    <row r="102" spans="3:18" ht="15.5" x14ac:dyDescent="0.35">
      <c r="C102" t="s">
        <v>119</v>
      </c>
      <c r="D102" s="5">
        <v>29261626654</v>
      </c>
      <c r="E102" s="5">
        <v>28181224615</v>
      </c>
      <c r="F102" s="5">
        <v>27988371260</v>
      </c>
      <c r="G102" s="5">
        <v>26385844154</v>
      </c>
      <c r="I102" s="5">
        <v>27988371260</v>
      </c>
      <c r="J102" s="5">
        <v>25726257896</v>
      </c>
      <c r="K102" s="5">
        <v>11857062177</v>
      </c>
      <c r="L102" s="5">
        <v>7455438547</v>
      </c>
      <c r="M102" s="5">
        <v>5003887815</v>
      </c>
      <c r="N102" s="5">
        <v>1910416920</v>
      </c>
      <c r="O102" s="5">
        <v>1878201335</v>
      </c>
      <c r="P102" s="5">
        <v>543965795</v>
      </c>
      <c r="Q102" s="5">
        <v>366705019</v>
      </c>
      <c r="R102" s="5">
        <v>37127500</v>
      </c>
    </row>
    <row r="103" spans="3:18" ht="15.5" x14ac:dyDescent="0.35">
      <c r="C103" t="s">
        <v>121</v>
      </c>
      <c r="D103" s="5">
        <v>341819290410</v>
      </c>
      <c r="E103" s="5">
        <v>327163459373</v>
      </c>
      <c r="F103" s="5">
        <v>296947526014</v>
      </c>
      <c r="G103" s="5">
        <v>311833867410</v>
      </c>
      <c r="I103" s="5">
        <v>296947526014</v>
      </c>
      <c r="J103" s="5">
        <v>337629240724</v>
      </c>
      <c r="K103" s="5">
        <v>390575967041</v>
      </c>
      <c r="L103" s="5">
        <v>341442278556</v>
      </c>
      <c r="M103" s="5">
        <v>330337203178</v>
      </c>
      <c r="N103" s="5">
        <v>295116972002</v>
      </c>
      <c r="O103" s="5">
        <v>152690684054</v>
      </c>
      <c r="P103" s="5">
        <v>117277791188</v>
      </c>
      <c r="Q103" s="5">
        <v>6861196615</v>
      </c>
      <c r="R103" s="5">
        <v>2696250</v>
      </c>
    </row>
    <row r="104" spans="3:18" ht="15.5" x14ac:dyDescent="0.35">
      <c r="C104" t="s">
        <v>123</v>
      </c>
      <c r="D104" s="5">
        <v>9465584020</v>
      </c>
      <c r="E104" s="5">
        <v>10783026059</v>
      </c>
      <c r="F104" s="5">
        <v>12162143620</v>
      </c>
      <c r="G104" s="5">
        <v>11772653042</v>
      </c>
      <c r="I104" s="5">
        <v>12162143620</v>
      </c>
      <c r="J104" s="5">
        <v>16108920699</v>
      </c>
      <c r="K104" s="5">
        <v>20081563618</v>
      </c>
      <c r="L104" s="5">
        <v>24316526607</v>
      </c>
      <c r="M104" s="5">
        <v>21648085379</v>
      </c>
      <c r="N104" s="5">
        <v>24853450574</v>
      </c>
      <c r="O104" s="5">
        <v>17918555966</v>
      </c>
      <c r="P104" s="5">
        <v>7068235367</v>
      </c>
    </row>
    <row r="105" spans="3:18" ht="15.5" x14ac:dyDescent="0.35">
      <c r="C105" t="s">
        <v>122</v>
      </c>
      <c r="D105" s="5">
        <v>12184064773</v>
      </c>
      <c r="E105" s="5">
        <v>12163204173</v>
      </c>
      <c r="F105" s="5">
        <v>12163204173</v>
      </c>
      <c r="G105" s="5">
        <v>12163204173</v>
      </c>
      <c r="I105" s="5">
        <v>12163204173</v>
      </c>
      <c r="J105" s="5">
        <v>12163204173</v>
      </c>
      <c r="K105" s="5">
        <v>12163204173</v>
      </c>
      <c r="L105" s="5">
        <v>12163204173</v>
      </c>
      <c r="M105" s="5">
        <v>12163204173</v>
      </c>
      <c r="N105" s="5">
        <v>12163204173</v>
      </c>
      <c r="O105" s="5">
        <v>12163204173</v>
      </c>
      <c r="P105" s="5">
        <v>13360305886</v>
      </c>
    </row>
    <row r="106" spans="3:18" ht="15.5" x14ac:dyDescent="0.35">
      <c r="C106" t="s">
        <v>126</v>
      </c>
      <c r="D106" s="5">
        <v>689447808877</v>
      </c>
      <c r="E106" s="5">
        <v>655539064904</v>
      </c>
      <c r="F106" s="5">
        <v>607374322188</v>
      </c>
      <c r="G106" s="5">
        <v>620670891192</v>
      </c>
      <c r="I106" s="5">
        <v>607374322188</v>
      </c>
      <c r="J106" s="5">
        <v>651053787116</v>
      </c>
      <c r="K106" s="5">
        <v>713742161819</v>
      </c>
      <c r="L106" s="5">
        <v>585108024245</v>
      </c>
      <c r="M106" s="5">
        <v>509213766267</v>
      </c>
      <c r="N106" s="5">
        <v>431586730050</v>
      </c>
      <c r="O106" s="5">
        <v>265938050083</v>
      </c>
      <c r="P106" s="5">
        <v>167932609592</v>
      </c>
      <c r="Q106" s="5">
        <v>41931947036</v>
      </c>
      <c r="R106" s="5">
        <v>39823750</v>
      </c>
    </row>
    <row r="107" spans="3:18" ht="15.5" x14ac:dyDescent="0.35">
      <c r="C107" t="s">
        <v>127</v>
      </c>
      <c r="D107" s="5">
        <v>1910341721045</v>
      </c>
      <c r="E107" s="5">
        <v>1889433538830</v>
      </c>
      <c r="F107" s="5">
        <v>1837417052405</v>
      </c>
      <c r="G107" s="5">
        <v>1901521471676</v>
      </c>
      <c r="I107" s="5">
        <v>1837417052405</v>
      </c>
      <c r="J107" s="5">
        <v>1891583175214</v>
      </c>
      <c r="K107" s="5">
        <v>1989974666238</v>
      </c>
      <c r="L107" s="5">
        <v>1911368459547</v>
      </c>
      <c r="M107" s="5">
        <v>2134534261341</v>
      </c>
      <c r="N107" s="5">
        <v>1835183217104</v>
      </c>
      <c r="O107" s="5">
        <v>2240267222701</v>
      </c>
      <c r="P107" s="5">
        <v>1438021142032</v>
      </c>
      <c r="Q107" s="5">
        <v>568397002684</v>
      </c>
      <c r="R107" s="5">
        <v>15443423626</v>
      </c>
    </row>
    <row r="108" spans="3:18" ht="15.5" x14ac:dyDescent="0.35">
      <c r="C108" t="s">
        <v>128</v>
      </c>
    </row>
    <row r="109" spans="3:18" ht="15.5" x14ac:dyDescent="0.35">
      <c r="C109" t="s">
        <v>129</v>
      </c>
    </row>
    <row r="110" spans="3:18" ht="15.5" x14ac:dyDescent="0.35">
      <c r="C110" t="s">
        <v>130</v>
      </c>
      <c r="D110" s="5">
        <v>778176901454</v>
      </c>
      <c r="E110" s="5">
        <v>745191597432</v>
      </c>
      <c r="F110" s="5">
        <v>704713984924</v>
      </c>
      <c r="G110" s="5">
        <v>579489792335</v>
      </c>
      <c r="I110" s="5">
        <v>704713984924</v>
      </c>
      <c r="J110" s="5">
        <v>549236302856</v>
      </c>
      <c r="K110" s="5">
        <v>661462748671</v>
      </c>
      <c r="L110" s="5">
        <v>583495864253</v>
      </c>
      <c r="M110" s="5">
        <v>553134149383</v>
      </c>
      <c r="N110" s="5">
        <v>407710377464</v>
      </c>
      <c r="O110" s="5">
        <v>463162247755</v>
      </c>
      <c r="P110" s="5">
        <v>324425588571</v>
      </c>
      <c r="Q110" s="5">
        <v>160669825919</v>
      </c>
      <c r="R110" s="5">
        <v>9685936675</v>
      </c>
    </row>
    <row r="111" spans="3:18" ht="15.5" x14ac:dyDescent="0.35">
      <c r="C111" t="s">
        <v>134</v>
      </c>
      <c r="D111" s="5">
        <v>36947635018</v>
      </c>
      <c r="E111" s="5">
        <v>48900279397</v>
      </c>
      <c r="F111" s="5">
        <v>52096575061</v>
      </c>
      <c r="G111" s="5">
        <v>66545624445</v>
      </c>
      <c r="I111" s="5">
        <v>52096575061</v>
      </c>
      <c r="J111" s="5">
        <v>86324782989</v>
      </c>
      <c r="K111" s="5">
        <v>105920562419</v>
      </c>
      <c r="L111" s="5">
        <v>59988224824</v>
      </c>
      <c r="M111" s="5">
        <v>59681500000</v>
      </c>
      <c r="N111" s="5">
        <v>51889000000</v>
      </c>
      <c r="O111" s="5">
        <v>74241320000</v>
      </c>
      <c r="P111" s="5">
        <v>78292500000</v>
      </c>
      <c r="Q111" s="5">
        <v>36446990334</v>
      </c>
    </row>
    <row r="112" spans="3:18" ht="15.5" x14ac:dyDescent="0.35">
      <c r="C112" t="s">
        <v>131</v>
      </c>
    </row>
    <row r="113" spans="3:18" ht="15.5" x14ac:dyDescent="0.35">
      <c r="C113" t="s">
        <v>132</v>
      </c>
      <c r="D113" s="5">
        <v>220980780632</v>
      </c>
      <c r="E113" s="5">
        <v>226259103820</v>
      </c>
      <c r="F113" s="5">
        <v>222415733834</v>
      </c>
      <c r="G113" s="5">
        <v>245819426351</v>
      </c>
      <c r="I113" s="5">
        <v>222415733834</v>
      </c>
      <c r="J113" s="5">
        <v>206568726644</v>
      </c>
      <c r="K113" s="5">
        <v>247058954911</v>
      </c>
      <c r="L113" s="5">
        <v>160612499642</v>
      </c>
      <c r="M113" s="5">
        <v>150693313565</v>
      </c>
      <c r="N113" s="5">
        <v>177208452197</v>
      </c>
      <c r="O113" s="5">
        <v>259295698650</v>
      </c>
      <c r="P113" s="5">
        <v>160750983099</v>
      </c>
      <c r="Q113" s="5">
        <v>87628294080</v>
      </c>
    </row>
    <row r="114" spans="3:18" ht="15.5" x14ac:dyDescent="0.35">
      <c r="C114" t="s">
        <v>133</v>
      </c>
    </row>
    <row r="115" spans="3:18" ht="15.5" x14ac:dyDescent="0.35">
      <c r="C115" t="s">
        <v>465</v>
      </c>
      <c r="D115" s="5">
        <v>21082349600</v>
      </c>
      <c r="E115" s="5">
        <v>18320208048</v>
      </c>
      <c r="F115" s="5">
        <v>17574972695</v>
      </c>
      <c r="G115" s="5">
        <v>20385993343</v>
      </c>
      <c r="I115" s="5">
        <v>17574972695</v>
      </c>
      <c r="J115" s="5">
        <v>17587696839</v>
      </c>
      <c r="K115" s="5">
        <v>20974788849</v>
      </c>
      <c r="L115" s="5">
        <v>68023529874</v>
      </c>
      <c r="M115" s="5">
        <v>76769599364</v>
      </c>
      <c r="N115" s="5">
        <v>100703107375</v>
      </c>
      <c r="O115" s="5">
        <v>69628229316</v>
      </c>
      <c r="P115" s="5">
        <v>21992983048</v>
      </c>
      <c r="Q115" s="5">
        <v>1760928282</v>
      </c>
      <c r="R115" s="5">
        <v>8151486444</v>
      </c>
    </row>
    <row r="116" spans="3:18" ht="15.5" x14ac:dyDescent="0.35">
      <c r="C116" t="s">
        <v>789</v>
      </c>
      <c r="D116" s="5">
        <v>119641980910</v>
      </c>
      <c r="E116" s="5">
        <v>119896777004</v>
      </c>
      <c r="F116" s="5">
        <v>96948961065</v>
      </c>
      <c r="G116" s="5">
        <v>98053230838</v>
      </c>
      <c r="I116" s="5">
        <v>96948961065</v>
      </c>
      <c r="J116" s="5">
        <v>78577996638</v>
      </c>
      <c r="K116" s="5">
        <v>72290029105</v>
      </c>
    </row>
    <row r="117" spans="3:18" ht="15.5" x14ac:dyDescent="0.35">
      <c r="C117" t="s">
        <v>136</v>
      </c>
      <c r="D117" s="5">
        <v>3067934765</v>
      </c>
      <c r="E117" s="5">
        <v>11257848877</v>
      </c>
      <c r="F117" s="5">
        <v>6808775146</v>
      </c>
      <c r="G117" s="5">
        <v>6333112083</v>
      </c>
      <c r="I117" s="5">
        <v>6808775146</v>
      </c>
      <c r="J117" s="5">
        <v>4784809634</v>
      </c>
      <c r="K117" s="5">
        <v>16064325280</v>
      </c>
      <c r="L117" s="5">
        <v>10040534116</v>
      </c>
      <c r="M117" s="5">
        <v>15361477492</v>
      </c>
      <c r="N117" s="5">
        <v>12771566607</v>
      </c>
      <c r="O117" s="5">
        <v>22008300571</v>
      </c>
      <c r="P117" s="5">
        <v>32234322079</v>
      </c>
      <c r="Q117" s="5">
        <v>1085016299</v>
      </c>
      <c r="R117" s="5">
        <v>1249450231</v>
      </c>
    </row>
    <row r="118" spans="3:18" ht="15.5" x14ac:dyDescent="0.35">
      <c r="C118" t="s">
        <v>137</v>
      </c>
      <c r="D118" s="5">
        <v>7818657385</v>
      </c>
      <c r="E118" s="5">
        <v>4543438035</v>
      </c>
      <c r="F118" s="5">
        <v>4149902035</v>
      </c>
      <c r="G118" s="5">
        <v>8729005802</v>
      </c>
      <c r="I118" s="5">
        <v>4149902035</v>
      </c>
      <c r="J118" s="5">
        <v>5302632697</v>
      </c>
      <c r="K118" s="5">
        <v>7293623845</v>
      </c>
      <c r="L118" s="5">
        <v>4555635215</v>
      </c>
      <c r="M118" s="5">
        <v>1928289707</v>
      </c>
      <c r="N118" s="5">
        <v>2025121109</v>
      </c>
      <c r="O118" s="5">
        <v>2336140531</v>
      </c>
      <c r="P118" s="5">
        <v>1396165509</v>
      </c>
      <c r="Q118" s="5">
        <v>637228950</v>
      </c>
      <c r="R118" s="5">
        <v>285000000</v>
      </c>
    </row>
    <row r="119" spans="3:18" ht="15.5" x14ac:dyDescent="0.35">
      <c r="C119" t="s">
        <v>139</v>
      </c>
    </row>
    <row r="120" spans="3:18" ht="15.5" x14ac:dyDescent="0.35">
      <c r="C120" t="s">
        <v>140</v>
      </c>
      <c r="D120" s="5">
        <v>22926490876</v>
      </c>
      <c r="E120" s="5">
        <v>23165184303</v>
      </c>
      <c r="F120" s="5">
        <v>2852874054</v>
      </c>
      <c r="G120" s="5">
        <v>2620874058</v>
      </c>
      <c r="I120" s="5">
        <v>2852874054</v>
      </c>
      <c r="J120" s="5">
        <v>2922987544</v>
      </c>
      <c r="K120" s="5">
        <v>11226144973</v>
      </c>
      <c r="L120" s="5">
        <v>23297924629</v>
      </c>
      <c r="M120" s="5">
        <v>52986593045</v>
      </c>
      <c r="N120" s="5">
        <v>83911443399</v>
      </c>
      <c r="O120" s="5">
        <v>43750000000</v>
      </c>
      <c r="P120" s="5">
        <v>58750000000</v>
      </c>
    </row>
    <row r="121" spans="3:18" ht="15.5" x14ac:dyDescent="0.35">
      <c r="C121" t="s">
        <v>141</v>
      </c>
      <c r="D121" s="5">
        <v>1677326056</v>
      </c>
      <c r="E121" s="5">
        <v>1223912665</v>
      </c>
      <c r="F121" s="5">
        <v>1475262482</v>
      </c>
      <c r="G121" s="5">
        <v>1535701861</v>
      </c>
      <c r="I121" s="5">
        <v>1475262482</v>
      </c>
      <c r="J121" s="5">
        <v>356443587</v>
      </c>
      <c r="K121" s="5">
        <v>878474707</v>
      </c>
      <c r="L121" s="5">
        <v>1043453327</v>
      </c>
      <c r="M121" s="5">
        <v>1064401133</v>
      </c>
      <c r="N121" s="5">
        <v>1108347356</v>
      </c>
      <c r="O121" s="5">
        <v>522160000</v>
      </c>
      <c r="P121" s="5">
        <v>86955000</v>
      </c>
    </row>
    <row r="122" spans="3:18" ht="15.5" x14ac:dyDescent="0.35">
      <c r="C122" t="s">
        <v>145</v>
      </c>
      <c r="D122" s="5">
        <v>305111199643</v>
      </c>
      <c r="E122" s="5">
        <v>251108794065</v>
      </c>
      <c r="F122" s="5">
        <v>227504311292</v>
      </c>
      <c r="G122" s="5">
        <v>3105077803</v>
      </c>
      <c r="I122" s="5">
        <v>227504311292</v>
      </c>
      <c r="J122" s="5">
        <v>9686450581</v>
      </c>
      <c r="K122" s="5">
        <v>18460366389</v>
      </c>
      <c r="L122" s="5">
        <v>33084910076</v>
      </c>
      <c r="M122" s="5">
        <v>34710881632</v>
      </c>
      <c r="N122" s="5">
        <v>33388611286</v>
      </c>
      <c r="O122" s="5">
        <v>15522160000</v>
      </c>
      <c r="P122" s="5">
        <v>15086955000</v>
      </c>
    </row>
    <row r="123" spans="3:18" ht="15.5" x14ac:dyDescent="0.35">
      <c r="C123" t="s">
        <v>146</v>
      </c>
      <c r="D123" s="5">
        <v>85538565907</v>
      </c>
      <c r="E123" s="5">
        <v>64893208900</v>
      </c>
      <c r="F123" s="5">
        <v>44248694409</v>
      </c>
      <c r="G123" s="5">
        <v>228198782200</v>
      </c>
      <c r="I123" s="5">
        <v>44248694409</v>
      </c>
      <c r="J123" s="5">
        <v>213391558345</v>
      </c>
      <c r="K123" s="5">
        <v>158569140407</v>
      </c>
      <c r="L123" s="5">
        <v>33482442354</v>
      </c>
      <c r="M123" s="5">
        <v>64383124427</v>
      </c>
      <c r="N123" s="5">
        <v>95556146089</v>
      </c>
      <c r="O123" s="5">
        <v>48919614577</v>
      </c>
      <c r="P123" s="5">
        <v>60941981175</v>
      </c>
      <c r="Q123" s="5">
        <v>17466820076</v>
      </c>
      <c r="R123" s="5">
        <v>148510000</v>
      </c>
    </row>
    <row r="124" spans="3:18" ht="15.5" x14ac:dyDescent="0.35">
      <c r="C124" t="s">
        <v>147</v>
      </c>
      <c r="D124" s="5">
        <v>85538565907</v>
      </c>
      <c r="E124" s="5">
        <v>64893208900</v>
      </c>
      <c r="F124" s="5">
        <v>44248694409</v>
      </c>
      <c r="G124" s="5">
        <v>228198782200</v>
      </c>
      <c r="I124" s="5">
        <v>44248694409</v>
      </c>
      <c r="J124" s="5">
        <v>213391558345</v>
      </c>
      <c r="K124" s="5">
        <v>158569140407</v>
      </c>
      <c r="L124" s="5">
        <v>33482442354</v>
      </c>
      <c r="M124" s="5">
        <v>64383124427</v>
      </c>
      <c r="N124" s="5">
        <v>95556146089</v>
      </c>
      <c r="O124" s="5">
        <v>48919614577</v>
      </c>
      <c r="P124" s="5">
        <v>60941981175</v>
      </c>
      <c r="Q124" s="5">
        <v>17466820076</v>
      </c>
      <c r="R124" s="5">
        <v>148510000</v>
      </c>
    </row>
    <row r="125" spans="3:18" ht="15.5" x14ac:dyDescent="0.35">
      <c r="C125" t="s">
        <v>150</v>
      </c>
      <c r="L125" s="5">
        <v>67404289</v>
      </c>
      <c r="M125" s="5">
        <v>104539442</v>
      </c>
    </row>
    <row r="126" spans="3:18" ht="15.5" x14ac:dyDescent="0.35">
      <c r="C126" t="s">
        <v>152</v>
      </c>
    </row>
    <row r="127" spans="3:18" ht="15.5" x14ac:dyDescent="0.35">
      <c r="C127" t="s">
        <v>1976</v>
      </c>
      <c r="D127" s="5">
        <v>4104433380</v>
      </c>
      <c r="E127" s="5">
        <v>2659368050</v>
      </c>
      <c r="F127" s="5">
        <v>2794845330</v>
      </c>
      <c r="G127" s="5">
        <v>1886132380</v>
      </c>
      <c r="I127" s="5">
        <v>2794845330</v>
      </c>
      <c r="J127" s="5">
        <v>365350330</v>
      </c>
      <c r="K127" s="5">
        <v>437893596</v>
      </c>
      <c r="L127" s="5">
        <v>585526041</v>
      </c>
      <c r="M127" s="5">
        <v>1290547943</v>
      </c>
      <c r="N127" s="5">
        <v>2318603906</v>
      </c>
      <c r="O127" s="5">
        <v>143766667</v>
      </c>
    </row>
    <row r="128" spans="3:18" ht="15.5" x14ac:dyDescent="0.35">
      <c r="C128" t="s">
        <v>153</v>
      </c>
      <c r="D128" s="5">
        <v>54200126762</v>
      </c>
      <c r="E128" s="5">
        <v>51802911973</v>
      </c>
      <c r="F128" s="5">
        <v>31410938386</v>
      </c>
      <c r="G128" s="5">
        <v>5150621172</v>
      </c>
      <c r="I128" s="5">
        <v>31410938386</v>
      </c>
      <c r="J128" s="5">
        <v>4286758655</v>
      </c>
      <c r="K128" s="5">
        <v>12197925510</v>
      </c>
      <c r="L128" s="5">
        <v>25161841318</v>
      </c>
      <c r="M128" s="5">
        <v>57307054587</v>
      </c>
      <c r="N128" s="5">
        <v>87963235936</v>
      </c>
      <c r="O128" s="5">
        <v>43893766667</v>
      </c>
      <c r="P128" s="5">
        <v>58750000000</v>
      </c>
    </row>
    <row r="129" spans="2:18" ht="15.5" x14ac:dyDescent="0.35">
      <c r="C129" t="s">
        <v>2122</v>
      </c>
      <c r="G129" s="5">
        <v>210668400000</v>
      </c>
      <c r="J129" s="5">
        <v>198065310000</v>
      </c>
      <c r="K129" s="5">
        <v>136894080000</v>
      </c>
    </row>
    <row r="130" spans="2:18" ht="15.5" x14ac:dyDescent="0.35">
      <c r="C130" t="s">
        <v>148</v>
      </c>
      <c r="D130" s="5">
        <v>18640000000</v>
      </c>
      <c r="Q130" s="5">
        <v>16000000000</v>
      </c>
    </row>
    <row r="131" spans="2:18" ht="15.5" x14ac:dyDescent="0.35">
      <c r="C131" t="s">
        <v>154</v>
      </c>
      <c r="D131" s="5">
        <v>863715467361</v>
      </c>
      <c r="E131" s="5">
        <v>810084806332</v>
      </c>
      <c r="F131" s="5">
        <v>748962679333</v>
      </c>
      <c r="G131" s="5">
        <v>807688574535</v>
      </c>
      <c r="I131" s="5">
        <v>748962679333</v>
      </c>
      <c r="J131" s="5">
        <v>762627861201</v>
      </c>
      <c r="K131" s="5">
        <v>820031889078</v>
      </c>
      <c r="L131" s="5">
        <v>616978306607</v>
      </c>
      <c r="M131" s="5">
        <v>617517273810</v>
      </c>
      <c r="N131" s="5">
        <v>503266523553</v>
      </c>
      <c r="O131" s="5">
        <v>512081862332</v>
      </c>
      <c r="P131" s="5">
        <v>385367569746</v>
      </c>
      <c r="Q131" s="5">
        <v>178136645995</v>
      </c>
      <c r="R131" s="5">
        <v>9834446675</v>
      </c>
    </row>
    <row r="132" spans="2:18" ht="15.5" x14ac:dyDescent="0.35">
      <c r="C132" t="s">
        <v>155</v>
      </c>
    </row>
    <row r="133" spans="2:18" ht="15.5" x14ac:dyDescent="0.35">
      <c r="C133" t="s">
        <v>156</v>
      </c>
      <c r="D133" s="5">
        <v>86793330000</v>
      </c>
      <c r="E133" s="5">
        <v>86793330000</v>
      </c>
      <c r="F133" s="5">
        <v>86793330000</v>
      </c>
      <c r="G133" s="5">
        <v>86793330000</v>
      </c>
      <c r="I133" s="5">
        <v>86793330000</v>
      </c>
      <c r="J133" s="5">
        <v>86793330000</v>
      </c>
      <c r="K133" s="5">
        <v>86793330000</v>
      </c>
      <c r="L133" s="5">
        <v>86793330000</v>
      </c>
      <c r="M133" s="5">
        <v>86793330000</v>
      </c>
      <c r="N133" s="5">
        <v>86793330000</v>
      </c>
      <c r="O133" s="5">
        <v>86793330000</v>
      </c>
      <c r="P133" s="5">
        <v>86793330000</v>
      </c>
      <c r="Q133" s="5">
        <v>86793330000</v>
      </c>
      <c r="R133" s="5">
        <v>500000000</v>
      </c>
    </row>
    <row r="134" spans="2:18" ht="15.5" x14ac:dyDescent="0.35">
      <c r="C134" t="s">
        <v>157</v>
      </c>
      <c r="D134" s="5">
        <v>304394966510</v>
      </c>
      <c r="E134" s="5">
        <v>304180679310</v>
      </c>
      <c r="F134" s="5">
        <v>304180679310</v>
      </c>
      <c r="G134" s="5">
        <v>304190910336</v>
      </c>
      <c r="I134" s="5">
        <v>304180679310</v>
      </c>
      <c r="J134" s="5">
        <v>304180679310</v>
      </c>
      <c r="K134" s="5">
        <v>305799191804</v>
      </c>
      <c r="L134" s="5">
        <v>305799191804</v>
      </c>
      <c r="M134" s="5">
        <v>313038002191</v>
      </c>
      <c r="N134" s="5">
        <v>313034801316</v>
      </c>
      <c r="O134" s="5">
        <v>290552343445</v>
      </c>
      <c r="P134" s="5">
        <v>290205242459</v>
      </c>
      <c r="Q134" s="5">
        <v>286857212796</v>
      </c>
      <c r="R134" s="5">
        <v>1193500000</v>
      </c>
    </row>
    <row r="135" spans="2:18" ht="15.5" x14ac:dyDescent="0.35">
      <c r="C135" t="s">
        <v>158</v>
      </c>
      <c r="D135" s="5">
        <v>399602128484</v>
      </c>
      <c r="E135" s="5">
        <v>408531980504</v>
      </c>
      <c r="F135" s="5">
        <v>414928873089</v>
      </c>
      <c r="G135" s="5">
        <v>421919295915</v>
      </c>
      <c r="I135" s="5">
        <v>414928873089</v>
      </c>
      <c r="J135" s="5">
        <v>453334602711</v>
      </c>
      <c r="K135" s="5">
        <v>453339940422</v>
      </c>
      <c r="L135" s="5">
        <v>452799093503</v>
      </c>
      <c r="M135" s="5">
        <v>427985445596</v>
      </c>
      <c r="N135" s="5">
        <v>364907137909</v>
      </c>
      <c r="O135" s="5">
        <v>357581139737</v>
      </c>
      <c r="P135" s="5">
        <v>239553293859</v>
      </c>
      <c r="Q135" s="5">
        <v>11664952315</v>
      </c>
      <c r="R135" s="5">
        <v>3915476951</v>
      </c>
    </row>
    <row r="136" spans="2:18" ht="15.5" x14ac:dyDescent="0.35">
      <c r="C136" t="s">
        <v>159</v>
      </c>
      <c r="D136" s="5">
        <v>1500000000</v>
      </c>
      <c r="E136" s="5">
        <v>1500000000</v>
      </c>
      <c r="F136" s="5">
        <v>1500000000</v>
      </c>
      <c r="G136" s="5">
        <v>1500000000</v>
      </c>
      <c r="I136" s="5">
        <v>1500000000</v>
      </c>
      <c r="J136" s="5">
        <v>1500000000</v>
      </c>
      <c r="K136" s="5">
        <v>1400000000</v>
      </c>
      <c r="L136" s="5">
        <v>1300000000</v>
      </c>
    </row>
    <row r="137" spans="2:18" ht="15.5" x14ac:dyDescent="0.35">
      <c r="C137" t="s">
        <v>160</v>
      </c>
      <c r="D137" s="5">
        <v>398102128484</v>
      </c>
      <c r="E137" s="5">
        <v>407031980504</v>
      </c>
      <c r="F137" s="5">
        <v>413428873089</v>
      </c>
      <c r="G137" s="5">
        <v>420419295915</v>
      </c>
      <c r="I137" s="5">
        <v>413428873089</v>
      </c>
      <c r="J137" s="5">
        <v>451834602711</v>
      </c>
      <c r="K137" s="5">
        <v>451939940422</v>
      </c>
      <c r="L137" s="5">
        <v>451499093503</v>
      </c>
    </row>
    <row r="138" spans="2:18" ht="15.5" x14ac:dyDescent="0.35">
      <c r="C138" t="s">
        <v>161</v>
      </c>
      <c r="D138" s="5">
        <v>399602128484</v>
      </c>
      <c r="E138" s="5">
        <v>408531980504</v>
      </c>
      <c r="F138" s="5">
        <v>414928873089</v>
      </c>
      <c r="G138" s="5">
        <v>421919295915</v>
      </c>
      <c r="I138" s="5">
        <v>414928873089</v>
      </c>
      <c r="J138" s="5">
        <v>453334602711</v>
      </c>
      <c r="K138" s="5">
        <v>453339940422</v>
      </c>
      <c r="L138" s="5">
        <v>452799093503</v>
      </c>
      <c r="M138" s="5">
        <v>427985445596</v>
      </c>
      <c r="N138" s="5">
        <v>364907137909</v>
      </c>
      <c r="O138" s="5">
        <v>357581139737</v>
      </c>
      <c r="P138" s="5">
        <v>239553293859</v>
      </c>
      <c r="Q138" s="5">
        <v>11664952315</v>
      </c>
      <c r="R138" s="5">
        <v>3915476951</v>
      </c>
    </row>
    <row r="139" spans="2:18" ht="15.5" x14ac:dyDescent="0.35">
      <c r="C139" t="s">
        <v>162</v>
      </c>
      <c r="D139" s="5">
        <v>897843706949</v>
      </c>
      <c r="E139" s="5">
        <v>922431898228</v>
      </c>
      <c r="F139" s="5">
        <v>924771065690</v>
      </c>
      <c r="G139" s="5">
        <v>921584823630</v>
      </c>
      <c r="I139" s="5">
        <v>924771065690</v>
      </c>
      <c r="J139" s="5">
        <v>942846184577</v>
      </c>
      <c r="K139" s="5">
        <v>982671812186</v>
      </c>
      <c r="L139" s="5">
        <v>990396375033</v>
      </c>
      <c r="M139" s="5">
        <v>1010886111486</v>
      </c>
      <c r="N139" s="5">
        <v>854093671622</v>
      </c>
      <c r="O139" s="5">
        <v>1048372412508</v>
      </c>
      <c r="P139" s="5">
        <v>393390532559</v>
      </c>
      <c r="Q139" s="5">
        <v>4944861578</v>
      </c>
    </row>
    <row r="140" spans="2:18" ht="15.5" x14ac:dyDescent="0.35">
      <c r="C140" t="s">
        <v>10</v>
      </c>
      <c r="D140" s="5">
        <v>1046626253684</v>
      </c>
      <c r="E140" s="5">
        <v>1079348732498</v>
      </c>
      <c r="F140" s="5">
        <v>1088454373072</v>
      </c>
      <c r="G140" s="5">
        <v>1093832897141</v>
      </c>
      <c r="I140" s="5">
        <v>1088454373072</v>
      </c>
      <c r="J140" s="5">
        <v>1128955314013</v>
      </c>
      <c r="K140" s="5">
        <v>1169942777160</v>
      </c>
      <c r="L140" s="5">
        <v>1294390152940</v>
      </c>
      <c r="M140" s="5">
        <v>1517016987531</v>
      </c>
      <c r="N140" s="5">
        <v>1331916693551</v>
      </c>
      <c r="O140" s="5">
        <v>1728185360369</v>
      </c>
      <c r="P140" s="5">
        <v>1052653572286</v>
      </c>
      <c r="Q140" s="5">
        <v>390260356689</v>
      </c>
      <c r="R140" s="5">
        <v>5608976951</v>
      </c>
    </row>
    <row r="141" spans="2:18" ht="15.5" x14ac:dyDescent="0.35">
      <c r="C141" t="s">
        <v>163</v>
      </c>
      <c r="D141" s="5">
        <v>1910341721045</v>
      </c>
      <c r="E141" s="5">
        <v>1889433538830</v>
      </c>
      <c r="F141" s="5">
        <v>1837417052405</v>
      </c>
      <c r="G141" s="5">
        <v>1901521471676</v>
      </c>
      <c r="I141" s="5">
        <v>1837417052405</v>
      </c>
      <c r="J141" s="5">
        <v>1891583175214</v>
      </c>
      <c r="K141" s="5">
        <v>1989974666238</v>
      </c>
      <c r="L141" s="5">
        <v>1911368459547</v>
      </c>
      <c r="M141" s="5">
        <v>2134534261341</v>
      </c>
      <c r="N141" s="5">
        <v>1835183217104</v>
      </c>
      <c r="O141" s="5">
        <v>2240267222701</v>
      </c>
      <c r="P141" s="5">
        <v>1438021142032</v>
      </c>
      <c r="Q141" s="5">
        <v>568397002684</v>
      </c>
      <c r="R141" s="5">
        <v>15443423626</v>
      </c>
    </row>
    <row r="142" spans="2:18" ht="15.5" x14ac:dyDescent="0.35">
      <c r="C142" t="s">
        <v>164</v>
      </c>
      <c r="D142" s="5">
        <v>867933300</v>
      </c>
      <c r="E142" s="5">
        <v>867933300</v>
      </c>
      <c r="F142" s="5">
        <v>867933300</v>
      </c>
      <c r="G142" s="5">
        <v>867933300</v>
      </c>
      <c r="I142" s="5">
        <v>867933300</v>
      </c>
      <c r="J142" s="5">
        <v>867933300</v>
      </c>
      <c r="K142" s="5">
        <v>867933300</v>
      </c>
      <c r="L142" s="5">
        <v>867933300</v>
      </c>
      <c r="M142" s="5">
        <v>867933300</v>
      </c>
      <c r="N142" s="5">
        <v>867933300</v>
      </c>
      <c r="O142" s="5">
        <v>867933300</v>
      </c>
      <c r="P142" s="5">
        <v>867933300</v>
      </c>
      <c r="Q142" s="5">
        <v>867933300</v>
      </c>
      <c r="R142" s="5">
        <v>500</v>
      </c>
    </row>
    <row r="144" spans="2:18" ht="15.5" x14ac:dyDescent="0.35">
      <c r="B144" t="s">
        <v>165</v>
      </c>
      <c r="C144" t="s">
        <v>166</v>
      </c>
      <c r="D144" s="5">
        <v>3910141169</v>
      </c>
      <c r="E144" s="5">
        <v>-47121770098</v>
      </c>
      <c r="F144" s="5">
        <v>-19763560809</v>
      </c>
      <c r="G144" s="5">
        <v>15652620396</v>
      </c>
      <c r="I144" s="5">
        <v>21292961870</v>
      </c>
      <c r="J144" s="5">
        <v>-37972465649</v>
      </c>
      <c r="K144" s="5">
        <v>85767097144</v>
      </c>
      <c r="L144" s="5">
        <v>100094471658</v>
      </c>
      <c r="M144" s="5">
        <v>273859953530</v>
      </c>
      <c r="N144" s="5">
        <v>-12648478653</v>
      </c>
      <c r="O144" s="5">
        <v>-189687738137</v>
      </c>
      <c r="P144" s="5">
        <v>77473305994</v>
      </c>
      <c r="Q144" s="5">
        <v>-185011040787</v>
      </c>
      <c r="R144" s="5">
        <v>-7332495670</v>
      </c>
    </row>
    <row r="145" spans="3:18" ht="15.5" x14ac:dyDescent="0.35">
      <c r="C145" t="s">
        <v>167</v>
      </c>
      <c r="D145" s="5">
        <v>719341794816</v>
      </c>
      <c r="E145" s="5">
        <v>883745125023</v>
      </c>
      <c r="F145" s="5">
        <v>1101301022591</v>
      </c>
      <c r="G145" s="5">
        <v>1190829813393</v>
      </c>
      <c r="I145" s="5">
        <v>4640775783682</v>
      </c>
      <c r="J145" s="5">
        <v>7112100000670</v>
      </c>
      <c r="K145" s="5">
        <v>11633089085396</v>
      </c>
      <c r="L145" s="5">
        <v>12323377322767</v>
      </c>
      <c r="M145" s="5">
        <v>12842393588084</v>
      </c>
      <c r="N145" s="5">
        <v>11424601168937</v>
      </c>
      <c r="O145" s="5">
        <v>10947491199772</v>
      </c>
      <c r="P145" s="5">
        <v>6230198291789</v>
      </c>
      <c r="Q145" s="5">
        <v>1365812817143</v>
      </c>
      <c r="R145" s="5">
        <v>378110463233</v>
      </c>
    </row>
    <row r="146" spans="3:18" ht="15.5" x14ac:dyDescent="0.35">
      <c r="C146" t="s">
        <v>520</v>
      </c>
      <c r="D146" s="5">
        <v>-23491139999</v>
      </c>
      <c r="E146" s="5">
        <v>-22717938156</v>
      </c>
      <c r="F146" s="5">
        <v>-22369538230</v>
      </c>
      <c r="G146" s="5">
        <v>-19122388582</v>
      </c>
      <c r="I146" s="5">
        <v>-84183261596</v>
      </c>
      <c r="J146" s="5">
        <v>-83287710103</v>
      </c>
      <c r="K146" s="5">
        <v>-77062902218</v>
      </c>
      <c r="L146" s="5">
        <v>-64654528432</v>
      </c>
      <c r="M146" s="5">
        <v>-53672406852</v>
      </c>
      <c r="N146" s="5">
        <v>-47129125791</v>
      </c>
      <c r="O146" s="5">
        <v>-44666757959</v>
      </c>
      <c r="P146" s="5">
        <v>-30840928813</v>
      </c>
      <c r="Q146" s="5">
        <v>-8466401532</v>
      </c>
      <c r="R146" s="5">
        <v>-626453685</v>
      </c>
    </row>
    <row r="147" spans="3:18" ht="15.5" x14ac:dyDescent="0.35">
      <c r="C147" t="s">
        <v>519</v>
      </c>
      <c r="D147" s="5">
        <v>-674138632250</v>
      </c>
      <c r="E147" s="5">
        <v>-865907268179</v>
      </c>
      <c r="F147" s="5">
        <v>-1088566183796</v>
      </c>
      <c r="G147" s="5">
        <v>-1147021238147</v>
      </c>
      <c r="I147" s="5">
        <v>-4455581792524</v>
      </c>
      <c r="J147" s="5">
        <v>-6920533431791</v>
      </c>
      <c r="K147" s="5">
        <v>-11339475186433</v>
      </c>
      <c r="L147" s="5">
        <v>-12055290380562</v>
      </c>
      <c r="M147" s="5">
        <v>-12416283507732</v>
      </c>
      <c r="N147" s="5">
        <v>-11299422326163</v>
      </c>
      <c r="O147" s="5">
        <v>-11007055424052</v>
      </c>
      <c r="P147" s="5">
        <v>-6052365696963</v>
      </c>
      <c r="Q147" s="5">
        <v>-1519507600373</v>
      </c>
      <c r="R147" s="5">
        <v>-383788881120</v>
      </c>
    </row>
    <row r="148" spans="3:18" ht="15.5" x14ac:dyDescent="0.35">
      <c r="C148" t="s">
        <v>1446</v>
      </c>
      <c r="D148" s="5">
        <v>-16672194406</v>
      </c>
      <c r="E148" s="5">
        <v>-21150874344</v>
      </c>
      <c r="F148" s="5">
        <v>-3879169111</v>
      </c>
      <c r="G148" s="5">
        <v>-2743169474</v>
      </c>
      <c r="I148" s="5">
        <v>-50351874366</v>
      </c>
      <c r="J148" s="5">
        <v>-118224642263</v>
      </c>
      <c r="K148" s="5">
        <v>-84327461871</v>
      </c>
      <c r="L148" s="5">
        <v>-63682680210</v>
      </c>
      <c r="M148" s="5">
        <v>-68227299237</v>
      </c>
      <c r="N148" s="5">
        <v>-45309243110</v>
      </c>
      <c r="O148" s="5">
        <v>-29071054914</v>
      </c>
      <c r="P148" s="5">
        <v>-67991887284</v>
      </c>
      <c r="Q148" s="5">
        <v>-5733385930</v>
      </c>
      <c r="R148" s="5">
        <v>-839919235</v>
      </c>
    </row>
    <row r="149" spans="3:18" ht="15.5" x14ac:dyDescent="0.35">
      <c r="C149" t="s">
        <v>692</v>
      </c>
      <c r="P149" s="5">
        <v>13978961289</v>
      </c>
    </row>
    <row r="150" spans="3:18" ht="15.5" x14ac:dyDescent="0.35">
      <c r="C150" t="s">
        <v>2123</v>
      </c>
      <c r="F150" s="5">
        <v>-452820017</v>
      </c>
      <c r="G150" s="5">
        <v>971083594</v>
      </c>
      <c r="I150" s="5">
        <v>1704439791</v>
      </c>
      <c r="J150" s="5">
        <v>4905392559</v>
      </c>
      <c r="K150" s="5">
        <v>1507645000</v>
      </c>
      <c r="L150" s="5">
        <v>2787040000</v>
      </c>
    </row>
    <row r="151" spans="3:18" ht="15.5" x14ac:dyDescent="0.35">
      <c r="C151" t="s">
        <v>377</v>
      </c>
      <c r="Q151" s="5">
        <v>3366607956</v>
      </c>
    </row>
    <row r="152" spans="3:18" ht="15.5" x14ac:dyDescent="0.35">
      <c r="C152" t="s">
        <v>170</v>
      </c>
      <c r="D152" s="5">
        <v>-6051362802</v>
      </c>
      <c r="E152" s="5">
        <v>-2445773113</v>
      </c>
      <c r="F152" s="5">
        <v>-3384036779</v>
      </c>
      <c r="G152" s="5">
        <v>-5795102955</v>
      </c>
      <c r="I152" s="5">
        <v>-15525100067</v>
      </c>
      <c r="J152" s="5">
        <v>-19720347668</v>
      </c>
      <c r="K152" s="5">
        <v>-17981446285</v>
      </c>
      <c r="L152" s="5">
        <v>-18533988689</v>
      </c>
      <c r="M152" s="5">
        <v>-19011130444</v>
      </c>
      <c r="N152" s="5">
        <v>-19288922568</v>
      </c>
      <c r="O152" s="5">
        <v>-16144094076</v>
      </c>
      <c r="P152" s="5">
        <v>-9369230975</v>
      </c>
      <c r="Q152" s="5">
        <v>-3382027034</v>
      </c>
    </row>
    <row r="153" spans="3:18" ht="15.5" x14ac:dyDescent="0.35">
      <c r="C153" t="s">
        <v>623</v>
      </c>
      <c r="D153" s="5">
        <v>4456360570</v>
      </c>
      <c r="E153" s="5">
        <v>-18946058284</v>
      </c>
      <c r="F153" s="5">
        <v>-3864258508</v>
      </c>
      <c r="G153" s="5">
        <v>-2901886969</v>
      </c>
      <c r="I153" s="5">
        <v>-22227543349</v>
      </c>
      <c r="J153" s="5">
        <v>-20744182915</v>
      </c>
      <c r="K153" s="5">
        <v>-39443039085</v>
      </c>
      <c r="L153" s="5">
        <v>-31078353370</v>
      </c>
      <c r="M153" s="5">
        <v>-19135688738</v>
      </c>
      <c r="N153" s="5">
        <v>-44392401363</v>
      </c>
      <c r="O153" s="5">
        <v>-54369545760</v>
      </c>
      <c r="P153" s="5">
        <v>-6136203049</v>
      </c>
      <c r="Q153" s="5">
        <v>-13734443061</v>
      </c>
      <c r="R153" s="5">
        <v>-187704863</v>
      </c>
    </row>
    <row r="154" spans="3:18" ht="15.5" x14ac:dyDescent="0.35">
      <c r="C154" t="s">
        <v>172</v>
      </c>
      <c r="D154" s="5">
        <v>42144317913</v>
      </c>
      <c r="E154" s="5">
        <v>58706871051</v>
      </c>
      <c r="F154" s="5">
        <v>-15264653655</v>
      </c>
      <c r="G154" s="5">
        <v>-16524430818</v>
      </c>
      <c r="I154" s="5">
        <v>-13782680848</v>
      </c>
      <c r="J154" s="5">
        <v>-7738057469</v>
      </c>
      <c r="K154" s="5">
        <v>83778687568</v>
      </c>
      <c r="L154" s="5">
        <v>-54629690879</v>
      </c>
      <c r="M154" s="5">
        <v>121357630864</v>
      </c>
      <c r="N154" s="5">
        <v>-74282044917</v>
      </c>
      <c r="O154" s="5">
        <v>734151103600</v>
      </c>
      <c r="P154" s="5">
        <v>395933523887</v>
      </c>
      <c r="Q154" s="5">
        <v>374551237914</v>
      </c>
      <c r="R154" s="5">
        <v>9344986444</v>
      </c>
    </row>
    <row r="155" spans="3:18" ht="15.5" x14ac:dyDescent="0.35">
      <c r="C155" t="s">
        <v>173</v>
      </c>
      <c r="D155" s="5">
        <v>-52321519720</v>
      </c>
      <c r="E155" s="5">
        <v>-56497512774</v>
      </c>
      <c r="F155" s="5">
        <v>-30073160998</v>
      </c>
      <c r="G155" s="5">
        <v>13544279351</v>
      </c>
      <c r="I155" s="5">
        <v>-27826985652</v>
      </c>
      <c r="J155" s="5">
        <v>-15440512065</v>
      </c>
      <c r="K155" s="5">
        <v>-219186455292</v>
      </c>
      <c r="L155" s="5">
        <v>-104903981276</v>
      </c>
      <c r="M155" s="5">
        <v>-348307431113</v>
      </c>
      <c r="N155" s="5">
        <v>-113965869300</v>
      </c>
      <c r="O155" s="5">
        <v>-174320697678</v>
      </c>
      <c r="P155" s="5">
        <v>-464068654354</v>
      </c>
      <c r="Q155" s="5">
        <v>-79067415894</v>
      </c>
    </row>
    <row r="156" spans="3:18" ht="15.5" x14ac:dyDescent="0.35">
      <c r="C156" t="s">
        <v>175</v>
      </c>
      <c r="D156" s="5">
        <v>-31555552200</v>
      </c>
      <c r="E156" s="5">
        <v>-47374827385</v>
      </c>
      <c r="F156" s="5">
        <v>-24236705597</v>
      </c>
      <c r="G156" s="5">
        <v>-10242778176</v>
      </c>
      <c r="I156" s="5">
        <v>-43286801897</v>
      </c>
      <c r="J156" s="5">
        <v>-29471528652</v>
      </c>
      <c r="K156" s="5">
        <v>-98918353115</v>
      </c>
      <c r="L156" s="5">
        <v>-54331442759</v>
      </c>
      <c r="M156" s="5">
        <v>-42309409998</v>
      </c>
      <c r="N156" s="5">
        <v>-57393402657</v>
      </c>
      <c r="O156" s="5">
        <v>-45024085223</v>
      </c>
      <c r="P156" s="5">
        <v>-111289886420</v>
      </c>
      <c r="Q156" s="5">
        <v>-6499273850</v>
      </c>
    </row>
    <row r="157" spans="3:18" ht="15.5" x14ac:dyDescent="0.35">
      <c r="C157" t="s">
        <v>174</v>
      </c>
      <c r="D157" s="5">
        <v>544144144</v>
      </c>
      <c r="F157" s="5">
        <v>87509122</v>
      </c>
      <c r="G157" s="5">
        <v>339432432</v>
      </c>
      <c r="I157" s="5">
        <v>426941554</v>
      </c>
      <c r="J157" s="5">
        <v>310029819</v>
      </c>
      <c r="K157" s="5">
        <v>860800000</v>
      </c>
      <c r="L157" s="5">
        <v>4302743750</v>
      </c>
      <c r="M157" s="5">
        <v>1169547800</v>
      </c>
      <c r="N157" s="5">
        <v>8631396852</v>
      </c>
      <c r="O157" s="5">
        <v>711000000</v>
      </c>
    </row>
    <row r="158" spans="3:18" ht="15.5" x14ac:dyDescent="0.35">
      <c r="C158" t="s">
        <v>2124</v>
      </c>
    </row>
    <row r="159" spans="3:18" ht="15.5" x14ac:dyDescent="0.35">
      <c r="C159" t="s">
        <v>417</v>
      </c>
      <c r="D159" s="5">
        <v>1466531891</v>
      </c>
      <c r="E159" s="5">
        <v>-1466531891</v>
      </c>
      <c r="F159" s="5">
        <v>6081438972</v>
      </c>
      <c r="G159" s="5">
        <v>8945148916</v>
      </c>
      <c r="I159" s="5">
        <v>6069610583</v>
      </c>
      <c r="J159" s="5">
        <v>-9991700000</v>
      </c>
      <c r="K159" s="5">
        <v>-1743887999</v>
      </c>
      <c r="L159" s="5">
        <v>-888523171</v>
      </c>
      <c r="M159" s="5">
        <v>-37476423426</v>
      </c>
      <c r="N159" s="5">
        <v>2262829509</v>
      </c>
      <c r="O159" s="5">
        <v>-64122250258</v>
      </c>
    </row>
    <row r="160" spans="3:18" ht="15.5" x14ac:dyDescent="0.35">
      <c r="C160" t="s">
        <v>1454</v>
      </c>
    </row>
    <row r="161" spans="3:17" ht="15.5" x14ac:dyDescent="0.35">
      <c r="C161" t="s">
        <v>536</v>
      </c>
      <c r="K161" s="5">
        <v>3999913869</v>
      </c>
      <c r="L161" s="5">
        <v>5320815719</v>
      </c>
      <c r="M161" s="5">
        <v>53270762845</v>
      </c>
    </row>
    <row r="162" spans="3:17" ht="15.5" x14ac:dyDescent="0.35">
      <c r="C162" t="s">
        <v>1581</v>
      </c>
      <c r="D162" s="5">
        <v>275154834</v>
      </c>
      <c r="F162" s="5">
        <v>247715744</v>
      </c>
      <c r="I162" s="5">
        <v>247715744</v>
      </c>
      <c r="J162" s="5">
        <v>1214279672</v>
      </c>
      <c r="K162" s="5">
        <v>1431687317</v>
      </c>
      <c r="L162" s="5">
        <v>108796567</v>
      </c>
      <c r="M162" s="5">
        <v>-856892437</v>
      </c>
      <c r="N162" s="5">
        <v>-10391153000</v>
      </c>
    </row>
    <row r="163" spans="3:17" ht="15.5" x14ac:dyDescent="0.35">
      <c r="C163" t="s">
        <v>1860</v>
      </c>
      <c r="F163" s="5">
        <v>-247715744</v>
      </c>
      <c r="G163" s="5">
        <v>247715744</v>
      </c>
    </row>
    <row r="164" spans="3:17" ht="15.5" x14ac:dyDescent="0.35">
      <c r="C164" t="s">
        <v>633</v>
      </c>
      <c r="D164" s="5">
        <v>565800</v>
      </c>
      <c r="F164" s="5">
        <v>5000529000</v>
      </c>
      <c r="I164" s="5">
        <v>5000529000</v>
      </c>
    </row>
    <row r="165" spans="3:17" ht="15.5" x14ac:dyDescent="0.35">
      <c r="C165" t="s">
        <v>2125</v>
      </c>
    </row>
    <row r="166" spans="3:17" ht="15.5" x14ac:dyDescent="0.35">
      <c r="C166" t="s">
        <v>419</v>
      </c>
      <c r="D166" s="5">
        <v>-3000669</v>
      </c>
      <c r="F166" s="5">
        <v>-1856736000</v>
      </c>
      <c r="I166" s="5">
        <v>-1863736000</v>
      </c>
      <c r="J166" s="5">
        <v>-4072000000</v>
      </c>
      <c r="K166" s="5">
        <v>-2927767500</v>
      </c>
      <c r="L166" s="5">
        <v>-7166787676</v>
      </c>
      <c r="M166" s="5">
        <v>-9003993970</v>
      </c>
      <c r="N166" s="5">
        <v>-7917242095</v>
      </c>
      <c r="O166" s="5">
        <v>-11325504873</v>
      </c>
      <c r="P166" s="5">
        <v>-7240144067</v>
      </c>
    </row>
    <row r="167" spans="3:17" ht="15.5" x14ac:dyDescent="0.35">
      <c r="C167" t="s">
        <v>2126</v>
      </c>
    </row>
    <row r="168" spans="3:17" ht="15.5" x14ac:dyDescent="0.35">
      <c r="C168" t="s">
        <v>2127</v>
      </c>
    </row>
    <row r="169" spans="3:17" ht="15.5" x14ac:dyDescent="0.35">
      <c r="C169" t="s">
        <v>2093</v>
      </c>
      <c r="F169" s="5">
        <v>5000000000</v>
      </c>
      <c r="G169" s="5">
        <v>7000000000</v>
      </c>
      <c r="I169" s="5">
        <v>12000000000</v>
      </c>
    </row>
    <row r="170" spans="3:17" ht="15.5" x14ac:dyDescent="0.35">
      <c r="C170" t="s">
        <v>2128</v>
      </c>
      <c r="F170" s="5">
        <v>-28313123273</v>
      </c>
      <c r="I170" s="5">
        <v>-28313123273</v>
      </c>
      <c r="J170" s="5">
        <v>11232929933</v>
      </c>
      <c r="K170" s="5">
        <v>-3333343584</v>
      </c>
      <c r="L170" s="5">
        <v>-28000000000</v>
      </c>
      <c r="M170" s="5">
        <v>-1550000000</v>
      </c>
      <c r="N170" s="5">
        <v>-22193263679</v>
      </c>
      <c r="P170" s="5">
        <v>-7788859328</v>
      </c>
      <c r="Q170" s="5">
        <v>-1817250000</v>
      </c>
    </row>
    <row r="171" spans="3:17" ht="15.5" x14ac:dyDescent="0.35">
      <c r="C171" t="s">
        <v>2129</v>
      </c>
      <c r="N171" s="5">
        <v>1971609328</v>
      </c>
    </row>
    <row r="172" spans="3:17" ht="15.5" x14ac:dyDescent="0.35">
      <c r="C172" t="s">
        <v>1420</v>
      </c>
      <c r="L172" s="5">
        <v>-1500000000</v>
      </c>
      <c r="M172" s="5">
        <v>-12500000000</v>
      </c>
    </row>
    <row r="173" spans="3:17" ht="15.5" x14ac:dyDescent="0.35">
      <c r="C173" t="s">
        <v>2130</v>
      </c>
      <c r="L173" s="5">
        <v>12500000000</v>
      </c>
    </row>
    <row r="174" spans="3:17" ht="15.5" x14ac:dyDescent="0.35">
      <c r="C174" t="s">
        <v>2131</v>
      </c>
      <c r="F174" s="5">
        <v>2305000000</v>
      </c>
      <c r="I174" s="5">
        <v>2305000000</v>
      </c>
      <c r="J174" s="5">
        <v>3333000000</v>
      </c>
      <c r="M174" s="5">
        <v>45006712068</v>
      </c>
    </row>
    <row r="175" spans="3:17" ht="15.5" x14ac:dyDescent="0.35">
      <c r="C175" t="s">
        <v>2132</v>
      </c>
      <c r="F175" s="5">
        <v>-4410104031</v>
      </c>
      <c r="G175" s="5">
        <v>-1409775200</v>
      </c>
      <c r="I175" s="5">
        <v>-5819879231</v>
      </c>
      <c r="J175" s="5">
        <v>-432452000</v>
      </c>
      <c r="K175" s="5">
        <v>-124379372100</v>
      </c>
      <c r="L175" s="5">
        <v>-242188736500</v>
      </c>
      <c r="M175" s="5">
        <v>-102292634000</v>
      </c>
      <c r="N175" s="5">
        <v>-648219656100</v>
      </c>
    </row>
    <row r="176" spans="3:17" ht="15.5" x14ac:dyDescent="0.35">
      <c r="C176" t="s">
        <v>2133</v>
      </c>
      <c r="F176" s="5">
        <v>-2913750000</v>
      </c>
      <c r="I176" s="5">
        <v>-2913750000</v>
      </c>
    </row>
    <row r="177" spans="3:18" ht="15.5" x14ac:dyDescent="0.35">
      <c r="C177" t="s">
        <v>797</v>
      </c>
      <c r="D177" s="5">
        <v>971816200</v>
      </c>
      <c r="E177" s="5">
        <v>-971816200</v>
      </c>
      <c r="K177" s="5">
        <v>-2625000000</v>
      </c>
    </row>
    <row r="178" spans="3:18" ht="15.5" x14ac:dyDescent="0.35">
      <c r="C178" t="s">
        <v>2134</v>
      </c>
      <c r="L178" s="5">
        <v>7000000000</v>
      </c>
    </row>
    <row r="179" spans="3:18" ht="15.5" x14ac:dyDescent="0.35">
      <c r="C179" t="s">
        <v>2135</v>
      </c>
      <c r="D179" s="5">
        <v>-12505331000</v>
      </c>
      <c r="F179" s="5">
        <v>252900000</v>
      </c>
      <c r="G179" s="5">
        <v>13000000000</v>
      </c>
      <c r="I179" s="5">
        <v>21967100000</v>
      </c>
      <c r="L179" s="5">
        <v>5446641700</v>
      </c>
      <c r="M179" s="5">
        <v>83696917500</v>
      </c>
      <c r="N179" s="5">
        <v>201192520000</v>
      </c>
    </row>
    <row r="180" spans="3:18" ht="15.5" x14ac:dyDescent="0.35">
      <c r="C180" t="s">
        <v>1419</v>
      </c>
      <c r="J180" s="5">
        <v>-12015095</v>
      </c>
      <c r="K180" s="5">
        <v>-4912725000</v>
      </c>
      <c r="L180" s="5">
        <v>-3280000000</v>
      </c>
      <c r="M180" s="5">
        <v>-22132100000</v>
      </c>
      <c r="N180" s="5">
        <v>-423900000</v>
      </c>
      <c r="O180" s="5">
        <v>-47389812896</v>
      </c>
      <c r="P180" s="5">
        <v>-18240905716</v>
      </c>
      <c r="Q180" s="5">
        <v>-47500000</v>
      </c>
    </row>
    <row r="181" spans="3:18" ht="15.5" x14ac:dyDescent="0.35">
      <c r="C181" t="s">
        <v>1249</v>
      </c>
      <c r="F181" s="5">
        <v>-4309500000</v>
      </c>
      <c r="G181" s="5">
        <v>4309500000</v>
      </c>
      <c r="K181" s="5">
        <v>23500000000</v>
      </c>
    </row>
    <row r="182" spans="3:18" ht="15.5" x14ac:dyDescent="0.35">
      <c r="C182" t="s">
        <v>1809</v>
      </c>
    </row>
    <row r="183" spans="3:18" ht="15.5" x14ac:dyDescent="0.35">
      <c r="C183" t="s">
        <v>700</v>
      </c>
      <c r="O183" s="5">
        <v>4565000000</v>
      </c>
    </row>
    <row r="184" spans="3:18" ht="15.5" x14ac:dyDescent="0.35">
      <c r="C184" t="s">
        <v>2136</v>
      </c>
      <c r="L184" s="5">
        <v>195883404000</v>
      </c>
      <c r="M184" s="5">
        <v>19517970000</v>
      </c>
      <c r="N184" s="5">
        <v>388698643780</v>
      </c>
      <c r="O184" s="5">
        <v>392156327554</v>
      </c>
    </row>
    <row r="185" spans="3:18" ht="15.5" x14ac:dyDescent="0.35">
      <c r="C185" t="s">
        <v>2137</v>
      </c>
      <c r="D185" s="5">
        <v>3053320000</v>
      </c>
      <c r="F185" s="5">
        <v>-4925000</v>
      </c>
      <c r="G185" s="5">
        <v>-2432500</v>
      </c>
      <c r="I185" s="5">
        <v>-17360000</v>
      </c>
      <c r="J185" s="5">
        <v>-10187500</v>
      </c>
      <c r="K185" s="5">
        <v>-172660000</v>
      </c>
      <c r="L185" s="5">
        <v>-2096080000</v>
      </c>
      <c r="M185" s="5">
        <v>-127500000000</v>
      </c>
      <c r="N185" s="5">
        <v>-266110000</v>
      </c>
      <c r="O185" s="5">
        <v>-527263419744</v>
      </c>
      <c r="P185" s="5">
        <v>-263837026625</v>
      </c>
    </row>
    <row r="186" spans="3:18" ht="15.5" x14ac:dyDescent="0.35">
      <c r="C186" t="s">
        <v>2138</v>
      </c>
      <c r="D186" s="5">
        <v>2282126692</v>
      </c>
      <c r="F186" s="5">
        <v>16384151023</v>
      </c>
      <c r="G186" s="5">
        <v>195862289</v>
      </c>
      <c r="I186" s="5">
        <v>26364542529</v>
      </c>
      <c r="J186" s="5">
        <v>23226943412</v>
      </c>
      <c r="K186" s="5">
        <v>65733250151</v>
      </c>
      <c r="L186" s="5">
        <v>28982735983</v>
      </c>
      <c r="M186" s="5">
        <v>6343095084</v>
      </c>
      <c r="N186" s="5">
        <v>37385678378</v>
      </c>
      <c r="O186" s="5">
        <v>46166047762</v>
      </c>
    </row>
    <row r="187" spans="3:18" ht="15.5" x14ac:dyDescent="0.35">
      <c r="C187" t="s">
        <v>2139</v>
      </c>
      <c r="M187" s="5">
        <v>-40000000000</v>
      </c>
    </row>
    <row r="188" spans="3:18" ht="15.5" x14ac:dyDescent="0.35">
      <c r="C188" t="s">
        <v>2140</v>
      </c>
    </row>
    <row r="189" spans="3:18" ht="15.5" x14ac:dyDescent="0.35">
      <c r="C189" t="s">
        <v>189</v>
      </c>
      <c r="D189" s="5">
        <v>42144317913</v>
      </c>
      <c r="E189" s="5">
        <v>58706871051</v>
      </c>
      <c r="F189" s="5">
        <v>-15264653655</v>
      </c>
      <c r="G189" s="5">
        <v>-16524430818</v>
      </c>
      <c r="I189" s="5">
        <v>-13782680848</v>
      </c>
      <c r="J189" s="5">
        <v>-7738057469</v>
      </c>
      <c r="K189" s="5">
        <v>83778687568</v>
      </c>
      <c r="L189" s="5">
        <v>-54629690879</v>
      </c>
      <c r="M189" s="5">
        <v>121357630864</v>
      </c>
      <c r="N189" s="5">
        <v>-74282044917</v>
      </c>
      <c r="O189" s="5">
        <v>734151103600</v>
      </c>
      <c r="P189" s="5">
        <v>395933523887</v>
      </c>
      <c r="Q189" s="5">
        <v>374551237914</v>
      </c>
      <c r="R189" s="5">
        <v>9344986444</v>
      </c>
    </row>
    <row r="190" spans="3:18" ht="15.5" x14ac:dyDescent="0.35">
      <c r="C190" t="s">
        <v>2141</v>
      </c>
    </row>
    <row r="191" spans="3:18" ht="15.5" x14ac:dyDescent="0.35">
      <c r="C191" t="s">
        <v>766</v>
      </c>
      <c r="D191" s="5">
        <v>162532664012</v>
      </c>
      <c r="E191" s="5">
        <v>179586888112</v>
      </c>
      <c r="F191" s="5">
        <v>186797877837</v>
      </c>
      <c r="G191" s="5">
        <v>224771805980</v>
      </c>
      <c r="I191" s="5">
        <v>987287475176</v>
      </c>
      <c r="J191" s="5">
        <v>1817818744330</v>
      </c>
      <c r="K191" s="5">
        <v>720877554265</v>
      </c>
      <c r="L191" s="5">
        <v>794082432724</v>
      </c>
      <c r="M191" s="5">
        <v>652841433760</v>
      </c>
      <c r="N191" s="5">
        <v>590513195274</v>
      </c>
      <c r="O191" s="5">
        <v>1322231881000</v>
      </c>
      <c r="P191" s="5">
        <v>2291662827174</v>
      </c>
      <c r="Q191" s="5">
        <v>563862535359</v>
      </c>
    </row>
    <row r="192" spans="3:18" ht="15.5" x14ac:dyDescent="0.35">
      <c r="C192" t="s">
        <v>204</v>
      </c>
      <c r="D192" s="5">
        <v>-132529701677</v>
      </c>
      <c r="E192" s="5">
        <v>-141323019566</v>
      </c>
      <c r="F192" s="5">
        <v>-201414468971</v>
      </c>
      <c r="G192" s="5">
        <v>-247618414291</v>
      </c>
      <c r="I192" s="5">
        <v>-1029479850230</v>
      </c>
      <c r="J192" s="5">
        <v>-1854309663064</v>
      </c>
      <c r="K192" s="5">
        <v>-699994922679</v>
      </c>
      <c r="L192" s="5">
        <v>-824835707908</v>
      </c>
      <c r="M192" s="5">
        <v>-675933927260</v>
      </c>
      <c r="N192" s="5">
        <v>-625569649505</v>
      </c>
      <c r="O192" s="5">
        <v>-1341283061000</v>
      </c>
      <c r="P192" s="5">
        <v>-2196067317508</v>
      </c>
      <c r="Q192" s="5">
        <v>-527415545025</v>
      </c>
    </row>
    <row r="193" spans="3:18" ht="15.5" x14ac:dyDescent="0.35">
      <c r="C193" t="s">
        <v>574</v>
      </c>
      <c r="O193" s="5">
        <v>261600000</v>
      </c>
      <c r="Q193" s="5">
        <v>9030792900</v>
      </c>
      <c r="R193" s="5">
        <v>1193500000</v>
      </c>
    </row>
    <row r="194" spans="3:18" ht="15.5" x14ac:dyDescent="0.35">
      <c r="C194" t="s">
        <v>569</v>
      </c>
    </row>
    <row r="195" spans="3:18" ht="15.5" x14ac:dyDescent="0.35">
      <c r="C195" t="s">
        <v>1009</v>
      </c>
      <c r="O195" s="5">
        <v>640398124781</v>
      </c>
      <c r="P195" s="5">
        <v>279813140696</v>
      </c>
      <c r="Q195" s="5">
        <v>278823540500</v>
      </c>
    </row>
    <row r="196" spans="3:18" ht="15.5" x14ac:dyDescent="0.35">
      <c r="C196" t="s">
        <v>1265</v>
      </c>
      <c r="Q196" s="5">
        <v>64595000000</v>
      </c>
    </row>
    <row r="197" spans="3:18" ht="15.5" x14ac:dyDescent="0.35">
      <c r="C197" t="s">
        <v>1851</v>
      </c>
      <c r="O197" s="5">
        <v>30701228144</v>
      </c>
    </row>
    <row r="198" spans="3:18" ht="15.5" x14ac:dyDescent="0.35">
      <c r="C198" t="s">
        <v>404</v>
      </c>
      <c r="P198" s="5">
        <v>29801762239</v>
      </c>
      <c r="Q198" s="5">
        <v>-27466947847</v>
      </c>
      <c r="R198" s="5">
        <v>8151486444</v>
      </c>
    </row>
    <row r="199" spans="3:18" ht="15.5" x14ac:dyDescent="0.35">
      <c r="C199" t="s">
        <v>1775</v>
      </c>
      <c r="D199" s="5">
        <v>-10955514967</v>
      </c>
      <c r="F199" s="5">
        <v>-5918557119</v>
      </c>
      <c r="I199" s="5">
        <v>-5918557119</v>
      </c>
      <c r="K199" s="5">
        <v>-10803554929</v>
      </c>
      <c r="L199" s="5">
        <v>-21619723236</v>
      </c>
      <c r="M199" s="5">
        <v>-20935000000</v>
      </c>
      <c r="N199" s="5">
        <v>-57270676714</v>
      </c>
      <c r="P199" s="5">
        <v>-69051862162</v>
      </c>
    </row>
    <row r="200" spans="3:18" ht="15.5" x14ac:dyDescent="0.35">
      <c r="C200" t="s">
        <v>2142</v>
      </c>
      <c r="Q200" s="5">
        <v>21698330000</v>
      </c>
    </row>
    <row r="201" spans="3:18" ht="15.5" x14ac:dyDescent="0.35">
      <c r="C201" t="s">
        <v>1461</v>
      </c>
      <c r="N201" s="5">
        <v>-655784940</v>
      </c>
      <c r="P201" s="5">
        <v>-793685597</v>
      </c>
      <c r="Q201" s="5">
        <v>-8576467973</v>
      </c>
    </row>
    <row r="202" spans="3:18" ht="15.5" x14ac:dyDescent="0.35">
      <c r="C202" t="s">
        <v>2143</v>
      </c>
    </row>
    <row r="203" spans="3:18" ht="15.5" x14ac:dyDescent="0.35">
      <c r="C203" t="s">
        <v>2144</v>
      </c>
    </row>
    <row r="204" spans="3:18" ht="15.5" x14ac:dyDescent="0.35">
      <c r="C204" t="s">
        <v>2145</v>
      </c>
    </row>
    <row r="205" spans="3:18" ht="15.5" x14ac:dyDescent="0.35">
      <c r="C205" t="s">
        <v>1186</v>
      </c>
      <c r="D205" s="5">
        <v>-514421279</v>
      </c>
      <c r="E205" s="5">
        <v>-386827097</v>
      </c>
      <c r="F205" s="5">
        <v>-519448412</v>
      </c>
      <c r="G205" s="5">
        <v>138017523</v>
      </c>
      <c r="I205" s="5">
        <v>-912325088</v>
      </c>
      <c r="J205" s="5">
        <v>-874802386</v>
      </c>
      <c r="K205" s="5">
        <v>-1111111065</v>
      </c>
      <c r="L205" s="5">
        <v>-1150149708</v>
      </c>
      <c r="M205" s="5">
        <v>-1140666163</v>
      </c>
      <c r="N205" s="5">
        <v>-758275373</v>
      </c>
      <c r="O205" s="5">
        <v>-361190500</v>
      </c>
      <c r="P205" s="5">
        <v>-33215955</v>
      </c>
    </row>
    <row r="206" spans="3:18" ht="15.5" x14ac:dyDescent="0.35">
      <c r="C206" t="s">
        <v>435</v>
      </c>
      <c r="D206" s="5">
        <v>-300220066</v>
      </c>
      <c r="E206" s="5">
        <v>-217615753</v>
      </c>
      <c r="F206" s="5">
        <v>-2765297623</v>
      </c>
      <c r="G206" s="5">
        <v>-142669259</v>
      </c>
      <c r="I206" s="5">
        <v>-3394804008</v>
      </c>
      <c r="J206" s="5">
        <v>-982080838</v>
      </c>
      <c r="K206" s="5">
        <v>-4843021968</v>
      </c>
      <c r="L206" s="5">
        <v>-2398949514</v>
      </c>
      <c r="M206" s="5">
        <v>-3050821452</v>
      </c>
      <c r="N206" s="5">
        <v>-1359046395</v>
      </c>
    </row>
    <row r="207" spans="3:18" ht="15.5" x14ac:dyDescent="0.35">
      <c r="C207" t="s">
        <v>2146</v>
      </c>
      <c r="N207" s="5">
        <v>1799875000</v>
      </c>
      <c r="O207" s="5">
        <v>68446140148</v>
      </c>
      <c r="P207" s="5">
        <v>60601875000</v>
      </c>
    </row>
    <row r="208" spans="3:18" ht="15.5" x14ac:dyDescent="0.35">
      <c r="C208" t="s">
        <v>1035</v>
      </c>
      <c r="D208" s="5">
        <v>26125748319</v>
      </c>
      <c r="E208" s="5">
        <v>26478762236</v>
      </c>
      <c r="F208" s="5">
        <v>1861430139</v>
      </c>
      <c r="G208" s="5">
        <v>4504955807</v>
      </c>
      <c r="I208" s="5">
        <v>32936940877</v>
      </c>
      <c r="J208" s="5">
        <v>13889478161</v>
      </c>
      <c r="K208" s="5">
        <v>60739376942</v>
      </c>
      <c r="L208" s="5">
        <v>304914091992</v>
      </c>
      <c r="M208" s="5">
        <v>6506996457</v>
      </c>
      <c r="N208" s="5">
        <v>50661310431</v>
      </c>
    </row>
    <row r="209" spans="3:15" ht="15.5" x14ac:dyDescent="0.35">
      <c r="C209" t="s">
        <v>1456</v>
      </c>
      <c r="D209" s="5">
        <v>1699300000</v>
      </c>
      <c r="E209" s="5">
        <v>-1699300000</v>
      </c>
      <c r="J209" s="5">
        <v>-82757300250</v>
      </c>
      <c r="K209" s="5">
        <v>-35372519084</v>
      </c>
      <c r="L209" s="5">
        <v>-26944672105</v>
      </c>
    </row>
    <row r="210" spans="3:15" ht="15.5" x14ac:dyDescent="0.35">
      <c r="C210" t="s">
        <v>2147</v>
      </c>
      <c r="D210" s="5">
        <v>2567100000</v>
      </c>
    </row>
    <row r="211" spans="3:15" ht="15.5" x14ac:dyDescent="0.35">
      <c r="C211" t="s">
        <v>1861</v>
      </c>
      <c r="O211" s="5">
        <v>62547501674</v>
      </c>
    </row>
    <row r="212" spans="3:15" ht="15.5" x14ac:dyDescent="0.35">
      <c r="C212" t="s">
        <v>1556</v>
      </c>
      <c r="J212" s="5">
        <v>49050806620</v>
      </c>
      <c r="K212" s="5">
        <v>12861519084</v>
      </c>
      <c r="L212" s="5">
        <v>38061367105</v>
      </c>
      <c r="M212" s="5">
        <v>103312625750</v>
      </c>
    </row>
    <row r="213" spans="3:15" ht="15.5" x14ac:dyDescent="0.35">
      <c r="C213" t="s">
        <v>2148</v>
      </c>
      <c r="I213" s="5">
        <v>6072375000</v>
      </c>
      <c r="J213" s="5">
        <v>55260875000</v>
      </c>
      <c r="K213" s="5">
        <v>137284763470</v>
      </c>
    </row>
    <row r="214" spans="3:15" ht="15.5" x14ac:dyDescent="0.35">
      <c r="C214" t="s">
        <v>2104</v>
      </c>
    </row>
    <row r="215" spans="3:15" ht="15.5" x14ac:dyDescent="0.35">
      <c r="C215" t="s">
        <v>866</v>
      </c>
      <c r="F215" s="5">
        <v>-388323506</v>
      </c>
      <c r="I215" s="5">
        <v>-388323506</v>
      </c>
      <c r="J215" s="5">
        <v>-4271672760</v>
      </c>
      <c r="M215" s="5">
        <v>-1370000000</v>
      </c>
    </row>
    <row r="216" spans="3:15" ht="15.5" x14ac:dyDescent="0.35">
      <c r="C216" t="s">
        <v>1548</v>
      </c>
      <c r="D216" s="5">
        <v>-6999624829</v>
      </c>
      <c r="E216" s="5">
        <v>-4271865881</v>
      </c>
      <c r="F216" s="5">
        <v>-2278100000</v>
      </c>
      <c r="G216" s="5">
        <v>-5831772125</v>
      </c>
      <c r="I216" s="5">
        <v>-15709426450</v>
      </c>
      <c r="J216" s="5">
        <v>-3744480282</v>
      </c>
      <c r="K216" s="5">
        <v>-99859310337</v>
      </c>
      <c r="L216" s="5">
        <v>-320059195948</v>
      </c>
      <c r="M216" s="5">
        <v>-37150485141</v>
      </c>
      <c r="N216" s="5">
        <v>-19020238595</v>
      </c>
      <c r="O216" s="5">
        <v>-15318107714</v>
      </c>
    </row>
    <row r="217" spans="3:15" ht="15.5" x14ac:dyDescent="0.35">
      <c r="C217" t="s">
        <v>422</v>
      </c>
    </row>
    <row r="218" spans="3:15" ht="15.5" x14ac:dyDescent="0.35">
      <c r="C218" t="s">
        <v>2149</v>
      </c>
    </row>
    <row r="219" spans="3:15" ht="15.5" x14ac:dyDescent="0.35">
      <c r="C219" t="s">
        <v>2150</v>
      </c>
    </row>
    <row r="220" spans="3:15" ht="15.5" x14ac:dyDescent="0.35">
      <c r="C220" t="s">
        <v>2151</v>
      </c>
      <c r="G220" s="5">
        <v>-636419500</v>
      </c>
      <c r="I220" s="5">
        <v>-636419500</v>
      </c>
      <c r="J220" s="5">
        <v>-150962000</v>
      </c>
      <c r="N220" s="5">
        <v>22482512500</v>
      </c>
    </row>
    <row r="221" spans="3:15" ht="15.5" x14ac:dyDescent="0.35">
      <c r="C221" t="s">
        <v>2152</v>
      </c>
      <c r="G221" s="5">
        <v>636419500</v>
      </c>
      <c r="N221" s="5">
        <v>-35105266600</v>
      </c>
    </row>
    <row r="222" spans="3:15" ht="15.5" x14ac:dyDescent="0.35">
      <c r="C222" t="s">
        <v>2153</v>
      </c>
      <c r="D222" s="5">
        <v>539849000</v>
      </c>
      <c r="E222" s="5">
        <v>539849000</v>
      </c>
      <c r="F222" s="5">
        <v>2055234000</v>
      </c>
      <c r="I222" s="5">
        <v>2055234000</v>
      </c>
    </row>
    <row r="223" spans="3:15" ht="15.5" x14ac:dyDescent="0.35">
      <c r="C223" t="s">
        <v>1415</v>
      </c>
      <c r="O223" s="5">
        <v>-33473012933</v>
      </c>
    </row>
    <row r="224" spans="3:15" ht="15.5" x14ac:dyDescent="0.35">
      <c r="C224" t="s">
        <v>963</v>
      </c>
      <c r="G224" s="5">
        <v>653645547</v>
      </c>
    </row>
    <row r="225" spans="2:18" ht="15.5" x14ac:dyDescent="0.35">
      <c r="C225" t="s">
        <v>2154</v>
      </c>
      <c r="D225" s="5">
        <v>-20860600</v>
      </c>
    </row>
    <row r="226" spans="2:18" ht="15.5" x14ac:dyDescent="0.35">
      <c r="C226" t="s">
        <v>717</v>
      </c>
    </row>
    <row r="227" spans="2:18" ht="15.5" x14ac:dyDescent="0.35">
      <c r="C227" t="s">
        <v>598</v>
      </c>
      <c r="D227" s="5">
        <v>-6267060638</v>
      </c>
      <c r="E227" s="5">
        <v>-44912411821</v>
      </c>
      <c r="F227" s="5">
        <v>-65101375462</v>
      </c>
      <c r="G227" s="5">
        <v>12672468929</v>
      </c>
      <c r="I227" s="5">
        <v>-20316704630</v>
      </c>
      <c r="J227" s="5">
        <v>-61151035183</v>
      </c>
      <c r="K227" s="5">
        <v>-49640670580</v>
      </c>
      <c r="L227" s="5">
        <v>-59439200497</v>
      </c>
      <c r="M227" s="5">
        <v>46910153281</v>
      </c>
      <c r="N227" s="5">
        <v>-200896392870</v>
      </c>
      <c r="O227" s="5">
        <v>370142667785</v>
      </c>
      <c r="P227" s="5">
        <v>9338175527</v>
      </c>
      <c r="Q227" s="5">
        <v>110472781233</v>
      </c>
      <c r="R227" s="5">
        <v>2012490774</v>
      </c>
    </row>
    <row r="228" spans="2:18" ht="15.5" x14ac:dyDescent="0.35">
      <c r="C228" t="s">
        <v>227</v>
      </c>
      <c r="E228" s="5">
        <v>163965159146</v>
      </c>
      <c r="I228" s="5">
        <v>184281863776</v>
      </c>
      <c r="J228" s="5">
        <v>246211102476</v>
      </c>
      <c r="K228" s="5">
        <v>295851773056</v>
      </c>
      <c r="L228" s="5">
        <v>359551298098</v>
      </c>
      <c r="M228" s="5">
        <v>314758873079</v>
      </c>
      <c r="N228" s="5">
        <v>515655265949</v>
      </c>
      <c r="O228" s="5">
        <v>146509929059</v>
      </c>
      <c r="P228" s="5">
        <v>131519786777</v>
      </c>
      <c r="Q228" s="5">
        <v>2162430763</v>
      </c>
      <c r="R228" s="5">
        <v>149939989</v>
      </c>
    </row>
    <row r="229" spans="2:18" ht="15.5" x14ac:dyDescent="0.35">
      <c r="C229" t="s">
        <v>2155</v>
      </c>
    </row>
    <row r="230" spans="2:18" ht="15.5" x14ac:dyDescent="0.35">
      <c r="C230" t="s">
        <v>225</v>
      </c>
      <c r="Q230" s="5">
        <v>4872061492</v>
      </c>
    </row>
    <row r="231" spans="2:18" ht="15.5" x14ac:dyDescent="0.35">
      <c r="C231" t="s">
        <v>228</v>
      </c>
      <c r="M231" s="5">
        <v>215404154</v>
      </c>
      <c r="P231" s="5">
        <v>4830044380</v>
      </c>
    </row>
    <row r="232" spans="2:18" ht="15.5" x14ac:dyDescent="0.35">
      <c r="C232" t="s">
        <v>229</v>
      </c>
      <c r="D232" s="5">
        <v>-6267060638</v>
      </c>
      <c r="E232" s="5">
        <v>119052747325</v>
      </c>
      <c r="F232" s="5">
        <v>-65101375462</v>
      </c>
      <c r="G232" s="5">
        <v>12672468929</v>
      </c>
      <c r="I232" s="5">
        <v>163965159146</v>
      </c>
      <c r="J232" s="5">
        <v>184281863776</v>
      </c>
      <c r="K232" s="5">
        <v>246211102476</v>
      </c>
      <c r="L232" s="5">
        <v>295851773056</v>
      </c>
      <c r="M232" s="5">
        <v>359551298098</v>
      </c>
      <c r="N232" s="5">
        <v>314758873079</v>
      </c>
      <c r="O232" s="5">
        <v>515655265949</v>
      </c>
      <c r="P232" s="5">
        <v>145688006684</v>
      </c>
      <c r="Q232" s="5">
        <v>117507273488</v>
      </c>
      <c r="R232" s="5">
        <v>2162430763</v>
      </c>
    </row>
    <row r="234" spans="2:18" ht="15.5" x14ac:dyDescent="0.35">
      <c r="B234" t="s">
        <v>230</v>
      </c>
      <c r="C234" t="s">
        <v>12</v>
      </c>
      <c r="D234" s="5">
        <v>870000000</v>
      </c>
      <c r="E234" s="5">
        <v>870000000</v>
      </c>
      <c r="F234" s="5">
        <v>870000000</v>
      </c>
      <c r="G234" s="5">
        <v>870000000</v>
      </c>
      <c r="I234" s="5">
        <v>870000000</v>
      </c>
      <c r="J234" s="5">
        <v>870000000</v>
      </c>
      <c r="K234" s="5">
        <v>870000000</v>
      </c>
      <c r="L234" s="5">
        <v>870000000</v>
      </c>
      <c r="M234" s="5">
        <v>870000000</v>
      </c>
      <c r="N234" s="5">
        <v>870000000</v>
      </c>
      <c r="O234" s="5">
        <v>870000000</v>
      </c>
      <c r="P234" s="5">
        <v>870000000</v>
      </c>
      <c r="Q234" s="5">
        <v>870000000</v>
      </c>
      <c r="R234" s="5">
        <v>0</v>
      </c>
    </row>
    <row r="235" spans="2:18" ht="15.5" x14ac:dyDescent="0.35">
      <c r="C235" t="s">
        <v>231</v>
      </c>
      <c r="D235" s="6">
        <v>-10.29</v>
      </c>
      <c r="E235" s="6">
        <v>-7.37</v>
      </c>
      <c r="F235" s="6">
        <v>-8.0500000000000007</v>
      </c>
      <c r="G235" s="6">
        <v>-27.11</v>
      </c>
    </row>
    <row r="236" spans="2:18" ht="15.5" x14ac:dyDescent="0.35">
      <c r="C236" t="s">
        <v>232</v>
      </c>
      <c r="D236" s="6">
        <v>-16.13</v>
      </c>
      <c r="E236" s="6">
        <v>-54.55</v>
      </c>
      <c r="F236" s="6">
        <v>-72.67</v>
      </c>
      <c r="G236" s="6">
        <v>-29.32</v>
      </c>
    </row>
    <row r="237" spans="2:18" ht="15.5" x14ac:dyDescent="0.35">
      <c r="C237" t="s">
        <v>67</v>
      </c>
      <c r="D237" s="6">
        <v>0.21</v>
      </c>
      <c r="E237" s="6">
        <v>0.41</v>
      </c>
      <c r="F237" s="6">
        <v>0.44</v>
      </c>
      <c r="G237" s="6">
        <v>0.62</v>
      </c>
    </row>
    <row r="238" spans="2:18" ht="15.5" x14ac:dyDescent="0.35">
      <c r="C238" t="s">
        <v>233</v>
      </c>
      <c r="D238" s="5">
        <v>7860000000</v>
      </c>
      <c r="E238" s="5">
        <v>24170000000</v>
      </c>
      <c r="F238" s="5">
        <v>46720000000</v>
      </c>
      <c r="G238" s="5">
        <v>9970000000</v>
      </c>
    </row>
    <row r="239" spans="2:18" ht="15.5" x14ac:dyDescent="0.35">
      <c r="C239" t="s">
        <v>234</v>
      </c>
      <c r="D239" s="6">
        <v>-4.6999999999999993E-3</v>
      </c>
      <c r="E239" s="6">
        <v>-3.4000000000000002E-3</v>
      </c>
      <c r="F239" s="6">
        <v>-3.8E-3</v>
      </c>
      <c r="G239" s="6">
        <v>-1.24E-2</v>
      </c>
    </row>
    <row r="240" spans="2:18" ht="15.5" x14ac:dyDescent="0.35">
      <c r="C240" t="s">
        <v>235</v>
      </c>
      <c r="D240" s="6">
        <v>-0.06</v>
      </c>
      <c r="E240" s="6">
        <v>-4.0800000000000003E-2</v>
      </c>
      <c r="F240" s="6">
        <v>-4.2699999999999995E-2</v>
      </c>
      <c r="G240" s="6">
        <v>-0.1366</v>
      </c>
    </row>
    <row r="241" spans="3:7" ht="15.5" x14ac:dyDescent="0.35">
      <c r="C241" t="s">
        <v>236</v>
      </c>
      <c r="D241" s="6">
        <v>-1.44E-2</v>
      </c>
      <c r="E241" s="6">
        <v>3.8E-3</v>
      </c>
      <c r="F241" s="6">
        <v>1.9599999999999999E-2</v>
      </c>
      <c r="G241" s="6">
        <v>-8.6999999999999994E-3</v>
      </c>
    </row>
    <row r="242" spans="3:7" ht="15.5" x14ac:dyDescent="0.35">
      <c r="C242" t="s">
        <v>237</v>
      </c>
      <c r="D242" s="6">
        <v>-2.71</v>
      </c>
      <c r="E242" s="6">
        <v>1.75</v>
      </c>
      <c r="F242" s="6">
        <v>7.11</v>
      </c>
      <c r="G242" s="6">
        <v>-2.0099999999999998</v>
      </c>
    </row>
    <row r="243" spans="3:7" ht="15.5" x14ac:dyDescent="0.35">
      <c r="C243" t="s">
        <v>443</v>
      </c>
      <c r="D243" s="5">
        <v>1047000000000</v>
      </c>
      <c r="E243" s="5">
        <v>1079000000000</v>
      </c>
      <c r="F243" s="5">
        <v>1088000000000</v>
      </c>
      <c r="G243" s="5">
        <v>1094000000000</v>
      </c>
    </row>
    <row r="244" spans="3:7" ht="15.5" x14ac:dyDescent="0.35">
      <c r="C244" t="s">
        <v>238</v>
      </c>
      <c r="D244" s="6">
        <v>0.97</v>
      </c>
      <c r="E244" s="6">
        <v>2.2200000000000002</v>
      </c>
      <c r="F244" s="6">
        <v>3.1</v>
      </c>
      <c r="G244" s="6">
        <v>4.01</v>
      </c>
    </row>
    <row r="245" spans="3:7" ht="15.5" x14ac:dyDescent="0.35">
      <c r="C245" t="s">
        <v>239</v>
      </c>
      <c r="D245" s="6">
        <v>171.42</v>
      </c>
      <c r="E245" s="6">
        <v>180.79</v>
      </c>
      <c r="F245" s="6">
        <v>188.59</v>
      </c>
      <c r="G245" s="6">
        <v>198.46</v>
      </c>
    </row>
    <row r="246" spans="3:7" ht="15.5" x14ac:dyDescent="0.35">
      <c r="C246" t="s">
        <v>240</v>
      </c>
      <c r="D246" s="6">
        <v>1.1299999999999999</v>
      </c>
      <c r="E246" s="6">
        <v>2.6</v>
      </c>
      <c r="F246" s="6">
        <v>3.64</v>
      </c>
      <c r="G246" s="6">
        <v>4.6500000000000004</v>
      </c>
    </row>
    <row r="247" spans="3:7" ht="15.5" x14ac:dyDescent="0.35">
      <c r="C247" t="s">
        <v>241</v>
      </c>
      <c r="D247" s="6">
        <v>146.47999999999999</v>
      </c>
      <c r="E247" s="6">
        <v>154.36000000000001</v>
      </c>
      <c r="F247" s="6">
        <v>160.56</v>
      </c>
      <c r="G247" s="6">
        <v>170.88</v>
      </c>
    </row>
    <row r="248" spans="3:7" ht="15.5" x14ac:dyDescent="0.35">
      <c r="C248" t="s">
        <v>242</v>
      </c>
      <c r="D248" s="5">
        <v>102000000000</v>
      </c>
      <c r="E248" s="5">
        <v>72000000000</v>
      </c>
      <c r="F248" s="5">
        <v>54000000000</v>
      </c>
      <c r="G248" s="5">
        <v>69000000000</v>
      </c>
    </row>
    <row r="249" spans="3:7" ht="15.5" x14ac:dyDescent="0.35">
      <c r="C249" t="s">
        <v>243</v>
      </c>
      <c r="D249" s="5">
        <v>46000000000</v>
      </c>
      <c r="E249" s="5">
        <v>26000000000</v>
      </c>
      <c r="F249" s="5">
        <v>6000000000</v>
      </c>
      <c r="G249" s="5">
        <v>5000000000</v>
      </c>
    </row>
    <row r="250" spans="3:7" ht="15.5" x14ac:dyDescent="0.35">
      <c r="C250" t="s">
        <v>306</v>
      </c>
      <c r="D250" s="5">
        <v>149000000000</v>
      </c>
      <c r="E250" s="5">
        <v>157000000000</v>
      </c>
      <c r="F250" s="5">
        <v>164000000000</v>
      </c>
      <c r="G250" s="5">
        <v>172000000000</v>
      </c>
    </row>
    <row r="251" spans="3:7" ht="15.5" x14ac:dyDescent="0.35">
      <c r="C251" t="s">
        <v>24</v>
      </c>
      <c r="D251" s="5">
        <v>148000000000</v>
      </c>
      <c r="E251" s="5">
        <v>98000000000</v>
      </c>
      <c r="F251" s="5">
        <v>60000000000</v>
      </c>
      <c r="G251" s="5">
        <v>73000000000</v>
      </c>
    </row>
    <row r="252" spans="3:7" ht="15.5" x14ac:dyDescent="0.35">
      <c r="C252" t="s">
        <v>21</v>
      </c>
      <c r="D252" s="5">
        <v>35000000000</v>
      </c>
      <c r="E252" s="5">
        <v>-22000000000</v>
      </c>
      <c r="F252" s="5">
        <v>-104000000000</v>
      </c>
      <c r="G252" s="5">
        <v>-156000000000</v>
      </c>
    </row>
    <row r="253" spans="3:7" ht="15.5" x14ac:dyDescent="0.35">
      <c r="C253" t="s">
        <v>245</v>
      </c>
      <c r="D253" s="5">
        <v>443000000000</v>
      </c>
      <c r="E253" s="5">
        <v>489000000000</v>
      </c>
      <c r="F253" s="5">
        <v>525000000000</v>
      </c>
      <c r="G253" s="5">
        <v>701000000000</v>
      </c>
    </row>
    <row r="254" spans="3:7" ht="15.5" x14ac:dyDescent="0.35">
      <c r="C254" t="s">
        <v>246</v>
      </c>
      <c r="D254" s="5">
        <v>4000000000</v>
      </c>
      <c r="E254" s="5">
        <v>-47000000000</v>
      </c>
      <c r="F254" s="5">
        <v>-20000000000</v>
      </c>
      <c r="G254" s="5">
        <v>16000000000</v>
      </c>
    </row>
    <row r="255" spans="3:7" ht="15.5" x14ac:dyDescent="0.35">
      <c r="C255" t="s">
        <v>247</v>
      </c>
      <c r="D255" s="5">
        <v>-30000000000</v>
      </c>
      <c r="E255" s="5">
        <v>-49000000000</v>
      </c>
      <c r="F255" s="5">
        <v>-20000000000</v>
      </c>
      <c r="G255" s="5">
        <v>-1000000000</v>
      </c>
    </row>
    <row r="256" spans="3:7" ht="15.5" x14ac:dyDescent="0.35">
      <c r="C256" t="s">
        <v>13</v>
      </c>
      <c r="D256" s="5">
        <v>-26000000000</v>
      </c>
      <c r="E256" s="5">
        <v>-96000000000</v>
      </c>
      <c r="F256" s="5">
        <v>-40000000000</v>
      </c>
      <c r="G256" s="5">
        <v>14000000000</v>
      </c>
    </row>
    <row r="257" spans="3:18" ht="15.5" x14ac:dyDescent="0.35">
      <c r="C257" t="s">
        <v>16</v>
      </c>
      <c r="D257" s="6">
        <v>-30.17</v>
      </c>
      <c r="E257" s="6">
        <v>-110.57</v>
      </c>
      <c r="F257" s="6">
        <v>-45.83</v>
      </c>
      <c r="G257" s="6">
        <v>16.54</v>
      </c>
    </row>
    <row r="258" spans="3:18" ht="15.5" x14ac:dyDescent="0.35">
      <c r="C258" t="s">
        <v>52</v>
      </c>
      <c r="I258" s="6">
        <v>-44.25</v>
      </c>
      <c r="J258" s="6">
        <v>-0.02</v>
      </c>
      <c r="K258" s="6">
        <v>0.62</v>
      </c>
      <c r="L258" s="6">
        <v>28.59</v>
      </c>
      <c r="M258" s="6">
        <v>72.680000000000007</v>
      </c>
      <c r="N258" s="6">
        <v>29.54</v>
      </c>
      <c r="O258" s="6">
        <v>127.43</v>
      </c>
      <c r="P258" s="6">
        <v>262.45</v>
      </c>
      <c r="Q258" s="6">
        <v>9.07</v>
      </c>
      <c r="R258" s="6">
        <v>5518301.5499999998</v>
      </c>
    </row>
    <row r="259" spans="3:18" ht="15.5" x14ac:dyDescent="0.35">
      <c r="C259" t="s">
        <v>66</v>
      </c>
      <c r="I259" s="6">
        <v>-13.22</v>
      </c>
      <c r="J259" s="5">
        <v>-56500</v>
      </c>
      <c r="K259" s="6">
        <v>7016.13</v>
      </c>
      <c r="L259" s="6">
        <v>280.69</v>
      </c>
      <c r="M259" s="6">
        <v>131.05000000000001</v>
      </c>
      <c r="N259" s="6">
        <v>135.07</v>
      </c>
      <c r="O259" s="6">
        <v>22.6</v>
      </c>
      <c r="P259" s="6">
        <v>12.23</v>
      </c>
      <c r="Q259" s="6">
        <v>218.3</v>
      </c>
      <c r="R259" s="5">
        <v>0</v>
      </c>
    </row>
    <row r="260" spans="3:18" ht="15.5" x14ac:dyDescent="0.35">
      <c r="C260" t="s">
        <v>69</v>
      </c>
      <c r="I260" s="6">
        <v>0.11</v>
      </c>
      <c r="J260" s="6">
        <v>0.14000000000000001</v>
      </c>
      <c r="K260" s="6">
        <v>0.32</v>
      </c>
      <c r="L260" s="6">
        <v>0.56999999999999995</v>
      </c>
      <c r="M260" s="6">
        <v>0.65</v>
      </c>
      <c r="N260" s="6">
        <v>0.31</v>
      </c>
      <c r="O260" s="6">
        <v>0.23</v>
      </c>
      <c r="P260" s="6">
        <v>0.44</v>
      </c>
      <c r="Q260" s="6">
        <v>1.25</v>
      </c>
      <c r="R260" s="5">
        <v>0</v>
      </c>
    </row>
    <row r="261" spans="3:18" ht="15.5" x14ac:dyDescent="0.35">
      <c r="C261" t="s">
        <v>248</v>
      </c>
      <c r="I261" s="5">
        <v>101040000000</v>
      </c>
      <c r="J261" s="5">
        <v>89460000000</v>
      </c>
      <c r="K261" s="5">
        <v>103800000000</v>
      </c>
      <c r="L261" s="5">
        <v>110240000000</v>
      </c>
      <c r="M261" s="5">
        <v>132180000000</v>
      </c>
      <c r="N261" s="5">
        <v>133310000000</v>
      </c>
      <c r="O261" s="5">
        <v>153000000000</v>
      </c>
      <c r="P261" s="5">
        <v>104830000000</v>
      </c>
    </row>
    <row r="262" spans="3:18" ht="15.5" x14ac:dyDescent="0.35">
      <c r="C262" t="s">
        <v>249</v>
      </c>
      <c r="I262" s="6">
        <v>-2.0899999999999998E-2</v>
      </c>
      <c r="J262" s="5">
        <v>0</v>
      </c>
      <c r="K262" s="6">
        <v>2.9999999999999997E-4</v>
      </c>
      <c r="L262" s="6">
        <v>1.3000000000000001E-2</v>
      </c>
      <c r="M262" s="6">
        <v>2.9600000000000001E-2</v>
      </c>
      <c r="N262" s="6">
        <v>1.3999999999999999E-2</v>
      </c>
      <c r="O262" s="6">
        <v>4.9400000000000006E-2</v>
      </c>
      <c r="P262" s="6">
        <v>0.15839999999999999</v>
      </c>
      <c r="Q262" s="6">
        <v>1.38E-2</v>
      </c>
      <c r="R262" s="6">
        <v>0.1787</v>
      </c>
    </row>
    <row r="263" spans="3:18" ht="15.5" x14ac:dyDescent="0.35">
      <c r="C263" t="s">
        <v>250</v>
      </c>
      <c r="I263" s="6">
        <v>-0.2346</v>
      </c>
      <c r="J263" s="6">
        <v>-1E-4</v>
      </c>
      <c r="K263" s="6">
        <v>2.8999999999999998E-3</v>
      </c>
      <c r="L263" s="6">
        <v>8.1600000000000006E-2</v>
      </c>
      <c r="M263" s="6">
        <v>0.1246</v>
      </c>
      <c r="N263" s="6">
        <v>5.3699999999999998E-2</v>
      </c>
      <c r="O263" s="6">
        <v>0.16269999999999998</v>
      </c>
      <c r="P263" s="6">
        <v>0.34549999999999997</v>
      </c>
      <c r="Q263" s="6">
        <v>2.0400000000000001E-2</v>
      </c>
      <c r="R263" s="6">
        <v>0.4919</v>
      </c>
    </row>
    <row r="264" spans="3:18" ht="15.5" x14ac:dyDescent="0.35">
      <c r="C264" t="s">
        <v>251</v>
      </c>
      <c r="I264" s="6">
        <v>1.01E-2</v>
      </c>
      <c r="J264" s="6">
        <v>-5.8999999999999999E-3</v>
      </c>
      <c r="K264" s="6">
        <v>2.1000000000000001E-2</v>
      </c>
      <c r="L264" s="6">
        <v>3.6900000000000002E-2</v>
      </c>
      <c r="M264" s="6">
        <v>6.4399999999999999E-2</v>
      </c>
      <c r="N264" s="6">
        <v>7.2099999999999997E-2</v>
      </c>
      <c r="O264" s="6">
        <v>9.9700000000000011E-2</v>
      </c>
      <c r="P264" s="6">
        <v>0.13390000000000002</v>
      </c>
      <c r="Q264" s="6">
        <v>4.1299999999999996E-2</v>
      </c>
      <c r="R264" s="6">
        <v>1.2656999999999998</v>
      </c>
    </row>
    <row r="265" spans="3:18" ht="15.5" x14ac:dyDescent="0.35">
      <c r="C265" t="s">
        <v>252</v>
      </c>
      <c r="I265" s="6">
        <v>0.8</v>
      </c>
      <c r="J265" s="6">
        <v>-0.4</v>
      </c>
      <c r="K265" s="6">
        <v>1.55</v>
      </c>
      <c r="L265" s="6">
        <v>2.9</v>
      </c>
      <c r="M265" s="6">
        <v>5.09</v>
      </c>
      <c r="N265" s="6">
        <v>5.99</v>
      </c>
      <c r="O265" s="6">
        <v>8.92</v>
      </c>
      <c r="P265" s="6">
        <v>10.87</v>
      </c>
      <c r="Q265" s="6">
        <v>2.52</v>
      </c>
    </row>
    <row r="266" spans="3:18" ht="15.5" x14ac:dyDescent="0.35">
      <c r="C266" t="s">
        <v>63</v>
      </c>
      <c r="I266" s="6">
        <v>3.1</v>
      </c>
      <c r="J266" s="6">
        <v>5.27</v>
      </c>
      <c r="K266" s="6">
        <v>20.16</v>
      </c>
      <c r="L266" s="6">
        <v>22.91</v>
      </c>
      <c r="M266" s="6">
        <v>16.329999999999998</v>
      </c>
      <c r="N266" s="6">
        <v>7.25</v>
      </c>
      <c r="O266" s="6">
        <v>3.68</v>
      </c>
      <c r="P266" s="6">
        <v>4.2300000000000004</v>
      </c>
      <c r="Q266" s="6">
        <v>4.46</v>
      </c>
      <c r="R266" s="5">
        <v>0</v>
      </c>
    </row>
    <row r="267" spans="3:18" ht="15.5" x14ac:dyDescent="0.35">
      <c r="C267" t="s">
        <v>60</v>
      </c>
      <c r="I267" s="6">
        <v>188.59</v>
      </c>
      <c r="J267" s="6">
        <v>214.43</v>
      </c>
      <c r="K267" s="6">
        <v>215.77</v>
      </c>
      <c r="L267" s="6">
        <v>350.25</v>
      </c>
      <c r="M267" s="6">
        <v>583.14</v>
      </c>
      <c r="N267" s="6">
        <v>550.53</v>
      </c>
      <c r="O267" s="6">
        <v>783.25</v>
      </c>
      <c r="P267" s="6">
        <v>759.58</v>
      </c>
      <c r="Q267" s="6">
        <v>443.95</v>
      </c>
      <c r="R267" s="6">
        <v>11217953.9</v>
      </c>
    </row>
    <row r="268" spans="3:18" ht="15.5" x14ac:dyDescent="0.35">
      <c r="C268" t="s">
        <v>253</v>
      </c>
      <c r="I268" s="6">
        <v>3.64</v>
      </c>
      <c r="J268" s="6">
        <v>6.21</v>
      </c>
      <c r="K268" s="6">
        <v>24.35</v>
      </c>
      <c r="L268" s="6">
        <v>26.04</v>
      </c>
      <c r="M268" s="6">
        <v>17.5</v>
      </c>
      <c r="N268" s="6">
        <v>7.86</v>
      </c>
      <c r="O268" s="6">
        <v>3.85</v>
      </c>
      <c r="P268" s="6">
        <v>4.3600000000000003</v>
      </c>
      <c r="Q268" s="6">
        <v>4.46</v>
      </c>
      <c r="R268" s="5">
        <v>0</v>
      </c>
    </row>
    <row r="269" spans="3:18" ht="15.5" x14ac:dyDescent="0.35">
      <c r="C269" t="s">
        <v>254</v>
      </c>
      <c r="I269" s="6">
        <v>160.56</v>
      </c>
      <c r="J269" s="6">
        <v>181.85</v>
      </c>
      <c r="K269" s="6">
        <v>178.62</v>
      </c>
      <c r="L269" s="6">
        <v>308.22000000000003</v>
      </c>
      <c r="M269" s="6">
        <v>544.19000000000005</v>
      </c>
      <c r="N269" s="6">
        <v>507.88</v>
      </c>
      <c r="O269" s="6">
        <v>748.6</v>
      </c>
      <c r="P269" s="6">
        <v>736.04</v>
      </c>
      <c r="Q269" s="6">
        <v>443.95</v>
      </c>
      <c r="R269" s="6">
        <v>11217953.9</v>
      </c>
    </row>
    <row r="270" spans="3:18" ht="15.5" x14ac:dyDescent="0.35">
      <c r="C270" t="s">
        <v>255</v>
      </c>
      <c r="I270" s="5">
        <v>54000000000</v>
      </c>
      <c r="J270" s="5">
        <v>95000000000</v>
      </c>
      <c r="K270" s="5">
        <v>124000000000</v>
      </c>
      <c r="L270" s="5">
        <v>91000000000</v>
      </c>
      <c r="M270" s="5">
        <v>92000000000</v>
      </c>
      <c r="N270" s="5">
        <v>84000000000</v>
      </c>
      <c r="O270" s="5">
        <v>90000000000</v>
      </c>
      <c r="P270" s="5">
        <v>93000000000</v>
      </c>
      <c r="Q270" s="5">
        <v>36000000000</v>
      </c>
    </row>
    <row r="271" spans="3:18" ht="15.5" x14ac:dyDescent="0.35">
      <c r="C271" t="s">
        <v>256</v>
      </c>
      <c r="I271" s="5">
        <v>6000000000</v>
      </c>
      <c r="J271" s="5">
        <v>3000000000</v>
      </c>
      <c r="K271" s="5">
        <v>12000000000</v>
      </c>
      <c r="L271" s="5">
        <v>24000000000</v>
      </c>
      <c r="M271" s="5">
        <v>54000000000</v>
      </c>
      <c r="N271" s="5">
        <v>86000000000</v>
      </c>
      <c r="O271" s="5">
        <v>44000000000</v>
      </c>
      <c r="P271" s="5">
        <v>59000000000</v>
      </c>
      <c r="Q271" s="5">
        <v>16000000000</v>
      </c>
    </row>
    <row r="272" spans="3:18" ht="15.5" x14ac:dyDescent="0.35">
      <c r="C272" t="s">
        <v>26</v>
      </c>
      <c r="I272" s="5">
        <v>60000000000</v>
      </c>
      <c r="J272" s="5">
        <v>98000000000</v>
      </c>
      <c r="K272" s="5">
        <v>135000000000</v>
      </c>
      <c r="L272" s="5">
        <v>115000000000</v>
      </c>
      <c r="M272" s="5">
        <v>146000000000</v>
      </c>
      <c r="N272" s="5">
        <v>170000000000</v>
      </c>
      <c r="O272" s="5">
        <v>134000000000</v>
      </c>
      <c r="P272" s="5">
        <v>152000000000</v>
      </c>
      <c r="Q272" s="5">
        <v>52000000000</v>
      </c>
    </row>
    <row r="273" spans="2:18" ht="15.5" x14ac:dyDescent="0.35">
      <c r="C273" t="s">
        <v>23</v>
      </c>
      <c r="I273" s="5">
        <v>-104000000000</v>
      </c>
      <c r="J273" s="5">
        <v>-86000000000</v>
      </c>
      <c r="K273" s="5">
        <v>-111000000000</v>
      </c>
      <c r="L273" s="5">
        <v>-181000000000</v>
      </c>
      <c r="M273" s="5">
        <v>-214000000000</v>
      </c>
      <c r="N273" s="5">
        <v>-145000000000</v>
      </c>
      <c r="O273" s="5">
        <v>-382000000000</v>
      </c>
      <c r="P273" s="5">
        <v>6000000000</v>
      </c>
      <c r="Q273" s="5">
        <v>-65000000000</v>
      </c>
      <c r="R273" s="5">
        <v>-2000000000</v>
      </c>
    </row>
    <row r="274" spans="2:18" ht="15.5" x14ac:dyDescent="0.35">
      <c r="C274" t="s">
        <v>257</v>
      </c>
      <c r="I274" s="5">
        <v>525000000000</v>
      </c>
      <c r="J274" s="5">
        <v>691000000000</v>
      </c>
      <c r="K274" s="5">
        <v>615000000000</v>
      </c>
      <c r="L274" s="5">
        <v>743000000000</v>
      </c>
      <c r="M274" s="5">
        <v>1072000000000</v>
      </c>
      <c r="N274" s="5">
        <v>996000000000</v>
      </c>
      <c r="O274" s="5">
        <v>1511000000000</v>
      </c>
      <c r="P274" s="5">
        <v>946000000000</v>
      </c>
      <c r="Q274" s="5">
        <v>366000000000</v>
      </c>
      <c r="R274" s="5">
        <v>6000000000</v>
      </c>
    </row>
    <row r="275" spans="2:18" ht="15.5" x14ac:dyDescent="0.35">
      <c r="C275" t="s">
        <v>258</v>
      </c>
      <c r="I275" s="5">
        <v>21000000000</v>
      </c>
      <c r="J275" s="5">
        <v>-38000000000</v>
      </c>
      <c r="K275" s="5">
        <v>86000000000</v>
      </c>
      <c r="L275" s="5">
        <v>100000000000</v>
      </c>
      <c r="M275" s="5">
        <v>274000000000</v>
      </c>
      <c r="N275" s="5">
        <v>-13000000000</v>
      </c>
      <c r="O275" s="5">
        <v>-190000000000</v>
      </c>
      <c r="P275" s="5">
        <v>77000000000</v>
      </c>
      <c r="Q275" s="5">
        <v>-185000000000</v>
      </c>
      <c r="R275" s="5">
        <v>-7000000000</v>
      </c>
    </row>
    <row r="276" spans="2:18" ht="15.5" x14ac:dyDescent="0.35">
      <c r="C276" t="s">
        <v>259</v>
      </c>
      <c r="I276" s="5">
        <v>-39000000000</v>
      </c>
      <c r="J276" s="5">
        <v>-44000000000</v>
      </c>
      <c r="K276" s="5">
        <v>-104000000000</v>
      </c>
      <c r="L276" s="5">
        <v>-62000000000</v>
      </c>
      <c r="M276" s="5">
        <v>-89000000000</v>
      </c>
      <c r="N276" s="5">
        <v>-63000000000</v>
      </c>
      <c r="O276" s="5">
        <v>-120000000000</v>
      </c>
      <c r="P276" s="5">
        <v>-119000000000</v>
      </c>
      <c r="Q276" s="5">
        <v>-6000000000</v>
      </c>
    </row>
    <row r="277" spans="2:18" ht="15.5" x14ac:dyDescent="0.35">
      <c r="C277" t="s">
        <v>15</v>
      </c>
      <c r="I277" s="5">
        <v>-18000000000</v>
      </c>
      <c r="J277" s="5">
        <v>-82000000000</v>
      </c>
      <c r="K277" s="5">
        <v>-18000000000</v>
      </c>
      <c r="L277" s="5">
        <v>38000000000</v>
      </c>
      <c r="M277" s="5">
        <v>185000000000</v>
      </c>
      <c r="N277" s="5">
        <v>-76000000000</v>
      </c>
      <c r="O277" s="5">
        <v>-310000000000</v>
      </c>
      <c r="P277" s="5">
        <v>-41000000000</v>
      </c>
      <c r="Q277" s="5">
        <v>-192000000000</v>
      </c>
      <c r="R277" s="5">
        <v>-7000000000</v>
      </c>
    </row>
    <row r="278" spans="2:18" ht="15.5" x14ac:dyDescent="0.35">
      <c r="C278" t="s">
        <v>17</v>
      </c>
      <c r="I278" s="6">
        <v>-20.49</v>
      </c>
      <c r="J278" s="6">
        <v>-93.91</v>
      </c>
      <c r="K278" s="6">
        <v>-20.53</v>
      </c>
      <c r="L278" s="6">
        <v>43.45</v>
      </c>
      <c r="M278" s="6">
        <v>213.23</v>
      </c>
      <c r="N278" s="6">
        <v>-87.21</v>
      </c>
      <c r="O278" s="6">
        <v>-357.35</v>
      </c>
      <c r="P278" s="6">
        <v>-47.3</v>
      </c>
      <c r="Q278" s="6">
        <v>-220.65</v>
      </c>
      <c r="R278" s="6">
        <v>-14664991.34</v>
      </c>
    </row>
    <row r="280" spans="2:18" ht="15.5" x14ac:dyDescent="0.35">
      <c r="B280" t="s">
        <v>260</v>
      </c>
      <c r="C280" t="s">
        <v>261</v>
      </c>
      <c r="D280" s="5">
        <v>-9000000000</v>
      </c>
      <c r="E280" s="5">
        <v>-6000000000</v>
      </c>
      <c r="F280" s="5">
        <v>-7000000000</v>
      </c>
      <c r="G280" s="5">
        <v>-24000000000</v>
      </c>
      <c r="H280" s="5">
        <v>-31000000000</v>
      </c>
      <c r="I280" s="5">
        <v>-38000000000</v>
      </c>
      <c r="J280" s="5">
        <v>-16000000</v>
      </c>
      <c r="K280" s="5">
        <v>541000000</v>
      </c>
      <c r="L280" s="5">
        <v>25000000000</v>
      </c>
      <c r="M280" s="5">
        <v>63000000000</v>
      </c>
      <c r="N280" s="5">
        <v>26000000000</v>
      </c>
      <c r="O280" s="5">
        <v>111000000000</v>
      </c>
      <c r="P280" s="5">
        <v>228000000000</v>
      </c>
      <c r="Q280" s="5">
        <v>8000000000</v>
      </c>
    </row>
    <row r="281" spans="2:18" ht="15.5" x14ac:dyDescent="0.35">
      <c r="C281" t="s">
        <v>51</v>
      </c>
      <c r="D281" s="6">
        <v>-10.29</v>
      </c>
      <c r="E281" s="6">
        <v>-7.37</v>
      </c>
      <c r="F281" s="6">
        <v>-8.0500000000000007</v>
      </c>
      <c r="G281" s="6">
        <v>-27.11</v>
      </c>
      <c r="H281" s="6">
        <v>-35.32</v>
      </c>
      <c r="I281" s="6">
        <v>-44.25</v>
      </c>
      <c r="J281" s="6">
        <v>-0.02</v>
      </c>
      <c r="K281" s="6">
        <v>0.62</v>
      </c>
      <c r="L281" s="6">
        <v>28.59</v>
      </c>
      <c r="M281" s="6">
        <v>72.680000000000007</v>
      </c>
      <c r="N281" s="6">
        <v>29.54</v>
      </c>
      <c r="O281" s="6">
        <v>127.43</v>
      </c>
      <c r="P281" s="6">
        <v>262.45</v>
      </c>
      <c r="Q281" s="6">
        <v>9.07</v>
      </c>
    </row>
    <row r="282" spans="2:18" ht="15.5" x14ac:dyDescent="0.35">
      <c r="C282" t="s">
        <v>262</v>
      </c>
      <c r="D282" s="5">
        <v>696000000000</v>
      </c>
      <c r="E282" s="5">
        <v>845000000000</v>
      </c>
      <c r="F282" s="5">
        <v>1147000000000</v>
      </c>
      <c r="G282" s="5">
        <v>1118000000000</v>
      </c>
      <c r="H282" s="5">
        <v>3083000000000</v>
      </c>
      <c r="I282" s="5">
        <v>4738000000000</v>
      </c>
      <c r="J282" s="5">
        <v>7144000000000</v>
      </c>
      <c r="K282" s="5">
        <v>11697000000000</v>
      </c>
      <c r="L282" s="5">
        <v>12315000000000</v>
      </c>
      <c r="M282" s="5">
        <v>12675000000000</v>
      </c>
      <c r="N282" s="5">
        <v>11334000000000</v>
      </c>
      <c r="O282" s="5">
        <v>11090000000000</v>
      </c>
      <c r="P282" s="5">
        <v>6356000000000</v>
      </c>
      <c r="Q282" s="5">
        <v>1371000000000</v>
      </c>
    </row>
    <row r="283" spans="2:18" ht="15.5" x14ac:dyDescent="0.35">
      <c r="C283" t="s">
        <v>344</v>
      </c>
      <c r="I283" s="6">
        <v>-5.89</v>
      </c>
    </row>
    <row r="284" spans="2:18" ht="15.5" x14ac:dyDescent="0.35">
      <c r="C284" t="s">
        <v>345</v>
      </c>
      <c r="I284" s="6">
        <v>-3.94</v>
      </c>
    </row>
    <row r="285" spans="2:18" ht="15.5" x14ac:dyDescent="0.35">
      <c r="C285" t="s">
        <v>263</v>
      </c>
      <c r="I285" s="6">
        <v>6.95</v>
      </c>
    </row>
    <row r="286" spans="2:18" ht="15.5" x14ac:dyDescent="0.35">
      <c r="C286" t="s">
        <v>346</v>
      </c>
      <c r="I286" s="6">
        <v>-0.25390000000000001</v>
      </c>
    </row>
    <row r="287" spans="2:18" ht="15.5" x14ac:dyDescent="0.35">
      <c r="C287" t="s">
        <v>347</v>
      </c>
      <c r="I287" s="6">
        <v>0.05</v>
      </c>
    </row>
    <row r="288" spans="2:18" ht="15.5" x14ac:dyDescent="0.35">
      <c r="C288" t="s">
        <v>348</v>
      </c>
      <c r="I288" s="6">
        <v>1.21</v>
      </c>
    </row>
    <row r="289" spans="3:9" ht="15.5" x14ac:dyDescent="0.35">
      <c r="C289" t="s">
        <v>349</v>
      </c>
      <c r="I289" s="6">
        <v>-3.81</v>
      </c>
    </row>
    <row r="290" spans="3:9" ht="15.5" x14ac:dyDescent="0.35">
      <c r="C290" t="s">
        <v>350</v>
      </c>
      <c r="I290" s="6">
        <v>-1.22</v>
      </c>
    </row>
    <row r="291" spans="3:9" ht="15.5" x14ac:dyDescent="0.35">
      <c r="C291" t="s">
        <v>351</v>
      </c>
      <c r="I291" s="6">
        <v>3135.71</v>
      </c>
    </row>
    <row r="292" spans="3:9" ht="15.5" x14ac:dyDescent="0.35">
      <c r="C292" t="s">
        <v>264</v>
      </c>
      <c r="I292" s="6">
        <v>12.55</v>
      </c>
    </row>
    <row r="293" spans="3:9" ht="15.5" x14ac:dyDescent="0.35">
      <c r="C293" t="s">
        <v>452</v>
      </c>
      <c r="I293" s="6">
        <v>-0.25</v>
      </c>
    </row>
    <row r="294" spans="3:9" ht="15.5" x14ac:dyDescent="0.35">
      <c r="C294" t="s">
        <v>352</v>
      </c>
      <c r="I294" s="6">
        <v>-52.82</v>
      </c>
    </row>
    <row r="295" spans="3:9" ht="15.5" x14ac:dyDescent="0.35">
      <c r="C295" t="s">
        <v>353</v>
      </c>
      <c r="I295" s="6">
        <v>-35.32</v>
      </c>
    </row>
    <row r="296" spans="3:9" ht="15.5" x14ac:dyDescent="0.35">
      <c r="C296" t="s">
        <v>354</v>
      </c>
      <c r="I296" s="6">
        <v>4385.3999999999996</v>
      </c>
    </row>
    <row r="297" spans="3:9" ht="15.5" x14ac:dyDescent="0.35">
      <c r="C297" t="s">
        <v>355</v>
      </c>
      <c r="D297" s="6">
        <v>129.94999999999999</v>
      </c>
    </row>
    <row r="298" spans="3:9" ht="15.5" x14ac:dyDescent="0.35">
      <c r="C298" t="s">
        <v>356</v>
      </c>
      <c r="I298" s="6">
        <v>171.42</v>
      </c>
    </row>
    <row r="299" spans="3:9" ht="15.5" x14ac:dyDescent="0.35">
      <c r="C299" t="s">
        <v>357</v>
      </c>
      <c r="I299" s="6">
        <v>-170.02</v>
      </c>
    </row>
    <row r="300" spans="3:9" ht="15.5" x14ac:dyDescent="0.35">
      <c r="C300" t="s">
        <v>265</v>
      </c>
      <c r="D300" s="6">
        <v>1.57</v>
      </c>
    </row>
    <row r="301" spans="3:9" ht="15.5" x14ac:dyDescent="0.35">
      <c r="C301" t="s">
        <v>266</v>
      </c>
      <c r="D301" s="6">
        <v>0.99</v>
      </c>
    </row>
    <row r="302" spans="3:9" ht="15.5" x14ac:dyDescent="0.35">
      <c r="C302" t="s">
        <v>267</v>
      </c>
      <c r="D302" s="5">
        <v>1</v>
      </c>
    </row>
    <row r="303" spans="3:9" ht="15.5" x14ac:dyDescent="0.35">
      <c r="C303" t="s">
        <v>268</v>
      </c>
      <c r="D303" s="6">
        <v>0.31</v>
      </c>
    </row>
    <row r="304" spans="3:9" ht="15.5" x14ac:dyDescent="0.35">
      <c r="C304" t="s">
        <v>269</v>
      </c>
      <c r="D304" s="6">
        <v>5.81</v>
      </c>
    </row>
    <row r="305" spans="3:9" ht="15.5" x14ac:dyDescent="0.35">
      <c r="C305" t="s">
        <v>270</v>
      </c>
      <c r="D305" s="6">
        <v>0.08</v>
      </c>
    </row>
    <row r="306" spans="3:9" ht="15.5" x14ac:dyDescent="0.35">
      <c r="C306" t="s">
        <v>271</v>
      </c>
      <c r="D306" s="6">
        <v>12.84</v>
      </c>
    </row>
    <row r="307" spans="3:9" ht="15.5" x14ac:dyDescent="0.35">
      <c r="C307" t="s">
        <v>272</v>
      </c>
      <c r="I307" s="6">
        <v>0.02</v>
      </c>
    </row>
    <row r="308" spans="3:9" ht="15.5" x14ac:dyDescent="0.35">
      <c r="C308" t="s">
        <v>13</v>
      </c>
      <c r="D308" s="5">
        <v>-26000000000</v>
      </c>
    </row>
    <row r="309" spans="3:9" ht="15.5" x14ac:dyDescent="0.35">
      <c r="C309" t="s">
        <v>358</v>
      </c>
      <c r="I309" s="6">
        <v>2.38</v>
      </c>
    </row>
    <row r="310" spans="3:9" ht="15.5" x14ac:dyDescent="0.35">
      <c r="C310" t="s">
        <v>273</v>
      </c>
      <c r="I310" s="6">
        <v>-2.4E-2</v>
      </c>
    </row>
    <row r="311" spans="3:9" ht="15.5" x14ac:dyDescent="0.35">
      <c r="C311" t="s">
        <v>274</v>
      </c>
      <c r="I311" s="6">
        <v>-0.30809999999999998</v>
      </c>
    </row>
    <row r="312" spans="3:9" ht="15.5" x14ac:dyDescent="0.35">
      <c r="C312" t="s">
        <v>275</v>
      </c>
      <c r="I312" s="6">
        <v>2.9999999999999997E-4</v>
      </c>
    </row>
    <row r="313" spans="3:9" ht="15.5" x14ac:dyDescent="0.35">
      <c r="C313" t="s">
        <v>359</v>
      </c>
      <c r="I313" s="6">
        <v>2.0000000000000001E-4</v>
      </c>
    </row>
    <row r="314" spans="3:9" ht="15.5" x14ac:dyDescent="0.35">
      <c r="C314" t="s">
        <v>276</v>
      </c>
      <c r="D314" s="6">
        <v>27.89</v>
      </c>
    </row>
    <row r="315" spans="3:9" ht="15.5" x14ac:dyDescent="0.35">
      <c r="C315" t="s">
        <v>277</v>
      </c>
      <c r="D315" s="6">
        <v>58.38</v>
      </c>
    </row>
    <row r="316" spans="3:9" ht="15.5" x14ac:dyDescent="0.35">
      <c r="C316" t="s">
        <v>278</v>
      </c>
      <c r="D316" s="6">
        <v>30.44</v>
      </c>
    </row>
    <row r="317" spans="3:9" ht="15.5" x14ac:dyDescent="0.35">
      <c r="C317" t="s">
        <v>279</v>
      </c>
      <c r="D317" s="6">
        <v>55.83</v>
      </c>
    </row>
    <row r="318" spans="3:9" ht="15.5" x14ac:dyDescent="0.35">
      <c r="C318" t="s">
        <v>280</v>
      </c>
      <c r="D318" s="6">
        <v>3.26</v>
      </c>
    </row>
    <row r="319" spans="3:9" ht="15.5" x14ac:dyDescent="0.35">
      <c r="C319" t="s">
        <v>281</v>
      </c>
      <c r="I319" s="5">
        <v>2</v>
      </c>
    </row>
    <row r="320" spans="3:9" ht="15.5" x14ac:dyDescent="0.35">
      <c r="C320" t="s">
        <v>282</v>
      </c>
      <c r="I320" s="6">
        <v>8.48</v>
      </c>
    </row>
    <row r="321" spans="3:9" ht="15.5" x14ac:dyDescent="0.35">
      <c r="C321" t="s">
        <v>47</v>
      </c>
      <c r="I321" s="5">
        <v>181000000000</v>
      </c>
    </row>
    <row r="322" spans="3:9" ht="15.5" x14ac:dyDescent="0.35">
      <c r="C322" t="s">
        <v>283</v>
      </c>
      <c r="I322" s="5">
        <v>1114000000000</v>
      </c>
    </row>
    <row r="323" spans="3:9" ht="15.5" x14ac:dyDescent="0.35">
      <c r="C323" t="s">
        <v>284</v>
      </c>
      <c r="I323" s="5">
        <v>867930000</v>
      </c>
    </row>
    <row r="324" spans="3:9" ht="15.5" x14ac:dyDescent="0.35">
      <c r="C324" t="s">
        <v>285</v>
      </c>
      <c r="I324" s="6">
        <v>0.31840000000000002</v>
      </c>
    </row>
    <row r="325" spans="3:9" ht="15.5" x14ac:dyDescent="0.35">
      <c r="C325" t="s">
        <v>286</v>
      </c>
      <c r="D325" s="6">
        <v>3.9399999999999998E-2</v>
      </c>
    </row>
    <row r="326" spans="3:9" ht="15.5" x14ac:dyDescent="0.35">
      <c r="C326" t="s">
        <v>287</v>
      </c>
      <c r="D326" s="6">
        <v>-2.35E-2</v>
      </c>
    </row>
    <row r="327" spans="3:9" ht="15.5" x14ac:dyDescent="0.35">
      <c r="C327" t="s">
        <v>288</v>
      </c>
      <c r="D327" s="6">
        <v>-1.2800000000000001E-2</v>
      </c>
    </row>
    <row r="328" spans="3:9" ht="15.5" x14ac:dyDescent="0.35">
      <c r="C328" t="s">
        <v>453</v>
      </c>
      <c r="D328" s="6">
        <v>-0.40789999999999998</v>
      </c>
    </row>
    <row r="329" spans="3:9" ht="15.5" x14ac:dyDescent="0.35">
      <c r="C329" t="s">
        <v>289</v>
      </c>
      <c r="D329" s="6">
        <v>-0.1716</v>
      </c>
    </row>
    <row r="330" spans="3:9" ht="15.5" x14ac:dyDescent="0.35">
      <c r="C330" t="s">
        <v>360</v>
      </c>
      <c r="D330" s="6">
        <v>-0.13039999999999999</v>
      </c>
    </row>
    <row r="331" spans="3:9" ht="15.5" x14ac:dyDescent="0.35">
      <c r="C331" t="s">
        <v>293</v>
      </c>
      <c r="I331" s="5">
        <v>2</v>
      </c>
    </row>
    <row r="332" spans="3:9" ht="15.5" x14ac:dyDescent="0.35">
      <c r="C332" t="s">
        <v>294</v>
      </c>
      <c r="I332" s="6">
        <v>0.22</v>
      </c>
    </row>
    <row r="333" spans="3:9" ht="15.5" x14ac:dyDescent="0.35">
      <c r="C333" t="s">
        <v>295</v>
      </c>
      <c r="I333" s="6">
        <v>0.19</v>
      </c>
    </row>
    <row r="334" spans="3:9" ht="15.5" x14ac:dyDescent="0.35">
      <c r="C334" t="s">
        <v>296</v>
      </c>
      <c r="I334" s="6">
        <v>0.35</v>
      </c>
    </row>
    <row r="335" spans="3:9" ht="15.5" x14ac:dyDescent="0.35">
      <c r="C335" t="s">
        <v>361</v>
      </c>
      <c r="I335" s="5">
        <v>1</v>
      </c>
    </row>
    <row r="336" spans="3:9" ht="15.5" x14ac:dyDescent="0.35">
      <c r="C336" t="s">
        <v>297</v>
      </c>
      <c r="I336" s="6">
        <v>0.49</v>
      </c>
    </row>
    <row r="337" spans="3:9" ht="15.5" x14ac:dyDescent="0.35">
      <c r="C337" t="s">
        <v>298</v>
      </c>
      <c r="I337" s="6">
        <v>7.0000000000000007E-2</v>
      </c>
    </row>
    <row r="338" spans="3:9" ht="15.5" x14ac:dyDescent="0.35">
      <c r="C338" t="s">
        <v>299</v>
      </c>
      <c r="I338" s="5">
        <v>3806000000000</v>
      </c>
    </row>
    <row r="339" spans="3:9" ht="15.5" x14ac:dyDescent="0.35">
      <c r="C339" t="s">
        <v>300</v>
      </c>
      <c r="I339" s="5">
        <v>169000000000</v>
      </c>
    </row>
    <row r="340" spans="3:9" ht="15.5" x14ac:dyDescent="0.35">
      <c r="C340" t="s">
        <v>301</v>
      </c>
      <c r="I340" s="5">
        <v>76000000000</v>
      </c>
    </row>
    <row r="341" spans="3:9" ht="15.5" x14ac:dyDescent="0.35">
      <c r="C341" t="s">
        <v>302</v>
      </c>
      <c r="I341" s="5">
        <v>-46000000000</v>
      </c>
    </row>
    <row r="342" spans="3:9" ht="15.5" x14ac:dyDescent="0.35">
      <c r="C342" t="s">
        <v>303</v>
      </c>
      <c r="D342" s="5">
        <v>113000000000</v>
      </c>
    </row>
    <row r="343" spans="3:9" ht="15.5" x14ac:dyDescent="0.35">
      <c r="C343" t="s">
        <v>304</v>
      </c>
      <c r="D343" s="5">
        <v>1910000000000</v>
      </c>
    </row>
    <row r="344" spans="3:9" ht="15.5" x14ac:dyDescent="0.35">
      <c r="C344" t="s">
        <v>305</v>
      </c>
      <c r="D344" s="5">
        <v>864000000000</v>
      </c>
    </row>
    <row r="345" spans="3:9" ht="15.5" x14ac:dyDescent="0.35">
      <c r="C345" t="s">
        <v>245</v>
      </c>
      <c r="D345" s="5">
        <v>443000000000</v>
      </c>
    </row>
    <row r="346" spans="3:9" ht="15.5" x14ac:dyDescent="0.35">
      <c r="C346" t="s">
        <v>306</v>
      </c>
      <c r="I346" s="5">
        <v>149000000000</v>
      </c>
    </row>
    <row r="347" spans="3:9" ht="15.5" x14ac:dyDescent="0.35">
      <c r="C347" t="s">
        <v>243</v>
      </c>
      <c r="D347" s="5">
        <v>46000000000</v>
      </c>
    </row>
    <row r="348" spans="3:9" ht="15.5" x14ac:dyDescent="0.35">
      <c r="C348" t="s">
        <v>242</v>
      </c>
      <c r="D348" s="5">
        <v>102000000000</v>
      </c>
    </row>
    <row r="349" spans="3:9" ht="15.5" x14ac:dyDescent="0.35">
      <c r="C349" t="s">
        <v>24</v>
      </c>
      <c r="D349" s="5">
        <v>148000000000</v>
      </c>
    </row>
    <row r="350" spans="3:9" ht="15.5" x14ac:dyDescent="0.35">
      <c r="C350" t="s">
        <v>21</v>
      </c>
      <c r="D350" s="5">
        <v>35000000000</v>
      </c>
    </row>
    <row r="351" spans="3:9" ht="15.5" x14ac:dyDescent="0.35">
      <c r="C351" t="s">
        <v>244</v>
      </c>
      <c r="I351" s="5">
        <v>1047000000000</v>
      </c>
    </row>
    <row r="352" spans="3:9" ht="15.5" x14ac:dyDescent="0.35">
      <c r="C352" t="s">
        <v>307</v>
      </c>
      <c r="I352" s="5">
        <v>-47000000000</v>
      </c>
    </row>
    <row r="353" spans="3:9" ht="15.5" x14ac:dyDescent="0.35">
      <c r="C353" t="s">
        <v>308</v>
      </c>
      <c r="I353" s="5">
        <v>-125000000000</v>
      </c>
    </row>
    <row r="354" spans="3:9" ht="15.5" x14ac:dyDescent="0.35">
      <c r="C354" t="s">
        <v>309</v>
      </c>
      <c r="I354" s="5">
        <v>69000000000</v>
      </c>
    </row>
    <row r="355" spans="3:9" ht="15.5" x14ac:dyDescent="0.35">
      <c r="C355" t="s">
        <v>310</v>
      </c>
      <c r="I355" s="5">
        <v>-100000000000</v>
      </c>
    </row>
    <row r="356" spans="3:9" ht="15.5" x14ac:dyDescent="0.35">
      <c r="C356" t="s">
        <v>311</v>
      </c>
      <c r="I356" s="5">
        <v>-148000000000</v>
      </c>
    </row>
  </sheetData>
  <pageMargins left="0.7" right="0.7" top="0.75" bottom="0.75" header="0.3" footer="0.3"/>
  <ignoredErrors>
    <ignoredError sqref="A1:R357" numberStoredAsText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R32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2156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2157</v>
      </c>
      <c r="D2" s="2" vm="580">
        <f ca="1">IFERROR(_xlfn.STOCKHISTORY("XIDX:" &amp; $C$1, D3, , 0, 0, 1), "Libur")</f>
        <v>157</v>
      </c>
      <c r="E2" s="2" vm="25">
        <f ca="1">IFERROR(_xlfn.STOCKHISTORY("XIDX:" &amp; $C$1, E3, , 0, 0, 1), "Libur")</f>
        <v>94</v>
      </c>
      <c r="H2" s="2" vm="25">
        <f ca="1">IFERROR(INDEX(D2:G2,COUNT(D2:G2)),"")</f>
        <v>94</v>
      </c>
      <c r="I2" s="2" vm="537">
        <f t="shared" ref="I2:R2" ca="1" si="0">IFERROR(_xlfn.STOCKHISTORY("XIDX:" &amp; $C$1, I1, , 0, 0, 1), "Libur")</f>
        <v>173</v>
      </c>
      <c r="J2" s="2" vm="426">
        <f t="shared" ca="1" si="0"/>
        <v>55</v>
      </c>
      <c r="K2" s="2" vm="241">
        <f t="shared" ca="1" si="0"/>
        <v>79</v>
      </c>
      <c r="L2" s="2" vm="27">
        <f t="shared" ca="1" si="0"/>
        <v>124</v>
      </c>
      <c r="M2" s="2" vm="47">
        <f t="shared" ca="1" si="0"/>
        <v>174</v>
      </c>
      <c r="N2" s="2" vm="413">
        <f t="shared" ca="1" si="0"/>
        <v>262</v>
      </c>
      <c r="O2" s="2" vm="581">
        <f t="shared" ca="1" si="0"/>
        <v>240</v>
      </c>
      <c r="P2" s="2" vm="129">
        <f t="shared" ca="1" si="0"/>
        <v>318</v>
      </c>
      <c r="Q2" s="2" vm="74">
        <f t="shared" ca="1" si="0"/>
        <v>416</v>
      </c>
      <c r="R2" s="2" t="str">
        <f t="shared" ca="1" si="0"/>
        <v>Libur</v>
      </c>
    </row>
    <row r="3" spans="1:18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8" ht="15.5" x14ac:dyDescent="0.35">
      <c r="B4" t="s">
        <v>5</v>
      </c>
      <c r="C4" t="s">
        <v>6</v>
      </c>
      <c r="D4" s="2">
        <f>IFERROR(INDEX(D51:D500,MATCH($C$4,$C$51:$C$500,0)),"")</f>
        <v>1099025659291</v>
      </c>
      <c r="E4" s="2">
        <f>IFERROR(INDEX(E51:E500,MATCH($C$4,$C$51:$C$500,0)),"")</f>
        <v>1048968550829</v>
      </c>
      <c r="H4" s="2">
        <f>IFERROR(SUM(D4:G4)*(4/MAX(1,COUNT(D4:G4))),"")</f>
        <v>4295988420240</v>
      </c>
      <c r="I4" s="2">
        <f t="shared" ref="I4:R4" si="1">IFERROR(INDEX(I51:I500,MATCH($C$4,$C$51:$C$500,0)),"")</f>
        <v>3945960175467</v>
      </c>
      <c r="J4" s="2">
        <f t="shared" si="1"/>
        <v>3790809211559</v>
      </c>
      <c r="K4" s="2">
        <f t="shared" si="1"/>
        <v>3400865237272</v>
      </c>
      <c r="L4" s="2">
        <f t="shared" si="1"/>
        <v>3635195678682</v>
      </c>
      <c r="M4" s="2">
        <f t="shared" si="1"/>
        <v>2807235049378</v>
      </c>
      <c r="N4" s="2">
        <f t="shared" si="1"/>
        <v>2336956841399</v>
      </c>
      <c r="O4" s="2">
        <f t="shared" si="1"/>
        <v>3853253102037</v>
      </c>
      <c r="P4" s="2">
        <f t="shared" si="1"/>
        <v>3051576001069</v>
      </c>
      <c r="Q4" s="2">
        <f t="shared" si="1"/>
        <v>1816312696974</v>
      </c>
      <c r="R4" s="2">
        <f t="shared" si="1"/>
        <v>371235818481</v>
      </c>
    </row>
    <row r="5" spans="1:18" ht="15.5" x14ac:dyDescent="0.35">
      <c r="B5" t="s">
        <v>7</v>
      </c>
      <c r="C5" t="s">
        <v>8</v>
      </c>
      <c r="D5" s="2">
        <f>IFERROR(INDEX(D51:D500,MATCH($C$5,$C$51:$C$500,0)),"")</f>
        <v>1180619241</v>
      </c>
      <c r="E5" s="2">
        <f>IFERROR(INDEX(E51:E500,MATCH($C$5,$C$51:$C$500,0)),"")</f>
        <v>-116614769372</v>
      </c>
      <c r="H5" s="2">
        <f>IFERROR(SUM(D5:G5)*(4/MAX(1,COUNT(D5:G5))),"")</f>
        <v>-230868300262</v>
      </c>
      <c r="I5" s="2">
        <f t="shared" ref="I5:R5" si="2">IFERROR(INDEX(I51:I500,MATCH($C$5,$C$51:$C$500,0)),"")</f>
        <v>-1456200827870</v>
      </c>
      <c r="J5" s="2">
        <f t="shared" si="2"/>
        <v>95464757389</v>
      </c>
      <c r="K5" s="2">
        <f t="shared" si="2"/>
        <v>85751201217</v>
      </c>
      <c r="L5" s="2">
        <f t="shared" si="2"/>
        <v>106055828797</v>
      </c>
      <c r="M5" s="2">
        <f t="shared" si="2"/>
        <v>83929953009</v>
      </c>
      <c r="N5" s="2">
        <f t="shared" si="2"/>
        <v>62338176022</v>
      </c>
      <c r="O5" s="2">
        <f t="shared" si="2"/>
        <v>333786741618</v>
      </c>
      <c r="P5" s="2">
        <f t="shared" si="2"/>
        <v>345793060786</v>
      </c>
      <c r="Q5" s="2">
        <f t="shared" si="2"/>
        <v>190605335908</v>
      </c>
      <c r="R5" s="2">
        <f t="shared" si="2"/>
        <v>41355806868</v>
      </c>
    </row>
    <row r="6" spans="1:18" ht="15.5" x14ac:dyDescent="0.35">
      <c r="B6" t="s">
        <v>9</v>
      </c>
      <c r="C6" t="s">
        <v>10</v>
      </c>
      <c r="D6" s="2">
        <f>IFERROR(INDEX(D51:D500,MATCH($C$6,$C$51:$C$500,0)),"")</f>
        <v>2075305606535</v>
      </c>
      <c r="E6" s="2">
        <f>IFERROR(INDEX(E51:E500,MATCH($C$6,$C$51:$C$500,0)),"")</f>
        <v>2041817804853</v>
      </c>
      <c r="H6" s="2">
        <f>IFERROR(INDEX(D6:G6,COUNT(D6:G6)),"")</f>
        <v>2041817804853</v>
      </c>
      <c r="I6" s="2">
        <f t="shared" ref="I6:R6" si="3">IFERROR(INDEX(I51:I500,MATCH($C$6,$C$51:$C$500,0)),"")</f>
        <v>2130868326248</v>
      </c>
      <c r="J6" s="2">
        <f t="shared" si="3"/>
        <v>3494567653016</v>
      </c>
      <c r="K6" s="2">
        <f t="shared" si="3"/>
        <v>3315092442436</v>
      </c>
      <c r="L6" s="2">
        <f t="shared" si="3"/>
        <v>3150326715954</v>
      </c>
      <c r="M6" s="2">
        <f t="shared" si="3"/>
        <v>2979283380916</v>
      </c>
      <c r="N6" s="2">
        <f t="shared" si="3"/>
        <v>2841999826323</v>
      </c>
      <c r="O6" s="2">
        <f t="shared" si="3"/>
        <v>3162080634727</v>
      </c>
      <c r="P6" s="2">
        <f t="shared" si="3"/>
        <v>2836755888328</v>
      </c>
      <c r="Q6" s="2">
        <f t="shared" si="3"/>
        <v>2440147209753</v>
      </c>
      <c r="R6" s="2">
        <f t="shared" si="3"/>
        <v>211945632516</v>
      </c>
    </row>
    <row r="7" spans="1:18" ht="15.5" x14ac:dyDescent="0.35">
      <c r="B7" t="s">
        <v>11</v>
      </c>
      <c r="C7" t="s">
        <v>12</v>
      </c>
      <c r="D7" s="3">
        <f>IFERROR(INDEX(D51:D500,MATCH($C$7,$C$51:$C$500,0))/1000000000,"")</f>
        <v>10.220000000000001</v>
      </c>
      <c r="E7" s="3">
        <f>IFERROR(INDEX(E51:E500,MATCH($C$7,$C$51:$C$500,0))/1000000000,"")</f>
        <v>10.220000000000001</v>
      </c>
      <c r="H7" s="3">
        <f>IFERROR(INDEX(D7:G7,COUNT(D7:G7)),"")</f>
        <v>10.220000000000001</v>
      </c>
      <c r="I7" s="3">
        <f t="shared" ref="I7:R7" si="4">IFERROR(INDEX(I51:I500,MATCH($C$7,$C$51:$C$500,0))/1000000000,"")</f>
        <v>10.220000000000001</v>
      </c>
      <c r="J7" s="3">
        <f t="shared" si="4"/>
        <v>10.220000000000001</v>
      </c>
      <c r="K7" s="3">
        <f t="shared" si="4"/>
        <v>10.220000000000001</v>
      </c>
      <c r="L7" s="3">
        <f t="shared" si="4"/>
        <v>10.220000000000001</v>
      </c>
      <c r="M7" s="3">
        <f t="shared" si="4"/>
        <v>10.220000000000001</v>
      </c>
      <c r="N7" s="3">
        <f t="shared" si="4"/>
        <v>10.220000000000001</v>
      </c>
      <c r="O7" s="3">
        <f t="shared" si="4"/>
        <v>10.220000000000001</v>
      </c>
      <c r="P7" s="3">
        <f t="shared" si="4"/>
        <v>10.220000000000001</v>
      </c>
      <c r="Q7" s="3">
        <f t="shared" si="4"/>
        <v>10.220000000000001</v>
      </c>
      <c r="R7" s="3">
        <f t="shared" si="4"/>
        <v>0</v>
      </c>
    </row>
    <row r="8" spans="1:18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510000000000</v>
      </c>
      <c r="E8" s="2">
        <f>IFERROR(INDEX(E51:E500,MATCH("Free cash flow (Quarter)",$C$51:$C$500,0)),"")</f>
        <v>-6000000000</v>
      </c>
      <c r="H8" s="2">
        <f>IFERROR(INDEX(D8:G8,COUNT(D8:G8)),"")</f>
        <v>-6000000000</v>
      </c>
      <c r="I8" s="2">
        <f t="shared" ref="I8:R8" si="5">IFERROR(INDEX(I51:I500,MATCH($C$8,$C$51:$C$500,0)),"")</f>
        <v>950000000000</v>
      </c>
      <c r="J8" s="2">
        <f t="shared" si="5"/>
        <v>793000000000</v>
      </c>
      <c r="K8" s="2">
        <f t="shared" si="5"/>
        <v>229000000000</v>
      </c>
      <c r="L8" s="2">
        <f t="shared" si="5"/>
        <v>533000000000</v>
      </c>
      <c r="M8" s="2">
        <f t="shared" si="5"/>
        <v>396000000000</v>
      </c>
      <c r="N8" s="2">
        <f t="shared" si="5"/>
        <v>392000000000</v>
      </c>
      <c r="O8" s="2">
        <f t="shared" si="5"/>
        <v>-51000000000</v>
      </c>
      <c r="P8" s="2">
        <f t="shared" si="5"/>
        <v>-507000000000</v>
      </c>
      <c r="Q8" s="2">
        <f t="shared" si="5"/>
        <v>-434000000000</v>
      </c>
      <c r="R8" s="2">
        <f t="shared" si="5"/>
        <v>-129000000000</v>
      </c>
    </row>
    <row r="9" spans="1:18" ht="15.5" x14ac:dyDescent="0.35">
      <c r="A9" t="s">
        <v>16</v>
      </c>
      <c r="C9" t="s">
        <v>17</v>
      </c>
      <c r="D9" s="3">
        <f>IFERROR(INDEX(D51:D500,MATCH("Free cash flow per share (Quarter)",$C$51:$C$500,0)),"")</f>
        <v>49.84</v>
      </c>
      <c r="E9" s="3">
        <f>IFERROR(INDEX(E51:E500,MATCH("Free cash flow per share (Quarter)",$C$51:$C$500,0)),"")</f>
        <v>-0.61</v>
      </c>
      <c r="H9" s="3">
        <f>IFERROR(INDEX(D9:G9,COUNT(D9:G9)),"")</f>
        <v>-0.61</v>
      </c>
      <c r="I9" s="3">
        <f t="shared" ref="I9:R9" si="6">IFERROR(INDEX(I51:I500,MATCH($C$9,$C$51:$C$500,0)),"")</f>
        <v>92.87</v>
      </c>
      <c r="J9" s="3">
        <f t="shared" si="6"/>
        <v>77.58</v>
      </c>
      <c r="K9" s="3">
        <f t="shared" si="6"/>
        <v>22.35</v>
      </c>
      <c r="L9" s="3">
        <f t="shared" si="6"/>
        <v>52.1</v>
      </c>
      <c r="M9" s="3">
        <f t="shared" si="6"/>
        <v>38.729999999999997</v>
      </c>
      <c r="N9" s="3">
        <f t="shared" si="6"/>
        <v>38.35</v>
      </c>
      <c r="O9" s="3">
        <f t="shared" si="6"/>
        <v>-4.95</v>
      </c>
      <c r="P9" s="3">
        <f t="shared" si="6"/>
        <v>-49.6</v>
      </c>
      <c r="Q9" s="3">
        <f t="shared" si="6"/>
        <v>-42.41</v>
      </c>
      <c r="R9" s="3">
        <f t="shared" si="6"/>
        <v>-1161124.4099999999</v>
      </c>
    </row>
    <row r="10" spans="1:18" ht="15.5" x14ac:dyDescent="0.35">
      <c r="C10" t="s">
        <v>18</v>
      </c>
      <c r="D10" s="3">
        <f ca="1">IFERROR(IF(D9=0,"",D2/D9),"")</f>
        <v>3.1500802568218296</v>
      </c>
      <c r="E10" s="3">
        <f ca="1">IFERROR(IF(E9=0,"",E2/E9),"")</f>
        <v>-154.09836065573771</v>
      </c>
      <c r="I10" s="3">
        <f t="shared" ref="I10:R10" ca="1" si="7">IFERROR(IF(I9=0,"",I2/I9),"")</f>
        <v>1.8628189942930977</v>
      </c>
      <c r="J10" s="3">
        <f t="shared" ca="1" si="7"/>
        <v>0.70894560453725186</v>
      </c>
      <c r="K10" s="3">
        <f t="shared" ca="1" si="7"/>
        <v>3.5346756152125276</v>
      </c>
      <c r="L10" s="3">
        <f t="shared" ca="1" si="7"/>
        <v>2.3800383877159308</v>
      </c>
      <c r="M10" s="3">
        <f t="shared" ca="1" si="7"/>
        <v>4.4926413632842763</v>
      </c>
      <c r="N10" s="3">
        <f t="shared" ca="1" si="7"/>
        <v>6.8318122555410685</v>
      </c>
      <c r="O10" s="3">
        <f t="shared" ca="1" si="7"/>
        <v>-48.484848484848484</v>
      </c>
      <c r="P10" s="3">
        <f t="shared" ca="1" si="7"/>
        <v>-6.411290322580645</v>
      </c>
      <c r="Q10" s="3">
        <f t="shared" ca="1" si="7"/>
        <v>-9.8090073095967938</v>
      </c>
      <c r="R10" s="3" t="str">
        <f t="shared" ca="1" si="7"/>
        <v/>
      </c>
    </row>
    <row r="11" spans="1:18" ht="15.5" x14ac:dyDescent="0.35">
      <c r="B11" t="s">
        <v>19</v>
      </c>
      <c r="C11" t="s">
        <v>20</v>
      </c>
      <c r="D11" s="2">
        <f>IFERROR(INDEX(D51:D500,MATCH($C$11,$C$51:$C$500,0)),"")</f>
        <v>377874102146</v>
      </c>
      <c r="E11" s="2">
        <f>IFERROR(INDEX(E51:E500,MATCH($C$11,$C$51:$C$500,0)),"")</f>
        <v>108838882682</v>
      </c>
      <c r="H11" s="2">
        <f>IFERROR(INDEX(D11:G11,COUNT(D11:G11)),"")</f>
        <v>108838882682</v>
      </c>
      <c r="I11" s="2">
        <f t="shared" ref="I11:R11" si="8">IFERROR(INDEX(I51:I500,MATCH($C$11,$C$51:$C$500,0)),"")</f>
        <v>254393876084</v>
      </c>
      <c r="J11" s="2">
        <f t="shared" si="8"/>
        <v>268063079610</v>
      </c>
      <c r="K11" s="2">
        <f t="shared" si="8"/>
        <v>158012909569</v>
      </c>
      <c r="L11" s="2">
        <f t="shared" si="8"/>
        <v>305614888536</v>
      </c>
      <c r="M11" s="2">
        <f t="shared" si="8"/>
        <v>255387879363</v>
      </c>
      <c r="N11" s="2">
        <f t="shared" si="8"/>
        <v>271262241670</v>
      </c>
      <c r="O11" s="2">
        <f t="shared" si="8"/>
        <v>549104701857</v>
      </c>
      <c r="P11" s="2">
        <f t="shared" si="8"/>
        <v>630943315426</v>
      </c>
      <c r="Q11" s="2">
        <f t="shared" si="8"/>
        <v>1132459133995</v>
      </c>
      <c r="R11" s="2">
        <f t="shared" si="8"/>
        <v>210955959903</v>
      </c>
    </row>
    <row r="12" spans="1:18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1233000000000</v>
      </c>
      <c r="E12" s="2">
        <f>IFERROR(INDEX(E51:E500,MATCH("Net Debt (Quarter)",$C$51:$C$500,0)),"")</f>
        <v>1761000000000</v>
      </c>
      <c r="H12" s="2">
        <f>IFERROR(INDEX(D12:G12,COUNT(D12:G12)),"")</f>
        <v>1761000000000</v>
      </c>
      <c r="I12" s="2">
        <f t="shared" ref="I12:R12" si="9">IFERROR(INDEX(I51:I500,MATCH($C$12,$C$51:$C$500,0)),"")</f>
        <v>1578000000000</v>
      </c>
      <c r="J12" s="2">
        <f t="shared" si="9"/>
        <v>1499000000000</v>
      </c>
      <c r="K12" s="2">
        <f t="shared" si="9"/>
        <v>1796000000000</v>
      </c>
      <c r="L12" s="2">
        <f t="shared" si="9"/>
        <v>1967000000000</v>
      </c>
      <c r="M12" s="2">
        <f t="shared" si="9"/>
        <v>1898000000000</v>
      </c>
      <c r="N12" s="2">
        <f t="shared" si="9"/>
        <v>1684000000000</v>
      </c>
      <c r="O12" s="2">
        <f t="shared" si="9"/>
        <v>1823000000000</v>
      </c>
      <c r="P12" s="2">
        <f t="shared" si="9"/>
        <v>1399000000000</v>
      </c>
      <c r="Q12" s="2">
        <f t="shared" si="9"/>
        <v>442000000000</v>
      </c>
      <c r="R12" s="2">
        <f t="shared" si="9"/>
        <v>411000000000</v>
      </c>
    </row>
    <row r="13" spans="1:18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1611000000000</v>
      </c>
      <c r="E13" s="2">
        <f>IFERROR(INDEX(E51:E500,MATCH("Total Debt (Quarter)",$C$51:$C$500,0)),"")</f>
        <v>1870000000000</v>
      </c>
      <c r="H13" s="2">
        <f>IFERROR(INDEX(D13:G13,COUNT(D13:G13)),"")</f>
        <v>1870000000000</v>
      </c>
      <c r="I13" s="2">
        <f t="shared" ref="I13:R13" si="10">IFERROR(INDEX(I51:I500,MATCH($C$13,$C$51:$C$500,0)),"")</f>
        <v>1832000000000</v>
      </c>
      <c r="J13" s="2">
        <f t="shared" si="10"/>
        <v>1767000000000</v>
      </c>
      <c r="K13" s="2">
        <f t="shared" si="10"/>
        <v>1954000000000</v>
      </c>
      <c r="L13" s="2">
        <f t="shared" si="10"/>
        <v>2273000000000</v>
      </c>
      <c r="M13" s="2">
        <f t="shared" si="10"/>
        <v>2154000000000</v>
      </c>
      <c r="N13" s="2">
        <f t="shared" si="10"/>
        <v>1955000000000</v>
      </c>
      <c r="O13" s="2">
        <f t="shared" si="10"/>
        <v>2372000000000</v>
      </c>
      <c r="P13" s="2">
        <f t="shared" si="10"/>
        <v>2030000000000</v>
      </c>
      <c r="Q13" s="2">
        <f t="shared" si="10"/>
        <v>1575000000000</v>
      </c>
      <c r="R13" s="2">
        <f t="shared" si="10"/>
        <v>622000000000</v>
      </c>
    </row>
    <row r="14" spans="1:18" ht="15.5" x14ac:dyDescent="0.35">
      <c r="C14" t="s">
        <v>27</v>
      </c>
      <c r="D14" s="2">
        <f>IFERROR(INDEX(D51:D500,MATCH($C$14,$C$51:$C$500,0)),"")</f>
        <v>-48072834275</v>
      </c>
      <c r="E14" s="2">
        <f>IFERROR(INDEX(E51:E500,MATCH($C$14,$C$51:$C$500,0)),"")</f>
        <v>-82999745739</v>
      </c>
      <c r="H14" s="2">
        <f>IFERROR(SUM(D14:G14)*(4/MAX(1,COUNT(D14:G14))),"")</f>
        <v>-262145160028</v>
      </c>
      <c r="I14" s="2">
        <f t="shared" ref="I14:R14" si="11">IFERROR(INDEX(I51:I500,MATCH($C$14,$C$51:$C$500,0)),"")</f>
        <v>-374274019515</v>
      </c>
      <c r="J14" s="2">
        <f t="shared" si="11"/>
        <v>-331705352502</v>
      </c>
      <c r="K14" s="2">
        <f t="shared" si="11"/>
        <v>-230514614678</v>
      </c>
      <c r="L14" s="2">
        <f t="shared" si="11"/>
        <v>-230326938099</v>
      </c>
      <c r="M14" s="2">
        <f t="shared" si="11"/>
        <v>-200010291201</v>
      </c>
      <c r="N14" s="2">
        <f t="shared" si="11"/>
        <v>0</v>
      </c>
      <c r="O14" s="2">
        <f t="shared" si="11"/>
        <v>0</v>
      </c>
      <c r="P14" s="2">
        <f t="shared" si="11"/>
        <v>0</v>
      </c>
      <c r="Q14" s="2">
        <f t="shared" si="11"/>
        <v>-87614645245</v>
      </c>
      <c r="R14" s="2">
        <f t="shared" si="11"/>
        <v>-26716677576</v>
      </c>
    </row>
    <row r="15" spans="1:18" ht="15.5" x14ac:dyDescent="0.35">
      <c r="C15" t="s">
        <v>28</v>
      </c>
      <c r="D15" s="2">
        <f>IFERROR(INDEX(D51:D500,MATCH($C$15,$C$51:$C$500,0)),"")</f>
        <v>-681690299</v>
      </c>
      <c r="E15" s="2">
        <f>IFERROR(INDEX(E51:E500,MATCH($C$15,$C$51:$C$500,0)),"")</f>
        <v>28831458216</v>
      </c>
      <c r="H15" s="2">
        <f>IFERROR(SUM(D15:G15)*(4/MAX(1,COUNT(D15:G15))),"")</f>
        <v>56299535834</v>
      </c>
      <c r="I15" s="2">
        <f t="shared" ref="I15:R15" si="12">IFERROR(INDEX(I51:I500,MATCH($C$15,$C$51:$C$500,0)),"")</f>
        <v>-11113205155</v>
      </c>
      <c r="J15" s="2">
        <f t="shared" si="12"/>
        <v>-9534755388</v>
      </c>
      <c r="K15" s="2">
        <f t="shared" si="12"/>
        <v>-9006796782</v>
      </c>
      <c r="L15" s="2">
        <f t="shared" si="12"/>
        <v>-11279742435</v>
      </c>
      <c r="M15" s="2">
        <f t="shared" si="12"/>
        <v>-9987168433</v>
      </c>
      <c r="N15" s="2">
        <f t="shared" si="12"/>
        <v>-11460783492</v>
      </c>
      <c r="O15" s="2">
        <f t="shared" si="12"/>
        <v>-112159353835</v>
      </c>
      <c r="P15" s="2">
        <f t="shared" si="12"/>
        <v>-88853235591</v>
      </c>
      <c r="Q15" s="2">
        <f t="shared" si="12"/>
        <v>-56789545667</v>
      </c>
      <c r="R15" s="2">
        <f t="shared" si="12"/>
        <v>-11571367484</v>
      </c>
    </row>
    <row r="16" spans="1:18" ht="15.5" x14ac:dyDescent="0.35">
      <c r="C16" t="s">
        <v>29</v>
      </c>
      <c r="D16" s="2">
        <f>IFERROR(INDEX(D51:D500,MATCH($C$16,$C$51:$C$500,0)),"")</f>
        <v>34160186486</v>
      </c>
      <c r="E16" s="2">
        <f>IFERROR(INDEX(E51:E500,MATCH($C$16,$C$51:$C$500,0)),"")</f>
        <v>-101564376219</v>
      </c>
      <c r="H16" s="2">
        <f>IFERROR(SUM(D16:G16)*(4/MAX(1,COUNT(D16:G16))),"")</f>
        <v>-134808379466</v>
      </c>
      <c r="I16" s="2">
        <f t="shared" ref="I16:R16" si="13">IFERROR(INDEX(I51:I500,MATCH($C$16,$C$51:$C$500,0)),"")</f>
        <v>-1340968561639</v>
      </c>
      <c r="J16" s="2">
        <f t="shared" si="13"/>
        <v>203632366703</v>
      </c>
      <c r="K16" s="2">
        <f t="shared" si="13"/>
        <v>181788066851</v>
      </c>
      <c r="L16" s="2">
        <f t="shared" si="13"/>
        <v>192941358059</v>
      </c>
      <c r="M16" s="2">
        <f t="shared" si="13"/>
        <v>156800353770</v>
      </c>
      <c r="N16" s="2">
        <f t="shared" si="13"/>
        <v>127342712236</v>
      </c>
      <c r="O16" s="2">
        <f t="shared" si="13"/>
        <v>551412616943</v>
      </c>
      <c r="P16" s="2">
        <f t="shared" si="13"/>
        <v>521151393576</v>
      </c>
      <c r="Q16" s="2">
        <f t="shared" si="13"/>
        <v>301340012063</v>
      </c>
      <c r="R16" s="2">
        <f t="shared" si="13"/>
        <v>52934190287</v>
      </c>
    </row>
    <row r="17" spans="1:18" ht="15.5" x14ac:dyDescent="0.35">
      <c r="A17" t="s">
        <v>30</v>
      </c>
    </row>
    <row r="18" spans="1:18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</row>
    <row r="19" spans="1:18" ht="15.5" x14ac:dyDescent="0.35">
      <c r="A19" t="s">
        <v>44</v>
      </c>
      <c r="C19" t="s">
        <v>45</v>
      </c>
    </row>
    <row r="20" spans="1:18" ht="15.5" x14ac:dyDescent="0.35">
      <c r="A20" t="s">
        <v>46</v>
      </c>
      <c r="C20" t="s">
        <v>47</v>
      </c>
      <c r="D20" s="2">
        <f ca="1">IFERROR(D21*D2,"")</f>
        <v>1604540000000</v>
      </c>
      <c r="E20" s="2">
        <f ca="1">IFERROR(E21*E2,"")</f>
        <v>960680000000</v>
      </c>
      <c r="H20" s="2">
        <f t="shared" ref="H20:R20" ca="1" si="14">IFERROR(H21*H2,"")</f>
        <v>960680000000</v>
      </c>
      <c r="I20" s="2">
        <f t="shared" ca="1" si="14"/>
        <v>1768060000000</v>
      </c>
      <c r="J20" s="2">
        <f t="shared" ca="1" si="14"/>
        <v>562100000000</v>
      </c>
      <c r="K20" s="2">
        <f t="shared" ca="1" si="14"/>
        <v>807380000000</v>
      </c>
      <c r="L20" s="2">
        <f t="shared" ca="1" si="14"/>
        <v>1267280000000</v>
      </c>
      <c r="M20" s="2">
        <f t="shared" ca="1" si="14"/>
        <v>1778280000000</v>
      </c>
      <c r="N20" s="2">
        <f t="shared" ca="1" si="14"/>
        <v>2677640000000</v>
      </c>
      <c r="O20" s="2">
        <f t="shared" ca="1" si="14"/>
        <v>2452800000000</v>
      </c>
      <c r="P20" s="2">
        <f t="shared" ca="1" si="14"/>
        <v>3249960000000</v>
      </c>
      <c r="Q20" s="2">
        <f t="shared" ca="1" si="14"/>
        <v>4251520000000</v>
      </c>
      <c r="R20" s="2" t="str">
        <f t="shared" ca="1" si="14"/>
        <v/>
      </c>
    </row>
    <row r="21" spans="1:18" ht="15.5" x14ac:dyDescent="0.35">
      <c r="C21" t="s">
        <v>12</v>
      </c>
      <c r="D21" s="2">
        <f>IFERROR(INDEX(D51:D500,MATCH($C$7,$C$51:$C$500,0)),"")</f>
        <v>10220000000</v>
      </c>
      <c r="E21" s="2">
        <f>IFERROR(INDEX(E51:E500,MATCH($C$7,$C$51:$C$500,0)),"")</f>
        <v>10220000000</v>
      </c>
      <c r="H21" s="2">
        <f>IFERROR(INDEX(D21:G21,COUNT(D21:G21)),"")</f>
        <v>10220000000</v>
      </c>
      <c r="I21" s="2">
        <f t="shared" ref="I21:R21" si="15">IFERROR(INDEX(I51:I500,MATCH($C$7,$C$51:$C$500,0)),"")</f>
        <v>10220000000</v>
      </c>
      <c r="J21" s="2">
        <f t="shared" si="15"/>
        <v>10220000000</v>
      </c>
      <c r="K21" s="2">
        <f t="shared" si="15"/>
        <v>10220000000</v>
      </c>
      <c r="L21" s="2">
        <f t="shared" si="15"/>
        <v>10220000000</v>
      </c>
      <c r="M21" s="2">
        <f t="shared" si="15"/>
        <v>10220000000</v>
      </c>
      <c r="N21" s="2">
        <f t="shared" si="15"/>
        <v>10220000000</v>
      </c>
      <c r="O21" s="2">
        <f t="shared" si="15"/>
        <v>10220000000</v>
      </c>
      <c r="P21" s="2">
        <f t="shared" si="15"/>
        <v>10220000000</v>
      </c>
      <c r="Q21" s="2">
        <f t="shared" si="15"/>
        <v>10220000000</v>
      </c>
      <c r="R21" s="2">
        <f t="shared" si="15"/>
        <v>0</v>
      </c>
    </row>
    <row r="23" spans="1:18" ht="15.5" x14ac:dyDescent="0.35">
      <c r="B23" t="s">
        <v>48</v>
      </c>
      <c r="C23" t="s">
        <v>49</v>
      </c>
      <c r="D23" s="3">
        <f>IFERROR(D5/D6*100,"")</f>
        <v>5.6888934202380032E-2</v>
      </c>
      <c r="E23" s="3">
        <f>IFERROR(E5/E6*100,"")</f>
        <v>-5.7113210147756375</v>
      </c>
      <c r="H23" s="3">
        <f t="shared" ref="H23:R23" si="16">IFERROR(H5/H6*100,"")</f>
        <v>-11.306998093231989</v>
      </c>
      <c r="I23" s="3">
        <f t="shared" si="16"/>
        <v>-68.338376892299863</v>
      </c>
      <c r="J23" s="3">
        <f t="shared" si="16"/>
        <v>2.7318045282828844</v>
      </c>
      <c r="K23" s="3">
        <f t="shared" si="16"/>
        <v>2.5866911015606009</v>
      </c>
      <c r="L23" s="3">
        <f t="shared" si="16"/>
        <v>3.3665025363848198</v>
      </c>
      <c r="M23" s="3">
        <f t="shared" si="16"/>
        <v>2.8171188261787701</v>
      </c>
      <c r="N23" s="3">
        <f t="shared" si="16"/>
        <v>2.1934616408000833</v>
      </c>
      <c r="O23" s="3">
        <f t="shared" si="16"/>
        <v>10.555921248567959</v>
      </c>
      <c r="P23" s="3">
        <f t="shared" si="16"/>
        <v>12.189736247972059</v>
      </c>
      <c r="Q23" s="3">
        <f t="shared" si="16"/>
        <v>7.8112228289412808</v>
      </c>
      <c r="R23" s="3">
        <f t="shared" si="16"/>
        <v>19.512460047921962</v>
      </c>
    </row>
    <row r="24" spans="1:18" ht="15.5" x14ac:dyDescent="0.35">
      <c r="C24" t="s">
        <v>50</v>
      </c>
      <c r="D24" s="4" t="str">
        <f>IFERROR(_xlfn.RRI(5,I23,D23),"")</f>
        <v/>
      </c>
      <c r="E24" s="4" t="str">
        <f>IFERROR(_xlfn.RRI(5,J23,E23),"")</f>
        <v/>
      </c>
      <c r="H24" s="4" t="str">
        <f t="shared" ref="H24:R24" si="17">IFERROR(_xlfn.RRI(5,M23,H23),"")</f>
        <v/>
      </c>
      <c r="I24" s="4" t="str">
        <f t="shared" si="17"/>
        <v/>
      </c>
      <c r="J24" s="4">
        <f t="shared" si="17"/>
        <v>-0.23688376023941993</v>
      </c>
      <c r="K24" s="4">
        <f t="shared" si="17"/>
        <v>-0.2665845541134142</v>
      </c>
      <c r="L24" s="4">
        <f t="shared" si="17"/>
        <v>-0.15493136348292169</v>
      </c>
      <c r="M24" s="4">
        <f t="shared" si="17"/>
        <v>-0.32095488728798671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51</v>
      </c>
      <c r="C25" t="s">
        <v>52</v>
      </c>
      <c r="D25" s="3">
        <f>IFERROR(INDEX(D51:D500,MATCH($A$25,$C$51:$C$500,0)),"")</f>
        <v>0.12</v>
      </c>
      <c r="E25" s="3">
        <f>IFERROR(INDEX(E51:E500,MATCH($A$25,$C$51:$C$500,0)),"")</f>
        <v>-11.41</v>
      </c>
      <c r="H25" s="3">
        <f>IFERROR(INDEX(D25:G25,COUNT(D25:G25)),"")</f>
        <v>-11.41</v>
      </c>
      <c r="I25" s="3">
        <f t="shared" ref="I25:R25" si="18">IFERROR(INDEX(I51:I500,MATCH($C$25,$C$51:$C$500,0)),"")</f>
        <v>-143.06</v>
      </c>
      <c r="J25" s="3">
        <f t="shared" si="18"/>
        <v>8.84</v>
      </c>
      <c r="K25" s="3">
        <f t="shared" si="18"/>
        <v>7.85</v>
      </c>
      <c r="L25" s="3">
        <f t="shared" si="18"/>
        <v>9.85</v>
      </c>
      <c r="M25" s="3">
        <f t="shared" si="18"/>
        <v>7.52</v>
      </c>
      <c r="N25" s="3">
        <f t="shared" si="18"/>
        <v>5.73</v>
      </c>
      <c r="O25" s="3">
        <f t="shared" si="18"/>
        <v>32.4</v>
      </c>
      <c r="P25" s="3">
        <f t="shared" si="18"/>
        <v>31.93</v>
      </c>
      <c r="Q25" s="3">
        <f t="shared" si="18"/>
        <v>18.420000000000002</v>
      </c>
      <c r="R25" s="3">
        <f t="shared" si="18"/>
        <v>373445.49</v>
      </c>
    </row>
    <row r="26" spans="1:18" ht="15.5" x14ac:dyDescent="0.35">
      <c r="C26" t="s">
        <v>53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R26" si="19">IFERROR(_xlfn.RRI(5,M25,H25),"")</f>
        <v/>
      </c>
      <c r="I26" s="4" t="str">
        <f t="shared" si="19"/>
        <v/>
      </c>
      <c r="J26" s="4">
        <f t="shared" si="19"/>
        <v>-0.22877437533138434</v>
      </c>
      <c r="K26" s="4">
        <f t="shared" si="19"/>
        <v>-0.2446744986201258</v>
      </c>
      <c r="L26" s="4">
        <f t="shared" si="19"/>
        <v>-0.11767350446364611</v>
      </c>
      <c r="M26" s="4">
        <f t="shared" si="19"/>
        <v>-0.88497344200951011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54</v>
      </c>
      <c r="D27" s="3">
        <f>IFERROR(D4/D21,"")</f>
        <v>107.53675726917808</v>
      </c>
      <c r="E27" s="3">
        <f>IFERROR(E4/E21,"")</f>
        <v>102.63880145097848</v>
      </c>
      <c r="H27" s="3">
        <f t="shared" ref="H27:R27" si="20">IFERROR(H4/H21,"")</f>
        <v>420.35111744031309</v>
      </c>
      <c r="I27" s="3">
        <f t="shared" si="20"/>
        <v>386.10177842142855</v>
      </c>
      <c r="J27" s="3">
        <f t="shared" si="20"/>
        <v>370.92066649305286</v>
      </c>
      <c r="K27" s="3">
        <f t="shared" si="20"/>
        <v>332.76567879373778</v>
      </c>
      <c r="L27" s="3">
        <f t="shared" si="20"/>
        <v>355.69429341311155</v>
      </c>
      <c r="M27" s="3">
        <f t="shared" si="20"/>
        <v>274.68053320724073</v>
      </c>
      <c r="N27" s="3">
        <f t="shared" si="20"/>
        <v>228.66505297446184</v>
      </c>
      <c r="O27" s="3">
        <f t="shared" si="20"/>
        <v>377.03063620714283</v>
      </c>
      <c r="P27" s="3">
        <f t="shared" si="20"/>
        <v>298.58864981105677</v>
      </c>
      <c r="Q27" s="3">
        <f t="shared" si="20"/>
        <v>177.72139892113503</v>
      </c>
      <c r="R27" s="3" t="str">
        <f t="shared" si="20"/>
        <v/>
      </c>
    </row>
    <row r="28" spans="1:18" ht="15.5" x14ac:dyDescent="0.35">
      <c r="C28" t="s">
        <v>55</v>
      </c>
      <c r="D28" s="4">
        <f>IFERROR(_xlfn.RRI(5,I27,D27),"")</f>
        <v>-0.22558986722997421</v>
      </c>
      <c r="E28" s="4">
        <f>IFERROR(_xlfn.RRI(5,J27,E27),"")</f>
        <v>-0.22659654455291844</v>
      </c>
      <c r="H28" s="4">
        <f t="shared" ref="H28:R28" si="21">IFERROR(_xlfn.RRI(5,M27,H27),"")</f>
        <v>8.8821943725207797E-2</v>
      </c>
      <c r="I28" s="4">
        <f t="shared" si="21"/>
        <v>0.11045356109235938</v>
      </c>
      <c r="J28" s="4">
        <f t="shared" si="21"/>
        <v>-3.2623159456859341E-3</v>
      </c>
      <c r="K28" s="4">
        <f t="shared" si="21"/>
        <v>2.1910935163314882E-2</v>
      </c>
      <c r="L28" s="4">
        <f t="shared" si="21"/>
        <v>0.14886086261960396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56</v>
      </c>
      <c r="H29" s="4">
        <f t="shared" ref="H29:R29" si="22">IFERROR(((H25-I25)/I25)*100%,"")</f>
        <v>-0.92024325457849854</v>
      </c>
      <c r="I29" s="4">
        <f t="shared" si="22"/>
        <v>-17.183257918552037</v>
      </c>
      <c r="J29" s="4">
        <f t="shared" si="22"/>
        <v>0.12611464968152869</v>
      </c>
      <c r="K29" s="4">
        <f t="shared" si="22"/>
        <v>-0.20304568527918782</v>
      </c>
      <c r="L29" s="4">
        <f t="shared" si="22"/>
        <v>0.30984042553191493</v>
      </c>
      <c r="M29" s="4">
        <f t="shared" si="22"/>
        <v>0.31239092495636983</v>
      </c>
      <c r="N29" s="4">
        <f t="shared" si="22"/>
        <v>-0.82314814814814807</v>
      </c>
      <c r="O29" s="4">
        <f t="shared" si="22"/>
        <v>1.4719699342311271E-2</v>
      </c>
      <c r="P29" s="4">
        <f t="shared" si="22"/>
        <v>0.7334419109663407</v>
      </c>
      <c r="Q29" s="4">
        <f t="shared" si="22"/>
        <v>-0.99995067553232475</v>
      </c>
      <c r="R29" s="4" t="str">
        <f t="shared" si="22"/>
        <v/>
      </c>
    </row>
    <row r="30" spans="1:18" ht="15.5" x14ac:dyDescent="0.35">
      <c r="C30" t="s">
        <v>57</v>
      </c>
      <c r="H30" s="4">
        <f t="shared" ref="H30:R30" si="23">IFERROR(((H27-I27)/I27)*100%,"")</f>
        <v>8.8705468177102065E-2</v>
      </c>
      <c r="I30" s="4">
        <f t="shared" si="23"/>
        <v>4.0928191119434479E-2</v>
      </c>
      <c r="J30" s="4">
        <f t="shared" si="23"/>
        <v>0.11466022529013624</v>
      </c>
      <c r="K30" s="4">
        <f t="shared" si="23"/>
        <v>-6.4461575695688639E-2</v>
      </c>
      <c r="L30" s="4">
        <f t="shared" si="23"/>
        <v>0.2949381205137957</v>
      </c>
      <c r="M30" s="4">
        <f t="shared" si="23"/>
        <v>0.2012352986790599</v>
      </c>
      <c r="N30" s="4">
        <f t="shared" si="23"/>
        <v>-0.3935106831773959</v>
      </c>
      <c r="O30" s="4">
        <f t="shared" si="23"/>
        <v>0.26270920360075034</v>
      </c>
      <c r="P30" s="4">
        <f t="shared" si="23"/>
        <v>0.68009396518174681</v>
      </c>
      <c r="Q30" s="4" t="str">
        <f t="shared" si="23"/>
        <v/>
      </c>
      <c r="R30" s="4" t="str">
        <f t="shared" si="23"/>
        <v/>
      </c>
    </row>
    <row r="32" spans="1:18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90.83</v>
      </c>
      <c r="E32" s="3">
        <f>IFERROR(INDEX(E51:E500,MATCH($A$32,$C$51:$C$500,0)),"")</f>
        <v>90.72</v>
      </c>
      <c r="H32" s="3">
        <f>IFERROR(INDEX(D32:G32,COUNT(D32:G32)),"")</f>
        <v>90.72</v>
      </c>
      <c r="I32" s="3">
        <f t="shared" ref="I32:R32" si="24">IFERROR(INDEX(I51:I500,MATCH($C$32,$C$51:$C$500,0)),"")</f>
        <v>104.51</v>
      </c>
      <c r="J32" s="3">
        <f t="shared" si="24"/>
        <v>246.94</v>
      </c>
      <c r="K32" s="3">
        <f t="shared" si="24"/>
        <v>237.6</v>
      </c>
      <c r="L32" s="3">
        <f t="shared" si="24"/>
        <v>229.21</v>
      </c>
      <c r="M32" s="3">
        <f t="shared" si="24"/>
        <v>219.59</v>
      </c>
      <c r="N32" s="3">
        <f t="shared" si="24"/>
        <v>212.53</v>
      </c>
      <c r="O32" s="3">
        <f t="shared" si="24"/>
        <v>246.29</v>
      </c>
      <c r="P32" s="3">
        <f t="shared" si="24"/>
        <v>223.23</v>
      </c>
      <c r="Q32" s="3">
        <f t="shared" si="24"/>
        <v>194.93</v>
      </c>
      <c r="R32" s="3">
        <f t="shared" si="24"/>
        <v>1913557.53</v>
      </c>
    </row>
    <row r="33" spans="1:18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0.98</v>
      </c>
      <c r="E33" s="3">
        <f>IFERROR(INDEX(E51:E500,MATCH($A$33,$C$51:$C$500,0)),"")</f>
        <v>1.04</v>
      </c>
      <c r="H33" s="3">
        <f>IFERROR(INDEX(D33:G33,COUNT(D33:G33)),"")</f>
        <v>1.04</v>
      </c>
      <c r="I33" s="3">
        <f t="shared" ref="I33:R33" si="25">IFERROR(INDEX(I51:I500,MATCH($C$33,$C$51:$C$500,0)),"")</f>
        <v>1.66</v>
      </c>
      <c r="J33" s="3">
        <f t="shared" si="25"/>
        <v>0.22</v>
      </c>
      <c r="K33" s="3">
        <f t="shared" si="25"/>
        <v>0.33</v>
      </c>
      <c r="L33" s="3">
        <f t="shared" si="25"/>
        <v>0.54</v>
      </c>
      <c r="M33" s="3">
        <f t="shared" si="25"/>
        <v>0.79</v>
      </c>
      <c r="N33" s="3">
        <f t="shared" si="25"/>
        <v>1.23</v>
      </c>
      <c r="O33" s="3">
        <f t="shared" si="25"/>
        <v>0.97</v>
      </c>
      <c r="P33" s="3">
        <f t="shared" si="25"/>
        <v>1.42</v>
      </c>
      <c r="Q33" s="3">
        <f t="shared" si="25"/>
        <v>2.13</v>
      </c>
      <c r="R33" s="3">
        <f t="shared" si="25"/>
        <v>0</v>
      </c>
    </row>
    <row r="34" spans="1:18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741.67</v>
      </c>
      <c r="E34" s="3">
        <f>IFERROR(INDEX(E51:E500,MATCH($A$34,$C$51:$C$500,0)),"")</f>
        <v>-8.24</v>
      </c>
      <c r="H34" s="3">
        <f>IFERROR(INDEX(D34:G34,COUNT(D34:G34)),"")</f>
        <v>-8.24</v>
      </c>
      <c r="I34" s="3">
        <f t="shared" ref="I34:R34" si="26">IFERROR(INDEX(I51:I500,MATCH($C$34,$C$51:$C$500,0)),"")</f>
        <v>-1.21</v>
      </c>
      <c r="J34" s="3">
        <f t="shared" si="26"/>
        <v>6.22</v>
      </c>
      <c r="K34" s="3">
        <f t="shared" si="26"/>
        <v>10.06</v>
      </c>
      <c r="L34" s="3">
        <f t="shared" si="26"/>
        <v>12.59</v>
      </c>
      <c r="M34" s="3">
        <f t="shared" si="26"/>
        <v>23.14</v>
      </c>
      <c r="N34" s="3">
        <f t="shared" si="26"/>
        <v>45.72</v>
      </c>
      <c r="O34" s="3">
        <f t="shared" si="26"/>
        <v>7.41</v>
      </c>
      <c r="P34" s="3">
        <f t="shared" si="26"/>
        <v>9.9600000000000009</v>
      </c>
      <c r="Q34" s="3">
        <f t="shared" si="26"/>
        <v>22.58</v>
      </c>
      <c r="R34" s="3">
        <f t="shared" si="26"/>
        <v>0</v>
      </c>
    </row>
    <row r="35" spans="1:18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0.83</v>
      </c>
      <c r="E35" s="3">
        <f>IFERROR(INDEX(E51:E500,MATCH($A$35,$C$51:$C$500,0)),"")</f>
        <v>0.92</v>
      </c>
      <c r="H35" s="3">
        <f>IFERROR(INDEX(D35:G35,COUNT(D35:G35)),"")</f>
        <v>0.92</v>
      </c>
      <c r="I35" s="3">
        <f t="shared" ref="I35:R35" si="27">IFERROR(INDEX(I51:I500,MATCH($C$35,$C$51:$C$500,0)),"")</f>
        <v>0.45</v>
      </c>
      <c r="J35" s="3">
        <f t="shared" si="27"/>
        <v>0.15</v>
      </c>
      <c r="K35" s="3">
        <f t="shared" si="27"/>
        <v>0.24</v>
      </c>
      <c r="L35" s="3">
        <f t="shared" si="27"/>
        <v>0.35</v>
      </c>
      <c r="M35" s="3">
        <f t="shared" si="27"/>
        <v>0.63</v>
      </c>
      <c r="N35" s="3">
        <f t="shared" si="27"/>
        <v>1.1499999999999999</v>
      </c>
      <c r="O35" s="3">
        <f t="shared" si="27"/>
        <v>0.64</v>
      </c>
      <c r="P35" s="3">
        <f t="shared" si="27"/>
        <v>1.07</v>
      </c>
      <c r="Q35" s="3">
        <f t="shared" si="27"/>
        <v>2.34</v>
      </c>
      <c r="R35" s="3">
        <f t="shared" si="27"/>
        <v>0</v>
      </c>
    </row>
    <row r="36" spans="1:18" ht="15.5" x14ac:dyDescent="0.35">
      <c r="B36" t="s">
        <v>70</v>
      </c>
      <c r="C36" t="s">
        <v>71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R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0.10099999999999999</v>
      </c>
      <c r="N36" s="4">
        <f t="shared" si="28"/>
        <v>0.20250000000000001</v>
      </c>
      <c r="O36" s="4">
        <f t="shared" si="28"/>
        <v>0.2006</v>
      </c>
      <c r="P36" s="4">
        <f t="shared" si="28"/>
        <v>0</v>
      </c>
      <c r="Q36" s="4">
        <f t="shared" si="28"/>
        <v>0.29969999999999997</v>
      </c>
      <c r="R36" s="4">
        <f t="shared" si="28"/>
        <v>0</v>
      </c>
    </row>
    <row r="37" spans="1:18" ht="15.5" x14ac:dyDescent="0.35">
      <c r="B37" t="s">
        <v>72</v>
      </c>
      <c r="C37" t="s">
        <v>73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R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0.76</v>
      </c>
      <c r="N37" s="3">
        <f t="shared" si="29"/>
        <v>1.1599999999999999</v>
      </c>
      <c r="O37" s="3">
        <f t="shared" si="29"/>
        <v>6.5</v>
      </c>
      <c r="P37" s="3">
        <f t="shared" si="29"/>
        <v>0</v>
      </c>
      <c r="Q37" s="3">
        <f t="shared" si="29"/>
        <v>5.52</v>
      </c>
      <c r="R37" s="3">
        <f t="shared" si="29"/>
        <v>0</v>
      </c>
    </row>
    <row r="50" spans="2:18" ht="15.5" x14ac:dyDescent="0.35">
      <c r="D50" t="s">
        <v>836</v>
      </c>
      <c r="E50" t="s">
        <v>370</v>
      </c>
      <c r="F50" t="s">
        <v>371</v>
      </c>
      <c r="G50" t="s">
        <v>372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</row>
    <row r="51" spans="2:18" ht="15.5" x14ac:dyDescent="0.35">
      <c r="B51" t="s">
        <v>79</v>
      </c>
      <c r="C51" t="s">
        <v>6</v>
      </c>
      <c r="D51" s="5">
        <v>1099025659291</v>
      </c>
      <c r="E51" s="5">
        <v>1048968550829</v>
      </c>
      <c r="F51" s="5">
        <v>1179566428696</v>
      </c>
      <c r="G51" s="5">
        <v>1174520387151</v>
      </c>
      <c r="I51" s="5">
        <v>3945960175467</v>
      </c>
      <c r="J51" s="5">
        <v>3790809211559</v>
      </c>
      <c r="K51" s="5">
        <v>3400865237272</v>
      </c>
      <c r="L51" s="5">
        <v>3635195678682</v>
      </c>
      <c r="M51" s="5">
        <v>2807235049378</v>
      </c>
      <c r="N51" s="5">
        <v>2336956841399</v>
      </c>
      <c r="O51" s="5">
        <v>3853253102037</v>
      </c>
      <c r="P51" s="5">
        <v>3051576001069</v>
      </c>
      <c r="Q51" s="5">
        <v>1816312696974</v>
      </c>
      <c r="R51" s="5">
        <v>371235818481</v>
      </c>
    </row>
    <row r="52" spans="2:18" ht="15.5" x14ac:dyDescent="0.35">
      <c r="C52" t="s">
        <v>80</v>
      </c>
      <c r="D52" s="5">
        <v>-945653243454</v>
      </c>
      <c r="E52" s="5">
        <v>-958016566751</v>
      </c>
      <c r="F52" s="5">
        <v>-1036825418293</v>
      </c>
      <c r="G52" s="5">
        <v>-1881247450720</v>
      </c>
      <c r="I52" s="5">
        <v>-4074721904725</v>
      </c>
      <c r="J52" s="5">
        <v>-3012589727376</v>
      </c>
      <c r="K52" s="5">
        <v>-2807300057531</v>
      </c>
      <c r="L52" s="5">
        <v>-3022812855659</v>
      </c>
      <c r="M52" s="5">
        <v>-2354939669531</v>
      </c>
      <c r="N52" s="5">
        <v>-1894602782051</v>
      </c>
      <c r="O52" s="5">
        <v>-3002889756925</v>
      </c>
      <c r="P52" s="5">
        <v>-2308259703120</v>
      </c>
      <c r="Q52" s="5">
        <v>-1370417993512</v>
      </c>
      <c r="R52" s="5">
        <v>-276013895645</v>
      </c>
    </row>
    <row r="53" spans="2:18" ht="15.5" x14ac:dyDescent="0.35">
      <c r="C53" t="s">
        <v>81</v>
      </c>
      <c r="D53" s="5">
        <v>153372415837</v>
      </c>
      <c r="E53" s="5">
        <v>90951984078</v>
      </c>
      <c r="F53" s="5">
        <v>142741010403</v>
      </c>
      <c r="G53" s="5">
        <v>-706727063569</v>
      </c>
      <c r="I53" s="5">
        <v>-128761729258</v>
      </c>
      <c r="J53" s="5">
        <v>778219484183</v>
      </c>
      <c r="K53" s="5">
        <v>593565179741</v>
      </c>
      <c r="L53" s="5">
        <v>612382823023</v>
      </c>
      <c r="M53" s="5">
        <v>452295379847</v>
      </c>
      <c r="N53" s="5">
        <v>442354059348</v>
      </c>
      <c r="O53" s="5">
        <v>850363345112</v>
      </c>
      <c r="P53" s="5">
        <v>743316297949</v>
      </c>
      <c r="Q53" s="5">
        <v>445894703462</v>
      </c>
      <c r="R53" s="5">
        <v>95221922836</v>
      </c>
    </row>
    <row r="54" spans="2:18" ht="15.5" x14ac:dyDescent="0.35">
      <c r="C54" t="s">
        <v>82</v>
      </c>
      <c r="D54" s="5">
        <v>-21807981620</v>
      </c>
      <c r="E54" s="5">
        <v>-22371265061</v>
      </c>
      <c r="F54" s="5">
        <v>-28276050837</v>
      </c>
      <c r="G54" s="5">
        <v>-36936477632</v>
      </c>
      <c r="I54" s="5">
        <v>-107094267284</v>
      </c>
      <c r="J54" s="5">
        <v>-103022327839</v>
      </c>
      <c r="K54" s="5">
        <v>-75519159908</v>
      </c>
      <c r="L54" s="5">
        <v>-55199460429</v>
      </c>
      <c r="M54" s="5">
        <v>12922103509</v>
      </c>
      <c r="N54" s="5">
        <v>2335820840</v>
      </c>
      <c r="O54" s="5">
        <v>-70268794401</v>
      </c>
      <c r="P54" s="5">
        <v>-83031349635</v>
      </c>
      <c r="Q54" s="5">
        <v>-57029632669</v>
      </c>
      <c r="R54" s="5">
        <v>-13938909707</v>
      </c>
    </row>
    <row r="55" spans="2:18" ht="15.5" x14ac:dyDescent="0.35">
      <c r="C55" t="s">
        <v>2158</v>
      </c>
    </row>
    <row r="56" spans="2:18" ht="15.5" x14ac:dyDescent="0.35">
      <c r="C56" t="s">
        <v>83</v>
      </c>
      <c r="E56" s="5">
        <v>25182357850</v>
      </c>
      <c r="F56" s="5">
        <v>-25182357850</v>
      </c>
    </row>
    <row r="57" spans="2:18" ht="15.5" x14ac:dyDescent="0.35">
      <c r="C57" t="s">
        <v>874</v>
      </c>
    </row>
    <row r="58" spans="2:18" ht="15.5" x14ac:dyDescent="0.35">
      <c r="C58" t="s">
        <v>779</v>
      </c>
      <c r="D58" s="5">
        <v>-1185346543</v>
      </c>
      <c r="E58" s="5">
        <v>381552483</v>
      </c>
      <c r="F58" s="5">
        <v>-3093692987</v>
      </c>
      <c r="K58" s="5">
        <v>14706201031</v>
      </c>
      <c r="L58" s="5">
        <v>34058350703</v>
      </c>
      <c r="M58" s="5">
        <v>79709465716</v>
      </c>
      <c r="N58" s="5">
        <v>51442594664</v>
      </c>
    </row>
    <row r="59" spans="2:18" ht="15.5" x14ac:dyDescent="0.35">
      <c r="C59" t="s">
        <v>724</v>
      </c>
      <c r="D59" s="5">
        <v>-20622635077</v>
      </c>
      <c r="E59" s="5">
        <v>-47935175394</v>
      </c>
      <c r="G59" s="5">
        <v>-36936477632</v>
      </c>
      <c r="I59" s="5">
        <v>-107094267284</v>
      </c>
      <c r="J59" s="5">
        <v>-103022327839</v>
      </c>
      <c r="K59" s="5">
        <v>-90225360939</v>
      </c>
      <c r="L59" s="5">
        <v>-89257811132</v>
      </c>
      <c r="M59" s="5">
        <v>-66787362207</v>
      </c>
      <c r="N59" s="5">
        <v>-49106773824</v>
      </c>
      <c r="O59" s="5">
        <v>-70268794401</v>
      </c>
      <c r="P59" s="5">
        <v>-83031349635</v>
      </c>
      <c r="Q59" s="5">
        <v>-57029632669</v>
      </c>
      <c r="R59" s="5">
        <v>-13938909707</v>
      </c>
    </row>
    <row r="60" spans="2:18" ht="15.5" x14ac:dyDescent="0.35">
      <c r="C60" t="s">
        <v>85</v>
      </c>
      <c r="D60" s="5">
        <v>32297876946</v>
      </c>
      <c r="E60" s="5">
        <v>43881851370</v>
      </c>
      <c r="F60" s="5">
        <v>30226676686</v>
      </c>
      <c r="G60" s="5">
        <v>23536209795</v>
      </c>
      <c r="I60" s="5">
        <v>113253113718</v>
      </c>
      <c r="J60" s="5">
        <v>102523595380</v>
      </c>
      <c r="K60" s="5">
        <v>95196517482</v>
      </c>
      <c r="L60" s="5">
        <v>83163025889</v>
      </c>
      <c r="M60" s="5">
        <v>73664358844</v>
      </c>
      <c r="N60" s="5">
        <v>58855818965</v>
      </c>
      <c r="O60" s="5">
        <v>110661204169</v>
      </c>
      <c r="P60" s="5">
        <v>123277030553</v>
      </c>
      <c r="Q60" s="5">
        <v>56562213044</v>
      </c>
    </row>
    <row r="61" spans="2:18" ht="15.5" x14ac:dyDescent="0.35">
      <c r="C61" t="s">
        <v>86</v>
      </c>
      <c r="D61" s="5">
        <v>131564434217</v>
      </c>
      <c r="E61" s="5">
        <v>68580719017</v>
      </c>
      <c r="F61" s="5">
        <v>114464959566</v>
      </c>
      <c r="G61" s="5">
        <v>-743663541201</v>
      </c>
      <c r="I61" s="5">
        <v>-235855996542</v>
      </c>
      <c r="J61" s="5">
        <v>675197156344</v>
      </c>
      <c r="K61" s="5">
        <v>518046019833</v>
      </c>
      <c r="L61" s="5">
        <v>557183362594</v>
      </c>
      <c r="M61" s="5">
        <v>465217483356</v>
      </c>
      <c r="N61" s="5">
        <v>444689880188</v>
      </c>
      <c r="O61" s="5">
        <v>780094550711</v>
      </c>
      <c r="P61" s="5">
        <v>660284948314</v>
      </c>
      <c r="Q61" s="5">
        <v>388865070793</v>
      </c>
      <c r="R61" s="5">
        <v>81283013129</v>
      </c>
    </row>
    <row r="62" spans="2:18" ht="15.5" x14ac:dyDescent="0.35">
      <c r="C62" t="s">
        <v>87</v>
      </c>
      <c r="D62" s="5">
        <v>-97404247731</v>
      </c>
      <c r="E62" s="5">
        <v>-170145095236</v>
      </c>
      <c r="F62" s="5">
        <v>-98662863476</v>
      </c>
      <c r="G62" s="5">
        <v>-800015673834</v>
      </c>
      <c r="I62" s="5">
        <v>-1105112565097</v>
      </c>
      <c r="J62" s="5">
        <v>-471564789641</v>
      </c>
      <c r="K62" s="5">
        <v>-336257952982</v>
      </c>
      <c r="L62" s="5">
        <v>-364242004535</v>
      </c>
      <c r="M62" s="5">
        <v>-308417129586</v>
      </c>
      <c r="N62" s="5">
        <v>-317347167952</v>
      </c>
      <c r="O62" s="5">
        <v>-228681933768</v>
      </c>
      <c r="P62" s="5">
        <v>-139133554738</v>
      </c>
      <c r="Q62" s="5">
        <v>-87525058730</v>
      </c>
      <c r="R62" s="5">
        <v>-28348822842</v>
      </c>
    </row>
    <row r="63" spans="2:18" ht="15.5" x14ac:dyDescent="0.35">
      <c r="C63" t="s">
        <v>89</v>
      </c>
      <c r="J63" s="5">
        <v>800421546</v>
      </c>
      <c r="K63" s="5">
        <v>1402256029</v>
      </c>
      <c r="L63" s="5">
        <v>1952476077</v>
      </c>
      <c r="M63" s="5">
        <v>764820506</v>
      </c>
    </row>
    <row r="64" spans="2:18" ht="15.5" x14ac:dyDescent="0.35">
      <c r="C64" t="s">
        <v>27</v>
      </c>
      <c r="D64" s="5">
        <v>-48072834275</v>
      </c>
      <c r="E64" s="5">
        <v>-82999745739</v>
      </c>
      <c r="F64" s="5">
        <v>-84741492071</v>
      </c>
      <c r="G64" s="5">
        <v>-114182602272</v>
      </c>
      <c r="I64" s="5">
        <v>-374274019515</v>
      </c>
      <c r="J64" s="5">
        <v>-331705352502</v>
      </c>
      <c r="K64" s="5">
        <v>-230514614678</v>
      </c>
      <c r="L64" s="5">
        <v>-230326938099</v>
      </c>
      <c r="M64" s="5">
        <v>-200010291201</v>
      </c>
      <c r="Q64" s="5">
        <v>-87614645245</v>
      </c>
      <c r="R64" s="5">
        <v>-26716677576</v>
      </c>
    </row>
    <row r="65" spans="2:18" ht="15.5" x14ac:dyDescent="0.35">
      <c r="C65" t="s">
        <v>94</v>
      </c>
      <c r="D65" s="5">
        <v>-97404247731</v>
      </c>
      <c r="E65" s="5">
        <v>-170145095236</v>
      </c>
      <c r="F65" s="5">
        <v>-98662863476</v>
      </c>
      <c r="G65" s="5">
        <v>-800015673834</v>
      </c>
      <c r="I65" s="5">
        <v>-1105112565097</v>
      </c>
      <c r="J65" s="5">
        <v>-471564789641</v>
      </c>
      <c r="K65" s="5">
        <v>-336257952982</v>
      </c>
      <c r="L65" s="5">
        <v>-364242004535</v>
      </c>
      <c r="M65" s="5">
        <v>-308417129586</v>
      </c>
      <c r="N65" s="5">
        <v>-317347167952</v>
      </c>
      <c r="O65" s="5">
        <v>-228681933768</v>
      </c>
      <c r="P65" s="5">
        <v>-139133554738</v>
      </c>
      <c r="Q65" s="5">
        <v>-87525058730</v>
      </c>
      <c r="R65" s="5">
        <v>-28348822842</v>
      </c>
    </row>
    <row r="66" spans="2:18" ht="15.5" x14ac:dyDescent="0.35">
      <c r="C66" t="s">
        <v>29</v>
      </c>
      <c r="D66" s="5">
        <v>34160186486</v>
      </c>
      <c r="E66" s="5">
        <v>-101564376219</v>
      </c>
      <c r="F66" s="5">
        <v>15802096090</v>
      </c>
      <c r="G66" s="5">
        <v>-1543679215035</v>
      </c>
      <c r="I66" s="5">
        <v>-1340968561639</v>
      </c>
      <c r="J66" s="5">
        <v>203632366703</v>
      </c>
      <c r="K66" s="5">
        <v>181788066851</v>
      </c>
      <c r="L66" s="5">
        <v>192941358059</v>
      </c>
      <c r="M66" s="5">
        <v>156800353770</v>
      </c>
      <c r="N66" s="5">
        <v>127342712236</v>
      </c>
      <c r="O66" s="5">
        <v>551412616943</v>
      </c>
      <c r="P66" s="5">
        <v>521151393576</v>
      </c>
      <c r="Q66" s="5">
        <v>301340012063</v>
      </c>
      <c r="R66" s="5">
        <v>52934190287</v>
      </c>
    </row>
    <row r="67" spans="2:18" ht="15.5" x14ac:dyDescent="0.35">
      <c r="C67" t="s">
        <v>28</v>
      </c>
      <c r="D67" s="5">
        <v>-681690299</v>
      </c>
      <c r="E67" s="5">
        <v>28831458216</v>
      </c>
      <c r="F67" s="5">
        <v>-31755614587</v>
      </c>
      <c r="G67" s="5">
        <v>-3095888491</v>
      </c>
      <c r="I67" s="5">
        <v>-11113205155</v>
      </c>
      <c r="J67" s="5">
        <v>-9534755388</v>
      </c>
      <c r="K67" s="5">
        <v>-9006796782</v>
      </c>
      <c r="L67" s="5">
        <v>-11279742435</v>
      </c>
      <c r="M67" s="5">
        <v>-9987168433</v>
      </c>
      <c r="N67" s="5">
        <v>-11460783492</v>
      </c>
      <c r="O67" s="5">
        <v>-112159353835</v>
      </c>
      <c r="P67" s="5">
        <v>-88853235591</v>
      </c>
      <c r="Q67" s="5">
        <v>-56789545667</v>
      </c>
      <c r="R67" s="5">
        <v>-11571367484</v>
      </c>
    </row>
    <row r="68" spans="2:18" ht="15.5" x14ac:dyDescent="0.35">
      <c r="C68" t="s">
        <v>321</v>
      </c>
      <c r="D68" s="5">
        <v>-681690299</v>
      </c>
      <c r="E68" s="5">
        <v>-1496811332</v>
      </c>
      <c r="F68" s="5">
        <v>-1427345039</v>
      </c>
      <c r="G68" s="5">
        <v>-3095888491</v>
      </c>
      <c r="I68" s="5">
        <v>-11113205155</v>
      </c>
      <c r="J68" s="5">
        <v>-9534755388</v>
      </c>
      <c r="K68" s="5">
        <v>-9006796782</v>
      </c>
      <c r="L68" s="5">
        <v>-11279742435</v>
      </c>
      <c r="M68" s="5">
        <v>-9987168433</v>
      </c>
      <c r="N68" s="5">
        <v>-11460783492</v>
      </c>
      <c r="O68" s="5">
        <v>-14557168172</v>
      </c>
      <c r="P68" s="5">
        <v>-14342772836</v>
      </c>
      <c r="Q68" s="5">
        <v>-12888722269</v>
      </c>
      <c r="R68" s="5">
        <v>-5662534211</v>
      </c>
    </row>
    <row r="69" spans="2:18" ht="15.5" x14ac:dyDescent="0.35">
      <c r="C69" t="s">
        <v>93</v>
      </c>
      <c r="E69" s="5">
        <v>30328269548</v>
      </c>
      <c r="F69" s="5">
        <v>-30328269548</v>
      </c>
      <c r="O69" s="5">
        <v>-97602185663</v>
      </c>
      <c r="P69" s="5">
        <v>-74510462755</v>
      </c>
      <c r="Q69" s="5">
        <v>-43900823398</v>
      </c>
      <c r="R69" s="5">
        <v>-5908833273</v>
      </c>
    </row>
    <row r="70" spans="2:18" ht="15.5" x14ac:dyDescent="0.35">
      <c r="C70" t="s">
        <v>323</v>
      </c>
      <c r="D70" s="5">
        <v>-681690299</v>
      </c>
      <c r="E70" s="5">
        <v>28831458216</v>
      </c>
      <c r="F70" s="5">
        <v>-31755614587</v>
      </c>
      <c r="G70" s="5">
        <v>-3095888491</v>
      </c>
      <c r="I70" s="5">
        <v>-11113205155</v>
      </c>
      <c r="J70" s="5">
        <v>-9534755388</v>
      </c>
      <c r="K70" s="5">
        <v>-9006796782</v>
      </c>
      <c r="L70" s="5">
        <v>-11279742435</v>
      </c>
      <c r="M70" s="5">
        <v>-9987168433</v>
      </c>
      <c r="N70" s="5">
        <v>-11460783492</v>
      </c>
      <c r="O70" s="5">
        <v>-112159353835</v>
      </c>
      <c r="P70" s="5">
        <v>-88853235591</v>
      </c>
      <c r="Q70" s="5">
        <v>-56789545667</v>
      </c>
      <c r="R70" s="5">
        <v>-11571367484</v>
      </c>
    </row>
    <row r="71" spans="2:18" ht="15.5" x14ac:dyDescent="0.35">
      <c r="C71" t="s">
        <v>97</v>
      </c>
      <c r="D71" s="5">
        <v>33478496187</v>
      </c>
      <c r="E71" s="5">
        <v>-72732918003</v>
      </c>
      <c r="F71" s="5">
        <v>-15953518497</v>
      </c>
      <c r="G71" s="5">
        <v>-1546775103526</v>
      </c>
      <c r="I71" s="5">
        <v>-1352081766794</v>
      </c>
      <c r="J71" s="5">
        <v>194097611315</v>
      </c>
      <c r="K71" s="5">
        <v>172781270069</v>
      </c>
      <c r="L71" s="5">
        <v>181661615624</v>
      </c>
      <c r="M71" s="5">
        <v>146813185337</v>
      </c>
      <c r="N71" s="5">
        <v>115881928744</v>
      </c>
      <c r="O71" s="5">
        <v>439253263108</v>
      </c>
      <c r="P71" s="5">
        <v>432298157985</v>
      </c>
      <c r="Q71" s="5">
        <v>244550466396</v>
      </c>
      <c r="R71" s="5">
        <v>41362822803</v>
      </c>
    </row>
    <row r="72" spans="2:18" ht="15.5" x14ac:dyDescent="0.35">
      <c r="C72" t="s">
        <v>98</v>
      </c>
      <c r="G72" s="5">
        <v>9134052642</v>
      </c>
      <c r="I72" s="5">
        <v>9134052642</v>
      </c>
      <c r="J72" s="5">
        <v>3890741454</v>
      </c>
      <c r="K72" s="5">
        <v>8166448630</v>
      </c>
      <c r="L72" s="5">
        <v>7557239062</v>
      </c>
      <c r="M72" s="5">
        <v>10781126516</v>
      </c>
      <c r="N72" s="5">
        <v>5312066243</v>
      </c>
      <c r="O72" s="5">
        <v>5194682679</v>
      </c>
      <c r="P72" s="5">
        <v>36771933354</v>
      </c>
      <c r="Q72" s="5">
        <v>2617082556</v>
      </c>
      <c r="R72" s="5">
        <v>-7015935</v>
      </c>
    </row>
    <row r="73" spans="2:18" ht="15.5" x14ac:dyDescent="0.35">
      <c r="C73" t="s">
        <v>99</v>
      </c>
      <c r="D73" s="5">
        <v>33478496187</v>
      </c>
      <c r="E73" s="5">
        <v>-72732918003</v>
      </c>
      <c r="F73" s="5">
        <v>-15953518497</v>
      </c>
      <c r="G73" s="5">
        <v>-1537641050884</v>
      </c>
      <c r="I73" s="5">
        <v>-1342947714152</v>
      </c>
      <c r="J73" s="5">
        <v>197988352769</v>
      </c>
      <c r="K73" s="5">
        <v>180947718699</v>
      </c>
      <c r="L73" s="5">
        <v>189218854686</v>
      </c>
      <c r="M73" s="5">
        <v>157594311853</v>
      </c>
      <c r="N73" s="5">
        <v>121193994987</v>
      </c>
      <c r="O73" s="5">
        <v>444447945787</v>
      </c>
      <c r="P73" s="5">
        <v>469070091339</v>
      </c>
      <c r="Q73" s="5">
        <v>247167548952</v>
      </c>
      <c r="R73" s="5">
        <v>41355806868</v>
      </c>
    </row>
    <row r="74" spans="2:18" ht="15.5" x14ac:dyDescent="0.35">
      <c r="C74" t="s">
        <v>100</v>
      </c>
      <c r="D74" s="5">
        <v>33478496187</v>
      </c>
      <c r="E74" s="5">
        <v>-72732918002</v>
      </c>
      <c r="F74" s="5">
        <v>-15953518498</v>
      </c>
      <c r="G74" s="5">
        <v>-1546775103525</v>
      </c>
      <c r="I74" s="5">
        <v>-1352081766794</v>
      </c>
      <c r="J74" s="5">
        <v>194097611315</v>
      </c>
      <c r="K74" s="5">
        <v>172781270069</v>
      </c>
      <c r="L74" s="5">
        <v>181661615624</v>
      </c>
      <c r="M74" s="5">
        <v>146813185337</v>
      </c>
      <c r="N74" s="5">
        <v>115881928744</v>
      </c>
      <c r="O74" s="5">
        <v>439253263108</v>
      </c>
      <c r="P74" s="5">
        <v>432298157985</v>
      </c>
      <c r="Q74" s="5">
        <v>244550466396</v>
      </c>
      <c r="R74" s="5">
        <v>41362822803</v>
      </c>
    </row>
    <row r="75" spans="2:18" ht="15.5" x14ac:dyDescent="0.35">
      <c r="C75" t="s">
        <v>8</v>
      </c>
      <c r="D75" s="5">
        <v>1180619241</v>
      </c>
      <c r="E75" s="5">
        <v>-116614769372</v>
      </c>
      <c r="F75" s="5">
        <v>-46180195184</v>
      </c>
      <c r="G75" s="5">
        <v>-1561177260678</v>
      </c>
      <c r="I75" s="5">
        <v>-1456200827870</v>
      </c>
      <c r="J75" s="5">
        <v>95464757389</v>
      </c>
      <c r="K75" s="5">
        <v>85751201217</v>
      </c>
      <c r="L75" s="5">
        <v>106055828797</v>
      </c>
      <c r="M75" s="5">
        <v>83929953009</v>
      </c>
      <c r="N75" s="5">
        <v>62338176022</v>
      </c>
      <c r="O75" s="5">
        <v>333786741618</v>
      </c>
      <c r="P75" s="5">
        <v>345793060786</v>
      </c>
      <c r="Q75" s="5">
        <v>190605335908</v>
      </c>
      <c r="R75" s="5">
        <v>41355806868</v>
      </c>
    </row>
    <row r="76" spans="2:18" ht="15.5" x14ac:dyDescent="0.35">
      <c r="C76" t="s">
        <v>102</v>
      </c>
      <c r="D76" s="5">
        <v>33478496187</v>
      </c>
      <c r="E76" s="5">
        <v>-72732918002</v>
      </c>
      <c r="F76" s="5">
        <v>-15953518498</v>
      </c>
      <c r="G76" s="5">
        <v>-1546775103525</v>
      </c>
      <c r="I76" s="5">
        <v>-1352081766794</v>
      </c>
      <c r="J76" s="5">
        <v>194097611315</v>
      </c>
      <c r="K76" s="5">
        <v>172781270069</v>
      </c>
      <c r="L76" s="5">
        <v>181661615624</v>
      </c>
      <c r="M76" s="5">
        <v>146813185337</v>
      </c>
      <c r="N76" s="5">
        <v>115881928744</v>
      </c>
      <c r="O76" s="5">
        <v>439253263108</v>
      </c>
      <c r="P76" s="5">
        <v>432298157985</v>
      </c>
      <c r="Q76" s="5">
        <v>244550466396</v>
      </c>
      <c r="R76" s="5">
        <v>41362822803</v>
      </c>
    </row>
    <row r="77" spans="2:18" ht="15.5" x14ac:dyDescent="0.35">
      <c r="C77" t="s">
        <v>103</v>
      </c>
      <c r="D77" s="5">
        <v>33478496187</v>
      </c>
      <c r="E77" s="5">
        <v>-72732918002</v>
      </c>
      <c r="F77" s="5">
        <v>-15953518498</v>
      </c>
      <c r="G77" s="5">
        <v>-1537641050883</v>
      </c>
      <c r="I77" s="5">
        <v>-1342947714152</v>
      </c>
      <c r="J77" s="5">
        <v>197988352769</v>
      </c>
      <c r="K77" s="5">
        <v>180947718699</v>
      </c>
      <c r="L77" s="5">
        <v>189218854686</v>
      </c>
      <c r="M77" s="5">
        <v>157594311853</v>
      </c>
      <c r="N77" s="5">
        <v>121193994987</v>
      </c>
      <c r="O77" s="5">
        <v>444447945787</v>
      </c>
      <c r="P77" s="5">
        <v>469070091339</v>
      </c>
      <c r="Q77" s="5">
        <v>247167548952</v>
      </c>
      <c r="R77" s="5">
        <v>41355806868</v>
      </c>
    </row>
    <row r="78" spans="2:18" ht="15.5" x14ac:dyDescent="0.35">
      <c r="C78" t="s">
        <v>104</v>
      </c>
      <c r="D78" s="5">
        <v>33478496187</v>
      </c>
      <c r="E78" s="5">
        <v>-72732918002</v>
      </c>
      <c r="F78" s="5">
        <v>-15953518498</v>
      </c>
      <c r="G78" s="5">
        <v>-1537641050883</v>
      </c>
      <c r="I78" s="5">
        <v>-1342947714152</v>
      </c>
      <c r="J78" s="5">
        <v>197988352769</v>
      </c>
      <c r="K78" s="5">
        <v>180947718699</v>
      </c>
      <c r="L78" s="5">
        <v>189218854686</v>
      </c>
      <c r="M78" s="5">
        <v>157594311853</v>
      </c>
      <c r="N78" s="5">
        <v>121193994987</v>
      </c>
      <c r="O78" s="5">
        <v>444447945787</v>
      </c>
      <c r="P78" s="5">
        <v>469070091339</v>
      </c>
      <c r="Q78" s="5">
        <v>247167548952</v>
      </c>
      <c r="R78" s="5">
        <v>41355806868</v>
      </c>
    </row>
    <row r="80" spans="2:18" ht="15.5" x14ac:dyDescent="0.35">
      <c r="B80" t="s">
        <v>105</v>
      </c>
      <c r="C80" t="s">
        <v>106</v>
      </c>
    </row>
    <row r="81" spans="3:18" ht="15.5" x14ac:dyDescent="0.35">
      <c r="C81" t="s">
        <v>107</v>
      </c>
    </row>
    <row r="82" spans="3:18" ht="15.5" x14ac:dyDescent="0.35">
      <c r="C82" t="s">
        <v>20</v>
      </c>
      <c r="D82" s="5">
        <v>377874102146</v>
      </c>
      <c r="E82" s="5">
        <v>108838882682</v>
      </c>
      <c r="F82" s="5">
        <v>173608931807</v>
      </c>
      <c r="G82" s="5">
        <v>254393876084</v>
      </c>
      <c r="I82" s="5">
        <v>254393876084</v>
      </c>
      <c r="J82" s="5">
        <v>268063079610</v>
      </c>
      <c r="K82" s="5">
        <v>158012909569</v>
      </c>
      <c r="L82" s="5">
        <v>305614888536</v>
      </c>
      <c r="M82" s="5">
        <v>255387879363</v>
      </c>
      <c r="N82" s="5">
        <v>271262241670</v>
      </c>
      <c r="O82" s="5">
        <v>549104701857</v>
      </c>
      <c r="P82" s="5">
        <v>630943315426</v>
      </c>
      <c r="Q82" s="5">
        <v>1132459133995</v>
      </c>
      <c r="R82" s="5">
        <v>210955959903</v>
      </c>
    </row>
    <row r="83" spans="3:18" ht="15.5" x14ac:dyDescent="0.35">
      <c r="C83" t="s">
        <v>108</v>
      </c>
      <c r="D83" s="5">
        <v>89929268937</v>
      </c>
      <c r="E83" s="5">
        <v>102419445178</v>
      </c>
      <c r="F83" s="5">
        <v>112752198037</v>
      </c>
      <c r="G83" s="5">
        <v>112752609952</v>
      </c>
      <c r="I83" s="5">
        <v>112752609952</v>
      </c>
      <c r="J83" s="5">
        <v>112752609952</v>
      </c>
      <c r="K83" s="5">
        <v>107756526527</v>
      </c>
      <c r="L83" s="5">
        <v>109472110056</v>
      </c>
      <c r="M83" s="5">
        <v>156092127791</v>
      </c>
    </row>
    <row r="84" spans="3:18" ht="15.5" x14ac:dyDescent="0.35">
      <c r="C84" t="s">
        <v>109</v>
      </c>
      <c r="D84" s="5">
        <v>718235822918</v>
      </c>
      <c r="E84" s="5">
        <v>978423155316</v>
      </c>
      <c r="F84" s="5">
        <v>1114673391249</v>
      </c>
      <c r="G84" s="5">
        <v>1360099704039</v>
      </c>
      <c r="I84" s="5">
        <v>1360099704039</v>
      </c>
      <c r="J84" s="5">
        <v>1370510363046</v>
      </c>
      <c r="K84" s="5">
        <v>1506630082325</v>
      </c>
      <c r="L84" s="5">
        <v>808911460338</v>
      </c>
      <c r="M84" s="5">
        <v>797797756491</v>
      </c>
      <c r="N84" s="5">
        <v>723921618077</v>
      </c>
      <c r="O84" s="5">
        <v>689313638406</v>
      </c>
      <c r="P84" s="5">
        <v>629811059221</v>
      </c>
      <c r="Q84" s="5">
        <v>602213238833</v>
      </c>
      <c r="R84" s="5">
        <v>100820690209</v>
      </c>
    </row>
    <row r="85" spans="3:18" ht="15.5" x14ac:dyDescent="0.35">
      <c r="C85" t="s">
        <v>110</v>
      </c>
    </row>
    <row r="86" spans="3:18" ht="15.5" x14ac:dyDescent="0.35">
      <c r="C86" t="s">
        <v>111</v>
      </c>
      <c r="D86" s="5">
        <v>153785051345</v>
      </c>
      <c r="E86" s="5">
        <v>153365483217</v>
      </c>
      <c r="F86" s="5">
        <v>145661829497</v>
      </c>
      <c r="G86" s="5">
        <v>142446505656</v>
      </c>
      <c r="I86" s="5">
        <v>142446505656</v>
      </c>
      <c r="J86" s="5">
        <v>135796932933</v>
      </c>
      <c r="K86" s="5">
        <v>126997715567</v>
      </c>
      <c r="L86" s="5">
        <v>74360073745</v>
      </c>
      <c r="M86" s="5">
        <v>64471176845</v>
      </c>
    </row>
    <row r="87" spans="3:18" ht="15.5" x14ac:dyDescent="0.35">
      <c r="C87" t="s">
        <v>112</v>
      </c>
      <c r="D87" s="5">
        <v>718235822918</v>
      </c>
      <c r="E87" s="5">
        <v>978423155316</v>
      </c>
      <c r="F87" s="5">
        <v>1114673391249</v>
      </c>
      <c r="G87" s="5">
        <v>1360099704039</v>
      </c>
      <c r="I87" s="5">
        <v>1360099704039</v>
      </c>
      <c r="J87" s="5">
        <v>1370510363046</v>
      </c>
      <c r="K87" s="5">
        <v>1506630082325</v>
      </c>
      <c r="L87" s="5">
        <v>808911460338</v>
      </c>
      <c r="M87" s="5">
        <v>797797756491</v>
      </c>
      <c r="N87" s="5">
        <v>723921618077</v>
      </c>
      <c r="O87" s="5">
        <v>689313638406</v>
      </c>
      <c r="P87" s="5">
        <v>629811059221</v>
      </c>
      <c r="Q87" s="5">
        <v>602213238833</v>
      </c>
      <c r="R87" s="5">
        <v>100820690209</v>
      </c>
    </row>
    <row r="88" spans="3:18" ht="15.5" x14ac:dyDescent="0.35">
      <c r="C88" t="s">
        <v>781</v>
      </c>
      <c r="D88" s="5">
        <v>79418007735</v>
      </c>
      <c r="E88" s="5">
        <v>89306495902</v>
      </c>
      <c r="F88" s="5">
        <v>94678727162</v>
      </c>
      <c r="G88" s="5">
        <v>106113907153</v>
      </c>
      <c r="I88" s="5">
        <v>106113907153</v>
      </c>
      <c r="J88" s="5">
        <v>107568686897</v>
      </c>
      <c r="K88" s="5">
        <v>195787356589</v>
      </c>
      <c r="L88" s="5">
        <v>171225242810</v>
      </c>
      <c r="M88" s="5">
        <v>131209258844</v>
      </c>
      <c r="N88" s="5">
        <v>153753399477</v>
      </c>
      <c r="O88" s="5">
        <v>174293656051</v>
      </c>
      <c r="P88" s="5">
        <v>170351779319</v>
      </c>
      <c r="Q88" s="5">
        <v>22844515569</v>
      </c>
      <c r="R88" s="5">
        <v>10769253684</v>
      </c>
    </row>
    <row r="89" spans="3:18" ht="15.5" x14ac:dyDescent="0.35">
      <c r="C89" t="s">
        <v>1221</v>
      </c>
      <c r="D89" s="5">
        <v>79418007735</v>
      </c>
      <c r="E89" s="5">
        <v>89306495902</v>
      </c>
      <c r="F89" s="5">
        <v>94678727162</v>
      </c>
      <c r="G89" s="5">
        <v>106113907153</v>
      </c>
      <c r="I89" s="5">
        <v>106113907153</v>
      </c>
      <c r="J89" s="5">
        <v>107568686897</v>
      </c>
      <c r="K89" s="5">
        <v>195787356589</v>
      </c>
      <c r="L89" s="5">
        <v>171225242810</v>
      </c>
      <c r="M89" s="5">
        <v>131209258844</v>
      </c>
      <c r="N89" s="5">
        <v>153753399477</v>
      </c>
      <c r="O89" s="5">
        <v>174293656051</v>
      </c>
      <c r="P89" s="5">
        <v>170351779319</v>
      </c>
      <c r="Q89" s="5">
        <v>22844515569</v>
      </c>
      <c r="R89" s="5">
        <v>10769253684</v>
      </c>
    </row>
    <row r="90" spans="3:18" ht="15.5" x14ac:dyDescent="0.35">
      <c r="C90" t="s">
        <v>608</v>
      </c>
      <c r="K90" s="5">
        <v>5040358482</v>
      </c>
      <c r="L90" s="5">
        <v>12057867062</v>
      </c>
      <c r="M90" s="5">
        <v>18473541159</v>
      </c>
    </row>
    <row r="91" spans="3:18" ht="15.5" x14ac:dyDescent="0.35">
      <c r="C91" t="s">
        <v>113</v>
      </c>
      <c r="L91" s="5">
        <v>110188349350</v>
      </c>
    </row>
    <row r="92" spans="3:18" ht="15.5" x14ac:dyDescent="0.35">
      <c r="C92" t="s">
        <v>114</v>
      </c>
      <c r="L92" s="5">
        <v>110188349350</v>
      </c>
    </row>
    <row r="93" spans="3:18" ht="15.5" x14ac:dyDescent="0.35">
      <c r="C93" t="s">
        <v>115</v>
      </c>
      <c r="D93" s="5">
        <v>232661770962</v>
      </c>
      <c r="E93" s="5">
        <v>205540795229</v>
      </c>
      <c r="F93" s="5">
        <v>202173734557</v>
      </c>
      <c r="G93" s="5">
        <v>219603462803</v>
      </c>
      <c r="I93" s="5">
        <v>219603462803</v>
      </c>
      <c r="J93" s="5">
        <v>152619787600</v>
      </c>
      <c r="K93" s="5">
        <v>167652474661</v>
      </c>
      <c r="L93" s="5">
        <v>154034323581</v>
      </c>
      <c r="M93" s="5">
        <v>125996969406</v>
      </c>
      <c r="N93" s="5">
        <v>58979521801</v>
      </c>
      <c r="O93" s="5">
        <v>90851820025</v>
      </c>
      <c r="P93" s="5">
        <v>79172142400</v>
      </c>
      <c r="Q93" s="5">
        <v>58514079891</v>
      </c>
      <c r="R93" s="5">
        <v>2802845610</v>
      </c>
    </row>
    <row r="94" spans="3:18" ht="15.5" x14ac:dyDescent="0.35">
      <c r="C94" t="s">
        <v>85</v>
      </c>
      <c r="D94" s="5">
        <v>57722909505</v>
      </c>
      <c r="E94" s="5">
        <v>57722909505</v>
      </c>
      <c r="F94" s="5">
        <v>57722909505</v>
      </c>
      <c r="G94" s="5">
        <v>39092951482</v>
      </c>
      <c r="I94" s="5">
        <v>39092951482</v>
      </c>
      <c r="J94" s="5">
        <v>32588420473</v>
      </c>
      <c r="K94" s="5">
        <v>27463211322</v>
      </c>
      <c r="L94" s="5">
        <v>21927569231</v>
      </c>
      <c r="M94" s="5">
        <v>16623394976</v>
      </c>
      <c r="N94" s="5">
        <v>9622605011</v>
      </c>
      <c r="O94" s="5">
        <v>24483745951</v>
      </c>
      <c r="P94" s="5">
        <v>21972445128</v>
      </c>
      <c r="Q94" s="5">
        <v>2604126287</v>
      </c>
      <c r="R94" s="5">
        <v>-12956269</v>
      </c>
    </row>
    <row r="95" spans="3:18" ht="15.5" x14ac:dyDescent="0.35">
      <c r="C95" t="s">
        <v>116</v>
      </c>
      <c r="D95" s="5">
        <v>4267017930139</v>
      </c>
      <c r="E95" s="5">
        <v>4196536844920</v>
      </c>
      <c r="F95" s="5">
        <v>4476976967565</v>
      </c>
      <c r="G95" s="5">
        <v>4711481738795</v>
      </c>
      <c r="I95" s="5">
        <v>4711481738795</v>
      </c>
      <c r="J95" s="5">
        <v>5372281010010</v>
      </c>
      <c r="K95" s="5">
        <v>4965574616029</v>
      </c>
      <c r="L95" s="5">
        <v>4904800490247</v>
      </c>
      <c r="M95" s="5">
        <v>4217360162330</v>
      </c>
      <c r="N95" s="5">
        <v>3994868772421</v>
      </c>
      <c r="O95" s="5">
        <v>4542737187121</v>
      </c>
      <c r="P95" s="5">
        <v>3118829362600</v>
      </c>
      <c r="Q95" s="5">
        <v>2661129385130</v>
      </c>
      <c r="R95" s="5">
        <v>466985921576</v>
      </c>
    </row>
    <row r="96" spans="3:18" ht="15.5" x14ac:dyDescent="0.35">
      <c r="C96" t="s">
        <v>117</v>
      </c>
    </row>
    <row r="97" spans="3:18" ht="15.5" x14ac:dyDescent="0.35">
      <c r="C97" t="s">
        <v>121</v>
      </c>
      <c r="D97" s="5">
        <v>689405634449</v>
      </c>
      <c r="E97" s="5">
        <v>725330980703</v>
      </c>
      <c r="F97" s="5">
        <v>762121946976</v>
      </c>
      <c r="G97" s="5">
        <v>877603582310</v>
      </c>
      <c r="I97" s="5">
        <v>877603582310</v>
      </c>
      <c r="J97" s="5">
        <v>1230438096398</v>
      </c>
      <c r="K97" s="5">
        <v>1500698001491</v>
      </c>
      <c r="L97" s="5">
        <v>1712080501126</v>
      </c>
      <c r="M97" s="5">
        <v>2076320595355</v>
      </c>
      <c r="N97" s="5">
        <v>2341277461220</v>
      </c>
      <c r="O97" s="5">
        <v>2967439919428</v>
      </c>
      <c r="P97" s="5">
        <v>2886918307456</v>
      </c>
      <c r="Q97" s="5">
        <v>2206321174798</v>
      </c>
      <c r="R97" s="5">
        <v>599403531618</v>
      </c>
    </row>
    <row r="98" spans="3:18" ht="15.5" x14ac:dyDescent="0.35">
      <c r="C98" t="s">
        <v>122</v>
      </c>
      <c r="D98" s="5">
        <v>246863514371</v>
      </c>
      <c r="E98" s="5">
        <v>246863514371</v>
      </c>
      <c r="F98" s="5">
        <v>246863514371</v>
      </c>
      <c r="G98" s="5">
        <v>246863514371</v>
      </c>
      <c r="I98" s="5">
        <v>246863514371</v>
      </c>
      <c r="J98" s="5">
        <v>246863514371</v>
      </c>
      <c r="K98" s="5">
        <v>246863514371</v>
      </c>
      <c r="L98" s="5">
        <v>246863514371</v>
      </c>
      <c r="M98" s="5">
        <v>246863514371</v>
      </c>
      <c r="N98" s="5">
        <v>246863514371</v>
      </c>
      <c r="O98" s="5">
        <v>246863514371</v>
      </c>
      <c r="P98" s="5">
        <v>246863514371</v>
      </c>
      <c r="Q98" s="5">
        <v>246863514371</v>
      </c>
    </row>
    <row r="99" spans="3:18" ht="15.5" x14ac:dyDescent="0.35">
      <c r="C99" t="s">
        <v>123</v>
      </c>
      <c r="D99" s="5">
        <v>1594746412</v>
      </c>
      <c r="E99" s="5">
        <v>1594746412</v>
      </c>
      <c r="F99" s="5">
        <v>4422516412</v>
      </c>
      <c r="G99" s="5">
        <v>4422516412</v>
      </c>
      <c r="I99" s="5">
        <v>4422516412</v>
      </c>
      <c r="J99" s="5">
        <v>6530832409</v>
      </c>
      <c r="K99" s="5">
        <v>3254733747</v>
      </c>
      <c r="L99" s="5">
        <v>2959290698</v>
      </c>
      <c r="M99" s="5">
        <v>3719899146</v>
      </c>
      <c r="N99" s="5">
        <v>3908961996</v>
      </c>
      <c r="O99" s="5">
        <v>3822788500</v>
      </c>
      <c r="P99" s="5">
        <v>3385009200</v>
      </c>
      <c r="Q99" s="5">
        <v>11273230535</v>
      </c>
    </row>
    <row r="100" spans="3:18" ht="15.5" x14ac:dyDescent="0.35">
      <c r="C100" t="s">
        <v>126</v>
      </c>
      <c r="D100" s="5">
        <v>2005363276809</v>
      </c>
      <c r="E100" s="5">
        <v>2120429186901</v>
      </c>
      <c r="F100" s="5">
        <v>2120832441829</v>
      </c>
      <c r="G100" s="5">
        <v>2068261551614</v>
      </c>
      <c r="I100" s="5">
        <v>2068261551614</v>
      </c>
      <c r="J100" s="5">
        <v>2276567565158</v>
      </c>
      <c r="K100" s="5">
        <v>2199415542042</v>
      </c>
      <c r="L100" s="5">
        <v>2683639841998</v>
      </c>
      <c r="M100" s="5">
        <v>2812288117685</v>
      </c>
      <c r="N100" s="5">
        <v>2901113273303</v>
      </c>
      <c r="O100" s="5">
        <v>3218126222299</v>
      </c>
      <c r="P100" s="5">
        <v>3137166831027</v>
      </c>
      <c r="Q100" s="5">
        <v>2464457919704</v>
      </c>
      <c r="R100" s="5">
        <v>599403531618</v>
      </c>
    </row>
    <row r="101" spans="3:18" ht="15.5" x14ac:dyDescent="0.35">
      <c r="C101" t="s">
        <v>127</v>
      </c>
      <c r="D101" s="5">
        <v>6272381206948</v>
      </c>
      <c r="E101" s="5">
        <v>6316966031821</v>
      </c>
      <c r="F101" s="5">
        <v>6597809409394</v>
      </c>
      <c r="G101" s="5">
        <v>6779743290409</v>
      </c>
      <c r="I101" s="5">
        <v>6779743290409</v>
      </c>
      <c r="J101" s="5">
        <v>7648848575168</v>
      </c>
      <c r="K101" s="5">
        <v>7164990158071</v>
      </c>
      <c r="L101" s="5">
        <v>7588440332245</v>
      </c>
      <c r="M101" s="5">
        <v>7029648280015</v>
      </c>
      <c r="N101" s="5">
        <v>6895982045724</v>
      </c>
      <c r="O101" s="5">
        <v>7760863409420</v>
      </c>
      <c r="P101" s="5">
        <v>6255996193627</v>
      </c>
      <c r="Q101" s="5">
        <v>5125587304834</v>
      </c>
      <c r="R101" s="5">
        <v>1066389453194</v>
      </c>
    </row>
    <row r="102" spans="3:18" ht="15.5" x14ac:dyDescent="0.35">
      <c r="C102" t="s">
        <v>128</v>
      </c>
    </row>
    <row r="103" spans="3:18" ht="15.5" x14ac:dyDescent="0.35">
      <c r="C103" t="s">
        <v>129</v>
      </c>
    </row>
    <row r="104" spans="3:18" ht="15.5" x14ac:dyDescent="0.35">
      <c r="C104" t="s">
        <v>130</v>
      </c>
      <c r="D104" s="5">
        <v>3125011010979</v>
      </c>
      <c r="E104" s="5">
        <v>3200785446850</v>
      </c>
      <c r="F104" s="5">
        <v>3469480518102</v>
      </c>
      <c r="G104" s="5">
        <v>4095380102865</v>
      </c>
      <c r="I104" s="5">
        <v>4095380102865</v>
      </c>
      <c r="J104" s="5">
        <v>3134261627402</v>
      </c>
      <c r="K104" s="5">
        <v>3223008646012</v>
      </c>
      <c r="L104" s="5">
        <v>3795391008899</v>
      </c>
      <c r="M104" s="5">
        <v>3555623197732</v>
      </c>
      <c r="N104" s="5">
        <v>3079420543326</v>
      </c>
      <c r="O104" s="5">
        <v>3433911106306</v>
      </c>
      <c r="P104" s="5">
        <v>1740789211959</v>
      </c>
      <c r="Q104" s="5">
        <v>1408225004242</v>
      </c>
      <c r="R104" s="5">
        <v>558854857510</v>
      </c>
    </row>
    <row r="105" spans="3:18" ht="15.5" x14ac:dyDescent="0.35">
      <c r="C105" t="s">
        <v>131</v>
      </c>
      <c r="N105" s="5">
        <v>1497373578085</v>
      </c>
      <c r="O105" s="5">
        <v>1831188362106</v>
      </c>
      <c r="P105" s="5">
        <v>1138875000144</v>
      </c>
      <c r="Q105" s="5">
        <v>950327825857</v>
      </c>
      <c r="R105" s="5">
        <v>168043682873</v>
      </c>
    </row>
    <row r="106" spans="3:18" ht="15.5" x14ac:dyDescent="0.35">
      <c r="C106" t="s">
        <v>132</v>
      </c>
      <c r="D106" s="5">
        <v>1532855285426</v>
      </c>
      <c r="E106" s="5">
        <v>1446311228704</v>
      </c>
      <c r="F106" s="5">
        <v>1706434321036</v>
      </c>
      <c r="G106" s="5">
        <v>1793616939660</v>
      </c>
      <c r="I106" s="5">
        <v>1793616939660</v>
      </c>
      <c r="J106" s="5">
        <v>1695034308750</v>
      </c>
      <c r="K106" s="5">
        <v>1112304388177</v>
      </c>
      <c r="L106" s="5">
        <v>1460914657301</v>
      </c>
      <c r="M106" s="5">
        <v>1352987529708</v>
      </c>
      <c r="N106" s="5">
        <v>1497373578085</v>
      </c>
      <c r="O106" s="5">
        <v>1831188362106</v>
      </c>
      <c r="P106" s="5">
        <v>1138875000144</v>
      </c>
      <c r="Q106" s="5">
        <v>950327825857</v>
      </c>
      <c r="R106" s="5">
        <v>168043682873</v>
      </c>
    </row>
    <row r="107" spans="3:18" ht="15.5" x14ac:dyDescent="0.35">
      <c r="C107" t="s">
        <v>133</v>
      </c>
    </row>
    <row r="108" spans="3:18" ht="15.5" x14ac:dyDescent="0.35">
      <c r="C108" t="s">
        <v>465</v>
      </c>
      <c r="D108" s="5">
        <v>153785051345</v>
      </c>
      <c r="E108" s="5">
        <v>153365483217</v>
      </c>
      <c r="F108" s="5">
        <v>145661829497</v>
      </c>
      <c r="G108" s="5">
        <v>142446505656</v>
      </c>
      <c r="I108" s="5">
        <v>142446505656</v>
      </c>
      <c r="J108" s="5">
        <v>135796932933</v>
      </c>
      <c r="K108" s="5">
        <v>126997715567</v>
      </c>
      <c r="L108" s="5">
        <v>74360073745</v>
      </c>
      <c r="M108" s="5">
        <v>64471176845</v>
      </c>
    </row>
    <row r="109" spans="3:18" ht="15.5" x14ac:dyDescent="0.35">
      <c r="C109" t="s">
        <v>135</v>
      </c>
      <c r="K109" s="5">
        <v>78117117117</v>
      </c>
    </row>
    <row r="110" spans="3:18" ht="15.5" x14ac:dyDescent="0.35">
      <c r="C110" t="s">
        <v>136</v>
      </c>
      <c r="D110" s="5">
        <v>242773055239</v>
      </c>
      <c r="E110" s="5">
        <v>204737254927</v>
      </c>
      <c r="F110" s="5">
        <v>157354414941</v>
      </c>
      <c r="G110" s="5">
        <v>193251351483</v>
      </c>
      <c r="I110" s="5">
        <v>193251351483</v>
      </c>
      <c r="J110" s="5">
        <v>46539656824</v>
      </c>
      <c r="K110" s="5">
        <v>327204497450</v>
      </c>
      <c r="L110" s="5">
        <v>265247942108</v>
      </c>
      <c r="M110" s="5">
        <v>170723067447</v>
      </c>
      <c r="N110" s="5">
        <v>250575829515</v>
      </c>
      <c r="O110" s="5">
        <v>169937270295</v>
      </c>
      <c r="P110" s="5">
        <v>84901218746</v>
      </c>
      <c r="Q110" s="5">
        <v>19250513384</v>
      </c>
      <c r="R110" s="5">
        <v>589721092</v>
      </c>
    </row>
    <row r="111" spans="3:18" ht="15.5" x14ac:dyDescent="0.35">
      <c r="C111" t="s">
        <v>134</v>
      </c>
      <c r="N111" s="5">
        <v>632923281506</v>
      </c>
      <c r="O111" s="5">
        <v>607980570887</v>
      </c>
      <c r="P111" s="5">
        <v>196592648612</v>
      </c>
      <c r="Q111" s="5">
        <v>200000000000</v>
      </c>
      <c r="R111" s="5">
        <v>200000000000</v>
      </c>
    </row>
    <row r="112" spans="3:18" ht="15.5" x14ac:dyDescent="0.35">
      <c r="C112" t="s">
        <v>463</v>
      </c>
      <c r="D112" s="5">
        <v>383752117801</v>
      </c>
      <c r="E112" s="5">
        <v>546210344638</v>
      </c>
      <c r="F112" s="5">
        <v>550701738747</v>
      </c>
      <c r="G112" s="5">
        <v>730002738908</v>
      </c>
      <c r="I112" s="5">
        <v>730002738908</v>
      </c>
      <c r="J112" s="5">
        <v>566767025467</v>
      </c>
      <c r="K112" s="5">
        <v>1017515010174</v>
      </c>
      <c r="L112" s="5">
        <v>1286621149601</v>
      </c>
      <c r="M112" s="5">
        <v>946863981175</v>
      </c>
      <c r="N112" s="5">
        <v>632923281506</v>
      </c>
      <c r="O112" s="5">
        <v>607980570887</v>
      </c>
      <c r="P112" s="5">
        <v>196592648612</v>
      </c>
      <c r="Q112" s="5">
        <v>200000000000</v>
      </c>
      <c r="R112" s="5">
        <v>200000000000</v>
      </c>
    </row>
    <row r="113" spans="3:18" ht="15.5" x14ac:dyDescent="0.35">
      <c r="C113" t="s">
        <v>139</v>
      </c>
    </row>
    <row r="114" spans="3:18" ht="15.5" x14ac:dyDescent="0.35">
      <c r="C114" t="s">
        <v>140</v>
      </c>
      <c r="D114" s="5">
        <v>39308566667</v>
      </c>
      <c r="E114" s="5">
        <v>41573334663</v>
      </c>
      <c r="F114" s="5">
        <v>27962669033</v>
      </c>
      <c r="G114" s="5">
        <v>39411401584</v>
      </c>
      <c r="I114" s="5">
        <v>39411401584</v>
      </c>
      <c r="J114" s="5">
        <v>168200015306</v>
      </c>
      <c r="K114" s="5">
        <v>187128199573</v>
      </c>
      <c r="L114" s="5">
        <v>282051788379</v>
      </c>
      <c r="M114" s="5">
        <v>676419061033</v>
      </c>
      <c r="N114" s="5">
        <v>239701232171</v>
      </c>
      <c r="O114" s="5">
        <v>427246451006</v>
      </c>
      <c r="Q114" s="5">
        <v>55000000000</v>
      </c>
      <c r="R114" s="5">
        <v>127566715966</v>
      </c>
    </row>
    <row r="115" spans="3:18" ht="15.5" x14ac:dyDescent="0.35">
      <c r="C115" t="s">
        <v>141</v>
      </c>
      <c r="D115" s="5">
        <v>684551370553</v>
      </c>
      <c r="E115" s="5">
        <v>687074340856</v>
      </c>
      <c r="F115" s="5">
        <v>609413875982</v>
      </c>
      <c r="G115" s="5">
        <v>278625822597</v>
      </c>
      <c r="I115" s="5">
        <v>278625822597</v>
      </c>
      <c r="J115" s="5">
        <v>719751177432</v>
      </c>
      <c r="K115" s="5">
        <v>163238002852</v>
      </c>
      <c r="L115" s="5">
        <v>237630526322</v>
      </c>
      <c r="M115" s="5">
        <v>217292623257</v>
      </c>
      <c r="N115" s="5">
        <v>94057334788</v>
      </c>
      <c r="O115" s="5">
        <v>176860360356</v>
      </c>
      <c r="P115" s="5">
        <v>309359380107</v>
      </c>
      <c r="Q115" s="5">
        <v>273926842700</v>
      </c>
      <c r="R115" s="5">
        <v>35296229637</v>
      </c>
    </row>
    <row r="116" spans="3:18" ht="15.5" x14ac:dyDescent="0.35">
      <c r="C116" t="s">
        <v>145</v>
      </c>
      <c r="D116" s="5">
        <v>352711939138</v>
      </c>
      <c r="E116" s="5">
        <v>445241457571</v>
      </c>
      <c r="F116" s="5">
        <v>453000697231</v>
      </c>
      <c r="G116" s="5">
        <v>738808469400</v>
      </c>
      <c r="I116" s="5">
        <v>738808469400</v>
      </c>
      <c r="J116" s="5">
        <v>245558567879</v>
      </c>
      <c r="K116" s="5">
        <v>543281539222</v>
      </c>
      <c r="L116" s="5">
        <v>485304065413</v>
      </c>
      <c r="M116" s="5">
        <v>844555760931</v>
      </c>
      <c r="N116" s="5">
        <v>362272517642</v>
      </c>
      <c r="O116" s="5">
        <v>612294203357</v>
      </c>
      <c r="P116" s="5">
        <v>164772442213</v>
      </c>
      <c r="Q116" s="5">
        <v>105007083747</v>
      </c>
      <c r="R116" s="5">
        <v>136811802916</v>
      </c>
    </row>
    <row r="117" spans="3:18" ht="15.5" x14ac:dyDescent="0.35">
      <c r="C117" t="s">
        <v>151</v>
      </c>
      <c r="D117" s="5">
        <v>100614365500</v>
      </c>
      <c r="E117" s="5">
        <v>100584154000</v>
      </c>
      <c r="F117" s="5">
        <v>100553942500</v>
      </c>
      <c r="G117" s="5">
        <v>100523731000</v>
      </c>
      <c r="I117" s="5">
        <v>100523731000</v>
      </c>
      <c r="J117" s="5">
        <v>100914260000</v>
      </c>
      <c r="K117" s="5">
        <v>202250214000</v>
      </c>
      <c r="L117" s="5">
        <v>201924818000</v>
      </c>
    </row>
    <row r="118" spans="3:18" ht="15.5" x14ac:dyDescent="0.35">
      <c r="C118" t="s">
        <v>146</v>
      </c>
      <c r="D118" s="5">
        <v>1072064589434</v>
      </c>
      <c r="E118" s="5">
        <v>1074362780118</v>
      </c>
      <c r="F118" s="5">
        <v>991653450019</v>
      </c>
      <c r="G118" s="5">
        <v>553494861296</v>
      </c>
      <c r="I118" s="5">
        <v>553494861296</v>
      </c>
      <c r="J118" s="5">
        <v>1020019294750</v>
      </c>
      <c r="K118" s="5">
        <v>626889069623</v>
      </c>
      <c r="L118" s="5">
        <v>642722607392</v>
      </c>
      <c r="M118" s="5">
        <v>494741701367</v>
      </c>
      <c r="N118" s="5">
        <v>974561676075</v>
      </c>
      <c r="O118" s="5">
        <v>1164871668387</v>
      </c>
      <c r="P118" s="5">
        <v>1678451093340</v>
      </c>
      <c r="Q118" s="5">
        <v>1277215090839</v>
      </c>
      <c r="R118" s="5">
        <v>295588963168</v>
      </c>
    </row>
    <row r="119" spans="3:18" ht="15.5" x14ac:dyDescent="0.35">
      <c r="C119" t="s">
        <v>147</v>
      </c>
      <c r="D119" s="5">
        <v>1072064589434</v>
      </c>
      <c r="E119" s="5">
        <v>1074362780118</v>
      </c>
      <c r="F119" s="5">
        <v>991653450019</v>
      </c>
      <c r="G119" s="5">
        <v>553494861296</v>
      </c>
      <c r="I119" s="5">
        <v>553494861296</v>
      </c>
      <c r="J119" s="5">
        <v>1020019294750</v>
      </c>
      <c r="K119" s="5">
        <v>626889069623</v>
      </c>
      <c r="L119" s="5">
        <v>642722607392</v>
      </c>
      <c r="M119" s="5">
        <v>494741701367</v>
      </c>
      <c r="N119" s="5">
        <v>974561676075</v>
      </c>
      <c r="O119" s="5">
        <v>1164871668387</v>
      </c>
      <c r="P119" s="5">
        <v>1678451093340</v>
      </c>
      <c r="Q119" s="5">
        <v>1277215090839</v>
      </c>
      <c r="R119" s="5">
        <v>295588963168</v>
      </c>
    </row>
    <row r="120" spans="3:18" ht="15.5" x14ac:dyDescent="0.35">
      <c r="C120" t="s">
        <v>152</v>
      </c>
    </row>
    <row r="121" spans="3:18" ht="15.5" x14ac:dyDescent="0.35">
      <c r="C121" t="s">
        <v>192</v>
      </c>
      <c r="D121" s="5">
        <v>101214999993</v>
      </c>
      <c r="E121" s="5">
        <v>101440000000</v>
      </c>
      <c r="F121" s="5">
        <v>104124999995</v>
      </c>
      <c r="J121" s="5">
        <v>43688559971</v>
      </c>
      <c r="K121" s="5">
        <v>117195576372</v>
      </c>
      <c r="L121" s="5">
        <v>114051700688</v>
      </c>
      <c r="M121" s="5">
        <v>197547645392</v>
      </c>
      <c r="N121" s="5">
        <v>865781887441</v>
      </c>
      <c r="O121" s="5">
        <v>974720257439</v>
      </c>
      <c r="P121" s="5">
        <v>1359675968534</v>
      </c>
      <c r="Q121" s="5">
        <v>995964245624</v>
      </c>
      <c r="R121" s="5">
        <v>249792439324</v>
      </c>
    </row>
    <row r="122" spans="3:18" ht="15.5" x14ac:dyDescent="0.35">
      <c r="C122" t="s">
        <v>153</v>
      </c>
      <c r="D122" s="5">
        <v>886380736046</v>
      </c>
      <c r="E122" s="5">
        <v>889098494856</v>
      </c>
      <c r="F122" s="5">
        <v>814092818477</v>
      </c>
      <c r="G122" s="5">
        <v>379149553597</v>
      </c>
      <c r="I122" s="5">
        <v>379149553597</v>
      </c>
      <c r="J122" s="5">
        <v>864353997403</v>
      </c>
      <c r="K122" s="5">
        <v>482683793224</v>
      </c>
      <c r="L122" s="5">
        <v>553607045010</v>
      </c>
      <c r="M122" s="5">
        <v>414840268649</v>
      </c>
      <c r="N122" s="5">
        <v>959839222229</v>
      </c>
      <c r="O122" s="5">
        <v>1151580617795</v>
      </c>
      <c r="P122" s="5">
        <v>1669035348641</v>
      </c>
      <c r="Q122" s="5">
        <v>1269891088324</v>
      </c>
      <c r="R122" s="5">
        <v>285088668961</v>
      </c>
    </row>
    <row r="123" spans="3:18" ht="15.5" x14ac:dyDescent="0.35">
      <c r="C123" t="s">
        <v>154</v>
      </c>
      <c r="D123" s="5">
        <v>4197075600413</v>
      </c>
      <c r="E123" s="5">
        <v>4275148226968</v>
      </c>
      <c r="F123" s="5">
        <v>4461133968121</v>
      </c>
      <c r="G123" s="5">
        <v>4648874964161</v>
      </c>
      <c r="I123" s="5">
        <v>4648874964161</v>
      </c>
      <c r="J123" s="5">
        <v>4154280922152</v>
      </c>
      <c r="K123" s="5">
        <v>3849897715635</v>
      </c>
      <c r="L123" s="5">
        <v>4438113616291</v>
      </c>
      <c r="M123" s="5">
        <v>4050364899099</v>
      </c>
      <c r="N123" s="5">
        <v>4053982219401</v>
      </c>
      <c r="O123" s="5">
        <v>4598782774693</v>
      </c>
      <c r="P123" s="5">
        <v>3419240305299</v>
      </c>
      <c r="Q123" s="5">
        <v>2685440095081</v>
      </c>
      <c r="R123" s="5">
        <v>854443820678</v>
      </c>
    </row>
    <row r="124" spans="3:18" ht="15.5" x14ac:dyDescent="0.35">
      <c r="C124" t="s">
        <v>155</v>
      </c>
    </row>
    <row r="125" spans="3:18" ht="15.5" x14ac:dyDescent="0.35">
      <c r="C125" t="s">
        <v>156</v>
      </c>
      <c r="D125" s="5">
        <v>1022427100000</v>
      </c>
      <c r="E125" s="5">
        <v>1022427100000</v>
      </c>
      <c r="F125" s="5">
        <v>1022427100000</v>
      </c>
      <c r="G125" s="5">
        <v>1022427100000</v>
      </c>
      <c r="I125" s="5">
        <v>1022427100000</v>
      </c>
      <c r="J125" s="5">
        <v>1022427100000</v>
      </c>
      <c r="K125" s="5">
        <v>1022427100000</v>
      </c>
      <c r="L125" s="5">
        <v>1022427100000</v>
      </c>
      <c r="M125" s="5">
        <v>1022427100000</v>
      </c>
      <c r="N125" s="5">
        <v>1022427100000</v>
      </c>
      <c r="O125" s="5">
        <v>1022427100000</v>
      </c>
      <c r="P125" s="5">
        <v>1022427100000</v>
      </c>
      <c r="Q125" s="5">
        <v>1022427100000</v>
      </c>
      <c r="R125" s="5">
        <v>110760000000</v>
      </c>
    </row>
    <row r="126" spans="3:18" ht="15.5" x14ac:dyDescent="0.35">
      <c r="C126" t="s">
        <v>157</v>
      </c>
      <c r="D126" s="5">
        <v>752690837037</v>
      </c>
      <c r="E126" s="5">
        <v>752690837037</v>
      </c>
      <c r="F126" s="5">
        <v>752690837037</v>
      </c>
      <c r="G126" s="5">
        <v>749560161538</v>
      </c>
      <c r="I126" s="5">
        <v>749560161538</v>
      </c>
      <c r="J126" s="5">
        <v>749560161538</v>
      </c>
      <c r="K126" s="5">
        <v>749560161538</v>
      </c>
      <c r="L126" s="5">
        <v>749560161538</v>
      </c>
      <c r="M126" s="5">
        <v>749560161538</v>
      </c>
      <c r="N126" s="5">
        <v>749560161538</v>
      </c>
      <c r="O126" s="5">
        <v>749560161538</v>
      </c>
      <c r="P126" s="5">
        <v>749560161538</v>
      </c>
      <c r="Q126" s="5">
        <v>749560161538</v>
      </c>
    </row>
    <row r="127" spans="3:18" ht="15.5" x14ac:dyDescent="0.35">
      <c r="C127" t="s">
        <v>158</v>
      </c>
      <c r="D127" s="5">
        <v>-904135744553</v>
      </c>
      <c r="E127" s="5">
        <v>-905316363794</v>
      </c>
      <c r="F127" s="5">
        <v>-788701594421</v>
      </c>
      <c r="G127" s="5">
        <v>-742521399238</v>
      </c>
      <c r="I127" s="5">
        <v>-742521399238</v>
      </c>
      <c r="J127" s="5">
        <v>720183959641</v>
      </c>
      <c r="K127" s="5">
        <v>629844411404</v>
      </c>
      <c r="L127" s="5">
        <v>549628852278</v>
      </c>
      <c r="M127" s="5">
        <v>456570114040</v>
      </c>
      <c r="N127" s="5">
        <v>391354822784</v>
      </c>
      <c r="O127" s="5">
        <v>721714688665</v>
      </c>
      <c r="P127" s="5">
        <v>488387764050</v>
      </c>
      <c r="Q127" s="5">
        <v>218400998025</v>
      </c>
      <c r="R127" s="5">
        <v>101198588785</v>
      </c>
    </row>
    <row r="128" spans="3:18" ht="15.5" x14ac:dyDescent="0.35">
      <c r="C128" t="s">
        <v>159</v>
      </c>
      <c r="D128" s="5">
        <v>105712113644</v>
      </c>
      <c r="E128" s="5">
        <v>105712113644</v>
      </c>
      <c r="F128" s="5">
        <v>105712113644</v>
      </c>
      <c r="G128" s="5">
        <v>105712113644</v>
      </c>
      <c r="I128" s="5">
        <v>105712113644</v>
      </c>
      <c r="J128" s="5">
        <v>101195136232</v>
      </c>
      <c r="K128" s="5">
        <v>97184358276</v>
      </c>
      <c r="L128" s="5">
        <v>92146775549</v>
      </c>
      <c r="M128" s="5">
        <v>81169294714</v>
      </c>
      <c r="N128" s="5">
        <v>72392605358</v>
      </c>
      <c r="O128" s="5">
        <v>44810688184</v>
      </c>
      <c r="P128" s="5">
        <v>17686041287</v>
      </c>
    </row>
    <row r="129" spans="2:18" ht="15.5" x14ac:dyDescent="0.35">
      <c r="C129" t="s">
        <v>160</v>
      </c>
      <c r="D129" s="5">
        <v>-1009847858197</v>
      </c>
      <c r="E129" s="5">
        <v>-1011028477438</v>
      </c>
      <c r="F129" s="5">
        <v>-894413708065</v>
      </c>
      <c r="G129" s="5">
        <v>-848233512882</v>
      </c>
      <c r="I129" s="5">
        <v>-848233512882</v>
      </c>
      <c r="J129" s="5">
        <v>618988823409</v>
      </c>
      <c r="K129" s="5">
        <v>532660053128</v>
      </c>
      <c r="L129" s="5">
        <v>457482076729</v>
      </c>
      <c r="M129" s="5">
        <v>375400819326</v>
      </c>
      <c r="N129" s="5">
        <v>318962217426</v>
      </c>
      <c r="O129" s="5">
        <v>676904000481</v>
      </c>
      <c r="P129" s="5">
        <v>470701722763</v>
      </c>
      <c r="Q129" s="5">
        <v>218400998025</v>
      </c>
      <c r="R129" s="5">
        <v>101198588785</v>
      </c>
    </row>
    <row r="130" spans="2:18" ht="15.5" x14ac:dyDescent="0.35">
      <c r="C130" t="s">
        <v>161</v>
      </c>
      <c r="D130" s="5">
        <v>-904135744553</v>
      </c>
      <c r="E130" s="5">
        <v>-905316363794</v>
      </c>
      <c r="F130" s="5">
        <v>-788701594421</v>
      </c>
      <c r="G130" s="5">
        <v>-742521399238</v>
      </c>
      <c r="I130" s="5">
        <v>-742521399238</v>
      </c>
      <c r="J130" s="5">
        <v>720183959641</v>
      </c>
      <c r="K130" s="5">
        <v>629844411404</v>
      </c>
      <c r="L130" s="5">
        <v>549628852278</v>
      </c>
      <c r="M130" s="5">
        <v>456570114040</v>
      </c>
      <c r="N130" s="5">
        <v>391354822784</v>
      </c>
      <c r="O130" s="5">
        <v>721714688665</v>
      </c>
      <c r="P130" s="5">
        <v>488387764050</v>
      </c>
      <c r="Q130" s="5">
        <v>218400998025</v>
      </c>
      <c r="R130" s="5">
        <v>101198588785</v>
      </c>
    </row>
    <row r="131" spans="2:18" ht="15.5" x14ac:dyDescent="0.35">
      <c r="C131" t="s">
        <v>162</v>
      </c>
      <c r="D131" s="5">
        <v>1146600504546</v>
      </c>
      <c r="E131" s="5">
        <v>1114293322105</v>
      </c>
      <c r="F131" s="5">
        <v>1092536189152</v>
      </c>
      <c r="G131" s="5">
        <v>1062309512466</v>
      </c>
      <c r="I131" s="5">
        <v>1062309512466</v>
      </c>
      <c r="J131" s="5">
        <v>969808011364</v>
      </c>
      <c r="K131" s="5">
        <v>885797558172</v>
      </c>
      <c r="L131" s="5">
        <v>806783032907</v>
      </c>
      <c r="M131" s="5">
        <v>734102610362</v>
      </c>
      <c r="N131" s="5">
        <v>669035136990</v>
      </c>
      <c r="O131" s="5">
        <v>643894938573</v>
      </c>
      <c r="P131" s="5">
        <v>554408417612</v>
      </c>
      <c r="Q131" s="5">
        <v>447154823903</v>
      </c>
    </row>
    <row r="132" spans="2:18" ht="15.5" x14ac:dyDescent="0.35">
      <c r="C132" t="s">
        <v>10</v>
      </c>
      <c r="D132" s="5">
        <v>2075305606535</v>
      </c>
      <c r="E132" s="5">
        <v>2041817804853</v>
      </c>
      <c r="F132" s="5">
        <v>2136675441273</v>
      </c>
      <c r="G132" s="5">
        <v>2130868326248</v>
      </c>
      <c r="I132" s="5">
        <v>2130868326248</v>
      </c>
      <c r="J132" s="5">
        <v>3494567653016</v>
      </c>
      <c r="K132" s="5">
        <v>3315092442436</v>
      </c>
      <c r="L132" s="5">
        <v>3150326715954</v>
      </c>
      <c r="M132" s="5">
        <v>2979283380916</v>
      </c>
      <c r="N132" s="5">
        <v>2841999826323</v>
      </c>
      <c r="O132" s="5">
        <v>3162080634727</v>
      </c>
      <c r="P132" s="5">
        <v>2836755888328</v>
      </c>
      <c r="Q132" s="5">
        <v>2440147209753</v>
      </c>
      <c r="R132" s="5">
        <v>211945632516</v>
      </c>
    </row>
    <row r="133" spans="2:18" ht="15.5" x14ac:dyDescent="0.35">
      <c r="C133" t="s">
        <v>163</v>
      </c>
      <c r="D133" s="5">
        <v>6272381206948</v>
      </c>
      <c r="E133" s="5">
        <v>6316966031821</v>
      </c>
      <c r="F133" s="5">
        <v>6597809409394</v>
      </c>
      <c r="G133" s="5">
        <v>6779743290409</v>
      </c>
      <c r="I133" s="5">
        <v>6779743290409</v>
      </c>
      <c r="J133" s="5">
        <v>7648848575168</v>
      </c>
      <c r="K133" s="5">
        <v>7164990158071</v>
      </c>
      <c r="L133" s="5">
        <v>7588440332245</v>
      </c>
      <c r="M133" s="5">
        <v>7029648280015</v>
      </c>
      <c r="N133" s="5">
        <v>6895982045724</v>
      </c>
      <c r="O133" s="5">
        <v>7760863409420</v>
      </c>
      <c r="P133" s="5">
        <v>6255996193627</v>
      </c>
      <c r="Q133" s="5">
        <v>5125587304834</v>
      </c>
      <c r="R133" s="5">
        <v>1066389453194</v>
      </c>
    </row>
    <row r="134" spans="2:18" ht="15.5" x14ac:dyDescent="0.35">
      <c r="C134" t="s">
        <v>164</v>
      </c>
      <c r="D134" s="5">
        <v>10224271000</v>
      </c>
      <c r="E134" s="5">
        <v>10224271000</v>
      </c>
      <c r="F134" s="5">
        <v>10224271000</v>
      </c>
      <c r="G134" s="5">
        <v>10224271000</v>
      </c>
      <c r="I134" s="5">
        <v>10224271000</v>
      </c>
      <c r="J134" s="5">
        <v>10224271000</v>
      </c>
      <c r="K134" s="5">
        <v>10224271000</v>
      </c>
      <c r="L134" s="5">
        <v>10224271000</v>
      </c>
      <c r="M134" s="5">
        <v>10224271000</v>
      </c>
      <c r="N134" s="5">
        <v>10224271000</v>
      </c>
      <c r="O134" s="5">
        <v>10224271000</v>
      </c>
      <c r="P134" s="5">
        <v>10224271000</v>
      </c>
      <c r="Q134" s="5">
        <v>10224271000</v>
      </c>
      <c r="R134" s="5">
        <v>110760</v>
      </c>
    </row>
    <row r="136" spans="2:18" ht="15.5" x14ac:dyDescent="0.35">
      <c r="B136" t="s">
        <v>165</v>
      </c>
      <c r="C136" t="s">
        <v>166</v>
      </c>
      <c r="D136" s="5">
        <v>509539153968</v>
      </c>
      <c r="E136" s="5">
        <v>-5310581361</v>
      </c>
      <c r="F136" s="5">
        <v>285646951854</v>
      </c>
      <c r="G136" s="5">
        <v>588220446412</v>
      </c>
      <c r="I136" s="5">
        <v>962534751928</v>
      </c>
      <c r="J136" s="5">
        <v>1086821794683</v>
      </c>
      <c r="K136" s="5">
        <v>292419847432</v>
      </c>
      <c r="L136" s="5">
        <v>541418770130</v>
      </c>
      <c r="M136" s="5">
        <v>448977733608</v>
      </c>
      <c r="N136" s="5">
        <v>483977187539</v>
      </c>
      <c r="O136" s="5">
        <v>369143132992</v>
      </c>
      <c r="P136" s="5">
        <v>449546580839</v>
      </c>
      <c r="Q136" s="5">
        <v>438502657350</v>
      </c>
      <c r="R136" s="5">
        <v>146131004145</v>
      </c>
    </row>
    <row r="137" spans="2:18" ht="15.5" x14ac:dyDescent="0.35">
      <c r="C137" t="s">
        <v>167</v>
      </c>
      <c r="D137" s="5">
        <v>1300739422845</v>
      </c>
      <c r="E137" s="5">
        <v>1415303662650</v>
      </c>
      <c r="F137" s="5">
        <v>1875865440620</v>
      </c>
      <c r="G137" s="5">
        <v>1753774186579</v>
      </c>
      <c r="I137" s="5">
        <v>5545304616711</v>
      </c>
      <c r="J137" s="5">
        <v>4539692127429</v>
      </c>
      <c r="K137" s="5">
        <v>2980307005296</v>
      </c>
      <c r="L137" s="5">
        <v>3075811553136</v>
      </c>
      <c r="M137" s="5">
        <v>2645041261985</v>
      </c>
      <c r="N137" s="5">
        <v>2362175531529</v>
      </c>
      <c r="O137" s="5">
        <v>2476475196928</v>
      </c>
      <c r="P137" s="5">
        <v>2187547075184</v>
      </c>
      <c r="Q137" s="5">
        <v>1333575594687</v>
      </c>
      <c r="R137" s="5">
        <v>325103385026</v>
      </c>
    </row>
    <row r="138" spans="2:18" ht="15.5" x14ac:dyDescent="0.35">
      <c r="C138" t="s">
        <v>2159</v>
      </c>
    </row>
    <row r="139" spans="2:18" ht="15.5" x14ac:dyDescent="0.35">
      <c r="C139" t="s">
        <v>2160</v>
      </c>
      <c r="D139" s="5">
        <v>-720494912105</v>
      </c>
      <c r="E139" s="5">
        <v>-1334610121988</v>
      </c>
      <c r="F139" s="5">
        <v>-1429711719402</v>
      </c>
      <c r="G139" s="5">
        <v>-1114233952127</v>
      </c>
      <c r="I139" s="5">
        <v>-4365920385478</v>
      </c>
      <c r="J139" s="5">
        <v>-3140291749221</v>
      </c>
      <c r="K139" s="5">
        <v>-2186961034639</v>
      </c>
      <c r="L139" s="5">
        <v>-2178637454457</v>
      </c>
      <c r="M139" s="5">
        <v>-1728255214743</v>
      </c>
      <c r="N139" s="5">
        <v>-1561566432449</v>
      </c>
      <c r="O139" s="5">
        <v>-1929075900641</v>
      </c>
      <c r="P139" s="5">
        <v>-1497297927213</v>
      </c>
      <c r="Q139" s="5">
        <v>-651920688497</v>
      </c>
      <c r="R139" s="5">
        <v>-118595399922</v>
      </c>
    </row>
    <row r="140" spans="2:18" ht="15.5" x14ac:dyDescent="0.35">
      <c r="C140" t="s">
        <v>2161</v>
      </c>
      <c r="D140" s="5">
        <v>-32928699750</v>
      </c>
      <c r="E140" s="5">
        <v>-32259386724</v>
      </c>
      <c r="F140" s="5">
        <v>-40537717401</v>
      </c>
      <c r="G140" s="5">
        <v>17787184115</v>
      </c>
      <c r="I140" s="5">
        <v>-70435842878</v>
      </c>
      <c r="J140" s="5">
        <v>-123071523001</v>
      </c>
      <c r="K140" s="5">
        <v>-415333597280</v>
      </c>
      <c r="L140" s="5">
        <v>-440186196748</v>
      </c>
      <c r="M140" s="5">
        <v>-438334720389</v>
      </c>
      <c r="N140" s="5">
        <v>-237059476497</v>
      </c>
      <c r="O140" s="5">
        <v>-437910693</v>
      </c>
      <c r="P140" s="5">
        <v>-73502774936</v>
      </c>
      <c r="Q140" s="5">
        <v>-95815252355</v>
      </c>
      <c r="R140" s="5">
        <v>-54189857527</v>
      </c>
    </row>
    <row r="141" spans="2:18" ht="15.5" x14ac:dyDescent="0.35">
      <c r="C141" t="s">
        <v>2162</v>
      </c>
    </row>
    <row r="142" spans="2:18" ht="15.5" x14ac:dyDescent="0.35">
      <c r="C142" t="s">
        <v>1016</v>
      </c>
      <c r="D142" s="5">
        <v>-753423611855</v>
      </c>
      <c r="E142" s="5">
        <v>-1366869508712</v>
      </c>
      <c r="F142" s="5">
        <v>-1470249436803</v>
      </c>
      <c r="G142" s="5">
        <v>-1096446768012</v>
      </c>
      <c r="I142" s="5">
        <v>-4436356228356</v>
      </c>
      <c r="J142" s="5">
        <v>-3263363272222</v>
      </c>
      <c r="K142" s="5">
        <v>-2602294631919</v>
      </c>
      <c r="L142" s="5">
        <v>-2618823651205</v>
      </c>
      <c r="M142" s="5">
        <v>-2166589935132</v>
      </c>
      <c r="N142" s="5">
        <v>-1798625908946</v>
      </c>
      <c r="O142" s="5">
        <v>-1929513811334</v>
      </c>
      <c r="P142" s="5">
        <v>-1570800702149</v>
      </c>
      <c r="Q142" s="5">
        <v>-747735940852</v>
      </c>
      <c r="R142" s="5">
        <v>-172785257449</v>
      </c>
    </row>
    <row r="143" spans="2:18" ht="15.5" x14ac:dyDescent="0.35">
      <c r="C143" t="s">
        <v>623</v>
      </c>
      <c r="D143" s="5">
        <v>-37776657022</v>
      </c>
      <c r="E143" s="5">
        <v>-53744735299</v>
      </c>
      <c r="F143" s="5">
        <v>-119969051963</v>
      </c>
      <c r="G143" s="5">
        <v>-69106972155</v>
      </c>
      <c r="I143" s="5">
        <v>-146413636427</v>
      </c>
      <c r="J143" s="5">
        <v>-189507060524</v>
      </c>
      <c r="K143" s="5">
        <v>-169976360176</v>
      </c>
      <c r="L143" s="5">
        <v>-75503277924</v>
      </c>
      <c r="M143" s="5">
        <v>-110469036569</v>
      </c>
      <c r="N143" s="5">
        <v>-79572435044</v>
      </c>
      <c r="O143" s="5">
        <v>-177818252602</v>
      </c>
      <c r="P143" s="5">
        <v>-167199792196</v>
      </c>
      <c r="Q143" s="5">
        <v>-147336996485</v>
      </c>
      <c r="R143" s="5">
        <v>-14850472798</v>
      </c>
    </row>
    <row r="144" spans="2:18" ht="15.5" x14ac:dyDescent="0.35">
      <c r="C144" t="s">
        <v>2163</v>
      </c>
      <c r="K144" s="5">
        <v>84383834231</v>
      </c>
      <c r="L144" s="5">
        <v>159934146123</v>
      </c>
      <c r="M144" s="5">
        <v>80995443324</v>
      </c>
      <c r="R144" s="5">
        <v>8663349366</v>
      </c>
    </row>
    <row r="145" spans="3:18" ht="15.5" x14ac:dyDescent="0.35">
      <c r="C145" t="s">
        <v>224</v>
      </c>
      <c r="D145" s="5">
        <v>19361107500</v>
      </c>
      <c r="G145" s="5">
        <v>-181157581908</v>
      </c>
    </row>
    <row r="146" spans="3:18" ht="15.5" x14ac:dyDescent="0.35">
      <c r="C146" t="s">
        <v>172</v>
      </c>
      <c r="D146" s="5">
        <v>-292425751619</v>
      </c>
      <c r="E146" s="5">
        <v>-169237143684</v>
      </c>
      <c r="F146" s="5">
        <v>-301942150123</v>
      </c>
      <c r="G146" s="5">
        <v>-544895319461</v>
      </c>
      <c r="I146" s="5">
        <v>-1108364425762</v>
      </c>
      <c r="J146" s="5">
        <v>-735755722999</v>
      </c>
      <c r="K146" s="5">
        <v>-595084471762</v>
      </c>
      <c r="L146" s="5">
        <v>-396662344051</v>
      </c>
      <c r="M146" s="5">
        <v>-275935409118</v>
      </c>
      <c r="N146" s="5">
        <v>-678927395518</v>
      </c>
      <c r="O146" s="5">
        <v>3121347400</v>
      </c>
      <c r="P146" s="5">
        <v>81665968714</v>
      </c>
      <c r="Q146" s="5">
        <v>2124087814581</v>
      </c>
      <c r="R146" s="5">
        <v>326916739994</v>
      </c>
    </row>
    <row r="147" spans="3:18" ht="15.5" x14ac:dyDescent="0.35">
      <c r="C147" t="s">
        <v>173</v>
      </c>
      <c r="D147" s="5">
        <v>51815074602</v>
      </c>
      <c r="E147" s="5">
        <v>61498434904</v>
      </c>
      <c r="F147" s="5">
        <v>-16552996692</v>
      </c>
      <c r="G147" s="5">
        <v>64155039968</v>
      </c>
      <c r="I147" s="5">
        <v>132136043441</v>
      </c>
      <c r="J147" s="5">
        <v>-241211294434</v>
      </c>
      <c r="K147" s="5">
        <v>155062645363</v>
      </c>
      <c r="L147" s="5">
        <v>-94529416906</v>
      </c>
      <c r="M147" s="5">
        <v>-52367167413</v>
      </c>
      <c r="N147" s="5">
        <v>-82892252208</v>
      </c>
      <c r="O147" s="5">
        <v>-454103093961</v>
      </c>
      <c r="P147" s="5">
        <v>-1032728368121</v>
      </c>
      <c r="Q147" s="5">
        <v>-1657134291496</v>
      </c>
      <c r="R147" s="5">
        <v>-272027143906</v>
      </c>
    </row>
    <row r="148" spans="3:18" ht="15.5" x14ac:dyDescent="0.35">
      <c r="C148" t="s">
        <v>1525</v>
      </c>
      <c r="Q148" s="5">
        <v>-798000000000</v>
      </c>
    </row>
    <row r="149" spans="3:18" ht="15.5" x14ac:dyDescent="0.35">
      <c r="C149" t="s">
        <v>175</v>
      </c>
      <c r="E149" s="5">
        <v>-961320925</v>
      </c>
      <c r="F149" s="5">
        <v>-5639239500</v>
      </c>
      <c r="G149" s="5">
        <v>15198989494</v>
      </c>
      <c r="I149" s="5">
        <v>-12969272972</v>
      </c>
      <c r="J149" s="5">
        <v>-293612338353</v>
      </c>
      <c r="K149" s="5">
        <v>-63905251400</v>
      </c>
      <c r="L149" s="5">
        <v>-8702242513</v>
      </c>
      <c r="M149" s="5">
        <v>-52957654696</v>
      </c>
      <c r="N149" s="5">
        <v>-91836381648</v>
      </c>
      <c r="O149" s="5">
        <v>-419784271415</v>
      </c>
      <c r="P149" s="5">
        <v>-956696244272</v>
      </c>
      <c r="Q149" s="5">
        <v>-872072498477</v>
      </c>
      <c r="R149" s="5">
        <v>-274737143906</v>
      </c>
    </row>
    <row r="150" spans="3:18" ht="15.5" x14ac:dyDescent="0.35">
      <c r="C150" t="s">
        <v>174</v>
      </c>
      <c r="D150" s="5">
        <v>19011070268</v>
      </c>
      <c r="E150" s="5">
        <v>39699979229</v>
      </c>
      <c r="F150" s="5">
        <v>10394928686</v>
      </c>
      <c r="G150" s="5">
        <v>43303191361</v>
      </c>
      <c r="I150" s="5">
        <v>134821657602</v>
      </c>
      <c r="J150" s="5">
        <v>56682263861</v>
      </c>
      <c r="K150" s="5">
        <v>39824177184</v>
      </c>
      <c r="L150" s="5">
        <v>20288721887</v>
      </c>
      <c r="M150" s="5">
        <v>20302450196</v>
      </c>
      <c r="N150" s="5">
        <v>10282915224</v>
      </c>
      <c r="O150" s="5">
        <v>9818337142</v>
      </c>
      <c r="P150" s="5">
        <v>660550415</v>
      </c>
      <c r="Q150" s="5">
        <v>7795673215</v>
      </c>
      <c r="R150" s="5">
        <v>2710000000</v>
      </c>
    </row>
    <row r="151" spans="3:18" ht="15.5" x14ac:dyDescent="0.35">
      <c r="C151" t="s">
        <v>963</v>
      </c>
      <c r="J151" s="5">
        <v>11220483596</v>
      </c>
      <c r="K151" s="5">
        <v>110188349350</v>
      </c>
      <c r="L151" s="5">
        <v>-114821843701</v>
      </c>
      <c r="Q151" s="5">
        <v>5142533766</v>
      </c>
    </row>
    <row r="152" spans="3:18" ht="15.5" x14ac:dyDescent="0.35">
      <c r="C152" t="s">
        <v>1805</v>
      </c>
      <c r="D152" s="5">
        <v>19510926230</v>
      </c>
      <c r="E152" s="5">
        <v>42422482151</v>
      </c>
    </row>
    <row r="153" spans="3:18" ht="15.5" x14ac:dyDescent="0.35">
      <c r="C153" t="s">
        <v>422</v>
      </c>
    </row>
    <row r="154" spans="3:18" ht="15.5" x14ac:dyDescent="0.35">
      <c r="C154" t="s">
        <v>178</v>
      </c>
      <c r="D154" s="5">
        <v>793078104</v>
      </c>
      <c r="E154" s="5">
        <v>981425482</v>
      </c>
      <c r="F154" s="5">
        <v>923514122</v>
      </c>
      <c r="G154" s="5">
        <v>831867999</v>
      </c>
      <c r="I154" s="5">
        <v>5273850758</v>
      </c>
      <c r="J154" s="5">
        <v>4303285768</v>
      </c>
      <c r="K154" s="5">
        <v>7011402541</v>
      </c>
      <c r="L154" s="5">
        <v>8493773452</v>
      </c>
      <c r="M154" s="5">
        <v>12736166194</v>
      </c>
      <c r="N154" s="5">
        <v>25733766917</v>
      </c>
    </row>
    <row r="155" spans="3:18" ht="15.5" x14ac:dyDescent="0.35">
      <c r="C155" t="s">
        <v>210</v>
      </c>
      <c r="E155" s="5">
        <v>-20644131033</v>
      </c>
      <c r="F155" s="5">
        <v>-22232200000</v>
      </c>
      <c r="J155" s="5">
        <v>-18513142189</v>
      </c>
      <c r="K155" s="5">
        <v>-54255811971</v>
      </c>
      <c r="L155" s="5">
        <v>-18175519648</v>
      </c>
      <c r="M155" s="5">
        <v>-11291075983</v>
      </c>
      <c r="N155" s="5">
        <v>-25505760581</v>
      </c>
      <c r="O155" s="5">
        <v>-43699380388</v>
      </c>
      <c r="P155" s="5">
        <v>-72461412764</v>
      </c>
    </row>
    <row r="156" spans="3:18" ht="15.5" x14ac:dyDescent="0.35">
      <c r="C156" t="s">
        <v>1293</v>
      </c>
    </row>
    <row r="157" spans="3:18" ht="15.5" x14ac:dyDescent="0.35">
      <c r="C157" t="s">
        <v>2164</v>
      </c>
      <c r="J157" s="5">
        <v>-5150940000</v>
      </c>
      <c r="K157" s="5">
        <v>-1891778870</v>
      </c>
      <c r="L157" s="5">
        <v>-1303623899</v>
      </c>
      <c r="M157" s="5">
        <v>-1614444717</v>
      </c>
      <c r="N157" s="5">
        <v>-1566792120</v>
      </c>
      <c r="O157" s="5">
        <v>-437779300</v>
      </c>
      <c r="P157" s="5">
        <v>-4231261500</v>
      </c>
    </row>
    <row r="158" spans="3:18" ht="15.5" x14ac:dyDescent="0.35">
      <c r="C158" t="s">
        <v>2165</v>
      </c>
      <c r="K158" s="5">
        <v>1715583529</v>
      </c>
      <c r="L158" s="5">
        <v>46620017735</v>
      </c>
      <c r="M158" s="5">
        <v>-19542608407</v>
      </c>
    </row>
    <row r="159" spans="3:18" ht="15.5" x14ac:dyDescent="0.35">
      <c r="C159" t="s">
        <v>1565</v>
      </c>
      <c r="D159" s="5">
        <v>12500000000</v>
      </c>
    </row>
    <row r="160" spans="3:18" ht="15.5" x14ac:dyDescent="0.35">
      <c r="C160" t="s">
        <v>2166</v>
      </c>
      <c r="L160" s="5">
        <v>-29500000000</v>
      </c>
    </row>
    <row r="161" spans="3:18" ht="15.5" x14ac:dyDescent="0.35">
      <c r="C161" t="s">
        <v>1507</v>
      </c>
      <c r="K161" s="5">
        <v>29500000000</v>
      </c>
    </row>
    <row r="162" spans="3:18" ht="15.5" x14ac:dyDescent="0.35">
      <c r="C162" t="s">
        <v>2167</v>
      </c>
      <c r="G162" s="5">
        <v>5009808053</v>
      </c>
      <c r="I162" s="5">
        <v>5009808053</v>
      </c>
      <c r="J162" s="5">
        <v>3859092883</v>
      </c>
      <c r="K162" s="5">
        <v>86875975000</v>
      </c>
      <c r="L162" s="5">
        <v>2571299781</v>
      </c>
    </row>
    <row r="163" spans="3:18" ht="15.5" x14ac:dyDescent="0.35">
      <c r="C163" t="s">
        <v>946</v>
      </c>
    </row>
    <row r="164" spans="3:18" ht="15.5" x14ac:dyDescent="0.35">
      <c r="C164" t="s">
        <v>2168</v>
      </c>
      <c r="G164" s="5">
        <v>-188816939</v>
      </c>
    </row>
    <row r="165" spans="3:18" ht="15.5" x14ac:dyDescent="0.35">
      <c r="C165" t="s">
        <v>189</v>
      </c>
      <c r="D165" s="5">
        <v>-292425751619</v>
      </c>
      <c r="E165" s="5">
        <v>-169237143684</v>
      </c>
      <c r="F165" s="5">
        <v>-301942150123</v>
      </c>
      <c r="G165" s="5">
        <v>-544895319461</v>
      </c>
      <c r="I165" s="5">
        <v>-1108364425762</v>
      </c>
      <c r="J165" s="5">
        <v>-735755722999</v>
      </c>
      <c r="K165" s="5">
        <v>-595084471762</v>
      </c>
      <c r="L165" s="5">
        <v>-396662344051</v>
      </c>
      <c r="M165" s="5">
        <v>-275935409118</v>
      </c>
      <c r="N165" s="5">
        <v>-678927395518</v>
      </c>
      <c r="O165" s="5">
        <v>3121347400</v>
      </c>
      <c r="P165" s="5">
        <v>81665968714</v>
      </c>
      <c r="Q165" s="5">
        <v>2124087814581</v>
      </c>
      <c r="R165" s="5">
        <v>326916739994</v>
      </c>
    </row>
    <row r="166" spans="3:18" ht="15.5" x14ac:dyDescent="0.35">
      <c r="C166" t="s">
        <v>968</v>
      </c>
      <c r="Q166" s="5">
        <v>600000000000</v>
      </c>
    </row>
    <row r="167" spans="3:18" ht="15.5" x14ac:dyDescent="0.35">
      <c r="C167" t="s">
        <v>709</v>
      </c>
      <c r="P167" s="5">
        <v>105291644425</v>
      </c>
    </row>
    <row r="168" spans="3:18" ht="15.5" x14ac:dyDescent="0.35">
      <c r="C168" t="s">
        <v>2169</v>
      </c>
      <c r="Q168" s="5">
        <v>235122100000</v>
      </c>
    </row>
    <row r="169" spans="3:18" ht="15.5" x14ac:dyDescent="0.35">
      <c r="C169" t="s">
        <v>1568</v>
      </c>
      <c r="Q169" s="5">
        <v>775902930000</v>
      </c>
    </row>
    <row r="170" spans="3:18" ht="15.5" x14ac:dyDescent="0.35">
      <c r="C170" t="s">
        <v>1864</v>
      </c>
    </row>
    <row r="171" spans="3:18" ht="15.5" x14ac:dyDescent="0.35">
      <c r="C171" t="s">
        <v>1461</v>
      </c>
      <c r="Q171" s="5">
        <v>-26342768461</v>
      </c>
    </row>
    <row r="172" spans="3:18" ht="15.5" x14ac:dyDescent="0.35">
      <c r="C172" t="s">
        <v>677</v>
      </c>
      <c r="D172" s="5">
        <v>-21760633522</v>
      </c>
      <c r="F172" s="5">
        <v>21760633522</v>
      </c>
      <c r="N172" s="5">
        <v>-18629958023</v>
      </c>
    </row>
    <row r="173" spans="3:18" ht="15.5" x14ac:dyDescent="0.35">
      <c r="C173" t="s">
        <v>221</v>
      </c>
      <c r="D173" s="5">
        <v>21760633522</v>
      </c>
    </row>
    <row r="174" spans="3:18" ht="15.5" x14ac:dyDescent="0.35">
      <c r="C174" t="s">
        <v>170</v>
      </c>
      <c r="D174" s="5">
        <v>-48072834273</v>
      </c>
      <c r="E174" s="5">
        <v>-82999745738</v>
      </c>
      <c r="F174" s="5">
        <v>-84741492072</v>
      </c>
      <c r="G174" s="5">
        <v>-114182602272</v>
      </c>
      <c r="I174" s="5">
        <v>-374274019515</v>
      </c>
      <c r="J174" s="5">
        <v>-320598552750</v>
      </c>
      <c r="K174" s="5">
        <v>-228786962649</v>
      </c>
      <c r="L174" s="5">
        <v>-230326938099</v>
      </c>
      <c r="M174" s="5">
        <v>-200010291201</v>
      </c>
      <c r="N174" s="5">
        <v>-243477066833</v>
      </c>
      <c r="O174" s="5">
        <v>-225832632910</v>
      </c>
      <c r="P174" s="5">
        <v>-128690481374</v>
      </c>
      <c r="Q174" s="5">
        <v>-87367363630</v>
      </c>
      <c r="R174" s="5">
        <v>-35892997146</v>
      </c>
    </row>
    <row r="175" spans="3:18" ht="15.5" x14ac:dyDescent="0.35">
      <c r="C175" t="s">
        <v>423</v>
      </c>
      <c r="D175" s="5">
        <v>89228898005</v>
      </c>
      <c r="E175" s="5">
        <v>440172796325</v>
      </c>
      <c r="F175" s="5">
        <v>365170686850</v>
      </c>
      <c r="G175" s="5">
        <v>542737288036</v>
      </c>
      <c r="I175" s="5">
        <v>1996359238356</v>
      </c>
      <c r="J175" s="5">
        <v>2473323376114</v>
      </c>
      <c r="K175" s="5">
        <v>2982705625293</v>
      </c>
      <c r="L175" s="5">
        <v>2737308229374</v>
      </c>
      <c r="M175" s="5">
        <v>1616253408853</v>
      </c>
      <c r="N175" s="5">
        <v>705533865473</v>
      </c>
      <c r="P175" s="5">
        <v>363711722910</v>
      </c>
      <c r="Q175" s="5">
        <v>800440816114</v>
      </c>
      <c r="R175" s="5">
        <v>488493560000</v>
      </c>
    </row>
    <row r="176" spans="3:18" ht="15.5" x14ac:dyDescent="0.35">
      <c r="C176" t="s">
        <v>438</v>
      </c>
      <c r="D176" s="5">
        <v>-218943146901</v>
      </c>
      <c r="E176" s="5">
        <v>-373239142484</v>
      </c>
      <c r="F176" s="5">
        <v>-417893413485</v>
      </c>
      <c r="G176" s="5">
        <v>-632860106485</v>
      </c>
      <c r="I176" s="5">
        <v>-2005600698609</v>
      </c>
      <c r="J176" s="5">
        <v>-2666887448836</v>
      </c>
      <c r="K176" s="5">
        <v>-3343591477842</v>
      </c>
      <c r="L176" s="5">
        <v>-2967492783895</v>
      </c>
      <c r="M176" s="5">
        <v>-1533829122371</v>
      </c>
      <c r="N176" s="5">
        <v>-977074743687</v>
      </c>
      <c r="O176" s="5">
        <v>408799897761</v>
      </c>
      <c r="P176" s="5">
        <v>-58407351388</v>
      </c>
      <c r="Q176" s="5">
        <v>-203509037351</v>
      </c>
      <c r="R176" s="5">
        <v>-85677409174</v>
      </c>
    </row>
    <row r="177" spans="2:18" ht="15.5" x14ac:dyDescent="0.35">
      <c r="C177" t="s">
        <v>2170</v>
      </c>
      <c r="D177" s="5">
        <v>-19361107500</v>
      </c>
      <c r="E177" s="5">
        <v>19361107500</v>
      </c>
      <c r="M177" s="5">
        <v>261214653932</v>
      </c>
      <c r="N177" s="5">
        <v>36731348678</v>
      </c>
      <c r="Q177" s="5">
        <v>98830023511</v>
      </c>
    </row>
    <row r="178" spans="2:18" ht="15.5" x14ac:dyDescent="0.35">
      <c r="C178" t="s">
        <v>2171</v>
      </c>
      <c r="D178" s="5">
        <v>-114638668450</v>
      </c>
      <c r="E178" s="5">
        <v>-172532159287</v>
      </c>
      <c r="F178" s="5">
        <v>-186238564938</v>
      </c>
      <c r="G178" s="5">
        <v>463141629162</v>
      </c>
      <c r="K178" s="5">
        <v>-173667296453</v>
      </c>
      <c r="L178" s="5">
        <v>-138075669431</v>
      </c>
      <c r="M178" s="5">
        <v>-419564058331</v>
      </c>
      <c r="N178" s="5">
        <v>-182010841126</v>
      </c>
      <c r="O178" s="5">
        <v>-179845917451</v>
      </c>
      <c r="P178" s="5">
        <v>-200239565859</v>
      </c>
      <c r="Q178" s="5">
        <v>-68988885602</v>
      </c>
      <c r="R178" s="5">
        <v>-40006413686</v>
      </c>
    </row>
    <row r="179" spans="2:18" ht="15.5" x14ac:dyDescent="0.35">
      <c r="C179" t="s">
        <v>725</v>
      </c>
      <c r="I179" s="5">
        <v>-102275000000</v>
      </c>
    </row>
    <row r="180" spans="2:18" ht="15.5" x14ac:dyDescent="0.35">
      <c r="C180" t="s">
        <v>2172</v>
      </c>
      <c r="L180" s="5">
        <v>201924818000</v>
      </c>
    </row>
    <row r="181" spans="2:18" ht="15.5" x14ac:dyDescent="0.35">
      <c r="C181" t="s">
        <v>1423</v>
      </c>
      <c r="G181" s="5">
        <v>10832888676</v>
      </c>
      <c r="I181" s="5">
        <v>10832888676</v>
      </c>
      <c r="K181" s="5">
        <v>180459089857</v>
      </c>
    </row>
    <row r="182" spans="2:18" ht="15.5" x14ac:dyDescent="0.35">
      <c r="C182" t="s">
        <v>1881</v>
      </c>
      <c r="J182" s="5">
        <v>-147967488927</v>
      </c>
      <c r="K182" s="5">
        <v>-12203449968</v>
      </c>
    </row>
    <row r="183" spans="2:18" ht="15.5" x14ac:dyDescent="0.35">
      <c r="C183" t="s">
        <v>435</v>
      </c>
      <c r="G183" s="5">
        <v>-633406834670</v>
      </c>
      <c r="I183" s="5">
        <v>-633406834670</v>
      </c>
      <c r="J183" s="5">
        <v>-73625608600</v>
      </c>
    </row>
    <row r="184" spans="2:18" ht="15.5" x14ac:dyDescent="0.35">
      <c r="C184" t="s">
        <v>598</v>
      </c>
      <c r="D184" s="5">
        <v>268928476951</v>
      </c>
      <c r="E184" s="5">
        <v>-113049290141</v>
      </c>
      <c r="F184" s="5">
        <v>-32848194961</v>
      </c>
      <c r="G184" s="5">
        <v>107480166919</v>
      </c>
      <c r="I184" s="5">
        <v>-13693630393</v>
      </c>
      <c r="J184" s="5">
        <v>109854777250</v>
      </c>
      <c r="K184" s="5">
        <v>-147601978967</v>
      </c>
      <c r="L184" s="5">
        <v>50227009173</v>
      </c>
      <c r="M184" s="5">
        <v>120675157077</v>
      </c>
      <c r="N184" s="5">
        <v>-277842460187</v>
      </c>
      <c r="O184" s="5">
        <v>-81838613569</v>
      </c>
      <c r="P184" s="5">
        <v>-501515818568</v>
      </c>
      <c r="Q184" s="5">
        <v>905456180435</v>
      </c>
      <c r="R184" s="5">
        <v>201020600233</v>
      </c>
    </row>
    <row r="185" spans="2:18" ht="15.5" x14ac:dyDescent="0.35">
      <c r="C185" t="s">
        <v>227</v>
      </c>
      <c r="F185" s="5">
        <v>254843110297</v>
      </c>
      <c r="G185" s="5">
        <v>-6571964</v>
      </c>
      <c r="I185" s="5">
        <v>268536740690</v>
      </c>
      <c r="J185" s="5">
        <v>158681963440</v>
      </c>
      <c r="K185" s="5">
        <v>305614888536</v>
      </c>
      <c r="L185" s="5">
        <v>255387879363</v>
      </c>
      <c r="M185" s="5">
        <v>134712722286</v>
      </c>
      <c r="N185" s="5">
        <v>549104701857</v>
      </c>
      <c r="O185" s="5">
        <v>630943315426</v>
      </c>
      <c r="P185" s="5">
        <v>1132459133995</v>
      </c>
      <c r="Q185" s="5">
        <v>210955959903</v>
      </c>
      <c r="R185" s="5">
        <v>9935359670</v>
      </c>
    </row>
    <row r="186" spans="2:18" ht="15.5" x14ac:dyDescent="0.35">
      <c r="C186" t="s">
        <v>225</v>
      </c>
    </row>
    <row r="187" spans="2:18" ht="15.5" x14ac:dyDescent="0.35">
      <c r="C187" t="s">
        <v>795</v>
      </c>
      <c r="Q187" s="5">
        <v>16046993657</v>
      </c>
    </row>
    <row r="188" spans="2:18" ht="15.5" x14ac:dyDescent="0.35">
      <c r="C188" t="s">
        <v>229</v>
      </c>
      <c r="D188" s="5">
        <v>268928476951</v>
      </c>
      <c r="E188" s="5">
        <v>-113049290141</v>
      </c>
      <c r="F188" s="5">
        <v>221994915336</v>
      </c>
      <c r="G188" s="5">
        <v>107473594955</v>
      </c>
      <c r="I188" s="5">
        <v>254843110297</v>
      </c>
      <c r="J188" s="5">
        <v>268536740690</v>
      </c>
      <c r="K188" s="5">
        <v>158012909569</v>
      </c>
      <c r="L188" s="5">
        <v>305614888536</v>
      </c>
      <c r="M188" s="5">
        <v>255387879363</v>
      </c>
      <c r="N188" s="5">
        <v>271262241670</v>
      </c>
      <c r="O188" s="5">
        <v>549104701857</v>
      </c>
      <c r="P188" s="5">
        <v>630943315427</v>
      </c>
      <c r="Q188" s="5">
        <v>1132459133995</v>
      </c>
      <c r="R188" s="5">
        <v>210955959903</v>
      </c>
    </row>
    <row r="190" spans="2:18" ht="15.5" x14ac:dyDescent="0.35">
      <c r="B190" t="s">
        <v>230</v>
      </c>
      <c r="C190" t="s">
        <v>12</v>
      </c>
      <c r="D190" s="5">
        <v>10220000000</v>
      </c>
      <c r="E190" s="5">
        <v>10220000000</v>
      </c>
      <c r="F190" s="5">
        <v>10220000000</v>
      </c>
      <c r="G190" s="5">
        <v>10220000000</v>
      </c>
      <c r="I190" s="5">
        <v>10220000000</v>
      </c>
      <c r="J190" s="5">
        <v>10220000000</v>
      </c>
      <c r="K190" s="5">
        <v>10220000000</v>
      </c>
      <c r="L190" s="5">
        <v>10220000000</v>
      </c>
      <c r="M190" s="5">
        <v>10220000000</v>
      </c>
      <c r="N190" s="5">
        <v>10220000000</v>
      </c>
      <c r="O190" s="5">
        <v>10220000000</v>
      </c>
      <c r="P190" s="5">
        <v>10220000000</v>
      </c>
      <c r="Q190" s="5">
        <v>10220000000</v>
      </c>
      <c r="R190" s="5">
        <v>0</v>
      </c>
    </row>
    <row r="191" spans="2:18" ht="15.5" x14ac:dyDescent="0.35">
      <c r="C191" t="s">
        <v>231</v>
      </c>
      <c r="D191" s="6">
        <v>0.12</v>
      </c>
      <c r="E191" s="6">
        <v>-11.41</v>
      </c>
      <c r="F191" s="6">
        <v>-4.5199999999999996</v>
      </c>
      <c r="G191" s="6">
        <v>-153.33000000000001</v>
      </c>
    </row>
    <row r="192" spans="2:18" ht="15.5" x14ac:dyDescent="0.35">
      <c r="C192" t="s">
        <v>232</v>
      </c>
      <c r="D192" s="6">
        <v>741.67</v>
      </c>
      <c r="E192" s="6">
        <v>-8.24</v>
      </c>
      <c r="F192" s="6">
        <v>-29.65</v>
      </c>
      <c r="G192" s="6">
        <v>-1.1299999999999999</v>
      </c>
    </row>
    <row r="193" spans="3:7" ht="15.5" x14ac:dyDescent="0.35">
      <c r="C193" t="s">
        <v>67</v>
      </c>
      <c r="D193" s="6">
        <v>0.83</v>
      </c>
      <c r="E193" s="6">
        <v>0.92</v>
      </c>
      <c r="F193" s="6">
        <v>1.1599999999999999</v>
      </c>
      <c r="G193" s="6">
        <v>1.51</v>
      </c>
    </row>
    <row r="194" spans="3:7" ht="15.5" x14ac:dyDescent="0.35">
      <c r="C194" t="s">
        <v>233</v>
      </c>
      <c r="E194" s="5">
        <v>190330000000</v>
      </c>
      <c r="F194" s="5">
        <v>233810000000</v>
      </c>
      <c r="G194" s="5">
        <v>-600590000000</v>
      </c>
    </row>
    <row r="195" spans="3:7" ht="15.5" x14ac:dyDescent="0.35">
      <c r="C195" t="s">
        <v>234</v>
      </c>
      <c r="D195" s="6">
        <v>2.0000000000000001E-4</v>
      </c>
      <c r="E195" s="6">
        <v>-1.8500000000000003E-2</v>
      </c>
      <c r="F195" s="6">
        <v>-6.9999999999999993E-3</v>
      </c>
      <c r="G195" s="6">
        <v>-0.23120000000000002</v>
      </c>
    </row>
    <row r="196" spans="3:7" ht="15.5" x14ac:dyDescent="0.35">
      <c r="C196" t="s">
        <v>235</v>
      </c>
      <c r="D196" s="6">
        <v>1.2999999999999999E-3</v>
      </c>
      <c r="E196" s="6">
        <v>-0.12570000000000001</v>
      </c>
      <c r="F196" s="6">
        <v>-4.4199999999999996E-2</v>
      </c>
      <c r="G196" s="6">
        <v>-1.4671000000000001</v>
      </c>
    </row>
    <row r="197" spans="3:7" ht="15.5" x14ac:dyDescent="0.35">
      <c r="C197" t="s">
        <v>236</v>
      </c>
      <c r="D197" s="6">
        <v>4.2000000000000003E-2</v>
      </c>
      <c r="E197" s="6">
        <v>2.2000000000000002E-2</v>
      </c>
      <c r="F197" s="6">
        <v>3.9399999999999998E-2</v>
      </c>
      <c r="G197" s="6">
        <v>-0.20569999999999999</v>
      </c>
    </row>
    <row r="198" spans="3:7" ht="15.5" x14ac:dyDescent="0.35">
      <c r="C198" t="s">
        <v>237</v>
      </c>
      <c r="D198" s="6">
        <v>2.74</v>
      </c>
      <c r="E198" s="6">
        <v>0.83</v>
      </c>
      <c r="F198" s="6">
        <v>1.35</v>
      </c>
      <c r="G198" s="6">
        <v>-6.51</v>
      </c>
    </row>
    <row r="199" spans="3:7" ht="15.5" x14ac:dyDescent="0.35">
      <c r="C199" t="s">
        <v>443</v>
      </c>
      <c r="D199" s="5">
        <v>2075000000000</v>
      </c>
      <c r="E199" s="5">
        <v>2042000000000</v>
      </c>
      <c r="F199" s="5">
        <v>2137000000000</v>
      </c>
      <c r="G199" s="5">
        <v>2131000000000</v>
      </c>
    </row>
    <row r="200" spans="3:7" ht="15.5" x14ac:dyDescent="0.35">
      <c r="C200" t="s">
        <v>238</v>
      </c>
      <c r="D200" s="6">
        <v>0.98</v>
      </c>
      <c r="E200" s="6">
        <v>1.04</v>
      </c>
      <c r="F200" s="6">
        <v>1.31</v>
      </c>
      <c r="G200" s="6">
        <v>1.66</v>
      </c>
    </row>
    <row r="201" spans="3:7" ht="15.5" x14ac:dyDescent="0.35">
      <c r="C201" t="s">
        <v>239</v>
      </c>
      <c r="D201" s="6">
        <v>90.83</v>
      </c>
      <c r="E201" s="6">
        <v>90.72</v>
      </c>
      <c r="F201" s="6">
        <v>102.12</v>
      </c>
      <c r="G201" s="6">
        <v>104.51</v>
      </c>
    </row>
    <row r="202" spans="3:7" ht="15.5" x14ac:dyDescent="0.35">
      <c r="C202" t="s">
        <v>240</v>
      </c>
      <c r="D202" s="6">
        <v>1.34</v>
      </c>
      <c r="E202" s="6">
        <v>1.42</v>
      </c>
      <c r="F202" s="6">
        <v>1.73</v>
      </c>
      <c r="G202" s="6">
        <v>2.16</v>
      </c>
    </row>
    <row r="203" spans="3:7" ht="15.5" x14ac:dyDescent="0.35">
      <c r="C203" t="s">
        <v>241</v>
      </c>
      <c r="D203" s="6">
        <v>66.53</v>
      </c>
      <c r="E203" s="6">
        <v>66.42</v>
      </c>
      <c r="F203" s="6">
        <v>77.55</v>
      </c>
      <c r="G203" s="6">
        <v>79.930000000000007</v>
      </c>
    </row>
    <row r="204" spans="3:7" ht="15.5" x14ac:dyDescent="0.35">
      <c r="C204" t="s">
        <v>242</v>
      </c>
      <c r="D204" s="5">
        <v>725000000000</v>
      </c>
      <c r="E204" s="5">
        <v>981000000000</v>
      </c>
      <c r="F204" s="5">
        <v>994000000000</v>
      </c>
      <c r="G204" s="5">
        <v>1453000000000</v>
      </c>
    </row>
    <row r="205" spans="3:7" ht="15.5" x14ac:dyDescent="0.35">
      <c r="C205" t="s">
        <v>243</v>
      </c>
      <c r="D205" s="5">
        <v>886000000000</v>
      </c>
      <c r="E205" s="5">
        <v>889000000000</v>
      </c>
      <c r="F205" s="5">
        <v>814000000000</v>
      </c>
      <c r="G205" s="5">
        <v>379000000000</v>
      </c>
    </row>
    <row r="206" spans="3:7" ht="15.5" x14ac:dyDescent="0.35">
      <c r="C206" t="s">
        <v>306</v>
      </c>
      <c r="D206" s="5">
        <v>929000000000</v>
      </c>
      <c r="E206" s="5">
        <v>928000000000</v>
      </c>
      <c r="F206" s="5">
        <v>1044000000000</v>
      </c>
      <c r="G206" s="5">
        <v>1069000000000</v>
      </c>
    </row>
    <row r="207" spans="3:7" ht="15.5" x14ac:dyDescent="0.35">
      <c r="C207" t="s">
        <v>24</v>
      </c>
      <c r="D207" s="5">
        <v>1611000000000</v>
      </c>
      <c r="E207" s="5">
        <v>1870000000000</v>
      </c>
      <c r="F207" s="5">
        <v>1808000000000</v>
      </c>
      <c r="G207" s="5">
        <v>1832000000000</v>
      </c>
    </row>
    <row r="208" spans="3:7" ht="15.5" x14ac:dyDescent="0.35">
      <c r="C208" t="s">
        <v>21</v>
      </c>
      <c r="D208" s="5">
        <v>1233000000000</v>
      </c>
      <c r="E208" s="5">
        <v>1761000000000</v>
      </c>
      <c r="F208" s="5">
        <v>1635000000000</v>
      </c>
      <c r="G208" s="5">
        <v>1578000000000</v>
      </c>
    </row>
    <row r="209" spans="3:18" ht="15.5" x14ac:dyDescent="0.35">
      <c r="C209" t="s">
        <v>245</v>
      </c>
      <c r="D209" s="5">
        <v>1142000000000</v>
      </c>
      <c r="E209" s="5">
        <v>996000000000</v>
      </c>
      <c r="F209" s="5">
        <v>1007000000000</v>
      </c>
      <c r="G209" s="5">
        <v>616000000000</v>
      </c>
    </row>
    <row r="210" spans="3:18" ht="15.5" x14ac:dyDescent="0.35">
      <c r="C210" t="s">
        <v>246</v>
      </c>
      <c r="D210" s="5">
        <v>510000000000</v>
      </c>
      <c r="E210" s="5">
        <v>-5000000000</v>
      </c>
      <c r="F210" s="5">
        <v>286000000000</v>
      </c>
      <c r="G210" s="5">
        <v>588000000000</v>
      </c>
    </row>
    <row r="211" spans="3:18" ht="15.5" x14ac:dyDescent="0.35">
      <c r="C211" t="s">
        <v>247</v>
      </c>
      <c r="E211" s="5">
        <v>-1000000000</v>
      </c>
      <c r="F211" s="5">
        <v>-6000000000</v>
      </c>
      <c r="G211" s="5">
        <v>15000000000</v>
      </c>
    </row>
    <row r="212" spans="3:18" ht="15.5" x14ac:dyDescent="0.35">
      <c r="C212" t="s">
        <v>13</v>
      </c>
      <c r="D212" s="5">
        <v>510000000000</v>
      </c>
      <c r="E212" s="5">
        <v>-6000000000</v>
      </c>
      <c r="F212" s="5">
        <v>280000000000</v>
      </c>
      <c r="G212" s="5">
        <v>603000000000</v>
      </c>
    </row>
    <row r="213" spans="3:18" ht="15.5" x14ac:dyDescent="0.35">
      <c r="C213" t="s">
        <v>16</v>
      </c>
      <c r="D213" s="6">
        <v>49.84</v>
      </c>
      <c r="E213" s="6">
        <v>-0.61</v>
      </c>
      <c r="F213" s="6">
        <v>27.39</v>
      </c>
      <c r="G213" s="6">
        <v>59.02</v>
      </c>
    </row>
    <row r="214" spans="3:18" ht="15.5" x14ac:dyDescent="0.35">
      <c r="C214" t="s">
        <v>52</v>
      </c>
      <c r="I214" s="6">
        <v>-143.06</v>
      </c>
      <c r="J214" s="6">
        <v>8.84</v>
      </c>
      <c r="K214" s="6">
        <v>7.85</v>
      </c>
      <c r="L214" s="6">
        <v>9.85</v>
      </c>
      <c r="M214" s="6">
        <v>7.52</v>
      </c>
      <c r="N214" s="6">
        <v>5.73</v>
      </c>
      <c r="O214" s="6">
        <v>32.4</v>
      </c>
      <c r="P214" s="6">
        <v>31.93</v>
      </c>
      <c r="Q214" s="6">
        <v>18.420000000000002</v>
      </c>
      <c r="R214" s="6">
        <v>373445.49</v>
      </c>
    </row>
    <row r="215" spans="3:18" ht="15.5" x14ac:dyDescent="0.35">
      <c r="C215" t="s">
        <v>66</v>
      </c>
      <c r="I215" s="6">
        <v>-1.21</v>
      </c>
      <c r="J215" s="6">
        <v>6.22</v>
      </c>
      <c r="K215" s="6">
        <v>10.06</v>
      </c>
      <c r="L215" s="6">
        <v>12.59</v>
      </c>
      <c r="M215" s="6">
        <v>23.14</v>
      </c>
      <c r="N215" s="6">
        <v>45.72</v>
      </c>
      <c r="O215" s="6">
        <v>7.41</v>
      </c>
      <c r="P215" s="6">
        <v>9.9600000000000009</v>
      </c>
      <c r="Q215" s="6">
        <v>22.58</v>
      </c>
      <c r="R215" s="5">
        <v>0</v>
      </c>
    </row>
    <row r="216" spans="3:18" ht="15.5" x14ac:dyDescent="0.35">
      <c r="C216" t="s">
        <v>69</v>
      </c>
      <c r="I216" s="6">
        <v>0.45</v>
      </c>
      <c r="J216" s="6">
        <v>0.15</v>
      </c>
      <c r="K216" s="6">
        <v>0.24</v>
      </c>
      <c r="L216" s="6">
        <v>0.35</v>
      </c>
      <c r="M216" s="6">
        <v>0.63</v>
      </c>
      <c r="N216" s="6">
        <v>1.1499999999999999</v>
      </c>
      <c r="O216" s="6">
        <v>0.64</v>
      </c>
      <c r="P216" s="6">
        <v>1.07</v>
      </c>
      <c r="Q216" s="6">
        <v>2.34</v>
      </c>
      <c r="R216" s="5">
        <v>0</v>
      </c>
    </row>
    <row r="217" spans="3:18" ht="15.5" x14ac:dyDescent="0.35">
      <c r="C217" t="s">
        <v>248</v>
      </c>
      <c r="I217" s="5">
        <v>324040000000</v>
      </c>
      <c r="J217" s="5">
        <v>1272440000000</v>
      </c>
      <c r="K217" s="5">
        <v>1020250000000</v>
      </c>
      <c r="L217" s="5">
        <v>1067530000000</v>
      </c>
      <c r="M217" s="5">
        <v>936980000000</v>
      </c>
      <c r="N217" s="5">
        <v>907530000000</v>
      </c>
      <c r="O217" s="5">
        <v>1188030000000</v>
      </c>
      <c r="P217" s="5">
        <v>939060000000</v>
      </c>
    </row>
    <row r="218" spans="3:18" ht="15.5" x14ac:dyDescent="0.35">
      <c r="C218" t="s">
        <v>249</v>
      </c>
      <c r="I218" s="6">
        <v>-0.2157</v>
      </c>
      <c r="J218" s="6">
        <v>1.18E-2</v>
      </c>
      <c r="K218" s="6">
        <v>1.1200000000000002E-2</v>
      </c>
      <c r="L218" s="6">
        <v>1.3300000000000001E-2</v>
      </c>
      <c r="M218" s="6">
        <v>1.09E-2</v>
      </c>
      <c r="N218" s="6">
        <v>8.5000000000000006E-3</v>
      </c>
      <c r="O218" s="6">
        <v>4.2699999999999995E-2</v>
      </c>
      <c r="P218" s="6">
        <v>5.2199999999999996E-2</v>
      </c>
      <c r="Q218" s="6">
        <v>3.6699999999999997E-2</v>
      </c>
      <c r="R218" s="6">
        <v>3.8800000000000001E-2</v>
      </c>
    </row>
    <row r="219" spans="3:18" ht="15.5" x14ac:dyDescent="0.35">
      <c r="C219" t="s">
        <v>250</v>
      </c>
      <c r="I219" s="6">
        <v>-1.3688999999999998</v>
      </c>
      <c r="J219" s="6">
        <v>3.5799999999999998E-2</v>
      </c>
      <c r="K219" s="6">
        <v>3.3000000000000002E-2</v>
      </c>
      <c r="L219" s="6">
        <v>4.2999999999999997E-2</v>
      </c>
      <c r="M219" s="6">
        <v>3.4300000000000004E-2</v>
      </c>
      <c r="N219" s="6">
        <v>2.7000000000000003E-2</v>
      </c>
      <c r="O219" s="6">
        <v>0.13159999999999999</v>
      </c>
      <c r="P219" s="6">
        <v>0.14300000000000002</v>
      </c>
      <c r="Q219" s="6">
        <v>9.4499999999999987E-2</v>
      </c>
      <c r="R219" s="6">
        <v>0.19519999999999998</v>
      </c>
    </row>
    <row r="220" spans="3:18" ht="15.5" x14ac:dyDescent="0.35">
      <c r="C220" t="s">
        <v>251</v>
      </c>
      <c r="I220" s="6">
        <v>-6.5500000000000003E-2</v>
      </c>
      <c r="J220" s="6">
        <v>0.15970000000000001</v>
      </c>
      <c r="K220" s="6">
        <v>0.13390000000000002</v>
      </c>
      <c r="L220" s="6">
        <v>0.15329999999999999</v>
      </c>
      <c r="M220" s="6">
        <v>0.12759999999999999</v>
      </c>
      <c r="N220" s="6">
        <v>0.10920000000000001</v>
      </c>
      <c r="O220" s="6">
        <v>0.1764</v>
      </c>
      <c r="P220" s="6">
        <v>0.16039999999999999</v>
      </c>
      <c r="Q220" s="6">
        <v>0.18410000000000001</v>
      </c>
      <c r="R220" s="6">
        <v>0.32030000000000003</v>
      </c>
    </row>
    <row r="221" spans="3:18" ht="15.5" x14ac:dyDescent="0.35">
      <c r="C221" t="s">
        <v>252</v>
      </c>
      <c r="I221" s="6">
        <v>-0.63</v>
      </c>
      <c r="J221" s="6">
        <v>2.04</v>
      </c>
      <c r="K221" s="6">
        <v>2.25</v>
      </c>
      <c r="L221" s="6">
        <v>2.42</v>
      </c>
      <c r="M221" s="6">
        <v>2.33</v>
      </c>
      <c r="Q221" s="6">
        <v>4.4400000000000004</v>
      </c>
      <c r="R221" s="6">
        <v>3.04</v>
      </c>
    </row>
    <row r="222" spans="3:18" ht="15.5" x14ac:dyDescent="0.35">
      <c r="C222" t="s">
        <v>63</v>
      </c>
      <c r="I222" s="6">
        <v>1.66</v>
      </c>
      <c r="J222" s="6">
        <v>0.22</v>
      </c>
      <c r="K222" s="6">
        <v>0.33</v>
      </c>
      <c r="L222" s="6">
        <v>0.54</v>
      </c>
      <c r="M222" s="6">
        <v>0.79</v>
      </c>
      <c r="N222" s="6">
        <v>1.23</v>
      </c>
      <c r="O222" s="6">
        <v>0.97</v>
      </c>
      <c r="P222" s="6">
        <v>1.42</v>
      </c>
      <c r="Q222" s="6">
        <v>2.13</v>
      </c>
      <c r="R222" s="5">
        <v>0</v>
      </c>
    </row>
    <row r="223" spans="3:18" ht="15.5" x14ac:dyDescent="0.35">
      <c r="C223" t="s">
        <v>60</v>
      </c>
      <c r="I223" s="6">
        <v>104.51</v>
      </c>
      <c r="J223" s="6">
        <v>246.94</v>
      </c>
      <c r="K223" s="6">
        <v>237.6</v>
      </c>
      <c r="L223" s="6">
        <v>229.21</v>
      </c>
      <c r="M223" s="6">
        <v>219.59</v>
      </c>
      <c r="N223" s="6">
        <v>212.53</v>
      </c>
      <c r="O223" s="6">
        <v>246.29</v>
      </c>
      <c r="P223" s="6">
        <v>223.23</v>
      </c>
      <c r="Q223" s="6">
        <v>194.93</v>
      </c>
      <c r="R223" s="6">
        <v>1913557.53</v>
      </c>
    </row>
    <row r="224" spans="3:18" ht="15.5" x14ac:dyDescent="0.35">
      <c r="C224" t="s">
        <v>253</v>
      </c>
      <c r="I224" s="6">
        <v>2.16</v>
      </c>
      <c r="J224" s="6">
        <v>0.25</v>
      </c>
      <c r="K224" s="6">
        <v>0.37</v>
      </c>
      <c r="L224" s="6">
        <v>0.61</v>
      </c>
      <c r="M224" s="6">
        <v>0.89</v>
      </c>
      <c r="N224" s="6">
        <v>1.39</v>
      </c>
      <c r="O224" s="6">
        <v>1.08</v>
      </c>
      <c r="P224" s="6">
        <v>1.6</v>
      </c>
      <c r="Q224" s="6">
        <v>2.4500000000000002</v>
      </c>
      <c r="R224" s="5">
        <v>0</v>
      </c>
    </row>
    <row r="225" spans="2:18" ht="15.5" x14ac:dyDescent="0.35">
      <c r="C225" t="s">
        <v>254</v>
      </c>
      <c r="I225" s="6">
        <v>79.930000000000007</v>
      </c>
      <c r="J225" s="6">
        <v>222.15</v>
      </c>
      <c r="K225" s="6">
        <v>213.14</v>
      </c>
      <c r="L225" s="6">
        <v>204.78</v>
      </c>
      <c r="M225" s="6">
        <v>195.08</v>
      </c>
      <c r="N225" s="5">
        <v>188</v>
      </c>
      <c r="O225" s="6">
        <v>221.78</v>
      </c>
      <c r="P225" s="6">
        <v>198.75</v>
      </c>
      <c r="Q225" s="6">
        <v>169.68</v>
      </c>
      <c r="R225" s="6">
        <v>1913557.53</v>
      </c>
    </row>
    <row r="226" spans="2:18" ht="15.5" x14ac:dyDescent="0.35">
      <c r="C226" t="s">
        <v>255</v>
      </c>
      <c r="I226" s="5">
        <v>1453000000000</v>
      </c>
      <c r="J226" s="5">
        <v>903000000000</v>
      </c>
      <c r="K226" s="5">
        <v>1471000000000</v>
      </c>
      <c r="L226" s="5">
        <v>1719000000000</v>
      </c>
      <c r="M226" s="5">
        <v>1739000000000</v>
      </c>
      <c r="N226" s="5">
        <v>995000000000</v>
      </c>
      <c r="O226" s="5">
        <v>1220000000000</v>
      </c>
      <c r="P226" s="5">
        <v>361000000000</v>
      </c>
      <c r="Q226" s="5">
        <v>305000000000</v>
      </c>
      <c r="R226" s="5">
        <v>337000000000</v>
      </c>
    </row>
    <row r="227" spans="2:18" ht="15.5" x14ac:dyDescent="0.35">
      <c r="C227" t="s">
        <v>256</v>
      </c>
      <c r="I227" s="5">
        <v>379000000000</v>
      </c>
      <c r="J227" s="5">
        <v>864000000000</v>
      </c>
      <c r="K227" s="5">
        <v>483000000000</v>
      </c>
      <c r="L227" s="5">
        <v>554000000000</v>
      </c>
      <c r="M227" s="5">
        <v>415000000000</v>
      </c>
      <c r="N227" s="5">
        <v>960000000000</v>
      </c>
      <c r="O227" s="5">
        <v>1152000000000</v>
      </c>
      <c r="P227" s="5">
        <v>1669000000000</v>
      </c>
      <c r="Q227" s="5">
        <v>1270000000000</v>
      </c>
      <c r="R227" s="5">
        <v>285000000000</v>
      </c>
    </row>
    <row r="228" spans="2:18" ht="15.5" x14ac:dyDescent="0.35">
      <c r="C228" t="s">
        <v>26</v>
      </c>
      <c r="I228" s="5">
        <v>1832000000000</v>
      </c>
      <c r="J228" s="5">
        <v>1767000000000</v>
      </c>
      <c r="K228" s="5">
        <v>1954000000000</v>
      </c>
      <c r="L228" s="5">
        <v>2273000000000</v>
      </c>
      <c r="M228" s="5">
        <v>2154000000000</v>
      </c>
      <c r="N228" s="5">
        <v>1955000000000</v>
      </c>
      <c r="O228" s="5">
        <v>2372000000000</v>
      </c>
      <c r="P228" s="5">
        <v>2030000000000</v>
      </c>
      <c r="Q228" s="5">
        <v>1575000000000</v>
      </c>
      <c r="R228" s="5">
        <v>622000000000</v>
      </c>
    </row>
    <row r="229" spans="2:18" ht="15.5" x14ac:dyDescent="0.35">
      <c r="C229" t="s">
        <v>23</v>
      </c>
      <c r="I229" s="5">
        <v>1578000000000</v>
      </c>
      <c r="J229" s="5">
        <v>1499000000000</v>
      </c>
      <c r="K229" s="5">
        <v>1796000000000</v>
      </c>
      <c r="L229" s="5">
        <v>1967000000000</v>
      </c>
      <c r="M229" s="5">
        <v>1898000000000</v>
      </c>
      <c r="N229" s="5">
        <v>1684000000000</v>
      </c>
      <c r="O229" s="5">
        <v>1823000000000</v>
      </c>
      <c r="P229" s="5">
        <v>1399000000000</v>
      </c>
      <c r="Q229" s="5">
        <v>442000000000</v>
      </c>
      <c r="R229" s="5">
        <v>411000000000</v>
      </c>
    </row>
    <row r="230" spans="2:18" ht="15.5" x14ac:dyDescent="0.35">
      <c r="C230" t="s">
        <v>257</v>
      </c>
      <c r="I230" s="5">
        <v>616000000000</v>
      </c>
      <c r="J230" s="5">
        <v>2238000000000</v>
      </c>
      <c r="K230" s="5">
        <v>1743000000000</v>
      </c>
      <c r="L230" s="5">
        <v>1109000000000</v>
      </c>
      <c r="M230" s="5">
        <v>662000000000</v>
      </c>
      <c r="N230" s="5">
        <v>915000000000</v>
      </c>
      <c r="O230" s="5">
        <v>1109000000000</v>
      </c>
      <c r="P230" s="5">
        <v>1378000000000</v>
      </c>
      <c r="Q230" s="5">
        <v>1253000000000</v>
      </c>
      <c r="R230" s="5">
        <v>-92000000000</v>
      </c>
    </row>
    <row r="231" spans="2:18" ht="15.5" x14ac:dyDescent="0.35">
      <c r="C231" t="s">
        <v>258</v>
      </c>
      <c r="I231" s="5">
        <v>963000000000</v>
      </c>
      <c r="J231" s="5">
        <v>1087000000000</v>
      </c>
      <c r="K231" s="5">
        <v>292000000000</v>
      </c>
      <c r="L231" s="5">
        <v>541000000000</v>
      </c>
      <c r="M231" s="5">
        <v>449000000000</v>
      </c>
      <c r="N231" s="5">
        <v>484000000000</v>
      </c>
      <c r="O231" s="5">
        <v>369000000000</v>
      </c>
      <c r="P231" s="5">
        <v>450000000000</v>
      </c>
      <c r="Q231" s="5">
        <v>439000000000</v>
      </c>
      <c r="R231" s="5">
        <v>146000000000</v>
      </c>
    </row>
    <row r="232" spans="2:18" ht="15.5" x14ac:dyDescent="0.35">
      <c r="C232" t="s">
        <v>259</v>
      </c>
      <c r="I232" s="5">
        <v>-13000000000</v>
      </c>
      <c r="J232" s="5">
        <v>-294000000000</v>
      </c>
      <c r="K232" s="5">
        <v>-64000000000</v>
      </c>
      <c r="L232" s="5">
        <v>-9000000000</v>
      </c>
      <c r="M232" s="5">
        <v>-53000000000</v>
      </c>
      <c r="N232" s="5">
        <v>-92000000000</v>
      </c>
      <c r="O232" s="5">
        <v>-420000000000</v>
      </c>
      <c r="P232" s="5">
        <v>-957000000000</v>
      </c>
      <c r="Q232" s="5">
        <v>-872000000000</v>
      </c>
      <c r="R232" s="5">
        <v>-275000000000</v>
      </c>
    </row>
    <row r="233" spans="2:18" ht="15.5" x14ac:dyDescent="0.35">
      <c r="C233" t="s">
        <v>15</v>
      </c>
      <c r="I233" s="5">
        <v>950000000000</v>
      </c>
      <c r="J233" s="5">
        <v>793000000000</v>
      </c>
      <c r="K233" s="5">
        <v>229000000000</v>
      </c>
      <c r="L233" s="5">
        <v>533000000000</v>
      </c>
      <c r="M233" s="5">
        <v>396000000000</v>
      </c>
      <c r="N233" s="5">
        <v>392000000000</v>
      </c>
      <c r="O233" s="5">
        <v>-51000000000</v>
      </c>
      <c r="P233" s="5">
        <v>-507000000000</v>
      </c>
      <c r="Q233" s="5">
        <v>-434000000000</v>
      </c>
      <c r="R233" s="5">
        <v>-129000000000</v>
      </c>
    </row>
    <row r="234" spans="2:18" ht="15.5" x14ac:dyDescent="0.35">
      <c r="C234" t="s">
        <v>17</v>
      </c>
      <c r="I234" s="6">
        <v>92.87</v>
      </c>
      <c r="J234" s="6">
        <v>77.58</v>
      </c>
      <c r="K234" s="6">
        <v>22.35</v>
      </c>
      <c r="L234" s="6">
        <v>52.1</v>
      </c>
      <c r="M234" s="6">
        <v>38.729999999999997</v>
      </c>
      <c r="N234" s="6">
        <v>38.35</v>
      </c>
      <c r="O234" s="6">
        <v>-4.95</v>
      </c>
      <c r="P234" s="6">
        <v>-49.6</v>
      </c>
      <c r="Q234" s="6">
        <v>-42.41</v>
      </c>
      <c r="R234" s="6">
        <v>-1161124.4099999999</v>
      </c>
    </row>
    <row r="236" spans="2:18" ht="15.5" x14ac:dyDescent="0.35">
      <c r="B236" t="s">
        <v>260</v>
      </c>
      <c r="C236" t="s">
        <v>261</v>
      </c>
      <c r="D236" s="5">
        <v>1000000000</v>
      </c>
      <c r="E236" s="5">
        <v>-117000000000</v>
      </c>
      <c r="F236" s="5">
        <v>-46000000000</v>
      </c>
      <c r="G236" s="5">
        <v>-1568000000000</v>
      </c>
      <c r="H236" s="5">
        <v>-215000000000</v>
      </c>
      <c r="I236" s="5">
        <v>-1463000000000</v>
      </c>
      <c r="J236" s="5">
        <v>90000000000</v>
      </c>
      <c r="K236" s="5">
        <v>80000000000</v>
      </c>
      <c r="L236" s="5">
        <v>101000000000</v>
      </c>
      <c r="M236" s="5">
        <v>77000000000</v>
      </c>
      <c r="N236" s="5">
        <v>59000000000</v>
      </c>
      <c r="O236" s="5">
        <v>331000000000</v>
      </c>
      <c r="P236" s="5">
        <v>326000000000</v>
      </c>
      <c r="Q236" s="5">
        <v>188000000000</v>
      </c>
    </row>
    <row r="237" spans="2:18" ht="15.5" x14ac:dyDescent="0.35">
      <c r="C237" t="s">
        <v>444</v>
      </c>
      <c r="M237" s="6">
        <v>0.76</v>
      </c>
      <c r="N237" s="6">
        <v>1.1599999999999999</v>
      </c>
      <c r="O237" s="6">
        <v>6.5</v>
      </c>
      <c r="Q237" s="6">
        <v>5.52</v>
      </c>
    </row>
    <row r="238" spans="2:18" ht="15.5" x14ac:dyDescent="0.35">
      <c r="C238" t="s">
        <v>71</v>
      </c>
      <c r="M238" s="6">
        <v>0.10099999999999999</v>
      </c>
      <c r="N238" s="6">
        <v>0.20250000000000001</v>
      </c>
      <c r="O238" s="6">
        <v>0.2006</v>
      </c>
      <c r="Q238" s="6">
        <v>0.29969999999999997</v>
      </c>
    </row>
    <row r="239" spans="2:18" ht="15.5" x14ac:dyDescent="0.35">
      <c r="C239" t="s">
        <v>445</v>
      </c>
      <c r="M239" s="6">
        <v>4.6999999999999993E-3</v>
      </c>
      <c r="N239" s="6">
        <v>6.7000000000000002E-3</v>
      </c>
      <c r="O239" s="6">
        <v>3.5499999999999997E-2</v>
      </c>
      <c r="Q239" s="6">
        <v>1.46E-2</v>
      </c>
    </row>
    <row r="240" spans="2:18" ht="15.5" x14ac:dyDescent="0.35">
      <c r="C240" t="s">
        <v>51</v>
      </c>
      <c r="D240" s="6">
        <v>0.12</v>
      </c>
      <c r="E240" s="6">
        <v>-11.41</v>
      </c>
      <c r="F240" s="6">
        <v>-4.5199999999999996</v>
      </c>
      <c r="G240" s="6">
        <v>-153.33000000000001</v>
      </c>
      <c r="H240" s="6">
        <v>-21.08</v>
      </c>
      <c r="I240" s="6">
        <v>-143.06</v>
      </c>
      <c r="J240" s="6">
        <v>8.84</v>
      </c>
      <c r="K240" s="6">
        <v>7.85</v>
      </c>
      <c r="L240" s="6">
        <v>9.85</v>
      </c>
      <c r="M240" s="6">
        <v>7.52</v>
      </c>
      <c r="N240" s="6">
        <v>5.73</v>
      </c>
      <c r="O240" s="6">
        <v>32.4</v>
      </c>
      <c r="P240" s="6">
        <v>31.93</v>
      </c>
      <c r="Q240" s="6">
        <v>18.420000000000002</v>
      </c>
    </row>
    <row r="241" spans="3:17" ht="15.5" x14ac:dyDescent="0.35">
      <c r="C241" t="s">
        <v>73</v>
      </c>
      <c r="M241" s="6">
        <v>0.76</v>
      </c>
      <c r="N241" s="6">
        <v>1.1599999999999999</v>
      </c>
      <c r="O241" s="6">
        <v>6.5</v>
      </c>
      <c r="Q241" s="6">
        <v>5.52</v>
      </c>
    </row>
    <row r="242" spans="3:17" ht="15.5" x14ac:dyDescent="0.35">
      <c r="C242" t="s">
        <v>446</v>
      </c>
      <c r="M242" s="6">
        <v>0.10099999999999999</v>
      </c>
      <c r="N242" s="6">
        <v>0.20250000000000001</v>
      </c>
      <c r="O242" s="6">
        <v>0.2006</v>
      </c>
      <c r="Q242" s="6">
        <v>0.29969999999999997</v>
      </c>
    </row>
    <row r="243" spans="3:17" ht="15.5" x14ac:dyDescent="0.35">
      <c r="C243" t="s">
        <v>447</v>
      </c>
      <c r="M243" s="6">
        <v>4.6999999999999993E-3</v>
      </c>
      <c r="N243" s="6">
        <v>6.7000000000000002E-3</v>
      </c>
      <c r="O243" s="6">
        <v>3.5499999999999997E-2</v>
      </c>
      <c r="Q243" s="6">
        <v>1.46E-2</v>
      </c>
    </row>
    <row r="244" spans="3:17" ht="15.5" x14ac:dyDescent="0.35">
      <c r="C244" t="s">
        <v>262</v>
      </c>
      <c r="D244" s="5">
        <v>1099000000000</v>
      </c>
      <c r="E244" s="5">
        <v>1049000000000</v>
      </c>
      <c r="F244" s="5">
        <v>1180000000000</v>
      </c>
      <c r="G244" s="5">
        <v>1175000000000</v>
      </c>
      <c r="H244" s="5">
        <v>4437000000000</v>
      </c>
      <c r="I244" s="5">
        <v>3946000000000</v>
      </c>
      <c r="J244" s="5">
        <v>3791000000000</v>
      </c>
      <c r="K244" s="5">
        <v>3401000000000</v>
      </c>
      <c r="L244" s="5">
        <v>3635000000000</v>
      </c>
      <c r="M244" s="5">
        <v>2807000000000</v>
      </c>
      <c r="N244" s="5">
        <v>2337000000000</v>
      </c>
      <c r="O244" s="5">
        <v>3853000000000</v>
      </c>
      <c r="P244" s="5">
        <v>3052000000000</v>
      </c>
      <c r="Q244" s="5">
        <v>1816000000000</v>
      </c>
    </row>
    <row r="245" spans="3:17" ht="15.5" x14ac:dyDescent="0.35">
      <c r="C245" t="s">
        <v>448</v>
      </c>
      <c r="M245" s="6">
        <v>0.76</v>
      </c>
      <c r="N245" s="6">
        <v>1.1599999999999999</v>
      </c>
      <c r="O245" s="6">
        <v>6.5</v>
      </c>
      <c r="Q245" s="6">
        <v>5.52</v>
      </c>
    </row>
    <row r="246" spans="3:17" ht="15.5" x14ac:dyDescent="0.35">
      <c r="C246" t="s">
        <v>449</v>
      </c>
      <c r="M246" s="6">
        <v>0.10099999999999999</v>
      </c>
      <c r="N246" s="6">
        <v>0.20250000000000001</v>
      </c>
      <c r="O246" s="6">
        <v>0.2006</v>
      </c>
      <c r="Q246" s="6">
        <v>0.29969999999999997</v>
      </c>
    </row>
    <row r="247" spans="3:17" ht="15.5" x14ac:dyDescent="0.35">
      <c r="C247" t="s">
        <v>450</v>
      </c>
      <c r="M247" s="6">
        <v>4.6999999999999993E-3</v>
      </c>
      <c r="N247" s="6">
        <v>6.7000000000000002E-3</v>
      </c>
      <c r="O247" s="6">
        <v>3.5499999999999997E-2</v>
      </c>
      <c r="Q247" s="6">
        <v>1.46E-2</v>
      </c>
    </row>
    <row r="248" spans="3:17" ht="15.5" x14ac:dyDescent="0.35">
      <c r="C248" t="s">
        <v>344</v>
      </c>
      <c r="I248" s="6">
        <v>-3.65</v>
      </c>
    </row>
    <row r="249" spans="3:17" ht="15.5" x14ac:dyDescent="0.35">
      <c r="C249" t="s">
        <v>345</v>
      </c>
      <c r="I249" s="6">
        <v>-0.46</v>
      </c>
    </row>
    <row r="250" spans="3:17" ht="15.5" x14ac:dyDescent="0.35">
      <c r="C250" t="s">
        <v>263</v>
      </c>
      <c r="I250" s="6">
        <v>6.95</v>
      </c>
    </row>
    <row r="251" spans="3:17" ht="15.5" x14ac:dyDescent="0.35">
      <c r="C251" t="s">
        <v>346</v>
      </c>
      <c r="I251" s="6">
        <v>-2.1966000000000001</v>
      </c>
    </row>
    <row r="252" spans="3:17" ht="15.5" x14ac:dyDescent="0.35">
      <c r="C252" t="s">
        <v>347</v>
      </c>
      <c r="I252" s="6">
        <v>0.17</v>
      </c>
    </row>
    <row r="253" spans="3:17" ht="15.5" x14ac:dyDescent="0.35">
      <c r="C253" t="s">
        <v>348</v>
      </c>
      <c r="I253" s="6">
        <v>0.85</v>
      </c>
    </row>
    <row r="254" spans="3:17" ht="15.5" x14ac:dyDescent="0.35">
      <c r="C254" t="s">
        <v>349</v>
      </c>
      <c r="I254" s="6">
        <v>0.56999999999999995</v>
      </c>
    </row>
    <row r="255" spans="3:17" ht="15.5" x14ac:dyDescent="0.35">
      <c r="C255" t="s">
        <v>350</v>
      </c>
      <c r="I255" s="6">
        <v>0.56999999999999995</v>
      </c>
    </row>
    <row r="256" spans="3:17" ht="15.5" x14ac:dyDescent="0.35">
      <c r="C256" t="s">
        <v>351</v>
      </c>
      <c r="I256" s="6">
        <v>-7.38</v>
      </c>
    </row>
    <row r="257" spans="3:9" ht="15.5" x14ac:dyDescent="0.35">
      <c r="C257" t="s">
        <v>264</v>
      </c>
      <c r="I257" s="6">
        <v>16.41</v>
      </c>
    </row>
    <row r="258" spans="3:9" ht="15.5" x14ac:dyDescent="0.35">
      <c r="C258" t="s">
        <v>352</v>
      </c>
      <c r="I258" s="6">
        <v>-169.14</v>
      </c>
    </row>
    <row r="259" spans="3:9" ht="15.5" x14ac:dyDescent="0.35">
      <c r="C259" t="s">
        <v>353</v>
      </c>
      <c r="I259" s="6">
        <v>-21.08</v>
      </c>
    </row>
    <row r="260" spans="3:9" ht="15.5" x14ac:dyDescent="0.35">
      <c r="C260" t="s">
        <v>354</v>
      </c>
      <c r="I260" s="6">
        <v>440.33</v>
      </c>
    </row>
    <row r="261" spans="3:9" ht="15.5" x14ac:dyDescent="0.35">
      <c r="C261" t="s">
        <v>355</v>
      </c>
      <c r="D261" s="6">
        <v>36.96</v>
      </c>
    </row>
    <row r="262" spans="3:9" ht="15.5" x14ac:dyDescent="0.35">
      <c r="C262" t="s">
        <v>356</v>
      </c>
      <c r="I262" s="6">
        <v>90.83</v>
      </c>
    </row>
    <row r="263" spans="3:9" ht="15.5" x14ac:dyDescent="0.35">
      <c r="C263" t="s">
        <v>357</v>
      </c>
      <c r="I263" s="6">
        <v>135.63</v>
      </c>
    </row>
    <row r="264" spans="3:9" ht="15.5" x14ac:dyDescent="0.35">
      <c r="C264" t="s">
        <v>265</v>
      </c>
      <c r="D264" s="6">
        <v>1.37</v>
      </c>
    </row>
    <row r="265" spans="3:9" ht="15.5" x14ac:dyDescent="0.35">
      <c r="C265" t="s">
        <v>266</v>
      </c>
      <c r="D265" s="6">
        <v>1.29</v>
      </c>
    </row>
    <row r="266" spans="3:9" ht="15.5" x14ac:dyDescent="0.35">
      <c r="C266" t="s">
        <v>267</v>
      </c>
      <c r="D266" s="6">
        <v>0.78</v>
      </c>
    </row>
    <row r="267" spans="3:9" ht="15.5" x14ac:dyDescent="0.35">
      <c r="C267" t="s">
        <v>268</v>
      </c>
      <c r="D267" s="6">
        <v>0.43</v>
      </c>
    </row>
    <row r="268" spans="3:9" ht="15.5" x14ac:dyDescent="0.35">
      <c r="C268" t="s">
        <v>269</v>
      </c>
      <c r="D268" s="6">
        <v>2.02</v>
      </c>
    </row>
    <row r="269" spans="3:9" ht="15.5" x14ac:dyDescent="0.35">
      <c r="C269" t="s">
        <v>270</v>
      </c>
      <c r="D269" s="6">
        <v>0.26</v>
      </c>
    </row>
    <row r="270" spans="3:9" ht="15.5" x14ac:dyDescent="0.35">
      <c r="C270" t="s">
        <v>271</v>
      </c>
      <c r="D270" s="6">
        <v>6.75</v>
      </c>
    </row>
    <row r="271" spans="3:9" ht="15.5" x14ac:dyDescent="0.35">
      <c r="C271" t="s">
        <v>272</v>
      </c>
      <c r="I271" s="6">
        <v>-1.3</v>
      </c>
    </row>
    <row r="272" spans="3:9" ht="15.5" x14ac:dyDescent="0.35">
      <c r="C272" t="s">
        <v>13</v>
      </c>
      <c r="D272" s="5">
        <v>510000000000</v>
      </c>
    </row>
    <row r="273" spans="3:9" ht="15.5" x14ac:dyDescent="0.35">
      <c r="C273" t="s">
        <v>358</v>
      </c>
      <c r="I273" s="6">
        <v>0.5</v>
      </c>
    </row>
    <row r="274" spans="3:9" ht="15.5" x14ac:dyDescent="0.35">
      <c r="C274" t="s">
        <v>273</v>
      </c>
      <c r="I274" s="6">
        <v>-0.2757</v>
      </c>
    </row>
    <row r="275" spans="3:9" ht="15.5" x14ac:dyDescent="0.35">
      <c r="C275" t="s">
        <v>274</v>
      </c>
      <c r="I275" s="6">
        <v>-1.8621000000000001</v>
      </c>
    </row>
    <row r="276" spans="3:9" ht="15.5" x14ac:dyDescent="0.35">
      <c r="C276" t="s">
        <v>275</v>
      </c>
      <c r="I276" s="6">
        <v>-0.13699999999999998</v>
      </c>
    </row>
    <row r="277" spans="3:9" ht="15.5" x14ac:dyDescent="0.35">
      <c r="C277" t="s">
        <v>359</v>
      </c>
      <c r="I277" s="6">
        <v>-0.1125</v>
      </c>
    </row>
    <row r="278" spans="3:9" ht="15.5" x14ac:dyDescent="0.35">
      <c r="C278" t="s">
        <v>276</v>
      </c>
      <c r="D278" s="6">
        <v>70.239999999999995</v>
      </c>
    </row>
    <row r="279" spans="3:9" ht="15.5" x14ac:dyDescent="0.35">
      <c r="C279" t="s">
        <v>277</v>
      </c>
      <c r="D279" s="6">
        <v>21.08</v>
      </c>
    </row>
    <row r="280" spans="3:9" ht="15.5" x14ac:dyDescent="0.35">
      <c r="C280" t="s">
        <v>278</v>
      </c>
      <c r="D280" s="6">
        <v>143.34</v>
      </c>
    </row>
    <row r="281" spans="3:9" ht="15.5" x14ac:dyDescent="0.35">
      <c r="C281" t="s">
        <v>279</v>
      </c>
      <c r="D281" s="6">
        <v>-52.02</v>
      </c>
    </row>
    <row r="282" spans="3:9" ht="15.5" x14ac:dyDescent="0.35">
      <c r="C282" t="s">
        <v>280</v>
      </c>
      <c r="D282" s="6">
        <v>1.3</v>
      </c>
    </row>
    <row r="283" spans="3:9" ht="15.5" x14ac:dyDescent="0.35">
      <c r="C283" t="s">
        <v>281</v>
      </c>
      <c r="I283" s="6">
        <v>0.72</v>
      </c>
    </row>
    <row r="284" spans="3:9" ht="15.5" x14ac:dyDescent="0.35">
      <c r="C284" t="s">
        <v>282</v>
      </c>
      <c r="I284" s="6">
        <v>22.01</v>
      </c>
    </row>
    <row r="285" spans="3:9" ht="15.5" x14ac:dyDescent="0.35">
      <c r="C285" t="s">
        <v>47</v>
      </c>
      <c r="I285" s="5">
        <v>787000000000</v>
      </c>
    </row>
    <row r="286" spans="3:9" ht="15.5" x14ac:dyDescent="0.35">
      <c r="C286" t="s">
        <v>283</v>
      </c>
      <c r="I286" s="5">
        <v>3167000000000</v>
      </c>
    </row>
    <row r="287" spans="3:9" ht="15.5" x14ac:dyDescent="0.35">
      <c r="C287" t="s">
        <v>284</v>
      </c>
      <c r="I287" s="5">
        <v>10220000000</v>
      </c>
    </row>
    <row r="288" spans="3:9" ht="15.5" x14ac:dyDescent="0.35">
      <c r="C288" t="s">
        <v>285</v>
      </c>
      <c r="I288" s="6">
        <v>0.1671</v>
      </c>
    </row>
    <row r="289" spans="3:9" ht="15.5" x14ac:dyDescent="0.35">
      <c r="C289" t="s">
        <v>286</v>
      </c>
      <c r="D289" s="6">
        <v>0.1396</v>
      </c>
    </row>
    <row r="290" spans="3:9" ht="15.5" x14ac:dyDescent="0.35">
      <c r="C290" t="s">
        <v>287</v>
      </c>
      <c r="D290" s="6">
        <v>0.1197</v>
      </c>
    </row>
    <row r="291" spans="3:9" ht="15.5" x14ac:dyDescent="0.35">
      <c r="C291" t="s">
        <v>288</v>
      </c>
      <c r="D291" s="6">
        <v>1.1000000000000001E-3</v>
      </c>
    </row>
    <row r="292" spans="3:9" ht="15.5" x14ac:dyDescent="0.35">
      <c r="C292" t="s">
        <v>453</v>
      </c>
      <c r="D292" s="6">
        <v>-2.1400000000000002E-2</v>
      </c>
    </row>
    <row r="293" spans="3:9" ht="15.5" x14ac:dyDescent="0.35">
      <c r="C293" t="s">
        <v>289</v>
      </c>
      <c r="D293" s="6">
        <v>-0.40200000000000002</v>
      </c>
    </row>
    <row r="294" spans="3:9" ht="15.5" x14ac:dyDescent="0.35">
      <c r="C294" t="s">
        <v>360</v>
      </c>
      <c r="D294" s="6">
        <v>-0.98819999999999997</v>
      </c>
    </row>
    <row r="295" spans="3:9" ht="15.5" x14ac:dyDescent="0.35">
      <c r="C295" t="s">
        <v>290</v>
      </c>
      <c r="I295" s="6">
        <v>5.52</v>
      </c>
    </row>
    <row r="296" spans="3:9" ht="15.5" x14ac:dyDescent="0.35">
      <c r="C296" t="s">
        <v>291</v>
      </c>
      <c r="I296" t="s">
        <v>2173</v>
      </c>
    </row>
    <row r="297" spans="3:9" ht="15.5" x14ac:dyDescent="0.35">
      <c r="C297" t="s">
        <v>293</v>
      </c>
      <c r="I297" s="5">
        <v>4</v>
      </c>
    </row>
    <row r="298" spans="3:9" ht="15.5" x14ac:dyDescent="0.35">
      <c r="C298" t="s">
        <v>294</v>
      </c>
      <c r="I298" s="6">
        <v>0.1</v>
      </c>
    </row>
    <row r="299" spans="3:9" ht="15.5" x14ac:dyDescent="0.35">
      <c r="C299" t="s">
        <v>295</v>
      </c>
      <c r="I299" s="6">
        <v>0.46</v>
      </c>
    </row>
    <row r="300" spans="3:9" ht="15.5" x14ac:dyDescent="0.35">
      <c r="C300" t="s">
        <v>458</v>
      </c>
      <c r="I300" s="6">
        <v>0.76</v>
      </c>
    </row>
    <row r="301" spans="3:9" ht="15.5" x14ac:dyDescent="0.35">
      <c r="C301" t="s">
        <v>296</v>
      </c>
      <c r="I301" s="6">
        <v>0.7</v>
      </c>
    </row>
    <row r="302" spans="3:9" ht="15.5" x14ac:dyDescent="0.35">
      <c r="C302" t="s">
        <v>361</v>
      </c>
      <c r="I302" s="6">
        <v>0.93</v>
      </c>
    </row>
    <row r="303" spans="3:9" ht="15.5" x14ac:dyDescent="0.35">
      <c r="C303" t="s">
        <v>297</v>
      </c>
      <c r="I303" s="6">
        <v>0.62</v>
      </c>
    </row>
    <row r="304" spans="3:9" ht="15.5" x14ac:dyDescent="0.35">
      <c r="C304" t="s">
        <v>298</v>
      </c>
      <c r="I304" s="6">
        <v>7.0000000000000007E-2</v>
      </c>
    </row>
    <row r="305" spans="3:9" ht="15.5" x14ac:dyDescent="0.35">
      <c r="C305" t="s">
        <v>299</v>
      </c>
      <c r="I305" s="5">
        <v>4502000000000</v>
      </c>
    </row>
    <row r="306" spans="3:9" ht="15.5" x14ac:dyDescent="0.35">
      <c r="C306" t="s">
        <v>300</v>
      </c>
      <c r="I306" s="5">
        <v>-320000000000</v>
      </c>
    </row>
    <row r="307" spans="3:9" ht="15.5" x14ac:dyDescent="0.35">
      <c r="C307" t="s">
        <v>301</v>
      </c>
      <c r="I307" s="5">
        <v>193000000000</v>
      </c>
    </row>
    <row r="308" spans="3:9" ht="15.5" x14ac:dyDescent="0.35">
      <c r="C308" t="s">
        <v>302</v>
      </c>
      <c r="I308" s="5">
        <v>-1729000000000</v>
      </c>
    </row>
    <row r="309" spans="3:9" ht="15.5" x14ac:dyDescent="0.35">
      <c r="C309" t="s">
        <v>303</v>
      </c>
      <c r="D309" s="5">
        <v>378000000000</v>
      </c>
    </row>
    <row r="310" spans="3:9" ht="15.5" x14ac:dyDescent="0.35">
      <c r="C310" t="s">
        <v>304</v>
      </c>
      <c r="D310" s="5">
        <v>6272000000000</v>
      </c>
    </row>
    <row r="311" spans="3:9" ht="15.5" x14ac:dyDescent="0.35">
      <c r="C311" t="s">
        <v>305</v>
      </c>
      <c r="D311" s="5">
        <v>4197000000000</v>
      </c>
    </row>
    <row r="312" spans="3:9" ht="15.5" x14ac:dyDescent="0.35">
      <c r="C312" t="s">
        <v>245</v>
      </c>
      <c r="D312" s="5">
        <v>1142000000000</v>
      </c>
    </row>
    <row r="313" spans="3:9" ht="15.5" x14ac:dyDescent="0.35">
      <c r="C313" t="s">
        <v>306</v>
      </c>
      <c r="I313" s="5">
        <v>929000000000</v>
      </c>
    </row>
    <row r="314" spans="3:9" ht="15.5" x14ac:dyDescent="0.35">
      <c r="C314" t="s">
        <v>243</v>
      </c>
      <c r="D314" s="5">
        <v>886000000000</v>
      </c>
    </row>
    <row r="315" spans="3:9" ht="15.5" x14ac:dyDescent="0.35">
      <c r="C315" t="s">
        <v>242</v>
      </c>
      <c r="D315" s="5">
        <v>725000000000</v>
      </c>
    </row>
    <row r="316" spans="3:9" ht="15.5" x14ac:dyDescent="0.35">
      <c r="C316" t="s">
        <v>24</v>
      </c>
      <c r="D316" s="5">
        <v>1611000000000</v>
      </c>
    </row>
    <row r="317" spans="3:9" ht="15.5" x14ac:dyDescent="0.35">
      <c r="C317" t="s">
        <v>21</v>
      </c>
      <c r="D317" s="5">
        <v>1233000000000</v>
      </c>
    </row>
    <row r="318" spans="3:9" ht="15.5" x14ac:dyDescent="0.35">
      <c r="C318" t="s">
        <v>244</v>
      </c>
      <c r="I318" s="5">
        <v>2075000000000</v>
      </c>
    </row>
    <row r="319" spans="3:9" ht="15.5" x14ac:dyDescent="0.35">
      <c r="C319" t="s">
        <v>307</v>
      </c>
      <c r="I319" s="5">
        <v>1378000000000</v>
      </c>
    </row>
    <row r="320" spans="3:9" ht="15.5" x14ac:dyDescent="0.35">
      <c r="C320" t="s">
        <v>308</v>
      </c>
      <c r="I320" s="5">
        <v>161000000000</v>
      </c>
    </row>
    <row r="321" spans="3:9" ht="15.5" x14ac:dyDescent="0.35">
      <c r="C321" t="s">
        <v>309</v>
      </c>
      <c r="I321" s="5">
        <v>-1309000000000</v>
      </c>
    </row>
    <row r="322" spans="3:9" ht="15.5" x14ac:dyDescent="0.35">
      <c r="C322" t="s">
        <v>310</v>
      </c>
      <c r="I322" s="5">
        <v>9000000000</v>
      </c>
    </row>
    <row r="323" spans="3:9" ht="15.5" x14ac:dyDescent="0.35">
      <c r="C323" t="s">
        <v>311</v>
      </c>
      <c r="I323" s="5">
        <v>1387000000000</v>
      </c>
    </row>
  </sheetData>
  <pageMargins left="0.7" right="0.7" top="0.75" bottom="0.75" header="0.3" footer="0.3"/>
  <ignoredErrors>
    <ignoredError sqref="A1:R324" numberStoredAsText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R31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2174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2175</v>
      </c>
      <c r="D2" s="2" vm="32">
        <f ca="1">IFERROR(_xlfn.STOCKHISTORY("XIDX:" &amp; $C$1, D3, , 0, 0, 1), "Libur")</f>
        <v>59</v>
      </c>
      <c r="E2" s="2" vm="11">
        <f ca="1">IFERROR(_xlfn.STOCKHISTORY("XIDX:" &amp; $C$1, E3, , 0, 0, 1), "Libur")</f>
        <v>50</v>
      </c>
      <c r="H2" s="2" vm="11">
        <f ca="1">IFERROR(INDEX(D2:G2,COUNT(D2:G2)),"")</f>
        <v>50</v>
      </c>
      <c r="I2" s="2" vm="582">
        <f t="shared" ref="I2:R2" ca="1" si="0">IFERROR(_xlfn.STOCKHISTORY("XIDX:" &amp; $C$1, I1, , 0, 0, 1), "Libur")</f>
        <v>70</v>
      </c>
      <c r="J2" s="2" vm="16">
        <f t="shared" ca="1" si="0"/>
        <v>64</v>
      </c>
      <c r="K2" s="2" vm="184">
        <f t="shared" ca="1" si="0"/>
        <v>80</v>
      </c>
      <c r="L2" s="2" vm="28">
        <f t="shared" ca="1" si="0"/>
        <v>149</v>
      </c>
      <c r="M2" s="2" vm="388">
        <f t="shared" ca="1" si="0"/>
        <v>190</v>
      </c>
      <c r="N2" s="2" vm="357">
        <f t="shared" ca="1" si="0"/>
        <v>256</v>
      </c>
      <c r="O2" s="2" vm="317">
        <f t="shared" ca="1" si="0"/>
        <v>306</v>
      </c>
      <c r="P2" s="2" vm="581">
        <f t="shared" ca="1" si="0"/>
        <v>240</v>
      </c>
      <c r="Q2" s="2" vm="76">
        <f t="shared" ca="1" si="0"/>
        <v>272</v>
      </c>
      <c r="R2" s="2" t="str">
        <f t="shared" ca="1" si="0"/>
        <v>Libur</v>
      </c>
    </row>
    <row r="3" spans="1:18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8" ht="15.5" x14ac:dyDescent="0.35">
      <c r="B4" t="s">
        <v>5</v>
      </c>
      <c r="C4" t="s">
        <v>6</v>
      </c>
      <c r="D4" s="2">
        <f>IFERROR(INDEX(D51:D500,MATCH($C$4,$C$51:$C$500,0)),"")</f>
        <v>191226168302</v>
      </c>
      <c r="E4" s="2">
        <f>IFERROR(INDEX(E51:E500,MATCH($C$4,$C$51:$C$500,0)),"")</f>
        <v>213623463597</v>
      </c>
      <c r="H4" s="2">
        <f>IFERROR(SUM(D4:G4)*(4/MAX(1,COUNT(D4:G4))),"")</f>
        <v>809699263798</v>
      </c>
      <c r="I4" s="2">
        <f t="shared" ref="I4:R4" si="1">IFERROR(INDEX(I51:I500,MATCH($C$4,$C$51:$C$500,0)),"")</f>
        <v>1623555133947</v>
      </c>
      <c r="J4" s="2">
        <f t="shared" si="1"/>
        <v>3673527175483</v>
      </c>
      <c r="K4" s="2">
        <f t="shared" si="1"/>
        <v>3979714569719</v>
      </c>
      <c r="L4" s="2">
        <f t="shared" si="1"/>
        <v>2366259622099</v>
      </c>
      <c r="M4" s="2">
        <f t="shared" si="1"/>
        <v>3168197827254</v>
      </c>
      <c r="N4" s="2">
        <f t="shared" si="1"/>
        <v>2810083762049</v>
      </c>
      <c r="O4" s="2">
        <f t="shared" si="1"/>
        <v>4567506785491</v>
      </c>
      <c r="P4" s="2">
        <f t="shared" si="1"/>
        <v>5822504928390</v>
      </c>
      <c r="Q4" s="2">
        <f t="shared" si="1"/>
        <v>3899286413385</v>
      </c>
      <c r="R4" s="2">
        <f t="shared" si="1"/>
        <v>1929458132020</v>
      </c>
    </row>
    <row r="5" spans="1:18" ht="15.5" x14ac:dyDescent="0.35">
      <c r="B5" t="s">
        <v>7</v>
      </c>
      <c r="C5" t="s">
        <v>8</v>
      </c>
      <c r="D5" s="2">
        <f>IFERROR(INDEX(D51:D500,MATCH($C$5,$C$51:$C$500,0)),"")</f>
        <v>-54621781521</v>
      </c>
      <c r="E5" s="2">
        <f>IFERROR(INDEX(E51:E500,MATCH($C$5,$C$51:$C$500,0)),"")</f>
        <v>-35272019336</v>
      </c>
      <c r="H5" s="2">
        <f>IFERROR(SUM(D5:G5)*(4/MAX(1,COUNT(D5:G5))),"")</f>
        <v>-179787601714</v>
      </c>
      <c r="I5" s="2">
        <f t="shared" ref="I5:R5" si="2">IFERROR(INDEX(I51:I500,MATCH($C$5,$C$51:$C$500,0)),"")</f>
        <v>-628041615380</v>
      </c>
      <c r="J5" s="2">
        <f t="shared" si="2"/>
        <v>56535357363</v>
      </c>
      <c r="K5" s="2">
        <f t="shared" si="2"/>
        <v>42106970150</v>
      </c>
      <c r="L5" s="2">
        <f t="shared" si="2"/>
        <v>231946738372</v>
      </c>
      <c r="M5" s="2">
        <f t="shared" si="2"/>
        <v>214905167395</v>
      </c>
      <c r="N5" s="2">
        <f t="shared" si="2"/>
        <v>152774835947</v>
      </c>
      <c r="O5" s="2">
        <f t="shared" si="2"/>
        <v>451148299930</v>
      </c>
      <c r="P5" s="2">
        <f t="shared" si="2"/>
        <v>469100708381</v>
      </c>
      <c r="Q5" s="2">
        <f t="shared" si="2"/>
        <v>287093724612</v>
      </c>
      <c r="R5" s="2">
        <f t="shared" si="2"/>
        <v>140521028695</v>
      </c>
    </row>
    <row r="6" spans="1:18" ht="15.5" x14ac:dyDescent="0.35">
      <c r="B6" t="s">
        <v>9</v>
      </c>
      <c r="C6" t="s">
        <v>10</v>
      </c>
      <c r="D6" s="2">
        <f>IFERROR(INDEX(D51:D500,MATCH($C$6,$C$51:$C$500,0)),"")</f>
        <v>1881209684226</v>
      </c>
      <c r="E6" s="2">
        <f>IFERROR(INDEX(E51:E500,MATCH($C$6,$C$51:$C$500,0)),"")</f>
        <v>1935831465747</v>
      </c>
      <c r="H6" s="2">
        <f>IFERROR(INDEX(D6:G6,COUNT(D6:G6)),"")</f>
        <v>1935831465747</v>
      </c>
      <c r="I6" s="2">
        <f t="shared" ref="I6:R6" si="3">IFERROR(INDEX(I51:I500,MATCH($C$6,$C$51:$C$500,0)),"")</f>
        <v>1971247545457</v>
      </c>
      <c r="J6" s="2">
        <f t="shared" si="3"/>
        <v>2605970877669</v>
      </c>
      <c r="K6" s="2">
        <f t="shared" si="3"/>
        <v>2558747095230</v>
      </c>
      <c r="L6" s="2">
        <f t="shared" si="3"/>
        <v>2540006373160</v>
      </c>
      <c r="M6" s="2">
        <f t="shared" si="3"/>
        <v>2381591118212</v>
      </c>
      <c r="N6" s="2">
        <f t="shared" si="3"/>
        <v>2194904415741</v>
      </c>
      <c r="O6" s="2">
        <f t="shared" si="3"/>
        <v>2459404829875</v>
      </c>
      <c r="P6" s="2">
        <f t="shared" si="3"/>
        <v>2136828455704</v>
      </c>
      <c r="Q6" s="2">
        <f t="shared" si="3"/>
        <v>1723739164907</v>
      </c>
      <c r="R6" s="2">
        <f t="shared" si="3"/>
        <v>645247574705</v>
      </c>
    </row>
    <row r="7" spans="1:18" ht="15.5" x14ac:dyDescent="0.35">
      <c r="B7" t="s">
        <v>11</v>
      </c>
      <c r="C7" t="s">
        <v>12</v>
      </c>
      <c r="D7" s="3">
        <f>IFERROR(INDEX(D51:D500,MATCH($C$7,$C$51:$C$500,0))/1000000000,"")</f>
        <v>9.57</v>
      </c>
      <c r="E7" s="3">
        <f>IFERROR(INDEX(E51:E500,MATCH($C$7,$C$51:$C$500,0))/1000000000,"")</f>
        <v>9.57</v>
      </c>
      <c r="H7" s="3">
        <f>IFERROR(INDEX(D7:G7,COUNT(D7:G7)),"")</f>
        <v>9.57</v>
      </c>
      <c r="I7" s="3">
        <f t="shared" ref="I7:R7" si="4">IFERROR(INDEX(I51:I500,MATCH($C$7,$C$51:$C$500,0))/1000000000,"")</f>
        <v>9.57</v>
      </c>
      <c r="J7" s="3">
        <f t="shared" si="4"/>
        <v>9.57</v>
      </c>
      <c r="K7" s="3">
        <f t="shared" si="4"/>
        <v>9.57</v>
      </c>
      <c r="L7" s="3">
        <f t="shared" si="4"/>
        <v>9.57</v>
      </c>
      <c r="M7" s="3">
        <f t="shared" si="4"/>
        <v>9.57</v>
      </c>
      <c r="N7" s="3">
        <f t="shared" si="4"/>
        <v>9.57</v>
      </c>
      <c r="O7" s="3">
        <f t="shared" si="4"/>
        <v>9.57</v>
      </c>
      <c r="P7" s="3">
        <f t="shared" si="4"/>
        <v>9.57</v>
      </c>
      <c r="Q7" s="3">
        <f t="shared" si="4"/>
        <v>9.57</v>
      </c>
      <c r="R7" s="3">
        <f t="shared" si="4"/>
        <v>4.8</v>
      </c>
    </row>
    <row r="8" spans="1:18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62000000000</v>
      </c>
      <c r="E8" s="2">
        <f>IFERROR(INDEX(E51:E500,MATCH("Free cash flow (Quarter)",$C$51:$C$500,0)),"")</f>
        <v>-257000000000</v>
      </c>
      <c r="H8" s="2">
        <f>IFERROR(INDEX(D8:G8,COUNT(D8:G8)),"")</f>
        <v>-257000000000</v>
      </c>
      <c r="I8" s="2">
        <f t="shared" ref="I8:R8" si="5">IFERROR(INDEX(I51:I500,MATCH($C$8,$C$51:$C$500,0)),"")</f>
        <v>-445000000000</v>
      </c>
      <c r="J8" s="2">
        <f t="shared" si="5"/>
        <v>-259000000000</v>
      </c>
      <c r="K8" s="2">
        <f t="shared" si="5"/>
        <v>552000000000</v>
      </c>
      <c r="L8" s="2">
        <f t="shared" si="5"/>
        <v>-607000000000</v>
      </c>
      <c r="M8" s="2">
        <f t="shared" si="5"/>
        <v>96000000000</v>
      </c>
      <c r="N8" s="2">
        <f t="shared" si="5"/>
        <v>90000000000</v>
      </c>
      <c r="O8" s="2">
        <f t="shared" si="5"/>
        <v>55000000000</v>
      </c>
      <c r="P8" s="2">
        <f t="shared" si="5"/>
        <v>837000000000</v>
      </c>
      <c r="Q8" s="2">
        <f t="shared" si="5"/>
        <v>604000000000</v>
      </c>
      <c r="R8" s="2">
        <f t="shared" si="5"/>
        <v>-347000000000</v>
      </c>
    </row>
    <row r="9" spans="1:18" ht="15.5" x14ac:dyDescent="0.35">
      <c r="A9" t="s">
        <v>16</v>
      </c>
      <c r="C9" t="s">
        <v>17</v>
      </c>
      <c r="D9" s="3">
        <f>IFERROR(INDEX(D51:D500,MATCH("Free cash flow per share (Quarter)",$C$51:$C$500,0)),"")</f>
        <v>6.43</v>
      </c>
      <c r="E9" s="3">
        <f>IFERROR(INDEX(E51:E500,MATCH("Free cash flow per share (Quarter)",$C$51:$C$500,0)),"")</f>
        <v>-26.88</v>
      </c>
      <c r="H9" s="3">
        <f>IFERROR(INDEX(D9:G9,COUNT(D9:G9)),"")</f>
        <v>-26.88</v>
      </c>
      <c r="I9" s="3">
        <f t="shared" ref="I9:R9" si="6">IFERROR(INDEX(I51:I500,MATCH($C$9,$C$51:$C$500,0)),"")</f>
        <v>-46.51</v>
      </c>
      <c r="J9" s="3">
        <f t="shared" si="6"/>
        <v>-27.08</v>
      </c>
      <c r="K9" s="3">
        <f t="shared" si="6"/>
        <v>57.67</v>
      </c>
      <c r="L9" s="3">
        <f t="shared" si="6"/>
        <v>-63.42</v>
      </c>
      <c r="M9" s="3">
        <f t="shared" si="6"/>
        <v>10.029999999999999</v>
      </c>
      <c r="N9" s="3">
        <f t="shared" si="6"/>
        <v>9.44</v>
      </c>
      <c r="O9" s="3">
        <f t="shared" si="6"/>
        <v>5.79</v>
      </c>
      <c r="P9" s="3">
        <f t="shared" si="6"/>
        <v>87.45</v>
      </c>
      <c r="Q9" s="3">
        <f t="shared" si="6"/>
        <v>63.08</v>
      </c>
      <c r="R9" s="3">
        <f t="shared" si="6"/>
        <v>-72.33</v>
      </c>
    </row>
    <row r="10" spans="1:18" ht="15.5" x14ac:dyDescent="0.35">
      <c r="C10" t="s">
        <v>18</v>
      </c>
      <c r="D10" s="3">
        <f ca="1">IFERROR(IF(D9=0,"",D2/D9),"")</f>
        <v>9.1757387247278395</v>
      </c>
      <c r="E10" s="3">
        <f ca="1">IFERROR(IF(E9=0,"",E2/E9),"")</f>
        <v>-1.8601190476190477</v>
      </c>
      <c r="I10" s="3">
        <f t="shared" ref="I10:R10" ca="1" si="7">IFERROR(IF(I9=0,"",I2/I9),"")</f>
        <v>-1.5050526768436896</v>
      </c>
      <c r="J10" s="3">
        <f t="shared" ca="1" si="7"/>
        <v>-2.3633677991137372</v>
      </c>
      <c r="K10" s="3">
        <f t="shared" ca="1" si="7"/>
        <v>1.387203051846714</v>
      </c>
      <c r="L10" s="3">
        <f t="shared" ca="1" si="7"/>
        <v>-2.349416587827184</v>
      </c>
      <c r="M10" s="3">
        <f t="shared" ca="1" si="7"/>
        <v>18.943170488534399</v>
      </c>
      <c r="N10" s="3">
        <f t="shared" ca="1" si="7"/>
        <v>27.118644067796613</v>
      </c>
      <c r="O10" s="3">
        <f t="shared" ca="1" si="7"/>
        <v>52.84974093264249</v>
      </c>
      <c r="P10" s="3">
        <f t="shared" ca="1" si="7"/>
        <v>2.7444253859348198</v>
      </c>
      <c r="Q10" s="3">
        <f t="shared" ca="1" si="7"/>
        <v>4.3119847812301844</v>
      </c>
      <c r="R10" s="3" t="str">
        <f t="shared" ca="1" si="7"/>
        <v/>
      </c>
    </row>
    <row r="11" spans="1:18" ht="15.5" x14ac:dyDescent="0.35">
      <c r="B11" t="s">
        <v>19</v>
      </c>
      <c r="C11" t="s">
        <v>20</v>
      </c>
      <c r="D11" s="2">
        <f>IFERROR(INDEX(D51:D500,MATCH($C$11,$C$51:$C$500,0)),"")</f>
        <v>123275071508</v>
      </c>
      <c r="E11" s="2">
        <f>IFERROR(INDEX(E51:E500,MATCH($C$11,$C$51:$C$500,0)),"")</f>
        <v>121784661377</v>
      </c>
      <c r="H11" s="2">
        <f>IFERROR(INDEX(D11:G11,COUNT(D11:G11)),"")</f>
        <v>121784661377</v>
      </c>
      <c r="I11" s="2">
        <f t="shared" ref="I11:R11" si="8">IFERROR(INDEX(I51:I500,MATCH($C$11,$C$51:$C$500,0)),"")</f>
        <v>391127569575</v>
      </c>
      <c r="J11" s="2">
        <f t="shared" si="8"/>
        <v>1030732161959</v>
      </c>
      <c r="K11" s="2">
        <f t="shared" si="8"/>
        <v>1036429035233</v>
      </c>
      <c r="L11" s="2">
        <f t="shared" si="8"/>
        <v>916343786462</v>
      </c>
      <c r="M11" s="2">
        <f t="shared" si="8"/>
        <v>1467874131042</v>
      </c>
      <c r="N11" s="2">
        <f t="shared" si="8"/>
        <v>1507999460818</v>
      </c>
      <c r="O11" s="2">
        <f t="shared" si="8"/>
        <v>1456213508216</v>
      </c>
      <c r="P11" s="2">
        <f t="shared" si="8"/>
        <v>1765908779931</v>
      </c>
      <c r="Q11" s="2">
        <f t="shared" si="8"/>
        <v>1698735455837</v>
      </c>
      <c r="R11" s="2">
        <f t="shared" si="8"/>
        <v>139362678143</v>
      </c>
    </row>
    <row r="12" spans="1:18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12000000000</v>
      </c>
      <c r="E12" s="2">
        <f>IFERROR(INDEX(E51:E500,MATCH("Net Debt (Quarter)",$C$51:$C$500,0)),"")</f>
        <v>78000000000</v>
      </c>
      <c r="H12" s="2">
        <f>IFERROR(INDEX(D12:G12,COUNT(D12:G12)),"")</f>
        <v>78000000000</v>
      </c>
      <c r="I12" s="2">
        <f t="shared" ref="I12:R12" si="9">IFERROR(INDEX(I51:I500,MATCH($C$12,$C$51:$C$500,0)),"")</f>
        <v>-242000000000</v>
      </c>
      <c r="J12" s="2">
        <f t="shared" si="9"/>
        <v>-574000000000</v>
      </c>
      <c r="K12" s="2">
        <f t="shared" si="9"/>
        <v>-813000000000</v>
      </c>
      <c r="L12" s="2">
        <f t="shared" si="9"/>
        <v>-315000000000</v>
      </c>
      <c r="M12" s="2">
        <f t="shared" si="9"/>
        <v>-933000000000</v>
      </c>
      <c r="N12" s="2">
        <f t="shared" si="9"/>
        <v>-993000000000</v>
      </c>
      <c r="O12" s="2">
        <f t="shared" si="9"/>
        <v>-1279000000000</v>
      </c>
      <c r="P12" s="2">
        <f t="shared" si="9"/>
        <v>-1766000000000</v>
      </c>
      <c r="Q12" s="2">
        <f t="shared" si="9"/>
        <v>-1085000000000</v>
      </c>
      <c r="R12" s="2">
        <f t="shared" si="9"/>
        <v>283000000000</v>
      </c>
    </row>
    <row r="13" spans="1:18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135000000000</v>
      </c>
      <c r="E13" s="2">
        <f>IFERROR(INDEX(E51:E500,MATCH("Total Debt (Quarter)",$C$51:$C$500,0)),"")</f>
        <v>200000000000</v>
      </c>
      <c r="H13" s="2">
        <f>IFERROR(INDEX(D13:G13,COUNT(D13:G13)),"")</f>
        <v>200000000000</v>
      </c>
      <c r="I13" s="2">
        <f t="shared" ref="I13:R13" si="10">IFERROR(INDEX(I51:I500,MATCH($C$13,$C$51:$C$500,0)),"")</f>
        <v>149000000000</v>
      </c>
      <c r="J13" s="2">
        <f t="shared" si="10"/>
        <v>457000000000</v>
      </c>
      <c r="K13" s="2">
        <f t="shared" si="10"/>
        <v>224000000000</v>
      </c>
      <c r="L13" s="2">
        <f t="shared" si="10"/>
        <v>601000000000</v>
      </c>
      <c r="M13" s="2">
        <f t="shared" si="10"/>
        <v>535000000000</v>
      </c>
      <c r="N13" s="2">
        <f t="shared" si="10"/>
        <v>515000000000</v>
      </c>
      <c r="O13" s="2">
        <f t="shared" si="10"/>
        <v>177000000000</v>
      </c>
      <c r="P13" s="2">
        <f t="shared" si="10"/>
        <v>0</v>
      </c>
      <c r="Q13" s="2">
        <f t="shared" si="10"/>
        <v>613000000000</v>
      </c>
      <c r="R13" s="2">
        <f t="shared" si="10"/>
        <v>423000000000</v>
      </c>
    </row>
    <row r="14" spans="1:18" ht="15.5" x14ac:dyDescent="0.35">
      <c r="C14" t="s">
        <v>27</v>
      </c>
      <c r="D14" s="2">
        <f>IFERROR(INDEX(D51:D500,MATCH($C$14,$C$51:$C$500,0)),"")</f>
        <v>-3446101240</v>
      </c>
      <c r="E14" s="2">
        <f>IFERROR(INDEX(E51:E500,MATCH($C$14,$C$51:$C$500,0)),"")</f>
        <v>-3786792223</v>
      </c>
      <c r="H14" s="2">
        <f>IFERROR(SUM(D14:G14)*(4/MAX(1,COUNT(D14:G14))),"")</f>
        <v>-14465786926</v>
      </c>
      <c r="I14" s="2">
        <f t="shared" ref="I14:R14" si="11">IFERROR(INDEX(I51:I500,MATCH($C$14,$C$51:$C$500,0)),"")</f>
        <v>-17524477333</v>
      </c>
      <c r="J14" s="2">
        <f t="shared" si="11"/>
        <v>-28254570874</v>
      </c>
      <c r="K14" s="2">
        <f t="shared" si="11"/>
        <v>-66403042574</v>
      </c>
      <c r="L14" s="2">
        <f t="shared" si="11"/>
        <v>-56458775311</v>
      </c>
      <c r="M14" s="2">
        <f t="shared" si="11"/>
        <v>-63517792202</v>
      </c>
      <c r="N14" s="2">
        <f t="shared" si="11"/>
        <v>-32495826644</v>
      </c>
      <c r="O14" s="2">
        <f t="shared" si="11"/>
        <v>-20390605136</v>
      </c>
      <c r="P14" s="2">
        <f t="shared" si="11"/>
        <v>-465456679</v>
      </c>
      <c r="Q14" s="2">
        <f t="shared" si="11"/>
        <v>-15367939944</v>
      </c>
      <c r="R14" s="2">
        <f t="shared" si="11"/>
        <v>-10277436306</v>
      </c>
    </row>
    <row r="15" spans="1:18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R15" si="12">IFERROR(INDEX(I51:I500,MATCH($C$15,$C$51:$C$500,0)),"")</f>
        <v>0</v>
      </c>
      <c r="J15" s="2">
        <f t="shared" si="12"/>
        <v>0</v>
      </c>
      <c r="K15" s="2">
        <f t="shared" si="12"/>
        <v>0</v>
      </c>
      <c r="L15" s="2">
        <f t="shared" si="12"/>
        <v>0</v>
      </c>
      <c r="M15" s="2">
        <f t="shared" si="12"/>
        <v>-88744731</v>
      </c>
      <c r="N15" s="2">
        <f t="shared" si="12"/>
        <v>95214931</v>
      </c>
      <c r="O15" s="2">
        <f t="shared" si="12"/>
        <v>-435186326</v>
      </c>
      <c r="P15" s="2">
        <f t="shared" si="12"/>
        <v>-281966499</v>
      </c>
      <c r="Q15" s="2">
        <f t="shared" si="12"/>
        <v>65083929</v>
      </c>
      <c r="R15" s="2">
        <f t="shared" si="12"/>
        <v>0</v>
      </c>
    </row>
    <row r="16" spans="1:18" ht="15.5" x14ac:dyDescent="0.35">
      <c r="C16" t="s">
        <v>29</v>
      </c>
      <c r="D16" s="2">
        <f>IFERROR(INDEX(D51:D500,MATCH($C$16,$C$51:$C$500,0)),"")</f>
        <v>-54621781521</v>
      </c>
      <c r="E16" s="2">
        <f>IFERROR(INDEX(E51:E500,MATCH($C$16,$C$51:$C$500,0)),"")</f>
        <v>-35272019333</v>
      </c>
      <c r="H16" s="2">
        <f>IFERROR(SUM(D16:G16)*(4/MAX(1,COUNT(D16:G16))),"")</f>
        <v>-179787601708</v>
      </c>
      <c r="I16" s="2">
        <f t="shared" ref="I16:R16" si="13">IFERROR(INDEX(I51:I500,MATCH($C$16,$C$51:$C$500,0)),"")</f>
        <v>-630249799470</v>
      </c>
      <c r="J16" s="2">
        <f t="shared" si="13"/>
        <v>67957249949</v>
      </c>
      <c r="K16" s="2">
        <f t="shared" si="13"/>
        <v>46500150448</v>
      </c>
      <c r="L16" s="2">
        <f t="shared" si="13"/>
        <v>230257330260</v>
      </c>
      <c r="M16" s="2">
        <f t="shared" si="13"/>
        <v>216476724117</v>
      </c>
      <c r="N16" s="2">
        <f t="shared" si="13"/>
        <v>156254284506</v>
      </c>
      <c r="O16" s="2">
        <f t="shared" si="13"/>
        <v>456801924801</v>
      </c>
      <c r="P16" s="2">
        <f t="shared" si="13"/>
        <v>444780759202</v>
      </c>
      <c r="Q16" s="2">
        <f t="shared" si="13"/>
        <v>295680716111</v>
      </c>
      <c r="R16" s="2">
        <f t="shared" si="13"/>
        <v>143226486833</v>
      </c>
    </row>
    <row r="17" spans="1:18" ht="15.5" x14ac:dyDescent="0.35">
      <c r="A17" t="s">
        <v>30</v>
      </c>
    </row>
    <row r="18" spans="1:18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</row>
    <row r="19" spans="1:18" ht="15.5" x14ac:dyDescent="0.35">
      <c r="A19" t="s">
        <v>44</v>
      </c>
      <c r="C19" t="s">
        <v>45</v>
      </c>
    </row>
    <row r="20" spans="1:18" ht="15.5" x14ac:dyDescent="0.35">
      <c r="A20" t="s">
        <v>46</v>
      </c>
      <c r="C20" t="s">
        <v>47</v>
      </c>
      <c r="D20" s="2">
        <f ca="1">IFERROR(D21*D2,"")</f>
        <v>564630000000</v>
      </c>
      <c r="E20" s="2">
        <f ca="1">IFERROR(E21*E2,"")</f>
        <v>478500000000</v>
      </c>
      <c r="H20" s="2">
        <f t="shared" ref="H20:R20" ca="1" si="14">IFERROR(H21*H2,"")</f>
        <v>478500000000</v>
      </c>
      <c r="I20" s="2">
        <f t="shared" ca="1" si="14"/>
        <v>669900000000</v>
      </c>
      <c r="J20" s="2">
        <f t="shared" ca="1" si="14"/>
        <v>612480000000</v>
      </c>
      <c r="K20" s="2">
        <f t="shared" ca="1" si="14"/>
        <v>765600000000</v>
      </c>
      <c r="L20" s="2">
        <f t="shared" ca="1" si="14"/>
        <v>1425930000000</v>
      </c>
      <c r="M20" s="2">
        <f t="shared" ca="1" si="14"/>
        <v>1818300000000</v>
      </c>
      <c r="N20" s="2">
        <f t="shared" ca="1" si="14"/>
        <v>2449920000000</v>
      </c>
      <c r="O20" s="2">
        <f t="shared" ca="1" si="14"/>
        <v>2928420000000</v>
      </c>
      <c r="P20" s="2">
        <f t="shared" ca="1" si="14"/>
        <v>2296800000000</v>
      </c>
      <c r="Q20" s="2">
        <f t="shared" ca="1" si="14"/>
        <v>2603040000000</v>
      </c>
      <c r="R20" s="2" t="str">
        <f t="shared" ca="1" si="14"/>
        <v/>
      </c>
    </row>
    <row r="21" spans="1:18" ht="15.5" x14ac:dyDescent="0.35">
      <c r="C21" t="s">
        <v>12</v>
      </c>
      <c r="D21" s="2">
        <f>IFERROR(INDEX(D51:D500,MATCH($C$7,$C$51:$C$500,0)),"")</f>
        <v>9570000000</v>
      </c>
      <c r="E21" s="2">
        <f>IFERROR(INDEX(E51:E500,MATCH($C$7,$C$51:$C$500,0)),"")</f>
        <v>9570000000</v>
      </c>
      <c r="H21" s="2">
        <f>IFERROR(INDEX(D21:G21,COUNT(D21:G21)),"")</f>
        <v>9570000000</v>
      </c>
      <c r="I21" s="2">
        <f t="shared" ref="I21:R21" si="15">IFERROR(INDEX(I51:I500,MATCH($C$7,$C$51:$C$500,0)),"")</f>
        <v>9570000000</v>
      </c>
      <c r="J21" s="2">
        <f t="shared" si="15"/>
        <v>9570000000</v>
      </c>
      <c r="K21" s="2">
        <f t="shared" si="15"/>
        <v>9570000000</v>
      </c>
      <c r="L21" s="2">
        <f t="shared" si="15"/>
        <v>9570000000</v>
      </c>
      <c r="M21" s="2">
        <f t="shared" si="15"/>
        <v>9570000000</v>
      </c>
      <c r="N21" s="2">
        <f t="shared" si="15"/>
        <v>9570000000</v>
      </c>
      <c r="O21" s="2">
        <f t="shared" si="15"/>
        <v>9570000000</v>
      </c>
      <c r="P21" s="2">
        <f t="shared" si="15"/>
        <v>9570000000</v>
      </c>
      <c r="Q21" s="2">
        <f t="shared" si="15"/>
        <v>9570000000</v>
      </c>
      <c r="R21" s="2">
        <f t="shared" si="15"/>
        <v>4800000000</v>
      </c>
    </row>
    <row r="23" spans="1:18" ht="15.5" x14ac:dyDescent="0.35">
      <c r="B23" t="s">
        <v>48</v>
      </c>
      <c r="C23" t="s">
        <v>49</v>
      </c>
      <c r="D23" s="3">
        <f>IFERROR(D5/D6*100,"")</f>
        <v>-2.9035456269976327</v>
      </c>
      <c r="E23" s="3">
        <f>IFERROR(E5/E6*100,"")</f>
        <v>-1.8220604407000487</v>
      </c>
      <c r="H23" s="3">
        <f t="shared" ref="H23:R23" si="16">IFERROR(H5/H6*100,"")</f>
        <v>-9.2873581659973397</v>
      </c>
      <c r="I23" s="3">
        <f t="shared" si="16"/>
        <v>-31.860108935958081</v>
      </c>
      <c r="J23" s="3">
        <f t="shared" si="16"/>
        <v>2.1694546875968923</v>
      </c>
      <c r="K23" s="3">
        <f t="shared" si="16"/>
        <v>1.6456089086918961</v>
      </c>
      <c r="L23" s="3">
        <f t="shared" si="16"/>
        <v>9.1317384406180473</v>
      </c>
      <c r="M23" s="3">
        <f t="shared" si="16"/>
        <v>9.0235962735846069</v>
      </c>
      <c r="N23" s="3">
        <f t="shared" si="16"/>
        <v>6.9604323018058718</v>
      </c>
      <c r="O23" s="3">
        <f t="shared" si="16"/>
        <v>18.343799867748071</v>
      </c>
      <c r="P23" s="3">
        <f t="shared" si="16"/>
        <v>21.953129046404896</v>
      </c>
      <c r="Q23" s="3">
        <f t="shared" si="16"/>
        <v>16.655288135052</v>
      </c>
      <c r="R23" s="3">
        <f t="shared" si="16"/>
        <v>21.777846861221391</v>
      </c>
    </row>
    <row r="24" spans="1:18" ht="15.5" x14ac:dyDescent="0.35">
      <c r="C24" t="s">
        <v>50</v>
      </c>
      <c r="D24" s="4">
        <f>IFERROR(_xlfn.RRI(5,I23,D23),"")</f>
        <v>-0.38064980349085897</v>
      </c>
      <c r="E24" s="4" t="str">
        <f>IFERROR(_xlfn.RRI(5,J23,E23),"")</f>
        <v/>
      </c>
      <c r="H24" s="4" t="str">
        <f t="shared" ref="H24:R24" si="17">IFERROR(_xlfn.RRI(5,M23,H23),"")</f>
        <v/>
      </c>
      <c r="I24" s="4" t="str">
        <f t="shared" si="17"/>
        <v/>
      </c>
      <c r="J24" s="4">
        <f t="shared" si="17"/>
        <v>-0.34751240999855215</v>
      </c>
      <c r="K24" s="4">
        <f t="shared" si="17"/>
        <v>-0.40438443306172456</v>
      </c>
      <c r="L24" s="4">
        <f t="shared" si="17"/>
        <v>-0.11325190808526864</v>
      </c>
      <c r="M24" s="4">
        <f t="shared" si="17"/>
        <v>-0.16155815817512142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51</v>
      </c>
      <c r="C25" t="s">
        <v>52</v>
      </c>
      <c r="D25" s="3">
        <f>IFERROR(INDEX(D51:D500,MATCH($A$25,$C$51:$C$500,0)),"")</f>
        <v>-5.71</v>
      </c>
      <c r="E25" s="3">
        <f>IFERROR(INDEX(E51:E500,MATCH($A$25,$C$51:$C$500,0)),"")</f>
        <v>-3.67</v>
      </c>
      <c r="H25" s="3">
        <f>IFERROR(INDEX(D25:G25,COUNT(D25:G25)),"")</f>
        <v>-3.67</v>
      </c>
      <c r="I25" s="3">
        <f t="shared" ref="I25:R25" si="18">IFERROR(INDEX(I51:I500,MATCH($C$25,$C$51:$C$500,0)),"")</f>
        <v>-65.86</v>
      </c>
      <c r="J25" s="3">
        <f t="shared" si="18"/>
        <v>7.09</v>
      </c>
      <c r="K25" s="3">
        <f t="shared" si="18"/>
        <v>4.88</v>
      </c>
      <c r="L25" s="3">
        <f t="shared" si="18"/>
        <v>24.03</v>
      </c>
      <c r="M25" s="3">
        <f t="shared" si="18"/>
        <v>22.34</v>
      </c>
      <c r="N25" s="3">
        <f t="shared" si="18"/>
        <v>16.010000000000002</v>
      </c>
      <c r="O25" s="3">
        <f t="shared" si="18"/>
        <v>47.19</v>
      </c>
      <c r="P25" s="3">
        <f t="shared" si="18"/>
        <v>46.41</v>
      </c>
      <c r="Q25" s="3">
        <f t="shared" si="18"/>
        <v>30.81</v>
      </c>
      <c r="R25" s="3">
        <f t="shared" si="18"/>
        <v>29.84</v>
      </c>
    </row>
    <row r="26" spans="1:18" ht="15.5" x14ac:dyDescent="0.35">
      <c r="C26" t="s">
        <v>53</v>
      </c>
      <c r="D26" s="4">
        <f>IFERROR(_xlfn.RRI(5,I25,D25),"")</f>
        <v>-0.38679896900854727</v>
      </c>
      <c r="E26" s="4" t="str">
        <f>IFERROR(_xlfn.RRI(5,J25,E25),"")</f>
        <v/>
      </c>
      <c r="H26" s="4" t="str">
        <f t="shared" ref="H26:R26" si="19">IFERROR(_xlfn.RRI(5,M25,H25),"")</f>
        <v/>
      </c>
      <c r="I26" s="4" t="str">
        <f t="shared" si="19"/>
        <v/>
      </c>
      <c r="J26" s="4">
        <f t="shared" si="19"/>
        <v>-0.31552238195254878</v>
      </c>
      <c r="K26" s="4">
        <f t="shared" si="19"/>
        <v>-0.36267397851979188</v>
      </c>
      <c r="L26" s="4">
        <f t="shared" si="19"/>
        <v>-4.8492064767202137E-2</v>
      </c>
      <c r="M26" s="4">
        <f t="shared" si="19"/>
        <v>-5.6250205661976138E-2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54</v>
      </c>
      <c r="D27" s="3">
        <f>IFERROR(D4/D21,"")</f>
        <v>19.981835768234063</v>
      </c>
      <c r="E27" s="3">
        <f>IFERROR(E4/E21,"")</f>
        <v>22.322201002821316</v>
      </c>
      <c r="H27" s="3">
        <f t="shared" ref="H27:R27" si="20">IFERROR(H4/H21,"")</f>
        <v>84.608073542110759</v>
      </c>
      <c r="I27" s="3">
        <f t="shared" si="20"/>
        <v>169.65048421598746</v>
      </c>
      <c r="J27" s="3">
        <f t="shared" si="20"/>
        <v>383.85863902643678</v>
      </c>
      <c r="K27" s="3">
        <f t="shared" si="20"/>
        <v>415.85314208140022</v>
      </c>
      <c r="L27" s="3">
        <f t="shared" si="20"/>
        <v>247.2580587355277</v>
      </c>
      <c r="M27" s="3">
        <f t="shared" si="20"/>
        <v>331.05515436300942</v>
      </c>
      <c r="N27" s="3">
        <f t="shared" si="20"/>
        <v>293.63466688077324</v>
      </c>
      <c r="O27" s="3">
        <f t="shared" si="20"/>
        <v>477.27343631044931</v>
      </c>
      <c r="P27" s="3">
        <f t="shared" si="20"/>
        <v>608.41221822257057</v>
      </c>
      <c r="Q27" s="3">
        <f t="shared" si="20"/>
        <v>407.44894601724138</v>
      </c>
      <c r="R27" s="3">
        <f t="shared" si="20"/>
        <v>401.97044417083333</v>
      </c>
    </row>
    <row r="28" spans="1:18" ht="15.5" x14ac:dyDescent="0.35">
      <c r="C28" t="s">
        <v>55</v>
      </c>
      <c r="D28" s="4">
        <f>IFERROR(_xlfn.RRI(5,I27,D27),"")</f>
        <v>-0.34804734793722314</v>
      </c>
      <c r="E28" s="4">
        <f>IFERROR(_xlfn.RRI(5,J27,E27),"")</f>
        <v>-0.43387395016088215</v>
      </c>
      <c r="H28" s="4">
        <f t="shared" ref="H28:R28" si="21">IFERROR(_xlfn.RRI(5,M27,H27),"")</f>
        <v>-0.23879384631131806</v>
      </c>
      <c r="I28" s="4">
        <f t="shared" si="21"/>
        <v>-0.10391428266016067</v>
      </c>
      <c r="J28" s="4">
        <f t="shared" si="21"/>
        <v>-4.2627802682548843E-2</v>
      </c>
      <c r="K28" s="4">
        <f t="shared" si="21"/>
        <v>-7.3280264173865683E-2</v>
      </c>
      <c r="L28" s="4">
        <f t="shared" si="21"/>
        <v>-9.5069030609987282E-2</v>
      </c>
      <c r="M28" s="4">
        <f t="shared" si="21"/>
        <v>-3.8074923679612405E-2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56</v>
      </c>
      <c r="H29" s="4">
        <f t="shared" ref="H29:R29" si="22">IFERROR(((H25-I25)/I25)*100%,"")</f>
        <v>-0.94427573641056783</v>
      </c>
      <c r="I29" s="4">
        <f t="shared" si="22"/>
        <v>-10.28913963328632</v>
      </c>
      <c r="J29" s="4">
        <f t="shared" si="22"/>
        <v>0.45286885245901637</v>
      </c>
      <c r="K29" s="4">
        <f t="shared" si="22"/>
        <v>-0.79692051602163971</v>
      </c>
      <c r="L29" s="4">
        <f t="shared" si="22"/>
        <v>7.5649059982094952E-2</v>
      </c>
      <c r="M29" s="4">
        <f t="shared" si="22"/>
        <v>0.39537788881948766</v>
      </c>
      <c r="N29" s="4">
        <f t="shared" si="22"/>
        <v>-0.66073320618775155</v>
      </c>
      <c r="O29" s="4">
        <f t="shared" si="22"/>
        <v>1.6806722689075657E-2</v>
      </c>
      <c r="P29" s="4">
        <f t="shared" si="22"/>
        <v>0.50632911392405056</v>
      </c>
      <c r="Q29" s="4">
        <f t="shared" si="22"/>
        <v>3.2506702412868592E-2</v>
      </c>
      <c r="R29" s="4" t="str">
        <f t="shared" si="22"/>
        <v/>
      </c>
    </row>
    <row r="30" spans="1:18" ht="15.5" x14ac:dyDescent="0.35">
      <c r="C30" t="s">
        <v>57</v>
      </c>
      <c r="H30" s="4">
        <f t="shared" ref="H30:R30" si="23">IFERROR(((H27-I27)/I27)*100%,"")</f>
        <v>-0.50128009399375772</v>
      </c>
      <c r="I30" s="4">
        <f t="shared" si="23"/>
        <v>-0.55803916606836235</v>
      </c>
      <c r="J30" s="4">
        <f t="shared" si="23"/>
        <v>-7.6937023716658018E-2</v>
      </c>
      <c r="K30" s="4">
        <f t="shared" si="23"/>
        <v>0.68185880051013947</v>
      </c>
      <c r="L30" s="4">
        <f t="shared" si="23"/>
        <v>-0.25312125343197744</v>
      </c>
      <c r="M30" s="4">
        <f t="shared" si="23"/>
        <v>0.12743892906020635</v>
      </c>
      <c r="N30" s="4">
        <f t="shared" si="23"/>
        <v>-0.38476637386168211</v>
      </c>
      <c r="O30" s="4">
        <f t="shared" si="23"/>
        <v>-0.21554265017101909</v>
      </c>
      <c r="P30" s="4">
        <f t="shared" si="23"/>
        <v>0.49322319807111575</v>
      </c>
      <c r="Q30" s="4">
        <f t="shared" si="23"/>
        <v>1.3629116085161087E-2</v>
      </c>
      <c r="R30" s="4" t="str">
        <f t="shared" si="23"/>
        <v/>
      </c>
    </row>
    <row r="32" spans="1:18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196.33</v>
      </c>
      <c r="E32" s="3">
        <f>IFERROR(INDEX(E51:E500,MATCH($A$32,$C$51:$C$500,0)),"")</f>
        <v>202.03</v>
      </c>
      <c r="H32" s="3">
        <f>IFERROR(INDEX(D32:G32,COUNT(D32:G32)),"")</f>
        <v>202.03</v>
      </c>
      <c r="I32" s="3">
        <f t="shared" ref="I32:R32" si="24">IFERROR(INDEX(I51:I500,MATCH($C$32,$C$51:$C$500,0)),"")</f>
        <v>205.72</v>
      </c>
      <c r="J32" s="3">
        <f t="shared" si="24"/>
        <v>272.04000000000002</v>
      </c>
      <c r="K32" s="3">
        <f t="shared" si="24"/>
        <v>267.11</v>
      </c>
      <c r="L32" s="3">
        <f t="shared" si="24"/>
        <v>265.13</v>
      </c>
      <c r="M32" s="3">
        <f t="shared" si="24"/>
        <v>245.1</v>
      </c>
      <c r="N32" s="3">
        <f t="shared" si="24"/>
        <v>225.86</v>
      </c>
      <c r="O32" s="3">
        <f t="shared" si="24"/>
        <v>253.76</v>
      </c>
      <c r="P32" s="3">
        <f t="shared" si="24"/>
        <v>220.55</v>
      </c>
      <c r="Q32" s="3">
        <f t="shared" si="24"/>
        <v>177.43</v>
      </c>
      <c r="R32" s="3">
        <f t="shared" si="24"/>
        <v>134.43</v>
      </c>
    </row>
    <row r="33" spans="1:18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0.25</v>
      </c>
      <c r="E33" s="3">
        <f>IFERROR(INDEX(E51:E500,MATCH($A$33,$C$51:$C$500,0)),"")</f>
        <v>0.28999999999999998</v>
      </c>
      <c r="H33" s="3">
        <f>IFERROR(INDEX(D33:G33,COUNT(D33:G33)),"")</f>
        <v>0.28999999999999998</v>
      </c>
      <c r="I33" s="3">
        <f t="shared" ref="I33:R33" si="25">IFERROR(INDEX(I51:I500,MATCH($C$33,$C$51:$C$500,0)),"")</f>
        <v>0.34</v>
      </c>
      <c r="J33" s="3">
        <f t="shared" si="25"/>
        <v>0.24</v>
      </c>
      <c r="K33" s="3">
        <f t="shared" si="25"/>
        <v>0.3</v>
      </c>
      <c r="L33" s="3">
        <f t="shared" si="25"/>
        <v>0.56000000000000005</v>
      </c>
      <c r="M33" s="3">
        <f t="shared" si="25"/>
        <v>0.78</v>
      </c>
      <c r="N33" s="3">
        <f t="shared" si="25"/>
        <v>1.1299999999999999</v>
      </c>
      <c r="O33" s="3">
        <f t="shared" si="25"/>
        <v>1.21</v>
      </c>
      <c r="P33" s="3">
        <f t="shared" si="25"/>
        <v>1.0900000000000001</v>
      </c>
      <c r="Q33" s="3">
        <f t="shared" si="25"/>
        <v>1.53</v>
      </c>
      <c r="R33" s="3">
        <f t="shared" si="25"/>
        <v>0</v>
      </c>
    </row>
    <row r="34" spans="1:18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-8.76</v>
      </c>
      <c r="E34" s="3">
        <f>IFERROR(INDEX(E51:E500,MATCH($A$34,$C$51:$C$500,0)),"")</f>
        <v>-16.079999999999998</v>
      </c>
      <c r="H34" s="3">
        <f>IFERROR(INDEX(D34:G34,COUNT(D34:G34)),"")</f>
        <v>-16.079999999999998</v>
      </c>
      <c r="I34" s="3">
        <f t="shared" ref="I34:R34" si="26">IFERROR(INDEX(I51:I500,MATCH($C$34,$C$51:$C$500,0)),"")</f>
        <v>-1.06</v>
      </c>
      <c r="J34" s="3">
        <f t="shared" si="26"/>
        <v>9.0299999999999994</v>
      </c>
      <c r="K34" s="3">
        <f t="shared" si="26"/>
        <v>16.39</v>
      </c>
      <c r="L34" s="3">
        <f t="shared" si="26"/>
        <v>6.2</v>
      </c>
      <c r="M34" s="3">
        <f t="shared" si="26"/>
        <v>8.5</v>
      </c>
      <c r="N34" s="3">
        <f t="shared" si="26"/>
        <v>15.99</v>
      </c>
      <c r="O34" s="3">
        <f t="shared" si="26"/>
        <v>6.48</v>
      </c>
      <c r="P34" s="3">
        <f t="shared" si="26"/>
        <v>5.17</v>
      </c>
      <c r="Q34" s="3">
        <f t="shared" si="26"/>
        <v>8.83</v>
      </c>
      <c r="R34" s="3">
        <f t="shared" si="26"/>
        <v>0</v>
      </c>
    </row>
    <row r="35" spans="1:18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2.5</v>
      </c>
      <c r="E35" s="3">
        <f>IFERROR(INDEX(E51:E500,MATCH($A$35,$C$51:$C$500,0)),"")</f>
        <v>2.64</v>
      </c>
      <c r="H35" s="3">
        <f>IFERROR(INDEX(D35:G35,COUNT(D35:G35)),"")</f>
        <v>2.64</v>
      </c>
      <c r="I35" s="3">
        <f t="shared" ref="I35:R35" si="27">IFERROR(INDEX(I51:I500,MATCH($C$35,$C$51:$C$500,0)),"")</f>
        <v>0.41</v>
      </c>
      <c r="J35" s="3">
        <f t="shared" si="27"/>
        <v>0.17</v>
      </c>
      <c r="K35" s="3">
        <f t="shared" si="27"/>
        <v>0.19</v>
      </c>
      <c r="L35" s="3">
        <f t="shared" si="27"/>
        <v>0.6</v>
      </c>
      <c r="M35" s="3">
        <f t="shared" si="27"/>
        <v>0.56999999999999995</v>
      </c>
      <c r="N35" s="3">
        <f t="shared" si="27"/>
        <v>0.87</v>
      </c>
      <c r="O35" s="3">
        <f t="shared" si="27"/>
        <v>0.64</v>
      </c>
      <c r="P35" s="3">
        <f t="shared" si="27"/>
        <v>0.39</v>
      </c>
      <c r="Q35" s="3">
        <f t="shared" si="27"/>
        <v>0.67</v>
      </c>
      <c r="R35" s="3">
        <f t="shared" si="27"/>
        <v>0</v>
      </c>
    </row>
    <row r="36" spans="1:18" ht="15.5" x14ac:dyDescent="0.35">
      <c r="B36" t="s">
        <v>70</v>
      </c>
      <c r="C36" t="s">
        <v>71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R36" si="28">IFERROR(INDEX(H51:H500,MATCH($C$36,$C$51:$C$500,0)),"")</f>
        <v>-3.7900000000000003E-2</v>
      </c>
      <c r="I36" s="4">
        <f t="shared" si="28"/>
        <v>-1.0800000000000001E-2</v>
      </c>
      <c r="J36" s="4">
        <f t="shared" si="28"/>
        <v>0.10009999999999999</v>
      </c>
      <c r="K36" s="4">
        <f t="shared" si="28"/>
        <v>0.2009</v>
      </c>
      <c r="L36" s="4">
        <f t="shared" si="28"/>
        <v>0.1007</v>
      </c>
      <c r="M36" s="4">
        <f t="shared" si="28"/>
        <v>0.20010000000000003</v>
      </c>
      <c r="N36" s="4">
        <f t="shared" si="28"/>
        <v>0.20050000000000001</v>
      </c>
      <c r="O36" s="4">
        <f t="shared" si="28"/>
        <v>0.25009999999999999</v>
      </c>
      <c r="P36" s="4">
        <f t="shared" si="28"/>
        <v>0.3</v>
      </c>
      <c r="Q36" s="4">
        <f t="shared" si="28"/>
        <v>0.1918</v>
      </c>
      <c r="R36" s="4">
        <f t="shared" si="28"/>
        <v>0</v>
      </c>
    </row>
    <row r="37" spans="1:18" ht="15.5" x14ac:dyDescent="0.35">
      <c r="B37" t="s">
        <v>72</v>
      </c>
      <c r="C37" t="s">
        <v>73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R37" si="29">IFERROR(INDEX(H51:H500,MATCH($C$37,$C$51:$C$500,0)),"")</f>
        <v>0.71</v>
      </c>
      <c r="I37" s="3">
        <f t="shared" si="29"/>
        <v>0.71</v>
      </c>
      <c r="J37" s="3">
        <f t="shared" si="29"/>
        <v>0.71</v>
      </c>
      <c r="K37" s="3">
        <f t="shared" si="29"/>
        <v>0.98</v>
      </c>
      <c r="L37" s="3">
        <f t="shared" si="29"/>
        <v>2.42</v>
      </c>
      <c r="M37" s="3">
        <f t="shared" si="29"/>
        <v>4.47</v>
      </c>
      <c r="N37" s="3">
        <f t="shared" si="29"/>
        <v>3.21</v>
      </c>
      <c r="O37" s="3">
        <f t="shared" si="29"/>
        <v>11.8</v>
      </c>
      <c r="P37" s="3">
        <f t="shared" si="29"/>
        <v>13.92</v>
      </c>
      <c r="Q37" s="3">
        <f t="shared" si="29"/>
        <v>5.91</v>
      </c>
      <c r="R37" s="3">
        <f t="shared" si="29"/>
        <v>0</v>
      </c>
    </row>
    <row r="50" spans="2:18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</row>
    <row r="51" spans="2:18" ht="15.5" x14ac:dyDescent="0.35">
      <c r="B51" t="s">
        <v>79</v>
      </c>
      <c r="C51" t="s">
        <v>6</v>
      </c>
      <c r="D51" s="5">
        <v>191226168302</v>
      </c>
      <c r="E51" s="5">
        <v>213623463597</v>
      </c>
      <c r="F51" s="5">
        <v>448880847497</v>
      </c>
      <c r="G51" s="5">
        <v>266861668019</v>
      </c>
      <c r="I51" s="5">
        <v>1623555133947</v>
      </c>
      <c r="J51" s="5">
        <v>3673527175483</v>
      </c>
      <c r="K51" s="5">
        <v>3979714569719</v>
      </c>
      <c r="L51" s="5">
        <v>2366259622099</v>
      </c>
      <c r="M51" s="5">
        <v>3168197827254</v>
      </c>
      <c r="N51" s="5">
        <v>2810083762049</v>
      </c>
      <c r="O51" s="5">
        <v>4567506785491</v>
      </c>
      <c r="P51" s="5">
        <v>5822504928390</v>
      </c>
      <c r="Q51" s="5">
        <v>3899286413385</v>
      </c>
      <c r="R51" s="5">
        <v>1929458132020</v>
      </c>
    </row>
    <row r="52" spans="2:18" ht="15.5" x14ac:dyDescent="0.35">
      <c r="C52" t="s">
        <v>80</v>
      </c>
      <c r="D52" s="5">
        <v>-179441599418</v>
      </c>
      <c r="E52" s="5">
        <v>-202993986804</v>
      </c>
      <c r="F52" s="5">
        <v>-414143669798</v>
      </c>
      <c r="G52" s="5">
        <v>-263894451728</v>
      </c>
      <c r="I52" s="5">
        <v>-1478133873380</v>
      </c>
      <c r="J52" s="5">
        <v>-3366025710507</v>
      </c>
      <c r="K52" s="5">
        <v>-3676495523697</v>
      </c>
      <c r="L52" s="5">
        <v>-2138206426108</v>
      </c>
      <c r="M52" s="5">
        <v>-2897716805110</v>
      </c>
      <c r="N52" s="5">
        <v>-2598013836942</v>
      </c>
      <c r="O52" s="5">
        <v>-4102329913421</v>
      </c>
      <c r="P52" s="5">
        <v>-5225748336784</v>
      </c>
      <c r="Q52" s="5">
        <v>-3435515798908</v>
      </c>
      <c r="R52" s="5">
        <v>-1692747724499</v>
      </c>
    </row>
    <row r="53" spans="2:18" ht="15.5" x14ac:dyDescent="0.35">
      <c r="C53" t="s">
        <v>81</v>
      </c>
      <c r="D53" s="5">
        <v>11784568884</v>
      </c>
      <c r="E53" s="5">
        <v>10629476793</v>
      </c>
      <c r="F53" s="5">
        <v>34737177699</v>
      </c>
      <c r="G53" s="5">
        <v>2967216291</v>
      </c>
      <c r="I53" s="5">
        <v>145421260567</v>
      </c>
      <c r="J53" s="5">
        <v>307501464976</v>
      </c>
      <c r="K53" s="5">
        <v>303219046022</v>
      </c>
      <c r="L53" s="5">
        <v>228053195991</v>
      </c>
      <c r="M53" s="5">
        <v>270481022144</v>
      </c>
      <c r="N53" s="5">
        <v>212069925107</v>
      </c>
      <c r="O53" s="5">
        <v>465176872070</v>
      </c>
      <c r="P53" s="5">
        <v>596756591606</v>
      </c>
      <c r="Q53" s="5">
        <v>463770614477</v>
      </c>
      <c r="R53" s="5">
        <v>236710407521</v>
      </c>
    </row>
    <row r="54" spans="2:18" ht="15.5" x14ac:dyDescent="0.35">
      <c r="C54" t="s">
        <v>82</v>
      </c>
      <c r="D54" s="5">
        <v>-43914409410</v>
      </c>
      <c r="E54" s="5">
        <v>-45370474363</v>
      </c>
      <c r="F54" s="5">
        <v>-62083547965</v>
      </c>
      <c r="G54" s="5">
        <v>-45381989317</v>
      </c>
      <c r="I54" s="5">
        <v>-187452523088</v>
      </c>
      <c r="J54" s="5">
        <v>-114423879780</v>
      </c>
      <c r="K54" s="5">
        <v>-73673030567</v>
      </c>
      <c r="L54" s="5">
        <v>-60928436931</v>
      </c>
      <c r="M54" s="5">
        <v>-58273419678</v>
      </c>
      <c r="N54" s="5">
        <v>-63292821051</v>
      </c>
      <c r="O54" s="5">
        <v>-70987446742</v>
      </c>
      <c r="P54" s="5">
        <v>-78373881920</v>
      </c>
      <c r="Q54" s="5">
        <v>-56373006449</v>
      </c>
      <c r="R54" s="5">
        <v>-41068877554</v>
      </c>
    </row>
    <row r="55" spans="2:18" ht="15.5" x14ac:dyDescent="0.35">
      <c r="C55" t="s">
        <v>724</v>
      </c>
      <c r="D55" s="5">
        <v>-43914409410</v>
      </c>
      <c r="E55" s="5">
        <v>-45370474363</v>
      </c>
      <c r="F55" s="5">
        <v>-62083547965</v>
      </c>
      <c r="G55" s="5">
        <v>-45381989317</v>
      </c>
      <c r="I55" s="5">
        <v>-187452523088</v>
      </c>
      <c r="J55" s="5">
        <v>-114423879780</v>
      </c>
      <c r="K55" s="5">
        <v>-73673030567</v>
      </c>
      <c r="L55" s="5">
        <v>-60928436931</v>
      </c>
      <c r="M55" s="5">
        <v>-58273419678</v>
      </c>
      <c r="N55" s="5">
        <v>-63292821051</v>
      </c>
      <c r="O55" s="5">
        <v>-70987446742</v>
      </c>
      <c r="P55" s="5">
        <v>-78373881920</v>
      </c>
    </row>
    <row r="56" spans="2:18" ht="15.5" x14ac:dyDescent="0.35">
      <c r="C56" t="s">
        <v>874</v>
      </c>
      <c r="Q56" s="5">
        <v>-1333059592</v>
      </c>
      <c r="R56" s="5">
        <v>-333007337</v>
      </c>
    </row>
    <row r="57" spans="2:18" ht="15.5" x14ac:dyDescent="0.35">
      <c r="C57" t="s">
        <v>2158</v>
      </c>
      <c r="Q57" s="5">
        <v>-47671789724</v>
      </c>
      <c r="R57" s="5">
        <v>-37600469402</v>
      </c>
    </row>
    <row r="58" spans="2:18" ht="15.5" x14ac:dyDescent="0.35">
      <c r="C58" t="s">
        <v>381</v>
      </c>
    </row>
    <row r="59" spans="2:18" ht="15.5" x14ac:dyDescent="0.35">
      <c r="C59" t="s">
        <v>83</v>
      </c>
      <c r="Q59" s="5">
        <v>-7368157133</v>
      </c>
      <c r="R59" s="5">
        <v>-3135400815</v>
      </c>
    </row>
    <row r="60" spans="2:18" ht="15.5" x14ac:dyDescent="0.35">
      <c r="C60" t="s">
        <v>86</v>
      </c>
      <c r="D60" s="5">
        <v>-32129840526</v>
      </c>
      <c r="E60" s="5">
        <v>-34740997570</v>
      </c>
      <c r="F60" s="5">
        <v>-27346370266</v>
      </c>
      <c r="G60" s="5">
        <v>-42414773026</v>
      </c>
      <c r="I60" s="5">
        <v>-42031262521</v>
      </c>
      <c r="J60" s="5">
        <v>193077585196</v>
      </c>
      <c r="K60" s="5">
        <v>229546015455</v>
      </c>
      <c r="L60" s="5">
        <v>167124759060</v>
      </c>
      <c r="M60" s="5">
        <v>212207602466</v>
      </c>
      <c r="N60" s="5">
        <v>148777104056</v>
      </c>
      <c r="O60" s="5">
        <v>394189425328</v>
      </c>
      <c r="P60" s="5">
        <v>518382709686</v>
      </c>
      <c r="Q60" s="5">
        <v>407397608028</v>
      </c>
      <c r="R60" s="5">
        <v>195641529967</v>
      </c>
    </row>
    <row r="61" spans="2:18" ht="15.5" x14ac:dyDescent="0.35">
      <c r="C61" t="s">
        <v>87</v>
      </c>
      <c r="D61" s="5">
        <v>-22491940995</v>
      </c>
      <c r="E61" s="5">
        <v>-531021763</v>
      </c>
      <c r="F61" s="5">
        <v>-552530821223</v>
      </c>
      <c r="G61" s="5">
        <v>-8358028901</v>
      </c>
      <c r="I61" s="5">
        <v>-588218536949</v>
      </c>
      <c r="J61" s="5">
        <v>-125120335247</v>
      </c>
      <c r="K61" s="5">
        <v>-183045865007</v>
      </c>
      <c r="L61" s="5">
        <v>63132571200</v>
      </c>
      <c r="M61" s="5">
        <v>4269121651</v>
      </c>
      <c r="N61" s="5">
        <v>7477180450</v>
      </c>
      <c r="O61" s="5">
        <v>62612499473</v>
      </c>
      <c r="P61" s="5">
        <v>-73601950484</v>
      </c>
      <c r="Q61" s="5">
        <v>-111716891917</v>
      </c>
      <c r="R61" s="5">
        <v>-52415043134</v>
      </c>
    </row>
    <row r="62" spans="2:18" ht="15.5" x14ac:dyDescent="0.35">
      <c r="C62" t="s">
        <v>27</v>
      </c>
      <c r="D62" s="5">
        <v>-3446101240</v>
      </c>
      <c r="E62" s="5">
        <v>-3786792223</v>
      </c>
      <c r="F62" s="5">
        <v>-2425230504</v>
      </c>
      <c r="G62" s="5">
        <v>1272943257</v>
      </c>
      <c r="I62" s="5">
        <v>-17524477333</v>
      </c>
      <c r="J62" s="5">
        <v>-28254570874</v>
      </c>
      <c r="K62" s="5">
        <v>-66403042574</v>
      </c>
      <c r="L62" s="5">
        <v>-56458775311</v>
      </c>
      <c r="M62" s="5">
        <v>-63517792202</v>
      </c>
      <c r="N62" s="5">
        <v>-32495826644</v>
      </c>
      <c r="O62" s="5">
        <v>-20390605136</v>
      </c>
      <c r="P62" s="5">
        <v>-465456679</v>
      </c>
      <c r="Q62" s="5">
        <v>-15367939944</v>
      </c>
      <c r="R62" s="5">
        <v>-10277436306</v>
      </c>
    </row>
    <row r="63" spans="2:18" ht="15.5" x14ac:dyDescent="0.35">
      <c r="C63" t="s">
        <v>779</v>
      </c>
      <c r="D63" s="5">
        <v>5999174099</v>
      </c>
      <c r="E63" s="5">
        <v>6142437671</v>
      </c>
      <c r="F63" s="5">
        <v>-141709488295</v>
      </c>
      <c r="G63" s="5">
        <v>12484729515</v>
      </c>
      <c r="I63" s="5">
        <v>-112953068297</v>
      </c>
      <c r="J63" s="5">
        <v>99664321780</v>
      </c>
      <c r="K63" s="5">
        <v>10765889081</v>
      </c>
      <c r="L63" s="5">
        <v>80727986630</v>
      </c>
      <c r="M63" s="5">
        <v>83048695869</v>
      </c>
      <c r="N63" s="5">
        <v>38241988920</v>
      </c>
      <c r="O63" s="5">
        <v>96707379566</v>
      </c>
      <c r="P63" s="5">
        <v>51434378039</v>
      </c>
      <c r="Q63" s="5">
        <v>21464865352</v>
      </c>
      <c r="R63" s="5">
        <v>24988713910</v>
      </c>
    </row>
    <row r="64" spans="2:18" ht="15.5" x14ac:dyDescent="0.35">
      <c r="C64" t="s">
        <v>90</v>
      </c>
      <c r="D64" s="5">
        <v>911876</v>
      </c>
      <c r="E64" s="5">
        <v>234063</v>
      </c>
      <c r="F64" s="5">
        <v>452671</v>
      </c>
      <c r="G64" s="5">
        <v>217066</v>
      </c>
      <c r="I64" s="5">
        <v>8308753</v>
      </c>
      <c r="J64" s="5">
        <v>56682663</v>
      </c>
      <c r="K64" s="5">
        <v>-782061194</v>
      </c>
      <c r="L64" s="5">
        <v>1455660800</v>
      </c>
      <c r="M64" s="5">
        <v>247332196</v>
      </c>
      <c r="N64" s="5">
        <v>357175070</v>
      </c>
      <c r="O64" s="5">
        <v>-680182962</v>
      </c>
      <c r="P64" s="5">
        <v>1094077353</v>
      </c>
    </row>
    <row r="65" spans="3:18" ht="15.5" x14ac:dyDescent="0.35">
      <c r="C65" t="s">
        <v>93</v>
      </c>
      <c r="D65" s="5">
        <v>-3947488947</v>
      </c>
      <c r="E65" s="5">
        <v>-5469550334</v>
      </c>
      <c r="F65" s="5">
        <v>-9008256094</v>
      </c>
      <c r="G65" s="5">
        <v>-6625263102</v>
      </c>
      <c r="I65" s="5">
        <v>-39062653205</v>
      </c>
      <c r="J65" s="5">
        <v>-96407074797</v>
      </c>
      <c r="K65" s="5">
        <v>-114629509354</v>
      </c>
      <c r="L65" s="5">
        <v>-66429399945</v>
      </c>
      <c r="M65" s="5">
        <v>-96753619428</v>
      </c>
      <c r="N65" s="5">
        <v>-84955702800</v>
      </c>
      <c r="O65" s="5">
        <v>-140683855406</v>
      </c>
      <c r="P65" s="5">
        <v>-173427158191</v>
      </c>
      <c r="Q65" s="5">
        <v>-118106721393</v>
      </c>
      <c r="R65" s="5">
        <v>-57801436396</v>
      </c>
    </row>
    <row r="66" spans="3:18" ht="15.5" x14ac:dyDescent="0.35">
      <c r="C66" t="s">
        <v>85</v>
      </c>
      <c r="N66" s="5">
        <v>215486934</v>
      </c>
      <c r="Q66" s="5">
        <v>-8652075428</v>
      </c>
      <c r="R66" s="5">
        <v>-2705458137</v>
      </c>
    </row>
    <row r="67" spans="3:18" ht="15.5" x14ac:dyDescent="0.35">
      <c r="C67" t="s">
        <v>94</v>
      </c>
      <c r="D67" s="5">
        <v>-22491940995</v>
      </c>
      <c r="E67" s="5">
        <v>-531021763</v>
      </c>
      <c r="F67" s="5">
        <v>-552530821223</v>
      </c>
      <c r="G67" s="5">
        <v>-8358028901</v>
      </c>
      <c r="I67" s="5">
        <v>-588218536949</v>
      </c>
      <c r="J67" s="5">
        <v>-125120335247</v>
      </c>
      <c r="K67" s="5">
        <v>-183045865007</v>
      </c>
      <c r="L67" s="5">
        <v>63132571200</v>
      </c>
      <c r="M67" s="5">
        <v>4269121651</v>
      </c>
      <c r="N67" s="5">
        <v>7477180450</v>
      </c>
      <c r="O67" s="5">
        <v>62612499473</v>
      </c>
      <c r="P67" s="5">
        <v>-73601950484</v>
      </c>
      <c r="Q67" s="5">
        <v>-111716891917</v>
      </c>
      <c r="R67" s="5">
        <v>-52415043134</v>
      </c>
    </row>
    <row r="68" spans="3:18" ht="15.5" x14ac:dyDescent="0.35">
      <c r="C68" t="s">
        <v>29</v>
      </c>
      <c r="D68" s="5">
        <v>-54621781521</v>
      </c>
      <c r="E68" s="5">
        <v>-35272019333</v>
      </c>
      <c r="F68" s="5">
        <v>-579877191489</v>
      </c>
      <c r="G68" s="5">
        <v>-50772801927</v>
      </c>
      <c r="I68" s="5">
        <v>-630249799470</v>
      </c>
      <c r="J68" s="5">
        <v>67957249949</v>
      </c>
      <c r="K68" s="5">
        <v>46500150448</v>
      </c>
      <c r="L68" s="5">
        <v>230257330260</v>
      </c>
      <c r="M68" s="5">
        <v>216476724117</v>
      </c>
      <c r="N68" s="5">
        <v>156254284506</v>
      </c>
      <c r="O68" s="5">
        <v>456801924801</v>
      </c>
      <c r="P68" s="5">
        <v>444780759202</v>
      </c>
      <c r="Q68" s="5">
        <v>295680716111</v>
      </c>
      <c r="R68" s="5">
        <v>143226486833</v>
      </c>
    </row>
    <row r="69" spans="3:18" ht="15.5" x14ac:dyDescent="0.35">
      <c r="C69" t="s">
        <v>28</v>
      </c>
      <c r="M69" s="5">
        <v>-88744731</v>
      </c>
      <c r="N69" s="5">
        <v>95214931</v>
      </c>
      <c r="O69" s="5">
        <v>-435186326</v>
      </c>
      <c r="P69" s="5">
        <v>-281966499</v>
      </c>
      <c r="Q69" s="5">
        <v>65083929</v>
      </c>
    </row>
    <row r="70" spans="3:18" ht="15.5" x14ac:dyDescent="0.35">
      <c r="C70" t="s">
        <v>97</v>
      </c>
      <c r="D70" s="5">
        <v>-54621781521</v>
      </c>
      <c r="E70" s="5">
        <v>-35272019333</v>
      </c>
      <c r="F70" s="5">
        <v>-579877191489</v>
      </c>
      <c r="G70" s="5">
        <v>-50772801927</v>
      </c>
      <c r="I70" s="5">
        <v>-630249799470</v>
      </c>
      <c r="J70" s="5">
        <v>67957249949</v>
      </c>
      <c r="K70" s="5">
        <v>46500150448</v>
      </c>
      <c r="L70" s="5">
        <v>230257330260</v>
      </c>
      <c r="M70" s="5">
        <v>216387979386</v>
      </c>
      <c r="N70" s="5">
        <v>156349499437</v>
      </c>
      <c r="O70" s="5">
        <v>456366738475</v>
      </c>
      <c r="P70" s="5">
        <v>444498792703</v>
      </c>
      <c r="Q70" s="5">
        <v>295745800040</v>
      </c>
      <c r="R70" s="5">
        <v>143226486833</v>
      </c>
    </row>
    <row r="71" spans="3:18" ht="15.5" x14ac:dyDescent="0.35">
      <c r="C71" t="s">
        <v>98</v>
      </c>
      <c r="E71" s="5">
        <v>-144060377</v>
      </c>
      <c r="F71" s="5">
        <v>2322587258</v>
      </c>
      <c r="I71" s="5">
        <v>2322587258</v>
      </c>
      <c r="J71" s="5">
        <v>-11352907510</v>
      </c>
      <c r="K71" s="5">
        <v>-4595188378</v>
      </c>
      <c r="L71" s="5">
        <v>1893051993</v>
      </c>
      <c r="M71" s="5">
        <v>1024843085</v>
      </c>
      <c r="N71" s="5">
        <v>-844178649</v>
      </c>
      <c r="O71" s="5">
        <v>-509836304</v>
      </c>
      <c r="P71" s="5">
        <v>24964060575</v>
      </c>
      <c r="Q71" s="5">
        <v>-8652075428</v>
      </c>
      <c r="R71" s="5">
        <v>-2705458137</v>
      </c>
    </row>
    <row r="72" spans="3:18" ht="15.5" x14ac:dyDescent="0.35">
      <c r="C72" t="s">
        <v>324</v>
      </c>
      <c r="E72" s="5">
        <v>-144060377</v>
      </c>
      <c r="F72" s="5">
        <v>2322587258</v>
      </c>
      <c r="I72" s="5">
        <v>2322587258</v>
      </c>
      <c r="J72" s="5">
        <v>-11352907510</v>
      </c>
      <c r="K72" s="5">
        <v>-4595188378</v>
      </c>
      <c r="L72" s="5">
        <v>1893051993</v>
      </c>
      <c r="M72" s="5">
        <v>1024843085</v>
      </c>
      <c r="N72" s="5">
        <v>-844178649</v>
      </c>
      <c r="O72" s="5">
        <v>-509836304</v>
      </c>
      <c r="P72" s="5">
        <v>24964060575</v>
      </c>
      <c r="Q72" s="5">
        <v>-8652075428</v>
      </c>
      <c r="R72" s="5">
        <v>-2705458137</v>
      </c>
    </row>
    <row r="73" spans="3:18" ht="15.5" x14ac:dyDescent="0.35">
      <c r="C73" t="s">
        <v>99</v>
      </c>
      <c r="D73" s="5">
        <v>-54621781521</v>
      </c>
      <c r="E73" s="5">
        <v>-35416079710</v>
      </c>
      <c r="F73" s="5">
        <v>-577554604231</v>
      </c>
      <c r="G73" s="5">
        <v>-50772801927</v>
      </c>
      <c r="I73" s="5">
        <v>-627927212212</v>
      </c>
      <c r="J73" s="5">
        <v>56604342439</v>
      </c>
      <c r="K73" s="5">
        <v>41904962070</v>
      </c>
      <c r="L73" s="5">
        <v>232150382253</v>
      </c>
      <c r="M73" s="5">
        <v>217412822471</v>
      </c>
      <c r="N73" s="5">
        <v>155720807722</v>
      </c>
      <c r="O73" s="5">
        <v>455856902171</v>
      </c>
      <c r="P73" s="5">
        <v>469462853278</v>
      </c>
      <c r="Q73" s="5">
        <v>287093724612</v>
      </c>
      <c r="R73" s="5">
        <v>140521028696</v>
      </c>
    </row>
    <row r="74" spans="3:18" ht="15.5" x14ac:dyDescent="0.35">
      <c r="C74" t="s">
        <v>100</v>
      </c>
      <c r="D74" s="5">
        <v>-54621781521</v>
      </c>
      <c r="E74" s="5">
        <v>-35272019333</v>
      </c>
      <c r="F74" s="5">
        <v>-579877191489</v>
      </c>
      <c r="G74" s="5">
        <v>-50772801927</v>
      </c>
      <c r="I74" s="5">
        <v>-630249799470</v>
      </c>
      <c r="J74" s="5">
        <v>67957249949</v>
      </c>
      <c r="K74" s="5">
        <v>46500150448</v>
      </c>
      <c r="L74" s="5">
        <v>230257330260</v>
      </c>
      <c r="M74" s="5">
        <v>216387979386</v>
      </c>
      <c r="N74" s="5">
        <v>156349499437</v>
      </c>
      <c r="O74" s="5">
        <v>456366738475</v>
      </c>
      <c r="P74" s="5">
        <v>444498792703</v>
      </c>
      <c r="Q74" s="5">
        <v>295745800040</v>
      </c>
      <c r="R74" s="5">
        <v>143226486832</v>
      </c>
    </row>
    <row r="75" spans="3:18" ht="15.5" x14ac:dyDescent="0.35">
      <c r="C75" t="s">
        <v>8</v>
      </c>
      <c r="D75" s="5">
        <v>-54621781521</v>
      </c>
      <c r="E75" s="5">
        <v>-35272019336</v>
      </c>
      <c r="F75" s="5">
        <v>-577598579223</v>
      </c>
      <c r="G75" s="5">
        <v>-50858215864</v>
      </c>
      <c r="I75" s="5">
        <v>-628041615380</v>
      </c>
      <c r="J75" s="5">
        <v>56535357363</v>
      </c>
      <c r="K75" s="5">
        <v>42106970150</v>
      </c>
      <c r="L75" s="5">
        <v>231946738372</v>
      </c>
      <c r="M75" s="5">
        <v>214905167395</v>
      </c>
      <c r="N75" s="5">
        <v>152774835947</v>
      </c>
      <c r="O75" s="5">
        <v>451148299930</v>
      </c>
      <c r="P75" s="5">
        <v>469100708381</v>
      </c>
      <c r="Q75" s="5">
        <v>287093724612</v>
      </c>
      <c r="R75" s="5">
        <v>140521028695</v>
      </c>
    </row>
    <row r="76" spans="3:18" ht="15.5" x14ac:dyDescent="0.35">
      <c r="C76" t="s">
        <v>101</v>
      </c>
      <c r="E76" s="5">
        <v>-144060374</v>
      </c>
      <c r="F76" s="5">
        <v>43974992</v>
      </c>
      <c r="G76" s="5">
        <v>85413937</v>
      </c>
      <c r="I76" s="5">
        <v>114403168</v>
      </c>
      <c r="J76" s="5">
        <v>68985076</v>
      </c>
      <c r="K76" s="5">
        <v>-202008080</v>
      </c>
      <c r="L76" s="5">
        <v>203643881</v>
      </c>
      <c r="M76" s="5">
        <v>2507655076</v>
      </c>
      <c r="N76" s="5">
        <v>2945971775</v>
      </c>
      <c r="O76" s="5">
        <v>4708602241</v>
      </c>
      <c r="P76" s="5">
        <v>362144897</v>
      </c>
    </row>
    <row r="77" spans="3:18" ht="15.5" x14ac:dyDescent="0.35">
      <c r="C77" t="s">
        <v>102</v>
      </c>
      <c r="D77" s="5">
        <v>-54621781521</v>
      </c>
      <c r="E77" s="5">
        <v>-35272019333</v>
      </c>
      <c r="F77" s="5">
        <v>-579877191489</v>
      </c>
      <c r="G77" s="5">
        <v>-50772801927</v>
      </c>
      <c r="I77" s="5">
        <v>-630249799470</v>
      </c>
      <c r="J77" s="5">
        <v>67957249949</v>
      </c>
      <c r="K77" s="5">
        <v>46500150448</v>
      </c>
      <c r="L77" s="5">
        <v>230257330260</v>
      </c>
      <c r="M77" s="5">
        <v>216387979386</v>
      </c>
      <c r="N77" s="5">
        <v>156349499437</v>
      </c>
      <c r="O77" s="5">
        <v>456366738475</v>
      </c>
      <c r="P77" s="5">
        <v>444498792703</v>
      </c>
      <c r="Q77" s="5">
        <v>295745800040</v>
      </c>
      <c r="R77" s="5">
        <v>143226486832</v>
      </c>
    </row>
    <row r="78" spans="3:18" ht="15.5" x14ac:dyDescent="0.35">
      <c r="C78" t="s">
        <v>103</v>
      </c>
      <c r="D78" s="5">
        <v>-54621781521</v>
      </c>
      <c r="E78" s="5">
        <v>-35416079710</v>
      </c>
      <c r="F78" s="5">
        <v>-577554604231</v>
      </c>
      <c r="G78" s="5">
        <v>-50772801927</v>
      </c>
      <c r="I78" s="5">
        <v>-627927212212</v>
      </c>
      <c r="J78" s="5">
        <v>56604342439</v>
      </c>
      <c r="K78" s="5">
        <v>41904962070</v>
      </c>
      <c r="L78" s="5">
        <v>232150382253</v>
      </c>
      <c r="M78" s="5">
        <v>217412822471</v>
      </c>
      <c r="N78" s="5">
        <v>155720807722</v>
      </c>
      <c r="O78" s="5">
        <v>455856902171</v>
      </c>
      <c r="P78" s="5">
        <v>469462853278</v>
      </c>
      <c r="Q78" s="5">
        <v>287093724612</v>
      </c>
      <c r="R78" s="5">
        <v>140521028695</v>
      </c>
    </row>
    <row r="79" spans="3:18" ht="15.5" x14ac:dyDescent="0.35">
      <c r="C79" t="s">
        <v>104</v>
      </c>
      <c r="D79" s="5">
        <v>-54621781521</v>
      </c>
      <c r="E79" s="5">
        <v>-35416079710</v>
      </c>
      <c r="F79" s="5">
        <v>-577554604231</v>
      </c>
      <c r="G79" s="5">
        <v>-50772801927</v>
      </c>
      <c r="I79" s="5">
        <v>-627927212212</v>
      </c>
      <c r="J79" s="5">
        <v>56604342439</v>
      </c>
      <c r="K79" s="5">
        <v>41904962070</v>
      </c>
      <c r="L79" s="5">
        <v>232150382253</v>
      </c>
      <c r="M79" s="5">
        <v>217412822471</v>
      </c>
      <c r="N79" s="5">
        <v>155720807722</v>
      </c>
      <c r="O79" s="5">
        <v>455856902171</v>
      </c>
      <c r="P79" s="5">
        <v>469462853278</v>
      </c>
      <c r="Q79" s="5">
        <v>287093724612</v>
      </c>
      <c r="R79" s="5">
        <v>140521028695</v>
      </c>
    </row>
    <row r="81" spans="2:18" ht="15.5" x14ac:dyDescent="0.35">
      <c r="B81" t="s">
        <v>105</v>
      </c>
      <c r="C81" t="s">
        <v>106</v>
      </c>
    </row>
    <row r="82" spans="2:18" ht="15.5" x14ac:dyDescent="0.35">
      <c r="C82" t="s">
        <v>107</v>
      </c>
    </row>
    <row r="83" spans="2:18" ht="15.5" x14ac:dyDescent="0.35">
      <c r="C83" t="s">
        <v>20</v>
      </c>
      <c r="D83" s="5">
        <v>123275071508</v>
      </c>
      <c r="E83" s="5">
        <v>121784661377</v>
      </c>
      <c r="F83" s="5">
        <v>391127569575</v>
      </c>
      <c r="G83" s="5">
        <v>168443373541</v>
      </c>
      <c r="I83" s="5">
        <v>391127569575</v>
      </c>
      <c r="J83" s="5">
        <v>1030732161959</v>
      </c>
      <c r="K83" s="5">
        <v>1036429035233</v>
      </c>
      <c r="L83" s="5">
        <v>916343786462</v>
      </c>
      <c r="M83" s="5">
        <v>1467874131042</v>
      </c>
      <c r="N83" s="5">
        <v>1507999460818</v>
      </c>
      <c r="O83" s="5">
        <v>1456213508216</v>
      </c>
      <c r="P83" s="5">
        <v>1765908779931</v>
      </c>
      <c r="Q83" s="5">
        <v>1698735455837</v>
      </c>
      <c r="R83" s="5">
        <v>139362678143</v>
      </c>
    </row>
    <row r="84" spans="2:18" ht="15.5" x14ac:dyDescent="0.35">
      <c r="C84" t="s">
        <v>109</v>
      </c>
      <c r="D84" s="5">
        <v>232794444996</v>
      </c>
      <c r="E84" s="5">
        <v>246033813182</v>
      </c>
      <c r="F84" s="5">
        <v>235485396316</v>
      </c>
      <c r="G84" s="5">
        <v>434496884096</v>
      </c>
      <c r="I84" s="5">
        <v>235485396316</v>
      </c>
      <c r="J84" s="5">
        <v>545160626507</v>
      </c>
      <c r="K84" s="5">
        <v>695923466568</v>
      </c>
      <c r="L84" s="5">
        <v>539051262945</v>
      </c>
      <c r="M84" s="5">
        <v>564623658082</v>
      </c>
      <c r="N84" s="5">
        <v>645054144477</v>
      </c>
      <c r="O84" s="5">
        <v>872654929196</v>
      </c>
      <c r="P84" s="5">
        <v>979306748352</v>
      </c>
      <c r="Q84" s="5">
        <v>943617392033</v>
      </c>
      <c r="R84" s="5">
        <v>410188908231</v>
      </c>
    </row>
    <row r="85" spans="2:18" ht="15.5" x14ac:dyDescent="0.35">
      <c r="C85" t="s">
        <v>110</v>
      </c>
      <c r="D85" s="5">
        <v>3030135898</v>
      </c>
      <c r="E85" s="5">
        <v>5417945207</v>
      </c>
      <c r="F85" s="5">
        <v>3786575107</v>
      </c>
      <c r="G85" s="5">
        <v>17828250692</v>
      </c>
      <c r="I85" s="5">
        <v>3786575107</v>
      </c>
      <c r="J85" s="5">
        <v>3422504884</v>
      </c>
      <c r="K85" s="5">
        <v>3167690037</v>
      </c>
      <c r="L85" s="5">
        <v>3324022635</v>
      </c>
      <c r="M85" s="5">
        <v>6804625099</v>
      </c>
      <c r="N85" s="5">
        <v>7058700052</v>
      </c>
      <c r="O85" s="5">
        <v>6617424295</v>
      </c>
      <c r="P85" s="5">
        <v>6095407086</v>
      </c>
    </row>
    <row r="86" spans="2:18" ht="15.5" x14ac:dyDescent="0.35">
      <c r="C86" t="s">
        <v>111</v>
      </c>
      <c r="D86" s="5">
        <v>44560340896</v>
      </c>
      <c r="E86" s="5">
        <v>44166617690</v>
      </c>
      <c r="F86" s="5">
        <v>39119031725</v>
      </c>
      <c r="G86" s="5">
        <v>56130698394</v>
      </c>
      <c r="I86" s="5">
        <v>39119031725</v>
      </c>
      <c r="J86" s="5">
        <v>36899710813</v>
      </c>
      <c r="K86" s="5">
        <v>34892272952</v>
      </c>
      <c r="L86" s="5">
        <v>32472090100</v>
      </c>
      <c r="M86" s="5">
        <v>32257105595</v>
      </c>
      <c r="N86" s="5">
        <v>11187814977</v>
      </c>
      <c r="P86" s="5">
        <v>1442444582</v>
      </c>
    </row>
    <row r="87" spans="2:18" ht="15.5" x14ac:dyDescent="0.35">
      <c r="C87" t="s">
        <v>112</v>
      </c>
      <c r="D87" s="5">
        <v>232794444996</v>
      </c>
      <c r="E87" s="5">
        <v>246033813182</v>
      </c>
      <c r="F87" s="5">
        <v>235485396316</v>
      </c>
      <c r="G87" s="5">
        <v>434496884096</v>
      </c>
      <c r="I87" s="5">
        <v>235485396316</v>
      </c>
      <c r="J87" s="5">
        <v>545160626507</v>
      </c>
      <c r="K87" s="5">
        <v>695923466568</v>
      </c>
      <c r="L87" s="5">
        <v>539051262945</v>
      </c>
      <c r="M87" s="5">
        <v>564623658082</v>
      </c>
      <c r="N87" s="5">
        <v>645054144477</v>
      </c>
      <c r="O87" s="5">
        <v>872654929196</v>
      </c>
      <c r="P87" s="5">
        <v>979306748352</v>
      </c>
      <c r="Q87" s="5">
        <v>943617392033</v>
      </c>
      <c r="R87" s="5">
        <v>410188908231</v>
      </c>
    </row>
    <row r="88" spans="2:18" ht="15.5" x14ac:dyDescent="0.35">
      <c r="C88" t="s">
        <v>781</v>
      </c>
      <c r="D88" s="5">
        <v>267683153084</v>
      </c>
      <c r="E88" s="5">
        <v>327021256468</v>
      </c>
      <c r="F88" s="5">
        <v>335093151918</v>
      </c>
      <c r="G88" s="5">
        <v>395337885002</v>
      </c>
      <c r="I88" s="5">
        <v>335093151918</v>
      </c>
      <c r="J88" s="5">
        <v>559956210969</v>
      </c>
      <c r="K88" s="5">
        <v>538978809367</v>
      </c>
      <c r="L88" s="5">
        <v>463544774402</v>
      </c>
      <c r="M88" s="5">
        <v>606357267520</v>
      </c>
      <c r="N88" s="5">
        <v>558750755203</v>
      </c>
      <c r="O88" s="5">
        <v>522962917230</v>
      </c>
      <c r="P88" s="5">
        <v>485489218907</v>
      </c>
      <c r="Q88" s="5">
        <v>370416406152</v>
      </c>
      <c r="R88" s="5">
        <v>228328661319</v>
      </c>
    </row>
    <row r="89" spans="2:18" ht="15.5" x14ac:dyDescent="0.35">
      <c r="C89" t="s">
        <v>1221</v>
      </c>
      <c r="D89" s="5">
        <v>267683153084</v>
      </c>
      <c r="E89" s="5">
        <v>327021256468</v>
      </c>
      <c r="F89" s="5">
        <v>335093151918</v>
      </c>
      <c r="G89" s="5">
        <v>395337885002</v>
      </c>
      <c r="I89" s="5">
        <v>335093151918</v>
      </c>
      <c r="J89" s="5">
        <v>559956210969</v>
      </c>
      <c r="K89" s="5">
        <v>538978809367</v>
      </c>
      <c r="L89" s="5">
        <v>463544774402</v>
      </c>
      <c r="M89" s="5">
        <v>606357267520</v>
      </c>
      <c r="N89" s="5">
        <v>558750755203</v>
      </c>
      <c r="O89" s="5">
        <v>522962917230</v>
      </c>
      <c r="P89" s="5">
        <v>485489218907</v>
      </c>
      <c r="Q89" s="5">
        <v>370416406152</v>
      </c>
      <c r="R89" s="5">
        <v>228328661319</v>
      </c>
    </row>
    <row r="90" spans="2:18" ht="15.5" x14ac:dyDescent="0.35">
      <c r="C90" t="s">
        <v>782</v>
      </c>
      <c r="D90" s="5">
        <v>292678899796</v>
      </c>
      <c r="E90" s="5">
        <v>359034540208</v>
      </c>
      <c r="F90" s="5">
        <v>264093683496</v>
      </c>
      <c r="G90" s="5">
        <v>1576343868336</v>
      </c>
      <c r="I90" s="5">
        <v>264093683496</v>
      </c>
      <c r="J90" s="5">
        <v>436519825996</v>
      </c>
      <c r="K90" s="5">
        <v>536430188498</v>
      </c>
      <c r="L90" s="5">
        <v>646604958116</v>
      </c>
      <c r="M90" s="5">
        <v>603754042496</v>
      </c>
      <c r="N90" s="5">
        <v>1211506668732</v>
      </c>
      <c r="O90" s="5">
        <v>1522763560215</v>
      </c>
      <c r="P90" s="5">
        <v>1341657042354</v>
      </c>
      <c r="Q90" s="5">
        <v>625245160830</v>
      </c>
      <c r="R90" s="5">
        <v>366986940821</v>
      </c>
    </row>
    <row r="91" spans="2:18" ht="15.5" x14ac:dyDescent="0.35">
      <c r="C91" t="s">
        <v>1222</v>
      </c>
      <c r="D91" s="5">
        <v>292678899796</v>
      </c>
      <c r="E91" s="5">
        <v>359034540208</v>
      </c>
      <c r="F91" s="5">
        <v>264093683496</v>
      </c>
      <c r="G91" s="5">
        <v>1576343868336</v>
      </c>
      <c r="I91" s="5">
        <v>264093683496</v>
      </c>
      <c r="J91" s="5">
        <v>436519825996</v>
      </c>
      <c r="K91" s="5">
        <v>536430188498</v>
      </c>
      <c r="L91" s="5">
        <v>646604958116</v>
      </c>
      <c r="M91" s="5">
        <v>603754042496</v>
      </c>
      <c r="N91" s="5">
        <v>1211506668732</v>
      </c>
      <c r="O91" s="5">
        <v>1522763560215</v>
      </c>
      <c r="P91" s="5">
        <v>1341657042354</v>
      </c>
      <c r="Q91" s="5">
        <v>625245160830</v>
      </c>
      <c r="R91" s="5">
        <v>366986940821</v>
      </c>
    </row>
    <row r="92" spans="2:18" ht="15.5" x14ac:dyDescent="0.35">
      <c r="C92" t="s">
        <v>115</v>
      </c>
      <c r="D92" s="5">
        <v>295430056662</v>
      </c>
      <c r="E92" s="5">
        <v>299245913764</v>
      </c>
      <c r="F92" s="5">
        <v>306086847338</v>
      </c>
      <c r="G92" s="5">
        <v>319261733242</v>
      </c>
      <c r="I92" s="5">
        <v>306086847338</v>
      </c>
      <c r="J92" s="5">
        <v>350027596576</v>
      </c>
      <c r="K92" s="5">
        <v>401632058715</v>
      </c>
      <c r="L92" s="5">
        <v>370963837865</v>
      </c>
      <c r="M92" s="5">
        <v>323408407224</v>
      </c>
      <c r="N92" s="5">
        <v>376529557724</v>
      </c>
      <c r="O92" s="5">
        <v>360110927932</v>
      </c>
      <c r="P92" s="5">
        <v>298812983066</v>
      </c>
      <c r="Q92" s="5">
        <v>322152045616</v>
      </c>
      <c r="R92" s="5">
        <v>371465173725</v>
      </c>
    </row>
    <row r="93" spans="2:18" ht="15.5" x14ac:dyDescent="0.35">
      <c r="C93" t="s">
        <v>113</v>
      </c>
      <c r="D93" s="5">
        <v>53871738900</v>
      </c>
      <c r="E93" s="5">
        <v>101109309852</v>
      </c>
      <c r="F93" s="5">
        <v>112848670973</v>
      </c>
      <c r="G93" s="5">
        <v>164612929716</v>
      </c>
      <c r="I93" s="5">
        <v>112848670973</v>
      </c>
      <c r="J93" s="5">
        <v>166880513529</v>
      </c>
      <c r="K93" s="5">
        <v>142707804334</v>
      </c>
      <c r="L93" s="5">
        <v>19035612829</v>
      </c>
      <c r="M93" s="5">
        <v>28664989733</v>
      </c>
      <c r="N93" s="5">
        <v>27462142067</v>
      </c>
      <c r="O93" s="5">
        <v>39603481284</v>
      </c>
      <c r="P93" s="5">
        <v>25103923325</v>
      </c>
      <c r="Q93" s="5">
        <v>12684183975</v>
      </c>
      <c r="R93" s="5">
        <v>1865910669</v>
      </c>
    </row>
    <row r="94" spans="2:18" ht="15.5" x14ac:dyDescent="0.35">
      <c r="C94" t="s">
        <v>114</v>
      </c>
      <c r="D94" s="5">
        <v>53871738900</v>
      </c>
      <c r="E94" s="5">
        <v>101109309852</v>
      </c>
      <c r="F94" s="5">
        <v>112848670973</v>
      </c>
      <c r="G94" s="5">
        <v>164612929716</v>
      </c>
      <c r="I94" s="5">
        <v>112848670973</v>
      </c>
      <c r="J94" s="5">
        <v>166880513529</v>
      </c>
      <c r="K94" s="5">
        <v>142707804334</v>
      </c>
      <c r="L94" s="5">
        <v>19035612829</v>
      </c>
      <c r="M94" s="5">
        <v>28664989733</v>
      </c>
      <c r="N94" s="5">
        <v>27462142067</v>
      </c>
      <c r="O94" s="5">
        <v>39603481284</v>
      </c>
      <c r="P94" s="5">
        <v>25103923325</v>
      </c>
      <c r="Q94" s="5">
        <v>12684183975</v>
      </c>
      <c r="R94" s="5">
        <v>1865910669</v>
      </c>
    </row>
    <row r="95" spans="2:18" ht="15.5" x14ac:dyDescent="0.35">
      <c r="C95" t="s">
        <v>85</v>
      </c>
      <c r="D95" s="5">
        <v>-3909571539</v>
      </c>
      <c r="E95" s="5">
        <v>-3909571539</v>
      </c>
      <c r="F95" s="5">
        <v>-3765511162</v>
      </c>
      <c r="G95" s="5">
        <v>-6088098420</v>
      </c>
      <c r="I95" s="5">
        <v>-3765511162</v>
      </c>
      <c r="J95" s="5">
        <v>-6088098420</v>
      </c>
      <c r="K95" s="5">
        <v>5264809090</v>
      </c>
      <c r="L95" s="5">
        <v>9859997468</v>
      </c>
      <c r="M95" s="5">
        <v>7966945475</v>
      </c>
      <c r="N95" s="5">
        <v>6942102390</v>
      </c>
      <c r="O95" s="5">
        <v>7448287464</v>
      </c>
      <c r="P95" s="5">
        <v>7958123768</v>
      </c>
      <c r="Q95" s="5">
        <v>-16893211320</v>
      </c>
      <c r="R95" s="5">
        <v>-8241135892</v>
      </c>
    </row>
    <row r="96" spans="2:18" ht="15.5" x14ac:dyDescent="0.35">
      <c r="C96" t="s">
        <v>116</v>
      </c>
      <c r="D96" s="5">
        <v>2755394161634</v>
      </c>
      <c r="E96" s="5">
        <v>2851777553375</v>
      </c>
      <c r="F96" s="5">
        <v>2991153329741</v>
      </c>
      <c r="G96" s="5">
        <v>3627437975544</v>
      </c>
      <c r="I96" s="5">
        <v>2991153329741</v>
      </c>
      <c r="J96" s="5">
        <v>4414674455118</v>
      </c>
      <c r="K96" s="5">
        <v>4261070452240</v>
      </c>
      <c r="L96" s="5">
        <v>3979834875746</v>
      </c>
      <c r="M96" s="5">
        <v>4456582092775</v>
      </c>
      <c r="N96" s="5">
        <v>4702708394284</v>
      </c>
      <c r="O96" s="5">
        <v>5087145594388</v>
      </c>
      <c r="P96" s="5">
        <v>5274574963081</v>
      </c>
      <c r="Q96" s="5">
        <v>4169736533164</v>
      </c>
      <c r="R96" s="5">
        <v>1682857794237</v>
      </c>
    </row>
    <row r="97" spans="3:18" ht="15.5" x14ac:dyDescent="0.35">
      <c r="C97" t="s">
        <v>117</v>
      </c>
    </row>
    <row r="98" spans="3:18" ht="15.5" x14ac:dyDescent="0.35">
      <c r="C98" t="s">
        <v>1533</v>
      </c>
      <c r="D98" s="5">
        <v>66726550000</v>
      </c>
      <c r="E98" s="5">
        <v>66726550000</v>
      </c>
      <c r="F98" s="5">
        <v>66726550000</v>
      </c>
      <c r="I98" s="5">
        <v>66726550000</v>
      </c>
      <c r="J98" s="5">
        <v>46677650000</v>
      </c>
      <c r="K98" s="5">
        <v>46677650000</v>
      </c>
      <c r="L98" s="5">
        <v>36588650000</v>
      </c>
      <c r="M98" s="5">
        <v>36588650000</v>
      </c>
      <c r="N98" s="5">
        <v>36588650000</v>
      </c>
      <c r="O98" s="5">
        <v>36588650000</v>
      </c>
      <c r="P98" s="5">
        <v>136166547051</v>
      </c>
      <c r="Q98" s="5">
        <v>135885347051</v>
      </c>
      <c r="R98" s="5">
        <v>135549875711</v>
      </c>
    </row>
    <row r="99" spans="3:18" ht="15.5" x14ac:dyDescent="0.35">
      <c r="C99" t="s">
        <v>121</v>
      </c>
      <c r="D99" s="5">
        <v>35745947421</v>
      </c>
      <c r="E99" s="5">
        <v>37315724817</v>
      </c>
      <c r="F99" s="5">
        <v>38943222642</v>
      </c>
      <c r="G99" s="5">
        <v>40842137942</v>
      </c>
      <c r="I99" s="5">
        <v>38943222642</v>
      </c>
      <c r="J99" s="5">
        <v>47475979663</v>
      </c>
      <c r="K99" s="5">
        <v>71317226363</v>
      </c>
      <c r="L99" s="5">
        <v>93030991532</v>
      </c>
      <c r="M99" s="5">
        <v>142139595194</v>
      </c>
      <c r="N99" s="5">
        <v>180651691205</v>
      </c>
      <c r="O99" s="5">
        <v>148616268053</v>
      </c>
      <c r="P99" s="5">
        <v>86169463218</v>
      </c>
      <c r="Q99" s="5">
        <v>63637121460</v>
      </c>
      <c r="R99" s="5">
        <v>31304038200</v>
      </c>
    </row>
    <row r="100" spans="3:18" ht="15.5" x14ac:dyDescent="0.35">
      <c r="C100" t="s">
        <v>120</v>
      </c>
      <c r="G100" s="5">
        <v>11725632941</v>
      </c>
      <c r="J100" s="5">
        <v>18236878682</v>
      </c>
      <c r="K100" s="5">
        <v>23027110013</v>
      </c>
      <c r="L100" s="5">
        <v>37651510409</v>
      </c>
    </row>
    <row r="101" spans="3:18" ht="15.5" x14ac:dyDescent="0.35">
      <c r="C101" t="s">
        <v>518</v>
      </c>
      <c r="D101" s="5">
        <v>259571775000</v>
      </c>
      <c r="E101" s="5">
        <v>259571775000</v>
      </c>
      <c r="F101" s="5">
        <v>259571775000</v>
      </c>
      <c r="G101" s="5">
        <v>259571775000</v>
      </c>
      <c r="I101" s="5">
        <v>259571775000</v>
      </c>
      <c r="J101" s="5">
        <v>259413425000</v>
      </c>
      <c r="K101" s="5">
        <v>259413425000</v>
      </c>
      <c r="L101" s="5">
        <v>258188600000</v>
      </c>
      <c r="M101" s="5">
        <v>258188600000</v>
      </c>
      <c r="N101" s="5">
        <v>253673247334</v>
      </c>
      <c r="O101" s="5">
        <v>248028668000</v>
      </c>
    </row>
    <row r="102" spans="3:18" ht="15.5" x14ac:dyDescent="0.35">
      <c r="C102" t="s">
        <v>123</v>
      </c>
      <c r="D102" s="5">
        <v>6628632227</v>
      </c>
      <c r="E102" s="5">
        <v>7832801894</v>
      </c>
      <c r="F102" s="5">
        <v>9091266260</v>
      </c>
      <c r="I102" s="5">
        <v>9091266260</v>
      </c>
      <c r="J102" s="5">
        <v>13527567059</v>
      </c>
    </row>
    <row r="103" spans="3:18" ht="15.5" x14ac:dyDescent="0.35">
      <c r="C103" t="s">
        <v>119</v>
      </c>
      <c r="M103" s="5">
        <v>299182738</v>
      </c>
      <c r="N103" s="5">
        <v>298027329</v>
      </c>
      <c r="O103" s="5">
        <v>47411258</v>
      </c>
      <c r="P103" s="5">
        <v>47881493</v>
      </c>
      <c r="Q103" s="5">
        <v>81715242</v>
      </c>
    </row>
    <row r="104" spans="3:18" ht="15.5" x14ac:dyDescent="0.35">
      <c r="C104" t="s">
        <v>126</v>
      </c>
      <c r="D104" s="5">
        <v>971452621620</v>
      </c>
      <c r="E104" s="5">
        <v>1006907945037</v>
      </c>
      <c r="F104" s="5">
        <v>1052657761106</v>
      </c>
      <c r="G104" s="5">
        <v>1232566040056</v>
      </c>
      <c r="I104" s="5">
        <v>1052657761106</v>
      </c>
      <c r="J104" s="5">
        <v>1312599103142</v>
      </c>
      <c r="K104" s="5">
        <v>1300463383243</v>
      </c>
      <c r="L104" s="5">
        <v>1444593462937</v>
      </c>
      <c r="M104" s="5">
        <v>1517417133233</v>
      </c>
      <c r="N104" s="5">
        <v>1379174482365</v>
      </c>
      <c r="O104" s="5">
        <v>1110168517734</v>
      </c>
      <c r="P104" s="5">
        <v>615724997481</v>
      </c>
      <c r="Q104" s="5">
        <v>437991649650</v>
      </c>
      <c r="R104" s="5">
        <v>346080206271</v>
      </c>
    </row>
    <row r="105" spans="3:18" ht="15.5" x14ac:dyDescent="0.35">
      <c r="C105" t="s">
        <v>127</v>
      </c>
      <c r="D105" s="5">
        <v>3726846783254</v>
      </c>
      <c r="E105" s="5">
        <v>3858685498412</v>
      </c>
      <c r="F105" s="5">
        <v>4043811090847</v>
      </c>
      <c r="G105" s="5">
        <v>4860004015600</v>
      </c>
      <c r="I105" s="5">
        <v>4043811090847</v>
      </c>
      <c r="J105" s="5">
        <v>5727273558260</v>
      </c>
      <c r="K105" s="5">
        <v>5561533835483</v>
      </c>
      <c r="L105" s="5">
        <v>5424428338683</v>
      </c>
      <c r="M105" s="5">
        <v>5973999226008</v>
      </c>
      <c r="N105" s="5">
        <v>6081882876649</v>
      </c>
      <c r="O105" s="5">
        <v>6197314112122</v>
      </c>
      <c r="P105" s="5">
        <v>5890299960562</v>
      </c>
      <c r="Q105" s="5">
        <v>4607728182814</v>
      </c>
      <c r="R105" s="5">
        <v>2028938000508</v>
      </c>
    </row>
    <row r="106" spans="3:18" ht="15.5" x14ac:dyDescent="0.35">
      <c r="C106" t="s">
        <v>128</v>
      </c>
    </row>
    <row r="107" spans="3:18" ht="15.5" x14ac:dyDescent="0.35">
      <c r="C107" t="s">
        <v>129</v>
      </c>
    </row>
    <row r="108" spans="3:18" ht="15.5" x14ac:dyDescent="0.35">
      <c r="C108" t="s">
        <v>130</v>
      </c>
      <c r="D108" s="5">
        <v>1534176729874</v>
      </c>
      <c r="E108" s="5">
        <v>1587884380695</v>
      </c>
      <c r="F108" s="5">
        <v>1733971269327</v>
      </c>
      <c r="G108" s="5">
        <v>1802613608089</v>
      </c>
      <c r="I108" s="5">
        <v>1733971269327</v>
      </c>
      <c r="J108" s="5">
        <v>2515355597311</v>
      </c>
      <c r="K108" s="5">
        <v>2205579303012</v>
      </c>
      <c r="L108" s="5">
        <v>2007724479072</v>
      </c>
      <c r="M108" s="5">
        <v>3062982212727</v>
      </c>
      <c r="N108" s="5">
        <v>3164038985852</v>
      </c>
      <c r="O108" s="5">
        <v>3057900430761</v>
      </c>
      <c r="P108" s="5">
        <v>2880215999563</v>
      </c>
      <c r="Q108" s="5">
        <v>2152114413619</v>
      </c>
      <c r="R108" s="5">
        <v>912778360728</v>
      </c>
    </row>
    <row r="109" spans="3:18" ht="15.5" x14ac:dyDescent="0.35">
      <c r="C109" t="s">
        <v>134</v>
      </c>
      <c r="G109" s="5">
        <v>78038256757</v>
      </c>
    </row>
    <row r="110" spans="3:18" ht="15.5" x14ac:dyDescent="0.35">
      <c r="C110" t="s">
        <v>463</v>
      </c>
      <c r="D110" s="5">
        <v>64615046329</v>
      </c>
      <c r="E110" s="5">
        <v>126781437147</v>
      </c>
      <c r="F110" s="5">
        <v>73038256757</v>
      </c>
      <c r="G110" s="5">
        <v>78038256757</v>
      </c>
      <c r="I110" s="5">
        <v>73038256757</v>
      </c>
      <c r="J110" s="5">
        <v>372000000000</v>
      </c>
      <c r="K110" s="5">
        <v>129500000000</v>
      </c>
      <c r="L110" s="5">
        <v>500000000000</v>
      </c>
      <c r="M110" s="5">
        <v>429137178780</v>
      </c>
      <c r="N110" s="5">
        <v>406215046886</v>
      </c>
      <c r="O110" s="5">
        <v>176845315377</v>
      </c>
      <c r="Q110" s="5">
        <v>613423524679</v>
      </c>
      <c r="R110" s="5">
        <v>422507122153</v>
      </c>
    </row>
    <row r="111" spans="3:18" ht="15.5" x14ac:dyDescent="0.35">
      <c r="C111" t="s">
        <v>131</v>
      </c>
    </row>
    <row r="112" spans="3:18" ht="15.5" x14ac:dyDescent="0.35">
      <c r="C112" t="s">
        <v>132</v>
      </c>
      <c r="D112" s="5">
        <v>887454628830</v>
      </c>
      <c r="E112" s="5">
        <v>892350890598</v>
      </c>
      <c r="F112" s="5">
        <v>985564839747</v>
      </c>
      <c r="G112" s="5">
        <v>1270937906493</v>
      </c>
      <c r="I112" s="5">
        <v>985564839747</v>
      </c>
      <c r="J112" s="5">
        <v>1658235276615</v>
      </c>
      <c r="K112" s="5">
        <v>1445267998404</v>
      </c>
      <c r="L112" s="5">
        <v>1050240165806</v>
      </c>
      <c r="M112" s="5">
        <v>2007363982729</v>
      </c>
      <c r="N112" s="5">
        <v>2121731801836</v>
      </c>
      <c r="O112" s="5">
        <v>1875243042512</v>
      </c>
      <c r="P112" s="5">
        <v>2032417660474</v>
      </c>
      <c r="Q112" s="5">
        <v>713438644774</v>
      </c>
      <c r="R112" s="5">
        <v>238122483246</v>
      </c>
    </row>
    <row r="113" spans="3:18" ht="15.5" x14ac:dyDescent="0.35">
      <c r="C113" t="s">
        <v>136</v>
      </c>
      <c r="D113" s="5">
        <v>71801919578</v>
      </c>
      <c r="E113" s="5">
        <v>42002622161</v>
      </c>
      <c r="F113" s="5">
        <v>19490262844</v>
      </c>
      <c r="G113" s="5">
        <v>116555321972</v>
      </c>
      <c r="I113" s="5">
        <v>19490262844</v>
      </c>
      <c r="J113" s="5">
        <v>8004172611</v>
      </c>
      <c r="K113" s="5">
        <v>11336389129</v>
      </c>
      <c r="L113" s="5">
        <v>12188894311</v>
      </c>
      <c r="M113" s="5">
        <v>7099998798</v>
      </c>
      <c r="N113" s="5">
        <v>8960758374</v>
      </c>
      <c r="O113" s="5">
        <v>55975405628</v>
      </c>
      <c r="P113" s="5">
        <v>13592311351</v>
      </c>
      <c r="Q113" s="5">
        <v>24936601564</v>
      </c>
      <c r="R113" s="5">
        <v>4080756236</v>
      </c>
    </row>
    <row r="114" spans="3:18" ht="15.5" x14ac:dyDescent="0.35">
      <c r="C114" t="s">
        <v>137</v>
      </c>
      <c r="D114" s="5">
        <v>208139360210</v>
      </c>
      <c r="E114" s="5">
        <v>230360950727</v>
      </c>
      <c r="F114" s="5">
        <v>284811981173</v>
      </c>
      <c r="G114" s="5">
        <v>196836098753</v>
      </c>
      <c r="I114" s="5">
        <v>284811981173</v>
      </c>
      <c r="J114" s="5">
        <v>356409528252</v>
      </c>
      <c r="K114" s="5">
        <v>439171874071</v>
      </c>
      <c r="L114" s="5">
        <v>311459678024</v>
      </c>
      <c r="M114" s="5">
        <v>455616241090</v>
      </c>
      <c r="N114" s="5">
        <v>495048647495</v>
      </c>
      <c r="O114" s="5">
        <v>805738990596</v>
      </c>
      <c r="P114" s="5">
        <v>663478984331</v>
      </c>
      <c r="Q114" s="5">
        <v>348965527515</v>
      </c>
      <c r="R114" s="5">
        <v>164974320045</v>
      </c>
    </row>
    <row r="115" spans="3:18" ht="15.5" x14ac:dyDescent="0.35">
      <c r="C115" t="s">
        <v>139</v>
      </c>
    </row>
    <row r="116" spans="3:18" ht="15.5" x14ac:dyDescent="0.35">
      <c r="C116" t="s">
        <v>140</v>
      </c>
      <c r="G116" s="5">
        <v>66085392000</v>
      </c>
      <c r="J116" s="5">
        <v>75646000000</v>
      </c>
      <c r="K116" s="5">
        <v>85063600000</v>
      </c>
      <c r="L116" s="5">
        <v>94001600000</v>
      </c>
      <c r="M116" s="5">
        <v>101032100000</v>
      </c>
      <c r="N116" s="5">
        <v>106187800000</v>
      </c>
    </row>
    <row r="117" spans="3:18" ht="15.5" x14ac:dyDescent="0.35">
      <c r="C117" t="s">
        <v>145</v>
      </c>
      <c r="D117" s="5">
        <v>71827854929</v>
      </c>
      <c r="E117" s="5">
        <v>74852847521</v>
      </c>
      <c r="F117" s="5">
        <v>77686897663</v>
      </c>
      <c r="G117" s="5">
        <v>13117038550</v>
      </c>
      <c r="I117" s="5">
        <v>77686897663</v>
      </c>
      <c r="J117" s="5">
        <v>25247160667</v>
      </c>
      <c r="K117" s="5">
        <v>11008019625</v>
      </c>
      <c r="L117" s="5">
        <v>10466678700</v>
      </c>
      <c r="M117" s="5">
        <v>39915490341</v>
      </c>
      <c r="N117" s="5">
        <v>27386507651</v>
      </c>
      <c r="O117" s="5">
        <v>25868493086</v>
      </c>
      <c r="P117" s="5">
        <v>63438379985</v>
      </c>
      <c r="Q117" s="5">
        <v>386247823858</v>
      </c>
      <c r="R117" s="5">
        <v>40352716978</v>
      </c>
    </row>
    <row r="118" spans="3:18" ht="15.5" x14ac:dyDescent="0.35">
      <c r="C118" t="s">
        <v>133</v>
      </c>
      <c r="Q118" s="5">
        <v>4847961257</v>
      </c>
      <c r="R118" s="5">
        <v>4934314538</v>
      </c>
    </row>
    <row r="119" spans="3:18" ht="15.5" x14ac:dyDescent="0.35">
      <c r="C119" t="s">
        <v>465</v>
      </c>
      <c r="D119" s="5">
        <v>47590476794</v>
      </c>
      <c r="E119" s="5">
        <v>49584562897</v>
      </c>
      <c r="F119" s="5">
        <v>42905606832</v>
      </c>
      <c r="G119" s="5">
        <v>73958949086</v>
      </c>
      <c r="I119" s="5">
        <v>42905606832</v>
      </c>
      <c r="J119" s="5">
        <v>40322215697</v>
      </c>
      <c r="K119" s="5">
        <v>38059962989</v>
      </c>
      <c r="L119" s="5">
        <v>35796112735</v>
      </c>
      <c r="M119" s="5">
        <v>39061730694</v>
      </c>
      <c r="N119" s="5">
        <v>18246515029</v>
      </c>
      <c r="O119" s="5">
        <v>6617424295</v>
      </c>
      <c r="P119" s="5">
        <v>7537851668</v>
      </c>
      <c r="Q119" s="5">
        <v>4847961257</v>
      </c>
      <c r="R119" s="5">
        <v>4934314538</v>
      </c>
    </row>
    <row r="120" spans="3:18" ht="15.5" x14ac:dyDescent="0.35">
      <c r="C120" t="s">
        <v>146</v>
      </c>
      <c r="D120" s="5">
        <v>311460369154</v>
      </c>
      <c r="E120" s="5">
        <v>334969651970</v>
      </c>
      <c r="F120" s="5">
        <v>338592276063</v>
      </c>
      <c r="G120" s="5">
        <v>503869200322</v>
      </c>
      <c r="I120" s="5">
        <v>338592276063</v>
      </c>
      <c r="J120" s="5">
        <v>605947083280</v>
      </c>
      <c r="K120" s="5">
        <v>797207437241</v>
      </c>
      <c r="L120" s="5">
        <v>876697486451</v>
      </c>
      <c r="M120" s="5">
        <v>529425895069</v>
      </c>
      <c r="N120" s="5">
        <v>722939475056</v>
      </c>
      <c r="O120" s="5">
        <v>680008851486</v>
      </c>
      <c r="P120" s="5">
        <v>873255505295</v>
      </c>
      <c r="Q120" s="5">
        <v>731874604287</v>
      </c>
      <c r="R120" s="5">
        <v>470912065076</v>
      </c>
    </row>
    <row r="121" spans="3:18" ht="15.5" x14ac:dyDescent="0.35">
      <c r="C121" t="s">
        <v>147</v>
      </c>
      <c r="D121" s="5">
        <v>311460369154</v>
      </c>
      <c r="E121" s="5">
        <v>334969651970</v>
      </c>
      <c r="F121" s="5">
        <v>338592276063</v>
      </c>
      <c r="G121" s="5">
        <v>503869200322</v>
      </c>
      <c r="I121" s="5">
        <v>338592276063</v>
      </c>
      <c r="J121" s="5">
        <v>605947083280</v>
      </c>
      <c r="K121" s="5">
        <v>797207437241</v>
      </c>
      <c r="L121" s="5">
        <v>876697486451</v>
      </c>
      <c r="M121" s="5">
        <v>529425895069</v>
      </c>
      <c r="N121" s="5">
        <v>722939475056</v>
      </c>
      <c r="O121" s="5">
        <v>680008851486</v>
      </c>
      <c r="P121" s="5">
        <v>873255505295</v>
      </c>
      <c r="Q121" s="5">
        <v>731874604287</v>
      </c>
      <c r="R121" s="5">
        <v>470912065076</v>
      </c>
    </row>
    <row r="122" spans="3:18" ht="15.5" x14ac:dyDescent="0.35">
      <c r="C122" t="s">
        <v>2176</v>
      </c>
    </row>
    <row r="123" spans="3:18" ht="15.5" x14ac:dyDescent="0.35">
      <c r="C123" t="s">
        <v>152</v>
      </c>
    </row>
    <row r="124" spans="3:18" ht="15.5" x14ac:dyDescent="0.35">
      <c r="C124" t="s">
        <v>153</v>
      </c>
      <c r="D124" s="5">
        <v>285769417181</v>
      </c>
      <c r="E124" s="5">
        <v>309231550543</v>
      </c>
      <c r="F124" s="5">
        <v>314109686809</v>
      </c>
      <c r="G124" s="5">
        <v>481109700003</v>
      </c>
      <c r="I124" s="5">
        <v>314109686809</v>
      </c>
      <c r="J124" s="5">
        <v>583187582961</v>
      </c>
      <c r="K124" s="5">
        <v>785318781034</v>
      </c>
      <c r="L124" s="5">
        <v>868751271082</v>
      </c>
      <c r="M124" s="5">
        <v>522433881186</v>
      </c>
      <c r="N124" s="5">
        <v>711144133211</v>
      </c>
      <c r="O124" s="5">
        <v>670319024818</v>
      </c>
      <c r="P124" s="5">
        <v>868941134768</v>
      </c>
      <c r="Q124" s="5">
        <v>700997391859</v>
      </c>
      <c r="R124" s="5">
        <v>452142193205</v>
      </c>
    </row>
    <row r="125" spans="3:18" ht="15.5" x14ac:dyDescent="0.35">
      <c r="C125" t="s">
        <v>154</v>
      </c>
      <c r="D125" s="5">
        <v>1845637099028</v>
      </c>
      <c r="E125" s="5">
        <v>1922854032665</v>
      </c>
      <c r="F125" s="5">
        <v>2072563545390</v>
      </c>
      <c r="G125" s="5">
        <v>2306482808411</v>
      </c>
      <c r="I125" s="5">
        <v>2072563545390</v>
      </c>
      <c r="J125" s="5">
        <v>3121302680591</v>
      </c>
      <c r="K125" s="5">
        <v>3002786740253</v>
      </c>
      <c r="L125" s="5">
        <v>2884421965523</v>
      </c>
      <c r="M125" s="5">
        <v>3592408107796</v>
      </c>
      <c r="N125" s="5">
        <v>3886978460908</v>
      </c>
      <c r="O125" s="5">
        <v>3737909282247</v>
      </c>
      <c r="P125" s="5">
        <v>3753471504858</v>
      </c>
      <c r="Q125" s="5">
        <v>2883989017906</v>
      </c>
      <c r="R125" s="5">
        <v>1383690425804</v>
      </c>
    </row>
    <row r="126" spans="3:18" ht="15.5" x14ac:dyDescent="0.35">
      <c r="C126" t="s">
        <v>155</v>
      </c>
    </row>
    <row r="127" spans="3:18" ht="15.5" x14ac:dyDescent="0.35">
      <c r="C127" t="s">
        <v>156</v>
      </c>
      <c r="D127" s="5">
        <v>957200000000</v>
      </c>
      <c r="E127" s="5">
        <v>957200000000</v>
      </c>
      <c r="F127" s="5">
        <v>957200000000</v>
      </c>
      <c r="G127" s="5">
        <v>957200000000</v>
      </c>
      <c r="I127" s="5">
        <v>957200000000</v>
      </c>
      <c r="J127" s="5">
        <v>957200000000</v>
      </c>
      <c r="K127" s="5">
        <v>957200000000</v>
      </c>
      <c r="L127" s="5">
        <v>957200000000</v>
      </c>
      <c r="M127" s="5">
        <v>957200000000</v>
      </c>
      <c r="N127" s="5">
        <v>957200000000</v>
      </c>
      <c r="O127" s="5">
        <v>957200000000</v>
      </c>
      <c r="P127" s="5">
        <v>957200000000</v>
      </c>
      <c r="Q127" s="5">
        <v>957200000000</v>
      </c>
      <c r="R127" s="5">
        <v>480000000000</v>
      </c>
    </row>
    <row r="128" spans="3:18" ht="15.5" x14ac:dyDescent="0.35">
      <c r="C128" t="s">
        <v>157</v>
      </c>
      <c r="D128" s="5">
        <v>524082899858</v>
      </c>
      <c r="E128" s="5">
        <v>524082899858</v>
      </c>
      <c r="F128" s="5">
        <v>524082899858</v>
      </c>
      <c r="G128" s="5">
        <v>524082899858</v>
      </c>
      <c r="I128" s="5">
        <v>524082899858</v>
      </c>
      <c r="J128" s="5">
        <v>524082899858</v>
      </c>
      <c r="K128" s="5">
        <v>524082899858</v>
      </c>
      <c r="L128" s="5">
        <v>524082899858</v>
      </c>
      <c r="M128" s="5">
        <v>522862769158</v>
      </c>
      <c r="N128" s="5">
        <v>522862769158</v>
      </c>
      <c r="O128" s="5">
        <v>522862769158</v>
      </c>
      <c r="P128" s="5">
        <v>522862769158</v>
      </c>
      <c r="Q128" s="5">
        <v>522665811639</v>
      </c>
    </row>
    <row r="129" spans="2:18" ht="15.5" x14ac:dyDescent="0.35">
      <c r="C129" t="s">
        <v>158</v>
      </c>
      <c r="D129" s="5">
        <v>401864249568</v>
      </c>
      <c r="E129" s="5">
        <v>456486031089</v>
      </c>
      <c r="F129" s="5">
        <v>491613990048</v>
      </c>
      <c r="G129" s="5">
        <v>1076292156529</v>
      </c>
      <c r="I129" s="5">
        <v>491613990048</v>
      </c>
      <c r="J129" s="5">
        <v>1128774312686</v>
      </c>
      <c r="K129" s="5">
        <v>1070266607813</v>
      </c>
      <c r="L129" s="5">
        <v>1046728689285</v>
      </c>
      <c r="M129" s="5">
        <v>858082911857</v>
      </c>
      <c r="N129" s="5">
        <v>674928707547</v>
      </c>
      <c r="O129" s="5">
        <v>941448663144</v>
      </c>
      <c r="P129" s="5">
        <v>623071054910</v>
      </c>
      <c r="Q129" s="5">
        <v>235392201617</v>
      </c>
      <c r="R129" s="5">
        <v>173488710597</v>
      </c>
    </row>
    <row r="130" spans="2:18" ht="15.5" x14ac:dyDescent="0.35">
      <c r="C130" t="s">
        <v>159</v>
      </c>
      <c r="D130" s="5">
        <v>172324647000</v>
      </c>
      <c r="E130" s="5">
        <v>172324647000</v>
      </c>
      <c r="F130" s="5">
        <v>172324647000</v>
      </c>
      <c r="G130" s="5">
        <v>172324647000</v>
      </c>
      <c r="I130" s="5">
        <v>172324647000</v>
      </c>
      <c r="J130" s="5">
        <v>165528527000</v>
      </c>
      <c r="K130" s="5">
        <v>160828527000</v>
      </c>
      <c r="L130" s="5">
        <v>137664287000</v>
      </c>
      <c r="M130" s="5">
        <v>116274287000</v>
      </c>
      <c r="N130" s="5">
        <v>100974287000</v>
      </c>
      <c r="O130" s="5">
        <v>78974287000</v>
      </c>
      <c r="P130" s="5">
        <v>58974287000</v>
      </c>
      <c r="Q130" s="5">
        <v>46915740479</v>
      </c>
      <c r="R130" s="5">
        <v>30262223765</v>
      </c>
    </row>
    <row r="131" spans="2:18" ht="15.5" x14ac:dyDescent="0.35">
      <c r="C131" t="s">
        <v>160</v>
      </c>
      <c r="D131" s="5">
        <v>229539602568</v>
      </c>
      <c r="E131" s="5">
        <v>284161384089</v>
      </c>
      <c r="F131" s="5">
        <v>319289343048</v>
      </c>
      <c r="G131" s="5">
        <v>903967509529</v>
      </c>
      <c r="I131" s="5">
        <v>319289343048</v>
      </c>
      <c r="J131" s="5">
        <v>963245785686</v>
      </c>
      <c r="K131" s="5">
        <v>909438080813</v>
      </c>
      <c r="L131" s="5">
        <v>909064402285</v>
      </c>
      <c r="M131" s="5">
        <v>741808624857</v>
      </c>
      <c r="N131" s="5">
        <v>573954420547</v>
      </c>
      <c r="O131" s="5">
        <v>862474376144</v>
      </c>
      <c r="P131" s="5">
        <v>564096767910</v>
      </c>
      <c r="Q131" s="5">
        <v>188476461138</v>
      </c>
      <c r="R131" s="5">
        <v>143226486832</v>
      </c>
    </row>
    <row r="132" spans="2:18" ht="15.5" x14ac:dyDescent="0.35">
      <c r="C132" t="s">
        <v>161</v>
      </c>
      <c r="D132" s="5">
        <v>401864249568</v>
      </c>
      <c r="E132" s="5">
        <v>456486031089</v>
      </c>
      <c r="F132" s="5">
        <v>491613990048</v>
      </c>
      <c r="G132" s="5">
        <v>1076292156529</v>
      </c>
      <c r="I132" s="5">
        <v>491613990048</v>
      </c>
      <c r="J132" s="5">
        <v>1128774312686</v>
      </c>
      <c r="K132" s="5">
        <v>1070266607813</v>
      </c>
      <c r="L132" s="5">
        <v>1046728689285</v>
      </c>
      <c r="M132" s="5">
        <v>858082911857</v>
      </c>
      <c r="N132" s="5">
        <v>674928707547</v>
      </c>
      <c r="O132" s="5">
        <v>941448663144</v>
      </c>
      <c r="P132" s="5">
        <v>623071054910</v>
      </c>
      <c r="Q132" s="5">
        <v>235392201617</v>
      </c>
      <c r="R132" s="5">
        <v>173488710597</v>
      </c>
    </row>
    <row r="133" spans="2:18" ht="15.5" x14ac:dyDescent="0.35">
      <c r="C133" t="s">
        <v>162</v>
      </c>
      <c r="D133" s="5">
        <v>1972106339</v>
      </c>
      <c r="E133" s="5">
        <v>1972106339</v>
      </c>
      <c r="F133" s="5">
        <v>2116166713</v>
      </c>
      <c r="G133" s="5">
        <v>2034249222</v>
      </c>
      <c r="I133" s="5">
        <v>2116166713</v>
      </c>
      <c r="J133" s="5">
        <v>2001763545</v>
      </c>
      <c r="K133" s="5">
        <v>1932778469</v>
      </c>
      <c r="L133" s="5">
        <v>2134786549</v>
      </c>
      <c r="M133" s="5">
        <v>35478491722</v>
      </c>
      <c r="N133" s="5">
        <v>32970836646</v>
      </c>
      <c r="O133" s="5">
        <v>30445110109</v>
      </c>
      <c r="P133" s="5">
        <v>25736507868</v>
      </c>
      <c r="Q133" s="5">
        <v>25374362971</v>
      </c>
    </row>
    <row r="134" spans="2:18" ht="15.5" x14ac:dyDescent="0.35">
      <c r="C134" t="s">
        <v>10</v>
      </c>
      <c r="D134" s="5">
        <v>1881209684226</v>
      </c>
      <c r="E134" s="5">
        <v>1935831465747</v>
      </c>
      <c r="F134" s="5">
        <v>1971247545457</v>
      </c>
      <c r="G134" s="5">
        <v>2553521207189</v>
      </c>
      <c r="I134" s="5">
        <v>1971247545457</v>
      </c>
      <c r="J134" s="5">
        <v>2605970877669</v>
      </c>
      <c r="K134" s="5">
        <v>2558747095230</v>
      </c>
      <c r="L134" s="5">
        <v>2540006373160</v>
      </c>
      <c r="M134" s="5">
        <v>2381591118212</v>
      </c>
      <c r="N134" s="5">
        <v>2194904415741</v>
      </c>
      <c r="O134" s="5">
        <v>2459404829875</v>
      </c>
      <c r="P134" s="5">
        <v>2136828455704</v>
      </c>
      <c r="Q134" s="5">
        <v>1723739164907</v>
      </c>
      <c r="R134" s="5">
        <v>645247574705</v>
      </c>
    </row>
    <row r="135" spans="2:18" ht="15.5" x14ac:dyDescent="0.35">
      <c r="C135" t="s">
        <v>163</v>
      </c>
      <c r="D135" s="5">
        <v>3726846783254</v>
      </c>
      <c r="E135" s="5">
        <v>3858685498412</v>
      </c>
      <c r="F135" s="5">
        <v>4043811090847</v>
      </c>
      <c r="G135" s="5">
        <v>4860004015600</v>
      </c>
      <c r="I135" s="5">
        <v>4043811090847</v>
      </c>
      <c r="J135" s="5">
        <v>5727273558260</v>
      </c>
      <c r="K135" s="5">
        <v>5561533835483</v>
      </c>
      <c r="L135" s="5">
        <v>5424428338683</v>
      </c>
      <c r="M135" s="5">
        <v>5973999226008</v>
      </c>
      <c r="N135" s="5">
        <v>6081882876649</v>
      </c>
      <c r="O135" s="5">
        <v>6197314112122</v>
      </c>
      <c r="P135" s="5">
        <v>5890299960562</v>
      </c>
      <c r="Q135" s="5">
        <v>4607728182813</v>
      </c>
      <c r="R135" s="5">
        <v>2028938000509</v>
      </c>
    </row>
    <row r="136" spans="2:18" ht="15.5" x14ac:dyDescent="0.35">
      <c r="C136" t="s">
        <v>164</v>
      </c>
      <c r="D136" s="5">
        <v>9572000000</v>
      </c>
      <c r="E136" s="5">
        <v>9572000000</v>
      </c>
      <c r="F136" s="5">
        <v>9572000000</v>
      </c>
      <c r="G136" s="5">
        <v>9572000000</v>
      </c>
      <c r="I136" s="5">
        <v>9572000000</v>
      </c>
      <c r="J136" s="5">
        <v>9572000000</v>
      </c>
      <c r="K136" s="5">
        <v>9572000000</v>
      </c>
      <c r="L136" s="5">
        <v>9572000000</v>
      </c>
      <c r="M136" s="5">
        <v>9572000000</v>
      </c>
      <c r="N136" s="5">
        <v>9572000000</v>
      </c>
      <c r="O136" s="5">
        <v>9572000000</v>
      </c>
      <c r="P136" s="5">
        <v>9572000000</v>
      </c>
      <c r="Q136" s="5">
        <v>9572000000</v>
      </c>
      <c r="R136" s="5">
        <v>4800000000</v>
      </c>
    </row>
    <row r="138" spans="2:18" ht="15.5" x14ac:dyDescent="0.35">
      <c r="B138" t="s">
        <v>165</v>
      </c>
      <c r="C138" t="s">
        <v>166</v>
      </c>
      <c r="D138" s="5">
        <v>61538245151</v>
      </c>
      <c r="E138" s="5">
        <v>-257329351218</v>
      </c>
      <c r="F138" s="5">
        <v>175605859733</v>
      </c>
      <c r="G138" s="5">
        <v>-5588048873</v>
      </c>
      <c r="I138" s="5">
        <v>-445148798872</v>
      </c>
      <c r="J138" s="5">
        <v>-256579676507</v>
      </c>
      <c r="K138" s="5">
        <v>567737501739</v>
      </c>
      <c r="L138" s="5">
        <v>-597870549197</v>
      </c>
      <c r="M138" s="5">
        <v>103325707566</v>
      </c>
      <c r="N138" s="5">
        <v>101478790125</v>
      </c>
      <c r="O138" s="5">
        <v>139274396623</v>
      </c>
      <c r="P138" s="5">
        <v>878803163131</v>
      </c>
      <c r="Q138" s="5">
        <v>636505099056</v>
      </c>
      <c r="R138" s="5">
        <v>-228315163086</v>
      </c>
    </row>
    <row r="139" spans="2:18" ht="15.5" x14ac:dyDescent="0.35">
      <c r="C139" t="s">
        <v>167</v>
      </c>
      <c r="D139" s="5">
        <v>360209014304</v>
      </c>
      <c r="E139" s="5">
        <v>123581710984</v>
      </c>
      <c r="F139" s="5">
        <v>477190917295</v>
      </c>
      <c r="G139" s="5">
        <v>558087103960</v>
      </c>
      <c r="I139" s="5">
        <v>1751300356245</v>
      </c>
      <c r="J139" s="5">
        <v>3438249913161</v>
      </c>
      <c r="K139" s="5">
        <v>3806752913466</v>
      </c>
      <c r="L139" s="5">
        <v>2931947867564</v>
      </c>
      <c r="M139" s="5">
        <v>3190933800003</v>
      </c>
      <c r="N139" s="5">
        <v>3287367130737</v>
      </c>
      <c r="O139" s="5">
        <v>4350432163571</v>
      </c>
      <c r="P139" s="5">
        <v>4777031956539</v>
      </c>
      <c r="Q139" s="5">
        <v>3551143587964</v>
      </c>
      <c r="R139" s="5">
        <v>1544414465656</v>
      </c>
    </row>
    <row r="140" spans="2:18" ht="15.5" x14ac:dyDescent="0.35">
      <c r="C140" t="s">
        <v>326</v>
      </c>
      <c r="D140" s="5">
        <v>-244054850551</v>
      </c>
      <c r="E140" s="5">
        <v>-323643134595</v>
      </c>
      <c r="F140" s="5">
        <v>-235923337651</v>
      </c>
      <c r="G140" s="5">
        <v>-480015010653</v>
      </c>
      <c r="I140" s="5">
        <v>-1917428483655</v>
      </c>
      <c r="J140" s="5">
        <v>-3357436333564</v>
      </c>
      <c r="K140" s="5">
        <v>-3074324066846</v>
      </c>
      <c r="L140" s="5">
        <v>-3432974558792</v>
      </c>
      <c r="M140" s="5">
        <v>-2930421021618</v>
      </c>
      <c r="N140" s="5">
        <v>-2825669660577</v>
      </c>
      <c r="O140" s="5">
        <v>-4117123777927</v>
      </c>
      <c r="P140" s="5">
        <v>-3572563767191</v>
      </c>
      <c r="Q140" s="5">
        <v>-2763465164776</v>
      </c>
      <c r="R140" s="5">
        <v>-1694794117966</v>
      </c>
    </row>
    <row r="141" spans="2:18" ht="15.5" x14ac:dyDescent="0.35">
      <c r="C141" t="s">
        <v>1230</v>
      </c>
      <c r="D141" s="5">
        <v>-43914409410</v>
      </c>
      <c r="E141" s="5">
        <v>-45370474363</v>
      </c>
      <c r="F141" s="5">
        <v>-33172917966</v>
      </c>
      <c r="G141" s="5">
        <v>-71085799981</v>
      </c>
      <c r="I141" s="5">
        <v>-184245703753</v>
      </c>
      <c r="J141" s="5">
        <v>-114423879780</v>
      </c>
      <c r="K141" s="5">
        <v>-71130491661</v>
      </c>
      <c r="L141" s="5">
        <v>-66430261557</v>
      </c>
      <c r="M141" s="5">
        <v>-52585886754</v>
      </c>
      <c r="N141" s="5">
        <v>-58678803488</v>
      </c>
      <c r="O141" s="5">
        <v>-70475502308</v>
      </c>
      <c r="P141" s="5">
        <v>-96264791123</v>
      </c>
      <c r="Q141" s="5">
        <v>-63736014626</v>
      </c>
      <c r="R141" s="5">
        <v>-28143413608</v>
      </c>
    </row>
    <row r="142" spans="2:18" ht="15.5" x14ac:dyDescent="0.35">
      <c r="C142" t="s">
        <v>2177</v>
      </c>
      <c r="K142" s="5">
        <v>-1699654400</v>
      </c>
      <c r="L142" s="5">
        <v>-2769223296</v>
      </c>
      <c r="M142" s="5">
        <v>-5169015493</v>
      </c>
      <c r="N142" s="5">
        <v>-2016545577</v>
      </c>
      <c r="O142" s="5">
        <v>-3574843415</v>
      </c>
      <c r="P142" s="5">
        <v>-1906247631</v>
      </c>
      <c r="Q142" s="5">
        <v>-195300000</v>
      </c>
      <c r="R142" s="5">
        <v>-455745000</v>
      </c>
    </row>
    <row r="143" spans="2:18" ht="15.5" x14ac:dyDescent="0.35">
      <c r="C143" t="s">
        <v>377</v>
      </c>
      <c r="D143" s="5">
        <v>1831293303</v>
      </c>
      <c r="E143" s="5">
        <v>1980820853</v>
      </c>
      <c r="F143" s="5">
        <v>6292387031</v>
      </c>
      <c r="G143" s="5">
        <v>538168663</v>
      </c>
      <c r="I143" s="5">
        <v>13404991919</v>
      </c>
      <c r="J143" s="5">
        <v>11066906027</v>
      </c>
      <c r="K143" s="5">
        <v>13889936325</v>
      </c>
      <c r="L143" s="5">
        <v>19869488622</v>
      </c>
      <c r="M143" s="5">
        <v>29507026656</v>
      </c>
    </row>
    <row r="144" spans="2:18" ht="15.5" x14ac:dyDescent="0.35">
      <c r="C144" t="s">
        <v>614</v>
      </c>
      <c r="D144" s="5">
        <v>-3446101240</v>
      </c>
      <c r="E144" s="5">
        <v>-3786792223</v>
      </c>
      <c r="F144" s="5">
        <v>-5132326504</v>
      </c>
      <c r="G144" s="5">
        <v>1272943257</v>
      </c>
      <c r="I144" s="5">
        <v>-20231573333</v>
      </c>
      <c r="J144" s="5">
        <v>-28254570874</v>
      </c>
      <c r="K144" s="5">
        <v>-66403042574</v>
      </c>
      <c r="L144" s="5">
        <v>-56458775311</v>
      </c>
      <c r="M144" s="5">
        <v>-56806285652</v>
      </c>
    </row>
    <row r="145" spans="3:18" ht="15.5" x14ac:dyDescent="0.35">
      <c r="C145" t="s">
        <v>623</v>
      </c>
      <c r="D145" s="5">
        <v>-10701509192</v>
      </c>
      <c r="E145" s="5">
        <v>-11897453244</v>
      </c>
      <c r="F145" s="5">
        <v>-32488801945</v>
      </c>
      <c r="G145" s="5">
        <v>-12574342199</v>
      </c>
      <c r="I145" s="5">
        <v>-94774967709</v>
      </c>
      <c r="J145" s="5">
        <v>-222969376324</v>
      </c>
      <c r="K145" s="5">
        <v>-91861198820</v>
      </c>
      <c r="L145" s="5">
        <v>-27644373116</v>
      </c>
      <c r="M145" s="5">
        <v>-99432168572</v>
      </c>
      <c r="N145" s="5">
        <v>-296391191431</v>
      </c>
      <c r="O145" s="5">
        <v>-28521967088</v>
      </c>
      <c r="P145" s="5">
        <v>-268970174574</v>
      </c>
      <c r="Q145" s="5">
        <v>-81380955940</v>
      </c>
      <c r="R145" s="5">
        <v>-43030833324</v>
      </c>
    </row>
    <row r="146" spans="3:18" ht="15.5" x14ac:dyDescent="0.35">
      <c r="C146" t="s">
        <v>172</v>
      </c>
      <c r="D146" s="5">
        <v>-68435592058</v>
      </c>
      <c r="E146" s="5">
        <v>47601988167</v>
      </c>
      <c r="F146" s="5">
        <v>-11616601958</v>
      </c>
      <c r="G146" s="5">
        <v>-21525763236</v>
      </c>
      <c r="I146" s="5">
        <v>-331377862529</v>
      </c>
      <c r="J146" s="5">
        <v>197755009015</v>
      </c>
      <c r="K146" s="5">
        <v>-464953285099</v>
      </c>
      <c r="L146" s="5">
        <v>-36403250856</v>
      </c>
      <c r="M146" s="5">
        <v>-46336037193</v>
      </c>
      <c r="N146" s="5">
        <v>225420131509</v>
      </c>
      <c r="O146" s="5">
        <v>45170046027</v>
      </c>
      <c r="P146" s="5">
        <v>-678548917198</v>
      </c>
      <c r="Q146" s="5">
        <v>982314268118</v>
      </c>
      <c r="R146" s="5">
        <v>485557891181</v>
      </c>
    </row>
    <row r="147" spans="3:18" ht="15.5" x14ac:dyDescent="0.35">
      <c r="C147" t="s">
        <v>173</v>
      </c>
      <c r="D147" s="5">
        <v>8386845162</v>
      </c>
      <c r="E147" s="5">
        <v>-59615779210</v>
      </c>
      <c r="F147" s="5">
        <v>58694485588</v>
      </c>
      <c r="G147" s="5">
        <v>34230103342</v>
      </c>
      <c r="I147" s="5">
        <v>136913760264</v>
      </c>
      <c r="J147" s="5">
        <v>53036938771</v>
      </c>
      <c r="K147" s="5">
        <v>18083093325</v>
      </c>
      <c r="L147" s="5">
        <v>81287794672</v>
      </c>
      <c r="M147" s="5">
        <v>-97362332345</v>
      </c>
      <c r="N147" s="5">
        <v>-275470144102</v>
      </c>
      <c r="O147" s="5">
        <v>-493459531403</v>
      </c>
      <c r="P147" s="5">
        <v>-134174999192</v>
      </c>
      <c r="Q147" s="5">
        <v>-59446589479</v>
      </c>
      <c r="R147" s="5">
        <v>-221644655717</v>
      </c>
    </row>
    <row r="148" spans="3:18" ht="15.5" x14ac:dyDescent="0.35">
      <c r="C148" t="s">
        <v>2178</v>
      </c>
      <c r="M148" s="5">
        <v>-155775011892</v>
      </c>
      <c r="N148" s="5">
        <v>-158042238936</v>
      </c>
      <c r="O148" s="5">
        <v>-14182087035</v>
      </c>
      <c r="P148" s="5">
        <v>-72974001111</v>
      </c>
      <c r="Q148" s="5">
        <v>-34916334220</v>
      </c>
      <c r="R148" s="5">
        <v>-7589445438</v>
      </c>
    </row>
    <row r="149" spans="3:18" ht="15.5" x14ac:dyDescent="0.35">
      <c r="C149" t="s">
        <v>1256</v>
      </c>
      <c r="P149" s="5">
        <v>-281200000</v>
      </c>
      <c r="Q149" s="5">
        <v>-335471340</v>
      </c>
      <c r="R149" s="5">
        <v>-101233961711</v>
      </c>
    </row>
    <row r="150" spans="3:18" ht="15.5" x14ac:dyDescent="0.35">
      <c r="C150" t="s">
        <v>1422</v>
      </c>
    </row>
    <row r="151" spans="3:18" ht="15.5" x14ac:dyDescent="0.35">
      <c r="C151" t="s">
        <v>2179</v>
      </c>
      <c r="L151" s="5">
        <v>2700000000</v>
      </c>
    </row>
    <row r="152" spans="3:18" ht="15.5" x14ac:dyDescent="0.35">
      <c r="C152" t="s">
        <v>2180</v>
      </c>
      <c r="M152" s="5">
        <v>-150000000</v>
      </c>
      <c r="N152" s="5">
        <v>-757575758</v>
      </c>
      <c r="O152" s="5">
        <v>-125000000000</v>
      </c>
      <c r="P152" s="5">
        <v>-687000000</v>
      </c>
    </row>
    <row r="153" spans="3:18" ht="15.5" x14ac:dyDescent="0.35">
      <c r="C153" t="s">
        <v>175</v>
      </c>
      <c r="F153" s="5">
        <v>-2900000</v>
      </c>
      <c r="G153" s="5">
        <v>483301333</v>
      </c>
      <c r="I153" s="5">
        <v>-2900000</v>
      </c>
      <c r="J153" s="5">
        <v>-2587808524</v>
      </c>
      <c r="K153" s="5">
        <v>-15680029859</v>
      </c>
      <c r="L153" s="5">
        <v>-9221123428</v>
      </c>
      <c r="M153" s="5">
        <v>-7013881982</v>
      </c>
      <c r="N153" s="5">
        <v>-5515506101</v>
      </c>
      <c r="O153" s="5">
        <v>-83889447204</v>
      </c>
      <c r="P153" s="5">
        <v>-41410417000</v>
      </c>
      <c r="Q153" s="5">
        <v>-32333083260</v>
      </c>
      <c r="R153" s="5">
        <v>-17648512000</v>
      </c>
    </row>
    <row r="154" spans="3:18" ht="15.5" x14ac:dyDescent="0.35">
      <c r="C154" t="s">
        <v>532</v>
      </c>
      <c r="M154" s="5">
        <v>-267208912</v>
      </c>
      <c r="N154" s="5">
        <v>-5644579334</v>
      </c>
    </row>
    <row r="155" spans="3:18" ht="15.5" x14ac:dyDescent="0.35">
      <c r="C155" t="s">
        <v>2181</v>
      </c>
      <c r="F155" s="5">
        <v>189230537</v>
      </c>
      <c r="G155" s="5">
        <v>-189230537</v>
      </c>
      <c r="J155" s="5">
        <v>662959464</v>
      </c>
      <c r="K155" s="5">
        <v>611878055</v>
      </c>
      <c r="L155" s="5">
        <v>-662325751</v>
      </c>
      <c r="N155" s="5">
        <v>10000000000</v>
      </c>
      <c r="O155" s="5">
        <v>-204366195817</v>
      </c>
    </row>
    <row r="156" spans="3:18" ht="15.5" x14ac:dyDescent="0.35">
      <c r="C156" t="s">
        <v>2182</v>
      </c>
      <c r="D156" s="5">
        <v>-110802397751</v>
      </c>
      <c r="E156" s="5">
        <v>-170751229763</v>
      </c>
      <c r="F156" s="5">
        <v>-1119988725</v>
      </c>
      <c r="G156" s="5">
        <v>-15714498816</v>
      </c>
      <c r="I156" s="5">
        <v>-16834487541</v>
      </c>
      <c r="J156" s="5">
        <v>-13525941367</v>
      </c>
      <c r="K156" s="5">
        <v>-32042728639</v>
      </c>
      <c r="L156" s="5">
        <v>-15019665917</v>
      </c>
      <c r="M156" s="5">
        <v>-43196277121</v>
      </c>
      <c r="N156" s="5">
        <v>-135553497133</v>
      </c>
      <c r="O156" s="5">
        <v>-211780815219</v>
      </c>
      <c r="P156" s="5">
        <v>-17588521322</v>
      </c>
      <c r="Q156" s="5">
        <v>8138299341</v>
      </c>
      <c r="R156" s="5">
        <v>-95172736568</v>
      </c>
    </row>
    <row r="157" spans="3:18" ht="15.5" x14ac:dyDescent="0.35">
      <c r="C157" t="s">
        <v>2183</v>
      </c>
      <c r="D157" s="5">
        <v>117357949610</v>
      </c>
      <c r="E157" s="5">
        <v>109154629700</v>
      </c>
      <c r="F157" s="5">
        <v>16686179078</v>
      </c>
      <c r="G157" s="5">
        <v>49112362699</v>
      </c>
      <c r="I157" s="5">
        <v>103696578219</v>
      </c>
      <c r="J157" s="5">
        <v>78441800867</v>
      </c>
      <c r="K157" s="5">
        <v>51304037443</v>
      </c>
      <c r="L157" s="5">
        <v>83621421146</v>
      </c>
      <c r="M157" s="5">
        <v>79533020906</v>
      </c>
      <c r="N157" s="5">
        <v>20043253160</v>
      </c>
      <c r="O157" s="5">
        <v>145759013872</v>
      </c>
    </row>
    <row r="158" spans="3:18" ht="15.5" x14ac:dyDescent="0.35">
      <c r="C158" t="s">
        <v>628</v>
      </c>
    </row>
    <row r="159" spans="3:18" ht="15.5" x14ac:dyDescent="0.35">
      <c r="C159" t="s">
        <v>1953</v>
      </c>
    </row>
    <row r="160" spans="3:18" ht="15.5" x14ac:dyDescent="0.35">
      <c r="C160" t="s">
        <v>2133</v>
      </c>
    </row>
    <row r="161" spans="3:18" ht="15.5" x14ac:dyDescent="0.35">
      <c r="C161" t="s">
        <v>2184</v>
      </c>
      <c r="F161" s="5">
        <v>-852190000</v>
      </c>
      <c r="I161" s="5">
        <v>-852190000</v>
      </c>
      <c r="J161" s="5">
        <v>-3020977696</v>
      </c>
    </row>
    <row r="162" spans="3:18" ht="15.5" x14ac:dyDescent="0.35">
      <c r="C162" t="s">
        <v>220</v>
      </c>
      <c r="F162" s="5">
        <v>-22498232333</v>
      </c>
      <c r="I162" s="5">
        <v>-22498232333</v>
      </c>
      <c r="J162" s="5">
        <v>-18000000000</v>
      </c>
    </row>
    <row r="163" spans="3:18" ht="15.5" x14ac:dyDescent="0.35">
      <c r="C163" t="s">
        <v>2185</v>
      </c>
      <c r="F163" s="5">
        <v>60000000000</v>
      </c>
      <c r="I163" s="5">
        <v>60000000000</v>
      </c>
    </row>
    <row r="164" spans="3:18" ht="15.5" x14ac:dyDescent="0.35">
      <c r="C164" t="s">
        <v>1713</v>
      </c>
      <c r="P164" s="5">
        <v>-1233859759</v>
      </c>
    </row>
    <row r="165" spans="3:18" ht="15.5" x14ac:dyDescent="0.35">
      <c r="C165" t="s">
        <v>189</v>
      </c>
      <c r="D165" s="5">
        <v>-68435592058</v>
      </c>
      <c r="E165" s="5">
        <v>47601988167</v>
      </c>
      <c r="F165" s="5">
        <v>-11616601958</v>
      </c>
      <c r="G165" s="5">
        <v>-21525763236</v>
      </c>
      <c r="I165" s="5">
        <v>-331377862529</v>
      </c>
      <c r="J165" s="5">
        <v>197755009015</v>
      </c>
      <c r="K165" s="5">
        <v>-464953285099</v>
      </c>
      <c r="L165" s="5">
        <v>-36403250856</v>
      </c>
      <c r="M165" s="5">
        <v>-46336037193</v>
      </c>
      <c r="N165" s="5">
        <v>225420131509</v>
      </c>
      <c r="O165" s="5">
        <v>45170046027</v>
      </c>
      <c r="P165" s="5">
        <v>-678548917198</v>
      </c>
      <c r="Q165" s="5">
        <v>982314268118</v>
      </c>
      <c r="R165" s="5">
        <v>485557891181</v>
      </c>
    </row>
    <row r="166" spans="3:18" ht="15.5" x14ac:dyDescent="0.35">
      <c r="C166" t="s">
        <v>423</v>
      </c>
      <c r="D166" s="5">
        <v>28760545842</v>
      </c>
      <c r="E166" s="5">
        <v>66364672319</v>
      </c>
      <c r="F166" s="5">
        <v>68124603387</v>
      </c>
      <c r="I166" s="5">
        <v>68124603387</v>
      </c>
      <c r="J166" s="5">
        <v>463186818225</v>
      </c>
      <c r="K166" s="5">
        <v>362500000000</v>
      </c>
      <c r="L166" s="5">
        <v>1291400808000</v>
      </c>
      <c r="M166" s="5">
        <v>1079186113280</v>
      </c>
      <c r="N166" s="5">
        <v>865215046886</v>
      </c>
      <c r="O166" s="5">
        <v>379300000000</v>
      </c>
      <c r="Q166" s="5">
        <v>629881296251</v>
      </c>
      <c r="R166" s="5">
        <v>318000000000</v>
      </c>
    </row>
    <row r="167" spans="3:18" ht="15.5" x14ac:dyDescent="0.35">
      <c r="C167" t="s">
        <v>438</v>
      </c>
      <c r="D167" s="5">
        <v>-90926936660</v>
      </c>
      <c r="E167" s="5">
        <v>-12621491929</v>
      </c>
      <c r="F167" s="5">
        <v>-64501395387</v>
      </c>
      <c r="G167" s="5">
        <v>-24756153073</v>
      </c>
      <c r="I167" s="5">
        <v>-367086346630</v>
      </c>
      <c r="J167" s="5">
        <v>-220686818225</v>
      </c>
      <c r="K167" s="5">
        <v>-733000000000</v>
      </c>
      <c r="L167" s="5">
        <v>-1220537986780</v>
      </c>
      <c r="M167" s="5">
        <v>-1056263981386</v>
      </c>
      <c r="N167" s="5">
        <v>-526845315377</v>
      </c>
      <c r="O167" s="5">
        <v>-202454684623</v>
      </c>
      <c r="P167" s="5">
        <v>-613423524679</v>
      </c>
      <c r="Q167" s="5">
        <v>-438964893723</v>
      </c>
      <c r="R167" s="5">
        <v>-64817562599</v>
      </c>
    </row>
    <row r="168" spans="3:18" ht="15.5" x14ac:dyDescent="0.35">
      <c r="C168" t="s">
        <v>204</v>
      </c>
      <c r="D168" s="5">
        <v>-2823100000</v>
      </c>
      <c r="E168" s="5">
        <v>-2354400000</v>
      </c>
      <c r="F168" s="5">
        <v>-9417600000</v>
      </c>
      <c r="G168" s="5">
        <v>4708800000</v>
      </c>
      <c r="I168" s="5">
        <v>-9417600000</v>
      </c>
      <c r="J168" s="5">
        <v>-8938000000</v>
      </c>
      <c r="K168" s="5">
        <v>-7030500000</v>
      </c>
      <c r="L168" s="5">
        <v>-5155700000</v>
      </c>
      <c r="M168" s="5">
        <v>-2812200000</v>
      </c>
    </row>
    <row r="169" spans="3:18" ht="15.5" x14ac:dyDescent="0.35">
      <c r="C169" t="s">
        <v>1260</v>
      </c>
      <c r="F169" s="5">
        <v>4019546547</v>
      </c>
      <c r="G169" s="5">
        <v>-2713410921</v>
      </c>
      <c r="I169" s="5">
        <v>4019546547</v>
      </c>
      <c r="J169" s="5">
        <v>1828139889</v>
      </c>
      <c r="K169" s="5">
        <v>2144497475</v>
      </c>
      <c r="L169" s="5">
        <v>-2864756765</v>
      </c>
      <c r="M169" s="5">
        <v>21086436565</v>
      </c>
      <c r="O169" s="5">
        <v>1605258650</v>
      </c>
      <c r="P169" s="5">
        <v>-8751830038</v>
      </c>
      <c r="R169" s="5">
        <v>14793451537</v>
      </c>
    </row>
    <row r="170" spans="3:18" ht="15.5" x14ac:dyDescent="0.35">
      <c r="C170" t="s">
        <v>210</v>
      </c>
      <c r="F170" s="5">
        <v>-4709430001</v>
      </c>
      <c r="G170" s="5">
        <v>1</v>
      </c>
      <c r="I170" s="5">
        <v>-6748550000</v>
      </c>
      <c r="J170" s="5">
        <v>-9380560000</v>
      </c>
      <c r="K170" s="5">
        <v>-23164240000</v>
      </c>
      <c r="L170" s="5">
        <v>-42786840000</v>
      </c>
      <c r="M170" s="5">
        <v>-30726120000</v>
      </c>
      <c r="N170" s="5">
        <v>-112949600000</v>
      </c>
      <c r="O170" s="5">
        <v>-133280528000</v>
      </c>
      <c r="P170" s="5">
        <v>-56570520000</v>
      </c>
      <c r="Q170" s="5">
        <v>-42967946050</v>
      </c>
      <c r="R170" s="5">
        <v>-32417997757</v>
      </c>
    </row>
    <row r="171" spans="3:18" ht="15.5" x14ac:dyDescent="0.35">
      <c r="C171" t="s">
        <v>866</v>
      </c>
      <c r="F171" s="5">
        <v>-37942500</v>
      </c>
      <c r="I171" s="5">
        <v>-37942500</v>
      </c>
    </row>
    <row r="172" spans="3:18" ht="15.5" x14ac:dyDescent="0.35">
      <c r="C172" t="s">
        <v>1265</v>
      </c>
      <c r="R172" s="5">
        <v>250000000000</v>
      </c>
    </row>
    <row r="173" spans="3:18" ht="15.5" x14ac:dyDescent="0.35">
      <c r="C173" t="s">
        <v>2186</v>
      </c>
      <c r="P173" s="5">
        <v>196957519</v>
      </c>
      <c r="Q173" s="5">
        <v>832880000000</v>
      </c>
    </row>
    <row r="174" spans="3:18" ht="15.5" x14ac:dyDescent="0.35">
      <c r="C174" t="s">
        <v>2187</v>
      </c>
      <c r="Q174" s="5">
        <v>-23014188360</v>
      </c>
    </row>
    <row r="175" spans="3:18" ht="15.5" x14ac:dyDescent="0.35">
      <c r="C175" t="s">
        <v>549</v>
      </c>
      <c r="Q175" s="5">
        <v>24500000000</v>
      </c>
    </row>
    <row r="176" spans="3:18" ht="15.5" x14ac:dyDescent="0.35">
      <c r="C176" t="s">
        <v>577</v>
      </c>
      <c r="F176" s="5">
        <v>37942500</v>
      </c>
      <c r="G176" s="5">
        <v>-37942500</v>
      </c>
    </row>
    <row r="177" spans="2:18" ht="15.5" x14ac:dyDescent="0.35">
      <c r="C177" t="s">
        <v>226</v>
      </c>
      <c r="D177" s="5">
        <v>1489498255</v>
      </c>
      <c r="E177" s="5">
        <v>-269343142261</v>
      </c>
      <c r="F177" s="5">
        <v>222683743363</v>
      </c>
      <c r="G177" s="5">
        <v>7116291233</v>
      </c>
      <c r="I177" s="5">
        <v>-639612901137</v>
      </c>
      <c r="J177" s="5">
        <v>-5787728721</v>
      </c>
      <c r="K177" s="5">
        <v>120867309965</v>
      </c>
      <c r="L177" s="5">
        <v>-552986005381</v>
      </c>
      <c r="M177" s="5">
        <v>-40372661972</v>
      </c>
      <c r="N177" s="5">
        <v>51428777532</v>
      </c>
      <c r="O177" s="5">
        <v>-309015088753</v>
      </c>
      <c r="P177" s="5">
        <v>66079246741</v>
      </c>
      <c r="Q177" s="5">
        <v>1559372777695</v>
      </c>
      <c r="R177" s="5">
        <v>35598072378</v>
      </c>
    </row>
    <row r="178" spans="2:18" ht="15.5" x14ac:dyDescent="0.35">
      <c r="C178" t="s">
        <v>227</v>
      </c>
      <c r="E178" s="5">
        <v>391127569575</v>
      </c>
      <c r="I178" s="5">
        <v>1030732161959</v>
      </c>
      <c r="J178" s="5">
        <v>1036429035233</v>
      </c>
      <c r="K178" s="5">
        <v>916343786462</v>
      </c>
      <c r="L178" s="5">
        <v>1467874131042</v>
      </c>
      <c r="M178" s="5">
        <v>1507999460818</v>
      </c>
      <c r="N178" s="5">
        <v>1456213508216</v>
      </c>
      <c r="O178" s="5">
        <v>1765908779931</v>
      </c>
      <c r="P178" s="5">
        <v>1698735455837</v>
      </c>
      <c r="Q178" s="5">
        <v>139362678142</v>
      </c>
      <c r="R178" s="5">
        <v>103764605766</v>
      </c>
    </row>
    <row r="179" spans="2:18" ht="15.5" x14ac:dyDescent="0.35">
      <c r="C179" t="s">
        <v>225</v>
      </c>
      <c r="D179" s="5">
        <v>911876</v>
      </c>
      <c r="E179" s="5">
        <v>234063</v>
      </c>
      <c r="F179" s="5">
        <v>452671</v>
      </c>
      <c r="G179" s="5">
        <v>217066</v>
      </c>
      <c r="I179" s="5">
        <v>8308753</v>
      </c>
      <c r="J179" s="5">
        <v>90855447</v>
      </c>
      <c r="K179" s="5">
        <v>-782061194</v>
      </c>
      <c r="L179" s="5">
        <v>1455660801</v>
      </c>
      <c r="M179" s="5">
        <v>247332196</v>
      </c>
      <c r="N179" s="5">
        <v>357175070</v>
      </c>
      <c r="O179" s="5">
        <v>-680182962</v>
      </c>
      <c r="P179" s="5">
        <v>1094077353</v>
      </c>
    </row>
    <row r="180" spans="2:18" ht="15.5" x14ac:dyDescent="0.35">
      <c r="C180" t="s">
        <v>229</v>
      </c>
      <c r="D180" s="5">
        <v>1490410131</v>
      </c>
      <c r="E180" s="5">
        <v>121784661377</v>
      </c>
      <c r="F180" s="5">
        <v>222684196034</v>
      </c>
      <c r="G180" s="5">
        <v>7116508299</v>
      </c>
      <c r="I180" s="5">
        <v>391127569575</v>
      </c>
      <c r="J180" s="5">
        <v>1030732161959</v>
      </c>
      <c r="K180" s="5">
        <v>1036429035233</v>
      </c>
      <c r="L180" s="5">
        <v>916343786462</v>
      </c>
      <c r="M180" s="5">
        <v>1467874131042</v>
      </c>
      <c r="N180" s="5">
        <v>1507999460818</v>
      </c>
      <c r="O180" s="5">
        <v>1456213508216</v>
      </c>
      <c r="P180" s="5">
        <v>1765908779931</v>
      </c>
      <c r="Q180" s="5">
        <v>1698735455837</v>
      </c>
      <c r="R180" s="5">
        <v>139362678144</v>
      </c>
    </row>
    <row r="182" spans="2:18" ht="15.5" x14ac:dyDescent="0.35">
      <c r="B182" t="s">
        <v>230</v>
      </c>
      <c r="C182" t="s">
        <v>12</v>
      </c>
      <c r="D182" s="5">
        <v>9570000000</v>
      </c>
      <c r="E182" s="5">
        <v>9570000000</v>
      </c>
      <c r="F182" s="5">
        <v>9570000000</v>
      </c>
      <c r="G182" s="5">
        <v>9570000000</v>
      </c>
      <c r="I182" s="5">
        <v>9570000000</v>
      </c>
      <c r="J182" s="5">
        <v>9570000000</v>
      </c>
      <c r="K182" s="5">
        <v>9570000000</v>
      </c>
      <c r="L182" s="5">
        <v>9570000000</v>
      </c>
      <c r="M182" s="5">
        <v>9570000000</v>
      </c>
      <c r="N182" s="5">
        <v>9570000000</v>
      </c>
      <c r="O182" s="5">
        <v>9570000000</v>
      </c>
      <c r="P182" s="5">
        <v>9570000000</v>
      </c>
      <c r="Q182" s="5">
        <v>9570000000</v>
      </c>
      <c r="R182" s="5">
        <v>4800000000</v>
      </c>
    </row>
    <row r="183" spans="2:18" ht="15.5" x14ac:dyDescent="0.35">
      <c r="C183" t="s">
        <v>231</v>
      </c>
      <c r="D183" s="6">
        <v>-5.71</v>
      </c>
      <c r="E183" s="6">
        <v>-3.67</v>
      </c>
      <c r="F183" s="6">
        <v>-60.59</v>
      </c>
      <c r="G183" s="6">
        <v>-5.31</v>
      </c>
    </row>
    <row r="184" spans="2:18" ht="15.5" x14ac:dyDescent="0.35">
      <c r="C184" t="s">
        <v>232</v>
      </c>
      <c r="D184" s="6">
        <v>-8.76</v>
      </c>
      <c r="E184" s="6">
        <v>-16.079999999999998</v>
      </c>
      <c r="F184" s="6">
        <v>-1.1599999999999999</v>
      </c>
      <c r="G184" s="6">
        <v>-13.18</v>
      </c>
    </row>
    <row r="185" spans="2:18" ht="15.5" x14ac:dyDescent="0.35">
      <c r="C185" t="s">
        <v>67</v>
      </c>
      <c r="D185" s="6">
        <v>2.5</v>
      </c>
      <c r="E185" s="6">
        <v>2.64</v>
      </c>
      <c r="F185" s="6">
        <v>1.49</v>
      </c>
      <c r="G185" s="6">
        <v>2.5099999999999998</v>
      </c>
    </row>
    <row r="186" spans="2:18" ht="15.5" x14ac:dyDescent="0.35">
      <c r="C186" t="s">
        <v>233</v>
      </c>
      <c r="D186" s="5">
        <v>-29360000000</v>
      </c>
      <c r="E186" s="5">
        <v>-31840000000</v>
      </c>
      <c r="F186" s="5">
        <v>95190000000</v>
      </c>
      <c r="G186" s="5">
        <v>-38980000000</v>
      </c>
    </row>
    <row r="187" spans="2:18" ht="15.5" x14ac:dyDescent="0.35">
      <c r="C187" t="s">
        <v>234</v>
      </c>
      <c r="D187" s="6">
        <v>-1.47E-2</v>
      </c>
      <c r="E187" s="6">
        <v>-9.1000000000000004E-3</v>
      </c>
      <c r="F187" s="6">
        <v>-0.1434</v>
      </c>
      <c r="G187" s="6">
        <v>-1.0500000000000001E-2</v>
      </c>
    </row>
    <row r="188" spans="2:18" ht="15.5" x14ac:dyDescent="0.35">
      <c r="C188" t="s">
        <v>235</v>
      </c>
      <c r="D188" s="6">
        <v>-2.9100000000000001E-2</v>
      </c>
      <c r="E188" s="6">
        <v>-1.8200000000000001E-2</v>
      </c>
      <c r="F188" s="6">
        <v>-0.29449999999999998</v>
      </c>
      <c r="G188" s="6">
        <v>-1.9900000000000001E-2</v>
      </c>
    </row>
    <row r="189" spans="2:18" ht="15.5" x14ac:dyDescent="0.35">
      <c r="C189" t="s">
        <v>236</v>
      </c>
      <c r="D189" s="6">
        <v>-1.44E-2</v>
      </c>
      <c r="E189" s="6">
        <v>-1.52E-2</v>
      </c>
      <c r="F189" s="6">
        <v>-1.0200000000000001E-2</v>
      </c>
      <c r="G189" s="6">
        <v>-1.37E-2</v>
      </c>
    </row>
    <row r="190" spans="2:18" ht="15.5" x14ac:dyDescent="0.35">
      <c r="C190" t="s">
        <v>237</v>
      </c>
      <c r="D190" s="6">
        <v>-9.32</v>
      </c>
      <c r="E190" s="6">
        <v>-9.17</v>
      </c>
      <c r="F190" s="6">
        <v>-11.28</v>
      </c>
      <c r="G190" s="6">
        <v>-33.32</v>
      </c>
    </row>
    <row r="191" spans="2:18" ht="15.5" x14ac:dyDescent="0.35">
      <c r="C191" t="s">
        <v>443</v>
      </c>
      <c r="D191" s="5">
        <v>1881000000000</v>
      </c>
      <c r="E191" s="5">
        <v>1936000000000</v>
      </c>
      <c r="F191" s="5">
        <v>1971000000000</v>
      </c>
      <c r="G191" s="5">
        <v>2554000000000</v>
      </c>
    </row>
    <row r="192" spans="2:18" ht="15.5" x14ac:dyDescent="0.35">
      <c r="C192" t="s">
        <v>238</v>
      </c>
      <c r="D192" s="6">
        <v>0.25</v>
      </c>
      <c r="E192" s="6">
        <v>0.28999999999999998</v>
      </c>
      <c r="F192" s="6">
        <v>0.34</v>
      </c>
      <c r="G192" s="6">
        <v>0.26</v>
      </c>
    </row>
    <row r="193" spans="3:18" ht="15.5" x14ac:dyDescent="0.35">
      <c r="C193" t="s">
        <v>239</v>
      </c>
      <c r="D193" s="6">
        <v>196.33</v>
      </c>
      <c r="E193" s="6">
        <v>202.03</v>
      </c>
      <c r="F193" s="6">
        <v>205.72</v>
      </c>
      <c r="G193" s="6">
        <v>266.56</v>
      </c>
    </row>
    <row r="194" spans="3:18" ht="15.5" x14ac:dyDescent="0.35">
      <c r="C194" t="s">
        <v>240</v>
      </c>
      <c r="D194" s="6">
        <v>0.26</v>
      </c>
      <c r="E194" s="6">
        <v>0.28999999999999998</v>
      </c>
      <c r="F194" s="6">
        <v>0.34</v>
      </c>
      <c r="G194" s="6">
        <v>0.26</v>
      </c>
    </row>
    <row r="195" spans="3:18" ht="15.5" x14ac:dyDescent="0.35">
      <c r="C195" t="s">
        <v>241</v>
      </c>
      <c r="D195" s="6">
        <v>195.63</v>
      </c>
      <c r="E195" s="6">
        <v>201.21</v>
      </c>
      <c r="F195" s="6">
        <v>204.77</v>
      </c>
      <c r="G195" s="6">
        <v>266.56</v>
      </c>
    </row>
    <row r="196" spans="3:18" ht="15.5" x14ac:dyDescent="0.35">
      <c r="C196" t="s">
        <v>242</v>
      </c>
      <c r="D196" s="5">
        <v>135000000000</v>
      </c>
      <c r="E196" s="5">
        <v>200000000000</v>
      </c>
      <c r="F196" s="5">
        <v>149000000000</v>
      </c>
      <c r="G196" s="5">
        <v>88000000000</v>
      </c>
    </row>
    <row r="197" spans="3:18" ht="15.5" x14ac:dyDescent="0.35">
      <c r="C197" t="s">
        <v>243</v>
      </c>
      <c r="G197" s="5">
        <v>66000000000</v>
      </c>
    </row>
    <row r="198" spans="3:18" ht="15.5" x14ac:dyDescent="0.35">
      <c r="C198" t="s">
        <v>306</v>
      </c>
      <c r="D198" s="5">
        <v>1879000000000</v>
      </c>
      <c r="E198" s="5">
        <v>1934000000000</v>
      </c>
      <c r="F198" s="5">
        <v>1969000000000</v>
      </c>
      <c r="G198" s="5">
        <v>2551000000000</v>
      </c>
    </row>
    <row r="199" spans="3:18" ht="15.5" x14ac:dyDescent="0.35">
      <c r="C199" t="s">
        <v>24</v>
      </c>
      <c r="D199" s="5">
        <v>135000000000</v>
      </c>
      <c r="E199" s="5">
        <v>200000000000</v>
      </c>
      <c r="F199" s="5">
        <v>149000000000</v>
      </c>
      <c r="G199" s="5">
        <v>154000000000</v>
      </c>
    </row>
    <row r="200" spans="3:18" ht="15.5" x14ac:dyDescent="0.35">
      <c r="C200" t="s">
        <v>21</v>
      </c>
      <c r="D200" s="5">
        <v>12000000000</v>
      </c>
      <c r="E200" s="5">
        <v>78000000000</v>
      </c>
      <c r="F200" s="5">
        <v>-242000000000</v>
      </c>
      <c r="G200" s="5">
        <v>-14000000000</v>
      </c>
    </row>
    <row r="201" spans="3:18" ht="15.5" x14ac:dyDescent="0.35">
      <c r="C201" t="s">
        <v>245</v>
      </c>
      <c r="D201" s="5">
        <v>1221000000000</v>
      </c>
      <c r="E201" s="5">
        <v>1264000000000</v>
      </c>
      <c r="F201" s="5">
        <v>1257000000000</v>
      </c>
      <c r="G201" s="5">
        <v>1825000000000</v>
      </c>
    </row>
    <row r="202" spans="3:18" ht="15.5" x14ac:dyDescent="0.35">
      <c r="C202" t="s">
        <v>246</v>
      </c>
      <c r="D202" s="5">
        <v>62000000000</v>
      </c>
      <c r="E202" s="5">
        <v>-257000000000</v>
      </c>
      <c r="F202" s="5">
        <v>176000000000</v>
      </c>
      <c r="G202" s="5">
        <v>-6000000000</v>
      </c>
    </row>
    <row r="203" spans="3:18" ht="15.5" x14ac:dyDescent="0.35">
      <c r="C203" t="s">
        <v>247</v>
      </c>
      <c r="F203" s="5">
        <v>0</v>
      </c>
      <c r="G203" s="5">
        <v>0</v>
      </c>
    </row>
    <row r="204" spans="3:18" ht="15.5" x14ac:dyDescent="0.35">
      <c r="C204" t="s">
        <v>13</v>
      </c>
      <c r="D204" s="5">
        <v>62000000000</v>
      </c>
      <c r="E204" s="5">
        <v>-257000000000</v>
      </c>
      <c r="F204" s="5">
        <v>176000000000</v>
      </c>
      <c r="G204" s="5">
        <v>-5000000000</v>
      </c>
    </row>
    <row r="205" spans="3:18" ht="15.5" x14ac:dyDescent="0.35">
      <c r="C205" t="s">
        <v>16</v>
      </c>
      <c r="D205" s="6">
        <v>6.43</v>
      </c>
      <c r="E205" s="6">
        <v>-26.88</v>
      </c>
      <c r="F205" s="6">
        <v>18.350000000000001</v>
      </c>
      <c r="G205" s="6">
        <v>-0.53</v>
      </c>
    </row>
    <row r="206" spans="3:18" ht="15.5" x14ac:dyDescent="0.35">
      <c r="C206" t="s">
        <v>52</v>
      </c>
      <c r="I206" s="6">
        <v>-65.86</v>
      </c>
      <c r="J206" s="6">
        <v>7.09</v>
      </c>
      <c r="K206" s="6">
        <v>4.88</v>
      </c>
      <c r="L206" s="6">
        <v>24.03</v>
      </c>
      <c r="M206" s="6">
        <v>22.34</v>
      </c>
      <c r="N206" s="6">
        <v>16.010000000000002</v>
      </c>
      <c r="O206" s="6">
        <v>47.19</v>
      </c>
      <c r="P206" s="6">
        <v>46.41</v>
      </c>
      <c r="Q206" s="6">
        <v>30.81</v>
      </c>
      <c r="R206" s="6">
        <v>29.84</v>
      </c>
    </row>
    <row r="207" spans="3:18" ht="15.5" x14ac:dyDescent="0.35">
      <c r="C207" t="s">
        <v>66</v>
      </c>
      <c r="I207" s="6">
        <v>-1.06</v>
      </c>
      <c r="J207" s="6">
        <v>9.0299999999999994</v>
      </c>
      <c r="K207" s="6">
        <v>16.39</v>
      </c>
      <c r="L207" s="6">
        <v>6.2</v>
      </c>
      <c r="M207" s="6">
        <v>8.5</v>
      </c>
      <c r="N207" s="6">
        <v>15.99</v>
      </c>
      <c r="O207" s="6">
        <v>6.48</v>
      </c>
      <c r="P207" s="6">
        <v>5.17</v>
      </c>
      <c r="Q207" s="6">
        <v>8.83</v>
      </c>
      <c r="R207" s="5">
        <v>0</v>
      </c>
    </row>
    <row r="208" spans="3:18" ht="15.5" x14ac:dyDescent="0.35">
      <c r="C208" t="s">
        <v>69</v>
      </c>
      <c r="I208" s="6">
        <v>0.41</v>
      </c>
      <c r="J208" s="6">
        <v>0.17</v>
      </c>
      <c r="K208" s="6">
        <v>0.19</v>
      </c>
      <c r="L208" s="6">
        <v>0.6</v>
      </c>
      <c r="M208" s="6">
        <v>0.56999999999999995</v>
      </c>
      <c r="N208" s="6">
        <v>0.87</v>
      </c>
      <c r="O208" s="6">
        <v>0.64</v>
      </c>
      <c r="P208" s="6">
        <v>0.39</v>
      </c>
      <c r="Q208" s="6">
        <v>0.67</v>
      </c>
      <c r="R208" s="5">
        <v>0</v>
      </c>
    </row>
    <row r="209" spans="3:18" ht="15.5" x14ac:dyDescent="0.35">
      <c r="C209" t="s">
        <v>248</v>
      </c>
      <c r="I209" s="5">
        <v>91090000000</v>
      </c>
      <c r="J209" s="5">
        <v>209000000000</v>
      </c>
      <c r="K209" s="6">
        <v>256850000000.00003</v>
      </c>
      <c r="L209" s="5">
        <v>203190000000</v>
      </c>
      <c r="M209" s="6">
        <v>257730000000.00003</v>
      </c>
      <c r="N209" s="5">
        <v>186270000000</v>
      </c>
      <c r="O209" s="5">
        <v>415630000000</v>
      </c>
      <c r="P209" s="5">
        <v>537260000000</v>
      </c>
    </row>
    <row r="210" spans="3:18" ht="15.5" x14ac:dyDescent="0.35">
      <c r="C210" t="s">
        <v>249</v>
      </c>
      <c r="I210" s="6">
        <v>-0.15590000000000001</v>
      </c>
      <c r="J210" s="6">
        <v>1.1899999999999999E-2</v>
      </c>
      <c r="K210" s="6">
        <v>8.3999999999999995E-3</v>
      </c>
      <c r="L210" s="6">
        <v>4.24E-2</v>
      </c>
      <c r="M210" s="6">
        <v>3.5799999999999998E-2</v>
      </c>
      <c r="N210" s="6">
        <v>2.52E-2</v>
      </c>
      <c r="O210" s="6">
        <v>7.2900000000000006E-2</v>
      </c>
      <c r="P210" s="6">
        <v>7.5399999999999995E-2</v>
      </c>
      <c r="Q210" s="6">
        <v>6.4000000000000001E-2</v>
      </c>
      <c r="R210" s="6">
        <v>7.0599999999999996E-2</v>
      </c>
    </row>
    <row r="211" spans="3:18" ht="15.5" x14ac:dyDescent="0.35">
      <c r="C211" t="s">
        <v>250</v>
      </c>
      <c r="I211" s="6">
        <v>-0.3201</v>
      </c>
      <c r="J211" s="6">
        <v>2.6099999999999998E-2</v>
      </c>
      <c r="K211" s="6">
        <v>1.83E-2</v>
      </c>
      <c r="L211" s="6">
        <v>9.06E-2</v>
      </c>
      <c r="M211" s="6">
        <v>9.1199999999999989E-2</v>
      </c>
      <c r="N211" s="6">
        <v>7.0900000000000005E-2</v>
      </c>
      <c r="O211" s="6">
        <v>0.18590000000000001</v>
      </c>
      <c r="P211" s="6">
        <v>0.2104</v>
      </c>
      <c r="Q211" s="6">
        <v>0.1736</v>
      </c>
      <c r="R211" s="6">
        <v>0.222</v>
      </c>
    </row>
    <row r="212" spans="3:18" ht="15.5" x14ac:dyDescent="0.35">
      <c r="C212" t="s">
        <v>251</v>
      </c>
      <c r="I212" s="6">
        <v>-1.52E-2</v>
      </c>
      <c r="J212" s="6">
        <v>5.8799999999999998E-2</v>
      </c>
      <c r="K212" s="6">
        <v>6.7799999999999999E-2</v>
      </c>
      <c r="L212" s="6">
        <v>5.28E-2</v>
      </c>
      <c r="M212" s="6">
        <v>7.2800000000000004E-2</v>
      </c>
      <c r="N212" s="6">
        <v>4.9100000000000005E-2</v>
      </c>
      <c r="O212" s="6">
        <v>0.12820000000000001</v>
      </c>
      <c r="P212" s="6">
        <v>0.18969999999999998</v>
      </c>
      <c r="Q212" s="6">
        <v>0.2281</v>
      </c>
      <c r="R212" s="6">
        <v>0.35060000000000002</v>
      </c>
    </row>
    <row r="213" spans="3:18" ht="15.5" x14ac:dyDescent="0.35">
      <c r="C213" t="s">
        <v>252</v>
      </c>
      <c r="I213" s="6">
        <v>-2.4</v>
      </c>
      <c r="J213" s="6">
        <v>6.83</v>
      </c>
      <c r="K213" s="6">
        <v>3.46</v>
      </c>
      <c r="L213" s="6">
        <v>2.96</v>
      </c>
      <c r="M213" s="6">
        <v>3.34</v>
      </c>
      <c r="N213" s="6">
        <v>4.58</v>
      </c>
      <c r="O213" s="6">
        <v>19.329999999999998</v>
      </c>
      <c r="P213" s="6">
        <v>1113.71</v>
      </c>
      <c r="Q213" s="6">
        <v>26.51</v>
      </c>
      <c r="R213" s="6">
        <v>19.04</v>
      </c>
    </row>
    <row r="214" spans="3:18" ht="15.5" x14ac:dyDescent="0.35">
      <c r="C214" t="s">
        <v>63</v>
      </c>
      <c r="I214" s="6">
        <v>0.34</v>
      </c>
      <c r="J214" s="6">
        <v>0.24</v>
      </c>
      <c r="K214" s="6">
        <v>0.3</v>
      </c>
      <c r="L214" s="6">
        <v>0.56000000000000005</v>
      </c>
      <c r="M214" s="6">
        <v>0.78</v>
      </c>
      <c r="N214" s="6">
        <v>1.1299999999999999</v>
      </c>
      <c r="O214" s="6">
        <v>1.21</v>
      </c>
      <c r="P214" s="6">
        <v>1.0900000000000001</v>
      </c>
      <c r="Q214" s="6">
        <v>1.53</v>
      </c>
      <c r="R214" s="5">
        <v>0</v>
      </c>
    </row>
    <row r="215" spans="3:18" ht="15.5" x14ac:dyDescent="0.35">
      <c r="C215" t="s">
        <v>60</v>
      </c>
      <c r="I215" s="6">
        <v>205.72</v>
      </c>
      <c r="J215" s="6">
        <v>272.04000000000002</v>
      </c>
      <c r="K215" s="6">
        <v>267.11</v>
      </c>
      <c r="L215" s="6">
        <v>265.13</v>
      </c>
      <c r="M215" s="6">
        <v>245.1</v>
      </c>
      <c r="N215" s="6">
        <v>225.86</v>
      </c>
      <c r="O215" s="6">
        <v>253.76</v>
      </c>
      <c r="P215" s="6">
        <v>220.55</v>
      </c>
      <c r="Q215" s="6">
        <v>177.43</v>
      </c>
      <c r="R215" s="6">
        <v>134.43</v>
      </c>
    </row>
    <row r="216" spans="3:18" ht="15.5" x14ac:dyDescent="0.35">
      <c r="C216" t="s">
        <v>253</v>
      </c>
      <c r="I216" s="6">
        <v>0.34</v>
      </c>
      <c r="J216" s="6">
        <v>0.24</v>
      </c>
      <c r="K216" s="6">
        <v>0.3</v>
      </c>
      <c r="L216" s="6">
        <v>0.56000000000000005</v>
      </c>
      <c r="M216" s="6">
        <v>0.78</v>
      </c>
      <c r="N216" s="6">
        <v>1.1299999999999999</v>
      </c>
      <c r="O216" s="6">
        <v>1.21</v>
      </c>
      <c r="P216" s="6">
        <v>1.0900000000000001</v>
      </c>
      <c r="Q216" s="6">
        <v>1.53</v>
      </c>
      <c r="R216" s="5">
        <v>0</v>
      </c>
    </row>
    <row r="217" spans="3:18" ht="15.5" x14ac:dyDescent="0.35">
      <c r="C217" t="s">
        <v>254</v>
      </c>
      <c r="I217" s="6">
        <v>204.77</v>
      </c>
      <c r="J217" s="6">
        <v>270.63</v>
      </c>
      <c r="K217" s="6">
        <v>267.11</v>
      </c>
      <c r="L217" s="6">
        <v>265.13</v>
      </c>
      <c r="M217" s="6">
        <v>245.1</v>
      </c>
      <c r="N217" s="6">
        <v>225.86</v>
      </c>
      <c r="O217" s="6">
        <v>253.76</v>
      </c>
      <c r="P217" s="6">
        <v>220.55</v>
      </c>
      <c r="Q217" s="6">
        <v>177.43</v>
      </c>
      <c r="R217" s="6">
        <v>134.43</v>
      </c>
    </row>
    <row r="218" spans="3:18" ht="15.5" x14ac:dyDescent="0.35">
      <c r="C218" t="s">
        <v>255</v>
      </c>
      <c r="I218" s="5">
        <v>149000000000</v>
      </c>
      <c r="J218" s="5">
        <v>381000000000</v>
      </c>
      <c r="K218" s="5">
        <v>138000000000</v>
      </c>
      <c r="L218" s="5">
        <v>507000000000</v>
      </c>
      <c r="M218" s="5">
        <v>434000000000</v>
      </c>
      <c r="N218" s="5">
        <v>409000000000</v>
      </c>
      <c r="O218" s="5">
        <v>177000000000</v>
      </c>
      <c r="Q218" s="5">
        <v>613000000000</v>
      </c>
      <c r="R218" s="5">
        <v>423000000000</v>
      </c>
    </row>
    <row r="219" spans="3:18" ht="15.5" x14ac:dyDescent="0.35">
      <c r="C219" t="s">
        <v>256</v>
      </c>
      <c r="J219" s="5">
        <v>76000000000</v>
      </c>
      <c r="K219" s="5">
        <v>85000000000</v>
      </c>
      <c r="L219" s="5">
        <v>94000000000</v>
      </c>
      <c r="M219" s="5">
        <v>101000000000</v>
      </c>
      <c r="N219" s="5">
        <v>106000000000</v>
      </c>
    </row>
    <row r="220" spans="3:18" ht="15.5" x14ac:dyDescent="0.35">
      <c r="C220" t="s">
        <v>26</v>
      </c>
      <c r="I220" s="5">
        <v>149000000000</v>
      </c>
      <c r="J220" s="5">
        <v>457000000000</v>
      </c>
      <c r="K220" s="5">
        <v>224000000000</v>
      </c>
      <c r="L220" s="5">
        <v>601000000000</v>
      </c>
      <c r="M220" s="5">
        <v>535000000000</v>
      </c>
      <c r="N220" s="5">
        <v>515000000000</v>
      </c>
      <c r="O220" s="5">
        <v>177000000000</v>
      </c>
      <c r="Q220" s="5">
        <v>613000000000</v>
      </c>
      <c r="R220" s="5">
        <v>423000000000</v>
      </c>
    </row>
    <row r="221" spans="3:18" ht="15.5" x14ac:dyDescent="0.35">
      <c r="C221" t="s">
        <v>23</v>
      </c>
      <c r="I221" s="5">
        <v>-242000000000</v>
      </c>
      <c r="J221" s="5">
        <v>-574000000000</v>
      </c>
      <c r="K221" s="5">
        <v>-813000000000</v>
      </c>
      <c r="L221" s="5">
        <v>-315000000000</v>
      </c>
      <c r="M221" s="5">
        <v>-933000000000</v>
      </c>
      <c r="N221" s="5">
        <v>-993000000000</v>
      </c>
      <c r="O221" s="5">
        <v>-1279000000000</v>
      </c>
      <c r="P221" s="5">
        <v>-1766000000000</v>
      </c>
      <c r="Q221" s="5">
        <v>-1085000000000</v>
      </c>
      <c r="R221" s="5">
        <v>283000000000</v>
      </c>
    </row>
    <row r="222" spans="3:18" ht="15.5" x14ac:dyDescent="0.35">
      <c r="C222" t="s">
        <v>257</v>
      </c>
      <c r="I222" s="5">
        <v>1257000000000</v>
      </c>
      <c r="J222" s="5">
        <v>1899000000000</v>
      </c>
      <c r="K222" s="5">
        <v>2055000000000</v>
      </c>
      <c r="L222" s="5">
        <v>1972000000000</v>
      </c>
      <c r="M222" s="5">
        <v>1394000000000</v>
      </c>
      <c r="N222" s="5">
        <v>1539000000000</v>
      </c>
      <c r="O222" s="5">
        <v>2029000000000</v>
      </c>
      <c r="P222" s="5">
        <v>2394000000000</v>
      </c>
      <c r="Q222" s="5">
        <v>2018000000000</v>
      </c>
      <c r="R222" s="5">
        <v>770000000000</v>
      </c>
    </row>
    <row r="223" spans="3:18" ht="15.5" x14ac:dyDescent="0.35">
      <c r="C223" t="s">
        <v>258</v>
      </c>
      <c r="I223" s="5">
        <v>-445000000000</v>
      </c>
      <c r="J223" s="5">
        <v>-257000000000</v>
      </c>
      <c r="K223" s="5">
        <v>568000000000</v>
      </c>
      <c r="L223" s="5">
        <v>-598000000000</v>
      </c>
      <c r="M223" s="5">
        <v>103000000000</v>
      </c>
      <c r="N223" s="5">
        <v>101000000000</v>
      </c>
      <c r="O223" s="5">
        <v>139000000000</v>
      </c>
      <c r="P223" s="5">
        <v>879000000000</v>
      </c>
      <c r="Q223" s="5">
        <v>637000000000</v>
      </c>
      <c r="R223" s="5">
        <v>-228000000000</v>
      </c>
    </row>
    <row r="224" spans="3:18" ht="15.5" x14ac:dyDescent="0.35">
      <c r="C224" t="s">
        <v>259</v>
      </c>
      <c r="I224" s="5">
        <v>0</v>
      </c>
      <c r="J224" s="5">
        <v>-3000000000</v>
      </c>
      <c r="K224" s="5">
        <v>-16000000000</v>
      </c>
      <c r="L224" s="5">
        <v>-9000000000</v>
      </c>
      <c r="M224" s="5">
        <v>-7000000000</v>
      </c>
      <c r="N224" s="5">
        <v>-11000000000</v>
      </c>
      <c r="O224" s="5">
        <v>-84000000000</v>
      </c>
      <c r="P224" s="5">
        <v>-42000000000</v>
      </c>
      <c r="Q224" s="5">
        <v>-33000000000</v>
      </c>
      <c r="R224" s="5">
        <v>-119000000000</v>
      </c>
    </row>
    <row r="225" spans="2:18" ht="15.5" x14ac:dyDescent="0.35">
      <c r="C225" t="s">
        <v>15</v>
      </c>
      <c r="I225" s="5">
        <v>-445000000000</v>
      </c>
      <c r="J225" s="5">
        <v>-259000000000</v>
      </c>
      <c r="K225" s="5">
        <v>552000000000</v>
      </c>
      <c r="L225" s="5">
        <v>-607000000000</v>
      </c>
      <c r="M225" s="5">
        <v>96000000000</v>
      </c>
      <c r="N225" s="5">
        <v>90000000000</v>
      </c>
      <c r="O225" s="5">
        <v>55000000000</v>
      </c>
      <c r="P225" s="5">
        <v>837000000000</v>
      </c>
      <c r="Q225" s="5">
        <v>604000000000</v>
      </c>
      <c r="R225" s="5">
        <v>-347000000000</v>
      </c>
    </row>
    <row r="226" spans="2:18" ht="15.5" x14ac:dyDescent="0.35">
      <c r="C226" t="s">
        <v>17</v>
      </c>
      <c r="I226" s="6">
        <v>-46.51</v>
      </c>
      <c r="J226" s="6">
        <v>-27.08</v>
      </c>
      <c r="K226" s="6">
        <v>57.67</v>
      </c>
      <c r="L226" s="6">
        <v>-63.42</v>
      </c>
      <c r="M226" s="6">
        <v>10.029999999999999</v>
      </c>
      <c r="N226" s="6">
        <v>9.44</v>
      </c>
      <c r="O226" s="6">
        <v>5.79</v>
      </c>
      <c r="P226" s="6">
        <v>87.45</v>
      </c>
      <c r="Q226" s="6">
        <v>63.08</v>
      </c>
      <c r="R226" s="6">
        <v>-72.33</v>
      </c>
    </row>
    <row r="228" spans="2:18" ht="15.5" x14ac:dyDescent="0.35">
      <c r="B228" t="s">
        <v>260</v>
      </c>
      <c r="C228" t="s">
        <v>261</v>
      </c>
      <c r="D228" s="5">
        <v>-55000000000</v>
      </c>
      <c r="E228" s="5">
        <v>-35000000000</v>
      </c>
      <c r="F228" s="5">
        <v>-580000000000</v>
      </c>
      <c r="G228" s="5">
        <v>-51000000000</v>
      </c>
      <c r="H228" s="5">
        <v>-179000000000</v>
      </c>
      <c r="I228" s="5">
        <v>-630000000000</v>
      </c>
      <c r="J228" s="5">
        <v>68000000000</v>
      </c>
      <c r="K228" s="5">
        <v>47000000000</v>
      </c>
      <c r="L228" s="5">
        <v>230000000000</v>
      </c>
      <c r="M228" s="5">
        <v>214000000000</v>
      </c>
      <c r="N228" s="5">
        <v>153000000000</v>
      </c>
      <c r="O228" s="5">
        <v>452000000000</v>
      </c>
      <c r="P228" s="5">
        <v>444000000000</v>
      </c>
      <c r="Q228" s="5">
        <v>295000000000</v>
      </c>
    </row>
    <row r="229" spans="2:18" ht="15.5" x14ac:dyDescent="0.35">
      <c r="C229" t="s">
        <v>444</v>
      </c>
      <c r="H229" s="6">
        <v>0.71</v>
      </c>
      <c r="I229" s="6">
        <v>0.71</v>
      </c>
      <c r="J229" s="6">
        <v>0.71</v>
      </c>
      <c r="K229" s="6">
        <v>0.98</v>
      </c>
      <c r="L229" s="6">
        <v>2.42</v>
      </c>
      <c r="M229" s="6">
        <v>4.47</v>
      </c>
      <c r="N229" s="6">
        <v>3.21</v>
      </c>
      <c r="O229" s="6">
        <v>11.8</v>
      </c>
      <c r="P229" s="6">
        <v>13.92</v>
      </c>
      <c r="Q229" s="6">
        <v>5.91</v>
      </c>
    </row>
    <row r="230" spans="2:18" ht="15.5" x14ac:dyDescent="0.35">
      <c r="C230" t="s">
        <v>71</v>
      </c>
      <c r="H230" s="6">
        <v>-3.7900000000000003E-2</v>
      </c>
      <c r="I230" s="6">
        <v>-1.0800000000000001E-2</v>
      </c>
      <c r="J230" s="6">
        <v>0.10009999999999999</v>
      </c>
      <c r="K230" s="6">
        <v>0.2009</v>
      </c>
      <c r="L230" s="6">
        <v>0.1007</v>
      </c>
      <c r="M230" s="6">
        <v>0.20010000000000003</v>
      </c>
      <c r="N230" s="6">
        <v>0.20050000000000001</v>
      </c>
      <c r="O230" s="6">
        <v>0.25009999999999999</v>
      </c>
      <c r="P230" s="6">
        <v>0.3</v>
      </c>
      <c r="Q230" s="6">
        <v>0.1918</v>
      </c>
    </row>
    <row r="231" spans="2:18" ht="15.5" x14ac:dyDescent="0.35">
      <c r="C231" t="s">
        <v>445</v>
      </c>
      <c r="H231" s="6">
        <v>2.0899999999999998E-2</v>
      </c>
      <c r="I231" s="6">
        <v>1.1599999999999999E-2</v>
      </c>
      <c r="J231" s="6">
        <v>1.1599999999999999E-2</v>
      </c>
      <c r="K231" s="6">
        <v>1.46E-2</v>
      </c>
      <c r="L231" s="6">
        <v>2.4E-2</v>
      </c>
      <c r="M231" s="6">
        <v>2.4300000000000002E-2</v>
      </c>
      <c r="N231" s="6">
        <v>1.6200000000000003E-2</v>
      </c>
      <c r="O231" s="6">
        <v>6.1100000000000002E-2</v>
      </c>
      <c r="P231" s="6">
        <v>3.5200000000000002E-2</v>
      </c>
      <c r="Q231" s="6">
        <v>2.2099999999999998E-2</v>
      </c>
    </row>
    <row r="232" spans="2:18" ht="15.5" x14ac:dyDescent="0.35">
      <c r="C232" t="s">
        <v>51</v>
      </c>
      <c r="D232" s="6">
        <v>-5.71</v>
      </c>
      <c r="E232" s="6">
        <v>-3.67</v>
      </c>
      <c r="F232" s="6">
        <v>-60.59</v>
      </c>
      <c r="G232" s="6">
        <v>-5.31</v>
      </c>
      <c r="H232" s="6">
        <v>-18.75</v>
      </c>
      <c r="I232" s="6">
        <v>-65.86</v>
      </c>
      <c r="J232" s="6">
        <v>7.09</v>
      </c>
      <c r="K232" s="6">
        <v>4.88</v>
      </c>
      <c r="L232" s="6">
        <v>24.03</v>
      </c>
      <c r="M232" s="6">
        <v>22.34</v>
      </c>
      <c r="N232" s="6">
        <v>16.010000000000002</v>
      </c>
      <c r="O232" s="6">
        <v>47.19</v>
      </c>
      <c r="P232" s="6">
        <v>46.41</v>
      </c>
      <c r="Q232" s="6">
        <v>30.81</v>
      </c>
    </row>
    <row r="233" spans="2:18" ht="15.5" x14ac:dyDescent="0.35">
      <c r="C233" t="s">
        <v>73</v>
      </c>
      <c r="H233" s="6">
        <v>0.71</v>
      </c>
      <c r="I233" s="6">
        <v>0.71</v>
      </c>
      <c r="J233" s="6">
        <v>0.71</v>
      </c>
      <c r="K233" s="6">
        <v>0.98</v>
      </c>
      <c r="L233" s="6">
        <v>2.42</v>
      </c>
      <c r="M233" s="6">
        <v>4.47</v>
      </c>
      <c r="N233" s="6">
        <v>3.21</v>
      </c>
      <c r="O233" s="6">
        <v>11.8</v>
      </c>
      <c r="P233" s="6">
        <v>13.92</v>
      </c>
      <c r="Q233" s="6">
        <v>5.91</v>
      </c>
    </row>
    <row r="234" spans="2:18" ht="15.5" x14ac:dyDescent="0.35">
      <c r="C234" t="s">
        <v>446</v>
      </c>
      <c r="H234" s="6">
        <v>-3.7900000000000003E-2</v>
      </c>
      <c r="I234" s="6">
        <v>-1.0800000000000001E-2</v>
      </c>
      <c r="J234" s="6">
        <v>0.10009999999999999</v>
      </c>
      <c r="K234" s="6">
        <v>0.2009</v>
      </c>
      <c r="L234" s="6">
        <v>0.1007</v>
      </c>
      <c r="M234" s="6">
        <v>0.20010000000000003</v>
      </c>
      <c r="N234" s="6">
        <v>0.20050000000000001</v>
      </c>
      <c r="O234" s="6">
        <v>0.25009999999999999</v>
      </c>
      <c r="P234" s="6">
        <v>0.3</v>
      </c>
      <c r="Q234" s="6">
        <v>0.1918</v>
      </c>
    </row>
    <row r="235" spans="2:18" ht="15.5" x14ac:dyDescent="0.35">
      <c r="C235" t="s">
        <v>447</v>
      </c>
      <c r="H235" s="6">
        <v>2.0899999999999998E-2</v>
      </c>
      <c r="I235" s="6">
        <v>1.1599999999999999E-2</v>
      </c>
      <c r="J235" s="6">
        <v>1.1599999999999999E-2</v>
      </c>
      <c r="K235" s="6">
        <v>1.46E-2</v>
      </c>
      <c r="L235" s="6">
        <v>2.4E-2</v>
      </c>
      <c r="M235" s="6">
        <v>2.4300000000000002E-2</v>
      </c>
      <c r="N235" s="6">
        <v>1.6200000000000003E-2</v>
      </c>
      <c r="O235" s="6">
        <v>6.1100000000000002E-2</v>
      </c>
      <c r="P235" s="6">
        <v>3.5200000000000002E-2</v>
      </c>
      <c r="Q235" s="6">
        <v>2.2099999999999998E-2</v>
      </c>
    </row>
    <row r="236" spans="2:18" ht="15.5" x14ac:dyDescent="0.35">
      <c r="C236" t="s">
        <v>262</v>
      </c>
      <c r="D236" s="5">
        <v>191000000000</v>
      </c>
      <c r="E236" s="5">
        <v>214000000000</v>
      </c>
      <c r="F236" s="5">
        <v>449000000000</v>
      </c>
      <c r="G236" s="5">
        <v>267000000000</v>
      </c>
      <c r="H236" s="5">
        <v>810000000000</v>
      </c>
      <c r="I236" s="5">
        <v>1624000000000</v>
      </c>
      <c r="J236" s="5">
        <v>3674000000000</v>
      </c>
      <c r="K236" s="5">
        <v>3980000000000</v>
      </c>
      <c r="L236" s="5">
        <v>2366000000000</v>
      </c>
      <c r="M236" s="5">
        <v>3168000000000</v>
      </c>
      <c r="N236" s="5">
        <v>2810000000000</v>
      </c>
      <c r="O236" s="5">
        <v>4568000000000</v>
      </c>
      <c r="P236" s="5">
        <v>5823000000000</v>
      </c>
      <c r="Q236" s="5">
        <v>3899000000000</v>
      </c>
    </row>
    <row r="237" spans="2:18" ht="15.5" x14ac:dyDescent="0.35">
      <c r="C237" t="s">
        <v>448</v>
      </c>
      <c r="H237" s="6">
        <v>0.71</v>
      </c>
      <c r="I237" s="6">
        <v>0.71</v>
      </c>
      <c r="J237" s="6">
        <v>0.71</v>
      </c>
      <c r="K237" s="6">
        <v>0.98</v>
      </c>
      <c r="L237" s="6">
        <v>2.42</v>
      </c>
      <c r="M237" s="6">
        <v>4.47</v>
      </c>
      <c r="N237" s="6">
        <v>3.21</v>
      </c>
      <c r="O237" s="6">
        <v>11.8</v>
      </c>
      <c r="P237" s="6">
        <v>13.92</v>
      </c>
      <c r="Q237" s="6">
        <v>5.91</v>
      </c>
    </row>
    <row r="238" spans="2:18" ht="15.5" x14ac:dyDescent="0.35">
      <c r="C238" t="s">
        <v>449</v>
      </c>
      <c r="H238" s="6">
        <v>-3.7900000000000003E-2</v>
      </c>
      <c r="I238" s="6">
        <v>-1.0800000000000001E-2</v>
      </c>
      <c r="J238" s="6">
        <v>0.10009999999999999</v>
      </c>
      <c r="K238" s="6">
        <v>0.2009</v>
      </c>
      <c r="L238" s="6">
        <v>0.1007</v>
      </c>
      <c r="M238" s="6">
        <v>0.20010000000000003</v>
      </c>
      <c r="N238" s="6">
        <v>0.20050000000000001</v>
      </c>
      <c r="O238" s="6">
        <v>0.25009999999999999</v>
      </c>
      <c r="P238" s="6">
        <v>0.3</v>
      </c>
      <c r="Q238" s="6">
        <v>0.1918</v>
      </c>
    </row>
    <row r="239" spans="2:18" ht="15.5" x14ac:dyDescent="0.35">
      <c r="C239" t="s">
        <v>450</v>
      </c>
      <c r="H239" s="6">
        <v>2.0899999999999998E-2</v>
      </c>
      <c r="I239" s="6">
        <v>1.1599999999999999E-2</v>
      </c>
      <c r="J239" s="6">
        <v>1.1599999999999999E-2</v>
      </c>
      <c r="K239" s="6">
        <v>1.46E-2</v>
      </c>
      <c r="L239" s="6">
        <v>2.4E-2</v>
      </c>
      <c r="M239" s="6">
        <v>2.4300000000000002E-2</v>
      </c>
      <c r="N239" s="6">
        <v>1.6200000000000003E-2</v>
      </c>
      <c r="O239" s="6">
        <v>6.1100000000000002E-2</v>
      </c>
      <c r="P239" s="6">
        <v>3.5200000000000002E-2</v>
      </c>
      <c r="Q239" s="6">
        <v>2.2099999999999998E-2</v>
      </c>
    </row>
    <row r="240" spans="2:18" ht="15.5" x14ac:dyDescent="0.35">
      <c r="C240" t="s">
        <v>344</v>
      </c>
      <c r="I240" s="6">
        <v>-1.81</v>
      </c>
    </row>
    <row r="241" spans="3:9" ht="15.5" x14ac:dyDescent="0.35">
      <c r="C241" t="s">
        <v>345</v>
      </c>
      <c r="I241" s="6">
        <v>-0.45</v>
      </c>
    </row>
    <row r="242" spans="3:9" ht="15.5" x14ac:dyDescent="0.35">
      <c r="C242" t="s">
        <v>263</v>
      </c>
      <c r="I242" s="6">
        <v>6.95</v>
      </c>
    </row>
    <row r="243" spans="3:9" ht="15.5" x14ac:dyDescent="0.35">
      <c r="C243" t="s">
        <v>346</v>
      </c>
      <c r="I243" s="6">
        <v>-2.214</v>
      </c>
    </row>
    <row r="244" spans="3:9" ht="15.5" x14ac:dyDescent="0.35">
      <c r="C244" t="s">
        <v>347</v>
      </c>
      <c r="I244" s="6">
        <v>0.28999999999999998</v>
      </c>
    </row>
    <row r="245" spans="3:9" ht="15.5" x14ac:dyDescent="0.35">
      <c r="C245" t="s">
        <v>348</v>
      </c>
      <c r="I245" s="6">
        <v>0.17</v>
      </c>
    </row>
    <row r="246" spans="3:9" ht="15.5" x14ac:dyDescent="0.35">
      <c r="C246" t="s">
        <v>349</v>
      </c>
      <c r="I246" s="6">
        <v>-12.63</v>
      </c>
    </row>
    <row r="247" spans="3:9" ht="15.5" x14ac:dyDescent="0.35">
      <c r="C247" t="s">
        <v>350</v>
      </c>
      <c r="I247" s="6">
        <v>-12.87</v>
      </c>
    </row>
    <row r="248" spans="3:9" ht="15.5" x14ac:dyDescent="0.35">
      <c r="C248" t="s">
        <v>351</v>
      </c>
      <c r="I248" s="6">
        <v>-2.48</v>
      </c>
    </row>
    <row r="249" spans="3:9" ht="15.5" x14ac:dyDescent="0.35">
      <c r="C249" t="s">
        <v>264</v>
      </c>
      <c r="I249" s="6">
        <v>-68.11</v>
      </c>
    </row>
    <row r="250" spans="3:9" ht="15.5" x14ac:dyDescent="0.35">
      <c r="C250" t="s">
        <v>452</v>
      </c>
      <c r="I250" s="6">
        <v>-0.01</v>
      </c>
    </row>
    <row r="251" spans="3:9" ht="15.5" x14ac:dyDescent="0.35">
      <c r="C251" t="s">
        <v>352</v>
      </c>
      <c r="I251" s="6">
        <v>-75.27</v>
      </c>
    </row>
    <row r="252" spans="3:9" ht="15.5" x14ac:dyDescent="0.35">
      <c r="C252" t="s">
        <v>353</v>
      </c>
      <c r="I252" s="6">
        <v>-18.75</v>
      </c>
    </row>
    <row r="253" spans="3:9" ht="15.5" x14ac:dyDescent="0.35">
      <c r="C253" t="s">
        <v>354</v>
      </c>
      <c r="I253" s="6">
        <v>117.07</v>
      </c>
    </row>
    <row r="254" spans="3:9" ht="15.5" x14ac:dyDescent="0.35">
      <c r="C254" t="s">
        <v>355</v>
      </c>
      <c r="D254" s="6">
        <v>12.88</v>
      </c>
    </row>
    <row r="255" spans="3:9" ht="15.5" x14ac:dyDescent="0.35">
      <c r="C255" t="s">
        <v>356</v>
      </c>
      <c r="I255" s="6">
        <v>196.33</v>
      </c>
    </row>
    <row r="256" spans="3:9" ht="15.5" x14ac:dyDescent="0.35">
      <c r="C256" t="s">
        <v>357</v>
      </c>
      <c r="I256" s="6">
        <v>-2.64</v>
      </c>
    </row>
    <row r="257" spans="3:9" ht="15.5" x14ac:dyDescent="0.35">
      <c r="C257" t="s">
        <v>265</v>
      </c>
      <c r="D257" s="6">
        <v>1.8</v>
      </c>
    </row>
    <row r="258" spans="3:9" ht="15.5" x14ac:dyDescent="0.35">
      <c r="C258" t="s">
        <v>266</v>
      </c>
      <c r="D258" s="6">
        <v>1.6</v>
      </c>
    </row>
    <row r="259" spans="3:9" ht="15.5" x14ac:dyDescent="0.35">
      <c r="C259" t="s">
        <v>267</v>
      </c>
      <c r="D259" s="6">
        <v>7.0000000000000007E-2</v>
      </c>
    </row>
    <row r="260" spans="3:9" ht="15.5" x14ac:dyDescent="0.35">
      <c r="C260" t="s">
        <v>269</v>
      </c>
      <c r="D260" s="6">
        <v>0.98</v>
      </c>
    </row>
    <row r="261" spans="3:9" ht="15.5" x14ac:dyDescent="0.35">
      <c r="C261" t="s">
        <v>270</v>
      </c>
      <c r="D261" s="6">
        <v>0.04</v>
      </c>
    </row>
    <row r="262" spans="3:9" ht="15.5" x14ac:dyDescent="0.35">
      <c r="C262" t="s">
        <v>271</v>
      </c>
      <c r="D262" s="6">
        <v>1.98</v>
      </c>
    </row>
    <row r="263" spans="3:9" ht="15.5" x14ac:dyDescent="0.35">
      <c r="C263" t="s">
        <v>272</v>
      </c>
      <c r="I263" s="6">
        <v>-16.29</v>
      </c>
    </row>
    <row r="264" spans="3:9" ht="15.5" x14ac:dyDescent="0.35">
      <c r="C264" t="s">
        <v>13</v>
      </c>
      <c r="D264" s="5">
        <v>62000000000</v>
      </c>
    </row>
    <row r="265" spans="3:9" ht="15.5" x14ac:dyDescent="0.35">
      <c r="C265" t="s">
        <v>358</v>
      </c>
      <c r="I265" s="6">
        <v>3.32</v>
      </c>
    </row>
    <row r="266" spans="3:9" ht="15.5" x14ac:dyDescent="0.35">
      <c r="C266" t="s">
        <v>273</v>
      </c>
      <c r="I266" s="6">
        <v>-0.19329999999999997</v>
      </c>
    </row>
    <row r="267" spans="3:9" ht="15.5" x14ac:dyDescent="0.35">
      <c r="C267" t="s">
        <v>274</v>
      </c>
      <c r="I267" s="6">
        <v>-0.38340000000000002</v>
      </c>
    </row>
    <row r="268" spans="3:9" ht="15.5" x14ac:dyDescent="0.35">
      <c r="C268" t="s">
        <v>275</v>
      </c>
      <c r="I268" s="6">
        <v>-6.1200000000000004E-2</v>
      </c>
    </row>
    <row r="269" spans="3:9" ht="15.5" x14ac:dyDescent="0.35">
      <c r="C269" t="s">
        <v>359</v>
      </c>
      <c r="I269" s="6">
        <v>-6.5799999999999997E-2</v>
      </c>
    </row>
    <row r="270" spans="3:9" ht="15.5" x14ac:dyDescent="0.35">
      <c r="C270" t="s">
        <v>276</v>
      </c>
      <c r="D270" s="6">
        <v>113.93</v>
      </c>
    </row>
    <row r="271" spans="3:9" ht="15.5" x14ac:dyDescent="0.35">
      <c r="C271" t="s">
        <v>277</v>
      </c>
      <c r="D271" s="6">
        <v>150.79</v>
      </c>
    </row>
    <row r="272" spans="3:9" ht="15.5" x14ac:dyDescent="0.35">
      <c r="C272" t="s">
        <v>278</v>
      </c>
      <c r="D272" s="6">
        <v>451.3</v>
      </c>
    </row>
    <row r="273" spans="3:9" ht="15.5" x14ac:dyDescent="0.35">
      <c r="C273" t="s">
        <v>279</v>
      </c>
      <c r="D273" s="6">
        <v>-186.58</v>
      </c>
    </row>
    <row r="274" spans="3:9" ht="15.5" x14ac:dyDescent="0.35">
      <c r="C274" t="s">
        <v>280</v>
      </c>
      <c r="D274" s="6">
        <v>0.8</v>
      </c>
    </row>
    <row r="275" spans="3:9" ht="15.5" x14ac:dyDescent="0.35">
      <c r="C275" t="s">
        <v>281</v>
      </c>
      <c r="I275" s="6">
        <v>0.3</v>
      </c>
    </row>
    <row r="276" spans="3:9" ht="15.5" x14ac:dyDescent="0.35">
      <c r="C276" t="s">
        <v>282</v>
      </c>
      <c r="I276" s="6">
        <v>3.57</v>
      </c>
    </row>
    <row r="277" spans="3:9" ht="15.5" x14ac:dyDescent="0.35">
      <c r="C277" t="s">
        <v>47</v>
      </c>
      <c r="I277" s="5">
        <v>325000000000</v>
      </c>
    </row>
    <row r="278" spans="3:9" ht="15.5" x14ac:dyDescent="0.35">
      <c r="C278" t="s">
        <v>283</v>
      </c>
      <c r="I278" s="5">
        <v>339000000000</v>
      </c>
    </row>
    <row r="279" spans="3:9" ht="15.5" x14ac:dyDescent="0.35">
      <c r="C279" t="s">
        <v>284</v>
      </c>
      <c r="I279" s="5">
        <v>9570000000</v>
      </c>
    </row>
    <row r="280" spans="3:9" ht="15.5" x14ac:dyDescent="0.35">
      <c r="C280" t="s">
        <v>285</v>
      </c>
      <c r="I280" s="6">
        <v>0.2671</v>
      </c>
    </row>
    <row r="281" spans="3:9" ht="15.5" x14ac:dyDescent="0.35">
      <c r="C281" t="s">
        <v>286</v>
      </c>
      <c r="D281" s="6">
        <v>6.1600000000000002E-2</v>
      </c>
    </row>
    <row r="282" spans="3:9" ht="15.5" x14ac:dyDescent="0.35">
      <c r="C282" t="s">
        <v>287</v>
      </c>
      <c r="D282" s="6">
        <v>-0.16800000000000001</v>
      </c>
    </row>
    <row r="283" spans="3:9" ht="15.5" x14ac:dyDescent="0.35">
      <c r="C283" t="s">
        <v>288</v>
      </c>
      <c r="D283" s="6">
        <v>-0.28559999999999997</v>
      </c>
    </row>
    <row r="284" spans="3:9" ht="15.5" x14ac:dyDescent="0.35">
      <c r="C284" t="s">
        <v>453</v>
      </c>
      <c r="D284" s="6">
        <v>-0.47539999999999999</v>
      </c>
    </row>
    <row r="285" spans="3:9" ht="15.5" x14ac:dyDescent="0.35">
      <c r="C285" t="s">
        <v>289</v>
      </c>
      <c r="D285" s="6">
        <v>-0.78189999999999993</v>
      </c>
    </row>
    <row r="286" spans="3:9" ht="15.5" x14ac:dyDescent="0.35">
      <c r="C286" t="s">
        <v>360</v>
      </c>
      <c r="D286" s="6">
        <v>-755.66899999999998</v>
      </c>
    </row>
    <row r="287" spans="3:9" ht="15.5" x14ac:dyDescent="0.35">
      <c r="C287" t="s">
        <v>290</v>
      </c>
      <c r="I287" s="6">
        <v>0.71</v>
      </c>
    </row>
    <row r="288" spans="3:9" ht="15.5" x14ac:dyDescent="0.35">
      <c r="C288" t="s">
        <v>454</v>
      </c>
      <c r="I288" s="6">
        <v>0.71</v>
      </c>
    </row>
    <row r="289" spans="3:9" ht="15.5" x14ac:dyDescent="0.35">
      <c r="C289" t="s">
        <v>455</v>
      </c>
      <c r="I289" s="6">
        <v>-3.7900000000000003E-2</v>
      </c>
    </row>
    <row r="290" spans="3:9" ht="15.5" x14ac:dyDescent="0.35">
      <c r="C290" t="s">
        <v>456</v>
      </c>
      <c r="I290" s="6">
        <v>2.0899999999999998E-2</v>
      </c>
    </row>
    <row r="291" spans="3:9" ht="15.5" x14ac:dyDescent="0.35">
      <c r="C291" t="s">
        <v>291</v>
      </c>
      <c r="I291" t="s">
        <v>2188</v>
      </c>
    </row>
    <row r="292" spans="3:9" ht="15.5" x14ac:dyDescent="0.35">
      <c r="C292" t="s">
        <v>293</v>
      </c>
      <c r="I292" s="5">
        <v>3</v>
      </c>
    </row>
    <row r="293" spans="3:9" ht="15.5" x14ac:dyDescent="0.35">
      <c r="C293" t="s">
        <v>294</v>
      </c>
      <c r="I293" s="6">
        <v>0.09</v>
      </c>
    </row>
    <row r="294" spans="3:9" ht="15.5" x14ac:dyDescent="0.35">
      <c r="C294" t="s">
        <v>295</v>
      </c>
      <c r="I294" s="6">
        <v>0.28999999999999998</v>
      </c>
    </row>
    <row r="295" spans="3:9" ht="15.5" x14ac:dyDescent="0.35">
      <c r="C295" t="s">
        <v>458</v>
      </c>
      <c r="I295" s="6">
        <v>0.57999999999999996</v>
      </c>
    </row>
    <row r="296" spans="3:9" ht="15.5" x14ac:dyDescent="0.35">
      <c r="C296" t="s">
        <v>296</v>
      </c>
      <c r="I296" s="6">
        <v>0.94</v>
      </c>
    </row>
    <row r="297" spans="3:9" ht="15.5" x14ac:dyDescent="0.35">
      <c r="C297" t="s">
        <v>361</v>
      </c>
      <c r="I297" s="6">
        <v>0.87</v>
      </c>
    </row>
    <row r="298" spans="3:9" ht="15.5" x14ac:dyDescent="0.35">
      <c r="C298" t="s">
        <v>297</v>
      </c>
      <c r="I298" s="6">
        <v>0.97</v>
      </c>
    </row>
    <row r="299" spans="3:9" ht="15.5" x14ac:dyDescent="0.35">
      <c r="C299" t="s">
        <v>298</v>
      </c>
      <c r="I299" s="6">
        <v>0.3</v>
      </c>
    </row>
    <row r="300" spans="3:9" ht="15.5" x14ac:dyDescent="0.35">
      <c r="C300" t="s">
        <v>299</v>
      </c>
      <c r="I300" s="5">
        <v>1121000000000</v>
      </c>
    </row>
    <row r="301" spans="3:9" ht="15.5" x14ac:dyDescent="0.35">
      <c r="C301" t="s">
        <v>300</v>
      </c>
      <c r="I301" s="5">
        <v>60000000000</v>
      </c>
    </row>
    <row r="302" spans="3:9" ht="15.5" x14ac:dyDescent="0.35">
      <c r="C302" t="s">
        <v>301</v>
      </c>
      <c r="I302" s="5">
        <v>-5000000000</v>
      </c>
    </row>
    <row r="303" spans="3:9" ht="15.5" x14ac:dyDescent="0.35">
      <c r="C303" t="s">
        <v>302</v>
      </c>
      <c r="I303" s="5">
        <v>-721000000000</v>
      </c>
    </row>
    <row r="304" spans="3:9" ht="15.5" x14ac:dyDescent="0.35">
      <c r="C304" t="s">
        <v>303</v>
      </c>
      <c r="D304" s="5">
        <v>123000000000</v>
      </c>
    </row>
    <row r="305" spans="3:9" ht="15.5" x14ac:dyDescent="0.35">
      <c r="C305" t="s">
        <v>304</v>
      </c>
      <c r="D305" s="5">
        <v>3727000000000</v>
      </c>
    </row>
    <row r="306" spans="3:9" ht="15.5" x14ac:dyDescent="0.35">
      <c r="C306" t="s">
        <v>305</v>
      </c>
      <c r="D306" s="5">
        <v>1846000000000</v>
      </c>
    </row>
    <row r="307" spans="3:9" ht="15.5" x14ac:dyDescent="0.35">
      <c r="C307" t="s">
        <v>245</v>
      </c>
      <c r="D307" s="5">
        <v>1221000000000</v>
      </c>
    </row>
    <row r="308" spans="3:9" ht="15.5" x14ac:dyDescent="0.35">
      <c r="C308" t="s">
        <v>306</v>
      </c>
      <c r="I308" s="5">
        <v>1879000000000</v>
      </c>
    </row>
    <row r="309" spans="3:9" ht="15.5" x14ac:dyDescent="0.35">
      <c r="C309" t="s">
        <v>242</v>
      </c>
      <c r="D309" s="5">
        <v>135000000000</v>
      </c>
    </row>
    <row r="310" spans="3:9" ht="15.5" x14ac:dyDescent="0.35">
      <c r="C310" t="s">
        <v>24</v>
      </c>
      <c r="D310" s="5">
        <v>135000000000</v>
      </c>
    </row>
    <row r="311" spans="3:9" ht="15.5" x14ac:dyDescent="0.35">
      <c r="C311" t="s">
        <v>21</v>
      </c>
      <c r="D311" s="5">
        <v>12000000000</v>
      </c>
    </row>
    <row r="312" spans="3:9" ht="15.5" x14ac:dyDescent="0.35">
      <c r="C312" t="s">
        <v>244</v>
      </c>
      <c r="I312" s="5">
        <v>1881000000000</v>
      </c>
    </row>
    <row r="313" spans="3:9" ht="15.5" x14ac:dyDescent="0.35">
      <c r="C313" t="s">
        <v>307</v>
      </c>
      <c r="I313" s="5">
        <v>-26000000000</v>
      </c>
    </row>
    <row r="314" spans="3:9" ht="15.5" x14ac:dyDescent="0.35">
      <c r="C314" t="s">
        <v>308</v>
      </c>
      <c r="I314" s="5">
        <v>42000000000</v>
      </c>
    </row>
    <row r="315" spans="3:9" ht="15.5" x14ac:dyDescent="0.35">
      <c r="C315" t="s">
        <v>309</v>
      </c>
      <c r="I315" s="5">
        <v>-54000000000</v>
      </c>
    </row>
    <row r="316" spans="3:9" ht="15.5" x14ac:dyDescent="0.35">
      <c r="C316" t="s">
        <v>310</v>
      </c>
      <c r="I316" s="5">
        <v>0</v>
      </c>
    </row>
    <row r="317" spans="3:9" ht="15.5" x14ac:dyDescent="0.35">
      <c r="C317" t="s">
        <v>311</v>
      </c>
      <c r="I317" s="5">
        <v>-25000000000</v>
      </c>
    </row>
  </sheetData>
  <pageMargins left="0.7" right="0.7" top="0.75" bottom="0.75" header="0.3" footer="0.3"/>
  <ignoredErrors>
    <ignoredError sqref="A1:R318" numberStoredAsText="1"/>
  </ignoredError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R30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2189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2190</v>
      </c>
      <c r="D2" s="2" vm="73">
        <f ca="1">IFERROR(_xlfn.STOCKHISTORY("XIDX:" &amp; $C$1, D3, , 0, 0, 1), "Libur")</f>
        <v>350</v>
      </c>
      <c r="E2" s="2" vm="583">
        <f ca="1">IFERROR(_xlfn.STOCKHISTORY("XIDX:" &amp; $C$1, E3, , 0, 0, 1), "Libur")</f>
        <v>292</v>
      </c>
      <c r="H2" s="2" vm="583">
        <f ca="1">IFERROR(INDEX(D2:G2,COUNT(D2:G2)),"")</f>
        <v>292</v>
      </c>
      <c r="I2" s="2" vm="24">
        <f t="shared" ref="I2:R2" ca="1" si="0">IFERROR(_xlfn.STOCKHISTORY("XIDX:" &amp; $C$1, I1, , 0, 0, 1), "Libur")</f>
        <v>360</v>
      </c>
      <c r="J2" s="2" vm="214">
        <f t="shared" ca="1" si="0"/>
        <v>402</v>
      </c>
      <c r="K2" s="2" vm="584">
        <f t="shared" ca="1" si="0"/>
        <v>505</v>
      </c>
      <c r="L2" s="2" vm="585">
        <f t="shared" ca="1" si="0"/>
        <v>595</v>
      </c>
      <c r="M2" s="2" vm="214">
        <f t="shared" ca="1" si="0"/>
        <v>402</v>
      </c>
      <c r="N2" s="2" vm="47">
        <f t="shared" ca="1" si="0"/>
        <v>174</v>
      </c>
      <c r="O2" s="2" vm="237">
        <f t="shared" ca="1" si="0"/>
        <v>185</v>
      </c>
      <c r="P2" s="2" vm="586">
        <f t="shared" ca="1" si="0"/>
        <v>154</v>
      </c>
      <c r="Q2" s="2" vm="248">
        <f t="shared" ca="1" si="0"/>
        <v>110</v>
      </c>
      <c r="R2" s="2" t="str">
        <f t="shared" ca="1" si="0"/>
        <v>Libur</v>
      </c>
    </row>
    <row r="3" spans="1:18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8" ht="15.5" x14ac:dyDescent="0.35">
      <c r="B4" t="s">
        <v>5</v>
      </c>
      <c r="C4" t="s">
        <v>6</v>
      </c>
      <c r="D4" s="2">
        <f>IFERROR(INDEX(D51:D500,MATCH($C$4,$C$51:$C$500,0)),"")</f>
        <v>11560119</v>
      </c>
      <c r="E4" s="2">
        <f>IFERROR(INDEX(E51:E500,MATCH($C$4,$C$51:$C$500,0)),"")</f>
        <v>10589548</v>
      </c>
      <c r="H4" s="2">
        <f>IFERROR(SUM(D4:G4)*(4/MAX(1,COUNT(D4:G4))),"")</f>
        <v>44299334</v>
      </c>
      <c r="I4" s="2">
        <f t="shared" ref="I4:R4" si="1">IFERROR(INDEX(I51:I500,MATCH($C$4,$C$51:$C$500,0)),"")</f>
        <v>57103364</v>
      </c>
      <c r="J4" s="2">
        <f t="shared" si="1"/>
        <v>81205081</v>
      </c>
      <c r="K4" s="2">
        <f t="shared" si="1"/>
        <v>102391407</v>
      </c>
      <c r="L4" s="2">
        <f t="shared" si="1"/>
        <v>119280504</v>
      </c>
      <c r="M4" s="2">
        <f t="shared" si="1"/>
        <v>108733646</v>
      </c>
      <c r="N4" s="2">
        <f t="shared" si="1"/>
        <v>68355016</v>
      </c>
      <c r="O4" s="2">
        <f t="shared" si="1"/>
        <v>75325053</v>
      </c>
      <c r="P4" s="2">
        <f t="shared" si="1"/>
        <v>63563972</v>
      </c>
      <c r="Q4" s="2">
        <f t="shared" si="1"/>
        <v>49006709</v>
      </c>
      <c r="R4" s="2">
        <f t="shared" si="1"/>
        <v>34591017</v>
      </c>
    </row>
    <row r="5" spans="1:18" ht="15.5" x14ac:dyDescent="0.35">
      <c r="B5" t="s">
        <v>7</v>
      </c>
      <c r="C5" t="s">
        <v>8</v>
      </c>
      <c r="D5" s="2">
        <f>IFERROR(INDEX(D51:D500,MATCH($C$5,$C$51:$C$500,0)),"")</f>
        <v>-687090</v>
      </c>
      <c r="E5" s="2">
        <f>IFERROR(INDEX(E51:E500,MATCH($C$5,$C$51:$C$500,0)),"")</f>
        <v>-1282357</v>
      </c>
      <c r="H5" s="2">
        <f>IFERROR(SUM(D5:G5)*(4/MAX(1,COUNT(D5:G5))),"")</f>
        <v>-3938894</v>
      </c>
      <c r="I5" s="2">
        <f t="shared" ref="I5:R5" si="2">IFERROR(INDEX(I51:I500,MATCH($C$5,$C$51:$C$500,0)),"")</f>
        <v>277450</v>
      </c>
      <c r="J5" s="2">
        <f t="shared" si="2"/>
        <v>14111449</v>
      </c>
      <c r="K5" s="2">
        <f t="shared" si="2"/>
        <v>40704800</v>
      </c>
      <c r="L5" s="2">
        <f t="shared" si="2"/>
        <v>42516934</v>
      </c>
      <c r="M5" s="2">
        <f t="shared" si="2"/>
        <v>25602294</v>
      </c>
      <c r="N5" s="2">
        <f t="shared" si="2"/>
        <v>7861230</v>
      </c>
      <c r="O5" s="2">
        <f t="shared" si="2"/>
        <v>13285304</v>
      </c>
      <c r="P5" s="2">
        <f t="shared" si="2"/>
        <v>14124439</v>
      </c>
      <c r="Q5" s="2">
        <f t="shared" si="2"/>
        <v>3745451</v>
      </c>
      <c r="R5" s="2">
        <f t="shared" si="2"/>
        <v>-12362830</v>
      </c>
    </row>
    <row r="6" spans="1:18" ht="15.5" x14ac:dyDescent="0.35">
      <c r="B6" t="s">
        <v>9</v>
      </c>
      <c r="C6" t="s">
        <v>10</v>
      </c>
      <c r="D6" s="2">
        <f>IFERROR(INDEX(D51:D500,MATCH($C$6,$C$51:$C$500,0)),"")</f>
        <v>149784781</v>
      </c>
      <c r="E6" s="2">
        <f>IFERROR(INDEX(E51:E500,MATCH($C$6,$C$51:$C$500,0)),"")</f>
        <v>152189987</v>
      </c>
      <c r="H6" s="2">
        <f>IFERROR(INDEX(D6:G6,COUNT(D6:G6)),"")</f>
        <v>152189987</v>
      </c>
      <c r="I6" s="2">
        <f t="shared" ref="I6:R6" si="3">IFERROR(INDEX(I51:I500,MATCH($C$6,$C$51:$C$500,0)),"")</f>
        <v>153481999</v>
      </c>
      <c r="J6" s="2">
        <f t="shared" si="3"/>
        <v>158242564</v>
      </c>
      <c r="K6" s="2">
        <f t="shared" si="3"/>
        <v>168619127</v>
      </c>
      <c r="L6" s="2">
        <f t="shared" si="3"/>
        <v>145875110</v>
      </c>
      <c r="M6" s="2">
        <f t="shared" si="3"/>
        <v>114655887</v>
      </c>
      <c r="N6" s="2">
        <f t="shared" si="3"/>
        <v>94530896</v>
      </c>
      <c r="O6" s="2">
        <f t="shared" si="3"/>
        <v>88563480</v>
      </c>
      <c r="P6" s="2">
        <f t="shared" si="3"/>
        <v>71731152</v>
      </c>
      <c r="Q6" s="2">
        <f t="shared" si="3"/>
        <v>61172122</v>
      </c>
      <c r="R6" s="2">
        <f t="shared" si="3"/>
        <v>39989375</v>
      </c>
    </row>
    <row r="7" spans="1:18" ht="15.5" x14ac:dyDescent="0.35">
      <c r="B7" t="s">
        <v>11</v>
      </c>
      <c r="C7" t="s">
        <v>12</v>
      </c>
      <c r="D7" s="3">
        <f>IFERROR(INDEX(D51:D500,MATCH($C$7,$C$51:$C$500,0))/1000000000,"")</f>
        <v>5.42</v>
      </c>
      <c r="E7" s="3">
        <f>IFERROR(INDEX(E51:E500,MATCH($C$7,$C$51:$C$500,0))/1000000000,"")</f>
        <v>5.42</v>
      </c>
      <c r="H7" s="3">
        <f>IFERROR(INDEX(D7:G7,COUNT(D7:G7)),"")</f>
        <v>5.42</v>
      </c>
      <c r="I7" s="3">
        <f t="shared" ref="I7:R7" si="4">IFERROR(INDEX(I51:I500,MATCH($C$7,$C$51:$C$500,0))/1000000000,"")</f>
        <v>5.42</v>
      </c>
      <c r="J7" s="3">
        <f t="shared" si="4"/>
        <v>5.42</v>
      </c>
      <c r="K7" s="3">
        <f t="shared" si="4"/>
        <v>5.42</v>
      </c>
      <c r="L7" s="3">
        <f t="shared" si="4"/>
        <v>5.42</v>
      </c>
      <c r="M7" s="3">
        <f t="shared" si="4"/>
        <v>5.42</v>
      </c>
      <c r="N7" s="3">
        <f t="shared" si="4"/>
        <v>5.42</v>
      </c>
      <c r="O7" s="3">
        <f t="shared" si="4"/>
        <v>5.42</v>
      </c>
      <c r="P7" s="3">
        <f t="shared" si="4"/>
        <v>5.03</v>
      </c>
      <c r="Q7" s="3">
        <f t="shared" si="4"/>
        <v>5.03</v>
      </c>
      <c r="R7" s="3">
        <f t="shared" si="4"/>
        <v>0</v>
      </c>
    </row>
    <row r="8" spans="1:18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-88000000000</v>
      </c>
      <c r="E8" s="2">
        <f>IFERROR(INDEX(E51:E500,MATCH("Free cash flow (Quarter)",$C$51:$C$500,0)),"")</f>
        <v>-35000000000</v>
      </c>
      <c r="H8" s="2">
        <f>IFERROR(INDEX(D8:G8,COUNT(D8:G8)),"")</f>
        <v>-35000000000</v>
      </c>
      <c r="I8" s="2">
        <f t="shared" ref="I8:R8" si="5">IFERROR(INDEX(I51:I500,MATCH($C$8,$C$51:$C$500,0)),"")</f>
        <v>80000000000</v>
      </c>
      <c r="J8" s="2">
        <f t="shared" si="5"/>
        <v>225000000000</v>
      </c>
      <c r="K8" s="2">
        <f t="shared" si="5"/>
        <v>295000000000</v>
      </c>
      <c r="L8" s="2">
        <f t="shared" si="5"/>
        <v>153000000000</v>
      </c>
      <c r="M8" s="2">
        <f t="shared" si="5"/>
        <v>365000000000</v>
      </c>
      <c r="N8" s="2">
        <f t="shared" si="5"/>
        <v>228000000000</v>
      </c>
      <c r="O8" s="2">
        <f t="shared" si="5"/>
        <v>-267000000000</v>
      </c>
      <c r="P8" s="2">
        <f t="shared" si="5"/>
        <v>-17000000000</v>
      </c>
      <c r="Q8" s="2">
        <f t="shared" si="5"/>
        <v>1000000000</v>
      </c>
      <c r="R8" s="2">
        <f t="shared" si="5"/>
        <v>44000000000</v>
      </c>
    </row>
    <row r="9" spans="1:18" ht="15.5" x14ac:dyDescent="0.35">
      <c r="A9" t="s">
        <v>16</v>
      </c>
      <c r="C9" t="s">
        <v>17</v>
      </c>
      <c r="D9" s="3">
        <f>IFERROR(INDEX(D51:D500,MATCH("Free cash flow per share (Quarter)",$C$51:$C$500,0)),"")</f>
        <v>-16.18</v>
      </c>
      <c r="E9" s="3">
        <f>IFERROR(INDEX(E51:E500,MATCH("Free cash flow per share (Quarter)",$C$51:$C$500,0)),"")</f>
        <v>-6.37</v>
      </c>
      <c r="H9" s="3">
        <f>IFERROR(INDEX(D9:G9,COUNT(D9:G9)),"")</f>
        <v>-6.37</v>
      </c>
      <c r="I9" s="3">
        <f t="shared" ref="I9:R9" si="6">IFERROR(INDEX(I51:I500,MATCH($C$9,$C$51:$C$500,0)),"")</f>
        <v>14.75</v>
      </c>
      <c r="J9" s="3">
        <f t="shared" si="6"/>
        <v>41.6</v>
      </c>
      <c r="K9" s="3">
        <f t="shared" si="6"/>
        <v>54.48</v>
      </c>
      <c r="L9" s="3">
        <f t="shared" si="6"/>
        <v>28.31</v>
      </c>
      <c r="M9" s="3">
        <f t="shared" si="6"/>
        <v>67.39</v>
      </c>
      <c r="N9" s="3">
        <f t="shared" si="6"/>
        <v>42.15</v>
      </c>
      <c r="O9" s="3">
        <f t="shared" si="6"/>
        <v>-49.33</v>
      </c>
      <c r="P9" s="3">
        <f t="shared" si="6"/>
        <v>-3.34</v>
      </c>
      <c r="Q9" s="3">
        <f t="shared" si="6"/>
        <v>0.24</v>
      </c>
      <c r="R9" s="3">
        <f t="shared" si="6"/>
        <v>14685.29</v>
      </c>
    </row>
    <row r="10" spans="1:18" ht="15.5" x14ac:dyDescent="0.35">
      <c r="C10" t="s">
        <v>18</v>
      </c>
      <c r="D10" s="3">
        <f ca="1">IFERROR(IF(D9=0,"",D2/D9),"")</f>
        <v>-21.631644004944377</v>
      </c>
      <c r="E10" s="3">
        <f ca="1">IFERROR(IF(E9=0,"",E2/E9),"")</f>
        <v>-45.839874411302979</v>
      </c>
      <c r="I10" s="3">
        <f t="shared" ref="I10:R10" ca="1" si="7">IFERROR(IF(I9=0,"",I2/I9),"")</f>
        <v>24.406779661016948</v>
      </c>
      <c r="J10" s="3">
        <f t="shared" ca="1" si="7"/>
        <v>9.6634615384615383</v>
      </c>
      <c r="K10" s="3">
        <f t="shared" ca="1" si="7"/>
        <v>9.2694566813509542</v>
      </c>
      <c r="L10" s="3">
        <f t="shared" ca="1" si="7"/>
        <v>21.017308371600141</v>
      </c>
      <c r="M10" s="3">
        <f t="shared" ca="1" si="7"/>
        <v>5.9652767472918828</v>
      </c>
      <c r="N10" s="3">
        <f t="shared" ca="1" si="7"/>
        <v>4.1281138790035588</v>
      </c>
      <c r="O10" s="3">
        <f t="shared" ca="1" si="7"/>
        <v>-3.7502533954996959</v>
      </c>
      <c r="P10" s="3">
        <f t="shared" ca="1" si="7"/>
        <v>-46.107784431137723</v>
      </c>
      <c r="Q10" s="3">
        <f t="shared" ca="1" si="7"/>
        <v>458.33333333333337</v>
      </c>
      <c r="R10" s="3" t="str">
        <f t="shared" ca="1" si="7"/>
        <v/>
      </c>
    </row>
    <row r="11" spans="1:18" ht="15.5" x14ac:dyDescent="0.35">
      <c r="B11" t="s">
        <v>19</v>
      </c>
      <c r="C11" t="s">
        <v>20</v>
      </c>
      <c r="D11" s="2">
        <f>IFERROR(INDEX(D51:D500,MATCH($C$11,$C$51:$C$500,0)),"")</f>
        <v>48060754</v>
      </c>
      <c r="E11" s="2">
        <f>IFERROR(INDEX(E51:E500,MATCH($C$11,$C$51:$C$500,0)),"")</f>
        <v>58720869</v>
      </c>
      <c r="H11" s="2">
        <f>IFERROR(INDEX(D11:G11,COUNT(D11:G11)),"")</f>
        <v>58720869</v>
      </c>
      <c r="I11" s="2">
        <f t="shared" ref="I11:R11" si="8">IFERROR(INDEX(I51:I500,MATCH($C$11,$C$51:$C$500,0)),"")</f>
        <v>55695865</v>
      </c>
      <c r="J11" s="2">
        <f t="shared" si="8"/>
        <v>54626940</v>
      </c>
      <c r="K11" s="2">
        <f t="shared" si="8"/>
        <v>24550603</v>
      </c>
      <c r="L11" s="2">
        <f t="shared" si="8"/>
        <v>30526525</v>
      </c>
      <c r="M11" s="2">
        <f t="shared" si="8"/>
        <v>21907017</v>
      </c>
      <c r="N11" s="2">
        <f t="shared" si="8"/>
        <v>12646857</v>
      </c>
      <c r="O11" s="2">
        <f t="shared" si="8"/>
        <v>3426946</v>
      </c>
      <c r="P11" s="2">
        <f t="shared" si="8"/>
        <v>13493264</v>
      </c>
      <c r="Q11" s="2">
        <f t="shared" si="8"/>
        <v>14314453</v>
      </c>
      <c r="R11" s="2">
        <f t="shared" si="8"/>
        <v>8536328</v>
      </c>
    </row>
    <row r="12" spans="1:18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-672000000000</v>
      </c>
      <c r="E12" s="2">
        <f>IFERROR(INDEX(E51:E500,MATCH("Net Debt (Quarter)",$C$51:$C$500,0)),"")</f>
        <v>-838000000000</v>
      </c>
      <c r="H12" s="2">
        <f>IFERROR(INDEX(D12:G12,COUNT(D12:G12)),"")</f>
        <v>-838000000000</v>
      </c>
      <c r="I12" s="2">
        <f t="shared" ref="I12:R12" si="9">IFERROR(INDEX(I51:I500,MATCH($C$12,$C$51:$C$500,0)),"")</f>
        <v>-770000000000</v>
      </c>
      <c r="J12" s="2">
        <f t="shared" si="9"/>
        <v>-581000000000</v>
      </c>
      <c r="K12" s="2">
        <f t="shared" si="9"/>
        <v>-117000000000</v>
      </c>
      <c r="L12" s="2">
        <f t="shared" si="9"/>
        <v>-341000000000</v>
      </c>
      <c r="M12" s="2">
        <f t="shared" si="9"/>
        <v>56000000000</v>
      </c>
      <c r="N12" s="2">
        <f t="shared" si="9"/>
        <v>318000000000</v>
      </c>
      <c r="O12" s="2">
        <f t="shared" si="9"/>
        <v>512000000000</v>
      </c>
      <c r="P12" s="2">
        <f t="shared" si="9"/>
        <v>172000000000</v>
      </c>
      <c r="Q12" s="2">
        <f t="shared" si="9"/>
        <v>241000000000</v>
      </c>
      <c r="R12" s="2">
        <f t="shared" si="9"/>
        <v>433000000000</v>
      </c>
    </row>
    <row r="13" spans="1:18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188000000000</v>
      </c>
      <c r="E13" s="2">
        <f>IFERROR(INDEX(E51:E500,MATCH("Total Debt (Quarter)",$C$51:$C$500,0)),"")</f>
        <v>160000000000</v>
      </c>
      <c r="H13" s="2">
        <f>IFERROR(INDEX(D13:G13,COUNT(D13:G13)),"")</f>
        <v>160000000000</v>
      </c>
      <c r="I13" s="2">
        <f t="shared" ref="I13:R13" si="10">IFERROR(INDEX(I51:I500,MATCH($C$13,$C$51:$C$500,0)),"")</f>
        <v>161000000000</v>
      </c>
      <c r="J13" s="2">
        <f t="shared" si="10"/>
        <v>301000000000</v>
      </c>
      <c r="K13" s="2">
        <f t="shared" si="10"/>
        <v>262000000000</v>
      </c>
      <c r="L13" s="2">
        <f t="shared" si="10"/>
        <v>135000000000</v>
      </c>
      <c r="M13" s="2">
        <f t="shared" si="10"/>
        <v>369000000000</v>
      </c>
      <c r="N13" s="2">
        <f t="shared" si="10"/>
        <v>497000000000</v>
      </c>
      <c r="O13" s="2">
        <f t="shared" si="10"/>
        <v>559000000000</v>
      </c>
      <c r="P13" s="2">
        <f t="shared" si="10"/>
        <v>367000000000</v>
      </c>
      <c r="Q13" s="2">
        <f t="shared" si="10"/>
        <v>435000000000</v>
      </c>
      <c r="R13" s="2">
        <f t="shared" si="10"/>
        <v>548000000000</v>
      </c>
    </row>
    <row r="14" spans="1:18" ht="15.5" x14ac:dyDescent="0.35">
      <c r="C14" t="s">
        <v>27</v>
      </c>
      <c r="D14" s="2">
        <f>IFERROR(INDEX(D51:D500,MATCH($C$14,$C$51:$C$500,0)),"")</f>
        <v>-187117</v>
      </c>
      <c r="E14" s="2">
        <f>IFERROR(INDEX(E51:E500,MATCH($C$14,$C$51:$C$500,0)),"")</f>
        <v>-184474</v>
      </c>
      <c r="H14" s="2">
        <f>IFERROR(SUM(D14:G14)*(4/MAX(1,COUNT(D14:G14))),"")</f>
        <v>-743182</v>
      </c>
      <c r="I14" s="2">
        <f t="shared" ref="I14:R14" si="11">IFERROR(INDEX(I51:I500,MATCH($C$14,$C$51:$C$500,0)),"")</f>
        <v>-1353939</v>
      </c>
      <c r="J14" s="2">
        <f t="shared" si="11"/>
        <v>-1654160</v>
      </c>
      <c r="K14" s="2">
        <f t="shared" si="11"/>
        <v>-1519185</v>
      </c>
      <c r="L14" s="2">
        <f t="shared" si="11"/>
        <v>-477551</v>
      </c>
      <c r="M14" s="2">
        <f t="shared" si="11"/>
        <v>-1143966</v>
      </c>
      <c r="N14" s="2">
        <f t="shared" si="11"/>
        <v>-1583897</v>
      </c>
      <c r="O14" s="2">
        <f t="shared" si="11"/>
        <v>-1878015</v>
      </c>
      <c r="P14" s="2">
        <f t="shared" si="11"/>
        <v>-1287558</v>
      </c>
      <c r="Q14" s="2">
        <f t="shared" si="11"/>
        <v>-1265709</v>
      </c>
      <c r="R14" s="2">
        <f t="shared" si="11"/>
        <v>-1225407</v>
      </c>
    </row>
    <row r="15" spans="1:18" ht="15.5" x14ac:dyDescent="0.35">
      <c r="C15" t="s">
        <v>28</v>
      </c>
      <c r="D15" s="2">
        <f>IFERROR(INDEX(D51:D500,MATCH($C$15,$C$51:$C$500,0)),"")</f>
        <v>110395</v>
      </c>
      <c r="E15" s="2">
        <f>IFERROR(INDEX(E51:E500,MATCH($C$15,$C$51:$C$500,0)),"")</f>
        <v>139910</v>
      </c>
      <c r="H15" s="2">
        <f>IFERROR(SUM(D15:G15)*(4/MAX(1,COUNT(D15:G15))),"")</f>
        <v>500610</v>
      </c>
      <c r="I15" s="2">
        <f t="shared" ref="I15:R15" si="12">IFERROR(INDEX(I51:I500,MATCH($C$15,$C$51:$C$500,0)),"")</f>
        <v>-1469138</v>
      </c>
      <c r="J15" s="2">
        <f t="shared" si="12"/>
        <v>-2306722</v>
      </c>
      <c r="K15" s="2">
        <f t="shared" si="12"/>
        <v>-5102102</v>
      </c>
      <c r="L15" s="2">
        <f t="shared" si="12"/>
        <v>-4495932</v>
      </c>
      <c r="M15" s="2">
        <f t="shared" si="12"/>
        <v>-2683397</v>
      </c>
      <c r="N15" s="2">
        <f t="shared" si="12"/>
        <v>1364174</v>
      </c>
      <c r="O15" s="2">
        <f t="shared" si="12"/>
        <v>703583</v>
      </c>
      <c r="P15" s="2">
        <f t="shared" si="12"/>
        <v>-1505171</v>
      </c>
      <c r="Q15" s="2">
        <f t="shared" si="12"/>
        <v>-779750</v>
      </c>
      <c r="R15" s="2">
        <f t="shared" si="12"/>
        <v>0</v>
      </c>
    </row>
    <row r="16" spans="1:18" ht="15.5" x14ac:dyDescent="0.35">
      <c r="C16" t="s">
        <v>29</v>
      </c>
      <c r="D16" s="2">
        <f>IFERROR(INDEX(D51:D500,MATCH($C$16,$C$51:$C$500,0)),"")</f>
        <v>-797886</v>
      </c>
      <c r="E16" s="2">
        <f>IFERROR(INDEX(E51:E500,MATCH($C$16,$C$51:$C$500,0)),"")</f>
        <v>-1431922</v>
      </c>
      <c r="H16" s="2">
        <f>IFERROR(SUM(D16:G16)*(4/MAX(1,COUNT(D16:G16))),"")</f>
        <v>-4459616</v>
      </c>
      <c r="I16" s="2">
        <f t="shared" ref="I16:R16" si="13">IFERROR(INDEX(I51:I500,MATCH($C$16,$C$51:$C$500,0)),"")</f>
        <v>1758207</v>
      </c>
      <c r="J16" s="2">
        <f t="shared" si="13"/>
        <v>16629599</v>
      </c>
      <c r="K16" s="2">
        <f t="shared" si="13"/>
        <v>45992754</v>
      </c>
      <c r="L16" s="2">
        <f t="shared" si="13"/>
        <v>46828255</v>
      </c>
      <c r="M16" s="2">
        <f t="shared" si="13"/>
        <v>27725203</v>
      </c>
      <c r="N16" s="2">
        <f t="shared" si="13"/>
        <v>7066046</v>
      </c>
      <c r="O16" s="2">
        <f t="shared" si="13"/>
        <v>12585035</v>
      </c>
      <c r="P16" s="2">
        <f t="shared" si="13"/>
        <v>15518187</v>
      </c>
      <c r="Q16" s="2">
        <f t="shared" si="13"/>
        <v>4697936</v>
      </c>
      <c r="R16" s="2">
        <f t="shared" si="13"/>
        <v>-12405335</v>
      </c>
    </row>
    <row r="17" spans="1:18" ht="15.5" x14ac:dyDescent="0.35">
      <c r="A17" t="s">
        <v>30</v>
      </c>
    </row>
    <row r="18" spans="1:18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</row>
    <row r="19" spans="1:18" ht="15.5" x14ac:dyDescent="0.35">
      <c r="A19" t="s">
        <v>44</v>
      </c>
      <c r="C19" t="s">
        <v>45</v>
      </c>
    </row>
    <row r="20" spans="1:18" ht="15.5" x14ac:dyDescent="0.35">
      <c r="A20" t="s">
        <v>46</v>
      </c>
      <c r="C20" t="s">
        <v>47</v>
      </c>
      <c r="D20" s="2">
        <f ca="1">IFERROR(D21*D2,"")</f>
        <v>1897000000000</v>
      </c>
      <c r="E20" s="2">
        <f ca="1">IFERROR(E21*E2,"")</f>
        <v>1582640000000</v>
      </c>
      <c r="H20" s="2">
        <f t="shared" ref="H20:R20" ca="1" si="14">IFERROR(H21*H2,"")</f>
        <v>1582640000000</v>
      </c>
      <c r="I20" s="2">
        <f t="shared" ca="1" si="14"/>
        <v>1951200000000</v>
      </c>
      <c r="J20" s="2">
        <f t="shared" ca="1" si="14"/>
        <v>2178840000000</v>
      </c>
      <c r="K20" s="2">
        <f t="shared" ca="1" si="14"/>
        <v>2737100000000</v>
      </c>
      <c r="L20" s="2">
        <f t="shared" ca="1" si="14"/>
        <v>3224900000000</v>
      </c>
      <c r="M20" s="2">
        <f t="shared" ca="1" si="14"/>
        <v>2178840000000</v>
      </c>
      <c r="N20" s="2">
        <f t="shared" ca="1" si="14"/>
        <v>943080000000</v>
      </c>
      <c r="O20" s="2">
        <f t="shared" ca="1" si="14"/>
        <v>1002700000000</v>
      </c>
      <c r="P20" s="2">
        <f t="shared" ca="1" si="14"/>
        <v>774620000000</v>
      </c>
      <c r="Q20" s="2">
        <f t="shared" ca="1" si="14"/>
        <v>553300000000</v>
      </c>
      <c r="R20" s="2" t="str">
        <f t="shared" ca="1" si="14"/>
        <v/>
      </c>
    </row>
    <row r="21" spans="1:18" ht="15.5" x14ac:dyDescent="0.35">
      <c r="C21" t="s">
        <v>12</v>
      </c>
      <c r="D21" s="2">
        <f>IFERROR(INDEX(D51:D500,MATCH($C$7,$C$51:$C$500,0)),"")</f>
        <v>5420000000</v>
      </c>
      <c r="E21" s="2">
        <f>IFERROR(INDEX(E51:E500,MATCH($C$7,$C$51:$C$500,0)),"")</f>
        <v>5420000000</v>
      </c>
      <c r="H21" s="2">
        <f>IFERROR(INDEX(D21:G21,COUNT(D21:G21)),"")</f>
        <v>5420000000</v>
      </c>
      <c r="I21" s="2">
        <f t="shared" ref="I21:R21" si="15">IFERROR(INDEX(I51:I500,MATCH($C$7,$C$51:$C$500,0)),"")</f>
        <v>5420000000</v>
      </c>
      <c r="J21" s="2">
        <f t="shared" si="15"/>
        <v>5420000000</v>
      </c>
      <c r="K21" s="2">
        <f t="shared" si="15"/>
        <v>5420000000</v>
      </c>
      <c r="L21" s="2">
        <f t="shared" si="15"/>
        <v>5420000000</v>
      </c>
      <c r="M21" s="2">
        <f t="shared" si="15"/>
        <v>5420000000</v>
      </c>
      <c r="N21" s="2">
        <f t="shared" si="15"/>
        <v>5420000000</v>
      </c>
      <c r="O21" s="2">
        <f t="shared" si="15"/>
        <v>5420000000</v>
      </c>
      <c r="P21" s="2">
        <f t="shared" si="15"/>
        <v>5030000000</v>
      </c>
      <c r="Q21" s="2">
        <f t="shared" si="15"/>
        <v>5030000000</v>
      </c>
      <c r="R21" s="2">
        <f t="shared" si="15"/>
        <v>0</v>
      </c>
    </row>
    <row r="23" spans="1:18" ht="15.5" x14ac:dyDescent="0.35">
      <c r="B23" t="s">
        <v>48</v>
      </c>
      <c r="C23" t="s">
        <v>49</v>
      </c>
      <c r="D23" s="3">
        <f>IFERROR(D5/D6*100,"")</f>
        <v>-0.45871816576612018</v>
      </c>
      <c r="E23" s="3">
        <f>IFERROR(E5/E6*100,"")</f>
        <v>-0.8426027396927237</v>
      </c>
      <c r="H23" s="3">
        <f t="shared" ref="H23:R23" si="16">IFERROR(H5/H6*100,"")</f>
        <v>-2.5881426745900176</v>
      </c>
      <c r="I23" s="3">
        <f t="shared" si="16"/>
        <v>0.1807703846755345</v>
      </c>
      <c r="J23" s="3">
        <f t="shared" si="16"/>
        <v>8.9176063906547913</v>
      </c>
      <c r="K23" s="3">
        <f t="shared" si="16"/>
        <v>24.140084653622953</v>
      </c>
      <c r="L23" s="3">
        <f t="shared" si="16"/>
        <v>29.146119581332279</v>
      </c>
      <c r="M23" s="3">
        <f t="shared" si="16"/>
        <v>22.329681161508962</v>
      </c>
      <c r="N23" s="3">
        <f t="shared" si="16"/>
        <v>8.3160430426894507</v>
      </c>
      <c r="O23" s="3">
        <f t="shared" si="16"/>
        <v>15.000882982466363</v>
      </c>
      <c r="P23" s="3">
        <f t="shared" si="16"/>
        <v>19.69080184297054</v>
      </c>
      <c r="Q23" s="3">
        <f t="shared" si="16"/>
        <v>6.1228070525328508</v>
      </c>
      <c r="R23" s="3">
        <f t="shared" si="16"/>
        <v>-30.915286873075658</v>
      </c>
    </row>
    <row r="24" spans="1:18" ht="15.5" x14ac:dyDescent="0.35">
      <c r="C24" t="s">
        <v>50</v>
      </c>
      <c r="D24" s="4" t="str">
        <f>IFERROR(_xlfn.RRI(5,I23,D23),"")</f>
        <v/>
      </c>
      <c r="E24" s="4" t="str">
        <f>IFERROR(_xlfn.RRI(5,J23,E23),"")</f>
        <v/>
      </c>
      <c r="H24" s="4" t="str">
        <f t="shared" ref="H24:R24" si="17">IFERROR(_xlfn.RRI(5,M23,H23),"")</f>
        <v/>
      </c>
      <c r="I24" s="4">
        <f t="shared" si="17"/>
        <v>-0.53501160857185803</v>
      </c>
      <c r="J24" s="4">
        <f t="shared" si="17"/>
        <v>-9.8789391735777166E-2</v>
      </c>
      <c r="K24" s="4">
        <f t="shared" si="17"/>
        <v>4.1585864521068938E-2</v>
      </c>
      <c r="L24" s="4">
        <f t="shared" si="17"/>
        <v>0.36623697213500672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51</v>
      </c>
      <c r="C25" t="s">
        <v>52</v>
      </c>
      <c r="D25" s="3">
        <f>IFERROR(INDEX(D51:D500,MATCH($A$25,$C$51:$C$500,0)),"")</f>
        <v>-2.23</v>
      </c>
      <c r="E25" s="3">
        <f>IFERROR(INDEX(E51:E500,MATCH($A$25,$C$51:$C$500,0)),"")</f>
        <v>-3.99</v>
      </c>
      <c r="H25" s="3">
        <f>IFERROR(INDEX(D25:G25,COUNT(D25:G25)),"")</f>
        <v>-3.99</v>
      </c>
      <c r="I25" s="3">
        <f t="shared" ref="I25:R25" si="18">IFERROR(INDEX(I51:I500,MATCH($C$25,$C$51:$C$500,0)),"")</f>
        <v>0.75</v>
      </c>
      <c r="J25" s="3">
        <f t="shared" si="18"/>
        <v>41.51</v>
      </c>
      <c r="K25" s="3">
        <f t="shared" si="18"/>
        <v>114.86</v>
      </c>
      <c r="L25" s="3">
        <f t="shared" si="18"/>
        <v>115.9</v>
      </c>
      <c r="M25" s="3">
        <f t="shared" si="18"/>
        <v>66.099999999999994</v>
      </c>
      <c r="N25" s="3">
        <f t="shared" si="18"/>
        <v>22.68</v>
      </c>
      <c r="O25" s="3">
        <f t="shared" si="18"/>
        <v>34.700000000000003</v>
      </c>
      <c r="P25" s="3">
        <f t="shared" si="18"/>
        <v>39.700000000000003</v>
      </c>
      <c r="Q25" s="3">
        <f t="shared" si="18"/>
        <v>10.43</v>
      </c>
      <c r="R25" s="3">
        <f t="shared" si="18"/>
        <v>-55027.6</v>
      </c>
    </row>
    <row r="26" spans="1:18" ht="15.5" x14ac:dyDescent="0.35">
      <c r="C26" t="s">
        <v>53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R26" si="19">IFERROR(_xlfn.RRI(5,M25,H25),"")</f>
        <v/>
      </c>
      <c r="I26" s="4">
        <f t="shared" si="19"/>
        <v>-0.49431084177119922</v>
      </c>
      <c r="J26" s="4">
        <f t="shared" si="19"/>
        <v>3.6488890985960643E-2</v>
      </c>
      <c r="K26" s="4">
        <f t="shared" si="19"/>
        <v>0.23673217908394273</v>
      </c>
      <c r="L26" s="4">
        <f t="shared" si="19"/>
        <v>0.61867561982410257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54</v>
      </c>
      <c r="D27" s="3">
        <f>IFERROR(D4/D21,"")</f>
        <v>2.1328632841328414E-3</v>
      </c>
      <c r="E27" s="3">
        <f>IFERROR(E4/E21,"")</f>
        <v>1.9537911439114391E-3</v>
      </c>
      <c r="H27" s="3">
        <f t="shared" ref="H27:R27" si="20">IFERROR(H4/H21,"")</f>
        <v>8.1733088560885601E-3</v>
      </c>
      <c r="I27" s="3">
        <f t="shared" si="20"/>
        <v>1.0535676014760147E-2</v>
      </c>
      <c r="J27" s="3">
        <f t="shared" si="20"/>
        <v>1.4982487269372693E-2</v>
      </c>
      <c r="K27" s="3">
        <f t="shared" si="20"/>
        <v>1.8891403505535056E-2</v>
      </c>
      <c r="L27" s="3">
        <f t="shared" si="20"/>
        <v>2.2007473062730626E-2</v>
      </c>
      <c r="M27" s="3">
        <f t="shared" si="20"/>
        <v>2.0061558302583025E-2</v>
      </c>
      <c r="N27" s="3">
        <f t="shared" si="20"/>
        <v>1.2611626568265682E-2</v>
      </c>
      <c r="O27" s="3">
        <f t="shared" si="20"/>
        <v>1.3897611254612545E-2</v>
      </c>
      <c r="P27" s="3">
        <f t="shared" si="20"/>
        <v>1.2636972564612325E-2</v>
      </c>
      <c r="Q27" s="3">
        <f t="shared" si="20"/>
        <v>9.7428844930417501E-3</v>
      </c>
      <c r="R27" s="3" t="str">
        <f t="shared" si="20"/>
        <v/>
      </c>
    </row>
    <row r="28" spans="1:18" ht="15.5" x14ac:dyDescent="0.35">
      <c r="C28" t="s">
        <v>55</v>
      </c>
      <c r="D28" s="4">
        <f>IFERROR(_xlfn.RRI(5,I27,D27),"")</f>
        <v>-0.27345900854312144</v>
      </c>
      <c r="E28" s="4">
        <f>IFERROR(_xlfn.RRI(5,J27,E27),"")</f>
        <v>-0.33463669781889593</v>
      </c>
      <c r="H28" s="4">
        <f t="shared" ref="H28:R28" si="21">IFERROR(_xlfn.RRI(5,M27,H27),"")</f>
        <v>-0.16438418820513678</v>
      </c>
      <c r="I28" s="4">
        <f t="shared" si="21"/>
        <v>-3.5331136987361456E-2</v>
      </c>
      <c r="J28" s="4">
        <f t="shared" si="21"/>
        <v>1.5146570085446953E-2</v>
      </c>
      <c r="K28" s="4">
        <f t="shared" si="21"/>
        <v>8.3737836993806658E-2</v>
      </c>
      <c r="L28" s="4">
        <f t="shared" si="21"/>
        <v>0.17700016853783263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56</v>
      </c>
      <c r="H29" s="4">
        <f t="shared" ref="H29:R29" si="22">IFERROR(((H25-I25)/I25)*100%,"")</f>
        <v>-6.32</v>
      </c>
      <c r="I29" s="4">
        <f t="shared" si="22"/>
        <v>-0.98193206456275595</v>
      </c>
      <c r="J29" s="4">
        <f t="shared" si="22"/>
        <v>-0.63860351732543963</v>
      </c>
      <c r="K29" s="4">
        <f t="shared" si="22"/>
        <v>-8.9732528041415547E-3</v>
      </c>
      <c r="L29" s="4">
        <f t="shared" si="22"/>
        <v>0.75340393343419088</v>
      </c>
      <c r="M29" s="4">
        <f t="shared" si="22"/>
        <v>1.9144620811287476</v>
      </c>
      <c r="N29" s="4">
        <f t="shared" si="22"/>
        <v>-0.34639769452449576</v>
      </c>
      <c r="O29" s="4">
        <f t="shared" si="22"/>
        <v>-0.12594458438287154</v>
      </c>
      <c r="P29" s="4">
        <f t="shared" si="22"/>
        <v>2.806327900287632</v>
      </c>
      <c r="Q29" s="4">
        <f t="shared" si="22"/>
        <v>-1.0001895412483917</v>
      </c>
      <c r="R29" s="4" t="str">
        <f t="shared" si="22"/>
        <v/>
      </c>
    </row>
    <row r="30" spans="1:18" ht="15.5" x14ac:dyDescent="0.35">
      <c r="C30" t="s">
        <v>57</v>
      </c>
      <c r="H30" s="4">
        <f t="shared" ref="H30:R30" si="23">IFERROR(((H27-I27)/I27)*100%,"")</f>
        <v>-0.22422549396564451</v>
      </c>
      <c r="I30" s="4">
        <f t="shared" si="23"/>
        <v>-0.29680060290808652</v>
      </c>
      <c r="J30" s="4">
        <f t="shared" si="23"/>
        <v>-0.20691507833269646</v>
      </c>
      <c r="K30" s="4">
        <f t="shared" si="23"/>
        <v>-0.1415914288893346</v>
      </c>
      <c r="L30" s="4">
        <f t="shared" si="23"/>
        <v>9.6997188892203601E-2</v>
      </c>
      <c r="M30" s="4">
        <f t="shared" si="23"/>
        <v>0.59071934091859479</v>
      </c>
      <c r="N30" s="4">
        <f t="shared" si="23"/>
        <v>-9.2532785871388634E-2</v>
      </c>
      <c r="O30" s="4">
        <f t="shared" si="23"/>
        <v>9.9757966835381309E-2</v>
      </c>
      <c r="P30" s="4">
        <f t="shared" si="23"/>
        <v>0.29704632890162025</v>
      </c>
      <c r="Q30" s="4" t="str">
        <f t="shared" si="23"/>
        <v/>
      </c>
      <c r="R30" s="4" t="str">
        <f t="shared" si="23"/>
        <v/>
      </c>
    </row>
    <row r="32" spans="1:18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492.61</v>
      </c>
      <c r="E32" s="3">
        <f>IFERROR(INDEX(E51:E500,MATCH($A$32,$C$51:$C$500,0)),"")</f>
        <v>474.43</v>
      </c>
      <c r="H32" s="3">
        <f>IFERROR(INDEX(D32:G32,COUNT(D32:G32)),"")</f>
        <v>474.43</v>
      </c>
      <c r="I32" s="3">
        <f t="shared" ref="I32:R32" si="24">IFERROR(INDEX(I51:I500,MATCH($C$32,$C$51:$C$500,0)),"")</f>
        <v>470.6</v>
      </c>
      <c r="J32" s="3">
        <f t="shared" si="24"/>
        <v>469.08</v>
      </c>
      <c r="K32" s="3">
        <f t="shared" si="24"/>
        <v>478.21</v>
      </c>
      <c r="L32" s="3">
        <f t="shared" si="24"/>
        <v>417.79</v>
      </c>
      <c r="M32" s="3">
        <f t="shared" si="24"/>
        <v>301.05</v>
      </c>
      <c r="N32" s="3">
        <f t="shared" si="24"/>
        <v>246.14</v>
      </c>
      <c r="O32" s="3">
        <f t="shared" si="24"/>
        <v>227.27</v>
      </c>
      <c r="P32" s="3">
        <f t="shared" si="24"/>
        <v>206.51</v>
      </c>
      <c r="Q32" s="3">
        <f t="shared" si="24"/>
        <v>164.76</v>
      </c>
      <c r="R32" s="3">
        <f t="shared" si="24"/>
        <v>179099.08</v>
      </c>
    </row>
    <row r="33" spans="1:18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0.59</v>
      </c>
      <c r="E33" s="3">
        <f>IFERROR(INDEX(E51:E500,MATCH($A$33,$C$51:$C$500,0)),"")</f>
        <v>0.73</v>
      </c>
      <c r="H33" s="3">
        <f>IFERROR(INDEX(D33:G33,COUNT(D33:G33)),"")</f>
        <v>0.73</v>
      </c>
      <c r="I33" s="3">
        <f t="shared" ref="I33:R33" si="25">IFERROR(INDEX(I51:I500,MATCH($C$33,$C$51:$C$500,0)),"")</f>
        <v>0.76</v>
      </c>
      <c r="J33" s="3">
        <f t="shared" si="25"/>
        <v>0.86</v>
      </c>
      <c r="K33" s="3">
        <f t="shared" si="25"/>
        <v>1.06</v>
      </c>
      <c r="L33" s="3">
        <f t="shared" si="25"/>
        <v>1.42</v>
      </c>
      <c r="M33" s="3">
        <f t="shared" si="25"/>
        <v>1.34</v>
      </c>
      <c r="N33" s="3">
        <f t="shared" si="25"/>
        <v>0.71</v>
      </c>
      <c r="O33" s="3">
        <f t="shared" si="25"/>
        <v>0.81</v>
      </c>
      <c r="P33" s="3">
        <f t="shared" si="25"/>
        <v>0.75</v>
      </c>
      <c r="Q33" s="3">
        <f t="shared" si="25"/>
        <v>0.67</v>
      </c>
      <c r="R33" s="3">
        <f t="shared" si="25"/>
        <v>0</v>
      </c>
    </row>
    <row r="34" spans="1:18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-130.94</v>
      </c>
      <c r="E34" s="3">
        <f>IFERROR(INDEX(E51:E500,MATCH($A$34,$C$51:$C$500,0)),"")</f>
        <v>-87.22</v>
      </c>
      <c r="H34" s="3">
        <f>IFERROR(INDEX(D34:G34,COUNT(D34:G34)),"")</f>
        <v>-87.22</v>
      </c>
      <c r="I34" s="3">
        <f t="shared" ref="I34:R34" si="26">IFERROR(INDEX(I51:I500,MATCH($C$34,$C$51:$C$500,0)),"")</f>
        <v>480</v>
      </c>
      <c r="J34" s="3">
        <f t="shared" si="26"/>
        <v>9.68</v>
      </c>
      <c r="K34" s="3">
        <f t="shared" si="26"/>
        <v>4.4000000000000004</v>
      </c>
      <c r="L34" s="3">
        <f t="shared" si="26"/>
        <v>5.13</v>
      </c>
      <c r="M34" s="3">
        <f t="shared" si="26"/>
        <v>6.08</v>
      </c>
      <c r="N34" s="3">
        <f t="shared" si="26"/>
        <v>7.67</v>
      </c>
      <c r="O34" s="3">
        <f t="shared" si="26"/>
        <v>5.33</v>
      </c>
      <c r="P34" s="3">
        <f t="shared" si="26"/>
        <v>3.88</v>
      </c>
      <c r="Q34" s="3">
        <f t="shared" si="26"/>
        <v>10.55</v>
      </c>
      <c r="R34" s="3">
        <f t="shared" si="26"/>
        <v>0</v>
      </c>
    </row>
    <row r="35" spans="1:18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7.8</v>
      </c>
      <c r="E35" s="3">
        <f>IFERROR(INDEX(E51:E500,MATCH($A$35,$C$51:$C$500,0)),"")</f>
        <v>10.56</v>
      </c>
      <c r="H35" s="3">
        <f>IFERROR(INDEX(D35:G35,COUNT(D35:G35)),"")</f>
        <v>10.56</v>
      </c>
      <c r="I35" s="3">
        <f t="shared" ref="I35:R35" si="27">IFERROR(INDEX(I51:I500,MATCH($C$35,$C$51:$C$500,0)),"")</f>
        <v>2.0699999999999998</v>
      </c>
      <c r="J35" s="3">
        <f t="shared" si="27"/>
        <v>1.69</v>
      </c>
      <c r="K35" s="3">
        <f t="shared" si="27"/>
        <v>1.75</v>
      </c>
      <c r="L35" s="3">
        <f t="shared" si="27"/>
        <v>1.82</v>
      </c>
      <c r="M35" s="3">
        <f t="shared" si="27"/>
        <v>1.4</v>
      </c>
      <c r="N35" s="3">
        <f t="shared" si="27"/>
        <v>0.95</v>
      </c>
      <c r="O35" s="3">
        <f t="shared" si="27"/>
        <v>0.94</v>
      </c>
      <c r="P35" s="3">
        <f t="shared" si="27"/>
        <v>0.86</v>
      </c>
      <c r="Q35" s="3">
        <f t="shared" si="27"/>
        <v>0.84</v>
      </c>
      <c r="R35" s="3">
        <f t="shared" si="27"/>
        <v>0</v>
      </c>
    </row>
    <row r="36" spans="1:18" ht="15.5" x14ac:dyDescent="0.35">
      <c r="B36" t="s">
        <v>70</v>
      </c>
      <c r="C36" t="s">
        <v>71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R36" si="28">IFERROR(INDEX(H51:H500,MATCH($C$36,$C$51:$C$500,0)),"")</f>
        <v>-0.39960000000000001</v>
      </c>
      <c r="I36" s="4">
        <f t="shared" si="28"/>
        <v>6.6886999999999999</v>
      </c>
      <c r="J36" s="4">
        <f t="shared" si="28"/>
        <v>0.86719999999999997</v>
      </c>
      <c r="K36" s="4">
        <f t="shared" si="28"/>
        <v>0.41789999999999999</v>
      </c>
      <c r="L36" s="4">
        <f t="shared" si="28"/>
        <v>0.43140000000000001</v>
      </c>
      <c r="M36" s="4">
        <f t="shared" si="28"/>
        <v>0.42359999999999998</v>
      </c>
      <c r="N36" s="4">
        <f t="shared" si="28"/>
        <v>0.35270000000000001</v>
      </c>
      <c r="O36" s="4">
        <f t="shared" si="28"/>
        <v>0.14410000000000001</v>
      </c>
      <c r="P36" s="4">
        <f t="shared" si="28"/>
        <v>0.32549999999999996</v>
      </c>
      <c r="Q36" s="4">
        <f t="shared" si="28"/>
        <v>0.51649999999999996</v>
      </c>
      <c r="R36" s="4">
        <f t="shared" si="28"/>
        <v>0</v>
      </c>
    </row>
    <row r="37" spans="1:18" ht="15.5" x14ac:dyDescent="0.35">
      <c r="B37" t="s">
        <v>72</v>
      </c>
      <c r="C37" t="s">
        <v>73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R37" si="29">IFERROR(INDEX(H51:H500,MATCH($C$37,$C$51:$C$500,0)),"")</f>
        <v>5</v>
      </c>
      <c r="I37" s="3">
        <f t="shared" si="29"/>
        <v>5</v>
      </c>
      <c r="J37" s="3">
        <f t="shared" si="29"/>
        <v>36</v>
      </c>
      <c r="K37" s="3">
        <f t="shared" si="29"/>
        <v>48</v>
      </c>
      <c r="L37" s="3">
        <f t="shared" si="29"/>
        <v>50</v>
      </c>
      <c r="M37" s="3">
        <f t="shared" si="29"/>
        <v>28</v>
      </c>
      <c r="N37" s="3">
        <f t="shared" si="29"/>
        <v>8</v>
      </c>
      <c r="O37" s="3">
        <f t="shared" si="29"/>
        <v>5</v>
      </c>
      <c r="P37" s="3">
        <f t="shared" si="29"/>
        <v>12</v>
      </c>
      <c r="Q37" s="3">
        <f t="shared" si="29"/>
        <v>5</v>
      </c>
      <c r="R37" s="3">
        <f t="shared" si="29"/>
        <v>0</v>
      </c>
    </row>
    <row r="50" spans="2:18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</row>
    <row r="51" spans="2:18" ht="15.5" x14ac:dyDescent="0.35">
      <c r="B51" t="s">
        <v>79</v>
      </c>
      <c r="C51" t="s">
        <v>6</v>
      </c>
      <c r="D51" s="5">
        <v>11560119</v>
      </c>
      <c r="E51" s="5">
        <v>10589548</v>
      </c>
      <c r="F51" s="5">
        <v>12601666</v>
      </c>
      <c r="G51" s="5">
        <v>15554201</v>
      </c>
      <c r="I51" s="5">
        <v>57103364</v>
      </c>
      <c r="J51" s="5">
        <v>81205081</v>
      </c>
      <c r="K51" s="5">
        <v>102391407</v>
      </c>
      <c r="L51" s="5">
        <v>119280504</v>
      </c>
      <c r="M51" s="5">
        <v>108733646</v>
      </c>
      <c r="N51" s="5">
        <v>68355016</v>
      </c>
      <c r="O51" s="5">
        <v>75325053</v>
      </c>
      <c r="P51" s="5">
        <v>63563972</v>
      </c>
      <c r="Q51" s="5">
        <v>49006709</v>
      </c>
      <c r="R51" s="5">
        <v>34591017</v>
      </c>
    </row>
    <row r="52" spans="2:18" ht="15.5" x14ac:dyDescent="0.35">
      <c r="C52" t="s">
        <v>80</v>
      </c>
      <c r="D52" s="5">
        <v>-9639971</v>
      </c>
      <c r="E52" s="5">
        <v>-10458601</v>
      </c>
      <c r="F52" s="5">
        <v>-12457163</v>
      </c>
      <c r="G52" s="5">
        <v>-13485172</v>
      </c>
      <c r="I52" s="5">
        <v>-51633670</v>
      </c>
      <c r="J52" s="5">
        <v>-59970974</v>
      </c>
      <c r="K52" s="5">
        <v>-64672145</v>
      </c>
      <c r="L52" s="5">
        <v>-75946936</v>
      </c>
      <c r="M52" s="5">
        <v>-73833411</v>
      </c>
      <c r="N52" s="5">
        <v>-55876843</v>
      </c>
      <c r="O52" s="5">
        <v>-56244446</v>
      </c>
      <c r="P52" s="5">
        <v>-47294201</v>
      </c>
      <c r="Q52" s="5">
        <v>-38460218</v>
      </c>
      <c r="R52" s="5">
        <v>-41136175</v>
      </c>
    </row>
    <row r="53" spans="2:18" ht="15.5" x14ac:dyDescent="0.35">
      <c r="C53" t="s">
        <v>81</v>
      </c>
      <c r="D53" s="5">
        <v>1920148</v>
      </c>
      <c r="E53" s="5">
        <v>130947</v>
      </c>
      <c r="F53" s="5">
        <v>144503</v>
      </c>
      <c r="G53" s="5">
        <v>2069029</v>
      </c>
      <c r="I53" s="5">
        <v>5469694</v>
      </c>
      <c r="J53" s="5">
        <v>21234107</v>
      </c>
      <c r="K53" s="5">
        <v>37719262</v>
      </c>
      <c r="L53" s="5">
        <v>43333568</v>
      </c>
      <c r="M53" s="5">
        <v>34900235</v>
      </c>
      <c r="N53" s="5">
        <v>12478173</v>
      </c>
      <c r="O53" s="5">
        <v>19080607</v>
      </c>
      <c r="P53" s="5">
        <v>16269771</v>
      </c>
      <c r="Q53" s="5">
        <v>10546491</v>
      </c>
      <c r="R53" s="5">
        <v>-6545158</v>
      </c>
    </row>
    <row r="54" spans="2:18" ht="15.5" x14ac:dyDescent="0.35">
      <c r="C54" t="s">
        <v>82</v>
      </c>
      <c r="D54" s="5">
        <v>-1473341</v>
      </c>
      <c r="E54" s="5">
        <v>-1281572</v>
      </c>
      <c r="F54" s="5">
        <v>-1424433</v>
      </c>
      <c r="G54" s="5">
        <v>-1764474</v>
      </c>
      <c r="I54" s="5">
        <v>-6110620</v>
      </c>
      <c r="J54" s="5">
        <v>-6309822</v>
      </c>
      <c r="K54" s="5">
        <v>-7925195</v>
      </c>
      <c r="L54" s="5">
        <v>-6241640</v>
      </c>
      <c r="M54" s="5">
        <v>-6216981</v>
      </c>
      <c r="N54" s="5">
        <v>-5592691</v>
      </c>
      <c r="O54" s="5">
        <v>-6059799</v>
      </c>
      <c r="P54" s="5">
        <v>-5075174</v>
      </c>
      <c r="Q54" s="5">
        <v>-3831092</v>
      </c>
      <c r="R54" s="5">
        <v>-2935479</v>
      </c>
    </row>
    <row r="55" spans="2:18" ht="15.5" x14ac:dyDescent="0.35">
      <c r="C55" t="s">
        <v>85</v>
      </c>
      <c r="D55" s="5">
        <v>-1100499</v>
      </c>
      <c r="E55" s="5">
        <v>-209971</v>
      </c>
      <c r="F55" s="5">
        <v>131522</v>
      </c>
      <c r="G55" s="5">
        <v>75699</v>
      </c>
      <c r="I55" s="5">
        <v>1741813</v>
      </c>
      <c r="J55" s="5">
        <v>648682</v>
      </c>
      <c r="K55" s="5">
        <v>17184069</v>
      </c>
      <c r="L55" s="5">
        <v>10850962</v>
      </c>
      <c r="M55" s="5">
        <v>1082771</v>
      </c>
      <c r="N55" s="5">
        <v>2294957</v>
      </c>
      <c r="O55" s="5">
        <v>2005606</v>
      </c>
      <c r="P55" s="5">
        <v>5898812</v>
      </c>
      <c r="Q55" s="5">
        <v>-612446</v>
      </c>
      <c r="R55" s="5">
        <v>-1646675</v>
      </c>
    </row>
    <row r="56" spans="2:18" ht="15.5" x14ac:dyDescent="0.35">
      <c r="C56" t="s">
        <v>86</v>
      </c>
      <c r="D56" s="5">
        <v>446807</v>
      </c>
      <c r="E56" s="5">
        <v>-1150625</v>
      </c>
      <c r="F56" s="5">
        <v>-1279930</v>
      </c>
      <c r="G56" s="5">
        <v>304555</v>
      </c>
      <c r="I56" s="5">
        <v>-640926</v>
      </c>
      <c r="J56" s="5">
        <v>14924285</v>
      </c>
      <c r="K56" s="5">
        <v>29794067</v>
      </c>
      <c r="L56" s="5">
        <v>37091928</v>
      </c>
      <c r="M56" s="5">
        <v>28683254</v>
      </c>
      <c r="N56" s="5">
        <v>6885482</v>
      </c>
      <c r="O56" s="5">
        <v>13020808</v>
      </c>
      <c r="P56" s="5">
        <v>11194597</v>
      </c>
      <c r="Q56" s="5">
        <v>6715399</v>
      </c>
      <c r="R56" s="5">
        <v>-9480637</v>
      </c>
    </row>
    <row r="57" spans="2:18" ht="15.5" x14ac:dyDescent="0.35">
      <c r="C57" t="s">
        <v>87</v>
      </c>
      <c r="D57" s="5">
        <v>-1244693</v>
      </c>
      <c r="E57" s="5">
        <v>-281297</v>
      </c>
      <c r="F57" s="5">
        <v>112002</v>
      </c>
      <c r="G57" s="5">
        <v>563139</v>
      </c>
      <c r="I57" s="5">
        <v>2399133</v>
      </c>
      <c r="J57" s="5">
        <v>1705314</v>
      </c>
      <c r="K57" s="5">
        <v>16198687</v>
      </c>
      <c r="L57" s="5">
        <v>9736327</v>
      </c>
      <c r="M57" s="5">
        <v>-958051</v>
      </c>
      <c r="N57" s="5">
        <v>180564</v>
      </c>
      <c r="O57" s="5">
        <v>-435773</v>
      </c>
      <c r="P57" s="5">
        <v>4323590</v>
      </c>
      <c r="Q57" s="5">
        <v>-2017463</v>
      </c>
      <c r="R57" s="5">
        <v>-2924698</v>
      </c>
    </row>
    <row r="58" spans="2:18" ht="15.5" x14ac:dyDescent="0.35">
      <c r="C58" t="s">
        <v>27</v>
      </c>
      <c r="D58" s="5">
        <v>-187117</v>
      </c>
      <c r="E58" s="5">
        <v>-184474</v>
      </c>
      <c r="F58" s="5">
        <v>-244673</v>
      </c>
      <c r="G58" s="5">
        <v>5768</v>
      </c>
      <c r="I58" s="5">
        <v>-1353939</v>
      </c>
      <c r="J58" s="5">
        <v>-1654160</v>
      </c>
      <c r="K58" s="5">
        <v>-1519185</v>
      </c>
      <c r="L58" s="5">
        <v>-477551</v>
      </c>
      <c r="M58" s="5">
        <v>-1143966</v>
      </c>
      <c r="N58" s="5">
        <v>-1583897</v>
      </c>
      <c r="O58" s="5">
        <v>-1878015</v>
      </c>
      <c r="P58" s="5">
        <v>-1287558</v>
      </c>
      <c r="Q58" s="5">
        <v>-1265709</v>
      </c>
      <c r="R58" s="5">
        <v>-1225407</v>
      </c>
    </row>
    <row r="59" spans="2:18" ht="15.5" x14ac:dyDescent="0.35">
      <c r="C59" t="s">
        <v>89</v>
      </c>
      <c r="D59" s="5">
        <v>143452</v>
      </c>
      <c r="E59" s="5">
        <v>196530</v>
      </c>
      <c r="F59" s="5">
        <v>319900</v>
      </c>
      <c r="G59" s="5">
        <v>579223</v>
      </c>
      <c r="I59" s="5">
        <v>2437835</v>
      </c>
      <c r="J59" s="5">
        <v>3285779</v>
      </c>
      <c r="K59" s="5">
        <v>1273214</v>
      </c>
      <c r="L59" s="5">
        <v>302327</v>
      </c>
      <c r="M59" s="5">
        <v>42629</v>
      </c>
      <c r="N59" s="5">
        <v>61666</v>
      </c>
      <c r="O59" s="5">
        <v>59747</v>
      </c>
      <c r="P59" s="5">
        <v>175506</v>
      </c>
      <c r="Q59" s="5">
        <v>144664</v>
      </c>
      <c r="R59" s="5">
        <v>121223</v>
      </c>
    </row>
    <row r="60" spans="2:18" ht="15.5" x14ac:dyDescent="0.35">
      <c r="C60" t="s">
        <v>93</v>
      </c>
      <c r="D60" s="5">
        <v>-100529</v>
      </c>
      <c r="E60" s="5">
        <v>-83382</v>
      </c>
      <c r="F60" s="5">
        <v>-94747</v>
      </c>
      <c r="G60" s="5">
        <v>-97551</v>
      </c>
      <c r="I60" s="5">
        <v>-426576</v>
      </c>
      <c r="J60" s="5">
        <v>-574987</v>
      </c>
      <c r="K60" s="5">
        <v>-739411</v>
      </c>
      <c r="L60" s="5">
        <v>-939411</v>
      </c>
      <c r="M60" s="5">
        <v>-939485</v>
      </c>
      <c r="N60" s="5">
        <v>-592162</v>
      </c>
      <c r="O60" s="5">
        <v>-623111</v>
      </c>
      <c r="P60" s="5">
        <v>-463170</v>
      </c>
      <c r="Q60" s="5">
        <v>-283972</v>
      </c>
      <c r="R60" s="5">
        <v>-173839</v>
      </c>
    </row>
    <row r="61" spans="2:18" ht="15.5" x14ac:dyDescent="0.35">
      <c r="C61" t="s">
        <v>94</v>
      </c>
      <c r="D61" s="5">
        <v>-1244693</v>
      </c>
      <c r="E61" s="5">
        <v>-281297</v>
      </c>
      <c r="F61" s="5">
        <v>112002</v>
      </c>
      <c r="G61" s="5">
        <v>563139</v>
      </c>
      <c r="I61" s="5">
        <v>2399133</v>
      </c>
      <c r="J61" s="5">
        <v>1705314</v>
      </c>
      <c r="K61" s="5">
        <v>16198687</v>
      </c>
      <c r="L61" s="5">
        <v>9736327</v>
      </c>
      <c r="M61" s="5">
        <v>-958051</v>
      </c>
      <c r="N61" s="5">
        <v>180564</v>
      </c>
      <c r="O61" s="5">
        <v>-435773</v>
      </c>
      <c r="P61" s="5">
        <v>4323590</v>
      </c>
      <c r="Q61" s="5">
        <v>-2017463</v>
      </c>
      <c r="R61" s="5">
        <v>-2924698</v>
      </c>
    </row>
    <row r="62" spans="2:18" ht="15.5" x14ac:dyDescent="0.35">
      <c r="C62" t="s">
        <v>29</v>
      </c>
      <c r="D62" s="5">
        <v>-797886</v>
      </c>
      <c r="E62" s="5">
        <v>-1431922</v>
      </c>
      <c r="F62" s="5">
        <v>-1167928</v>
      </c>
      <c r="G62" s="5">
        <v>867694</v>
      </c>
      <c r="I62" s="5">
        <v>1758207</v>
      </c>
      <c r="J62" s="5">
        <v>16629599</v>
      </c>
      <c r="K62" s="5">
        <v>45992754</v>
      </c>
      <c r="L62" s="5">
        <v>46828255</v>
      </c>
      <c r="M62" s="5">
        <v>27725203</v>
      </c>
      <c r="N62" s="5">
        <v>7066046</v>
      </c>
      <c r="O62" s="5">
        <v>12585035</v>
      </c>
      <c r="P62" s="5">
        <v>15518187</v>
      </c>
      <c r="Q62" s="5">
        <v>4697936</v>
      </c>
      <c r="R62" s="5">
        <v>-12405335</v>
      </c>
    </row>
    <row r="63" spans="2:18" ht="15.5" x14ac:dyDescent="0.35">
      <c r="C63" t="s">
        <v>28</v>
      </c>
      <c r="D63" s="5">
        <v>110395</v>
      </c>
      <c r="E63" s="5">
        <v>139910</v>
      </c>
      <c r="F63" s="5">
        <v>-107765</v>
      </c>
      <c r="G63" s="5">
        <v>-871613</v>
      </c>
      <c r="I63" s="5">
        <v>-1469138</v>
      </c>
      <c r="J63" s="5">
        <v>-2306722</v>
      </c>
      <c r="K63" s="5">
        <v>-5102102</v>
      </c>
      <c r="L63" s="5">
        <v>-4495932</v>
      </c>
      <c r="M63" s="5">
        <v>-2683397</v>
      </c>
      <c r="N63" s="5">
        <v>1364174</v>
      </c>
      <c r="O63" s="5">
        <v>703583</v>
      </c>
      <c r="P63" s="5">
        <v>-1505171</v>
      </c>
      <c r="Q63" s="5">
        <v>-779750</v>
      </c>
    </row>
    <row r="64" spans="2:18" ht="15.5" x14ac:dyDescent="0.35">
      <c r="C64" t="s">
        <v>97</v>
      </c>
      <c r="D64" s="5">
        <v>-687491</v>
      </c>
      <c r="E64" s="5">
        <v>-1292012</v>
      </c>
      <c r="F64" s="5">
        <v>-1275693</v>
      </c>
      <c r="G64" s="5">
        <v>-3919</v>
      </c>
      <c r="I64" s="5">
        <v>289069</v>
      </c>
      <c r="J64" s="5">
        <v>14322877</v>
      </c>
      <c r="K64" s="5">
        <v>40890652</v>
      </c>
      <c r="L64" s="5">
        <v>42332323</v>
      </c>
      <c r="M64" s="5">
        <v>25041806</v>
      </c>
      <c r="N64" s="5">
        <v>8430220</v>
      </c>
      <c r="O64" s="5">
        <v>13288618</v>
      </c>
      <c r="P64" s="5">
        <v>14013016</v>
      </c>
      <c r="Q64" s="5">
        <v>3918186</v>
      </c>
      <c r="R64" s="5">
        <v>-12405335</v>
      </c>
    </row>
    <row r="65" spans="2:18" ht="15.5" x14ac:dyDescent="0.35">
      <c r="C65" t="s">
        <v>98</v>
      </c>
      <c r="F65" s="5">
        <v>16429</v>
      </c>
      <c r="I65" s="5">
        <v>31944</v>
      </c>
      <c r="J65" s="5">
        <v>-77108</v>
      </c>
      <c r="K65" s="5">
        <v>-84668</v>
      </c>
      <c r="L65" s="5">
        <v>313298</v>
      </c>
      <c r="M65" s="5">
        <v>584094</v>
      </c>
      <c r="N65" s="5">
        <v>-568990</v>
      </c>
      <c r="O65" s="5">
        <v>-3314</v>
      </c>
      <c r="P65" s="5">
        <v>111423</v>
      </c>
      <c r="Q65" s="5">
        <v>-172735</v>
      </c>
      <c r="R65" s="5">
        <v>42505</v>
      </c>
    </row>
    <row r="66" spans="2:18" ht="15.5" x14ac:dyDescent="0.35">
      <c r="C66" t="s">
        <v>99</v>
      </c>
      <c r="D66" s="5">
        <v>-687491</v>
      </c>
      <c r="E66" s="5">
        <v>-1292012</v>
      </c>
      <c r="F66" s="5">
        <v>-1259264</v>
      </c>
      <c r="G66" s="5">
        <v>-3919</v>
      </c>
      <c r="I66" s="5">
        <v>321013</v>
      </c>
      <c r="J66" s="5">
        <v>14245769</v>
      </c>
      <c r="K66" s="5">
        <v>40805984</v>
      </c>
      <c r="L66" s="5">
        <v>42645621</v>
      </c>
      <c r="M66" s="5">
        <v>25625900</v>
      </c>
      <c r="N66" s="5">
        <v>7861230</v>
      </c>
      <c r="O66" s="5">
        <v>13285304</v>
      </c>
      <c r="P66" s="5">
        <v>14124439</v>
      </c>
      <c r="Q66" s="5">
        <v>3745451</v>
      </c>
      <c r="R66" s="5">
        <v>-12362830</v>
      </c>
    </row>
    <row r="67" spans="2:18" ht="15.5" x14ac:dyDescent="0.35">
      <c r="C67" t="s">
        <v>100</v>
      </c>
      <c r="D67" s="5">
        <v>-687491</v>
      </c>
      <c r="E67" s="5">
        <v>-1292012</v>
      </c>
      <c r="F67" s="5">
        <v>-1275693</v>
      </c>
      <c r="G67" s="5">
        <v>-3919</v>
      </c>
      <c r="I67" s="5">
        <v>289069</v>
      </c>
      <c r="J67" s="5">
        <v>14322877</v>
      </c>
      <c r="K67" s="5">
        <v>40890652</v>
      </c>
      <c r="L67" s="5">
        <v>42332323</v>
      </c>
      <c r="M67" s="5">
        <v>25041806</v>
      </c>
      <c r="N67" s="5">
        <v>8430220</v>
      </c>
      <c r="O67" s="5">
        <v>13288618</v>
      </c>
      <c r="P67" s="5">
        <v>14013016</v>
      </c>
      <c r="Q67" s="5">
        <v>3918186</v>
      </c>
      <c r="R67" s="5">
        <v>-12405335</v>
      </c>
    </row>
    <row r="68" spans="2:18" ht="15.5" x14ac:dyDescent="0.35">
      <c r="C68" t="s">
        <v>8</v>
      </c>
      <c r="D68" s="5">
        <v>-687090</v>
      </c>
      <c r="E68" s="5">
        <v>-1282357</v>
      </c>
      <c r="F68" s="5">
        <v>-1266170</v>
      </c>
      <c r="G68" s="5">
        <v>-6193</v>
      </c>
      <c r="I68" s="5">
        <v>277450</v>
      </c>
      <c r="J68" s="5">
        <v>14111449</v>
      </c>
      <c r="K68" s="5">
        <v>40704800</v>
      </c>
      <c r="L68" s="5">
        <v>42516934</v>
      </c>
      <c r="M68" s="5">
        <v>25602294</v>
      </c>
      <c r="N68" s="5">
        <v>7861230</v>
      </c>
      <c r="O68" s="5">
        <v>13285304</v>
      </c>
      <c r="P68" s="5">
        <v>14124439</v>
      </c>
      <c r="Q68" s="5">
        <v>3745451</v>
      </c>
      <c r="R68" s="5">
        <v>-12362830</v>
      </c>
    </row>
    <row r="69" spans="2:18" ht="15.5" x14ac:dyDescent="0.35">
      <c r="C69" t="s">
        <v>101</v>
      </c>
      <c r="D69" s="5">
        <v>-401</v>
      </c>
      <c r="E69" s="5">
        <v>-9655</v>
      </c>
      <c r="F69" s="5">
        <v>6906</v>
      </c>
      <c r="G69" s="5">
        <v>2274</v>
      </c>
      <c r="I69" s="5">
        <v>43563</v>
      </c>
      <c r="J69" s="5">
        <v>134320</v>
      </c>
      <c r="K69" s="5">
        <v>101184</v>
      </c>
      <c r="L69" s="5">
        <v>128687</v>
      </c>
      <c r="M69" s="5">
        <v>23606</v>
      </c>
    </row>
    <row r="70" spans="2:18" ht="15.5" x14ac:dyDescent="0.35">
      <c r="C70" t="s">
        <v>102</v>
      </c>
      <c r="D70" s="5">
        <v>-687491</v>
      </c>
      <c r="E70" s="5">
        <v>-1292012</v>
      </c>
      <c r="F70" s="5">
        <v>-1275693</v>
      </c>
      <c r="G70" s="5">
        <v>-3919</v>
      </c>
      <c r="I70" s="5">
        <v>289069</v>
      </c>
      <c r="J70" s="5">
        <v>14322877</v>
      </c>
      <c r="K70" s="5">
        <v>40890652</v>
      </c>
      <c r="L70" s="5">
        <v>42332323</v>
      </c>
      <c r="M70" s="5">
        <v>25041806</v>
      </c>
      <c r="N70" s="5">
        <v>8430220</v>
      </c>
      <c r="O70" s="5">
        <v>13288618</v>
      </c>
      <c r="P70" s="5">
        <v>14013016</v>
      </c>
      <c r="Q70" s="5">
        <v>3918186</v>
      </c>
      <c r="R70" s="5">
        <v>-12405335</v>
      </c>
    </row>
    <row r="71" spans="2:18" ht="15.5" x14ac:dyDescent="0.35">
      <c r="C71" t="s">
        <v>103</v>
      </c>
      <c r="D71" s="5">
        <v>-687491</v>
      </c>
      <c r="E71" s="5">
        <v>-1292012</v>
      </c>
      <c r="F71" s="5">
        <v>-1259264</v>
      </c>
      <c r="G71" s="5">
        <v>-3919</v>
      </c>
      <c r="I71" s="5">
        <v>321013</v>
      </c>
      <c r="J71" s="5">
        <v>14245769</v>
      </c>
      <c r="K71" s="5">
        <v>40805984</v>
      </c>
      <c r="L71" s="5">
        <v>42645621</v>
      </c>
      <c r="M71" s="5">
        <v>25625900</v>
      </c>
      <c r="N71" s="5">
        <v>7861230</v>
      </c>
      <c r="O71" s="5">
        <v>13285304</v>
      </c>
      <c r="P71" s="5">
        <v>14124439</v>
      </c>
      <c r="Q71" s="5">
        <v>3745451</v>
      </c>
      <c r="R71" s="5">
        <v>-12362830</v>
      </c>
    </row>
    <row r="72" spans="2:18" ht="15.5" x14ac:dyDescent="0.35">
      <c r="C72" t="s">
        <v>104</v>
      </c>
      <c r="D72" s="5">
        <v>-687491</v>
      </c>
      <c r="E72" s="5">
        <v>-1292012</v>
      </c>
      <c r="F72" s="5">
        <v>-1259264</v>
      </c>
      <c r="G72" s="5">
        <v>-3919</v>
      </c>
      <c r="I72" s="5">
        <v>321013</v>
      </c>
      <c r="J72" s="5">
        <v>14245769</v>
      </c>
      <c r="K72" s="5">
        <v>40805984</v>
      </c>
      <c r="L72" s="5">
        <v>42645621</v>
      </c>
      <c r="M72" s="5">
        <v>25625900</v>
      </c>
      <c r="N72" s="5">
        <v>7861230</v>
      </c>
      <c r="O72" s="5">
        <v>13285304</v>
      </c>
      <c r="P72" s="5">
        <v>14124439</v>
      </c>
      <c r="Q72" s="5">
        <v>3745451</v>
      </c>
      <c r="R72" s="5">
        <v>-12362830</v>
      </c>
    </row>
    <row r="74" spans="2:18" ht="15.5" x14ac:dyDescent="0.35">
      <c r="B74" t="s">
        <v>105</v>
      </c>
      <c r="C74" t="s">
        <v>106</v>
      </c>
    </row>
    <row r="75" spans="2:18" ht="15.5" x14ac:dyDescent="0.35">
      <c r="C75" t="s">
        <v>107</v>
      </c>
    </row>
    <row r="76" spans="2:18" ht="15.5" x14ac:dyDescent="0.35">
      <c r="C76" t="s">
        <v>20</v>
      </c>
      <c r="D76" s="5">
        <v>48060754</v>
      </c>
      <c r="E76" s="5">
        <v>58720869</v>
      </c>
      <c r="F76" s="5">
        <v>55695865</v>
      </c>
      <c r="G76" s="5">
        <v>47557663</v>
      </c>
      <c r="I76" s="5">
        <v>55695865</v>
      </c>
      <c r="J76" s="5">
        <v>54626940</v>
      </c>
      <c r="K76" s="5">
        <v>24550603</v>
      </c>
      <c r="L76" s="5">
        <v>30526525</v>
      </c>
      <c r="M76" s="5">
        <v>21907017</v>
      </c>
      <c r="N76" s="5">
        <v>12646857</v>
      </c>
      <c r="O76" s="5">
        <v>3426946</v>
      </c>
      <c r="P76" s="5">
        <v>13493264</v>
      </c>
      <c r="Q76" s="5">
        <v>14314453</v>
      </c>
      <c r="R76" s="5">
        <v>8536328</v>
      </c>
    </row>
    <row r="77" spans="2:18" ht="15.5" x14ac:dyDescent="0.35">
      <c r="C77" t="s">
        <v>109</v>
      </c>
      <c r="D77" s="5">
        <v>5319187</v>
      </c>
      <c r="E77" s="5">
        <v>6118206</v>
      </c>
      <c r="F77" s="5">
        <v>5166089</v>
      </c>
      <c r="G77" s="5">
        <v>5295463</v>
      </c>
      <c r="I77" s="5">
        <v>5166089</v>
      </c>
      <c r="J77" s="5">
        <v>8730208</v>
      </c>
      <c r="K77" s="5">
        <v>12284166</v>
      </c>
      <c r="L77" s="5">
        <v>9375589</v>
      </c>
      <c r="M77" s="5">
        <v>12935046</v>
      </c>
      <c r="N77" s="5">
        <v>8960126</v>
      </c>
      <c r="O77" s="5">
        <v>12767539</v>
      </c>
      <c r="P77" s="5">
        <v>7946144</v>
      </c>
      <c r="Q77" s="5">
        <v>9220061</v>
      </c>
      <c r="R77" s="5">
        <v>6476603</v>
      </c>
    </row>
    <row r="78" spans="2:18" ht="15.5" x14ac:dyDescent="0.35">
      <c r="C78" t="s">
        <v>110</v>
      </c>
      <c r="D78" s="5">
        <v>147320</v>
      </c>
      <c r="E78" s="5">
        <v>207262</v>
      </c>
      <c r="F78" s="5">
        <v>53738</v>
      </c>
      <c r="G78" s="5">
        <v>200013</v>
      </c>
      <c r="I78" s="5">
        <v>53738</v>
      </c>
      <c r="K78" s="5">
        <v>29380</v>
      </c>
      <c r="L78" s="5">
        <v>59983</v>
      </c>
      <c r="M78" s="5">
        <v>10741</v>
      </c>
      <c r="N78" s="5">
        <v>552064</v>
      </c>
      <c r="O78" s="5">
        <v>31942</v>
      </c>
      <c r="P78" s="5">
        <v>47870</v>
      </c>
      <c r="R78" s="5">
        <v>19638</v>
      </c>
    </row>
    <row r="79" spans="2:18" ht="15.5" x14ac:dyDescent="0.35">
      <c r="C79" t="s">
        <v>111</v>
      </c>
      <c r="D79" s="5">
        <v>1622249</v>
      </c>
      <c r="E79" s="5">
        <v>1584797</v>
      </c>
      <c r="F79" s="5">
        <v>1993501</v>
      </c>
      <c r="G79" s="5">
        <v>1426390</v>
      </c>
      <c r="I79" s="5">
        <v>1993501</v>
      </c>
      <c r="J79" s="5">
        <v>1579146</v>
      </c>
      <c r="M79" s="5">
        <v>75756</v>
      </c>
      <c r="N79" s="5">
        <v>41600</v>
      </c>
      <c r="P79" s="5">
        <v>26854</v>
      </c>
      <c r="Q79" s="5">
        <v>266298</v>
      </c>
      <c r="R79" s="5">
        <v>288444</v>
      </c>
    </row>
    <row r="80" spans="2:18" ht="15.5" x14ac:dyDescent="0.35">
      <c r="C80" t="s">
        <v>112</v>
      </c>
      <c r="D80" s="5">
        <v>5319187</v>
      </c>
      <c r="E80" s="5">
        <v>6118206</v>
      </c>
      <c r="F80" s="5">
        <v>5166089</v>
      </c>
      <c r="G80" s="5">
        <v>5295463</v>
      </c>
      <c r="I80" s="5">
        <v>5166089</v>
      </c>
      <c r="J80" s="5">
        <v>8730208</v>
      </c>
      <c r="K80" s="5">
        <v>12284166</v>
      </c>
      <c r="L80" s="5">
        <v>9375589</v>
      </c>
      <c r="M80" s="5">
        <v>12935046</v>
      </c>
      <c r="N80" s="5">
        <v>8960126</v>
      </c>
      <c r="O80" s="5">
        <v>12767539</v>
      </c>
      <c r="P80" s="5">
        <v>7946144</v>
      </c>
      <c r="Q80" s="5">
        <v>9220061</v>
      </c>
      <c r="R80" s="5">
        <v>6476603</v>
      </c>
    </row>
    <row r="81" spans="3:18" ht="15.5" x14ac:dyDescent="0.35">
      <c r="C81" t="s">
        <v>113</v>
      </c>
      <c r="D81" s="5">
        <v>370918</v>
      </c>
      <c r="E81" s="5">
        <v>860780</v>
      </c>
      <c r="F81" s="5">
        <v>831545</v>
      </c>
      <c r="G81" s="5">
        <v>335652</v>
      </c>
      <c r="I81" s="5">
        <v>831545</v>
      </c>
      <c r="J81" s="5">
        <v>999334</v>
      </c>
      <c r="K81" s="5">
        <v>106366</v>
      </c>
      <c r="L81" s="5">
        <v>161670</v>
      </c>
      <c r="M81" s="5">
        <v>365538</v>
      </c>
      <c r="N81" s="5">
        <v>52888</v>
      </c>
      <c r="O81" s="5">
        <v>183357</v>
      </c>
      <c r="P81" s="5">
        <v>60993</v>
      </c>
      <c r="Q81" s="5">
        <v>108916</v>
      </c>
      <c r="R81" s="5">
        <v>680191</v>
      </c>
    </row>
    <row r="82" spans="3:18" ht="15.5" x14ac:dyDescent="0.35">
      <c r="C82" t="s">
        <v>114</v>
      </c>
      <c r="D82" s="5">
        <v>370918</v>
      </c>
      <c r="E82" s="5">
        <v>860780</v>
      </c>
      <c r="F82" s="5">
        <v>831545</v>
      </c>
      <c r="G82" s="5">
        <v>335652</v>
      </c>
      <c r="I82" s="5">
        <v>831545</v>
      </c>
      <c r="J82" s="5">
        <v>999334</v>
      </c>
      <c r="K82" s="5">
        <v>106366</v>
      </c>
      <c r="L82" s="5">
        <v>161670</v>
      </c>
      <c r="M82" s="5">
        <v>365538</v>
      </c>
      <c r="N82" s="5">
        <v>52888</v>
      </c>
      <c r="O82" s="5">
        <v>183357</v>
      </c>
      <c r="P82" s="5">
        <v>60993</v>
      </c>
      <c r="Q82" s="5">
        <v>108916</v>
      </c>
      <c r="R82" s="5">
        <v>680191</v>
      </c>
    </row>
    <row r="83" spans="3:18" ht="15.5" x14ac:dyDescent="0.35">
      <c r="C83" t="s">
        <v>115</v>
      </c>
      <c r="D83" s="5">
        <v>4435879</v>
      </c>
      <c r="E83" s="5">
        <v>4436059</v>
      </c>
      <c r="F83" s="5">
        <v>3258955</v>
      </c>
      <c r="G83" s="5">
        <v>2919950</v>
      </c>
      <c r="I83" s="5">
        <v>3258955</v>
      </c>
      <c r="J83" s="5">
        <v>4114897</v>
      </c>
      <c r="K83" s="5">
        <v>3774819</v>
      </c>
      <c r="L83" s="5">
        <v>3979725</v>
      </c>
      <c r="M83" s="5">
        <v>3758976</v>
      </c>
      <c r="N83" s="5">
        <v>2727897</v>
      </c>
      <c r="O83" s="5">
        <v>2612000</v>
      </c>
      <c r="P83" s="5">
        <v>1977441</v>
      </c>
      <c r="Q83" s="5">
        <v>1909734</v>
      </c>
      <c r="R83" s="5">
        <v>1698177</v>
      </c>
    </row>
    <row r="84" spans="3:18" ht="15.5" x14ac:dyDescent="0.35">
      <c r="C84" t="s">
        <v>85</v>
      </c>
      <c r="D84" s="5">
        <v>-7783589</v>
      </c>
      <c r="E84" s="5">
        <v>-7783589</v>
      </c>
      <c r="F84" s="5">
        <v>-7783589</v>
      </c>
      <c r="G84" s="5">
        <v>-7686310</v>
      </c>
      <c r="I84" s="5">
        <v>-7783589</v>
      </c>
      <c r="J84" s="5">
        <v>-5251858</v>
      </c>
      <c r="K84" s="5">
        <v>-5343225</v>
      </c>
      <c r="L84" s="5">
        <v>-4356103</v>
      </c>
      <c r="M84" s="5">
        <v>-2874165</v>
      </c>
    </row>
    <row r="85" spans="3:18" ht="15.5" x14ac:dyDescent="0.35">
      <c r="C85" t="s">
        <v>116</v>
      </c>
      <c r="D85" s="5">
        <v>78699698</v>
      </c>
      <c r="E85" s="5">
        <v>83386017</v>
      </c>
      <c r="F85" s="5">
        <v>84995495</v>
      </c>
      <c r="G85" s="5">
        <v>93385333</v>
      </c>
      <c r="I85" s="5">
        <v>84995495</v>
      </c>
      <c r="J85" s="5">
        <v>104794837</v>
      </c>
      <c r="K85" s="5">
        <v>94520103</v>
      </c>
      <c r="L85" s="5">
        <v>58885578</v>
      </c>
      <c r="M85" s="5">
        <v>50722997</v>
      </c>
      <c r="N85" s="5">
        <v>29582999</v>
      </c>
      <c r="O85" s="5">
        <v>25227390</v>
      </c>
      <c r="P85" s="5">
        <v>29687700</v>
      </c>
      <c r="Q85" s="5">
        <v>27877615</v>
      </c>
      <c r="R85" s="5">
        <v>19526970</v>
      </c>
    </row>
    <row r="86" spans="3:18" ht="15.5" x14ac:dyDescent="0.35">
      <c r="C86" t="s">
        <v>117</v>
      </c>
    </row>
    <row r="87" spans="3:18" ht="15.5" x14ac:dyDescent="0.35">
      <c r="C87" t="s">
        <v>883</v>
      </c>
    </row>
    <row r="88" spans="3:18" ht="15.5" x14ac:dyDescent="0.35">
      <c r="C88" t="s">
        <v>121</v>
      </c>
      <c r="D88" s="5">
        <v>76258725</v>
      </c>
      <c r="E88" s="5">
        <v>70951604</v>
      </c>
      <c r="F88" s="5">
        <v>70791154</v>
      </c>
      <c r="G88" s="5">
        <v>70994348</v>
      </c>
      <c r="I88" s="5">
        <v>70791154</v>
      </c>
      <c r="J88" s="5">
        <v>75783619</v>
      </c>
      <c r="K88" s="5">
        <v>99524959</v>
      </c>
      <c r="L88" s="5">
        <v>110941281</v>
      </c>
      <c r="M88" s="5">
        <v>100517218</v>
      </c>
      <c r="N88" s="5">
        <v>108039874</v>
      </c>
      <c r="O88" s="5">
        <v>112354490</v>
      </c>
      <c r="P88" s="5">
        <v>77107977</v>
      </c>
      <c r="Q88" s="5">
        <v>70984697</v>
      </c>
      <c r="R88" s="5">
        <v>66241485</v>
      </c>
    </row>
    <row r="89" spans="3:18" ht="15.5" x14ac:dyDescent="0.35">
      <c r="C89" t="s">
        <v>119</v>
      </c>
      <c r="D89" s="5">
        <v>7068480</v>
      </c>
      <c r="E89" s="5">
        <v>6980665</v>
      </c>
      <c r="F89" s="5">
        <v>6630175</v>
      </c>
      <c r="G89" s="5">
        <v>6430686</v>
      </c>
      <c r="I89" s="5">
        <v>6630175</v>
      </c>
      <c r="J89" s="5">
        <v>6595182</v>
      </c>
      <c r="K89" s="5">
        <v>6417125</v>
      </c>
      <c r="L89" s="5">
        <v>6132512</v>
      </c>
      <c r="M89" s="5">
        <v>6228226</v>
      </c>
      <c r="N89" s="5">
        <v>6234648</v>
      </c>
      <c r="O89" s="5">
        <v>3777595</v>
      </c>
      <c r="P89" s="5">
        <v>968138</v>
      </c>
    </row>
    <row r="90" spans="3:18" ht="15.5" x14ac:dyDescent="0.35">
      <c r="C90" t="s">
        <v>123</v>
      </c>
      <c r="D90" s="5">
        <v>189074</v>
      </c>
      <c r="E90" s="5">
        <v>191216</v>
      </c>
      <c r="F90" s="5">
        <v>209756</v>
      </c>
      <c r="G90" s="5">
        <v>227891</v>
      </c>
      <c r="I90" s="5">
        <v>209756</v>
      </c>
      <c r="J90" s="5">
        <v>221683</v>
      </c>
      <c r="K90" s="5">
        <v>3061</v>
      </c>
      <c r="L90" s="5">
        <v>1783</v>
      </c>
      <c r="O90" s="5">
        <v>6731</v>
      </c>
      <c r="P90" s="5">
        <v>17211</v>
      </c>
      <c r="Q90" s="5">
        <v>66152</v>
      </c>
      <c r="R90" s="5">
        <v>149167</v>
      </c>
    </row>
    <row r="91" spans="3:18" ht="15.5" x14ac:dyDescent="0.35">
      <c r="C91" t="s">
        <v>518</v>
      </c>
      <c r="D91" s="5">
        <v>7841735</v>
      </c>
      <c r="E91" s="5">
        <v>7841735</v>
      </c>
      <c r="F91" s="5">
        <v>7841735</v>
      </c>
      <c r="G91" s="5">
        <v>7721823</v>
      </c>
      <c r="I91" s="5">
        <v>7841735</v>
      </c>
    </row>
    <row r="92" spans="3:18" ht="15.5" x14ac:dyDescent="0.35">
      <c r="C92" t="s">
        <v>126</v>
      </c>
      <c r="D92" s="5">
        <v>92473135</v>
      </c>
      <c r="E92" s="5">
        <v>88432850</v>
      </c>
      <c r="F92" s="5">
        <v>87756831</v>
      </c>
      <c r="G92" s="5">
        <v>86547547</v>
      </c>
      <c r="I92" s="5">
        <v>87756831</v>
      </c>
      <c r="J92" s="5">
        <v>84765901</v>
      </c>
      <c r="K92" s="5">
        <v>109351865</v>
      </c>
      <c r="L92" s="5">
        <v>120468869</v>
      </c>
      <c r="M92" s="5">
        <v>110513154</v>
      </c>
      <c r="N92" s="5">
        <v>117252894</v>
      </c>
      <c r="O92" s="5">
        <v>117971143</v>
      </c>
      <c r="P92" s="5">
        <v>80426827</v>
      </c>
      <c r="Q92" s="5">
        <v>73931302</v>
      </c>
      <c r="R92" s="5">
        <v>66841346</v>
      </c>
    </row>
    <row r="93" spans="3:18" ht="15.5" x14ac:dyDescent="0.35">
      <c r="C93" t="s">
        <v>127</v>
      </c>
      <c r="D93" s="5">
        <v>171172833</v>
      </c>
      <c r="E93" s="5">
        <v>171818867</v>
      </c>
      <c r="F93" s="5">
        <v>172752326</v>
      </c>
      <c r="G93" s="5">
        <v>179932880</v>
      </c>
      <c r="I93" s="5">
        <v>172752326</v>
      </c>
      <c r="J93" s="5">
        <v>189560738</v>
      </c>
      <c r="K93" s="5">
        <v>203871968</v>
      </c>
      <c r="L93" s="5">
        <v>179354447</v>
      </c>
      <c r="M93" s="5">
        <v>161236151</v>
      </c>
      <c r="N93" s="5">
        <v>146835893</v>
      </c>
      <c r="O93" s="5">
        <v>143198533</v>
      </c>
      <c r="P93" s="5">
        <v>110114527</v>
      </c>
      <c r="Q93" s="5">
        <v>101808917</v>
      </c>
      <c r="R93" s="5">
        <v>86368316</v>
      </c>
    </row>
    <row r="94" spans="3:18" ht="15.5" x14ac:dyDescent="0.35">
      <c r="C94" t="s">
        <v>128</v>
      </c>
    </row>
    <row r="95" spans="3:18" ht="15.5" x14ac:dyDescent="0.35">
      <c r="C95" t="s">
        <v>129</v>
      </c>
    </row>
    <row r="96" spans="3:18" ht="15.5" x14ac:dyDescent="0.35">
      <c r="C96" t="s">
        <v>130</v>
      </c>
      <c r="D96" s="5">
        <v>12760493</v>
      </c>
      <c r="E96" s="5">
        <v>12246339</v>
      </c>
      <c r="F96" s="5">
        <v>11850174</v>
      </c>
      <c r="G96" s="5">
        <v>14896796</v>
      </c>
      <c r="I96" s="5">
        <v>11850174</v>
      </c>
      <c r="J96" s="5">
        <v>16285755</v>
      </c>
      <c r="K96" s="5">
        <v>23221753</v>
      </c>
      <c r="L96" s="5">
        <v>26533708</v>
      </c>
      <c r="M96" s="5">
        <v>32271352</v>
      </c>
      <c r="N96" s="5">
        <v>27017798</v>
      </c>
      <c r="O96" s="5">
        <v>37145348</v>
      </c>
      <c r="P96" s="5">
        <v>19211540</v>
      </c>
      <c r="Q96" s="5">
        <v>14785333</v>
      </c>
      <c r="R96" s="5">
        <v>11940908</v>
      </c>
    </row>
    <row r="97" spans="3:18" ht="15.5" x14ac:dyDescent="0.35">
      <c r="C97" t="s">
        <v>131</v>
      </c>
    </row>
    <row r="98" spans="3:18" ht="15.5" x14ac:dyDescent="0.35">
      <c r="C98" t="s">
        <v>132</v>
      </c>
      <c r="D98" s="5">
        <v>4580488</v>
      </c>
      <c r="E98" s="5">
        <v>4034032</v>
      </c>
      <c r="F98" s="5">
        <v>2299356</v>
      </c>
      <c r="G98" s="5">
        <v>4589052</v>
      </c>
      <c r="I98" s="5">
        <v>2299356</v>
      </c>
      <c r="J98" s="5">
        <v>4935938</v>
      </c>
      <c r="K98" s="5">
        <v>7187730</v>
      </c>
      <c r="L98" s="5">
        <v>6933192</v>
      </c>
      <c r="M98" s="5">
        <v>8112670</v>
      </c>
      <c r="N98" s="5">
        <v>4341479</v>
      </c>
      <c r="O98" s="5">
        <v>2991579</v>
      </c>
      <c r="P98" s="5">
        <v>1997283</v>
      </c>
      <c r="Q98" s="5">
        <v>1509789</v>
      </c>
      <c r="R98" s="5">
        <v>2123542</v>
      </c>
    </row>
    <row r="99" spans="3:18" ht="15.5" x14ac:dyDescent="0.35">
      <c r="C99" t="s">
        <v>133</v>
      </c>
    </row>
    <row r="100" spans="3:18" ht="15.5" x14ac:dyDescent="0.35">
      <c r="C100" t="s">
        <v>465</v>
      </c>
      <c r="D100" s="5">
        <v>1769569</v>
      </c>
      <c r="E100" s="5">
        <v>1792059</v>
      </c>
      <c r="F100" s="5">
        <v>2047239</v>
      </c>
      <c r="G100" s="5">
        <v>1626403</v>
      </c>
      <c r="I100" s="5">
        <v>2047239</v>
      </c>
      <c r="J100" s="5">
        <v>1579146</v>
      </c>
      <c r="K100" s="5">
        <v>29380</v>
      </c>
      <c r="L100" s="5">
        <v>59983</v>
      </c>
      <c r="M100" s="5">
        <v>86497</v>
      </c>
      <c r="N100" s="5">
        <v>593664</v>
      </c>
      <c r="O100" s="5">
        <v>31942</v>
      </c>
      <c r="P100" s="5">
        <v>74724</v>
      </c>
      <c r="Q100" s="5">
        <v>266298</v>
      </c>
      <c r="R100" s="5">
        <v>308082</v>
      </c>
    </row>
    <row r="101" spans="3:18" ht="15.5" x14ac:dyDescent="0.35">
      <c r="C101" t="s">
        <v>136</v>
      </c>
      <c r="D101" s="5">
        <v>1214816</v>
      </c>
      <c r="E101" s="5">
        <v>971522</v>
      </c>
      <c r="F101" s="5">
        <v>449813</v>
      </c>
      <c r="G101" s="5">
        <v>765295</v>
      </c>
      <c r="I101" s="5">
        <v>449813</v>
      </c>
      <c r="J101" s="5">
        <v>1210611</v>
      </c>
      <c r="K101" s="5">
        <v>3500090</v>
      </c>
    </row>
    <row r="102" spans="3:18" ht="15.5" x14ac:dyDescent="0.35">
      <c r="C102" t="s">
        <v>787</v>
      </c>
      <c r="D102" s="5">
        <v>1214816</v>
      </c>
      <c r="E102" s="5">
        <v>971522</v>
      </c>
      <c r="F102" s="5">
        <v>449813</v>
      </c>
      <c r="G102" s="5">
        <v>765295</v>
      </c>
      <c r="I102" s="5">
        <v>449813</v>
      </c>
      <c r="J102" s="5">
        <v>1210611</v>
      </c>
      <c r="K102" s="5">
        <v>3500090</v>
      </c>
      <c r="L102" s="5">
        <v>3168724</v>
      </c>
      <c r="M102" s="5">
        <v>1503626</v>
      </c>
      <c r="N102" s="5">
        <v>559488</v>
      </c>
      <c r="O102" s="5">
        <v>1398467</v>
      </c>
      <c r="P102" s="5">
        <v>2244693</v>
      </c>
      <c r="Q102" s="5">
        <v>772730</v>
      </c>
      <c r="R102" s="5">
        <v>179271</v>
      </c>
    </row>
    <row r="103" spans="3:18" ht="15.5" x14ac:dyDescent="0.35">
      <c r="C103" t="s">
        <v>134</v>
      </c>
      <c r="O103" s="5">
        <v>1250000</v>
      </c>
    </row>
    <row r="104" spans="3:18" ht="15.5" x14ac:dyDescent="0.35">
      <c r="C104" t="s">
        <v>137</v>
      </c>
      <c r="D104" s="5">
        <v>1679961</v>
      </c>
      <c r="E104" s="5">
        <v>1628512</v>
      </c>
      <c r="F104" s="5">
        <v>2489516</v>
      </c>
      <c r="G104" s="5">
        <v>1571448</v>
      </c>
      <c r="I104" s="5">
        <v>2489516</v>
      </c>
      <c r="J104" s="5">
        <v>2515878</v>
      </c>
      <c r="K104" s="5">
        <v>5301504</v>
      </c>
      <c r="L104" s="5">
        <v>7552025</v>
      </c>
      <c r="M104" s="5">
        <v>7557680</v>
      </c>
      <c r="N104" s="5">
        <v>8614872</v>
      </c>
      <c r="O104" s="5">
        <v>9306015</v>
      </c>
      <c r="P104" s="5">
        <v>8177796</v>
      </c>
      <c r="Q104" s="5">
        <v>5519472</v>
      </c>
      <c r="R104" s="5">
        <v>2610544</v>
      </c>
    </row>
    <row r="105" spans="3:18" ht="15.5" x14ac:dyDescent="0.35">
      <c r="C105" t="s">
        <v>139</v>
      </c>
    </row>
    <row r="106" spans="3:18" ht="15.5" x14ac:dyDescent="0.35">
      <c r="C106" t="s">
        <v>140</v>
      </c>
      <c r="D106" s="5">
        <v>8074226</v>
      </c>
      <c r="E106" s="5">
        <v>6762482</v>
      </c>
      <c r="F106" s="5">
        <v>6850407</v>
      </c>
      <c r="G106" s="5">
        <v>9816809</v>
      </c>
      <c r="I106" s="5">
        <v>6850407</v>
      </c>
      <c r="J106" s="5">
        <v>14293895</v>
      </c>
      <c r="K106" s="5">
        <v>11518471</v>
      </c>
      <c r="L106" s="5">
        <v>5958544</v>
      </c>
      <c r="M106" s="5">
        <v>13562224</v>
      </c>
      <c r="N106" s="5">
        <v>23063608</v>
      </c>
      <c r="O106" s="5">
        <v>16638026</v>
      </c>
      <c r="P106" s="5">
        <v>18655766</v>
      </c>
      <c r="Q106" s="5">
        <v>25372811</v>
      </c>
      <c r="R106" s="5">
        <v>34080984</v>
      </c>
    </row>
    <row r="107" spans="3:18" ht="15.5" x14ac:dyDescent="0.35">
      <c r="C107" t="s">
        <v>145</v>
      </c>
      <c r="D107" s="5">
        <v>2449260</v>
      </c>
      <c r="E107" s="5">
        <v>2658047</v>
      </c>
      <c r="F107" s="5">
        <v>2769152</v>
      </c>
      <c r="G107" s="5">
        <v>4398289</v>
      </c>
      <c r="I107" s="5">
        <v>2769152</v>
      </c>
      <c r="J107" s="5">
        <v>4361132</v>
      </c>
      <c r="K107" s="5">
        <v>5424925</v>
      </c>
      <c r="L107" s="5">
        <v>2673220</v>
      </c>
      <c r="M107" s="5">
        <v>12252607</v>
      </c>
      <c r="N107" s="5">
        <v>11447311</v>
      </c>
      <c r="O107" s="5">
        <v>22165026</v>
      </c>
      <c r="P107" s="5">
        <v>6717044</v>
      </c>
      <c r="Q107" s="5">
        <v>6717044</v>
      </c>
      <c r="R107" s="5">
        <v>6696478</v>
      </c>
    </row>
    <row r="108" spans="3:18" ht="15.5" x14ac:dyDescent="0.35">
      <c r="C108" t="s">
        <v>146</v>
      </c>
      <c r="D108" s="5">
        <v>8627559</v>
      </c>
      <c r="E108" s="5">
        <v>7382541</v>
      </c>
      <c r="F108" s="5">
        <v>7420153</v>
      </c>
      <c r="G108" s="5">
        <v>10271659</v>
      </c>
      <c r="I108" s="5">
        <v>7420153</v>
      </c>
      <c r="J108" s="5">
        <v>15032419</v>
      </c>
      <c r="K108" s="5">
        <v>12031088</v>
      </c>
      <c r="L108" s="5">
        <v>6945629</v>
      </c>
      <c r="M108" s="5">
        <v>14308911</v>
      </c>
      <c r="N108" s="5">
        <v>25287199</v>
      </c>
      <c r="O108" s="5">
        <v>17489705</v>
      </c>
      <c r="P108" s="5">
        <v>19171835</v>
      </c>
      <c r="Q108" s="5">
        <v>25851462</v>
      </c>
      <c r="R108" s="5">
        <v>34438033</v>
      </c>
    </row>
    <row r="109" spans="3:18" ht="15.5" x14ac:dyDescent="0.35">
      <c r="C109" t="s">
        <v>147</v>
      </c>
      <c r="D109" s="5">
        <v>8627559</v>
      </c>
      <c r="E109" s="5">
        <v>7382541</v>
      </c>
      <c r="F109" s="5">
        <v>7420153</v>
      </c>
      <c r="G109" s="5">
        <v>10271659</v>
      </c>
      <c r="I109" s="5">
        <v>7420153</v>
      </c>
      <c r="J109" s="5">
        <v>15032419</v>
      </c>
      <c r="K109" s="5">
        <v>12031088</v>
      </c>
      <c r="L109" s="5">
        <v>6945629</v>
      </c>
      <c r="M109" s="5">
        <v>14308911</v>
      </c>
      <c r="N109" s="5">
        <v>25287199</v>
      </c>
      <c r="O109" s="5">
        <v>17489705</v>
      </c>
      <c r="P109" s="5">
        <v>19171835</v>
      </c>
      <c r="Q109" s="5">
        <v>25851462</v>
      </c>
      <c r="R109" s="5">
        <v>34438033</v>
      </c>
    </row>
    <row r="110" spans="3:18" ht="15.5" x14ac:dyDescent="0.35">
      <c r="C110" t="s">
        <v>152</v>
      </c>
    </row>
    <row r="111" spans="3:18" ht="15.5" x14ac:dyDescent="0.35">
      <c r="C111" t="s">
        <v>464</v>
      </c>
      <c r="M111" s="5">
        <v>14728</v>
      </c>
      <c r="N111" s="5">
        <v>713678</v>
      </c>
      <c r="O111" s="5">
        <v>185107</v>
      </c>
    </row>
    <row r="112" spans="3:18" ht="15.5" x14ac:dyDescent="0.35">
      <c r="C112" t="s">
        <v>153</v>
      </c>
      <c r="D112" s="5">
        <v>8074226</v>
      </c>
      <c r="E112" s="5">
        <v>6762482</v>
      </c>
      <c r="F112" s="5">
        <v>6850407</v>
      </c>
      <c r="G112" s="5">
        <v>9816809</v>
      </c>
      <c r="I112" s="5">
        <v>6850407</v>
      </c>
      <c r="J112" s="5">
        <v>14293895</v>
      </c>
      <c r="K112" s="5">
        <v>11518471</v>
      </c>
      <c r="L112" s="5">
        <v>5958544</v>
      </c>
      <c r="M112" s="5">
        <v>13576952</v>
      </c>
      <c r="N112" s="5">
        <v>23777286</v>
      </c>
      <c r="O112" s="5">
        <v>16823133</v>
      </c>
      <c r="P112" s="5">
        <v>18655766</v>
      </c>
      <c r="Q112" s="5">
        <v>25372811</v>
      </c>
      <c r="R112" s="5">
        <v>34080984</v>
      </c>
    </row>
    <row r="113" spans="2:18" ht="15.5" x14ac:dyDescent="0.35">
      <c r="C113" t="s">
        <v>154</v>
      </c>
      <c r="D113" s="5">
        <v>21388052</v>
      </c>
      <c r="E113" s="5">
        <v>19628880</v>
      </c>
      <c r="F113" s="5">
        <v>19270327</v>
      </c>
      <c r="G113" s="5">
        <v>25168455</v>
      </c>
      <c r="I113" s="5">
        <v>19270327</v>
      </c>
      <c r="J113" s="5">
        <v>31318174</v>
      </c>
      <c r="K113" s="5">
        <v>35252841</v>
      </c>
      <c r="L113" s="5">
        <v>33479337</v>
      </c>
      <c r="M113" s="5">
        <v>46580263</v>
      </c>
      <c r="N113" s="5">
        <v>52304997</v>
      </c>
      <c r="O113" s="5">
        <v>54635053</v>
      </c>
      <c r="P113" s="5">
        <v>38383375</v>
      </c>
      <c r="Q113" s="5">
        <v>40636795</v>
      </c>
      <c r="R113" s="5">
        <v>46378941</v>
      </c>
    </row>
    <row r="114" spans="2:18" ht="15.5" x14ac:dyDescent="0.35">
      <c r="C114" t="s">
        <v>155</v>
      </c>
    </row>
    <row r="115" spans="2:18" ht="15.5" x14ac:dyDescent="0.35">
      <c r="C115" t="s">
        <v>156</v>
      </c>
      <c r="D115" s="5">
        <v>49539234</v>
      </c>
      <c r="E115" s="5">
        <v>49539234</v>
      </c>
      <c r="F115" s="5">
        <v>49539234</v>
      </c>
      <c r="G115" s="5">
        <v>49539234</v>
      </c>
      <c r="I115" s="5">
        <v>49539234</v>
      </c>
      <c r="J115" s="5">
        <v>49539234</v>
      </c>
      <c r="K115" s="5">
        <v>49539234</v>
      </c>
      <c r="L115" s="5">
        <v>49539234</v>
      </c>
      <c r="M115" s="5">
        <v>49539234</v>
      </c>
      <c r="N115" s="5">
        <v>49539234</v>
      </c>
      <c r="O115" s="5">
        <v>49539234</v>
      </c>
      <c r="P115" s="5">
        <v>46805203</v>
      </c>
      <c r="Q115" s="5">
        <v>46805203</v>
      </c>
      <c r="R115" s="5">
        <v>31667240</v>
      </c>
    </row>
    <row r="116" spans="2:18" ht="15.5" x14ac:dyDescent="0.35">
      <c r="C116" t="s">
        <v>157</v>
      </c>
      <c r="D116" s="5">
        <v>5834578</v>
      </c>
      <c r="E116" s="5">
        <v>5834578</v>
      </c>
      <c r="F116" s="5">
        <v>5834578</v>
      </c>
      <c r="G116" s="5">
        <v>5834578</v>
      </c>
      <c r="I116" s="5">
        <v>5834578</v>
      </c>
      <c r="J116" s="5">
        <v>5834578</v>
      </c>
      <c r="K116" s="5">
        <v>5819430</v>
      </c>
      <c r="L116" s="5">
        <v>5619112</v>
      </c>
      <c r="M116" s="5">
        <v>5619112</v>
      </c>
      <c r="N116" s="5">
        <v>5619112</v>
      </c>
      <c r="O116" s="5">
        <v>5619112</v>
      </c>
      <c r="P116" s="5">
        <v>2314650</v>
      </c>
      <c r="Q116" s="5">
        <v>2323362</v>
      </c>
      <c r="R116" s="5">
        <v>24029</v>
      </c>
    </row>
    <row r="117" spans="2:18" ht="15.5" x14ac:dyDescent="0.35">
      <c r="C117" t="s">
        <v>158</v>
      </c>
      <c r="D117" s="5">
        <v>101494791</v>
      </c>
      <c r="E117" s="5">
        <v>103595773</v>
      </c>
      <c r="F117" s="5">
        <v>104878130</v>
      </c>
      <c r="G117" s="5">
        <v>106070183</v>
      </c>
      <c r="I117" s="5">
        <v>104878130</v>
      </c>
      <c r="J117" s="5">
        <v>107150527</v>
      </c>
      <c r="K117" s="5">
        <v>117772340</v>
      </c>
      <c r="L117" s="5">
        <v>94347744</v>
      </c>
      <c r="M117" s="5">
        <v>61935181</v>
      </c>
      <c r="N117" s="5">
        <v>39372550</v>
      </c>
      <c r="O117" s="5">
        <v>33405134</v>
      </c>
      <c r="P117" s="5">
        <v>22611299</v>
      </c>
      <c r="Q117" s="5">
        <v>12043557</v>
      </c>
      <c r="R117" s="5">
        <v>8298106</v>
      </c>
    </row>
    <row r="118" spans="2:18" ht="15.5" x14ac:dyDescent="0.35">
      <c r="C118" t="s">
        <v>159</v>
      </c>
      <c r="D118" s="5">
        <v>8600551</v>
      </c>
      <c r="E118" s="5">
        <v>8600551</v>
      </c>
      <c r="F118" s="5">
        <v>8600551</v>
      </c>
      <c r="G118" s="5">
        <v>7900551</v>
      </c>
      <c r="I118" s="5">
        <v>8600551</v>
      </c>
      <c r="J118" s="5">
        <v>7900551</v>
      </c>
      <c r="K118" s="5">
        <v>5900551</v>
      </c>
      <c r="L118" s="5">
        <v>3800551</v>
      </c>
      <c r="M118" s="5">
        <v>2548461</v>
      </c>
      <c r="N118" s="5">
        <v>2127461</v>
      </c>
      <c r="O118" s="5">
        <v>1463461</v>
      </c>
      <c r="P118" s="5">
        <v>754689</v>
      </c>
    </row>
    <row r="119" spans="2:18" ht="15.5" x14ac:dyDescent="0.35">
      <c r="C119" t="s">
        <v>160</v>
      </c>
      <c r="D119" s="5">
        <v>92894240</v>
      </c>
      <c r="E119" s="5">
        <v>94995222</v>
      </c>
      <c r="F119" s="5">
        <v>96277579</v>
      </c>
      <c r="G119" s="5">
        <v>98169632</v>
      </c>
      <c r="I119" s="5">
        <v>96277579</v>
      </c>
      <c r="J119" s="5">
        <v>99249976</v>
      </c>
      <c r="K119" s="5">
        <v>111871789</v>
      </c>
      <c r="L119" s="5">
        <v>90547193</v>
      </c>
      <c r="M119" s="5">
        <v>59386720</v>
      </c>
      <c r="N119" s="5">
        <v>37245089</v>
      </c>
      <c r="O119" s="5">
        <v>31941673</v>
      </c>
      <c r="P119" s="5">
        <v>21856610</v>
      </c>
    </row>
    <row r="120" spans="2:18" ht="15.5" x14ac:dyDescent="0.35">
      <c r="C120" t="s">
        <v>161</v>
      </c>
      <c r="D120" s="5">
        <v>101494791</v>
      </c>
      <c r="E120" s="5">
        <v>103595773</v>
      </c>
      <c r="F120" s="5">
        <v>104878130</v>
      </c>
      <c r="G120" s="5">
        <v>106070183</v>
      </c>
      <c r="I120" s="5">
        <v>104878130</v>
      </c>
      <c r="J120" s="5">
        <v>107150527</v>
      </c>
      <c r="K120" s="5">
        <v>117772340</v>
      </c>
      <c r="L120" s="5">
        <v>94347744</v>
      </c>
      <c r="M120" s="5">
        <v>61935181</v>
      </c>
      <c r="N120" s="5">
        <v>39372550</v>
      </c>
      <c r="O120" s="5">
        <v>33405134</v>
      </c>
      <c r="P120" s="5">
        <v>22611299</v>
      </c>
      <c r="Q120" s="5">
        <v>12043557</v>
      </c>
      <c r="R120" s="5">
        <v>8298106</v>
      </c>
    </row>
    <row r="121" spans="2:18" ht="15.5" x14ac:dyDescent="0.35">
      <c r="C121" t="s">
        <v>162</v>
      </c>
      <c r="D121" s="5">
        <v>699767</v>
      </c>
      <c r="E121" s="5">
        <v>1003991</v>
      </c>
      <c r="F121" s="5">
        <v>1013646</v>
      </c>
      <c r="G121" s="5">
        <v>1006740</v>
      </c>
      <c r="I121" s="5">
        <v>1013646</v>
      </c>
      <c r="J121" s="5">
        <v>970083</v>
      </c>
      <c r="K121" s="5">
        <v>831348</v>
      </c>
      <c r="L121" s="5">
        <v>725123</v>
      </c>
      <c r="M121" s="5">
        <v>436525</v>
      </c>
    </row>
    <row r="122" spans="2:18" ht="15.5" x14ac:dyDescent="0.35">
      <c r="C122" t="s">
        <v>10</v>
      </c>
      <c r="D122" s="5">
        <v>149784781</v>
      </c>
      <c r="E122" s="5">
        <v>152189987</v>
      </c>
      <c r="F122" s="5">
        <v>153481999</v>
      </c>
      <c r="G122" s="5">
        <v>154764425</v>
      </c>
      <c r="I122" s="5">
        <v>153481999</v>
      </c>
      <c r="J122" s="5">
        <v>158242564</v>
      </c>
      <c r="K122" s="5">
        <v>168619127</v>
      </c>
      <c r="L122" s="5">
        <v>145875110</v>
      </c>
      <c r="M122" s="5">
        <v>114655887</v>
      </c>
      <c r="N122" s="5">
        <v>94530896</v>
      </c>
      <c r="O122" s="5">
        <v>88563480</v>
      </c>
      <c r="P122" s="5">
        <v>71731152</v>
      </c>
      <c r="Q122" s="5">
        <v>61172122</v>
      </c>
      <c r="R122" s="5">
        <v>39989375</v>
      </c>
    </row>
    <row r="123" spans="2:18" ht="15.5" x14ac:dyDescent="0.35">
      <c r="C123" t="s">
        <v>163</v>
      </c>
      <c r="D123" s="5">
        <v>171172833</v>
      </c>
      <c r="E123" s="5">
        <v>171818867</v>
      </c>
      <c r="F123" s="5">
        <v>172752326</v>
      </c>
      <c r="G123" s="5">
        <v>179932880</v>
      </c>
      <c r="I123" s="5">
        <v>172752326</v>
      </c>
      <c r="J123" s="5">
        <v>189560738</v>
      </c>
      <c r="K123" s="5">
        <v>203871968</v>
      </c>
      <c r="L123" s="5">
        <v>179354447</v>
      </c>
      <c r="M123" s="5">
        <v>161236150</v>
      </c>
      <c r="N123" s="5">
        <v>146835893</v>
      </c>
      <c r="O123" s="5">
        <v>143198533</v>
      </c>
      <c r="P123" s="5">
        <v>110114527</v>
      </c>
      <c r="Q123" s="5">
        <v>101808917</v>
      </c>
      <c r="R123" s="5">
        <v>86368316</v>
      </c>
    </row>
    <row r="124" spans="2:18" ht="15.5" x14ac:dyDescent="0.35">
      <c r="C124" t="s">
        <v>164</v>
      </c>
      <c r="D124" s="5">
        <v>5417063153</v>
      </c>
      <c r="E124" s="5">
        <v>5417063153</v>
      </c>
      <c r="F124" s="5">
        <v>5417063153</v>
      </c>
      <c r="G124" s="5">
        <v>5417063153</v>
      </c>
      <c r="I124" s="5">
        <v>5417063153</v>
      </c>
      <c r="J124" s="5">
        <v>5417063153</v>
      </c>
      <c r="K124" s="5">
        <v>5417063153</v>
      </c>
      <c r="L124" s="5">
        <v>5417063153</v>
      </c>
      <c r="M124" s="5">
        <v>5417063153</v>
      </c>
      <c r="N124" s="5">
        <v>5417063153</v>
      </c>
      <c r="O124" s="5">
        <v>5417063153</v>
      </c>
      <c r="P124" s="5">
        <v>5030000000</v>
      </c>
      <c r="Q124" s="5">
        <v>5030000000</v>
      </c>
      <c r="R124" s="5">
        <v>3000000</v>
      </c>
    </row>
    <row r="126" spans="2:18" ht="15.5" x14ac:dyDescent="0.35">
      <c r="B126" t="s">
        <v>165</v>
      </c>
      <c r="C126" t="s">
        <v>166</v>
      </c>
      <c r="D126" s="5">
        <v>2674714</v>
      </c>
      <c r="E126" s="5">
        <v>1197670</v>
      </c>
      <c r="F126" s="5">
        <v>767985</v>
      </c>
      <c r="G126" s="5">
        <v>5258443</v>
      </c>
      <c r="I126" s="5">
        <v>14383956</v>
      </c>
      <c r="J126" s="5">
        <v>25284740</v>
      </c>
      <c r="K126" s="5">
        <v>32929142</v>
      </c>
      <c r="L126" s="5">
        <v>47999539</v>
      </c>
      <c r="M126" s="5">
        <v>36056513</v>
      </c>
      <c r="N126" s="5">
        <v>26901929</v>
      </c>
      <c r="O126" s="5">
        <v>24877899</v>
      </c>
      <c r="P126" s="5">
        <v>21788898</v>
      </c>
      <c r="Q126" s="5">
        <v>15833355</v>
      </c>
      <c r="R126" s="5">
        <v>8521534</v>
      </c>
    </row>
    <row r="127" spans="2:18" ht="15.5" x14ac:dyDescent="0.35">
      <c r="C127" t="s">
        <v>690</v>
      </c>
      <c r="D127" s="5">
        <v>13821732</v>
      </c>
      <c r="E127" s="5">
        <v>9330741</v>
      </c>
      <c r="F127" s="5">
        <v>12256700</v>
      </c>
      <c r="G127" s="5">
        <v>17388139</v>
      </c>
      <c r="I127" s="5">
        <v>60585097</v>
      </c>
      <c r="J127" s="5">
        <v>85386493</v>
      </c>
      <c r="K127" s="5">
        <v>102341387</v>
      </c>
      <c r="L127" s="5">
        <v>131825869</v>
      </c>
      <c r="M127" s="5">
        <v>111178943</v>
      </c>
      <c r="N127" s="5">
        <v>78291894</v>
      </c>
      <c r="O127" s="5">
        <v>72873137</v>
      </c>
      <c r="P127" s="5">
        <v>61768337</v>
      </c>
      <c r="Q127" s="5">
        <v>45453046</v>
      </c>
      <c r="R127" s="5">
        <v>35931682</v>
      </c>
    </row>
    <row r="128" spans="2:18" ht="15.5" x14ac:dyDescent="0.35">
      <c r="C128" t="s">
        <v>326</v>
      </c>
      <c r="D128" s="5">
        <v>-10139136</v>
      </c>
      <c r="E128" s="5">
        <v>-7529956</v>
      </c>
      <c r="F128" s="5">
        <v>-7559335</v>
      </c>
      <c r="G128" s="5">
        <v>-12122355</v>
      </c>
      <c r="I128" s="5">
        <v>-39471094</v>
      </c>
      <c r="J128" s="5">
        <v>-52657793</v>
      </c>
      <c r="K128" s="5">
        <v>-60902313</v>
      </c>
      <c r="L128" s="5">
        <v>-77202507</v>
      </c>
      <c r="M128" s="5">
        <v>-69517732</v>
      </c>
      <c r="N128" s="5">
        <v>-41979888</v>
      </c>
      <c r="O128" s="5">
        <v>-38723956</v>
      </c>
      <c r="P128" s="5">
        <v>-33058228</v>
      </c>
      <c r="Q128" s="5">
        <v>-23904456</v>
      </c>
      <c r="R128" s="5">
        <v>-20629473</v>
      </c>
    </row>
    <row r="129" spans="3:18" ht="15.5" x14ac:dyDescent="0.35">
      <c r="C129" t="s">
        <v>1230</v>
      </c>
      <c r="D129" s="5">
        <v>-896525</v>
      </c>
      <c r="E129" s="5">
        <v>-1362764</v>
      </c>
      <c r="F129" s="5">
        <v>-2587392</v>
      </c>
      <c r="G129" s="5">
        <v>-769670</v>
      </c>
      <c r="I129" s="5">
        <v>-5998688</v>
      </c>
      <c r="J129" s="5">
        <v>-5755742</v>
      </c>
      <c r="K129" s="5">
        <v>-5002566</v>
      </c>
      <c r="L129" s="5">
        <v>-3749213</v>
      </c>
      <c r="M129" s="5">
        <v>-3949047</v>
      </c>
      <c r="N129" s="5">
        <v>-7856091</v>
      </c>
      <c r="O129" s="5">
        <v>-8281265</v>
      </c>
      <c r="P129" s="5">
        <v>-6249313</v>
      </c>
      <c r="Q129" s="5">
        <v>-5392378</v>
      </c>
      <c r="R129" s="5">
        <v>-5474396</v>
      </c>
    </row>
    <row r="130" spans="3:18" ht="15.5" x14ac:dyDescent="0.35">
      <c r="C130" t="s">
        <v>171</v>
      </c>
      <c r="D130" s="5">
        <v>-367377</v>
      </c>
      <c r="E130" s="5">
        <v>-265248</v>
      </c>
      <c r="F130" s="5">
        <v>-827580</v>
      </c>
      <c r="G130" s="5">
        <v>-476604</v>
      </c>
      <c r="I130" s="5">
        <v>-3169194</v>
      </c>
      <c r="J130" s="5">
        <v>-4973997</v>
      </c>
      <c r="K130" s="5">
        <v>-4780580</v>
      </c>
      <c r="L130" s="5">
        <v>-3176937</v>
      </c>
      <c r="M130" s="5">
        <v>-1698280</v>
      </c>
      <c r="N130" s="5">
        <v>-1665904</v>
      </c>
      <c r="O130" s="5">
        <v>-3165386</v>
      </c>
      <c r="P130" s="5">
        <v>-899941</v>
      </c>
      <c r="Q130" s="5">
        <v>-397146</v>
      </c>
      <c r="R130" s="5">
        <v>-884650</v>
      </c>
    </row>
    <row r="131" spans="3:18" ht="15.5" x14ac:dyDescent="0.35">
      <c r="C131" t="s">
        <v>1579</v>
      </c>
      <c r="D131" s="5">
        <v>256020</v>
      </c>
      <c r="E131" s="5">
        <v>1024897</v>
      </c>
      <c r="F131" s="5">
        <v>-514408</v>
      </c>
      <c r="G131" s="5">
        <v>1238933</v>
      </c>
      <c r="I131" s="5">
        <v>2437835</v>
      </c>
      <c r="J131" s="5">
        <v>3285779</v>
      </c>
      <c r="K131" s="5">
        <v>1273214</v>
      </c>
      <c r="L131" s="5">
        <v>302327</v>
      </c>
      <c r="M131" s="5">
        <v>42629</v>
      </c>
      <c r="N131" s="5">
        <v>61666</v>
      </c>
      <c r="O131" s="5">
        <v>59747</v>
      </c>
      <c r="P131" s="5">
        <v>175506</v>
      </c>
      <c r="Q131" s="5">
        <v>144664</v>
      </c>
      <c r="R131" s="5">
        <v>121223</v>
      </c>
    </row>
    <row r="132" spans="3:18" ht="15.5" x14ac:dyDescent="0.35">
      <c r="C132" t="s">
        <v>1235</v>
      </c>
    </row>
    <row r="133" spans="3:18" ht="15.5" x14ac:dyDescent="0.35">
      <c r="C133" t="s">
        <v>2191</v>
      </c>
      <c r="N133" s="5">
        <v>50252</v>
      </c>
      <c r="O133" s="5">
        <v>2115622</v>
      </c>
      <c r="P133" s="5">
        <v>52537</v>
      </c>
      <c r="Q133" s="5">
        <v>-70375</v>
      </c>
      <c r="R133" s="5">
        <v>-542852</v>
      </c>
    </row>
    <row r="134" spans="3:18" ht="15.5" x14ac:dyDescent="0.35">
      <c r="C134" t="s">
        <v>172</v>
      </c>
      <c r="D134" s="5">
        <v>-104350</v>
      </c>
      <c r="E134" s="5">
        <v>-300360</v>
      </c>
      <c r="F134" s="5">
        <v>-4847334</v>
      </c>
      <c r="G134" s="5">
        <v>-4662113</v>
      </c>
      <c r="I134" s="5">
        <v>-15107760</v>
      </c>
      <c r="J134" s="5">
        <v>-24890306</v>
      </c>
      <c r="K134" s="5">
        <v>-11630896</v>
      </c>
      <c r="L134" s="5">
        <v>-32359627</v>
      </c>
      <c r="M134" s="5">
        <v>-16470018</v>
      </c>
      <c r="N134" s="5">
        <v>-6945591</v>
      </c>
      <c r="O134" s="5">
        <v>9126375</v>
      </c>
      <c r="P134" s="5">
        <v>-11719921</v>
      </c>
      <c r="Q134" s="5">
        <v>5414951</v>
      </c>
      <c r="R134" s="5">
        <v>-7989374</v>
      </c>
    </row>
    <row r="135" spans="3:18" ht="15.5" x14ac:dyDescent="0.35">
      <c r="C135" t="s">
        <v>173</v>
      </c>
      <c r="D135" s="5">
        <v>-12697175</v>
      </c>
      <c r="E135" s="5">
        <v>1929063</v>
      </c>
      <c r="F135" s="5">
        <v>11922578</v>
      </c>
      <c r="G135" s="5">
        <v>-12679862</v>
      </c>
      <c r="I135" s="5">
        <v>1826045</v>
      </c>
      <c r="J135" s="5">
        <v>29639318</v>
      </c>
      <c r="K135" s="5">
        <v>-27296022</v>
      </c>
      <c r="L135" s="5">
        <v>-6040457</v>
      </c>
      <c r="M135" s="5">
        <v>-10134706</v>
      </c>
      <c r="N135" s="5">
        <v>-10712360</v>
      </c>
      <c r="O135" s="5">
        <v>-44087186</v>
      </c>
      <c r="P135" s="5">
        <v>-10942744</v>
      </c>
      <c r="Q135" s="5">
        <v>-15445940</v>
      </c>
      <c r="R135" s="5">
        <v>-5241687</v>
      </c>
    </row>
    <row r="136" spans="3:18" ht="15.5" x14ac:dyDescent="0.35">
      <c r="C136" t="s">
        <v>175</v>
      </c>
      <c r="D136" s="5">
        <v>-7469603</v>
      </c>
      <c r="E136" s="5">
        <v>-3228825</v>
      </c>
      <c r="F136" s="5">
        <v>-4066312</v>
      </c>
      <c r="G136" s="5">
        <v>-1619198</v>
      </c>
      <c r="I136" s="5">
        <v>-9604552</v>
      </c>
      <c r="J136" s="5">
        <v>-11337184</v>
      </c>
      <c r="K136" s="5">
        <v>-13814319</v>
      </c>
      <c r="L136" s="5">
        <v>-38164876</v>
      </c>
      <c r="M136" s="5">
        <v>-10487645</v>
      </c>
      <c r="N136" s="5">
        <v>-10712506</v>
      </c>
      <c r="O136" s="5">
        <v>-44101426</v>
      </c>
      <c r="P136" s="5">
        <v>-22948602</v>
      </c>
      <c r="Q136" s="5">
        <v>-15745940</v>
      </c>
      <c r="R136" s="5">
        <v>-5242592</v>
      </c>
    </row>
    <row r="137" spans="3:18" ht="15.5" x14ac:dyDescent="0.35">
      <c r="C137" t="s">
        <v>1844</v>
      </c>
      <c r="D137" s="5">
        <v>1961735</v>
      </c>
      <c r="E137" s="5">
        <v>-1961735</v>
      </c>
      <c r="F137" s="5">
        <v>-1440720</v>
      </c>
      <c r="G137" s="5">
        <v>300104</v>
      </c>
      <c r="I137" s="5">
        <v>-1697222</v>
      </c>
      <c r="J137" s="5">
        <v>-320842</v>
      </c>
    </row>
    <row r="138" spans="3:18" ht="15.5" x14ac:dyDescent="0.35">
      <c r="C138" t="s">
        <v>535</v>
      </c>
      <c r="D138" s="5">
        <v>-19655</v>
      </c>
      <c r="E138" s="5">
        <v>-1290</v>
      </c>
      <c r="F138" s="5">
        <v>-1696</v>
      </c>
      <c r="G138" s="5">
        <v>-212</v>
      </c>
      <c r="I138" s="5">
        <v>-55092</v>
      </c>
      <c r="J138" s="5">
        <v>-261025</v>
      </c>
    </row>
    <row r="139" spans="3:18" ht="15.5" x14ac:dyDescent="0.35">
      <c r="C139" t="s">
        <v>1141</v>
      </c>
      <c r="G139" s="5">
        <v>6813550</v>
      </c>
    </row>
    <row r="140" spans="3:18" ht="15.5" x14ac:dyDescent="0.35">
      <c r="C140" t="s">
        <v>2192</v>
      </c>
      <c r="D140" s="5">
        <v>529479</v>
      </c>
      <c r="E140" s="5">
        <v>-5620375</v>
      </c>
      <c r="F140" s="5">
        <v>-6528390</v>
      </c>
      <c r="G140" s="5">
        <v>2428681</v>
      </c>
      <c r="I140" s="5">
        <v>-5002341</v>
      </c>
      <c r="J140" s="5">
        <v>-1523824</v>
      </c>
      <c r="K140" s="5">
        <v>-891308</v>
      </c>
      <c r="L140" s="5">
        <v>-793212</v>
      </c>
      <c r="M140" s="5">
        <v>-223056</v>
      </c>
    </row>
    <row r="141" spans="3:18" ht="15.5" x14ac:dyDescent="0.35">
      <c r="C141" t="s">
        <v>795</v>
      </c>
      <c r="F141" s="5">
        <v>223983</v>
      </c>
      <c r="G141" s="5">
        <v>-6774847</v>
      </c>
      <c r="I141" s="5">
        <v>-6550864</v>
      </c>
    </row>
    <row r="142" spans="3:18" ht="15.5" x14ac:dyDescent="0.35">
      <c r="C142" t="s">
        <v>780</v>
      </c>
      <c r="F142" s="5">
        <v>570894</v>
      </c>
      <c r="G142" s="5">
        <v>-570894</v>
      </c>
    </row>
    <row r="143" spans="3:18" ht="15.5" x14ac:dyDescent="0.35">
      <c r="C143" t="s">
        <v>2193</v>
      </c>
      <c r="K143" s="5">
        <v>370096</v>
      </c>
    </row>
    <row r="144" spans="3:18" ht="15.5" x14ac:dyDescent="0.35">
      <c r="C144" t="s">
        <v>2194</v>
      </c>
      <c r="D144" s="5">
        <v>-5234567</v>
      </c>
      <c r="E144" s="5">
        <v>10022197</v>
      </c>
      <c r="F144" s="5">
        <v>16732603</v>
      </c>
      <c r="G144" s="5">
        <v>-14474770</v>
      </c>
      <c r="I144" s="5">
        <v>16732603</v>
      </c>
      <c r="J144" s="5">
        <v>17694875</v>
      </c>
      <c r="K144" s="5">
        <v>-46215108</v>
      </c>
    </row>
    <row r="145" spans="3:18" ht="15.5" x14ac:dyDescent="0.35">
      <c r="C145" t="s">
        <v>2195</v>
      </c>
      <c r="D145" s="5">
        <v>-2718638</v>
      </c>
      <c r="E145" s="5">
        <v>2718638</v>
      </c>
      <c r="F145" s="5">
        <v>6141885</v>
      </c>
      <c r="I145" s="5">
        <v>6141885</v>
      </c>
      <c r="L145" s="5">
        <v>730134</v>
      </c>
    </row>
    <row r="146" spans="3:18" ht="15.5" x14ac:dyDescent="0.35">
      <c r="C146" t="s">
        <v>2036</v>
      </c>
      <c r="D146" s="5">
        <v>254074</v>
      </c>
      <c r="E146" s="5">
        <v>453</v>
      </c>
      <c r="F146" s="5">
        <v>290331</v>
      </c>
      <c r="G146" s="5">
        <v>1217724</v>
      </c>
      <c r="I146" s="5">
        <v>1861628</v>
      </c>
      <c r="J146" s="5">
        <v>25387318</v>
      </c>
      <c r="K146" s="5">
        <v>33254617</v>
      </c>
      <c r="L146" s="5">
        <v>32187497</v>
      </c>
      <c r="M146" s="5">
        <v>575995</v>
      </c>
      <c r="N146" s="5">
        <v>146</v>
      </c>
      <c r="O146" s="5">
        <v>14240</v>
      </c>
      <c r="P146" s="5">
        <v>12005858</v>
      </c>
      <c r="Q146" s="5">
        <v>300000</v>
      </c>
      <c r="R146" s="5">
        <v>905</v>
      </c>
    </row>
    <row r="147" spans="3:18" ht="15.5" x14ac:dyDescent="0.35">
      <c r="C147" t="s">
        <v>189</v>
      </c>
      <c r="D147" s="5">
        <v>-104350</v>
      </c>
      <c r="E147" s="5">
        <v>-300360</v>
      </c>
      <c r="F147" s="5">
        <v>-4847334</v>
      </c>
      <c r="G147" s="5">
        <v>-4662113</v>
      </c>
      <c r="I147" s="5">
        <v>-15107760</v>
      </c>
      <c r="J147" s="5">
        <v>-24890306</v>
      </c>
      <c r="K147" s="5">
        <v>-11630896</v>
      </c>
      <c r="L147" s="5">
        <v>-32359627</v>
      </c>
      <c r="M147" s="5">
        <v>-16470018</v>
      </c>
      <c r="N147" s="5">
        <v>-6945591</v>
      </c>
      <c r="O147" s="5">
        <v>9126375</v>
      </c>
      <c r="P147" s="5">
        <v>-11719921</v>
      </c>
      <c r="Q147" s="5">
        <v>5414951</v>
      </c>
      <c r="R147" s="5">
        <v>-7989374</v>
      </c>
    </row>
    <row r="148" spans="3:18" ht="15.5" x14ac:dyDescent="0.35">
      <c r="C148" t="s">
        <v>812</v>
      </c>
    </row>
    <row r="149" spans="3:18" ht="15.5" x14ac:dyDescent="0.35">
      <c r="C149" t="s">
        <v>558</v>
      </c>
      <c r="D149" s="5">
        <v>2810726</v>
      </c>
      <c r="E149" s="5">
        <v>592768</v>
      </c>
      <c r="F149" s="5">
        <v>-24568619</v>
      </c>
      <c r="G149" s="5">
        <v>559451</v>
      </c>
      <c r="I149" s="5">
        <v>-8395558</v>
      </c>
      <c r="J149" s="5">
        <v>17466272</v>
      </c>
      <c r="K149" s="5">
        <v>22159024</v>
      </c>
      <c r="L149" s="5">
        <v>4712313</v>
      </c>
      <c r="M149" s="5">
        <v>7008200</v>
      </c>
      <c r="N149" s="5">
        <v>25000000</v>
      </c>
      <c r="O149" s="5">
        <v>31000000</v>
      </c>
    </row>
    <row r="150" spans="3:18" ht="15.5" x14ac:dyDescent="0.35">
      <c r="C150" t="s">
        <v>559</v>
      </c>
      <c r="D150" s="5">
        <v>-1276788</v>
      </c>
      <c r="E150" s="5">
        <v>-673827</v>
      </c>
      <c r="F150" s="5">
        <v>20153377</v>
      </c>
      <c r="G150" s="5">
        <v>-2739285</v>
      </c>
      <c r="J150" s="5">
        <v>-15769072</v>
      </c>
      <c r="K150" s="5">
        <v>-13956861</v>
      </c>
      <c r="L150" s="5">
        <v>-22100136</v>
      </c>
      <c r="M150" s="5">
        <v>-15685004</v>
      </c>
      <c r="N150" s="5">
        <v>-30530000</v>
      </c>
      <c r="O150" s="5">
        <v>-16150000</v>
      </c>
      <c r="P150" s="5">
        <v>-6800000</v>
      </c>
      <c r="Q150" s="5">
        <v>-8800000</v>
      </c>
      <c r="R150" s="5">
        <v>-6800000</v>
      </c>
    </row>
    <row r="151" spans="3:18" ht="15.5" x14ac:dyDescent="0.35">
      <c r="C151" t="s">
        <v>813</v>
      </c>
      <c r="D151" s="5">
        <v>1533938</v>
      </c>
      <c r="E151" s="5">
        <v>-81059</v>
      </c>
      <c r="F151" s="5">
        <v>-4415242</v>
      </c>
      <c r="G151" s="5">
        <v>-2179834</v>
      </c>
      <c r="I151" s="5">
        <v>-8395558</v>
      </c>
      <c r="J151" s="5">
        <v>1697200</v>
      </c>
      <c r="K151" s="5">
        <v>8202163</v>
      </c>
      <c r="L151" s="5">
        <v>-17387823</v>
      </c>
      <c r="M151" s="5">
        <v>-8676804</v>
      </c>
      <c r="N151" s="5">
        <v>-5530000</v>
      </c>
      <c r="O151" s="5">
        <v>14850000</v>
      </c>
      <c r="P151" s="5">
        <v>-6800000</v>
      </c>
      <c r="Q151" s="5">
        <v>-8800000</v>
      </c>
      <c r="R151" s="5">
        <v>-6800000</v>
      </c>
    </row>
    <row r="152" spans="3:18" ht="15.5" x14ac:dyDescent="0.35">
      <c r="C152" t="s">
        <v>2196</v>
      </c>
    </row>
    <row r="153" spans="3:18" ht="15.5" x14ac:dyDescent="0.35">
      <c r="C153" t="s">
        <v>2197</v>
      </c>
      <c r="Q153" s="5">
        <v>17437296</v>
      </c>
    </row>
    <row r="154" spans="3:18" ht="15.5" x14ac:dyDescent="0.35">
      <c r="C154" t="s">
        <v>2198</v>
      </c>
      <c r="K154" s="5">
        <v>17046</v>
      </c>
    </row>
    <row r="155" spans="3:18" ht="15.5" x14ac:dyDescent="0.35">
      <c r="C155" t="s">
        <v>488</v>
      </c>
      <c r="D155" s="5">
        <v>-183973</v>
      </c>
      <c r="E155" s="5">
        <v>-150330</v>
      </c>
      <c r="F155" s="5">
        <v>-280865</v>
      </c>
      <c r="G155" s="5">
        <v>9393</v>
      </c>
      <c r="I155" s="5">
        <v>-1307109</v>
      </c>
      <c r="J155" s="5">
        <v>-1524446</v>
      </c>
      <c r="K155" s="5">
        <v>-1251896</v>
      </c>
      <c r="L155" s="5">
        <v>-1111377</v>
      </c>
      <c r="M155" s="5">
        <v>-1210714</v>
      </c>
      <c r="N155" s="5">
        <v>-1534720</v>
      </c>
      <c r="O155" s="5">
        <v>-1652962</v>
      </c>
      <c r="P155" s="5">
        <v>-1206621</v>
      </c>
      <c r="Q155" s="5">
        <v>-1154058</v>
      </c>
      <c r="R155" s="5">
        <v>-1104569</v>
      </c>
    </row>
    <row r="156" spans="3:18" ht="15.5" x14ac:dyDescent="0.35">
      <c r="C156" t="s">
        <v>435</v>
      </c>
      <c r="D156" s="5">
        <v>-40423</v>
      </c>
      <c r="E156" s="5">
        <v>-68971</v>
      </c>
      <c r="F156" s="5">
        <v>-128065</v>
      </c>
      <c r="G156" s="5">
        <v>-64867</v>
      </c>
      <c r="I156" s="5">
        <v>-323515</v>
      </c>
      <c r="J156" s="5">
        <v>-440728</v>
      </c>
      <c r="K156" s="5">
        <v>-318878</v>
      </c>
      <c r="L156" s="5">
        <v>-2340233</v>
      </c>
      <c r="M156" s="5">
        <v>-1946112</v>
      </c>
      <c r="N156" s="5">
        <v>-447588</v>
      </c>
    </row>
    <row r="157" spans="3:18" ht="15.5" x14ac:dyDescent="0.35">
      <c r="C157" t="s">
        <v>2199</v>
      </c>
      <c r="L157" s="5">
        <v>66114</v>
      </c>
      <c r="M157" s="5">
        <v>1277440</v>
      </c>
      <c r="N157" s="5">
        <v>2460531</v>
      </c>
      <c r="O157" s="5">
        <v>-1579194</v>
      </c>
      <c r="P157" s="5">
        <v>-156603</v>
      </c>
      <c r="Q157" s="5">
        <v>-2068287</v>
      </c>
    </row>
    <row r="158" spans="3:18" ht="15.5" x14ac:dyDescent="0.35">
      <c r="C158" t="s">
        <v>210</v>
      </c>
      <c r="D158" s="5">
        <v>-1413892</v>
      </c>
      <c r="F158" s="5">
        <v>-23162</v>
      </c>
      <c r="G158" s="5">
        <v>23162</v>
      </c>
      <c r="I158" s="5">
        <v>-2631611</v>
      </c>
      <c r="J158" s="5">
        <v>-24830539</v>
      </c>
      <c r="K158" s="5">
        <v>-17347619</v>
      </c>
      <c r="L158" s="5">
        <v>-10104370</v>
      </c>
      <c r="M158" s="5">
        <v>-3039663</v>
      </c>
      <c r="N158" s="5">
        <v>-1893814</v>
      </c>
      <c r="O158" s="5">
        <v>-2491469</v>
      </c>
      <c r="P158" s="5">
        <v>-3556697</v>
      </c>
    </row>
    <row r="159" spans="3:18" ht="15.5" x14ac:dyDescent="0.35">
      <c r="C159" t="s">
        <v>1378</v>
      </c>
      <c r="G159" s="5">
        <v>-2449967</v>
      </c>
      <c r="I159" s="5">
        <v>-2449967</v>
      </c>
      <c r="K159" s="5">
        <v>-1569982</v>
      </c>
      <c r="L159" s="5">
        <v>-1481938</v>
      </c>
      <c r="M159" s="5">
        <v>-2874165</v>
      </c>
    </row>
    <row r="160" spans="3:18" ht="15.5" x14ac:dyDescent="0.35">
      <c r="C160" t="s">
        <v>221</v>
      </c>
      <c r="J160" s="5">
        <v>208207</v>
      </c>
      <c r="K160" s="5">
        <v>638270</v>
      </c>
    </row>
    <row r="161" spans="2:18" ht="15.5" x14ac:dyDescent="0.35">
      <c r="C161" t="s">
        <v>1651</v>
      </c>
      <c r="R161" s="5">
        <v>-84805</v>
      </c>
    </row>
    <row r="162" spans="2:18" ht="15.5" x14ac:dyDescent="0.35">
      <c r="C162" t="s">
        <v>226</v>
      </c>
      <c r="D162" s="5">
        <v>-10126811</v>
      </c>
      <c r="E162" s="5">
        <v>2826373</v>
      </c>
      <c r="F162" s="5">
        <v>7843229</v>
      </c>
      <c r="G162" s="5">
        <v>-12083532</v>
      </c>
      <c r="I162" s="5">
        <v>1102241</v>
      </c>
      <c r="J162" s="5">
        <v>30033752</v>
      </c>
      <c r="K162" s="5">
        <v>-5997776</v>
      </c>
      <c r="L162" s="5">
        <v>9599455</v>
      </c>
      <c r="M162" s="5">
        <v>9451789</v>
      </c>
      <c r="N162" s="5">
        <v>9243978</v>
      </c>
      <c r="O162" s="5">
        <v>-10082912</v>
      </c>
      <c r="P162" s="5">
        <v>-873767</v>
      </c>
      <c r="Q162" s="5">
        <v>5802366</v>
      </c>
      <c r="R162" s="5">
        <v>-4709527</v>
      </c>
    </row>
    <row r="163" spans="2:18" ht="15.5" x14ac:dyDescent="0.35">
      <c r="C163" t="s">
        <v>225</v>
      </c>
      <c r="D163" s="5">
        <v>-533304</v>
      </c>
      <c r="E163" s="5">
        <v>198631</v>
      </c>
      <c r="F163" s="5">
        <v>294973</v>
      </c>
      <c r="G163" s="5">
        <v>-193134</v>
      </c>
      <c r="I163" s="5">
        <v>-33316</v>
      </c>
      <c r="J163" s="5">
        <v>42585</v>
      </c>
      <c r="K163" s="5">
        <v>21854</v>
      </c>
      <c r="L163" s="5">
        <v>-979947</v>
      </c>
      <c r="M163" s="5">
        <v>-191629</v>
      </c>
      <c r="N163" s="5">
        <v>-24067</v>
      </c>
      <c r="O163" s="5">
        <v>16594</v>
      </c>
      <c r="P163" s="5">
        <v>52578</v>
      </c>
      <c r="Q163" s="5">
        <v>-24241</v>
      </c>
      <c r="R163" s="5">
        <v>13449</v>
      </c>
    </row>
    <row r="164" spans="2:18" ht="15.5" x14ac:dyDescent="0.35">
      <c r="C164" t="s">
        <v>227</v>
      </c>
      <c r="E164" s="5">
        <v>55695865</v>
      </c>
      <c r="I164" s="5">
        <v>54626940</v>
      </c>
      <c r="J164" s="5">
        <v>24550603</v>
      </c>
      <c r="K164" s="5">
        <v>30526525</v>
      </c>
      <c r="L164" s="5">
        <v>21907017</v>
      </c>
      <c r="M164" s="5">
        <v>12646857</v>
      </c>
      <c r="N164" s="5">
        <v>3426946</v>
      </c>
      <c r="O164" s="5">
        <v>13493264</v>
      </c>
      <c r="P164" s="5">
        <v>14314453</v>
      </c>
      <c r="Q164" s="5">
        <v>8536328</v>
      </c>
      <c r="R164" s="5">
        <v>13232406</v>
      </c>
    </row>
    <row r="165" spans="2:18" ht="15.5" x14ac:dyDescent="0.35">
      <c r="C165" t="s">
        <v>229</v>
      </c>
      <c r="D165" s="5">
        <v>-10660115</v>
      </c>
      <c r="E165" s="5">
        <v>58720869</v>
      </c>
      <c r="F165" s="5">
        <v>8138202</v>
      </c>
      <c r="G165" s="5">
        <v>-12276666</v>
      </c>
      <c r="I165" s="5">
        <v>55695865</v>
      </c>
      <c r="J165" s="5">
        <v>54626940</v>
      </c>
      <c r="K165" s="5">
        <v>24550603</v>
      </c>
      <c r="L165" s="5">
        <v>30526525</v>
      </c>
      <c r="M165" s="5">
        <v>21907017</v>
      </c>
      <c r="N165" s="5">
        <v>12646857</v>
      </c>
      <c r="O165" s="5">
        <v>3426946</v>
      </c>
      <c r="P165" s="5">
        <v>13493264</v>
      </c>
      <c r="Q165" s="5">
        <v>14314453</v>
      </c>
      <c r="R165" s="5">
        <v>8536328</v>
      </c>
    </row>
    <row r="167" spans="2:18" ht="15.5" x14ac:dyDescent="0.35">
      <c r="B167" t="s">
        <v>230</v>
      </c>
      <c r="C167" t="s">
        <v>12</v>
      </c>
      <c r="D167" s="5">
        <v>5420000000</v>
      </c>
      <c r="E167" s="5">
        <v>5420000000</v>
      </c>
      <c r="F167" s="5">
        <v>5420000000</v>
      </c>
      <c r="G167" s="5">
        <v>5420000000</v>
      </c>
      <c r="I167" s="5">
        <v>5420000000</v>
      </c>
      <c r="J167" s="5">
        <v>5420000000</v>
      </c>
      <c r="K167" s="5">
        <v>5420000000</v>
      </c>
      <c r="L167" s="5">
        <v>5420000000</v>
      </c>
      <c r="M167" s="5">
        <v>5420000000</v>
      </c>
      <c r="N167" s="5">
        <v>5420000000</v>
      </c>
      <c r="O167" s="5">
        <v>5420000000</v>
      </c>
      <c r="P167" s="5">
        <v>5030000000</v>
      </c>
      <c r="Q167" s="5">
        <v>5030000000</v>
      </c>
      <c r="R167" s="5">
        <v>0</v>
      </c>
    </row>
    <row r="168" spans="2:18" ht="15.5" x14ac:dyDescent="0.35">
      <c r="C168" t="s">
        <v>231</v>
      </c>
      <c r="D168" s="6">
        <v>-2.23</v>
      </c>
      <c r="E168" s="6">
        <v>-3.99</v>
      </c>
      <c r="F168" s="6">
        <v>-3.95</v>
      </c>
      <c r="G168" s="6">
        <v>-0.02</v>
      </c>
    </row>
    <row r="169" spans="2:18" ht="15.5" x14ac:dyDescent="0.35">
      <c r="C169" t="s">
        <v>232</v>
      </c>
      <c r="D169" s="6">
        <v>-130.94</v>
      </c>
      <c r="E169" s="6">
        <v>-87.22</v>
      </c>
      <c r="F169" s="6">
        <v>-91.14</v>
      </c>
      <c r="G169" s="5">
        <v>-17400</v>
      </c>
    </row>
    <row r="170" spans="2:18" ht="15.5" x14ac:dyDescent="0.35">
      <c r="C170" t="s">
        <v>67</v>
      </c>
      <c r="D170" s="6">
        <v>7.8</v>
      </c>
      <c r="E170" s="6">
        <v>10.56</v>
      </c>
      <c r="F170" s="6">
        <v>9.2799999999999994</v>
      </c>
      <c r="G170" s="6">
        <v>7.4</v>
      </c>
    </row>
    <row r="171" spans="2:18" ht="15.5" x14ac:dyDescent="0.35">
      <c r="C171" t="s">
        <v>233</v>
      </c>
      <c r="D171" s="5">
        <v>40520000000</v>
      </c>
      <c r="E171" s="6">
        <v>34020000000.000004</v>
      </c>
      <c r="F171" s="5">
        <v>41580000000</v>
      </c>
      <c r="G171" s="5">
        <v>38780000000</v>
      </c>
    </row>
    <row r="172" spans="2:18" ht="15.5" x14ac:dyDescent="0.35">
      <c r="C172" t="s">
        <v>234</v>
      </c>
      <c r="D172" s="6">
        <v>-3.9000000000000003E-3</v>
      </c>
      <c r="E172" s="6">
        <v>-7.4000000000000003E-3</v>
      </c>
      <c r="F172" s="6">
        <v>-7.4000000000000003E-3</v>
      </c>
      <c r="G172" s="5">
        <v>0</v>
      </c>
    </row>
    <row r="173" spans="2:18" ht="15.5" x14ac:dyDescent="0.35">
      <c r="C173" t="s">
        <v>235</v>
      </c>
      <c r="D173" s="6">
        <v>-4.5000000000000005E-3</v>
      </c>
      <c r="E173" s="6">
        <v>-8.3999999999999995E-3</v>
      </c>
      <c r="F173" s="6">
        <v>-8.3999999999999995E-3</v>
      </c>
      <c r="G173" s="5">
        <v>0</v>
      </c>
    </row>
    <row r="174" spans="2:18" ht="15.5" x14ac:dyDescent="0.35">
      <c r="C174" t="s">
        <v>236</v>
      </c>
      <c r="D174" s="6">
        <v>2.8000000000000004E-3</v>
      </c>
      <c r="E174" s="6">
        <v>-7.1999999999999998E-3</v>
      </c>
      <c r="F174" s="6">
        <v>-7.8000000000000005E-3</v>
      </c>
      <c r="G174" s="6">
        <v>1.8E-3</v>
      </c>
    </row>
    <row r="175" spans="2:18" ht="15.5" x14ac:dyDescent="0.35">
      <c r="C175" t="s">
        <v>237</v>
      </c>
      <c r="D175" s="6">
        <v>2.39</v>
      </c>
      <c r="E175" s="6">
        <v>-6.24</v>
      </c>
      <c r="F175" s="6">
        <v>-5.23</v>
      </c>
      <c r="G175" s="6">
        <v>52.8</v>
      </c>
    </row>
    <row r="176" spans="2:18" ht="15.5" x14ac:dyDescent="0.35">
      <c r="C176" t="s">
        <v>443</v>
      </c>
      <c r="D176" s="5">
        <v>2681000000000</v>
      </c>
      <c r="E176" s="5">
        <v>2587000000000</v>
      </c>
      <c r="F176" s="5">
        <v>2566000000000</v>
      </c>
      <c r="G176" s="5">
        <v>2583000000000</v>
      </c>
    </row>
    <row r="177" spans="3:18" ht="15.5" x14ac:dyDescent="0.35">
      <c r="C177" t="s">
        <v>238</v>
      </c>
      <c r="D177" s="6">
        <v>0.59</v>
      </c>
      <c r="E177" s="6">
        <v>0.73</v>
      </c>
      <c r="F177" s="6">
        <v>0.76</v>
      </c>
      <c r="G177" s="6">
        <v>0.73</v>
      </c>
    </row>
    <row r="178" spans="3:18" ht="15.5" x14ac:dyDescent="0.35">
      <c r="C178" t="s">
        <v>239</v>
      </c>
      <c r="D178" s="6">
        <v>492.61</v>
      </c>
      <c r="E178" s="6">
        <v>474.43</v>
      </c>
      <c r="F178" s="6">
        <v>470.6</v>
      </c>
      <c r="G178" s="6">
        <v>473.79</v>
      </c>
    </row>
    <row r="179" spans="3:18" ht="15.5" x14ac:dyDescent="0.35">
      <c r="C179" t="s">
        <v>240</v>
      </c>
      <c r="D179" s="6">
        <v>0.59</v>
      </c>
      <c r="E179" s="6">
        <v>0.73</v>
      </c>
      <c r="F179" s="6">
        <v>0.77</v>
      </c>
      <c r="G179" s="6">
        <v>0.74</v>
      </c>
    </row>
    <row r="180" spans="3:18" ht="15.5" x14ac:dyDescent="0.35">
      <c r="C180" t="s">
        <v>241</v>
      </c>
      <c r="D180" s="6">
        <v>491.98</v>
      </c>
      <c r="E180" s="6">
        <v>473.83</v>
      </c>
      <c r="F180" s="6">
        <v>469.95</v>
      </c>
      <c r="G180" s="6">
        <v>473.08</v>
      </c>
    </row>
    <row r="181" spans="3:18" ht="15.5" x14ac:dyDescent="0.35">
      <c r="C181" t="s">
        <v>242</v>
      </c>
      <c r="D181" s="5">
        <v>44000000000</v>
      </c>
      <c r="E181" s="5">
        <v>45000000000</v>
      </c>
      <c r="F181" s="5">
        <v>46000000000</v>
      </c>
      <c r="G181" s="5">
        <v>73000000000</v>
      </c>
    </row>
    <row r="182" spans="3:18" ht="15.5" x14ac:dyDescent="0.35">
      <c r="C182" t="s">
        <v>243</v>
      </c>
      <c r="D182" s="5">
        <v>145000000000</v>
      </c>
      <c r="E182" s="5">
        <v>115000000000</v>
      </c>
      <c r="F182" s="5">
        <v>115000000000</v>
      </c>
      <c r="G182" s="5">
        <v>164000000000</v>
      </c>
    </row>
    <row r="183" spans="3:18" ht="15.5" x14ac:dyDescent="0.35">
      <c r="C183" t="s">
        <v>306</v>
      </c>
      <c r="D183" s="5">
        <v>2668000000000</v>
      </c>
      <c r="E183" s="5">
        <v>2570000000000</v>
      </c>
      <c r="F183" s="5">
        <v>2549000000000</v>
      </c>
      <c r="G183" s="5">
        <v>2567000000000</v>
      </c>
    </row>
    <row r="184" spans="3:18" ht="15.5" x14ac:dyDescent="0.35">
      <c r="C184" t="s">
        <v>24</v>
      </c>
      <c r="D184" s="5">
        <v>188000000000</v>
      </c>
      <c r="E184" s="5">
        <v>160000000000</v>
      </c>
      <c r="F184" s="5">
        <v>161000000000</v>
      </c>
      <c r="G184" s="5">
        <v>237000000000</v>
      </c>
    </row>
    <row r="185" spans="3:18" ht="15.5" x14ac:dyDescent="0.35">
      <c r="C185" t="s">
        <v>21</v>
      </c>
      <c r="D185" s="5">
        <v>-672000000000</v>
      </c>
      <c r="E185" s="5">
        <v>-838000000000</v>
      </c>
      <c r="F185" s="5">
        <v>-770000000000</v>
      </c>
      <c r="G185" s="5">
        <v>-557000000000</v>
      </c>
    </row>
    <row r="186" spans="3:18" ht="15.5" x14ac:dyDescent="0.35">
      <c r="C186" t="s">
        <v>245</v>
      </c>
      <c r="D186" s="5">
        <v>1180000000000</v>
      </c>
      <c r="E186" s="5">
        <v>1209000000000</v>
      </c>
      <c r="F186" s="5">
        <v>1223000000000</v>
      </c>
      <c r="G186" s="5">
        <v>1310000000000</v>
      </c>
    </row>
    <row r="187" spans="3:18" ht="15.5" x14ac:dyDescent="0.35">
      <c r="C187" t="s">
        <v>246</v>
      </c>
      <c r="D187" s="5">
        <v>49000000000</v>
      </c>
      <c r="E187" s="5">
        <v>20000000000</v>
      </c>
      <c r="F187" s="5">
        <v>13000000000</v>
      </c>
      <c r="G187" s="5">
        <v>92000000000</v>
      </c>
    </row>
    <row r="188" spans="3:18" ht="15.5" x14ac:dyDescent="0.35">
      <c r="C188" t="s">
        <v>247</v>
      </c>
      <c r="D188" s="5">
        <v>-137000000000</v>
      </c>
      <c r="E188" s="5">
        <v>-55000000000</v>
      </c>
      <c r="F188" s="5">
        <v>-68000000000</v>
      </c>
      <c r="G188" s="5">
        <v>-29000000000</v>
      </c>
    </row>
    <row r="189" spans="3:18" ht="15.5" x14ac:dyDescent="0.35">
      <c r="C189" t="s">
        <v>13</v>
      </c>
      <c r="D189" s="5">
        <v>-88000000000</v>
      </c>
      <c r="E189" s="5">
        <v>-35000000000</v>
      </c>
      <c r="F189" s="5">
        <v>-55000000000</v>
      </c>
      <c r="G189" s="5">
        <v>63000000000</v>
      </c>
    </row>
    <row r="190" spans="3:18" ht="15.5" x14ac:dyDescent="0.35">
      <c r="C190" t="s">
        <v>16</v>
      </c>
      <c r="D190" s="6">
        <v>-16.18</v>
      </c>
      <c r="E190" s="6">
        <v>-6.37</v>
      </c>
      <c r="F190" s="6">
        <v>-10.14</v>
      </c>
      <c r="G190" s="6">
        <v>11.59</v>
      </c>
    </row>
    <row r="191" spans="3:18" ht="15.5" x14ac:dyDescent="0.35">
      <c r="C191" t="s">
        <v>52</v>
      </c>
      <c r="I191" s="6">
        <v>0.75</v>
      </c>
      <c r="J191" s="6">
        <v>41.51</v>
      </c>
      <c r="K191" s="6">
        <v>114.86</v>
      </c>
      <c r="L191" s="6">
        <v>115.9</v>
      </c>
      <c r="M191" s="6">
        <v>66.099999999999994</v>
      </c>
      <c r="N191" s="6">
        <v>22.68</v>
      </c>
      <c r="O191" s="6">
        <v>34.700000000000003</v>
      </c>
      <c r="P191" s="6">
        <v>39.700000000000003</v>
      </c>
      <c r="Q191" s="6">
        <v>10.43</v>
      </c>
      <c r="R191" s="6">
        <v>-55027.6</v>
      </c>
    </row>
    <row r="192" spans="3:18" ht="15.5" x14ac:dyDescent="0.35">
      <c r="C192" t="s">
        <v>66</v>
      </c>
      <c r="I192" s="5">
        <v>480</v>
      </c>
      <c r="J192" s="6">
        <v>9.68</v>
      </c>
      <c r="K192" s="6">
        <v>4.4000000000000004</v>
      </c>
      <c r="L192" s="6">
        <v>5.13</v>
      </c>
      <c r="M192" s="6">
        <v>6.08</v>
      </c>
      <c r="N192" s="6">
        <v>7.67</v>
      </c>
      <c r="O192" s="6">
        <v>5.33</v>
      </c>
      <c r="P192" s="6">
        <v>3.88</v>
      </c>
      <c r="Q192" s="6">
        <v>10.55</v>
      </c>
      <c r="R192" s="5">
        <v>0</v>
      </c>
    </row>
    <row r="193" spans="3:18" ht="15.5" x14ac:dyDescent="0.35">
      <c r="C193" t="s">
        <v>69</v>
      </c>
      <c r="I193" s="6">
        <v>2.0699999999999998</v>
      </c>
      <c r="J193" s="6">
        <v>1.69</v>
      </c>
      <c r="K193" s="6">
        <v>1.75</v>
      </c>
      <c r="L193" s="6">
        <v>1.82</v>
      </c>
      <c r="M193" s="6">
        <v>1.4</v>
      </c>
      <c r="N193" s="6">
        <v>0.95</v>
      </c>
      <c r="O193" s="6">
        <v>0.94</v>
      </c>
      <c r="P193" s="6">
        <v>0.86</v>
      </c>
      <c r="Q193" s="6">
        <v>0.84</v>
      </c>
      <c r="R193" s="5">
        <v>0</v>
      </c>
    </row>
    <row r="194" spans="3:18" ht="15.5" x14ac:dyDescent="0.35">
      <c r="C194" t="s">
        <v>248</v>
      </c>
      <c r="I194" s="5">
        <v>205880000000</v>
      </c>
      <c r="J194" s="5">
        <v>480400000000</v>
      </c>
      <c r="K194" s="5">
        <v>662720000000</v>
      </c>
      <c r="L194" s="5">
        <v>748960000000</v>
      </c>
      <c r="M194" s="5">
        <v>606300000000</v>
      </c>
      <c r="N194" s="5">
        <v>321660000000</v>
      </c>
      <c r="O194" s="5">
        <v>394230000000</v>
      </c>
      <c r="P194" s="5">
        <v>334000000000</v>
      </c>
    </row>
    <row r="195" spans="3:18" ht="15.5" x14ac:dyDescent="0.35">
      <c r="C195" t="s">
        <v>249</v>
      </c>
      <c r="I195" s="6">
        <v>1.4000000000000002E-3</v>
      </c>
      <c r="J195" s="6">
        <v>7.3399999999999993E-2</v>
      </c>
      <c r="K195" s="6">
        <v>0.19769999999999999</v>
      </c>
      <c r="L195" s="6">
        <v>0.22450000000000001</v>
      </c>
      <c r="M195" s="6">
        <v>0.1555</v>
      </c>
      <c r="N195" s="6">
        <v>5.9299999999999999E-2</v>
      </c>
      <c r="O195" s="6">
        <v>9.4399999999999998E-2</v>
      </c>
      <c r="P195" s="6">
        <v>0.12520000000000001</v>
      </c>
      <c r="Q195" s="6">
        <v>3.7999999999999999E-2</v>
      </c>
      <c r="R195" s="6">
        <v>-0.14230000000000001</v>
      </c>
    </row>
    <row r="196" spans="3:18" ht="15.5" x14ac:dyDescent="0.35">
      <c r="C196" t="s">
        <v>250</v>
      </c>
      <c r="I196" s="6">
        <v>1.6000000000000001E-3</v>
      </c>
      <c r="J196" s="6">
        <v>8.8499999999999995E-2</v>
      </c>
      <c r="K196" s="6">
        <v>0.2402</v>
      </c>
      <c r="L196" s="6">
        <v>0.27739999999999998</v>
      </c>
      <c r="M196" s="6">
        <v>0.21960000000000002</v>
      </c>
      <c r="N196" s="6">
        <v>9.2200000000000004E-2</v>
      </c>
      <c r="O196" s="6">
        <v>0.1527</v>
      </c>
      <c r="P196" s="6">
        <v>0.19219999999999998</v>
      </c>
      <c r="Q196" s="6">
        <v>6.3299999999999995E-2</v>
      </c>
      <c r="R196" s="6">
        <v>-0.30719999999999997</v>
      </c>
    </row>
    <row r="197" spans="3:18" ht="15.5" x14ac:dyDescent="0.35">
      <c r="C197" t="s">
        <v>251</v>
      </c>
      <c r="I197" s="6">
        <v>-3.8E-3</v>
      </c>
      <c r="J197" s="6">
        <v>8.4700000000000011E-2</v>
      </c>
      <c r="K197" s="6">
        <v>0.17579999999999998</v>
      </c>
      <c r="L197" s="6">
        <v>0.26119999999999999</v>
      </c>
      <c r="M197" s="6">
        <v>0.23250000000000001</v>
      </c>
      <c r="N197" s="6">
        <v>6.3399999999999998E-2</v>
      </c>
      <c r="O197" s="6">
        <v>0.13200000000000001</v>
      </c>
      <c r="P197" s="6">
        <v>0.12789999999999999</v>
      </c>
      <c r="Q197" s="6">
        <v>8.2500000000000004E-2</v>
      </c>
      <c r="R197" s="6">
        <v>-0.25230000000000002</v>
      </c>
    </row>
    <row r="198" spans="3:18" ht="15.5" x14ac:dyDescent="0.35">
      <c r="C198" t="s">
        <v>252</v>
      </c>
      <c r="I198" s="6">
        <v>-0.47</v>
      </c>
      <c r="J198" s="6">
        <v>9.02</v>
      </c>
      <c r="K198" s="6">
        <v>19.61</v>
      </c>
      <c r="L198" s="6">
        <v>77.67</v>
      </c>
      <c r="M198" s="6">
        <v>25.07</v>
      </c>
      <c r="N198" s="6">
        <v>4.3499999999999996</v>
      </c>
      <c r="O198" s="6">
        <v>6.93</v>
      </c>
      <c r="P198" s="6">
        <v>8.69</v>
      </c>
      <c r="Q198" s="6">
        <v>5.31</v>
      </c>
      <c r="R198" s="6">
        <v>-7.74</v>
      </c>
    </row>
    <row r="199" spans="3:18" ht="15.5" x14ac:dyDescent="0.35">
      <c r="C199" t="s">
        <v>63</v>
      </c>
      <c r="I199" s="6">
        <v>0.76</v>
      </c>
      <c r="J199" s="6">
        <v>0.86</v>
      </c>
      <c r="K199" s="6">
        <v>1.06</v>
      </c>
      <c r="L199" s="6">
        <v>1.42</v>
      </c>
      <c r="M199" s="6">
        <v>1.34</v>
      </c>
      <c r="N199" s="6">
        <v>0.71</v>
      </c>
      <c r="O199" s="6">
        <v>0.81</v>
      </c>
      <c r="P199" s="6">
        <v>0.75</v>
      </c>
      <c r="Q199" s="6">
        <v>0.67</v>
      </c>
      <c r="R199" s="5">
        <v>0</v>
      </c>
    </row>
    <row r="200" spans="3:18" ht="15.5" x14ac:dyDescent="0.35">
      <c r="C200" t="s">
        <v>60</v>
      </c>
      <c r="I200" s="6">
        <v>470.6</v>
      </c>
      <c r="J200" s="6">
        <v>469.08</v>
      </c>
      <c r="K200" s="6">
        <v>478.21</v>
      </c>
      <c r="L200" s="6">
        <v>417.79</v>
      </c>
      <c r="M200" s="6">
        <v>301.05</v>
      </c>
      <c r="N200" s="6">
        <v>246.14</v>
      </c>
      <c r="O200" s="6">
        <v>227.27</v>
      </c>
      <c r="P200" s="6">
        <v>206.51</v>
      </c>
      <c r="Q200" s="6">
        <v>164.76</v>
      </c>
      <c r="R200" s="6">
        <v>179099.08</v>
      </c>
    </row>
    <row r="201" spans="3:18" ht="15.5" x14ac:dyDescent="0.35">
      <c r="C201" t="s">
        <v>253</v>
      </c>
      <c r="I201" s="6">
        <v>0.77</v>
      </c>
      <c r="J201" s="6">
        <v>0.86</v>
      </c>
      <c r="K201" s="6">
        <v>1.06</v>
      </c>
      <c r="L201" s="6">
        <v>1.42</v>
      </c>
      <c r="M201" s="6">
        <v>1.34</v>
      </c>
      <c r="N201" s="6">
        <v>0.71</v>
      </c>
      <c r="O201" s="6">
        <v>0.81</v>
      </c>
      <c r="P201" s="6">
        <v>0.75</v>
      </c>
      <c r="Q201" s="6">
        <v>0.67</v>
      </c>
      <c r="R201" s="5">
        <v>0</v>
      </c>
    </row>
    <row r="202" spans="3:18" ht="15.5" x14ac:dyDescent="0.35">
      <c r="C202" t="s">
        <v>254</v>
      </c>
      <c r="I202" s="6">
        <v>469.95</v>
      </c>
      <c r="J202" s="6">
        <v>468.42</v>
      </c>
      <c r="K202" s="6">
        <v>478.2</v>
      </c>
      <c r="L202" s="6">
        <v>417.78</v>
      </c>
      <c r="M202" s="6">
        <v>301.05</v>
      </c>
      <c r="N202" s="6">
        <v>246.14</v>
      </c>
      <c r="O202" s="6">
        <v>227.25</v>
      </c>
      <c r="P202" s="6">
        <v>206.46</v>
      </c>
      <c r="Q202" s="6">
        <v>164.59</v>
      </c>
      <c r="R202" s="6">
        <v>178431.01</v>
      </c>
    </row>
    <row r="203" spans="3:18" ht="15.5" x14ac:dyDescent="0.35">
      <c r="C203" t="s">
        <v>255</v>
      </c>
      <c r="I203" s="5">
        <v>46000000000</v>
      </c>
      <c r="J203" s="5">
        <v>70000000000</v>
      </c>
      <c r="K203" s="5">
        <v>84000000000</v>
      </c>
      <c r="L203" s="5">
        <v>42000000000</v>
      </c>
      <c r="M203" s="5">
        <v>175000000000</v>
      </c>
      <c r="N203" s="5">
        <v>161000000000</v>
      </c>
      <c r="O203" s="5">
        <v>325000000000</v>
      </c>
      <c r="P203" s="5">
        <v>97000000000</v>
      </c>
      <c r="Q203" s="5">
        <v>91000000000</v>
      </c>
      <c r="R203" s="5">
        <v>90000000000</v>
      </c>
    </row>
    <row r="204" spans="3:18" ht="15.5" x14ac:dyDescent="0.35">
      <c r="C204" t="s">
        <v>256</v>
      </c>
      <c r="I204" s="5">
        <v>115000000000</v>
      </c>
      <c r="J204" s="5">
        <v>231000000000</v>
      </c>
      <c r="K204" s="5">
        <v>178000000000</v>
      </c>
      <c r="L204" s="5">
        <v>93000000000</v>
      </c>
      <c r="M204" s="5">
        <v>194000000000</v>
      </c>
      <c r="N204" s="5">
        <v>335000000000</v>
      </c>
      <c r="O204" s="5">
        <v>234000000000</v>
      </c>
      <c r="P204" s="5">
        <v>270000000000</v>
      </c>
      <c r="Q204" s="5">
        <v>344000000000</v>
      </c>
      <c r="R204" s="5">
        <v>458000000000</v>
      </c>
    </row>
    <row r="205" spans="3:18" ht="15.5" x14ac:dyDescent="0.35">
      <c r="C205" t="s">
        <v>26</v>
      </c>
      <c r="I205" s="5">
        <v>161000000000</v>
      </c>
      <c r="J205" s="5">
        <v>301000000000</v>
      </c>
      <c r="K205" s="5">
        <v>262000000000</v>
      </c>
      <c r="L205" s="5">
        <v>135000000000</v>
      </c>
      <c r="M205" s="5">
        <v>369000000000</v>
      </c>
      <c r="N205" s="5">
        <v>497000000000</v>
      </c>
      <c r="O205" s="5">
        <v>559000000000</v>
      </c>
      <c r="P205" s="5">
        <v>367000000000</v>
      </c>
      <c r="Q205" s="5">
        <v>435000000000</v>
      </c>
      <c r="R205" s="5">
        <v>548000000000</v>
      </c>
    </row>
    <row r="206" spans="3:18" ht="15.5" x14ac:dyDescent="0.35">
      <c r="C206" t="s">
        <v>23</v>
      </c>
      <c r="I206" s="5">
        <v>-770000000000</v>
      </c>
      <c r="J206" s="5">
        <v>-581000000000</v>
      </c>
      <c r="K206" s="5">
        <v>-117000000000</v>
      </c>
      <c r="L206" s="5">
        <v>-341000000000</v>
      </c>
      <c r="M206" s="5">
        <v>56000000000</v>
      </c>
      <c r="N206" s="5">
        <v>318000000000</v>
      </c>
      <c r="O206" s="5">
        <v>512000000000</v>
      </c>
      <c r="P206" s="5">
        <v>172000000000</v>
      </c>
      <c r="Q206" s="5">
        <v>241000000000</v>
      </c>
      <c r="R206" s="5">
        <v>433000000000</v>
      </c>
    </row>
    <row r="207" spans="3:18" ht="15.5" x14ac:dyDescent="0.35">
      <c r="C207" t="s">
        <v>257</v>
      </c>
      <c r="I207" s="5">
        <v>1223000000000</v>
      </c>
      <c r="J207" s="5">
        <v>1430000000000</v>
      </c>
      <c r="K207" s="5">
        <v>1101000000000</v>
      </c>
      <c r="L207" s="5">
        <v>504000000000</v>
      </c>
      <c r="M207" s="5">
        <v>263000000000</v>
      </c>
      <c r="N207" s="5">
        <v>36000000000</v>
      </c>
      <c r="O207" s="5">
        <v>-166000000000</v>
      </c>
      <c r="P207" s="5">
        <v>152000000000</v>
      </c>
      <c r="Q207" s="5">
        <v>177000000000</v>
      </c>
      <c r="R207" s="5">
        <v>102000000000</v>
      </c>
    </row>
    <row r="208" spans="3:18" ht="15.5" x14ac:dyDescent="0.35">
      <c r="C208" t="s">
        <v>258</v>
      </c>
      <c r="I208" s="5">
        <v>240000000000</v>
      </c>
      <c r="J208" s="5">
        <v>409000000000</v>
      </c>
      <c r="K208" s="5">
        <v>508000000000</v>
      </c>
      <c r="L208" s="5">
        <v>748000000000</v>
      </c>
      <c r="M208" s="5">
        <v>515000000000</v>
      </c>
      <c r="N208" s="5">
        <v>379000000000</v>
      </c>
      <c r="O208" s="5">
        <v>346000000000</v>
      </c>
      <c r="P208" s="5">
        <v>316000000000</v>
      </c>
      <c r="Q208" s="5">
        <v>215000000000</v>
      </c>
      <c r="R208" s="5">
        <v>114000000000</v>
      </c>
    </row>
    <row r="209" spans="2:18" ht="15.5" x14ac:dyDescent="0.35">
      <c r="C209" t="s">
        <v>259</v>
      </c>
      <c r="I209" s="5">
        <v>-161000000000</v>
      </c>
      <c r="J209" s="5">
        <v>-183000000000</v>
      </c>
      <c r="K209" s="5">
        <v>-213000000000</v>
      </c>
      <c r="L209" s="5">
        <v>-595000000000</v>
      </c>
      <c r="M209" s="5">
        <v>-150000000000</v>
      </c>
      <c r="N209" s="5">
        <v>-151000000000</v>
      </c>
      <c r="O209" s="5">
        <v>-613000000000</v>
      </c>
      <c r="P209" s="5">
        <v>-332000000000</v>
      </c>
      <c r="Q209" s="5">
        <v>-213000000000</v>
      </c>
      <c r="R209" s="5">
        <v>-70000000000</v>
      </c>
    </row>
    <row r="210" spans="2:18" ht="15.5" x14ac:dyDescent="0.35">
      <c r="C210" t="s">
        <v>15</v>
      </c>
      <c r="I210" s="5">
        <v>80000000000</v>
      </c>
      <c r="J210" s="5">
        <v>225000000000</v>
      </c>
      <c r="K210" s="5">
        <v>295000000000</v>
      </c>
      <c r="L210" s="5">
        <v>153000000000</v>
      </c>
      <c r="M210" s="5">
        <v>365000000000</v>
      </c>
      <c r="N210" s="5">
        <v>228000000000</v>
      </c>
      <c r="O210" s="5">
        <v>-267000000000</v>
      </c>
      <c r="P210" s="5">
        <v>-17000000000</v>
      </c>
      <c r="Q210" s="5">
        <v>1000000000</v>
      </c>
      <c r="R210" s="5">
        <v>44000000000</v>
      </c>
    </row>
    <row r="211" spans="2:18" ht="15.5" x14ac:dyDescent="0.35">
      <c r="C211" t="s">
        <v>17</v>
      </c>
      <c r="I211" s="6">
        <v>14.75</v>
      </c>
      <c r="J211" s="6">
        <v>41.6</v>
      </c>
      <c r="K211" s="6">
        <v>54.48</v>
      </c>
      <c r="L211" s="6">
        <v>28.31</v>
      </c>
      <c r="M211" s="6">
        <v>67.39</v>
      </c>
      <c r="N211" s="6">
        <v>42.15</v>
      </c>
      <c r="O211" s="6">
        <v>-49.33</v>
      </c>
      <c r="P211" s="6">
        <v>-3.34</v>
      </c>
      <c r="Q211" s="6">
        <v>0.24</v>
      </c>
      <c r="R211" s="6">
        <v>14685.29</v>
      </c>
    </row>
    <row r="213" spans="2:18" ht="15.5" x14ac:dyDescent="0.35">
      <c r="B213" t="s">
        <v>260</v>
      </c>
      <c r="C213" t="s">
        <v>261</v>
      </c>
      <c r="D213" s="5">
        <v>-12000000000</v>
      </c>
      <c r="E213" s="5">
        <v>-22000000000</v>
      </c>
      <c r="F213" s="5">
        <v>-21000000000</v>
      </c>
      <c r="G213" s="5">
        <v>-101000000</v>
      </c>
      <c r="H213" s="5">
        <v>-67000000000</v>
      </c>
      <c r="I213" s="5">
        <v>4000000000</v>
      </c>
      <c r="J213" s="5">
        <v>225000000000</v>
      </c>
      <c r="K213" s="5">
        <v>622000000000</v>
      </c>
      <c r="L213" s="5">
        <v>628000000000</v>
      </c>
      <c r="M213" s="5">
        <v>358000000000</v>
      </c>
      <c r="N213" s="5">
        <v>123000000000</v>
      </c>
      <c r="O213" s="5">
        <v>188000000000</v>
      </c>
      <c r="P213" s="5">
        <v>200000000000</v>
      </c>
      <c r="Q213" s="5">
        <v>52000000000</v>
      </c>
    </row>
    <row r="214" spans="2:18" ht="15.5" x14ac:dyDescent="0.35">
      <c r="C214" t="s">
        <v>444</v>
      </c>
      <c r="H214" s="5">
        <v>5</v>
      </c>
      <c r="I214" s="5">
        <v>5</v>
      </c>
      <c r="J214" s="5">
        <v>36</v>
      </c>
      <c r="K214" s="5">
        <v>48</v>
      </c>
      <c r="L214" s="5">
        <v>50</v>
      </c>
      <c r="M214" s="5">
        <v>28</v>
      </c>
      <c r="N214" s="5">
        <v>8</v>
      </c>
      <c r="O214" s="5">
        <v>5</v>
      </c>
      <c r="P214" s="5">
        <v>12</v>
      </c>
      <c r="Q214" s="5">
        <v>5</v>
      </c>
    </row>
    <row r="215" spans="2:18" ht="15.5" x14ac:dyDescent="0.35">
      <c r="C215" t="s">
        <v>71</v>
      </c>
      <c r="H215" s="6">
        <v>-0.39960000000000001</v>
      </c>
      <c r="I215" s="6">
        <v>6.6886999999999999</v>
      </c>
      <c r="J215" s="6">
        <v>0.86719999999999997</v>
      </c>
      <c r="K215" s="6">
        <v>0.41789999999999999</v>
      </c>
      <c r="L215" s="6">
        <v>0.43140000000000001</v>
      </c>
      <c r="M215" s="6">
        <v>0.42359999999999998</v>
      </c>
      <c r="N215" s="6">
        <v>0.35270000000000001</v>
      </c>
      <c r="O215" s="6">
        <v>0.14410000000000001</v>
      </c>
      <c r="P215" s="6">
        <v>0.32549999999999996</v>
      </c>
      <c r="Q215" s="6">
        <v>0.51649999999999996</v>
      </c>
    </row>
    <row r="216" spans="2:18" ht="15.5" x14ac:dyDescent="0.35">
      <c r="C216" t="s">
        <v>445</v>
      </c>
      <c r="H216" s="6">
        <v>1.4499999999999999E-2</v>
      </c>
      <c r="I216" s="6">
        <v>1.6E-2</v>
      </c>
      <c r="J216" s="6">
        <v>9.8900000000000002E-2</v>
      </c>
      <c r="K216" s="6">
        <v>9.8000000000000004E-2</v>
      </c>
      <c r="L216" s="6">
        <v>7.8700000000000006E-2</v>
      </c>
      <c r="M216" s="6">
        <v>4.1799999999999997E-2</v>
      </c>
      <c r="N216" s="6">
        <v>2.9900000000000003E-2</v>
      </c>
      <c r="O216" s="6">
        <v>2.9600000000000001E-2</v>
      </c>
      <c r="P216" s="6">
        <v>7.0999999999999994E-2</v>
      </c>
      <c r="Q216" s="6">
        <v>2.7900000000000001E-2</v>
      </c>
    </row>
    <row r="217" spans="2:18" ht="15.5" x14ac:dyDescent="0.35">
      <c r="C217" t="s">
        <v>51</v>
      </c>
      <c r="D217" s="6">
        <v>-2.23</v>
      </c>
      <c r="E217" s="6">
        <v>-3.99</v>
      </c>
      <c r="F217" s="6">
        <v>-3.95</v>
      </c>
      <c r="G217" s="6">
        <v>-0.02</v>
      </c>
      <c r="H217" s="6">
        <v>-12.43</v>
      </c>
      <c r="I217" s="6">
        <v>0.75</v>
      </c>
      <c r="J217" s="6">
        <v>41.51</v>
      </c>
      <c r="K217" s="6">
        <v>114.86</v>
      </c>
      <c r="L217" s="6">
        <v>115.9</v>
      </c>
      <c r="M217" s="6">
        <v>66.099999999999994</v>
      </c>
      <c r="N217" s="6">
        <v>22.68</v>
      </c>
      <c r="O217" s="6">
        <v>34.700000000000003</v>
      </c>
      <c r="P217" s="6">
        <v>36.86</v>
      </c>
      <c r="Q217" s="6">
        <v>9.68</v>
      </c>
    </row>
    <row r="218" spans="2:18" ht="15.5" x14ac:dyDescent="0.35">
      <c r="C218" t="s">
        <v>73</v>
      </c>
      <c r="H218" s="5">
        <v>5</v>
      </c>
      <c r="I218" s="5">
        <v>5</v>
      </c>
      <c r="J218" s="5">
        <v>36</v>
      </c>
      <c r="K218" s="5">
        <v>48</v>
      </c>
      <c r="L218" s="5">
        <v>50</v>
      </c>
      <c r="M218" s="5">
        <v>28</v>
      </c>
      <c r="N218" s="5">
        <v>8</v>
      </c>
      <c r="O218" s="5">
        <v>5</v>
      </c>
      <c r="P218" s="5">
        <v>12</v>
      </c>
      <c r="Q218" s="5">
        <v>5</v>
      </c>
    </row>
    <row r="219" spans="2:18" ht="15.5" x14ac:dyDescent="0.35">
      <c r="C219" t="s">
        <v>446</v>
      </c>
      <c r="H219" s="6">
        <v>-0.39960000000000001</v>
      </c>
      <c r="I219" s="6">
        <v>6.6886999999999999</v>
      </c>
      <c r="J219" s="6">
        <v>0.86719999999999997</v>
      </c>
      <c r="K219" s="6">
        <v>0.41789999999999999</v>
      </c>
      <c r="L219" s="6">
        <v>0.43140000000000001</v>
      </c>
      <c r="M219" s="6">
        <v>0.42359999999999998</v>
      </c>
      <c r="N219" s="6">
        <v>0.35270000000000001</v>
      </c>
      <c r="O219" s="6">
        <v>0.14410000000000001</v>
      </c>
      <c r="P219" s="6">
        <v>0.32549999999999996</v>
      </c>
      <c r="Q219" s="6">
        <v>0.51649999999999996</v>
      </c>
    </row>
    <row r="220" spans="2:18" ht="15.5" x14ac:dyDescent="0.35">
      <c r="C220" t="s">
        <v>447</v>
      </c>
      <c r="H220" s="6">
        <v>1.4499999999999999E-2</v>
      </c>
      <c r="I220" s="6">
        <v>1.6E-2</v>
      </c>
      <c r="J220" s="6">
        <v>9.8900000000000002E-2</v>
      </c>
      <c r="K220" s="6">
        <v>9.8000000000000004E-2</v>
      </c>
      <c r="L220" s="6">
        <v>7.8700000000000006E-2</v>
      </c>
      <c r="M220" s="6">
        <v>4.1799999999999997E-2</v>
      </c>
      <c r="N220" s="6">
        <v>2.9900000000000003E-2</v>
      </c>
      <c r="O220" s="6">
        <v>2.9600000000000001E-2</v>
      </c>
      <c r="P220" s="6">
        <v>7.0999999999999994E-2</v>
      </c>
      <c r="Q220" s="6">
        <v>2.7900000000000001E-2</v>
      </c>
    </row>
    <row r="221" spans="2:18" ht="15.5" x14ac:dyDescent="0.35">
      <c r="C221" t="s">
        <v>262</v>
      </c>
      <c r="D221" s="5">
        <v>203000000000</v>
      </c>
      <c r="E221" s="5">
        <v>179000000000</v>
      </c>
      <c r="F221" s="5">
        <v>210000000000</v>
      </c>
      <c r="G221" s="5">
        <v>255000000000</v>
      </c>
      <c r="H221" s="5">
        <v>763000000000</v>
      </c>
      <c r="I221" s="5">
        <v>941000000000</v>
      </c>
      <c r="J221" s="5">
        <v>1287000000000</v>
      </c>
      <c r="K221" s="5">
        <v>1562000000000</v>
      </c>
      <c r="L221" s="5">
        <v>1774000000000</v>
      </c>
      <c r="M221" s="5">
        <v>1556000000000</v>
      </c>
      <c r="N221" s="5">
        <v>996000000000</v>
      </c>
      <c r="O221" s="5">
        <v>1066000000000</v>
      </c>
      <c r="P221" s="5">
        <v>906000000000</v>
      </c>
      <c r="Q221" s="5">
        <v>656000000000</v>
      </c>
    </row>
    <row r="222" spans="2:18" ht="15.5" x14ac:dyDescent="0.35">
      <c r="C222" t="s">
        <v>448</v>
      </c>
      <c r="H222" s="5">
        <v>5</v>
      </c>
      <c r="I222" s="5">
        <v>5</v>
      </c>
      <c r="J222" s="5">
        <v>36</v>
      </c>
      <c r="K222" s="5">
        <v>48</v>
      </c>
      <c r="L222" s="5">
        <v>50</v>
      </c>
      <c r="M222" s="5">
        <v>28</v>
      </c>
      <c r="N222" s="5">
        <v>8</v>
      </c>
      <c r="O222" s="5">
        <v>5</v>
      </c>
      <c r="P222" s="5">
        <v>12</v>
      </c>
      <c r="Q222" s="5">
        <v>5</v>
      </c>
    </row>
    <row r="223" spans="2:18" ht="15.5" x14ac:dyDescent="0.35">
      <c r="C223" t="s">
        <v>449</v>
      </c>
      <c r="H223" s="6">
        <v>-0.39960000000000001</v>
      </c>
      <c r="I223" s="6">
        <v>6.6886999999999999</v>
      </c>
      <c r="J223" s="6">
        <v>0.86719999999999997</v>
      </c>
      <c r="K223" s="6">
        <v>0.41789999999999999</v>
      </c>
      <c r="L223" s="6">
        <v>0.43140000000000001</v>
      </c>
      <c r="M223" s="6">
        <v>0.42359999999999998</v>
      </c>
      <c r="N223" s="6">
        <v>0.35270000000000001</v>
      </c>
      <c r="O223" s="6">
        <v>0.14410000000000001</v>
      </c>
      <c r="P223" s="6">
        <v>0.32549999999999996</v>
      </c>
      <c r="Q223" s="6">
        <v>0.51649999999999996</v>
      </c>
    </row>
    <row r="224" spans="2:18" ht="15.5" x14ac:dyDescent="0.35">
      <c r="C224" t="s">
        <v>450</v>
      </c>
      <c r="H224" s="6">
        <v>1.4499999999999999E-2</v>
      </c>
      <c r="I224" s="6">
        <v>1.6E-2</v>
      </c>
      <c r="J224" s="6">
        <v>9.8900000000000002E-2</v>
      </c>
      <c r="K224" s="6">
        <v>9.8000000000000004E-2</v>
      </c>
      <c r="L224" s="6">
        <v>7.8700000000000006E-2</v>
      </c>
      <c r="M224" s="6">
        <v>4.1799999999999997E-2</v>
      </c>
      <c r="N224" s="6">
        <v>2.9900000000000003E-2</v>
      </c>
      <c r="O224" s="6">
        <v>2.9600000000000001E-2</v>
      </c>
      <c r="P224" s="6">
        <v>7.0999999999999994E-2</v>
      </c>
      <c r="Q224" s="6">
        <v>2.7900000000000001E-2</v>
      </c>
    </row>
    <row r="225" spans="3:9" ht="15.5" x14ac:dyDescent="0.35">
      <c r="C225" t="s">
        <v>344</v>
      </c>
      <c r="I225" s="6">
        <v>-27.49</v>
      </c>
    </row>
    <row r="226" spans="3:9" ht="15.5" x14ac:dyDescent="0.35">
      <c r="C226" t="s">
        <v>345</v>
      </c>
      <c r="I226" s="6">
        <v>-33.96</v>
      </c>
    </row>
    <row r="227" spans="3:9" ht="15.5" x14ac:dyDescent="0.35">
      <c r="C227" t="s">
        <v>263</v>
      </c>
      <c r="I227" s="6">
        <v>6.95</v>
      </c>
    </row>
    <row r="228" spans="3:9" ht="15.5" x14ac:dyDescent="0.35">
      <c r="C228" t="s">
        <v>346</v>
      </c>
      <c r="I228" s="6">
        <v>-2.9399999999999999E-2</v>
      </c>
    </row>
    <row r="229" spans="3:9" ht="15.5" x14ac:dyDescent="0.35">
      <c r="C229" t="s">
        <v>347</v>
      </c>
      <c r="I229" s="6">
        <v>2.2000000000000002</v>
      </c>
    </row>
    <row r="230" spans="3:9" ht="15.5" x14ac:dyDescent="0.35">
      <c r="C230" t="s">
        <v>348</v>
      </c>
      <c r="I230" s="6">
        <v>0.7</v>
      </c>
    </row>
    <row r="231" spans="3:9" ht="15.5" x14ac:dyDescent="0.35">
      <c r="C231" t="s">
        <v>349</v>
      </c>
      <c r="I231" s="6">
        <v>10.7</v>
      </c>
    </row>
    <row r="232" spans="3:9" ht="15.5" x14ac:dyDescent="0.35">
      <c r="C232" t="s">
        <v>350</v>
      </c>
      <c r="I232" s="6">
        <v>-16.3</v>
      </c>
    </row>
    <row r="233" spans="3:9" ht="15.5" x14ac:dyDescent="0.35">
      <c r="C233" t="s">
        <v>351</v>
      </c>
      <c r="I233" s="6">
        <v>-42.58</v>
      </c>
    </row>
    <row r="234" spans="3:9" ht="15.5" x14ac:dyDescent="0.35">
      <c r="C234" t="s">
        <v>264</v>
      </c>
      <c r="I234" s="6">
        <v>7.78</v>
      </c>
    </row>
    <row r="235" spans="3:9" ht="15.5" x14ac:dyDescent="0.35">
      <c r="C235" t="s">
        <v>352</v>
      </c>
      <c r="I235" s="6">
        <v>-10.130000000000001</v>
      </c>
    </row>
    <row r="236" spans="3:9" ht="15.5" x14ac:dyDescent="0.35">
      <c r="C236" t="s">
        <v>353</v>
      </c>
      <c r="I236" s="6">
        <v>-12.51</v>
      </c>
    </row>
    <row r="237" spans="3:9" ht="15.5" x14ac:dyDescent="0.35">
      <c r="C237" t="s">
        <v>354</v>
      </c>
      <c r="I237" s="6">
        <v>156.38999999999999</v>
      </c>
    </row>
    <row r="238" spans="3:9" ht="15.5" x14ac:dyDescent="0.35">
      <c r="C238" t="s">
        <v>355</v>
      </c>
      <c r="D238" s="6">
        <v>158.80000000000001</v>
      </c>
    </row>
    <row r="239" spans="3:9" ht="15.5" x14ac:dyDescent="0.35">
      <c r="C239" t="s">
        <v>356</v>
      </c>
      <c r="I239" s="6">
        <v>492.61</v>
      </c>
    </row>
    <row r="240" spans="3:9" ht="15.5" x14ac:dyDescent="0.35">
      <c r="C240" t="s">
        <v>357</v>
      </c>
      <c r="I240" s="6">
        <v>-21.1</v>
      </c>
    </row>
    <row r="241" spans="3:9" ht="15.5" x14ac:dyDescent="0.35">
      <c r="C241" t="s">
        <v>265</v>
      </c>
      <c r="D241" s="6">
        <v>6.17</v>
      </c>
    </row>
    <row r="242" spans="3:9" ht="15.5" x14ac:dyDescent="0.35">
      <c r="C242" t="s">
        <v>266</v>
      </c>
      <c r="D242" s="6">
        <v>5.82</v>
      </c>
    </row>
    <row r="243" spans="3:9" ht="15.5" x14ac:dyDescent="0.35">
      <c r="C243" t="s">
        <v>267</v>
      </c>
      <c r="D243" s="6">
        <v>7.0000000000000007E-2</v>
      </c>
    </row>
    <row r="244" spans="3:9" ht="15.5" x14ac:dyDescent="0.35">
      <c r="C244" t="s">
        <v>268</v>
      </c>
      <c r="D244" s="6">
        <v>0.05</v>
      </c>
    </row>
    <row r="245" spans="3:9" ht="15.5" x14ac:dyDescent="0.35">
      <c r="C245" t="s">
        <v>269</v>
      </c>
      <c r="D245" s="6">
        <v>0.14000000000000001</v>
      </c>
    </row>
    <row r="246" spans="3:9" ht="15.5" x14ac:dyDescent="0.35">
      <c r="C246" t="s">
        <v>270</v>
      </c>
      <c r="D246" s="6">
        <v>0.06</v>
      </c>
    </row>
    <row r="247" spans="3:9" ht="15.5" x14ac:dyDescent="0.35">
      <c r="C247" t="s">
        <v>271</v>
      </c>
      <c r="D247" s="6">
        <v>1.1499999999999999</v>
      </c>
    </row>
    <row r="248" spans="3:9" ht="15.5" x14ac:dyDescent="0.35">
      <c r="C248" t="s">
        <v>272</v>
      </c>
      <c r="I248" s="6">
        <v>-2.75</v>
      </c>
    </row>
    <row r="249" spans="3:9" ht="15.5" x14ac:dyDescent="0.35">
      <c r="C249" t="s">
        <v>13</v>
      </c>
      <c r="D249" s="5">
        <v>-88000000000</v>
      </c>
    </row>
    <row r="250" spans="3:9" ht="15.5" x14ac:dyDescent="0.35">
      <c r="C250" t="s">
        <v>358</v>
      </c>
      <c r="I250" s="6">
        <v>11.72</v>
      </c>
    </row>
    <row r="251" spans="3:9" ht="15.5" x14ac:dyDescent="0.35">
      <c r="C251" t="s">
        <v>273</v>
      </c>
      <c r="I251" s="6">
        <v>-1.7899999999999999E-2</v>
      </c>
    </row>
    <row r="252" spans="3:9" ht="15.5" x14ac:dyDescent="0.35">
      <c r="C252" t="s">
        <v>274</v>
      </c>
      <c r="I252" s="6">
        <v>-2.06E-2</v>
      </c>
    </row>
    <row r="253" spans="3:9" ht="15.5" x14ac:dyDescent="0.35">
      <c r="C253" t="s">
        <v>275</v>
      </c>
      <c r="I253" s="6">
        <v>-1.0200000000000001E-2</v>
      </c>
    </row>
    <row r="254" spans="3:9" ht="15.5" x14ac:dyDescent="0.35">
      <c r="C254" t="s">
        <v>359</v>
      </c>
      <c r="I254" s="6">
        <v>-7.1999999999999998E-3</v>
      </c>
    </row>
    <row r="255" spans="3:9" ht="15.5" x14ac:dyDescent="0.35">
      <c r="C255" t="s">
        <v>276</v>
      </c>
      <c r="D255" s="6">
        <v>44.69</v>
      </c>
    </row>
    <row r="256" spans="3:9" ht="15.5" x14ac:dyDescent="0.35">
      <c r="C256" t="s">
        <v>277</v>
      </c>
      <c r="D256" s="6">
        <v>41.65</v>
      </c>
    </row>
    <row r="257" spans="3:9" ht="15.5" x14ac:dyDescent="0.35">
      <c r="C257" t="s">
        <v>278</v>
      </c>
      <c r="D257" s="6">
        <v>40.5</v>
      </c>
    </row>
    <row r="258" spans="3:9" ht="15.5" x14ac:dyDescent="0.35">
      <c r="C258" t="s">
        <v>279</v>
      </c>
      <c r="D258" s="6">
        <v>45.84</v>
      </c>
    </row>
    <row r="259" spans="3:9" ht="15.5" x14ac:dyDescent="0.35">
      <c r="C259" t="s">
        <v>280</v>
      </c>
      <c r="D259" s="6">
        <v>2.04</v>
      </c>
    </row>
    <row r="260" spans="3:9" ht="15.5" x14ac:dyDescent="0.35">
      <c r="C260" t="s">
        <v>281</v>
      </c>
      <c r="I260" s="6">
        <v>0.28000000000000003</v>
      </c>
    </row>
    <row r="261" spans="3:9" ht="15.5" x14ac:dyDescent="0.35">
      <c r="C261" t="s">
        <v>282</v>
      </c>
      <c r="I261" s="6">
        <v>10.02</v>
      </c>
    </row>
    <row r="262" spans="3:9" ht="15.5" x14ac:dyDescent="0.35">
      <c r="C262" t="s">
        <v>47</v>
      </c>
      <c r="I262" s="5">
        <v>1863000000000</v>
      </c>
    </row>
    <row r="263" spans="3:9" ht="15.5" x14ac:dyDescent="0.35">
      <c r="C263" t="s">
        <v>283</v>
      </c>
      <c r="I263" s="5">
        <v>1204000000000</v>
      </c>
    </row>
    <row r="264" spans="3:9" ht="15.5" x14ac:dyDescent="0.35">
      <c r="C264" t="s">
        <v>284</v>
      </c>
      <c r="I264" s="5">
        <v>5420000000</v>
      </c>
    </row>
    <row r="265" spans="3:9" ht="15.5" x14ac:dyDescent="0.35">
      <c r="C265" t="s">
        <v>285</v>
      </c>
      <c r="I265" s="6">
        <v>0.16159999999999999</v>
      </c>
    </row>
    <row r="266" spans="3:9" ht="15.5" x14ac:dyDescent="0.35">
      <c r="C266" t="s">
        <v>286</v>
      </c>
      <c r="D266" s="6">
        <v>0.1661</v>
      </c>
    </row>
    <row r="267" spans="3:9" ht="15.5" x14ac:dyDescent="0.35">
      <c r="C267" t="s">
        <v>287</v>
      </c>
      <c r="D267" s="6">
        <v>3.8699999999999998E-2</v>
      </c>
    </row>
    <row r="268" spans="3:9" ht="15.5" x14ac:dyDescent="0.35">
      <c r="C268" t="s">
        <v>288</v>
      </c>
      <c r="D268" s="6">
        <v>-5.9400000000000001E-2</v>
      </c>
    </row>
    <row r="269" spans="3:9" ht="15.5" x14ac:dyDescent="0.35">
      <c r="C269" t="s">
        <v>453</v>
      </c>
      <c r="D269" s="6">
        <v>-0.1176</v>
      </c>
    </row>
    <row r="270" spans="3:9" ht="15.5" x14ac:dyDescent="0.35">
      <c r="C270" t="s">
        <v>289</v>
      </c>
      <c r="D270" s="6">
        <v>0.7419</v>
      </c>
    </row>
    <row r="271" spans="3:9" ht="15.5" x14ac:dyDescent="0.35">
      <c r="C271" t="s">
        <v>360</v>
      </c>
      <c r="D271" s="6">
        <v>-1.3653999999999999</v>
      </c>
    </row>
    <row r="272" spans="3:9" ht="15.5" x14ac:dyDescent="0.35">
      <c r="C272" t="s">
        <v>290</v>
      </c>
      <c r="I272" s="5">
        <v>5</v>
      </c>
    </row>
    <row r="273" spans="3:9" ht="15.5" x14ac:dyDescent="0.35">
      <c r="C273" t="s">
        <v>454</v>
      </c>
      <c r="I273" s="5">
        <v>5</v>
      </c>
    </row>
    <row r="274" spans="3:9" ht="15.5" x14ac:dyDescent="0.35">
      <c r="C274" t="s">
        <v>455</v>
      </c>
      <c r="I274" s="6">
        <v>-0.39960000000000001</v>
      </c>
    </row>
    <row r="275" spans="3:9" ht="15.5" x14ac:dyDescent="0.35">
      <c r="C275" t="s">
        <v>456</v>
      </c>
      <c r="I275" s="6">
        <v>1.4499999999999999E-2</v>
      </c>
    </row>
    <row r="276" spans="3:9" ht="15.5" x14ac:dyDescent="0.35">
      <c r="C276" t="s">
        <v>291</v>
      </c>
      <c r="I276" t="s">
        <v>1159</v>
      </c>
    </row>
    <row r="277" spans="3:9" ht="15.5" x14ac:dyDescent="0.35">
      <c r="C277" t="s">
        <v>293</v>
      </c>
      <c r="I277" s="5">
        <v>4</v>
      </c>
    </row>
    <row r="278" spans="3:9" ht="15.5" x14ac:dyDescent="0.35">
      <c r="C278" t="s">
        <v>294</v>
      </c>
      <c r="I278" s="6">
        <v>0.67</v>
      </c>
    </row>
    <row r="279" spans="3:9" ht="15.5" x14ac:dyDescent="0.35">
      <c r="C279" t="s">
        <v>295</v>
      </c>
      <c r="I279" s="6">
        <v>0.62</v>
      </c>
    </row>
    <row r="280" spans="3:9" ht="15.5" x14ac:dyDescent="0.35">
      <c r="C280" t="s">
        <v>458</v>
      </c>
      <c r="I280" s="6">
        <v>0.03</v>
      </c>
    </row>
    <row r="281" spans="3:9" ht="15.5" x14ac:dyDescent="0.35">
      <c r="C281" t="s">
        <v>296</v>
      </c>
      <c r="I281" s="6">
        <v>0.96</v>
      </c>
    </row>
    <row r="282" spans="3:9" ht="15.5" x14ac:dyDescent="0.35">
      <c r="C282" t="s">
        <v>361</v>
      </c>
      <c r="I282" s="6">
        <v>0.37</v>
      </c>
    </row>
    <row r="283" spans="3:9" ht="15.5" x14ac:dyDescent="0.35">
      <c r="C283" t="s">
        <v>297</v>
      </c>
      <c r="I283" s="6">
        <v>0.7</v>
      </c>
    </row>
    <row r="284" spans="3:9" ht="15.5" x14ac:dyDescent="0.35">
      <c r="C284" t="s">
        <v>298</v>
      </c>
      <c r="I284" s="6">
        <v>0.77</v>
      </c>
    </row>
    <row r="285" spans="3:9" ht="15.5" x14ac:dyDescent="0.35">
      <c r="C285" t="s">
        <v>299</v>
      </c>
      <c r="I285" s="5">
        <v>847000000000</v>
      </c>
    </row>
    <row r="286" spans="3:9" ht="15.5" x14ac:dyDescent="0.35">
      <c r="C286" t="s">
        <v>300</v>
      </c>
      <c r="I286" s="5">
        <v>72000000000</v>
      </c>
    </row>
    <row r="287" spans="3:9" ht="15.5" x14ac:dyDescent="0.35">
      <c r="C287" t="s">
        <v>301</v>
      </c>
      <c r="I287" s="5">
        <v>155000000000</v>
      </c>
    </row>
    <row r="288" spans="3:9" ht="15.5" x14ac:dyDescent="0.35">
      <c r="C288" t="s">
        <v>302</v>
      </c>
      <c r="I288" s="5">
        <v>-55000000000</v>
      </c>
    </row>
    <row r="289" spans="3:9" ht="15.5" x14ac:dyDescent="0.35">
      <c r="C289" t="s">
        <v>303</v>
      </c>
      <c r="D289" s="5">
        <v>860000000000</v>
      </c>
    </row>
    <row r="290" spans="3:9" ht="15.5" x14ac:dyDescent="0.35">
      <c r="C290" t="s">
        <v>304</v>
      </c>
      <c r="D290" s="5">
        <v>3064000000000</v>
      </c>
    </row>
    <row r="291" spans="3:9" ht="15.5" x14ac:dyDescent="0.35">
      <c r="C291" t="s">
        <v>305</v>
      </c>
      <c r="D291" s="5">
        <v>383000000000</v>
      </c>
    </row>
    <row r="292" spans="3:9" ht="15.5" x14ac:dyDescent="0.35">
      <c r="C292" t="s">
        <v>245</v>
      </c>
      <c r="D292" s="5">
        <v>1180000000000</v>
      </c>
    </row>
    <row r="293" spans="3:9" ht="15.5" x14ac:dyDescent="0.35">
      <c r="C293" t="s">
        <v>306</v>
      </c>
      <c r="I293" s="5">
        <v>2668000000000</v>
      </c>
    </row>
    <row r="294" spans="3:9" ht="15.5" x14ac:dyDescent="0.35">
      <c r="C294" t="s">
        <v>243</v>
      </c>
      <c r="D294" s="5">
        <v>145000000000</v>
      </c>
    </row>
    <row r="295" spans="3:9" ht="15.5" x14ac:dyDescent="0.35">
      <c r="C295" t="s">
        <v>242</v>
      </c>
      <c r="D295" s="5">
        <v>44000000000</v>
      </c>
    </row>
    <row r="296" spans="3:9" ht="15.5" x14ac:dyDescent="0.35">
      <c r="C296" t="s">
        <v>24</v>
      </c>
      <c r="D296" s="5">
        <v>188000000000</v>
      </c>
    </row>
    <row r="297" spans="3:9" ht="15.5" x14ac:dyDescent="0.35">
      <c r="C297" t="s">
        <v>21</v>
      </c>
      <c r="D297" s="5">
        <v>-672000000000</v>
      </c>
    </row>
    <row r="298" spans="3:9" ht="15.5" x14ac:dyDescent="0.35">
      <c r="C298" t="s">
        <v>244</v>
      </c>
      <c r="I298" s="5">
        <v>2681000000000</v>
      </c>
    </row>
    <row r="299" spans="3:9" ht="15.5" x14ac:dyDescent="0.35">
      <c r="C299" t="s">
        <v>307</v>
      </c>
      <c r="I299" s="5">
        <v>174000000000</v>
      </c>
    </row>
    <row r="300" spans="3:9" ht="15.5" x14ac:dyDescent="0.35">
      <c r="C300" t="s">
        <v>308</v>
      </c>
      <c r="I300" s="5">
        <v>-204000000000</v>
      </c>
    </row>
    <row r="301" spans="3:9" ht="15.5" x14ac:dyDescent="0.35">
      <c r="C301" t="s">
        <v>309</v>
      </c>
      <c r="I301" s="5">
        <v>-169000000000</v>
      </c>
    </row>
    <row r="302" spans="3:9" ht="15.5" x14ac:dyDescent="0.35">
      <c r="C302" t="s">
        <v>310</v>
      </c>
      <c r="I302" s="5">
        <v>-288000000000</v>
      </c>
    </row>
    <row r="303" spans="3:9" ht="15.5" x14ac:dyDescent="0.35">
      <c r="C303" t="s">
        <v>311</v>
      </c>
      <c r="I303" s="5">
        <v>-114000000000</v>
      </c>
    </row>
  </sheetData>
  <pageMargins left="0.7" right="0.7" top="0.75" bottom="0.75" header="0.3" footer="0.3"/>
  <ignoredErrors>
    <ignoredError sqref="A1:R304" numberStoredAsText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M30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2200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2201</v>
      </c>
      <c r="D2" s="2" vm="587">
        <f ca="1">IFERROR(_xlfn.STOCKHISTORY("XIDX:" &amp; $C$1, D3, , 0, 0, 1), "Libur")</f>
        <v>4380</v>
      </c>
      <c r="E2" s="2" vm="588">
        <f ca="1">IFERROR(_xlfn.STOCKHISTORY("XIDX:" &amp; $C$1, E3, , 0, 0, 1), "Libur")</f>
        <v>6900</v>
      </c>
      <c r="H2" s="2" vm="588">
        <f ca="1">IFERROR(INDEX(D2:G2,COUNT(D2:G2)),"")</f>
        <v>6900</v>
      </c>
      <c r="I2" s="2" vm="589">
        <f ca="1">IFERROR(_xlfn.STOCKHISTORY("XIDX:" &amp; $C$1, I1, , 0, 0, 1), "Libur")</f>
        <v>12050</v>
      </c>
      <c r="J2" s="2" vm="590">
        <f ca="1">IFERROR(_xlfn.STOCKHISTORY("XIDX:" &amp; $C$1, J1, , 0, 0, 1), "Libur")</f>
        <v>470</v>
      </c>
      <c r="K2" s="2" vm="546">
        <f ca="1">IFERROR(_xlfn.STOCKHISTORY("XIDX:" &amp; $C$1, K1, , 0, 0, 1), "Libur")</f>
        <v>452</v>
      </c>
      <c r="L2" s="2" vm="208">
        <f ca="1">IFERROR(_xlfn.STOCKHISTORY("XIDX:" &amp; $C$1, L1, , 0, 0, 1), "Libur")</f>
        <v>560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3" ht="15.5" x14ac:dyDescent="0.35">
      <c r="B4" t="s">
        <v>5</v>
      </c>
      <c r="C4" t="s">
        <v>6</v>
      </c>
      <c r="D4" s="2">
        <f>IFERROR(INDEX(D51:D500,MATCH($C$4,$C$51:$C$500,0)),"")</f>
        <v>1824769452274</v>
      </c>
      <c r="E4" s="2">
        <f>IFERROR(INDEX(E51:E500,MATCH($C$4,$C$51:$C$500,0)),"")</f>
        <v>962605000000</v>
      </c>
      <c r="H4" s="2">
        <f>IFERROR(SUM(D4:G4)*(4/MAX(1,COUNT(D4:G4))),"")</f>
        <v>5574748904548</v>
      </c>
      <c r="I4" s="2">
        <f>IFERROR(INDEX(I51:I500,MATCH($C$4,$C$51:$C$500,0)),"")</f>
        <v>4000218000000</v>
      </c>
      <c r="J4" s="2">
        <f>IFERROR(INDEX(J51:J500,MATCH($C$4,$C$51:$C$500,0)),"")</f>
        <v>3978188856174</v>
      </c>
      <c r="K4" s="2">
        <f>IFERROR(INDEX(K51:K500,MATCH($C$4,$C$51:$C$500,0)),"")</f>
        <v>4306324172668</v>
      </c>
      <c r="L4" s="2">
        <f>IFERROR(INDEX(L51:L500,MATCH($C$4,$C$51:$C$500,0)),"")</f>
        <v>4647651287354</v>
      </c>
      <c r="M4" s="2">
        <f>IFERROR(INDEX(M51:M500,MATCH($C$4,$C$51:$C$500,0)),"")</f>
        <v>4180073066155</v>
      </c>
    </row>
    <row r="5" spans="1:13" ht="15.5" x14ac:dyDescent="0.35">
      <c r="B5" t="s">
        <v>7</v>
      </c>
      <c r="C5" t="s">
        <v>8</v>
      </c>
      <c r="D5" s="2">
        <f>IFERROR(INDEX(D51:D500,MATCH($C$5,$C$51:$C$500,0)),"")</f>
        <v>199192091552</v>
      </c>
      <c r="E5" s="2">
        <f>IFERROR(INDEX(E51:E500,MATCH($C$5,$C$51:$C$500,0)),"")</f>
        <v>132591000000</v>
      </c>
      <c r="H5" s="2">
        <f>IFERROR(SUM(D5:G5)*(4/MAX(1,COUNT(D5:G5))),"")</f>
        <v>663566183104</v>
      </c>
      <c r="I5" s="2">
        <f>IFERROR(INDEX(I51:I500,MATCH($C$5,$C$51:$C$500,0)),"")</f>
        <v>458157000000</v>
      </c>
      <c r="J5" s="2">
        <f>IFERROR(INDEX(J51:J500,MATCH($C$5,$C$51:$C$500,0)),"")</f>
        <v>444171782613</v>
      </c>
      <c r="K5" s="2">
        <f>IFERROR(INDEX(K51:K500,MATCH($C$5,$C$51:$C$500,0)),"")</f>
        <v>570158662293</v>
      </c>
      <c r="L5" s="2">
        <f>IFERROR(INDEX(L51:L500,MATCH($C$5,$C$51:$C$500,0)),"")</f>
        <v>605151425611</v>
      </c>
      <c r="M5" s="2">
        <f>IFERROR(INDEX(M51:M500,MATCH($C$5,$C$51:$C$500,0)),"")</f>
        <v>590018588786</v>
      </c>
    </row>
    <row r="6" spans="1:13" ht="15.5" x14ac:dyDescent="0.35">
      <c r="B6" t="s">
        <v>9</v>
      </c>
      <c r="C6" t="s">
        <v>10</v>
      </c>
      <c r="D6" s="2">
        <f>IFERROR(INDEX(D51:D500,MATCH($C$6,$C$51:$C$500,0)),"")</f>
        <v>18699783105447</v>
      </c>
      <c r="E6" s="2">
        <f>IFERROR(INDEX(E51:E500,MATCH($C$6,$C$51:$C$500,0)),"")</f>
        <v>8060537000000</v>
      </c>
      <c r="H6" s="2">
        <f>IFERROR(INDEX(D6:G6,COUNT(D6:G6)),"")</f>
        <v>8060537000000</v>
      </c>
      <c r="I6" s="2">
        <f>IFERROR(INDEX(I51:I500,MATCH($C$6,$C$51:$C$500,0)),"")</f>
        <v>7914130000000</v>
      </c>
      <c r="J6" s="2">
        <f>IFERROR(INDEX(J51:J500,MATCH($C$6,$C$51:$C$500,0)),"")</f>
        <v>7390237911388</v>
      </c>
      <c r="K6" s="2">
        <f>IFERROR(INDEX(K51:K500,MATCH($C$6,$C$51:$C$500,0)),"")</f>
        <v>6923968008285</v>
      </c>
      <c r="L6" s="2">
        <f>IFERROR(INDEX(L51:L500,MATCH($C$6,$C$51:$C$500,0)),"")</f>
        <v>6238591320251</v>
      </c>
      <c r="M6" s="2">
        <f>IFERROR(INDEX(M51:M500,MATCH($C$6,$C$51:$C$500,0)),"")</f>
        <v>4558377706983</v>
      </c>
    </row>
    <row r="7" spans="1:13" ht="15.5" x14ac:dyDescent="0.35">
      <c r="B7" t="s">
        <v>11</v>
      </c>
      <c r="C7" t="s">
        <v>12</v>
      </c>
      <c r="D7" s="3">
        <f>IFERROR(INDEX(D51:D500,MATCH($C$7,$C$51:$C$500,0))/1000000000,"")</f>
        <v>47.77</v>
      </c>
      <c r="E7" s="3">
        <f>IFERROR(INDEX(E51:E500,MATCH($C$7,$C$51:$C$500,0))/1000000000,"")</f>
        <v>23.65</v>
      </c>
      <c r="H7" s="3">
        <f>IFERROR(INDEX(D7:G7,COUNT(D7:G7)),"")</f>
        <v>23.65</v>
      </c>
      <c r="I7" s="3">
        <f>IFERROR(INDEX(I51:I500,MATCH($C$7,$C$51:$C$500,0))/1000000000,"")</f>
        <v>23.65</v>
      </c>
      <c r="J7" s="3">
        <f>IFERROR(INDEX(J51:J500,MATCH($C$7,$C$51:$C$500,0))/1000000000,"")</f>
        <v>23.65</v>
      </c>
      <c r="K7" s="3">
        <f>IFERROR(INDEX(K51:K500,MATCH($C$7,$C$51:$C$500,0))/1000000000,"")</f>
        <v>23.65</v>
      </c>
      <c r="L7" s="3">
        <f>IFERROR(INDEX(L51:L500,MATCH($C$7,$C$51:$C$500,0))/1000000000,"")</f>
        <v>23.65</v>
      </c>
      <c r="M7" s="3">
        <f>IFERROR(INDEX(M51:M500,MATCH($C$7,$C$51:$C$500,0))/1000000000,"")</f>
        <v>0</v>
      </c>
    </row>
    <row r="8" spans="1:1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-1007000000000</v>
      </c>
      <c r="E8" s="2">
        <f>IFERROR(INDEX(E51:E500,MATCH("Free cash flow (Quarter)",$C$51:$C$500,0)),"")</f>
        <v>-126000000000</v>
      </c>
      <c r="H8" s="2">
        <f>IFERROR(INDEX(D8:G8,COUNT(D8:G8)),"")</f>
        <v>-126000000000</v>
      </c>
      <c r="I8" s="2">
        <f>IFERROR(INDEX(I51:I500,MATCH($C$8,$C$51:$C$500,0)),"")</f>
        <v>140000000000</v>
      </c>
      <c r="J8" s="2">
        <f>IFERROR(INDEX(J51:J500,MATCH($C$8,$C$51:$C$500,0)),"")</f>
        <v>1394000000000</v>
      </c>
      <c r="K8" s="2">
        <f>IFERROR(INDEX(K51:K500,MATCH($C$8,$C$51:$C$500,0)),"")</f>
        <v>700000000000</v>
      </c>
      <c r="L8" s="2">
        <f>IFERROR(INDEX(L51:L500,MATCH($C$8,$C$51:$C$500,0)),"")</f>
        <v>560000000000</v>
      </c>
      <c r="M8" s="2">
        <f>IFERROR(INDEX(M51:M500,MATCH($C$8,$C$51:$C$500,0)),"")</f>
        <v>609000000000</v>
      </c>
    </row>
    <row r="9" spans="1:13" ht="15.5" x14ac:dyDescent="0.35">
      <c r="A9" t="s">
        <v>16</v>
      </c>
      <c r="C9" t="s">
        <v>17</v>
      </c>
      <c r="D9" s="3">
        <f>IFERROR(INDEX(D51:D500,MATCH("Free cash flow per share (Quarter)",$C$51:$C$500,0)),"")</f>
        <v>-21.08</v>
      </c>
      <c r="E9" s="3">
        <f>IFERROR(INDEX(E51:E500,MATCH("Free cash flow per share (Quarter)",$C$51:$C$500,0)),"")</f>
        <v>-5.32</v>
      </c>
      <c r="H9" s="3">
        <f>IFERROR(INDEX(D9:G9,COUNT(D9:G9)),"")</f>
        <v>-5.32</v>
      </c>
      <c r="I9" s="3">
        <f>IFERROR(INDEX(I51:I500,MATCH($C$9,$C$51:$C$500,0)),"")</f>
        <v>5.93</v>
      </c>
      <c r="J9" s="3">
        <f>IFERROR(INDEX(J51:J500,MATCH($C$9,$C$51:$C$500,0)),"")</f>
        <v>58.96</v>
      </c>
      <c r="K9" s="3">
        <f>IFERROR(INDEX(K51:K500,MATCH($C$9,$C$51:$C$500,0)),"")</f>
        <v>29.62</v>
      </c>
      <c r="L9" s="3">
        <f>IFERROR(INDEX(L51:L500,MATCH($C$9,$C$51:$C$500,0)),"")</f>
        <v>23.69</v>
      </c>
      <c r="M9" s="3">
        <f>IFERROR(INDEX(M51:M500,MATCH($C$9,$C$51:$C$500,0)),"")</f>
        <v>449987.56</v>
      </c>
    </row>
    <row r="10" spans="1:13" ht="15.5" x14ac:dyDescent="0.35">
      <c r="C10" t="s">
        <v>18</v>
      </c>
      <c r="D10" s="3">
        <f ca="1">IFERROR(IF(D9=0,"",D2/D9),"")</f>
        <v>-207.77988614800762</v>
      </c>
      <c r="E10" s="3">
        <f ca="1">IFERROR(IF(E9=0,"",E2/E9),"")</f>
        <v>-1296.9924812030074</v>
      </c>
      <c r="I10" s="3">
        <f ca="1">IFERROR(IF(I9=0,"",I2/I9),"")</f>
        <v>2032.0404721753796</v>
      </c>
      <c r="J10" s="3">
        <f ca="1">IFERROR(IF(J9=0,"",J2/J9),"")</f>
        <v>7.9715061058344636</v>
      </c>
      <c r="K10" s="3">
        <f ca="1">IFERROR(IF(K9=0,"",K2/K9),"")</f>
        <v>15.259959486833221</v>
      </c>
      <c r="L10" s="3">
        <f ca="1">IFERROR(IF(L9=0,"",L2/L9),"")</f>
        <v>23.638666103841281</v>
      </c>
      <c r="M10" s="3" t="str">
        <f ca="1">IFERROR(IF(M9=0,"",M2/M9),"")</f>
        <v/>
      </c>
    </row>
    <row r="11" spans="1:13" ht="15.5" x14ac:dyDescent="0.35">
      <c r="B11" t="s">
        <v>19</v>
      </c>
      <c r="C11" t="s">
        <v>20</v>
      </c>
      <c r="D11" s="2">
        <f>IFERROR(INDEX(D51:D500,MATCH($C$11,$C$51:$C$500,0)),"")</f>
        <v>2824206316914</v>
      </c>
      <c r="E11" s="2">
        <f>IFERROR(INDEX(E51:E500,MATCH($C$11,$C$51:$C$500,0)),"")</f>
        <v>1350945000000</v>
      </c>
      <c r="H11" s="2">
        <f>IFERROR(INDEX(D11:G11,COUNT(D11:G11)),"")</f>
        <v>1350945000000</v>
      </c>
      <c r="I11" s="2">
        <f>IFERROR(INDEX(I51:I500,MATCH($C$11,$C$51:$C$500,0)),"")</f>
        <v>1365807000000</v>
      </c>
      <c r="J11" s="2">
        <f>IFERROR(INDEX(J51:J500,MATCH($C$11,$C$51:$C$500,0)),"")</f>
        <v>1819585186961</v>
      </c>
      <c r="K11" s="2">
        <f>IFERROR(INDEX(K51:K500,MATCH($C$11,$C$51:$C$500,0)),"")</f>
        <v>1135723400617</v>
      </c>
      <c r="L11" s="2">
        <f>IFERROR(INDEX(L51:L500,MATCH($C$11,$C$51:$C$500,0)),"")</f>
        <v>1230090412973</v>
      </c>
      <c r="M11" s="2">
        <f>IFERROR(INDEX(M51:M500,MATCH($C$11,$C$51:$C$500,0)),"")</f>
        <v>1059195935019</v>
      </c>
    </row>
    <row r="12" spans="1:1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14780000000000</v>
      </c>
      <c r="E12" s="2">
        <f>IFERROR(INDEX(E51:E500,MATCH("Net Debt (Quarter)",$C$51:$C$500,0)),"")</f>
        <v>4127000000000</v>
      </c>
      <c r="H12" s="2">
        <f>IFERROR(INDEX(D12:G12,COUNT(D12:G12)),"")</f>
        <v>4127000000000</v>
      </c>
      <c r="I12" s="2">
        <f>IFERROR(INDEX(I51:I500,MATCH($C$12,$C$51:$C$500,0)),"")</f>
        <v>3980000000000</v>
      </c>
      <c r="J12" s="2">
        <f>IFERROR(INDEX(J51:J500,MATCH($C$12,$C$51:$C$500,0)),"")</f>
        <v>3926000000000</v>
      </c>
      <c r="K12" s="2">
        <f>IFERROR(INDEX(K51:K500,MATCH($C$12,$C$51:$C$500,0)),"")</f>
        <v>5245000000000</v>
      </c>
      <c r="L12" s="2">
        <f>IFERROR(INDEX(L51:L500,MATCH($C$12,$C$51:$C$500,0)),"")</f>
        <v>5507000000000</v>
      </c>
      <c r="M12" s="2">
        <f>IFERROR(INDEX(M51:M500,MATCH($C$12,$C$51:$C$500,0)),"")</f>
        <v>6837000000000</v>
      </c>
    </row>
    <row r="13" spans="1:1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17604000000000</v>
      </c>
      <c r="E13" s="2">
        <f>IFERROR(INDEX(E51:E500,MATCH("Total Debt (Quarter)",$C$51:$C$500,0)),"")</f>
        <v>5478000000000</v>
      </c>
      <c r="H13" s="2">
        <f>IFERROR(INDEX(D13:G13,COUNT(D13:G13)),"")</f>
        <v>5478000000000</v>
      </c>
      <c r="I13" s="2">
        <f>IFERROR(INDEX(I51:I500,MATCH($C$13,$C$51:$C$500,0)),"")</f>
        <v>5345000000000</v>
      </c>
      <c r="J13" s="2">
        <f>IFERROR(INDEX(J51:J500,MATCH($C$13,$C$51:$C$500,0)),"")</f>
        <v>5745000000000</v>
      </c>
      <c r="K13" s="2">
        <f>IFERROR(INDEX(K51:K500,MATCH($C$13,$C$51:$C$500,0)),"")</f>
        <v>6380000000000</v>
      </c>
      <c r="L13" s="2">
        <f>IFERROR(INDEX(L51:L500,MATCH($C$13,$C$51:$C$500,0)),"")</f>
        <v>6737000000000</v>
      </c>
      <c r="M13" s="2">
        <f>IFERROR(INDEX(M51:M500,MATCH($C$13,$C$51:$C$500,0)),"")</f>
        <v>7896000000000</v>
      </c>
    </row>
    <row r="14" spans="1:13" ht="15.5" x14ac:dyDescent="0.35">
      <c r="C14" t="s">
        <v>27</v>
      </c>
      <c r="D14" s="2">
        <f>IFERROR(INDEX(D51:D500,MATCH($C$14,$C$51:$C$500,0)),"")</f>
        <v>-187718274789</v>
      </c>
      <c r="E14" s="2">
        <f>IFERROR(INDEX(E51:E500,MATCH($C$14,$C$51:$C$500,0)),"")</f>
        <v>-108049000000</v>
      </c>
      <c r="H14" s="2">
        <f>IFERROR(SUM(D14:G14)*(4/MAX(1,COUNT(D14:G14))),"")</f>
        <v>-591534549578</v>
      </c>
      <c r="I14" s="2">
        <f>IFERROR(INDEX(I51:I500,MATCH($C$14,$C$51:$C$500,0)),"")</f>
        <v>-520059000000</v>
      </c>
      <c r="J14" s="2">
        <f>IFERROR(INDEX(J51:J500,MATCH($C$14,$C$51:$C$500,0)),"")</f>
        <v>-583646645225</v>
      </c>
      <c r="K14" s="2">
        <f>IFERROR(INDEX(K51:K500,MATCH($C$14,$C$51:$C$500,0)),"")</f>
        <v>-647768429265</v>
      </c>
      <c r="L14" s="2">
        <f>IFERROR(INDEX(L51:L500,MATCH($C$14,$C$51:$C$500,0)),"")</f>
        <v>-749803226965</v>
      </c>
      <c r="M14" s="2">
        <f>IFERROR(INDEX(M51:M500,MATCH($C$14,$C$51:$C$500,0)),"")</f>
        <v>-774095787685</v>
      </c>
    </row>
    <row r="15" spans="1:13" ht="15.5" x14ac:dyDescent="0.35">
      <c r="C15" t="s">
        <v>28</v>
      </c>
      <c r="D15" s="2">
        <f>IFERROR(INDEX(D51:D500,MATCH($C$15,$C$51:$C$500,0)),"")</f>
        <v>-91012440779</v>
      </c>
      <c r="E15" s="2">
        <f>IFERROR(INDEX(E51:E500,MATCH($C$15,$C$51:$C$500,0)),"")</f>
        <v>-49734000000</v>
      </c>
      <c r="H15" s="2">
        <f>IFERROR(SUM(D15:G15)*(4/MAX(1,COUNT(D15:G15))),"")</f>
        <v>-281492881558</v>
      </c>
      <c r="I15" s="2">
        <f>IFERROR(INDEX(I51:I500,MATCH($C$15,$C$51:$C$500,0)),"")</f>
        <v>-164442000000</v>
      </c>
      <c r="J15" s="2">
        <f>IFERROR(INDEX(J51:J500,MATCH($C$15,$C$51:$C$500,0)),"")</f>
        <v>-259269141576</v>
      </c>
      <c r="K15" s="2">
        <f>IFERROR(INDEX(K51:K500,MATCH($C$15,$C$51:$C$500,0)),"")</f>
        <v>-215977459168</v>
      </c>
      <c r="L15" s="2">
        <f>IFERROR(INDEX(L51:L500,MATCH($C$15,$C$51:$C$500,0)),"")</f>
        <v>-202349800109</v>
      </c>
      <c r="M15" s="2">
        <f>IFERROR(INDEX(M51:M500,MATCH($C$15,$C$51:$C$500,0)),"")</f>
        <v>-130198499188</v>
      </c>
    </row>
    <row r="16" spans="1:13" ht="15.5" x14ac:dyDescent="0.35">
      <c r="C16" t="s">
        <v>29</v>
      </c>
      <c r="D16" s="2">
        <f>IFERROR(INDEX(D51:D500,MATCH($C$16,$C$51:$C$500,0)),"")</f>
        <v>290338297759</v>
      </c>
      <c r="E16" s="2">
        <f>IFERROR(INDEX(E51:E500,MATCH($C$16,$C$51:$C$500,0)),"")</f>
        <v>192338000000</v>
      </c>
      <c r="H16" s="2">
        <f>IFERROR(SUM(D16:G16)*(4/MAX(1,COUNT(D16:G16))),"")</f>
        <v>965352595518</v>
      </c>
      <c r="I16" s="2">
        <f>IFERROR(INDEX(I51:I500,MATCH($C$16,$C$51:$C$500,0)),"")</f>
        <v>680298000000</v>
      </c>
      <c r="J16" s="2">
        <f>IFERROR(INDEX(J51:J500,MATCH($C$16,$C$51:$C$500,0)),"")</f>
        <v>521837385170</v>
      </c>
      <c r="K16" s="2">
        <f>IFERROR(INDEX(K51:K500,MATCH($C$16,$C$51:$C$500,0)),"")</f>
        <v>895148859076</v>
      </c>
      <c r="L16" s="2">
        <f>IFERROR(INDEX(L51:L500,MATCH($C$16,$C$51:$C$500,0)),"")</f>
        <v>875247755904</v>
      </c>
      <c r="M16" s="2">
        <f>IFERROR(INDEX(M51:M500,MATCH($C$16,$C$51:$C$500,0)),"")</f>
        <v>801577102383</v>
      </c>
    </row>
    <row r="17" spans="1:13" ht="15.5" x14ac:dyDescent="0.35">
      <c r="A17" t="s">
        <v>30</v>
      </c>
    </row>
    <row r="18" spans="1:1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</row>
    <row r="19" spans="1:13" ht="15.5" x14ac:dyDescent="0.35">
      <c r="A19" t="s">
        <v>44</v>
      </c>
      <c r="C19" t="s">
        <v>45</v>
      </c>
    </row>
    <row r="20" spans="1:13" ht="15.5" x14ac:dyDescent="0.35">
      <c r="A20" t="s">
        <v>46</v>
      </c>
      <c r="C20" t="s">
        <v>47</v>
      </c>
      <c r="D20" s="2">
        <f ca="1">IFERROR(D21*D2,"")</f>
        <v>209232600000000</v>
      </c>
      <c r="E20" s="2">
        <f ca="1">IFERROR(E21*E2,"")</f>
        <v>163185000000000</v>
      </c>
      <c r="H20" s="2">
        <f t="shared" ref="H20:M20" ca="1" si="0">IFERROR(H21*H2,"")</f>
        <v>163185000000000</v>
      </c>
      <c r="I20" s="2">
        <f t="shared" ca="1" si="0"/>
        <v>284982500000000</v>
      </c>
      <c r="J20" s="2">
        <f t="shared" ca="1" si="0"/>
        <v>11115500000000</v>
      </c>
      <c r="K20" s="2">
        <f t="shared" ca="1" si="0"/>
        <v>10689800000000</v>
      </c>
      <c r="L20" s="2">
        <f t="shared" ca="1" si="0"/>
        <v>13244000000000</v>
      </c>
      <c r="M20" s="2" t="str">
        <f t="shared" ca="1" si="0"/>
        <v/>
      </c>
    </row>
    <row r="21" spans="1:13" ht="15.5" x14ac:dyDescent="0.35">
      <c r="C21" t="s">
        <v>12</v>
      </c>
      <c r="D21" s="2">
        <f>IFERROR(INDEX(D51:D500,MATCH($C$7,$C$51:$C$500,0)),"")</f>
        <v>47770000000</v>
      </c>
      <c r="E21" s="2">
        <f>IFERROR(INDEX(E51:E500,MATCH($C$7,$C$51:$C$500,0)),"")</f>
        <v>23650000000</v>
      </c>
      <c r="H21" s="2">
        <f>IFERROR(INDEX(D21:G21,COUNT(D21:G21)),"")</f>
        <v>23650000000</v>
      </c>
      <c r="I21" s="2">
        <f>IFERROR(INDEX(I51:I500,MATCH($C$7,$C$51:$C$500,0)),"")</f>
        <v>23650000000</v>
      </c>
      <c r="J21" s="2">
        <f>IFERROR(INDEX(J51:J500,MATCH($C$7,$C$51:$C$500,0)),"")</f>
        <v>23650000000</v>
      </c>
      <c r="K21" s="2">
        <f>IFERROR(INDEX(K51:K500,MATCH($C$7,$C$51:$C$500,0)),"")</f>
        <v>23650000000</v>
      </c>
      <c r="L21" s="2">
        <f>IFERROR(INDEX(L51:L500,MATCH($C$7,$C$51:$C$500,0)),"")</f>
        <v>23650000000</v>
      </c>
      <c r="M21" s="2">
        <f>IFERROR(INDEX(M51:M500,MATCH($C$7,$C$51:$C$500,0)),"")</f>
        <v>0</v>
      </c>
    </row>
    <row r="23" spans="1:13" ht="15.5" x14ac:dyDescent="0.35">
      <c r="B23" t="s">
        <v>48</v>
      </c>
      <c r="C23" t="s">
        <v>49</v>
      </c>
      <c r="D23" s="3">
        <f>IFERROR(D5/D6*100,"")</f>
        <v>1.0652107055400979</v>
      </c>
      <c r="E23" s="3">
        <f>IFERROR(E5/E6*100,"")</f>
        <v>1.6449400331516373</v>
      </c>
      <c r="H23" s="3">
        <f t="shared" ref="H23:M23" si="1">IFERROR(H5/H6*100,"")</f>
        <v>8.2322825775007296</v>
      </c>
      <c r="I23" s="3">
        <f t="shared" si="1"/>
        <v>5.7891012657108236</v>
      </c>
      <c r="J23" s="3">
        <f t="shared" si="1"/>
        <v>6.0102501156093062</v>
      </c>
      <c r="K23" s="3">
        <f t="shared" si="1"/>
        <v>8.2345652321149707</v>
      </c>
      <c r="L23" s="3">
        <f t="shared" si="1"/>
        <v>9.700129316799881</v>
      </c>
      <c r="M23" s="3">
        <f t="shared" si="1"/>
        <v>12.943609036218035</v>
      </c>
    </row>
    <row r="24" spans="1:13" ht="15.5" x14ac:dyDescent="0.35">
      <c r="C24" t="s">
        <v>50</v>
      </c>
      <c r="D24" s="4">
        <f>IFERROR(_xlfn.RRI(5,I23,D23),"")</f>
        <v>-0.28720462155602378</v>
      </c>
      <c r="E24" s="4">
        <f>IFERROR(_xlfn.RRI(5,J23,E23),"")</f>
        <v>-0.22829466091650719</v>
      </c>
      <c r="H24" s="4">
        <f t="shared" ref="H24:M24" si="2">IFERROR(_xlfn.RRI(5,M23,H23),"")</f>
        <v>-8.6532760287975852E-2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51</v>
      </c>
      <c r="C25" t="s">
        <v>52</v>
      </c>
      <c r="D25" s="3">
        <f>IFERROR(INDEX(D51:D500,MATCH($A$25,$C$51:$C$500,0)),"")</f>
        <v>3.84</v>
      </c>
      <c r="E25" s="3">
        <f>IFERROR(INDEX(E51:E500,MATCH($A$25,$C$51:$C$500,0)),"")</f>
        <v>2.7</v>
      </c>
      <c r="H25" s="3">
        <f>IFERROR(INDEX(D25:G25,COUNT(D25:G25)),"")</f>
        <v>2.7</v>
      </c>
      <c r="I25" s="3">
        <f>IFERROR(INDEX(I51:I500,MATCH($C$25,$C$51:$C$500,0)),"")</f>
        <v>18.97</v>
      </c>
      <c r="J25" s="3">
        <f>IFERROR(INDEX(J51:J500,MATCH($C$25,$C$51:$C$500,0)),"")</f>
        <v>10.38</v>
      </c>
      <c r="K25" s="3">
        <f>IFERROR(INDEX(K51:K500,MATCH($C$25,$C$51:$C$500,0)),"")</f>
        <v>23.86</v>
      </c>
      <c r="L25" s="3">
        <f>IFERROR(INDEX(L51:L500,MATCH($C$25,$C$51:$C$500,0)),"")</f>
        <v>24.51</v>
      </c>
      <c r="M25" s="3">
        <f>IFERROR(INDEX(M51:M500,MATCH($C$25,$C$51:$C$500,0)),"")</f>
        <v>427972.3</v>
      </c>
    </row>
    <row r="26" spans="1:13" ht="15.5" x14ac:dyDescent="0.35">
      <c r="C26" t="s">
        <v>53</v>
      </c>
      <c r="D26" s="4">
        <f>IFERROR(_xlfn.RRI(5,I25,D25),"")</f>
        <v>-0.27347129359992139</v>
      </c>
      <c r="E26" s="4">
        <f>IFERROR(_xlfn.RRI(5,J25,E25),"")</f>
        <v>-0.2361056776738002</v>
      </c>
      <c r="H26" s="4">
        <f t="shared" ref="H26:M26" si="3">IFERROR(_xlfn.RRI(5,M25,H25),"")</f>
        <v>-0.90880109567612477</v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54</v>
      </c>
      <c r="D27" s="3">
        <f>IFERROR(D4/D21,"")</f>
        <v>38.199067453925061</v>
      </c>
      <c r="E27" s="3">
        <f>IFERROR(E4/E21,"")</f>
        <v>40.702114164904863</v>
      </c>
      <c r="H27" s="3">
        <f t="shared" ref="H27:M27" si="4">IFERROR(H4/H21,"")</f>
        <v>235.71876974832981</v>
      </c>
      <c r="I27" s="3">
        <f t="shared" si="4"/>
        <v>169.14241014799154</v>
      </c>
      <c r="J27" s="3">
        <f t="shared" si="4"/>
        <v>168.21094529276957</v>
      </c>
      <c r="K27" s="3">
        <f t="shared" si="4"/>
        <v>182.08558869632137</v>
      </c>
      <c r="L27" s="3">
        <f t="shared" si="4"/>
        <v>196.51802483526427</v>
      </c>
      <c r="M27" s="3" t="str">
        <f t="shared" si="4"/>
        <v/>
      </c>
    </row>
    <row r="28" spans="1:13" ht="15.5" x14ac:dyDescent="0.35">
      <c r="C28" t="s">
        <v>55</v>
      </c>
      <c r="D28" s="4">
        <f>IFERROR(_xlfn.RRI(5,I27,D27),"")</f>
        <v>-0.2573912720772823</v>
      </c>
      <c r="E28" s="4">
        <f>IFERROR(_xlfn.RRI(5,J27,E27),"")</f>
        <v>-0.24707356848351425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56</v>
      </c>
      <c r="H29" s="4">
        <f t="shared" ref="H29:M29" si="6">IFERROR(((H25-I25)/I25)*100%,"")</f>
        <v>-0.85767000527148129</v>
      </c>
      <c r="I29" s="4">
        <f t="shared" si="6"/>
        <v>0.82755298651252385</v>
      </c>
      <c r="J29" s="4">
        <f t="shared" si="6"/>
        <v>-0.56496227996647108</v>
      </c>
      <c r="K29" s="4">
        <f t="shared" si="6"/>
        <v>-2.651978784169735E-2</v>
      </c>
      <c r="L29" s="4">
        <f t="shared" si="6"/>
        <v>-0.99994272993836286</v>
      </c>
      <c r="M29" s="4" t="str">
        <f t="shared" si="6"/>
        <v/>
      </c>
    </row>
    <row r="30" spans="1:13" ht="15.5" x14ac:dyDescent="0.35">
      <c r="C30" t="s">
        <v>57</v>
      </c>
      <c r="H30" s="4">
        <f t="shared" ref="H30:M30" si="7">IFERROR(((H27-I27)/I27)*100%,"")</f>
        <v>0.39361127432254944</v>
      </c>
      <c r="I30" s="4">
        <f t="shared" si="7"/>
        <v>5.5374806532403065E-3</v>
      </c>
      <c r="J30" s="4">
        <f t="shared" si="7"/>
        <v>-7.6198470746038277E-2</v>
      </c>
      <c r="K30" s="4">
        <f t="shared" si="7"/>
        <v>-7.344077547614894E-2</v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391.42</v>
      </c>
      <c r="E32" s="3">
        <f>IFERROR(INDEX(E51:E500,MATCH($A$32,$C$51:$C$500,0)),"")</f>
        <v>340.87</v>
      </c>
      <c r="H32" s="3">
        <f>IFERROR(INDEX(D32:G32,COUNT(D32:G32)),"")</f>
        <v>340.87</v>
      </c>
      <c r="I32" s="3">
        <f>IFERROR(INDEX(I51:I500,MATCH($C$32,$C$51:$C$500,0)),"")</f>
        <v>334.68</v>
      </c>
      <c r="J32" s="3">
        <f>IFERROR(INDEX(J51:J500,MATCH($C$32,$C$51:$C$500,0)),"")</f>
        <v>312.52999999999997</v>
      </c>
      <c r="K32" s="3">
        <f>IFERROR(INDEX(K51:K500,MATCH($C$32,$C$51:$C$500,0)),"")</f>
        <v>292.81</v>
      </c>
      <c r="L32" s="3">
        <f>IFERROR(INDEX(L51:L500,MATCH($C$32,$C$51:$C$500,0)),"")</f>
        <v>263.83</v>
      </c>
      <c r="M32" s="3">
        <f>IFERROR(INDEX(M51:M500,MATCH($C$32,$C$51:$C$500,0)),"")</f>
        <v>3369774.13</v>
      </c>
    </row>
    <row r="33" spans="1:13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17.63</v>
      </c>
      <c r="E33" s="3">
        <f>IFERROR(INDEX(E51:E500,MATCH($A$33,$C$51:$C$500,0)),"")</f>
        <v>12.73</v>
      </c>
      <c r="H33" s="3">
        <f>IFERROR(INDEX(D33:G33,COUNT(D33:G33)),"")</f>
        <v>12.73</v>
      </c>
      <c r="I33" s="3">
        <f>IFERROR(INDEX(I51:I500,MATCH($C$33,$C$51:$C$500,0)),"")</f>
        <v>36</v>
      </c>
      <c r="J33" s="3">
        <f>IFERROR(INDEX(J51:J500,MATCH($C$33,$C$51:$C$500,0)),"")</f>
        <v>1.5</v>
      </c>
      <c r="K33" s="3">
        <f>IFERROR(INDEX(K51:K500,MATCH($C$33,$C$51:$C$500,0)),"")</f>
        <v>1.54</v>
      </c>
      <c r="L33" s="3">
        <f>IFERROR(INDEX(L51:L500,MATCH($C$33,$C$51:$C$500,0)),"")</f>
        <v>2.12</v>
      </c>
      <c r="M33" s="3">
        <f>IFERROR(INDEX(M51:M500,MATCH($C$33,$C$51:$C$500,0)),"")</f>
        <v>0</v>
      </c>
    </row>
    <row r="34" spans="1:13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1796.88</v>
      </c>
      <c r="E34" s="3">
        <f>IFERROR(INDEX(E51:E500,MATCH($A$34,$C$51:$C$500,0)),"")</f>
        <v>796.33</v>
      </c>
      <c r="H34" s="3">
        <f>IFERROR(INDEX(D34:G34,COUNT(D34:G34)),"")</f>
        <v>796.33</v>
      </c>
      <c r="I34" s="3">
        <f>IFERROR(INDEX(I51:I500,MATCH($C$34,$C$51:$C$500,0)),"")</f>
        <v>635.21</v>
      </c>
      <c r="J34" s="3">
        <f>IFERROR(INDEX(J51:J500,MATCH($C$34,$C$51:$C$500,0)),"")</f>
        <v>45.28</v>
      </c>
      <c r="K34" s="3">
        <f>IFERROR(INDEX(K51:K500,MATCH($C$34,$C$51:$C$500,0)),"")</f>
        <v>18.940000000000001</v>
      </c>
      <c r="L34" s="3">
        <f>IFERROR(INDEX(L51:L500,MATCH($C$34,$C$51:$C$500,0)),"")</f>
        <v>22.85</v>
      </c>
      <c r="M34" s="3">
        <f>IFERROR(INDEX(M51:M500,MATCH($C$34,$C$51:$C$500,0)),"")</f>
        <v>0</v>
      </c>
    </row>
    <row r="35" spans="1:13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180.65</v>
      </c>
      <c r="E35" s="3">
        <f>IFERROR(INDEX(E51:E500,MATCH($A$35,$C$51:$C$500,0)),"")</f>
        <v>106.61</v>
      </c>
      <c r="H35" s="3">
        <f>IFERROR(INDEX(D35:G35,COUNT(D35:G35)),"")</f>
        <v>106.61</v>
      </c>
      <c r="I35" s="3">
        <f>IFERROR(INDEX(I51:I500,MATCH($C$35,$C$51:$C$500,0)),"")</f>
        <v>71.23</v>
      </c>
      <c r="J35" s="3">
        <f>IFERROR(INDEX(J51:J500,MATCH($C$35,$C$51:$C$500,0)),"")</f>
        <v>2.79</v>
      </c>
      <c r="K35" s="3">
        <f>IFERROR(INDEX(K51:K500,MATCH($C$35,$C$51:$C$500,0)),"")</f>
        <v>2.48</v>
      </c>
      <c r="L35" s="3">
        <f>IFERROR(INDEX(L51:L500,MATCH($C$35,$C$51:$C$500,0)),"")</f>
        <v>2.85</v>
      </c>
      <c r="M35" s="3">
        <f>IFERROR(INDEX(M51:M500,MATCH($C$35,$C$51:$C$500,0)),"")</f>
        <v>0</v>
      </c>
    </row>
    <row r="36" spans="1:13" ht="15.5" x14ac:dyDescent="0.35">
      <c r="B36" t="s">
        <v>70</v>
      </c>
      <c r="C36" t="s">
        <v>71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72</v>
      </c>
      <c r="C37" t="s">
        <v>73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</row>
    <row r="51" spans="2:13" ht="15.5" x14ac:dyDescent="0.35">
      <c r="B51" t="s">
        <v>79</v>
      </c>
      <c r="C51" t="s">
        <v>6</v>
      </c>
      <c r="D51" s="5">
        <v>1824769452274</v>
      </c>
      <c r="E51" s="5">
        <v>962605000000</v>
      </c>
      <c r="F51" s="5">
        <v>1192189332808</v>
      </c>
      <c r="G51" s="5">
        <v>979211068034</v>
      </c>
      <c r="I51" s="5">
        <v>4000218000000</v>
      </c>
      <c r="J51" s="5">
        <v>3978188856174</v>
      </c>
      <c r="K51" s="5">
        <v>4306324172668</v>
      </c>
      <c r="L51" s="5">
        <v>4647651287354</v>
      </c>
      <c r="M51" s="5">
        <v>4180073066155</v>
      </c>
    </row>
    <row r="52" spans="2:13" ht="15.5" x14ac:dyDescent="0.35">
      <c r="C52" t="s">
        <v>80</v>
      </c>
      <c r="D52" s="5">
        <v>-717807941392</v>
      </c>
      <c r="E52" s="5">
        <v>-370117000000</v>
      </c>
      <c r="F52" s="5">
        <v>-442900324691</v>
      </c>
      <c r="G52" s="5">
        <v>-453478595627</v>
      </c>
      <c r="I52" s="5">
        <v>-1633138000000</v>
      </c>
      <c r="J52" s="5">
        <v>-1652355392322</v>
      </c>
      <c r="K52" s="5">
        <v>-1781390630889</v>
      </c>
      <c r="L52" s="5">
        <v>-1890178967244</v>
      </c>
      <c r="M52" s="5">
        <v>-1642782786475</v>
      </c>
    </row>
    <row r="53" spans="2:13" ht="15.5" x14ac:dyDescent="0.35">
      <c r="C53" t="s">
        <v>81</v>
      </c>
      <c r="D53" s="5">
        <v>1106961510882</v>
      </c>
      <c r="E53" s="5">
        <v>592488000000</v>
      </c>
      <c r="F53" s="5">
        <v>749289008117</v>
      </c>
      <c r="G53" s="5">
        <v>525732472407</v>
      </c>
      <c r="I53" s="5">
        <v>2367080000000</v>
      </c>
      <c r="J53" s="5">
        <v>2325833463852</v>
      </c>
      <c r="K53" s="5">
        <v>2524933541779</v>
      </c>
      <c r="L53" s="5">
        <v>2757472320110</v>
      </c>
      <c r="M53" s="5">
        <v>2537290279680</v>
      </c>
    </row>
    <row r="54" spans="2:13" ht="15.5" x14ac:dyDescent="0.35">
      <c r="C54" t="s">
        <v>82</v>
      </c>
      <c r="D54" s="5">
        <v>-656913838082</v>
      </c>
      <c r="E54" s="5">
        <v>-307078000000</v>
      </c>
      <c r="F54" s="5">
        <v>-344470723556</v>
      </c>
      <c r="G54" s="5">
        <v>-305926346350</v>
      </c>
      <c r="I54" s="5">
        <v>-1247796000000</v>
      </c>
      <c r="J54" s="5">
        <v>-1259771976061</v>
      </c>
      <c r="K54" s="5">
        <v>-1018143653069</v>
      </c>
      <c r="L54" s="5">
        <v>-1191286575188</v>
      </c>
      <c r="M54" s="5">
        <v>-993298500196</v>
      </c>
    </row>
    <row r="55" spans="2:13" ht="15.5" x14ac:dyDescent="0.35">
      <c r="C55" t="s">
        <v>86</v>
      </c>
      <c r="D55" s="5">
        <v>450047672800</v>
      </c>
      <c r="E55" s="5">
        <v>285410000000</v>
      </c>
      <c r="F55" s="5">
        <v>404818284561</v>
      </c>
      <c r="G55" s="5">
        <v>219806126057</v>
      </c>
      <c r="I55" s="5">
        <v>1119284000000</v>
      </c>
      <c r="J55" s="5">
        <v>1066061487791</v>
      </c>
      <c r="K55" s="5">
        <v>1506789888710</v>
      </c>
      <c r="L55" s="5">
        <v>1566185744922</v>
      </c>
      <c r="M55" s="5">
        <v>1543991779484</v>
      </c>
    </row>
    <row r="56" spans="2:13" ht="15.5" x14ac:dyDescent="0.35">
      <c r="C56" t="s">
        <v>87</v>
      </c>
      <c r="D56" s="5">
        <v>-159709375041</v>
      </c>
      <c r="E56" s="5">
        <v>-93072000000</v>
      </c>
      <c r="F56" s="5">
        <v>-119288648765</v>
      </c>
      <c r="G56" s="5">
        <v>-83300320618</v>
      </c>
      <c r="I56" s="5">
        <v>-438986000000</v>
      </c>
      <c r="J56" s="5">
        <v>-544224102621</v>
      </c>
      <c r="K56" s="5">
        <v>-611641029634</v>
      </c>
      <c r="L56" s="5">
        <v>-690937989018</v>
      </c>
      <c r="M56" s="5">
        <v>-742414677101</v>
      </c>
    </row>
    <row r="57" spans="2:13" ht="15.5" x14ac:dyDescent="0.35">
      <c r="C57" t="s">
        <v>89</v>
      </c>
      <c r="D57" s="5">
        <v>20939471563</v>
      </c>
      <c r="E57" s="5">
        <v>9363000000</v>
      </c>
      <c r="F57" s="5">
        <v>14408780979</v>
      </c>
      <c r="G57" s="5">
        <v>9455593910</v>
      </c>
      <c r="I57" s="5">
        <v>47917000000</v>
      </c>
      <c r="J57" s="5">
        <v>40870205751</v>
      </c>
      <c r="K57" s="5">
        <v>19553438880</v>
      </c>
      <c r="L57" s="5">
        <v>15677376724</v>
      </c>
      <c r="M57" s="5">
        <v>14960608236</v>
      </c>
    </row>
    <row r="58" spans="2:13" ht="15.5" x14ac:dyDescent="0.35">
      <c r="C58" t="s">
        <v>90</v>
      </c>
      <c r="D58" s="5">
        <v>5187182887</v>
      </c>
      <c r="E58" s="5">
        <v>2511000000</v>
      </c>
      <c r="F58" s="5">
        <v>979545237</v>
      </c>
      <c r="G58" s="5">
        <v>31377578530</v>
      </c>
      <c r="I58" s="5">
        <v>32423000000</v>
      </c>
      <c r="J58" s="5">
        <v>-5704810385</v>
      </c>
      <c r="K58" s="5">
        <v>1188326886</v>
      </c>
      <c r="L58" s="5">
        <v>-18799213731</v>
      </c>
      <c r="M58" s="5">
        <v>4383672982</v>
      </c>
    </row>
    <row r="59" spans="2:13" ht="15.5" x14ac:dyDescent="0.35">
      <c r="C59" t="s">
        <v>88</v>
      </c>
      <c r="D59" s="5">
        <v>-47356408</v>
      </c>
      <c r="E59" s="5">
        <v>-33000000</v>
      </c>
      <c r="F59" s="5">
        <v>-5701455744</v>
      </c>
      <c r="G59" s="5">
        <v>23956660</v>
      </c>
      <c r="I59" s="5">
        <v>-5364000000</v>
      </c>
      <c r="J59" s="5">
        <v>-3668411197</v>
      </c>
      <c r="K59" s="5">
        <v>-315156789</v>
      </c>
      <c r="L59" s="5">
        <v>-57305227</v>
      </c>
      <c r="M59" s="5">
        <v>-249118437</v>
      </c>
    </row>
    <row r="60" spans="2:13" ht="15.5" x14ac:dyDescent="0.35">
      <c r="C60" t="s">
        <v>27</v>
      </c>
      <c r="D60" s="5">
        <v>-187718274789</v>
      </c>
      <c r="E60" s="5">
        <v>-108049000000</v>
      </c>
      <c r="F60" s="5">
        <v>-131154071195</v>
      </c>
      <c r="G60" s="5">
        <v>-127518555182</v>
      </c>
      <c r="I60" s="5">
        <v>-520059000000</v>
      </c>
      <c r="J60" s="5">
        <v>-583646645225</v>
      </c>
      <c r="K60" s="5">
        <v>-647768429265</v>
      </c>
      <c r="L60" s="5">
        <v>-749803226965</v>
      </c>
      <c r="M60" s="5">
        <v>-774095787685</v>
      </c>
    </row>
    <row r="61" spans="2:13" ht="15.5" x14ac:dyDescent="0.35">
      <c r="C61" t="s">
        <v>85</v>
      </c>
      <c r="D61" s="5">
        <v>15799682328</v>
      </c>
      <c r="E61" s="5">
        <v>13816000000</v>
      </c>
      <c r="F61" s="5">
        <v>52921100617</v>
      </c>
      <c r="G61" s="5">
        <v>9904212914</v>
      </c>
      <c r="I61" s="5">
        <v>66989000000</v>
      </c>
      <c r="J61" s="5">
        <v>22110120490</v>
      </c>
      <c r="K61" s="5">
        <v>115218025740</v>
      </c>
      <c r="L61" s="5">
        <v>93750113623</v>
      </c>
      <c r="M61" s="5">
        <v>92743630545</v>
      </c>
    </row>
    <row r="62" spans="2:13" ht="15.5" x14ac:dyDescent="0.35">
      <c r="C62" t="s">
        <v>94</v>
      </c>
      <c r="D62" s="5">
        <v>-159709375041</v>
      </c>
      <c r="E62" s="5">
        <v>-93072000000</v>
      </c>
      <c r="F62" s="5">
        <v>-119288648765</v>
      </c>
      <c r="G62" s="5">
        <v>-83300320618</v>
      </c>
      <c r="I62" s="5">
        <v>-438986000000</v>
      </c>
      <c r="J62" s="5">
        <v>-544224102621</v>
      </c>
      <c r="K62" s="5">
        <v>-611641029634</v>
      </c>
      <c r="L62" s="5">
        <v>-690937989018</v>
      </c>
      <c r="M62" s="5">
        <v>-742414677101</v>
      </c>
    </row>
    <row r="63" spans="2:13" ht="15.5" x14ac:dyDescent="0.35">
      <c r="C63" t="s">
        <v>29</v>
      </c>
      <c r="D63" s="5">
        <v>290338297759</v>
      </c>
      <c r="E63" s="5">
        <v>192338000000</v>
      </c>
      <c r="F63" s="5">
        <v>285529635796</v>
      </c>
      <c r="G63" s="5">
        <v>136505805439</v>
      </c>
      <c r="I63" s="5">
        <v>680298000000</v>
      </c>
      <c r="J63" s="5">
        <v>521837385170</v>
      </c>
      <c r="K63" s="5">
        <v>895148859076</v>
      </c>
      <c r="L63" s="5">
        <v>875247755904</v>
      </c>
      <c r="M63" s="5">
        <v>801577102383</v>
      </c>
    </row>
    <row r="64" spans="2:13" ht="15.5" x14ac:dyDescent="0.35">
      <c r="C64" t="s">
        <v>28</v>
      </c>
      <c r="D64" s="5">
        <v>-91012440779</v>
      </c>
      <c r="E64" s="5">
        <v>-49734000000</v>
      </c>
      <c r="F64" s="5">
        <v>-19902057124</v>
      </c>
      <c r="G64" s="5">
        <v>-61481678290</v>
      </c>
      <c r="I64" s="5">
        <v>-164442000000</v>
      </c>
      <c r="J64" s="5">
        <v>-259269141576</v>
      </c>
      <c r="K64" s="5">
        <v>-215977459168</v>
      </c>
      <c r="L64" s="5">
        <v>-202349800109</v>
      </c>
      <c r="M64" s="5">
        <v>-130198499188</v>
      </c>
    </row>
    <row r="65" spans="3:13" ht="15.5" x14ac:dyDescent="0.35">
      <c r="C65" t="s">
        <v>321</v>
      </c>
      <c r="D65" s="5">
        <v>-132690537981</v>
      </c>
      <c r="E65" s="5">
        <v>-50650000000</v>
      </c>
      <c r="F65" s="5">
        <v>-23409539113</v>
      </c>
      <c r="G65" s="5">
        <v>-61123667907</v>
      </c>
      <c r="I65" s="5">
        <v>-167713000000</v>
      </c>
      <c r="J65" s="5">
        <v>-264210698193</v>
      </c>
      <c r="K65" s="5">
        <v>-208086231056</v>
      </c>
      <c r="L65" s="5">
        <v>-188054418423</v>
      </c>
      <c r="M65" s="5">
        <v>-125037144219</v>
      </c>
    </row>
    <row r="66" spans="3:13" ht="15.5" x14ac:dyDescent="0.35">
      <c r="C66" t="s">
        <v>322</v>
      </c>
      <c r="D66" s="5">
        <v>41678594980</v>
      </c>
      <c r="E66" s="5">
        <v>961000000</v>
      </c>
      <c r="F66" s="5">
        <v>4160575662</v>
      </c>
      <c r="G66" s="5">
        <v>397974446</v>
      </c>
      <c r="I66" s="5">
        <v>4943000000</v>
      </c>
      <c r="J66" s="5">
        <v>5145410634</v>
      </c>
      <c r="K66" s="5">
        <v>-3508662821</v>
      </c>
      <c r="L66" s="5">
        <v>-5947213314</v>
      </c>
      <c r="M66" s="5">
        <v>7641666526</v>
      </c>
    </row>
    <row r="67" spans="3:13" ht="15.5" x14ac:dyDescent="0.35">
      <c r="C67" t="s">
        <v>93</v>
      </c>
      <c r="D67" s="5">
        <v>-497778</v>
      </c>
      <c r="E67" s="5">
        <v>-45000000</v>
      </c>
      <c r="F67" s="5">
        <v>-653093673</v>
      </c>
      <c r="G67" s="5">
        <v>-755984829</v>
      </c>
      <c r="I67" s="5">
        <v>-1672000000</v>
      </c>
      <c r="J67" s="5">
        <v>-203854017</v>
      </c>
      <c r="K67" s="5">
        <v>-4382565291</v>
      </c>
      <c r="L67" s="5">
        <v>-8348168372</v>
      </c>
      <c r="M67" s="5">
        <v>-12803021495</v>
      </c>
    </row>
    <row r="68" spans="3:13" ht="15.5" x14ac:dyDescent="0.35">
      <c r="C68" t="s">
        <v>323</v>
      </c>
      <c r="D68" s="5">
        <v>-91012440779</v>
      </c>
      <c r="E68" s="5">
        <v>-49734000000</v>
      </c>
      <c r="F68" s="5">
        <v>-19902057124</v>
      </c>
      <c r="G68" s="5">
        <v>-61481678290</v>
      </c>
      <c r="I68" s="5">
        <v>-164442000000</v>
      </c>
      <c r="J68" s="5">
        <v>-259269141576</v>
      </c>
      <c r="K68" s="5">
        <v>-215977459168</v>
      </c>
      <c r="L68" s="5">
        <v>-202349800109</v>
      </c>
      <c r="M68" s="5">
        <v>-130198499188</v>
      </c>
    </row>
    <row r="69" spans="3:13" ht="15.5" x14ac:dyDescent="0.35">
      <c r="C69" t="s">
        <v>95</v>
      </c>
      <c r="D69" s="5">
        <v>199325856980</v>
      </c>
      <c r="E69" s="5">
        <v>142604000000</v>
      </c>
      <c r="F69" s="5">
        <v>265627578672</v>
      </c>
      <c r="G69" s="5">
        <v>75024127149</v>
      </c>
      <c r="I69" s="5">
        <v>515856000000</v>
      </c>
      <c r="J69" s="5">
        <v>262568243594</v>
      </c>
      <c r="K69" s="5">
        <v>679171399908</v>
      </c>
      <c r="L69" s="5">
        <v>672897955795</v>
      </c>
      <c r="M69" s="5">
        <v>671378603195</v>
      </c>
    </row>
    <row r="70" spans="3:13" ht="15.5" x14ac:dyDescent="0.35">
      <c r="C70" t="s">
        <v>461</v>
      </c>
    </row>
    <row r="71" spans="3:13" ht="15.5" x14ac:dyDescent="0.35">
      <c r="C71" t="s">
        <v>97</v>
      </c>
      <c r="D71" s="5">
        <v>199325856980</v>
      </c>
      <c r="E71" s="5">
        <v>142604000000</v>
      </c>
      <c r="F71" s="5">
        <v>265627578672</v>
      </c>
      <c r="G71" s="5">
        <v>75024127149</v>
      </c>
      <c r="I71" s="5">
        <v>515856000000</v>
      </c>
      <c r="J71" s="5">
        <v>262568243594</v>
      </c>
      <c r="K71" s="5">
        <v>679171399908</v>
      </c>
      <c r="L71" s="5">
        <v>672897955795</v>
      </c>
      <c r="M71" s="5">
        <v>671378603195</v>
      </c>
    </row>
    <row r="72" spans="3:13" ht="15.5" x14ac:dyDescent="0.35">
      <c r="C72" t="s">
        <v>98</v>
      </c>
      <c r="D72" s="5">
        <v>15665916900</v>
      </c>
      <c r="E72" s="5">
        <v>3803000000</v>
      </c>
      <c r="F72" s="5">
        <v>-2718217421</v>
      </c>
      <c r="G72" s="5">
        <v>9251362482</v>
      </c>
      <c r="I72" s="5">
        <v>9290000000</v>
      </c>
      <c r="J72" s="5">
        <v>203713659509</v>
      </c>
      <c r="K72" s="5">
        <v>6205288125</v>
      </c>
      <c r="L72" s="5">
        <v>26003583439</v>
      </c>
      <c r="M72" s="5">
        <v>11383616136</v>
      </c>
    </row>
    <row r="73" spans="3:13" ht="15.5" x14ac:dyDescent="0.35">
      <c r="C73" t="s">
        <v>324</v>
      </c>
      <c r="D73" s="5">
        <v>15665916900</v>
      </c>
      <c r="E73" s="5">
        <v>3803000000</v>
      </c>
      <c r="F73" s="5">
        <v>-2718217421</v>
      </c>
      <c r="G73" s="5">
        <v>9251362482</v>
      </c>
      <c r="I73" s="5">
        <v>9290000000</v>
      </c>
      <c r="J73" s="5">
        <v>203713659509</v>
      </c>
      <c r="K73" s="5">
        <v>6205288125</v>
      </c>
      <c r="L73" s="5">
        <v>26003583439</v>
      </c>
      <c r="M73" s="5">
        <v>11383616136</v>
      </c>
    </row>
    <row r="74" spans="3:13" ht="15.5" x14ac:dyDescent="0.35">
      <c r="C74" t="s">
        <v>99</v>
      </c>
      <c r="D74" s="5">
        <v>214991773880</v>
      </c>
      <c r="E74" s="5">
        <v>146407000000</v>
      </c>
      <c r="F74" s="5">
        <v>262909361251</v>
      </c>
      <c r="G74" s="5">
        <v>84275489631</v>
      </c>
      <c r="I74" s="5">
        <v>525146000000</v>
      </c>
      <c r="J74" s="5">
        <v>466281903103</v>
      </c>
      <c r="K74" s="5">
        <v>685376688033</v>
      </c>
      <c r="L74" s="5">
        <v>698901539234</v>
      </c>
      <c r="M74" s="5">
        <v>682762219331</v>
      </c>
    </row>
    <row r="75" spans="3:13" ht="15.5" x14ac:dyDescent="0.35">
      <c r="C75" t="s">
        <v>100</v>
      </c>
      <c r="D75" s="5">
        <v>199325856980</v>
      </c>
      <c r="E75" s="5">
        <v>142604000000</v>
      </c>
      <c r="F75" s="5">
        <v>265627578672</v>
      </c>
      <c r="G75" s="5">
        <v>75024127149</v>
      </c>
      <c r="I75" s="5">
        <v>515856000000</v>
      </c>
      <c r="J75" s="5">
        <v>262568243594</v>
      </c>
      <c r="K75" s="5">
        <v>679171399908</v>
      </c>
      <c r="L75" s="5">
        <v>672897955795</v>
      </c>
      <c r="M75" s="5">
        <v>671378603195</v>
      </c>
    </row>
    <row r="76" spans="3:13" ht="15.5" x14ac:dyDescent="0.35">
      <c r="C76" t="s">
        <v>8</v>
      </c>
      <c r="D76" s="5">
        <v>199192091552</v>
      </c>
      <c r="E76" s="5">
        <v>132591000000</v>
      </c>
      <c r="F76" s="5">
        <v>209988260634</v>
      </c>
      <c r="G76" s="5">
        <v>74371276717</v>
      </c>
      <c r="I76" s="5">
        <v>458157000000</v>
      </c>
      <c r="J76" s="5">
        <v>444171782613</v>
      </c>
      <c r="K76" s="5">
        <v>570158662293</v>
      </c>
      <c r="L76" s="5">
        <v>605151425611</v>
      </c>
      <c r="M76" s="5">
        <v>590018588786</v>
      </c>
    </row>
    <row r="77" spans="3:13" ht="15.5" x14ac:dyDescent="0.35">
      <c r="C77" t="s">
        <v>102</v>
      </c>
      <c r="D77" s="5">
        <v>199325856980</v>
      </c>
      <c r="E77" s="5">
        <v>142604000000</v>
      </c>
      <c r="F77" s="5">
        <v>265627578672</v>
      </c>
      <c r="G77" s="5">
        <v>75024127149</v>
      </c>
      <c r="I77" s="5">
        <v>515856000000</v>
      </c>
      <c r="J77" s="5">
        <v>262568243594</v>
      </c>
      <c r="K77" s="5">
        <v>679171399908</v>
      </c>
      <c r="L77" s="5">
        <v>672897955795</v>
      </c>
      <c r="M77" s="5">
        <v>671378603195</v>
      </c>
    </row>
    <row r="78" spans="3:13" ht="15.5" x14ac:dyDescent="0.35">
      <c r="C78" t="s">
        <v>103</v>
      </c>
      <c r="D78" s="5">
        <v>214991773880</v>
      </c>
      <c r="E78" s="5">
        <v>146407000000</v>
      </c>
      <c r="F78" s="5">
        <v>262909361251</v>
      </c>
      <c r="G78" s="5">
        <v>84275489631</v>
      </c>
      <c r="I78" s="5">
        <v>525146000000</v>
      </c>
      <c r="J78" s="5">
        <v>466281903103</v>
      </c>
      <c r="K78" s="5">
        <v>685376688033</v>
      </c>
      <c r="L78" s="5">
        <v>698901539234</v>
      </c>
      <c r="M78" s="5">
        <v>682762219331</v>
      </c>
    </row>
    <row r="79" spans="3:13" ht="15.5" x14ac:dyDescent="0.35">
      <c r="C79" t="s">
        <v>104</v>
      </c>
      <c r="D79" s="5">
        <v>214991773880</v>
      </c>
      <c r="E79" s="5">
        <v>146407000000</v>
      </c>
      <c r="F79" s="5">
        <v>262909361251</v>
      </c>
      <c r="G79" s="5">
        <v>84275489631</v>
      </c>
      <c r="I79" s="5">
        <v>525146000000</v>
      </c>
      <c r="J79" s="5">
        <v>466281903103</v>
      </c>
      <c r="K79" s="5">
        <v>685376688033</v>
      </c>
      <c r="L79" s="5">
        <v>698901539234</v>
      </c>
      <c r="M79" s="5">
        <v>682762219331</v>
      </c>
    </row>
    <row r="81" spans="2:13" ht="15.5" x14ac:dyDescent="0.35">
      <c r="B81" t="s">
        <v>105</v>
      </c>
      <c r="C81" t="s">
        <v>106</v>
      </c>
    </row>
    <row r="82" spans="2:13" ht="15.5" x14ac:dyDescent="0.35">
      <c r="C82" t="s">
        <v>107</v>
      </c>
    </row>
    <row r="83" spans="2:13" ht="15.5" x14ac:dyDescent="0.35">
      <c r="C83" t="s">
        <v>20</v>
      </c>
      <c r="D83" s="5">
        <v>2824206316914</v>
      </c>
      <c r="E83" s="5">
        <v>1350945000000</v>
      </c>
      <c r="F83" s="5">
        <v>1365807000000</v>
      </c>
      <c r="G83" s="5">
        <v>1627631114369</v>
      </c>
      <c r="I83" s="5">
        <v>1365807000000</v>
      </c>
      <c r="J83" s="5">
        <v>1819585186961</v>
      </c>
      <c r="K83" s="5">
        <v>1135723400617</v>
      </c>
      <c r="L83" s="5">
        <v>1230090412973</v>
      </c>
      <c r="M83" s="5">
        <v>1059195935019</v>
      </c>
    </row>
    <row r="84" spans="2:13" ht="15.5" x14ac:dyDescent="0.35">
      <c r="C84" t="s">
        <v>109</v>
      </c>
      <c r="D84" s="5">
        <v>1165711691401</v>
      </c>
      <c r="E84" s="5">
        <v>735331000000</v>
      </c>
      <c r="F84" s="5">
        <v>706321000000</v>
      </c>
      <c r="G84" s="5">
        <v>650702888505</v>
      </c>
      <c r="I84" s="5">
        <v>706321000000</v>
      </c>
      <c r="J84" s="5">
        <v>608589965295</v>
      </c>
      <c r="K84" s="5">
        <v>899374406186</v>
      </c>
      <c r="L84" s="5">
        <v>446196487954</v>
      </c>
      <c r="M84" s="5">
        <v>422225675928</v>
      </c>
    </row>
    <row r="85" spans="2:13" ht="15.5" x14ac:dyDescent="0.35">
      <c r="C85" t="s">
        <v>111</v>
      </c>
    </row>
    <row r="86" spans="2:13" ht="15.5" x14ac:dyDescent="0.35">
      <c r="C86" t="s">
        <v>110</v>
      </c>
      <c r="J86" s="5">
        <v>381409572</v>
      </c>
      <c r="K86" s="5">
        <v>4572225643</v>
      </c>
      <c r="L86" s="5">
        <v>206793750932</v>
      </c>
      <c r="M86" s="5">
        <v>190535191524</v>
      </c>
    </row>
    <row r="87" spans="2:13" ht="15.5" x14ac:dyDescent="0.35">
      <c r="C87" t="s">
        <v>112</v>
      </c>
      <c r="D87" s="5">
        <v>1165711691401</v>
      </c>
      <c r="E87" s="5">
        <v>735331000000</v>
      </c>
      <c r="F87" s="5">
        <v>706321000000</v>
      </c>
      <c r="G87" s="5">
        <v>650702888505</v>
      </c>
      <c r="I87" s="5">
        <v>706321000000</v>
      </c>
      <c r="J87" s="5">
        <v>608589965295</v>
      </c>
      <c r="K87" s="5">
        <v>899374406186</v>
      </c>
      <c r="L87" s="5">
        <v>446196487954</v>
      </c>
      <c r="M87" s="5">
        <v>422225675928</v>
      </c>
    </row>
    <row r="88" spans="2:13" ht="15.5" x14ac:dyDescent="0.35">
      <c r="C88" t="s">
        <v>113</v>
      </c>
      <c r="D88" s="5">
        <v>48368817368</v>
      </c>
      <c r="E88" s="5">
        <v>5325000000</v>
      </c>
      <c r="F88" s="5">
        <v>5039000000</v>
      </c>
      <c r="G88" s="5">
        <v>4431696625</v>
      </c>
      <c r="I88" s="5">
        <v>5039000000</v>
      </c>
      <c r="J88" s="5">
        <v>5793240978</v>
      </c>
      <c r="K88" s="5">
        <v>8235511517</v>
      </c>
      <c r="L88" s="5">
        <v>16891744998</v>
      </c>
      <c r="M88" s="5">
        <v>18488239621</v>
      </c>
    </row>
    <row r="89" spans="2:13" ht="15.5" x14ac:dyDescent="0.35">
      <c r="C89" t="s">
        <v>114</v>
      </c>
      <c r="D89" s="5">
        <v>48368817368</v>
      </c>
      <c r="E89" s="5">
        <v>5325000000</v>
      </c>
      <c r="F89" s="5">
        <v>5039000000</v>
      </c>
      <c r="G89" s="5">
        <v>4431696625</v>
      </c>
      <c r="I89" s="5">
        <v>5039000000</v>
      </c>
      <c r="J89" s="5">
        <v>5793240978</v>
      </c>
      <c r="K89" s="5">
        <v>8235511517</v>
      </c>
      <c r="L89" s="5">
        <v>16891744998</v>
      </c>
      <c r="M89" s="5">
        <v>18488239621</v>
      </c>
    </row>
    <row r="90" spans="2:13" ht="15.5" x14ac:dyDescent="0.35">
      <c r="C90" t="s">
        <v>115</v>
      </c>
      <c r="D90" s="5">
        <v>1486987675953</v>
      </c>
    </row>
    <row r="91" spans="2:13" ht="15.5" x14ac:dyDescent="0.35">
      <c r="C91" t="s">
        <v>85</v>
      </c>
      <c r="D91" s="5">
        <v>2177996921650</v>
      </c>
      <c r="E91" s="5">
        <v>973666000000</v>
      </c>
      <c r="F91" s="5">
        <v>971448000000</v>
      </c>
      <c r="G91" s="5">
        <v>935500299529</v>
      </c>
      <c r="I91" s="5">
        <v>971448000000</v>
      </c>
      <c r="J91" s="5">
        <v>972767836055</v>
      </c>
      <c r="K91" s="5">
        <v>834767273341</v>
      </c>
      <c r="L91" s="5">
        <v>776917751387</v>
      </c>
      <c r="M91" s="5">
        <v>742682504274</v>
      </c>
    </row>
    <row r="92" spans="2:13" ht="15.5" x14ac:dyDescent="0.35">
      <c r="C92" t="s">
        <v>116</v>
      </c>
      <c r="D92" s="5">
        <v>8954742739746</v>
      </c>
      <c r="E92" s="5">
        <v>3851999000000</v>
      </c>
      <c r="F92" s="5">
        <v>3814651000000</v>
      </c>
      <c r="G92" s="5">
        <v>3967454598032</v>
      </c>
      <c r="I92" s="5">
        <v>3814651000000</v>
      </c>
      <c r="J92" s="5">
        <v>4034095220155</v>
      </c>
      <c r="K92" s="5">
        <v>3818200612646</v>
      </c>
      <c r="L92" s="5">
        <v>3606826441101</v>
      </c>
      <c r="M92" s="5">
        <v>3442650087617</v>
      </c>
    </row>
    <row r="93" spans="2:13" ht="15.5" x14ac:dyDescent="0.35">
      <c r="C93" t="s">
        <v>117</v>
      </c>
    </row>
    <row r="94" spans="2:13" ht="15.5" x14ac:dyDescent="0.35">
      <c r="C94" t="s">
        <v>883</v>
      </c>
    </row>
    <row r="95" spans="2:13" ht="15.5" x14ac:dyDescent="0.35">
      <c r="C95" t="s">
        <v>121</v>
      </c>
      <c r="D95" s="5">
        <v>24781018376923</v>
      </c>
      <c r="E95" s="5">
        <v>8363411000000</v>
      </c>
      <c r="F95" s="5">
        <v>8114132000000</v>
      </c>
      <c r="G95" s="5">
        <v>7855398470893</v>
      </c>
      <c r="I95" s="5">
        <v>8114132000000</v>
      </c>
      <c r="J95" s="5">
        <v>7519994615765</v>
      </c>
      <c r="K95" s="5">
        <v>7100169357203</v>
      </c>
      <c r="L95" s="5">
        <v>6816753454583</v>
      </c>
      <c r="M95" s="5">
        <v>6281794670312</v>
      </c>
    </row>
    <row r="96" spans="2:13" ht="15.5" x14ac:dyDescent="0.35">
      <c r="C96" t="s">
        <v>123</v>
      </c>
      <c r="D96" s="5">
        <v>4247060262970</v>
      </c>
      <c r="E96" s="5">
        <v>55836000000</v>
      </c>
      <c r="F96" s="5">
        <v>56198000000</v>
      </c>
      <c r="G96" s="5">
        <v>60251750351</v>
      </c>
      <c r="I96" s="5">
        <v>56198000000</v>
      </c>
      <c r="J96" s="5">
        <v>14624509006</v>
      </c>
      <c r="K96" s="5">
        <v>9303460305</v>
      </c>
      <c r="L96" s="5">
        <v>10016040751</v>
      </c>
      <c r="M96" s="5">
        <v>7364203492</v>
      </c>
    </row>
    <row r="97" spans="3:13" ht="15.5" x14ac:dyDescent="0.35">
      <c r="C97" t="s">
        <v>122</v>
      </c>
      <c r="D97" s="5">
        <v>2332946711985</v>
      </c>
    </row>
    <row r="98" spans="3:13" ht="15.5" x14ac:dyDescent="0.35">
      <c r="C98" t="s">
        <v>119</v>
      </c>
      <c r="D98" s="5">
        <v>90290744217</v>
      </c>
      <c r="E98" s="5">
        <v>9310000000</v>
      </c>
      <c r="F98" s="5">
        <v>9161000000</v>
      </c>
      <c r="G98" s="5">
        <v>8963683870</v>
      </c>
      <c r="I98" s="5">
        <v>9161000000</v>
      </c>
      <c r="J98" s="5">
        <v>9837420399</v>
      </c>
      <c r="K98" s="5">
        <v>8048598429</v>
      </c>
      <c r="L98" s="5">
        <v>8122392162</v>
      </c>
      <c r="M98" s="5">
        <v>9284043097</v>
      </c>
    </row>
    <row r="99" spans="3:13" ht="15.5" x14ac:dyDescent="0.35">
      <c r="C99" t="s">
        <v>126</v>
      </c>
      <c r="D99" s="5">
        <v>34172085290000</v>
      </c>
      <c r="E99" s="5">
        <v>11072789000000</v>
      </c>
      <c r="F99" s="5">
        <v>10945704000000</v>
      </c>
      <c r="G99" s="5">
        <v>10507627462318</v>
      </c>
      <c r="I99" s="5">
        <v>10945704000000</v>
      </c>
      <c r="J99" s="5">
        <v>10620051428944</v>
      </c>
      <c r="K99" s="5">
        <v>11081060106397</v>
      </c>
      <c r="L99" s="5">
        <v>11312100928583</v>
      </c>
      <c r="M99" s="5">
        <v>11122751010461</v>
      </c>
    </row>
    <row r="100" spans="3:13" ht="15.5" x14ac:dyDescent="0.35">
      <c r="C100" t="s">
        <v>127</v>
      </c>
      <c r="D100" s="5">
        <v>43126828029746</v>
      </c>
      <c r="E100" s="5">
        <v>14924788000000</v>
      </c>
      <c r="F100" s="5">
        <v>14760355000000</v>
      </c>
      <c r="G100" s="5">
        <v>14475082060350</v>
      </c>
      <c r="I100" s="5">
        <v>14760355000000</v>
      </c>
      <c r="J100" s="5">
        <v>14654146649099</v>
      </c>
      <c r="K100" s="5">
        <v>14899260719043</v>
      </c>
      <c r="L100" s="5">
        <v>14918927369684</v>
      </c>
      <c r="M100" s="5">
        <v>14565401098078</v>
      </c>
    </row>
    <row r="101" spans="3:13" ht="15.5" x14ac:dyDescent="0.35">
      <c r="C101" t="s">
        <v>128</v>
      </c>
    </row>
    <row r="102" spans="3:13" ht="15.5" x14ac:dyDescent="0.35">
      <c r="C102" t="s">
        <v>129</v>
      </c>
    </row>
    <row r="103" spans="3:13" ht="15.5" x14ac:dyDescent="0.35">
      <c r="C103" t="s">
        <v>130</v>
      </c>
      <c r="D103" s="5">
        <v>6759832228079</v>
      </c>
      <c r="E103" s="5">
        <v>2474168000000</v>
      </c>
      <c r="F103" s="5">
        <v>2332640000000</v>
      </c>
      <c r="G103" s="5">
        <v>2330452187934</v>
      </c>
      <c r="I103" s="5">
        <v>2332640000000</v>
      </c>
      <c r="J103" s="5">
        <v>2557677804643</v>
      </c>
      <c r="K103" s="5">
        <v>3693244275582</v>
      </c>
      <c r="L103" s="5">
        <v>2999545994964</v>
      </c>
      <c r="M103" s="5">
        <v>3434466972634</v>
      </c>
    </row>
    <row r="104" spans="3:13" ht="15.5" x14ac:dyDescent="0.35">
      <c r="C104" t="s">
        <v>131</v>
      </c>
    </row>
    <row r="105" spans="3:13" ht="15.5" x14ac:dyDescent="0.35">
      <c r="C105" t="s">
        <v>132</v>
      </c>
      <c r="J105" s="5">
        <v>381409572</v>
      </c>
      <c r="K105" s="5">
        <v>4572225643</v>
      </c>
      <c r="L105" s="5">
        <v>206793750932</v>
      </c>
      <c r="M105" s="5">
        <v>190535191524</v>
      </c>
    </row>
    <row r="106" spans="3:13" ht="15.5" x14ac:dyDescent="0.35">
      <c r="C106" t="s">
        <v>133</v>
      </c>
    </row>
    <row r="107" spans="3:13" ht="15.5" x14ac:dyDescent="0.35">
      <c r="C107" t="s">
        <v>465</v>
      </c>
      <c r="D107" s="5">
        <v>3180248171242</v>
      </c>
      <c r="E107" s="5">
        <v>102498000000</v>
      </c>
      <c r="F107" s="5">
        <v>102042000000</v>
      </c>
      <c r="G107" s="5">
        <v>133435888265</v>
      </c>
      <c r="I107" s="5">
        <v>102042000000</v>
      </c>
      <c r="J107" s="5">
        <v>92232676756</v>
      </c>
      <c r="K107" s="5">
        <v>139848587772</v>
      </c>
      <c r="L107" s="5">
        <v>73866864381</v>
      </c>
      <c r="M107" s="5">
        <v>89341075024</v>
      </c>
    </row>
    <row r="108" spans="3:13" ht="15.5" x14ac:dyDescent="0.35">
      <c r="C108" t="s">
        <v>136</v>
      </c>
      <c r="D108" s="5">
        <v>181689726617</v>
      </c>
      <c r="E108" s="5">
        <v>60976000000</v>
      </c>
      <c r="F108" s="5">
        <v>50697000000</v>
      </c>
      <c r="G108" s="5">
        <v>57509892014</v>
      </c>
      <c r="I108" s="5">
        <v>50697000000</v>
      </c>
      <c r="J108" s="5">
        <v>122463458340</v>
      </c>
      <c r="K108" s="5">
        <v>91268535168</v>
      </c>
      <c r="L108" s="5">
        <v>102750255733</v>
      </c>
      <c r="M108" s="5">
        <v>27883905643</v>
      </c>
    </row>
    <row r="109" spans="3:13" ht="15.5" x14ac:dyDescent="0.35">
      <c r="C109" t="s">
        <v>137</v>
      </c>
      <c r="D109" s="5">
        <v>642729547374</v>
      </c>
      <c r="E109" s="5">
        <v>47431000000</v>
      </c>
      <c r="F109" s="5">
        <v>205137000000</v>
      </c>
      <c r="G109" s="5">
        <v>141368089751</v>
      </c>
      <c r="I109" s="5">
        <v>205137000000</v>
      </c>
      <c r="J109" s="5">
        <v>149648697235</v>
      </c>
      <c r="K109" s="5">
        <v>138596813147</v>
      </c>
      <c r="L109" s="5">
        <v>118372242280</v>
      </c>
      <c r="M109" s="5">
        <v>99990940519</v>
      </c>
    </row>
    <row r="110" spans="3:13" ht="15.5" x14ac:dyDescent="0.35">
      <c r="C110" t="s">
        <v>139</v>
      </c>
    </row>
    <row r="111" spans="3:13" ht="15.5" x14ac:dyDescent="0.35">
      <c r="C111" t="s">
        <v>140</v>
      </c>
      <c r="D111" s="5">
        <v>14726452469564</v>
      </c>
      <c r="E111" s="5">
        <v>3132728000000</v>
      </c>
      <c r="F111" s="5">
        <v>3008756000000</v>
      </c>
      <c r="G111" s="5">
        <v>3158303919923</v>
      </c>
      <c r="I111" s="5">
        <v>3008756000000</v>
      </c>
      <c r="J111" s="5">
        <v>2904990541855</v>
      </c>
      <c r="K111" s="5">
        <v>2846625067120</v>
      </c>
      <c r="L111" s="5">
        <v>3446619593016</v>
      </c>
      <c r="M111" s="5">
        <v>3944836394413</v>
      </c>
    </row>
    <row r="112" spans="3:13" ht="15.5" x14ac:dyDescent="0.35">
      <c r="C112" t="s">
        <v>151</v>
      </c>
      <c r="M112" s="5">
        <v>458861999070</v>
      </c>
    </row>
    <row r="113" spans="3:13" ht="15.5" x14ac:dyDescent="0.35">
      <c r="C113" t="s">
        <v>2202</v>
      </c>
      <c r="D113" s="5">
        <v>38000876821</v>
      </c>
      <c r="E113" s="5">
        <v>38101000000</v>
      </c>
      <c r="F113" s="5">
        <v>304412000000</v>
      </c>
      <c r="G113" s="5">
        <v>304170818273</v>
      </c>
      <c r="I113" s="5">
        <v>304412000000</v>
      </c>
      <c r="J113" s="5">
        <v>794443882468</v>
      </c>
      <c r="K113" s="5">
        <v>656598312729</v>
      </c>
      <c r="L113" s="5">
        <v>1290137835947</v>
      </c>
      <c r="M113" s="5">
        <v>1808992237627</v>
      </c>
    </row>
    <row r="114" spans="3:13" ht="15.5" x14ac:dyDescent="0.35">
      <c r="C114" t="s">
        <v>141</v>
      </c>
      <c r="D114" s="5">
        <v>47851063346</v>
      </c>
      <c r="E114" s="5">
        <v>57383000000</v>
      </c>
      <c r="F114" s="5">
        <v>60511000000</v>
      </c>
      <c r="G114" s="5">
        <v>13676526402</v>
      </c>
      <c r="I114" s="5">
        <v>60511000000</v>
      </c>
      <c r="J114" s="5">
        <v>5838767249</v>
      </c>
      <c r="K114" s="5">
        <v>76361338812</v>
      </c>
      <c r="L114" s="5">
        <v>30346569560</v>
      </c>
      <c r="M114" s="5">
        <v>66780826096</v>
      </c>
    </row>
    <row r="115" spans="3:13" ht="15.5" x14ac:dyDescent="0.35">
      <c r="C115" t="s">
        <v>2203</v>
      </c>
      <c r="D115" s="5">
        <v>902439279035</v>
      </c>
      <c r="E115" s="5">
        <v>405623000000</v>
      </c>
      <c r="F115" s="5">
        <v>405341000000</v>
      </c>
      <c r="G115" s="5">
        <v>399912130724</v>
      </c>
      <c r="I115" s="5">
        <v>405341000000</v>
      </c>
      <c r="J115" s="5">
        <v>357063066476</v>
      </c>
      <c r="K115" s="5">
        <v>192061475369</v>
      </c>
      <c r="L115" s="5">
        <v>26723601518</v>
      </c>
      <c r="M115" s="5">
        <v>36536278533</v>
      </c>
    </row>
    <row r="116" spans="3:13" ht="15.5" x14ac:dyDescent="0.35">
      <c r="C116" t="s">
        <v>145</v>
      </c>
      <c r="D116" s="5">
        <v>1889012705813</v>
      </c>
      <c r="E116" s="5">
        <v>1844333000000</v>
      </c>
      <c r="F116" s="5">
        <v>1566323000000</v>
      </c>
      <c r="G116" s="5">
        <v>1605247176365</v>
      </c>
      <c r="I116" s="5">
        <v>1566323000000</v>
      </c>
      <c r="J116" s="5">
        <v>1683044312883</v>
      </c>
      <c r="K116" s="5">
        <v>2608814439610</v>
      </c>
      <c r="L116" s="5">
        <v>1943444759788</v>
      </c>
      <c r="M116" s="5">
        <v>2039094892462</v>
      </c>
    </row>
    <row r="117" spans="3:13" ht="15.5" x14ac:dyDescent="0.35">
      <c r="C117" t="s">
        <v>146</v>
      </c>
      <c r="D117" s="5">
        <v>17667212696220</v>
      </c>
      <c r="E117" s="5">
        <v>4390083000000</v>
      </c>
      <c r="F117" s="5">
        <v>4513585000000</v>
      </c>
      <c r="G117" s="5">
        <v>4492155322279</v>
      </c>
      <c r="I117" s="5">
        <v>4513585000000</v>
      </c>
      <c r="J117" s="5">
        <v>4706230933068</v>
      </c>
      <c r="K117" s="5">
        <v>4282048435176</v>
      </c>
      <c r="L117" s="5">
        <v>5680790054469</v>
      </c>
      <c r="M117" s="5">
        <v>6572556418461</v>
      </c>
    </row>
    <row r="118" spans="3:13" ht="15.5" x14ac:dyDescent="0.35">
      <c r="C118" t="s">
        <v>147</v>
      </c>
      <c r="D118" s="5">
        <v>17667212696220</v>
      </c>
      <c r="E118" s="5">
        <v>4390083000000</v>
      </c>
      <c r="F118" s="5">
        <v>4513585000000</v>
      </c>
      <c r="G118" s="5">
        <v>4492155322279</v>
      </c>
      <c r="I118" s="5">
        <v>4513585000000</v>
      </c>
      <c r="J118" s="5">
        <v>4706230933068</v>
      </c>
      <c r="K118" s="5">
        <v>4282048435176</v>
      </c>
      <c r="L118" s="5">
        <v>5680790054469</v>
      </c>
      <c r="M118" s="5">
        <v>6572556418461</v>
      </c>
    </row>
    <row r="119" spans="3:13" ht="15.5" x14ac:dyDescent="0.35">
      <c r="C119" t="s">
        <v>150</v>
      </c>
      <c r="D119" s="5">
        <v>1148485990599</v>
      </c>
      <c r="E119" s="5">
        <v>17906000000</v>
      </c>
      <c r="F119" s="5">
        <v>20024000000</v>
      </c>
      <c r="G119" s="5">
        <v>27231197135</v>
      </c>
      <c r="I119" s="5">
        <v>20024000000</v>
      </c>
      <c r="J119" s="5">
        <v>33901350681</v>
      </c>
      <c r="K119" s="5">
        <v>26590969556</v>
      </c>
      <c r="L119" s="5">
        <v>26591941602</v>
      </c>
      <c r="M119" s="5">
        <v>26754761296</v>
      </c>
    </row>
    <row r="120" spans="3:13" ht="15.5" x14ac:dyDescent="0.35">
      <c r="C120" t="s">
        <v>152</v>
      </c>
    </row>
    <row r="121" spans="3:13" ht="15.5" x14ac:dyDescent="0.35">
      <c r="C121" t="s">
        <v>153</v>
      </c>
      <c r="D121" s="5">
        <v>15714743688766</v>
      </c>
      <c r="E121" s="5">
        <v>3633835000000</v>
      </c>
      <c r="F121" s="5">
        <v>3779020000000</v>
      </c>
      <c r="G121" s="5">
        <v>3876063395322</v>
      </c>
      <c r="I121" s="5">
        <v>3779020000000</v>
      </c>
      <c r="J121" s="5">
        <v>4062336258048</v>
      </c>
      <c r="K121" s="5">
        <v>3771646194030</v>
      </c>
      <c r="L121" s="5">
        <v>4793827600041</v>
      </c>
      <c r="M121" s="5">
        <v>5857145736669</v>
      </c>
    </row>
    <row r="122" spans="3:13" ht="15.5" x14ac:dyDescent="0.35">
      <c r="C122" t="s">
        <v>154</v>
      </c>
      <c r="D122" s="5">
        <v>24427044924299</v>
      </c>
      <c r="E122" s="5">
        <v>6864251000000</v>
      </c>
      <c r="F122" s="5">
        <v>6846225000000</v>
      </c>
      <c r="G122" s="5">
        <v>6822607510213</v>
      </c>
      <c r="I122" s="5">
        <v>6846225000000</v>
      </c>
      <c r="J122" s="5">
        <v>7263908737711</v>
      </c>
      <c r="K122" s="5">
        <v>7975292710758</v>
      </c>
      <c r="L122" s="5">
        <v>8680336049433</v>
      </c>
      <c r="M122" s="5">
        <v>10007023391095</v>
      </c>
    </row>
    <row r="123" spans="3:13" ht="15.5" x14ac:dyDescent="0.35">
      <c r="C123" t="s">
        <v>155</v>
      </c>
    </row>
    <row r="124" spans="3:13" ht="15.5" x14ac:dyDescent="0.35">
      <c r="C124" t="s">
        <v>156</v>
      </c>
      <c r="D124" s="5">
        <v>4777419273600</v>
      </c>
      <c r="E124" s="5">
        <v>2364667000000</v>
      </c>
      <c r="F124" s="5">
        <v>2364667000000</v>
      </c>
      <c r="G124" s="5">
        <v>2364666869100</v>
      </c>
      <c r="I124" s="5">
        <v>2364667000000</v>
      </c>
      <c r="J124" s="5">
        <v>2364666869100</v>
      </c>
      <c r="K124" s="5">
        <v>2364666869100</v>
      </c>
      <c r="L124" s="5">
        <v>2364666869100</v>
      </c>
      <c r="M124" s="5">
        <v>2112120439015</v>
      </c>
    </row>
    <row r="125" spans="3:13" ht="15.5" x14ac:dyDescent="0.35">
      <c r="C125" t="s">
        <v>157</v>
      </c>
      <c r="D125" s="5">
        <v>7535454326733</v>
      </c>
      <c r="E125" s="5">
        <v>726236000000</v>
      </c>
      <c r="F125" s="5">
        <v>726236000000</v>
      </c>
      <c r="G125" s="5">
        <v>726235555037</v>
      </c>
      <c r="I125" s="5">
        <v>726236000000</v>
      </c>
      <c r="J125" s="5">
        <v>726235555037</v>
      </c>
      <c r="K125" s="5">
        <v>726235555037</v>
      </c>
      <c r="L125" s="5">
        <v>726235555037</v>
      </c>
      <c r="M125" s="5">
        <v>-2530088912</v>
      </c>
    </row>
    <row r="126" spans="3:13" ht="15.5" x14ac:dyDescent="0.35">
      <c r="C126" t="s">
        <v>158</v>
      </c>
      <c r="D126" s="5">
        <v>4208912583464</v>
      </c>
      <c r="E126" s="5">
        <v>3995968000000</v>
      </c>
      <c r="F126" s="5">
        <v>3851779000000</v>
      </c>
      <c r="G126" s="5">
        <v>3626071826471</v>
      </c>
      <c r="I126" s="5">
        <v>3851779000000</v>
      </c>
      <c r="J126" s="5">
        <v>3326567651196</v>
      </c>
      <c r="K126" s="5">
        <v>2998298310807</v>
      </c>
      <c r="L126" s="5">
        <v>2370771144727</v>
      </c>
      <c r="M126" s="5">
        <v>1706104852606</v>
      </c>
    </row>
    <row r="127" spans="3:13" ht="15.5" x14ac:dyDescent="0.35">
      <c r="C127" t="s">
        <v>159</v>
      </c>
      <c r="D127" s="5">
        <v>64750031803</v>
      </c>
      <c r="E127" s="5">
        <v>63750000000</v>
      </c>
      <c r="F127" s="5">
        <v>63750000000</v>
      </c>
      <c r="G127" s="5">
        <v>63750031803</v>
      </c>
      <c r="I127" s="5">
        <v>63750000000</v>
      </c>
      <c r="J127" s="5">
        <v>62750031803</v>
      </c>
      <c r="K127" s="5">
        <v>61750031803</v>
      </c>
      <c r="L127" s="5">
        <v>60750031803</v>
      </c>
      <c r="M127" s="5">
        <v>59750031803</v>
      </c>
    </row>
    <row r="128" spans="3:13" ht="15.5" x14ac:dyDescent="0.35">
      <c r="C128" t="s">
        <v>160</v>
      </c>
      <c r="D128" s="5">
        <v>4144162551661</v>
      </c>
      <c r="E128" s="5">
        <v>3932218000000</v>
      </c>
      <c r="F128" s="5">
        <v>3788029000000</v>
      </c>
      <c r="G128" s="5">
        <v>3562321794668</v>
      </c>
      <c r="I128" s="5">
        <v>3788029000000</v>
      </c>
      <c r="J128" s="5">
        <v>3263817619393</v>
      </c>
      <c r="K128" s="5">
        <v>2936548279004</v>
      </c>
      <c r="L128" s="5">
        <v>2310021112924</v>
      </c>
      <c r="M128" s="5">
        <v>1646354820803</v>
      </c>
    </row>
    <row r="129" spans="2:13" ht="15.5" x14ac:dyDescent="0.35">
      <c r="C129" t="s">
        <v>161</v>
      </c>
      <c r="D129" s="5">
        <v>4208912583464</v>
      </c>
      <c r="E129" s="5">
        <v>3995968000000</v>
      </c>
      <c r="F129" s="5">
        <v>3851779000000</v>
      </c>
      <c r="G129" s="5">
        <v>3626071826471</v>
      </c>
      <c r="I129" s="5">
        <v>3851779000000</v>
      </c>
      <c r="J129" s="5">
        <v>3326567651196</v>
      </c>
      <c r="K129" s="5">
        <v>2998298310807</v>
      </c>
      <c r="L129" s="5">
        <v>2370771144727</v>
      </c>
      <c r="M129" s="5">
        <v>1706104852606</v>
      </c>
    </row>
    <row r="130" spans="2:13" ht="15.5" x14ac:dyDescent="0.35">
      <c r="C130" t="s">
        <v>10</v>
      </c>
      <c r="D130" s="5">
        <v>18699783105447</v>
      </c>
      <c r="E130" s="5">
        <v>8060537000000</v>
      </c>
      <c r="F130" s="5">
        <v>7914130000000</v>
      </c>
      <c r="G130" s="5">
        <v>7652474550137</v>
      </c>
      <c r="I130" s="5">
        <v>7914130000000</v>
      </c>
      <c r="J130" s="5">
        <v>7390237911388</v>
      </c>
      <c r="K130" s="5">
        <v>6923968008285</v>
      </c>
      <c r="L130" s="5">
        <v>6238591320251</v>
      </c>
      <c r="M130" s="5">
        <v>4558377706983</v>
      </c>
    </row>
    <row r="131" spans="2:13" ht="15.5" x14ac:dyDescent="0.35">
      <c r="C131" t="s">
        <v>163</v>
      </c>
      <c r="D131" s="5">
        <v>43126828029746</v>
      </c>
      <c r="E131" s="5">
        <v>14924788000000</v>
      </c>
      <c r="F131" s="5">
        <v>14760355000000</v>
      </c>
      <c r="G131" s="5">
        <v>14475082060350</v>
      </c>
      <c r="I131" s="5">
        <v>14760355000000</v>
      </c>
      <c r="J131" s="5">
        <v>14654146649099</v>
      </c>
      <c r="K131" s="5">
        <v>14899260719043</v>
      </c>
      <c r="L131" s="5">
        <v>14918927369684</v>
      </c>
      <c r="M131" s="5">
        <v>14565401098078</v>
      </c>
    </row>
    <row r="132" spans="2:13" ht="15.5" x14ac:dyDescent="0.35">
      <c r="C132" t="s">
        <v>164</v>
      </c>
      <c r="D132" s="5">
        <v>47774192736</v>
      </c>
      <c r="E132" s="5">
        <v>23646668691</v>
      </c>
      <c r="F132" s="5">
        <v>23646668691</v>
      </c>
      <c r="G132" s="5">
        <v>23646668691</v>
      </c>
      <c r="I132" s="5">
        <v>23646668691</v>
      </c>
      <c r="J132" s="5">
        <v>23646668691</v>
      </c>
      <c r="K132" s="5">
        <v>23646668691</v>
      </c>
      <c r="L132" s="5">
        <v>23646668691</v>
      </c>
      <c r="M132" s="5">
        <v>1352725</v>
      </c>
    </row>
    <row r="134" spans="2:13" ht="15.5" x14ac:dyDescent="0.35">
      <c r="B134" t="s">
        <v>165</v>
      </c>
      <c r="C134" t="s">
        <v>166</v>
      </c>
      <c r="D134" s="5">
        <v>469545652296</v>
      </c>
      <c r="E134" s="5">
        <v>317777000000</v>
      </c>
      <c r="F134" s="5">
        <v>375167755283</v>
      </c>
      <c r="G134" s="5">
        <v>763405302918</v>
      </c>
      <c r="I134" s="5">
        <v>1525930000000</v>
      </c>
      <c r="J134" s="5">
        <v>2532497156237</v>
      </c>
      <c r="K134" s="5">
        <v>1655995755885</v>
      </c>
      <c r="L134" s="5">
        <v>2229615368374</v>
      </c>
      <c r="M134" s="5">
        <v>1615844132112</v>
      </c>
    </row>
    <row r="135" spans="2:13" ht="15.5" x14ac:dyDescent="0.35">
      <c r="C135" t="s">
        <v>690</v>
      </c>
      <c r="D135" s="5">
        <v>1937778174903</v>
      </c>
      <c r="E135" s="5">
        <v>1126146000000</v>
      </c>
      <c r="F135" s="5">
        <v>1742032601307</v>
      </c>
      <c r="G135" s="5">
        <v>1061785499016</v>
      </c>
      <c r="I135" s="5">
        <v>4817649000000</v>
      </c>
      <c r="J135" s="5">
        <v>5822040500698</v>
      </c>
      <c r="K135" s="5">
        <v>4544018609719</v>
      </c>
      <c r="L135" s="5">
        <v>5651235459288</v>
      </c>
      <c r="M135" s="5">
        <v>4547281071132</v>
      </c>
    </row>
    <row r="136" spans="2:13" ht="15.5" x14ac:dyDescent="0.35">
      <c r="C136" t="s">
        <v>519</v>
      </c>
      <c r="D136" s="5">
        <v>-997030681627</v>
      </c>
      <c r="E136" s="5">
        <v>-538237000000</v>
      </c>
      <c r="F136" s="5">
        <v>-1078547229721</v>
      </c>
      <c r="G136" s="5">
        <v>-44138993101</v>
      </c>
      <c r="I136" s="5">
        <v>-2107650000000</v>
      </c>
      <c r="J136" s="5">
        <v>-2010568443153</v>
      </c>
      <c r="K136" s="5">
        <v>-1768175380863</v>
      </c>
      <c r="L136" s="5">
        <v>-1920298048696</v>
      </c>
      <c r="M136" s="5">
        <v>-1864410405702</v>
      </c>
    </row>
    <row r="137" spans="2:13" ht="15.5" x14ac:dyDescent="0.35">
      <c r="C137" t="s">
        <v>520</v>
      </c>
      <c r="D137" s="5">
        <v>-238677531059</v>
      </c>
      <c r="E137" s="5">
        <v>-123217000000</v>
      </c>
      <c r="F137" s="5">
        <v>-118489971126</v>
      </c>
      <c r="G137" s="5">
        <v>-113194755215</v>
      </c>
      <c r="I137" s="5">
        <v>-456255000000</v>
      </c>
      <c r="J137" s="5">
        <v>-365045444333</v>
      </c>
      <c r="K137" s="5">
        <v>-347250533496</v>
      </c>
      <c r="L137" s="5">
        <v>-620692627750</v>
      </c>
      <c r="M137" s="5">
        <v>-378140442747</v>
      </c>
    </row>
    <row r="138" spans="2:13" ht="15.5" x14ac:dyDescent="0.35">
      <c r="C138" t="s">
        <v>1290</v>
      </c>
      <c r="K138" s="5">
        <v>21227616360</v>
      </c>
      <c r="L138" s="5">
        <v>113366903526</v>
      </c>
      <c r="M138" s="5">
        <v>141563957502</v>
      </c>
    </row>
    <row r="139" spans="2:13" ht="15.5" x14ac:dyDescent="0.35">
      <c r="C139" t="s">
        <v>2204</v>
      </c>
      <c r="D139" s="5">
        <v>-57000000</v>
      </c>
      <c r="E139" s="5">
        <v>57000000</v>
      </c>
      <c r="F139" s="5">
        <v>363236399</v>
      </c>
      <c r="G139" s="5">
        <v>944027241</v>
      </c>
      <c r="I139" s="5">
        <v>1386000000</v>
      </c>
      <c r="J139" s="5">
        <v>544761200</v>
      </c>
      <c r="K139" s="5">
        <v>9021988262</v>
      </c>
      <c r="L139" s="5">
        <v>26765276183</v>
      </c>
    </row>
    <row r="140" spans="2:13" ht="15.5" x14ac:dyDescent="0.35">
      <c r="C140" t="s">
        <v>178</v>
      </c>
      <c r="D140" s="5">
        <v>20943471563</v>
      </c>
      <c r="E140" s="5">
        <v>9359000000</v>
      </c>
      <c r="F140" s="5">
        <v>12925584009</v>
      </c>
      <c r="G140" s="5">
        <v>10615568498</v>
      </c>
      <c r="I140" s="5">
        <v>46425000000</v>
      </c>
      <c r="J140" s="5">
        <v>36947708316</v>
      </c>
      <c r="K140" s="5">
        <v>19218060990</v>
      </c>
      <c r="L140" s="5">
        <v>15277361168</v>
      </c>
      <c r="M140" s="5">
        <v>15203804882</v>
      </c>
    </row>
    <row r="141" spans="2:13" ht="15.5" x14ac:dyDescent="0.35">
      <c r="C141" t="s">
        <v>171</v>
      </c>
      <c r="D141" s="5">
        <v>28208888044</v>
      </c>
      <c r="E141" s="5">
        <v>-44713000000</v>
      </c>
      <c r="F141" s="5">
        <v>-41677481388</v>
      </c>
      <c r="G141" s="5">
        <v>-45923073697</v>
      </c>
      <c r="I141" s="5">
        <v>-269385000000</v>
      </c>
      <c r="J141" s="5">
        <v>-394239588737</v>
      </c>
      <c r="K141" s="5">
        <v>-230560185800</v>
      </c>
      <c r="L141" s="5">
        <v>-295748052794</v>
      </c>
      <c r="M141" s="5">
        <v>-118777535917</v>
      </c>
    </row>
    <row r="142" spans="2:13" ht="15.5" x14ac:dyDescent="0.35">
      <c r="C142" t="s">
        <v>1137</v>
      </c>
      <c r="D142" s="5">
        <v>-281619669528</v>
      </c>
      <c r="E142" s="5">
        <v>-111618000000</v>
      </c>
      <c r="F142" s="5">
        <v>-141438984197</v>
      </c>
      <c r="G142" s="5">
        <v>-106682969824</v>
      </c>
      <c r="I142" s="5">
        <v>-506240000000</v>
      </c>
      <c r="J142" s="5">
        <v>-557182337754</v>
      </c>
      <c r="K142" s="5">
        <v>-591504419287</v>
      </c>
      <c r="L142" s="5">
        <v>-740290902551</v>
      </c>
      <c r="M142" s="5">
        <v>-726876317038</v>
      </c>
    </row>
    <row r="143" spans="2:13" ht="15.5" x14ac:dyDescent="0.35">
      <c r="C143" t="s">
        <v>172</v>
      </c>
      <c r="D143" s="5">
        <v>620799853608</v>
      </c>
      <c r="E143" s="5">
        <v>134572000000</v>
      </c>
      <c r="F143" s="5">
        <v>-205014323034</v>
      </c>
      <c r="G143" s="5">
        <v>110060922360</v>
      </c>
      <c r="I143" s="5">
        <v>-446482000000</v>
      </c>
      <c r="J143" s="5">
        <v>-590447504145</v>
      </c>
      <c r="K143" s="5">
        <v>-469104110831</v>
      </c>
      <c r="L143" s="5">
        <v>-187317184675</v>
      </c>
      <c r="M143" s="5">
        <v>378516239081</v>
      </c>
    </row>
    <row r="144" spans="2:13" ht="15.5" x14ac:dyDescent="0.35">
      <c r="C144" t="s">
        <v>173</v>
      </c>
      <c r="D144" s="5">
        <v>382415998553</v>
      </c>
      <c r="E144" s="5">
        <v>-474409000000</v>
      </c>
      <c r="F144" s="5">
        <v>-437511160649</v>
      </c>
      <c r="G144" s="5">
        <v>-451698751207</v>
      </c>
      <c r="I144" s="5">
        <v>-1547487000000</v>
      </c>
      <c r="J144" s="5">
        <v>-1258333647080</v>
      </c>
      <c r="K144" s="5">
        <v>-1265575517028</v>
      </c>
      <c r="L144" s="5">
        <v>-1875316577936</v>
      </c>
      <c r="M144" s="5">
        <v>-1430828437913</v>
      </c>
    </row>
    <row r="145" spans="3:13" ht="15.5" x14ac:dyDescent="0.35">
      <c r="C145" t="s">
        <v>1323</v>
      </c>
      <c r="L145" s="5">
        <v>31111154779</v>
      </c>
      <c r="M145" s="5">
        <v>4166575631</v>
      </c>
    </row>
    <row r="146" spans="3:13" ht="15.5" x14ac:dyDescent="0.35">
      <c r="C146" t="s">
        <v>174</v>
      </c>
      <c r="D146" s="5">
        <v>104288749</v>
      </c>
      <c r="E146" s="5">
        <v>109000000</v>
      </c>
      <c r="F146" s="5">
        <v>346595329</v>
      </c>
      <c r="G146" s="5">
        <v>61075406</v>
      </c>
      <c r="I146" s="5">
        <v>2650000000</v>
      </c>
      <c r="J146" s="5">
        <v>9077951605</v>
      </c>
      <c r="K146" s="5">
        <v>600135168</v>
      </c>
      <c r="L146" s="5">
        <v>930424880</v>
      </c>
    </row>
    <row r="147" spans="3:13" ht="15.5" x14ac:dyDescent="0.35">
      <c r="C147" t="s">
        <v>2205</v>
      </c>
      <c r="D147" s="5">
        <v>1828445732941</v>
      </c>
    </row>
    <row r="148" spans="3:13" ht="15.5" x14ac:dyDescent="0.35">
      <c r="C148" t="s">
        <v>419</v>
      </c>
      <c r="D148" s="5">
        <v>-13796301081</v>
      </c>
      <c r="E148" s="5">
        <v>-7492000000</v>
      </c>
      <c r="F148" s="5">
        <v>-3841917832</v>
      </c>
      <c r="G148" s="5">
        <v>-53654488588</v>
      </c>
      <c r="I148" s="5">
        <v>-61476000000</v>
      </c>
      <c r="J148" s="5">
        <v>-15575285986</v>
      </c>
      <c r="K148" s="5">
        <v>-9865589556</v>
      </c>
      <c r="L148" s="5">
        <v>-9393650935</v>
      </c>
      <c r="M148" s="5">
        <v>-4227929947</v>
      </c>
    </row>
    <row r="149" spans="3:13" ht="15.5" x14ac:dyDescent="0.35">
      <c r="C149" t="s">
        <v>2206</v>
      </c>
      <c r="J149" s="5">
        <v>19000000000</v>
      </c>
    </row>
    <row r="150" spans="3:13" ht="15.5" x14ac:dyDescent="0.35">
      <c r="C150" t="s">
        <v>2207</v>
      </c>
      <c r="J150" s="5">
        <v>-16000000000</v>
      </c>
    </row>
    <row r="151" spans="3:13" ht="15.5" x14ac:dyDescent="0.35">
      <c r="C151" t="s">
        <v>2208</v>
      </c>
      <c r="M151" s="5">
        <v>2243001233</v>
      </c>
    </row>
    <row r="152" spans="3:13" ht="15.5" x14ac:dyDescent="0.35">
      <c r="C152" t="s">
        <v>2209</v>
      </c>
      <c r="F152" s="5">
        <v>28118505810</v>
      </c>
      <c r="G152" s="5">
        <v>-28118505810</v>
      </c>
      <c r="J152" s="5">
        <v>-29197431207</v>
      </c>
      <c r="K152" s="5">
        <v>-28655151146</v>
      </c>
      <c r="L152" s="5">
        <v>-28521736365</v>
      </c>
      <c r="M152" s="5">
        <v>-42925277176</v>
      </c>
    </row>
    <row r="153" spans="3:13" ht="15.5" x14ac:dyDescent="0.35">
      <c r="C153" t="s">
        <v>485</v>
      </c>
      <c r="L153" s="5">
        <v>-29238394752</v>
      </c>
      <c r="M153" s="5">
        <v>-33004042765</v>
      </c>
    </row>
    <row r="154" spans="3:13" ht="15.5" x14ac:dyDescent="0.35">
      <c r="C154" t="s">
        <v>1681</v>
      </c>
      <c r="D154" s="5">
        <v>30285379806</v>
      </c>
      <c r="E154" s="5">
        <v>-31011000000</v>
      </c>
      <c r="F154" s="5">
        <v>-33518345885</v>
      </c>
      <c r="G154" s="5">
        <v>-82050103140</v>
      </c>
      <c r="I154" s="5">
        <v>-164536000000</v>
      </c>
      <c r="J154" s="5">
        <v>-102827042856</v>
      </c>
      <c r="K154" s="5">
        <v>-281918048857</v>
      </c>
      <c r="L154" s="5">
        <v>-180113777986</v>
      </c>
      <c r="M154" s="5">
        <v>-354173978266</v>
      </c>
    </row>
    <row r="155" spans="3:13" ht="15.5" x14ac:dyDescent="0.35">
      <c r="C155" t="s">
        <v>175</v>
      </c>
      <c r="D155" s="5">
        <v>-1462623101862</v>
      </c>
      <c r="E155" s="5">
        <v>-436015000000</v>
      </c>
      <c r="F155" s="5">
        <v>-428615998071</v>
      </c>
      <c r="G155" s="5">
        <v>-287936729075</v>
      </c>
      <c r="I155" s="5">
        <v>-1324125000000</v>
      </c>
      <c r="J155" s="5">
        <v>-1122811838636</v>
      </c>
      <c r="K155" s="5">
        <v>-945736862637</v>
      </c>
      <c r="L155" s="5">
        <v>-1660090597557</v>
      </c>
      <c r="M155" s="5">
        <v>-1002906786623</v>
      </c>
    </row>
    <row r="156" spans="3:13" ht="15.5" x14ac:dyDescent="0.35">
      <c r="C156" t="s">
        <v>189</v>
      </c>
      <c r="D156" s="5">
        <v>620799853608</v>
      </c>
      <c r="E156" s="5">
        <v>134572000000</v>
      </c>
      <c r="F156" s="5">
        <v>-205014323034</v>
      </c>
      <c r="G156" s="5">
        <v>110060922360</v>
      </c>
      <c r="I156" s="5">
        <v>-446482000000</v>
      </c>
      <c r="J156" s="5">
        <v>-590447504145</v>
      </c>
      <c r="K156" s="5">
        <v>-469104110831</v>
      </c>
      <c r="L156" s="5">
        <v>-187317184675</v>
      </c>
      <c r="M156" s="5">
        <v>378516239081</v>
      </c>
    </row>
    <row r="157" spans="3:13" ht="15.5" x14ac:dyDescent="0.35">
      <c r="C157" t="s">
        <v>522</v>
      </c>
    </row>
    <row r="158" spans="3:13" ht="15.5" x14ac:dyDescent="0.35">
      <c r="C158" t="s">
        <v>2210</v>
      </c>
      <c r="L158" s="5">
        <v>1000083862800</v>
      </c>
    </row>
    <row r="159" spans="3:13" ht="15.5" x14ac:dyDescent="0.35">
      <c r="C159" t="s">
        <v>192</v>
      </c>
      <c r="D159" s="5">
        <v>-288425592513</v>
      </c>
      <c r="E159" s="5">
        <v>-243900000000</v>
      </c>
      <c r="F159" s="5">
        <v>-3615947000000</v>
      </c>
      <c r="G159" s="5">
        <v>3098359472785</v>
      </c>
      <c r="I159" s="5">
        <v>-3701947000000</v>
      </c>
      <c r="J159" s="5">
        <v>-1489325768627</v>
      </c>
      <c r="K159" s="5">
        <v>-1867619773077</v>
      </c>
      <c r="L159" s="5">
        <v>-1199140096435</v>
      </c>
      <c r="M159" s="5">
        <v>-1032960077254</v>
      </c>
    </row>
    <row r="160" spans="3:13" ht="15.5" x14ac:dyDescent="0.35">
      <c r="C160" t="s">
        <v>1512</v>
      </c>
      <c r="F160" s="5">
        <v>-3168649192</v>
      </c>
      <c r="G160" s="5">
        <v>-3086613997</v>
      </c>
      <c r="I160" s="5">
        <v>-12205000000</v>
      </c>
      <c r="J160" s="5">
        <v>-11135222442</v>
      </c>
      <c r="K160" s="5">
        <v>-34113568652</v>
      </c>
      <c r="L160" s="5">
        <v>-32484686187</v>
      </c>
      <c r="M160" s="5">
        <v>-29675052297</v>
      </c>
    </row>
    <row r="161" spans="3:13" ht="15.5" x14ac:dyDescent="0.35">
      <c r="C161" t="s">
        <v>2211</v>
      </c>
      <c r="J161" s="5">
        <v>277648821450</v>
      </c>
      <c r="K161" s="5">
        <v>485088623250</v>
      </c>
      <c r="M161" s="5">
        <v>500000000000</v>
      </c>
    </row>
    <row r="162" spans="3:13" ht="15.5" x14ac:dyDescent="0.35">
      <c r="C162" t="s">
        <v>1265</v>
      </c>
      <c r="M162" s="5">
        <v>1813370280000</v>
      </c>
    </row>
    <row r="163" spans="3:13" ht="15.5" x14ac:dyDescent="0.35">
      <c r="C163" t="s">
        <v>2212</v>
      </c>
      <c r="D163" s="5">
        <v>330708</v>
      </c>
      <c r="E163" s="5">
        <v>-3168000000</v>
      </c>
      <c r="F163" s="5">
        <v>-23140154873</v>
      </c>
      <c r="G163" s="5">
        <v>-3093112414</v>
      </c>
      <c r="I163" s="5">
        <v>-32468000000</v>
      </c>
      <c r="J163" s="5">
        <v>-32101772674</v>
      </c>
      <c r="K163" s="5">
        <v>-13096150074</v>
      </c>
      <c r="L163" s="5">
        <v>-20907988572</v>
      </c>
      <c r="M163" s="5">
        <v>-19639949088</v>
      </c>
    </row>
    <row r="164" spans="3:13" ht="15.5" x14ac:dyDescent="0.35">
      <c r="C164" t="s">
        <v>526</v>
      </c>
      <c r="D164" s="5">
        <v>940125115413</v>
      </c>
      <c r="E164" s="5">
        <v>381640000000</v>
      </c>
      <c r="F164" s="5">
        <v>149999508247</v>
      </c>
      <c r="G164" s="5">
        <v>447273148770</v>
      </c>
      <c r="I164" s="5">
        <v>3442288000000</v>
      </c>
      <c r="J164" s="5">
        <v>2064227259598</v>
      </c>
      <c r="K164" s="5">
        <v>1970090380972</v>
      </c>
      <c r="L164" s="5">
        <v>1890987375370</v>
      </c>
      <c r="M164" s="5">
        <v>3460532329720</v>
      </c>
    </row>
    <row r="165" spans="3:13" ht="15.5" x14ac:dyDescent="0.35">
      <c r="C165" t="s">
        <v>527</v>
      </c>
    </row>
    <row r="166" spans="3:13" ht="15.5" x14ac:dyDescent="0.35">
      <c r="C166" t="s">
        <v>2213</v>
      </c>
      <c r="M166" s="5">
        <v>-1155332640000</v>
      </c>
    </row>
    <row r="167" spans="3:13" ht="15.5" x14ac:dyDescent="0.35">
      <c r="C167" t="s">
        <v>2214</v>
      </c>
      <c r="J167" s="5">
        <v>-12000000</v>
      </c>
    </row>
    <row r="168" spans="3:13" ht="15.5" x14ac:dyDescent="0.35">
      <c r="C168" t="s">
        <v>211</v>
      </c>
      <c r="L168" s="5">
        <v>-18771788851</v>
      </c>
    </row>
    <row r="169" spans="3:13" ht="15.5" x14ac:dyDescent="0.35">
      <c r="C169" t="s">
        <v>2202</v>
      </c>
      <c r="D169" s="5">
        <v>-30900000000</v>
      </c>
      <c r="F169" s="5">
        <v>3287241972784</v>
      </c>
      <c r="G169" s="5">
        <v>-3429391972784</v>
      </c>
      <c r="I169" s="5">
        <v>-142150000000</v>
      </c>
      <c r="J169" s="5">
        <v>-1122100000000</v>
      </c>
      <c r="K169" s="5">
        <v>-524365000000</v>
      </c>
      <c r="L169" s="5">
        <v>-347000000000</v>
      </c>
    </row>
    <row r="170" spans="3:13" ht="15.5" x14ac:dyDescent="0.35">
      <c r="C170" t="s">
        <v>151</v>
      </c>
      <c r="L170" s="5">
        <v>-460000000000</v>
      </c>
    </row>
    <row r="171" spans="3:13" ht="15.5" x14ac:dyDescent="0.35">
      <c r="C171" t="s">
        <v>1134</v>
      </c>
      <c r="M171" s="5">
        <v>-844408372000</v>
      </c>
    </row>
    <row r="172" spans="3:13" ht="15.5" x14ac:dyDescent="0.35">
      <c r="C172" t="s">
        <v>529</v>
      </c>
      <c r="D172" s="5">
        <v>-319325261805</v>
      </c>
      <c r="E172" s="5">
        <v>-247068000000</v>
      </c>
      <c r="F172" s="5">
        <v>-355013831281</v>
      </c>
      <c r="G172" s="5">
        <v>-337212226410</v>
      </c>
      <c r="I172" s="5">
        <v>-3888770000000</v>
      </c>
      <c r="J172" s="5">
        <v>-2654674763743</v>
      </c>
      <c r="K172" s="5">
        <v>-2439194491803</v>
      </c>
      <c r="L172" s="5">
        <v>-2078304560045</v>
      </c>
      <c r="M172" s="5">
        <v>-3082016090639</v>
      </c>
    </row>
    <row r="173" spans="3:13" ht="15.5" x14ac:dyDescent="0.35">
      <c r="C173" t="s">
        <v>226</v>
      </c>
      <c r="D173" s="5">
        <v>1472761504457</v>
      </c>
      <c r="E173" s="5">
        <v>-22060000000</v>
      </c>
      <c r="F173" s="5">
        <v>-267357728400</v>
      </c>
      <c r="G173" s="5">
        <v>421767474071</v>
      </c>
      <c r="I173" s="5">
        <v>-468039000000</v>
      </c>
      <c r="J173" s="5">
        <v>683716005012</v>
      </c>
      <c r="K173" s="5">
        <v>-78683871974</v>
      </c>
      <c r="L173" s="5">
        <v>166981605763</v>
      </c>
      <c r="M173" s="5">
        <v>563531933280</v>
      </c>
    </row>
    <row r="174" spans="3:13" ht="15.5" x14ac:dyDescent="0.35">
      <c r="C174" t="s">
        <v>227</v>
      </c>
      <c r="D174" s="5">
        <v>-370429</v>
      </c>
      <c r="E174" s="5">
        <v>1365807000000</v>
      </c>
      <c r="F174" s="5">
        <v>-186961</v>
      </c>
      <c r="I174" s="5">
        <v>1819585000000</v>
      </c>
      <c r="J174" s="5">
        <v>1135723400617</v>
      </c>
      <c r="K174" s="5">
        <v>1211090412973</v>
      </c>
      <c r="L174" s="5">
        <v>1059195935019</v>
      </c>
      <c r="M174" s="5">
        <v>494777973772</v>
      </c>
    </row>
    <row r="175" spans="3:13" ht="15.5" x14ac:dyDescent="0.35">
      <c r="C175" t="s">
        <v>2215</v>
      </c>
      <c r="D175" s="5">
        <v>500182887</v>
      </c>
      <c r="E175" s="5">
        <v>7198000000</v>
      </c>
      <c r="F175" s="5">
        <v>5533800992</v>
      </c>
      <c r="G175" s="5">
        <v>9123488703</v>
      </c>
      <c r="I175" s="5">
        <v>14261000000</v>
      </c>
      <c r="J175" s="5">
        <v>145781332</v>
      </c>
      <c r="K175" s="5">
        <v>3316859618</v>
      </c>
      <c r="L175" s="5">
        <v>3912872191</v>
      </c>
      <c r="M175" s="5">
        <v>886027967</v>
      </c>
    </row>
    <row r="176" spans="3:13" ht="15.5" x14ac:dyDescent="0.35">
      <c r="C176" t="s">
        <v>229</v>
      </c>
      <c r="D176" s="5">
        <v>1473261316915</v>
      </c>
      <c r="E176" s="5">
        <v>1350945000000</v>
      </c>
      <c r="F176" s="5">
        <v>-261824114369</v>
      </c>
      <c r="G176" s="5">
        <v>430890962774</v>
      </c>
      <c r="I176" s="5">
        <v>1365807000000</v>
      </c>
      <c r="J176" s="5">
        <v>1819585186961</v>
      </c>
      <c r="K176" s="5">
        <v>1135723400617</v>
      </c>
      <c r="L176" s="5">
        <v>1230090412973</v>
      </c>
      <c r="M176" s="5">
        <v>1059195935019</v>
      </c>
    </row>
    <row r="178" spans="2:13" ht="15.5" x14ac:dyDescent="0.35">
      <c r="B178" t="s">
        <v>230</v>
      </c>
      <c r="C178" t="s">
        <v>12</v>
      </c>
      <c r="D178" s="5">
        <v>47770000000</v>
      </c>
      <c r="E178" s="5">
        <v>23650000000</v>
      </c>
      <c r="F178" s="5">
        <v>23650000000</v>
      </c>
      <c r="G178" s="5">
        <v>23650000000</v>
      </c>
      <c r="I178" s="5">
        <v>23650000000</v>
      </c>
      <c r="J178" s="5">
        <v>23650000000</v>
      </c>
      <c r="K178" s="5">
        <v>23650000000</v>
      </c>
      <c r="L178" s="5">
        <v>23650000000</v>
      </c>
      <c r="M178" s="5">
        <v>0</v>
      </c>
    </row>
    <row r="179" spans="2:13" ht="15.5" x14ac:dyDescent="0.35">
      <c r="C179" t="s">
        <v>231</v>
      </c>
      <c r="D179" s="6">
        <v>3.84</v>
      </c>
      <c r="E179" s="6">
        <v>5.45</v>
      </c>
      <c r="F179" s="6">
        <v>8.98</v>
      </c>
      <c r="G179" s="6">
        <v>2.76</v>
      </c>
    </row>
    <row r="180" spans="2:13" ht="15.5" x14ac:dyDescent="0.35">
      <c r="C180" t="s">
        <v>232</v>
      </c>
      <c r="D180" s="6">
        <v>1796.88</v>
      </c>
      <c r="E180" s="6">
        <v>796.33</v>
      </c>
      <c r="F180" s="6">
        <v>1341.87</v>
      </c>
      <c r="G180" s="6">
        <v>156.52000000000001</v>
      </c>
    </row>
    <row r="181" spans="2:13" ht="15.5" x14ac:dyDescent="0.35">
      <c r="C181" t="s">
        <v>67</v>
      </c>
      <c r="D181" s="6">
        <v>180.65</v>
      </c>
      <c r="E181" s="6">
        <v>106.61</v>
      </c>
      <c r="F181" s="6">
        <v>239.01</v>
      </c>
      <c r="G181" s="6">
        <v>10.43</v>
      </c>
    </row>
    <row r="182" spans="2:13" ht="15.5" x14ac:dyDescent="0.35">
      <c r="C182" t="s">
        <v>233</v>
      </c>
      <c r="D182" s="5">
        <v>917970000000</v>
      </c>
      <c r="E182" s="5">
        <v>506660000000</v>
      </c>
      <c r="F182" s="5">
        <v>665330000000</v>
      </c>
      <c r="G182" s="5">
        <v>436950000000</v>
      </c>
    </row>
    <row r="183" spans="2:13" ht="15.5" x14ac:dyDescent="0.35">
      <c r="C183" t="s">
        <v>234</v>
      </c>
      <c r="D183" s="6">
        <v>4.3E-3</v>
      </c>
      <c r="E183" s="6">
        <v>8.6E-3</v>
      </c>
      <c r="F183" s="6">
        <v>1.44E-2</v>
      </c>
      <c r="G183" s="6">
        <v>4.5000000000000005E-3</v>
      </c>
    </row>
    <row r="184" spans="2:13" ht="15.5" x14ac:dyDescent="0.35">
      <c r="C184" t="s">
        <v>235</v>
      </c>
      <c r="D184" s="6">
        <v>9.7999999999999997E-3</v>
      </c>
      <c r="E184" s="6">
        <v>1.6E-2</v>
      </c>
      <c r="F184" s="6">
        <v>2.6800000000000001E-2</v>
      </c>
      <c r="G184" s="6">
        <v>8.5000000000000006E-3</v>
      </c>
    </row>
    <row r="185" spans="2:13" ht="15.5" x14ac:dyDescent="0.35">
      <c r="C185" t="s">
        <v>236</v>
      </c>
      <c r="D185" s="6">
        <v>1.84E-2</v>
      </c>
      <c r="E185" s="6">
        <v>2.29E-2</v>
      </c>
      <c r="F185" s="6">
        <v>3.2899999999999999E-2</v>
      </c>
      <c r="G185" s="6">
        <v>1.8000000000000002E-2</v>
      </c>
    </row>
    <row r="186" spans="2:13" ht="15.5" x14ac:dyDescent="0.35">
      <c r="C186" t="s">
        <v>237</v>
      </c>
      <c r="D186" s="6">
        <v>2.4</v>
      </c>
      <c r="E186" s="6">
        <v>2.64</v>
      </c>
      <c r="F186" s="6">
        <v>3.09</v>
      </c>
      <c r="G186" s="6">
        <v>1.72</v>
      </c>
    </row>
    <row r="187" spans="2:13" ht="15.5" x14ac:dyDescent="0.35">
      <c r="C187" t="s">
        <v>443</v>
      </c>
      <c r="D187" s="5">
        <v>18700000000000</v>
      </c>
      <c r="E187" s="5">
        <v>8061000000000</v>
      </c>
      <c r="F187" s="5">
        <v>7914000000000</v>
      </c>
      <c r="G187" s="5">
        <v>7652000000000</v>
      </c>
    </row>
    <row r="188" spans="2:13" ht="15.5" x14ac:dyDescent="0.35">
      <c r="C188" t="s">
        <v>238</v>
      </c>
      <c r="D188" s="6">
        <v>17.63</v>
      </c>
      <c r="E188" s="6">
        <v>12.73</v>
      </c>
      <c r="F188" s="5">
        <v>36</v>
      </c>
      <c r="G188" s="6">
        <v>1.33</v>
      </c>
    </row>
    <row r="189" spans="2:13" ht="15.5" x14ac:dyDescent="0.35">
      <c r="C189" t="s">
        <v>239</v>
      </c>
      <c r="D189" s="6">
        <v>391.42</v>
      </c>
      <c r="E189" s="6">
        <v>340.87</v>
      </c>
      <c r="F189" s="6">
        <v>334.68</v>
      </c>
      <c r="G189" s="6">
        <v>323.62</v>
      </c>
    </row>
    <row r="190" spans="2:13" ht="15.5" x14ac:dyDescent="0.35">
      <c r="C190" t="s">
        <v>240</v>
      </c>
      <c r="D190" s="6">
        <v>27.2</v>
      </c>
      <c r="E190" s="6">
        <v>12.82</v>
      </c>
      <c r="F190" s="6">
        <v>36.26</v>
      </c>
      <c r="G190" s="6">
        <v>1.35</v>
      </c>
    </row>
    <row r="191" spans="2:13" ht="15.5" x14ac:dyDescent="0.35">
      <c r="C191" t="s">
        <v>241</v>
      </c>
      <c r="D191" s="6">
        <v>253.69</v>
      </c>
      <c r="E191" s="6">
        <v>338.51</v>
      </c>
      <c r="F191" s="6">
        <v>332.31</v>
      </c>
      <c r="G191" s="6">
        <v>321.07</v>
      </c>
    </row>
    <row r="192" spans="2:13" ht="15.5" x14ac:dyDescent="0.35">
      <c r="C192" t="s">
        <v>242</v>
      </c>
      <c r="D192" s="5">
        <v>1889000000000</v>
      </c>
      <c r="E192" s="5">
        <v>1844000000000</v>
      </c>
      <c r="F192" s="5">
        <v>1566000000000</v>
      </c>
      <c r="G192" s="5">
        <v>1605000000000</v>
      </c>
    </row>
    <row r="193" spans="3:13" ht="15.5" x14ac:dyDescent="0.35">
      <c r="C193" t="s">
        <v>243</v>
      </c>
      <c r="D193" s="5">
        <v>15715000000000</v>
      </c>
      <c r="E193" s="5">
        <v>3634000000000</v>
      </c>
      <c r="F193" s="5">
        <v>3779000000000</v>
      </c>
      <c r="G193" s="5">
        <v>3876000000000</v>
      </c>
    </row>
    <row r="194" spans="3:13" ht="15.5" x14ac:dyDescent="0.35">
      <c r="C194" t="s">
        <v>306</v>
      </c>
      <c r="D194" s="5">
        <v>18700000000000</v>
      </c>
      <c r="E194" s="5">
        <v>8061000000000</v>
      </c>
      <c r="F194" s="5">
        <v>7914000000000</v>
      </c>
      <c r="G194" s="5">
        <v>7652000000000</v>
      </c>
    </row>
    <row r="195" spans="3:13" ht="15.5" x14ac:dyDescent="0.35">
      <c r="C195" t="s">
        <v>24</v>
      </c>
      <c r="D195" s="5">
        <v>17604000000000</v>
      </c>
      <c r="E195" s="5">
        <v>5478000000000</v>
      </c>
      <c r="F195" s="5">
        <v>5345000000000</v>
      </c>
      <c r="G195" s="5">
        <v>5481000000000</v>
      </c>
    </row>
    <row r="196" spans="3:13" ht="15.5" x14ac:dyDescent="0.35">
      <c r="C196" t="s">
        <v>21</v>
      </c>
      <c r="D196" s="5">
        <v>14780000000000</v>
      </c>
      <c r="E196" s="5">
        <v>4127000000000</v>
      </c>
      <c r="F196" s="5">
        <v>3980000000000</v>
      </c>
      <c r="G196" s="5">
        <v>3854000000000</v>
      </c>
    </row>
    <row r="197" spans="3:13" ht="15.5" x14ac:dyDescent="0.35">
      <c r="C197" t="s">
        <v>245</v>
      </c>
      <c r="D197" s="5">
        <v>2195000000000</v>
      </c>
      <c r="E197" s="5">
        <v>1378000000000</v>
      </c>
      <c r="F197" s="5">
        <v>1482000000000</v>
      </c>
      <c r="G197" s="5">
        <v>1637000000000</v>
      </c>
    </row>
    <row r="198" spans="3:13" ht="15.5" x14ac:dyDescent="0.35">
      <c r="C198" t="s">
        <v>246</v>
      </c>
      <c r="D198" s="5">
        <v>470000000000</v>
      </c>
      <c r="E198" s="5">
        <v>318000000000</v>
      </c>
      <c r="F198" s="5">
        <v>375000000000</v>
      </c>
      <c r="G198" s="5">
        <v>763000000000</v>
      </c>
    </row>
    <row r="199" spans="3:13" ht="15.5" x14ac:dyDescent="0.35">
      <c r="C199" t="s">
        <v>247</v>
      </c>
      <c r="D199" s="5">
        <v>-1476000000000</v>
      </c>
      <c r="E199" s="5">
        <v>-444000000000</v>
      </c>
      <c r="F199" s="5">
        <v>-432000000000</v>
      </c>
      <c r="G199" s="5">
        <v>-342000000000</v>
      </c>
    </row>
    <row r="200" spans="3:13" ht="15.5" x14ac:dyDescent="0.35">
      <c r="C200" t="s">
        <v>13</v>
      </c>
      <c r="D200" s="5">
        <v>-1007000000000</v>
      </c>
      <c r="E200" s="5">
        <v>-126000000000</v>
      </c>
      <c r="F200" s="5">
        <v>-57000000000</v>
      </c>
      <c r="G200" s="5">
        <v>422000000000</v>
      </c>
    </row>
    <row r="201" spans="3:13" ht="15.5" x14ac:dyDescent="0.35">
      <c r="C201" t="s">
        <v>16</v>
      </c>
      <c r="D201" s="6">
        <v>-21.08</v>
      </c>
      <c r="E201" s="6">
        <v>-5.32</v>
      </c>
      <c r="F201" s="6">
        <v>-2.42</v>
      </c>
      <c r="G201" s="6">
        <v>17.84</v>
      </c>
    </row>
    <row r="202" spans="3:13" ht="15.5" x14ac:dyDescent="0.35">
      <c r="C202" t="s">
        <v>52</v>
      </c>
      <c r="I202" s="6">
        <v>18.97</v>
      </c>
      <c r="J202" s="6">
        <v>10.38</v>
      </c>
      <c r="K202" s="6">
        <v>23.86</v>
      </c>
      <c r="L202" s="6">
        <v>24.51</v>
      </c>
      <c r="M202" s="6">
        <v>427972.3</v>
      </c>
    </row>
    <row r="203" spans="3:13" ht="15.5" x14ac:dyDescent="0.35">
      <c r="C203" t="s">
        <v>66</v>
      </c>
      <c r="I203" s="6">
        <v>635.21</v>
      </c>
      <c r="J203" s="6">
        <v>45.28</v>
      </c>
      <c r="K203" s="6">
        <v>18.940000000000001</v>
      </c>
      <c r="L203" s="6">
        <v>22.85</v>
      </c>
      <c r="M203" s="5">
        <v>0</v>
      </c>
    </row>
    <row r="204" spans="3:13" ht="15.5" x14ac:dyDescent="0.35">
      <c r="C204" t="s">
        <v>69</v>
      </c>
      <c r="I204" s="6">
        <v>71.23</v>
      </c>
      <c r="J204" s="6">
        <v>2.79</v>
      </c>
      <c r="K204" s="6">
        <v>2.48</v>
      </c>
      <c r="L204" s="6">
        <v>2.85</v>
      </c>
      <c r="M204" s="5">
        <v>0</v>
      </c>
    </row>
    <row r="205" spans="3:13" ht="15.5" x14ac:dyDescent="0.35">
      <c r="C205" t="s">
        <v>248</v>
      </c>
      <c r="I205" s="5">
        <v>2008040000000</v>
      </c>
      <c r="J205" s="5">
        <v>1828190000000</v>
      </c>
      <c r="K205" s="5">
        <v>2238420000000</v>
      </c>
      <c r="L205" s="5">
        <v>2199090000000</v>
      </c>
      <c r="M205" s="5">
        <v>2084460000000</v>
      </c>
    </row>
    <row r="206" spans="3:13" ht="15.5" x14ac:dyDescent="0.35">
      <c r="C206" t="s">
        <v>249</v>
      </c>
      <c r="I206" s="6">
        <v>3.04E-2</v>
      </c>
      <c r="J206" s="6">
        <v>1.6799999999999999E-2</v>
      </c>
      <c r="K206" s="6">
        <v>3.7900000000000003E-2</v>
      </c>
      <c r="L206" s="6">
        <v>3.8800000000000001E-2</v>
      </c>
      <c r="M206" s="6">
        <v>3.9699999999999999E-2</v>
      </c>
    </row>
    <row r="207" spans="3:13" ht="15.5" x14ac:dyDescent="0.35">
      <c r="C207" t="s">
        <v>250</v>
      </c>
      <c r="I207" s="6">
        <v>5.67E-2</v>
      </c>
      <c r="J207" s="6">
        <v>3.32E-2</v>
      </c>
      <c r="K207" s="6">
        <v>8.1500000000000003E-2</v>
      </c>
      <c r="L207" s="6">
        <v>9.2899999999999996E-2</v>
      </c>
      <c r="M207" s="6">
        <v>0.127</v>
      </c>
    </row>
    <row r="208" spans="3:13" ht="15.5" x14ac:dyDescent="0.35">
      <c r="C208" t="s">
        <v>251</v>
      </c>
      <c r="I208" s="6">
        <v>9.1300000000000006E-2</v>
      </c>
      <c r="J208" s="6">
        <v>9.1499999999999998E-2</v>
      </c>
      <c r="K208" s="6">
        <v>0.1303</v>
      </c>
      <c r="L208" s="6">
        <v>0.13589999999999999</v>
      </c>
      <c r="M208" s="6">
        <v>0.27739999999999998</v>
      </c>
    </row>
    <row r="209" spans="2:13" ht="15.5" x14ac:dyDescent="0.35">
      <c r="C209" t="s">
        <v>252</v>
      </c>
      <c r="I209" s="6">
        <v>2.15</v>
      </c>
      <c r="J209" s="6">
        <v>1.83</v>
      </c>
      <c r="K209" s="6">
        <v>2.33</v>
      </c>
      <c r="L209" s="6">
        <v>2.09</v>
      </c>
      <c r="M209" s="6">
        <v>1.99</v>
      </c>
    </row>
    <row r="210" spans="2:13" ht="15.5" x14ac:dyDescent="0.35">
      <c r="C210" t="s">
        <v>63</v>
      </c>
      <c r="I210" s="5">
        <v>36</v>
      </c>
      <c r="J210" s="6">
        <v>1.5</v>
      </c>
      <c r="K210" s="6">
        <v>1.54</v>
      </c>
      <c r="L210" s="6">
        <v>2.12</v>
      </c>
      <c r="M210" s="5">
        <v>0</v>
      </c>
    </row>
    <row r="211" spans="2:13" ht="15.5" x14ac:dyDescent="0.35">
      <c r="C211" t="s">
        <v>60</v>
      </c>
      <c r="I211" s="6">
        <v>334.68</v>
      </c>
      <c r="J211" s="6">
        <v>312.52999999999997</v>
      </c>
      <c r="K211" s="6">
        <v>292.81</v>
      </c>
      <c r="L211" s="6">
        <v>263.83</v>
      </c>
      <c r="M211" s="6">
        <v>3369774.13</v>
      </c>
    </row>
    <row r="212" spans="2:13" ht="15.5" x14ac:dyDescent="0.35">
      <c r="C212" t="s">
        <v>253</v>
      </c>
      <c r="I212" s="6">
        <v>36.26</v>
      </c>
      <c r="J212" s="6">
        <v>1.51</v>
      </c>
      <c r="K212" s="6">
        <v>1.55</v>
      </c>
      <c r="L212" s="6">
        <v>2.13</v>
      </c>
      <c r="M212" s="5">
        <v>0</v>
      </c>
    </row>
    <row r="213" spans="2:13" ht="15.5" x14ac:dyDescent="0.35">
      <c r="C213" t="s">
        <v>254</v>
      </c>
      <c r="I213" s="6">
        <v>332.31</v>
      </c>
      <c r="J213" s="6">
        <v>311.91000000000003</v>
      </c>
      <c r="K213" s="6">
        <v>292.42</v>
      </c>
      <c r="L213" s="6">
        <v>263.39999999999998</v>
      </c>
      <c r="M213" s="6">
        <v>3364330.15</v>
      </c>
    </row>
    <row r="214" spans="2:13" ht="15.5" x14ac:dyDescent="0.35">
      <c r="C214" t="s">
        <v>255</v>
      </c>
      <c r="I214" s="5">
        <v>1566000000000</v>
      </c>
      <c r="J214" s="5">
        <v>1683000000000</v>
      </c>
      <c r="K214" s="5">
        <v>2609000000000</v>
      </c>
      <c r="L214" s="5">
        <v>1943000000000</v>
      </c>
      <c r="M214" s="5">
        <v>2039000000000</v>
      </c>
    </row>
    <row r="215" spans="2:13" ht="15.5" x14ac:dyDescent="0.35">
      <c r="C215" t="s">
        <v>256</v>
      </c>
      <c r="I215" s="5">
        <v>3779000000000</v>
      </c>
      <c r="J215" s="5">
        <v>4062000000000</v>
      </c>
      <c r="K215" s="5">
        <v>3772000000000</v>
      </c>
      <c r="L215" s="5">
        <v>4794000000000</v>
      </c>
      <c r="M215" s="5">
        <v>5857000000000</v>
      </c>
    </row>
    <row r="216" spans="2:13" ht="15.5" x14ac:dyDescent="0.35">
      <c r="C216" t="s">
        <v>26</v>
      </c>
      <c r="I216" s="5">
        <v>5345000000000</v>
      </c>
      <c r="J216" s="5">
        <v>5745000000000</v>
      </c>
      <c r="K216" s="5">
        <v>6380000000000</v>
      </c>
      <c r="L216" s="5">
        <v>6737000000000</v>
      </c>
      <c r="M216" s="5">
        <v>7896000000000</v>
      </c>
    </row>
    <row r="217" spans="2:13" ht="15.5" x14ac:dyDescent="0.35">
      <c r="C217" t="s">
        <v>23</v>
      </c>
      <c r="I217" s="5">
        <v>3980000000000</v>
      </c>
      <c r="J217" s="5">
        <v>3926000000000</v>
      </c>
      <c r="K217" s="5">
        <v>5245000000000</v>
      </c>
      <c r="L217" s="5">
        <v>5507000000000</v>
      </c>
      <c r="M217" s="5">
        <v>6837000000000</v>
      </c>
    </row>
    <row r="218" spans="2:13" ht="15.5" x14ac:dyDescent="0.35">
      <c r="C218" t="s">
        <v>257</v>
      </c>
      <c r="I218" s="5">
        <v>1482000000000</v>
      </c>
      <c r="J218" s="5">
        <v>1476000000000</v>
      </c>
      <c r="K218" s="5">
        <v>125000000000</v>
      </c>
      <c r="L218" s="5">
        <v>607000000000</v>
      </c>
      <c r="M218" s="5">
        <v>8000000000</v>
      </c>
    </row>
    <row r="219" spans="2:13" ht="15.5" x14ac:dyDescent="0.35">
      <c r="C219" t="s">
        <v>258</v>
      </c>
      <c r="I219" s="5">
        <v>1526000000000</v>
      </c>
      <c r="J219" s="5">
        <v>2532000000000</v>
      </c>
      <c r="K219" s="5">
        <v>1656000000000</v>
      </c>
      <c r="L219" s="5">
        <v>2230000000000</v>
      </c>
      <c r="M219" s="5">
        <v>1616000000000</v>
      </c>
    </row>
    <row r="220" spans="2:13" ht="15.5" x14ac:dyDescent="0.35">
      <c r="C220" t="s">
        <v>259</v>
      </c>
      <c r="I220" s="5">
        <v>-1386000000000</v>
      </c>
      <c r="J220" s="5">
        <v>-1138000000000</v>
      </c>
      <c r="K220" s="5">
        <v>-956000000000</v>
      </c>
      <c r="L220" s="5">
        <v>-1669000000000</v>
      </c>
      <c r="M220" s="5">
        <v>-1007000000000</v>
      </c>
    </row>
    <row r="221" spans="2:13" ht="15.5" x14ac:dyDescent="0.35">
      <c r="C221" t="s">
        <v>15</v>
      </c>
      <c r="I221" s="5">
        <v>140000000000</v>
      </c>
      <c r="J221" s="5">
        <v>1394000000000</v>
      </c>
      <c r="K221" s="5">
        <v>700000000000</v>
      </c>
      <c r="L221" s="5">
        <v>560000000000</v>
      </c>
      <c r="M221" s="5">
        <v>609000000000</v>
      </c>
    </row>
    <row r="222" spans="2:13" ht="15.5" x14ac:dyDescent="0.35">
      <c r="C222" t="s">
        <v>17</v>
      </c>
      <c r="I222" s="6">
        <v>5.93</v>
      </c>
      <c r="J222" s="6">
        <v>58.96</v>
      </c>
      <c r="K222" s="6">
        <v>29.62</v>
      </c>
      <c r="L222" s="6">
        <v>23.69</v>
      </c>
      <c r="M222" s="6">
        <v>449987.56</v>
      </c>
    </row>
    <row r="224" spans="2:13" ht="15.5" x14ac:dyDescent="0.35">
      <c r="B224" t="s">
        <v>260</v>
      </c>
      <c r="C224" t="s">
        <v>261</v>
      </c>
      <c r="D224" s="5">
        <v>184000000000</v>
      </c>
      <c r="E224" s="5">
        <v>129000000000</v>
      </c>
      <c r="F224" s="5">
        <v>212000000000</v>
      </c>
      <c r="G224" s="5">
        <v>65000000000</v>
      </c>
      <c r="H224" s="5">
        <v>625000000000</v>
      </c>
      <c r="I224" s="5">
        <v>448000000000</v>
      </c>
      <c r="J224" s="5">
        <v>245000000000</v>
      </c>
      <c r="K224" s="5">
        <v>564000000000</v>
      </c>
      <c r="L224" s="5">
        <v>580000000000</v>
      </c>
      <c r="M224" s="5">
        <v>579000000000</v>
      </c>
    </row>
    <row r="225" spans="3:13" ht="15.5" x14ac:dyDescent="0.35">
      <c r="C225" t="s">
        <v>51</v>
      </c>
      <c r="D225" s="6">
        <v>3.84</v>
      </c>
      <c r="E225" s="6">
        <v>2.7</v>
      </c>
      <c r="F225" s="6">
        <v>4.45</v>
      </c>
      <c r="G225" s="6">
        <v>1.36</v>
      </c>
      <c r="H225" s="6">
        <v>13.08</v>
      </c>
      <c r="I225" s="6">
        <v>9.39</v>
      </c>
      <c r="J225" s="6">
        <v>5.14</v>
      </c>
      <c r="K225" s="6">
        <v>11.81</v>
      </c>
      <c r="L225" s="6">
        <v>12.13</v>
      </c>
      <c r="M225" s="6">
        <v>12.12</v>
      </c>
    </row>
    <row r="226" spans="3:13" ht="15.5" x14ac:dyDescent="0.35">
      <c r="C226" t="s">
        <v>262</v>
      </c>
      <c r="D226" s="5">
        <v>1825000000000</v>
      </c>
      <c r="E226" s="5">
        <v>963000000000</v>
      </c>
      <c r="F226" s="5">
        <v>1192000000000</v>
      </c>
      <c r="G226" s="5">
        <v>979000000000</v>
      </c>
      <c r="H226" s="5">
        <v>5575000000000</v>
      </c>
      <c r="I226" s="5">
        <v>4000000000000</v>
      </c>
      <c r="J226" s="5">
        <v>3978000000000</v>
      </c>
      <c r="K226" s="5">
        <v>4306000000000</v>
      </c>
      <c r="L226" s="5">
        <v>4648000000000</v>
      </c>
      <c r="M226" s="5">
        <v>4180000000000</v>
      </c>
    </row>
    <row r="227" spans="3:13" ht="15.5" x14ac:dyDescent="0.35">
      <c r="C227" t="s">
        <v>344</v>
      </c>
      <c r="I227" s="6">
        <v>247.76</v>
      </c>
    </row>
    <row r="228" spans="3:13" ht="15.5" x14ac:dyDescent="0.35">
      <c r="C228" t="s">
        <v>345</v>
      </c>
      <c r="I228" s="6">
        <v>262.36</v>
      </c>
    </row>
    <row r="229" spans="3:13" ht="15.5" x14ac:dyDescent="0.35">
      <c r="C229" t="s">
        <v>263</v>
      </c>
      <c r="I229" s="6">
        <v>6.95</v>
      </c>
    </row>
    <row r="230" spans="3:13" ht="15.5" x14ac:dyDescent="0.35">
      <c r="C230" t="s">
        <v>346</v>
      </c>
      <c r="I230" s="6">
        <v>3.8E-3</v>
      </c>
    </row>
    <row r="231" spans="3:13" ht="15.5" x14ac:dyDescent="0.35">
      <c r="C231" t="s">
        <v>347</v>
      </c>
      <c r="I231" s="6">
        <v>31.22</v>
      </c>
    </row>
    <row r="232" spans="3:13" ht="15.5" x14ac:dyDescent="0.35">
      <c r="C232" t="s">
        <v>348</v>
      </c>
      <c r="I232" s="6">
        <v>8.2799999999999994</v>
      </c>
    </row>
    <row r="233" spans="3:13" ht="15.5" x14ac:dyDescent="0.35">
      <c r="C233" t="s">
        <v>349</v>
      </c>
      <c r="I233" s="6">
        <v>80.37</v>
      </c>
    </row>
    <row r="234" spans="3:13" ht="15.5" x14ac:dyDescent="0.35">
      <c r="C234" t="s">
        <v>350</v>
      </c>
      <c r="I234" s="6">
        <v>-201.53</v>
      </c>
    </row>
    <row r="235" spans="3:13" ht="15.5" x14ac:dyDescent="0.35">
      <c r="C235" t="s">
        <v>351</v>
      </c>
      <c r="I235" s="6">
        <v>124.67</v>
      </c>
    </row>
    <row r="236" spans="3:13" ht="15.5" x14ac:dyDescent="0.35">
      <c r="C236" t="s">
        <v>264</v>
      </c>
      <c r="I236" s="6">
        <v>67.11</v>
      </c>
    </row>
    <row r="237" spans="3:13" ht="15.5" x14ac:dyDescent="0.35">
      <c r="C237" t="s">
        <v>451</v>
      </c>
      <c r="I237" s="6">
        <v>3.17</v>
      </c>
    </row>
    <row r="238" spans="3:13" ht="15.5" x14ac:dyDescent="0.35">
      <c r="C238" t="s">
        <v>452</v>
      </c>
      <c r="I238" s="6">
        <v>-32.03</v>
      </c>
    </row>
    <row r="239" spans="3:13" ht="15.5" x14ac:dyDescent="0.35">
      <c r="C239" t="s">
        <v>352</v>
      </c>
      <c r="I239" s="6">
        <v>12.35</v>
      </c>
    </row>
    <row r="240" spans="3:13" ht="15.5" x14ac:dyDescent="0.35">
      <c r="C240" t="s">
        <v>353</v>
      </c>
      <c r="I240" s="6">
        <v>13.08</v>
      </c>
    </row>
    <row r="241" spans="3:9" ht="15.5" x14ac:dyDescent="0.35">
      <c r="C241" t="s">
        <v>354</v>
      </c>
      <c r="I241" s="6">
        <v>103.8</v>
      </c>
    </row>
    <row r="242" spans="3:9" ht="15.5" x14ac:dyDescent="0.35">
      <c r="C242" t="s">
        <v>355</v>
      </c>
      <c r="D242" s="6">
        <v>59.12</v>
      </c>
    </row>
    <row r="243" spans="3:9" ht="15.5" x14ac:dyDescent="0.35">
      <c r="C243" t="s">
        <v>356</v>
      </c>
      <c r="I243" s="6">
        <v>391.42</v>
      </c>
    </row>
    <row r="244" spans="3:9" ht="15.5" x14ac:dyDescent="0.35">
      <c r="C244" t="s">
        <v>357</v>
      </c>
      <c r="I244" s="6">
        <v>-16.079999999999998</v>
      </c>
    </row>
    <row r="245" spans="3:9" ht="15.5" x14ac:dyDescent="0.35">
      <c r="C245" t="s">
        <v>265</v>
      </c>
      <c r="D245" s="6">
        <v>1.32</v>
      </c>
    </row>
    <row r="246" spans="3:9" ht="15.5" x14ac:dyDescent="0.35">
      <c r="C246" t="s">
        <v>266</v>
      </c>
      <c r="D246" s="6">
        <v>1.1000000000000001</v>
      </c>
    </row>
    <row r="247" spans="3:9" ht="15.5" x14ac:dyDescent="0.35">
      <c r="C247" t="s">
        <v>267</v>
      </c>
      <c r="D247" s="6">
        <v>0.94</v>
      </c>
    </row>
    <row r="248" spans="3:9" ht="15.5" x14ac:dyDescent="0.35">
      <c r="C248" t="s">
        <v>268</v>
      </c>
      <c r="D248" s="6">
        <v>0.84</v>
      </c>
    </row>
    <row r="249" spans="3:9" ht="15.5" x14ac:dyDescent="0.35">
      <c r="C249" t="s">
        <v>269</v>
      </c>
      <c r="D249" s="6">
        <v>1.31</v>
      </c>
    </row>
    <row r="250" spans="3:9" ht="15.5" x14ac:dyDescent="0.35">
      <c r="C250" t="s">
        <v>270</v>
      </c>
      <c r="D250" s="6">
        <v>0.41</v>
      </c>
    </row>
    <row r="251" spans="3:9" ht="15.5" x14ac:dyDescent="0.35">
      <c r="C251" t="s">
        <v>271</v>
      </c>
      <c r="D251" s="6">
        <v>2.31</v>
      </c>
    </row>
    <row r="252" spans="3:9" ht="15.5" x14ac:dyDescent="0.35">
      <c r="C252" t="s">
        <v>272</v>
      </c>
      <c r="I252" s="6">
        <v>2.4500000000000002</v>
      </c>
    </row>
    <row r="253" spans="3:9" ht="15.5" x14ac:dyDescent="0.35">
      <c r="C253" t="s">
        <v>13</v>
      </c>
      <c r="D253" s="5">
        <v>-1007000000000</v>
      </c>
    </row>
    <row r="254" spans="3:9" ht="15.5" x14ac:dyDescent="0.35">
      <c r="C254" t="s">
        <v>358</v>
      </c>
      <c r="I254" s="6">
        <v>1.67</v>
      </c>
    </row>
    <row r="255" spans="3:9" ht="15.5" x14ac:dyDescent="0.35">
      <c r="C255" t="s">
        <v>273</v>
      </c>
      <c r="I255" s="6">
        <v>1.37E-2</v>
      </c>
    </row>
    <row r="256" spans="3:9" ht="15.5" x14ac:dyDescent="0.35">
      <c r="C256" t="s">
        <v>274</v>
      </c>
      <c r="I256" s="6">
        <v>3.1600000000000003E-2</v>
      </c>
    </row>
    <row r="257" spans="3:9" ht="15.5" x14ac:dyDescent="0.35">
      <c r="C257" t="s">
        <v>275</v>
      </c>
      <c r="I257" s="6">
        <v>5.57E-2</v>
      </c>
    </row>
    <row r="258" spans="3:9" ht="15.5" x14ac:dyDescent="0.35">
      <c r="C258" t="s">
        <v>359</v>
      </c>
      <c r="I258" s="6">
        <v>4.1200000000000001E-2</v>
      </c>
    </row>
    <row r="259" spans="3:9" ht="15.5" x14ac:dyDescent="0.35">
      <c r="C259" t="s">
        <v>276</v>
      </c>
      <c r="D259" s="6">
        <v>47.4</v>
      </c>
    </row>
    <row r="260" spans="3:9" ht="15.5" x14ac:dyDescent="0.35">
      <c r="C260" t="s">
        <v>277</v>
      </c>
      <c r="D260" s="6">
        <v>94.26</v>
      </c>
    </row>
    <row r="261" spans="3:9" ht="15.5" x14ac:dyDescent="0.35">
      <c r="C261" t="s">
        <v>278</v>
      </c>
      <c r="D261" s="6">
        <v>60.94</v>
      </c>
    </row>
    <row r="262" spans="3:9" ht="15.5" x14ac:dyDescent="0.35">
      <c r="C262" t="s">
        <v>279</v>
      </c>
      <c r="D262" s="6">
        <v>80.72</v>
      </c>
    </row>
    <row r="263" spans="3:9" ht="15.5" x14ac:dyDescent="0.35">
      <c r="C263" t="s">
        <v>280</v>
      </c>
      <c r="D263" s="6">
        <v>1.92</v>
      </c>
    </row>
    <row r="264" spans="3:9" ht="15.5" x14ac:dyDescent="0.35">
      <c r="C264" t="s">
        <v>281</v>
      </c>
      <c r="I264" s="6">
        <v>0.17</v>
      </c>
    </row>
    <row r="265" spans="3:9" ht="15.5" x14ac:dyDescent="0.35">
      <c r="C265" t="s">
        <v>282</v>
      </c>
      <c r="I265" s="6">
        <v>2.67</v>
      </c>
    </row>
    <row r="266" spans="3:9" ht="15.5" x14ac:dyDescent="0.35">
      <c r="C266" t="s">
        <v>47</v>
      </c>
      <c r="I266" s="5">
        <v>154788000000000</v>
      </c>
    </row>
    <row r="267" spans="3:9" ht="15.5" x14ac:dyDescent="0.35">
      <c r="C267" t="s">
        <v>283</v>
      </c>
      <c r="I267" s="5">
        <v>169568000000000</v>
      </c>
    </row>
    <row r="268" spans="3:9" ht="15.5" x14ac:dyDescent="0.35">
      <c r="C268" t="s">
        <v>284</v>
      </c>
      <c r="I268" s="5">
        <v>47770000000</v>
      </c>
    </row>
    <row r="269" spans="3:9" ht="15.5" x14ac:dyDescent="0.35">
      <c r="C269" t="s">
        <v>285</v>
      </c>
      <c r="I269" s="6">
        <v>0.158</v>
      </c>
    </row>
    <row r="270" spans="3:9" ht="15.5" x14ac:dyDescent="0.35">
      <c r="C270" t="s">
        <v>286</v>
      </c>
      <c r="D270" s="6">
        <v>0.60659999999999992</v>
      </c>
    </row>
    <row r="271" spans="3:9" ht="15.5" x14ac:dyDescent="0.35">
      <c r="C271" t="s">
        <v>287</v>
      </c>
      <c r="D271" s="6">
        <v>0.24660000000000001</v>
      </c>
    </row>
    <row r="272" spans="3:9" ht="15.5" x14ac:dyDescent="0.35">
      <c r="C272" t="s">
        <v>288</v>
      </c>
      <c r="D272" s="6">
        <v>0.10060000000000001</v>
      </c>
    </row>
    <row r="273" spans="3:9" ht="15.5" x14ac:dyDescent="0.35">
      <c r="C273" t="s">
        <v>453</v>
      </c>
      <c r="D273" s="6">
        <v>0.95499999999999996</v>
      </c>
    </row>
    <row r="274" spans="3:9" ht="15.5" x14ac:dyDescent="0.35">
      <c r="C274" t="s">
        <v>289</v>
      </c>
      <c r="D274" s="6">
        <v>1.1118000000000001</v>
      </c>
    </row>
    <row r="275" spans="3:9" ht="15.5" x14ac:dyDescent="0.35">
      <c r="C275" t="s">
        <v>360</v>
      </c>
      <c r="D275" s="6">
        <v>1.7690999999999999</v>
      </c>
    </row>
    <row r="276" spans="3:9" ht="15.5" x14ac:dyDescent="0.35">
      <c r="C276" t="s">
        <v>293</v>
      </c>
      <c r="I276" s="5">
        <v>6</v>
      </c>
    </row>
    <row r="277" spans="3:9" ht="15.5" x14ac:dyDescent="0.35">
      <c r="C277" t="s">
        <v>294</v>
      </c>
      <c r="I277" s="6">
        <v>0.52</v>
      </c>
    </row>
    <row r="278" spans="3:9" ht="15.5" x14ac:dyDescent="0.35">
      <c r="C278" t="s">
        <v>295</v>
      </c>
      <c r="I278" s="6">
        <v>0.99</v>
      </c>
    </row>
    <row r="279" spans="3:9" ht="15.5" x14ac:dyDescent="0.35">
      <c r="C279" t="s">
        <v>458</v>
      </c>
      <c r="I279" s="6">
        <v>0.04</v>
      </c>
    </row>
    <row r="280" spans="3:9" ht="15.5" x14ac:dyDescent="0.35">
      <c r="C280" t="s">
        <v>296</v>
      </c>
      <c r="I280" s="6">
        <v>0.61</v>
      </c>
    </row>
    <row r="281" spans="3:9" ht="15.5" x14ac:dyDescent="0.35">
      <c r="C281" t="s">
        <v>361</v>
      </c>
      <c r="I281" s="6">
        <v>0.06</v>
      </c>
    </row>
    <row r="282" spans="3:9" ht="15.5" x14ac:dyDescent="0.35">
      <c r="C282" t="s">
        <v>297</v>
      </c>
      <c r="I282" s="6">
        <v>0.08</v>
      </c>
    </row>
    <row r="283" spans="3:9" ht="15.5" x14ac:dyDescent="0.35">
      <c r="C283" t="s">
        <v>298</v>
      </c>
      <c r="I283" s="6">
        <v>0.04</v>
      </c>
    </row>
    <row r="284" spans="3:9" ht="15.5" x14ac:dyDescent="0.35">
      <c r="C284" t="s">
        <v>299</v>
      </c>
      <c r="I284" s="5">
        <v>4959000000000</v>
      </c>
    </row>
    <row r="285" spans="3:9" ht="15.5" x14ac:dyDescent="0.35">
      <c r="C285" t="s">
        <v>300</v>
      </c>
      <c r="I285" s="5">
        <v>2974000000000</v>
      </c>
    </row>
    <row r="286" spans="3:9" ht="15.5" x14ac:dyDescent="0.35">
      <c r="C286" t="s">
        <v>301</v>
      </c>
      <c r="I286" s="5">
        <v>2527000000000</v>
      </c>
    </row>
    <row r="287" spans="3:9" ht="15.5" x14ac:dyDescent="0.35">
      <c r="C287" t="s">
        <v>302</v>
      </c>
      <c r="I287" s="5">
        <v>590000000000</v>
      </c>
    </row>
    <row r="288" spans="3:9" ht="15.5" x14ac:dyDescent="0.35">
      <c r="C288" t="s">
        <v>303</v>
      </c>
      <c r="D288" s="5">
        <v>2824000000000</v>
      </c>
    </row>
    <row r="289" spans="3:9" ht="15.5" x14ac:dyDescent="0.35">
      <c r="C289" t="s">
        <v>304</v>
      </c>
      <c r="D289" s="5">
        <v>43127000000000</v>
      </c>
    </row>
    <row r="290" spans="3:9" ht="15.5" x14ac:dyDescent="0.35">
      <c r="C290" t="s">
        <v>305</v>
      </c>
      <c r="D290" s="5">
        <v>24427000000000</v>
      </c>
    </row>
    <row r="291" spans="3:9" ht="15.5" x14ac:dyDescent="0.35">
      <c r="C291" t="s">
        <v>245</v>
      </c>
      <c r="D291" s="5">
        <v>2195000000000</v>
      </c>
    </row>
    <row r="292" spans="3:9" ht="15.5" x14ac:dyDescent="0.35">
      <c r="C292" t="s">
        <v>306</v>
      </c>
      <c r="I292" s="5">
        <v>18700000000000</v>
      </c>
    </row>
    <row r="293" spans="3:9" ht="15.5" x14ac:dyDescent="0.35">
      <c r="C293" t="s">
        <v>243</v>
      </c>
      <c r="D293" s="5">
        <v>15715000000000</v>
      </c>
    </row>
    <row r="294" spans="3:9" ht="15.5" x14ac:dyDescent="0.35">
      <c r="C294" t="s">
        <v>242</v>
      </c>
      <c r="D294" s="5">
        <v>1889000000000</v>
      </c>
    </row>
    <row r="295" spans="3:9" ht="15.5" x14ac:dyDescent="0.35">
      <c r="C295" t="s">
        <v>24</v>
      </c>
      <c r="D295" s="5">
        <v>17604000000000</v>
      </c>
    </row>
    <row r="296" spans="3:9" ht="15.5" x14ac:dyDescent="0.35">
      <c r="C296" t="s">
        <v>21</v>
      </c>
      <c r="D296" s="5">
        <v>14780000000000</v>
      </c>
    </row>
    <row r="297" spans="3:9" ht="15.5" x14ac:dyDescent="0.35">
      <c r="C297" t="s">
        <v>244</v>
      </c>
      <c r="I297" s="5">
        <v>18700000000000</v>
      </c>
    </row>
    <row r="298" spans="3:9" ht="15.5" x14ac:dyDescent="0.35">
      <c r="C298" t="s">
        <v>307</v>
      </c>
      <c r="I298" s="5">
        <v>1926000000000</v>
      </c>
    </row>
    <row r="299" spans="3:9" ht="15.5" x14ac:dyDescent="0.35">
      <c r="C299" t="s">
        <v>308</v>
      </c>
      <c r="I299" s="5">
        <v>-981000000000</v>
      </c>
    </row>
    <row r="300" spans="3:9" ht="15.5" x14ac:dyDescent="0.35">
      <c r="C300" t="s">
        <v>309</v>
      </c>
      <c r="I300" s="5">
        <v>660000000000</v>
      </c>
    </row>
    <row r="301" spans="3:9" ht="15.5" x14ac:dyDescent="0.35">
      <c r="C301" t="s">
        <v>310</v>
      </c>
      <c r="I301" s="5">
        <v>-2694000000000</v>
      </c>
    </row>
    <row r="302" spans="3:9" ht="15.5" x14ac:dyDescent="0.35">
      <c r="C302" t="s">
        <v>311</v>
      </c>
      <c r="I302" s="5">
        <v>-768000000000</v>
      </c>
    </row>
  </sheetData>
  <pageMargins left="0.7" right="0.7" top="0.75" bottom="0.75" header="0.3" footer="0.3"/>
  <ignoredErrors>
    <ignoredError sqref="A1:M303" numberStoredAsText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R29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2216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2217</v>
      </c>
      <c r="D2" s="2" vm="591">
        <f ca="1">IFERROR(_xlfn.STOCKHISTORY("XIDX:" &amp; $C$1, D3, , 0, 0, 1), "Libur")</f>
        <v>252</v>
      </c>
      <c r="E2" s="2" vm="592">
        <f ca="1">IFERROR(_xlfn.STOCKHISTORY("XIDX:" &amp; $C$1, E3, , 0, 0, 1), "Libur")</f>
        <v>222</v>
      </c>
      <c r="H2" s="2" vm="592">
        <f ca="1">IFERROR(INDEX(D2:G2,COUNT(D2:G2)),"")</f>
        <v>222</v>
      </c>
      <c r="I2" s="2" vm="215">
        <f t="shared" ref="I2:R2" ca="1" si="0">IFERROR(_xlfn.STOCKHISTORY("XIDX:" &amp; $C$1, I1, , 0, 0, 1), "Libur")</f>
        <v>312</v>
      </c>
      <c r="J2" s="2" vm="205">
        <f t="shared" ca="1" si="0"/>
        <v>250</v>
      </c>
      <c r="K2" s="2" vm="226">
        <f t="shared" ca="1" si="0"/>
        <v>116</v>
      </c>
      <c r="L2" s="2" vm="593">
        <f t="shared" ca="1" si="0"/>
        <v>172</v>
      </c>
      <c r="M2" s="2" vm="197">
        <f t="shared" ca="1" si="0"/>
        <v>189</v>
      </c>
      <c r="N2" s="2" vm="182">
        <f t="shared" ca="1" si="0"/>
        <v>164</v>
      </c>
      <c r="O2" s="2" vm="594">
        <f t="shared" ca="1" si="0"/>
        <v>388</v>
      </c>
      <c r="P2" s="2" vm="239">
        <f t="shared" ca="1" si="0"/>
        <v>72</v>
      </c>
      <c r="Q2" s="2" vm="595">
        <f t="shared" ca="1" si="0"/>
        <v>605</v>
      </c>
      <c r="R2" s="2" t="str">
        <f t="shared" ca="1" si="0"/>
        <v>Libur</v>
      </c>
    </row>
    <row r="3" spans="1:18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8" ht="15.5" x14ac:dyDescent="0.35">
      <c r="B4" t="s">
        <v>5</v>
      </c>
      <c r="C4" t="s">
        <v>6</v>
      </c>
      <c r="D4" s="2">
        <f>IFERROR(INDEX(D51:D500,MATCH($C$4,$C$51:$C$500,0)),"")</f>
        <v>1096873954000</v>
      </c>
      <c r="E4" s="2">
        <f>IFERROR(INDEX(E51:E500,MATCH($C$4,$C$51:$C$500,0)),"")</f>
        <v>728224915000</v>
      </c>
      <c r="H4" s="2">
        <f>IFERROR(SUM(D4:G4)*(4/MAX(1,COUNT(D4:G4))),"")</f>
        <v>3650197738000</v>
      </c>
      <c r="I4" s="2">
        <f t="shared" ref="I4:R4" si="1">IFERROR(INDEX(I51:I500,MATCH($C$4,$C$51:$C$500,0)),"")</f>
        <v>3496796326000</v>
      </c>
      <c r="J4" s="2">
        <f t="shared" si="1"/>
        <v>3337271882000</v>
      </c>
      <c r="K4" s="2">
        <f t="shared" si="1"/>
        <v>3261183720000</v>
      </c>
      <c r="L4" s="2">
        <f t="shared" si="1"/>
        <v>2784896376000</v>
      </c>
      <c r="M4" s="2">
        <f t="shared" si="1"/>
        <v>2297546339000</v>
      </c>
      <c r="N4" s="2">
        <f t="shared" si="1"/>
        <v>1568496114000</v>
      </c>
      <c r="O4" s="2">
        <f t="shared" si="1"/>
        <v>1724236607000</v>
      </c>
      <c r="P4" s="2">
        <f t="shared" si="1"/>
        <v>1439575135000</v>
      </c>
      <c r="Q4" s="2">
        <f t="shared" si="1"/>
        <v>672884579000</v>
      </c>
      <c r="R4" s="2">
        <f t="shared" si="1"/>
        <v>1030502639000</v>
      </c>
    </row>
    <row r="5" spans="1:18" ht="15.5" x14ac:dyDescent="0.35">
      <c r="B5" t="s">
        <v>7</v>
      </c>
      <c r="C5" t="s">
        <v>8</v>
      </c>
      <c r="D5" s="2">
        <f>IFERROR(INDEX(D51:D500,MATCH($C$5,$C$51:$C$500,0)),"")</f>
        <v>59648631000</v>
      </c>
      <c r="E5" s="2">
        <f>IFERROR(INDEX(E51:E500,MATCH($C$5,$C$51:$C$500,0)),"")</f>
        <v>39080978000</v>
      </c>
      <c r="H5" s="2">
        <f>IFERROR(SUM(D5:G5)*(4/MAX(1,COUNT(D5:G5))),"")</f>
        <v>197459218000</v>
      </c>
      <c r="I5" s="2">
        <f t="shared" ref="I5:R5" si="2">IFERROR(INDEX(I51:I500,MATCH($C$5,$C$51:$C$500,0)),"")</f>
        <v>224971436000</v>
      </c>
      <c r="J5" s="2">
        <f t="shared" si="2"/>
        <v>118643467000</v>
      </c>
      <c r="K5" s="2">
        <f t="shared" si="2"/>
        <v>14720889000</v>
      </c>
      <c r="L5" s="2">
        <f t="shared" si="2"/>
        <v>2964699000</v>
      </c>
      <c r="M5" s="2">
        <f t="shared" si="2"/>
        <v>94140256000</v>
      </c>
      <c r="N5" s="2">
        <f t="shared" si="2"/>
        <v>35144376000</v>
      </c>
      <c r="O5" s="2">
        <f t="shared" si="2"/>
        <v>-21621293000</v>
      </c>
      <c r="P5" s="2">
        <f t="shared" si="2"/>
        <v>-29893889000</v>
      </c>
      <c r="Q5" s="2">
        <f t="shared" si="2"/>
        <v>-852614450000</v>
      </c>
      <c r="R5" s="2">
        <f t="shared" si="2"/>
        <v>-145853238000</v>
      </c>
    </row>
    <row r="6" spans="1:18" ht="15.5" x14ac:dyDescent="0.35">
      <c r="B6" t="s">
        <v>9</v>
      </c>
      <c r="C6" t="s">
        <v>10</v>
      </c>
      <c r="D6" s="2">
        <f>IFERROR(INDEX(D51:D500,MATCH($C$6,$C$51:$C$500,0)),"")</f>
        <v>597840753000</v>
      </c>
      <c r="E6" s="2">
        <f>IFERROR(INDEX(E51:E500,MATCH($C$6,$C$51:$C$500,0)),"")</f>
        <v>538192118000</v>
      </c>
      <c r="H6" s="2">
        <f>IFERROR(INDEX(D6:G6,COUNT(D6:G6)),"")</f>
        <v>538192118000</v>
      </c>
      <c r="I6" s="2">
        <f t="shared" ref="I6:R6" si="3">IFERROR(INDEX(I51:I500,MATCH($C$6,$C$51:$C$500,0)),"")</f>
        <v>500030247000</v>
      </c>
      <c r="J6" s="2">
        <f t="shared" si="3"/>
        <v>275058806000</v>
      </c>
      <c r="K6" s="2">
        <f t="shared" si="3"/>
        <v>156415337000</v>
      </c>
      <c r="L6" s="2">
        <f t="shared" si="3"/>
        <v>141694445000</v>
      </c>
      <c r="M6" s="2">
        <f t="shared" si="3"/>
        <v>136413748000</v>
      </c>
      <c r="N6" s="2">
        <f t="shared" si="3"/>
        <v>-52545229000</v>
      </c>
      <c r="O6" s="2">
        <f t="shared" si="3"/>
        <v>-46541214000</v>
      </c>
      <c r="P6" s="2">
        <f t="shared" si="3"/>
        <v>-38103339000</v>
      </c>
      <c r="Q6" s="2">
        <f t="shared" si="3"/>
        <v>-8201311000</v>
      </c>
      <c r="R6" s="2">
        <f t="shared" si="3"/>
        <v>393054744000</v>
      </c>
    </row>
    <row r="7" spans="1:18" ht="15.5" x14ac:dyDescent="0.35">
      <c r="B7" t="s">
        <v>11</v>
      </c>
      <c r="C7" t="s">
        <v>12</v>
      </c>
      <c r="D7" s="3">
        <f>IFERROR(INDEX(D51:D500,MATCH($C$7,$C$51:$C$500,0))/1000000000,"")</f>
        <v>9.25</v>
      </c>
      <c r="E7" s="3">
        <f>IFERROR(INDEX(E51:E500,MATCH($C$7,$C$51:$C$500,0))/1000000000,"")</f>
        <v>9.25</v>
      </c>
      <c r="H7" s="3">
        <f>IFERROR(INDEX(D7:G7,COUNT(D7:G7)),"")</f>
        <v>9.25</v>
      </c>
      <c r="I7" s="3">
        <f t="shared" ref="I7:R7" si="4">IFERROR(INDEX(I51:I500,MATCH($C$7,$C$51:$C$500,0))/1000000000,"")</f>
        <v>9.25</v>
      </c>
      <c r="J7" s="3">
        <f t="shared" si="4"/>
        <v>9.25</v>
      </c>
      <c r="K7" s="3">
        <f t="shared" si="4"/>
        <v>9.25</v>
      </c>
      <c r="L7" s="3">
        <f t="shared" si="4"/>
        <v>9.25</v>
      </c>
      <c r="M7" s="3">
        <f t="shared" si="4"/>
        <v>9.24</v>
      </c>
      <c r="N7" s="3">
        <f t="shared" si="4"/>
        <v>8.7100000000000009</v>
      </c>
      <c r="O7" s="3">
        <f t="shared" si="4"/>
        <v>8.7100000000000009</v>
      </c>
      <c r="P7" s="3">
        <f t="shared" si="4"/>
        <v>8.64</v>
      </c>
      <c r="Q7" s="3">
        <f t="shared" si="4"/>
        <v>8.64</v>
      </c>
      <c r="R7" s="3">
        <f t="shared" si="4"/>
        <v>5.54</v>
      </c>
    </row>
    <row r="8" spans="1:18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121000000000</v>
      </c>
      <c r="E8" s="2">
        <f>IFERROR(INDEX(E51:E500,MATCH("Free cash flow (Quarter)",$C$51:$C$500,0)),"")</f>
        <v>-125000000000</v>
      </c>
      <c r="H8" s="2">
        <f>IFERROR(INDEX(D8:G8,COUNT(D8:G8)),"")</f>
        <v>-125000000000</v>
      </c>
      <c r="I8" s="2">
        <f t="shared" ref="I8:R8" si="5">IFERROR(INDEX(I51:I500,MATCH($C$8,$C$51:$C$500,0)),"")</f>
        <v>219000000000</v>
      </c>
      <c r="J8" s="2">
        <f t="shared" si="5"/>
        <v>192000000000</v>
      </c>
      <c r="K8" s="2">
        <f t="shared" si="5"/>
        <v>153000000000</v>
      </c>
      <c r="L8" s="2">
        <f t="shared" si="5"/>
        <v>240000000000</v>
      </c>
      <c r="M8" s="2">
        <f t="shared" si="5"/>
        <v>61000000000</v>
      </c>
      <c r="N8" s="2">
        <f t="shared" si="5"/>
        <v>124000000000</v>
      </c>
      <c r="O8" s="2">
        <f t="shared" si="5"/>
        <v>31000000000</v>
      </c>
      <c r="P8" s="2">
        <f t="shared" si="5"/>
        <v>194000000000</v>
      </c>
      <c r="Q8" s="2">
        <f t="shared" si="5"/>
        <v>-333000000000</v>
      </c>
      <c r="R8" s="2">
        <f t="shared" si="5"/>
        <v>144000000000</v>
      </c>
    </row>
    <row r="9" spans="1:18" ht="15.5" x14ac:dyDescent="0.35">
      <c r="A9" t="s">
        <v>16</v>
      </c>
      <c r="C9" t="s">
        <v>17</v>
      </c>
      <c r="D9" s="3">
        <f>IFERROR(INDEX(D51:D500,MATCH("Free cash flow per share (Quarter)",$C$51:$C$500,0)),"")</f>
        <v>13.06</v>
      </c>
      <c r="E9" s="3">
        <f>IFERROR(INDEX(E51:E500,MATCH("Free cash flow per share (Quarter)",$C$51:$C$500,0)),"")</f>
        <v>-13.54</v>
      </c>
      <c r="H9" s="3">
        <f>IFERROR(INDEX(D9:G9,COUNT(D9:G9)),"")</f>
        <v>-13.54</v>
      </c>
      <c r="I9" s="3">
        <f t="shared" ref="I9:R9" si="6">IFERROR(INDEX(I51:I500,MATCH($C$9,$C$51:$C$500,0)),"")</f>
        <v>23.65</v>
      </c>
      <c r="J9" s="3">
        <f t="shared" si="6"/>
        <v>20.72</v>
      </c>
      <c r="K9" s="3">
        <f t="shared" si="6"/>
        <v>16.559999999999999</v>
      </c>
      <c r="L9" s="3">
        <f t="shared" si="6"/>
        <v>25.89</v>
      </c>
      <c r="M9" s="3">
        <f t="shared" si="6"/>
        <v>6.61</v>
      </c>
      <c r="N9" s="3">
        <f t="shared" si="6"/>
        <v>14.25</v>
      </c>
      <c r="O9" s="3">
        <f t="shared" si="6"/>
        <v>3.59</v>
      </c>
      <c r="P9" s="3">
        <f t="shared" si="6"/>
        <v>22.45</v>
      </c>
      <c r="Q9" s="3">
        <f t="shared" si="6"/>
        <v>-38.53</v>
      </c>
      <c r="R9" s="3">
        <f t="shared" si="6"/>
        <v>26.05</v>
      </c>
    </row>
    <row r="10" spans="1:18" ht="15.5" x14ac:dyDescent="0.35">
      <c r="C10" t="s">
        <v>18</v>
      </c>
      <c r="D10" s="3">
        <f ca="1">IFERROR(IF(D9=0,"",D2/D9),"")</f>
        <v>19.295558958652371</v>
      </c>
      <c r="E10" s="3">
        <f ca="1">IFERROR(IF(E9=0,"",E2/E9),"")</f>
        <v>-16.395864106351553</v>
      </c>
      <c r="I10" s="3">
        <f t="shared" ref="I10:R10" ca="1" si="7">IFERROR(IF(I9=0,"",I2/I9),"")</f>
        <v>13.192389006342495</v>
      </c>
      <c r="J10" s="3">
        <f t="shared" ca="1" si="7"/>
        <v>12.065637065637066</v>
      </c>
      <c r="K10" s="3">
        <f t="shared" ca="1" si="7"/>
        <v>7.004830917874397</v>
      </c>
      <c r="L10" s="3">
        <f t="shared" ca="1" si="7"/>
        <v>6.6434916956353804</v>
      </c>
      <c r="M10" s="3">
        <f t="shared" ca="1" si="7"/>
        <v>28.593040847201209</v>
      </c>
      <c r="N10" s="3">
        <f t="shared" ca="1" si="7"/>
        <v>11.508771929824562</v>
      </c>
      <c r="O10" s="3">
        <f t="shared" ca="1" si="7"/>
        <v>108.07799442896936</v>
      </c>
      <c r="P10" s="3">
        <f t="shared" ca="1" si="7"/>
        <v>3.207126948775056</v>
      </c>
      <c r="Q10" s="3">
        <f t="shared" ca="1" si="7"/>
        <v>-15.70205035037633</v>
      </c>
      <c r="R10" s="3" t="str">
        <f t="shared" ca="1" si="7"/>
        <v/>
      </c>
    </row>
    <row r="11" spans="1:18" ht="15.5" x14ac:dyDescent="0.35">
      <c r="B11" t="s">
        <v>19</v>
      </c>
      <c r="C11" t="s">
        <v>20</v>
      </c>
      <c r="D11" s="2">
        <f>IFERROR(INDEX(D51:D500,MATCH($C$11,$C$51:$C$500,0)),"")</f>
        <v>636163240000</v>
      </c>
      <c r="E11" s="2">
        <f>IFERROR(INDEX(E51:E500,MATCH($C$11,$C$51:$C$500,0)),"")</f>
        <v>422659881000</v>
      </c>
      <c r="H11" s="2">
        <f>IFERROR(INDEX(D11:G11,COUNT(D11:G11)),"")</f>
        <v>422659881000</v>
      </c>
      <c r="I11" s="2">
        <f t="shared" ref="I11:R11" si="8">IFERROR(INDEX(I51:I500,MATCH($C$11,$C$51:$C$500,0)),"")</f>
        <v>491185156000</v>
      </c>
      <c r="J11" s="2">
        <f t="shared" si="8"/>
        <v>439265076000</v>
      </c>
      <c r="K11" s="2">
        <f t="shared" si="8"/>
        <v>382752702000</v>
      </c>
      <c r="L11" s="2">
        <f t="shared" si="8"/>
        <v>332232577000</v>
      </c>
      <c r="M11" s="2">
        <f t="shared" si="8"/>
        <v>89384864000</v>
      </c>
      <c r="N11" s="2">
        <f t="shared" si="8"/>
        <v>140385615000</v>
      </c>
      <c r="O11" s="2">
        <f t="shared" si="8"/>
        <v>59854306000</v>
      </c>
      <c r="P11" s="2">
        <f t="shared" si="8"/>
        <v>81606491000</v>
      </c>
      <c r="Q11" s="2">
        <f t="shared" si="8"/>
        <v>69879626000</v>
      </c>
      <c r="R11" s="2">
        <f t="shared" si="8"/>
        <v>34183017000</v>
      </c>
    </row>
    <row r="12" spans="1:18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-338000000000</v>
      </c>
      <c r="E12" s="2">
        <f>IFERROR(INDEX(E51:E500,MATCH("Net Debt (Quarter)",$C$51:$C$500,0)),"")</f>
        <v>-125000000000</v>
      </c>
      <c r="H12" s="2">
        <f>IFERROR(INDEX(D12:G12,COUNT(D12:G12)),"")</f>
        <v>-125000000000</v>
      </c>
      <c r="I12" s="2">
        <f t="shared" ref="I12:R12" si="9">IFERROR(INDEX(I51:I500,MATCH($C$12,$C$51:$C$500,0)),"")</f>
        <v>7000000000</v>
      </c>
      <c r="J12" s="2">
        <f t="shared" si="9"/>
        <v>-198000000000</v>
      </c>
      <c r="K12" s="2">
        <f t="shared" si="9"/>
        <v>-87000000000</v>
      </c>
      <c r="L12" s="2">
        <f t="shared" si="9"/>
        <v>17000000000</v>
      </c>
      <c r="M12" s="2">
        <f t="shared" si="9"/>
        <v>123000000000</v>
      </c>
      <c r="N12" s="2">
        <f t="shared" si="9"/>
        <v>140000000000</v>
      </c>
      <c r="O12" s="2">
        <f t="shared" si="9"/>
        <v>263000000000</v>
      </c>
      <c r="P12" s="2">
        <f t="shared" si="9"/>
        <v>360000000000</v>
      </c>
      <c r="Q12" s="2">
        <f t="shared" si="9"/>
        <v>589000000000</v>
      </c>
      <c r="R12" s="2">
        <f t="shared" si="9"/>
        <v>826000000000</v>
      </c>
    </row>
    <row r="13" spans="1:18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298000000000</v>
      </c>
      <c r="E13" s="2">
        <f>IFERROR(INDEX(E51:E500,MATCH("Total Debt (Quarter)",$C$51:$C$500,0)),"")</f>
        <v>298000000000</v>
      </c>
      <c r="H13" s="2">
        <f>IFERROR(INDEX(D13:G13,COUNT(D13:G13)),"")</f>
        <v>298000000000</v>
      </c>
      <c r="I13" s="2">
        <f t="shared" ref="I13:R13" si="10">IFERROR(INDEX(I51:I500,MATCH($C$13,$C$51:$C$500,0)),"")</f>
        <v>498000000000</v>
      </c>
      <c r="J13" s="2">
        <f t="shared" si="10"/>
        <v>241000000000</v>
      </c>
      <c r="K13" s="2">
        <f t="shared" si="10"/>
        <v>296000000000</v>
      </c>
      <c r="L13" s="2">
        <f t="shared" si="10"/>
        <v>349000000000</v>
      </c>
      <c r="M13" s="2">
        <f t="shared" si="10"/>
        <v>212000000000</v>
      </c>
      <c r="N13" s="2">
        <f t="shared" si="10"/>
        <v>281000000000</v>
      </c>
      <c r="O13" s="2">
        <f t="shared" si="10"/>
        <v>323000000000</v>
      </c>
      <c r="P13" s="2">
        <f t="shared" si="10"/>
        <v>442000000000</v>
      </c>
      <c r="Q13" s="2">
        <f t="shared" si="10"/>
        <v>659000000000</v>
      </c>
      <c r="R13" s="2">
        <f t="shared" si="10"/>
        <v>860000000000</v>
      </c>
    </row>
    <row r="14" spans="1:18" ht="15.5" x14ac:dyDescent="0.35">
      <c r="C14" t="s">
        <v>27</v>
      </c>
      <c r="D14" s="2">
        <f>IFERROR(INDEX(D51:D500,MATCH($C$14,$C$51:$C$500,0)),"")</f>
        <v>-7574758000</v>
      </c>
      <c r="E14" s="2">
        <f>IFERROR(INDEX(E51:E500,MATCH($C$14,$C$51:$C$500,0)),"")</f>
        <v>-8196707000</v>
      </c>
      <c r="H14" s="2">
        <f>IFERROR(SUM(D14:G14)*(4/MAX(1,COUNT(D14:G14))),"")</f>
        <v>-31542930000</v>
      </c>
      <c r="I14" s="2">
        <f t="shared" ref="I14:R14" si="11">IFERROR(INDEX(I51:I500,MATCH($C$14,$C$51:$C$500,0)),"")</f>
        <v>-49782777000</v>
      </c>
      <c r="J14" s="2">
        <f t="shared" si="11"/>
        <v>-43839992000</v>
      </c>
      <c r="K14" s="2">
        <f t="shared" si="11"/>
        <v>-52540626000</v>
      </c>
      <c r="L14" s="2">
        <f t="shared" si="11"/>
        <v>-49764548000</v>
      </c>
      <c r="M14" s="2">
        <f t="shared" si="11"/>
        <v>-35618418000</v>
      </c>
      <c r="N14" s="2">
        <f t="shared" si="11"/>
        <v>-37444360000</v>
      </c>
      <c r="O14" s="2">
        <f t="shared" si="11"/>
        <v>-60083459000</v>
      </c>
      <c r="P14" s="2">
        <f t="shared" si="11"/>
        <v>-79075695000</v>
      </c>
      <c r="Q14" s="2">
        <f t="shared" si="11"/>
        <v>-118493065000</v>
      </c>
      <c r="R14" s="2">
        <f t="shared" si="11"/>
        <v>-107293365000</v>
      </c>
    </row>
    <row r="15" spans="1:18" ht="15.5" x14ac:dyDescent="0.35">
      <c r="C15" t="s">
        <v>28</v>
      </c>
      <c r="D15" s="2">
        <f>IFERROR(INDEX(D51:D500,MATCH($C$15,$C$51:$C$500,0)),"")</f>
        <v>-16560682000</v>
      </c>
      <c r="E15" s="2">
        <f>IFERROR(INDEX(E51:E500,MATCH($C$15,$C$51:$C$500,0)),"")</f>
        <v>-9545811000</v>
      </c>
      <c r="H15" s="2">
        <f>IFERROR(SUM(D15:G15)*(4/MAX(1,COUNT(D15:G15))),"")</f>
        <v>-52212986000</v>
      </c>
      <c r="I15" s="2">
        <f t="shared" ref="I15:R15" si="12">IFERROR(INDEX(I51:I500,MATCH($C$15,$C$51:$C$500,0)),"")</f>
        <v>-58413094000</v>
      </c>
      <c r="J15" s="2">
        <f t="shared" si="12"/>
        <v>-31439482000</v>
      </c>
      <c r="K15" s="2">
        <f t="shared" si="12"/>
        <v>-7872249000</v>
      </c>
      <c r="L15" s="2">
        <f t="shared" si="12"/>
        <v>-13535751000</v>
      </c>
      <c r="M15" s="2">
        <f t="shared" si="12"/>
        <v>9777675000</v>
      </c>
      <c r="N15" s="2">
        <f t="shared" si="12"/>
        <v>21503024000</v>
      </c>
      <c r="O15" s="2">
        <f t="shared" si="12"/>
        <v>4618473000</v>
      </c>
      <c r="P15" s="2">
        <f t="shared" si="12"/>
        <v>-32417295000</v>
      </c>
      <c r="Q15" s="2">
        <f t="shared" si="12"/>
        <v>-939092000</v>
      </c>
      <c r="R15" s="2">
        <f t="shared" si="12"/>
        <v>27052097000</v>
      </c>
    </row>
    <row r="16" spans="1:18" ht="15.5" x14ac:dyDescent="0.35">
      <c r="C16" t="s">
        <v>29</v>
      </c>
      <c r="D16" s="2">
        <f>IFERROR(INDEX(D51:D500,MATCH($C$16,$C$51:$C$500,0)),"")</f>
        <v>76391110000</v>
      </c>
      <c r="E16" s="2">
        <f>IFERROR(INDEX(E51:E500,MATCH($C$16,$C$51:$C$500,0)),"")</f>
        <v>48808586000</v>
      </c>
      <c r="H16" s="2">
        <f>IFERROR(SUM(D16:G16)*(4/MAX(1,COUNT(D16:G16))),"")</f>
        <v>250399392000</v>
      </c>
      <c r="I16" s="2">
        <f t="shared" ref="I16:R16" si="13">IFERROR(INDEX(I51:I500,MATCH($C$16,$C$51:$C$500,0)),"")</f>
        <v>283087243000</v>
      </c>
      <c r="J16" s="2">
        <f t="shared" si="13"/>
        <v>149854292000</v>
      </c>
      <c r="K16" s="2">
        <f t="shared" si="13"/>
        <v>23509724000</v>
      </c>
      <c r="L16" s="2">
        <f t="shared" si="13"/>
        <v>16935909000</v>
      </c>
      <c r="M16" s="2">
        <f t="shared" si="13"/>
        <v>84446123000</v>
      </c>
      <c r="N16" s="2">
        <f t="shared" si="13"/>
        <v>14062308000</v>
      </c>
      <c r="O16" s="2">
        <f t="shared" si="13"/>
        <v>-26285197000</v>
      </c>
      <c r="P16" s="2">
        <f t="shared" si="13"/>
        <v>1151247000</v>
      </c>
      <c r="Q16" s="2">
        <f t="shared" si="13"/>
        <v>-850672763000</v>
      </c>
      <c r="R16" s="2">
        <f t="shared" si="13"/>
        <v>-173030588000</v>
      </c>
    </row>
    <row r="17" spans="1:18" ht="15.5" x14ac:dyDescent="0.35">
      <c r="A17" t="s">
        <v>30</v>
      </c>
    </row>
    <row r="18" spans="1:18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</row>
    <row r="19" spans="1:18" ht="15.5" x14ac:dyDescent="0.35">
      <c r="A19" t="s">
        <v>44</v>
      </c>
      <c r="C19" t="s">
        <v>45</v>
      </c>
    </row>
    <row r="20" spans="1:18" ht="15.5" x14ac:dyDescent="0.35">
      <c r="A20" t="s">
        <v>46</v>
      </c>
      <c r="C20" t="s">
        <v>47</v>
      </c>
      <c r="D20" s="2">
        <f ca="1">IFERROR(D21*D2,"")</f>
        <v>2331000000000</v>
      </c>
      <c r="E20" s="2">
        <f ca="1">IFERROR(E21*E2,"")</f>
        <v>2053500000000</v>
      </c>
      <c r="H20" s="2">
        <f t="shared" ref="H20:R20" ca="1" si="14">IFERROR(H21*H2,"")</f>
        <v>2053500000000</v>
      </c>
      <c r="I20" s="2">
        <f t="shared" ca="1" si="14"/>
        <v>2886000000000</v>
      </c>
      <c r="J20" s="2">
        <f t="shared" ca="1" si="14"/>
        <v>2312500000000</v>
      </c>
      <c r="K20" s="2">
        <f t="shared" ca="1" si="14"/>
        <v>1073000000000</v>
      </c>
      <c r="L20" s="2">
        <f t="shared" ca="1" si="14"/>
        <v>1591000000000</v>
      </c>
      <c r="M20" s="2">
        <f t="shared" ca="1" si="14"/>
        <v>1746360000000</v>
      </c>
      <c r="N20" s="2">
        <f t="shared" ca="1" si="14"/>
        <v>1428440000000</v>
      </c>
      <c r="O20" s="2">
        <f t="shared" ca="1" si="14"/>
        <v>3379480000000</v>
      </c>
      <c r="P20" s="2">
        <f t="shared" ca="1" si="14"/>
        <v>622080000000</v>
      </c>
      <c r="Q20" s="2">
        <f t="shared" ca="1" si="14"/>
        <v>5227200000000</v>
      </c>
      <c r="R20" s="2" t="str">
        <f t="shared" ca="1" si="14"/>
        <v/>
      </c>
    </row>
    <row r="21" spans="1:18" ht="15.5" x14ac:dyDescent="0.35">
      <c r="C21" t="s">
        <v>12</v>
      </c>
      <c r="D21" s="2">
        <f>IFERROR(INDEX(D51:D500,MATCH($C$7,$C$51:$C$500,0)),"")</f>
        <v>9250000000</v>
      </c>
      <c r="E21" s="2">
        <f>IFERROR(INDEX(E51:E500,MATCH($C$7,$C$51:$C$500,0)),"")</f>
        <v>9250000000</v>
      </c>
      <c r="H21" s="2">
        <f>IFERROR(INDEX(D21:G21,COUNT(D21:G21)),"")</f>
        <v>9250000000</v>
      </c>
      <c r="I21" s="2">
        <f t="shared" ref="I21:R21" si="15">IFERROR(INDEX(I51:I500,MATCH($C$7,$C$51:$C$500,0)),"")</f>
        <v>9250000000</v>
      </c>
      <c r="J21" s="2">
        <f t="shared" si="15"/>
        <v>9250000000</v>
      </c>
      <c r="K21" s="2">
        <f t="shared" si="15"/>
        <v>9250000000</v>
      </c>
      <c r="L21" s="2">
        <f t="shared" si="15"/>
        <v>9250000000</v>
      </c>
      <c r="M21" s="2">
        <f t="shared" si="15"/>
        <v>9240000000</v>
      </c>
      <c r="N21" s="2">
        <f t="shared" si="15"/>
        <v>8710000000</v>
      </c>
      <c r="O21" s="2">
        <f t="shared" si="15"/>
        <v>8710000000</v>
      </c>
      <c r="P21" s="2">
        <f t="shared" si="15"/>
        <v>8640000000</v>
      </c>
      <c r="Q21" s="2">
        <f t="shared" si="15"/>
        <v>8640000000</v>
      </c>
      <c r="R21" s="2">
        <f t="shared" si="15"/>
        <v>5540000000</v>
      </c>
    </row>
    <row r="23" spans="1:18" ht="15.5" x14ac:dyDescent="0.35">
      <c r="B23" t="s">
        <v>48</v>
      </c>
      <c r="C23" t="s">
        <v>49</v>
      </c>
      <c r="D23" s="3">
        <f>IFERROR(D5/D6*100,"")</f>
        <v>9.9773444183387756</v>
      </c>
      <c r="E23" s="3">
        <f>IFERROR(E5/E6*100,"")</f>
        <v>7.2615292370372471</v>
      </c>
      <c r="H23" s="3">
        <f t="shared" ref="H23:R23" si="16">IFERROR(H5/H6*100,"")</f>
        <v>36.689355231322807</v>
      </c>
      <c r="I23" s="3">
        <f t="shared" si="16"/>
        <v>44.991565480237838</v>
      </c>
      <c r="J23" s="3">
        <f t="shared" si="16"/>
        <v>43.133855165502318</v>
      </c>
      <c r="K23" s="3">
        <f t="shared" si="16"/>
        <v>9.4114102122862793</v>
      </c>
      <c r="L23" s="3">
        <f t="shared" si="16"/>
        <v>2.0923184391597003</v>
      </c>
      <c r="M23" s="3">
        <f t="shared" si="16"/>
        <v>69.010827266471708</v>
      </c>
      <c r="N23" s="3">
        <f t="shared" si="16"/>
        <v>-66.884047645886184</v>
      </c>
      <c r="O23" s="3">
        <f t="shared" si="16"/>
        <v>46.456229096215665</v>
      </c>
      <c r="P23" s="3">
        <f t="shared" si="16"/>
        <v>78.45477531509772</v>
      </c>
      <c r="Q23" s="3">
        <f t="shared" si="16"/>
        <v>10396.07509092144</v>
      </c>
      <c r="R23" s="3">
        <f t="shared" si="16"/>
        <v>-37.107614200428017</v>
      </c>
    </row>
    <row r="24" spans="1:18" ht="15.5" x14ac:dyDescent="0.35">
      <c r="C24" t="s">
        <v>50</v>
      </c>
      <c r="D24" s="4">
        <f>IFERROR(_xlfn.RRI(5,I23,D23),"")</f>
        <v>-0.26009362034878591</v>
      </c>
      <c r="E24" s="4">
        <f>IFERROR(_xlfn.RRI(5,J23,E23),"")</f>
        <v>-0.29976798525169202</v>
      </c>
      <c r="H24" s="4">
        <f t="shared" ref="H24:R24" si="17">IFERROR(_xlfn.RRI(5,M23,H23),"")</f>
        <v>-0.11869837840902731</v>
      </c>
      <c r="I24" s="4" t="str">
        <f t="shared" si="17"/>
        <v/>
      </c>
      <c r="J24" s="4">
        <f t="shared" si="17"/>
        <v>-1.4730896515908198E-2</v>
      </c>
      <c r="K24" s="4">
        <f t="shared" si="17"/>
        <v>-0.34565458438755547</v>
      </c>
      <c r="L24" s="4">
        <f t="shared" si="17"/>
        <v>-0.81771468841726846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51</v>
      </c>
      <c r="C25" t="s">
        <v>52</v>
      </c>
      <c r="D25" s="3">
        <f>IFERROR(INDEX(D51:D500,MATCH($A$25,$C$51:$C$500,0)),"")</f>
        <v>6.47</v>
      </c>
      <c r="E25" s="3">
        <f>IFERROR(INDEX(E51:E500,MATCH($A$25,$C$51:$C$500,0)),"")</f>
        <v>4.24</v>
      </c>
      <c r="H25" s="3">
        <f>IFERROR(INDEX(D25:G25,COUNT(D25:G25)),"")</f>
        <v>4.24</v>
      </c>
      <c r="I25" s="3">
        <f t="shared" ref="I25:R25" si="18">IFERROR(INDEX(I51:I500,MATCH($C$25,$C$51:$C$500,0)),"")</f>
        <v>24.28</v>
      </c>
      <c r="J25" s="3">
        <f t="shared" si="18"/>
        <v>12.8</v>
      </c>
      <c r="K25" s="3">
        <f t="shared" si="18"/>
        <v>1.69</v>
      </c>
      <c r="L25" s="3">
        <f t="shared" si="18"/>
        <v>0.37</v>
      </c>
      <c r="M25" s="3">
        <f t="shared" si="18"/>
        <v>10.19</v>
      </c>
      <c r="N25" s="3">
        <f t="shared" si="18"/>
        <v>4.08</v>
      </c>
      <c r="O25" s="3">
        <f t="shared" si="18"/>
        <v>-2.4900000000000002</v>
      </c>
      <c r="P25" s="3">
        <f t="shared" si="18"/>
        <v>-3.58</v>
      </c>
      <c r="Q25" s="3">
        <f t="shared" si="18"/>
        <v>-98.51</v>
      </c>
      <c r="R25" s="3">
        <f t="shared" si="18"/>
        <v>-26.35</v>
      </c>
    </row>
    <row r="26" spans="1:18" ht="15.5" x14ac:dyDescent="0.35">
      <c r="C26" t="s">
        <v>53</v>
      </c>
      <c r="D26" s="4">
        <f>IFERROR(_xlfn.RRI(5,I25,D25),"")</f>
        <v>-0.23240679836291667</v>
      </c>
      <c r="E26" s="4">
        <f>IFERROR(_xlfn.RRI(5,J25,E25),"")</f>
        <v>-0.19826438320783046</v>
      </c>
      <c r="H26" s="4">
        <f t="shared" ref="H26:R26" si="19">IFERROR(_xlfn.RRI(5,M25,H25),"")</f>
        <v>-0.16085244307275082</v>
      </c>
      <c r="I26" s="4">
        <f t="shared" si="19"/>
        <v>0.42862321753344412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54</v>
      </c>
      <c r="D27" s="3">
        <f>IFERROR(D4/D21,"")</f>
        <v>118.580968</v>
      </c>
      <c r="E27" s="3">
        <f>IFERROR(E4/E21,"")</f>
        <v>78.727017837837835</v>
      </c>
      <c r="H27" s="3">
        <f t="shared" ref="H27:R27" si="20">IFERROR(H4/H21,"")</f>
        <v>394.61597167567567</v>
      </c>
      <c r="I27" s="3">
        <f t="shared" si="20"/>
        <v>378.03203524324323</v>
      </c>
      <c r="J27" s="3">
        <f t="shared" si="20"/>
        <v>360.78614940540541</v>
      </c>
      <c r="K27" s="3">
        <f t="shared" si="20"/>
        <v>352.56040216216218</v>
      </c>
      <c r="L27" s="3">
        <f t="shared" si="20"/>
        <v>301.06987848648646</v>
      </c>
      <c r="M27" s="3">
        <f t="shared" si="20"/>
        <v>248.65220119047618</v>
      </c>
      <c r="N27" s="3">
        <f t="shared" si="20"/>
        <v>180.07992123995407</v>
      </c>
      <c r="O27" s="3">
        <f t="shared" si="20"/>
        <v>197.9605748564868</v>
      </c>
      <c r="P27" s="3">
        <f t="shared" si="20"/>
        <v>166.61749247685185</v>
      </c>
      <c r="Q27" s="3">
        <f t="shared" si="20"/>
        <v>77.880159606481485</v>
      </c>
      <c r="R27" s="3">
        <f t="shared" si="20"/>
        <v>186.01130667870035</v>
      </c>
    </row>
    <row r="28" spans="1:18" ht="15.5" x14ac:dyDescent="0.35">
      <c r="C28" t="s">
        <v>55</v>
      </c>
      <c r="D28" s="4">
        <f>IFERROR(_xlfn.RRI(5,I27,D27),"")</f>
        <v>-0.20695601156192922</v>
      </c>
      <c r="E28" s="4">
        <f>IFERROR(_xlfn.RRI(5,J27,E27),"")</f>
        <v>-0.26247832410093463</v>
      </c>
      <c r="H28" s="4">
        <f t="shared" ref="H28:R28" si="21">IFERROR(_xlfn.RRI(5,M27,H27),"")</f>
        <v>9.6772291751683559E-2</v>
      </c>
      <c r="I28" s="4">
        <f t="shared" si="21"/>
        <v>0.15987893863048974</v>
      </c>
      <c r="J28" s="4">
        <f t="shared" si="21"/>
        <v>0.12754589986507425</v>
      </c>
      <c r="K28" s="4">
        <f t="shared" si="21"/>
        <v>0.16172300013519236</v>
      </c>
      <c r="L28" s="4">
        <f t="shared" si="21"/>
        <v>0.31053340335315793</v>
      </c>
      <c r="M28" s="4">
        <f t="shared" si="21"/>
        <v>5.9767490464658346E-2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56</v>
      </c>
      <c r="H29" s="4">
        <f t="shared" ref="H29:R29" si="22">IFERROR(((H25-I25)/I25)*100%,"")</f>
        <v>-0.82537067545304765</v>
      </c>
      <c r="I29" s="4">
        <f t="shared" si="22"/>
        <v>0.89687499999999998</v>
      </c>
      <c r="J29" s="4">
        <f t="shared" si="22"/>
        <v>6.5739644970414206</v>
      </c>
      <c r="K29" s="4">
        <f t="shared" si="22"/>
        <v>3.5675675675675671</v>
      </c>
      <c r="L29" s="4">
        <f t="shared" si="22"/>
        <v>-0.96368989205103051</v>
      </c>
      <c r="M29" s="4">
        <f t="shared" si="22"/>
        <v>1.4975490196078429</v>
      </c>
      <c r="N29" s="4">
        <f t="shared" si="22"/>
        <v>-2.6385542168674698</v>
      </c>
      <c r="O29" s="4">
        <f t="shared" si="22"/>
        <v>-0.30446927374301669</v>
      </c>
      <c r="P29" s="4">
        <f t="shared" si="22"/>
        <v>-0.96365851182621054</v>
      </c>
      <c r="Q29" s="4">
        <f t="shared" si="22"/>
        <v>2.7385199240986715</v>
      </c>
      <c r="R29" s="4" t="str">
        <f t="shared" si="22"/>
        <v/>
      </c>
    </row>
    <row r="30" spans="1:18" ht="15.5" x14ac:dyDescent="0.35">
      <c r="C30" t="s">
        <v>57</v>
      </c>
      <c r="H30" s="4">
        <f t="shared" ref="H30:R30" si="23">IFERROR(((H27-I27)/I27)*100%,"")</f>
        <v>4.3869129825893111E-2</v>
      </c>
      <c r="I30" s="4">
        <f t="shared" si="23"/>
        <v>4.7800853403768259E-2</v>
      </c>
      <c r="J30" s="4">
        <f t="shared" si="23"/>
        <v>2.3331455242270101E-2</v>
      </c>
      <c r="K30" s="4">
        <f t="shared" si="23"/>
        <v>0.17102515845997152</v>
      </c>
      <c r="L30" s="4">
        <f t="shared" si="23"/>
        <v>0.21080721202164837</v>
      </c>
      <c r="M30" s="4">
        <f t="shared" si="23"/>
        <v>0.38078803832410868</v>
      </c>
      <c r="N30" s="4">
        <f t="shared" si="23"/>
        <v>-9.0324316493299014E-2</v>
      </c>
      <c r="O30" s="4">
        <f t="shared" si="23"/>
        <v>0.18811399639800389</v>
      </c>
      <c r="P30" s="4">
        <f t="shared" si="23"/>
        <v>1.1394087187128119</v>
      </c>
      <c r="Q30" s="4">
        <f t="shared" si="23"/>
        <v>-0.58131491575936911</v>
      </c>
      <c r="R30" s="4" t="str">
        <f t="shared" si="23"/>
        <v/>
      </c>
    </row>
    <row r="32" spans="1:18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64.61</v>
      </c>
      <c r="E32" s="3">
        <f>IFERROR(INDEX(E51:E500,MATCH($A$32,$C$51:$C$500,0)),"")</f>
        <v>58.17</v>
      </c>
      <c r="H32" s="3">
        <f>IFERROR(INDEX(D32:G32,COUNT(D32:G32)),"")</f>
        <v>58.17</v>
      </c>
      <c r="I32" s="3">
        <f t="shared" ref="I32:R32" si="24">IFERROR(INDEX(I51:I500,MATCH($C$32,$C$51:$C$500,0)),"")</f>
        <v>54.04</v>
      </c>
      <c r="J32" s="3">
        <f t="shared" si="24"/>
        <v>29.73</v>
      </c>
      <c r="K32" s="3">
        <f t="shared" si="24"/>
        <v>16.899999999999999</v>
      </c>
      <c r="L32" s="3">
        <f t="shared" si="24"/>
        <v>15.31</v>
      </c>
      <c r="M32" s="3">
        <f t="shared" si="24"/>
        <v>14.76</v>
      </c>
      <c r="N32" s="3">
        <f t="shared" si="24"/>
        <v>-6.03</v>
      </c>
      <c r="O32" s="3">
        <f t="shared" si="24"/>
        <v>-5.34</v>
      </c>
      <c r="P32" s="3">
        <f t="shared" si="24"/>
        <v>-4.4000000000000004</v>
      </c>
      <c r="Q32" s="3">
        <f t="shared" si="24"/>
        <v>-0.94</v>
      </c>
      <c r="R32" s="3">
        <f t="shared" si="24"/>
        <v>70.86</v>
      </c>
    </row>
    <row r="33" spans="1:18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3.44</v>
      </c>
      <c r="E33" s="3">
        <f>IFERROR(INDEX(E51:E500,MATCH($A$33,$C$51:$C$500,0)),"")</f>
        <v>4.3</v>
      </c>
      <c r="H33" s="3">
        <f>IFERROR(INDEX(D33:G33,COUNT(D33:G33)),"")</f>
        <v>4.3</v>
      </c>
      <c r="I33" s="3">
        <f t="shared" ref="I33:R33" si="25">IFERROR(INDEX(I51:I500,MATCH($C$33,$C$51:$C$500,0)),"")</f>
        <v>5.77</v>
      </c>
      <c r="J33" s="3">
        <f t="shared" si="25"/>
        <v>8.41</v>
      </c>
      <c r="K33" s="3">
        <f t="shared" si="25"/>
        <v>6.86</v>
      </c>
      <c r="L33" s="3">
        <f t="shared" si="25"/>
        <v>11.23</v>
      </c>
      <c r="M33" s="3">
        <f t="shared" si="25"/>
        <v>12.8</v>
      </c>
      <c r="N33" s="3">
        <f t="shared" si="25"/>
        <v>-27.2</v>
      </c>
      <c r="O33" s="3">
        <f t="shared" si="25"/>
        <v>-72.66</v>
      </c>
      <c r="P33" s="3">
        <f t="shared" si="25"/>
        <v>-16.36</v>
      </c>
      <c r="Q33" s="3">
        <f t="shared" si="25"/>
        <v>-643.62</v>
      </c>
      <c r="R33" s="3">
        <f t="shared" si="25"/>
        <v>0</v>
      </c>
    </row>
    <row r="34" spans="1:18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34.31</v>
      </c>
      <c r="E34" s="3">
        <f>IFERROR(INDEX(E51:E500,MATCH($A$34,$C$51:$C$500,0)),"")</f>
        <v>58.96</v>
      </c>
      <c r="H34" s="3">
        <f>IFERROR(INDEX(D34:G34,COUNT(D34:G34)),"")</f>
        <v>58.96</v>
      </c>
      <c r="I34" s="3">
        <f t="shared" ref="I34:R34" si="26">IFERROR(INDEX(I51:I500,MATCH($C$34,$C$51:$C$500,0)),"")</f>
        <v>12.85</v>
      </c>
      <c r="J34" s="3">
        <f t="shared" si="26"/>
        <v>19.53</v>
      </c>
      <c r="K34" s="3">
        <f t="shared" si="26"/>
        <v>68.64</v>
      </c>
      <c r="L34" s="3">
        <f t="shared" si="26"/>
        <v>464.86</v>
      </c>
      <c r="M34" s="3">
        <f t="shared" si="26"/>
        <v>18.55</v>
      </c>
      <c r="N34" s="3">
        <f t="shared" si="26"/>
        <v>40.200000000000003</v>
      </c>
      <c r="O34" s="3">
        <f t="shared" si="26"/>
        <v>-155.82</v>
      </c>
      <c r="P34" s="3">
        <f t="shared" si="26"/>
        <v>-20.11</v>
      </c>
      <c r="Q34" s="3">
        <f t="shared" si="26"/>
        <v>-6.14</v>
      </c>
      <c r="R34" s="3">
        <f t="shared" si="26"/>
        <v>0</v>
      </c>
    </row>
    <row r="35" spans="1:18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1.87</v>
      </c>
      <c r="E35" s="3">
        <f>IFERROR(INDEX(E51:E500,MATCH($A$35,$C$51:$C$500,0)),"")</f>
        <v>3.18</v>
      </c>
      <c r="H35" s="3">
        <f>IFERROR(INDEX(D35:G35,COUNT(D35:G35)),"")</f>
        <v>3.18</v>
      </c>
      <c r="I35" s="3">
        <f t="shared" ref="I35:R35" si="27">IFERROR(INDEX(I51:I500,MATCH($C$35,$C$51:$C$500,0)),"")</f>
        <v>0.83</v>
      </c>
      <c r="J35" s="3">
        <f t="shared" si="27"/>
        <v>0.69</v>
      </c>
      <c r="K35" s="3">
        <f t="shared" si="27"/>
        <v>0.33</v>
      </c>
      <c r="L35" s="3">
        <f t="shared" si="27"/>
        <v>0.56999999999999995</v>
      </c>
      <c r="M35" s="3">
        <f t="shared" si="27"/>
        <v>0.76</v>
      </c>
      <c r="N35" s="3">
        <f t="shared" si="27"/>
        <v>0.91</v>
      </c>
      <c r="O35" s="3">
        <f t="shared" si="27"/>
        <v>1.96</v>
      </c>
      <c r="P35" s="3">
        <f t="shared" si="27"/>
        <v>0.43</v>
      </c>
      <c r="Q35" s="3">
        <f t="shared" si="27"/>
        <v>7.77</v>
      </c>
      <c r="R35" s="3">
        <f t="shared" si="27"/>
        <v>0</v>
      </c>
    </row>
    <row r="36" spans="1:18" ht="15.5" x14ac:dyDescent="0.35">
      <c r="B36" t="s">
        <v>70</v>
      </c>
      <c r="C36" t="s">
        <v>71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R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</row>
    <row r="37" spans="1:18" ht="15.5" x14ac:dyDescent="0.35">
      <c r="B37" t="s">
        <v>72</v>
      </c>
      <c r="C37" t="s">
        <v>73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R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</row>
    <row r="50" spans="2:18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</row>
    <row r="51" spans="2:18" ht="15.5" x14ac:dyDescent="0.35">
      <c r="B51" t="s">
        <v>79</v>
      </c>
      <c r="C51" t="s">
        <v>6</v>
      </c>
      <c r="D51" s="5">
        <v>1096873954000</v>
      </c>
      <c r="E51" s="5">
        <v>728224915000</v>
      </c>
      <c r="F51" s="5">
        <v>951081125000</v>
      </c>
      <c r="G51" s="5">
        <v>809368928000</v>
      </c>
      <c r="I51" s="5">
        <v>3496796326000</v>
      </c>
      <c r="J51" s="5">
        <v>3337271882000</v>
      </c>
      <c r="K51" s="5">
        <v>3261183720000</v>
      </c>
      <c r="L51" s="5">
        <v>2784896376000</v>
      </c>
      <c r="M51" s="5">
        <v>2297546339000</v>
      </c>
      <c r="N51" s="5">
        <v>1568496114000</v>
      </c>
      <c r="O51" s="5">
        <v>1724236607000</v>
      </c>
      <c r="P51" s="5">
        <v>1439575135000</v>
      </c>
      <c r="Q51" s="5">
        <v>672884579000</v>
      </c>
      <c r="R51" s="5">
        <v>1030502639000</v>
      </c>
    </row>
    <row r="52" spans="2:18" ht="15.5" x14ac:dyDescent="0.35">
      <c r="C52" t="s">
        <v>80</v>
      </c>
      <c r="D52" s="5">
        <v>-995033282000</v>
      </c>
      <c r="E52" s="5">
        <v>-663524414000</v>
      </c>
      <c r="F52" s="5">
        <v>-825504759000</v>
      </c>
      <c r="G52" s="5">
        <v>-721478066000</v>
      </c>
      <c r="I52" s="5">
        <v>-3089800867000</v>
      </c>
      <c r="J52" s="5">
        <v>-3014527483000</v>
      </c>
      <c r="K52" s="5">
        <v>-2991657967000</v>
      </c>
      <c r="L52" s="5">
        <v>-2641601941000</v>
      </c>
      <c r="M52" s="5">
        <v>-2121282793000</v>
      </c>
      <c r="N52" s="5">
        <v>-1382767307000</v>
      </c>
      <c r="O52" s="5">
        <v>-1614838836000</v>
      </c>
      <c r="P52" s="5">
        <v>-1340607205000</v>
      </c>
      <c r="Q52" s="5">
        <v>-685298383000</v>
      </c>
      <c r="R52" s="5">
        <v>-986312571000</v>
      </c>
    </row>
    <row r="53" spans="2:18" ht="15.5" x14ac:dyDescent="0.35">
      <c r="C53" t="s">
        <v>81</v>
      </c>
      <c r="D53" s="5">
        <v>101840672000</v>
      </c>
      <c r="E53" s="5">
        <v>64700501000</v>
      </c>
      <c r="F53" s="5">
        <v>125576366000</v>
      </c>
      <c r="G53" s="5">
        <v>87890862000</v>
      </c>
      <c r="I53" s="5">
        <v>406995459000</v>
      </c>
      <c r="J53" s="5">
        <v>322744399000</v>
      </c>
      <c r="K53" s="5">
        <v>269525753000</v>
      </c>
      <c r="L53" s="5">
        <v>143294435000</v>
      </c>
      <c r="M53" s="5">
        <v>176263546000</v>
      </c>
      <c r="N53" s="5">
        <v>185728807000</v>
      </c>
      <c r="O53" s="5">
        <v>109397771000</v>
      </c>
      <c r="P53" s="5">
        <v>98967930000</v>
      </c>
      <c r="Q53" s="5">
        <v>-12413804000</v>
      </c>
      <c r="R53" s="5">
        <v>44190068000</v>
      </c>
    </row>
    <row r="54" spans="2:18" ht="15.5" x14ac:dyDescent="0.35">
      <c r="C54" t="s">
        <v>82</v>
      </c>
      <c r="D54" s="5">
        <v>-19129137000</v>
      </c>
      <c r="E54" s="5">
        <v>-12442767000</v>
      </c>
      <c r="F54" s="5">
        <v>-10946131000</v>
      </c>
      <c r="G54" s="5">
        <v>-18937715000</v>
      </c>
      <c r="I54" s="5">
        <v>-58925801000</v>
      </c>
      <c r="J54" s="5">
        <v>-52925723000</v>
      </c>
      <c r="K54" s="5">
        <v>-60620734000</v>
      </c>
      <c r="L54" s="5">
        <v>-83770590000</v>
      </c>
      <c r="M54" s="5">
        <v>-53258030000</v>
      </c>
      <c r="N54" s="5">
        <v>-42222580000</v>
      </c>
      <c r="O54" s="5">
        <v>-97278656000</v>
      </c>
      <c r="P54" s="5">
        <v>-75550590000</v>
      </c>
      <c r="Q54" s="5">
        <v>-290696871000</v>
      </c>
      <c r="R54" s="5">
        <v>-93586466000</v>
      </c>
    </row>
    <row r="55" spans="2:18" ht="15.5" x14ac:dyDescent="0.35">
      <c r="C55" t="s">
        <v>84</v>
      </c>
      <c r="D55" s="5">
        <v>-202099000</v>
      </c>
      <c r="E55" s="5">
        <v>-109483000</v>
      </c>
      <c r="F55" s="5">
        <v>-340278000</v>
      </c>
      <c r="G55" s="5">
        <v>-289857000</v>
      </c>
      <c r="I55" s="5">
        <v>-1245806000</v>
      </c>
      <c r="J55" s="5">
        <v>-1007713000</v>
      </c>
      <c r="K55" s="5">
        <v>-1032405000</v>
      </c>
      <c r="L55" s="5">
        <v>-943598000</v>
      </c>
      <c r="M55" s="5">
        <v>-245730000</v>
      </c>
      <c r="N55" s="5">
        <v>-590888000</v>
      </c>
      <c r="O55" s="5">
        <v>-16087698000</v>
      </c>
      <c r="P55" s="5">
        <v>-7528341000</v>
      </c>
      <c r="Q55" s="5">
        <v>-4819076000</v>
      </c>
      <c r="R55" s="5">
        <v>-1162714000</v>
      </c>
    </row>
    <row r="56" spans="2:18" ht="15.5" x14ac:dyDescent="0.35">
      <c r="C56" t="s">
        <v>83</v>
      </c>
      <c r="D56" s="5">
        <v>-18927038000</v>
      </c>
      <c r="E56" s="5">
        <v>-12333284000</v>
      </c>
      <c r="F56" s="5">
        <v>-10605853000</v>
      </c>
      <c r="G56" s="5">
        <v>-18647858000</v>
      </c>
      <c r="I56" s="5">
        <v>-57679995000</v>
      </c>
      <c r="J56" s="5">
        <v>-51918010000</v>
      </c>
      <c r="K56" s="5">
        <v>-59588329000</v>
      </c>
      <c r="L56" s="5">
        <v>-82826992000</v>
      </c>
      <c r="M56" s="5">
        <v>-53012300000</v>
      </c>
      <c r="N56" s="5">
        <v>-41631692000</v>
      </c>
      <c r="O56" s="5">
        <v>-81190958000</v>
      </c>
      <c r="P56" s="5">
        <v>-68022249000</v>
      </c>
      <c r="Q56" s="5">
        <v>-285877795000</v>
      </c>
      <c r="R56" s="5">
        <v>-92423752000</v>
      </c>
    </row>
    <row r="57" spans="2:18" ht="15.5" x14ac:dyDescent="0.35">
      <c r="C57" t="s">
        <v>86</v>
      </c>
      <c r="D57" s="5">
        <v>82711535000</v>
      </c>
      <c r="E57" s="5">
        <v>52257734000</v>
      </c>
      <c r="F57" s="5">
        <v>114630235000</v>
      </c>
      <c r="G57" s="5">
        <v>68953147000</v>
      </c>
      <c r="I57" s="5">
        <v>348069658000</v>
      </c>
      <c r="J57" s="5">
        <v>269818676000</v>
      </c>
      <c r="K57" s="5">
        <v>208905019000</v>
      </c>
      <c r="L57" s="5">
        <v>59523845000</v>
      </c>
      <c r="M57" s="5">
        <v>123005516000</v>
      </c>
      <c r="N57" s="5">
        <v>143506227000</v>
      </c>
      <c r="O57" s="5">
        <v>12119115000</v>
      </c>
      <c r="P57" s="5">
        <v>23417340000</v>
      </c>
      <c r="Q57" s="5">
        <v>-303110675000</v>
      </c>
      <c r="R57" s="5">
        <v>-49396398000</v>
      </c>
    </row>
    <row r="58" spans="2:18" ht="15.5" x14ac:dyDescent="0.35">
      <c r="C58" t="s">
        <v>87</v>
      </c>
      <c r="D58" s="5">
        <v>-6320425000</v>
      </c>
      <c r="E58" s="5">
        <v>-3449148000</v>
      </c>
      <c r="F58" s="5">
        <v>-10630373000</v>
      </c>
      <c r="G58" s="5">
        <v>-9953238000</v>
      </c>
      <c r="I58" s="5">
        <v>-64982415000</v>
      </c>
      <c r="J58" s="5">
        <v>-119964384000</v>
      </c>
      <c r="K58" s="5">
        <v>-185395295000</v>
      </c>
      <c r="L58" s="5">
        <v>-42587936000</v>
      </c>
      <c r="M58" s="5">
        <v>-38559393000</v>
      </c>
      <c r="N58" s="5">
        <v>-129443919000</v>
      </c>
      <c r="O58" s="5">
        <v>-38404312000</v>
      </c>
      <c r="P58" s="5">
        <v>-22266093000</v>
      </c>
      <c r="Q58" s="5">
        <v>-547562088000</v>
      </c>
      <c r="R58" s="5">
        <v>-123634190000</v>
      </c>
    </row>
    <row r="59" spans="2:18" ht="15.5" x14ac:dyDescent="0.35">
      <c r="C59" t="s">
        <v>89</v>
      </c>
      <c r="D59" s="5">
        <v>381400000</v>
      </c>
      <c r="E59" s="5">
        <v>491977000</v>
      </c>
      <c r="F59" s="5">
        <v>346920000</v>
      </c>
      <c r="G59" s="5">
        <v>569935000</v>
      </c>
      <c r="I59" s="5">
        <v>1447515000</v>
      </c>
      <c r="J59" s="5">
        <v>2022456000</v>
      </c>
      <c r="K59" s="5">
        <v>1638996000</v>
      </c>
      <c r="L59" s="5">
        <v>1686313000</v>
      </c>
      <c r="M59" s="5">
        <v>1313084000</v>
      </c>
      <c r="N59" s="5">
        <v>1528565000</v>
      </c>
      <c r="O59" s="5">
        <v>2115253000</v>
      </c>
      <c r="P59" s="5">
        <v>2414440000</v>
      </c>
      <c r="Q59" s="5">
        <v>1489084000</v>
      </c>
      <c r="R59" s="5">
        <v>1806881000</v>
      </c>
    </row>
    <row r="60" spans="2:18" ht="15.5" x14ac:dyDescent="0.35">
      <c r="C60" t="s">
        <v>27</v>
      </c>
      <c r="D60" s="5">
        <v>-7574758000</v>
      </c>
      <c r="E60" s="5">
        <v>-8196707000</v>
      </c>
      <c r="F60" s="5">
        <v>-12688787000</v>
      </c>
      <c r="G60" s="5">
        <v>-15426187000</v>
      </c>
      <c r="I60" s="5">
        <v>-49782777000</v>
      </c>
      <c r="J60" s="5">
        <v>-43839992000</v>
      </c>
      <c r="K60" s="5">
        <v>-52540626000</v>
      </c>
      <c r="L60" s="5">
        <v>-49764548000</v>
      </c>
      <c r="M60" s="5">
        <v>-35618418000</v>
      </c>
      <c r="N60" s="5">
        <v>-37444360000</v>
      </c>
      <c r="O60" s="5">
        <v>-60083459000</v>
      </c>
      <c r="P60" s="5">
        <v>-79075695000</v>
      </c>
      <c r="Q60" s="5">
        <v>-118493065000</v>
      </c>
      <c r="R60" s="5">
        <v>-107293365000</v>
      </c>
    </row>
    <row r="61" spans="2:18" ht="15.5" x14ac:dyDescent="0.35">
      <c r="C61" t="s">
        <v>91</v>
      </c>
    </row>
    <row r="62" spans="2:18" ht="15.5" x14ac:dyDescent="0.35">
      <c r="C62" t="s">
        <v>90</v>
      </c>
    </row>
    <row r="63" spans="2:18" ht="15.5" x14ac:dyDescent="0.35">
      <c r="C63" t="s">
        <v>85</v>
      </c>
      <c r="E63" s="5">
        <v>-59758000</v>
      </c>
      <c r="I63" s="5">
        <v>-668169000</v>
      </c>
      <c r="K63" s="5">
        <v>-4042108000</v>
      </c>
    </row>
    <row r="64" spans="2:18" ht="15.5" x14ac:dyDescent="0.35">
      <c r="C64" t="s">
        <v>94</v>
      </c>
      <c r="D64" s="5">
        <v>-6320425000</v>
      </c>
      <c r="E64" s="5">
        <v>-3449148000</v>
      </c>
      <c r="F64" s="5">
        <v>-10630373000</v>
      </c>
      <c r="G64" s="5">
        <v>-9953238000</v>
      </c>
      <c r="I64" s="5">
        <v>-64982415000</v>
      </c>
      <c r="J64" s="5">
        <v>-119964384000</v>
      </c>
      <c r="K64" s="5">
        <v>-185395295000</v>
      </c>
      <c r="L64" s="5">
        <v>-42587936000</v>
      </c>
      <c r="M64" s="5">
        <v>-38559393000</v>
      </c>
      <c r="N64" s="5">
        <v>-129443919000</v>
      </c>
      <c r="O64" s="5">
        <v>-38404312000</v>
      </c>
      <c r="P64" s="5">
        <v>-22266093000</v>
      </c>
      <c r="Q64" s="5">
        <v>-547562088000</v>
      </c>
      <c r="R64" s="5">
        <v>-123634190000</v>
      </c>
    </row>
    <row r="65" spans="2:18" ht="15.5" x14ac:dyDescent="0.35">
      <c r="C65" t="s">
        <v>29</v>
      </c>
      <c r="D65" s="5">
        <v>76391110000</v>
      </c>
      <c r="E65" s="5">
        <v>48808586000</v>
      </c>
      <c r="F65" s="5">
        <v>103999862000</v>
      </c>
      <c r="G65" s="5">
        <v>58999909000</v>
      </c>
      <c r="I65" s="5">
        <v>283087243000</v>
      </c>
      <c r="J65" s="5">
        <v>149854292000</v>
      </c>
      <c r="K65" s="5">
        <v>23509724000</v>
      </c>
      <c r="L65" s="5">
        <v>16935909000</v>
      </c>
      <c r="M65" s="5">
        <v>84446123000</v>
      </c>
      <c r="N65" s="5">
        <v>14062308000</v>
      </c>
      <c r="O65" s="5">
        <v>-26285197000</v>
      </c>
      <c r="P65" s="5">
        <v>1151247000</v>
      </c>
      <c r="Q65" s="5">
        <v>-850672763000</v>
      </c>
      <c r="R65" s="5">
        <v>-173030588000</v>
      </c>
    </row>
    <row r="66" spans="2:18" ht="15.5" x14ac:dyDescent="0.35">
      <c r="C66" t="s">
        <v>28</v>
      </c>
      <c r="D66" s="5">
        <v>-16560682000</v>
      </c>
      <c r="E66" s="5">
        <v>-9545811000</v>
      </c>
      <c r="F66" s="5">
        <v>-21345203000</v>
      </c>
      <c r="G66" s="5">
        <v>-7723981000</v>
      </c>
      <c r="I66" s="5">
        <v>-58413094000</v>
      </c>
      <c r="J66" s="5">
        <v>-31439482000</v>
      </c>
      <c r="K66" s="5">
        <v>-7872249000</v>
      </c>
      <c r="L66" s="5">
        <v>-13535751000</v>
      </c>
      <c r="M66" s="5">
        <v>9777675000</v>
      </c>
      <c r="N66" s="5">
        <v>21503024000</v>
      </c>
      <c r="O66" s="5">
        <v>4618473000</v>
      </c>
      <c r="P66" s="5">
        <v>-32417295000</v>
      </c>
      <c r="Q66" s="5">
        <v>-939092000</v>
      </c>
      <c r="R66" s="5">
        <v>27052097000</v>
      </c>
    </row>
    <row r="67" spans="2:18" ht="15.5" x14ac:dyDescent="0.35">
      <c r="C67" t="s">
        <v>321</v>
      </c>
      <c r="D67" s="5">
        <v>-16652120000</v>
      </c>
      <c r="E67" s="5">
        <v>-9919478000</v>
      </c>
      <c r="F67" s="5">
        <v>-22346605000</v>
      </c>
      <c r="G67" s="5">
        <v>-11581096000</v>
      </c>
      <c r="I67" s="5">
        <v>-62899295000</v>
      </c>
      <c r="J67" s="5">
        <v>-50309650000</v>
      </c>
      <c r="K67" s="5">
        <v>-34593845000</v>
      </c>
      <c r="P67" s="5">
        <v>-6691743000</v>
      </c>
    </row>
    <row r="68" spans="2:18" ht="15.5" x14ac:dyDescent="0.35">
      <c r="C68" t="s">
        <v>322</v>
      </c>
      <c r="D68" s="5">
        <v>91438000</v>
      </c>
      <c r="E68" s="5">
        <v>433425000</v>
      </c>
      <c r="F68" s="5">
        <v>1001402000</v>
      </c>
      <c r="G68" s="5">
        <v>3857115000</v>
      </c>
      <c r="I68" s="5">
        <v>5154370000</v>
      </c>
      <c r="J68" s="5">
        <v>18870168000</v>
      </c>
      <c r="K68" s="5">
        <v>30763704000</v>
      </c>
      <c r="P68" s="5">
        <v>-25725552000</v>
      </c>
      <c r="Q68" s="5">
        <v>-939092000</v>
      </c>
      <c r="R68" s="5">
        <v>27052097000</v>
      </c>
    </row>
    <row r="69" spans="2:18" ht="15.5" x14ac:dyDescent="0.35">
      <c r="C69" t="s">
        <v>323</v>
      </c>
      <c r="D69" s="5">
        <v>-16560682000</v>
      </c>
      <c r="E69" s="5">
        <v>-9545811000</v>
      </c>
      <c r="F69" s="5">
        <v>-21345203000</v>
      </c>
      <c r="G69" s="5">
        <v>-7723981000</v>
      </c>
      <c r="I69" s="5">
        <v>-58413094000</v>
      </c>
      <c r="J69" s="5">
        <v>-31439482000</v>
      </c>
      <c r="K69" s="5">
        <v>-7872249000</v>
      </c>
      <c r="L69" s="5">
        <v>-13535751000</v>
      </c>
      <c r="M69" s="5">
        <v>9777675000</v>
      </c>
      <c r="N69" s="5">
        <v>21503024000</v>
      </c>
      <c r="O69" s="5">
        <v>4618473000</v>
      </c>
      <c r="P69" s="5">
        <v>-32417295000</v>
      </c>
      <c r="Q69" s="5">
        <v>-939092000</v>
      </c>
      <c r="R69" s="5">
        <v>27052097000</v>
      </c>
    </row>
    <row r="70" spans="2:18" ht="15.5" x14ac:dyDescent="0.35">
      <c r="C70" t="s">
        <v>97</v>
      </c>
      <c r="D70" s="5">
        <v>59830428000</v>
      </c>
      <c r="E70" s="5">
        <v>39262775000</v>
      </c>
      <c r="F70" s="5">
        <v>82654659000</v>
      </c>
      <c r="G70" s="5">
        <v>51275928000</v>
      </c>
      <c r="I70" s="5">
        <v>224674149000</v>
      </c>
      <c r="J70" s="5">
        <v>118414810000</v>
      </c>
      <c r="K70" s="5">
        <v>15637475000</v>
      </c>
      <c r="L70" s="5">
        <v>3400158000</v>
      </c>
      <c r="M70" s="5">
        <v>94223798000</v>
      </c>
      <c r="N70" s="5">
        <v>35565332000</v>
      </c>
      <c r="O70" s="5">
        <v>-21666724000</v>
      </c>
      <c r="P70" s="5">
        <v>-31266048000</v>
      </c>
      <c r="Q70" s="5">
        <v>-851611855000</v>
      </c>
      <c r="R70" s="5">
        <v>-145978491000</v>
      </c>
    </row>
    <row r="71" spans="2:18" ht="15.5" x14ac:dyDescent="0.35">
      <c r="C71" t="s">
        <v>98</v>
      </c>
      <c r="D71" s="5">
        <v>-181793000</v>
      </c>
      <c r="E71" s="5">
        <v>-181795000</v>
      </c>
      <c r="F71" s="5">
        <v>153825000</v>
      </c>
      <c r="G71" s="5">
        <v>157968000</v>
      </c>
      <c r="I71" s="5">
        <v>297292000</v>
      </c>
      <c r="J71" s="5">
        <v>228659000</v>
      </c>
      <c r="K71" s="5">
        <v>-916583000</v>
      </c>
      <c r="L71" s="5">
        <v>-435458000</v>
      </c>
      <c r="M71" s="5">
        <v>-83541000</v>
      </c>
      <c r="N71" s="5">
        <v>-420970000</v>
      </c>
      <c r="O71" s="5">
        <v>45415000</v>
      </c>
      <c r="P71" s="5">
        <v>1014617000</v>
      </c>
      <c r="Q71" s="5">
        <v>-1717632000</v>
      </c>
      <c r="R71" s="5">
        <v>82017000</v>
      </c>
    </row>
    <row r="72" spans="2:18" ht="15.5" x14ac:dyDescent="0.35">
      <c r="C72" t="s">
        <v>99</v>
      </c>
      <c r="D72" s="5">
        <v>59648635000</v>
      </c>
      <c r="E72" s="5">
        <v>39080980000</v>
      </c>
      <c r="F72" s="5">
        <v>82808484000</v>
      </c>
      <c r="G72" s="5">
        <v>51433896000</v>
      </c>
      <c r="I72" s="5">
        <v>224971441000</v>
      </c>
      <c r="J72" s="5">
        <v>118643469000</v>
      </c>
      <c r="K72" s="5">
        <v>14720892000</v>
      </c>
      <c r="L72" s="5">
        <v>2964700000</v>
      </c>
      <c r="M72" s="5">
        <v>94140257000</v>
      </c>
      <c r="N72" s="5">
        <v>35144362000</v>
      </c>
      <c r="O72" s="5">
        <v>-21621309000</v>
      </c>
      <c r="P72" s="5">
        <v>-30251431000</v>
      </c>
      <c r="Q72" s="5">
        <v>-853329487000</v>
      </c>
      <c r="R72" s="5">
        <v>-145896474000</v>
      </c>
    </row>
    <row r="73" spans="2:18" ht="15.5" x14ac:dyDescent="0.35">
      <c r="C73" t="s">
        <v>100</v>
      </c>
      <c r="D73" s="5">
        <v>59830428000</v>
      </c>
      <c r="E73" s="5">
        <v>39262775000</v>
      </c>
      <c r="F73" s="5">
        <v>82654659000</v>
      </c>
      <c r="G73" s="5">
        <v>51275928000</v>
      </c>
      <c r="I73" s="5">
        <v>224674149000</v>
      </c>
      <c r="J73" s="5">
        <v>118414810000</v>
      </c>
      <c r="K73" s="5">
        <v>15637475000</v>
      </c>
      <c r="L73" s="5">
        <v>3400158000</v>
      </c>
      <c r="M73" s="5">
        <v>94223798000</v>
      </c>
      <c r="N73" s="5">
        <v>35565332000</v>
      </c>
      <c r="O73" s="5">
        <v>-21666724000</v>
      </c>
      <c r="P73" s="5">
        <v>-31266048000</v>
      </c>
      <c r="Q73" s="5">
        <v>-851611855000</v>
      </c>
      <c r="R73" s="5">
        <v>-145978491000</v>
      </c>
    </row>
    <row r="74" spans="2:18" ht="15.5" x14ac:dyDescent="0.35">
      <c r="C74" t="s">
        <v>8</v>
      </c>
      <c r="D74" s="5">
        <v>59648631000</v>
      </c>
      <c r="E74" s="5">
        <v>39080978000</v>
      </c>
      <c r="F74" s="5">
        <v>82808483000</v>
      </c>
      <c r="G74" s="5">
        <v>51433894000</v>
      </c>
      <c r="I74" s="5">
        <v>224971436000</v>
      </c>
      <c r="J74" s="5">
        <v>118643467000</v>
      </c>
      <c r="K74" s="5">
        <v>14720889000</v>
      </c>
      <c r="L74" s="5">
        <v>2964699000</v>
      </c>
      <c r="M74" s="5">
        <v>94140256000</v>
      </c>
      <c r="N74" s="5">
        <v>35144376000</v>
      </c>
      <c r="O74" s="5">
        <v>-21621293000</v>
      </c>
      <c r="P74" s="5">
        <v>-29893889000</v>
      </c>
      <c r="Q74" s="5">
        <v>-852614450000</v>
      </c>
      <c r="R74" s="5">
        <v>-145853238000</v>
      </c>
    </row>
    <row r="75" spans="2:18" ht="15.5" x14ac:dyDescent="0.35">
      <c r="C75" t="s">
        <v>101</v>
      </c>
      <c r="D75" s="5">
        <v>4000</v>
      </c>
      <c r="E75" s="5">
        <v>2000</v>
      </c>
      <c r="F75" s="5">
        <v>1000</v>
      </c>
      <c r="G75" s="5">
        <v>2000</v>
      </c>
      <c r="I75" s="5">
        <v>5000</v>
      </c>
      <c r="J75" s="5">
        <v>2000</v>
      </c>
      <c r="K75" s="5">
        <v>3000</v>
      </c>
      <c r="L75" s="5">
        <v>1000</v>
      </c>
      <c r="M75" s="5">
        <v>1000</v>
      </c>
      <c r="N75" s="5">
        <v>-14000</v>
      </c>
      <c r="O75" s="5">
        <v>-16000</v>
      </c>
      <c r="P75" s="5">
        <v>-357542000</v>
      </c>
      <c r="Q75" s="5">
        <v>-715037000</v>
      </c>
      <c r="R75" s="5">
        <v>-43236000</v>
      </c>
    </row>
    <row r="76" spans="2:18" ht="15.5" x14ac:dyDescent="0.35">
      <c r="C76" t="s">
        <v>102</v>
      </c>
      <c r="D76" s="5">
        <v>59830428000</v>
      </c>
      <c r="E76" s="5">
        <v>39262775000</v>
      </c>
      <c r="F76" s="5">
        <v>82654659000</v>
      </c>
      <c r="G76" s="5">
        <v>51275928000</v>
      </c>
      <c r="I76" s="5">
        <v>224674149000</v>
      </c>
      <c r="J76" s="5">
        <v>118414810000</v>
      </c>
      <c r="K76" s="5">
        <v>15637475000</v>
      </c>
      <c r="L76" s="5">
        <v>3400158000</v>
      </c>
      <c r="M76" s="5">
        <v>94223798000</v>
      </c>
      <c r="N76" s="5">
        <v>35565332000</v>
      </c>
      <c r="O76" s="5">
        <v>-21666724000</v>
      </c>
      <c r="P76" s="5">
        <v>-31266048000</v>
      </c>
      <c r="Q76" s="5">
        <v>-851611855000</v>
      </c>
      <c r="R76" s="5">
        <v>-145978491000</v>
      </c>
    </row>
    <row r="77" spans="2:18" ht="15.5" x14ac:dyDescent="0.35">
      <c r="C77" t="s">
        <v>103</v>
      </c>
      <c r="D77" s="5">
        <v>59648635000</v>
      </c>
      <c r="E77" s="5">
        <v>39080980000</v>
      </c>
      <c r="F77" s="5">
        <v>82808484000</v>
      </c>
      <c r="G77" s="5">
        <v>51433896000</v>
      </c>
      <c r="I77" s="5">
        <v>224971441000</v>
      </c>
      <c r="J77" s="5">
        <v>118643469000</v>
      </c>
      <c r="K77" s="5">
        <v>14720892000</v>
      </c>
      <c r="L77" s="5">
        <v>2964700000</v>
      </c>
      <c r="M77" s="5">
        <v>94140257000</v>
      </c>
      <c r="N77" s="5">
        <v>35144362000</v>
      </c>
      <c r="O77" s="5">
        <v>-21621309000</v>
      </c>
      <c r="P77" s="5">
        <v>-30251431000</v>
      </c>
      <c r="Q77" s="5">
        <v>-853329487000</v>
      </c>
      <c r="R77" s="5">
        <v>-145896474000</v>
      </c>
    </row>
    <row r="78" spans="2:18" ht="15.5" x14ac:dyDescent="0.35">
      <c r="C78" t="s">
        <v>104</v>
      </c>
      <c r="D78" s="5">
        <v>59648635000</v>
      </c>
      <c r="E78" s="5">
        <v>39080980000</v>
      </c>
      <c r="F78" s="5">
        <v>82808484000</v>
      </c>
      <c r="G78" s="5">
        <v>51433896000</v>
      </c>
      <c r="I78" s="5">
        <v>224971441000</v>
      </c>
      <c r="J78" s="5">
        <v>118643469000</v>
      </c>
      <c r="K78" s="5">
        <v>14720892000</v>
      </c>
      <c r="L78" s="5">
        <v>2964700000</v>
      </c>
      <c r="M78" s="5">
        <v>94140257000</v>
      </c>
      <c r="N78" s="5">
        <v>35144362000</v>
      </c>
      <c r="O78" s="5">
        <v>-21621309000</v>
      </c>
      <c r="P78" s="5">
        <v>-30251431000</v>
      </c>
      <c r="Q78" s="5">
        <v>-853329487000</v>
      </c>
      <c r="R78" s="5">
        <v>-145896474000</v>
      </c>
    </row>
    <row r="80" spans="2:18" ht="15.5" x14ac:dyDescent="0.35">
      <c r="B80" t="s">
        <v>105</v>
      </c>
      <c r="C80" t="s">
        <v>106</v>
      </c>
    </row>
    <row r="81" spans="3:18" ht="15.5" x14ac:dyDescent="0.35">
      <c r="C81" t="s">
        <v>107</v>
      </c>
    </row>
    <row r="82" spans="3:18" ht="15.5" x14ac:dyDescent="0.35">
      <c r="C82" t="s">
        <v>20</v>
      </c>
      <c r="D82" s="5">
        <v>636163240000</v>
      </c>
      <c r="E82" s="5">
        <v>422659881000</v>
      </c>
      <c r="F82" s="5">
        <v>491185156000</v>
      </c>
      <c r="G82" s="5">
        <v>479115433000</v>
      </c>
      <c r="I82" s="5">
        <v>491185156000</v>
      </c>
      <c r="J82" s="5">
        <v>439265076000</v>
      </c>
      <c r="K82" s="5">
        <v>382752702000</v>
      </c>
      <c r="L82" s="5">
        <v>332232577000</v>
      </c>
      <c r="M82" s="5">
        <v>89384864000</v>
      </c>
      <c r="N82" s="5">
        <v>140385615000</v>
      </c>
      <c r="O82" s="5">
        <v>59854306000</v>
      </c>
      <c r="P82" s="5">
        <v>81606491000</v>
      </c>
      <c r="Q82" s="5">
        <v>69879626000</v>
      </c>
      <c r="R82" s="5">
        <v>34183017000</v>
      </c>
    </row>
    <row r="83" spans="3:18" ht="15.5" x14ac:dyDescent="0.35">
      <c r="C83" t="s">
        <v>109</v>
      </c>
      <c r="D83" s="5">
        <v>585868971000</v>
      </c>
      <c r="E83" s="5">
        <v>429716240000</v>
      </c>
      <c r="F83" s="5">
        <v>476755926000</v>
      </c>
      <c r="G83" s="5">
        <v>475727220000</v>
      </c>
      <c r="I83" s="5">
        <v>476755926000</v>
      </c>
      <c r="J83" s="5">
        <v>386547021000</v>
      </c>
      <c r="K83" s="5">
        <v>765347293000</v>
      </c>
      <c r="L83" s="5">
        <v>299053901000</v>
      </c>
      <c r="M83" s="5">
        <v>429471757000</v>
      </c>
      <c r="N83" s="5">
        <v>177289497000</v>
      </c>
      <c r="O83" s="5">
        <v>302478622000</v>
      </c>
      <c r="P83" s="5">
        <v>351255952000</v>
      </c>
      <c r="Q83" s="5">
        <v>116200937000</v>
      </c>
      <c r="R83" s="5">
        <v>401612408000</v>
      </c>
    </row>
    <row r="84" spans="3:18" ht="15.5" x14ac:dyDescent="0.35">
      <c r="C84" t="s">
        <v>110</v>
      </c>
      <c r="R84" s="5">
        <v>63791212000</v>
      </c>
    </row>
    <row r="85" spans="3:18" ht="15.5" x14ac:dyDescent="0.35">
      <c r="C85" t="s">
        <v>111</v>
      </c>
      <c r="R85" s="5">
        <v>12292088000</v>
      </c>
    </row>
    <row r="86" spans="3:18" ht="15.5" x14ac:dyDescent="0.35">
      <c r="C86" t="s">
        <v>112</v>
      </c>
      <c r="D86" s="5">
        <v>585868971000</v>
      </c>
      <c r="E86" s="5">
        <v>429716240000</v>
      </c>
      <c r="F86" s="5">
        <v>476755926000</v>
      </c>
      <c r="G86" s="5">
        <v>475727220000</v>
      </c>
      <c r="I86" s="5">
        <v>476755926000</v>
      </c>
      <c r="J86" s="5">
        <v>386547021000</v>
      </c>
      <c r="K86" s="5">
        <v>765347293000</v>
      </c>
      <c r="L86" s="5">
        <v>299053901000</v>
      </c>
      <c r="M86" s="5">
        <v>429471757000</v>
      </c>
      <c r="N86" s="5">
        <v>177289497000</v>
      </c>
      <c r="O86" s="5">
        <v>302478622000</v>
      </c>
      <c r="P86" s="5">
        <v>351255952000</v>
      </c>
      <c r="Q86" s="5">
        <v>116200937000</v>
      </c>
      <c r="R86" s="5">
        <v>401612408000</v>
      </c>
    </row>
    <row r="87" spans="3:18" ht="15.5" x14ac:dyDescent="0.35">
      <c r="C87" t="s">
        <v>113</v>
      </c>
      <c r="J87" s="5">
        <v>67448000</v>
      </c>
      <c r="K87" s="5">
        <v>29559234000</v>
      </c>
      <c r="L87" s="5">
        <v>64792062000</v>
      </c>
      <c r="M87" s="5">
        <v>66490477000</v>
      </c>
      <c r="N87" s="5">
        <v>67847425000</v>
      </c>
      <c r="O87" s="5">
        <v>103047065000</v>
      </c>
      <c r="P87" s="5">
        <v>774248789000</v>
      </c>
      <c r="Q87" s="5">
        <v>104817584000</v>
      </c>
      <c r="R87" s="5">
        <v>179510167000</v>
      </c>
    </row>
    <row r="88" spans="3:18" ht="15.5" x14ac:dyDescent="0.35">
      <c r="C88" t="s">
        <v>114</v>
      </c>
      <c r="J88" s="5">
        <v>67448000</v>
      </c>
      <c r="K88" s="5">
        <v>29559234000</v>
      </c>
      <c r="L88" s="5">
        <v>64792062000</v>
      </c>
      <c r="M88" s="5">
        <v>66490477000</v>
      </c>
      <c r="N88" s="5">
        <v>67847425000</v>
      </c>
      <c r="O88" s="5">
        <v>103047065000</v>
      </c>
      <c r="P88" s="5">
        <v>774248789000</v>
      </c>
      <c r="Q88" s="5">
        <v>104817584000</v>
      </c>
      <c r="R88" s="5">
        <v>179510167000</v>
      </c>
    </row>
    <row r="89" spans="3:18" ht="15.5" x14ac:dyDescent="0.35">
      <c r="C89" t="s">
        <v>108</v>
      </c>
    </row>
    <row r="90" spans="3:18" ht="15.5" x14ac:dyDescent="0.35">
      <c r="C90" t="s">
        <v>115</v>
      </c>
      <c r="D90" s="5">
        <v>35729257000</v>
      </c>
      <c r="F90" s="5">
        <v>33036174000</v>
      </c>
      <c r="G90" s="5">
        <v>13197786000</v>
      </c>
      <c r="I90" s="5">
        <v>33036174000</v>
      </c>
      <c r="J90" s="5">
        <v>11723649000</v>
      </c>
      <c r="K90" s="5">
        <v>32218903000</v>
      </c>
      <c r="L90" s="5">
        <v>11606598000</v>
      </c>
      <c r="M90" s="5">
        <v>25105986000</v>
      </c>
      <c r="N90" s="5">
        <v>32242468000</v>
      </c>
      <c r="O90" s="5">
        <v>16987076000</v>
      </c>
      <c r="P90" s="5">
        <v>26477869000</v>
      </c>
      <c r="Q90" s="5">
        <v>28123080000</v>
      </c>
      <c r="R90" s="5">
        <v>307711678000</v>
      </c>
    </row>
    <row r="91" spans="3:18" ht="15.5" x14ac:dyDescent="0.35">
      <c r="C91" t="s">
        <v>85</v>
      </c>
      <c r="D91" s="5">
        <v>1789000</v>
      </c>
      <c r="E91" s="5">
        <v>1789000</v>
      </c>
      <c r="F91" s="5">
        <v>920898000</v>
      </c>
      <c r="G91" s="5">
        <v>564235000</v>
      </c>
      <c r="I91" s="5">
        <v>920898000</v>
      </c>
      <c r="J91" s="5">
        <v>166806000</v>
      </c>
      <c r="K91" s="5">
        <v>43831000</v>
      </c>
      <c r="L91" s="5">
        <v>1789000</v>
      </c>
      <c r="M91" s="5">
        <v>1789000</v>
      </c>
      <c r="N91" s="5">
        <v>1789000</v>
      </c>
      <c r="O91" s="5">
        <v>1789000</v>
      </c>
      <c r="P91" s="5">
        <v>358784000</v>
      </c>
    </row>
    <row r="92" spans="3:18" ht="15.5" x14ac:dyDescent="0.35">
      <c r="C92" t="s">
        <v>116</v>
      </c>
      <c r="D92" s="5">
        <v>1587519686000</v>
      </c>
      <c r="E92" s="5">
        <v>1191959631000</v>
      </c>
      <c r="F92" s="5">
        <v>1609985979000</v>
      </c>
      <c r="G92" s="5">
        <v>1413254801000</v>
      </c>
      <c r="I92" s="5">
        <v>1609985979000</v>
      </c>
      <c r="J92" s="5">
        <v>1150892711000</v>
      </c>
      <c r="K92" s="5">
        <v>1338326680000</v>
      </c>
      <c r="L92" s="5">
        <v>804210213000</v>
      </c>
      <c r="M92" s="5">
        <v>731140448000</v>
      </c>
      <c r="N92" s="5">
        <v>461471836000</v>
      </c>
      <c r="O92" s="5">
        <v>783448756000</v>
      </c>
      <c r="P92" s="5">
        <v>1530839544000</v>
      </c>
      <c r="Q92" s="5">
        <v>623472263000</v>
      </c>
      <c r="R92" s="5">
        <v>1224248095000</v>
      </c>
    </row>
    <row r="93" spans="3:18" ht="15.5" x14ac:dyDescent="0.35">
      <c r="C93" t="s">
        <v>117</v>
      </c>
    </row>
    <row r="94" spans="3:18" ht="15.5" x14ac:dyDescent="0.35">
      <c r="C94" t="s">
        <v>119</v>
      </c>
      <c r="D94" s="5">
        <v>107975688000</v>
      </c>
      <c r="E94" s="5">
        <v>107832974000</v>
      </c>
      <c r="F94" s="5">
        <v>107348274000</v>
      </c>
      <c r="G94" s="5">
        <v>106390258000</v>
      </c>
      <c r="I94" s="5">
        <v>107348274000</v>
      </c>
      <c r="J94" s="5">
        <v>102277755000</v>
      </c>
      <c r="K94" s="5">
        <v>83472081000</v>
      </c>
      <c r="L94" s="5">
        <v>52449853000</v>
      </c>
      <c r="M94" s="5">
        <v>63926787000</v>
      </c>
      <c r="N94" s="5">
        <v>54125549000</v>
      </c>
      <c r="O94" s="5">
        <v>22088686000</v>
      </c>
      <c r="P94" s="5">
        <v>18610893000</v>
      </c>
      <c r="Q94" s="5">
        <v>44336445000</v>
      </c>
      <c r="R94" s="5">
        <v>45263394000</v>
      </c>
    </row>
    <row r="95" spans="3:18" ht="15.5" x14ac:dyDescent="0.35">
      <c r="C95" t="s">
        <v>121</v>
      </c>
      <c r="D95" s="5">
        <v>13129198000</v>
      </c>
      <c r="E95" s="5">
        <v>13490917000</v>
      </c>
      <c r="F95" s="5">
        <v>13816908000</v>
      </c>
      <c r="G95" s="5">
        <v>11913466000</v>
      </c>
      <c r="I95" s="5">
        <v>13816908000</v>
      </c>
      <c r="J95" s="5">
        <v>12361135000</v>
      </c>
      <c r="K95" s="5">
        <v>11337220000</v>
      </c>
      <c r="L95" s="5">
        <v>11465798000</v>
      </c>
      <c r="M95" s="5">
        <v>11600505000</v>
      </c>
      <c r="N95" s="5">
        <v>11762221000</v>
      </c>
      <c r="O95" s="5">
        <v>12078648000</v>
      </c>
      <c r="P95" s="5">
        <v>11497281000</v>
      </c>
      <c r="Q95" s="5">
        <v>45763529000</v>
      </c>
      <c r="R95" s="5">
        <v>83984999000</v>
      </c>
    </row>
    <row r="96" spans="3:18" ht="15.5" x14ac:dyDescent="0.35">
      <c r="C96" t="s">
        <v>124</v>
      </c>
      <c r="R96" s="5">
        <v>13458693000</v>
      </c>
    </row>
    <row r="97" spans="3:18" ht="15.5" x14ac:dyDescent="0.35">
      <c r="C97" t="s">
        <v>126</v>
      </c>
      <c r="D97" s="5">
        <v>343382661000</v>
      </c>
      <c r="E97" s="5">
        <v>389440618000</v>
      </c>
      <c r="F97" s="5">
        <v>389845857000</v>
      </c>
      <c r="G97" s="5">
        <v>394361922000</v>
      </c>
      <c r="I97" s="5">
        <v>389845857000</v>
      </c>
      <c r="J97" s="5">
        <v>449112538000</v>
      </c>
      <c r="K97" s="5">
        <v>505912736000</v>
      </c>
      <c r="L97" s="5">
        <v>617024779000</v>
      </c>
      <c r="M97" s="5">
        <v>514565394000</v>
      </c>
      <c r="N97" s="5">
        <v>242200581000</v>
      </c>
      <c r="O97" s="5">
        <v>80439276000</v>
      </c>
      <c r="P97" s="5">
        <v>72791007000</v>
      </c>
      <c r="Q97" s="5">
        <v>469866350000</v>
      </c>
      <c r="R97" s="5">
        <v>563014521000</v>
      </c>
    </row>
    <row r="98" spans="3:18" ht="15.5" x14ac:dyDescent="0.35">
      <c r="C98" t="s">
        <v>127</v>
      </c>
      <c r="D98" s="5">
        <v>1930902347000</v>
      </c>
      <c r="E98" s="5">
        <v>1581400249000</v>
      </c>
      <c r="F98" s="5">
        <v>1999831836000</v>
      </c>
      <c r="G98" s="5">
        <v>1807616723000</v>
      </c>
      <c r="I98" s="5">
        <v>1999831836000</v>
      </c>
      <c r="J98" s="5">
        <v>1600005249000</v>
      </c>
      <c r="K98" s="5">
        <v>1844239416000</v>
      </c>
      <c r="L98" s="5">
        <v>1421234992000</v>
      </c>
      <c r="M98" s="5">
        <v>1245705842000</v>
      </c>
      <c r="N98" s="5">
        <v>703672417000</v>
      </c>
      <c r="O98" s="5">
        <v>863888032000</v>
      </c>
      <c r="P98" s="5">
        <v>1603630551000</v>
      </c>
      <c r="Q98" s="5">
        <v>1093338613000</v>
      </c>
      <c r="R98" s="5">
        <v>1787262616000</v>
      </c>
    </row>
    <row r="99" spans="3:18" ht="15.5" x14ac:dyDescent="0.35">
      <c r="C99" t="s">
        <v>128</v>
      </c>
    </row>
    <row r="100" spans="3:18" ht="15.5" x14ac:dyDescent="0.35">
      <c r="C100" t="s">
        <v>129</v>
      </c>
    </row>
    <row r="101" spans="3:18" ht="15.5" x14ac:dyDescent="0.35">
      <c r="C101" t="s">
        <v>130</v>
      </c>
      <c r="D101" s="5">
        <v>1020506613000</v>
      </c>
      <c r="E101" s="5">
        <v>731322145000</v>
      </c>
      <c r="F101" s="5">
        <v>988376304000</v>
      </c>
      <c r="G101" s="5">
        <v>877557954000</v>
      </c>
      <c r="I101" s="5">
        <v>988376304000</v>
      </c>
      <c r="J101" s="5">
        <v>972607658000</v>
      </c>
      <c r="K101" s="5">
        <v>1284886814000</v>
      </c>
      <c r="L101" s="5">
        <v>820499397000</v>
      </c>
      <c r="M101" s="5">
        <v>786246008000</v>
      </c>
      <c r="N101" s="5">
        <v>518544125000</v>
      </c>
      <c r="O101" s="5">
        <v>580165222000</v>
      </c>
      <c r="P101" s="5">
        <v>1195241537000</v>
      </c>
      <c r="Q101" s="5">
        <v>696712311000</v>
      </c>
      <c r="R101" s="5">
        <v>1313174173000</v>
      </c>
    </row>
    <row r="102" spans="3:18" ht="15.5" x14ac:dyDescent="0.35">
      <c r="C102" t="s">
        <v>134</v>
      </c>
      <c r="Q102" s="5">
        <v>263811568000</v>
      </c>
      <c r="R102" s="5">
        <v>710827850000</v>
      </c>
    </row>
    <row r="103" spans="3:18" ht="15.5" x14ac:dyDescent="0.35">
      <c r="C103" t="s">
        <v>131</v>
      </c>
    </row>
    <row r="104" spans="3:18" ht="15.5" x14ac:dyDescent="0.35">
      <c r="C104" t="s">
        <v>132</v>
      </c>
      <c r="D104" s="5">
        <v>948507845000</v>
      </c>
      <c r="E104" s="5">
        <v>664408494000</v>
      </c>
      <c r="F104" s="5">
        <v>912209364000</v>
      </c>
      <c r="G104" s="5">
        <v>797418690000</v>
      </c>
      <c r="I104" s="5">
        <v>912209364000</v>
      </c>
      <c r="J104" s="5">
        <v>860295084000</v>
      </c>
      <c r="K104" s="5">
        <v>1166715627000</v>
      </c>
      <c r="L104" s="5">
        <v>702347727000</v>
      </c>
      <c r="M104" s="5">
        <v>673000673000</v>
      </c>
      <c r="N104" s="5">
        <v>398432592000</v>
      </c>
      <c r="O104" s="5">
        <v>512400778000</v>
      </c>
      <c r="P104" s="5">
        <v>570041134000</v>
      </c>
      <c r="Q104" s="5">
        <v>238887117000</v>
      </c>
      <c r="R104" s="5">
        <v>440699201000</v>
      </c>
    </row>
    <row r="105" spans="3:18" ht="15.5" x14ac:dyDescent="0.35">
      <c r="C105" t="s">
        <v>133</v>
      </c>
      <c r="J105" s="5">
        <v>138660753000</v>
      </c>
      <c r="K105" s="5">
        <v>139569379000</v>
      </c>
      <c r="L105" s="5">
        <v>140387835000</v>
      </c>
      <c r="M105" s="5">
        <v>142096077000</v>
      </c>
    </row>
    <row r="106" spans="3:18" ht="15.5" x14ac:dyDescent="0.35">
      <c r="C106" t="s">
        <v>465</v>
      </c>
      <c r="J106" s="5">
        <v>138660753000</v>
      </c>
      <c r="K106" s="5">
        <v>139569379000</v>
      </c>
      <c r="L106" s="5">
        <v>140387835000</v>
      </c>
      <c r="M106" s="5">
        <v>142096077000</v>
      </c>
      <c r="R106" s="5">
        <v>76083300000</v>
      </c>
    </row>
    <row r="107" spans="3:18" ht="15.5" x14ac:dyDescent="0.35">
      <c r="C107" t="s">
        <v>137</v>
      </c>
      <c r="D107" s="5">
        <v>10954196000</v>
      </c>
      <c r="E107" s="5">
        <v>11541214000</v>
      </c>
      <c r="F107" s="5">
        <v>14269573000</v>
      </c>
      <c r="G107" s="5">
        <v>20714674000</v>
      </c>
      <c r="I107" s="5">
        <v>14269573000</v>
      </c>
      <c r="J107" s="5">
        <v>9717845000</v>
      </c>
      <c r="K107" s="5">
        <v>17783946000</v>
      </c>
      <c r="L107" s="5">
        <v>9873252000</v>
      </c>
      <c r="M107" s="5">
        <v>7059154000</v>
      </c>
      <c r="N107" s="5">
        <v>8268510000</v>
      </c>
      <c r="O107" s="5">
        <v>3502343000</v>
      </c>
      <c r="P107" s="5">
        <v>5878750000</v>
      </c>
      <c r="Q107" s="5">
        <v>3321407000</v>
      </c>
      <c r="R107" s="5">
        <v>10344139000</v>
      </c>
    </row>
    <row r="108" spans="3:18" ht="15.5" x14ac:dyDescent="0.35">
      <c r="C108" t="s">
        <v>136</v>
      </c>
      <c r="D108" s="5">
        <v>8404783000</v>
      </c>
      <c r="E108" s="5">
        <v>3093504000</v>
      </c>
      <c r="F108" s="5">
        <v>9517450000</v>
      </c>
      <c r="G108" s="5">
        <v>8890501000</v>
      </c>
      <c r="I108" s="5">
        <v>9517450000</v>
      </c>
      <c r="J108" s="5">
        <v>13089849000</v>
      </c>
      <c r="K108" s="5">
        <v>8773556000</v>
      </c>
      <c r="L108" s="5">
        <v>1105172000</v>
      </c>
      <c r="M108" s="5">
        <v>1848029000</v>
      </c>
      <c r="N108" s="5">
        <v>472440000</v>
      </c>
      <c r="O108" s="5">
        <v>2619231000</v>
      </c>
      <c r="P108" s="5">
        <v>1419866000</v>
      </c>
      <c r="Q108" s="5">
        <v>5394216000</v>
      </c>
      <c r="R108" s="5">
        <v>291798000</v>
      </c>
    </row>
    <row r="109" spans="3:18" ht="15.5" x14ac:dyDescent="0.35">
      <c r="C109" t="s">
        <v>138</v>
      </c>
      <c r="J109" s="5">
        <v>40908626000</v>
      </c>
      <c r="K109" s="5">
        <v>43563576000</v>
      </c>
      <c r="L109" s="5">
        <v>43600439000</v>
      </c>
      <c r="M109" s="5">
        <v>39300000000</v>
      </c>
      <c r="N109" s="5">
        <v>50000000000</v>
      </c>
      <c r="R109" s="5">
        <v>149500000000</v>
      </c>
    </row>
    <row r="110" spans="3:18" ht="15.5" x14ac:dyDescent="0.35">
      <c r="C110" t="s">
        <v>146</v>
      </c>
      <c r="D110" s="5">
        <v>312554981000</v>
      </c>
      <c r="E110" s="5">
        <v>311885986000</v>
      </c>
      <c r="F110" s="5">
        <v>511425285000</v>
      </c>
      <c r="G110" s="5">
        <v>512837006000</v>
      </c>
      <c r="I110" s="5">
        <v>511425285000</v>
      </c>
      <c r="J110" s="5">
        <v>352338785000</v>
      </c>
      <c r="K110" s="5">
        <v>402937265000</v>
      </c>
      <c r="L110" s="5">
        <v>459041150000</v>
      </c>
      <c r="M110" s="5">
        <v>323046086000</v>
      </c>
      <c r="N110" s="5">
        <v>237673521000</v>
      </c>
      <c r="O110" s="5">
        <v>330264024000</v>
      </c>
      <c r="P110" s="5">
        <v>446492353000</v>
      </c>
      <c r="Q110" s="5">
        <v>404827613000</v>
      </c>
      <c r="R110" s="5">
        <v>81033699000</v>
      </c>
    </row>
    <row r="111" spans="3:18" ht="15.5" x14ac:dyDescent="0.35">
      <c r="C111" t="s">
        <v>147</v>
      </c>
      <c r="D111" s="5">
        <v>312554981000</v>
      </c>
      <c r="E111" s="5">
        <v>311885986000</v>
      </c>
      <c r="F111" s="5">
        <v>511425285000</v>
      </c>
      <c r="G111" s="5">
        <v>512837006000</v>
      </c>
      <c r="I111" s="5">
        <v>511425285000</v>
      </c>
      <c r="J111" s="5">
        <v>352338785000</v>
      </c>
      <c r="K111" s="5">
        <v>402937265000</v>
      </c>
      <c r="L111" s="5">
        <v>459041150000</v>
      </c>
      <c r="M111" s="5">
        <v>323046086000</v>
      </c>
      <c r="N111" s="5">
        <v>237673521000</v>
      </c>
      <c r="O111" s="5">
        <v>330264024000</v>
      </c>
      <c r="P111" s="5">
        <v>446492353000</v>
      </c>
      <c r="Q111" s="5">
        <v>404827613000</v>
      </c>
      <c r="R111" s="5">
        <v>81033699000</v>
      </c>
    </row>
    <row r="112" spans="3:18" ht="15.5" x14ac:dyDescent="0.35">
      <c r="C112" t="s">
        <v>467</v>
      </c>
      <c r="K112" s="5">
        <v>52090218000</v>
      </c>
      <c r="L112" s="5">
        <v>105854453000</v>
      </c>
      <c r="M112" s="5">
        <v>172946239000</v>
      </c>
      <c r="N112" s="5">
        <v>230567016000</v>
      </c>
      <c r="O112" s="5">
        <v>323107311000</v>
      </c>
      <c r="P112" s="5">
        <v>341514546000</v>
      </c>
      <c r="Q112" s="5">
        <v>395000000000</v>
      </c>
    </row>
    <row r="113" spans="2:18" ht="15.5" x14ac:dyDescent="0.35">
      <c r="C113" t="s">
        <v>149</v>
      </c>
      <c r="F113" s="5">
        <v>200000000000</v>
      </c>
      <c r="G113" s="5">
        <v>200000000000</v>
      </c>
      <c r="I113" s="5">
        <v>200000000000</v>
      </c>
      <c r="J113" s="5">
        <v>200000000000</v>
      </c>
      <c r="K113" s="5">
        <v>200000000000</v>
      </c>
      <c r="L113" s="5">
        <v>200000000000</v>
      </c>
    </row>
    <row r="114" spans="2:18" ht="15.5" x14ac:dyDescent="0.35">
      <c r="C114" t="s">
        <v>151</v>
      </c>
      <c r="D114" s="5">
        <v>298022740000</v>
      </c>
      <c r="E114" s="5">
        <v>297924595000</v>
      </c>
      <c r="F114" s="5">
        <v>297826450000</v>
      </c>
      <c r="G114" s="5">
        <v>297674933000</v>
      </c>
      <c r="I114" s="5">
        <v>297826450000</v>
      </c>
    </row>
    <row r="115" spans="2:18" ht="15.5" x14ac:dyDescent="0.35">
      <c r="C115" t="s">
        <v>1119</v>
      </c>
      <c r="P115" s="5">
        <v>100000000000</v>
      </c>
    </row>
    <row r="116" spans="2:18" ht="15.5" x14ac:dyDescent="0.35">
      <c r="C116" t="s">
        <v>1289</v>
      </c>
    </row>
    <row r="117" spans="2:18" ht="15.5" x14ac:dyDescent="0.35">
      <c r="C117" t="s">
        <v>154</v>
      </c>
      <c r="D117" s="5">
        <v>1333061594000</v>
      </c>
      <c r="E117" s="5">
        <v>1043208131000</v>
      </c>
      <c r="F117" s="5">
        <v>1499801589000</v>
      </c>
      <c r="G117" s="5">
        <v>1390394960000</v>
      </c>
      <c r="I117" s="5">
        <v>1499801589000</v>
      </c>
      <c r="J117" s="5">
        <v>1324946443000</v>
      </c>
      <c r="K117" s="5">
        <v>1687824079000</v>
      </c>
      <c r="L117" s="5">
        <v>1279540547000</v>
      </c>
      <c r="M117" s="5">
        <v>1109292094000</v>
      </c>
      <c r="N117" s="5">
        <v>756217646000</v>
      </c>
      <c r="O117" s="5">
        <v>910429246000</v>
      </c>
      <c r="P117" s="5">
        <v>1641733890000</v>
      </c>
      <c r="Q117" s="5">
        <v>1101539924000</v>
      </c>
      <c r="R117" s="5">
        <v>1394207872000</v>
      </c>
    </row>
    <row r="118" spans="2:18" ht="15.5" x14ac:dyDescent="0.35">
      <c r="C118" t="s">
        <v>155</v>
      </c>
    </row>
    <row r="119" spans="2:18" ht="15.5" x14ac:dyDescent="0.35">
      <c r="C119" t="s">
        <v>156</v>
      </c>
      <c r="D119" s="5">
        <v>925282099000</v>
      </c>
      <c r="E119" s="5">
        <v>925282099000</v>
      </c>
      <c r="F119" s="5">
        <v>925282099000</v>
      </c>
      <c r="G119" s="5">
        <v>925282099000</v>
      </c>
      <c r="I119" s="5">
        <v>925282099000</v>
      </c>
      <c r="J119" s="5">
        <v>925282099000</v>
      </c>
      <c r="K119" s="5">
        <v>925282099000</v>
      </c>
      <c r="L119" s="5">
        <v>925282099000</v>
      </c>
      <c r="M119" s="5">
        <v>924471726000</v>
      </c>
      <c r="N119" s="5">
        <v>871159983000</v>
      </c>
      <c r="O119" s="5">
        <v>870980263000</v>
      </c>
      <c r="P119" s="5">
        <v>863756472000</v>
      </c>
      <c r="Q119" s="5">
        <v>863756472000</v>
      </c>
      <c r="R119" s="5">
        <v>553756472000</v>
      </c>
    </row>
    <row r="120" spans="2:18" ht="15.5" x14ac:dyDescent="0.35">
      <c r="C120" t="s">
        <v>157</v>
      </c>
      <c r="D120" s="5">
        <v>388084378000</v>
      </c>
      <c r="E120" s="5">
        <v>388084378000</v>
      </c>
      <c r="F120" s="5">
        <v>388084378000</v>
      </c>
      <c r="G120" s="5">
        <v>388084378000</v>
      </c>
      <c r="I120" s="5">
        <v>388084378000</v>
      </c>
      <c r="J120" s="5">
        <v>388084378000</v>
      </c>
      <c r="K120" s="5">
        <v>388084378000</v>
      </c>
      <c r="L120" s="5">
        <v>388084378000</v>
      </c>
      <c r="M120" s="5">
        <v>386578754000</v>
      </c>
      <c r="N120" s="5">
        <v>345071777000</v>
      </c>
      <c r="O120" s="5">
        <v>344915420000</v>
      </c>
      <c r="P120" s="5">
        <v>338630722000</v>
      </c>
      <c r="Q120" s="5">
        <v>339997498000</v>
      </c>
      <c r="R120" s="5">
        <v>197924076000</v>
      </c>
    </row>
    <row r="121" spans="2:18" ht="15.5" x14ac:dyDescent="0.35">
      <c r="C121" t="s">
        <v>158</v>
      </c>
      <c r="D121" s="5">
        <v>-715527537000</v>
      </c>
      <c r="E121" s="5">
        <v>-775176168000</v>
      </c>
      <c r="F121" s="5">
        <v>-814257146000</v>
      </c>
      <c r="G121" s="5">
        <v>-896708966000</v>
      </c>
      <c r="I121" s="5">
        <v>-814257146000</v>
      </c>
      <c r="J121" s="5">
        <v>-1038474490000</v>
      </c>
      <c r="K121" s="5">
        <v>-1156994982000</v>
      </c>
      <c r="L121" s="5">
        <v>-1171673829000</v>
      </c>
      <c r="M121" s="5">
        <v>-1174638528000</v>
      </c>
      <c r="N121" s="5">
        <v>-1268778784000</v>
      </c>
      <c r="O121" s="5">
        <v>-1262438706000</v>
      </c>
      <c r="P121" s="5">
        <v>-1240792428000</v>
      </c>
      <c r="Q121" s="5">
        <v>-1211904915000</v>
      </c>
      <c r="R121" s="5">
        <v>-359290465000</v>
      </c>
    </row>
    <row r="122" spans="2:18" ht="15.5" x14ac:dyDescent="0.35">
      <c r="C122" t="s">
        <v>162</v>
      </c>
      <c r="D122" s="5">
        <v>24000</v>
      </c>
      <c r="E122" s="5">
        <v>20000</v>
      </c>
      <c r="F122" s="5">
        <v>18000</v>
      </c>
      <c r="G122" s="5">
        <v>17000</v>
      </c>
      <c r="I122" s="5">
        <v>18000</v>
      </c>
      <c r="J122" s="5">
        <v>13000</v>
      </c>
      <c r="K122" s="5">
        <v>11000</v>
      </c>
      <c r="L122" s="5">
        <v>8000</v>
      </c>
      <c r="M122" s="5">
        <v>7000</v>
      </c>
      <c r="N122" s="5">
        <v>6000</v>
      </c>
      <c r="O122" s="5">
        <v>20000</v>
      </c>
      <c r="P122" s="5">
        <v>-56889000</v>
      </c>
      <c r="Q122" s="5">
        <v>-50366000</v>
      </c>
      <c r="R122" s="5">
        <v>664661000</v>
      </c>
    </row>
    <row r="123" spans="2:18" ht="15.5" x14ac:dyDescent="0.35">
      <c r="C123" t="s">
        <v>10</v>
      </c>
      <c r="D123" s="5">
        <v>597840753000</v>
      </c>
      <c r="E123" s="5">
        <v>538192118000</v>
      </c>
      <c r="F123" s="5">
        <v>500030247000</v>
      </c>
      <c r="G123" s="5">
        <v>417221763000</v>
      </c>
      <c r="I123" s="5">
        <v>500030247000</v>
      </c>
      <c r="J123" s="5">
        <v>275058806000</v>
      </c>
      <c r="K123" s="5">
        <v>156415337000</v>
      </c>
      <c r="L123" s="5">
        <v>141694445000</v>
      </c>
      <c r="M123" s="5">
        <v>136413748000</v>
      </c>
      <c r="N123" s="5">
        <v>-52545229000</v>
      </c>
      <c r="O123" s="5">
        <v>-46541214000</v>
      </c>
      <c r="P123" s="5">
        <v>-38103339000</v>
      </c>
      <c r="Q123" s="5">
        <v>-8201311000</v>
      </c>
      <c r="R123" s="5">
        <v>393054744000</v>
      </c>
    </row>
    <row r="124" spans="2:18" ht="15.5" x14ac:dyDescent="0.35">
      <c r="C124" t="s">
        <v>163</v>
      </c>
      <c r="D124" s="5">
        <v>1930902347000</v>
      </c>
      <c r="E124" s="5">
        <v>1581400249000</v>
      </c>
      <c r="F124" s="5">
        <v>1999831836000</v>
      </c>
      <c r="G124" s="5">
        <v>1807616723000</v>
      </c>
      <c r="I124" s="5">
        <v>1999831836000</v>
      </c>
      <c r="J124" s="5">
        <v>1600005249000</v>
      </c>
      <c r="K124" s="5">
        <v>1844239416000</v>
      </c>
      <c r="L124" s="5">
        <v>1421234992000</v>
      </c>
      <c r="M124" s="5">
        <v>1245705842000</v>
      </c>
      <c r="N124" s="5">
        <v>703672417000</v>
      </c>
      <c r="O124" s="5">
        <v>863888032000</v>
      </c>
      <c r="P124" s="5">
        <v>1603630551000</v>
      </c>
      <c r="Q124" s="5">
        <v>1093338613000</v>
      </c>
      <c r="R124" s="5">
        <v>1787262616000</v>
      </c>
    </row>
    <row r="125" spans="2:18" ht="15.5" x14ac:dyDescent="0.35">
      <c r="C125" t="s">
        <v>164</v>
      </c>
      <c r="D125" s="5">
        <v>9252820991</v>
      </c>
      <c r="E125" s="5">
        <v>9252820991</v>
      </c>
      <c r="F125" s="5">
        <v>9252820991</v>
      </c>
      <c r="G125" s="5">
        <v>9252820991</v>
      </c>
      <c r="I125" s="5">
        <v>9252820991</v>
      </c>
      <c r="J125" s="5">
        <v>9252820991</v>
      </c>
      <c r="K125" s="5">
        <v>9252820991</v>
      </c>
      <c r="L125" s="5">
        <v>9252820991</v>
      </c>
      <c r="M125" s="5">
        <v>9244720256</v>
      </c>
      <c r="N125" s="5">
        <v>8711599831</v>
      </c>
      <c r="O125" s="5">
        <v>8709802631</v>
      </c>
      <c r="P125" s="5">
        <v>8637564724</v>
      </c>
      <c r="Q125" s="5">
        <v>8637564724</v>
      </c>
      <c r="R125" s="5">
        <v>5537564724</v>
      </c>
    </row>
    <row r="127" spans="2:18" ht="15.5" x14ac:dyDescent="0.35">
      <c r="B127" t="s">
        <v>165</v>
      </c>
      <c r="C127" t="s">
        <v>166</v>
      </c>
      <c r="D127" s="5">
        <v>120826752000</v>
      </c>
      <c r="E127" s="5">
        <v>-125235788000</v>
      </c>
      <c r="F127" s="5">
        <v>144740295000</v>
      </c>
      <c r="G127" s="5">
        <v>216115547000</v>
      </c>
      <c r="I127" s="5">
        <v>219814863000</v>
      </c>
      <c r="J127" s="5">
        <v>192277062000</v>
      </c>
      <c r="K127" s="5">
        <v>153650241000</v>
      </c>
      <c r="L127" s="5">
        <v>239810740000</v>
      </c>
      <c r="M127" s="5">
        <v>61321634000</v>
      </c>
      <c r="N127" s="5">
        <v>124185391000</v>
      </c>
      <c r="O127" s="5">
        <v>32363199000</v>
      </c>
      <c r="P127" s="5">
        <v>194046319000</v>
      </c>
      <c r="Q127" s="5">
        <v>-332668262000</v>
      </c>
      <c r="R127" s="5">
        <v>144227747000</v>
      </c>
    </row>
    <row r="128" spans="2:18" ht="15.5" x14ac:dyDescent="0.35">
      <c r="C128" t="s">
        <v>167</v>
      </c>
      <c r="D128" s="5">
        <v>940721223000</v>
      </c>
      <c r="E128" s="5">
        <v>775264601000</v>
      </c>
      <c r="F128" s="5">
        <v>950052418000</v>
      </c>
      <c r="G128" s="5">
        <v>1026208929000</v>
      </c>
      <c r="I128" s="5">
        <v>3406587420000</v>
      </c>
      <c r="J128" s="5">
        <v>3715797153000</v>
      </c>
      <c r="K128" s="5">
        <v>2794890327000</v>
      </c>
      <c r="L128" s="5">
        <v>2927311710000</v>
      </c>
      <c r="M128" s="5">
        <v>2102493583000</v>
      </c>
      <c r="N128" s="5">
        <v>1656165127000</v>
      </c>
      <c r="O128" s="5">
        <v>1786899747000</v>
      </c>
      <c r="P128" s="5">
        <v>1209959633000</v>
      </c>
      <c r="Q128" s="5">
        <v>948989756000</v>
      </c>
      <c r="R128" s="5">
        <v>931705593000</v>
      </c>
    </row>
    <row r="129" spans="3:18" ht="15.5" x14ac:dyDescent="0.35">
      <c r="C129" t="s">
        <v>326</v>
      </c>
      <c r="D129" s="5">
        <v>-742795553000</v>
      </c>
      <c r="E129" s="5">
        <v>-885362556000</v>
      </c>
      <c r="F129" s="5">
        <v>-728083331000</v>
      </c>
      <c r="G129" s="5">
        <v>-803781767000</v>
      </c>
      <c r="I129" s="5">
        <v>-3050987318000</v>
      </c>
      <c r="J129" s="5">
        <v>-3306040162000</v>
      </c>
      <c r="K129" s="5">
        <v>-2546738383000</v>
      </c>
      <c r="L129" s="5">
        <v>-2598688901000</v>
      </c>
      <c r="M129" s="5">
        <v>-1896641134000</v>
      </c>
      <c r="N129" s="5">
        <v>-1511631089000</v>
      </c>
      <c r="O129" s="5">
        <v>-1697990058000</v>
      </c>
      <c r="P129" s="5">
        <v>-978949534000</v>
      </c>
      <c r="Q129" s="5">
        <v>-608671827000</v>
      </c>
      <c r="R129" s="5">
        <v>-674195598000</v>
      </c>
    </row>
    <row r="130" spans="3:18" ht="15.5" x14ac:dyDescent="0.35">
      <c r="C130" t="s">
        <v>327</v>
      </c>
      <c r="D130" s="5">
        <v>-14411188000</v>
      </c>
      <c r="E130" s="5">
        <v>-8212000000</v>
      </c>
      <c r="F130" s="5">
        <v>-5606729000</v>
      </c>
      <c r="G130" s="5">
        <v>-12491408000</v>
      </c>
      <c r="I130" s="5">
        <v>-38987243000</v>
      </c>
      <c r="J130" s="5">
        <v>-35402365000</v>
      </c>
      <c r="K130" s="5">
        <v>-31927044000</v>
      </c>
      <c r="L130" s="5">
        <v>-30197372000</v>
      </c>
      <c r="M130" s="5">
        <v>-26833078000</v>
      </c>
      <c r="N130" s="5">
        <v>-22821035000</v>
      </c>
      <c r="O130" s="5">
        <v>-14279426000</v>
      </c>
      <c r="P130" s="5">
        <v>-15633787000</v>
      </c>
      <c r="Q130" s="5">
        <v>-10726618000</v>
      </c>
      <c r="R130" s="5">
        <v>-7290583000</v>
      </c>
    </row>
    <row r="131" spans="3:18" ht="15.5" x14ac:dyDescent="0.35">
      <c r="C131" t="s">
        <v>2218</v>
      </c>
      <c r="D131" s="5">
        <v>-3433657000</v>
      </c>
      <c r="E131" s="5">
        <v>-4370704000</v>
      </c>
      <c r="F131" s="5">
        <v>-2083615000</v>
      </c>
      <c r="G131" s="5">
        <v>-12116876000</v>
      </c>
      <c r="I131" s="5">
        <v>-30668126000</v>
      </c>
      <c r="J131" s="5">
        <v>-19207963000</v>
      </c>
      <c r="K131" s="5">
        <v>-20722347000</v>
      </c>
      <c r="L131" s="5">
        <v>-54940873000</v>
      </c>
      <c r="M131" s="5">
        <v>-20587407000</v>
      </c>
      <c r="N131" s="5">
        <v>-11763943000</v>
      </c>
      <c r="O131" s="5">
        <v>-28111854000</v>
      </c>
      <c r="P131" s="5">
        <v>-26676160000</v>
      </c>
      <c r="Q131" s="5">
        <v>-634384573000</v>
      </c>
      <c r="R131" s="5">
        <v>-89251631000</v>
      </c>
    </row>
    <row r="132" spans="3:18" ht="15.5" x14ac:dyDescent="0.35">
      <c r="C132" t="s">
        <v>2219</v>
      </c>
      <c r="D132" s="5">
        <v>-12141533000</v>
      </c>
      <c r="E132" s="5">
        <v>12141533000</v>
      </c>
      <c r="F132" s="5">
        <v>15448546000</v>
      </c>
      <c r="I132" s="5">
        <v>15448546000</v>
      </c>
      <c r="J132" s="5">
        <v>18172893000</v>
      </c>
      <c r="K132" s="5">
        <v>52998124000</v>
      </c>
      <c r="L132" s="5">
        <v>24684344000</v>
      </c>
      <c r="M132" s="5">
        <v>26049481000</v>
      </c>
      <c r="N132" s="5">
        <v>15267841000</v>
      </c>
      <c r="O132" s="5">
        <v>9093200000</v>
      </c>
      <c r="P132" s="5">
        <v>10296470000</v>
      </c>
    </row>
    <row r="133" spans="3:18" ht="15.5" x14ac:dyDescent="0.35">
      <c r="C133" t="s">
        <v>171</v>
      </c>
      <c r="D133" s="5">
        <v>-59240091000</v>
      </c>
      <c r="E133" s="5">
        <v>-49877103000</v>
      </c>
      <c r="F133" s="5">
        <v>-69720743000</v>
      </c>
      <c r="G133" s="5">
        <v>-50492410000</v>
      </c>
      <c r="I133" s="5">
        <v>-218191939000</v>
      </c>
      <c r="J133" s="5">
        <v>-201187893000</v>
      </c>
      <c r="K133" s="5">
        <v>-189888704000</v>
      </c>
      <c r="L133" s="5">
        <v>-161693247000</v>
      </c>
      <c r="M133" s="5">
        <v>-114341913000</v>
      </c>
      <c r="R133" s="5">
        <v>-15737625000</v>
      </c>
    </row>
    <row r="134" spans="3:18" ht="15.5" x14ac:dyDescent="0.35">
      <c r="C134" t="s">
        <v>2220</v>
      </c>
      <c r="E134" s="5">
        <v>35189486000</v>
      </c>
      <c r="G134" s="5">
        <v>72764360000</v>
      </c>
      <c r="I134" s="5">
        <v>152571840000</v>
      </c>
      <c r="J134" s="5">
        <v>41282970000</v>
      </c>
      <c r="K134" s="5">
        <v>117026455000</v>
      </c>
      <c r="L134" s="5">
        <v>153091014000</v>
      </c>
    </row>
    <row r="135" spans="3:18" ht="15.5" x14ac:dyDescent="0.35">
      <c r="C135" t="s">
        <v>1939</v>
      </c>
      <c r="D135" s="5">
        <v>12141533000</v>
      </c>
      <c r="F135" s="5">
        <v>-15448546000</v>
      </c>
    </row>
    <row r="136" spans="3:18" ht="15.5" x14ac:dyDescent="0.35">
      <c r="C136" t="s">
        <v>696</v>
      </c>
      <c r="D136" s="5">
        <v>-13982000</v>
      </c>
      <c r="E136" s="5">
        <v>-9045000</v>
      </c>
      <c r="F136" s="5">
        <v>182295000</v>
      </c>
      <c r="G136" s="5">
        <v>-3975281000</v>
      </c>
      <c r="I136" s="5">
        <v>-15958317000</v>
      </c>
      <c r="J136" s="5">
        <v>-21137571000</v>
      </c>
      <c r="K136" s="5">
        <v>-21988187000</v>
      </c>
      <c r="L136" s="5">
        <v>-19755935000</v>
      </c>
      <c r="M136" s="5">
        <v>-8817898000</v>
      </c>
      <c r="N136" s="5">
        <v>-1031510000</v>
      </c>
      <c r="O136" s="5">
        <v>-23248410000</v>
      </c>
      <c r="P136" s="5">
        <v>-4950303000</v>
      </c>
      <c r="Q136" s="5">
        <v>-27875000000</v>
      </c>
      <c r="R136" s="5">
        <v>-1002409000</v>
      </c>
    </row>
    <row r="137" spans="3:18" ht="15.5" x14ac:dyDescent="0.35">
      <c r="C137" t="s">
        <v>172</v>
      </c>
      <c r="D137" s="5">
        <v>-15214859000</v>
      </c>
      <c r="E137" s="5">
        <v>-205215947000</v>
      </c>
      <c r="F137" s="5">
        <v>-20450324000</v>
      </c>
      <c r="G137" s="5">
        <v>-183958051000</v>
      </c>
      <c r="I137" s="5">
        <v>82180820000</v>
      </c>
      <c r="J137" s="5">
        <v>-78286810000</v>
      </c>
      <c r="K137" s="5">
        <v>-84607725000</v>
      </c>
      <c r="L137" s="5">
        <v>111649916000</v>
      </c>
      <c r="M137" s="5">
        <v>141577324000</v>
      </c>
      <c r="N137" s="5">
        <v>-74693855000</v>
      </c>
      <c r="O137" s="5">
        <v>-695910676000</v>
      </c>
      <c r="P137" s="5">
        <v>504674246000</v>
      </c>
      <c r="Q137" s="5">
        <v>262142437000</v>
      </c>
      <c r="R137" s="5">
        <v>-142800974000</v>
      </c>
    </row>
    <row r="138" spans="3:18" ht="15.5" x14ac:dyDescent="0.35">
      <c r="C138" t="s">
        <v>173</v>
      </c>
      <c r="D138" s="5">
        <v>107891466000</v>
      </c>
      <c r="E138" s="5">
        <v>261926460000</v>
      </c>
      <c r="F138" s="5">
        <v>-112220248000</v>
      </c>
      <c r="G138" s="5">
        <v>-63847885000</v>
      </c>
      <c r="I138" s="5">
        <v>-250075603000</v>
      </c>
      <c r="J138" s="5">
        <v>-57477878000</v>
      </c>
      <c r="K138" s="5">
        <v>-18522391000</v>
      </c>
      <c r="L138" s="5">
        <v>-108612943000</v>
      </c>
      <c r="M138" s="5">
        <v>-253899709000</v>
      </c>
      <c r="N138" s="5">
        <v>31039773000</v>
      </c>
      <c r="O138" s="5">
        <v>641795292000</v>
      </c>
      <c r="P138" s="5">
        <v>-686957766000</v>
      </c>
      <c r="Q138" s="5">
        <v>106222434000</v>
      </c>
      <c r="R138" s="5">
        <v>1806881000</v>
      </c>
    </row>
    <row r="139" spans="3:18" ht="15.5" x14ac:dyDescent="0.35">
      <c r="C139" t="s">
        <v>178</v>
      </c>
      <c r="D139" s="5">
        <v>381400000</v>
      </c>
      <c r="E139" s="5">
        <v>491978000</v>
      </c>
      <c r="F139" s="5">
        <v>346920000</v>
      </c>
      <c r="G139" s="5">
        <v>569935000</v>
      </c>
      <c r="I139" s="5">
        <v>1447515000</v>
      </c>
      <c r="J139" s="5">
        <v>2022456000</v>
      </c>
      <c r="K139" s="5">
        <v>1638996000</v>
      </c>
      <c r="L139" s="5">
        <v>1686312000</v>
      </c>
      <c r="M139" s="5">
        <v>1313085000</v>
      </c>
      <c r="N139" s="5">
        <v>1528564000</v>
      </c>
      <c r="O139" s="5">
        <v>2115253000</v>
      </c>
      <c r="P139" s="5">
        <v>2414440000</v>
      </c>
      <c r="Q139" s="5">
        <v>1489084000</v>
      </c>
      <c r="R139" s="5">
        <v>1806881000</v>
      </c>
    </row>
    <row r="140" spans="3:18" ht="15.5" x14ac:dyDescent="0.35">
      <c r="C140" t="s">
        <v>175</v>
      </c>
      <c r="E140" s="5">
        <v>-40950000</v>
      </c>
      <c r="F140" s="5">
        <v>-785286000</v>
      </c>
      <c r="G140" s="5">
        <v>-192250000</v>
      </c>
      <c r="I140" s="5">
        <v>-1018786000</v>
      </c>
      <c r="J140" s="5">
        <v>-574130000</v>
      </c>
      <c r="K140" s="5">
        <v>-382387000</v>
      </c>
      <c r="L140" s="5">
        <v>-299255000</v>
      </c>
      <c r="M140" s="5">
        <v>-212794000</v>
      </c>
      <c r="N140" s="5">
        <v>-47100000</v>
      </c>
      <c r="O140" s="5">
        <v>-1069379000</v>
      </c>
      <c r="P140" s="5">
        <v>-114180000</v>
      </c>
      <c r="Q140" s="5">
        <v>-177466000</v>
      </c>
    </row>
    <row r="141" spans="3:18" ht="15.5" x14ac:dyDescent="0.35">
      <c r="C141" t="s">
        <v>1125</v>
      </c>
      <c r="Q141" s="5">
        <v>73000000000</v>
      </c>
    </row>
    <row r="142" spans="3:18" ht="15.5" x14ac:dyDescent="0.35">
      <c r="C142" t="s">
        <v>220</v>
      </c>
      <c r="N142" s="5">
        <v>435906000</v>
      </c>
      <c r="O142" s="5">
        <v>669348835000</v>
      </c>
      <c r="P142" s="5">
        <v>-28212749000</v>
      </c>
    </row>
    <row r="143" spans="3:18" ht="15.5" x14ac:dyDescent="0.35">
      <c r="C143" t="s">
        <v>2221</v>
      </c>
      <c r="D143" s="5">
        <v>37500000000</v>
      </c>
      <c r="F143" s="5">
        <v>1000</v>
      </c>
      <c r="G143" s="5">
        <v>-25317130000</v>
      </c>
      <c r="I143" s="5">
        <v>-317129000</v>
      </c>
      <c r="L143" s="5">
        <v>-110000000000</v>
      </c>
      <c r="M143" s="5">
        <v>-255000000000</v>
      </c>
    </row>
    <row r="144" spans="3:18" ht="15.5" x14ac:dyDescent="0.35">
      <c r="C144" t="s">
        <v>2222</v>
      </c>
      <c r="F144" s="5">
        <v>172167824000</v>
      </c>
      <c r="G144" s="5">
        <v>-170000000000</v>
      </c>
      <c r="I144" s="5">
        <v>2167824000</v>
      </c>
      <c r="J144" s="5">
        <v>1001067000</v>
      </c>
    </row>
    <row r="145" spans="3:18" ht="15.5" x14ac:dyDescent="0.35">
      <c r="C145" t="s">
        <v>2223</v>
      </c>
      <c r="D145" s="5">
        <v>70010066000</v>
      </c>
      <c r="E145" s="5">
        <v>260811814000</v>
      </c>
      <c r="F145" s="5">
        <v>16804973000</v>
      </c>
      <c r="I145" s="5">
        <v>16804973000</v>
      </c>
      <c r="J145" s="5">
        <v>40072729000</v>
      </c>
    </row>
    <row r="146" spans="3:18" ht="15.5" x14ac:dyDescent="0.35">
      <c r="C146" t="s">
        <v>2048</v>
      </c>
      <c r="K146" s="5">
        <v>221000000</v>
      </c>
      <c r="O146" s="5">
        <v>25000000</v>
      </c>
    </row>
    <row r="147" spans="3:18" ht="15.5" x14ac:dyDescent="0.35">
      <c r="C147" t="s">
        <v>2224</v>
      </c>
      <c r="O147" s="5">
        <v>497986000</v>
      </c>
      <c r="P147" s="5">
        <v>5000000000</v>
      </c>
    </row>
    <row r="148" spans="3:18" ht="15.5" x14ac:dyDescent="0.35">
      <c r="C148" t="s">
        <v>2225</v>
      </c>
      <c r="D148" s="5">
        <v>-663618000</v>
      </c>
      <c r="E148" s="5">
        <v>663618000</v>
      </c>
      <c r="F148" s="5">
        <v>-754680000</v>
      </c>
      <c r="G148" s="5">
        <v>754680000</v>
      </c>
    </row>
    <row r="149" spans="3:18" ht="15.5" x14ac:dyDescent="0.35">
      <c r="C149" t="s">
        <v>2226</v>
      </c>
      <c r="F149" s="5">
        <v>10000000000</v>
      </c>
      <c r="G149" s="5">
        <v>30840000000</v>
      </c>
      <c r="I149" s="5">
        <v>40840000000</v>
      </c>
    </row>
    <row r="150" spans="3:18" ht="15.5" x14ac:dyDescent="0.35">
      <c r="C150" t="s">
        <v>629</v>
      </c>
      <c r="F150" s="5">
        <v>-310000000000</v>
      </c>
      <c r="G150" s="5">
        <v>100000000000</v>
      </c>
      <c r="I150" s="5">
        <v>-310000000000</v>
      </c>
      <c r="J150" s="5">
        <v>-120000000000</v>
      </c>
      <c r="K150" s="5">
        <v>-20000000000</v>
      </c>
      <c r="N150" s="5">
        <v>29122403000</v>
      </c>
      <c r="O150" s="5">
        <v>-29122403000</v>
      </c>
    </row>
    <row r="151" spans="3:18" ht="15.5" x14ac:dyDescent="0.35">
      <c r="C151" t="s">
        <v>1955</v>
      </c>
      <c r="D151" s="5">
        <v>663618000</v>
      </c>
      <c r="G151" s="5">
        <v>-503120000</v>
      </c>
      <c r="J151" s="5">
        <v>20000000000</v>
      </c>
    </row>
    <row r="152" spans="3:18" ht="15.5" x14ac:dyDescent="0.35">
      <c r="C152" t="s">
        <v>189</v>
      </c>
      <c r="D152" s="5">
        <v>-15214859000</v>
      </c>
      <c r="E152" s="5">
        <v>-205215947000</v>
      </c>
      <c r="F152" s="5">
        <v>-20450324000</v>
      </c>
      <c r="G152" s="5">
        <v>-183958051000</v>
      </c>
      <c r="I152" s="5">
        <v>82180820000</v>
      </c>
      <c r="J152" s="5">
        <v>-78286810000</v>
      </c>
      <c r="K152" s="5">
        <v>-84607725000</v>
      </c>
      <c r="L152" s="5">
        <v>111649916000</v>
      </c>
      <c r="M152" s="5">
        <v>141577324000</v>
      </c>
      <c r="N152" s="5">
        <v>-74693855000</v>
      </c>
      <c r="O152" s="5">
        <v>-695910676000</v>
      </c>
      <c r="P152" s="5">
        <v>504674246000</v>
      </c>
      <c r="Q152" s="5">
        <v>262142437000</v>
      </c>
      <c r="R152" s="5">
        <v>-142800974000</v>
      </c>
    </row>
    <row r="153" spans="3:18" ht="15.5" x14ac:dyDescent="0.35">
      <c r="C153" t="s">
        <v>204</v>
      </c>
      <c r="J153" s="5">
        <v>-52090218000</v>
      </c>
      <c r="K153" s="5">
        <v>-53764235000</v>
      </c>
      <c r="L153" s="5">
        <v>-67091786000</v>
      </c>
      <c r="M153" s="5">
        <v>-57620777000</v>
      </c>
      <c r="N153" s="5">
        <v>-92540295000</v>
      </c>
      <c r="O153" s="5">
        <v>-18407235000</v>
      </c>
      <c r="P153" s="5">
        <v>-53485454000</v>
      </c>
    </row>
    <row r="154" spans="3:18" ht="15.5" x14ac:dyDescent="0.35">
      <c r="C154" t="s">
        <v>497</v>
      </c>
      <c r="Q154" s="5">
        <v>452073422000</v>
      </c>
    </row>
    <row r="155" spans="3:18" ht="15.5" x14ac:dyDescent="0.35">
      <c r="C155" t="s">
        <v>2227</v>
      </c>
      <c r="M155" s="5">
        <v>95959800000</v>
      </c>
    </row>
    <row r="156" spans="3:18" ht="15.5" x14ac:dyDescent="0.35">
      <c r="C156" t="s">
        <v>2228</v>
      </c>
      <c r="L156" s="5">
        <v>1515397000</v>
      </c>
      <c r="M156" s="5">
        <v>1389000</v>
      </c>
      <c r="N156" s="5">
        <v>336077000</v>
      </c>
      <c r="O156" s="5">
        <v>13508475000</v>
      </c>
    </row>
    <row r="157" spans="3:18" ht="15.5" x14ac:dyDescent="0.35">
      <c r="C157" t="s">
        <v>2229</v>
      </c>
      <c r="M157" s="5">
        <v>143430000000</v>
      </c>
      <c r="N157" s="5">
        <v>50000000000</v>
      </c>
      <c r="O157" s="5">
        <v>-100000000000</v>
      </c>
      <c r="P157" s="5">
        <v>100000000000</v>
      </c>
      <c r="R157" s="5">
        <v>149500000000</v>
      </c>
    </row>
    <row r="158" spans="3:18" ht="15.5" x14ac:dyDescent="0.35">
      <c r="C158" t="s">
        <v>638</v>
      </c>
      <c r="G158" s="5">
        <v>-179569379000</v>
      </c>
      <c r="I158" s="5">
        <v>-179569379000</v>
      </c>
      <c r="J158" s="5">
        <v>-3563575000</v>
      </c>
      <c r="K158" s="5">
        <v>-855319000</v>
      </c>
      <c r="L158" s="5">
        <v>-757803000</v>
      </c>
      <c r="M158" s="5">
        <v>-16333923000</v>
      </c>
      <c r="Q158" s="5">
        <v>-149500000000</v>
      </c>
    </row>
    <row r="159" spans="3:18" ht="15.5" x14ac:dyDescent="0.35">
      <c r="C159" t="s">
        <v>2230</v>
      </c>
      <c r="I159" s="5">
        <v>300000000000</v>
      </c>
    </row>
    <row r="160" spans="3:18" ht="15.5" x14ac:dyDescent="0.35">
      <c r="C160" t="s">
        <v>971</v>
      </c>
      <c r="F160" s="5">
        <v>-35243000</v>
      </c>
      <c r="G160" s="5">
        <v>166077000</v>
      </c>
      <c r="I160" s="5">
        <v>-2360310000</v>
      </c>
    </row>
    <row r="161" spans="2:18" ht="15.5" x14ac:dyDescent="0.35">
      <c r="C161" t="s">
        <v>2231</v>
      </c>
      <c r="D161" s="5">
        <v>-15000000000</v>
      </c>
      <c r="F161" s="5">
        <v>-15000000000</v>
      </c>
      <c r="I161" s="5">
        <v>-15000000000</v>
      </c>
    </row>
    <row r="162" spans="2:18" ht="15.5" x14ac:dyDescent="0.35">
      <c r="C162" t="s">
        <v>2232</v>
      </c>
      <c r="F162" s="5">
        <v>25469000</v>
      </c>
      <c r="G162" s="5">
        <v>-25469000</v>
      </c>
      <c r="J162" s="5">
        <v>-2607527000</v>
      </c>
      <c r="K162" s="5">
        <v>-9988171000</v>
      </c>
      <c r="L162" s="5">
        <v>-17015892000</v>
      </c>
      <c r="M162" s="5">
        <v>-23859165000</v>
      </c>
      <c r="N162" s="5">
        <v>-32489637000</v>
      </c>
      <c r="O162" s="5">
        <v>-39315916000</v>
      </c>
      <c r="P162" s="5">
        <v>-73562239000</v>
      </c>
      <c r="Q162" s="5">
        <v>-94650203000</v>
      </c>
      <c r="R162" s="5">
        <v>-96940531000</v>
      </c>
    </row>
    <row r="163" spans="2:18" ht="15.5" x14ac:dyDescent="0.35">
      <c r="C163" t="s">
        <v>428</v>
      </c>
      <c r="L163" s="5">
        <v>200000000000</v>
      </c>
    </row>
    <row r="164" spans="2:18" ht="15.5" x14ac:dyDescent="0.35">
      <c r="C164" t="s">
        <v>2233</v>
      </c>
      <c r="E164" s="5">
        <v>-205000000000</v>
      </c>
      <c r="F164" s="5">
        <v>-5000000000</v>
      </c>
      <c r="G164" s="5">
        <v>-5000000000</v>
      </c>
      <c r="I164" s="5">
        <v>-20000000000</v>
      </c>
      <c r="J164" s="5">
        <v>-20000000000</v>
      </c>
      <c r="K164" s="5">
        <v>-20000000000</v>
      </c>
      <c r="L164" s="5">
        <v>-5000000000</v>
      </c>
    </row>
    <row r="165" spans="2:18" ht="15.5" x14ac:dyDescent="0.35">
      <c r="C165" t="s">
        <v>202</v>
      </c>
      <c r="D165" s="5">
        <v>-214859000</v>
      </c>
      <c r="E165" s="5">
        <v>-215947000</v>
      </c>
      <c r="F165" s="5">
        <v>-440550000</v>
      </c>
      <c r="G165" s="5">
        <v>-124171000</v>
      </c>
      <c r="I165" s="5">
        <v>-889491000</v>
      </c>
      <c r="J165" s="5">
        <v>-25490000</v>
      </c>
      <c r="R165" s="5">
        <v>-93106000</v>
      </c>
    </row>
    <row r="166" spans="2:18" ht="15.5" x14ac:dyDescent="0.35">
      <c r="C166" t="s">
        <v>330</v>
      </c>
      <c r="G166" s="5">
        <v>594891000</v>
      </c>
    </row>
    <row r="167" spans="2:18" ht="15.5" x14ac:dyDescent="0.35">
      <c r="C167" t="s">
        <v>190</v>
      </c>
      <c r="R167" s="5">
        <v>-114379635000</v>
      </c>
    </row>
    <row r="168" spans="2:18" ht="15.5" x14ac:dyDescent="0.35">
      <c r="C168" t="s">
        <v>1775</v>
      </c>
      <c r="R168" s="5">
        <v>-2022639000</v>
      </c>
    </row>
    <row r="169" spans="2:18" ht="15.5" x14ac:dyDescent="0.35">
      <c r="C169" t="s">
        <v>1851</v>
      </c>
      <c r="O169" s="5">
        <v>-551696000000</v>
      </c>
      <c r="P169" s="5">
        <v>551696000000</v>
      </c>
      <c r="Q169" s="5">
        <v>33235500000</v>
      </c>
    </row>
    <row r="170" spans="2:18" ht="15.5" x14ac:dyDescent="0.35">
      <c r="C170" t="s">
        <v>226</v>
      </c>
      <c r="D170" s="5">
        <v>213503359000</v>
      </c>
      <c r="E170" s="5">
        <v>-68525275000</v>
      </c>
      <c r="F170" s="5">
        <v>12069723000</v>
      </c>
      <c r="G170" s="5">
        <v>-31690389000</v>
      </c>
      <c r="I170" s="5">
        <v>51920080000</v>
      </c>
      <c r="J170" s="5">
        <v>56512374000</v>
      </c>
      <c r="K170" s="5">
        <v>50520125000</v>
      </c>
      <c r="L170" s="5">
        <v>242847713000</v>
      </c>
      <c r="M170" s="5">
        <v>-51000751000</v>
      </c>
      <c r="N170" s="5">
        <v>80531309000</v>
      </c>
      <c r="O170" s="5">
        <v>-21752185000</v>
      </c>
      <c r="P170" s="5">
        <v>11762799000</v>
      </c>
      <c r="Q170" s="5">
        <v>35696609000</v>
      </c>
      <c r="R170" s="5">
        <v>3233654000</v>
      </c>
    </row>
    <row r="171" spans="2:18" ht="15.5" x14ac:dyDescent="0.35">
      <c r="C171" t="s">
        <v>227</v>
      </c>
      <c r="E171" s="5">
        <v>491185156000</v>
      </c>
      <c r="I171" s="5">
        <v>439265076000</v>
      </c>
      <c r="J171" s="5">
        <v>382752702000</v>
      </c>
      <c r="K171" s="5">
        <v>332232577000</v>
      </c>
      <c r="L171" s="5">
        <v>89384864000</v>
      </c>
      <c r="M171" s="5">
        <v>140385615000</v>
      </c>
      <c r="N171" s="5">
        <v>59854306000</v>
      </c>
      <c r="O171" s="5">
        <v>81606491000</v>
      </c>
      <c r="P171" s="5">
        <v>69879626000</v>
      </c>
      <c r="Q171" s="5">
        <v>34183017000</v>
      </c>
      <c r="R171" s="5">
        <v>30949363000</v>
      </c>
    </row>
    <row r="172" spans="2:18" ht="15.5" x14ac:dyDescent="0.35">
      <c r="C172" t="s">
        <v>2234</v>
      </c>
      <c r="P172" s="5">
        <v>-35934000</v>
      </c>
    </row>
    <row r="173" spans="2:18" ht="15.5" x14ac:dyDescent="0.35">
      <c r="C173" t="s">
        <v>229</v>
      </c>
      <c r="D173" s="5">
        <v>213503359000</v>
      </c>
      <c r="E173" s="5">
        <v>422659881000</v>
      </c>
      <c r="F173" s="5">
        <v>12069723000</v>
      </c>
      <c r="G173" s="5">
        <v>-31690389000</v>
      </c>
      <c r="I173" s="5">
        <v>491185156000</v>
      </c>
      <c r="J173" s="5">
        <v>439265076000</v>
      </c>
      <c r="K173" s="5">
        <v>382752702000</v>
      </c>
      <c r="L173" s="5">
        <v>332232577000</v>
      </c>
      <c r="M173" s="5">
        <v>89384864000</v>
      </c>
      <c r="N173" s="5">
        <v>140385615000</v>
      </c>
      <c r="O173" s="5">
        <v>59854306000</v>
      </c>
      <c r="P173" s="5">
        <v>81606491000</v>
      </c>
      <c r="Q173" s="5">
        <v>69879626000</v>
      </c>
      <c r="R173" s="5">
        <v>34183017000</v>
      </c>
    </row>
    <row r="175" spans="2:18" ht="15.5" x14ac:dyDescent="0.35">
      <c r="B175" t="s">
        <v>230</v>
      </c>
      <c r="C175" t="s">
        <v>12</v>
      </c>
      <c r="D175" s="5">
        <v>9250000000</v>
      </c>
      <c r="E175" s="5">
        <v>9250000000</v>
      </c>
      <c r="F175" s="5">
        <v>9250000000</v>
      </c>
      <c r="G175" s="5">
        <v>9250000000</v>
      </c>
      <c r="I175" s="5">
        <v>9250000000</v>
      </c>
      <c r="J175" s="5">
        <v>9250000000</v>
      </c>
      <c r="K175" s="5">
        <v>9250000000</v>
      </c>
      <c r="L175" s="5">
        <v>9250000000</v>
      </c>
      <c r="M175" s="5">
        <v>9240000000</v>
      </c>
      <c r="N175" s="5">
        <v>8710000000</v>
      </c>
      <c r="O175" s="5">
        <v>8710000000</v>
      </c>
      <c r="P175" s="5">
        <v>8640000000</v>
      </c>
      <c r="Q175" s="5">
        <v>8640000000</v>
      </c>
      <c r="R175" s="5">
        <v>5540000000</v>
      </c>
    </row>
    <row r="176" spans="2:18" ht="15.5" x14ac:dyDescent="0.35">
      <c r="C176" t="s">
        <v>231</v>
      </c>
      <c r="D176" s="6">
        <v>6.47</v>
      </c>
      <c r="E176" s="6">
        <v>4.24</v>
      </c>
      <c r="F176" s="6">
        <v>8.93</v>
      </c>
      <c r="G176" s="6">
        <v>5.54</v>
      </c>
    </row>
    <row r="177" spans="3:7" ht="15.5" x14ac:dyDescent="0.35">
      <c r="C177" t="s">
        <v>232</v>
      </c>
      <c r="D177" s="6">
        <v>34.31</v>
      </c>
      <c r="E177" s="6">
        <v>58.96</v>
      </c>
      <c r="F177" s="6">
        <v>34.94</v>
      </c>
      <c r="G177" s="6">
        <v>109.21</v>
      </c>
    </row>
    <row r="178" spans="3:7" ht="15.5" x14ac:dyDescent="0.35">
      <c r="C178" t="s">
        <v>67</v>
      </c>
      <c r="D178" s="6">
        <v>1.87</v>
      </c>
      <c r="E178" s="6">
        <v>3.18</v>
      </c>
      <c r="F178" s="6">
        <v>3.04</v>
      </c>
      <c r="G178" s="6">
        <v>6.92</v>
      </c>
    </row>
    <row r="179" spans="3:7" ht="15.5" x14ac:dyDescent="0.35">
      <c r="C179" t="s">
        <v>233</v>
      </c>
      <c r="D179" s="6">
        <v>135889999999.99998</v>
      </c>
      <c r="E179" s="5">
        <v>53190000000</v>
      </c>
      <c r="F179" s="5">
        <v>115560000000</v>
      </c>
      <c r="G179" s="5">
        <v>70330000000</v>
      </c>
    </row>
    <row r="180" spans="3:7" ht="15.5" x14ac:dyDescent="0.35">
      <c r="C180" t="s">
        <v>234</v>
      </c>
      <c r="D180" s="6">
        <v>3.1E-2</v>
      </c>
      <c r="E180" s="6">
        <v>2.4799999999999999E-2</v>
      </c>
      <c r="F180" s="6">
        <v>4.1299999999999996E-2</v>
      </c>
      <c r="G180" s="6">
        <v>2.8399999999999998E-2</v>
      </c>
    </row>
    <row r="181" spans="3:7" ht="15.5" x14ac:dyDescent="0.35">
      <c r="C181" t="s">
        <v>235</v>
      </c>
      <c r="D181" s="6">
        <v>0.10009999999999999</v>
      </c>
      <c r="E181" s="6">
        <v>7.2999999999999995E-2</v>
      </c>
      <c r="F181" s="6">
        <v>0.1653</v>
      </c>
      <c r="G181" s="6">
        <v>0.1229</v>
      </c>
    </row>
    <row r="182" spans="3:7" ht="15.5" x14ac:dyDescent="0.35">
      <c r="C182" t="s">
        <v>236</v>
      </c>
      <c r="D182" s="6">
        <v>9.4E-2</v>
      </c>
      <c r="E182" s="6">
        <v>5.6100000000000004E-2</v>
      </c>
      <c r="F182" s="6">
        <v>0.11810000000000001</v>
      </c>
      <c r="G182" s="6">
        <v>7.6299999999999993E-2</v>
      </c>
    </row>
    <row r="183" spans="3:7" ht="15.5" x14ac:dyDescent="0.35">
      <c r="C183" t="s">
        <v>237</v>
      </c>
      <c r="D183" s="6">
        <v>10.92</v>
      </c>
      <c r="E183" s="6">
        <v>6.38</v>
      </c>
      <c r="F183" s="6">
        <v>9.0299999999999994</v>
      </c>
      <c r="G183" s="6">
        <v>4.47</v>
      </c>
    </row>
    <row r="184" spans="3:7" ht="15.5" x14ac:dyDescent="0.35">
      <c r="C184" t="s">
        <v>443</v>
      </c>
      <c r="D184" s="5">
        <v>598000000000</v>
      </c>
      <c r="E184" s="5">
        <v>538000000000</v>
      </c>
      <c r="F184" s="5">
        <v>500000000000</v>
      </c>
      <c r="G184" s="5">
        <v>417000000000</v>
      </c>
    </row>
    <row r="185" spans="3:7" ht="15.5" x14ac:dyDescent="0.35">
      <c r="C185" t="s">
        <v>238</v>
      </c>
      <c r="D185" s="6">
        <v>3.44</v>
      </c>
      <c r="E185" s="6">
        <v>4.3</v>
      </c>
      <c r="F185" s="6">
        <v>5.77</v>
      </c>
      <c r="G185" s="6">
        <v>13.42</v>
      </c>
    </row>
    <row r="186" spans="3:7" ht="15.5" x14ac:dyDescent="0.35">
      <c r="C186" t="s">
        <v>239</v>
      </c>
      <c r="D186" s="6">
        <v>64.61</v>
      </c>
      <c r="E186" s="6">
        <v>58.17</v>
      </c>
      <c r="F186" s="6">
        <v>54.04</v>
      </c>
      <c r="G186" s="6">
        <v>45.09</v>
      </c>
    </row>
    <row r="187" spans="3:7" ht="15.5" x14ac:dyDescent="0.35">
      <c r="C187" t="s">
        <v>240</v>
      </c>
      <c r="D187" s="6">
        <v>3.44</v>
      </c>
      <c r="E187" s="6">
        <v>4.3</v>
      </c>
      <c r="F187" s="6">
        <v>5.77</v>
      </c>
      <c r="G187" s="6">
        <v>13.42</v>
      </c>
    </row>
    <row r="188" spans="3:7" ht="15.5" x14ac:dyDescent="0.35">
      <c r="C188" t="s">
        <v>241</v>
      </c>
      <c r="D188" s="6">
        <v>64.61</v>
      </c>
      <c r="E188" s="6">
        <v>58.17</v>
      </c>
      <c r="F188" s="6">
        <v>54.04</v>
      </c>
      <c r="G188" s="6">
        <v>45.09</v>
      </c>
    </row>
    <row r="189" spans="3:7" ht="15.5" x14ac:dyDescent="0.35">
      <c r="C189" t="s">
        <v>242</v>
      </c>
    </row>
    <row r="190" spans="3:7" ht="15.5" x14ac:dyDescent="0.35">
      <c r="C190" t="s">
        <v>243</v>
      </c>
      <c r="D190" s="5">
        <v>298000000000</v>
      </c>
      <c r="E190" s="5">
        <v>298000000000</v>
      </c>
      <c r="F190" s="5">
        <v>498000000000</v>
      </c>
      <c r="G190" s="5">
        <v>498000000000</v>
      </c>
    </row>
    <row r="191" spans="3:7" ht="15.5" x14ac:dyDescent="0.35">
      <c r="C191" t="s">
        <v>306</v>
      </c>
      <c r="D191" s="5">
        <v>598000000000</v>
      </c>
      <c r="E191" s="5">
        <v>538000000000</v>
      </c>
      <c r="F191" s="5">
        <v>500000000000</v>
      </c>
      <c r="G191" s="5">
        <v>417000000000</v>
      </c>
    </row>
    <row r="192" spans="3:7" ht="15.5" x14ac:dyDescent="0.35">
      <c r="C192" t="s">
        <v>24</v>
      </c>
      <c r="D192" s="5">
        <v>298000000000</v>
      </c>
      <c r="E192" s="5">
        <v>298000000000</v>
      </c>
      <c r="F192" s="5">
        <v>498000000000</v>
      </c>
      <c r="G192" s="5">
        <v>498000000000</v>
      </c>
    </row>
    <row r="193" spans="3:18" ht="15.5" x14ac:dyDescent="0.35">
      <c r="C193" t="s">
        <v>21</v>
      </c>
      <c r="D193" s="5">
        <v>-338000000000</v>
      </c>
      <c r="E193" s="5">
        <v>-125000000000</v>
      </c>
      <c r="F193" s="5">
        <v>7000000000</v>
      </c>
      <c r="G193" s="5">
        <v>19000000000</v>
      </c>
    </row>
    <row r="194" spans="3:18" ht="15.5" x14ac:dyDescent="0.35">
      <c r="C194" t="s">
        <v>245</v>
      </c>
      <c r="D194" s="5">
        <v>567000000000</v>
      </c>
      <c r="E194" s="5">
        <v>461000000000</v>
      </c>
      <c r="F194" s="5">
        <v>622000000000</v>
      </c>
      <c r="G194" s="5">
        <v>536000000000</v>
      </c>
    </row>
    <row r="195" spans="3:18" ht="15.5" x14ac:dyDescent="0.35">
      <c r="C195" t="s">
        <v>246</v>
      </c>
      <c r="D195" s="5">
        <v>121000000000</v>
      </c>
      <c r="E195" s="5">
        <v>-125000000000</v>
      </c>
      <c r="F195" s="5">
        <v>145000000000</v>
      </c>
      <c r="G195" s="5">
        <v>216000000000</v>
      </c>
    </row>
    <row r="196" spans="3:18" ht="15.5" x14ac:dyDescent="0.35">
      <c r="C196" t="s">
        <v>247</v>
      </c>
      <c r="E196" s="5">
        <v>0</v>
      </c>
      <c r="F196" s="5">
        <v>-1000000000</v>
      </c>
      <c r="G196" s="5">
        <v>0</v>
      </c>
    </row>
    <row r="197" spans="3:18" ht="15.5" x14ac:dyDescent="0.35">
      <c r="C197" t="s">
        <v>13</v>
      </c>
      <c r="D197" s="5">
        <v>121000000000</v>
      </c>
      <c r="E197" s="5">
        <v>-125000000000</v>
      </c>
      <c r="F197" s="5">
        <v>144000000000</v>
      </c>
      <c r="G197" s="5">
        <v>216000000000</v>
      </c>
    </row>
    <row r="198" spans="3:18" ht="15.5" x14ac:dyDescent="0.35">
      <c r="C198" t="s">
        <v>16</v>
      </c>
      <c r="D198" s="6">
        <v>13.06</v>
      </c>
      <c r="E198" s="6">
        <v>-13.54</v>
      </c>
      <c r="F198" s="6">
        <v>15.56</v>
      </c>
      <c r="G198" s="6">
        <v>23.34</v>
      </c>
    </row>
    <row r="199" spans="3:18" ht="15.5" x14ac:dyDescent="0.35">
      <c r="C199" t="s">
        <v>52</v>
      </c>
      <c r="I199" s="6">
        <v>24.28</v>
      </c>
      <c r="J199" s="6">
        <v>12.8</v>
      </c>
      <c r="K199" s="6">
        <v>1.69</v>
      </c>
      <c r="L199" s="6">
        <v>0.37</v>
      </c>
      <c r="M199" s="6">
        <v>10.19</v>
      </c>
      <c r="N199" s="6">
        <v>4.08</v>
      </c>
      <c r="O199" s="6">
        <v>-2.4900000000000002</v>
      </c>
      <c r="P199" s="6">
        <v>-3.58</v>
      </c>
      <c r="Q199" s="6">
        <v>-98.51</v>
      </c>
      <c r="R199" s="6">
        <v>-26.35</v>
      </c>
    </row>
    <row r="200" spans="3:18" ht="15.5" x14ac:dyDescent="0.35">
      <c r="C200" t="s">
        <v>66</v>
      </c>
      <c r="I200" s="6">
        <v>12.85</v>
      </c>
      <c r="J200" s="6">
        <v>19.53</v>
      </c>
      <c r="K200" s="6">
        <v>68.64</v>
      </c>
      <c r="L200" s="6">
        <v>464.86</v>
      </c>
      <c r="M200" s="6">
        <v>18.55</v>
      </c>
      <c r="N200" s="6">
        <v>40.200000000000003</v>
      </c>
      <c r="O200" s="6">
        <v>-155.82</v>
      </c>
      <c r="P200" s="6">
        <v>-20.11</v>
      </c>
      <c r="Q200" s="6">
        <v>-6.14</v>
      </c>
      <c r="R200" s="5">
        <v>0</v>
      </c>
    </row>
    <row r="201" spans="3:18" ht="15.5" x14ac:dyDescent="0.35">
      <c r="C201" t="s">
        <v>69</v>
      </c>
      <c r="I201" s="6">
        <v>0.83</v>
      </c>
      <c r="J201" s="6">
        <v>0.69</v>
      </c>
      <c r="K201" s="6">
        <v>0.33</v>
      </c>
      <c r="L201" s="6">
        <v>0.56999999999999995</v>
      </c>
      <c r="M201" s="6">
        <v>0.76</v>
      </c>
      <c r="N201" s="6">
        <v>0.91</v>
      </c>
      <c r="O201" s="6">
        <v>1.96</v>
      </c>
      <c r="P201" s="6">
        <v>0.43</v>
      </c>
      <c r="Q201" s="6">
        <v>7.77</v>
      </c>
      <c r="R201" s="5">
        <v>0</v>
      </c>
    </row>
    <row r="202" spans="3:18" ht="15.5" x14ac:dyDescent="0.35">
      <c r="C202" t="s">
        <v>248</v>
      </c>
      <c r="I202" s="5">
        <v>351260000000</v>
      </c>
      <c r="J202" s="5">
        <v>271190000000</v>
      </c>
      <c r="K202" s="5">
        <v>210590000000</v>
      </c>
      <c r="L202" s="5">
        <v>61140000000</v>
      </c>
      <c r="M202" s="5">
        <v>123380000000</v>
      </c>
      <c r="N202" s="5">
        <v>143870000000</v>
      </c>
      <c r="O202" s="5">
        <v>12610000000</v>
      </c>
      <c r="P202" s="5">
        <v>25900000000</v>
      </c>
    </row>
    <row r="203" spans="3:18" ht="15.5" x14ac:dyDescent="0.35">
      <c r="C203" t="s">
        <v>249</v>
      </c>
      <c r="I203" s="6">
        <v>0.11230000000000001</v>
      </c>
      <c r="J203" s="6">
        <v>7.400000000000001E-2</v>
      </c>
      <c r="K203" s="6">
        <v>8.5000000000000006E-3</v>
      </c>
      <c r="L203" s="6">
        <v>2.3999999999999998E-3</v>
      </c>
      <c r="M203" s="6">
        <v>7.5600000000000001E-2</v>
      </c>
      <c r="N203" s="6">
        <v>5.0499999999999996E-2</v>
      </c>
      <c r="O203" s="6">
        <v>-2.5099999999999997E-2</v>
      </c>
      <c r="P203" s="6">
        <v>-1.9299999999999998E-2</v>
      </c>
      <c r="Q203" s="6">
        <v>-0.77829999999999999</v>
      </c>
      <c r="R203" s="6">
        <v>-8.1699999999999995E-2</v>
      </c>
    </row>
    <row r="204" spans="3:18" ht="15.5" x14ac:dyDescent="0.35">
      <c r="C204" t="s">
        <v>250</v>
      </c>
      <c r="I204" s="6">
        <v>0.44929999999999998</v>
      </c>
      <c r="J204" s="6">
        <v>0.43049999999999999</v>
      </c>
      <c r="K204" s="6">
        <v>0.1</v>
      </c>
      <c r="L204" s="6">
        <v>2.4E-2</v>
      </c>
      <c r="M204" s="6">
        <v>0.69069999999999998</v>
      </c>
      <c r="N204" s="6">
        <v>-0.67689999999999995</v>
      </c>
      <c r="O204" s="6">
        <v>0.46549999999999997</v>
      </c>
      <c r="P204" s="6">
        <v>0.8123999999999999</v>
      </c>
      <c r="Q204" s="6">
        <v>104.39239999999999</v>
      </c>
      <c r="R204" s="6">
        <v>-0.37189999999999995</v>
      </c>
    </row>
    <row r="205" spans="3:18" ht="15.5" x14ac:dyDescent="0.35">
      <c r="C205" t="s">
        <v>251</v>
      </c>
      <c r="I205" s="6">
        <v>0.42479999999999996</v>
      </c>
      <c r="J205" s="6">
        <v>0.45469999999999999</v>
      </c>
      <c r="K205" s="6">
        <v>0.36020000000000002</v>
      </c>
      <c r="L205" s="6">
        <v>0.11230000000000001</v>
      </c>
      <c r="M205" s="6">
        <v>0.38170000000000004</v>
      </c>
      <c r="N205" s="6">
        <v>0.61219999999999997</v>
      </c>
      <c r="O205" s="6">
        <v>3.5000000000000003E-2</v>
      </c>
      <c r="P205" s="6">
        <v>5.8200000000000002E-2</v>
      </c>
      <c r="Q205" s="6">
        <v>-0.69620000000000004</v>
      </c>
      <c r="R205" s="6">
        <v>-0.2084</v>
      </c>
    </row>
    <row r="206" spans="3:18" ht="15.5" x14ac:dyDescent="0.35">
      <c r="C206" t="s">
        <v>252</v>
      </c>
      <c r="I206" s="6">
        <v>6.99</v>
      </c>
      <c r="J206" s="6">
        <v>6.15</v>
      </c>
      <c r="K206" s="6">
        <v>3.98</v>
      </c>
      <c r="L206" s="6">
        <v>1.2</v>
      </c>
      <c r="M206" s="6">
        <v>3.45</v>
      </c>
      <c r="N206" s="6">
        <v>3.83</v>
      </c>
      <c r="O206" s="6">
        <v>0.2</v>
      </c>
      <c r="P206" s="6">
        <v>0.3</v>
      </c>
      <c r="Q206" s="6">
        <v>-2.56</v>
      </c>
      <c r="R206" s="6">
        <v>-0.46</v>
      </c>
    </row>
    <row r="207" spans="3:18" ht="15.5" x14ac:dyDescent="0.35">
      <c r="C207" t="s">
        <v>63</v>
      </c>
      <c r="I207" s="6">
        <v>5.77</v>
      </c>
      <c r="J207" s="6">
        <v>8.41</v>
      </c>
      <c r="K207" s="6">
        <v>6.86</v>
      </c>
      <c r="L207" s="6">
        <v>11.23</v>
      </c>
      <c r="M207" s="6">
        <v>12.8</v>
      </c>
      <c r="N207" s="6">
        <v>-27.2</v>
      </c>
      <c r="O207" s="6">
        <v>-72.66</v>
      </c>
      <c r="P207" s="6">
        <v>-16.36</v>
      </c>
      <c r="Q207" s="6">
        <v>-643.62</v>
      </c>
      <c r="R207" s="5">
        <v>0</v>
      </c>
    </row>
    <row r="208" spans="3:18" ht="15.5" x14ac:dyDescent="0.35">
      <c r="C208" t="s">
        <v>60</v>
      </c>
      <c r="I208" s="6">
        <v>54.04</v>
      </c>
      <c r="J208" s="6">
        <v>29.73</v>
      </c>
      <c r="K208" s="6">
        <v>16.899999999999999</v>
      </c>
      <c r="L208" s="6">
        <v>15.31</v>
      </c>
      <c r="M208" s="6">
        <v>14.76</v>
      </c>
      <c r="N208" s="6">
        <v>-6.03</v>
      </c>
      <c r="O208" s="6">
        <v>-5.34</v>
      </c>
      <c r="P208" s="6">
        <v>-4.4000000000000004</v>
      </c>
      <c r="Q208" s="6">
        <v>-0.94</v>
      </c>
      <c r="R208" s="6">
        <v>70.86</v>
      </c>
    </row>
    <row r="209" spans="2:18" ht="15.5" x14ac:dyDescent="0.35">
      <c r="C209" t="s">
        <v>253</v>
      </c>
      <c r="I209" s="6">
        <v>5.77</v>
      </c>
      <c r="J209" s="6">
        <v>8.41</v>
      </c>
      <c r="K209" s="6">
        <v>6.86</v>
      </c>
      <c r="L209" s="6">
        <v>11.23</v>
      </c>
      <c r="M209" s="6">
        <v>12.8</v>
      </c>
      <c r="N209" s="6">
        <v>-27.2</v>
      </c>
      <c r="O209" s="6">
        <v>-72.66</v>
      </c>
      <c r="P209" s="6">
        <v>-16.36</v>
      </c>
      <c r="Q209" s="6">
        <v>-643.62</v>
      </c>
      <c r="R209" s="5">
        <v>0</v>
      </c>
    </row>
    <row r="210" spans="2:18" ht="15.5" x14ac:dyDescent="0.35">
      <c r="C210" t="s">
        <v>254</v>
      </c>
      <c r="I210" s="6">
        <v>54.04</v>
      </c>
      <c r="J210" s="6">
        <v>29.73</v>
      </c>
      <c r="K210" s="6">
        <v>16.899999999999999</v>
      </c>
      <c r="L210" s="6">
        <v>15.31</v>
      </c>
      <c r="M210" s="6">
        <v>14.76</v>
      </c>
      <c r="N210" s="6">
        <v>-6.03</v>
      </c>
      <c r="O210" s="6">
        <v>-5.34</v>
      </c>
      <c r="P210" s="6">
        <v>-4.4000000000000004</v>
      </c>
      <c r="Q210" s="6">
        <v>-0.94</v>
      </c>
      <c r="R210" s="6">
        <v>70.86</v>
      </c>
    </row>
    <row r="211" spans="2:18" ht="15.5" x14ac:dyDescent="0.35">
      <c r="C211" t="s">
        <v>255</v>
      </c>
      <c r="J211" s="5">
        <v>41000000000</v>
      </c>
      <c r="K211" s="5">
        <v>44000000000</v>
      </c>
      <c r="L211" s="5">
        <v>44000000000</v>
      </c>
      <c r="M211" s="5">
        <v>39000000000</v>
      </c>
      <c r="N211" s="5">
        <v>50000000000</v>
      </c>
      <c r="Q211" s="5">
        <v>264000000000</v>
      </c>
      <c r="R211" s="5">
        <v>860000000000</v>
      </c>
    </row>
    <row r="212" spans="2:18" ht="15.5" x14ac:dyDescent="0.35">
      <c r="C212" t="s">
        <v>256</v>
      </c>
      <c r="I212" s="5">
        <v>498000000000</v>
      </c>
      <c r="J212" s="5">
        <v>200000000000</v>
      </c>
      <c r="K212" s="5">
        <v>252000000000</v>
      </c>
      <c r="L212" s="5">
        <v>306000000000</v>
      </c>
      <c r="M212" s="5">
        <v>173000000000</v>
      </c>
      <c r="N212" s="5">
        <v>231000000000</v>
      </c>
      <c r="O212" s="5">
        <v>323000000000</v>
      </c>
      <c r="P212" s="5">
        <v>442000000000</v>
      </c>
      <c r="Q212" s="5">
        <v>395000000000</v>
      </c>
    </row>
    <row r="213" spans="2:18" ht="15.5" x14ac:dyDescent="0.35">
      <c r="C213" t="s">
        <v>26</v>
      </c>
      <c r="I213" s="5">
        <v>498000000000</v>
      </c>
      <c r="J213" s="5">
        <v>241000000000</v>
      </c>
      <c r="K213" s="5">
        <v>296000000000</v>
      </c>
      <c r="L213" s="5">
        <v>349000000000</v>
      </c>
      <c r="M213" s="5">
        <v>212000000000</v>
      </c>
      <c r="N213" s="5">
        <v>281000000000</v>
      </c>
      <c r="O213" s="5">
        <v>323000000000</v>
      </c>
      <c r="P213" s="5">
        <v>442000000000</v>
      </c>
      <c r="Q213" s="5">
        <v>659000000000</v>
      </c>
      <c r="R213" s="5">
        <v>860000000000</v>
      </c>
    </row>
    <row r="214" spans="2:18" ht="15.5" x14ac:dyDescent="0.35">
      <c r="C214" t="s">
        <v>23</v>
      </c>
      <c r="I214" s="5">
        <v>7000000000</v>
      </c>
      <c r="J214" s="5">
        <v>-198000000000</v>
      </c>
      <c r="K214" s="5">
        <v>-87000000000</v>
      </c>
      <c r="L214" s="5">
        <v>17000000000</v>
      </c>
      <c r="M214" s="5">
        <v>123000000000</v>
      </c>
      <c r="N214" s="5">
        <v>140000000000</v>
      </c>
      <c r="O214" s="5">
        <v>263000000000</v>
      </c>
      <c r="P214" s="5">
        <v>360000000000</v>
      </c>
      <c r="Q214" s="5">
        <v>589000000000</v>
      </c>
      <c r="R214" s="5">
        <v>826000000000</v>
      </c>
    </row>
    <row r="215" spans="2:18" ht="15.5" x14ac:dyDescent="0.35">
      <c r="C215" t="s">
        <v>257</v>
      </c>
      <c r="I215" s="5">
        <v>622000000000</v>
      </c>
      <c r="J215" s="5">
        <v>178000000000</v>
      </c>
      <c r="K215" s="5">
        <v>53000000000</v>
      </c>
      <c r="L215" s="5">
        <v>-16000000000</v>
      </c>
      <c r="M215" s="5">
        <v>-55000000000</v>
      </c>
      <c r="N215" s="5">
        <v>-57000000000</v>
      </c>
      <c r="O215" s="5">
        <v>203000000000</v>
      </c>
      <c r="P215" s="5">
        <v>336000000000</v>
      </c>
      <c r="Q215" s="5">
        <v>-73000000000</v>
      </c>
      <c r="R215" s="5">
        <v>-89000000000</v>
      </c>
    </row>
    <row r="216" spans="2:18" ht="15.5" x14ac:dyDescent="0.35">
      <c r="C216" t="s">
        <v>258</v>
      </c>
      <c r="I216" s="5">
        <v>220000000000</v>
      </c>
      <c r="J216" s="5">
        <v>192000000000</v>
      </c>
      <c r="K216" s="5">
        <v>154000000000</v>
      </c>
      <c r="L216" s="5">
        <v>240000000000</v>
      </c>
      <c r="M216" s="5">
        <v>61000000000</v>
      </c>
      <c r="N216" s="5">
        <v>124000000000</v>
      </c>
      <c r="O216" s="5">
        <v>32000000000</v>
      </c>
      <c r="P216" s="5">
        <v>194000000000</v>
      </c>
      <c r="Q216" s="5">
        <v>-333000000000</v>
      </c>
      <c r="R216" s="5">
        <v>144000000000</v>
      </c>
    </row>
    <row r="217" spans="2:18" ht="15.5" x14ac:dyDescent="0.35">
      <c r="C217" t="s">
        <v>259</v>
      </c>
      <c r="I217" s="5">
        <v>-1000000000</v>
      </c>
      <c r="J217" s="5">
        <v>-1000000000</v>
      </c>
      <c r="K217" s="5">
        <v>0</v>
      </c>
      <c r="L217" s="5">
        <v>0</v>
      </c>
      <c r="M217" s="5">
        <v>0</v>
      </c>
      <c r="N217" s="5">
        <v>0</v>
      </c>
      <c r="O217" s="5">
        <v>-1000000000</v>
      </c>
      <c r="P217" s="5">
        <v>0</v>
      </c>
      <c r="Q217" s="5">
        <v>0</v>
      </c>
    </row>
    <row r="218" spans="2:18" ht="15.5" x14ac:dyDescent="0.35">
      <c r="C218" t="s">
        <v>15</v>
      </c>
      <c r="I218" s="5">
        <v>219000000000</v>
      </c>
      <c r="J218" s="5">
        <v>192000000000</v>
      </c>
      <c r="K218" s="5">
        <v>153000000000</v>
      </c>
      <c r="L218" s="5">
        <v>240000000000</v>
      </c>
      <c r="M218" s="5">
        <v>61000000000</v>
      </c>
      <c r="N218" s="5">
        <v>124000000000</v>
      </c>
      <c r="O218" s="5">
        <v>31000000000</v>
      </c>
      <c r="P218" s="5">
        <v>194000000000</v>
      </c>
      <c r="Q218" s="5">
        <v>-333000000000</v>
      </c>
      <c r="R218" s="5">
        <v>144000000000</v>
      </c>
    </row>
    <row r="219" spans="2:18" ht="15.5" x14ac:dyDescent="0.35">
      <c r="C219" t="s">
        <v>17</v>
      </c>
      <c r="I219" s="6">
        <v>23.65</v>
      </c>
      <c r="J219" s="6">
        <v>20.72</v>
      </c>
      <c r="K219" s="6">
        <v>16.559999999999999</v>
      </c>
      <c r="L219" s="6">
        <v>25.89</v>
      </c>
      <c r="M219" s="6">
        <v>6.61</v>
      </c>
      <c r="N219" s="6">
        <v>14.25</v>
      </c>
      <c r="O219" s="6">
        <v>3.59</v>
      </c>
      <c r="P219" s="6">
        <v>22.45</v>
      </c>
      <c r="Q219" s="6">
        <v>-38.53</v>
      </c>
      <c r="R219" s="6">
        <v>26.05</v>
      </c>
    </row>
    <row r="221" spans="2:18" ht="15.5" x14ac:dyDescent="0.35">
      <c r="B221" t="s">
        <v>260</v>
      </c>
      <c r="C221" t="s">
        <v>261</v>
      </c>
      <c r="D221" s="5">
        <v>60000000000</v>
      </c>
      <c r="E221" s="5">
        <v>39000000000</v>
      </c>
      <c r="F221" s="5">
        <v>83000000000</v>
      </c>
      <c r="G221" s="5">
        <v>51000000000</v>
      </c>
      <c r="H221" s="5">
        <v>198000000000</v>
      </c>
      <c r="I221" s="5">
        <v>225000000000</v>
      </c>
      <c r="J221" s="5">
        <v>118000000000</v>
      </c>
      <c r="K221" s="5">
        <v>16000000000</v>
      </c>
      <c r="L221" s="5">
        <v>3000000000</v>
      </c>
      <c r="M221" s="5">
        <v>94000000000</v>
      </c>
      <c r="N221" s="5">
        <v>36000000000</v>
      </c>
      <c r="O221" s="5">
        <v>-22000000000</v>
      </c>
      <c r="P221" s="5">
        <v>-31000000000</v>
      </c>
      <c r="Q221" s="5">
        <v>-851000000000</v>
      </c>
    </row>
    <row r="222" spans="2:18" ht="15.5" x14ac:dyDescent="0.35">
      <c r="C222" t="s">
        <v>51</v>
      </c>
      <c r="D222" s="6">
        <v>6.47</v>
      </c>
      <c r="E222" s="6">
        <v>4.24</v>
      </c>
      <c r="F222" s="6">
        <v>8.93</v>
      </c>
      <c r="G222" s="6">
        <v>5.54</v>
      </c>
      <c r="H222" s="6">
        <v>21.42</v>
      </c>
      <c r="I222" s="6">
        <v>24.28</v>
      </c>
      <c r="J222" s="6">
        <v>12.8</v>
      </c>
      <c r="K222" s="6">
        <v>1.69</v>
      </c>
      <c r="L222" s="6">
        <v>0.37</v>
      </c>
      <c r="M222" s="6">
        <v>10.18</v>
      </c>
      <c r="N222" s="6">
        <v>3.84</v>
      </c>
      <c r="O222" s="6">
        <v>-2.34</v>
      </c>
      <c r="P222" s="6">
        <v>-3.34</v>
      </c>
      <c r="Q222" s="6">
        <v>-91.96</v>
      </c>
    </row>
    <row r="223" spans="2:18" ht="15.5" x14ac:dyDescent="0.35">
      <c r="C223" t="s">
        <v>262</v>
      </c>
      <c r="D223" s="5">
        <v>1097000000000</v>
      </c>
      <c r="E223" s="5">
        <v>728000000000</v>
      </c>
      <c r="F223" s="5">
        <v>951000000000</v>
      </c>
      <c r="G223" s="5">
        <v>809000000000</v>
      </c>
      <c r="H223" s="5">
        <v>3650000000000</v>
      </c>
      <c r="I223" s="5">
        <v>3497000000000</v>
      </c>
      <c r="J223" s="5">
        <v>3337000000000</v>
      </c>
      <c r="K223" s="5">
        <v>3261000000000</v>
      </c>
      <c r="L223" s="5">
        <v>2785000000000</v>
      </c>
      <c r="M223" s="5">
        <v>2298000000000</v>
      </c>
      <c r="N223" s="5">
        <v>1568000000000</v>
      </c>
      <c r="O223" s="5">
        <v>1724000000000</v>
      </c>
      <c r="P223" s="5">
        <v>1440000000000</v>
      </c>
      <c r="Q223" s="5">
        <v>673000000000</v>
      </c>
    </row>
    <row r="224" spans="2:18" ht="15.5" x14ac:dyDescent="0.35">
      <c r="C224" t="s">
        <v>344</v>
      </c>
      <c r="I224" s="6">
        <v>7.84</v>
      </c>
    </row>
    <row r="225" spans="3:9" ht="15.5" x14ac:dyDescent="0.35">
      <c r="C225" t="s">
        <v>345</v>
      </c>
      <c r="I225" s="6">
        <v>6.67</v>
      </c>
    </row>
    <row r="226" spans="3:9" ht="15.5" x14ac:dyDescent="0.35">
      <c r="C226" t="s">
        <v>263</v>
      </c>
      <c r="I226" s="6">
        <v>6.95</v>
      </c>
    </row>
    <row r="227" spans="3:9" ht="15.5" x14ac:dyDescent="0.35">
      <c r="C227" t="s">
        <v>346</v>
      </c>
      <c r="I227" s="6">
        <v>0.14990000000000001</v>
      </c>
    </row>
    <row r="228" spans="3:9" ht="15.5" x14ac:dyDescent="0.35">
      <c r="C228" t="s">
        <v>347</v>
      </c>
      <c r="I228" s="6">
        <v>0.43</v>
      </c>
    </row>
    <row r="229" spans="3:9" ht="15.5" x14ac:dyDescent="0.35">
      <c r="C229" t="s">
        <v>348</v>
      </c>
      <c r="I229" s="6">
        <v>2.6</v>
      </c>
    </row>
    <row r="230" spans="3:9" ht="15.5" x14ac:dyDescent="0.35">
      <c r="C230" t="s">
        <v>349</v>
      </c>
      <c r="I230" s="6">
        <v>4.3600000000000003</v>
      </c>
    </row>
    <row r="231" spans="3:9" ht="15.5" x14ac:dyDescent="0.35">
      <c r="C231" t="s">
        <v>350</v>
      </c>
      <c r="I231" s="6">
        <v>4.37</v>
      </c>
    </row>
    <row r="232" spans="3:9" ht="15.5" x14ac:dyDescent="0.35">
      <c r="C232" t="s">
        <v>351</v>
      </c>
      <c r="I232" s="6">
        <v>3.82</v>
      </c>
    </row>
    <row r="233" spans="3:9" ht="15.5" x14ac:dyDescent="0.35">
      <c r="C233" t="s">
        <v>264</v>
      </c>
      <c r="I233" s="6">
        <v>3.77</v>
      </c>
    </row>
    <row r="234" spans="3:9" ht="15.5" x14ac:dyDescent="0.35">
      <c r="C234" t="s">
        <v>451</v>
      </c>
      <c r="I234" s="6">
        <v>7.0000000000000007E-2</v>
      </c>
    </row>
    <row r="235" spans="3:9" ht="15.5" x14ac:dyDescent="0.35">
      <c r="C235" t="s">
        <v>452</v>
      </c>
      <c r="I235" s="6">
        <v>0.02</v>
      </c>
    </row>
    <row r="236" spans="3:9" ht="15.5" x14ac:dyDescent="0.35">
      <c r="C236" t="s">
        <v>352</v>
      </c>
      <c r="I236" s="6">
        <v>25.18</v>
      </c>
    </row>
    <row r="237" spans="3:9" ht="15.5" x14ac:dyDescent="0.35">
      <c r="C237" t="s">
        <v>353</v>
      </c>
      <c r="I237" s="6">
        <v>21.42</v>
      </c>
    </row>
    <row r="238" spans="3:9" ht="15.5" x14ac:dyDescent="0.35">
      <c r="C238" t="s">
        <v>354</v>
      </c>
      <c r="I238" s="6">
        <v>387.51</v>
      </c>
    </row>
    <row r="239" spans="3:9" ht="15.5" x14ac:dyDescent="0.35">
      <c r="C239" t="s">
        <v>355</v>
      </c>
      <c r="D239" s="6">
        <v>68.75</v>
      </c>
    </row>
    <row r="240" spans="3:9" ht="15.5" x14ac:dyDescent="0.35">
      <c r="C240" t="s">
        <v>356</v>
      </c>
      <c r="I240" s="6">
        <v>64.61</v>
      </c>
    </row>
    <row r="241" spans="3:9" ht="15.5" x14ac:dyDescent="0.35">
      <c r="C241" t="s">
        <v>357</v>
      </c>
      <c r="I241" s="6">
        <v>38.409999999999997</v>
      </c>
    </row>
    <row r="242" spans="3:9" ht="15.5" x14ac:dyDescent="0.35">
      <c r="C242" t="s">
        <v>265</v>
      </c>
      <c r="D242" s="6">
        <v>1.56</v>
      </c>
    </row>
    <row r="243" spans="3:9" ht="15.5" x14ac:dyDescent="0.35">
      <c r="C243" t="s">
        <v>266</v>
      </c>
      <c r="D243" s="6">
        <v>1.52</v>
      </c>
    </row>
    <row r="244" spans="3:9" ht="15.5" x14ac:dyDescent="0.35">
      <c r="C244" t="s">
        <v>267</v>
      </c>
      <c r="D244" s="6">
        <v>0.5</v>
      </c>
    </row>
    <row r="245" spans="3:9" ht="15.5" x14ac:dyDescent="0.35">
      <c r="C245" t="s">
        <v>268</v>
      </c>
      <c r="D245" s="6">
        <v>0.5</v>
      </c>
    </row>
    <row r="246" spans="3:9" ht="15.5" x14ac:dyDescent="0.35">
      <c r="C246" t="s">
        <v>269</v>
      </c>
      <c r="D246" s="6">
        <v>2.23</v>
      </c>
    </row>
    <row r="247" spans="3:9" ht="15.5" x14ac:dyDescent="0.35">
      <c r="C247" t="s">
        <v>270</v>
      </c>
      <c r="D247" s="6">
        <v>0.15</v>
      </c>
    </row>
    <row r="248" spans="3:9" ht="15.5" x14ac:dyDescent="0.35">
      <c r="C248" t="s">
        <v>271</v>
      </c>
      <c r="D248" s="6">
        <v>3.23</v>
      </c>
    </row>
    <row r="249" spans="3:9" ht="15.5" x14ac:dyDescent="0.35">
      <c r="C249" t="s">
        <v>272</v>
      </c>
      <c r="I249" s="6">
        <v>7.26</v>
      </c>
    </row>
    <row r="250" spans="3:9" ht="15.5" x14ac:dyDescent="0.35">
      <c r="C250" t="s">
        <v>13</v>
      </c>
      <c r="D250" s="5">
        <v>121000000000</v>
      </c>
    </row>
    <row r="251" spans="3:9" ht="15.5" x14ac:dyDescent="0.35">
      <c r="C251" t="s">
        <v>358</v>
      </c>
      <c r="I251" s="6">
        <v>2.2999999999999998</v>
      </c>
    </row>
    <row r="252" spans="3:9" ht="15.5" x14ac:dyDescent="0.35">
      <c r="C252" t="s">
        <v>273</v>
      </c>
      <c r="I252" s="6">
        <v>0.1207</v>
      </c>
    </row>
    <row r="253" spans="3:9" ht="15.5" x14ac:dyDescent="0.35">
      <c r="C253" t="s">
        <v>274</v>
      </c>
      <c r="I253" s="6">
        <v>0.38979999999999998</v>
      </c>
    </row>
    <row r="254" spans="3:9" ht="15.5" x14ac:dyDescent="0.35">
      <c r="C254" t="s">
        <v>275</v>
      </c>
      <c r="I254" s="6">
        <v>0.3619</v>
      </c>
    </row>
    <row r="255" spans="3:9" ht="15.5" x14ac:dyDescent="0.35">
      <c r="C255" t="s">
        <v>359</v>
      </c>
      <c r="I255" s="6">
        <v>0.2974</v>
      </c>
    </row>
    <row r="256" spans="3:9" ht="15.5" x14ac:dyDescent="0.35">
      <c r="C256" t="s">
        <v>276</v>
      </c>
      <c r="D256" s="6">
        <v>42.13</v>
      </c>
    </row>
    <row r="257" spans="3:9" ht="15.5" x14ac:dyDescent="0.35">
      <c r="C257" t="s">
        <v>277</v>
      </c>
      <c r="D257" s="6">
        <v>1.63</v>
      </c>
    </row>
    <row r="258" spans="3:9" ht="15.5" x14ac:dyDescent="0.35">
      <c r="C258" t="s">
        <v>278</v>
      </c>
      <c r="D258" s="6">
        <v>73.75</v>
      </c>
    </row>
    <row r="259" spans="3:9" ht="15.5" x14ac:dyDescent="0.35">
      <c r="C259" t="s">
        <v>279</v>
      </c>
      <c r="D259" s="6">
        <v>-29.99</v>
      </c>
    </row>
    <row r="260" spans="3:9" ht="15.5" x14ac:dyDescent="0.35">
      <c r="C260" t="s">
        <v>280</v>
      </c>
      <c r="D260" s="6">
        <v>2.16</v>
      </c>
    </row>
    <row r="261" spans="3:9" ht="15.5" x14ac:dyDescent="0.35">
      <c r="C261" t="s">
        <v>281</v>
      </c>
      <c r="I261" s="6">
        <v>2.04</v>
      </c>
    </row>
    <row r="262" spans="3:9" ht="15.5" x14ac:dyDescent="0.35">
      <c r="C262" t="s">
        <v>282</v>
      </c>
      <c r="I262" s="6">
        <v>179.44</v>
      </c>
    </row>
    <row r="263" spans="3:9" ht="15.5" x14ac:dyDescent="0.35">
      <c r="C263" t="s">
        <v>47</v>
      </c>
      <c r="I263" s="5">
        <v>1554000000000</v>
      </c>
    </row>
    <row r="264" spans="3:9" ht="15.5" x14ac:dyDescent="0.35">
      <c r="C264" t="s">
        <v>283</v>
      </c>
      <c r="I264" s="5">
        <v>1216000000000</v>
      </c>
    </row>
    <row r="265" spans="3:9" ht="15.5" x14ac:dyDescent="0.35">
      <c r="C265" t="s">
        <v>284</v>
      </c>
      <c r="I265" s="5">
        <v>9250000000</v>
      </c>
    </row>
    <row r="266" spans="3:9" ht="15.5" x14ac:dyDescent="0.35">
      <c r="C266" t="s">
        <v>285</v>
      </c>
      <c r="I266" s="6">
        <v>0.27449999999999997</v>
      </c>
    </row>
    <row r="267" spans="3:9" ht="15.5" x14ac:dyDescent="0.35">
      <c r="C267" t="s">
        <v>286</v>
      </c>
      <c r="D267" s="6">
        <v>9.2799999999999994E-2</v>
      </c>
    </row>
    <row r="268" spans="3:9" ht="15.5" x14ac:dyDescent="0.35">
      <c r="C268" t="s">
        <v>287</v>
      </c>
      <c r="D268" s="6">
        <v>7.5399999999999995E-2</v>
      </c>
    </row>
    <row r="269" spans="3:9" ht="15.5" x14ac:dyDescent="0.35">
      <c r="C269" t="s">
        <v>288</v>
      </c>
      <c r="D269" s="6">
        <v>5.45E-2</v>
      </c>
    </row>
    <row r="270" spans="3:9" ht="15.5" x14ac:dyDescent="0.35">
      <c r="C270" t="s">
        <v>453</v>
      </c>
      <c r="D270" s="6">
        <v>0.17280000000000001</v>
      </c>
    </row>
    <row r="271" spans="3:9" ht="15.5" x14ac:dyDescent="0.35">
      <c r="C271" t="s">
        <v>289</v>
      </c>
      <c r="D271" s="6">
        <v>-0.1016</v>
      </c>
    </row>
    <row r="272" spans="3:9" ht="15.5" x14ac:dyDescent="0.35">
      <c r="C272" t="s">
        <v>360</v>
      </c>
      <c r="D272" s="6">
        <v>0.2046</v>
      </c>
    </row>
    <row r="273" spans="3:9" ht="15.5" x14ac:dyDescent="0.35">
      <c r="C273" t="s">
        <v>293</v>
      </c>
      <c r="I273" s="5">
        <v>9</v>
      </c>
    </row>
    <row r="274" spans="3:9" ht="15.5" x14ac:dyDescent="0.35">
      <c r="C274" t="s">
        <v>294</v>
      </c>
      <c r="I274" s="6">
        <v>0.08</v>
      </c>
    </row>
    <row r="275" spans="3:9" ht="15.5" x14ac:dyDescent="0.35">
      <c r="C275" t="s">
        <v>295</v>
      </c>
      <c r="I275" s="6">
        <v>0.57999999999999996</v>
      </c>
    </row>
    <row r="276" spans="3:9" ht="15.5" x14ac:dyDescent="0.35">
      <c r="C276" t="s">
        <v>458</v>
      </c>
      <c r="I276" s="6">
        <v>0.81</v>
      </c>
    </row>
    <row r="277" spans="3:9" ht="15.5" x14ac:dyDescent="0.35">
      <c r="C277" t="s">
        <v>296</v>
      </c>
      <c r="I277" s="6">
        <v>0.64</v>
      </c>
    </row>
    <row r="278" spans="3:9" ht="15.5" x14ac:dyDescent="0.35">
      <c r="C278" t="s">
        <v>361</v>
      </c>
      <c r="I278" s="6">
        <v>0.78</v>
      </c>
    </row>
    <row r="279" spans="3:9" ht="15.5" x14ac:dyDescent="0.35">
      <c r="C279" t="s">
        <v>297</v>
      </c>
      <c r="I279" s="6">
        <v>0.25</v>
      </c>
    </row>
    <row r="280" spans="3:9" ht="15.5" x14ac:dyDescent="0.35">
      <c r="C280" t="s">
        <v>298</v>
      </c>
      <c r="I280" s="6">
        <v>0.1</v>
      </c>
    </row>
    <row r="281" spans="3:9" ht="15.5" x14ac:dyDescent="0.35">
      <c r="C281" t="s">
        <v>299</v>
      </c>
      <c r="I281" s="5">
        <v>3586000000000</v>
      </c>
    </row>
    <row r="282" spans="3:9" ht="15.5" x14ac:dyDescent="0.35">
      <c r="C282" t="s">
        <v>300</v>
      </c>
      <c r="I282" s="5">
        <v>380000000000</v>
      </c>
    </row>
    <row r="283" spans="3:9" ht="15.5" x14ac:dyDescent="0.35">
      <c r="C283" t="s">
        <v>301</v>
      </c>
      <c r="I283" s="5">
        <v>323000000000</v>
      </c>
    </row>
    <row r="284" spans="3:9" ht="15.5" x14ac:dyDescent="0.35">
      <c r="C284" t="s">
        <v>302</v>
      </c>
      <c r="I284" s="5">
        <v>233000000000</v>
      </c>
    </row>
    <row r="285" spans="3:9" ht="15.5" x14ac:dyDescent="0.35">
      <c r="C285" t="s">
        <v>303</v>
      </c>
      <c r="D285" s="5">
        <v>636000000000</v>
      </c>
    </row>
    <row r="286" spans="3:9" ht="15.5" x14ac:dyDescent="0.35">
      <c r="C286" t="s">
        <v>304</v>
      </c>
      <c r="D286" s="5">
        <v>1931000000000</v>
      </c>
    </row>
    <row r="287" spans="3:9" ht="15.5" x14ac:dyDescent="0.35">
      <c r="C287" t="s">
        <v>305</v>
      </c>
      <c r="D287" s="5">
        <v>1333000000000</v>
      </c>
    </row>
    <row r="288" spans="3:9" ht="15.5" x14ac:dyDescent="0.35">
      <c r="C288" t="s">
        <v>245</v>
      </c>
      <c r="D288" s="5">
        <v>567000000000</v>
      </c>
    </row>
    <row r="289" spans="3:9" ht="15.5" x14ac:dyDescent="0.35">
      <c r="C289" t="s">
        <v>306</v>
      </c>
      <c r="I289" s="5">
        <v>598000000000</v>
      </c>
    </row>
    <row r="290" spans="3:9" ht="15.5" x14ac:dyDescent="0.35">
      <c r="C290" t="s">
        <v>243</v>
      </c>
      <c r="D290" s="5">
        <v>298000000000</v>
      </c>
    </row>
    <row r="291" spans="3:9" ht="15.5" x14ac:dyDescent="0.35">
      <c r="C291" t="s">
        <v>24</v>
      </c>
      <c r="D291" s="5">
        <v>298000000000</v>
      </c>
    </row>
    <row r="292" spans="3:9" ht="15.5" x14ac:dyDescent="0.35">
      <c r="C292" t="s">
        <v>21</v>
      </c>
      <c r="D292" s="5">
        <v>-338000000000</v>
      </c>
    </row>
    <row r="293" spans="3:9" ht="15.5" x14ac:dyDescent="0.35">
      <c r="C293" t="s">
        <v>244</v>
      </c>
      <c r="I293" s="5">
        <v>598000000000</v>
      </c>
    </row>
    <row r="294" spans="3:9" ht="15.5" x14ac:dyDescent="0.35">
      <c r="C294" t="s">
        <v>307</v>
      </c>
      <c r="I294" s="5">
        <v>356000000000</v>
      </c>
    </row>
    <row r="295" spans="3:9" ht="15.5" x14ac:dyDescent="0.35">
      <c r="C295" t="s">
        <v>308</v>
      </c>
      <c r="I295" s="5">
        <v>194000000000</v>
      </c>
    </row>
    <row r="296" spans="3:9" ht="15.5" x14ac:dyDescent="0.35">
      <c r="C296" t="s">
        <v>309</v>
      </c>
      <c r="I296" s="5">
        <v>-425000000000</v>
      </c>
    </row>
    <row r="297" spans="3:9" ht="15.5" x14ac:dyDescent="0.35">
      <c r="C297" t="s">
        <v>310</v>
      </c>
      <c r="I297" s="5">
        <v>-1000000000</v>
      </c>
    </row>
    <row r="298" spans="3:9" ht="15.5" x14ac:dyDescent="0.35">
      <c r="C298" t="s">
        <v>311</v>
      </c>
      <c r="I298" s="5">
        <v>355000000000</v>
      </c>
    </row>
  </sheetData>
  <pageMargins left="0.7" right="0.7" top="0.75" bottom="0.75" header="0.3" footer="0.3"/>
  <ignoredErrors>
    <ignoredError sqref="A1:R299" numberStoredAsText="1"/>
  </ignoredError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R31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2235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2236</v>
      </c>
      <c r="D2" s="2" vm="137">
        <f ca="1">IFERROR(_xlfn.STOCKHISTORY("XIDX:" &amp; $C$1, D3, , 0, 0, 1), "Libur")</f>
        <v>500</v>
      </c>
      <c r="E2" s="2" vm="488">
        <f ca="1">IFERROR(_xlfn.STOCKHISTORY("XIDX:" &amp; $C$1, E3, , 0, 0, 1), "Libur")</f>
        <v>466</v>
      </c>
      <c r="H2" s="2" vm="488">
        <f ca="1">IFERROR(INDEX(D2:G2,COUNT(D2:G2)),"")</f>
        <v>466</v>
      </c>
      <c r="I2" s="2" vm="596">
        <f t="shared" ref="I2:R2" ca="1" si="0">IFERROR(_xlfn.STOCKHISTORY("XIDX:" &amp; $C$1, I1, , 0, 0, 1), "Libur")</f>
        <v>486</v>
      </c>
      <c r="J2" s="2" vm="63">
        <f t="shared" ca="1" si="0"/>
        <v>515</v>
      </c>
      <c r="K2" s="2" vm="597">
        <f t="shared" ca="1" si="0"/>
        <v>331.25</v>
      </c>
      <c r="L2" s="2" vm="598">
        <f t="shared" ca="1" si="0"/>
        <v>393.75</v>
      </c>
      <c r="M2" s="2" vm="599">
        <f t="shared" ca="1" si="0"/>
        <v>401.25</v>
      </c>
      <c r="N2" s="2" vm="600">
        <f t="shared" ca="1" si="0"/>
        <v>358.75</v>
      </c>
      <c r="O2" s="2" vm="601">
        <f t="shared" ca="1" si="0"/>
        <v>245</v>
      </c>
      <c r="P2" s="2" vm="602">
        <f t="shared" ca="1" si="0"/>
        <v>287.5</v>
      </c>
      <c r="Q2" s="2" vm="603">
        <f t="shared" ca="1" si="0"/>
        <v>218.75</v>
      </c>
      <c r="R2" s="2" t="str">
        <f t="shared" ca="1" si="0"/>
        <v>Libur</v>
      </c>
    </row>
    <row r="3" spans="1:18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8" ht="15.5" x14ac:dyDescent="0.35">
      <c r="B4" t="s">
        <v>5</v>
      </c>
      <c r="C4" t="s">
        <v>6</v>
      </c>
      <c r="D4" s="2">
        <f>IFERROR(INDEX(D51:D500,MATCH($C$4,$C$51:$C$500,0)),"")</f>
        <v>1826648939000</v>
      </c>
      <c r="E4" s="2">
        <f>IFERROR(INDEX(E51:E500,MATCH($C$4,$C$51:$C$500,0)),"")</f>
        <v>1296395339000</v>
      </c>
      <c r="H4" s="2">
        <f>IFERROR(SUM(D4:G4)*(4/MAX(1,COUNT(D4:G4))),"")</f>
        <v>6246088556000</v>
      </c>
      <c r="I4" s="2">
        <f t="shared" ref="I4:R4" si="1">IFERROR(INDEX(I51:I500,MATCH($C$4,$C$51:$C$500,0)),"")</f>
        <v>5192050520000</v>
      </c>
      <c r="J4" s="2">
        <f t="shared" si="1"/>
        <v>5245897681000</v>
      </c>
      <c r="K4" s="2">
        <f t="shared" si="1"/>
        <v>4703224343000</v>
      </c>
      <c r="L4" s="2">
        <f t="shared" si="1"/>
        <v>5030424255000</v>
      </c>
      <c r="M4" s="2">
        <f t="shared" si="1"/>
        <v>4441512773000</v>
      </c>
      <c r="N4" s="2">
        <f t="shared" si="1"/>
        <v>3870552460000</v>
      </c>
      <c r="O4" s="2">
        <f t="shared" si="1"/>
        <v>4632864612000</v>
      </c>
      <c r="P4" s="2">
        <f t="shared" si="1"/>
        <v>4353287585000</v>
      </c>
      <c r="Q4" s="2">
        <f t="shared" si="1"/>
        <v>3490087264000</v>
      </c>
      <c r="R4" s="2">
        <f t="shared" si="1"/>
        <v>3167978206000</v>
      </c>
    </row>
    <row r="5" spans="1:18" ht="15.5" x14ac:dyDescent="0.35">
      <c r="B5" t="s">
        <v>7</v>
      </c>
      <c r="C5" t="s">
        <v>8</v>
      </c>
      <c r="D5" s="2">
        <f>IFERROR(INDEX(D51:D500,MATCH($C$5,$C$51:$C$500,0)),"")</f>
        <v>287406299000</v>
      </c>
      <c r="E5" s="2">
        <f>IFERROR(INDEX(E51:E500,MATCH($C$5,$C$51:$C$500,0)),"")</f>
        <v>125633424000</v>
      </c>
      <c r="H5" s="2">
        <f>IFERROR(SUM(D5:G5)*(4/MAX(1,COUNT(D5:G5))),"")</f>
        <v>826079446000</v>
      </c>
      <c r="I5" s="2">
        <f t="shared" ref="I5:R5" si="2">IFERROR(INDEX(I51:I500,MATCH($C$5,$C$51:$C$500,0)),"")</f>
        <v>397990289000</v>
      </c>
      <c r="J5" s="2">
        <f t="shared" si="2"/>
        <v>628632353000</v>
      </c>
      <c r="K5" s="2">
        <f t="shared" si="2"/>
        <v>372338233000</v>
      </c>
      <c r="L5" s="2">
        <f t="shared" si="2"/>
        <v>355988840000</v>
      </c>
      <c r="M5" s="2">
        <f t="shared" si="2"/>
        <v>537734150000</v>
      </c>
      <c r="N5" s="2">
        <f t="shared" si="2"/>
        <v>372191924000</v>
      </c>
      <c r="O5" s="2">
        <f t="shared" si="2"/>
        <v>218116820000</v>
      </c>
      <c r="P5" s="2">
        <f t="shared" si="2"/>
        <v>302827215000</v>
      </c>
      <c r="Q5" s="2">
        <f t="shared" si="2"/>
        <v>220455467000</v>
      </c>
      <c r="R5" s="2">
        <f t="shared" si="2"/>
        <v>479670791000</v>
      </c>
    </row>
    <row r="6" spans="1:18" ht="15.5" x14ac:dyDescent="0.35">
      <c r="B6" t="s">
        <v>9</v>
      </c>
      <c r="C6" t="s">
        <v>10</v>
      </c>
      <c r="D6" s="2">
        <f>IFERROR(INDEX(D51:D500,MATCH($C$6,$C$51:$C$500,0)),"")</f>
        <v>2960741537000</v>
      </c>
      <c r="E6" s="2">
        <f>IFERROR(INDEX(E51:E500,MATCH($C$6,$C$51:$C$500,0)),"")</f>
        <v>3071440719000</v>
      </c>
      <c r="H6" s="2">
        <f>IFERROR(INDEX(D6:G6,COUNT(D6:G6)),"")</f>
        <v>3071440719000</v>
      </c>
      <c r="I6" s="2">
        <f t="shared" ref="I6:R6" si="3">IFERROR(INDEX(I51:I500,MATCH($C$6,$C$51:$C$500,0)),"")</f>
        <v>2931708216000</v>
      </c>
      <c r="J6" s="2">
        <f t="shared" si="3"/>
        <v>2944076658000</v>
      </c>
      <c r="K6" s="2">
        <f t="shared" si="3"/>
        <v>2630524565000</v>
      </c>
      <c r="L6" s="2">
        <f t="shared" si="3"/>
        <v>2446027106000</v>
      </c>
      <c r="M6" s="2">
        <f t="shared" si="3"/>
        <v>2295611941000</v>
      </c>
      <c r="N6" s="2">
        <f t="shared" si="3"/>
        <v>1928809281000</v>
      </c>
      <c r="O6" s="2">
        <f t="shared" si="3"/>
        <v>1668225498000</v>
      </c>
      <c r="P6" s="2">
        <f t="shared" si="3"/>
        <v>1544137386000</v>
      </c>
      <c r="Q6" s="2">
        <f t="shared" si="3"/>
        <v>1319914425000</v>
      </c>
      <c r="R6" s="2">
        <f t="shared" si="3"/>
        <v>791441732000</v>
      </c>
    </row>
    <row r="7" spans="1:18" ht="15.5" x14ac:dyDescent="0.35">
      <c r="B7" t="s">
        <v>11</v>
      </c>
      <c r="C7" t="s">
        <v>12</v>
      </c>
      <c r="D7" s="3">
        <f>IFERROR(INDEX(D51:D500,MATCH($C$7,$C$51:$C$500,0))/1000000000,"")</f>
        <v>7.5</v>
      </c>
      <c r="E7" s="3">
        <f>IFERROR(INDEX(E51:E500,MATCH($C$7,$C$51:$C$500,0))/1000000000,"")</f>
        <v>7.5</v>
      </c>
      <c r="H7" s="3">
        <f>IFERROR(INDEX(D7:G7,COUNT(D7:G7)),"")</f>
        <v>7.5</v>
      </c>
      <c r="I7" s="3">
        <f t="shared" ref="I7:R7" si="4">IFERROR(INDEX(I51:I500,MATCH($C$7,$C$51:$C$500,0))/1000000000,"")</f>
        <v>7.5</v>
      </c>
      <c r="J7" s="3">
        <f t="shared" si="4"/>
        <v>7.5</v>
      </c>
      <c r="K7" s="3">
        <f t="shared" si="4"/>
        <v>1.88</v>
      </c>
      <c r="L7" s="3">
        <f t="shared" si="4"/>
        <v>1.88</v>
      </c>
      <c r="M7" s="3">
        <f t="shared" si="4"/>
        <v>1.88</v>
      </c>
      <c r="N7" s="3">
        <f t="shared" si="4"/>
        <v>1.88</v>
      </c>
      <c r="O7" s="3">
        <f t="shared" si="4"/>
        <v>1.88</v>
      </c>
      <c r="P7" s="3">
        <f t="shared" si="4"/>
        <v>1.88</v>
      </c>
      <c r="Q7" s="3">
        <f t="shared" si="4"/>
        <v>1.5</v>
      </c>
      <c r="R7" s="3">
        <f t="shared" si="4"/>
        <v>0</v>
      </c>
    </row>
    <row r="8" spans="1:18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207000000000</v>
      </c>
      <c r="E8" s="2">
        <f>IFERROR(INDEX(E51:E500,MATCH("Free cash flow (Quarter)",$C$51:$C$500,0)),"")</f>
        <v>27000000000</v>
      </c>
      <c r="H8" s="2">
        <f>IFERROR(INDEX(D8:G8,COUNT(D8:G8)),"")</f>
        <v>27000000000</v>
      </c>
      <c r="I8" s="2">
        <f t="shared" ref="I8:R8" si="5">IFERROR(INDEX(I51:I500,MATCH($C$8,$C$51:$C$500,0)),"")</f>
        <v>313000000000</v>
      </c>
      <c r="J8" s="2">
        <f t="shared" si="5"/>
        <v>451000000000</v>
      </c>
      <c r="K8" s="2">
        <f t="shared" si="5"/>
        <v>438000000000</v>
      </c>
      <c r="L8" s="2">
        <f t="shared" si="5"/>
        <v>113000000000</v>
      </c>
      <c r="M8" s="2">
        <f t="shared" si="5"/>
        <v>-88000000000</v>
      </c>
      <c r="N8" s="2">
        <f t="shared" si="5"/>
        <v>439000000000</v>
      </c>
      <c r="O8" s="2">
        <f t="shared" si="5"/>
        <v>399000000000</v>
      </c>
      <c r="P8" s="2">
        <f t="shared" si="5"/>
        <v>-338000000000</v>
      </c>
      <c r="Q8" s="2">
        <f t="shared" si="5"/>
        <v>111000000000</v>
      </c>
      <c r="R8" s="2">
        <f t="shared" si="5"/>
        <v>38000000000</v>
      </c>
    </row>
    <row r="9" spans="1:18" ht="15.5" x14ac:dyDescent="0.35">
      <c r="A9" t="s">
        <v>16</v>
      </c>
      <c r="C9" t="s">
        <v>17</v>
      </c>
      <c r="D9" s="3">
        <f>IFERROR(INDEX(D51:D500,MATCH("Free cash flow per share (Quarter)",$C$51:$C$500,0)),"")</f>
        <v>27.64</v>
      </c>
      <c r="E9" s="3">
        <f>IFERROR(INDEX(E51:E500,MATCH("Free cash flow per share (Quarter)",$C$51:$C$500,0)),"")</f>
        <v>3.58</v>
      </c>
      <c r="H9" s="3">
        <f>IFERROR(INDEX(D9:G9,COUNT(D9:G9)),"")</f>
        <v>3.58</v>
      </c>
      <c r="I9" s="3">
        <f t="shared" ref="I9:R9" si="6">IFERROR(INDEX(I51:I500,MATCH($C$9,$C$51:$C$500,0)),"")</f>
        <v>41.69</v>
      </c>
      <c r="J9" s="3">
        <f t="shared" si="6"/>
        <v>60.12</v>
      </c>
      <c r="K9" s="3">
        <f t="shared" si="6"/>
        <v>233.63</v>
      </c>
      <c r="L9" s="3">
        <f t="shared" si="6"/>
        <v>60.05</v>
      </c>
      <c r="M9" s="3">
        <f t="shared" si="6"/>
        <v>-47.12</v>
      </c>
      <c r="N9" s="3">
        <f t="shared" si="6"/>
        <v>234.09</v>
      </c>
      <c r="O9" s="3">
        <f t="shared" si="6"/>
        <v>212.67</v>
      </c>
      <c r="P9" s="3">
        <f t="shared" si="6"/>
        <v>-180.16</v>
      </c>
      <c r="Q9" s="3">
        <f t="shared" si="6"/>
        <v>74.319999999999993</v>
      </c>
      <c r="R9" s="3">
        <f t="shared" si="6"/>
        <v>253059.53</v>
      </c>
    </row>
    <row r="10" spans="1:18" ht="15.5" x14ac:dyDescent="0.35">
      <c r="C10" t="s">
        <v>18</v>
      </c>
      <c r="D10" s="3">
        <f ca="1">IFERROR(IF(D9=0,"",D2/D9),"")</f>
        <v>18.089725036179448</v>
      </c>
      <c r="E10" s="3">
        <f ca="1">IFERROR(IF(E9=0,"",E2/E9),"")</f>
        <v>130.16759776536313</v>
      </c>
      <c r="I10" s="3">
        <f t="shared" ref="I10:R10" ca="1" si="7">IFERROR(IF(I9=0,"",I2/I9),"")</f>
        <v>11.657471815783163</v>
      </c>
      <c r="J10" s="3">
        <f t="shared" ca="1" si="7"/>
        <v>8.5662009314703926</v>
      </c>
      <c r="K10" s="3">
        <f t="shared" ca="1" si="7"/>
        <v>1.4178401746351068</v>
      </c>
      <c r="L10" s="3">
        <f t="shared" ca="1" si="7"/>
        <v>6.5570358034970857</v>
      </c>
      <c r="M10" s="3">
        <f t="shared" ca="1" si="7"/>
        <v>-8.5154923599320895</v>
      </c>
      <c r="N10" s="3">
        <f t="shared" ca="1" si="7"/>
        <v>1.5325302234183433</v>
      </c>
      <c r="O10" s="3">
        <f t="shared" ca="1" si="7"/>
        <v>1.1520195608219308</v>
      </c>
      <c r="P10" s="3">
        <f t="shared" ca="1" si="7"/>
        <v>-1.5958037300177621</v>
      </c>
      <c r="Q10" s="3">
        <f t="shared" ca="1" si="7"/>
        <v>2.9433530678148552</v>
      </c>
      <c r="R10" s="3" t="str">
        <f t="shared" ca="1" si="7"/>
        <v/>
      </c>
    </row>
    <row r="11" spans="1:18" ht="15.5" x14ac:dyDescent="0.35">
      <c r="B11" t="s">
        <v>19</v>
      </c>
      <c r="C11" t="s">
        <v>20</v>
      </c>
      <c r="D11" s="2">
        <f>IFERROR(INDEX(D51:D500,MATCH($C$11,$C$51:$C$500,0)),"")</f>
        <v>183643970000</v>
      </c>
      <c r="E11" s="2">
        <f>IFERROR(INDEX(E51:E500,MATCH($C$11,$C$51:$C$500,0)),"")</f>
        <v>288316340000</v>
      </c>
      <c r="H11" s="2">
        <f>IFERROR(INDEX(D11:G11,COUNT(D11:G11)),"")</f>
        <v>288316340000</v>
      </c>
      <c r="I11" s="2">
        <f t="shared" ref="I11:R11" si="8">IFERROR(INDEX(I51:I500,MATCH($C$11,$C$51:$C$500,0)),"")</f>
        <v>229121510000</v>
      </c>
      <c r="J11" s="2">
        <f t="shared" si="8"/>
        <v>121124650000</v>
      </c>
      <c r="K11" s="2">
        <f t="shared" si="8"/>
        <v>362521036000</v>
      </c>
      <c r="L11" s="2">
        <f t="shared" si="8"/>
        <v>263029852000</v>
      </c>
      <c r="M11" s="2">
        <f t="shared" si="8"/>
        <v>171411876000</v>
      </c>
      <c r="N11" s="2">
        <f t="shared" si="8"/>
        <v>475785704000</v>
      </c>
      <c r="O11" s="2">
        <f t="shared" si="8"/>
        <v>393876050000</v>
      </c>
      <c r="P11" s="2">
        <f t="shared" si="8"/>
        <v>209492929000</v>
      </c>
      <c r="Q11" s="2">
        <f t="shared" si="8"/>
        <v>318986039000</v>
      </c>
      <c r="R11" s="2">
        <f t="shared" si="8"/>
        <v>21910910000</v>
      </c>
    </row>
    <row r="12" spans="1:18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-5000000000</v>
      </c>
      <c r="E12" s="2">
        <f>IFERROR(INDEX(E51:E500,MATCH("Net Debt (Quarter)",$C$51:$C$500,0)),"")</f>
        <v>-90000000000</v>
      </c>
      <c r="H12" s="2">
        <f>IFERROR(INDEX(D12:G12,COUNT(D12:G12)),"")</f>
        <v>-90000000000</v>
      </c>
      <c r="I12" s="2">
        <f t="shared" ref="I12:R12" si="9">IFERROR(INDEX(I51:I500,MATCH($C$12,$C$51:$C$500,0)),"")</f>
        <v>-106000000000</v>
      </c>
      <c r="J12" s="2">
        <f t="shared" si="9"/>
        <v>22000000000</v>
      </c>
      <c r="K12" s="2">
        <f t="shared" si="9"/>
        <v>-208000000000</v>
      </c>
      <c r="L12" s="2">
        <f t="shared" si="9"/>
        <v>-44000000000</v>
      </c>
      <c r="M12" s="2">
        <f t="shared" si="9"/>
        <v>-67000000000</v>
      </c>
      <c r="N12" s="2">
        <f t="shared" si="9"/>
        <v>-377000000000</v>
      </c>
      <c r="O12" s="2">
        <f t="shared" si="9"/>
        <v>-142000000000</v>
      </c>
      <c r="P12" s="2">
        <f t="shared" si="9"/>
        <v>140000000000</v>
      </c>
      <c r="Q12" s="2">
        <f t="shared" si="9"/>
        <v>-164000000000</v>
      </c>
      <c r="R12" s="2">
        <f t="shared" si="9"/>
        <v>267000000000</v>
      </c>
    </row>
    <row r="13" spans="1:18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179000000000</v>
      </c>
      <c r="E13" s="2">
        <f>IFERROR(INDEX(E51:E500,MATCH("Total Debt (Quarter)",$C$51:$C$500,0)),"")</f>
        <v>198000000000</v>
      </c>
      <c r="H13" s="2">
        <f>IFERROR(INDEX(D13:G13,COUNT(D13:G13)),"")</f>
        <v>198000000000</v>
      </c>
      <c r="I13" s="2">
        <f t="shared" ref="I13:R13" si="10">IFERROR(INDEX(I51:I500,MATCH($C$13,$C$51:$C$500,0)),"")</f>
        <v>123000000000</v>
      </c>
      <c r="J13" s="2">
        <f t="shared" si="10"/>
        <v>144000000000</v>
      </c>
      <c r="K13" s="2">
        <f t="shared" si="10"/>
        <v>155000000000</v>
      </c>
      <c r="L13" s="2">
        <f t="shared" si="10"/>
        <v>219000000000</v>
      </c>
      <c r="M13" s="2">
        <f t="shared" si="10"/>
        <v>104000000000</v>
      </c>
      <c r="N13" s="2">
        <f t="shared" si="10"/>
        <v>99000000000</v>
      </c>
      <c r="O13" s="2">
        <f t="shared" si="10"/>
        <v>252000000000</v>
      </c>
      <c r="P13" s="2">
        <f t="shared" si="10"/>
        <v>349000000000</v>
      </c>
      <c r="Q13" s="2">
        <f t="shared" si="10"/>
        <v>155000000000</v>
      </c>
      <c r="R13" s="2">
        <f t="shared" si="10"/>
        <v>289000000000</v>
      </c>
    </row>
    <row r="14" spans="1:18" ht="15.5" x14ac:dyDescent="0.35">
      <c r="C14" t="s">
        <v>27</v>
      </c>
      <c r="D14" s="2">
        <f>IFERROR(INDEX(D51:D500,MATCH($C$14,$C$51:$C$500,0)),"")</f>
        <v>-5775823000</v>
      </c>
      <c r="E14" s="2">
        <f>IFERROR(INDEX(E51:E500,MATCH($C$14,$C$51:$C$500,0)),"")</f>
        <v>-3897135000</v>
      </c>
      <c r="H14" s="2">
        <f>IFERROR(SUM(D14:G14)*(4/MAX(1,COUNT(D14:G14))),"")</f>
        <v>-19345916000</v>
      </c>
      <c r="I14" s="2">
        <f t="shared" ref="I14:R14" si="11">IFERROR(INDEX(I51:I500,MATCH($C$14,$C$51:$C$500,0)),"")</f>
        <v>-13339978000</v>
      </c>
      <c r="J14" s="2">
        <f t="shared" si="11"/>
        <v>-16683379000</v>
      </c>
      <c r="K14" s="2">
        <f t="shared" si="11"/>
        <v>-14088666000</v>
      </c>
      <c r="L14" s="2">
        <f t="shared" si="11"/>
        <v>-15992855000</v>
      </c>
      <c r="M14" s="2">
        <f t="shared" si="11"/>
        <v>-12282662000</v>
      </c>
      <c r="N14" s="2">
        <f t="shared" si="11"/>
        <v>-14922846000</v>
      </c>
      <c r="O14" s="2">
        <f t="shared" si="11"/>
        <v>-21809356000</v>
      </c>
      <c r="P14" s="2">
        <f t="shared" si="11"/>
        <v>-18381909000</v>
      </c>
      <c r="Q14" s="2">
        <f t="shared" si="11"/>
        <v>-23578581000</v>
      </c>
      <c r="R14" s="2">
        <f t="shared" si="11"/>
        <v>-43634167000</v>
      </c>
    </row>
    <row r="15" spans="1:18" ht="15.5" x14ac:dyDescent="0.35">
      <c r="C15" t="s">
        <v>28</v>
      </c>
      <c r="D15" s="2">
        <f>IFERROR(INDEX(D51:D500,MATCH($C$15,$C$51:$C$500,0)),"")</f>
        <v>-88797952000</v>
      </c>
      <c r="E15" s="2">
        <f>IFERROR(INDEX(E51:E500,MATCH($C$15,$C$51:$C$500,0)),"")</f>
        <v>-42411617000</v>
      </c>
      <c r="H15" s="2">
        <f>IFERROR(SUM(D15:G15)*(4/MAX(1,COUNT(D15:G15))),"")</f>
        <v>-262419138000</v>
      </c>
      <c r="I15" s="2">
        <f t="shared" ref="I15:R15" si="12">IFERROR(INDEX(I51:I500,MATCH($C$15,$C$51:$C$500,0)),"")</f>
        <v>-111861488000</v>
      </c>
      <c r="J15" s="2">
        <f t="shared" si="12"/>
        <v>-133417128000</v>
      </c>
      <c r="K15" s="2">
        <f t="shared" si="12"/>
        <v>-103237044000</v>
      </c>
      <c r="L15" s="2">
        <f t="shared" si="12"/>
        <v>-98571799000</v>
      </c>
      <c r="M15" s="2">
        <f t="shared" si="12"/>
        <v>-114912320000</v>
      </c>
      <c r="N15" s="2">
        <f t="shared" si="12"/>
        <v>-115563777000</v>
      </c>
      <c r="O15" s="2">
        <f t="shared" si="12"/>
        <v>-74194846000</v>
      </c>
      <c r="P15" s="2">
        <f t="shared" si="12"/>
        <v>-87421727000</v>
      </c>
      <c r="Q15" s="2">
        <f t="shared" si="12"/>
        <v>-71908740000</v>
      </c>
      <c r="R15" s="2">
        <f t="shared" si="12"/>
        <v>-52433781000</v>
      </c>
    </row>
    <row r="16" spans="1:18" ht="15.5" x14ac:dyDescent="0.35">
      <c r="C16" t="s">
        <v>29</v>
      </c>
      <c r="D16" s="2">
        <f>IFERROR(INDEX(D51:D500,MATCH($C$16,$C$51:$C$500,0)),"")</f>
        <v>374493899000</v>
      </c>
      <c r="E16" s="2">
        <f>IFERROR(INDEX(E51:E500,MATCH($C$16,$C$51:$C$500,0)),"")</f>
        <v>169121178000</v>
      </c>
      <c r="H16" s="2">
        <f>IFERROR(SUM(D16:G16)*(4/MAX(1,COUNT(D16:G16))),"")</f>
        <v>1087230154000</v>
      </c>
      <c r="I16" s="2">
        <f t="shared" ref="I16:R16" si="13">IFERROR(INDEX(I51:I500,MATCH($C$16,$C$51:$C$500,0)),"")</f>
        <v>514242086000</v>
      </c>
      <c r="J16" s="2">
        <f t="shared" si="13"/>
        <v>620588676000</v>
      </c>
      <c r="K16" s="2">
        <f t="shared" si="13"/>
        <v>479222205000</v>
      </c>
      <c r="L16" s="2">
        <f t="shared" si="13"/>
        <v>453472989000</v>
      </c>
      <c r="M16" s="2">
        <f t="shared" si="13"/>
        <v>531121667000</v>
      </c>
      <c r="N16" s="2">
        <f t="shared" si="13"/>
        <v>489217622000</v>
      </c>
      <c r="O16" s="2">
        <f t="shared" si="13"/>
        <v>297821465000</v>
      </c>
      <c r="P16" s="2">
        <f t="shared" si="13"/>
        <v>385050642000</v>
      </c>
      <c r="Q16" s="2">
        <f t="shared" si="13"/>
        <v>302782708000</v>
      </c>
      <c r="R16" s="2">
        <f t="shared" si="13"/>
        <v>190859379000</v>
      </c>
    </row>
    <row r="17" spans="1:18" ht="15.5" x14ac:dyDescent="0.35">
      <c r="A17" t="s">
        <v>30</v>
      </c>
    </row>
    <row r="18" spans="1:18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</row>
    <row r="19" spans="1:18" ht="15.5" x14ac:dyDescent="0.35">
      <c r="A19" t="s">
        <v>44</v>
      </c>
      <c r="C19" t="s">
        <v>45</v>
      </c>
    </row>
    <row r="20" spans="1:18" ht="15.5" x14ac:dyDescent="0.35">
      <c r="A20" t="s">
        <v>46</v>
      </c>
      <c r="C20" t="s">
        <v>47</v>
      </c>
      <c r="D20" s="2">
        <f ca="1">IFERROR(D21*D2,"")</f>
        <v>3750000000000</v>
      </c>
      <c r="E20" s="2">
        <f ca="1">IFERROR(E21*E2,"")</f>
        <v>3495000000000</v>
      </c>
      <c r="H20" s="2">
        <f t="shared" ref="H20:R20" ca="1" si="14">IFERROR(H21*H2,"")</f>
        <v>3495000000000</v>
      </c>
      <c r="I20" s="2">
        <f t="shared" ca="1" si="14"/>
        <v>3645000000000</v>
      </c>
      <c r="J20" s="2">
        <f t="shared" ca="1" si="14"/>
        <v>3862500000000</v>
      </c>
      <c r="K20" s="2">
        <f t="shared" ca="1" si="14"/>
        <v>622750000000</v>
      </c>
      <c r="L20" s="2">
        <f t="shared" ca="1" si="14"/>
        <v>740250000000</v>
      </c>
      <c r="M20" s="2">
        <f t="shared" ca="1" si="14"/>
        <v>754350000000</v>
      </c>
      <c r="N20" s="2">
        <f t="shared" ca="1" si="14"/>
        <v>674450000000</v>
      </c>
      <c r="O20" s="2">
        <f t="shared" ca="1" si="14"/>
        <v>460600000000</v>
      </c>
      <c r="P20" s="2">
        <f t="shared" ca="1" si="14"/>
        <v>540500000000</v>
      </c>
      <c r="Q20" s="2">
        <f t="shared" ca="1" si="14"/>
        <v>328125000000</v>
      </c>
      <c r="R20" s="2" t="str">
        <f t="shared" ca="1" si="14"/>
        <v/>
      </c>
    </row>
    <row r="21" spans="1:18" ht="15.5" x14ac:dyDescent="0.35">
      <c r="C21" t="s">
        <v>12</v>
      </c>
      <c r="D21" s="2">
        <f>IFERROR(INDEX(D51:D500,MATCH($C$7,$C$51:$C$500,0)),"")</f>
        <v>7500000000</v>
      </c>
      <c r="E21" s="2">
        <f>IFERROR(INDEX(E51:E500,MATCH($C$7,$C$51:$C$500,0)),"")</f>
        <v>7500000000</v>
      </c>
      <c r="H21" s="2">
        <f>IFERROR(INDEX(D21:G21,COUNT(D21:G21)),"")</f>
        <v>7500000000</v>
      </c>
      <c r="I21" s="2">
        <f t="shared" ref="I21:R21" si="15">IFERROR(INDEX(I51:I500,MATCH($C$7,$C$51:$C$500,0)),"")</f>
        <v>7500000000</v>
      </c>
      <c r="J21" s="2">
        <f t="shared" si="15"/>
        <v>7500000000</v>
      </c>
      <c r="K21" s="2">
        <f t="shared" si="15"/>
        <v>1880000000</v>
      </c>
      <c r="L21" s="2">
        <f t="shared" si="15"/>
        <v>1880000000</v>
      </c>
      <c r="M21" s="2">
        <f t="shared" si="15"/>
        <v>1880000000</v>
      </c>
      <c r="N21" s="2">
        <f t="shared" si="15"/>
        <v>1880000000</v>
      </c>
      <c r="O21" s="2">
        <f t="shared" si="15"/>
        <v>1880000000</v>
      </c>
      <c r="P21" s="2">
        <f t="shared" si="15"/>
        <v>1880000000</v>
      </c>
      <c r="Q21" s="2">
        <f t="shared" si="15"/>
        <v>1500000000</v>
      </c>
      <c r="R21" s="2">
        <f t="shared" si="15"/>
        <v>0</v>
      </c>
    </row>
    <row r="23" spans="1:18" ht="15.5" x14ac:dyDescent="0.35">
      <c r="B23" t="s">
        <v>48</v>
      </c>
      <c r="C23" t="s">
        <v>49</v>
      </c>
      <c r="D23" s="3">
        <f>IFERROR(D5/D6*100,"")</f>
        <v>9.7072404128601235</v>
      </c>
      <c r="E23" s="3">
        <f>IFERROR(E5/E6*100,"")</f>
        <v>4.0903743713114453</v>
      </c>
      <c r="H23" s="3">
        <f t="shared" ref="H23:R23" si="16">IFERROR(H5/H6*100,"")</f>
        <v>26.895503497425633</v>
      </c>
      <c r="I23" s="3">
        <f t="shared" si="16"/>
        <v>13.575371751797826</v>
      </c>
      <c r="J23" s="3">
        <f t="shared" si="16"/>
        <v>21.352445130523499</v>
      </c>
      <c r="K23" s="3">
        <f t="shared" si="16"/>
        <v>14.154524080637126</v>
      </c>
      <c r="L23" s="3">
        <f t="shared" si="16"/>
        <v>14.55375695252005</v>
      </c>
      <c r="M23" s="3">
        <f t="shared" si="16"/>
        <v>23.424436003140656</v>
      </c>
      <c r="N23" s="3">
        <f t="shared" si="16"/>
        <v>19.296460654058826</v>
      </c>
      <c r="O23" s="3">
        <f t="shared" si="16"/>
        <v>13.074780373606302</v>
      </c>
      <c r="P23" s="3">
        <f t="shared" si="16"/>
        <v>19.611416558241405</v>
      </c>
      <c r="Q23" s="3">
        <f t="shared" si="16"/>
        <v>16.702254541994265</v>
      </c>
      <c r="R23" s="3">
        <f t="shared" si="16"/>
        <v>60.607214859375148</v>
      </c>
    </row>
    <row r="24" spans="1:18" ht="15.5" x14ac:dyDescent="0.35">
      <c r="C24" t="s">
        <v>50</v>
      </c>
      <c r="D24" s="4">
        <f>IFERROR(_xlfn.RRI(5,I23,D23),"")</f>
        <v>-6.4876845027310948E-2</v>
      </c>
      <c r="E24" s="4">
        <f>IFERROR(_xlfn.RRI(5,J23,E23),"")</f>
        <v>-0.28143991545847169</v>
      </c>
      <c r="H24" s="4">
        <f t="shared" ref="H24:R24" si="17">IFERROR(_xlfn.RRI(5,M23,H23),"")</f>
        <v>2.8021286011710833E-2</v>
      </c>
      <c r="I24" s="4">
        <f t="shared" si="17"/>
        <v>-6.7916511677567848E-2</v>
      </c>
      <c r="J24" s="4">
        <f t="shared" si="17"/>
        <v>0.10306890554741943</v>
      </c>
      <c r="K24" s="4">
        <f t="shared" si="17"/>
        <v>-6.3134467541591355E-2</v>
      </c>
      <c r="L24" s="4">
        <f t="shared" si="17"/>
        <v>-2.7163169852024716E-2</v>
      </c>
      <c r="M24" s="4">
        <f t="shared" si="17"/>
        <v>-0.173145749569387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51</v>
      </c>
      <c r="C25" t="s">
        <v>52</v>
      </c>
      <c r="D25" s="3">
        <f>IFERROR(INDEX(D51:D500,MATCH($A$25,$C$51:$C$500,0)),"")</f>
        <v>37.92</v>
      </c>
      <c r="E25" s="3">
        <f>IFERROR(INDEX(E51:E500,MATCH($A$25,$C$51:$C$500,0)),"")</f>
        <v>16.809999999999999</v>
      </c>
      <c r="H25" s="3">
        <f>IFERROR(INDEX(D25:G25,COUNT(D25:G25)),"")</f>
        <v>16.809999999999999</v>
      </c>
      <c r="I25" s="3">
        <f t="shared" ref="I25:R25" si="18">IFERROR(INDEX(I51:I500,MATCH($C$25,$C$51:$C$500,0)),"")</f>
        <v>53.41</v>
      </c>
      <c r="J25" s="3">
        <f t="shared" si="18"/>
        <v>64.66</v>
      </c>
      <c r="K25" s="3">
        <f t="shared" si="18"/>
        <v>199.55</v>
      </c>
      <c r="L25" s="3">
        <f t="shared" si="18"/>
        <v>188.19</v>
      </c>
      <c r="M25" s="3">
        <f t="shared" si="18"/>
        <v>220.74</v>
      </c>
      <c r="N25" s="3">
        <f t="shared" si="18"/>
        <v>198.19</v>
      </c>
      <c r="O25" s="3">
        <f t="shared" si="18"/>
        <v>118.88</v>
      </c>
      <c r="P25" s="3">
        <f t="shared" si="18"/>
        <v>157.07</v>
      </c>
      <c r="Q25" s="3">
        <f t="shared" si="18"/>
        <v>151.91</v>
      </c>
      <c r="R25" s="3">
        <f t="shared" si="18"/>
        <v>907421.53</v>
      </c>
    </row>
    <row r="26" spans="1:18" ht="15.5" x14ac:dyDescent="0.35">
      <c r="C26" t="s">
        <v>53</v>
      </c>
      <c r="D26" s="4">
        <f>IFERROR(_xlfn.RRI(5,I25,D25),"")</f>
        <v>-6.6210147500599059E-2</v>
      </c>
      <c r="E26" s="4">
        <f>IFERROR(_xlfn.RRI(5,J25,E25),"")</f>
        <v>-0.23618813105508463</v>
      </c>
      <c r="H26" s="4">
        <f t="shared" ref="H26:R26" si="19">IFERROR(_xlfn.RRI(5,M25,H25),"")</f>
        <v>-0.40250079049697907</v>
      </c>
      <c r="I26" s="4">
        <f t="shared" si="19"/>
        <v>-0.2306779714866185</v>
      </c>
      <c r="J26" s="4">
        <f t="shared" si="19"/>
        <v>-0.11466959240564401</v>
      </c>
      <c r="K26" s="4">
        <f t="shared" si="19"/>
        <v>4.9039153306445371E-2</v>
      </c>
      <c r="L26" s="4">
        <f t="shared" si="19"/>
        <v>4.3763331829275165E-2</v>
      </c>
      <c r="M26" s="4">
        <f t="shared" si="19"/>
        <v>-0.8106721985299401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54</v>
      </c>
      <c r="D27" s="3">
        <f>IFERROR(D4/D21,"")</f>
        <v>243.55319186666668</v>
      </c>
      <c r="E27" s="3">
        <f>IFERROR(E4/E21,"")</f>
        <v>172.85271186666668</v>
      </c>
      <c r="H27" s="3">
        <f t="shared" ref="H27:R27" si="20">IFERROR(H4/H21,"")</f>
        <v>832.81180746666666</v>
      </c>
      <c r="I27" s="3">
        <f t="shared" si="20"/>
        <v>692.2734026666667</v>
      </c>
      <c r="J27" s="3">
        <f t="shared" si="20"/>
        <v>699.45302413333332</v>
      </c>
      <c r="K27" s="3">
        <f t="shared" si="20"/>
        <v>2501.7150760638297</v>
      </c>
      <c r="L27" s="3">
        <f t="shared" si="20"/>
        <v>2675.7575824468086</v>
      </c>
      <c r="M27" s="3">
        <f t="shared" si="20"/>
        <v>2362.506794148936</v>
      </c>
      <c r="N27" s="3">
        <f t="shared" si="20"/>
        <v>2058.8045000000002</v>
      </c>
      <c r="O27" s="3">
        <f t="shared" si="20"/>
        <v>2464.2896872340425</v>
      </c>
      <c r="P27" s="3">
        <f t="shared" si="20"/>
        <v>2315.5785026595745</v>
      </c>
      <c r="Q27" s="3">
        <f t="shared" si="20"/>
        <v>2326.7248426666665</v>
      </c>
      <c r="R27" s="3" t="str">
        <f t="shared" si="20"/>
        <v/>
      </c>
    </row>
    <row r="28" spans="1:18" ht="15.5" x14ac:dyDescent="0.35">
      <c r="C28" t="s">
        <v>55</v>
      </c>
      <c r="D28" s="4">
        <f>IFERROR(_xlfn.RRI(5,I27,D27),"")</f>
        <v>-0.18854725101208081</v>
      </c>
      <c r="E28" s="4">
        <f>IFERROR(_xlfn.RRI(5,J27,E27),"")</f>
        <v>-0.2438925293977029</v>
      </c>
      <c r="H28" s="4">
        <f t="shared" ref="H28:R28" si="21">IFERROR(_xlfn.RRI(5,M27,H27),"")</f>
        <v>-0.18822670243482031</v>
      </c>
      <c r="I28" s="4">
        <f t="shared" si="21"/>
        <v>-0.19585844114468054</v>
      </c>
      <c r="J28" s="4">
        <f t="shared" si="21"/>
        <v>-0.22265580712192001</v>
      </c>
      <c r="K28" s="4">
        <f t="shared" si="21"/>
        <v>1.5583572471544516E-2</v>
      </c>
      <c r="L28" s="4">
        <f t="shared" si="21"/>
        <v>2.8348567873828223E-2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56</v>
      </c>
      <c r="H29" s="4">
        <f t="shared" ref="H29:R29" si="22">IFERROR(((H25-I25)/I25)*100%,"")</f>
        <v>-0.68526493166073765</v>
      </c>
      <c r="I29" s="4">
        <f t="shared" si="22"/>
        <v>-0.17398700896999691</v>
      </c>
      <c r="J29" s="4">
        <f t="shared" si="22"/>
        <v>-0.67597093460285651</v>
      </c>
      <c r="K29" s="4">
        <f t="shared" si="22"/>
        <v>6.0364525213879666E-2</v>
      </c>
      <c r="L29" s="4">
        <f t="shared" si="22"/>
        <v>-0.14745854851861923</v>
      </c>
      <c r="M29" s="4">
        <f t="shared" si="22"/>
        <v>0.11377970634239877</v>
      </c>
      <c r="N29" s="4">
        <f t="shared" si="22"/>
        <v>0.66714333781965007</v>
      </c>
      <c r="O29" s="4">
        <f t="shared" si="22"/>
        <v>-0.24314000127331761</v>
      </c>
      <c r="P29" s="4">
        <f t="shared" si="22"/>
        <v>3.3967480745178046E-2</v>
      </c>
      <c r="Q29" s="4">
        <f t="shared" si="22"/>
        <v>-0.99983259158508175</v>
      </c>
      <c r="R29" s="4" t="str">
        <f t="shared" si="22"/>
        <v/>
      </c>
    </row>
    <row r="30" spans="1:18" ht="15.5" x14ac:dyDescent="0.35">
      <c r="C30" t="s">
        <v>57</v>
      </c>
      <c r="H30" s="4">
        <f t="shared" ref="H30:R30" si="23">IFERROR(((H27-I27)/I27)*100%,"")</f>
        <v>0.2030099730231438</v>
      </c>
      <c r="I30" s="4">
        <f t="shared" si="23"/>
        <v>-1.0264622810892302E-2</v>
      </c>
      <c r="J30" s="4">
        <f t="shared" si="23"/>
        <v>-0.72041059718365497</v>
      </c>
      <c r="K30" s="4">
        <f t="shared" si="23"/>
        <v>-6.5044198145867982E-2</v>
      </c>
      <c r="L30" s="4">
        <f t="shared" si="23"/>
        <v>0.13259254494999972</v>
      </c>
      <c r="M30" s="4">
        <f t="shared" si="23"/>
        <v>0.14751390632230296</v>
      </c>
      <c r="N30" s="4">
        <f t="shared" si="23"/>
        <v>-0.16454444837983528</v>
      </c>
      <c r="O30" s="4">
        <f t="shared" si="23"/>
        <v>6.4222044039390025E-2</v>
      </c>
      <c r="P30" s="4">
        <f t="shared" si="23"/>
        <v>-4.7905707639744662E-3</v>
      </c>
      <c r="Q30" s="4" t="str">
        <f t="shared" si="23"/>
        <v/>
      </c>
      <c r="R30" s="4" t="str">
        <f t="shared" si="23"/>
        <v/>
      </c>
    </row>
    <row r="32" spans="1:18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393.78</v>
      </c>
      <c r="E32" s="3">
        <f>IFERROR(INDEX(E51:E500,MATCH($A$32,$C$51:$C$500,0)),"")</f>
        <v>408.45</v>
      </c>
      <c r="H32" s="3">
        <f>IFERROR(INDEX(D32:G32,COUNT(D32:G32)),"")</f>
        <v>408.45</v>
      </c>
      <c r="I32" s="3">
        <f t="shared" ref="I32:R32" si="24">IFERROR(INDEX(I51:I500,MATCH($C$32,$C$51:$C$500,0)),"")</f>
        <v>391.7</v>
      </c>
      <c r="J32" s="3">
        <f t="shared" si="24"/>
        <v>393.64</v>
      </c>
      <c r="K32" s="3">
        <f t="shared" si="24"/>
        <v>1399.28</v>
      </c>
      <c r="L32" s="3">
        <f t="shared" si="24"/>
        <v>1300.7</v>
      </c>
      <c r="M32" s="3">
        <f t="shared" si="24"/>
        <v>1220.8399999999999</v>
      </c>
      <c r="N32" s="3">
        <f t="shared" si="24"/>
        <v>1025.43</v>
      </c>
      <c r="O32" s="3">
        <f t="shared" si="24"/>
        <v>886.69</v>
      </c>
      <c r="P32" s="3">
        <f t="shared" si="24"/>
        <v>810.2</v>
      </c>
      <c r="Q32" s="3">
        <f t="shared" si="24"/>
        <v>864.65</v>
      </c>
      <c r="R32" s="3">
        <f t="shared" si="24"/>
        <v>5142025.63</v>
      </c>
    </row>
    <row r="33" spans="1:18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1.18</v>
      </c>
      <c r="E33" s="3">
        <f>IFERROR(INDEX(E51:E500,MATCH($A$33,$C$51:$C$500,0)),"")</f>
        <v>1.24</v>
      </c>
      <c r="H33" s="3">
        <f>IFERROR(INDEX(D33:G33,COUNT(D33:G33)),"")</f>
        <v>1.24</v>
      </c>
      <c r="I33" s="3">
        <f t="shared" ref="I33:R33" si="25">IFERROR(INDEX(I51:I500,MATCH($C$33,$C$51:$C$500,0)),"")</f>
        <v>1.24</v>
      </c>
      <c r="J33" s="3">
        <f t="shared" si="25"/>
        <v>1.31</v>
      </c>
      <c r="K33" s="3">
        <f t="shared" si="25"/>
        <v>0.95</v>
      </c>
      <c r="L33" s="3">
        <f t="shared" si="25"/>
        <v>1.21</v>
      </c>
      <c r="M33" s="3">
        <f t="shared" si="25"/>
        <v>1.31</v>
      </c>
      <c r="N33" s="3">
        <f t="shared" si="25"/>
        <v>1.4</v>
      </c>
      <c r="O33" s="3">
        <f t="shared" si="25"/>
        <v>1.1100000000000001</v>
      </c>
      <c r="P33" s="3">
        <f t="shared" si="25"/>
        <v>1.42</v>
      </c>
      <c r="Q33" s="3">
        <f t="shared" si="25"/>
        <v>1.01</v>
      </c>
      <c r="R33" s="3">
        <f t="shared" si="25"/>
        <v>0</v>
      </c>
    </row>
    <row r="34" spans="1:18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12.29</v>
      </c>
      <c r="E34" s="3">
        <f>IFERROR(INDEX(E51:E500,MATCH($A$34,$C$51:$C$500,0)),"")</f>
        <v>30.04</v>
      </c>
      <c r="H34" s="3">
        <f>IFERROR(INDEX(D34:G34,COUNT(D34:G34)),"")</f>
        <v>30.04</v>
      </c>
      <c r="I34" s="3">
        <f t="shared" ref="I34:R34" si="26">IFERROR(INDEX(I51:I500,MATCH($C$34,$C$51:$C$500,0)),"")</f>
        <v>9.1</v>
      </c>
      <c r="J34" s="3">
        <f t="shared" si="26"/>
        <v>7.96</v>
      </c>
      <c r="K34" s="3">
        <f t="shared" si="26"/>
        <v>6.64</v>
      </c>
      <c r="L34" s="3">
        <f t="shared" si="26"/>
        <v>8.3699999999999992</v>
      </c>
      <c r="M34" s="3">
        <f t="shared" si="26"/>
        <v>7.27</v>
      </c>
      <c r="N34" s="3">
        <f t="shared" si="26"/>
        <v>7.24</v>
      </c>
      <c r="O34" s="3">
        <f t="shared" si="26"/>
        <v>8.24</v>
      </c>
      <c r="P34" s="3">
        <f t="shared" si="26"/>
        <v>7.32</v>
      </c>
      <c r="Q34" s="3">
        <f t="shared" si="26"/>
        <v>5.76</v>
      </c>
      <c r="R34" s="3">
        <f t="shared" si="26"/>
        <v>0</v>
      </c>
    </row>
    <row r="35" spans="1:18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1.91</v>
      </c>
      <c r="E35" s="3">
        <f>IFERROR(INDEX(E51:E500,MATCH($A$35,$C$51:$C$500,0)),"")</f>
        <v>2.92</v>
      </c>
      <c r="H35" s="3">
        <f>IFERROR(INDEX(D35:G35,COUNT(D35:G35)),"")</f>
        <v>2.92</v>
      </c>
      <c r="I35" s="3">
        <f t="shared" ref="I35:R35" si="27">IFERROR(INDEX(I51:I500,MATCH($C$35,$C$51:$C$500,0)),"")</f>
        <v>0.7</v>
      </c>
      <c r="J35" s="3">
        <f t="shared" si="27"/>
        <v>0.74</v>
      </c>
      <c r="K35" s="3">
        <f t="shared" si="27"/>
        <v>0.53</v>
      </c>
      <c r="L35" s="3">
        <f t="shared" si="27"/>
        <v>0.59</v>
      </c>
      <c r="M35" s="3">
        <f t="shared" si="27"/>
        <v>0.68</v>
      </c>
      <c r="N35" s="3">
        <f t="shared" si="27"/>
        <v>0.7</v>
      </c>
      <c r="O35" s="3">
        <f t="shared" si="27"/>
        <v>0.4</v>
      </c>
      <c r="P35" s="3">
        <f t="shared" si="27"/>
        <v>0.5</v>
      </c>
      <c r="Q35" s="3">
        <f t="shared" si="27"/>
        <v>0.38</v>
      </c>
      <c r="R35" s="3">
        <f t="shared" si="27"/>
        <v>0</v>
      </c>
    </row>
    <row r="36" spans="1:18" ht="15.5" x14ac:dyDescent="0.35">
      <c r="B36" t="s">
        <v>70</v>
      </c>
      <c r="C36" t="s">
        <v>71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R36" si="28">IFERROR(INDEX(H51:H500,MATCH($C$36,$C$51:$C$500,0)),"")</f>
        <v>0.48420000000000002</v>
      </c>
      <c r="I36" s="4">
        <f t="shared" si="28"/>
        <v>0.99230000000000007</v>
      </c>
      <c r="J36" s="4">
        <f t="shared" si="28"/>
        <v>0.85060000000000002</v>
      </c>
      <c r="K36" s="4">
        <f t="shared" si="28"/>
        <v>0.80180000000000007</v>
      </c>
      <c r="L36" s="4">
        <f t="shared" si="28"/>
        <v>0.53139999999999998</v>
      </c>
      <c r="M36" s="4">
        <f t="shared" si="28"/>
        <v>0.49829999999999997</v>
      </c>
      <c r="N36" s="4">
        <f t="shared" si="28"/>
        <v>0.50460000000000005</v>
      </c>
      <c r="O36" s="4">
        <f t="shared" si="28"/>
        <v>0.49630000000000002</v>
      </c>
      <c r="P36" s="4">
        <f t="shared" si="28"/>
        <v>0.31829999999999997</v>
      </c>
      <c r="Q36" s="4">
        <f t="shared" si="28"/>
        <v>0.3538</v>
      </c>
      <c r="R36" s="4">
        <f t="shared" si="28"/>
        <v>0</v>
      </c>
    </row>
    <row r="37" spans="1:18" ht="15.5" x14ac:dyDescent="0.35">
      <c r="B37" t="s">
        <v>72</v>
      </c>
      <c r="C37" t="s">
        <v>73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R37" si="29">IFERROR(INDEX(H51:H500,MATCH($C$37,$C$51:$C$500,0)),"")</f>
        <v>53</v>
      </c>
      <c r="I37" s="3">
        <f t="shared" si="29"/>
        <v>53</v>
      </c>
      <c r="J37" s="3">
        <f t="shared" si="29"/>
        <v>55</v>
      </c>
      <c r="K37" s="3">
        <f t="shared" si="29"/>
        <v>40</v>
      </c>
      <c r="L37" s="3">
        <f t="shared" si="29"/>
        <v>25</v>
      </c>
      <c r="M37" s="3">
        <f t="shared" si="29"/>
        <v>27.5</v>
      </c>
      <c r="N37" s="3">
        <f t="shared" si="29"/>
        <v>25</v>
      </c>
      <c r="O37" s="3">
        <f t="shared" si="29"/>
        <v>14.75</v>
      </c>
      <c r="P37" s="3">
        <f t="shared" si="29"/>
        <v>12.5</v>
      </c>
      <c r="Q37" s="3">
        <f t="shared" si="29"/>
        <v>10.75</v>
      </c>
      <c r="R37" s="3">
        <f t="shared" si="29"/>
        <v>0</v>
      </c>
    </row>
    <row r="50" spans="2:18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</row>
    <row r="51" spans="2:18" ht="15.5" x14ac:dyDescent="0.35">
      <c r="B51" t="s">
        <v>79</v>
      </c>
      <c r="C51" t="s">
        <v>6</v>
      </c>
      <c r="D51" s="5">
        <v>1826648939000</v>
      </c>
      <c r="E51" s="5">
        <v>1296395339000</v>
      </c>
      <c r="F51" s="5">
        <v>1298716259000</v>
      </c>
      <c r="G51" s="5">
        <v>1341134111000</v>
      </c>
      <c r="I51" s="5">
        <v>5192050520000</v>
      </c>
      <c r="J51" s="5">
        <v>5245897681000</v>
      </c>
      <c r="K51" s="5">
        <v>4703224343000</v>
      </c>
      <c r="L51" s="5">
        <v>5030424255000</v>
      </c>
      <c r="M51" s="5">
        <v>4441512773000</v>
      </c>
      <c r="N51" s="5">
        <v>3870552460000</v>
      </c>
      <c r="O51" s="5">
        <v>4632864612000</v>
      </c>
      <c r="P51" s="5">
        <v>4353287585000</v>
      </c>
      <c r="Q51" s="5">
        <v>3490087264000</v>
      </c>
      <c r="R51" s="5">
        <v>3167978206000</v>
      </c>
    </row>
    <row r="52" spans="2:18" ht="15.5" x14ac:dyDescent="0.35">
      <c r="C52" t="s">
        <v>80</v>
      </c>
      <c r="D52" s="5">
        <v>-1354099276000</v>
      </c>
      <c r="E52" s="5">
        <v>-1013198046000</v>
      </c>
      <c r="F52" s="5">
        <v>-1033268174000</v>
      </c>
      <c r="G52" s="5">
        <v>-1103356979000</v>
      </c>
      <c r="I52" s="5">
        <v>-4239945256000</v>
      </c>
      <c r="J52" s="5">
        <v>-4194729413000</v>
      </c>
      <c r="K52" s="5">
        <v>-3838768812000</v>
      </c>
      <c r="L52" s="5">
        <v>-4200116575000</v>
      </c>
      <c r="M52" s="5">
        <v>-3576105488000</v>
      </c>
      <c r="N52" s="5">
        <v>-3051870631000</v>
      </c>
      <c r="O52" s="5">
        <v>-4030942873000</v>
      </c>
      <c r="P52" s="5">
        <v>-3733538921000</v>
      </c>
      <c r="Q52" s="5">
        <v>-2969444832000</v>
      </c>
      <c r="R52" s="5">
        <v>-2777543261000</v>
      </c>
    </row>
    <row r="53" spans="2:18" ht="15.5" x14ac:dyDescent="0.35">
      <c r="C53" t="s">
        <v>81</v>
      </c>
      <c r="D53" s="5">
        <v>472549663000</v>
      </c>
      <c r="E53" s="5">
        <v>283197293000</v>
      </c>
      <c r="F53" s="5">
        <v>265448085000</v>
      </c>
      <c r="G53" s="5">
        <v>237777132000</v>
      </c>
      <c r="I53" s="5">
        <v>952105264000</v>
      </c>
      <c r="J53" s="5">
        <v>1051168268000</v>
      </c>
      <c r="K53" s="5">
        <v>864455531000</v>
      </c>
      <c r="L53" s="5">
        <v>830307680000</v>
      </c>
      <c r="M53" s="5">
        <v>865407285000</v>
      </c>
      <c r="N53" s="5">
        <v>818681829000</v>
      </c>
      <c r="O53" s="5">
        <v>601921739000</v>
      </c>
      <c r="P53" s="5">
        <v>619748664000</v>
      </c>
      <c r="Q53" s="5">
        <v>520642432000</v>
      </c>
      <c r="R53" s="5">
        <v>390434945000</v>
      </c>
    </row>
    <row r="54" spans="2:18" ht="15.5" x14ac:dyDescent="0.35">
      <c r="C54" t="s">
        <v>82</v>
      </c>
      <c r="D54" s="5">
        <v>-97052327000</v>
      </c>
      <c r="E54" s="5">
        <v>-115472483000</v>
      </c>
      <c r="F54" s="5">
        <v>-143188068000</v>
      </c>
      <c r="G54" s="5">
        <v>-96627978000</v>
      </c>
      <c r="I54" s="5">
        <v>-446174553000</v>
      </c>
      <c r="J54" s="5">
        <v>-437812565000</v>
      </c>
      <c r="K54" s="5">
        <v>-383018406000</v>
      </c>
      <c r="L54" s="5">
        <v>-368793984000</v>
      </c>
      <c r="M54" s="5">
        <v>-336280948000</v>
      </c>
      <c r="N54" s="5">
        <v>-330139472000</v>
      </c>
      <c r="O54" s="5">
        <v>-293151813000</v>
      </c>
      <c r="P54" s="5">
        <v>-230698741000</v>
      </c>
      <c r="Q54" s="5">
        <v>-196056937000</v>
      </c>
      <c r="R54" s="5">
        <v>-164110450000</v>
      </c>
    </row>
    <row r="55" spans="2:18" ht="15.5" x14ac:dyDescent="0.35">
      <c r="C55" t="s">
        <v>84</v>
      </c>
      <c r="D55" s="5">
        <v>-45622591000</v>
      </c>
      <c r="E55" s="5">
        <v>-62831676000</v>
      </c>
      <c r="F55" s="5">
        <v>-75327718000</v>
      </c>
      <c r="G55" s="5">
        <v>-53478452000</v>
      </c>
      <c r="I55" s="5">
        <v>-228065903000</v>
      </c>
      <c r="J55" s="5">
        <v>-223843348000</v>
      </c>
      <c r="K55" s="5">
        <v>-202620131000</v>
      </c>
      <c r="L55" s="5">
        <v>-183559827000</v>
      </c>
      <c r="M55" s="5">
        <v>-162796355000</v>
      </c>
      <c r="N55" s="5">
        <v>-136312520000</v>
      </c>
      <c r="O55" s="5">
        <v>-144127255000</v>
      </c>
      <c r="P55" s="5">
        <v>-120496081000</v>
      </c>
      <c r="Q55" s="5">
        <v>-78730904000</v>
      </c>
      <c r="R55" s="5">
        <v>-53683296000</v>
      </c>
    </row>
    <row r="56" spans="2:18" ht="15.5" x14ac:dyDescent="0.35">
      <c r="C56" t="s">
        <v>83</v>
      </c>
      <c r="D56" s="5">
        <v>-66428451000</v>
      </c>
      <c r="E56" s="5">
        <v>-61248989000</v>
      </c>
      <c r="F56" s="5">
        <v>-72737535000</v>
      </c>
      <c r="G56" s="5">
        <v>-49465132000</v>
      </c>
      <c r="I56" s="5">
        <v>-241340295000</v>
      </c>
      <c r="J56" s="5">
        <v>-229689190000</v>
      </c>
      <c r="K56" s="5">
        <v>-199636035000</v>
      </c>
      <c r="L56" s="5">
        <v>-186655599000</v>
      </c>
      <c r="M56" s="5">
        <v>-186383078000</v>
      </c>
      <c r="N56" s="5">
        <v>-191492651000</v>
      </c>
      <c r="O56" s="5">
        <v>-167971811000</v>
      </c>
      <c r="P56" s="5">
        <v>-142708809000</v>
      </c>
      <c r="Q56" s="5">
        <v>-127863795000</v>
      </c>
      <c r="R56" s="5">
        <v>-110750635000</v>
      </c>
    </row>
    <row r="57" spans="2:18" ht="15.5" x14ac:dyDescent="0.35">
      <c r="C57" t="s">
        <v>85</v>
      </c>
    </row>
    <row r="58" spans="2:18" ht="15.5" x14ac:dyDescent="0.35">
      <c r="C58" t="s">
        <v>86</v>
      </c>
      <c r="D58" s="5">
        <v>375497336000</v>
      </c>
      <c r="E58" s="5">
        <v>167724810000</v>
      </c>
      <c r="F58" s="5">
        <v>122260017000</v>
      </c>
      <c r="G58" s="5">
        <v>141149154000</v>
      </c>
      <c r="I58" s="5">
        <v>505930711000</v>
      </c>
      <c r="J58" s="5">
        <v>613355703000</v>
      </c>
      <c r="K58" s="5">
        <v>481437125000</v>
      </c>
      <c r="L58" s="5">
        <v>461513696000</v>
      </c>
      <c r="M58" s="5">
        <v>529126337000</v>
      </c>
      <c r="N58" s="5">
        <v>488542357000</v>
      </c>
      <c r="O58" s="5">
        <v>308769926000</v>
      </c>
      <c r="P58" s="5">
        <v>389049923000</v>
      </c>
      <c r="Q58" s="5">
        <v>324585495000</v>
      </c>
      <c r="R58" s="5">
        <v>226324495000</v>
      </c>
    </row>
    <row r="59" spans="2:18" ht="15.5" x14ac:dyDescent="0.35">
      <c r="C59" t="s">
        <v>87</v>
      </c>
      <c r="D59" s="5">
        <v>-1003437000</v>
      </c>
      <c r="E59" s="5">
        <v>1396368000</v>
      </c>
      <c r="F59" s="5">
        <v>1445639000</v>
      </c>
      <c r="G59" s="5">
        <v>-273674000</v>
      </c>
      <c r="I59" s="5">
        <v>8311375000</v>
      </c>
      <c r="J59" s="5">
        <v>7232973000</v>
      </c>
      <c r="K59" s="5">
        <v>-2214920000</v>
      </c>
      <c r="L59" s="5">
        <v>-8040707000</v>
      </c>
      <c r="M59" s="5">
        <v>1995330000</v>
      </c>
      <c r="N59" s="5">
        <v>675265000</v>
      </c>
      <c r="O59" s="5">
        <v>-10948461000</v>
      </c>
      <c r="P59" s="5">
        <v>-3999281000</v>
      </c>
      <c r="Q59" s="5">
        <v>-21802787000</v>
      </c>
      <c r="R59" s="5">
        <v>-35465116000</v>
      </c>
    </row>
    <row r="60" spans="2:18" ht="15.5" x14ac:dyDescent="0.35">
      <c r="C60" t="s">
        <v>89</v>
      </c>
      <c r="D60" s="5">
        <v>4772386000</v>
      </c>
      <c r="E60" s="5">
        <v>5293503000</v>
      </c>
      <c r="F60" s="5">
        <v>4403740000</v>
      </c>
      <c r="G60" s="5">
        <v>2745040000</v>
      </c>
      <c r="I60" s="5">
        <v>21651353000</v>
      </c>
      <c r="J60" s="5">
        <v>23916352000</v>
      </c>
      <c r="K60" s="5">
        <v>11873746000</v>
      </c>
      <c r="L60" s="5">
        <v>7952148000</v>
      </c>
      <c r="M60" s="5">
        <v>14277992000</v>
      </c>
      <c r="N60" s="5">
        <v>15598111000</v>
      </c>
      <c r="O60" s="5">
        <v>10860895000</v>
      </c>
      <c r="P60" s="5">
        <v>14382628000</v>
      </c>
      <c r="Q60" s="5">
        <v>1775794000</v>
      </c>
      <c r="R60" s="5">
        <v>8169051000</v>
      </c>
    </row>
    <row r="61" spans="2:18" ht="15.5" x14ac:dyDescent="0.35">
      <c r="C61" t="s">
        <v>27</v>
      </c>
      <c r="D61" s="5">
        <v>-5775823000</v>
      </c>
      <c r="E61" s="5">
        <v>-3897135000</v>
      </c>
      <c r="F61" s="5">
        <v>-2958101000</v>
      </c>
      <c r="G61" s="5">
        <v>-3018714000</v>
      </c>
      <c r="I61" s="5">
        <v>-13339978000</v>
      </c>
      <c r="J61" s="5">
        <v>-16683379000</v>
      </c>
      <c r="K61" s="5">
        <v>-14088666000</v>
      </c>
      <c r="L61" s="5">
        <v>-15992855000</v>
      </c>
      <c r="M61" s="5">
        <v>-12282662000</v>
      </c>
      <c r="N61" s="5">
        <v>-14922846000</v>
      </c>
      <c r="O61" s="5">
        <v>-21809356000</v>
      </c>
      <c r="P61" s="5">
        <v>-18381909000</v>
      </c>
      <c r="Q61" s="5">
        <v>-23578581000</v>
      </c>
      <c r="R61" s="5">
        <v>-43634167000</v>
      </c>
    </row>
    <row r="62" spans="2:18" ht="15.5" x14ac:dyDescent="0.35">
      <c r="C62" t="s">
        <v>94</v>
      </c>
      <c r="D62" s="5">
        <v>-1003437000</v>
      </c>
      <c r="E62" s="5">
        <v>1396368000</v>
      </c>
      <c r="F62" s="5">
        <v>1445639000</v>
      </c>
      <c r="G62" s="5">
        <v>-273674000</v>
      </c>
      <c r="I62" s="5">
        <v>8311375000</v>
      </c>
      <c r="J62" s="5">
        <v>7232973000</v>
      </c>
      <c r="K62" s="5">
        <v>-2214920000</v>
      </c>
      <c r="L62" s="5">
        <v>-8040707000</v>
      </c>
      <c r="M62" s="5">
        <v>1995330000</v>
      </c>
      <c r="N62" s="5">
        <v>675265000</v>
      </c>
      <c r="O62" s="5">
        <v>-10948461000</v>
      </c>
      <c r="P62" s="5">
        <v>-3999281000</v>
      </c>
      <c r="Q62" s="5">
        <v>-21802787000</v>
      </c>
      <c r="R62" s="5">
        <v>-35465116000</v>
      </c>
    </row>
    <row r="63" spans="2:18" ht="15.5" x14ac:dyDescent="0.35">
      <c r="C63" t="s">
        <v>29</v>
      </c>
      <c r="D63" s="5">
        <v>374493899000</v>
      </c>
      <c r="E63" s="5">
        <v>169121178000</v>
      </c>
      <c r="F63" s="5">
        <v>123705656000</v>
      </c>
      <c r="G63" s="5">
        <v>140875480000</v>
      </c>
      <c r="I63" s="5">
        <v>514242086000</v>
      </c>
      <c r="J63" s="5">
        <v>620588676000</v>
      </c>
      <c r="K63" s="5">
        <v>479222205000</v>
      </c>
      <c r="L63" s="5">
        <v>453472989000</v>
      </c>
      <c r="M63" s="5">
        <v>531121667000</v>
      </c>
      <c r="N63" s="5">
        <v>489217622000</v>
      </c>
      <c r="O63" s="5">
        <v>297821465000</v>
      </c>
      <c r="P63" s="5">
        <v>385050642000</v>
      </c>
      <c r="Q63" s="5">
        <v>302782708000</v>
      </c>
      <c r="R63" s="5">
        <v>190859379000</v>
      </c>
    </row>
    <row r="64" spans="2:18" ht="15.5" x14ac:dyDescent="0.35">
      <c r="C64" t="s">
        <v>28</v>
      </c>
      <c r="D64" s="5">
        <v>-88797952000</v>
      </c>
      <c r="E64" s="5">
        <v>-42411617000</v>
      </c>
      <c r="F64" s="5">
        <v>-23089174000</v>
      </c>
      <c r="G64" s="5">
        <v>-33573511000</v>
      </c>
      <c r="I64" s="5">
        <v>-111861488000</v>
      </c>
      <c r="J64" s="5">
        <v>-133417128000</v>
      </c>
      <c r="K64" s="5">
        <v>-103237044000</v>
      </c>
      <c r="L64" s="5">
        <v>-98571799000</v>
      </c>
      <c r="M64" s="5">
        <v>-114912320000</v>
      </c>
      <c r="N64" s="5">
        <v>-115563777000</v>
      </c>
      <c r="O64" s="5">
        <v>-74194846000</v>
      </c>
      <c r="P64" s="5">
        <v>-87421727000</v>
      </c>
      <c r="Q64" s="5">
        <v>-71908740000</v>
      </c>
      <c r="R64" s="5">
        <v>-52433781000</v>
      </c>
    </row>
    <row r="65" spans="2:18" ht="15.5" x14ac:dyDescent="0.35">
      <c r="C65" t="s">
        <v>97</v>
      </c>
      <c r="D65" s="5">
        <v>285695947000</v>
      </c>
      <c r="E65" s="5">
        <v>126709561000</v>
      </c>
      <c r="F65" s="5">
        <v>100616482000</v>
      </c>
      <c r="G65" s="5">
        <v>107301969000</v>
      </c>
      <c r="I65" s="5">
        <v>402380598000</v>
      </c>
      <c r="J65" s="5">
        <v>487171548000</v>
      </c>
      <c r="K65" s="5">
        <v>375985161000</v>
      </c>
      <c r="L65" s="5">
        <v>354901190000</v>
      </c>
      <c r="M65" s="5">
        <v>416209347000</v>
      </c>
      <c r="N65" s="5">
        <v>373653845000</v>
      </c>
      <c r="O65" s="5">
        <v>223626619000</v>
      </c>
      <c r="P65" s="5">
        <v>297628915000</v>
      </c>
      <c r="Q65" s="5">
        <v>230873968000</v>
      </c>
      <c r="R65" s="5">
        <v>138425598000</v>
      </c>
    </row>
    <row r="66" spans="2:18" ht="15.5" x14ac:dyDescent="0.35">
      <c r="C66" t="s">
        <v>98</v>
      </c>
      <c r="D66" s="5">
        <v>3019079000</v>
      </c>
      <c r="E66" s="5">
        <v>-437104000</v>
      </c>
      <c r="F66" s="5">
        <v>-5175080000</v>
      </c>
      <c r="G66" s="5">
        <v>1767212000</v>
      </c>
      <c r="I66" s="5">
        <v>-2599921000</v>
      </c>
      <c r="J66" s="5">
        <v>143893810000</v>
      </c>
      <c r="K66" s="5">
        <v>-1812988000</v>
      </c>
      <c r="L66" s="5">
        <v>3146374000</v>
      </c>
      <c r="M66" s="5">
        <v>124169723000</v>
      </c>
      <c r="N66" s="5">
        <v>583787000</v>
      </c>
      <c r="O66" s="5">
        <v>-4741038000</v>
      </c>
      <c r="P66" s="5">
        <v>8461618000</v>
      </c>
      <c r="Q66" s="5">
        <v>-7615781000</v>
      </c>
      <c r="R66" s="5">
        <v>354614797000</v>
      </c>
    </row>
    <row r="67" spans="2:18" ht="15.5" x14ac:dyDescent="0.35">
      <c r="C67" t="s">
        <v>324</v>
      </c>
      <c r="D67" s="5">
        <v>3019079000</v>
      </c>
      <c r="E67" s="5">
        <v>-437104000</v>
      </c>
      <c r="F67" s="5">
        <v>-5175080000</v>
      </c>
      <c r="G67" s="5">
        <v>1767212000</v>
      </c>
      <c r="I67" s="5">
        <v>-2599921000</v>
      </c>
      <c r="J67" s="5">
        <v>143893810000</v>
      </c>
      <c r="K67" s="5">
        <v>-1812988000</v>
      </c>
      <c r="L67" s="5">
        <v>3146374000</v>
      </c>
      <c r="M67" s="5">
        <v>124169723000</v>
      </c>
      <c r="N67" s="5">
        <v>583787000</v>
      </c>
      <c r="O67" s="5">
        <v>-4741038000</v>
      </c>
      <c r="P67" s="5">
        <v>8461618000</v>
      </c>
      <c r="Q67" s="5">
        <v>-7615781000</v>
      </c>
      <c r="R67" s="5">
        <v>354614797000</v>
      </c>
    </row>
    <row r="68" spans="2:18" ht="15.5" x14ac:dyDescent="0.35">
      <c r="C68" t="s">
        <v>99</v>
      </c>
      <c r="D68" s="5">
        <v>288715026000</v>
      </c>
      <c r="E68" s="5">
        <v>126272457000</v>
      </c>
      <c r="F68" s="5">
        <v>95441402000</v>
      </c>
      <c r="G68" s="5">
        <v>109069181000</v>
      </c>
      <c r="I68" s="5">
        <v>399780677000</v>
      </c>
      <c r="J68" s="5">
        <v>631065358000</v>
      </c>
      <c r="K68" s="5">
        <v>374172173000</v>
      </c>
      <c r="L68" s="5">
        <v>358047564000</v>
      </c>
      <c r="M68" s="5">
        <v>540379070000</v>
      </c>
      <c r="N68" s="5">
        <v>374237632000</v>
      </c>
      <c r="O68" s="5">
        <v>218885581000</v>
      </c>
      <c r="P68" s="5">
        <v>306090533000</v>
      </c>
      <c r="Q68" s="5">
        <v>223258187000</v>
      </c>
      <c r="R68" s="5">
        <v>493040395000</v>
      </c>
    </row>
    <row r="69" spans="2:18" ht="15.5" x14ac:dyDescent="0.35">
      <c r="C69" t="s">
        <v>100</v>
      </c>
      <c r="D69" s="5">
        <v>285695947000</v>
      </c>
      <c r="E69" s="5">
        <v>126709561000</v>
      </c>
      <c r="F69" s="5">
        <v>100616482000</v>
      </c>
      <c r="G69" s="5">
        <v>107301969000</v>
      </c>
      <c r="I69" s="5">
        <v>402380598000</v>
      </c>
      <c r="J69" s="5">
        <v>487171548000</v>
      </c>
      <c r="K69" s="5">
        <v>375985161000</v>
      </c>
      <c r="L69" s="5">
        <v>354901190000</v>
      </c>
      <c r="M69" s="5">
        <v>416209347000</v>
      </c>
      <c r="N69" s="5">
        <v>373653845000</v>
      </c>
      <c r="O69" s="5">
        <v>223626619000</v>
      </c>
      <c r="P69" s="5">
        <v>297628915000</v>
      </c>
      <c r="Q69" s="5">
        <v>230873968000</v>
      </c>
      <c r="R69" s="5">
        <v>138425598000</v>
      </c>
    </row>
    <row r="70" spans="2:18" ht="15.5" x14ac:dyDescent="0.35">
      <c r="C70" t="s">
        <v>8</v>
      </c>
      <c r="D70" s="5">
        <v>287406299000</v>
      </c>
      <c r="E70" s="5">
        <v>125633424000</v>
      </c>
      <c r="F70" s="5">
        <v>95147468000</v>
      </c>
      <c r="G70" s="5">
        <v>108539936000</v>
      </c>
      <c r="I70" s="5">
        <v>397990289000</v>
      </c>
      <c r="J70" s="5">
        <v>628632353000</v>
      </c>
      <c r="K70" s="5">
        <v>372338233000</v>
      </c>
      <c r="L70" s="5">
        <v>355988840000</v>
      </c>
      <c r="M70" s="5">
        <v>537734150000</v>
      </c>
      <c r="N70" s="5">
        <v>372191924000</v>
      </c>
      <c r="O70" s="5">
        <v>218116820000</v>
      </c>
      <c r="P70" s="5">
        <v>302827215000</v>
      </c>
      <c r="Q70" s="5">
        <v>220455467000</v>
      </c>
      <c r="R70" s="5">
        <v>479670791000</v>
      </c>
    </row>
    <row r="71" spans="2:18" ht="15.5" x14ac:dyDescent="0.35">
      <c r="C71" t="s">
        <v>101</v>
      </c>
      <c r="D71" s="5">
        <v>1308727000</v>
      </c>
      <c r="E71" s="5">
        <v>639033000</v>
      </c>
      <c r="F71" s="5">
        <v>293934000</v>
      </c>
      <c r="G71" s="5">
        <v>529245000</v>
      </c>
      <c r="I71" s="5">
        <v>1790388000</v>
      </c>
      <c r="J71" s="5">
        <v>2433005000</v>
      </c>
      <c r="K71" s="5">
        <v>1833940000</v>
      </c>
      <c r="L71" s="5">
        <v>2058724000</v>
      </c>
      <c r="M71" s="5">
        <v>2644920000</v>
      </c>
      <c r="N71" s="5">
        <v>2045708000</v>
      </c>
      <c r="O71" s="5">
        <v>768761000</v>
      </c>
      <c r="P71" s="5">
        <v>3263318000</v>
      </c>
      <c r="Q71" s="5">
        <v>2802720000</v>
      </c>
      <c r="R71" s="5">
        <v>13369604000</v>
      </c>
    </row>
    <row r="72" spans="2:18" ht="15.5" x14ac:dyDescent="0.35">
      <c r="C72" t="s">
        <v>102</v>
      </c>
      <c r="D72" s="5">
        <v>285695947000</v>
      </c>
      <c r="E72" s="5">
        <v>126709561000</v>
      </c>
      <c r="F72" s="5">
        <v>100616482000</v>
      </c>
      <c r="G72" s="5">
        <v>107301969000</v>
      </c>
      <c r="I72" s="5">
        <v>402380598000</v>
      </c>
      <c r="J72" s="5">
        <v>487171548000</v>
      </c>
      <c r="K72" s="5">
        <v>375985161000</v>
      </c>
      <c r="L72" s="5">
        <v>354901190000</v>
      </c>
      <c r="M72" s="5">
        <v>416209347000</v>
      </c>
      <c r="N72" s="5">
        <v>373653845000</v>
      </c>
      <c r="O72" s="5">
        <v>223626619000</v>
      </c>
      <c r="P72" s="5">
        <v>297628915000</v>
      </c>
      <c r="Q72" s="5">
        <v>230873968000</v>
      </c>
      <c r="R72" s="5">
        <v>138425598000</v>
      </c>
    </row>
    <row r="73" spans="2:18" ht="15.5" x14ac:dyDescent="0.35">
      <c r="C73" t="s">
        <v>103</v>
      </c>
      <c r="D73" s="5">
        <v>288715026000</v>
      </c>
      <c r="E73" s="5">
        <v>126272457000</v>
      </c>
      <c r="F73" s="5">
        <v>95441402000</v>
      </c>
      <c r="G73" s="5">
        <v>109069181000</v>
      </c>
      <c r="I73" s="5">
        <v>399780677000</v>
      </c>
      <c r="J73" s="5">
        <v>631065358000</v>
      </c>
      <c r="K73" s="5">
        <v>374172173000</v>
      </c>
      <c r="L73" s="5">
        <v>358047564000</v>
      </c>
      <c r="M73" s="5">
        <v>540379070000</v>
      </c>
      <c r="N73" s="5">
        <v>374237632000</v>
      </c>
      <c r="O73" s="5">
        <v>218885581000</v>
      </c>
      <c r="P73" s="5">
        <v>306090533000</v>
      </c>
      <c r="Q73" s="5">
        <v>223258187000</v>
      </c>
      <c r="R73" s="5">
        <v>493040395000</v>
      </c>
    </row>
    <row r="74" spans="2:18" ht="15.5" x14ac:dyDescent="0.35">
      <c r="C74" t="s">
        <v>104</v>
      </c>
      <c r="D74" s="5">
        <v>288715026000</v>
      </c>
      <c r="E74" s="5">
        <v>126272457000</v>
      </c>
      <c r="F74" s="5">
        <v>95441402000</v>
      </c>
      <c r="G74" s="5">
        <v>109069181000</v>
      </c>
      <c r="I74" s="5">
        <v>399780677000</v>
      </c>
      <c r="J74" s="5">
        <v>631065358000</v>
      </c>
      <c r="K74" s="5">
        <v>374172173000</v>
      </c>
      <c r="L74" s="5">
        <v>358047564000</v>
      </c>
      <c r="M74" s="5">
        <v>540379070000</v>
      </c>
      <c r="N74" s="5">
        <v>374237632000</v>
      </c>
      <c r="O74" s="5">
        <v>218885581000</v>
      </c>
      <c r="P74" s="5">
        <v>306090533000</v>
      </c>
      <c r="Q74" s="5">
        <v>223258187000</v>
      </c>
      <c r="R74" s="5">
        <v>493040395000</v>
      </c>
    </row>
    <row r="76" spans="2:18" ht="15.5" x14ac:dyDescent="0.35">
      <c r="B76" t="s">
        <v>105</v>
      </c>
      <c r="C76" t="s">
        <v>106</v>
      </c>
    </row>
    <row r="77" spans="2:18" ht="15.5" x14ac:dyDescent="0.35">
      <c r="C77" t="s">
        <v>107</v>
      </c>
    </row>
    <row r="78" spans="2:18" ht="15.5" x14ac:dyDescent="0.35">
      <c r="C78" t="s">
        <v>20</v>
      </c>
      <c r="D78" s="5">
        <v>183643970000</v>
      </c>
      <c r="E78" s="5">
        <v>288316340000</v>
      </c>
      <c r="F78" s="5">
        <v>229121510000</v>
      </c>
      <c r="G78" s="5">
        <v>188093996000</v>
      </c>
      <c r="I78" s="5">
        <v>229121510000</v>
      </c>
      <c r="J78" s="5">
        <v>121124650000</v>
      </c>
      <c r="K78" s="5">
        <v>362521036000</v>
      </c>
      <c r="L78" s="5">
        <v>263029852000</v>
      </c>
      <c r="M78" s="5">
        <v>171411876000</v>
      </c>
      <c r="N78" s="5">
        <v>475785704000</v>
      </c>
      <c r="O78" s="5">
        <v>393876050000</v>
      </c>
      <c r="P78" s="5">
        <v>209492929000</v>
      </c>
      <c r="Q78" s="5">
        <v>318986039000</v>
      </c>
      <c r="R78" s="5">
        <v>21910910000</v>
      </c>
    </row>
    <row r="79" spans="2:18" ht="15.5" x14ac:dyDescent="0.35">
      <c r="C79" t="s">
        <v>109</v>
      </c>
      <c r="D79" s="5">
        <v>464607192000</v>
      </c>
      <c r="E79" s="5">
        <v>415560900000</v>
      </c>
      <c r="F79" s="5">
        <v>389435157000</v>
      </c>
      <c r="G79" s="5">
        <v>366496179000</v>
      </c>
      <c r="I79" s="5">
        <v>389435157000</v>
      </c>
      <c r="J79" s="5">
        <v>394680449000</v>
      </c>
      <c r="K79" s="5">
        <v>360453916000</v>
      </c>
      <c r="L79" s="5">
        <v>339010229000</v>
      </c>
      <c r="M79" s="5">
        <v>324586569000</v>
      </c>
      <c r="N79" s="5">
        <v>264926992000</v>
      </c>
      <c r="O79" s="5">
        <v>304726751000</v>
      </c>
      <c r="P79" s="5">
        <v>334513224000</v>
      </c>
      <c r="Q79" s="5">
        <v>272999732000</v>
      </c>
      <c r="R79" s="5">
        <v>212014253000</v>
      </c>
    </row>
    <row r="80" spans="2:18" ht="15.5" x14ac:dyDescent="0.35">
      <c r="C80" t="s">
        <v>110</v>
      </c>
      <c r="D80" s="5">
        <v>12188091000</v>
      </c>
      <c r="E80" s="5">
        <v>15571474000</v>
      </c>
      <c r="F80" s="5">
        <v>13091276000</v>
      </c>
      <c r="G80" s="5">
        <v>11264978000</v>
      </c>
      <c r="I80" s="5">
        <v>13091276000</v>
      </c>
      <c r="J80" s="5">
        <v>9632342000</v>
      </c>
      <c r="K80" s="5">
        <v>10033158000</v>
      </c>
      <c r="L80" s="5">
        <v>10490712000</v>
      </c>
      <c r="M80" s="5">
        <v>12838940000</v>
      </c>
      <c r="N80" s="5">
        <v>8936624000</v>
      </c>
      <c r="P80" s="5">
        <v>9804098000</v>
      </c>
      <c r="Q80" s="5">
        <v>6558041000</v>
      </c>
      <c r="R80" s="5">
        <v>5170093000</v>
      </c>
    </row>
    <row r="81" spans="3:18" ht="15.5" x14ac:dyDescent="0.35">
      <c r="C81" t="s">
        <v>111</v>
      </c>
      <c r="D81" s="5">
        <v>16890185000</v>
      </c>
      <c r="E81" s="5">
        <v>17040862000</v>
      </c>
      <c r="F81" s="5">
        <v>18878302000</v>
      </c>
      <c r="G81" s="5">
        <v>21634065000</v>
      </c>
      <c r="I81" s="5">
        <v>18878302000</v>
      </c>
      <c r="J81" s="5">
        <v>26298584000</v>
      </c>
      <c r="K81" s="5">
        <v>22808893000</v>
      </c>
      <c r="L81" s="5">
        <v>27351811000</v>
      </c>
      <c r="M81" s="5">
        <v>32922240000</v>
      </c>
      <c r="N81" s="5">
        <v>31639993000</v>
      </c>
      <c r="P81" s="5">
        <v>6852899000</v>
      </c>
      <c r="Q81" s="5">
        <v>3279290000</v>
      </c>
      <c r="R81" s="5">
        <v>2644181000</v>
      </c>
    </row>
    <row r="82" spans="3:18" ht="15.5" x14ac:dyDescent="0.35">
      <c r="C82" t="s">
        <v>112</v>
      </c>
      <c r="D82" s="5">
        <v>464607192000</v>
      </c>
      <c r="E82" s="5">
        <v>415560900000</v>
      </c>
      <c r="F82" s="5">
        <v>389435157000</v>
      </c>
      <c r="G82" s="5">
        <v>366496179000</v>
      </c>
      <c r="I82" s="5">
        <v>389435157000</v>
      </c>
      <c r="J82" s="5">
        <v>394680449000</v>
      </c>
      <c r="K82" s="5">
        <v>360453916000</v>
      </c>
      <c r="L82" s="5">
        <v>339010229000</v>
      </c>
      <c r="M82" s="5">
        <v>324586569000</v>
      </c>
      <c r="N82" s="5">
        <v>264926992000</v>
      </c>
      <c r="O82" s="5">
        <v>304726751000</v>
      </c>
      <c r="P82" s="5">
        <v>334513224000</v>
      </c>
      <c r="Q82" s="5">
        <v>272999732000</v>
      </c>
      <c r="R82" s="5">
        <v>212014253000</v>
      </c>
    </row>
    <row r="83" spans="3:18" ht="15.5" x14ac:dyDescent="0.35">
      <c r="C83" t="s">
        <v>113</v>
      </c>
      <c r="D83" s="5">
        <v>6254769000</v>
      </c>
      <c r="E83" s="5">
        <v>7554209000</v>
      </c>
      <c r="F83" s="5">
        <v>7994641000</v>
      </c>
      <c r="G83" s="5">
        <v>6204418000</v>
      </c>
      <c r="I83" s="5">
        <v>7994641000</v>
      </c>
      <c r="J83" s="5">
        <v>6140440000</v>
      </c>
      <c r="K83" s="5">
        <v>5702774000</v>
      </c>
      <c r="L83" s="5">
        <v>4055229000</v>
      </c>
      <c r="M83" s="5">
        <v>5565537000</v>
      </c>
      <c r="N83" s="5">
        <v>7738099000</v>
      </c>
      <c r="O83" s="5">
        <v>5444479000</v>
      </c>
      <c r="P83" s="5">
        <v>4559982000</v>
      </c>
      <c r="Q83" s="5">
        <v>12182749000</v>
      </c>
      <c r="R83" s="5">
        <v>10578240000</v>
      </c>
    </row>
    <row r="84" spans="3:18" ht="15.5" x14ac:dyDescent="0.35">
      <c r="C84" t="s">
        <v>114</v>
      </c>
      <c r="D84" s="5">
        <v>6254769000</v>
      </c>
      <c r="E84" s="5">
        <v>7554209000</v>
      </c>
      <c r="F84" s="5">
        <v>7994641000</v>
      </c>
      <c r="G84" s="5">
        <v>6204418000</v>
      </c>
      <c r="I84" s="5">
        <v>7994641000</v>
      </c>
      <c r="J84" s="5">
        <v>6140440000</v>
      </c>
      <c r="K84" s="5">
        <v>5702774000</v>
      </c>
      <c r="L84" s="5">
        <v>4055229000</v>
      </c>
      <c r="M84" s="5">
        <v>5565537000</v>
      </c>
      <c r="N84" s="5">
        <v>7738099000</v>
      </c>
      <c r="O84" s="5">
        <v>5444479000</v>
      </c>
      <c r="P84" s="5">
        <v>4559982000</v>
      </c>
      <c r="Q84" s="5">
        <v>12182749000</v>
      </c>
      <c r="R84" s="5">
        <v>10578240000</v>
      </c>
    </row>
    <row r="85" spans="3:18" ht="15.5" x14ac:dyDescent="0.35">
      <c r="C85" t="s">
        <v>115</v>
      </c>
      <c r="D85" s="5">
        <v>1346172989000</v>
      </c>
      <c r="E85" s="5">
        <v>1112738474000</v>
      </c>
      <c r="F85" s="5">
        <v>1139833703000</v>
      </c>
      <c r="G85" s="5">
        <v>1146836278000</v>
      </c>
      <c r="I85" s="5">
        <v>1139833703000</v>
      </c>
      <c r="J85" s="5">
        <v>1143148922000</v>
      </c>
      <c r="K85" s="5">
        <v>1043523255000</v>
      </c>
      <c r="L85" s="5">
        <v>1104811313000</v>
      </c>
      <c r="M85" s="5">
        <v>960254729000</v>
      </c>
      <c r="N85" s="5">
        <v>612603486000</v>
      </c>
      <c r="O85" s="5">
        <v>739924183000</v>
      </c>
      <c r="P85" s="5">
        <v>962256286000</v>
      </c>
      <c r="Q85" s="5">
        <v>464072507000</v>
      </c>
      <c r="R85" s="5">
        <v>372349896000</v>
      </c>
    </row>
    <row r="86" spans="3:18" ht="15.5" x14ac:dyDescent="0.35">
      <c r="C86" t="s">
        <v>85</v>
      </c>
      <c r="D86" s="5">
        <v>488592322000</v>
      </c>
      <c r="E86" s="5">
        <v>488585502000</v>
      </c>
      <c r="F86" s="5">
        <v>492212090000</v>
      </c>
      <c r="G86" s="5">
        <v>501195004000</v>
      </c>
      <c r="I86" s="5">
        <v>492212090000</v>
      </c>
      <c r="J86" s="5">
        <v>513114616000</v>
      </c>
      <c r="K86" s="5">
        <v>373063824000</v>
      </c>
      <c r="L86" s="5">
        <v>385266581000</v>
      </c>
      <c r="M86" s="5">
        <v>394305525000</v>
      </c>
      <c r="N86" s="5">
        <v>280383698000</v>
      </c>
      <c r="O86" s="5">
        <v>422245199000</v>
      </c>
      <c r="P86" s="5">
        <v>415093940000</v>
      </c>
      <c r="Q86" s="5">
        <v>455083495000</v>
      </c>
      <c r="R86" s="5">
        <v>348175176000</v>
      </c>
    </row>
    <row r="87" spans="3:18" ht="15.5" x14ac:dyDescent="0.35">
      <c r="C87" t="s">
        <v>116</v>
      </c>
      <c r="D87" s="5">
        <v>2139806221000</v>
      </c>
      <c r="E87" s="5">
        <v>2126377295000</v>
      </c>
      <c r="F87" s="5">
        <v>2026606859000</v>
      </c>
      <c r="G87" s="5">
        <v>1883824352000</v>
      </c>
      <c r="I87" s="5">
        <v>2026606859000</v>
      </c>
      <c r="J87" s="5">
        <v>2198938910000</v>
      </c>
      <c r="K87" s="5">
        <v>1888286135000</v>
      </c>
      <c r="L87" s="5">
        <v>1856333656000</v>
      </c>
      <c r="M87" s="5">
        <v>1613132890000</v>
      </c>
      <c r="N87" s="5">
        <v>1486968395000</v>
      </c>
      <c r="O87" s="5">
        <v>1550097999000</v>
      </c>
      <c r="P87" s="5">
        <v>1689893416000</v>
      </c>
      <c r="Q87" s="5">
        <v>1180832299000</v>
      </c>
      <c r="R87" s="5">
        <v>723873138000</v>
      </c>
    </row>
    <row r="88" spans="3:18" ht="15.5" x14ac:dyDescent="0.35">
      <c r="C88" t="s">
        <v>117</v>
      </c>
    </row>
    <row r="89" spans="3:18" ht="15.5" x14ac:dyDescent="0.35">
      <c r="C89" t="s">
        <v>118</v>
      </c>
      <c r="P89" s="5">
        <v>10000000</v>
      </c>
      <c r="Q89" s="5">
        <v>10000000</v>
      </c>
      <c r="R89" s="5">
        <v>207483000</v>
      </c>
    </row>
    <row r="90" spans="3:18" ht="15.5" x14ac:dyDescent="0.35">
      <c r="C90" t="s">
        <v>121</v>
      </c>
      <c r="D90" s="5">
        <v>1228674585000</v>
      </c>
      <c r="E90" s="5">
        <v>1235899655000</v>
      </c>
      <c r="F90" s="5">
        <v>1254375456000</v>
      </c>
      <c r="G90" s="5">
        <v>1240827240000</v>
      </c>
      <c r="I90" s="5">
        <v>1254375456000</v>
      </c>
      <c r="J90" s="5">
        <v>1246037092000</v>
      </c>
      <c r="K90" s="5">
        <v>1093886622000</v>
      </c>
      <c r="L90" s="5">
        <v>1061752620000</v>
      </c>
      <c r="M90" s="5">
        <v>1017327697000</v>
      </c>
      <c r="N90" s="5">
        <v>736342962000</v>
      </c>
      <c r="O90" s="5">
        <v>646162007000</v>
      </c>
      <c r="P90" s="5">
        <v>543172788000</v>
      </c>
      <c r="Q90" s="5">
        <v>576585486000</v>
      </c>
      <c r="R90" s="5">
        <v>548873339000</v>
      </c>
    </row>
    <row r="91" spans="3:18" ht="15.5" x14ac:dyDescent="0.35">
      <c r="C91" t="s">
        <v>518</v>
      </c>
      <c r="D91" s="5">
        <v>128113156000</v>
      </c>
      <c r="E91" s="5">
        <v>128384314000</v>
      </c>
      <c r="F91" s="5">
        <v>64471795000</v>
      </c>
      <c r="G91" s="5">
        <v>59194192000</v>
      </c>
      <c r="I91" s="5">
        <v>64471795000</v>
      </c>
      <c r="J91" s="5">
        <v>59735370000</v>
      </c>
      <c r="K91" s="5">
        <v>60456941000</v>
      </c>
      <c r="L91" s="5">
        <v>61145469000</v>
      </c>
      <c r="M91" s="5">
        <v>69364689000</v>
      </c>
      <c r="N91" s="5">
        <v>62478110000</v>
      </c>
      <c r="O91" s="5">
        <v>64696618000</v>
      </c>
      <c r="P91" s="5">
        <v>19095755000</v>
      </c>
      <c r="Q91" s="5">
        <v>1521032000</v>
      </c>
      <c r="R91" s="5">
        <v>1548089000</v>
      </c>
    </row>
    <row r="92" spans="3:18" ht="15.5" x14ac:dyDescent="0.35">
      <c r="C92" t="s">
        <v>119</v>
      </c>
      <c r="D92" s="5">
        <v>15073565000</v>
      </c>
      <c r="E92" s="5">
        <v>13916419000</v>
      </c>
      <c r="F92" s="5">
        <v>12822762000</v>
      </c>
      <c r="G92" s="5">
        <v>12380384000</v>
      </c>
      <c r="I92" s="5">
        <v>12822762000</v>
      </c>
      <c r="J92" s="5">
        <v>9409807000</v>
      </c>
      <c r="K92" s="5">
        <v>32032183000</v>
      </c>
      <c r="L92" s="5">
        <v>33302015000</v>
      </c>
      <c r="M92" s="5">
        <v>27252656000</v>
      </c>
      <c r="N92" s="5">
        <v>37890118000</v>
      </c>
      <c r="O92" s="5">
        <v>46048034000</v>
      </c>
      <c r="P92" s="5">
        <v>10140341000</v>
      </c>
      <c r="Q92" s="5">
        <v>11858085000</v>
      </c>
      <c r="R92" s="5">
        <v>8307168000</v>
      </c>
    </row>
    <row r="93" spans="3:18" ht="15.5" x14ac:dyDescent="0.35">
      <c r="C93" t="s">
        <v>123</v>
      </c>
      <c r="D93" s="5">
        <v>25750333000</v>
      </c>
      <c r="E93" s="5">
        <v>26429250000</v>
      </c>
      <c r="F93" s="5">
        <v>25525669000</v>
      </c>
      <c r="G93" s="5">
        <v>25993850000</v>
      </c>
      <c r="I93" s="5">
        <v>25525669000</v>
      </c>
      <c r="J93" s="5">
        <v>27242749000</v>
      </c>
      <c r="K93" s="5">
        <v>26859306000</v>
      </c>
      <c r="L93" s="5">
        <v>24400302000</v>
      </c>
      <c r="M93" s="5">
        <v>26269336000</v>
      </c>
      <c r="N93" s="5">
        <v>28145443000</v>
      </c>
      <c r="O93" s="5">
        <v>29965041000</v>
      </c>
      <c r="P93" s="5">
        <v>31591445000</v>
      </c>
      <c r="Q93" s="5">
        <v>33424335000</v>
      </c>
      <c r="R93" s="5">
        <v>35336698000</v>
      </c>
    </row>
    <row r="94" spans="3:18" ht="15.5" x14ac:dyDescent="0.35">
      <c r="C94" t="s">
        <v>883</v>
      </c>
    </row>
    <row r="95" spans="3:18" ht="15.5" x14ac:dyDescent="0.35">
      <c r="C95" t="s">
        <v>126</v>
      </c>
      <c r="D95" s="5">
        <v>1546705626000</v>
      </c>
      <c r="E95" s="5">
        <v>1536669904000</v>
      </c>
      <c r="F95" s="5">
        <v>1454201689000</v>
      </c>
      <c r="G95" s="5">
        <v>1431365663000</v>
      </c>
      <c r="I95" s="5">
        <v>1454201689000</v>
      </c>
      <c r="J95" s="5">
        <v>1384560353000</v>
      </c>
      <c r="K95" s="5">
        <v>1308066509000</v>
      </c>
      <c r="L95" s="5">
        <v>1184029481000</v>
      </c>
      <c r="M95" s="5">
        <v>1182826773000</v>
      </c>
      <c r="N95" s="5">
        <v>934332684000</v>
      </c>
      <c r="O95" s="5">
        <v>788821729000</v>
      </c>
      <c r="P95" s="5">
        <v>605841551000</v>
      </c>
      <c r="Q95" s="5">
        <v>642852462000</v>
      </c>
      <c r="R95" s="5">
        <v>629390032000</v>
      </c>
    </row>
    <row r="96" spans="3:18" ht="15.5" x14ac:dyDescent="0.35">
      <c r="C96" t="s">
        <v>127</v>
      </c>
      <c r="D96" s="5">
        <v>3686511847000</v>
      </c>
      <c r="E96" s="5">
        <v>3663047199000</v>
      </c>
      <c r="F96" s="5">
        <v>3480808548000</v>
      </c>
      <c r="G96" s="5">
        <v>3315190015000</v>
      </c>
      <c r="I96" s="5">
        <v>3480808548000</v>
      </c>
      <c r="J96" s="5">
        <v>3583499263000</v>
      </c>
      <c r="K96" s="5">
        <v>3196352644000</v>
      </c>
      <c r="L96" s="5">
        <v>3040363137000</v>
      </c>
      <c r="M96" s="5">
        <v>2795959663000</v>
      </c>
      <c r="N96" s="5">
        <v>2421301079000</v>
      </c>
      <c r="O96" s="5">
        <v>2338919728000</v>
      </c>
      <c r="P96" s="5">
        <v>2295734967000</v>
      </c>
      <c r="Q96" s="5">
        <v>1823684761000</v>
      </c>
      <c r="R96" s="5">
        <v>1353263170000</v>
      </c>
    </row>
    <row r="97" spans="3:18" ht="15.5" x14ac:dyDescent="0.35">
      <c r="C97" t="s">
        <v>128</v>
      </c>
    </row>
    <row r="98" spans="3:18" ht="15.5" x14ac:dyDescent="0.35">
      <c r="C98" t="s">
        <v>129</v>
      </c>
    </row>
    <row r="99" spans="3:18" ht="15.5" x14ac:dyDescent="0.35">
      <c r="C99" t="s">
        <v>130</v>
      </c>
      <c r="D99" s="5">
        <v>564005367000</v>
      </c>
      <c r="E99" s="5">
        <v>435433339000</v>
      </c>
      <c r="F99" s="5">
        <v>401739436000</v>
      </c>
      <c r="G99" s="5">
        <v>327120887000</v>
      </c>
      <c r="I99" s="5">
        <v>401739436000</v>
      </c>
      <c r="J99" s="5">
        <v>500242749000</v>
      </c>
      <c r="K99" s="5">
        <v>459184137000</v>
      </c>
      <c r="L99" s="5">
        <v>492231450000</v>
      </c>
      <c r="M99" s="5">
        <v>426777806000</v>
      </c>
      <c r="N99" s="5">
        <v>394338211000</v>
      </c>
      <c r="O99" s="5">
        <v>594735136000</v>
      </c>
      <c r="P99" s="5">
        <v>708309176000</v>
      </c>
      <c r="Q99" s="5">
        <v>445625975000</v>
      </c>
      <c r="R99" s="5">
        <v>504895577000</v>
      </c>
    </row>
    <row r="100" spans="3:18" ht="15.5" x14ac:dyDescent="0.35">
      <c r="C100" t="s">
        <v>134</v>
      </c>
      <c r="D100" s="5">
        <v>174782040000</v>
      </c>
      <c r="E100" s="5">
        <v>193442847000</v>
      </c>
      <c r="F100" s="5">
        <v>120476333000</v>
      </c>
      <c r="G100" s="5">
        <v>68302119000</v>
      </c>
      <c r="I100" s="5">
        <v>120476333000</v>
      </c>
      <c r="J100" s="5">
        <v>140783255000</v>
      </c>
      <c r="K100" s="5">
        <v>150333044000</v>
      </c>
      <c r="L100" s="5">
        <v>211208466000</v>
      </c>
      <c r="M100" s="5">
        <v>93680634000</v>
      </c>
      <c r="N100" s="5">
        <v>83326130000</v>
      </c>
      <c r="O100" s="5">
        <v>229253543000</v>
      </c>
      <c r="P100" s="5">
        <v>344759474000</v>
      </c>
      <c r="Q100" s="5">
        <v>129438318000</v>
      </c>
      <c r="R100" s="5">
        <v>253531356000</v>
      </c>
    </row>
    <row r="101" spans="3:18" ht="15.5" x14ac:dyDescent="0.35">
      <c r="C101" t="s">
        <v>131</v>
      </c>
      <c r="O101" s="5">
        <v>260497658000</v>
      </c>
    </row>
    <row r="102" spans="3:18" ht="15.5" x14ac:dyDescent="0.35">
      <c r="C102" t="s">
        <v>132</v>
      </c>
      <c r="D102" s="5">
        <v>193832325000</v>
      </c>
      <c r="E102" s="5">
        <v>72448748000</v>
      </c>
      <c r="F102" s="5">
        <v>121158621000</v>
      </c>
      <c r="G102" s="5">
        <v>141455443000</v>
      </c>
      <c r="I102" s="5">
        <v>121158621000</v>
      </c>
      <c r="J102" s="5">
        <v>181004902000</v>
      </c>
      <c r="K102" s="5">
        <v>177342937000</v>
      </c>
      <c r="L102" s="5">
        <v>142380917000</v>
      </c>
      <c r="M102" s="5">
        <v>159770819000</v>
      </c>
      <c r="N102" s="5">
        <v>134108813000</v>
      </c>
      <c r="O102" s="5">
        <v>260497658000</v>
      </c>
      <c r="P102" s="5">
        <v>274758613000</v>
      </c>
      <c r="Q102" s="5">
        <v>219649643000</v>
      </c>
      <c r="R102" s="5">
        <v>177185460000</v>
      </c>
    </row>
    <row r="103" spans="3:18" ht="15.5" x14ac:dyDescent="0.35">
      <c r="C103" t="s">
        <v>137</v>
      </c>
      <c r="D103" s="5">
        <v>33294774000</v>
      </c>
      <c r="E103" s="5">
        <v>27447497000</v>
      </c>
      <c r="F103" s="5">
        <v>52319502000</v>
      </c>
      <c r="G103" s="5">
        <v>22494098000</v>
      </c>
      <c r="I103" s="5">
        <v>52319502000</v>
      </c>
      <c r="J103" s="5">
        <v>50035614000</v>
      </c>
      <c r="K103" s="5">
        <v>38891206000</v>
      </c>
      <c r="L103" s="5">
        <v>34724248000</v>
      </c>
      <c r="M103" s="5">
        <v>39779684000</v>
      </c>
      <c r="N103" s="5">
        <v>36477463000</v>
      </c>
      <c r="O103" s="5">
        <v>27960149000</v>
      </c>
      <c r="P103" s="5">
        <v>25400858000</v>
      </c>
      <c r="Q103" s="5">
        <v>24778449000</v>
      </c>
      <c r="R103" s="5">
        <v>15656367000</v>
      </c>
    </row>
    <row r="104" spans="3:18" ht="15.5" x14ac:dyDescent="0.35">
      <c r="C104" t="s">
        <v>136</v>
      </c>
      <c r="D104" s="5">
        <v>82235151000</v>
      </c>
      <c r="E104" s="5">
        <v>45985076000</v>
      </c>
      <c r="F104" s="5">
        <v>34838192000</v>
      </c>
      <c r="G104" s="5">
        <v>27412433000</v>
      </c>
      <c r="I104" s="5">
        <v>34838192000</v>
      </c>
      <c r="J104" s="5">
        <v>47683120000</v>
      </c>
      <c r="K104" s="5">
        <v>22667288000</v>
      </c>
      <c r="L104" s="5">
        <v>29773730000</v>
      </c>
      <c r="M104" s="5">
        <v>60378912000</v>
      </c>
      <c r="N104" s="5">
        <v>73941874000</v>
      </c>
      <c r="O104" s="5">
        <v>43551630000</v>
      </c>
      <c r="P104" s="5">
        <v>31648138000</v>
      </c>
      <c r="Q104" s="5">
        <v>40947870000</v>
      </c>
      <c r="R104" s="5">
        <v>34958077000</v>
      </c>
    </row>
    <row r="105" spans="3:18" ht="15.5" x14ac:dyDescent="0.35">
      <c r="C105" t="s">
        <v>133</v>
      </c>
      <c r="O105" s="5">
        <v>17104060000</v>
      </c>
    </row>
    <row r="106" spans="3:18" ht="15.5" x14ac:dyDescent="0.35">
      <c r="C106" t="s">
        <v>465</v>
      </c>
      <c r="D106" s="5">
        <v>29078276000</v>
      </c>
      <c r="E106" s="5">
        <v>32612336000</v>
      </c>
      <c r="F106" s="5">
        <v>31969578000</v>
      </c>
      <c r="G106" s="5">
        <v>32899043000</v>
      </c>
      <c r="I106" s="5">
        <v>31969578000</v>
      </c>
      <c r="J106" s="5">
        <v>35930926000</v>
      </c>
      <c r="K106" s="5">
        <v>32842051000</v>
      </c>
      <c r="L106" s="5">
        <v>37842523000</v>
      </c>
      <c r="M106" s="5">
        <v>45761180000</v>
      </c>
      <c r="N106" s="5">
        <v>40576617000</v>
      </c>
      <c r="O106" s="5">
        <v>17104060000</v>
      </c>
      <c r="P106" s="5">
        <v>16656997000</v>
      </c>
      <c r="Q106" s="5">
        <v>9837331000</v>
      </c>
      <c r="R106" s="5">
        <v>7814274000</v>
      </c>
    </row>
    <row r="107" spans="3:18" ht="15.5" x14ac:dyDescent="0.35">
      <c r="C107" t="s">
        <v>135</v>
      </c>
    </row>
    <row r="108" spans="3:18" ht="15.5" x14ac:dyDescent="0.35">
      <c r="C108" t="s">
        <v>139</v>
      </c>
    </row>
    <row r="109" spans="3:18" ht="15.5" x14ac:dyDescent="0.35">
      <c r="C109" t="s">
        <v>192</v>
      </c>
      <c r="K109" s="5">
        <v>78598000</v>
      </c>
      <c r="L109" s="5">
        <v>3231234000</v>
      </c>
      <c r="M109" s="5">
        <v>6356863000</v>
      </c>
      <c r="N109" s="5">
        <v>9244481000</v>
      </c>
      <c r="Q109" s="5">
        <v>16000000000</v>
      </c>
      <c r="R109" s="5">
        <v>24000000000</v>
      </c>
    </row>
    <row r="110" spans="3:18" ht="15.5" x14ac:dyDescent="0.35">
      <c r="C110" t="s">
        <v>144</v>
      </c>
      <c r="D110" s="5">
        <v>1158252000</v>
      </c>
      <c r="E110" s="5">
        <v>1380102000</v>
      </c>
      <c r="F110" s="5">
        <v>309242000</v>
      </c>
      <c r="G110" s="5">
        <v>448615000</v>
      </c>
      <c r="I110" s="5">
        <v>309242000</v>
      </c>
      <c r="J110" s="5">
        <v>830162000</v>
      </c>
      <c r="K110" s="5">
        <v>514274000</v>
      </c>
      <c r="L110" s="5">
        <v>11198000</v>
      </c>
      <c r="M110" s="5">
        <v>255558000</v>
      </c>
      <c r="N110" s="5">
        <v>306067000</v>
      </c>
      <c r="O110" s="5">
        <v>16525101000</v>
      </c>
      <c r="P110" s="5">
        <v>1630324000</v>
      </c>
      <c r="Q110" s="5">
        <v>421671000</v>
      </c>
      <c r="R110" s="5">
        <v>93949000</v>
      </c>
    </row>
    <row r="111" spans="3:18" ht="15.5" x14ac:dyDescent="0.35">
      <c r="C111" t="s">
        <v>141</v>
      </c>
      <c r="Q111" s="5">
        <v>71965000</v>
      </c>
      <c r="R111" s="5">
        <v>103755000</v>
      </c>
    </row>
    <row r="112" spans="3:18" ht="15.5" x14ac:dyDescent="0.35">
      <c r="C112" t="s">
        <v>145</v>
      </c>
      <c r="D112" s="5">
        <v>36339917000</v>
      </c>
      <c r="E112" s="5">
        <v>37578851000</v>
      </c>
      <c r="F112" s="5">
        <v>33265736000</v>
      </c>
      <c r="G112" s="5">
        <v>27175058000</v>
      </c>
      <c r="I112" s="5">
        <v>33265736000</v>
      </c>
      <c r="J112" s="5">
        <v>26666538000</v>
      </c>
      <c r="K112" s="5">
        <v>23974238000</v>
      </c>
      <c r="L112" s="5">
        <v>21118230000</v>
      </c>
      <c r="M112" s="5">
        <v>17555320000</v>
      </c>
      <c r="N112" s="5">
        <v>14437087000</v>
      </c>
      <c r="O112" s="5">
        <v>5808654000</v>
      </c>
      <c r="P112" s="5">
        <v>1936647000</v>
      </c>
      <c r="Q112" s="5">
        <v>9393249000</v>
      </c>
      <c r="R112" s="5">
        <v>10839683000</v>
      </c>
    </row>
    <row r="113" spans="3:18" ht="15.5" x14ac:dyDescent="0.35">
      <c r="C113" t="s">
        <v>649</v>
      </c>
      <c r="D113" s="5">
        <v>344615000</v>
      </c>
      <c r="E113" s="5">
        <v>118209000</v>
      </c>
      <c r="F113" s="5">
        <v>232875000</v>
      </c>
      <c r="G113" s="5">
        <v>13185000</v>
      </c>
      <c r="I113" s="5">
        <v>232875000</v>
      </c>
      <c r="J113" s="5">
        <v>443452000</v>
      </c>
      <c r="K113" s="5">
        <v>706368000</v>
      </c>
      <c r="L113" s="5">
        <v>236651000</v>
      </c>
      <c r="M113" s="5">
        <v>199201000</v>
      </c>
      <c r="N113" s="5">
        <v>1589209000</v>
      </c>
      <c r="O113" s="5">
        <v>10379000</v>
      </c>
      <c r="P113" s="5">
        <v>1134727000</v>
      </c>
    </row>
    <row r="114" spans="3:18" ht="15.5" x14ac:dyDescent="0.35">
      <c r="C114" t="s">
        <v>146</v>
      </c>
      <c r="D114" s="5">
        <v>161764943000</v>
      </c>
      <c r="E114" s="5">
        <v>156173141000</v>
      </c>
      <c r="F114" s="5">
        <v>133900850000</v>
      </c>
      <c r="G114" s="5">
        <v>138342268000</v>
      </c>
      <c r="I114" s="5">
        <v>133900850000</v>
      </c>
      <c r="J114" s="5">
        <v>123124117000</v>
      </c>
      <c r="K114" s="5">
        <v>106643942000</v>
      </c>
      <c r="L114" s="5">
        <v>102104581000</v>
      </c>
      <c r="M114" s="5">
        <v>73569916000</v>
      </c>
      <c r="N114" s="5">
        <v>98153587000</v>
      </c>
      <c r="O114" s="5">
        <v>75959094000</v>
      </c>
      <c r="P114" s="5">
        <v>43288405000</v>
      </c>
      <c r="Q114" s="5">
        <v>58144361000</v>
      </c>
      <c r="R114" s="5">
        <v>56925862000</v>
      </c>
    </row>
    <row r="115" spans="3:18" ht="15.5" x14ac:dyDescent="0.35">
      <c r="C115" t="s">
        <v>147</v>
      </c>
      <c r="D115" s="5">
        <v>161764943000</v>
      </c>
      <c r="E115" s="5">
        <v>156173141000</v>
      </c>
      <c r="F115" s="5">
        <v>133900850000</v>
      </c>
      <c r="G115" s="5">
        <v>138342268000</v>
      </c>
      <c r="I115" s="5">
        <v>133900850000</v>
      </c>
      <c r="J115" s="5">
        <v>123124117000</v>
      </c>
      <c r="K115" s="5">
        <v>106643942000</v>
      </c>
      <c r="L115" s="5">
        <v>102104581000</v>
      </c>
      <c r="M115" s="5">
        <v>73569916000</v>
      </c>
      <c r="N115" s="5">
        <v>98153587000</v>
      </c>
      <c r="O115" s="5">
        <v>75959094000</v>
      </c>
      <c r="P115" s="5">
        <v>43288405000</v>
      </c>
      <c r="Q115" s="5">
        <v>58144361000</v>
      </c>
      <c r="R115" s="5">
        <v>56925862000</v>
      </c>
    </row>
    <row r="116" spans="3:18" ht="15.5" x14ac:dyDescent="0.35">
      <c r="C116" t="s">
        <v>152</v>
      </c>
    </row>
    <row r="117" spans="3:18" ht="15.5" x14ac:dyDescent="0.35">
      <c r="C117" t="s">
        <v>153</v>
      </c>
      <c r="D117" s="5">
        <v>125281901000</v>
      </c>
      <c r="E117" s="5">
        <v>118450562000</v>
      </c>
      <c r="F117" s="5">
        <v>95789320000</v>
      </c>
      <c r="G117" s="5">
        <v>99679215000</v>
      </c>
      <c r="I117" s="5">
        <v>95789320000</v>
      </c>
      <c r="J117" s="5">
        <v>83168134000</v>
      </c>
      <c r="K117" s="5">
        <v>79401061000</v>
      </c>
      <c r="L117" s="5">
        <v>74590551000</v>
      </c>
      <c r="M117" s="5">
        <v>73569916000</v>
      </c>
      <c r="N117" s="5">
        <v>98153587000</v>
      </c>
      <c r="O117" s="5">
        <v>75959094000</v>
      </c>
      <c r="P117" s="5">
        <v>42940989000</v>
      </c>
      <c r="Q117" s="5">
        <v>56531934000</v>
      </c>
      <c r="R117" s="5">
        <v>54503561000</v>
      </c>
    </row>
    <row r="118" spans="3:18" ht="15.5" x14ac:dyDescent="0.35">
      <c r="C118" t="s">
        <v>789</v>
      </c>
      <c r="D118" s="5">
        <v>29462400000</v>
      </c>
      <c r="E118" s="5">
        <v>29737750000</v>
      </c>
      <c r="F118" s="5">
        <v>29368500000</v>
      </c>
      <c r="G118" s="5">
        <v>29190000000</v>
      </c>
      <c r="I118" s="5">
        <v>29368500000</v>
      </c>
      <c r="J118" s="5">
        <v>28283500000</v>
      </c>
      <c r="K118" s="5">
        <v>26978000000</v>
      </c>
      <c r="L118" s="5">
        <v>27464030000</v>
      </c>
      <c r="R118" s="5">
        <v>125199000</v>
      </c>
    </row>
    <row r="119" spans="3:18" ht="15.5" x14ac:dyDescent="0.35">
      <c r="C119" t="s">
        <v>150</v>
      </c>
      <c r="D119" s="5">
        <v>6529860000</v>
      </c>
      <c r="E119" s="5">
        <v>7505466000</v>
      </c>
      <c r="F119" s="5">
        <v>8468291000</v>
      </c>
      <c r="G119" s="5">
        <v>9209786000</v>
      </c>
      <c r="I119" s="5">
        <v>8468291000</v>
      </c>
      <c r="J119" s="5">
        <v>11441081000</v>
      </c>
      <c r="P119" s="5">
        <v>347416000</v>
      </c>
      <c r="Q119" s="5">
        <v>1612427000</v>
      </c>
      <c r="R119" s="5">
        <v>2297102000</v>
      </c>
    </row>
    <row r="120" spans="3:18" ht="15.5" x14ac:dyDescent="0.35">
      <c r="C120" t="s">
        <v>154</v>
      </c>
      <c r="D120" s="5">
        <v>725770310000</v>
      </c>
      <c r="E120" s="5">
        <v>591606480000</v>
      </c>
      <c r="F120" s="5">
        <v>535640286000</v>
      </c>
      <c r="G120" s="5">
        <v>465463155000</v>
      </c>
      <c r="I120" s="5">
        <v>535640286000</v>
      </c>
      <c r="J120" s="5">
        <v>623366866000</v>
      </c>
      <c r="K120" s="5">
        <v>565828079000</v>
      </c>
      <c r="L120" s="5">
        <v>594336031000</v>
      </c>
      <c r="M120" s="5">
        <v>500347722000</v>
      </c>
      <c r="N120" s="5">
        <v>492491798000</v>
      </c>
      <c r="O120" s="5">
        <v>670694230000</v>
      </c>
      <c r="P120" s="5">
        <v>751597581000</v>
      </c>
      <c r="Q120" s="5">
        <v>503770336000</v>
      </c>
      <c r="R120" s="5">
        <v>561821439000</v>
      </c>
    </row>
    <row r="121" spans="3:18" ht="15.5" x14ac:dyDescent="0.35">
      <c r="C121" t="s">
        <v>155</v>
      </c>
    </row>
    <row r="122" spans="3:18" ht="15.5" x14ac:dyDescent="0.35">
      <c r="C122" t="s">
        <v>156</v>
      </c>
      <c r="D122" s="5">
        <v>187500000000</v>
      </c>
      <c r="E122" s="5">
        <v>187500000000</v>
      </c>
      <c r="F122" s="5">
        <v>187500000000</v>
      </c>
      <c r="G122" s="5">
        <v>187500000000</v>
      </c>
      <c r="I122" s="5">
        <v>187500000000</v>
      </c>
      <c r="J122" s="5">
        <v>187500000000</v>
      </c>
      <c r="K122" s="5">
        <v>187500000000</v>
      </c>
      <c r="L122" s="5">
        <v>187500000000</v>
      </c>
      <c r="M122" s="5">
        <v>187500000000</v>
      </c>
      <c r="N122" s="5">
        <v>187500000000</v>
      </c>
      <c r="O122" s="5">
        <v>187500000000</v>
      </c>
      <c r="P122" s="5">
        <v>187500000000</v>
      </c>
      <c r="Q122" s="5">
        <v>187500000000</v>
      </c>
      <c r="R122" s="5">
        <v>150000000000</v>
      </c>
    </row>
    <row r="123" spans="3:18" ht="15.5" x14ac:dyDescent="0.35">
      <c r="C123" t="s">
        <v>157</v>
      </c>
      <c r="D123" s="5">
        <v>401027037000</v>
      </c>
      <c r="E123" s="5">
        <v>401027037000</v>
      </c>
      <c r="F123" s="5">
        <v>401027037000</v>
      </c>
      <c r="G123" s="5">
        <v>401027037000</v>
      </c>
      <c r="I123" s="5">
        <v>401027037000</v>
      </c>
      <c r="J123" s="5">
        <v>401027037000</v>
      </c>
      <c r="K123" s="5">
        <v>401027037000</v>
      </c>
      <c r="L123" s="5">
        <v>401027037000</v>
      </c>
      <c r="M123" s="5">
        <v>401027051000</v>
      </c>
      <c r="N123" s="5">
        <v>401027051000</v>
      </c>
      <c r="O123" s="5">
        <v>267714507000</v>
      </c>
      <c r="P123" s="5">
        <v>267714507000</v>
      </c>
      <c r="Q123" s="5">
        <v>267714507000</v>
      </c>
      <c r="R123" s="5">
        <v>114318228000</v>
      </c>
    </row>
    <row r="124" spans="3:18" ht="15.5" x14ac:dyDescent="0.35">
      <c r="C124" t="s">
        <v>837</v>
      </c>
      <c r="D124" s="5">
        <v>401027037000</v>
      </c>
      <c r="E124" s="5">
        <v>401027037000</v>
      </c>
      <c r="F124" s="5">
        <v>401027037000</v>
      </c>
      <c r="G124" s="5">
        <v>401027037000</v>
      </c>
      <c r="I124" s="5">
        <v>401027037000</v>
      </c>
      <c r="J124" s="5">
        <v>401027037000</v>
      </c>
      <c r="K124" s="5">
        <v>401027037000</v>
      </c>
      <c r="L124" s="5">
        <v>401027037000</v>
      </c>
      <c r="M124" s="5">
        <v>401027051000</v>
      </c>
      <c r="N124" s="5">
        <v>401027051000</v>
      </c>
      <c r="O124" s="5">
        <v>267714507000</v>
      </c>
      <c r="P124" s="5">
        <v>267714507000</v>
      </c>
      <c r="Q124" s="5">
        <v>267714507000</v>
      </c>
      <c r="R124" s="5">
        <v>114318228000</v>
      </c>
    </row>
    <row r="125" spans="3:18" ht="15.5" x14ac:dyDescent="0.35">
      <c r="C125" t="s">
        <v>158</v>
      </c>
      <c r="D125" s="5">
        <v>1876199095000</v>
      </c>
      <c r="E125" s="5">
        <v>1986299616000</v>
      </c>
      <c r="F125" s="5">
        <v>1857039604000</v>
      </c>
      <c r="G125" s="5">
        <v>1752909222000</v>
      </c>
      <c r="I125" s="5">
        <v>1857039604000</v>
      </c>
      <c r="J125" s="5">
        <v>1850646789000</v>
      </c>
      <c r="K125" s="5">
        <v>1662065228000</v>
      </c>
      <c r="L125" s="5">
        <v>1465024238000</v>
      </c>
      <c r="M125" s="5">
        <v>1306246454000</v>
      </c>
      <c r="N125" s="5">
        <v>1053779102000</v>
      </c>
      <c r="O125" s="5">
        <v>785077462000</v>
      </c>
      <c r="P125" s="5">
        <v>648818828000</v>
      </c>
      <c r="Q125" s="5">
        <v>386675816000</v>
      </c>
      <c r="R125" s="5">
        <v>158810440000</v>
      </c>
    </row>
    <row r="126" spans="3:18" ht="15.5" x14ac:dyDescent="0.35">
      <c r="C126" t="s">
        <v>159</v>
      </c>
      <c r="D126" s="5">
        <v>27000000000</v>
      </c>
      <c r="E126" s="5">
        <v>24000000000</v>
      </c>
      <c r="F126" s="5">
        <v>24000000000</v>
      </c>
      <c r="G126" s="5">
        <v>24000000000</v>
      </c>
      <c r="I126" s="5">
        <v>24000000000</v>
      </c>
      <c r="J126" s="5">
        <v>21000000000</v>
      </c>
      <c r="K126" s="5">
        <v>18000000000</v>
      </c>
      <c r="L126" s="5">
        <v>15000000000</v>
      </c>
      <c r="M126" s="5">
        <v>12000000000</v>
      </c>
      <c r="N126" s="5">
        <v>9000000000</v>
      </c>
    </row>
    <row r="127" spans="3:18" ht="15.5" x14ac:dyDescent="0.35">
      <c r="C127" t="s">
        <v>160</v>
      </c>
      <c r="D127" s="5">
        <v>1849199095000</v>
      </c>
      <c r="E127" s="5">
        <v>1962299616000</v>
      </c>
      <c r="F127" s="5">
        <v>1833039604000</v>
      </c>
      <c r="G127" s="5">
        <v>1728909222000</v>
      </c>
      <c r="I127" s="5">
        <v>1833039604000</v>
      </c>
      <c r="J127" s="5">
        <v>1829646789000</v>
      </c>
      <c r="K127" s="5">
        <v>1644065228000</v>
      </c>
      <c r="L127" s="5">
        <v>1450024238000</v>
      </c>
      <c r="M127" s="5">
        <v>1294246454000</v>
      </c>
      <c r="N127" s="5">
        <v>1044779102000</v>
      </c>
    </row>
    <row r="128" spans="3:18" ht="15.5" x14ac:dyDescent="0.35">
      <c r="C128" t="s">
        <v>161</v>
      </c>
      <c r="D128" s="5">
        <v>1876199095000</v>
      </c>
      <c r="E128" s="5">
        <v>1986299616000</v>
      </c>
      <c r="F128" s="5">
        <v>1857039604000</v>
      </c>
      <c r="G128" s="5">
        <v>1752909222000</v>
      </c>
      <c r="I128" s="5">
        <v>1857039604000</v>
      </c>
      <c r="J128" s="5">
        <v>1850646789000</v>
      </c>
      <c r="K128" s="5">
        <v>1662065228000</v>
      </c>
      <c r="L128" s="5">
        <v>1465024238000</v>
      </c>
      <c r="M128" s="5">
        <v>1306246454000</v>
      </c>
      <c r="N128" s="5">
        <v>1053779102000</v>
      </c>
      <c r="O128" s="5">
        <v>785077462000</v>
      </c>
      <c r="P128" s="5">
        <v>648818828000</v>
      </c>
      <c r="Q128" s="5">
        <v>386675816000</v>
      </c>
      <c r="R128" s="5">
        <v>158810440000</v>
      </c>
    </row>
    <row r="129" spans="2:18" ht="15.5" x14ac:dyDescent="0.35">
      <c r="C129" t="s">
        <v>162</v>
      </c>
      <c r="D129" s="5">
        <v>7423083000</v>
      </c>
      <c r="E129" s="5">
        <v>8028564000</v>
      </c>
      <c r="F129" s="5">
        <v>7389531000</v>
      </c>
      <c r="G129" s="5">
        <v>7095597000</v>
      </c>
      <c r="I129" s="5">
        <v>7389531000</v>
      </c>
      <c r="J129" s="5">
        <v>7843955000</v>
      </c>
      <c r="K129" s="5">
        <v>6868476000</v>
      </c>
      <c r="L129" s="5">
        <v>7209250000</v>
      </c>
      <c r="M129" s="5">
        <v>6532911000</v>
      </c>
      <c r="N129" s="5">
        <v>6119430000</v>
      </c>
      <c r="O129" s="5">
        <v>5688330000</v>
      </c>
      <c r="P129" s="5">
        <v>25010111000</v>
      </c>
      <c r="Q129" s="5">
        <v>22940607000</v>
      </c>
      <c r="R129" s="5">
        <v>20137888000</v>
      </c>
    </row>
    <row r="130" spans="2:18" ht="15.5" x14ac:dyDescent="0.35">
      <c r="C130" t="s">
        <v>10</v>
      </c>
      <c r="D130" s="5">
        <v>2960741537000</v>
      </c>
      <c r="E130" s="5">
        <v>3071440719000</v>
      </c>
      <c r="F130" s="5">
        <v>2945168262000</v>
      </c>
      <c r="G130" s="5">
        <v>2849726860000</v>
      </c>
      <c r="I130" s="5">
        <v>2931708216000</v>
      </c>
      <c r="J130" s="5">
        <v>2944076658000</v>
      </c>
      <c r="K130" s="5">
        <v>2630524565000</v>
      </c>
      <c r="L130" s="5">
        <v>2446027106000</v>
      </c>
      <c r="M130" s="5">
        <v>2295611941000</v>
      </c>
      <c r="N130" s="5">
        <v>1928809281000</v>
      </c>
      <c r="O130" s="5">
        <v>1668225498000</v>
      </c>
      <c r="P130" s="5">
        <v>1544137386000</v>
      </c>
      <c r="Q130" s="5">
        <v>1319914425000</v>
      </c>
      <c r="R130" s="5">
        <v>791441732000</v>
      </c>
    </row>
    <row r="131" spans="2:18" ht="15.5" x14ac:dyDescent="0.35">
      <c r="C131" t="s">
        <v>163</v>
      </c>
      <c r="D131" s="5">
        <v>3686511847000</v>
      </c>
      <c r="E131" s="5">
        <v>3663047199000</v>
      </c>
      <c r="F131" s="5">
        <v>3480808548000</v>
      </c>
      <c r="G131" s="5">
        <v>3315190015000</v>
      </c>
      <c r="I131" s="5">
        <v>3467348502000</v>
      </c>
      <c r="J131" s="5">
        <v>3567443524000</v>
      </c>
      <c r="K131" s="5">
        <v>3196352644000</v>
      </c>
      <c r="L131" s="5">
        <v>3040363137000</v>
      </c>
      <c r="M131" s="5">
        <v>2795959663000</v>
      </c>
      <c r="N131" s="5">
        <v>2421301079000</v>
      </c>
      <c r="O131" s="5">
        <v>2338919728000</v>
      </c>
      <c r="P131" s="5">
        <v>2295734967000</v>
      </c>
      <c r="Q131" s="5">
        <v>1823684761000</v>
      </c>
      <c r="R131" s="5">
        <v>1353263171000</v>
      </c>
    </row>
    <row r="132" spans="2:18" ht="15.5" x14ac:dyDescent="0.35">
      <c r="C132" t="s">
        <v>164</v>
      </c>
      <c r="D132" s="5">
        <v>7500000000</v>
      </c>
      <c r="E132" s="5">
        <v>7500000000</v>
      </c>
      <c r="F132" s="5">
        <v>7500000000</v>
      </c>
      <c r="G132" s="5">
        <v>7500000000</v>
      </c>
      <c r="I132" s="5">
        <v>7500000000</v>
      </c>
      <c r="J132" s="5">
        <v>7500000000</v>
      </c>
      <c r="K132" s="5">
        <v>1875000000</v>
      </c>
      <c r="L132" s="5">
        <v>1875000000</v>
      </c>
      <c r="M132" s="5">
        <v>1875000000</v>
      </c>
      <c r="N132" s="5">
        <v>1875000000</v>
      </c>
      <c r="O132" s="5">
        <v>1875000000</v>
      </c>
      <c r="P132" s="5">
        <v>1875000000</v>
      </c>
      <c r="Q132" s="5">
        <v>1500000000</v>
      </c>
      <c r="R132" s="5">
        <v>150000</v>
      </c>
    </row>
    <row r="134" spans="2:18" ht="15.5" x14ac:dyDescent="0.35">
      <c r="B134" t="s">
        <v>165</v>
      </c>
      <c r="C134" t="s">
        <v>166</v>
      </c>
      <c r="D134" s="5">
        <v>215652987000</v>
      </c>
      <c r="E134" s="5">
        <v>57276527000</v>
      </c>
      <c r="F134" s="5">
        <v>72746928000</v>
      </c>
      <c r="G134" s="5">
        <v>238309367000</v>
      </c>
      <c r="I134" s="5">
        <v>386949874000</v>
      </c>
      <c r="J134" s="5">
        <v>499885577000</v>
      </c>
      <c r="K134" s="5">
        <v>508727345000</v>
      </c>
      <c r="L134" s="5">
        <v>209776561000</v>
      </c>
      <c r="M134" s="5">
        <v>142033597000</v>
      </c>
      <c r="N134" s="5">
        <v>536058768000</v>
      </c>
      <c r="O134" s="5">
        <v>550462013000</v>
      </c>
      <c r="P134" s="5">
        <v>-259927455000</v>
      </c>
      <c r="Q134" s="5">
        <v>147174123000</v>
      </c>
      <c r="R134" s="5">
        <v>89994877000</v>
      </c>
    </row>
    <row r="135" spans="2:18" ht="15.5" x14ac:dyDescent="0.35">
      <c r="C135" t="s">
        <v>167</v>
      </c>
      <c r="D135" s="5">
        <v>1765040208000</v>
      </c>
      <c r="E135" s="5">
        <v>1288590772000</v>
      </c>
      <c r="F135" s="5">
        <v>1276174025000</v>
      </c>
      <c r="G135" s="5">
        <v>1356484212000</v>
      </c>
      <c r="I135" s="5">
        <v>5187079469000</v>
      </c>
      <c r="J135" s="5">
        <v>5216939086000</v>
      </c>
      <c r="K135" s="5">
        <v>4679409106000</v>
      </c>
      <c r="L135" s="5">
        <v>5021238841000</v>
      </c>
      <c r="M135" s="5">
        <v>4381886944000</v>
      </c>
      <c r="N135" s="5">
        <v>3909329718000</v>
      </c>
      <c r="O135" s="5">
        <v>4661186425000</v>
      </c>
      <c r="P135" s="5">
        <v>4292206700000</v>
      </c>
      <c r="Q135" s="5">
        <v>3435772540000</v>
      </c>
      <c r="R135" s="5">
        <v>3168994943000</v>
      </c>
    </row>
    <row r="136" spans="2:18" ht="15.5" x14ac:dyDescent="0.35">
      <c r="C136" t="s">
        <v>519</v>
      </c>
      <c r="D136" s="5">
        <v>-1367358097000</v>
      </c>
      <c r="E136" s="5">
        <v>-995680793000</v>
      </c>
      <c r="F136" s="5">
        <v>-1030647653000</v>
      </c>
      <c r="G136" s="5">
        <v>-970288929000</v>
      </c>
      <c r="I136" s="5">
        <v>-4051881613000</v>
      </c>
      <c r="J136" s="5">
        <v>-4056945523000</v>
      </c>
      <c r="K136" s="5">
        <v>-3520131534000</v>
      </c>
      <c r="L136" s="5">
        <v>-4135952849000</v>
      </c>
      <c r="M136" s="5">
        <v>-3707582381000</v>
      </c>
      <c r="N136" s="5">
        <v>-2958642048000</v>
      </c>
      <c r="O136" s="5">
        <v>-3651067599000</v>
      </c>
      <c r="P136" s="5">
        <v>-4086309182000</v>
      </c>
      <c r="Q136" s="5">
        <v>-2991784016000</v>
      </c>
      <c r="R136" s="5">
        <v>-2926971942000</v>
      </c>
    </row>
    <row r="137" spans="2:18" ht="15.5" x14ac:dyDescent="0.35">
      <c r="C137" t="s">
        <v>2237</v>
      </c>
      <c r="D137" s="5">
        <v>-102992100000</v>
      </c>
      <c r="E137" s="5">
        <v>-155712167000</v>
      </c>
      <c r="F137" s="5">
        <v>-106449953000</v>
      </c>
      <c r="G137" s="5">
        <v>-97579802000</v>
      </c>
      <c r="I137" s="5">
        <v>-461133547000</v>
      </c>
      <c r="J137" s="5">
        <v>-424616564000</v>
      </c>
      <c r="K137" s="5">
        <v>-389613778000</v>
      </c>
      <c r="L137" s="5">
        <v>-359504128000</v>
      </c>
      <c r="M137" s="5">
        <v>-315565824000</v>
      </c>
      <c r="N137" s="5">
        <v>-102260466000</v>
      </c>
      <c r="O137" s="5">
        <v>-132155764000</v>
      </c>
      <c r="P137" s="5">
        <v>-199427078000</v>
      </c>
    </row>
    <row r="138" spans="2:18" ht="15.5" x14ac:dyDescent="0.35">
      <c r="C138" t="s">
        <v>521</v>
      </c>
      <c r="D138" s="5">
        <v>-55466404000</v>
      </c>
      <c r="E138" s="5">
        <v>-53842139000</v>
      </c>
      <c r="F138" s="5">
        <v>-40538894000</v>
      </c>
      <c r="G138" s="5">
        <v>-29046941000</v>
      </c>
      <c r="I138" s="5">
        <v>-177678270000</v>
      </c>
      <c r="J138" s="5">
        <v>-159915391000</v>
      </c>
      <c r="K138" s="5">
        <v>-154568210000</v>
      </c>
      <c r="L138" s="5">
        <v>-170735477000</v>
      </c>
      <c r="M138" s="5">
        <v>-142742453000</v>
      </c>
      <c r="N138" s="5">
        <v>-278840822000</v>
      </c>
      <c r="O138" s="5">
        <v>-242505457000</v>
      </c>
      <c r="P138" s="5">
        <v>-127671760000</v>
      </c>
      <c r="Q138" s="5">
        <v>-180090268000</v>
      </c>
      <c r="R138" s="5">
        <v>-145590496000</v>
      </c>
    </row>
    <row r="139" spans="2:18" ht="15.5" x14ac:dyDescent="0.35">
      <c r="C139" t="s">
        <v>333</v>
      </c>
      <c r="D139" s="5">
        <v>11293602000</v>
      </c>
      <c r="E139" s="5">
        <v>11278816000</v>
      </c>
      <c r="F139" s="5">
        <v>5885043000</v>
      </c>
      <c r="G139" s="5">
        <v>2178732000</v>
      </c>
      <c r="I139" s="5">
        <v>23826357000</v>
      </c>
      <c r="J139" s="5">
        <v>10019018000</v>
      </c>
      <c r="K139" s="5">
        <v>17484325000</v>
      </c>
      <c r="L139" s="5">
        <v>11124294000</v>
      </c>
      <c r="M139" s="5">
        <v>23044516000</v>
      </c>
      <c r="N139" s="5">
        <v>16991046000</v>
      </c>
      <c r="O139" s="5">
        <v>21991284000</v>
      </c>
      <c r="P139" s="5">
        <v>10693801000</v>
      </c>
      <c r="Q139" s="5">
        <v>8103577000</v>
      </c>
      <c r="R139" s="5">
        <v>64876581000</v>
      </c>
    </row>
    <row r="140" spans="2:18" ht="15.5" x14ac:dyDescent="0.35">
      <c r="C140" t="s">
        <v>1658</v>
      </c>
      <c r="D140" s="5">
        <v>-39841018000</v>
      </c>
      <c r="E140" s="5">
        <v>-36964274000</v>
      </c>
      <c r="F140" s="5">
        <v>-33048546000</v>
      </c>
      <c r="G140" s="5">
        <v>-30133356000</v>
      </c>
      <c r="I140" s="5">
        <v>-150637605000</v>
      </c>
      <c r="J140" s="5">
        <v>-111376469000</v>
      </c>
      <c r="K140" s="5">
        <v>-122491893000</v>
      </c>
      <c r="L140" s="5">
        <v>-152887833000</v>
      </c>
      <c r="M140" s="5">
        <v>-126175182000</v>
      </c>
      <c r="N140" s="5">
        <v>-50785239000</v>
      </c>
      <c r="O140" s="5">
        <v>-95125457000</v>
      </c>
      <c r="P140" s="5">
        <v>-144430374000</v>
      </c>
      <c r="Q140" s="5">
        <v>-103024923000</v>
      </c>
      <c r="R140" s="5">
        <v>-27680042000</v>
      </c>
    </row>
    <row r="141" spans="2:18" ht="15.5" x14ac:dyDescent="0.35">
      <c r="C141" t="s">
        <v>1656</v>
      </c>
      <c r="D141" s="5">
        <v>3875336000</v>
      </c>
      <c r="F141" s="5">
        <v>122838000</v>
      </c>
      <c r="G141" s="5">
        <v>7651642000</v>
      </c>
      <c r="I141" s="5">
        <v>10826616000</v>
      </c>
      <c r="J141" s="5">
        <v>21649118000</v>
      </c>
      <c r="K141" s="5">
        <v>913266000</v>
      </c>
      <c r="L141" s="5">
        <v>3211030000</v>
      </c>
      <c r="M141" s="5">
        <v>25351316000</v>
      </c>
    </row>
    <row r="142" spans="2:18" ht="15.5" x14ac:dyDescent="0.35">
      <c r="C142" t="s">
        <v>2238</v>
      </c>
      <c r="D142" s="5">
        <v>6361009000</v>
      </c>
      <c r="E142" s="5">
        <v>4592357000</v>
      </c>
      <c r="F142" s="5">
        <v>3937427000</v>
      </c>
      <c r="G142" s="5">
        <v>1778801000</v>
      </c>
      <c r="I142" s="5">
        <v>20016222000</v>
      </c>
      <c r="J142" s="5">
        <v>20301187000</v>
      </c>
      <c r="K142" s="5">
        <v>11687717000</v>
      </c>
      <c r="L142" s="5">
        <v>8903037000</v>
      </c>
      <c r="M142" s="5">
        <v>15491703000</v>
      </c>
      <c r="N142" s="5">
        <v>15512991000</v>
      </c>
      <c r="O142" s="5">
        <v>10860895000</v>
      </c>
      <c r="P142" s="5">
        <v>14382628000</v>
      </c>
    </row>
    <row r="143" spans="2:18" ht="15.5" x14ac:dyDescent="0.35">
      <c r="C143" t="s">
        <v>1184</v>
      </c>
      <c r="D143" s="5">
        <v>-5259549000</v>
      </c>
      <c r="E143" s="5">
        <v>-4986045000</v>
      </c>
      <c r="F143" s="5">
        <v>-2687359000</v>
      </c>
      <c r="G143" s="5">
        <v>-2734992000</v>
      </c>
      <c r="I143" s="5">
        <v>-13467755000</v>
      </c>
      <c r="J143" s="5">
        <v>-16168885000</v>
      </c>
      <c r="K143" s="5">
        <v>-13961654000</v>
      </c>
      <c r="L143" s="5">
        <v>-15620354000</v>
      </c>
      <c r="M143" s="5">
        <v>-11675042000</v>
      </c>
      <c r="N143" s="5">
        <v>-15246412000</v>
      </c>
      <c r="O143" s="5">
        <v>-22722314000</v>
      </c>
      <c r="P143" s="5">
        <v>-19372190000</v>
      </c>
      <c r="Q143" s="5">
        <v>-21802787000</v>
      </c>
      <c r="R143" s="5">
        <v>-43634167000</v>
      </c>
    </row>
    <row r="144" spans="2:18" ht="15.5" x14ac:dyDescent="0.35">
      <c r="C144" t="s">
        <v>172</v>
      </c>
      <c r="D144" s="5">
        <v>-423377016000</v>
      </c>
      <c r="E144" s="5">
        <v>61649820000</v>
      </c>
      <c r="F144" s="5">
        <v>44848317000</v>
      </c>
      <c r="G144" s="5">
        <v>-82112005000</v>
      </c>
      <c r="I144" s="5">
        <v>-455839117000</v>
      </c>
      <c r="J144" s="5">
        <v>-315398402000</v>
      </c>
      <c r="K144" s="5">
        <v>-241531148000</v>
      </c>
      <c r="L144" s="5">
        <v>-117019757000</v>
      </c>
      <c r="M144" s="5">
        <v>-194481715000</v>
      </c>
      <c r="N144" s="5">
        <v>-269671963000</v>
      </c>
      <c r="O144" s="5">
        <v>-240739391000</v>
      </c>
      <c r="P144" s="5">
        <v>83361527000</v>
      </c>
      <c r="Q144" s="5">
        <v>174689961000</v>
      </c>
      <c r="R144" s="5">
        <v>5325780000</v>
      </c>
    </row>
    <row r="145" spans="3:18" ht="15.5" x14ac:dyDescent="0.35">
      <c r="C145" t="s">
        <v>173</v>
      </c>
      <c r="D145" s="5">
        <v>110578206000</v>
      </c>
      <c r="E145" s="5">
        <v>-57887304000</v>
      </c>
      <c r="F145" s="5">
        <v>-79508648000</v>
      </c>
      <c r="G145" s="5">
        <v>-97838201000</v>
      </c>
      <c r="I145" s="5">
        <v>176800106000</v>
      </c>
      <c r="J145" s="5">
        <v>-422674461000</v>
      </c>
      <c r="K145" s="5">
        <v>-143796240000</v>
      </c>
      <c r="L145" s="5">
        <v>-24635528000</v>
      </c>
      <c r="M145" s="5">
        <v>-254073970000</v>
      </c>
      <c r="N145" s="5">
        <v>-175429376000</v>
      </c>
      <c r="O145" s="5">
        <v>-148272125000</v>
      </c>
      <c r="P145" s="5">
        <v>41350508000</v>
      </c>
      <c r="Q145" s="5">
        <v>-24788955000</v>
      </c>
      <c r="R145" s="5">
        <v>-89286791000</v>
      </c>
    </row>
    <row r="146" spans="3:18" ht="15.5" x14ac:dyDescent="0.35">
      <c r="C146" t="s">
        <v>175</v>
      </c>
      <c r="D146" s="5">
        <v>-8372891000</v>
      </c>
      <c r="E146" s="5">
        <v>-15377581000</v>
      </c>
      <c r="F146" s="5">
        <v>-6141148000</v>
      </c>
      <c r="G146" s="5">
        <v>-28731702000</v>
      </c>
      <c r="I146" s="5">
        <v>-69223310000</v>
      </c>
      <c r="J146" s="5">
        <v>-48967076000</v>
      </c>
      <c r="K146" s="5">
        <v>-70647212000</v>
      </c>
      <c r="L146" s="5">
        <v>-97094283000</v>
      </c>
      <c r="M146" s="5">
        <v>-222752948000</v>
      </c>
      <c r="N146" s="5">
        <v>-97028814000</v>
      </c>
      <c r="O146" s="5">
        <v>-151566048000</v>
      </c>
      <c r="P146" s="5">
        <v>-77881008000</v>
      </c>
      <c r="Q146" s="5">
        <v>-35691679000</v>
      </c>
      <c r="R146" s="5">
        <v>-50277906000</v>
      </c>
    </row>
    <row r="147" spans="3:18" ht="15.5" x14ac:dyDescent="0.35">
      <c r="C147" t="s">
        <v>1439</v>
      </c>
      <c r="D147" s="5">
        <v>1214344000</v>
      </c>
      <c r="E147" s="5">
        <v>665932000</v>
      </c>
      <c r="F147" s="5">
        <v>1065960000</v>
      </c>
      <c r="G147" s="5">
        <v>1352251000</v>
      </c>
      <c r="I147" s="5">
        <v>3462341000</v>
      </c>
      <c r="J147" s="5">
        <v>1898350000</v>
      </c>
      <c r="K147" s="5">
        <v>878825000</v>
      </c>
      <c r="L147" s="5">
        <v>2465922000</v>
      </c>
      <c r="M147" s="5">
        <v>2117377000</v>
      </c>
      <c r="N147" s="5">
        <v>6206251000</v>
      </c>
      <c r="O147" s="5">
        <v>3396610000</v>
      </c>
      <c r="P147" s="5">
        <v>104131711000</v>
      </c>
      <c r="Q147" s="5">
        <v>2659289000</v>
      </c>
      <c r="R147" s="5">
        <v>9598782000</v>
      </c>
    </row>
    <row r="148" spans="3:18" ht="15.5" x14ac:dyDescent="0.35">
      <c r="C148" t="s">
        <v>417</v>
      </c>
      <c r="R148" s="5">
        <v>-1758041000</v>
      </c>
    </row>
    <row r="149" spans="3:18" ht="15.5" x14ac:dyDescent="0.35">
      <c r="C149" t="s">
        <v>1681</v>
      </c>
      <c r="D149" s="5">
        <v>-192720000</v>
      </c>
      <c r="F149" s="5">
        <v>222000000</v>
      </c>
      <c r="G149" s="5">
        <v>-122000000</v>
      </c>
      <c r="I149" s="5">
        <v>100000000</v>
      </c>
      <c r="J149" s="5">
        <v>74370000</v>
      </c>
      <c r="K149" s="5">
        <v>-4203113000</v>
      </c>
      <c r="L149" s="5">
        <v>-845197000</v>
      </c>
      <c r="M149" s="5">
        <v>-212470000</v>
      </c>
      <c r="N149" s="5">
        <v>-589896000</v>
      </c>
      <c r="O149" s="5">
        <v>-420068000</v>
      </c>
      <c r="P149" s="5">
        <v>-40289000</v>
      </c>
      <c r="Q149" s="5">
        <v>-234048000</v>
      </c>
      <c r="R149" s="5">
        <v>-49251399000</v>
      </c>
    </row>
    <row r="150" spans="3:18" ht="15.5" x14ac:dyDescent="0.35">
      <c r="C150" t="s">
        <v>2239</v>
      </c>
    </row>
    <row r="151" spans="3:18" ht="15.5" x14ac:dyDescent="0.35">
      <c r="C151" t="s">
        <v>535</v>
      </c>
      <c r="D151" s="5">
        <v>-125000000</v>
      </c>
      <c r="E151" s="5">
        <v>-1708568000</v>
      </c>
      <c r="F151" s="5">
        <v>-336807000</v>
      </c>
      <c r="G151" s="5">
        <v>-131750000</v>
      </c>
      <c r="I151" s="5">
        <v>-857832000</v>
      </c>
      <c r="J151" s="5">
        <v>-2193578000</v>
      </c>
    </row>
    <row r="152" spans="3:18" ht="15.5" x14ac:dyDescent="0.35">
      <c r="C152" t="s">
        <v>532</v>
      </c>
      <c r="E152" s="5">
        <v>-15037380000</v>
      </c>
      <c r="F152" s="5">
        <v>-5035591000</v>
      </c>
      <c r="I152" s="5">
        <v>-5035591000</v>
      </c>
      <c r="K152" s="5">
        <v>-32500000</v>
      </c>
      <c r="L152" s="5">
        <v>-97500000</v>
      </c>
      <c r="M152" s="5">
        <v>-7635536000</v>
      </c>
      <c r="N152" s="5">
        <v>-117754000</v>
      </c>
      <c r="O152" s="5">
        <v>-134824000</v>
      </c>
    </row>
    <row r="153" spans="3:18" ht="15.5" x14ac:dyDescent="0.35">
      <c r="C153" t="s">
        <v>2240</v>
      </c>
      <c r="N153" s="5">
        <v>3272727000</v>
      </c>
    </row>
    <row r="154" spans="3:18" ht="15.5" x14ac:dyDescent="0.35">
      <c r="C154" t="s">
        <v>2241</v>
      </c>
      <c r="D154" s="5">
        <v>-17185947000</v>
      </c>
      <c r="E154" s="5">
        <v>-42998987000</v>
      </c>
      <c r="F154" s="5">
        <v>194141498000</v>
      </c>
      <c r="G154" s="5">
        <v>-70205000000</v>
      </c>
    </row>
    <row r="155" spans="3:18" ht="15.5" x14ac:dyDescent="0.35">
      <c r="C155" t="s">
        <v>2242</v>
      </c>
      <c r="D155" s="5">
        <v>192720000</v>
      </c>
      <c r="E155" s="5">
        <v>-192720000</v>
      </c>
      <c r="F155" s="5">
        <v>-741300000</v>
      </c>
      <c r="I155" s="5">
        <v>-741300000</v>
      </c>
      <c r="J155" s="5">
        <v>-11196000</v>
      </c>
    </row>
    <row r="156" spans="3:18" ht="15.5" x14ac:dyDescent="0.35">
      <c r="C156" t="s">
        <v>800</v>
      </c>
      <c r="D156" s="5">
        <v>135047700000</v>
      </c>
      <c r="E156" s="5">
        <v>16762000000</v>
      </c>
      <c r="F156" s="5">
        <v>511779058000</v>
      </c>
      <c r="G156" s="5">
        <v>-511779058000</v>
      </c>
      <c r="I156" s="5">
        <v>511779058000</v>
      </c>
      <c r="J156" s="5">
        <v>16945760000</v>
      </c>
      <c r="K156" s="5">
        <v>40000000000</v>
      </c>
      <c r="L156" s="5">
        <v>70935530000</v>
      </c>
      <c r="M156" s="5">
        <v>17731407000</v>
      </c>
    </row>
    <row r="157" spans="3:18" ht="15.5" x14ac:dyDescent="0.35">
      <c r="C157" t="s">
        <v>2243</v>
      </c>
      <c r="F157" s="5">
        <v>-511779058000</v>
      </c>
      <c r="G157" s="5">
        <v>511779058000</v>
      </c>
      <c r="M157" s="5">
        <v>-43321800000</v>
      </c>
      <c r="N157" s="5">
        <v>-87482836000</v>
      </c>
    </row>
    <row r="158" spans="3:18" ht="15.5" x14ac:dyDescent="0.35">
      <c r="C158" t="s">
        <v>2244</v>
      </c>
      <c r="F158" s="5">
        <v>-262683260000</v>
      </c>
      <c r="I158" s="5">
        <v>-262683260000</v>
      </c>
      <c r="J158" s="5">
        <v>-390421091000</v>
      </c>
      <c r="K158" s="5">
        <v>-109792240000</v>
      </c>
    </row>
    <row r="159" spans="3:18" ht="15.5" x14ac:dyDescent="0.35">
      <c r="C159" t="s">
        <v>203</v>
      </c>
      <c r="N159" s="5">
        <v>310946000</v>
      </c>
      <c r="O159" s="5">
        <v>452205000</v>
      </c>
      <c r="P159" s="5">
        <v>15140094000</v>
      </c>
      <c r="Q159" s="5">
        <v>8477483000</v>
      </c>
      <c r="R159" s="5">
        <v>2401773000</v>
      </c>
    </row>
    <row r="160" spans="3:18" ht="15.5" x14ac:dyDescent="0.35">
      <c r="C160" t="s">
        <v>189</v>
      </c>
      <c r="D160" s="5">
        <v>-423377016000</v>
      </c>
      <c r="E160" s="5">
        <v>61649820000</v>
      </c>
      <c r="F160" s="5">
        <v>44848317000</v>
      </c>
      <c r="G160" s="5">
        <v>-82112005000</v>
      </c>
      <c r="I160" s="5">
        <v>-455839117000</v>
      </c>
      <c r="J160" s="5">
        <v>-315398402000</v>
      </c>
      <c r="K160" s="5">
        <v>-241531148000</v>
      </c>
      <c r="L160" s="5">
        <v>-117019757000</v>
      </c>
      <c r="M160" s="5">
        <v>-194481715000</v>
      </c>
      <c r="N160" s="5">
        <v>-269671963000</v>
      </c>
      <c r="O160" s="5">
        <v>-240739391000</v>
      </c>
      <c r="P160" s="5">
        <v>83361527000</v>
      </c>
      <c r="Q160" s="5">
        <v>174689961000</v>
      </c>
      <c r="R160" s="5">
        <v>5325780000</v>
      </c>
    </row>
    <row r="161" spans="3:18" ht="15.5" x14ac:dyDescent="0.35">
      <c r="C161" t="s">
        <v>1662</v>
      </c>
      <c r="D161" s="5">
        <v>5450000000</v>
      </c>
      <c r="G161" s="5">
        <v>-6890000000</v>
      </c>
      <c r="K161" s="5">
        <v>-5970000000</v>
      </c>
      <c r="L161" s="5">
        <v>17692850000</v>
      </c>
      <c r="M161" s="5">
        <v>1068226000</v>
      </c>
      <c r="O161" s="5">
        <v>10000000</v>
      </c>
    </row>
    <row r="162" spans="3:18" ht="15.5" x14ac:dyDescent="0.35">
      <c r="C162" t="s">
        <v>2245</v>
      </c>
      <c r="D162" s="5">
        <v>-12619707000</v>
      </c>
      <c r="E162" s="5">
        <v>3850000000</v>
      </c>
      <c r="F162" s="5">
        <v>3750000000</v>
      </c>
      <c r="G162" s="5">
        <v>25050000000</v>
      </c>
      <c r="I162" s="5">
        <v>15340000000</v>
      </c>
      <c r="J162" s="5">
        <v>25250000000</v>
      </c>
      <c r="Q162" s="5">
        <v>197483000</v>
      </c>
      <c r="R162" s="5">
        <v>41093788000</v>
      </c>
    </row>
    <row r="163" spans="3:18" ht="15.5" x14ac:dyDescent="0.35">
      <c r="C163" t="s">
        <v>1548</v>
      </c>
      <c r="D163" s="5">
        <v>4750000000</v>
      </c>
      <c r="E163" s="5">
        <v>-4750000000</v>
      </c>
      <c r="F163" s="5">
        <v>-7000000000</v>
      </c>
      <c r="G163" s="5">
        <v>-16285000000</v>
      </c>
      <c r="I163" s="5">
        <v>-23285000000</v>
      </c>
      <c r="J163" s="5">
        <v>-21320000000</v>
      </c>
      <c r="Q163" s="5">
        <v>-125199000</v>
      </c>
      <c r="R163" s="5">
        <v>-2597024000</v>
      </c>
    </row>
    <row r="164" spans="3:18" ht="15.5" x14ac:dyDescent="0.35">
      <c r="C164" t="s">
        <v>497</v>
      </c>
      <c r="Q164" s="5">
        <v>318750000000</v>
      </c>
      <c r="R164" s="5">
        <v>110000000000</v>
      </c>
    </row>
    <row r="165" spans="3:18" ht="15.5" x14ac:dyDescent="0.35">
      <c r="C165" t="s">
        <v>1298</v>
      </c>
      <c r="P165" s="5">
        <v>-2049835000</v>
      </c>
      <c r="Q165" s="5">
        <v>-10888783000</v>
      </c>
    </row>
    <row r="166" spans="3:18" ht="15.5" x14ac:dyDescent="0.35">
      <c r="C166" t="s">
        <v>2246</v>
      </c>
      <c r="N166" s="5">
        <v>11843832000</v>
      </c>
    </row>
    <row r="167" spans="3:18" ht="15.5" x14ac:dyDescent="0.35">
      <c r="C167" t="s">
        <v>435</v>
      </c>
      <c r="D167" s="5">
        <v>-162352000</v>
      </c>
      <c r="E167" s="5">
        <v>-9619736000</v>
      </c>
      <c r="F167" s="5">
        <v>-459068000</v>
      </c>
      <c r="G167" s="5">
        <v>-1328144000</v>
      </c>
      <c r="I167" s="5">
        <v>-6810098000</v>
      </c>
      <c r="J167" s="5">
        <v>-5751828000</v>
      </c>
      <c r="K167" s="5">
        <v>-6784693000</v>
      </c>
      <c r="L167" s="5">
        <v>-5710546000</v>
      </c>
      <c r="M167" s="5">
        <v>-6415755000</v>
      </c>
    </row>
    <row r="168" spans="3:18" ht="15.5" x14ac:dyDescent="0.35">
      <c r="C168" t="s">
        <v>204</v>
      </c>
      <c r="D168" s="5">
        <v>-511508592000</v>
      </c>
      <c r="E168" s="5">
        <v>-372753594000</v>
      </c>
      <c r="F168" s="5">
        <v>-306093531000</v>
      </c>
      <c r="G168" s="5">
        <v>-355636038000</v>
      </c>
      <c r="I168" s="5">
        <v>-1320637134000</v>
      </c>
      <c r="J168" s="5">
        <v>-1175015590000</v>
      </c>
      <c r="K168" s="5">
        <v>-742816218000</v>
      </c>
      <c r="L168" s="5">
        <v>-1131887654000</v>
      </c>
      <c r="M168" s="5">
        <v>-649352506000</v>
      </c>
      <c r="N168" s="5">
        <v>-2029168966000</v>
      </c>
      <c r="O168" s="5">
        <v>-2724610362000</v>
      </c>
      <c r="P168" s="5">
        <v>-2229683562000</v>
      </c>
    </row>
    <row r="169" spans="3:18" ht="15.5" x14ac:dyDescent="0.35">
      <c r="C169" t="s">
        <v>1451</v>
      </c>
      <c r="D169" s="5">
        <v>490345792000</v>
      </c>
      <c r="E169" s="5">
        <v>445945542000</v>
      </c>
      <c r="F169" s="5">
        <v>355645171000</v>
      </c>
      <c r="G169" s="5">
        <v>274308275000</v>
      </c>
      <c r="I169" s="5">
        <v>1296273932000</v>
      </c>
      <c r="J169" s="5">
        <v>1167867924000</v>
      </c>
      <c r="K169" s="5">
        <v>708537461000</v>
      </c>
      <c r="L169" s="5">
        <v>1215420609000</v>
      </c>
      <c r="M169" s="5">
        <v>655387531000</v>
      </c>
      <c r="N169" s="5">
        <v>1895303517000</v>
      </c>
      <c r="O169" s="5">
        <v>2581721332000</v>
      </c>
      <c r="P169" s="5">
        <v>2411282409000</v>
      </c>
    </row>
    <row r="170" spans="3:18" ht="15.5" x14ac:dyDescent="0.35">
      <c r="C170" t="s">
        <v>2247</v>
      </c>
      <c r="D170" s="5">
        <v>-1053274000</v>
      </c>
      <c r="F170" s="5">
        <v>-2244812000</v>
      </c>
      <c r="G170" s="5">
        <v>956927000</v>
      </c>
      <c r="I170" s="5">
        <v>-2244812000</v>
      </c>
      <c r="J170" s="5">
        <v>-1457526000</v>
      </c>
      <c r="K170" s="5">
        <v>-2224714000</v>
      </c>
      <c r="L170" s="5">
        <v>-1382399000</v>
      </c>
      <c r="M170" s="5">
        <v>-2273757000</v>
      </c>
      <c r="N170" s="5">
        <v>-1611000000</v>
      </c>
      <c r="O170" s="5">
        <v>-1242476000</v>
      </c>
      <c r="P170" s="5">
        <v>-1242571000</v>
      </c>
    </row>
    <row r="171" spans="3:18" ht="15.5" x14ac:dyDescent="0.35">
      <c r="C171" t="s">
        <v>210</v>
      </c>
      <c r="D171" s="5">
        <v>-397500000000</v>
      </c>
      <c r="I171" s="5">
        <v>-412500000000</v>
      </c>
      <c r="J171" s="5">
        <v>-300000000000</v>
      </c>
      <c r="K171" s="5">
        <v>-187500000000</v>
      </c>
      <c r="L171" s="5">
        <v>-206250000000</v>
      </c>
      <c r="M171" s="5">
        <v>-187500000000</v>
      </c>
      <c r="N171" s="5">
        <v>-110625000000</v>
      </c>
      <c r="O171" s="5">
        <v>-93750000000</v>
      </c>
      <c r="P171" s="5">
        <v>-80625000000</v>
      </c>
    </row>
    <row r="172" spans="3:18" ht="15.5" x14ac:dyDescent="0.35">
      <c r="C172" t="s">
        <v>577</v>
      </c>
      <c r="R172" s="5">
        <v>2038395000</v>
      </c>
    </row>
    <row r="173" spans="3:18" ht="15.5" x14ac:dyDescent="0.35">
      <c r="C173" t="s">
        <v>2248</v>
      </c>
      <c r="O173" s="5">
        <v>195007000</v>
      </c>
    </row>
    <row r="174" spans="3:18" ht="15.5" x14ac:dyDescent="0.35">
      <c r="C174" t="s">
        <v>2249</v>
      </c>
      <c r="F174" s="5">
        <v>1957161000</v>
      </c>
      <c r="G174" s="5">
        <v>-1957161000</v>
      </c>
    </row>
    <row r="175" spans="3:18" ht="15.5" x14ac:dyDescent="0.35">
      <c r="C175" t="s">
        <v>2250</v>
      </c>
      <c r="O175" s="5">
        <v>-3062892000</v>
      </c>
      <c r="P175" s="5">
        <v>1680086000</v>
      </c>
      <c r="Q175" s="5">
        <v>3228924000</v>
      </c>
      <c r="R175" s="5">
        <v>1255209000</v>
      </c>
    </row>
    <row r="176" spans="3:18" ht="15.5" x14ac:dyDescent="0.35">
      <c r="C176" t="s">
        <v>1186</v>
      </c>
      <c r="D176" s="5">
        <v>-1078883000</v>
      </c>
      <c r="E176" s="5">
        <v>-1022392000</v>
      </c>
      <c r="F176" s="5">
        <v>-706261000</v>
      </c>
      <c r="G176" s="5">
        <v>-330978000</v>
      </c>
      <c r="I176" s="5">
        <v>-1896621000</v>
      </c>
      <c r="J176" s="5">
        <v>-1892417000</v>
      </c>
      <c r="K176" s="5">
        <v>-1958331000</v>
      </c>
      <c r="L176" s="5">
        <v>-1885438000</v>
      </c>
      <c r="M176" s="5">
        <v>-2823955000</v>
      </c>
      <c r="N176" s="5">
        <v>-35414346000</v>
      </c>
      <c r="Q176" s="5">
        <v>-3047295000</v>
      </c>
      <c r="R176" s="5">
        <v>-2670191000</v>
      </c>
    </row>
    <row r="177" spans="2:18" ht="15.5" x14ac:dyDescent="0.35">
      <c r="C177" t="s">
        <v>598</v>
      </c>
      <c r="D177" s="5">
        <v>-97145823000</v>
      </c>
      <c r="E177" s="5">
        <v>61039043000</v>
      </c>
      <c r="F177" s="5">
        <v>38086597000</v>
      </c>
      <c r="G177" s="5">
        <v>58359161000</v>
      </c>
      <c r="I177" s="5">
        <v>107910863000</v>
      </c>
      <c r="J177" s="5">
        <v>-238187286000</v>
      </c>
      <c r="K177" s="5">
        <v>123399957000</v>
      </c>
      <c r="L177" s="5">
        <v>68121276000</v>
      </c>
      <c r="M177" s="5">
        <v>-306522088000</v>
      </c>
      <c r="N177" s="5">
        <v>90957429000</v>
      </c>
      <c r="O177" s="5">
        <v>161450497000</v>
      </c>
      <c r="P177" s="5">
        <v>-135215420000</v>
      </c>
      <c r="Q177" s="5">
        <v>297075129000</v>
      </c>
      <c r="R177" s="5">
        <v>6033866000</v>
      </c>
    </row>
    <row r="178" spans="2:18" ht="15.5" x14ac:dyDescent="0.35">
      <c r="C178" t="s">
        <v>227</v>
      </c>
      <c r="E178" s="5">
        <v>219555628000</v>
      </c>
      <c r="I178" s="5">
        <v>113342959000</v>
      </c>
      <c r="J178" s="5">
        <v>348063995000</v>
      </c>
      <c r="K178" s="5">
        <v>227136124000</v>
      </c>
      <c r="L178" s="5">
        <v>152289595000</v>
      </c>
      <c r="M178" s="5">
        <v>460464569000</v>
      </c>
      <c r="N178" s="5">
        <v>366492951000</v>
      </c>
      <c r="O178" s="5">
        <v>209492929000</v>
      </c>
      <c r="P178" s="5">
        <v>318986039000</v>
      </c>
      <c r="Q178" s="5">
        <v>21910910000</v>
      </c>
      <c r="R178" s="5">
        <v>15877044000</v>
      </c>
    </row>
    <row r="179" spans="2:18" ht="15.5" x14ac:dyDescent="0.35">
      <c r="C179" t="s">
        <v>225</v>
      </c>
      <c r="D179" s="5">
        <v>-5187704000</v>
      </c>
      <c r="E179" s="5">
        <v>-1373888000</v>
      </c>
      <c r="F179" s="5">
        <v>-363098000</v>
      </c>
      <c r="G179" s="5">
        <v>-2115800000</v>
      </c>
      <c r="I179" s="5">
        <v>-1698194000</v>
      </c>
      <c r="J179" s="5">
        <v>3466250000</v>
      </c>
      <c r="K179" s="5">
        <v>-2472086000</v>
      </c>
      <c r="L179" s="5">
        <v>6725253000</v>
      </c>
      <c r="M179" s="5">
        <v>-1652886000</v>
      </c>
      <c r="N179" s="5">
        <v>3014189000</v>
      </c>
      <c r="O179" s="5">
        <v>-4450475000</v>
      </c>
    </row>
    <row r="180" spans="2:18" ht="15.5" x14ac:dyDescent="0.35">
      <c r="C180" t="s">
        <v>229</v>
      </c>
      <c r="D180" s="5">
        <v>-102333527000</v>
      </c>
      <c r="E180" s="5">
        <v>279220783000</v>
      </c>
      <c r="F180" s="5">
        <v>37723499000</v>
      </c>
      <c r="G180" s="5">
        <v>56243361000</v>
      </c>
      <c r="I180" s="5">
        <v>219555628000</v>
      </c>
      <c r="J180" s="5">
        <v>113342959000</v>
      </c>
      <c r="K180" s="5">
        <v>348063995000</v>
      </c>
      <c r="L180" s="5">
        <v>227136124000</v>
      </c>
      <c r="M180" s="5">
        <v>152289595000</v>
      </c>
      <c r="N180" s="5">
        <v>460464569000</v>
      </c>
      <c r="O180" s="5">
        <v>366492951000</v>
      </c>
      <c r="P180" s="5">
        <v>183770619000</v>
      </c>
      <c r="Q180" s="5">
        <v>318986039000</v>
      </c>
      <c r="R180" s="5">
        <v>21910910000</v>
      </c>
    </row>
    <row r="182" spans="2:18" ht="15.5" x14ac:dyDescent="0.35">
      <c r="B182" t="s">
        <v>230</v>
      </c>
      <c r="C182" t="s">
        <v>12</v>
      </c>
      <c r="D182" s="5">
        <v>7500000000</v>
      </c>
      <c r="E182" s="5">
        <v>7500000000</v>
      </c>
      <c r="F182" s="5">
        <v>7500000000</v>
      </c>
      <c r="G182" s="5">
        <v>7500000000</v>
      </c>
      <c r="I182" s="5">
        <v>7500000000</v>
      </c>
      <c r="J182" s="5">
        <v>7500000000</v>
      </c>
      <c r="K182" s="5">
        <v>1880000000</v>
      </c>
      <c r="L182" s="5">
        <v>1880000000</v>
      </c>
      <c r="M182" s="5">
        <v>1880000000</v>
      </c>
      <c r="N182" s="5">
        <v>1880000000</v>
      </c>
      <c r="O182" s="5">
        <v>1880000000</v>
      </c>
      <c r="P182" s="5">
        <v>1880000000</v>
      </c>
      <c r="Q182" s="5">
        <v>1500000000</v>
      </c>
      <c r="R182" s="5">
        <v>0</v>
      </c>
    </row>
    <row r="183" spans="2:18" ht="15.5" x14ac:dyDescent="0.35">
      <c r="C183" t="s">
        <v>231</v>
      </c>
      <c r="D183" s="6">
        <v>37.92</v>
      </c>
      <c r="E183" s="6">
        <v>16.809999999999999</v>
      </c>
      <c r="F183" s="6">
        <v>13.37</v>
      </c>
      <c r="G183" s="6">
        <v>14.24</v>
      </c>
    </row>
    <row r="184" spans="2:18" ht="15.5" x14ac:dyDescent="0.35">
      <c r="C184" t="s">
        <v>232</v>
      </c>
      <c r="D184" s="6">
        <v>12.29</v>
      </c>
      <c r="E184" s="6">
        <v>30.04</v>
      </c>
      <c r="F184" s="6">
        <v>36.35</v>
      </c>
      <c r="G184" s="6">
        <v>34.270000000000003</v>
      </c>
    </row>
    <row r="185" spans="2:18" ht="15.5" x14ac:dyDescent="0.35">
      <c r="C185" t="s">
        <v>67</v>
      </c>
      <c r="D185" s="6">
        <v>1.91</v>
      </c>
      <c r="E185" s="6">
        <v>2.92</v>
      </c>
      <c r="F185" s="6">
        <v>2.81</v>
      </c>
      <c r="G185" s="6">
        <v>2.73</v>
      </c>
    </row>
    <row r="186" spans="2:18" ht="15.5" x14ac:dyDescent="0.35">
      <c r="C186" t="s">
        <v>233</v>
      </c>
      <c r="D186" s="5">
        <v>395950000000</v>
      </c>
      <c r="E186" s="5">
        <v>187040000000</v>
      </c>
      <c r="F186" s="5">
        <v>141080000000</v>
      </c>
      <c r="G186" s="5">
        <v>159510000000</v>
      </c>
    </row>
    <row r="187" spans="2:18" ht="15.5" x14ac:dyDescent="0.35">
      <c r="C187" t="s">
        <v>234</v>
      </c>
      <c r="D187" s="6">
        <v>7.7100000000000002E-2</v>
      </c>
      <c r="E187" s="6">
        <v>3.44E-2</v>
      </c>
      <c r="F187" s="6">
        <v>2.8799999999999999E-2</v>
      </c>
      <c r="G187" s="6">
        <v>3.2199999999999999E-2</v>
      </c>
    </row>
    <row r="188" spans="2:18" ht="15.5" x14ac:dyDescent="0.35">
      <c r="C188" t="s">
        <v>235</v>
      </c>
      <c r="D188" s="6">
        <v>9.6300000000000011E-2</v>
      </c>
      <c r="E188" s="6">
        <v>4.1200000000000001E-2</v>
      </c>
      <c r="F188" s="6">
        <v>3.4099999999999998E-2</v>
      </c>
      <c r="G188" s="6">
        <v>3.7599999999999995E-2</v>
      </c>
    </row>
    <row r="189" spans="2:18" ht="15.5" x14ac:dyDescent="0.35">
      <c r="C189" t="s">
        <v>236</v>
      </c>
      <c r="D189" s="6">
        <v>0.1183</v>
      </c>
      <c r="E189" s="6">
        <v>5.3200000000000004E-2</v>
      </c>
      <c r="F189" s="6">
        <v>4.0300000000000002E-2</v>
      </c>
      <c r="G189" s="6">
        <v>4.82E-2</v>
      </c>
    </row>
    <row r="190" spans="2:18" ht="15.5" x14ac:dyDescent="0.35">
      <c r="C190" t="s">
        <v>237</v>
      </c>
      <c r="D190" s="6">
        <v>65.010000000000005</v>
      </c>
      <c r="E190" s="6">
        <v>43.04</v>
      </c>
      <c r="F190" s="6">
        <v>41.33</v>
      </c>
      <c r="G190" s="6">
        <v>46.76</v>
      </c>
    </row>
    <row r="191" spans="2:18" ht="15.5" x14ac:dyDescent="0.35">
      <c r="C191" t="s">
        <v>443</v>
      </c>
      <c r="D191" s="5">
        <v>2961000000000</v>
      </c>
      <c r="E191" s="5">
        <v>3071000000000</v>
      </c>
      <c r="F191" s="5">
        <v>2945000000000</v>
      </c>
      <c r="G191" s="5">
        <v>2850000000000</v>
      </c>
    </row>
    <row r="192" spans="2:18" ht="15.5" x14ac:dyDescent="0.35">
      <c r="C192" t="s">
        <v>238</v>
      </c>
      <c r="D192" s="6">
        <v>1.18</v>
      </c>
      <c r="E192" s="6">
        <v>1.24</v>
      </c>
      <c r="F192" s="6">
        <v>1.24</v>
      </c>
      <c r="G192" s="6">
        <v>1.29</v>
      </c>
    </row>
    <row r="193" spans="3:18" ht="15.5" x14ac:dyDescent="0.35">
      <c r="C193" t="s">
        <v>239</v>
      </c>
      <c r="D193" s="6">
        <v>393.78</v>
      </c>
      <c r="E193" s="6">
        <v>408.45</v>
      </c>
      <c r="F193" s="6">
        <v>391.7</v>
      </c>
      <c r="G193" s="6">
        <v>379.02</v>
      </c>
    </row>
    <row r="194" spans="3:18" ht="15.5" x14ac:dyDescent="0.35">
      <c r="C194" t="s">
        <v>240</v>
      </c>
      <c r="D194" s="6">
        <v>1.19</v>
      </c>
      <c r="E194" s="6">
        <v>1.25</v>
      </c>
      <c r="F194" s="6">
        <v>1.25</v>
      </c>
      <c r="G194" s="6">
        <v>1.3</v>
      </c>
    </row>
    <row r="195" spans="3:18" ht="15.5" x14ac:dyDescent="0.35">
      <c r="C195" t="s">
        <v>241</v>
      </c>
      <c r="D195" s="6">
        <v>390.34</v>
      </c>
      <c r="E195" s="6">
        <v>404.93</v>
      </c>
      <c r="F195" s="6">
        <v>388.3</v>
      </c>
      <c r="G195" s="6">
        <v>375.55</v>
      </c>
    </row>
    <row r="196" spans="3:18" ht="15.5" x14ac:dyDescent="0.35">
      <c r="C196" t="s">
        <v>242</v>
      </c>
      <c r="D196" s="5">
        <v>177000000000</v>
      </c>
      <c r="E196" s="5">
        <v>197000000000</v>
      </c>
      <c r="F196" s="5">
        <v>123000000000</v>
      </c>
      <c r="G196" s="5">
        <v>69000000000</v>
      </c>
    </row>
    <row r="197" spans="3:18" ht="15.5" x14ac:dyDescent="0.35">
      <c r="C197" t="s">
        <v>243</v>
      </c>
      <c r="D197" s="5">
        <v>1000000000</v>
      </c>
      <c r="E197" s="5">
        <v>1000000000</v>
      </c>
      <c r="F197" s="5">
        <v>0</v>
      </c>
      <c r="G197" s="5">
        <v>0</v>
      </c>
    </row>
    <row r="198" spans="3:18" ht="15.5" x14ac:dyDescent="0.35">
      <c r="C198" t="s">
        <v>306</v>
      </c>
      <c r="D198" s="5">
        <v>2953000000000</v>
      </c>
      <c r="E198" s="5">
        <v>3063000000000</v>
      </c>
      <c r="F198" s="5">
        <v>2938000000000</v>
      </c>
      <c r="G198" s="5">
        <v>2843000000000</v>
      </c>
    </row>
    <row r="199" spans="3:18" ht="15.5" x14ac:dyDescent="0.35">
      <c r="C199" t="s">
        <v>24</v>
      </c>
      <c r="D199" s="5">
        <v>179000000000</v>
      </c>
      <c r="E199" s="5">
        <v>198000000000</v>
      </c>
      <c r="F199" s="5">
        <v>123000000000</v>
      </c>
      <c r="G199" s="5">
        <v>70000000000</v>
      </c>
    </row>
    <row r="200" spans="3:18" ht="15.5" x14ac:dyDescent="0.35">
      <c r="C200" t="s">
        <v>21</v>
      </c>
      <c r="D200" s="5">
        <v>-5000000000</v>
      </c>
      <c r="E200" s="5">
        <v>-90000000000</v>
      </c>
      <c r="F200" s="5">
        <v>-106000000000</v>
      </c>
      <c r="G200" s="5">
        <v>-119000000000</v>
      </c>
    </row>
    <row r="201" spans="3:18" ht="15.5" x14ac:dyDescent="0.35">
      <c r="C201" t="s">
        <v>245</v>
      </c>
      <c r="D201" s="5">
        <v>1576000000000</v>
      </c>
      <c r="E201" s="5">
        <v>1691000000000</v>
      </c>
      <c r="F201" s="5">
        <v>1625000000000</v>
      </c>
      <c r="G201" s="5">
        <v>1557000000000</v>
      </c>
    </row>
    <row r="202" spans="3:18" ht="15.5" x14ac:dyDescent="0.35">
      <c r="C202" t="s">
        <v>246</v>
      </c>
      <c r="D202" s="5">
        <v>216000000000</v>
      </c>
      <c r="E202" s="5">
        <v>57000000000</v>
      </c>
      <c r="F202" s="5">
        <v>73000000000</v>
      </c>
      <c r="G202" s="5">
        <v>238000000000</v>
      </c>
    </row>
    <row r="203" spans="3:18" ht="15.5" x14ac:dyDescent="0.35">
      <c r="C203" t="s">
        <v>247</v>
      </c>
      <c r="D203" s="5">
        <v>-8000000000</v>
      </c>
      <c r="E203" s="5">
        <v>-30000000000</v>
      </c>
      <c r="F203" s="5">
        <v>-11000000000</v>
      </c>
      <c r="G203" s="5">
        <v>-29000000000</v>
      </c>
    </row>
    <row r="204" spans="3:18" ht="15.5" x14ac:dyDescent="0.35">
      <c r="C204" t="s">
        <v>13</v>
      </c>
      <c r="D204" s="5">
        <v>207000000000</v>
      </c>
      <c r="E204" s="5">
        <v>27000000000</v>
      </c>
      <c r="F204" s="5">
        <v>62000000000</v>
      </c>
      <c r="G204" s="5">
        <v>210000000000</v>
      </c>
    </row>
    <row r="205" spans="3:18" ht="15.5" x14ac:dyDescent="0.35">
      <c r="C205" t="s">
        <v>16</v>
      </c>
      <c r="D205" s="6">
        <v>27.64</v>
      </c>
      <c r="E205" s="6">
        <v>3.58</v>
      </c>
      <c r="F205" s="6">
        <v>8.2100000000000009</v>
      </c>
      <c r="G205" s="6">
        <v>27.94</v>
      </c>
    </row>
    <row r="206" spans="3:18" ht="15.5" x14ac:dyDescent="0.35">
      <c r="C206" t="s">
        <v>52</v>
      </c>
      <c r="I206" s="6">
        <v>53.41</v>
      </c>
      <c r="J206" s="6">
        <v>64.66</v>
      </c>
      <c r="K206" s="6">
        <v>199.55</v>
      </c>
      <c r="L206" s="6">
        <v>188.19</v>
      </c>
      <c r="M206" s="6">
        <v>220.74</v>
      </c>
      <c r="N206" s="6">
        <v>198.19</v>
      </c>
      <c r="O206" s="6">
        <v>118.88</v>
      </c>
      <c r="P206" s="6">
        <v>157.07</v>
      </c>
      <c r="Q206" s="6">
        <v>151.91</v>
      </c>
      <c r="R206" s="6">
        <v>907421.53</v>
      </c>
    </row>
    <row r="207" spans="3:18" ht="15.5" x14ac:dyDescent="0.35">
      <c r="C207" t="s">
        <v>66</v>
      </c>
      <c r="I207" s="6">
        <v>9.1</v>
      </c>
      <c r="J207" s="6">
        <v>7.96</v>
      </c>
      <c r="K207" s="6">
        <v>6.64</v>
      </c>
      <c r="L207" s="6">
        <v>8.3699999999999992</v>
      </c>
      <c r="M207" s="6">
        <v>7.27</v>
      </c>
      <c r="N207" s="6">
        <v>7.24</v>
      </c>
      <c r="O207" s="6">
        <v>8.24</v>
      </c>
      <c r="P207" s="6">
        <v>7.32</v>
      </c>
      <c r="Q207" s="6">
        <v>5.76</v>
      </c>
      <c r="R207" s="5">
        <v>0</v>
      </c>
    </row>
    <row r="208" spans="3:18" ht="15.5" x14ac:dyDescent="0.35">
      <c r="C208" t="s">
        <v>69</v>
      </c>
      <c r="I208" s="6">
        <v>0.7</v>
      </c>
      <c r="J208" s="6">
        <v>0.74</v>
      </c>
      <c r="K208" s="6">
        <v>0.53</v>
      </c>
      <c r="L208" s="6">
        <v>0.59</v>
      </c>
      <c r="M208" s="6">
        <v>0.68</v>
      </c>
      <c r="N208" s="6">
        <v>0.7</v>
      </c>
      <c r="O208" s="6">
        <v>0.4</v>
      </c>
      <c r="P208" s="6">
        <v>0.5</v>
      </c>
      <c r="Q208" s="6">
        <v>0.38</v>
      </c>
      <c r="R208" s="5">
        <v>0</v>
      </c>
    </row>
    <row r="209" spans="3:18" ht="15.5" x14ac:dyDescent="0.35">
      <c r="C209" t="s">
        <v>248</v>
      </c>
      <c r="I209" s="5">
        <v>579660000000</v>
      </c>
      <c r="J209" s="5">
        <v>679000000000</v>
      </c>
      <c r="K209" s="6">
        <v>543289999999.99994</v>
      </c>
      <c r="L209" s="5">
        <v>518100000000</v>
      </c>
      <c r="M209" s="5">
        <v>583150000000</v>
      </c>
      <c r="N209" s="5">
        <v>537870000000</v>
      </c>
      <c r="O209" s="5">
        <v>341660000000</v>
      </c>
      <c r="P209" s="5">
        <v>416200000000</v>
      </c>
    </row>
    <row r="210" spans="3:18" ht="15.5" x14ac:dyDescent="0.35">
      <c r="C210" t="s">
        <v>249</v>
      </c>
      <c r="I210" s="6">
        <v>0.11509999999999999</v>
      </c>
      <c r="J210" s="6">
        <v>0.1353</v>
      </c>
      <c r="K210" s="6">
        <v>0.11710000000000001</v>
      </c>
      <c r="L210" s="6">
        <v>0.11609999999999999</v>
      </c>
      <c r="M210" s="6">
        <v>0.14800000000000002</v>
      </c>
      <c r="N210" s="6">
        <v>0.1535</v>
      </c>
      <c r="O210" s="6">
        <v>9.5299999999999996E-2</v>
      </c>
      <c r="P210" s="6">
        <v>0.1283</v>
      </c>
      <c r="Q210" s="6">
        <v>0.1249</v>
      </c>
      <c r="R210" s="6">
        <v>0.10060000000000001</v>
      </c>
    </row>
    <row r="211" spans="3:18" ht="15.5" x14ac:dyDescent="0.35">
      <c r="C211" t="s">
        <v>250</v>
      </c>
      <c r="I211" s="6">
        <v>0.13639999999999999</v>
      </c>
      <c r="J211" s="6">
        <v>0.1643</v>
      </c>
      <c r="K211" s="6">
        <v>0.1426</v>
      </c>
      <c r="L211" s="6">
        <v>0.1447</v>
      </c>
      <c r="M211" s="6">
        <v>0.18079999999999999</v>
      </c>
      <c r="N211" s="6">
        <v>0.19329999999999997</v>
      </c>
      <c r="O211" s="6">
        <v>0.1341</v>
      </c>
      <c r="P211" s="6">
        <v>0.19390000000000002</v>
      </c>
      <c r="Q211" s="6">
        <v>0.1757</v>
      </c>
      <c r="R211" s="6">
        <v>0.17649999999999999</v>
      </c>
    </row>
    <row r="212" spans="3:18" ht="15.5" x14ac:dyDescent="0.35">
      <c r="C212" t="s">
        <v>251</v>
      </c>
      <c r="I212" s="6">
        <v>0.16420000000000001</v>
      </c>
      <c r="J212" s="6">
        <v>0.21079999999999999</v>
      </c>
      <c r="K212" s="6">
        <v>0.1822</v>
      </c>
      <c r="L212" s="6">
        <v>0.18770000000000001</v>
      </c>
      <c r="M212" s="6">
        <v>0.2407</v>
      </c>
      <c r="N212" s="6">
        <v>0.2591</v>
      </c>
      <c r="O212" s="6">
        <v>0.18539999999999998</v>
      </c>
      <c r="P212" s="6">
        <v>0.26239999999999997</v>
      </c>
      <c r="Q212" s="6">
        <v>0.29160000000000003</v>
      </c>
      <c r="R212" s="6">
        <v>0.53359999999999996</v>
      </c>
    </row>
    <row r="213" spans="3:18" ht="15.5" x14ac:dyDescent="0.35">
      <c r="C213" t="s">
        <v>252</v>
      </c>
      <c r="I213" s="6">
        <v>37.93</v>
      </c>
      <c r="J213" s="6">
        <v>36.76</v>
      </c>
      <c r="K213" s="6">
        <v>34.17</v>
      </c>
      <c r="L213" s="6">
        <v>28.86</v>
      </c>
      <c r="M213" s="6">
        <v>43.08</v>
      </c>
      <c r="N213" s="6">
        <v>32.74</v>
      </c>
      <c r="O213" s="6">
        <v>14.16</v>
      </c>
      <c r="P213" s="6">
        <v>21.16</v>
      </c>
      <c r="Q213" s="6">
        <v>13.77</v>
      </c>
      <c r="R213" s="6">
        <v>5.19</v>
      </c>
    </row>
    <row r="214" spans="3:18" ht="15.5" x14ac:dyDescent="0.35">
      <c r="C214" t="s">
        <v>63</v>
      </c>
      <c r="I214" s="6">
        <v>1.24</v>
      </c>
      <c r="J214" s="6">
        <v>1.31</v>
      </c>
      <c r="K214" s="6">
        <v>0.95</v>
      </c>
      <c r="L214" s="6">
        <v>1.21</v>
      </c>
      <c r="M214" s="6">
        <v>1.31</v>
      </c>
      <c r="N214" s="6">
        <v>1.4</v>
      </c>
      <c r="O214" s="6">
        <v>1.1100000000000001</v>
      </c>
      <c r="P214" s="6">
        <v>1.42</v>
      </c>
      <c r="Q214" s="6">
        <v>1.01</v>
      </c>
      <c r="R214" s="5">
        <v>0</v>
      </c>
    </row>
    <row r="215" spans="3:18" ht="15.5" x14ac:dyDescent="0.35">
      <c r="C215" t="s">
        <v>60</v>
      </c>
      <c r="I215" s="6">
        <v>391.7</v>
      </c>
      <c r="J215" s="6">
        <v>393.64</v>
      </c>
      <c r="K215" s="6">
        <v>1399.28</v>
      </c>
      <c r="L215" s="6">
        <v>1300.7</v>
      </c>
      <c r="M215" s="6">
        <v>1220.8399999999999</v>
      </c>
      <c r="N215" s="6">
        <v>1025.43</v>
      </c>
      <c r="O215" s="6">
        <v>886.69</v>
      </c>
      <c r="P215" s="6">
        <v>810.2</v>
      </c>
      <c r="Q215" s="6">
        <v>864.65</v>
      </c>
      <c r="R215" s="6">
        <v>5142025.63</v>
      </c>
    </row>
    <row r="216" spans="3:18" ht="15.5" x14ac:dyDescent="0.35">
      <c r="C216" t="s">
        <v>253</v>
      </c>
      <c r="I216" s="6">
        <v>1.25</v>
      </c>
      <c r="J216" s="6">
        <v>1.32</v>
      </c>
      <c r="K216" s="6">
        <v>0.96</v>
      </c>
      <c r="L216" s="6">
        <v>1.22</v>
      </c>
      <c r="M216" s="6">
        <v>1.33</v>
      </c>
      <c r="N216" s="6">
        <v>1.42</v>
      </c>
      <c r="O216" s="6">
        <v>1.1299999999999999</v>
      </c>
      <c r="P216" s="6">
        <v>1.45</v>
      </c>
      <c r="Q216" s="6">
        <v>1.04</v>
      </c>
      <c r="R216" s="5">
        <v>0</v>
      </c>
    </row>
    <row r="217" spans="3:18" ht="15.5" x14ac:dyDescent="0.35">
      <c r="C217" t="s">
        <v>254</v>
      </c>
      <c r="I217" s="6">
        <v>388.3</v>
      </c>
      <c r="J217" s="6">
        <v>390.01</v>
      </c>
      <c r="K217" s="6">
        <v>1384.96</v>
      </c>
      <c r="L217" s="6">
        <v>1287.69</v>
      </c>
      <c r="M217" s="6">
        <v>1206.83</v>
      </c>
      <c r="N217" s="6">
        <v>1010.42</v>
      </c>
      <c r="O217" s="6">
        <v>870.71</v>
      </c>
      <c r="P217" s="6">
        <v>793.35</v>
      </c>
      <c r="Q217" s="6">
        <v>842.37</v>
      </c>
      <c r="R217" s="6">
        <v>4906447.6399999997</v>
      </c>
    </row>
    <row r="218" spans="3:18" ht="15.5" x14ac:dyDescent="0.35">
      <c r="C218" t="s">
        <v>255</v>
      </c>
      <c r="I218" s="5">
        <v>123000000000</v>
      </c>
      <c r="J218" s="5">
        <v>143000000000</v>
      </c>
      <c r="K218" s="5">
        <v>154000000000</v>
      </c>
      <c r="L218" s="5">
        <v>216000000000</v>
      </c>
      <c r="M218" s="5">
        <v>98000000000</v>
      </c>
      <c r="N218" s="5">
        <v>90000000000</v>
      </c>
      <c r="O218" s="5">
        <v>235000000000</v>
      </c>
      <c r="P218" s="5">
        <v>348000000000</v>
      </c>
      <c r="Q218" s="5">
        <v>139000000000</v>
      </c>
      <c r="R218" s="5">
        <v>264000000000</v>
      </c>
    </row>
    <row r="219" spans="3:18" ht="15.5" x14ac:dyDescent="0.35">
      <c r="C219" t="s">
        <v>256</v>
      </c>
      <c r="I219" s="5">
        <v>0</v>
      </c>
      <c r="J219" s="5">
        <v>1000000000</v>
      </c>
      <c r="K219" s="5">
        <v>1000000000</v>
      </c>
      <c r="L219" s="5">
        <v>3000000000</v>
      </c>
      <c r="M219" s="5">
        <v>7000000000</v>
      </c>
      <c r="N219" s="5">
        <v>10000000000</v>
      </c>
      <c r="O219" s="5">
        <v>17000000000</v>
      </c>
      <c r="P219" s="5">
        <v>2000000000</v>
      </c>
      <c r="Q219" s="5">
        <v>16000000000</v>
      </c>
      <c r="R219" s="5">
        <v>24000000000</v>
      </c>
    </row>
    <row r="220" spans="3:18" ht="15.5" x14ac:dyDescent="0.35">
      <c r="C220" t="s">
        <v>26</v>
      </c>
      <c r="I220" s="5">
        <v>123000000000</v>
      </c>
      <c r="J220" s="5">
        <v>144000000000</v>
      </c>
      <c r="K220" s="5">
        <v>155000000000</v>
      </c>
      <c r="L220" s="5">
        <v>219000000000</v>
      </c>
      <c r="M220" s="5">
        <v>104000000000</v>
      </c>
      <c r="N220" s="5">
        <v>99000000000</v>
      </c>
      <c r="O220" s="5">
        <v>252000000000</v>
      </c>
      <c r="P220" s="5">
        <v>349000000000</v>
      </c>
      <c r="Q220" s="5">
        <v>155000000000</v>
      </c>
      <c r="R220" s="5">
        <v>289000000000</v>
      </c>
    </row>
    <row r="221" spans="3:18" ht="15.5" x14ac:dyDescent="0.35">
      <c r="C221" t="s">
        <v>23</v>
      </c>
      <c r="I221" s="5">
        <v>-106000000000</v>
      </c>
      <c r="J221" s="5">
        <v>22000000000</v>
      </c>
      <c r="K221" s="5">
        <v>-208000000000</v>
      </c>
      <c r="L221" s="5">
        <v>-44000000000</v>
      </c>
      <c r="M221" s="5">
        <v>-67000000000</v>
      </c>
      <c r="N221" s="5">
        <v>-377000000000</v>
      </c>
      <c r="O221" s="5">
        <v>-142000000000</v>
      </c>
      <c r="P221" s="5">
        <v>140000000000</v>
      </c>
      <c r="Q221" s="5">
        <v>-164000000000</v>
      </c>
      <c r="R221" s="5">
        <v>267000000000</v>
      </c>
    </row>
    <row r="222" spans="3:18" ht="15.5" x14ac:dyDescent="0.35">
      <c r="C222" t="s">
        <v>257</v>
      </c>
      <c r="I222" s="5">
        <v>1625000000000</v>
      </c>
      <c r="J222" s="5">
        <v>1699000000000</v>
      </c>
      <c r="K222" s="5">
        <v>1429000000000</v>
      </c>
      <c r="L222" s="5">
        <v>1364000000000</v>
      </c>
      <c r="M222" s="5">
        <v>1186000000000</v>
      </c>
      <c r="N222" s="5">
        <v>1093000000000</v>
      </c>
      <c r="O222" s="5">
        <v>955000000000</v>
      </c>
      <c r="P222" s="5">
        <v>982000000000</v>
      </c>
      <c r="Q222" s="5">
        <v>735000000000</v>
      </c>
      <c r="R222" s="5">
        <v>219000000000</v>
      </c>
    </row>
    <row r="223" spans="3:18" ht="15.5" x14ac:dyDescent="0.35">
      <c r="C223" t="s">
        <v>258</v>
      </c>
      <c r="I223" s="5">
        <v>387000000000</v>
      </c>
      <c r="J223" s="5">
        <v>500000000000</v>
      </c>
      <c r="K223" s="5">
        <v>509000000000</v>
      </c>
      <c r="L223" s="5">
        <v>210000000000</v>
      </c>
      <c r="M223" s="5">
        <v>142000000000</v>
      </c>
      <c r="N223" s="5">
        <v>536000000000</v>
      </c>
      <c r="O223" s="5">
        <v>550000000000</v>
      </c>
      <c r="P223" s="5">
        <v>-260000000000</v>
      </c>
      <c r="Q223" s="5">
        <v>147000000000</v>
      </c>
      <c r="R223" s="5">
        <v>90000000000</v>
      </c>
    </row>
    <row r="224" spans="3:18" ht="15.5" x14ac:dyDescent="0.35">
      <c r="C224" t="s">
        <v>259</v>
      </c>
      <c r="I224" s="5">
        <v>-74000000000</v>
      </c>
      <c r="J224" s="5">
        <v>-49000000000</v>
      </c>
      <c r="K224" s="5">
        <v>-71000000000</v>
      </c>
      <c r="L224" s="5">
        <v>-97000000000</v>
      </c>
      <c r="M224" s="5">
        <v>-230000000000</v>
      </c>
      <c r="N224" s="5">
        <v>-97000000000</v>
      </c>
      <c r="O224" s="5">
        <v>-152000000000</v>
      </c>
      <c r="P224" s="5">
        <v>-78000000000</v>
      </c>
      <c r="Q224" s="5">
        <v>-36000000000</v>
      </c>
      <c r="R224" s="5">
        <v>-52000000000</v>
      </c>
    </row>
    <row r="225" spans="2:18" ht="15.5" x14ac:dyDescent="0.35">
      <c r="C225" t="s">
        <v>15</v>
      </c>
      <c r="I225" s="5">
        <v>313000000000</v>
      </c>
      <c r="J225" s="5">
        <v>451000000000</v>
      </c>
      <c r="K225" s="5">
        <v>438000000000</v>
      </c>
      <c r="L225" s="5">
        <v>113000000000</v>
      </c>
      <c r="M225" s="5">
        <v>-88000000000</v>
      </c>
      <c r="N225" s="5">
        <v>439000000000</v>
      </c>
      <c r="O225" s="5">
        <v>399000000000</v>
      </c>
      <c r="P225" s="5">
        <v>-338000000000</v>
      </c>
      <c r="Q225" s="5">
        <v>111000000000</v>
      </c>
      <c r="R225" s="5">
        <v>38000000000</v>
      </c>
    </row>
    <row r="226" spans="2:18" ht="15.5" x14ac:dyDescent="0.35">
      <c r="C226" t="s">
        <v>17</v>
      </c>
      <c r="I226" s="6">
        <v>41.69</v>
      </c>
      <c r="J226" s="6">
        <v>60.12</v>
      </c>
      <c r="K226" s="6">
        <v>233.63</v>
      </c>
      <c r="L226" s="6">
        <v>60.05</v>
      </c>
      <c r="M226" s="6">
        <v>-47.12</v>
      </c>
      <c r="N226" s="6">
        <v>234.09</v>
      </c>
      <c r="O226" s="6">
        <v>212.67</v>
      </c>
      <c r="P226" s="6">
        <v>-180.16</v>
      </c>
      <c r="Q226" s="6">
        <v>74.319999999999993</v>
      </c>
      <c r="R226" s="6">
        <v>253059.53</v>
      </c>
    </row>
    <row r="228" spans="2:18" ht="15.5" x14ac:dyDescent="0.35">
      <c r="B228" t="s">
        <v>260</v>
      </c>
      <c r="C228" t="s">
        <v>261</v>
      </c>
      <c r="D228" s="5">
        <v>284000000000</v>
      </c>
      <c r="E228" s="5">
        <v>126000000000</v>
      </c>
      <c r="F228" s="5">
        <v>100000000000</v>
      </c>
      <c r="G228" s="5">
        <v>107000000000</v>
      </c>
      <c r="H228" s="5">
        <v>821000000000</v>
      </c>
      <c r="I228" s="5">
        <v>401000000000</v>
      </c>
      <c r="J228" s="5">
        <v>485000000000</v>
      </c>
      <c r="K228" s="5">
        <v>374000000000</v>
      </c>
      <c r="L228" s="5">
        <v>353000000000</v>
      </c>
      <c r="M228" s="5">
        <v>414000000000</v>
      </c>
      <c r="N228" s="5">
        <v>372000000000</v>
      </c>
      <c r="O228" s="5">
        <v>223000000000</v>
      </c>
      <c r="P228" s="5">
        <v>295000000000</v>
      </c>
      <c r="Q228" s="5">
        <v>228000000000</v>
      </c>
    </row>
    <row r="229" spans="2:18" ht="15.5" x14ac:dyDescent="0.35">
      <c r="C229" t="s">
        <v>444</v>
      </c>
      <c r="H229" s="5">
        <v>53</v>
      </c>
      <c r="I229" s="5">
        <v>53</v>
      </c>
      <c r="J229" s="5">
        <v>55</v>
      </c>
      <c r="K229" s="5">
        <v>40</v>
      </c>
      <c r="L229" s="5">
        <v>25</v>
      </c>
      <c r="M229" s="6">
        <v>27.5</v>
      </c>
      <c r="N229" s="5">
        <v>25</v>
      </c>
      <c r="O229" s="6">
        <v>14.75</v>
      </c>
      <c r="P229" s="6">
        <v>12.5</v>
      </c>
      <c r="Q229" s="6">
        <v>10.75</v>
      </c>
    </row>
    <row r="230" spans="2:18" ht="15.5" x14ac:dyDescent="0.35">
      <c r="C230" t="s">
        <v>71</v>
      </c>
      <c r="H230" s="6">
        <v>0.48420000000000002</v>
      </c>
      <c r="I230" s="6">
        <v>0.99230000000000007</v>
      </c>
      <c r="J230" s="6">
        <v>0.85060000000000002</v>
      </c>
      <c r="K230" s="6">
        <v>0.80180000000000007</v>
      </c>
      <c r="L230" s="6">
        <v>0.53139999999999998</v>
      </c>
      <c r="M230" s="6">
        <v>0.49829999999999997</v>
      </c>
      <c r="N230" s="6">
        <v>0.50460000000000005</v>
      </c>
      <c r="O230" s="6">
        <v>0.49630000000000002</v>
      </c>
      <c r="P230" s="6">
        <v>0.31829999999999997</v>
      </c>
      <c r="Q230" s="6">
        <v>0.3538</v>
      </c>
    </row>
    <row r="231" spans="2:18" ht="15.5" x14ac:dyDescent="0.35">
      <c r="C231" t="s">
        <v>445</v>
      </c>
      <c r="H231" s="6">
        <v>0.10099999999999999</v>
      </c>
      <c r="I231" s="6">
        <v>9.5500000000000002E-2</v>
      </c>
      <c r="J231" s="6">
        <v>9.4E-2</v>
      </c>
      <c r="K231" s="6">
        <v>8.3299999999999999E-2</v>
      </c>
      <c r="L231" s="6">
        <v>6.2100000000000002E-2</v>
      </c>
      <c r="M231" s="6">
        <v>6.2100000000000002E-2</v>
      </c>
      <c r="N231" s="6">
        <v>5.1799999999999999E-2</v>
      </c>
      <c r="O231" s="6">
        <v>6.4500000000000002E-2</v>
      </c>
      <c r="P231" s="6">
        <v>4.5499999999999999E-2</v>
      </c>
      <c r="Q231" s="6">
        <v>4.0199999999999993E-2</v>
      </c>
    </row>
    <row r="232" spans="2:18" ht="15.5" x14ac:dyDescent="0.35">
      <c r="C232" t="s">
        <v>51</v>
      </c>
      <c r="D232" s="6">
        <v>37.92</v>
      </c>
      <c r="E232" s="6">
        <v>16.809999999999999</v>
      </c>
      <c r="F232" s="6">
        <v>13.37</v>
      </c>
      <c r="G232" s="6">
        <v>14.24</v>
      </c>
      <c r="H232" s="6">
        <v>109.45</v>
      </c>
      <c r="I232" s="6">
        <v>53.41</v>
      </c>
      <c r="J232" s="6">
        <v>64.66</v>
      </c>
      <c r="K232" s="6">
        <v>49.89</v>
      </c>
      <c r="L232" s="6">
        <v>47.05</v>
      </c>
      <c r="M232" s="6">
        <v>55.19</v>
      </c>
      <c r="N232" s="6">
        <v>49.55</v>
      </c>
      <c r="O232" s="6">
        <v>29.72</v>
      </c>
      <c r="P232" s="6">
        <v>39.270000000000003</v>
      </c>
      <c r="Q232" s="6">
        <v>30.38</v>
      </c>
    </row>
    <row r="233" spans="2:18" ht="15.5" x14ac:dyDescent="0.35">
      <c r="C233" t="s">
        <v>73</v>
      </c>
      <c r="H233" s="5">
        <v>53</v>
      </c>
      <c r="I233" s="5">
        <v>53</v>
      </c>
      <c r="J233" s="5">
        <v>55</v>
      </c>
      <c r="K233" s="5">
        <v>40</v>
      </c>
      <c r="L233" s="5">
        <v>25</v>
      </c>
      <c r="M233" s="6">
        <v>27.5</v>
      </c>
      <c r="N233" s="5">
        <v>25</v>
      </c>
      <c r="O233" s="6">
        <v>14.75</v>
      </c>
      <c r="P233" s="6">
        <v>12.5</v>
      </c>
      <c r="Q233" s="6">
        <v>10.75</v>
      </c>
    </row>
    <row r="234" spans="2:18" ht="15.5" x14ac:dyDescent="0.35">
      <c r="C234" t="s">
        <v>446</v>
      </c>
      <c r="H234" s="6">
        <v>0.48420000000000002</v>
      </c>
      <c r="I234" s="6">
        <v>0.99230000000000007</v>
      </c>
      <c r="J234" s="6">
        <v>0.85060000000000002</v>
      </c>
      <c r="K234" s="6">
        <v>0.80180000000000007</v>
      </c>
      <c r="L234" s="6">
        <v>0.53139999999999998</v>
      </c>
      <c r="M234" s="6">
        <v>0.49829999999999997</v>
      </c>
      <c r="N234" s="6">
        <v>0.50460000000000005</v>
      </c>
      <c r="O234" s="6">
        <v>0.49630000000000002</v>
      </c>
      <c r="P234" s="6">
        <v>0.31829999999999997</v>
      </c>
      <c r="Q234" s="6">
        <v>0.3538</v>
      </c>
    </row>
    <row r="235" spans="2:18" ht="15.5" x14ac:dyDescent="0.35">
      <c r="C235" t="s">
        <v>447</v>
      </c>
      <c r="H235" s="6">
        <v>0.10099999999999999</v>
      </c>
      <c r="I235" s="6">
        <v>9.5500000000000002E-2</v>
      </c>
      <c r="J235" s="6">
        <v>9.4E-2</v>
      </c>
      <c r="K235" s="6">
        <v>8.3299999999999999E-2</v>
      </c>
      <c r="L235" s="6">
        <v>6.2100000000000002E-2</v>
      </c>
      <c r="M235" s="6">
        <v>6.2100000000000002E-2</v>
      </c>
      <c r="N235" s="6">
        <v>5.1799999999999999E-2</v>
      </c>
      <c r="O235" s="6">
        <v>6.4500000000000002E-2</v>
      </c>
      <c r="P235" s="6">
        <v>4.5499999999999999E-2</v>
      </c>
      <c r="Q235" s="6">
        <v>4.0199999999999993E-2</v>
      </c>
    </row>
    <row r="236" spans="2:18" ht="15.5" x14ac:dyDescent="0.35">
      <c r="C236" t="s">
        <v>262</v>
      </c>
      <c r="D236" s="5">
        <v>1827000000000</v>
      </c>
      <c r="E236" s="5">
        <v>1296000000000</v>
      </c>
      <c r="F236" s="5">
        <v>1299000000000</v>
      </c>
      <c r="G236" s="5">
        <v>1341000000000</v>
      </c>
      <c r="H236" s="5">
        <v>6246000000000</v>
      </c>
      <c r="I236" s="5">
        <v>5192000000000</v>
      </c>
      <c r="J236" s="5">
        <v>5246000000000</v>
      </c>
      <c r="K236" s="5">
        <v>4703000000000</v>
      </c>
      <c r="L236" s="5">
        <v>5030000000000</v>
      </c>
      <c r="M236" s="5">
        <v>4442000000000</v>
      </c>
      <c r="N236" s="5">
        <v>3871000000000</v>
      </c>
      <c r="O236" s="5">
        <v>4633000000000</v>
      </c>
      <c r="P236" s="5">
        <v>4353000000000</v>
      </c>
      <c r="Q236" s="5">
        <v>3490000000000</v>
      </c>
    </row>
    <row r="237" spans="2:18" ht="15.5" x14ac:dyDescent="0.35">
      <c r="C237" t="s">
        <v>448</v>
      </c>
      <c r="H237" s="5">
        <v>53</v>
      </c>
      <c r="I237" s="5">
        <v>53</v>
      </c>
      <c r="J237" s="5">
        <v>55</v>
      </c>
      <c r="K237" s="5">
        <v>40</v>
      </c>
      <c r="L237" s="5">
        <v>25</v>
      </c>
      <c r="M237" s="6">
        <v>27.5</v>
      </c>
      <c r="N237" s="5">
        <v>25</v>
      </c>
      <c r="O237" s="6">
        <v>14.75</v>
      </c>
      <c r="P237" s="6">
        <v>12.5</v>
      </c>
      <c r="Q237" s="6">
        <v>10.75</v>
      </c>
    </row>
    <row r="238" spans="2:18" ht="15.5" x14ac:dyDescent="0.35">
      <c r="C238" t="s">
        <v>449</v>
      </c>
      <c r="H238" s="6">
        <v>0.48420000000000002</v>
      </c>
      <c r="I238" s="6">
        <v>0.99230000000000007</v>
      </c>
      <c r="J238" s="6">
        <v>0.85060000000000002</v>
      </c>
      <c r="K238" s="6">
        <v>0.80180000000000007</v>
      </c>
      <c r="L238" s="6">
        <v>0.53139999999999998</v>
      </c>
      <c r="M238" s="6">
        <v>0.49829999999999997</v>
      </c>
      <c r="N238" s="6">
        <v>0.50460000000000005</v>
      </c>
      <c r="O238" s="6">
        <v>0.49630000000000002</v>
      </c>
      <c r="P238" s="6">
        <v>0.31829999999999997</v>
      </c>
      <c r="Q238" s="6">
        <v>0.3538</v>
      </c>
    </row>
    <row r="239" spans="2:18" ht="15.5" x14ac:dyDescent="0.35">
      <c r="C239" t="s">
        <v>450</v>
      </c>
      <c r="H239" s="6">
        <v>0.10099999999999999</v>
      </c>
      <c r="I239" s="6">
        <v>9.5500000000000002E-2</v>
      </c>
      <c r="J239" s="6">
        <v>9.4E-2</v>
      </c>
      <c r="K239" s="6">
        <v>8.3299999999999999E-2</v>
      </c>
      <c r="L239" s="6">
        <v>6.2100000000000002E-2</v>
      </c>
      <c r="M239" s="6">
        <v>6.2100000000000002E-2</v>
      </c>
      <c r="N239" s="6">
        <v>5.1799999999999999E-2</v>
      </c>
      <c r="O239" s="6">
        <v>6.4500000000000002E-2</v>
      </c>
      <c r="P239" s="6">
        <v>4.5499999999999999E-2</v>
      </c>
      <c r="Q239" s="6">
        <v>4.0199999999999993E-2</v>
      </c>
    </row>
    <row r="240" spans="2:18" ht="15.5" x14ac:dyDescent="0.35">
      <c r="C240" t="s">
        <v>344</v>
      </c>
      <c r="I240" s="6">
        <v>4.8</v>
      </c>
    </row>
    <row r="241" spans="3:9" ht="15.5" x14ac:dyDescent="0.35">
      <c r="C241" t="s">
        <v>345</v>
      </c>
      <c r="I241" s="6">
        <v>6.38</v>
      </c>
    </row>
    <row r="242" spans="3:9" ht="15.5" x14ac:dyDescent="0.35">
      <c r="C242" t="s">
        <v>263</v>
      </c>
      <c r="I242" s="6">
        <v>6.95</v>
      </c>
    </row>
    <row r="243" spans="3:9" ht="15.5" x14ac:dyDescent="0.35">
      <c r="C243" t="s">
        <v>346</v>
      </c>
      <c r="I243" s="6">
        <v>0.15679999999999999</v>
      </c>
    </row>
    <row r="244" spans="3:9" ht="15.5" x14ac:dyDescent="0.35">
      <c r="C244" t="s">
        <v>347</v>
      </c>
      <c r="I244" s="6">
        <v>0.68</v>
      </c>
    </row>
    <row r="245" spans="3:9" ht="15.5" x14ac:dyDescent="0.35">
      <c r="C245" t="s">
        <v>348</v>
      </c>
      <c r="I245" s="6">
        <v>1.33</v>
      </c>
    </row>
    <row r="246" spans="3:9" ht="15.5" x14ac:dyDescent="0.35">
      <c r="C246" t="s">
        <v>349</v>
      </c>
      <c r="I246" s="6">
        <v>6.74</v>
      </c>
    </row>
    <row r="247" spans="3:9" ht="15.5" x14ac:dyDescent="0.35">
      <c r="C247" t="s">
        <v>350</v>
      </c>
      <c r="I247" s="6">
        <v>7.79</v>
      </c>
    </row>
    <row r="248" spans="3:9" ht="15.5" x14ac:dyDescent="0.35">
      <c r="C248" t="s">
        <v>351</v>
      </c>
      <c r="I248" s="6">
        <v>4.88</v>
      </c>
    </row>
    <row r="249" spans="3:9" ht="15.5" x14ac:dyDescent="0.35">
      <c r="C249" t="s">
        <v>264</v>
      </c>
      <c r="I249" s="6">
        <v>4.46</v>
      </c>
    </row>
    <row r="250" spans="3:9" ht="15.5" x14ac:dyDescent="0.35">
      <c r="C250" t="s">
        <v>451</v>
      </c>
      <c r="I250" s="6">
        <v>-0.37</v>
      </c>
    </row>
    <row r="251" spans="3:9" ht="15.5" x14ac:dyDescent="0.35">
      <c r="C251" t="s">
        <v>452</v>
      </c>
      <c r="I251" s="6">
        <v>-0.19</v>
      </c>
    </row>
    <row r="252" spans="3:9" ht="15.5" x14ac:dyDescent="0.35">
      <c r="C252" t="s">
        <v>352</v>
      </c>
      <c r="I252" s="6">
        <v>82.34</v>
      </c>
    </row>
    <row r="253" spans="3:9" ht="15.5" x14ac:dyDescent="0.35">
      <c r="C253" t="s">
        <v>353</v>
      </c>
      <c r="I253" s="6">
        <v>109.45</v>
      </c>
    </row>
    <row r="254" spans="3:9" ht="15.5" x14ac:dyDescent="0.35">
      <c r="C254" t="s">
        <v>354</v>
      </c>
      <c r="I254" s="6">
        <v>768.39</v>
      </c>
    </row>
    <row r="255" spans="3:9" ht="15.5" x14ac:dyDescent="0.35">
      <c r="C255" t="s">
        <v>355</v>
      </c>
      <c r="D255" s="6">
        <v>24.49</v>
      </c>
    </row>
    <row r="256" spans="3:9" ht="15.5" x14ac:dyDescent="0.35">
      <c r="C256" t="s">
        <v>356</v>
      </c>
      <c r="I256" s="6">
        <v>393.78</v>
      </c>
    </row>
    <row r="257" spans="3:9" ht="15.5" x14ac:dyDescent="0.35">
      <c r="C257" t="s">
        <v>357</v>
      </c>
      <c r="I257" s="6">
        <v>67.37</v>
      </c>
    </row>
    <row r="258" spans="3:9" ht="15.5" x14ac:dyDescent="0.35">
      <c r="C258" t="s">
        <v>265</v>
      </c>
      <c r="D258" s="6">
        <v>3.79</v>
      </c>
    </row>
    <row r="259" spans="3:9" ht="15.5" x14ac:dyDescent="0.35">
      <c r="C259" t="s">
        <v>266</v>
      </c>
      <c r="D259" s="6">
        <v>1.41</v>
      </c>
    </row>
    <row r="260" spans="3:9" ht="15.5" x14ac:dyDescent="0.35">
      <c r="C260" t="s">
        <v>267</v>
      </c>
      <c r="D260" s="6">
        <v>0.06</v>
      </c>
    </row>
    <row r="261" spans="3:9" ht="15.5" x14ac:dyDescent="0.35">
      <c r="C261" t="s">
        <v>269</v>
      </c>
      <c r="D261" s="6">
        <v>0.25</v>
      </c>
    </row>
    <row r="262" spans="3:9" ht="15.5" x14ac:dyDescent="0.35">
      <c r="C262" t="s">
        <v>270</v>
      </c>
      <c r="D262" s="6">
        <v>0.05</v>
      </c>
    </row>
    <row r="263" spans="3:9" ht="15.5" x14ac:dyDescent="0.35">
      <c r="C263" t="s">
        <v>271</v>
      </c>
      <c r="D263" s="6">
        <v>1.25</v>
      </c>
    </row>
    <row r="264" spans="3:9" ht="15.5" x14ac:dyDescent="0.35">
      <c r="C264" t="s">
        <v>272</v>
      </c>
      <c r="I264" s="6">
        <v>51.54</v>
      </c>
    </row>
    <row r="265" spans="3:9" ht="15.5" x14ac:dyDescent="0.35">
      <c r="C265" t="s">
        <v>13</v>
      </c>
      <c r="D265" s="5">
        <v>207000000000</v>
      </c>
    </row>
    <row r="266" spans="3:9" ht="15.5" x14ac:dyDescent="0.35">
      <c r="C266" t="s">
        <v>358</v>
      </c>
      <c r="I266" s="6">
        <v>10.210000000000001</v>
      </c>
    </row>
    <row r="267" spans="3:9" ht="15.5" x14ac:dyDescent="0.35">
      <c r="C267" t="s">
        <v>273</v>
      </c>
      <c r="I267" s="6">
        <v>0.16750000000000001</v>
      </c>
    </row>
    <row r="268" spans="3:9" ht="15.5" x14ac:dyDescent="0.35">
      <c r="C268" t="s">
        <v>274</v>
      </c>
      <c r="I268" s="6">
        <v>0.20910000000000001</v>
      </c>
    </row>
    <row r="269" spans="3:9" ht="15.5" x14ac:dyDescent="0.35">
      <c r="C269" t="s">
        <v>275</v>
      </c>
      <c r="I269" s="6">
        <v>0.25409999999999999</v>
      </c>
    </row>
    <row r="270" spans="3:9" ht="15.5" x14ac:dyDescent="0.35">
      <c r="C270" t="s">
        <v>359</v>
      </c>
      <c r="I270" s="6">
        <v>0.19320000000000001</v>
      </c>
    </row>
    <row r="271" spans="3:9" ht="15.5" x14ac:dyDescent="0.35">
      <c r="C271" t="s">
        <v>276</v>
      </c>
      <c r="D271" s="6">
        <v>21.92</v>
      </c>
    </row>
    <row r="272" spans="3:9" ht="15.5" x14ac:dyDescent="0.35">
      <c r="C272" t="s">
        <v>277</v>
      </c>
      <c r="D272" s="6">
        <v>82.62</v>
      </c>
    </row>
    <row r="273" spans="3:9" ht="15.5" x14ac:dyDescent="0.35">
      <c r="C273" t="s">
        <v>278</v>
      </c>
      <c r="D273" s="6">
        <v>8.9499999999999993</v>
      </c>
    </row>
    <row r="274" spans="3:9" ht="15.5" x14ac:dyDescent="0.35">
      <c r="C274" t="s">
        <v>279</v>
      </c>
      <c r="D274" s="6">
        <v>95.59</v>
      </c>
    </row>
    <row r="275" spans="3:9" ht="15.5" x14ac:dyDescent="0.35">
      <c r="C275" t="s">
        <v>280</v>
      </c>
      <c r="D275" s="6">
        <v>4.1500000000000004</v>
      </c>
    </row>
    <row r="276" spans="3:9" ht="15.5" x14ac:dyDescent="0.35">
      <c r="C276" t="s">
        <v>281</v>
      </c>
      <c r="I276" s="6">
        <v>1.57</v>
      </c>
    </row>
    <row r="277" spans="3:9" ht="15.5" x14ac:dyDescent="0.35">
      <c r="C277" t="s">
        <v>282</v>
      </c>
      <c r="I277" s="6">
        <v>3.66</v>
      </c>
    </row>
    <row r="278" spans="3:9" ht="15.5" x14ac:dyDescent="0.35">
      <c r="C278" t="s">
        <v>47</v>
      </c>
      <c r="I278" s="5">
        <v>3938000000000</v>
      </c>
    </row>
    <row r="279" spans="3:9" ht="15.5" x14ac:dyDescent="0.35">
      <c r="C279" t="s">
        <v>283</v>
      </c>
      <c r="I279" s="5">
        <v>3940000000000</v>
      </c>
    </row>
    <row r="280" spans="3:9" ht="15.5" x14ac:dyDescent="0.35">
      <c r="C280" t="s">
        <v>284</v>
      </c>
      <c r="I280" s="5">
        <v>7500000000</v>
      </c>
    </row>
    <row r="281" spans="3:9" ht="15.5" x14ac:dyDescent="0.35">
      <c r="C281" t="s">
        <v>285</v>
      </c>
      <c r="I281" s="6">
        <v>0.13869999999999999</v>
      </c>
    </row>
    <row r="282" spans="3:9" ht="15.5" x14ac:dyDescent="0.35">
      <c r="C282" t="s">
        <v>286</v>
      </c>
      <c r="D282" s="6">
        <v>0.25869999999999999</v>
      </c>
    </row>
    <row r="283" spans="3:9" ht="15.5" x14ac:dyDescent="0.35">
      <c r="C283" t="s">
        <v>287</v>
      </c>
      <c r="D283" s="6">
        <v>0.20559999999999998</v>
      </c>
    </row>
    <row r="284" spans="3:9" ht="15.5" x14ac:dyDescent="0.35">
      <c r="C284" t="s">
        <v>288</v>
      </c>
      <c r="D284" s="6">
        <v>0.15570000000000001</v>
      </c>
    </row>
    <row r="285" spans="3:9" ht="15.5" x14ac:dyDescent="0.35">
      <c r="C285" t="s">
        <v>453</v>
      </c>
      <c r="D285" s="6">
        <v>0.433</v>
      </c>
    </row>
    <row r="286" spans="3:9" ht="15.5" x14ac:dyDescent="0.35">
      <c r="C286" t="s">
        <v>289</v>
      </c>
      <c r="D286" s="6">
        <v>1.1756</v>
      </c>
    </row>
    <row r="287" spans="3:9" ht="15.5" x14ac:dyDescent="0.35">
      <c r="C287" t="s">
        <v>360</v>
      </c>
      <c r="D287" s="6">
        <v>2.1004</v>
      </c>
    </row>
    <row r="288" spans="3:9" ht="15.5" x14ac:dyDescent="0.35">
      <c r="C288" t="s">
        <v>290</v>
      </c>
      <c r="I288" s="5">
        <v>53</v>
      </c>
    </row>
    <row r="289" spans="3:9" ht="15.5" x14ac:dyDescent="0.35">
      <c r="C289" t="s">
        <v>454</v>
      </c>
      <c r="I289" s="5">
        <v>53</v>
      </c>
    </row>
    <row r="290" spans="3:9" ht="15.5" x14ac:dyDescent="0.35">
      <c r="C290" t="s">
        <v>455</v>
      </c>
      <c r="I290" s="6">
        <v>0.48420000000000002</v>
      </c>
    </row>
    <row r="291" spans="3:9" ht="15.5" x14ac:dyDescent="0.35">
      <c r="C291" t="s">
        <v>456</v>
      </c>
      <c r="I291" s="6">
        <v>0.10099999999999999</v>
      </c>
    </row>
    <row r="292" spans="3:9" ht="15.5" x14ac:dyDescent="0.35">
      <c r="C292" t="s">
        <v>291</v>
      </c>
      <c r="I292" t="s">
        <v>1159</v>
      </c>
    </row>
    <row r="293" spans="3:9" ht="15.5" x14ac:dyDescent="0.35">
      <c r="C293" t="s">
        <v>293</v>
      </c>
      <c r="I293" s="5">
        <v>7</v>
      </c>
    </row>
    <row r="294" spans="3:9" ht="15.5" x14ac:dyDescent="0.35">
      <c r="C294" t="s">
        <v>294</v>
      </c>
      <c r="I294" s="6">
        <v>0.8</v>
      </c>
    </row>
    <row r="295" spans="3:9" ht="15.5" x14ac:dyDescent="0.35">
      <c r="C295" t="s">
        <v>295</v>
      </c>
      <c r="I295" s="6">
        <v>0.74</v>
      </c>
    </row>
    <row r="296" spans="3:9" ht="15.5" x14ac:dyDescent="0.35">
      <c r="C296" t="s">
        <v>458</v>
      </c>
      <c r="I296" s="6">
        <v>0.82</v>
      </c>
    </row>
    <row r="297" spans="3:9" ht="15.5" x14ac:dyDescent="0.35">
      <c r="C297" t="s">
        <v>296</v>
      </c>
      <c r="I297" s="6">
        <v>0.84</v>
      </c>
    </row>
    <row r="298" spans="3:9" ht="15.5" x14ac:dyDescent="0.35">
      <c r="C298" t="s">
        <v>361</v>
      </c>
      <c r="I298" s="6">
        <v>0.67</v>
      </c>
    </row>
    <row r="299" spans="3:9" ht="15.5" x14ac:dyDescent="0.35">
      <c r="C299" t="s">
        <v>297</v>
      </c>
      <c r="I299" s="6">
        <v>0.46</v>
      </c>
    </row>
    <row r="300" spans="3:9" ht="15.5" x14ac:dyDescent="0.35">
      <c r="C300" t="s">
        <v>298</v>
      </c>
      <c r="I300" s="6">
        <v>0.87</v>
      </c>
    </row>
    <row r="301" spans="3:9" ht="15.5" x14ac:dyDescent="0.35">
      <c r="C301" t="s">
        <v>299</v>
      </c>
      <c r="I301" s="5">
        <v>5763000000000</v>
      </c>
    </row>
    <row r="302" spans="3:9" ht="15.5" x14ac:dyDescent="0.35">
      <c r="C302" t="s">
        <v>300</v>
      </c>
      <c r="I302" s="5">
        <v>1259000000000</v>
      </c>
    </row>
    <row r="303" spans="3:9" ht="15.5" x14ac:dyDescent="0.35">
      <c r="C303" t="s">
        <v>301</v>
      </c>
      <c r="I303" s="5">
        <v>884000000000</v>
      </c>
    </row>
    <row r="304" spans="3:9" ht="15.5" x14ac:dyDescent="0.35">
      <c r="C304" t="s">
        <v>302</v>
      </c>
      <c r="I304" s="5">
        <v>618000000000</v>
      </c>
    </row>
    <row r="305" spans="3:9" ht="15.5" x14ac:dyDescent="0.35">
      <c r="C305" t="s">
        <v>303</v>
      </c>
      <c r="D305" s="5">
        <v>184000000000</v>
      </c>
    </row>
    <row r="306" spans="3:9" ht="15.5" x14ac:dyDescent="0.35">
      <c r="C306" t="s">
        <v>304</v>
      </c>
      <c r="D306" s="5">
        <v>3687000000000</v>
      </c>
    </row>
    <row r="307" spans="3:9" ht="15.5" x14ac:dyDescent="0.35">
      <c r="C307" t="s">
        <v>305</v>
      </c>
      <c r="D307" s="5">
        <v>726000000000</v>
      </c>
    </row>
    <row r="308" spans="3:9" ht="15.5" x14ac:dyDescent="0.35">
      <c r="C308" t="s">
        <v>245</v>
      </c>
      <c r="D308" s="5">
        <v>1576000000000</v>
      </c>
    </row>
    <row r="309" spans="3:9" ht="15.5" x14ac:dyDescent="0.35">
      <c r="C309" t="s">
        <v>306</v>
      </c>
      <c r="I309" s="5">
        <v>2953000000000</v>
      </c>
    </row>
    <row r="310" spans="3:9" ht="15.5" x14ac:dyDescent="0.35">
      <c r="C310" t="s">
        <v>243</v>
      </c>
      <c r="D310" s="5">
        <v>1000000000</v>
      </c>
    </row>
    <row r="311" spans="3:9" ht="15.5" x14ac:dyDescent="0.35">
      <c r="C311" t="s">
        <v>242</v>
      </c>
      <c r="D311" s="5">
        <v>177000000000</v>
      </c>
    </row>
    <row r="312" spans="3:9" ht="15.5" x14ac:dyDescent="0.35">
      <c r="C312" t="s">
        <v>24</v>
      </c>
      <c r="D312" s="5">
        <v>179000000000</v>
      </c>
    </row>
    <row r="313" spans="3:9" ht="15.5" x14ac:dyDescent="0.35">
      <c r="C313" t="s">
        <v>21</v>
      </c>
      <c r="D313" s="5">
        <v>-5000000000</v>
      </c>
    </row>
    <row r="314" spans="3:9" ht="15.5" x14ac:dyDescent="0.35">
      <c r="C314" t="s">
        <v>244</v>
      </c>
      <c r="I314" s="5">
        <v>2961000000000</v>
      </c>
    </row>
    <row r="315" spans="3:9" ht="15.5" x14ac:dyDescent="0.35">
      <c r="C315" t="s">
        <v>307</v>
      </c>
      <c r="I315" s="5">
        <v>584000000000</v>
      </c>
    </row>
    <row r="316" spans="3:9" ht="15.5" x14ac:dyDescent="0.35">
      <c r="C316" t="s">
        <v>308</v>
      </c>
      <c r="I316" s="5">
        <v>-125000000000</v>
      </c>
    </row>
    <row r="317" spans="3:9" ht="15.5" x14ac:dyDescent="0.35">
      <c r="C317" t="s">
        <v>309</v>
      </c>
      <c r="I317" s="5">
        <v>-399000000000</v>
      </c>
    </row>
    <row r="318" spans="3:9" ht="15.5" x14ac:dyDescent="0.35">
      <c r="C318" t="s">
        <v>310</v>
      </c>
      <c r="I318" s="5">
        <v>-79000000000</v>
      </c>
    </row>
    <row r="319" spans="3:9" ht="15.5" x14ac:dyDescent="0.35">
      <c r="C319" t="s">
        <v>311</v>
      </c>
      <c r="I319" s="5">
        <v>505000000000</v>
      </c>
    </row>
  </sheetData>
  <pageMargins left="0.7" right="0.7" top="0.75" bottom="0.75" header="0.3" footer="0.3"/>
  <ignoredErrors>
    <ignoredError sqref="A1:R320" numberStoredAsText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L27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2" width="18.83203125" customWidth="1"/>
  </cols>
  <sheetData>
    <row r="1" spans="1:12" ht="15.5" x14ac:dyDescent="0.35">
      <c r="C1" t="s">
        <v>2251</v>
      </c>
      <c r="D1" t="s">
        <v>1</v>
      </c>
      <c r="E1" t="s">
        <v>2</v>
      </c>
      <c r="H1" t="s">
        <v>3</v>
      </c>
      <c r="I1" s="1">
        <v>45656</v>
      </c>
      <c r="J1" s="1">
        <v>45289</v>
      </c>
      <c r="K1" s="1">
        <v>44925</v>
      </c>
      <c r="L1" s="1">
        <v>44560</v>
      </c>
    </row>
    <row r="2" spans="1:12" ht="15.5" x14ac:dyDescent="0.35">
      <c r="C2" t="s">
        <v>2252</v>
      </c>
      <c r="D2" s="2" vm="187">
        <f ca="1">IFERROR(_xlfn.STOCKHISTORY("XIDX:" &amp; $C$1, D3, , 0, 0, 1), "Libur")</f>
        <v>204</v>
      </c>
      <c r="E2" s="2" t="str">
        <f ca="1">IFERROR(_xlfn.STOCKHISTORY("XIDX:" &amp; $C$1, E3, , 0, 0, 1), "Libur")</f>
        <v>Libur</v>
      </c>
      <c r="H2" s="2" vm="187">
        <f ca="1">IFERROR(INDEX(D2:G2,COUNT(D2:G2)),"")</f>
        <v>204</v>
      </c>
      <c r="I2" s="2" vm="499">
        <f ca="1">IFERROR(_xlfn.STOCKHISTORY("XIDX:" &amp; $C$1, I1, , 0, 0, 1), "Libur")</f>
        <v>145</v>
      </c>
      <c r="J2" s="2" vm="244">
        <f ca="1">IFERROR(_xlfn.STOCKHISTORY("XIDX:" &amp; $C$1, J1, , 0, 0, 1), "Libur")</f>
        <v>61</v>
      </c>
      <c r="K2" s="2" vm="569">
        <f ca="1">IFERROR(_xlfn.STOCKHISTORY("XIDX:" &amp; $C$1, K1, , 0, 0, 1), "Libur")</f>
        <v>105</v>
      </c>
      <c r="L2" s="2" vm="47">
        <f ca="1">IFERROR(_xlfn.STOCKHISTORY("XIDX:" &amp; $C$1, L1, , 0, 0, 1), "Libur")</f>
        <v>174</v>
      </c>
    </row>
    <row r="3" spans="1:12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2" ht="15.5" x14ac:dyDescent="0.35">
      <c r="B4" t="s">
        <v>5</v>
      </c>
      <c r="C4" t="s">
        <v>6</v>
      </c>
      <c r="D4" s="2">
        <f>IFERROR(INDEX(D51:D500,MATCH($C$4,$C$51:$C$500,0)),"")</f>
        <v>18833634532</v>
      </c>
      <c r="E4" s="2">
        <f>IFERROR(INDEX(E51:E500,MATCH($C$4,$C$51:$C$500,0)),"")</f>
        <v>26544659414</v>
      </c>
      <c r="H4" s="2">
        <f>IFERROR(SUM(D4:G4)*(4/MAX(1,COUNT(D4:G4))),"")</f>
        <v>90756587892</v>
      </c>
      <c r="I4" s="2">
        <f>IFERROR(INDEX(I51:I500,MATCH($C$4,$C$51:$C$500,0)),"")</f>
        <v>79469622179</v>
      </c>
      <c r="J4" s="2">
        <f>IFERROR(INDEX(J51:J500,MATCH($C$4,$C$51:$C$500,0)),"")</f>
        <v>72644896314</v>
      </c>
      <c r="K4" s="2">
        <f>IFERROR(INDEX(K51:K500,MATCH($C$4,$C$51:$C$500,0)),"")</f>
        <v>48830815579</v>
      </c>
      <c r="L4" s="2">
        <f>IFERROR(INDEX(L51:L500,MATCH($C$4,$C$51:$C$500,0)),"")</f>
        <v>53023795735</v>
      </c>
    </row>
    <row r="5" spans="1:12" ht="15.5" x14ac:dyDescent="0.35">
      <c r="B5" t="s">
        <v>7</v>
      </c>
      <c r="C5" t="s">
        <v>8</v>
      </c>
      <c r="D5" s="2">
        <f>IFERROR(INDEX(D51:D500,MATCH($C$5,$C$51:$C$500,0)),"")</f>
        <v>2332409930</v>
      </c>
      <c r="E5" s="2">
        <f>IFERROR(INDEX(E51:E500,MATCH($C$5,$C$51:$C$500,0)),"")</f>
        <v>2177842654</v>
      </c>
      <c r="H5" s="2">
        <f>IFERROR(SUM(D5:G5)*(4/MAX(1,COUNT(D5:G5))),"")</f>
        <v>9020505168</v>
      </c>
      <c r="I5" s="2">
        <f>IFERROR(INDEX(I51:I500,MATCH($C$5,$C$51:$C$500,0)),"")</f>
        <v>2289112587</v>
      </c>
      <c r="J5" s="2">
        <f>IFERROR(INDEX(J51:J500,MATCH($C$5,$C$51:$C$500,0)),"")</f>
        <v>3772036568</v>
      </c>
      <c r="K5" s="2">
        <f>IFERROR(INDEX(K51:K500,MATCH($C$5,$C$51:$C$500,0)),"")</f>
        <v>764007755</v>
      </c>
      <c r="L5" s="2">
        <f>IFERROR(INDEX(L51:L500,MATCH($C$5,$C$51:$C$500,0)),"")</f>
        <v>-487892640</v>
      </c>
    </row>
    <row r="6" spans="1:12" ht="15.5" x14ac:dyDescent="0.35">
      <c r="B6" t="s">
        <v>9</v>
      </c>
      <c r="C6" t="s">
        <v>10</v>
      </c>
      <c r="D6" s="2">
        <f>IFERROR(INDEX(D51:D500,MATCH($C$6,$C$51:$C$500,0)),"")</f>
        <v>128235176417</v>
      </c>
      <c r="E6" s="2">
        <f>IFERROR(INDEX(E51:E500,MATCH($C$6,$C$51:$C$500,0)),"")</f>
        <v>125902766489</v>
      </c>
      <c r="H6" s="2">
        <f>IFERROR(INDEX(D6:G6,COUNT(D6:G6)),"")</f>
        <v>125902766489</v>
      </c>
      <c r="I6" s="2">
        <f>IFERROR(INDEX(I51:I500,MATCH($C$6,$C$51:$C$500,0)),"")</f>
        <v>122495563700</v>
      </c>
      <c r="J6" s="2">
        <f>IFERROR(INDEX(J51:J500,MATCH($C$6,$C$51:$C$500,0)),"")</f>
        <v>120206451113</v>
      </c>
      <c r="K6" s="2">
        <f>IFERROR(INDEX(K51:K500,MATCH($C$6,$C$51:$C$500,0)),"")</f>
        <v>116434414545</v>
      </c>
      <c r="L6" s="2">
        <f>IFERROR(INDEX(L51:L500,MATCH($C$6,$C$51:$C$500,0)),"")</f>
        <v>115670406790</v>
      </c>
    </row>
    <row r="7" spans="1:12" ht="15.5" x14ac:dyDescent="0.35">
      <c r="B7" t="s">
        <v>11</v>
      </c>
      <c r="C7" t="s">
        <v>12</v>
      </c>
      <c r="D7" s="3">
        <f>IFERROR(INDEX(D51:D500,MATCH($C$7,$C$51:$C$500,0))/1000000000,"")</f>
        <v>1</v>
      </c>
      <c r="E7" s="3">
        <f>IFERROR(INDEX(E51:E500,MATCH($C$7,$C$51:$C$500,0))/1000000000,"")</f>
        <v>1</v>
      </c>
      <c r="H7" s="3">
        <f>IFERROR(INDEX(D7:G7,COUNT(D7:G7)),"")</f>
        <v>1</v>
      </c>
      <c r="I7" s="3">
        <f>IFERROR(INDEX(I51:I500,MATCH($C$7,$C$51:$C$500,0))/1000000000,"")</f>
        <v>1</v>
      </c>
      <c r="J7" s="3">
        <f>IFERROR(INDEX(J51:J500,MATCH($C$7,$C$51:$C$500,0))/1000000000,"")</f>
        <v>1</v>
      </c>
      <c r="K7" s="3">
        <f>IFERROR(INDEX(K51:K500,MATCH($C$7,$C$51:$C$500,0))/1000000000,"")</f>
        <v>1</v>
      </c>
      <c r="L7" s="3">
        <f>IFERROR(INDEX(L51:L500,MATCH($C$7,$C$51:$C$500,0))/1000000000,"")</f>
        <v>1</v>
      </c>
    </row>
    <row r="8" spans="1:12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-21000000000</v>
      </c>
      <c r="E8" s="2">
        <f>IFERROR(INDEX(E51:E500,MATCH("Free cash flow (Quarter)",$C$51:$C$500,0)),"")</f>
        <v>94000000000</v>
      </c>
      <c r="H8" s="2">
        <f>IFERROR(INDEX(D8:G8,COUNT(D8:G8)),"")</f>
        <v>94000000000</v>
      </c>
      <c r="I8" s="2">
        <f>IFERROR(INDEX(I51:I500,MATCH($C$8,$C$51:$C$500,0)),"")</f>
        <v>-10000000000</v>
      </c>
      <c r="J8" s="2">
        <f>IFERROR(INDEX(J51:J500,MATCH($C$8,$C$51:$C$500,0)),"")</f>
        <v>-39000000000</v>
      </c>
      <c r="K8" s="2">
        <f>IFERROR(INDEX(K51:K500,MATCH($C$8,$C$51:$C$500,0)),"")</f>
        <v>-13000000000</v>
      </c>
      <c r="L8" s="2">
        <f>IFERROR(INDEX(L51:L500,MATCH($C$8,$C$51:$C$500,0)),"")</f>
        <v>4000000000</v>
      </c>
    </row>
    <row r="9" spans="1:12" ht="15.5" x14ac:dyDescent="0.35">
      <c r="A9" t="s">
        <v>16</v>
      </c>
      <c r="C9" t="s">
        <v>17</v>
      </c>
      <c r="D9" s="3">
        <f>IFERROR(INDEX(D51:D500,MATCH("Free cash flow per share (Quarter)",$C$51:$C$500,0)),"")</f>
        <v>-21.33</v>
      </c>
      <c r="E9" s="3">
        <f>IFERROR(INDEX(E51:E500,MATCH("Free cash flow per share (Quarter)",$C$51:$C$500,0)),"")</f>
        <v>94.26</v>
      </c>
      <c r="H9" s="3">
        <f>IFERROR(INDEX(D9:G9,COUNT(D9:G9)),"")</f>
        <v>94.26</v>
      </c>
      <c r="I9" s="3">
        <f>IFERROR(INDEX(I51:I500,MATCH($C$9,$C$51:$C$500,0)),"")</f>
        <v>-9.66</v>
      </c>
      <c r="J9" s="3">
        <f>IFERROR(INDEX(J51:J500,MATCH($C$9,$C$51:$C$500,0)),"")</f>
        <v>-39.47</v>
      </c>
      <c r="K9" s="3">
        <f>IFERROR(INDEX(K51:K500,MATCH($C$9,$C$51:$C$500,0)),"")</f>
        <v>-12.68</v>
      </c>
      <c r="L9" s="3">
        <f>IFERROR(INDEX(L51:L500,MATCH($C$9,$C$51:$C$500,0)),"")</f>
        <v>3.98</v>
      </c>
    </row>
    <row r="10" spans="1:12" ht="15.5" x14ac:dyDescent="0.35">
      <c r="C10" t="s">
        <v>18</v>
      </c>
      <c r="D10" s="3">
        <f ca="1">IFERROR(IF(D9=0,"",D2/D9),"")</f>
        <v>-9.5639943741209574</v>
      </c>
      <c r="E10" s="3" t="str">
        <f ca="1">IFERROR(IF(E9=0,"",E2/E9),"")</f>
        <v/>
      </c>
      <c r="I10" s="3">
        <f ca="1">IFERROR(IF(I9=0,"",I2/I9),"")</f>
        <v>-15.010351966873706</v>
      </c>
      <c r="J10" s="3">
        <f ca="1">IFERROR(IF(J9=0,"",J2/J9),"")</f>
        <v>-1.5454775779072714</v>
      </c>
      <c r="K10" s="3">
        <f ca="1">IFERROR(IF(K9=0,"",K2/K9),"")</f>
        <v>-8.280757097791799</v>
      </c>
      <c r="L10" s="3">
        <f ca="1">IFERROR(IF(L9=0,"",L2/L9),"")</f>
        <v>43.718592964824118</v>
      </c>
    </row>
    <row r="11" spans="1:12" ht="15.5" x14ac:dyDescent="0.35">
      <c r="B11" t="s">
        <v>19</v>
      </c>
      <c r="C11" t="s">
        <v>20</v>
      </c>
      <c r="D11" s="2">
        <f>IFERROR(INDEX(D51:D500,MATCH($C$11,$C$51:$C$500,0)),"")</f>
        <v>5400923622</v>
      </c>
      <c r="E11" s="2">
        <f>IFERROR(INDEX(E51:E500,MATCH($C$11,$C$51:$C$500,0)),"")</f>
        <v>14961895330</v>
      </c>
      <c r="H11" s="2">
        <f>IFERROR(INDEX(D11:G11,COUNT(D11:G11)),"")</f>
        <v>14961895330</v>
      </c>
      <c r="I11" s="2">
        <f>IFERROR(INDEX(I51:I500,MATCH($C$11,$C$51:$C$500,0)),"")</f>
        <v>8752375463</v>
      </c>
      <c r="J11" s="2">
        <f>IFERROR(INDEX(J51:J500,MATCH($C$11,$C$51:$C$500,0)),"")</f>
        <v>7427641059</v>
      </c>
      <c r="K11" s="2">
        <f>IFERROR(INDEX(K51:K500,MATCH($C$11,$C$51:$C$500,0)),"")</f>
        <v>18454038994</v>
      </c>
      <c r="L11" s="2">
        <f>IFERROR(INDEX(L51:L500,MATCH($C$11,$C$51:$C$500,0)),"")</f>
        <v>18516687364</v>
      </c>
    </row>
    <row r="12" spans="1:12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>IFERROR(INDEX(I51:I500,MATCH($C$12,$C$51:$C$500,0)),"")</f>
        <v>0</v>
      </c>
      <c r="J12" s="2">
        <f>IFERROR(INDEX(J51:J500,MATCH($C$12,$C$51:$C$500,0)),"")</f>
        <v>0</v>
      </c>
      <c r="K12" s="2">
        <f>IFERROR(INDEX(K51:K500,MATCH($C$12,$C$51:$C$500,0)),"")</f>
        <v>0</v>
      </c>
      <c r="L12" s="2">
        <f>IFERROR(INDEX(L51:L500,MATCH($C$12,$C$51:$C$500,0)),"")</f>
        <v>0</v>
      </c>
    </row>
    <row r="13" spans="1:12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>IFERROR(INDEX(I51:I500,MATCH($C$13,$C$51:$C$500,0)),"")</f>
        <v>0</v>
      </c>
      <c r="J13" s="2">
        <f>IFERROR(INDEX(J51:J500,MATCH($C$13,$C$51:$C$500,0)),"")</f>
        <v>0</v>
      </c>
      <c r="K13" s="2">
        <f>IFERROR(INDEX(K51:K500,MATCH($C$13,$C$51:$C$500,0)),"")</f>
        <v>0</v>
      </c>
      <c r="L13" s="2">
        <f>IFERROR(INDEX(L51:L500,MATCH($C$13,$C$51:$C$500,0)),"")</f>
        <v>0</v>
      </c>
    </row>
    <row r="14" spans="1:12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>IFERROR(INDEX(I51:I500,MATCH($C$14,$C$51:$C$500,0)),"")</f>
        <v/>
      </c>
      <c r="J14" s="2" t="str">
        <f>IFERROR(INDEX(J51:J500,MATCH($C$14,$C$51:$C$500,0)),"")</f>
        <v/>
      </c>
      <c r="K14" s="2" t="str">
        <f>IFERROR(INDEX(K51:K500,MATCH($C$14,$C$51:$C$500,0)),"")</f>
        <v/>
      </c>
      <c r="L14" s="2" t="str">
        <f>IFERROR(INDEX(L51:L500,MATCH($C$14,$C$51:$C$500,0)),"")</f>
        <v/>
      </c>
    </row>
    <row r="15" spans="1:12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>IFERROR(INDEX(I51:I500,MATCH($C$15,$C$51:$C$500,0)),"")</f>
        <v>-917374457</v>
      </c>
      <c r="J15" s="2">
        <f>IFERROR(INDEX(J51:J500,MATCH($C$15,$C$51:$C$500,0)),"")</f>
        <v>-986761503</v>
      </c>
      <c r="K15" s="2">
        <f>IFERROR(INDEX(K51:K500,MATCH($C$15,$C$51:$C$500,0)),"")</f>
        <v>-592399862</v>
      </c>
      <c r="L15" s="2">
        <f>IFERROR(INDEX(L51:L500,MATCH($C$15,$C$51:$C$500,0)),"")</f>
        <v>-604728038</v>
      </c>
    </row>
    <row r="16" spans="1:12" ht="15.5" x14ac:dyDescent="0.35">
      <c r="C16" t="s">
        <v>29</v>
      </c>
      <c r="D16" s="2">
        <f>IFERROR(INDEX(D51:D500,MATCH($C$16,$C$51:$C$500,0)),"")</f>
        <v>2368391197</v>
      </c>
      <c r="E16" s="2">
        <f>IFERROR(INDEX(E51:E500,MATCH($C$16,$C$51:$C$500,0)),"")</f>
        <v>1594895784</v>
      </c>
      <c r="H16" s="2">
        <f>IFERROR(SUM(D16:G16)*(4/MAX(1,COUNT(D16:G16))),"")</f>
        <v>7926573962</v>
      </c>
      <c r="I16" s="2">
        <f>IFERROR(INDEX(I51:I500,MATCH($C$16,$C$51:$C$500,0)),"")</f>
        <v>3746299521</v>
      </c>
      <c r="J16" s="2">
        <f>IFERROR(INDEX(J51:J500,MATCH($C$16,$C$51:$C$500,0)),"")</f>
        <v>3513686414</v>
      </c>
      <c r="K16" s="2">
        <f>IFERROR(INDEX(K51:K500,MATCH($C$16,$C$51:$C$500,0)),"")</f>
        <v>2093259199</v>
      </c>
      <c r="L16" s="2">
        <f>IFERROR(INDEX(L51:L500,MATCH($C$16,$C$51:$C$500,0)),"")</f>
        <v>1888526935</v>
      </c>
    </row>
    <row r="17" spans="1:12" ht="15.5" x14ac:dyDescent="0.35">
      <c r="A17" t="s">
        <v>30</v>
      </c>
    </row>
    <row r="18" spans="1:12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365</v>
      </c>
      <c r="J18" t="s">
        <v>366</v>
      </c>
      <c r="K18" t="s">
        <v>367</v>
      </c>
      <c r="L18" t="s">
        <v>368</v>
      </c>
    </row>
    <row r="19" spans="1:12" ht="15.5" x14ac:dyDescent="0.35">
      <c r="A19" t="s">
        <v>44</v>
      </c>
      <c r="C19" t="s">
        <v>45</v>
      </c>
    </row>
    <row r="20" spans="1:12" ht="15.5" x14ac:dyDescent="0.35">
      <c r="A20" t="s">
        <v>46</v>
      </c>
      <c r="C20" t="s">
        <v>47</v>
      </c>
      <c r="D20" s="2">
        <f ca="1">IFERROR(D21*D2,"")</f>
        <v>204000000000</v>
      </c>
      <c r="E20" s="2" t="str">
        <f ca="1">IFERROR(E21*E2,"")</f>
        <v/>
      </c>
      <c r="H20" s="2">
        <f ca="1">IFERROR(H21*H2,"")</f>
        <v>204000000000</v>
      </c>
      <c r="I20" s="2">
        <f ca="1">IFERROR(I21*I2,"")</f>
        <v>145000000000</v>
      </c>
      <c r="J20" s="2">
        <f ca="1">IFERROR(J21*J2,"")</f>
        <v>61000000000</v>
      </c>
      <c r="K20" s="2">
        <f ca="1">IFERROR(K21*K2,"")</f>
        <v>105000000000</v>
      </c>
      <c r="L20" s="2">
        <f ca="1">IFERROR(L21*L2,"")</f>
        <v>174000000000</v>
      </c>
    </row>
    <row r="21" spans="1:12" ht="15.5" x14ac:dyDescent="0.35">
      <c r="C21" t="s">
        <v>12</v>
      </c>
      <c r="D21" s="2">
        <f>IFERROR(INDEX(D51:D500,MATCH($C$7,$C$51:$C$500,0)),"")</f>
        <v>1000000000</v>
      </c>
      <c r="E21" s="2">
        <f>IFERROR(INDEX(E51:E500,MATCH($C$7,$C$51:$C$500,0)),"")</f>
        <v>1000000000</v>
      </c>
      <c r="H21" s="2">
        <f>IFERROR(INDEX(D21:G21,COUNT(D21:G21)),"")</f>
        <v>1000000000</v>
      </c>
      <c r="I21" s="2">
        <f>IFERROR(INDEX(I51:I500,MATCH($C$7,$C$51:$C$500,0)),"")</f>
        <v>1000000000</v>
      </c>
      <c r="J21" s="2">
        <f>IFERROR(INDEX(J51:J500,MATCH($C$7,$C$51:$C$500,0)),"")</f>
        <v>1000000000</v>
      </c>
      <c r="K21" s="2">
        <f>IFERROR(INDEX(K51:K500,MATCH($C$7,$C$51:$C$500,0)),"")</f>
        <v>1000000000</v>
      </c>
      <c r="L21" s="2">
        <f>IFERROR(INDEX(L51:L500,MATCH($C$7,$C$51:$C$500,0)),"")</f>
        <v>1000000000</v>
      </c>
    </row>
    <row r="23" spans="1:12" ht="15.5" x14ac:dyDescent="0.35">
      <c r="B23" t="s">
        <v>48</v>
      </c>
      <c r="C23" t="s">
        <v>49</v>
      </c>
      <c r="D23" s="3">
        <f>IFERROR(D5/D6*100,"")</f>
        <v>1.8188534497081996</v>
      </c>
      <c r="E23" s="3">
        <f>IFERROR(E5/E6*100,"")</f>
        <v>1.7297814136516816</v>
      </c>
      <c r="H23" s="3">
        <f>IFERROR(H5/H6*100,"")</f>
        <v>7.1646600146694261</v>
      </c>
      <c r="I23" s="3">
        <f>IFERROR(I5/I6*100,"")</f>
        <v>1.868731011848064</v>
      </c>
      <c r="J23" s="3">
        <f>IFERROR(J5/J6*100,"")</f>
        <v>3.1379651699841795</v>
      </c>
      <c r="K23" s="3">
        <f>IFERROR(K5/K6*100,"")</f>
        <v>0.65617004902336962</v>
      </c>
      <c r="L23" s="3">
        <f>IFERROR(L5/L6*100,"")</f>
        <v>-0.42179555993588808</v>
      </c>
    </row>
    <row r="24" spans="1:12" ht="15.5" x14ac:dyDescent="0.35">
      <c r="C24" t="s">
        <v>50</v>
      </c>
      <c r="D24" s="4">
        <f>IFERROR(_xlfn.RRI(5,I23,D23),"")</f>
        <v>-5.3960422457969281E-3</v>
      </c>
      <c r="E24" s="4">
        <f>IFERROR(_xlfn.RRI(5,J23,E23),"")</f>
        <v>-0.11229509104840263</v>
      </c>
      <c r="H24" s="4" t="str">
        <f>IFERROR(_xlfn.RRI(5,M23,H23),"")</f>
        <v/>
      </c>
      <c r="I24" s="4" t="str">
        <f>IFERROR(_xlfn.RRI(5,N23,I23),"")</f>
        <v/>
      </c>
      <c r="J24" s="4" t="str">
        <f>IFERROR(_xlfn.RRI(5,O23,J23),"")</f>
        <v/>
      </c>
      <c r="K24" s="4" t="str">
        <f>IFERROR(_xlfn.RRI(5,P23,K23),"")</f>
        <v/>
      </c>
      <c r="L24" s="4" t="str">
        <f>IFERROR(_xlfn.RRI(5,Q23,L23),"")</f>
        <v/>
      </c>
    </row>
    <row r="25" spans="1:12" ht="15.5" x14ac:dyDescent="0.35">
      <c r="A25" t="s">
        <v>51</v>
      </c>
      <c r="C25" t="s">
        <v>52</v>
      </c>
      <c r="D25" s="3">
        <f>IFERROR(INDEX(D51:D500,MATCH($A$25,$C$51:$C$500,0)),"")</f>
        <v>2.37</v>
      </c>
      <c r="E25" s="3">
        <f>IFERROR(INDEX(E51:E500,MATCH($A$25,$C$51:$C$500,0)),"")</f>
        <v>1.59</v>
      </c>
      <c r="H25" s="3">
        <f>IFERROR(INDEX(D25:G25,COUNT(D25:G25)),"")</f>
        <v>1.59</v>
      </c>
      <c r="I25" s="3">
        <f>IFERROR(INDEX(I51:I500,MATCH($C$25,$C$51:$C$500,0)),"")</f>
        <v>2.83</v>
      </c>
      <c r="J25" s="3">
        <f>IFERROR(INDEX(J51:J500,MATCH($C$25,$C$51:$C$500,0)),"")</f>
        <v>2.5299999999999998</v>
      </c>
      <c r="K25" s="3">
        <f>IFERROR(INDEX(K51:K500,MATCH($C$25,$C$51:$C$500,0)),"")</f>
        <v>1.5</v>
      </c>
      <c r="L25" s="3">
        <f>IFERROR(INDEX(L51:L500,MATCH($C$25,$C$51:$C$500,0)),"")</f>
        <v>1.28</v>
      </c>
    </row>
    <row r="26" spans="1:12" ht="15.5" x14ac:dyDescent="0.35">
      <c r="C26" t="s">
        <v>53</v>
      </c>
      <c r="D26" s="4">
        <f>IFERROR(_xlfn.RRI(5,I25,D25),"")</f>
        <v>-3.4855406748755202E-2</v>
      </c>
      <c r="E26" s="4">
        <f>IFERROR(_xlfn.RRI(5,J25,E25),"")</f>
        <v>-8.8712694157829564E-2</v>
      </c>
      <c r="H26" s="4" t="str">
        <f>IFERROR(_xlfn.RRI(5,M25,H25),"")</f>
        <v/>
      </c>
      <c r="I26" s="4" t="str">
        <f>IFERROR(_xlfn.RRI(5,N25,I25),"")</f>
        <v/>
      </c>
      <c r="J26" s="4" t="str">
        <f>IFERROR(_xlfn.RRI(5,O25,J25),"")</f>
        <v/>
      </c>
      <c r="K26" s="4" t="str">
        <f>IFERROR(_xlfn.RRI(5,P25,K25),"")</f>
        <v/>
      </c>
      <c r="L26" s="4" t="str">
        <f>IFERROR(_xlfn.RRI(5,Q25,L25),"")</f>
        <v/>
      </c>
    </row>
    <row r="27" spans="1:12" ht="15.5" x14ac:dyDescent="0.35">
      <c r="C27" t="s">
        <v>54</v>
      </c>
      <c r="D27" s="3">
        <f>IFERROR(D4/D21,"")</f>
        <v>18.833634532000001</v>
      </c>
      <c r="E27" s="3">
        <f>IFERROR(E4/E21,"")</f>
        <v>26.544659414000002</v>
      </c>
      <c r="H27" s="3">
        <f>IFERROR(H4/H21,"")</f>
        <v>90.756587891999999</v>
      </c>
      <c r="I27" s="3">
        <f>IFERROR(I4/I21,"")</f>
        <v>79.469622178999998</v>
      </c>
      <c r="J27" s="3">
        <f>IFERROR(J4/J21,"")</f>
        <v>72.644896313999993</v>
      </c>
      <c r="K27" s="3">
        <f>IFERROR(K4/K21,"")</f>
        <v>48.830815579000003</v>
      </c>
      <c r="L27" s="3">
        <f>IFERROR(L4/L21,"")</f>
        <v>53.023795735</v>
      </c>
    </row>
    <row r="28" spans="1:12" ht="15.5" x14ac:dyDescent="0.35">
      <c r="C28" t="s">
        <v>55</v>
      </c>
      <c r="D28" s="4">
        <f>IFERROR(_xlfn.RRI(5,I27,D27),"")</f>
        <v>-0.25019799384349295</v>
      </c>
      <c r="E28" s="4">
        <f>IFERROR(_xlfn.RRI(5,J27,E27),"")</f>
        <v>-0.18237453367272205</v>
      </c>
      <c r="H28" s="4" t="str">
        <f>IFERROR(_xlfn.RRI(5,M27,H27),"")</f>
        <v/>
      </c>
      <c r="I28" s="4" t="str">
        <f>IFERROR(_xlfn.RRI(5,N27,I27),"")</f>
        <v/>
      </c>
      <c r="J28" s="4" t="str">
        <f>IFERROR(_xlfn.RRI(5,O27,J27),"")</f>
        <v/>
      </c>
      <c r="K28" s="4" t="str">
        <f>IFERROR(_xlfn.RRI(5,P27,K27),"")</f>
        <v/>
      </c>
      <c r="L28" s="4" t="str">
        <f>IFERROR(_xlfn.RRI(5,Q27,L27),"")</f>
        <v/>
      </c>
    </row>
    <row r="29" spans="1:12" ht="15.5" x14ac:dyDescent="0.35">
      <c r="C29" t="s">
        <v>56</v>
      </c>
      <c r="H29" s="4">
        <f>IFERROR(((H25-I25)/I25)*100%,"")</f>
        <v>-0.43816254416961131</v>
      </c>
      <c r="I29" s="4">
        <f>IFERROR(((I25-J25)/J25)*100%,"")</f>
        <v>0.11857707509881435</v>
      </c>
      <c r="J29" s="4">
        <f>IFERROR(((J25-K25)/K25)*100%,"")</f>
        <v>0.68666666666666654</v>
      </c>
      <c r="K29" s="4">
        <f>IFERROR(((K25-L25)/L25)*100%,"")</f>
        <v>0.17187499999999997</v>
      </c>
      <c r="L29" s="4" t="str">
        <f>IFERROR(((L25-M25)/M25)*100%,"")</f>
        <v/>
      </c>
    </row>
    <row r="30" spans="1:12" ht="15.5" x14ac:dyDescent="0.35">
      <c r="C30" t="s">
        <v>57</v>
      </c>
      <c r="H30" s="4">
        <f>IFERROR(((H27-I27)/I27)*100%,"")</f>
        <v>0.14202868219980797</v>
      </c>
      <c r="I30" s="4">
        <f>IFERROR(((I27-J27)/J27)*100%,"")</f>
        <v>9.3946391436789151E-2</v>
      </c>
      <c r="J30" s="4">
        <f>IFERROR(((J27-K27)/K27)*100%,"")</f>
        <v>0.48768550049041953</v>
      </c>
      <c r="K30" s="4">
        <f>IFERROR(((K27-L27)/L27)*100%,"")</f>
        <v>-7.9077329298632065E-2</v>
      </c>
      <c r="L30" s="4" t="str">
        <f>IFERROR(((L27-M27)/M27)*100%,"")</f>
        <v/>
      </c>
    </row>
    <row r="32" spans="1:12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128.24</v>
      </c>
      <c r="E32" s="3">
        <f>IFERROR(INDEX(E51:E500,MATCH($A$32,$C$51:$C$500,0)),"")</f>
        <v>125.9</v>
      </c>
      <c r="H32" s="3">
        <f>IFERROR(INDEX(D32:G32,COUNT(D32:G32)),"")</f>
        <v>125.9</v>
      </c>
      <c r="I32" s="3">
        <f>IFERROR(INDEX(I51:I500,MATCH($C$32,$C$51:$C$500,0)),"")</f>
        <v>122.5</v>
      </c>
      <c r="J32" s="3">
        <f>IFERROR(INDEX(J51:J500,MATCH($C$32,$C$51:$C$500,0)),"")</f>
        <v>120.21</v>
      </c>
      <c r="K32" s="3">
        <f>IFERROR(INDEX(K51:K500,MATCH($C$32,$C$51:$C$500,0)),"")</f>
        <v>116.43</v>
      </c>
      <c r="L32" s="3">
        <f>IFERROR(INDEX(L51:L500,MATCH($C$32,$C$51:$C$500,0)),"")</f>
        <v>115.67</v>
      </c>
    </row>
    <row r="33" spans="1:12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1.1100000000000001</v>
      </c>
      <c r="E33" s="3">
        <f>IFERROR(INDEX(E51:E500,MATCH($A$33,$C$51:$C$500,0)),"")</f>
        <v>1.06</v>
      </c>
      <c r="H33" s="3">
        <f>IFERROR(INDEX(D33:G33,COUNT(D33:G33)),"")</f>
        <v>1.06</v>
      </c>
      <c r="I33" s="3">
        <f>IFERROR(INDEX(I51:I500,MATCH($C$33,$C$51:$C$500,0)),"")</f>
        <v>1.18</v>
      </c>
      <c r="J33" s="3">
        <f>IFERROR(INDEX(J51:J500,MATCH($C$33,$C$51:$C$500,0)),"")</f>
        <v>0.51</v>
      </c>
      <c r="K33" s="3">
        <f>IFERROR(INDEX(K51:K500,MATCH($C$33,$C$51:$C$500,0)),"")</f>
        <v>0.9</v>
      </c>
      <c r="L33" s="3">
        <f>IFERROR(INDEX(L51:L500,MATCH($C$33,$C$51:$C$500,0)),"")</f>
        <v>1.5</v>
      </c>
    </row>
    <row r="34" spans="1:12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59.92</v>
      </c>
      <c r="E34" s="3">
        <f>IFERROR(INDEX(E51:E500,MATCH($A$34,$C$51:$C$500,0)),"")</f>
        <v>83.65</v>
      </c>
      <c r="H34" s="3">
        <f>IFERROR(INDEX(D34:G34,COUNT(D34:G34)),"")</f>
        <v>83.65</v>
      </c>
      <c r="I34" s="3">
        <f>IFERROR(INDEX(I51:I500,MATCH($C$34,$C$51:$C$500,0)),"")</f>
        <v>51.24</v>
      </c>
      <c r="J34" s="3">
        <f>IFERROR(INDEX(J51:J500,MATCH($C$34,$C$51:$C$500,0)),"")</f>
        <v>24.11</v>
      </c>
      <c r="K34" s="3">
        <f>IFERROR(INDEX(K51:K500,MATCH($C$34,$C$51:$C$500,0)),"")</f>
        <v>70</v>
      </c>
      <c r="L34" s="3">
        <f>IFERROR(INDEX(L51:L500,MATCH($C$34,$C$51:$C$500,0)),"")</f>
        <v>135.94</v>
      </c>
    </row>
    <row r="35" spans="1:12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7.54</v>
      </c>
      <c r="E35" s="3">
        <f>IFERROR(INDEX(E51:E500,MATCH($A$35,$C$51:$C$500,0)),"")</f>
        <v>5.01</v>
      </c>
      <c r="H35" s="3">
        <f>IFERROR(INDEX(D35:G35,COUNT(D35:G35)),"")</f>
        <v>5.01</v>
      </c>
      <c r="I35" s="3">
        <f>IFERROR(INDEX(I51:I500,MATCH($C$35,$C$51:$C$500,0)),"")</f>
        <v>1.82</v>
      </c>
      <c r="J35" s="3">
        <f>IFERROR(INDEX(J51:J500,MATCH($C$35,$C$51:$C$500,0)),"")</f>
        <v>0.84</v>
      </c>
      <c r="K35" s="3">
        <f>IFERROR(INDEX(K51:K500,MATCH($C$35,$C$51:$C$500,0)),"")</f>
        <v>2.15</v>
      </c>
      <c r="L35" s="3">
        <f>IFERROR(INDEX(L51:L500,MATCH($C$35,$C$51:$C$500,0)),"")</f>
        <v>3.28</v>
      </c>
    </row>
    <row r="36" spans="1:12" ht="15.5" x14ac:dyDescent="0.35">
      <c r="B36" t="s">
        <v>70</v>
      </c>
      <c r="C36" t="s">
        <v>71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>IFERROR(INDEX(H51:H500,MATCH($C$36,$C$51:$C$500,0)),"")</f>
        <v/>
      </c>
      <c r="I36" s="4" t="str">
        <f>IFERROR(INDEX(I51:I500,MATCH($C$36,$C$51:$C$500,0)),"")</f>
        <v/>
      </c>
      <c r="J36" s="4" t="str">
        <f>IFERROR(INDEX(J51:J500,MATCH($C$36,$C$51:$C$500,0)),"")</f>
        <v/>
      </c>
      <c r="K36" s="4" t="str">
        <f>IFERROR(INDEX(K51:K500,MATCH($C$36,$C$51:$C$500,0)),"")</f>
        <v/>
      </c>
      <c r="L36" s="4" t="str">
        <f>IFERROR(INDEX(L51:L500,MATCH($C$36,$C$51:$C$500,0)),"")</f>
        <v/>
      </c>
    </row>
    <row r="37" spans="1:12" ht="15.5" x14ac:dyDescent="0.35">
      <c r="B37" t="s">
        <v>72</v>
      </c>
      <c r="C37" t="s">
        <v>73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>IFERROR(INDEX(H51:H500,MATCH($C$37,$C$51:$C$500,0)),"")</f>
        <v/>
      </c>
      <c r="I37" s="3" t="str">
        <f>IFERROR(INDEX(I51:I500,MATCH($C$37,$C$51:$C$500,0)),"")</f>
        <v/>
      </c>
      <c r="J37" s="3" t="str">
        <f>IFERROR(INDEX(J51:J500,MATCH($C$37,$C$51:$C$500,0)),"")</f>
        <v/>
      </c>
      <c r="K37" s="3" t="str">
        <f>IFERROR(INDEX(K51:K500,MATCH($C$37,$C$51:$C$500,0)),"")</f>
        <v/>
      </c>
      <c r="L37" s="3" t="str">
        <f>IFERROR(INDEX(L51:L500,MATCH($C$37,$C$51:$C$500,0)),"")</f>
        <v/>
      </c>
    </row>
    <row r="50" spans="2:12" ht="15.5" x14ac:dyDescent="0.35">
      <c r="D50" t="s">
        <v>373</v>
      </c>
      <c r="E50" t="s">
        <v>1597</v>
      </c>
      <c r="F50" t="s">
        <v>1654</v>
      </c>
      <c r="G50" t="s">
        <v>2253</v>
      </c>
      <c r="H50" t="s">
        <v>1655</v>
      </c>
      <c r="I50" t="s">
        <v>365</v>
      </c>
      <c r="J50" t="s">
        <v>366</v>
      </c>
      <c r="K50" t="s">
        <v>367</v>
      </c>
      <c r="L50" t="s">
        <v>368</v>
      </c>
    </row>
    <row r="51" spans="2:12" ht="15.5" x14ac:dyDescent="0.35">
      <c r="B51" t="s">
        <v>79</v>
      </c>
      <c r="C51" t="s">
        <v>6</v>
      </c>
      <c r="D51" s="5">
        <v>18833634532</v>
      </c>
      <c r="E51" s="5">
        <v>26544659414</v>
      </c>
      <c r="F51" s="5">
        <v>15447829054</v>
      </c>
      <c r="G51" s="5">
        <v>16412861483</v>
      </c>
      <c r="I51" s="5">
        <v>79469622179</v>
      </c>
      <c r="J51" s="5">
        <v>72644896314</v>
      </c>
      <c r="K51" s="5">
        <v>48830815579</v>
      </c>
      <c r="L51" s="5">
        <v>53023795735</v>
      </c>
    </row>
    <row r="52" spans="2:12" ht="15.5" x14ac:dyDescent="0.35">
      <c r="C52" t="s">
        <v>977</v>
      </c>
    </row>
    <row r="53" spans="2:12" ht="15.5" x14ac:dyDescent="0.35">
      <c r="C53" t="s">
        <v>978</v>
      </c>
    </row>
    <row r="54" spans="2:12" ht="15.5" x14ac:dyDescent="0.35">
      <c r="C54" t="s">
        <v>2089</v>
      </c>
    </row>
    <row r="55" spans="2:12" ht="15.5" x14ac:dyDescent="0.35">
      <c r="C55" t="s">
        <v>2254</v>
      </c>
    </row>
    <row r="56" spans="2:12" ht="15.5" x14ac:dyDescent="0.35">
      <c r="C56" t="s">
        <v>870</v>
      </c>
      <c r="D56" s="5">
        <v>1210368892</v>
      </c>
      <c r="E56" s="5">
        <v>1731650928</v>
      </c>
      <c r="F56" s="5">
        <v>1036531327</v>
      </c>
      <c r="G56" s="5">
        <v>1781380575</v>
      </c>
      <c r="I56" s="5">
        <v>5363000046</v>
      </c>
      <c r="J56" s="5">
        <v>6352280452</v>
      </c>
      <c r="K56" s="5">
        <v>9749609557</v>
      </c>
      <c r="L56" s="5">
        <v>8176837918</v>
      </c>
    </row>
    <row r="57" spans="2:12" ht="15.5" x14ac:dyDescent="0.35">
      <c r="C57" t="s">
        <v>85</v>
      </c>
      <c r="D57" s="5">
        <v>-35981267</v>
      </c>
      <c r="E57" s="5">
        <v>582946870</v>
      </c>
      <c r="F57" s="5">
        <v>-194628710</v>
      </c>
      <c r="G57" s="5">
        <v>-612499077</v>
      </c>
      <c r="I57" s="5">
        <v>-539812477</v>
      </c>
      <c r="J57" s="5">
        <v>1245111657</v>
      </c>
      <c r="K57" s="5">
        <v>-736851582</v>
      </c>
      <c r="L57" s="5">
        <v>-1771691537</v>
      </c>
    </row>
    <row r="58" spans="2:12" ht="15.5" x14ac:dyDescent="0.35">
      <c r="C58" t="s">
        <v>82</v>
      </c>
      <c r="D58" s="5">
        <v>-16119438800</v>
      </c>
      <c r="E58" s="5">
        <v>-24953037692</v>
      </c>
      <c r="F58" s="5">
        <v>-14563864948</v>
      </c>
      <c r="G58" s="5">
        <v>-14797147831</v>
      </c>
      <c r="I58" s="5">
        <v>-74927736471</v>
      </c>
      <c r="J58" s="5">
        <v>-66154775477</v>
      </c>
      <c r="K58" s="5">
        <v>-46050011658</v>
      </c>
      <c r="L58" s="5">
        <v>-51235730419</v>
      </c>
    </row>
    <row r="59" spans="2:12" ht="15.5" x14ac:dyDescent="0.35">
      <c r="C59" t="s">
        <v>979</v>
      </c>
    </row>
    <row r="60" spans="2:12" ht="15.5" x14ac:dyDescent="0.35">
      <c r="C60" t="s">
        <v>873</v>
      </c>
    </row>
    <row r="61" spans="2:12" ht="15.5" x14ac:dyDescent="0.35">
      <c r="C61" t="s">
        <v>1409</v>
      </c>
      <c r="D61" s="5">
        <v>-3907620146</v>
      </c>
      <c r="E61" s="5">
        <v>-20722482533</v>
      </c>
      <c r="F61" s="5">
        <v>-5944487094</v>
      </c>
      <c r="G61" s="5">
        <v>-4059309673</v>
      </c>
      <c r="I61" s="5">
        <v>-30297451003</v>
      </c>
      <c r="J61" s="5">
        <v>-29675288885</v>
      </c>
      <c r="K61" s="5">
        <v>-25488290028</v>
      </c>
      <c r="L61" s="5">
        <v>-19913519939</v>
      </c>
    </row>
    <row r="62" spans="2:12" ht="15.5" x14ac:dyDescent="0.35">
      <c r="C62" t="s">
        <v>83</v>
      </c>
      <c r="D62" s="5">
        <v>-6166302661</v>
      </c>
      <c r="E62" s="5">
        <v>-5909183218</v>
      </c>
      <c r="F62" s="5">
        <v>-6209964660</v>
      </c>
      <c r="G62" s="5">
        <v>-7085504016</v>
      </c>
      <c r="I62" s="5">
        <v>-27969415387</v>
      </c>
      <c r="J62" s="5">
        <v>-22637118844</v>
      </c>
      <c r="K62" s="5">
        <v>-20651311420</v>
      </c>
      <c r="L62" s="5">
        <v>-19526857901</v>
      </c>
    </row>
    <row r="63" spans="2:12" ht="15.5" x14ac:dyDescent="0.35">
      <c r="C63" t="s">
        <v>724</v>
      </c>
    </row>
    <row r="64" spans="2:12" ht="15.5" x14ac:dyDescent="0.35">
      <c r="C64" t="s">
        <v>224</v>
      </c>
    </row>
    <row r="65" spans="3:12" ht="15.5" x14ac:dyDescent="0.35">
      <c r="C65" t="s">
        <v>86</v>
      </c>
      <c r="D65" s="5">
        <v>2714195732</v>
      </c>
      <c r="E65" s="5">
        <v>1591621722</v>
      </c>
      <c r="F65" s="5">
        <v>883964106</v>
      </c>
      <c r="G65" s="5">
        <v>1615713652</v>
      </c>
      <c r="I65" s="5">
        <v>4541885708</v>
      </c>
      <c r="J65" s="5">
        <v>6490120837</v>
      </c>
      <c r="K65" s="5">
        <v>2780803921</v>
      </c>
      <c r="L65" s="5">
        <v>1788065316</v>
      </c>
    </row>
    <row r="66" spans="3:12" ht="15.5" x14ac:dyDescent="0.35">
      <c r="C66" t="s">
        <v>87</v>
      </c>
      <c r="D66" s="5">
        <v>-345804535</v>
      </c>
      <c r="E66" s="5">
        <v>3274062</v>
      </c>
      <c r="F66" s="5">
        <v>540024738</v>
      </c>
      <c r="G66" s="5">
        <v>-653591318</v>
      </c>
      <c r="I66" s="5">
        <v>-795586187</v>
      </c>
      <c r="J66" s="5">
        <v>-2976434423</v>
      </c>
      <c r="K66" s="5">
        <v>-687544722</v>
      </c>
      <c r="L66" s="5">
        <v>100461619</v>
      </c>
    </row>
    <row r="67" spans="3:12" ht="15.5" x14ac:dyDescent="0.35">
      <c r="C67" t="s">
        <v>29</v>
      </c>
      <c r="D67" s="5">
        <v>2368391197</v>
      </c>
      <c r="E67" s="5">
        <v>1594895784</v>
      </c>
      <c r="F67" s="5">
        <v>1423988844</v>
      </c>
      <c r="G67" s="5">
        <v>962122334</v>
      </c>
      <c r="I67" s="5">
        <v>3746299521</v>
      </c>
      <c r="J67" s="5">
        <v>3513686414</v>
      </c>
      <c r="K67" s="5">
        <v>2093259199</v>
      </c>
      <c r="L67" s="5">
        <v>1888526935</v>
      </c>
    </row>
    <row r="68" spans="3:12" ht="15.5" x14ac:dyDescent="0.35">
      <c r="C68" t="s">
        <v>28</v>
      </c>
      <c r="G68" s="5">
        <v>-917374457</v>
      </c>
      <c r="I68" s="5">
        <v>-917374457</v>
      </c>
      <c r="J68" s="5">
        <v>-986761503</v>
      </c>
      <c r="K68" s="5">
        <v>-592399862</v>
      </c>
      <c r="L68" s="5">
        <v>-604728038</v>
      </c>
    </row>
    <row r="69" spans="3:12" ht="15.5" x14ac:dyDescent="0.35">
      <c r="C69" t="s">
        <v>321</v>
      </c>
      <c r="G69" s="5">
        <v>-1219643988</v>
      </c>
      <c r="I69" s="5">
        <v>-1219643988</v>
      </c>
      <c r="J69" s="5">
        <v>-1293926480</v>
      </c>
      <c r="K69" s="5">
        <v>-665820961</v>
      </c>
      <c r="L69" s="5">
        <v>-742824060</v>
      </c>
    </row>
    <row r="70" spans="3:12" ht="15.5" x14ac:dyDescent="0.35">
      <c r="C70" t="s">
        <v>322</v>
      </c>
      <c r="G70" s="5">
        <v>302269531</v>
      </c>
      <c r="I70" s="5">
        <v>302269531</v>
      </c>
      <c r="J70" s="5">
        <v>307164977</v>
      </c>
      <c r="K70" s="5">
        <v>73421099</v>
      </c>
      <c r="L70" s="5">
        <v>138096022</v>
      </c>
    </row>
    <row r="71" spans="3:12" ht="15.5" x14ac:dyDescent="0.35">
      <c r="C71" t="s">
        <v>323</v>
      </c>
      <c r="G71" s="5">
        <v>-917374457</v>
      </c>
      <c r="I71" s="5">
        <v>-917374457</v>
      </c>
      <c r="J71" s="5">
        <v>-986761503</v>
      </c>
      <c r="K71" s="5">
        <v>-592399862</v>
      </c>
      <c r="L71" s="5">
        <v>-604728038</v>
      </c>
    </row>
    <row r="72" spans="3:12" ht="15.5" x14ac:dyDescent="0.35">
      <c r="C72" t="s">
        <v>97</v>
      </c>
      <c r="D72" s="5">
        <v>2368391197</v>
      </c>
      <c r="E72" s="5">
        <v>1594895784</v>
      </c>
      <c r="F72" s="5">
        <v>1423988844</v>
      </c>
      <c r="G72" s="5">
        <v>44747877</v>
      </c>
      <c r="I72" s="5">
        <v>2828925064</v>
      </c>
      <c r="J72" s="5">
        <v>2526924911</v>
      </c>
      <c r="K72" s="5">
        <v>1500859337</v>
      </c>
      <c r="L72" s="5">
        <v>1283798897</v>
      </c>
    </row>
    <row r="73" spans="3:12" ht="15.5" x14ac:dyDescent="0.35">
      <c r="C73" t="s">
        <v>98</v>
      </c>
      <c r="D73" s="5">
        <v>-35981267</v>
      </c>
      <c r="E73" s="5">
        <v>582946870</v>
      </c>
      <c r="F73" s="5">
        <v>-194628710</v>
      </c>
      <c r="G73" s="5">
        <v>-612499077</v>
      </c>
      <c r="I73" s="5">
        <v>-539812477</v>
      </c>
      <c r="J73" s="5">
        <v>1245111657</v>
      </c>
      <c r="K73" s="5">
        <v>-736851582</v>
      </c>
      <c r="L73" s="5">
        <v>-1771691537</v>
      </c>
    </row>
    <row r="74" spans="3:12" ht="15.5" x14ac:dyDescent="0.35">
      <c r="C74" t="s">
        <v>324</v>
      </c>
      <c r="D74" s="5">
        <v>-35981267</v>
      </c>
      <c r="E74" s="5">
        <v>582946870</v>
      </c>
      <c r="F74" s="5">
        <v>-194628710</v>
      </c>
      <c r="G74" s="5">
        <v>-612499077</v>
      </c>
      <c r="I74" s="5">
        <v>-539812477</v>
      </c>
      <c r="J74" s="5">
        <v>1245111657</v>
      </c>
      <c r="K74" s="5">
        <v>-736851582</v>
      </c>
      <c r="L74" s="5">
        <v>-1771691537</v>
      </c>
    </row>
    <row r="75" spans="3:12" ht="15.5" x14ac:dyDescent="0.35">
      <c r="C75" t="s">
        <v>99</v>
      </c>
      <c r="D75" s="5">
        <v>2332409930</v>
      </c>
      <c r="E75" s="5">
        <v>2177842654</v>
      </c>
      <c r="F75" s="5">
        <v>1229360134</v>
      </c>
      <c r="G75" s="5">
        <v>-567751200</v>
      </c>
      <c r="I75" s="5">
        <v>2289112587</v>
      </c>
      <c r="J75" s="5">
        <v>3772036568</v>
      </c>
      <c r="K75" s="5">
        <v>764007755</v>
      </c>
      <c r="L75" s="5">
        <v>-487892640</v>
      </c>
    </row>
    <row r="76" spans="3:12" ht="15.5" x14ac:dyDescent="0.35">
      <c r="C76" t="s">
        <v>100</v>
      </c>
      <c r="D76" s="5">
        <v>2368391197</v>
      </c>
      <c r="E76" s="5">
        <v>1594895784</v>
      </c>
      <c r="F76" s="5">
        <v>1423988844</v>
      </c>
      <c r="G76" s="5">
        <v>44747877</v>
      </c>
      <c r="I76" s="5">
        <v>2828925064</v>
      </c>
      <c r="J76" s="5">
        <v>2526924911</v>
      </c>
      <c r="K76" s="5">
        <v>1500859337</v>
      </c>
      <c r="L76" s="5">
        <v>1283798897</v>
      </c>
    </row>
    <row r="77" spans="3:12" ht="15.5" x14ac:dyDescent="0.35">
      <c r="C77" t="s">
        <v>8</v>
      </c>
      <c r="D77" s="5">
        <v>2332409930</v>
      </c>
      <c r="E77" s="5">
        <v>2177842654</v>
      </c>
      <c r="F77" s="5">
        <v>1229360134</v>
      </c>
      <c r="G77" s="5">
        <v>-567751200</v>
      </c>
      <c r="I77" s="5">
        <v>2289112587</v>
      </c>
      <c r="J77" s="5">
        <v>3772036568</v>
      </c>
      <c r="K77" s="5">
        <v>764007755</v>
      </c>
      <c r="L77" s="5">
        <v>-487892640</v>
      </c>
    </row>
    <row r="78" spans="3:12" ht="15.5" x14ac:dyDescent="0.35">
      <c r="C78" t="s">
        <v>101</v>
      </c>
    </row>
    <row r="79" spans="3:12" ht="15.5" x14ac:dyDescent="0.35">
      <c r="C79" t="s">
        <v>102</v>
      </c>
      <c r="D79" s="5">
        <v>2368391197</v>
      </c>
      <c r="E79" s="5">
        <v>1594895784</v>
      </c>
      <c r="F79" s="5">
        <v>1423988844</v>
      </c>
      <c r="G79" s="5">
        <v>44747877</v>
      </c>
      <c r="I79" s="5">
        <v>2828925064</v>
      </c>
      <c r="J79" s="5">
        <v>2526924911</v>
      </c>
      <c r="K79" s="5">
        <v>1500859337</v>
      </c>
      <c r="L79" s="5">
        <v>1283798897</v>
      </c>
    </row>
    <row r="80" spans="3:12" ht="15.5" x14ac:dyDescent="0.35">
      <c r="C80" t="s">
        <v>103</v>
      </c>
      <c r="D80" s="5">
        <v>2332409930</v>
      </c>
      <c r="E80" s="5">
        <v>2177842654</v>
      </c>
      <c r="F80" s="5">
        <v>1229360134</v>
      </c>
      <c r="G80" s="5">
        <v>-567751200</v>
      </c>
      <c r="I80" s="5">
        <v>2289112587</v>
      </c>
      <c r="J80" s="5">
        <v>3772036568</v>
      </c>
      <c r="K80" s="5">
        <v>764007755</v>
      </c>
      <c r="L80" s="5">
        <v>-487892640</v>
      </c>
    </row>
    <row r="81" spans="2:12" ht="15.5" x14ac:dyDescent="0.35">
      <c r="C81" t="s">
        <v>104</v>
      </c>
      <c r="D81" s="5">
        <v>2332409930</v>
      </c>
      <c r="E81" s="5">
        <v>2177842654</v>
      </c>
      <c r="F81" s="5">
        <v>1229360134</v>
      </c>
      <c r="G81" s="5">
        <v>-567751200</v>
      </c>
      <c r="I81" s="5">
        <v>2289112587</v>
      </c>
      <c r="J81" s="5">
        <v>3772036568</v>
      </c>
      <c r="K81" s="5">
        <v>764007755</v>
      </c>
      <c r="L81" s="5">
        <v>-487892640</v>
      </c>
    </row>
    <row r="83" spans="2:12" ht="15.5" x14ac:dyDescent="0.35">
      <c r="B83" t="s">
        <v>105</v>
      </c>
      <c r="C83" t="s">
        <v>106</v>
      </c>
    </row>
    <row r="84" spans="2:12" ht="15.5" x14ac:dyDescent="0.35">
      <c r="C84" t="s">
        <v>20</v>
      </c>
      <c r="D84" s="5">
        <v>5400923622</v>
      </c>
      <c r="E84" s="5">
        <v>14961895330</v>
      </c>
      <c r="F84" s="5">
        <v>8887933038</v>
      </c>
      <c r="G84" s="5">
        <v>8752375463</v>
      </c>
      <c r="I84" s="5">
        <v>8752375463</v>
      </c>
      <c r="J84" s="5">
        <v>7427641059</v>
      </c>
      <c r="K84" s="5">
        <v>18454038994</v>
      </c>
      <c r="L84" s="5">
        <v>18516687364</v>
      </c>
    </row>
    <row r="85" spans="2:12" ht="15.5" x14ac:dyDescent="0.35">
      <c r="C85" t="s">
        <v>108</v>
      </c>
    </row>
    <row r="86" spans="2:12" ht="15.5" x14ac:dyDescent="0.35">
      <c r="C86" t="s">
        <v>780</v>
      </c>
    </row>
    <row r="87" spans="2:12" ht="15.5" x14ac:dyDescent="0.35">
      <c r="C87" t="s">
        <v>2255</v>
      </c>
    </row>
    <row r="88" spans="2:12" ht="15.5" x14ac:dyDescent="0.35">
      <c r="C88" t="s">
        <v>85</v>
      </c>
      <c r="D88" s="5">
        <v>-672111112</v>
      </c>
      <c r="E88" s="5">
        <v>-636129843</v>
      </c>
      <c r="F88" s="5">
        <v>-1219076714</v>
      </c>
      <c r="G88" s="5">
        <v>-1024448005</v>
      </c>
      <c r="I88" s="5">
        <v>-1024448005</v>
      </c>
      <c r="J88" s="5">
        <v>-484635528</v>
      </c>
      <c r="K88" s="5">
        <v>-1729747185</v>
      </c>
      <c r="L88" s="5">
        <v>-992895603</v>
      </c>
    </row>
    <row r="89" spans="2:12" ht="15.5" x14ac:dyDescent="0.35">
      <c r="C89" t="s">
        <v>982</v>
      </c>
    </row>
    <row r="90" spans="2:12" ht="15.5" x14ac:dyDescent="0.35">
      <c r="C90" t="s">
        <v>396</v>
      </c>
    </row>
    <row r="91" spans="2:12" ht="15.5" x14ac:dyDescent="0.35">
      <c r="C91" t="s">
        <v>878</v>
      </c>
    </row>
    <row r="92" spans="2:12" ht="15.5" x14ac:dyDescent="0.35">
      <c r="C92" t="s">
        <v>983</v>
      </c>
    </row>
    <row r="93" spans="2:12" ht="15.5" x14ac:dyDescent="0.35">
      <c r="C93" t="s">
        <v>985</v>
      </c>
      <c r="D93" s="5">
        <v>31332571093</v>
      </c>
      <c r="E93" s="5">
        <v>39316906696</v>
      </c>
      <c r="F93" s="5">
        <v>31089226153</v>
      </c>
      <c r="G93" s="5">
        <v>36494201954</v>
      </c>
      <c r="I93" s="5">
        <v>36494201954</v>
      </c>
      <c r="J93" s="5">
        <v>49437745412</v>
      </c>
      <c r="K93" s="5">
        <v>31558954693</v>
      </c>
      <c r="L93" s="5">
        <v>25697316590</v>
      </c>
    </row>
    <row r="94" spans="2:12" ht="15.5" x14ac:dyDescent="0.35">
      <c r="C94" t="s">
        <v>113</v>
      </c>
      <c r="D94" s="5">
        <v>82160701965</v>
      </c>
      <c r="E94" s="5">
        <v>82973347794</v>
      </c>
      <c r="F94" s="5">
        <v>85175605704</v>
      </c>
      <c r="G94" s="5">
        <v>79257334324</v>
      </c>
      <c r="I94" s="5">
        <v>79257334324</v>
      </c>
      <c r="J94" s="5">
        <v>66167821900</v>
      </c>
      <c r="K94" s="5">
        <v>31846147854</v>
      </c>
      <c r="L94" s="5">
        <v>17470596026</v>
      </c>
    </row>
    <row r="95" spans="2:12" ht="15.5" x14ac:dyDescent="0.35">
      <c r="C95" t="s">
        <v>881</v>
      </c>
      <c r="D95" s="5">
        <v>48868762164</v>
      </c>
      <c r="E95" s="5">
        <v>45267565624</v>
      </c>
      <c r="F95" s="5">
        <v>33848275170</v>
      </c>
      <c r="G95" s="5">
        <v>26410972557</v>
      </c>
      <c r="I95" s="5">
        <v>26410972557</v>
      </c>
      <c r="J95" s="5">
        <v>30064205091</v>
      </c>
      <c r="K95" s="5">
        <v>31508135747</v>
      </c>
      <c r="L95" s="5">
        <v>30195012282</v>
      </c>
    </row>
    <row r="96" spans="2:12" ht="15.5" x14ac:dyDescent="0.35">
      <c r="C96" t="s">
        <v>2256</v>
      </c>
      <c r="D96" s="5">
        <v>48868762164</v>
      </c>
      <c r="E96" s="5">
        <v>45267565624</v>
      </c>
      <c r="F96" s="5">
        <v>33848275170</v>
      </c>
      <c r="G96" s="5">
        <v>26410972557</v>
      </c>
      <c r="I96" s="5">
        <v>26410972557</v>
      </c>
      <c r="J96" s="5">
        <v>30064205091</v>
      </c>
      <c r="K96" s="5">
        <v>31508135747</v>
      </c>
      <c r="L96" s="5">
        <v>30195012282</v>
      </c>
    </row>
    <row r="97" spans="3:12" ht="15.5" x14ac:dyDescent="0.35">
      <c r="C97" t="s">
        <v>121</v>
      </c>
      <c r="D97" s="5">
        <v>12627530525</v>
      </c>
      <c r="E97" s="5">
        <v>12755360985</v>
      </c>
      <c r="F97" s="5">
        <v>12910870446</v>
      </c>
      <c r="G97" s="5">
        <v>12836993337</v>
      </c>
      <c r="I97" s="5">
        <v>12836993337</v>
      </c>
      <c r="J97" s="5">
        <v>13250495756</v>
      </c>
      <c r="K97" s="5">
        <v>12737291111</v>
      </c>
      <c r="L97" s="5">
        <v>7872973195</v>
      </c>
    </row>
    <row r="98" spans="3:12" ht="15.5" x14ac:dyDescent="0.35">
      <c r="C98" t="s">
        <v>123</v>
      </c>
      <c r="D98" s="5">
        <v>225836754</v>
      </c>
      <c r="E98" s="5">
        <v>237766567</v>
      </c>
      <c r="F98" s="5">
        <v>296571382</v>
      </c>
      <c r="G98" s="5">
        <v>370146273</v>
      </c>
      <c r="I98" s="5">
        <v>370146273</v>
      </c>
      <c r="J98" s="5">
        <v>693985990</v>
      </c>
      <c r="K98" s="5">
        <v>1010200186</v>
      </c>
    </row>
    <row r="99" spans="3:12" ht="15.5" x14ac:dyDescent="0.35">
      <c r="C99" t="s">
        <v>119</v>
      </c>
      <c r="D99" s="5">
        <v>855720712</v>
      </c>
      <c r="E99" s="5">
        <v>855720712</v>
      </c>
      <c r="F99" s="5">
        <v>855720712</v>
      </c>
      <c r="G99" s="5">
        <v>855720712</v>
      </c>
      <c r="I99" s="5">
        <v>855720712</v>
      </c>
      <c r="J99" s="5">
        <v>687623122</v>
      </c>
      <c r="K99" s="5">
        <v>731643485</v>
      </c>
      <c r="L99" s="5">
        <v>450386811</v>
      </c>
    </row>
    <row r="100" spans="3:12" ht="15.5" x14ac:dyDescent="0.35">
      <c r="C100" t="s">
        <v>224</v>
      </c>
    </row>
    <row r="101" spans="3:12" ht="15.5" x14ac:dyDescent="0.35">
      <c r="C101" t="s">
        <v>127</v>
      </c>
      <c r="D101" s="5">
        <v>426428567920</v>
      </c>
      <c r="E101" s="5">
        <v>441373587189</v>
      </c>
      <c r="F101" s="5">
        <v>324997520115</v>
      </c>
      <c r="G101" s="5">
        <v>306175510140</v>
      </c>
      <c r="I101" s="5">
        <v>306175510140</v>
      </c>
      <c r="J101" s="5">
        <v>303071537483</v>
      </c>
      <c r="K101" s="5">
        <v>293113078294</v>
      </c>
      <c r="L101" s="5">
        <v>249050970769</v>
      </c>
    </row>
    <row r="102" spans="3:12" ht="15.5" x14ac:dyDescent="0.35">
      <c r="C102" t="s">
        <v>128</v>
      </c>
    </row>
    <row r="103" spans="3:12" ht="15.5" x14ac:dyDescent="0.35">
      <c r="C103" t="s">
        <v>129</v>
      </c>
    </row>
    <row r="104" spans="3:12" ht="15.5" x14ac:dyDescent="0.35">
      <c r="C104" t="s">
        <v>890</v>
      </c>
      <c r="D104" s="5">
        <v>1737689491</v>
      </c>
      <c r="E104" s="5">
        <v>3957482013</v>
      </c>
      <c r="F104" s="5">
        <v>6278317374</v>
      </c>
      <c r="G104" s="5">
        <v>11264203762</v>
      </c>
      <c r="I104" s="5">
        <v>11264203762</v>
      </c>
    </row>
    <row r="105" spans="3:12" ht="15.5" x14ac:dyDescent="0.35">
      <c r="C105" t="s">
        <v>892</v>
      </c>
    </row>
    <row r="106" spans="3:12" ht="15.5" x14ac:dyDescent="0.35">
      <c r="C106" t="s">
        <v>895</v>
      </c>
    </row>
    <row r="107" spans="3:12" ht="15.5" x14ac:dyDescent="0.35">
      <c r="C107" t="s">
        <v>891</v>
      </c>
      <c r="D107" s="5">
        <v>22147808171</v>
      </c>
      <c r="E107" s="5">
        <v>22811407002</v>
      </c>
      <c r="F107" s="5">
        <v>14597319303</v>
      </c>
      <c r="G107" s="5">
        <v>8836248687</v>
      </c>
      <c r="I107" s="5">
        <v>8836248687</v>
      </c>
      <c r="J107" s="5">
        <v>8624994162</v>
      </c>
      <c r="K107" s="5">
        <v>7157921494</v>
      </c>
      <c r="L107" s="5">
        <v>13501821187</v>
      </c>
    </row>
    <row r="108" spans="3:12" ht="15.5" x14ac:dyDescent="0.35">
      <c r="C108" t="s">
        <v>136</v>
      </c>
      <c r="D108" s="5">
        <v>181628427</v>
      </c>
      <c r="E108" s="5">
        <v>389632359</v>
      </c>
      <c r="F108" s="5">
        <v>508189502</v>
      </c>
      <c r="G108" s="5">
        <v>428420004</v>
      </c>
      <c r="I108" s="5">
        <v>428420004</v>
      </c>
      <c r="J108" s="5">
        <v>480425897</v>
      </c>
      <c r="K108" s="5">
        <v>291367802</v>
      </c>
      <c r="L108" s="5">
        <v>835062480</v>
      </c>
    </row>
    <row r="109" spans="3:12" ht="15.5" x14ac:dyDescent="0.35">
      <c r="C109" t="s">
        <v>137</v>
      </c>
      <c r="D109" s="5">
        <v>5964009099</v>
      </c>
      <c r="E109" s="5">
        <v>5973826599</v>
      </c>
      <c r="F109" s="5">
        <v>6756252373</v>
      </c>
      <c r="G109" s="5">
        <v>6593889743</v>
      </c>
      <c r="I109" s="5">
        <v>6593889743</v>
      </c>
      <c r="J109" s="5">
        <v>3015230826</v>
      </c>
      <c r="K109" s="5">
        <v>1529913238</v>
      </c>
      <c r="L109" s="5">
        <v>806960631</v>
      </c>
    </row>
    <row r="110" spans="3:12" ht="15.5" x14ac:dyDescent="0.35">
      <c r="C110" t="s">
        <v>133</v>
      </c>
      <c r="D110" s="5">
        <v>78194973417</v>
      </c>
      <c r="E110" s="5">
        <v>76563995672</v>
      </c>
      <c r="F110" s="5">
        <v>80269784596</v>
      </c>
      <c r="G110" s="5">
        <v>76534188987</v>
      </c>
      <c r="I110" s="5">
        <v>76534188987</v>
      </c>
      <c r="J110" s="5">
        <v>64877198125</v>
      </c>
      <c r="K110" s="5">
        <v>31478459913</v>
      </c>
      <c r="L110" s="5">
        <v>13256656524</v>
      </c>
    </row>
    <row r="111" spans="3:12" ht="15.5" x14ac:dyDescent="0.35">
      <c r="C111" t="s">
        <v>610</v>
      </c>
      <c r="D111" s="5">
        <v>-40790587015</v>
      </c>
      <c r="E111" s="5">
        <v>-41330070972</v>
      </c>
      <c r="F111" s="5">
        <v>-54264851927</v>
      </c>
      <c r="G111" s="5">
        <v>-47789293161</v>
      </c>
      <c r="I111" s="5">
        <v>-47789293161</v>
      </c>
      <c r="J111" s="5">
        <v>-23109818595</v>
      </c>
      <c r="K111" s="5">
        <v>6214157180</v>
      </c>
      <c r="L111" s="5">
        <v>-1960732910</v>
      </c>
    </row>
    <row r="112" spans="3:12" ht="15.5" x14ac:dyDescent="0.35">
      <c r="C112" t="s">
        <v>902</v>
      </c>
      <c r="D112" s="5">
        <v>-40790587015</v>
      </c>
      <c r="E112" s="5">
        <v>-41330070972</v>
      </c>
      <c r="F112" s="5">
        <v>-54264851927</v>
      </c>
      <c r="G112" s="5">
        <v>-47789293161</v>
      </c>
      <c r="I112" s="5">
        <v>-47789293161</v>
      </c>
      <c r="J112" s="5">
        <v>-23109818595</v>
      </c>
      <c r="K112" s="5">
        <v>6214157180</v>
      </c>
      <c r="L112" s="5">
        <v>-1960732910</v>
      </c>
    </row>
    <row r="113" spans="2:12" ht="15.5" x14ac:dyDescent="0.35">
      <c r="C113" t="s">
        <v>154</v>
      </c>
      <c r="D113" s="5">
        <v>298193391502</v>
      </c>
      <c r="E113" s="5">
        <v>315470820701</v>
      </c>
      <c r="F113" s="5">
        <v>201272596280</v>
      </c>
      <c r="G113" s="5">
        <v>183679946440</v>
      </c>
      <c r="I113" s="5">
        <v>183679946440</v>
      </c>
      <c r="J113" s="5">
        <v>182865086370</v>
      </c>
      <c r="K113" s="5">
        <v>176678663749</v>
      </c>
      <c r="L113" s="5">
        <v>133380563980</v>
      </c>
    </row>
    <row r="114" spans="2:12" ht="15.5" x14ac:dyDescent="0.35">
      <c r="C114" t="s">
        <v>155</v>
      </c>
    </row>
    <row r="115" spans="2:12" ht="15.5" x14ac:dyDescent="0.35">
      <c r="C115" t="s">
        <v>156</v>
      </c>
      <c r="D115" s="5">
        <v>100000000000</v>
      </c>
      <c r="E115" s="5">
        <v>100000000000</v>
      </c>
      <c r="F115" s="5">
        <v>100000000000</v>
      </c>
      <c r="G115" s="5">
        <v>100000000000</v>
      </c>
      <c r="I115" s="5">
        <v>100000000000</v>
      </c>
      <c r="J115" s="5">
        <v>100000000000</v>
      </c>
      <c r="K115" s="5">
        <v>100000000000</v>
      </c>
      <c r="L115" s="5">
        <v>100000000000</v>
      </c>
    </row>
    <row r="116" spans="2:12" ht="15.5" x14ac:dyDescent="0.35">
      <c r="C116" t="s">
        <v>157</v>
      </c>
      <c r="D116" s="5">
        <v>13381942138</v>
      </c>
      <c r="E116" s="5">
        <v>13381942138</v>
      </c>
      <c r="F116" s="5">
        <v>13381942138</v>
      </c>
      <c r="G116" s="5">
        <v>13381942138</v>
      </c>
      <c r="I116" s="5">
        <v>13381942138</v>
      </c>
      <c r="J116" s="5">
        <v>13381942138</v>
      </c>
      <c r="K116" s="5">
        <v>13381942138</v>
      </c>
      <c r="L116" s="5">
        <v>13381942138</v>
      </c>
    </row>
    <row r="117" spans="2:12" ht="15.5" x14ac:dyDescent="0.35">
      <c r="C117" t="s">
        <v>158</v>
      </c>
      <c r="D117" s="5">
        <v>15525345391</v>
      </c>
      <c r="E117" s="5">
        <v>13156954194</v>
      </c>
      <c r="F117" s="5">
        <v>11562058411</v>
      </c>
      <c r="G117" s="5">
        <v>10138069567</v>
      </c>
      <c r="I117" s="5">
        <v>10138069567</v>
      </c>
      <c r="J117" s="5">
        <v>7309144503</v>
      </c>
      <c r="K117" s="5">
        <v>4782219592</v>
      </c>
      <c r="L117" s="5">
        <v>3281360255</v>
      </c>
    </row>
    <row r="118" spans="2:12" ht="15.5" x14ac:dyDescent="0.35">
      <c r="C118" t="s">
        <v>159</v>
      </c>
    </row>
    <row r="119" spans="2:12" ht="15.5" x14ac:dyDescent="0.35">
      <c r="C119" t="s">
        <v>160</v>
      </c>
      <c r="D119" s="5">
        <v>15525345391</v>
      </c>
      <c r="E119" s="5">
        <v>13156954194</v>
      </c>
      <c r="F119" s="5">
        <v>11562058411</v>
      </c>
      <c r="G119" s="5">
        <v>10138069567</v>
      </c>
      <c r="I119" s="5">
        <v>10138069567</v>
      </c>
      <c r="J119" s="5">
        <v>7309144503</v>
      </c>
      <c r="K119" s="5">
        <v>4782219592</v>
      </c>
      <c r="L119" s="5">
        <v>3281360255</v>
      </c>
    </row>
    <row r="120" spans="2:12" ht="15.5" x14ac:dyDescent="0.35">
      <c r="C120" t="s">
        <v>161</v>
      </c>
      <c r="D120" s="5">
        <v>15525345391</v>
      </c>
      <c r="E120" s="5">
        <v>13156954194</v>
      </c>
      <c r="F120" s="5">
        <v>11562058411</v>
      </c>
      <c r="G120" s="5">
        <v>10138069567</v>
      </c>
      <c r="I120" s="5">
        <v>10138069567</v>
      </c>
      <c r="J120" s="5">
        <v>7309144503</v>
      </c>
      <c r="K120" s="5">
        <v>4782219592</v>
      </c>
      <c r="L120" s="5">
        <v>3281360255</v>
      </c>
    </row>
    <row r="121" spans="2:12" ht="15.5" x14ac:dyDescent="0.35">
      <c r="C121" t="s">
        <v>10</v>
      </c>
      <c r="D121" s="5">
        <v>128235176417</v>
      </c>
      <c r="E121" s="5">
        <v>125902766489</v>
      </c>
      <c r="F121" s="5">
        <v>123724923835</v>
      </c>
      <c r="G121" s="5">
        <v>122495563700</v>
      </c>
      <c r="I121" s="5">
        <v>122495563700</v>
      </c>
      <c r="J121" s="5">
        <v>120206451113</v>
      </c>
      <c r="K121" s="5">
        <v>116434414545</v>
      </c>
      <c r="L121" s="5">
        <v>115670406790</v>
      </c>
    </row>
    <row r="122" spans="2:12" ht="15.5" x14ac:dyDescent="0.35">
      <c r="C122" t="s">
        <v>163</v>
      </c>
      <c r="D122" s="5">
        <v>426428567919</v>
      </c>
      <c r="E122" s="5">
        <v>441373587190</v>
      </c>
      <c r="F122" s="5">
        <v>324997520115</v>
      </c>
      <c r="G122" s="5">
        <v>306175510140</v>
      </c>
      <c r="I122" s="5">
        <v>306175510140</v>
      </c>
      <c r="J122" s="5">
        <v>303071537483</v>
      </c>
      <c r="K122" s="5">
        <v>293113078294</v>
      </c>
      <c r="L122" s="5">
        <v>249050970770</v>
      </c>
    </row>
    <row r="123" spans="2:12" ht="15.5" x14ac:dyDescent="0.35">
      <c r="C123" t="s">
        <v>164</v>
      </c>
      <c r="D123" s="5">
        <v>1000000000</v>
      </c>
      <c r="E123" s="5">
        <v>1000000000</v>
      </c>
      <c r="F123" s="5">
        <v>1000000000</v>
      </c>
      <c r="G123" s="5">
        <v>1000000000</v>
      </c>
      <c r="I123" s="5">
        <v>1000000000</v>
      </c>
      <c r="J123" s="5">
        <v>1000000000</v>
      </c>
      <c r="K123" s="5">
        <v>1000000000</v>
      </c>
      <c r="L123" s="5">
        <v>1000000000</v>
      </c>
    </row>
    <row r="125" spans="2:12" ht="15.5" x14ac:dyDescent="0.35">
      <c r="B125" t="s">
        <v>165</v>
      </c>
      <c r="C125" t="s">
        <v>166</v>
      </c>
      <c r="D125" s="5">
        <v>-21217037035</v>
      </c>
      <c r="E125" s="5">
        <v>94343403339</v>
      </c>
      <c r="F125" s="5">
        <v>-2259903913</v>
      </c>
      <c r="G125" s="5">
        <v>-22153669617</v>
      </c>
      <c r="I125" s="5">
        <v>-9060379268</v>
      </c>
      <c r="J125" s="5">
        <v>-37895037948</v>
      </c>
      <c r="K125" s="5">
        <v>-11022677127</v>
      </c>
      <c r="L125" s="5">
        <v>4348915380</v>
      </c>
    </row>
    <row r="126" spans="2:12" ht="15.5" x14ac:dyDescent="0.35">
      <c r="C126" t="s">
        <v>920</v>
      </c>
    </row>
    <row r="127" spans="2:12" ht="15.5" x14ac:dyDescent="0.35">
      <c r="C127" t="s">
        <v>2257</v>
      </c>
      <c r="D127" s="5">
        <v>43894374444</v>
      </c>
      <c r="E127" s="5">
        <v>173689476980</v>
      </c>
      <c r="F127" s="5">
        <v>62309872908</v>
      </c>
      <c r="G127" s="5">
        <v>106492863230</v>
      </c>
      <c r="I127" s="5">
        <v>283505366340</v>
      </c>
      <c r="J127" s="5">
        <v>162525724812</v>
      </c>
      <c r="K127" s="5">
        <v>132002236575</v>
      </c>
      <c r="L127" s="5">
        <v>100460517970</v>
      </c>
    </row>
    <row r="128" spans="2:12" ht="15.5" x14ac:dyDescent="0.35">
      <c r="C128" t="s">
        <v>2258</v>
      </c>
      <c r="G128" s="5">
        <v>-61679854066</v>
      </c>
      <c r="J128" s="5">
        <v>18825573696</v>
      </c>
      <c r="K128" s="5">
        <v>21935203868</v>
      </c>
      <c r="L128" s="5">
        <v>35640128210</v>
      </c>
    </row>
    <row r="129" spans="3:12" ht="15.5" x14ac:dyDescent="0.35">
      <c r="C129" t="s">
        <v>996</v>
      </c>
      <c r="G129" s="5">
        <v>-10216672320</v>
      </c>
      <c r="J129" s="5">
        <v>1225781423</v>
      </c>
      <c r="K129" s="5">
        <v>13727278933</v>
      </c>
      <c r="L129" s="5">
        <v>8085881654</v>
      </c>
    </row>
    <row r="130" spans="3:12" ht="15.5" x14ac:dyDescent="0.35">
      <c r="C130" t="s">
        <v>921</v>
      </c>
    </row>
    <row r="131" spans="3:12" ht="15.5" x14ac:dyDescent="0.35">
      <c r="C131" t="s">
        <v>2259</v>
      </c>
      <c r="D131" s="5">
        <v>-61357845826</v>
      </c>
      <c r="E131" s="5">
        <v>-74906233136</v>
      </c>
      <c r="F131" s="5">
        <v>-60458785503</v>
      </c>
      <c r="G131" s="5">
        <v>-96508226492</v>
      </c>
      <c r="I131" s="5">
        <v>-273923435213</v>
      </c>
      <c r="J131" s="5">
        <v>-155179016396</v>
      </c>
      <c r="K131" s="5">
        <v>-124074801626</v>
      </c>
      <c r="L131" s="5">
        <v>-88225835643</v>
      </c>
    </row>
    <row r="132" spans="3:12" ht="15.5" x14ac:dyDescent="0.35">
      <c r="C132" t="s">
        <v>995</v>
      </c>
    </row>
    <row r="133" spans="3:12" ht="15.5" x14ac:dyDescent="0.35">
      <c r="C133" t="s">
        <v>2260</v>
      </c>
      <c r="D133" s="5">
        <v>-3753565653</v>
      </c>
      <c r="E133" s="5">
        <v>-4062585188</v>
      </c>
      <c r="F133" s="5">
        <v>-4110991318</v>
      </c>
      <c r="G133" s="5">
        <v>-3933253275</v>
      </c>
      <c r="I133" s="5">
        <v>-17684832429</v>
      </c>
      <c r="J133" s="5">
        <v>-14325619730</v>
      </c>
      <c r="K133" s="5">
        <v>-13067932870</v>
      </c>
      <c r="L133" s="5">
        <v>-12479612496</v>
      </c>
    </row>
    <row r="134" spans="3:12" ht="15.5" x14ac:dyDescent="0.35">
      <c r="C134" t="s">
        <v>1735</v>
      </c>
    </row>
    <row r="135" spans="3:12" ht="15.5" x14ac:dyDescent="0.35">
      <c r="C135" t="s">
        <v>1290</v>
      </c>
    </row>
    <row r="136" spans="3:12" ht="15.5" x14ac:dyDescent="0.35">
      <c r="C136" t="s">
        <v>623</v>
      </c>
      <c r="E136" s="5">
        <v>-377255317</v>
      </c>
      <c r="G136" s="5">
        <v>797846662</v>
      </c>
      <c r="I136" s="5">
        <v>-957477966</v>
      </c>
      <c r="J136" s="5">
        <v>-2233946128</v>
      </c>
      <c r="K136" s="5">
        <v>-2637978399</v>
      </c>
      <c r="L136" s="5">
        <v>-2280447543</v>
      </c>
    </row>
    <row r="137" spans="3:12" ht="15.5" x14ac:dyDescent="0.35">
      <c r="C137" t="s">
        <v>2261</v>
      </c>
      <c r="G137" s="5">
        <v>42893626644</v>
      </c>
      <c r="J137" s="5">
        <v>-48733535625</v>
      </c>
      <c r="K137" s="5">
        <v>-38906683608</v>
      </c>
      <c r="L137" s="5">
        <v>-36851716772</v>
      </c>
    </row>
    <row r="138" spans="3:12" ht="15.5" x14ac:dyDescent="0.35">
      <c r="C138" t="s">
        <v>224</v>
      </c>
    </row>
    <row r="139" spans="3:12" ht="15.5" x14ac:dyDescent="0.35">
      <c r="C139" t="s">
        <v>172</v>
      </c>
      <c r="D139" s="5">
        <v>737600000</v>
      </c>
      <c r="F139" s="5">
        <v>-1283800000</v>
      </c>
      <c r="G139" s="5">
        <v>-1283800000</v>
      </c>
      <c r="I139" s="5">
        <v>-1283800000</v>
      </c>
    </row>
    <row r="140" spans="3:12" ht="15.5" x14ac:dyDescent="0.35">
      <c r="C140" t="s">
        <v>173</v>
      </c>
      <c r="D140" s="5">
        <v>-4731574674</v>
      </c>
      <c r="E140" s="5">
        <v>980598953</v>
      </c>
      <c r="F140" s="5">
        <v>1129261489</v>
      </c>
      <c r="G140" s="5">
        <v>506874476</v>
      </c>
      <c r="I140" s="5">
        <v>17068913672</v>
      </c>
      <c r="J140" s="5">
        <v>22973640013</v>
      </c>
      <c r="K140" s="5">
        <v>7490028757</v>
      </c>
      <c r="L140" s="5">
        <v>-14278932875</v>
      </c>
    </row>
    <row r="141" spans="3:12" ht="15.5" x14ac:dyDescent="0.35">
      <c r="C141" t="s">
        <v>2262</v>
      </c>
    </row>
    <row r="142" spans="3:12" ht="15.5" x14ac:dyDescent="0.35">
      <c r="C142" t="s">
        <v>946</v>
      </c>
    </row>
    <row r="143" spans="3:12" ht="15.5" x14ac:dyDescent="0.35">
      <c r="C143" t="s">
        <v>2263</v>
      </c>
    </row>
    <row r="144" spans="3:12" ht="15.5" x14ac:dyDescent="0.35">
      <c r="C144" t="s">
        <v>335</v>
      </c>
      <c r="F144" s="5">
        <v>-6656833</v>
      </c>
      <c r="G144" s="5">
        <v>11828327</v>
      </c>
      <c r="I144" s="5">
        <v>5914167</v>
      </c>
      <c r="J144" s="5">
        <v>283180000</v>
      </c>
    </row>
    <row r="145" spans="3:12" ht="15.5" x14ac:dyDescent="0.35">
      <c r="C145" t="s">
        <v>2264</v>
      </c>
    </row>
    <row r="146" spans="3:12" ht="15.5" x14ac:dyDescent="0.35">
      <c r="C146" t="s">
        <v>2265</v>
      </c>
    </row>
    <row r="147" spans="3:12" ht="15.5" x14ac:dyDescent="0.35">
      <c r="C147" t="s">
        <v>2266</v>
      </c>
      <c r="D147" s="5">
        <v>38293758</v>
      </c>
      <c r="E147" s="5">
        <v>38293758</v>
      </c>
      <c r="F147" s="5">
        <v>38293757</v>
      </c>
      <c r="G147" s="5">
        <v>38293758</v>
      </c>
      <c r="I147" s="5">
        <v>153175035</v>
      </c>
      <c r="J147" s="5">
        <v>-1796446923</v>
      </c>
      <c r="K147" s="5">
        <v>-2048998266</v>
      </c>
      <c r="L147" s="5">
        <v>168248392</v>
      </c>
    </row>
    <row r="148" spans="3:12" ht="15.5" x14ac:dyDescent="0.35">
      <c r="C148" t="s">
        <v>2267</v>
      </c>
      <c r="D148" s="5">
        <v>-6856394033</v>
      </c>
      <c r="E148" s="5">
        <v>-708177980</v>
      </c>
      <c r="F148" s="5">
        <v>195794690</v>
      </c>
      <c r="G148" s="5">
        <v>-1430727680</v>
      </c>
      <c r="I148" s="5">
        <v>11261159728</v>
      </c>
      <c r="J148" s="5">
        <v>11734331414</v>
      </c>
      <c r="K148" s="5">
        <v>5852644423</v>
      </c>
      <c r="L148" s="5">
        <v>-12743048008</v>
      </c>
    </row>
    <row r="149" spans="3:12" ht="15.5" x14ac:dyDescent="0.35">
      <c r="C149" t="s">
        <v>2268</v>
      </c>
      <c r="D149" s="5">
        <v>2251293031</v>
      </c>
      <c r="E149" s="5">
        <v>1731388975</v>
      </c>
      <c r="F149" s="5">
        <v>1210980315</v>
      </c>
      <c r="G149" s="5">
        <v>2071663670</v>
      </c>
      <c r="I149" s="5">
        <v>6248025096</v>
      </c>
      <c r="J149" s="5">
        <v>14334160607</v>
      </c>
      <c r="K149" s="5">
        <v>6162908025</v>
      </c>
      <c r="L149" s="5">
        <v>-1335828059</v>
      </c>
    </row>
    <row r="150" spans="3:12" ht="15.5" x14ac:dyDescent="0.35">
      <c r="C150" t="s">
        <v>2269</v>
      </c>
    </row>
    <row r="151" spans="3:12" ht="15.5" x14ac:dyDescent="0.35">
      <c r="C151" t="s">
        <v>535</v>
      </c>
      <c r="D151" s="5">
        <v>-50000000</v>
      </c>
      <c r="J151" s="5">
        <v>-4850000</v>
      </c>
      <c r="K151" s="5">
        <v>-816027027</v>
      </c>
    </row>
    <row r="152" spans="3:12" ht="15.5" x14ac:dyDescent="0.35">
      <c r="C152" t="s">
        <v>2270</v>
      </c>
    </row>
    <row r="153" spans="3:12" ht="15.5" x14ac:dyDescent="0.35">
      <c r="C153" t="s">
        <v>485</v>
      </c>
    </row>
    <row r="154" spans="3:12" ht="15.5" x14ac:dyDescent="0.35">
      <c r="C154" t="s">
        <v>2271</v>
      </c>
    </row>
    <row r="155" spans="3:12" ht="15.5" x14ac:dyDescent="0.35">
      <c r="C155" t="s">
        <v>2272</v>
      </c>
    </row>
    <row r="156" spans="3:12" ht="15.5" x14ac:dyDescent="0.35">
      <c r="C156" t="s">
        <v>2273</v>
      </c>
    </row>
    <row r="157" spans="3:12" ht="15.5" x14ac:dyDescent="0.35">
      <c r="C157" t="s">
        <v>2274</v>
      </c>
    </row>
    <row r="158" spans="3:12" ht="15.5" x14ac:dyDescent="0.35">
      <c r="C158" t="s">
        <v>175</v>
      </c>
      <c r="D158" s="5">
        <v>-114767430</v>
      </c>
      <c r="E158" s="5">
        <v>-80905800</v>
      </c>
      <c r="F158" s="5">
        <v>-309150440</v>
      </c>
      <c r="G158" s="5">
        <v>-184183599</v>
      </c>
      <c r="I158" s="5">
        <v>-599360354</v>
      </c>
      <c r="J158" s="5">
        <v>-1576735085</v>
      </c>
      <c r="K158" s="5">
        <v>-1660498398</v>
      </c>
      <c r="L158" s="5">
        <v>-368305200</v>
      </c>
    </row>
    <row r="159" spans="3:12" ht="15.5" x14ac:dyDescent="0.35">
      <c r="C159" t="s">
        <v>189</v>
      </c>
      <c r="D159" s="5">
        <v>737600000</v>
      </c>
      <c r="F159" s="5">
        <v>-1283800000</v>
      </c>
      <c r="G159" s="5">
        <v>-1283800000</v>
      </c>
      <c r="I159" s="5">
        <v>-1283800000</v>
      </c>
    </row>
    <row r="160" spans="3:12" ht="15.5" x14ac:dyDescent="0.35">
      <c r="C160" t="s">
        <v>210</v>
      </c>
    </row>
    <row r="161" spans="2:12" ht="15.5" x14ac:dyDescent="0.35">
      <c r="C161" t="s">
        <v>711</v>
      </c>
      <c r="D161" s="5">
        <v>737600000</v>
      </c>
      <c r="F161" s="5">
        <v>-1283800000</v>
      </c>
      <c r="G161" s="5">
        <v>-1283800000</v>
      </c>
      <c r="I161" s="5">
        <v>-1283800000</v>
      </c>
    </row>
    <row r="162" spans="2:12" ht="15.5" x14ac:dyDescent="0.35">
      <c r="C162" t="s">
        <v>157</v>
      </c>
    </row>
    <row r="163" spans="2:12" ht="15.5" x14ac:dyDescent="0.35">
      <c r="C163" t="s">
        <v>435</v>
      </c>
    </row>
    <row r="164" spans="2:12" ht="15.5" x14ac:dyDescent="0.35">
      <c r="C164" t="s">
        <v>211</v>
      </c>
    </row>
    <row r="165" spans="2:12" ht="15.5" x14ac:dyDescent="0.35">
      <c r="C165" t="s">
        <v>226</v>
      </c>
      <c r="D165" s="5">
        <v>-25211011709</v>
      </c>
      <c r="E165" s="5">
        <v>95324002292</v>
      </c>
      <c r="F165" s="5">
        <v>-2414442424</v>
      </c>
      <c r="G165" s="5">
        <v>-22930595141</v>
      </c>
      <c r="I165" s="5">
        <v>6724734404</v>
      </c>
      <c r="J165" s="5">
        <v>-14921397935</v>
      </c>
      <c r="K165" s="5">
        <v>-3532648370</v>
      </c>
      <c r="L165" s="5">
        <v>-9930017495</v>
      </c>
    </row>
    <row r="166" spans="2:12" ht="15.5" x14ac:dyDescent="0.35">
      <c r="C166" t="s">
        <v>227</v>
      </c>
      <c r="F166" s="5">
        <v>41177375463</v>
      </c>
      <c r="I166" s="5">
        <v>34452641059</v>
      </c>
      <c r="J166" s="5">
        <v>49374038994</v>
      </c>
      <c r="K166" s="5">
        <v>52906687364</v>
      </c>
      <c r="L166" s="5">
        <v>62836704859</v>
      </c>
    </row>
    <row r="167" spans="2:12" ht="15.5" x14ac:dyDescent="0.35">
      <c r="C167" t="s">
        <v>229</v>
      </c>
      <c r="D167" s="5">
        <v>-25211011709</v>
      </c>
      <c r="E167" s="5">
        <v>95324002292</v>
      </c>
      <c r="F167" s="5">
        <v>38762933039</v>
      </c>
      <c r="G167" s="5">
        <v>-22930595141</v>
      </c>
      <c r="I167" s="5">
        <v>41177375463</v>
      </c>
      <c r="J167" s="5">
        <v>34452641059</v>
      </c>
      <c r="K167" s="5">
        <v>49374038994</v>
      </c>
      <c r="L167" s="5">
        <v>52906687364</v>
      </c>
    </row>
    <row r="169" spans="2:12" ht="15.5" x14ac:dyDescent="0.35">
      <c r="B169" t="s">
        <v>230</v>
      </c>
      <c r="C169" t="s">
        <v>12</v>
      </c>
      <c r="D169" s="5">
        <v>1000000000</v>
      </c>
      <c r="E169" s="5">
        <v>1000000000</v>
      </c>
      <c r="F169" s="5">
        <v>1000000000</v>
      </c>
      <c r="G169" s="5">
        <v>1000000000</v>
      </c>
      <c r="I169" s="5">
        <v>1000000000</v>
      </c>
      <c r="J169" s="5">
        <v>1000000000</v>
      </c>
      <c r="K169" s="5">
        <v>1000000000</v>
      </c>
      <c r="L169" s="5">
        <v>1000000000</v>
      </c>
    </row>
    <row r="170" spans="2:12" ht="15.5" x14ac:dyDescent="0.35">
      <c r="C170" t="s">
        <v>231</v>
      </c>
      <c r="D170" s="6">
        <v>2.37</v>
      </c>
      <c r="E170" s="6">
        <v>1.59</v>
      </c>
      <c r="F170" s="6">
        <v>1.42</v>
      </c>
      <c r="G170" s="6">
        <v>0.04</v>
      </c>
    </row>
    <row r="171" spans="2:12" ht="15.5" x14ac:dyDescent="0.35">
      <c r="C171" t="s">
        <v>232</v>
      </c>
      <c r="D171" s="6">
        <v>59.92</v>
      </c>
      <c r="E171" s="6">
        <v>83.65</v>
      </c>
      <c r="F171" s="6">
        <v>97.89</v>
      </c>
      <c r="G171" s="5">
        <v>3625</v>
      </c>
    </row>
    <row r="172" spans="2:12" ht="15.5" x14ac:dyDescent="0.35">
      <c r="C172" t="s">
        <v>67</v>
      </c>
      <c r="D172" s="6">
        <v>7.54</v>
      </c>
      <c r="E172" s="6">
        <v>5.01</v>
      </c>
      <c r="F172" s="5">
        <v>9</v>
      </c>
      <c r="G172" s="6">
        <v>8.83</v>
      </c>
    </row>
    <row r="173" spans="2:12" ht="15.5" x14ac:dyDescent="0.35">
      <c r="C173" t="s">
        <v>233</v>
      </c>
      <c r="D173" s="5">
        <v>3020000000</v>
      </c>
      <c r="E173" s="5">
        <v>2770000000</v>
      </c>
      <c r="F173" s="5">
        <v>1190000000</v>
      </c>
      <c r="G173" s="5">
        <v>2170000000</v>
      </c>
    </row>
    <row r="174" spans="2:12" ht="15.5" x14ac:dyDescent="0.35">
      <c r="C174" t="s">
        <v>234</v>
      </c>
      <c r="D174" s="6">
        <v>5.6000000000000008E-3</v>
      </c>
      <c r="E174" s="6">
        <v>3.5999999999999999E-3</v>
      </c>
      <c r="F174" s="6">
        <v>4.4000000000000003E-3</v>
      </c>
      <c r="G174" s="6">
        <v>1E-4</v>
      </c>
    </row>
    <row r="175" spans="2:12" ht="15.5" x14ac:dyDescent="0.35">
      <c r="C175" t="s">
        <v>235</v>
      </c>
      <c r="D175" s="6">
        <v>1.8500000000000003E-2</v>
      </c>
      <c r="E175" s="6">
        <v>1.2699999999999999E-2</v>
      </c>
      <c r="F175" s="6">
        <v>1.15E-2</v>
      </c>
      <c r="G175" s="6">
        <v>4.0000000000000002E-4</v>
      </c>
    </row>
    <row r="176" spans="2:12" ht="15.5" x14ac:dyDescent="0.35">
      <c r="C176" t="s">
        <v>236</v>
      </c>
      <c r="D176" s="6">
        <v>6.3E-3</v>
      </c>
      <c r="E176" s="6">
        <v>4.1999999999999997E-3</v>
      </c>
      <c r="F176" s="6">
        <v>2.8000000000000004E-3</v>
      </c>
      <c r="G176" s="6">
        <v>4.8999999999999998E-3</v>
      </c>
    </row>
    <row r="177" spans="3:12" ht="15.5" x14ac:dyDescent="0.35">
      <c r="C177" t="s">
        <v>237</v>
      </c>
    </row>
    <row r="178" spans="3:12" ht="15.5" x14ac:dyDescent="0.35">
      <c r="C178" t="s">
        <v>238</v>
      </c>
      <c r="D178" s="6">
        <v>1.1100000000000001</v>
      </c>
      <c r="E178" s="6">
        <v>1.06</v>
      </c>
      <c r="F178" s="6">
        <v>1.1200000000000001</v>
      </c>
      <c r="G178" s="6">
        <v>1.18</v>
      </c>
    </row>
    <row r="179" spans="3:12" ht="15.5" x14ac:dyDescent="0.35">
      <c r="C179" t="s">
        <v>239</v>
      </c>
      <c r="D179" s="6">
        <v>128.24</v>
      </c>
      <c r="E179" s="6">
        <v>125.9</v>
      </c>
      <c r="F179" s="6">
        <v>123.72</v>
      </c>
      <c r="G179" s="6">
        <v>122.5</v>
      </c>
    </row>
    <row r="180" spans="3:12" ht="15.5" x14ac:dyDescent="0.35">
      <c r="C180" t="s">
        <v>240</v>
      </c>
      <c r="D180" s="6">
        <v>1.1100000000000001</v>
      </c>
      <c r="E180" s="6">
        <v>1.06</v>
      </c>
      <c r="F180" s="6">
        <v>1.1299999999999999</v>
      </c>
      <c r="G180" s="6">
        <v>1.19</v>
      </c>
    </row>
    <row r="181" spans="3:12" ht="15.5" x14ac:dyDescent="0.35">
      <c r="C181" t="s">
        <v>241</v>
      </c>
      <c r="D181" s="6">
        <v>128.01</v>
      </c>
      <c r="E181" s="6">
        <v>125.67</v>
      </c>
      <c r="F181" s="6">
        <v>123.43</v>
      </c>
      <c r="G181" s="6">
        <v>122.13</v>
      </c>
    </row>
    <row r="182" spans="3:12" ht="15.5" x14ac:dyDescent="0.35">
      <c r="C182" t="s">
        <v>242</v>
      </c>
    </row>
    <row r="183" spans="3:12" ht="15.5" x14ac:dyDescent="0.35">
      <c r="C183" t="s">
        <v>243</v>
      </c>
    </row>
    <row r="184" spans="3:12" ht="15.5" x14ac:dyDescent="0.35">
      <c r="C184" t="s">
        <v>244</v>
      </c>
      <c r="D184" s="5">
        <v>128000000000</v>
      </c>
      <c r="E184" s="5">
        <v>126000000000</v>
      </c>
      <c r="F184" s="5">
        <v>124000000000</v>
      </c>
      <c r="G184" s="5">
        <v>122000000000</v>
      </c>
    </row>
    <row r="185" spans="3:12" ht="15.5" x14ac:dyDescent="0.35">
      <c r="C185" t="s">
        <v>24</v>
      </c>
    </row>
    <row r="186" spans="3:12" ht="15.5" x14ac:dyDescent="0.35">
      <c r="C186" t="s">
        <v>21</v>
      </c>
    </row>
    <row r="187" spans="3:12" ht="15.5" x14ac:dyDescent="0.35">
      <c r="C187" t="s">
        <v>245</v>
      </c>
    </row>
    <row r="188" spans="3:12" ht="15.5" x14ac:dyDescent="0.35">
      <c r="C188" t="s">
        <v>246</v>
      </c>
      <c r="D188" s="5">
        <v>-21000000000</v>
      </c>
      <c r="E188" s="5">
        <v>94000000000</v>
      </c>
      <c r="F188" s="5">
        <v>-2000000000</v>
      </c>
      <c r="G188" s="5">
        <v>-22000000000</v>
      </c>
    </row>
    <row r="189" spans="3:12" ht="15.5" x14ac:dyDescent="0.35">
      <c r="C189" t="s">
        <v>247</v>
      </c>
      <c r="D189" s="5">
        <v>0</v>
      </c>
      <c r="E189" s="5">
        <v>0</v>
      </c>
      <c r="F189" s="5">
        <v>0</v>
      </c>
      <c r="G189" s="5">
        <v>0</v>
      </c>
    </row>
    <row r="190" spans="3:12" ht="15.5" x14ac:dyDescent="0.35">
      <c r="C190" t="s">
        <v>13</v>
      </c>
      <c r="D190" s="5">
        <v>-21000000000</v>
      </c>
      <c r="E190" s="5">
        <v>94000000000</v>
      </c>
      <c r="F190" s="5">
        <v>-3000000000</v>
      </c>
      <c r="G190" s="5">
        <v>-22000000000</v>
      </c>
    </row>
    <row r="191" spans="3:12" ht="15.5" x14ac:dyDescent="0.35">
      <c r="C191" t="s">
        <v>16</v>
      </c>
      <c r="D191" s="6">
        <v>-21.33</v>
      </c>
      <c r="E191" s="6">
        <v>94.26</v>
      </c>
      <c r="F191" s="6">
        <v>-2.57</v>
      </c>
      <c r="G191" s="6">
        <v>-22.34</v>
      </c>
    </row>
    <row r="192" spans="3:12" ht="15.5" x14ac:dyDescent="0.35">
      <c r="C192" t="s">
        <v>52</v>
      </c>
      <c r="I192" s="6">
        <v>2.83</v>
      </c>
      <c r="J192" s="6">
        <v>2.5299999999999998</v>
      </c>
      <c r="K192" s="6">
        <v>1.5</v>
      </c>
      <c r="L192" s="6">
        <v>1.28</v>
      </c>
    </row>
    <row r="193" spans="3:12" ht="15.5" x14ac:dyDescent="0.35">
      <c r="C193" t="s">
        <v>66</v>
      </c>
      <c r="I193" s="6">
        <v>51.24</v>
      </c>
      <c r="J193" s="6">
        <v>24.11</v>
      </c>
      <c r="K193" s="5">
        <v>70</v>
      </c>
      <c r="L193" s="6">
        <v>135.94</v>
      </c>
    </row>
    <row r="194" spans="3:12" ht="15.5" x14ac:dyDescent="0.35">
      <c r="C194" t="s">
        <v>69</v>
      </c>
      <c r="I194" s="6">
        <v>1.82</v>
      </c>
      <c r="J194" s="6">
        <v>0.84</v>
      </c>
      <c r="K194" s="6">
        <v>2.15</v>
      </c>
      <c r="L194" s="6">
        <v>3.28</v>
      </c>
    </row>
    <row r="195" spans="3:12" ht="15.5" x14ac:dyDescent="0.35">
      <c r="C195" t="s">
        <v>248</v>
      </c>
      <c r="I195" s="5">
        <v>5870000000</v>
      </c>
      <c r="J195" s="5">
        <v>7840000000</v>
      </c>
      <c r="K195" s="5">
        <v>4240000000</v>
      </c>
      <c r="L195" s="5">
        <v>2800000000</v>
      </c>
    </row>
    <row r="196" spans="3:12" ht="15.5" x14ac:dyDescent="0.35">
      <c r="C196" t="s">
        <v>249</v>
      </c>
      <c r="I196" s="6">
        <v>9.1999999999999998E-3</v>
      </c>
      <c r="J196" s="6">
        <v>8.3000000000000001E-3</v>
      </c>
      <c r="K196" s="6">
        <v>5.1000000000000004E-3</v>
      </c>
      <c r="L196" s="6">
        <v>5.1999999999999998E-3</v>
      </c>
    </row>
    <row r="197" spans="3:12" ht="15.5" x14ac:dyDescent="0.35">
      <c r="C197" t="s">
        <v>250</v>
      </c>
      <c r="I197" s="6">
        <v>2.3099999999999999E-2</v>
      </c>
      <c r="J197" s="6">
        <v>2.1000000000000001E-2</v>
      </c>
      <c r="K197" s="6">
        <v>1.29E-2</v>
      </c>
      <c r="L197" s="6">
        <v>1.11E-2</v>
      </c>
    </row>
    <row r="198" spans="3:12" ht="15.5" x14ac:dyDescent="0.35">
      <c r="C198" t="s">
        <v>251</v>
      </c>
      <c r="I198" s="6">
        <v>1.49E-2</v>
      </c>
      <c r="J198" s="6">
        <v>2.18E-2</v>
      </c>
      <c r="K198" s="6">
        <v>1.03E-2</v>
      </c>
      <c r="L198" s="6">
        <v>1.44E-2</v>
      </c>
    </row>
    <row r="199" spans="3:12" ht="15.5" x14ac:dyDescent="0.35">
      <c r="C199" t="s">
        <v>252</v>
      </c>
    </row>
    <row r="200" spans="3:12" ht="15.5" x14ac:dyDescent="0.35">
      <c r="C200" t="s">
        <v>63</v>
      </c>
      <c r="I200" s="6">
        <v>1.18</v>
      </c>
      <c r="J200" s="6">
        <v>0.51</v>
      </c>
      <c r="K200" s="6">
        <v>0.9</v>
      </c>
      <c r="L200" s="6">
        <v>1.5</v>
      </c>
    </row>
    <row r="201" spans="3:12" ht="15.5" x14ac:dyDescent="0.35">
      <c r="C201" t="s">
        <v>60</v>
      </c>
      <c r="I201" s="6">
        <v>122.5</v>
      </c>
      <c r="J201" s="6">
        <v>120.21</v>
      </c>
      <c r="K201" s="6">
        <v>116.43</v>
      </c>
      <c r="L201" s="6">
        <v>115.67</v>
      </c>
    </row>
    <row r="202" spans="3:12" ht="15.5" x14ac:dyDescent="0.35">
      <c r="C202" t="s">
        <v>253</v>
      </c>
      <c r="I202" s="6">
        <v>1.19</v>
      </c>
      <c r="J202" s="6">
        <v>0.51</v>
      </c>
      <c r="K202" s="6">
        <v>0.91</v>
      </c>
      <c r="L202" s="6">
        <v>1.5</v>
      </c>
    </row>
    <row r="203" spans="3:12" ht="15.5" x14ac:dyDescent="0.35">
      <c r="C203" t="s">
        <v>254</v>
      </c>
      <c r="I203" s="6">
        <v>122.13</v>
      </c>
      <c r="J203" s="6">
        <v>119.51</v>
      </c>
      <c r="K203" s="6">
        <v>115.42</v>
      </c>
      <c r="L203" s="6">
        <v>115.67</v>
      </c>
    </row>
    <row r="204" spans="3:12" ht="15.5" x14ac:dyDescent="0.35">
      <c r="C204" t="s">
        <v>255</v>
      </c>
    </row>
    <row r="205" spans="3:12" ht="15.5" x14ac:dyDescent="0.35">
      <c r="C205" t="s">
        <v>256</v>
      </c>
    </row>
    <row r="206" spans="3:12" ht="15.5" x14ac:dyDescent="0.35">
      <c r="C206" t="s">
        <v>26</v>
      </c>
    </row>
    <row r="207" spans="3:12" ht="15.5" x14ac:dyDescent="0.35">
      <c r="C207" t="s">
        <v>23</v>
      </c>
    </row>
    <row r="208" spans="3:12" ht="15.5" x14ac:dyDescent="0.35">
      <c r="C208" t="s">
        <v>257</v>
      </c>
    </row>
    <row r="209" spans="2:12" ht="15.5" x14ac:dyDescent="0.35">
      <c r="C209" t="s">
        <v>258</v>
      </c>
      <c r="I209" s="5">
        <v>-9000000000</v>
      </c>
      <c r="J209" s="5">
        <v>-38000000000</v>
      </c>
      <c r="K209" s="5">
        <v>-11000000000</v>
      </c>
      <c r="L209" s="5">
        <v>4000000000</v>
      </c>
    </row>
    <row r="210" spans="2:12" ht="15.5" x14ac:dyDescent="0.35">
      <c r="C210" t="s">
        <v>259</v>
      </c>
      <c r="I210" s="5">
        <v>-1000000000</v>
      </c>
      <c r="J210" s="5">
        <v>-2000000000</v>
      </c>
      <c r="K210" s="5">
        <v>-2000000000</v>
      </c>
      <c r="L210" s="5">
        <v>0</v>
      </c>
    </row>
    <row r="211" spans="2:12" ht="15.5" x14ac:dyDescent="0.35">
      <c r="C211" t="s">
        <v>15</v>
      </c>
      <c r="I211" s="5">
        <v>-10000000000</v>
      </c>
      <c r="J211" s="5">
        <v>-39000000000</v>
      </c>
      <c r="K211" s="5">
        <v>-13000000000</v>
      </c>
      <c r="L211" s="5">
        <v>4000000000</v>
      </c>
    </row>
    <row r="212" spans="2:12" ht="15.5" x14ac:dyDescent="0.35">
      <c r="C212" t="s">
        <v>17</v>
      </c>
      <c r="I212" s="6">
        <v>-9.66</v>
      </c>
      <c r="J212" s="6">
        <v>-39.47</v>
      </c>
      <c r="K212" s="6">
        <v>-12.68</v>
      </c>
      <c r="L212" s="6">
        <v>3.98</v>
      </c>
    </row>
    <row r="214" spans="2:12" ht="15.5" x14ac:dyDescent="0.35">
      <c r="B214" t="s">
        <v>260</v>
      </c>
      <c r="C214" t="s">
        <v>261</v>
      </c>
      <c r="D214" s="5">
        <v>2000000000</v>
      </c>
      <c r="E214" s="5">
        <v>2000000000</v>
      </c>
      <c r="F214" s="5">
        <v>1000000000</v>
      </c>
      <c r="G214" s="5">
        <v>45000000</v>
      </c>
      <c r="H214" s="5">
        <v>7000000000</v>
      </c>
      <c r="I214" s="5">
        <v>3000000000</v>
      </c>
      <c r="J214" s="5">
        <v>3000000000</v>
      </c>
      <c r="K214" s="5">
        <v>2000000000</v>
      </c>
      <c r="L214" s="5">
        <v>1000000000</v>
      </c>
    </row>
    <row r="215" spans="2:12" ht="15.5" x14ac:dyDescent="0.35">
      <c r="C215" t="s">
        <v>51</v>
      </c>
      <c r="D215" s="6">
        <v>2.37</v>
      </c>
      <c r="E215" s="6">
        <v>1.59</v>
      </c>
      <c r="F215" s="6">
        <v>1.42</v>
      </c>
      <c r="G215" s="6">
        <v>0.04</v>
      </c>
      <c r="H215" s="6">
        <v>7.18</v>
      </c>
      <c r="I215" s="6">
        <v>2.83</v>
      </c>
      <c r="J215" s="6">
        <v>2.5299999999999998</v>
      </c>
      <c r="K215" s="6">
        <v>1.5</v>
      </c>
      <c r="L215" s="6">
        <v>1.28</v>
      </c>
    </row>
    <row r="216" spans="2:12" ht="15.5" x14ac:dyDescent="0.35">
      <c r="C216" t="s">
        <v>262</v>
      </c>
      <c r="D216" s="5">
        <v>19000000000</v>
      </c>
      <c r="E216" s="5">
        <v>27000000000</v>
      </c>
      <c r="F216" s="5">
        <v>15000000000</v>
      </c>
      <c r="G216" s="5">
        <v>16000000000</v>
      </c>
      <c r="H216" s="5">
        <v>81000000000</v>
      </c>
      <c r="I216" s="5">
        <v>79000000000</v>
      </c>
      <c r="J216" s="5">
        <v>73000000000</v>
      </c>
      <c r="K216" s="5">
        <v>49000000000</v>
      </c>
      <c r="L216" s="5">
        <v>53000000000</v>
      </c>
    </row>
    <row r="217" spans="2:12" ht="15.5" x14ac:dyDescent="0.35">
      <c r="C217" t="s">
        <v>344</v>
      </c>
      <c r="I217" s="6">
        <v>31.74</v>
      </c>
    </row>
    <row r="218" spans="2:12" ht="15.5" x14ac:dyDescent="0.35">
      <c r="C218" t="s">
        <v>345</v>
      </c>
      <c r="I218" s="6">
        <v>41.97</v>
      </c>
    </row>
    <row r="219" spans="2:12" ht="15.5" x14ac:dyDescent="0.35">
      <c r="C219" t="s">
        <v>263</v>
      </c>
      <c r="I219" s="6">
        <v>6.95</v>
      </c>
    </row>
    <row r="220" spans="2:12" ht="15.5" x14ac:dyDescent="0.35">
      <c r="C220" t="s">
        <v>346</v>
      </c>
      <c r="I220" s="6">
        <v>2.3799999999999998E-2</v>
      </c>
    </row>
    <row r="221" spans="2:12" ht="15.5" x14ac:dyDescent="0.35">
      <c r="C221" t="s">
        <v>347</v>
      </c>
      <c r="I221" s="6">
        <v>2.95</v>
      </c>
    </row>
    <row r="222" spans="2:12" ht="15.5" x14ac:dyDescent="0.35">
      <c r="C222" t="s">
        <v>348</v>
      </c>
      <c r="I222" s="6">
        <v>1.78</v>
      </c>
    </row>
    <row r="223" spans="2:12" ht="15.5" x14ac:dyDescent="0.35">
      <c r="C223" t="s">
        <v>349</v>
      </c>
      <c r="I223" s="6">
        <v>4.68</v>
      </c>
    </row>
    <row r="224" spans="2:12" ht="15.5" x14ac:dyDescent="0.35">
      <c r="C224" t="s">
        <v>350</v>
      </c>
      <c r="I224" s="6">
        <v>4.75</v>
      </c>
    </row>
    <row r="225" spans="3:9" ht="15.5" x14ac:dyDescent="0.35">
      <c r="C225" t="s">
        <v>351</v>
      </c>
      <c r="I225" s="6">
        <v>32.71</v>
      </c>
    </row>
    <row r="226" spans="3:9" ht="15.5" x14ac:dyDescent="0.35">
      <c r="C226" t="s">
        <v>264</v>
      </c>
      <c r="I226" s="6">
        <v>27.58</v>
      </c>
    </row>
    <row r="227" spans="3:9" ht="15.5" x14ac:dyDescent="0.35">
      <c r="C227" t="s">
        <v>451</v>
      </c>
      <c r="I227" s="6">
        <v>3.54</v>
      </c>
    </row>
    <row r="228" spans="3:9" ht="15.5" x14ac:dyDescent="0.35">
      <c r="C228" t="s">
        <v>452</v>
      </c>
      <c r="I228" s="6">
        <v>1.39</v>
      </c>
    </row>
    <row r="229" spans="3:9" ht="15.5" x14ac:dyDescent="0.35">
      <c r="C229" t="s">
        <v>352</v>
      </c>
      <c r="I229" s="6">
        <v>5.43</v>
      </c>
    </row>
    <row r="230" spans="3:9" ht="15.5" x14ac:dyDescent="0.35">
      <c r="C230" t="s">
        <v>353</v>
      </c>
      <c r="I230" s="6">
        <v>7.18</v>
      </c>
    </row>
    <row r="231" spans="3:9" ht="15.5" x14ac:dyDescent="0.35">
      <c r="C231" t="s">
        <v>354</v>
      </c>
      <c r="I231" s="6">
        <v>77.239999999999995</v>
      </c>
    </row>
    <row r="232" spans="3:9" ht="15.5" x14ac:dyDescent="0.35">
      <c r="C232" t="s">
        <v>355</v>
      </c>
      <c r="D232" s="6">
        <v>5.4</v>
      </c>
    </row>
    <row r="233" spans="3:9" ht="15.5" x14ac:dyDescent="0.35">
      <c r="C233" t="s">
        <v>356</v>
      </c>
      <c r="I233" s="6">
        <v>128.24</v>
      </c>
    </row>
    <row r="234" spans="3:9" ht="15.5" x14ac:dyDescent="0.35">
      <c r="C234" t="s">
        <v>357</v>
      </c>
      <c r="I234" s="6">
        <v>48.02</v>
      </c>
    </row>
    <row r="235" spans="3:9" ht="15.5" x14ac:dyDescent="0.35">
      <c r="C235" t="s">
        <v>269</v>
      </c>
      <c r="D235" s="6">
        <v>2.33</v>
      </c>
    </row>
    <row r="236" spans="3:9" ht="15.5" x14ac:dyDescent="0.35">
      <c r="C236" t="s">
        <v>271</v>
      </c>
      <c r="D236" s="6">
        <v>3.33</v>
      </c>
    </row>
    <row r="237" spans="3:9" ht="15.5" x14ac:dyDescent="0.35">
      <c r="C237" t="s">
        <v>13</v>
      </c>
      <c r="D237" s="5">
        <v>-21000000000</v>
      </c>
    </row>
    <row r="238" spans="3:9" ht="15.5" x14ac:dyDescent="0.35">
      <c r="C238" t="s">
        <v>358</v>
      </c>
      <c r="I238" s="6">
        <v>0.68</v>
      </c>
    </row>
    <row r="239" spans="3:9" ht="15.5" x14ac:dyDescent="0.35">
      <c r="C239" t="s">
        <v>273</v>
      </c>
      <c r="I239" s="6">
        <v>1.2699999999999999E-2</v>
      </c>
    </row>
    <row r="240" spans="3:9" ht="15.5" x14ac:dyDescent="0.35">
      <c r="C240" t="s">
        <v>274</v>
      </c>
      <c r="I240" s="6">
        <v>4.24E-2</v>
      </c>
    </row>
    <row r="241" spans="3:9" ht="15.5" x14ac:dyDescent="0.35">
      <c r="C241" t="s">
        <v>275</v>
      </c>
      <c r="I241" s="6">
        <v>1.5700000000000002E-2</v>
      </c>
    </row>
    <row r="242" spans="3:9" ht="15.5" x14ac:dyDescent="0.35">
      <c r="C242" t="s">
        <v>359</v>
      </c>
      <c r="I242" s="6">
        <v>4.58E-2</v>
      </c>
    </row>
    <row r="243" spans="3:9" ht="15.5" x14ac:dyDescent="0.35">
      <c r="C243" t="s">
        <v>281</v>
      </c>
      <c r="I243" s="6">
        <v>0.18</v>
      </c>
    </row>
    <row r="244" spans="3:9" ht="15.5" x14ac:dyDescent="0.35">
      <c r="C244" t="s">
        <v>47</v>
      </c>
      <c r="I244" s="5">
        <v>228000000000</v>
      </c>
    </row>
    <row r="245" spans="3:9" ht="15.5" x14ac:dyDescent="0.35">
      <c r="C245" t="s">
        <v>283</v>
      </c>
      <c r="I245" s="5">
        <v>223000000000</v>
      </c>
    </row>
    <row r="246" spans="3:9" ht="15.5" x14ac:dyDescent="0.35">
      <c r="C246" t="s">
        <v>284</v>
      </c>
      <c r="I246" s="5">
        <v>1000000000</v>
      </c>
    </row>
    <row r="247" spans="3:9" ht="15.5" x14ac:dyDescent="0.35">
      <c r="C247" t="s">
        <v>285</v>
      </c>
      <c r="I247" s="6">
        <v>0.20800000000000002</v>
      </c>
    </row>
    <row r="248" spans="3:9" ht="15.5" x14ac:dyDescent="0.35">
      <c r="C248" t="s">
        <v>287</v>
      </c>
      <c r="D248" s="6">
        <v>0.14410000000000001</v>
      </c>
    </row>
    <row r="249" spans="3:9" ht="15.5" x14ac:dyDescent="0.35">
      <c r="C249" t="s">
        <v>288</v>
      </c>
      <c r="D249" s="6">
        <v>0.1258</v>
      </c>
    </row>
    <row r="250" spans="3:9" ht="15.5" x14ac:dyDescent="0.35">
      <c r="C250" t="s">
        <v>453</v>
      </c>
      <c r="D250" s="6">
        <v>-0.19140000000000001</v>
      </c>
    </row>
    <row r="251" spans="3:9" ht="15.5" x14ac:dyDescent="0.35">
      <c r="C251" t="s">
        <v>360</v>
      </c>
      <c r="D251" s="6">
        <v>0.74879999999999991</v>
      </c>
    </row>
    <row r="252" spans="3:9" ht="15.5" x14ac:dyDescent="0.35">
      <c r="C252" t="s">
        <v>293</v>
      </c>
      <c r="I252" s="5">
        <v>6</v>
      </c>
    </row>
    <row r="253" spans="3:9" ht="15.5" x14ac:dyDescent="0.35">
      <c r="C253" t="s">
        <v>294</v>
      </c>
      <c r="I253" s="6">
        <v>0.77</v>
      </c>
    </row>
    <row r="254" spans="3:9" ht="15.5" x14ac:dyDescent="0.35">
      <c r="C254" t="s">
        <v>295</v>
      </c>
      <c r="I254" s="6">
        <v>0.23</v>
      </c>
    </row>
    <row r="255" spans="3:9" ht="15.5" x14ac:dyDescent="0.35">
      <c r="C255" t="s">
        <v>458</v>
      </c>
      <c r="I255" s="6">
        <v>0.21</v>
      </c>
    </row>
    <row r="256" spans="3:9" ht="15.5" x14ac:dyDescent="0.35">
      <c r="C256" t="s">
        <v>296</v>
      </c>
      <c r="I256" s="6">
        <v>0.61</v>
      </c>
    </row>
    <row r="257" spans="3:9" ht="15.5" x14ac:dyDescent="0.35">
      <c r="C257" t="s">
        <v>361</v>
      </c>
      <c r="I257" s="6">
        <v>0.3</v>
      </c>
    </row>
    <row r="258" spans="3:9" ht="15.5" x14ac:dyDescent="0.35">
      <c r="C258" t="s">
        <v>297</v>
      </c>
      <c r="I258" s="6">
        <v>0.35</v>
      </c>
    </row>
    <row r="259" spans="3:9" ht="15.5" x14ac:dyDescent="0.35">
      <c r="C259" t="s">
        <v>298</v>
      </c>
      <c r="I259" s="6">
        <v>0.57999999999999996</v>
      </c>
    </row>
    <row r="260" spans="3:9" ht="15.5" x14ac:dyDescent="0.35">
      <c r="C260" t="s">
        <v>299</v>
      </c>
      <c r="I260" s="5">
        <v>77000000000</v>
      </c>
    </row>
    <row r="261" spans="3:9" ht="15.5" x14ac:dyDescent="0.35">
      <c r="C261" t="s">
        <v>301</v>
      </c>
      <c r="I261" s="5">
        <v>6000000000</v>
      </c>
    </row>
    <row r="262" spans="3:9" ht="15.5" x14ac:dyDescent="0.35">
      <c r="C262" t="s">
        <v>302</v>
      </c>
      <c r="I262" s="5">
        <v>5000000000</v>
      </c>
    </row>
    <row r="263" spans="3:9" ht="15.5" x14ac:dyDescent="0.35">
      <c r="C263" t="s">
        <v>303</v>
      </c>
      <c r="D263" s="5">
        <v>5000000000</v>
      </c>
    </row>
    <row r="264" spans="3:9" ht="15.5" x14ac:dyDescent="0.35">
      <c r="C264" t="s">
        <v>304</v>
      </c>
      <c r="D264" s="5">
        <v>426000000000</v>
      </c>
    </row>
    <row r="265" spans="3:9" ht="15.5" x14ac:dyDescent="0.35">
      <c r="C265" t="s">
        <v>305</v>
      </c>
      <c r="D265" s="5">
        <v>298000000000</v>
      </c>
    </row>
    <row r="266" spans="3:9" ht="15.5" x14ac:dyDescent="0.35">
      <c r="C266" t="s">
        <v>306</v>
      </c>
      <c r="I266" s="5">
        <v>128000000000</v>
      </c>
    </row>
    <row r="267" spans="3:9" ht="15.5" x14ac:dyDescent="0.35">
      <c r="C267" t="s">
        <v>244</v>
      </c>
      <c r="I267" s="5">
        <v>128000000000</v>
      </c>
    </row>
    <row r="268" spans="3:9" ht="15.5" x14ac:dyDescent="0.35">
      <c r="C268" t="s">
        <v>307</v>
      </c>
      <c r="I268" s="5">
        <v>49000000000</v>
      </c>
    </row>
    <row r="269" spans="3:9" ht="15.5" x14ac:dyDescent="0.35">
      <c r="C269" t="s">
        <v>308</v>
      </c>
      <c r="I269" s="5">
        <v>-2000000000</v>
      </c>
    </row>
    <row r="270" spans="3:9" ht="15.5" x14ac:dyDescent="0.35">
      <c r="C270" t="s">
        <v>309</v>
      </c>
      <c r="I270" s="5">
        <v>-2000000000</v>
      </c>
    </row>
    <row r="271" spans="3:9" ht="15.5" x14ac:dyDescent="0.35">
      <c r="C271" t="s">
        <v>310</v>
      </c>
      <c r="I271" s="5">
        <v>-1000000000</v>
      </c>
    </row>
    <row r="272" spans="3:9" ht="15.5" x14ac:dyDescent="0.35">
      <c r="C272" t="s">
        <v>311</v>
      </c>
      <c r="I272" s="5">
        <v>48000000000</v>
      </c>
    </row>
  </sheetData>
  <pageMargins left="0.7" right="0.7" top="0.75" bottom="0.75" header="0.3" footer="0.3"/>
  <ignoredErrors>
    <ignoredError sqref="A1:L273" numberStoredAsText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R27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2275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2276</v>
      </c>
      <c r="D2" s="2" vm="323">
        <f ca="1">IFERROR(_xlfn.STOCKHISTORY("XIDX:" &amp; $C$1, D3, , 0, 0, 1), "Libur")</f>
        <v>196</v>
      </c>
      <c r="E2" s="2" vm="50">
        <f ca="1">IFERROR(_xlfn.STOCKHISTORY("XIDX:" &amp; $C$1, E3, , 0, 0, 1), "Libur")</f>
        <v>167</v>
      </c>
      <c r="H2" s="2" vm="50">
        <f ca="1">IFERROR(INDEX(D2:G2,COUNT(D2:G2)),"")</f>
        <v>167</v>
      </c>
      <c r="I2" s="2" vm="604">
        <f t="shared" ref="I2:R2" ca="1" si="0">IFERROR(_xlfn.STOCKHISTORY("XIDX:" &amp; $C$1, I1, , 0, 0, 1), "Libur")</f>
        <v>216</v>
      </c>
      <c r="J2" s="2" vm="357">
        <f t="shared" ca="1" si="0"/>
        <v>256</v>
      </c>
      <c r="K2" s="2" vm="214">
        <f t="shared" ca="1" si="0"/>
        <v>402</v>
      </c>
      <c r="L2" s="2" vm="317">
        <f t="shared" ca="1" si="0"/>
        <v>306</v>
      </c>
      <c r="M2" s="2" vm="278">
        <f t="shared" ca="1" si="0"/>
        <v>290</v>
      </c>
      <c r="N2" s="2" vm="421">
        <f t="shared" ca="1" si="0"/>
        <v>302</v>
      </c>
      <c r="O2" s="2" vm="67">
        <f t="shared" ca="1" si="0"/>
        <v>374</v>
      </c>
      <c r="P2" s="2" vm="605">
        <f t="shared" ca="1" si="0"/>
        <v>346</v>
      </c>
      <c r="Q2" s="2" vm="606">
        <f t="shared" ca="1" si="0"/>
        <v>1185</v>
      </c>
      <c r="R2" s="2" t="str">
        <f t="shared" ca="1" si="0"/>
        <v>Libur</v>
      </c>
    </row>
    <row r="3" spans="1:18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8" ht="15.5" x14ac:dyDescent="0.35">
      <c r="B4" t="s">
        <v>5</v>
      </c>
      <c r="C4" t="s">
        <v>6</v>
      </c>
      <c r="D4" s="2">
        <f>IFERROR(INDEX(D51:D500,MATCH($C$4,$C$51:$C$500,0)),"")</f>
        <v>292669196182</v>
      </c>
      <c r="E4" s="2">
        <f>IFERROR(INDEX(E51:E500,MATCH($C$4,$C$51:$C$500,0)),"")</f>
        <v>275309419229</v>
      </c>
      <c r="H4" s="2">
        <f>IFERROR(SUM(D4:G4)*(4/MAX(1,COUNT(D4:G4))),"")</f>
        <v>1135957230822</v>
      </c>
      <c r="I4" s="2">
        <f t="shared" ref="I4:R4" si="1">IFERROR(INDEX(I51:I500,MATCH($C$4,$C$51:$C$500,0)),"")</f>
        <v>1173936757679</v>
      </c>
      <c r="J4" s="2">
        <f t="shared" si="1"/>
        <v>1158489850210</v>
      </c>
      <c r="K4" s="2">
        <f t="shared" si="1"/>
        <v>1135790489555</v>
      </c>
      <c r="L4" s="2">
        <f t="shared" si="1"/>
        <v>1129360552136</v>
      </c>
      <c r="M4" s="2">
        <f t="shared" si="1"/>
        <v>1019133657275</v>
      </c>
      <c r="N4" s="2">
        <f t="shared" si="1"/>
        <v>956634474111</v>
      </c>
      <c r="O4" s="2">
        <f t="shared" si="1"/>
        <v>1028952947818</v>
      </c>
      <c r="P4" s="2">
        <f t="shared" si="1"/>
        <v>961136629003</v>
      </c>
      <c r="Q4" s="2">
        <f t="shared" si="1"/>
        <v>944837322446</v>
      </c>
      <c r="R4" s="2">
        <f t="shared" si="1"/>
        <v>930531734608</v>
      </c>
    </row>
    <row r="5" spans="1:18" ht="15.5" x14ac:dyDescent="0.35">
      <c r="B5" t="s">
        <v>7</v>
      </c>
      <c r="C5" t="s">
        <v>8</v>
      </c>
      <c r="D5" s="2">
        <f>IFERROR(INDEX(D51:D500,MATCH($C$5,$C$51:$C$500,0)),"")</f>
        <v>8802927543</v>
      </c>
      <c r="E5" s="2">
        <f>IFERROR(INDEX(E51:E500,MATCH($C$5,$C$51:$C$500,0)),"")</f>
        <v>5778904266</v>
      </c>
      <c r="H5" s="2">
        <f>IFERROR(SUM(D5:G5)*(4/MAX(1,COUNT(D5:G5))),"")</f>
        <v>29163663618</v>
      </c>
      <c r="I5" s="2">
        <f t="shared" ref="I5:R5" si="2">IFERROR(INDEX(I51:I500,MATCH($C$5,$C$51:$C$500,0)),"")</f>
        <v>71681325446</v>
      </c>
      <c r="J5" s="2">
        <f t="shared" si="2"/>
        <v>100039921825</v>
      </c>
      <c r="K5" s="2">
        <f t="shared" si="2"/>
        <v>128885240039</v>
      </c>
      <c r="L5" s="2">
        <f t="shared" si="2"/>
        <v>120979851124</v>
      </c>
      <c r="M5" s="2">
        <f t="shared" si="2"/>
        <v>102298041430</v>
      </c>
      <c r="N5" s="2">
        <f t="shared" si="2"/>
        <v>44722940073</v>
      </c>
      <c r="O5" s="2">
        <f t="shared" si="2"/>
        <v>74981135207</v>
      </c>
      <c r="P5" s="2">
        <f t="shared" si="2"/>
        <v>65166017439</v>
      </c>
      <c r="Q5" s="2">
        <f t="shared" si="2"/>
        <v>41408953772</v>
      </c>
      <c r="R5" s="2">
        <f t="shared" si="2"/>
        <v>49802299009</v>
      </c>
    </row>
    <row r="6" spans="1:18" ht="15.5" x14ac:dyDescent="0.35">
      <c r="B6" t="s">
        <v>9</v>
      </c>
      <c r="C6" t="s">
        <v>10</v>
      </c>
      <c r="D6" s="2">
        <f>IFERROR(INDEX(D51:D500,MATCH($C$6,$C$51:$C$500,0)),"")</f>
        <v>1021242350134</v>
      </c>
      <c r="E6" s="2">
        <f>IFERROR(INDEX(E51:E500,MATCH($C$6,$C$51:$C$500,0)),"")</f>
        <v>1012439422591</v>
      </c>
      <c r="H6" s="2">
        <f>IFERROR(INDEX(D6:G6,COUNT(D6:G6)),"")</f>
        <v>1012439422591</v>
      </c>
      <c r="I6" s="2">
        <f t="shared" ref="I6:R6" si="3">IFERROR(INDEX(I51:I500,MATCH($C$6,$C$51:$C$500,0)),"")</f>
        <v>1006660518325</v>
      </c>
      <c r="J6" s="2">
        <f t="shared" si="3"/>
        <v>934979192879</v>
      </c>
      <c r="K6" s="2">
        <f t="shared" si="3"/>
        <v>952639271054</v>
      </c>
      <c r="L6" s="2">
        <f t="shared" si="3"/>
        <v>941454031015</v>
      </c>
      <c r="M6" s="2">
        <f t="shared" si="3"/>
        <v>1022814971131</v>
      </c>
      <c r="N6" s="2">
        <f t="shared" si="3"/>
        <v>961711929701</v>
      </c>
      <c r="O6" s="2">
        <f t="shared" si="3"/>
        <v>935392483850</v>
      </c>
      <c r="P6" s="2">
        <f t="shared" si="3"/>
        <v>885422598655</v>
      </c>
      <c r="Q6" s="2">
        <f t="shared" si="3"/>
        <v>837911581216</v>
      </c>
      <c r="R6" s="2">
        <f t="shared" si="3"/>
        <v>552836480764</v>
      </c>
    </row>
    <row r="7" spans="1:18" ht="15.5" x14ac:dyDescent="0.35">
      <c r="B7" t="s">
        <v>11</v>
      </c>
      <c r="C7" t="s">
        <v>12</v>
      </c>
      <c r="D7" s="3">
        <f>IFERROR(INDEX(D51:D500,MATCH($C$7,$C$51:$C$500,0))/1000000000,"")</f>
        <v>5.88</v>
      </c>
      <c r="E7" s="3">
        <f>IFERROR(INDEX(E51:E500,MATCH($C$7,$C$51:$C$500,0))/1000000000,"")</f>
        <v>5.88</v>
      </c>
      <c r="H7" s="3">
        <f>IFERROR(INDEX(D7:G7,COUNT(D7:G7)),"")</f>
        <v>5.88</v>
      </c>
      <c r="I7" s="3">
        <f t="shared" ref="I7:R7" si="4">IFERROR(INDEX(I51:I500,MATCH($C$7,$C$51:$C$500,0))/1000000000,"")</f>
        <v>5.88</v>
      </c>
      <c r="J7" s="3">
        <f t="shared" si="4"/>
        <v>5.88</v>
      </c>
      <c r="K7" s="3">
        <f t="shared" si="4"/>
        <v>5.88</v>
      </c>
      <c r="L7" s="3">
        <f t="shared" si="4"/>
        <v>5.88</v>
      </c>
      <c r="M7" s="3">
        <f t="shared" si="4"/>
        <v>5.88</v>
      </c>
      <c r="N7" s="3">
        <f t="shared" si="4"/>
        <v>5.88</v>
      </c>
      <c r="O7" s="3">
        <f t="shared" si="4"/>
        <v>5.88</v>
      </c>
      <c r="P7" s="3">
        <f t="shared" si="4"/>
        <v>5.88</v>
      </c>
      <c r="Q7" s="3">
        <f t="shared" si="4"/>
        <v>5.88</v>
      </c>
      <c r="R7" s="3">
        <f t="shared" si="4"/>
        <v>0.2</v>
      </c>
    </row>
    <row r="8" spans="1:18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35000000000</v>
      </c>
      <c r="E8" s="2">
        <f>IFERROR(INDEX(E51:E500,MATCH("Free cash flow (Quarter)",$C$51:$C$500,0)),"")</f>
        <v>-6000000000</v>
      </c>
      <c r="H8" s="2">
        <f>IFERROR(INDEX(D8:G8,COUNT(D8:G8)),"")</f>
        <v>-6000000000</v>
      </c>
      <c r="I8" s="2">
        <f t="shared" ref="I8:R8" si="5">IFERROR(INDEX(I51:I500,MATCH($C$8,$C$51:$C$500,0)),"")</f>
        <v>2000000000</v>
      </c>
      <c r="J8" s="2">
        <f t="shared" si="5"/>
        <v>21000000000</v>
      </c>
      <c r="K8" s="2">
        <f t="shared" si="5"/>
        <v>47000000000</v>
      </c>
      <c r="L8" s="2">
        <f t="shared" si="5"/>
        <v>102000000000</v>
      </c>
      <c r="M8" s="2">
        <f t="shared" si="5"/>
        <v>173000000000</v>
      </c>
      <c r="N8" s="2">
        <f t="shared" si="5"/>
        <v>131000000000</v>
      </c>
      <c r="O8" s="2">
        <f t="shared" si="5"/>
        <v>92000000000</v>
      </c>
      <c r="P8" s="2">
        <f t="shared" si="5"/>
        <v>38000000000</v>
      </c>
      <c r="Q8" s="2">
        <f t="shared" si="5"/>
        <v>-35000000000</v>
      </c>
      <c r="R8" s="2">
        <f t="shared" si="5"/>
        <v>33000000000</v>
      </c>
    </row>
    <row r="9" spans="1:18" ht="15.5" x14ac:dyDescent="0.35">
      <c r="A9" t="s">
        <v>16</v>
      </c>
      <c r="C9" t="s">
        <v>17</v>
      </c>
      <c r="D9" s="3">
        <f>IFERROR(INDEX(D51:D500,MATCH("Free cash flow per share (Quarter)",$C$51:$C$500,0)),"")</f>
        <v>5.88</v>
      </c>
      <c r="E9" s="3">
        <f>IFERROR(INDEX(E51:E500,MATCH("Free cash flow per share (Quarter)",$C$51:$C$500,0)),"")</f>
        <v>-0.98</v>
      </c>
      <c r="H9" s="3">
        <f>IFERROR(INDEX(D9:G9,COUNT(D9:G9)),"")</f>
        <v>-0.98</v>
      </c>
      <c r="I9" s="3">
        <f t="shared" ref="I9:R9" si="6">IFERROR(INDEX(I51:I500,MATCH($C$9,$C$51:$C$500,0)),"")</f>
        <v>0.39</v>
      </c>
      <c r="J9" s="3">
        <f t="shared" si="6"/>
        <v>3.49</v>
      </c>
      <c r="K9" s="3">
        <f t="shared" si="6"/>
        <v>8.0299999999999994</v>
      </c>
      <c r="L9" s="3">
        <f t="shared" si="6"/>
        <v>17.29</v>
      </c>
      <c r="M9" s="3">
        <f t="shared" si="6"/>
        <v>29.38</v>
      </c>
      <c r="N9" s="3">
        <f t="shared" si="6"/>
        <v>22.18</v>
      </c>
      <c r="O9" s="3">
        <f t="shared" si="6"/>
        <v>15.59</v>
      </c>
      <c r="P9" s="3">
        <f t="shared" si="6"/>
        <v>6.45</v>
      </c>
      <c r="Q9" s="3">
        <f t="shared" si="6"/>
        <v>-5.94</v>
      </c>
      <c r="R9" s="3">
        <f t="shared" si="6"/>
        <v>162.57</v>
      </c>
    </row>
    <row r="10" spans="1:18" ht="15.5" x14ac:dyDescent="0.35">
      <c r="C10" t="s">
        <v>18</v>
      </c>
      <c r="D10" s="3">
        <f ca="1">IFERROR(IF(D9=0,"",D2/D9),"")</f>
        <v>33.333333333333336</v>
      </c>
      <c r="E10" s="3">
        <f ca="1">IFERROR(IF(E9=0,"",E2/E9),"")</f>
        <v>-170.40816326530611</v>
      </c>
      <c r="I10" s="3">
        <f t="shared" ref="I10:R10" ca="1" si="7">IFERROR(IF(I9=0,"",I2/I9),"")</f>
        <v>553.84615384615381</v>
      </c>
      <c r="J10" s="3">
        <f t="shared" ca="1" si="7"/>
        <v>73.352435530085955</v>
      </c>
      <c r="K10" s="3">
        <f t="shared" ca="1" si="7"/>
        <v>50.06226650062267</v>
      </c>
      <c r="L10" s="3">
        <f t="shared" ca="1" si="7"/>
        <v>17.698091382301911</v>
      </c>
      <c r="M10" s="3">
        <f t="shared" ca="1" si="7"/>
        <v>9.87066031313819</v>
      </c>
      <c r="N10" s="3">
        <f t="shared" ca="1" si="7"/>
        <v>13.615870153291253</v>
      </c>
      <c r="O10" s="3">
        <f t="shared" ca="1" si="7"/>
        <v>23.989737010904427</v>
      </c>
      <c r="P10" s="3">
        <f t="shared" ca="1" si="7"/>
        <v>53.643410852713174</v>
      </c>
      <c r="Q10" s="3">
        <f t="shared" ca="1" si="7"/>
        <v>-199.49494949494948</v>
      </c>
      <c r="R10" s="3" t="str">
        <f t="shared" ca="1" si="7"/>
        <v/>
      </c>
    </row>
    <row r="11" spans="1:18" ht="15.5" x14ac:dyDescent="0.35">
      <c r="B11" t="s">
        <v>19</v>
      </c>
      <c r="C11" t="s">
        <v>20</v>
      </c>
      <c r="D11" s="2">
        <f>IFERROR(INDEX(D51:D500,MATCH($C$11,$C$51:$C$500,0)),"")</f>
        <v>182172413107</v>
      </c>
      <c r="E11" s="2">
        <f>IFERROR(INDEX(E51:E500,MATCH($C$11,$C$51:$C$500,0)),"")</f>
        <v>147465561123</v>
      </c>
      <c r="H11" s="2">
        <f>IFERROR(INDEX(D11:G11,COUNT(D11:G11)),"")</f>
        <v>147465561123</v>
      </c>
      <c r="I11" s="2">
        <f t="shared" ref="I11:R11" si="8">IFERROR(INDEX(I51:I500,MATCH($C$11,$C$51:$C$500,0)),"")</f>
        <v>153225960287</v>
      </c>
      <c r="J11" s="2">
        <f t="shared" si="8"/>
        <v>150885247394</v>
      </c>
      <c r="K11" s="2">
        <f t="shared" si="8"/>
        <v>247666678448</v>
      </c>
      <c r="L11" s="2">
        <f t="shared" si="8"/>
        <v>506458110482</v>
      </c>
      <c r="M11" s="2">
        <f t="shared" si="8"/>
        <v>610486190679</v>
      </c>
      <c r="N11" s="2">
        <f t="shared" si="8"/>
        <v>478735929325</v>
      </c>
      <c r="O11" s="2">
        <f t="shared" si="8"/>
        <v>348062973183</v>
      </c>
      <c r="P11" s="2">
        <f t="shared" si="8"/>
        <v>281133628265</v>
      </c>
      <c r="Q11" s="2">
        <f t="shared" si="8"/>
        <v>520113109132</v>
      </c>
      <c r="R11" s="2">
        <f t="shared" si="8"/>
        <v>365414532767</v>
      </c>
    </row>
    <row r="12" spans="1:18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-182000000000</v>
      </c>
      <c r="E12" s="2">
        <f>IFERROR(INDEX(E51:E500,MATCH("Net Debt (Quarter)",$C$51:$C$500,0)),"")</f>
        <v>-147000000000</v>
      </c>
      <c r="H12" s="2">
        <f>IFERROR(INDEX(D12:G12,COUNT(D12:G12)),"")</f>
        <v>-147000000000</v>
      </c>
      <c r="I12" s="2">
        <f t="shared" ref="I12:R12" si="9">IFERROR(INDEX(I51:I500,MATCH($C$12,$C$51:$C$500,0)),"")</f>
        <v>-153000000000</v>
      </c>
      <c r="J12" s="2">
        <f t="shared" si="9"/>
        <v>-151000000000</v>
      </c>
      <c r="K12" s="2">
        <f t="shared" si="9"/>
        <v>-248000000000</v>
      </c>
      <c r="L12" s="2">
        <f t="shared" si="9"/>
        <v>-506000000000</v>
      </c>
      <c r="M12" s="2">
        <f t="shared" si="9"/>
        <v>-610000000000</v>
      </c>
      <c r="N12" s="2">
        <f t="shared" si="9"/>
        <v>-479000000000</v>
      </c>
      <c r="O12" s="2">
        <f t="shared" si="9"/>
        <v>-348000000000</v>
      </c>
      <c r="P12" s="2">
        <f t="shared" si="9"/>
        <v>-281000000000</v>
      </c>
      <c r="Q12" s="2">
        <f t="shared" si="9"/>
        <v>-260000000000</v>
      </c>
      <c r="R12" s="2">
        <f t="shared" si="9"/>
        <v>-105000000000</v>
      </c>
    </row>
    <row r="13" spans="1:18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R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260000000000</v>
      </c>
      <c r="R13" s="2">
        <f t="shared" si="10"/>
        <v>260000000000</v>
      </c>
    </row>
    <row r="14" spans="1:18" ht="15.5" x14ac:dyDescent="0.35">
      <c r="C14" t="s">
        <v>27</v>
      </c>
      <c r="D14" s="2">
        <f>IFERROR(INDEX(D51:D500,MATCH($C$14,$C$51:$C$500,0)),"")</f>
        <v>-148666573</v>
      </c>
      <c r="E14" s="2">
        <f>IFERROR(INDEX(E51:E500,MATCH($C$14,$C$51:$C$500,0)),"")</f>
        <v>-146796191</v>
      </c>
      <c r="H14" s="2">
        <f>IFERROR(SUM(D14:G14)*(4/MAX(1,COUNT(D14:G14))),"")</f>
        <v>-590925528</v>
      </c>
      <c r="I14" s="2">
        <f t="shared" ref="I14:R14" si="11">IFERROR(INDEX(I51:I500,MATCH($C$14,$C$51:$C$500,0)),"")</f>
        <v>-527100723</v>
      </c>
      <c r="J14" s="2">
        <f t="shared" si="11"/>
        <v>-461436209</v>
      </c>
      <c r="K14" s="2">
        <f t="shared" si="11"/>
        <v>-504453494</v>
      </c>
      <c r="L14" s="2">
        <f t="shared" si="11"/>
        <v>-428464583</v>
      </c>
      <c r="M14" s="2">
        <f t="shared" si="11"/>
        <v>-541219305</v>
      </c>
      <c r="N14" s="2">
        <f t="shared" si="11"/>
        <v>-538471297</v>
      </c>
      <c r="O14" s="2">
        <f t="shared" si="11"/>
        <v>-616969112</v>
      </c>
      <c r="P14" s="2">
        <f t="shared" si="11"/>
        <v>-10198983634</v>
      </c>
      <c r="Q14" s="2">
        <f t="shared" si="11"/>
        <v>-46733775985</v>
      </c>
      <c r="R14" s="2">
        <f t="shared" si="11"/>
        <v>-57335090765</v>
      </c>
    </row>
    <row r="15" spans="1:18" ht="15.5" x14ac:dyDescent="0.35">
      <c r="C15" t="s">
        <v>28</v>
      </c>
      <c r="D15" s="2">
        <f>IFERROR(INDEX(D51:D500,MATCH($C$15,$C$51:$C$500,0)),"")</f>
        <v>-2964363911</v>
      </c>
      <c r="E15" s="2">
        <f>IFERROR(INDEX(E51:E500,MATCH($C$15,$C$51:$C$500,0)),"")</f>
        <v>-435851627</v>
      </c>
      <c r="H15" s="2">
        <f>IFERROR(SUM(D15:G15)*(4/MAX(1,COUNT(D15:G15))),"")</f>
        <v>-6800431076</v>
      </c>
      <c r="I15" s="2">
        <f t="shared" ref="I15:R15" si="12">IFERROR(INDEX(I51:I500,MATCH($C$15,$C$51:$C$500,0)),"")</f>
        <v>-19111819154</v>
      </c>
      <c r="J15" s="2">
        <f t="shared" si="12"/>
        <v>-26681399518</v>
      </c>
      <c r="K15" s="2">
        <f t="shared" si="12"/>
        <v>-33251940941</v>
      </c>
      <c r="L15" s="2">
        <f t="shared" si="12"/>
        <v>-32656976880</v>
      </c>
      <c r="M15" s="2">
        <f t="shared" si="12"/>
        <v>-26090326740</v>
      </c>
      <c r="N15" s="2">
        <f t="shared" si="12"/>
        <v>-12770532085</v>
      </c>
      <c r="O15" s="2">
        <f t="shared" si="12"/>
        <v>-22776643675</v>
      </c>
      <c r="P15" s="2">
        <f t="shared" si="12"/>
        <v>-22091487874</v>
      </c>
      <c r="Q15" s="2">
        <f t="shared" si="12"/>
        <v>-14962380915</v>
      </c>
      <c r="R15" s="2">
        <f t="shared" si="12"/>
        <v>-22876954043</v>
      </c>
    </row>
    <row r="16" spans="1:18" ht="15.5" x14ac:dyDescent="0.35">
      <c r="C16" t="s">
        <v>29</v>
      </c>
      <c r="D16" s="2">
        <f>IFERROR(INDEX(D51:D500,MATCH($C$16,$C$51:$C$500,0)),"")</f>
        <v>11767291454</v>
      </c>
      <c r="E16" s="2">
        <f>IFERROR(INDEX(E51:E500,MATCH($C$16,$C$51:$C$500,0)),"")</f>
        <v>6214755893</v>
      </c>
      <c r="H16" s="2">
        <f>IFERROR(SUM(D16:G16)*(4/MAX(1,COUNT(D16:G16))),"")</f>
        <v>35964094694</v>
      </c>
      <c r="I16" s="2">
        <f t="shared" ref="I16:R16" si="13">IFERROR(INDEX(I51:I500,MATCH($C$16,$C$51:$C$500,0)),"")</f>
        <v>93880793320</v>
      </c>
      <c r="J16" s="2">
        <f t="shared" si="13"/>
        <v>123791536043</v>
      </c>
      <c r="K16" s="2">
        <f t="shared" si="13"/>
        <v>160678405480</v>
      </c>
      <c r="L16" s="2">
        <f t="shared" si="13"/>
        <v>153914313784</v>
      </c>
      <c r="M16" s="2">
        <f t="shared" si="13"/>
        <v>126156941830</v>
      </c>
      <c r="N16" s="2">
        <f t="shared" si="13"/>
        <v>56816360398</v>
      </c>
      <c r="O16" s="2">
        <f t="shared" si="13"/>
        <v>99535473132</v>
      </c>
      <c r="P16" s="2">
        <f t="shared" si="13"/>
        <v>84038783563</v>
      </c>
      <c r="Q16" s="2">
        <f t="shared" si="13"/>
        <v>58384115529</v>
      </c>
      <c r="R16" s="2">
        <f t="shared" si="13"/>
        <v>75603806052</v>
      </c>
    </row>
    <row r="17" spans="1:18" ht="15.5" x14ac:dyDescent="0.35">
      <c r="A17" t="s">
        <v>30</v>
      </c>
    </row>
    <row r="18" spans="1:18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</row>
    <row r="19" spans="1:18" ht="15.5" x14ac:dyDescent="0.35">
      <c r="A19" t="s">
        <v>44</v>
      </c>
      <c r="C19" t="s">
        <v>45</v>
      </c>
    </row>
    <row r="20" spans="1:18" ht="15.5" x14ac:dyDescent="0.35">
      <c r="A20" t="s">
        <v>46</v>
      </c>
      <c r="C20" t="s">
        <v>47</v>
      </c>
      <c r="D20" s="2">
        <f ca="1">IFERROR(D21*D2,"")</f>
        <v>1152480000000</v>
      </c>
      <c r="E20" s="2">
        <f ca="1">IFERROR(E21*E2,"")</f>
        <v>981960000000</v>
      </c>
      <c r="H20" s="2">
        <f t="shared" ref="H20:R20" ca="1" si="14">IFERROR(H21*H2,"")</f>
        <v>981960000000</v>
      </c>
      <c r="I20" s="2">
        <f t="shared" ca="1" si="14"/>
        <v>1270080000000</v>
      </c>
      <c r="J20" s="2">
        <f t="shared" ca="1" si="14"/>
        <v>1505280000000</v>
      </c>
      <c r="K20" s="2">
        <f t="shared" ca="1" si="14"/>
        <v>2363760000000</v>
      </c>
      <c r="L20" s="2">
        <f t="shared" ca="1" si="14"/>
        <v>1799280000000</v>
      </c>
      <c r="M20" s="2">
        <f t="shared" ca="1" si="14"/>
        <v>1705200000000</v>
      </c>
      <c r="N20" s="2">
        <f t="shared" ca="1" si="14"/>
        <v>1775760000000</v>
      </c>
      <c r="O20" s="2">
        <f t="shared" ca="1" si="14"/>
        <v>2199120000000</v>
      </c>
      <c r="P20" s="2">
        <f t="shared" ca="1" si="14"/>
        <v>2034480000000</v>
      </c>
      <c r="Q20" s="2">
        <f t="shared" ca="1" si="14"/>
        <v>6967800000000</v>
      </c>
      <c r="R20" s="2" t="str">
        <f t="shared" ca="1" si="14"/>
        <v/>
      </c>
    </row>
    <row r="21" spans="1:18" ht="15.5" x14ac:dyDescent="0.35">
      <c r="C21" t="s">
        <v>12</v>
      </c>
      <c r="D21" s="2">
        <f>IFERROR(INDEX(D51:D500,MATCH($C$7,$C$51:$C$500,0)),"")</f>
        <v>5880000000</v>
      </c>
      <c r="E21" s="2">
        <f>IFERROR(INDEX(E51:E500,MATCH($C$7,$C$51:$C$500,0)),"")</f>
        <v>5880000000</v>
      </c>
      <c r="H21" s="2">
        <f>IFERROR(INDEX(D21:G21,COUNT(D21:G21)),"")</f>
        <v>5880000000</v>
      </c>
      <c r="I21" s="2">
        <f t="shared" ref="I21:R21" si="15">IFERROR(INDEX(I51:I500,MATCH($C$7,$C$51:$C$500,0)),"")</f>
        <v>5880000000</v>
      </c>
      <c r="J21" s="2">
        <f t="shared" si="15"/>
        <v>5880000000</v>
      </c>
      <c r="K21" s="2">
        <f t="shared" si="15"/>
        <v>5880000000</v>
      </c>
      <c r="L21" s="2">
        <f t="shared" si="15"/>
        <v>5880000000</v>
      </c>
      <c r="M21" s="2">
        <f t="shared" si="15"/>
        <v>5880000000</v>
      </c>
      <c r="N21" s="2">
        <f t="shared" si="15"/>
        <v>5880000000</v>
      </c>
      <c r="O21" s="2">
        <f t="shared" si="15"/>
        <v>5880000000</v>
      </c>
      <c r="P21" s="2">
        <f t="shared" si="15"/>
        <v>5880000000</v>
      </c>
      <c r="Q21" s="2">
        <f t="shared" si="15"/>
        <v>5880000000</v>
      </c>
      <c r="R21" s="2">
        <f t="shared" si="15"/>
        <v>200000000</v>
      </c>
    </row>
    <row r="23" spans="1:18" ht="15.5" x14ac:dyDescent="0.35">
      <c r="B23" t="s">
        <v>48</v>
      </c>
      <c r="C23" t="s">
        <v>49</v>
      </c>
      <c r="D23" s="3">
        <f>IFERROR(D5/D6*100,"")</f>
        <v>0.86198222604506602</v>
      </c>
      <c r="E23" s="3">
        <f>IFERROR(E5/E6*100,"")</f>
        <v>0.57079012699948295</v>
      </c>
      <c r="H23" s="3">
        <f t="shared" ref="H23:R23" si="16">IFERROR(H5/H6*100,"")</f>
        <v>2.8805341798490383</v>
      </c>
      <c r="I23" s="3">
        <f t="shared" si="16"/>
        <v>7.1207049587354243</v>
      </c>
      <c r="J23" s="3">
        <f t="shared" si="16"/>
        <v>10.699694986468714</v>
      </c>
      <c r="K23" s="3">
        <f t="shared" si="16"/>
        <v>13.529280594993883</v>
      </c>
      <c r="L23" s="3">
        <f t="shared" si="16"/>
        <v>12.850319520494194</v>
      </c>
      <c r="M23" s="3">
        <f t="shared" si="16"/>
        <v>10.001617527839048</v>
      </c>
      <c r="N23" s="3">
        <f t="shared" si="16"/>
        <v>4.6503468129905112</v>
      </c>
      <c r="O23" s="3">
        <f t="shared" si="16"/>
        <v>8.0160078792149037</v>
      </c>
      <c r="P23" s="3">
        <f t="shared" si="16"/>
        <v>7.3598773668065789</v>
      </c>
      <c r="Q23" s="3">
        <f t="shared" si="16"/>
        <v>4.9419240287747552</v>
      </c>
      <c r="R23" s="3">
        <f t="shared" si="16"/>
        <v>9.0085044569010755</v>
      </c>
    </row>
    <row r="24" spans="1:18" ht="15.5" x14ac:dyDescent="0.35">
      <c r="C24" t="s">
        <v>50</v>
      </c>
      <c r="D24" s="4">
        <f>IFERROR(_xlfn.RRI(5,I23,D23),"")</f>
        <v>-0.34446623834475854</v>
      </c>
      <c r="E24" s="4">
        <f>IFERROR(_xlfn.RRI(5,J23,E23),"")</f>
        <v>-0.44355658027358247</v>
      </c>
      <c r="H24" s="4">
        <f t="shared" ref="H24:R24" si="17">IFERROR(_xlfn.RRI(5,M23,H23),"")</f>
        <v>-0.22038433298394289</v>
      </c>
      <c r="I24" s="4">
        <f t="shared" si="17"/>
        <v>8.8948973175446922E-2</v>
      </c>
      <c r="J24" s="4">
        <f t="shared" si="17"/>
        <v>5.9455335433621137E-2</v>
      </c>
      <c r="K24" s="4">
        <f t="shared" si="17"/>
        <v>0.12948592980548757</v>
      </c>
      <c r="L24" s="4">
        <f t="shared" si="17"/>
        <v>0.21060809147926918</v>
      </c>
      <c r="M24" s="4">
        <f t="shared" si="17"/>
        <v>2.1135815502943078E-2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51</v>
      </c>
      <c r="C25" t="s">
        <v>52</v>
      </c>
      <c r="D25" s="3">
        <f>IFERROR(INDEX(D51:D500,MATCH($A$25,$C$51:$C$500,0)),"")</f>
        <v>1.5</v>
      </c>
      <c r="E25" s="3">
        <f>IFERROR(INDEX(E51:E500,MATCH($A$25,$C$51:$C$500,0)),"")</f>
        <v>0.98</v>
      </c>
      <c r="H25" s="3">
        <f>IFERROR(INDEX(D25:G25,COUNT(D25:G25)),"")</f>
        <v>0.98</v>
      </c>
      <c r="I25" s="3">
        <f t="shared" ref="I25:R25" si="18">IFERROR(INDEX(I51:I500,MATCH($C$25,$C$51:$C$500,0)),"")</f>
        <v>12.71</v>
      </c>
      <c r="J25" s="3">
        <f t="shared" si="18"/>
        <v>16.5</v>
      </c>
      <c r="K25" s="3">
        <f t="shared" si="18"/>
        <v>21.65</v>
      </c>
      <c r="L25" s="3">
        <f t="shared" si="18"/>
        <v>20.6</v>
      </c>
      <c r="M25" s="3">
        <f t="shared" si="18"/>
        <v>17</v>
      </c>
      <c r="N25" s="3">
        <f t="shared" si="18"/>
        <v>7.48</v>
      </c>
      <c r="O25" s="3">
        <f t="shared" si="18"/>
        <v>13.04</v>
      </c>
      <c r="P25" s="3">
        <f t="shared" si="18"/>
        <v>10.53</v>
      </c>
      <c r="Q25" s="3">
        <f t="shared" si="18"/>
        <v>7.38</v>
      </c>
      <c r="R25" s="3">
        <f t="shared" si="18"/>
        <v>263.63</v>
      </c>
    </row>
    <row r="26" spans="1:18" ht="15.5" x14ac:dyDescent="0.35">
      <c r="C26" t="s">
        <v>53</v>
      </c>
      <c r="D26" s="4">
        <f>IFERROR(_xlfn.RRI(5,I25,D25),"")</f>
        <v>-0.34778746445969322</v>
      </c>
      <c r="E26" s="4">
        <f>IFERROR(_xlfn.RRI(5,J25,E25),"")</f>
        <v>-0.43147649309260072</v>
      </c>
      <c r="H26" s="4">
        <f t="shared" ref="H26:R26" si="19">IFERROR(_xlfn.RRI(5,M25,H25),"")</f>
        <v>-0.4348608021339363</v>
      </c>
      <c r="I26" s="4">
        <f t="shared" si="19"/>
        <v>0.11185663109283084</v>
      </c>
      <c r="J26" s="4">
        <f t="shared" si="19"/>
        <v>4.8193037350093171E-2</v>
      </c>
      <c r="K26" s="4">
        <f t="shared" si="19"/>
        <v>0.15506362110037752</v>
      </c>
      <c r="L26" s="4">
        <f t="shared" si="19"/>
        <v>0.22789765993463007</v>
      </c>
      <c r="M26" s="4">
        <f t="shared" si="19"/>
        <v>-0.42204926770085849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54</v>
      </c>
      <c r="D27" s="3">
        <f>IFERROR(D4/D21,"")</f>
        <v>49.773672820068029</v>
      </c>
      <c r="E27" s="3">
        <f>IFERROR(E4/E21,"")</f>
        <v>46.821329800850343</v>
      </c>
      <c r="H27" s="3">
        <f t="shared" ref="H27:R27" si="20">IFERROR(H4/H21,"")</f>
        <v>193.19000524183673</v>
      </c>
      <c r="I27" s="3">
        <f t="shared" si="20"/>
        <v>199.64910844880953</v>
      </c>
      <c r="J27" s="3">
        <f t="shared" si="20"/>
        <v>197.02208336904761</v>
      </c>
      <c r="K27" s="3">
        <f t="shared" si="20"/>
        <v>193.16164788350341</v>
      </c>
      <c r="L27" s="3">
        <f t="shared" si="20"/>
        <v>192.06812111156464</v>
      </c>
      <c r="M27" s="3">
        <f t="shared" si="20"/>
        <v>173.32205055697278</v>
      </c>
      <c r="N27" s="3">
        <f t="shared" si="20"/>
        <v>162.69293777397959</v>
      </c>
      <c r="O27" s="3">
        <f t="shared" si="20"/>
        <v>174.99199792823129</v>
      </c>
      <c r="P27" s="3">
        <f t="shared" si="20"/>
        <v>163.45861037465986</v>
      </c>
      <c r="Q27" s="3">
        <f t="shared" si="20"/>
        <v>160.68661946360544</v>
      </c>
      <c r="R27" s="3">
        <f t="shared" si="20"/>
        <v>4652.6586730400004</v>
      </c>
    </row>
    <row r="28" spans="1:18" ht="15.5" x14ac:dyDescent="0.35">
      <c r="C28" t="s">
        <v>55</v>
      </c>
      <c r="D28" s="4">
        <f>IFERROR(_xlfn.RRI(5,I27,D27),"")</f>
        <v>-0.24256309317200841</v>
      </c>
      <c r="E28" s="4">
        <f>IFERROR(_xlfn.RRI(5,J27,E27),"")</f>
        <v>-0.24978495834430992</v>
      </c>
      <c r="H28" s="4">
        <f t="shared" ref="H28:R28" si="21">IFERROR(_xlfn.RRI(5,M27,H27),"")</f>
        <v>2.1941809177378424E-2</v>
      </c>
      <c r="I28" s="4">
        <f t="shared" si="21"/>
        <v>4.1788921438943971E-2</v>
      </c>
      <c r="J28" s="4">
        <f t="shared" si="21"/>
        <v>2.399855430455955E-2</v>
      </c>
      <c r="K28" s="4">
        <f t="shared" si="21"/>
        <v>3.3957338244290369E-2</v>
      </c>
      <c r="L28" s="4">
        <f t="shared" si="21"/>
        <v>3.6322947109886705E-2</v>
      </c>
      <c r="M28" s="4">
        <f t="shared" si="21"/>
        <v>-0.48211834754862015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56</v>
      </c>
      <c r="H29" s="4">
        <f t="shared" ref="H29:R29" si="22">IFERROR(((H25-I25)/I25)*100%,"")</f>
        <v>-0.92289535798583788</v>
      </c>
      <c r="I29" s="4">
        <f t="shared" si="22"/>
        <v>-0.22969696969696965</v>
      </c>
      <c r="J29" s="4">
        <f t="shared" si="22"/>
        <v>-0.23787528868360272</v>
      </c>
      <c r="K29" s="4">
        <f t="shared" si="22"/>
        <v>5.0970873786407626E-2</v>
      </c>
      <c r="L29" s="4">
        <f t="shared" si="22"/>
        <v>0.21176470588235302</v>
      </c>
      <c r="M29" s="4">
        <f t="shared" si="22"/>
        <v>1.2727272727272727</v>
      </c>
      <c r="N29" s="4">
        <f t="shared" si="22"/>
        <v>-0.42638036809815943</v>
      </c>
      <c r="O29" s="4">
        <f t="shared" si="22"/>
        <v>0.23836657169990502</v>
      </c>
      <c r="P29" s="4">
        <f t="shared" si="22"/>
        <v>0.42682926829268286</v>
      </c>
      <c r="Q29" s="4">
        <f t="shared" si="22"/>
        <v>-0.97200622083981336</v>
      </c>
      <c r="R29" s="4" t="str">
        <f t="shared" si="22"/>
        <v/>
      </c>
    </row>
    <row r="30" spans="1:18" ht="15.5" x14ac:dyDescent="0.35">
      <c r="C30" t="s">
        <v>57</v>
      </c>
      <c r="H30" s="4">
        <f t="shared" ref="H30:R30" si="23">IFERROR(((H27-I27)/I27)*100%,"")</f>
        <v>-3.2352276737709185E-2</v>
      </c>
      <c r="I30" s="4">
        <f t="shared" si="23"/>
        <v>1.3333658008484088E-2</v>
      </c>
      <c r="J30" s="4">
        <f t="shared" si="23"/>
        <v>1.9985517455682743E-2</v>
      </c>
      <c r="K30" s="4">
        <f t="shared" si="23"/>
        <v>5.693431922018875E-3</v>
      </c>
      <c r="L30" s="4">
        <f t="shared" si="23"/>
        <v>0.10815744733201055</v>
      </c>
      <c r="M30" s="4">
        <f t="shared" si="23"/>
        <v>6.5332355100500034E-2</v>
      </c>
      <c r="N30" s="4">
        <f t="shared" si="23"/>
        <v>-7.0283557533275615E-2</v>
      </c>
      <c r="O30" s="4">
        <f t="shared" si="23"/>
        <v>7.0558458359189571E-2</v>
      </c>
      <c r="P30" s="4">
        <f t="shared" si="23"/>
        <v>1.7250913114655798E-2</v>
      </c>
      <c r="Q30" s="4">
        <f t="shared" si="23"/>
        <v>-0.96546348426659589</v>
      </c>
      <c r="R30" s="4" t="str">
        <f t="shared" si="23"/>
        <v/>
      </c>
    </row>
    <row r="32" spans="1:18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173.53</v>
      </c>
      <c r="E32" s="3">
        <f>IFERROR(INDEX(E51:E500,MATCH($A$32,$C$51:$C$500,0)),"")</f>
        <v>172.04</v>
      </c>
      <c r="H32" s="3">
        <f>IFERROR(INDEX(D32:G32,COUNT(D32:G32)),"")</f>
        <v>172.04</v>
      </c>
      <c r="I32" s="3">
        <f t="shared" ref="I32:R32" si="24">IFERROR(INDEX(I51:I500,MATCH($C$32,$C$51:$C$500,0)),"")</f>
        <v>171.06</v>
      </c>
      <c r="J32" s="3">
        <f t="shared" si="24"/>
        <v>158.87</v>
      </c>
      <c r="K32" s="3">
        <f t="shared" si="24"/>
        <v>161.88</v>
      </c>
      <c r="L32" s="3">
        <f t="shared" si="24"/>
        <v>159.97999999999999</v>
      </c>
      <c r="M32" s="3">
        <f t="shared" si="24"/>
        <v>173.8</v>
      </c>
      <c r="N32" s="3">
        <f t="shared" si="24"/>
        <v>163.41999999999999</v>
      </c>
      <c r="O32" s="3">
        <f t="shared" si="24"/>
        <v>158.94999999999999</v>
      </c>
      <c r="P32" s="3">
        <f t="shared" si="24"/>
        <v>150.44999999999999</v>
      </c>
      <c r="Q32" s="3">
        <f t="shared" si="24"/>
        <v>142.38</v>
      </c>
      <c r="R32" s="3">
        <f t="shared" si="24"/>
        <v>2764.18</v>
      </c>
    </row>
    <row r="33" spans="1:18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0.96</v>
      </c>
      <c r="E33" s="3">
        <f>IFERROR(INDEX(E51:E500,MATCH($A$33,$C$51:$C$500,0)),"")</f>
        <v>1.1299999999999999</v>
      </c>
      <c r="H33" s="3">
        <f>IFERROR(INDEX(D33:G33,COUNT(D33:G33)),"")</f>
        <v>1.1299999999999999</v>
      </c>
      <c r="I33" s="3">
        <f t="shared" ref="I33:R33" si="25">IFERROR(INDEX(I51:I500,MATCH($C$33,$C$51:$C$500,0)),"")</f>
        <v>1.26</v>
      </c>
      <c r="J33" s="3">
        <f t="shared" si="25"/>
        <v>1.61</v>
      </c>
      <c r="K33" s="3">
        <f t="shared" si="25"/>
        <v>2.48</v>
      </c>
      <c r="L33" s="3">
        <f t="shared" si="25"/>
        <v>1.91</v>
      </c>
      <c r="M33" s="3">
        <f t="shared" si="25"/>
        <v>1.67</v>
      </c>
      <c r="N33" s="3">
        <f t="shared" si="25"/>
        <v>1.85</v>
      </c>
      <c r="O33" s="3">
        <f t="shared" si="25"/>
        <v>2.35</v>
      </c>
      <c r="P33" s="3">
        <f t="shared" si="25"/>
        <v>2.2999999999999998</v>
      </c>
      <c r="Q33" s="3">
        <f t="shared" si="25"/>
        <v>8.32</v>
      </c>
      <c r="R33" s="3">
        <f t="shared" si="25"/>
        <v>0</v>
      </c>
    </row>
    <row r="34" spans="1:18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111.33</v>
      </c>
      <c r="E34" s="3">
        <f>IFERROR(INDEX(E51:E500,MATCH($A$34,$C$51:$C$500,0)),"")</f>
        <v>197.96</v>
      </c>
      <c r="H34" s="3">
        <f>IFERROR(INDEX(D34:G34,COUNT(D34:G34)),"")</f>
        <v>197.96</v>
      </c>
      <c r="I34" s="3">
        <f t="shared" ref="I34:R34" si="26">IFERROR(INDEX(I51:I500,MATCH($C$34,$C$51:$C$500,0)),"")</f>
        <v>16.989999999999998</v>
      </c>
      <c r="J34" s="3">
        <f t="shared" si="26"/>
        <v>15.52</v>
      </c>
      <c r="K34" s="3">
        <f t="shared" si="26"/>
        <v>18.57</v>
      </c>
      <c r="L34" s="3">
        <f t="shared" si="26"/>
        <v>14.85</v>
      </c>
      <c r="M34" s="3">
        <f t="shared" si="26"/>
        <v>17.059999999999999</v>
      </c>
      <c r="N34" s="3">
        <f t="shared" si="26"/>
        <v>40.369999999999997</v>
      </c>
      <c r="O34" s="3">
        <f t="shared" si="26"/>
        <v>28.68</v>
      </c>
      <c r="P34" s="3">
        <f t="shared" si="26"/>
        <v>32.86</v>
      </c>
      <c r="Q34" s="3">
        <f t="shared" si="26"/>
        <v>160.57</v>
      </c>
      <c r="R34" s="3">
        <f t="shared" si="26"/>
        <v>0</v>
      </c>
    </row>
    <row r="35" spans="1:18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3.36</v>
      </c>
      <c r="E35" s="3">
        <f>IFERROR(INDEX(E51:E500,MATCH($A$35,$C$51:$C$500,0)),"")</f>
        <v>4.1500000000000004</v>
      </c>
      <c r="H35" s="3">
        <f>IFERROR(INDEX(D35:G35,COUNT(D35:G35)),"")</f>
        <v>4.1500000000000004</v>
      </c>
      <c r="I35" s="3">
        <f t="shared" ref="I35:R35" si="27">IFERROR(INDEX(I51:I500,MATCH($C$35,$C$51:$C$500,0)),"")</f>
        <v>1.08</v>
      </c>
      <c r="J35" s="3">
        <f t="shared" si="27"/>
        <v>1.3</v>
      </c>
      <c r="K35" s="3">
        <f t="shared" si="27"/>
        <v>2.08</v>
      </c>
      <c r="L35" s="3">
        <f t="shared" si="27"/>
        <v>1.59</v>
      </c>
      <c r="M35" s="3">
        <f t="shared" si="27"/>
        <v>1.67</v>
      </c>
      <c r="N35" s="3">
        <f t="shared" si="27"/>
        <v>1.86</v>
      </c>
      <c r="O35" s="3">
        <f t="shared" si="27"/>
        <v>2.14</v>
      </c>
      <c r="P35" s="3">
        <f t="shared" si="27"/>
        <v>2.12</v>
      </c>
      <c r="Q35" s="3">
        <f t="shared" si="27"/>
        <v>7.38</v>
      </c>
      <c r="R35" s="3">
        <f t="shared" si="27"/>
        <v>0</v>
      </c>
    </row>
    <row r="36" spans="1:18" ht="15.5" x14ac:dyDescent="0.35">
      <c r="B36" t="s">
        <v>70</v>
      </c>
      <c r="C36" t="s">
        <v>71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R36" si="28">IFERROR(INDEX(H51:H500,MATCH($C$36,$C$51:$C$500,0)),"")</f>
        <v>0</v>
      </c>
      <c r="I36" s="4">
        <f t="shared" si="28"/>
        <v>1.212</v>
      </c>
      <c r="J36" s="4">
        <f t="shared" si="28"/>
        <v>0</v>
      </c>
      <c r="K36" s="4">
        <f t="shared" si="28"/>
        <v>0.92370000000000008</v>
      </c>
      <c r="L36" s="4">
        <f t="shared" si="28"/>
        <v>0.9706999999999999</v>
      </c>
      <c r="M36" s="4">
        <f t="shared" si="28"/>
        <v>2.0584000000000002</v>
      </c>
      <c r="N36" s="4">
        <f t="shared" si="28"/>
        <v>0.93530000000000002</v>
      </c>
      <c r="O36" s="4">
        <f t="shared" si="28"/>
        <v>0</v>
      </c>
      <c r="P36" s="4">
        <f t="shared" si="28"/>
        <v>0.40380000000000005</v>
      </c>
      <c r="Q36" s="4">
        <f t="shared" si="28"/>
        <v>0.40659999999999996</v>
      </c>
      <c r="R36" s="4">
        <f t="shared" si="28"/>
        <v>0</v>
      </c>
    </row>
    <row r="37" spans="1:18" ht="15.5" x14ac:dyDescent="0.35">
      <c r="B37" t="s">
        <v>72</v>
      </c>
      <c r="C37" t="s">
        <v>73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R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20</v>
      </c>
      <c r="L37" s="3">
        <f t="shared" si="29"/>
        <v>20</v>
      </c>
      <c r="M37" s="3">
        <f t="shared" si="29"/>
        <v>35</v>
      </c>
      <c r="N37" s="3">
        <f t="shared" si="29"/>
        <v>7</v>
      </c>
      <c r="O37" s="3">
        <f t="shared" si="29"/>
        <v>0</v>
      </c>
      <c r="P37" s="3">
        <f t="shared" si="29"/>
        <v>4.25</v>
      </c>
      <c r="Q37" s="3">
        <f t="shared" si="29"/>
        <v>3</v>
      </c>
      <c r="R37" s="3">
        <f t="shared" si="29"/>
        <v>0</v>
      </c>
    </row>
    <row r="50" spans="2:18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</row>
    <row r="51" spans="2:18" ht="15.5" x14ac:dyDescent="0.35">
      <c r="B51" t="s">
        <v>79</v>
      </c>
      <c r="C51" t="s">
        <v>6</v>
      </c>
      <c r="D51" s="5">
        <v>292669196182</v>
      </c>
      <c r="E51" s="5">
        <v>275309419229</v>
      </c>
      <c r="F51" s="5">
        <v>312954544558</v>
      </c>
      <c r="G51" s="5">
        <v>290581508604</v>
      </c>
      <c r="I51" s="5">
        <v>1173936757679</v>
      </c>
      <c r="J51" s="5">
        <v>1158489850210</v>
      </c>
      <c r="K51" s="5">
        <v>1135790489555</v>
      </c>
      <c r="L51" s="5">
        <v>1129360552136</v>
      </c>
      <c r="M51" s="5">
        <v>1019133657275</v>
      </c>
      <c r="N51" s="5">
        <v>956634474111</v>
      </c>
      <c r="O51" s="5">
        <v>1028952947818</v>
      </c>
      <c r="P51" s="5">
        <v>961136629003</v>
      </c>
      <c r="Q51" s="5">
        <v>944837322446</v>
      </c>
      <c r="R51" s="5">
        <v>930531734608</v>
      </c>
    </row>
    <row r="52" spans="2:18" ht="15.5" x14ac:dyDescent="0.35">
      <c r="C52" t="s">
        <v>80</v>
      </c>
      <c r="D52" s="5">
        <v>-130058481914</v>
      </c>
      <c r="E52" s="5">
        <v>-125235682442</v>
      </c>
      <c r="F52" s="5">
        <v>-145074125021</v>
      </c>
      <c r="G52" s="5">
        <v>-127114171049</v>
      </c>
      <c r="I52" s="5">
        <v>-529265922061</v>
      </c>
      <c r="J52" s="5">
        <v>-486382261523</v>
      </c>
      <c r="K52" s="5">
        <v>-466026945540</v>
      </c>
      <c r="L52" s="5">
        <v>-500329164288</v>
      </c>
      <c r="M52" s="5">
        <v>-464038494499</v>
      </c>
      <c r="N52" s="5">
        <v>-439655714828</v>
      </c>
      <c r="O52" s="5">
        <v>-426417881003</v>
      </c>
      <c r="P52" s="5">
        <v>-380496768468</v>
      </c>
      <c r="Q52" s="5">
        <v>-363167575634</v>
      </c>
      <c r="R52" s="5">
        <v>-363927903299</v>
      </c>
    </row>
    <row r="53" spans="2:18" ht="15.5" x14ac:dyDescent="0.35">
      <c r="C53" t="s">
        <v>81</v>
      </c>
      <c r="D53" s="5">
        <v>162610714268</v>
      </c>
      <c r="E53" s="5">
        <v>150073736787</v>
      </c>
      <c r="F53" s="5">
        <v>167880419537</v>
      </c>
      <c r="G53" s="5">
        <v>163467337555</v>
      </c>
      <c r="I53" s="5">
        <v>644670835618</v>
      </c>
      <c r="J53" s="5">
        <v>672107588687</v>
      </c>
      <c r="K53" s="5">
        <v>669763544015</v>
      </c>
      <c r="L53" s="5">
        <v>629031387848</v>
      </c>
      <c r="M53" s="5">
        <v>555095162776</v>
      </c>
      <c r="N53" s="5">
        <v>516978759283</v>
      </c>
      <c r="O53" s="5">
        <v>602535066815</v>
      </c>
      <c r="P53" s="5">
        <v>580639860535</v>
      </c>
      <c r="Q53" s="5">
        <v>581669746812</v>
      </c>
      <c r="R53" s="5">
        <v>566603831309</v>
      </c>
    </row>
    <row r="54" spans="2:18" ht="15.5" x14ac:dyDescent="0.35">
      <c r="C54" t="s">
        <v>82</v>
      </c>
      <c r="D54" s="5">
        <v>-151156300514</v>
      </c>
      <c r="E54" s="5">
        <v>-148727705295</v>
      </c>
      <c r="F54" s="5">
        <v>-132289744115</v>
      </c>
      <c r="G54" s="5">
        <v>-126374481111</v>
      </c>
      <c r="I54" s="5">
        <v>-560930258965</v>
      </c>
      <c r="J54" s="5">
        <v>-557206083739</v>
      </c>
      <c r="K54" s="5">
        <v>-519832436805</v>
      </c>
      <c r="L54" s="5">
        <v>-481825142459</v>
      </c>
      <c r="M54" s="5">
        <v>-436645927877</v>
      </c>
      <c r="N54" s="5">
        <v>-468218974536</v>
      </c>
      <c r="O54" s="5">
        <v>-511633150274</v>
      </c>
      <c r="P54" s="5">
        <v>-493828074077</v>
      </c>
      <c r="Q54" s="5">
        <v>-480330082018</v>
      </c>
      <c r="R54" s="5">
        <v>-438925685268</v>
      </c>
    </row>
    <row r="55" spans="2:18" ht="15.5" x14ac:dyDescent="0.35">
      <c r="C55" t="s">
        <v>84</v>
      </c>
      <c r="D55" s="5">
        <v>-72504144835</v>
      </c>
      <c r="E55" s="5">
        <v>-67920414056</v>
      </c>
      <c r="F55" s="5">
        <v>-55205591829</v>
      </c>
      <c r="G55" s="5">
        <v>-50849008858</v>
      </c>
      <c r="I55" s="5">
        <v>-247304720199</v>
      </c>
      <c r="J55" s="5">
        <v>-256059333492</v>
      </c>
      <c r="K55" s="5">
        <v>-237959733247</v>
      </c>
      <c r="L55" s="5">
        <v>-206929679815</v>
      </c>
      <c r="M55" s="5">
        <v>-184194989415</v>
      </c>
      <c r="N55" s="5">
        <v>-186627103432</v>
      </c>
      <c r="O55" s="5">
        <v>-223896745986</v>
      </c>
      <c r="P55" s="5">
        <v>-168783724646</v>
      </c>
      <c r="Q55" s="5">
        <v>-164391127883</v>
      </c>
      <c r="R55" s="5">
        <v>-167513400989</v>
      </c>
    </row>
    <row r="56" spans="2:18" ht="15.5" x14ac:dyDescent="0.35">
      <c r="C56" t="s">
        <v>83</v>
      </c>
      <c r="D56" s="5">
        <v>-85872958056</v>
      </c>
      <c r="E56" s="5">
        <v>-83824649045</v>
      </c>
      <c r="F56" s="5">
        <v>-80264970386</v>
      </c>
      <c r="G56" s="5">
        <v>-76196375196</v>
      </c>
      <c r="I56" s="5">
        <v>-314460065344</v>
      </c>
      <c r="J56" s="5">
        <v>-303252516550</v>
      </c>
      <c r="K56" s="5">
        <v>-289652624103</v>
      </c>
      <c r="L56" s="5">
        <v>-272111543719</v>
      </c>
      <c r="M56" s="5">
        <v>-255451833251</v>
      </c>
      <c r="N56" s="5">
        <v>-282574403816</v>
      </c>
      <c r="O56" s="5">
        <v>-289339532124</v>
      </c>
      <c r="P56" s="5">
        <v>-314989581543</v>
      </c>
      <c r="Q56" s="5">
        <v>-296093904388</v>
      </c>
      <c r="R56" s="5">
        <v>-270497396182</v>
      </c>
    </row>
    <row r="57" spans="2:18" ht="15.5" x14ac:dyDescent="0.35">
      <c r="C57" t="s">
        <v>872</v>
      </c>
      <c r="D57" s="5">
        <v>9770693494</v>
      </c>
      <c r="E57" s="5">
        <v>3942381160</v>
      </c>
      <c r="F57" s="5">
        <v>3663328768</v>
      </c>
      <c r="G57" s="5">
        <v>2555700142</v>
      </c>
      <c r="I57" s="5">
        <v>7502112655</v>
      </c>
      <c r="J57" s="5">
        <v>9820040184</v>
      </c>
      <c r="K57" s="5">
        <v>10765063251</v>
      </c>
      <c r="L57" s="5">
        <v>4067958774</v>
      </c>
      <c r="M57" s="5">
        <v>5461196269</v>
      </c>
      <c r="N57" s="5">
        <v>9069276052</v>
      </c>
      <c r="O57" s="5">
        <v>3867843466</v>
      </c>
      <c r="P57" s="5">
        <v>1833758469</v>
      </c>
      <c r="Q57" s="5">
        <v>7821199269</v>
      </c>
      <c r="R57" s="5">
        <v>5196523259</v>
      </c>
    </row>
    <row r="58" spans="2:18" ht="15.5" x14ac:dyDescent="0.35">
      <c r="C58" t="s">
        <v>1726</v>
      </c>
      <c r="D58" s="5">
        <v>-2549891117</v>
      </c>
      <c r="E58" s="5">
        <v>-925023354</v>
      </c>
      <c r="F58" s="5">
        <v>-482510668</v>
      </c>
      <c r="G58" s="5">
        <v>-1884797199</v>
      </c>
      <c r="I58" s="5">
        <v>-6667586077</v>
      </c>
      <c r="J58" s="5">
        <v>-7714273881</v>
      </c>
      <c r="K58" s="5">
        <v>-2985142706</v>
      </c>
      <c r="L58" s="5">
        <v>-6851877699</v>
      </c>
      <c r="M58" s="5">
        <v>-2460301480</v>
      </c>
      <c r="N58" s="5">
        <v>-8086743340</v>
      </c>
      <c r="O58" s="5">
        <v>-2264715630</v>
      </c>
      <c r="P58" s="5">
        <v>-11888526357</v>
      </c>
      <c r="Q58" s="5">
        <v>-27666249016</v>
      </c>
      <c r="R58" s="5">
        <v>-6111411356</v>
      </c>
    </row>
    <row r="59" spans="2:18" ht="15.5" x14ac:dyDescent="0.35">
      <c r="C59" t="s">
        <v>86</v>
      </c>
      <c r="D59" s="5">
        <v>11454413754</v>
      </c>
      <c r="E59" s="5">
        <v>1346031492</v>
      </c>
      <c r="F59" s="5">
        <v>35590675422</v>
      </c>
      <c r="G59" s="5">
        <v>37092856444</v>
      </c>
      <c r="I59" s="5">
        <v>83740576653</v>
      </c>
      <c r="J59" s="5">
        <v>114901504948</v>
      </c>
      <c r="K59" s="5">
        <v>149931107210</v>
      </c>
      <c r="L59" s="5">
        <v>147206245389</v>
      </c>
      <c r="M59" s="5">
        <v>118449234899</v>
      </c>
      <c r="N59" s="5">
        <v>48759784747</v>
      </c>
      <c r="O59" s="5">
        <v>90901916541</v>
      </c>
      <c r="P59" s="5">
        <v>86811786458</v>
      </c>
      <c r="Q59" s="5">
        <v>101339664794</v>
      </c>
      <c r="R59" s="5">
        <v>127678146041</v>
      </c>
    </row>
    <row r="60" spans="2:18" ht="15.5" x14ac:dyDescent="0.35">
      <c r="C60" t="s">
        <v>87</v>
      </c>
      <c r="D60" s="5">
        <v>312877700</v>
      </c>
      <c r="E60" s="5">
        <v>4868724401</v>
      </c>
      <c r="F60" s="5">
        <v>359300664</v>
      </c>
      <c r="G60" s="5">
        <v>4790336150</v>
      </c>
      <c r="I60" s="5">
        <v>10140216667</v>
      </c>
      <c r="J60" s="5">
        <v>8890031095</v>
      </c>
      <c r="K60" s="5">
        <v>10747298270</v>
      </c>
      <c r="L60" s="5">
        <v>6708068395</v>
      </c>
      <c r="M60" s="5">
        <v>7707706931</v>
      </c>
      <c r="N60" s="5">
        <v>8056575651</v>
      </c>
      <c r="O60" s="5">
        <v>8633556591</v>
      </c>
      <c r="P60" s="5">
        <v>-2773002895</v>
      </c>
      <c r="Q60" s="5">
        <v>-42955549265</v>
      </c>
      <c r="R60" s="5">
        <v>-52074339989</v>
      </c>
    </row>
    <row r="61" spans="2:18" ht="15.5" x14ac:dyDescent="0.35">
      <c r="C61" t="s">
        <v>89</v>
      </c>
      <c r="D61" s="5">
        <v>461544273</v>
      </c>
      <c r="E61" s="5">
        <v>5015520592</v>
      </c>
      <c r="F61" s="5">
        <v>473828343</v>
      </c>
      <c r="G61" s="5">
        <v>4950825069</v>
      </c>
      <c r="I61" s="5">
        <v>10667317390</v>
      </c>
      <c r="J61" s="5">
        <v>9351467304</v>
      </c>
      <c r="K61" s="5">
        <v>11251751764</v>
      </c>
      <c r="L61" s="5">
        <v>7136532978</v>
      </c>
      <c r="M61" s="5">
        <v>8248926236</v>
      </c>
      <c r="N61" s="5">
        <v>8595046948</v>
      </c>
      <c r="O61" s="5">
        <v>9250525703</v>
      </c>
      <c r="P61" s="5">
        <v>7425980739</v>
      </c>
      <c r="Q61" s="5">
        <v>3778226720</v>
      </c>
      <c r="R61" s="5">
        <v>5260750776</v>
      </c>
    </row>
    <row r="62" spans="2:18" ht="15.5" x14ac:dyDescent="0.35">
      <c r="C62" t="s">
        <v>27</v>
      </c>
      <c r="D62" s="5">
        <v>-148666573</v>
      </c>
      <c r="E62" s="5">
        <v>-146796191</v>
      </c>
      <c r="F62" s="5">
        <v>-114527679</v>
      </c>
      <c r="G62" s="5">
        <v>-160488919</v>
      </c>
      <c r="I62" s="5">
        <v>-527100723</v>
      </c>
      <c r="J62" s="5">
        <v>-461436209</v>
      </c>
      <c r="K62" s="5">
        <v>-504453494</v>
      </c>
      <c r="L62" s="5">
        <v>-428464583</v>
      </c>
      <c r="M62" s="5">
        <v>-541219305</v>
      </c>
      <c r="N62" s="5">
        <v>-538471297</v>
      </c>
      <c r="O62" s="5">
        <v>-616969112</v>
      </c>
      <c r="P62" s="5">
        <v>-10198983634</v>
      </c>
      <c r="Q62" s="5">
        <v>-46733775985</v>
      </c>
      <c r="R62" s="5">
        <v>-57335090765</v>
      </c>
    </row>
    <row r="63" spans="2:18" ht="15.5" x14ac:dyDescent="0.35">
      <c r="C63" t="s">
        <v>94</v>
      </c>
      <c r="D63" s="5">
        <v>312877700</v>
      </c>
      <c r="E63" s="5">
        <v>4868724401</v>
      </c>
      <c r="F63" s="5">
        <v>359300664</v>
      </c>
      <c r="G63" s="5">
        <v>4790336150</v>
      </c>
      <c r="I63" s="5">
        <v>10140216667</v>
      </c>
      <c r="J63" s="5">
        <v>8890031095</v>
      </c>
      <c r="K63" s="5">
        <v>10747298270</v>
      </c>
      <c r="L63" s="5">
        <v>6708068395</v>
      </c>
      <c r="M63" s="5">
        <v>7707706931</v>
      </c>
      <c r="N63" s="5">
        <v>8056575651</v>
      </c>
      <c r="O63" s="5">
        <v>8633556591</v>
      </c>
      <c r="P63" s="5">
        <v>-2773002895</v>
      </c>
      <c r="Q63" s="5">
        <v>-42955549265</v>
      </c>
      <c r="R63" s="5">
        <v>-52074339989</v>
      </c>
    </row>
    <row r="64" spans="2:18" ht="15.5" x14ac:dyDescent="0.35">
      <c r="C64" t="s">
        <v>29</v>
      </c>
      <c r="D64" s="5">
        <v>11767291454</v>
      </c>
      <c r="E64" s="5">
        <v>6214755893</v>
      </c>
      <c r="F64" s="5">
        <v>35949976086</v>
      </c>
      <c r="G64" s="5">
        <v>41883192594</v>
      </c>
      <c r="I64" s="5">
        <v>93880793320</v>
      </c>
      <c r="J64" s="5">
        <v>123791536043</v>
      </c>
      <c r="K64" s="5">
        <v>160678405480</v>
      </c>
      <c r="L64" s="5">
        <v>153914313784</v>
      </c>
      <c r="M64" s="5">
        <v>126156941830</v>
      </c>
      <c r="N64" s="5">
        <v>56816360398</v>
      </c>
      <c r="O64" s="5">
        <v>99535473132</v>
      </c>
      <c r="P64" s="5">
        <v>84038783563</v>
      </c>
      <c r="Q64" s="5">
        <v>58384115529</v>
      </c>
      <c r="R64" s="5">
        <v>75603806052</v>
      </c>
    </row>
    <row r="65" spans="2:18" ht="15.5" x14ac:dyDescent="0.35">
      <c r="C65" t="s">
        <v>28</v>
      </c>
      <c r="D65" s="5">
        <v>-2964363911</v>
      </c>
      <c r="E65" s="5">
        <v>-435851627</v>
      </c>
      <c r="F65" s="5">
        <v>-8163069391</v>
      </c>
      <c r="G65" s="5">
        <v>-8289174533</v>
      </c>
      <c r="I65" s="5">
        <v>-19111819154</v>
      </c>
      <c r="J65" s="5">
        <v>-26681399518</v>
      </c>
      <c r="K65" s="5">
        <v>-33251940941</v>
      </c>
      <c r="L65" s="5">
        <v>-32656976880</v>
      </c>
      <c r="M65" s="5">
        <v>-26090326740</v>
      </c>
      <c r="N65" s="5">
        <v>-12770532085</v>
      </c>
      <c r="O65" s="5">
        <v>-22776643675</v>
      </c>
      <c r="P65" s="5">
        <v>-22091487874</v>
      </c>
      <c r="Q65" s="5">
        <v>-14962380915</v>
      </c>
      <c r="R65" s="5">
        <v>-22876954043</v>
      </c>
    </row>
    <row r="66" spans="2:18" ht="15.5" x14ac:dyDescent="0.35">
      <c r="C66" t="s">
        <v>97</v>
      </c>
      <c r="D66" s="5">
        <v>8802927543</v>
      </c>
      <c r="E66" s="5">
        <v>5778904266</v>
      </c>
      <c r="F66" s="5">
        <v>27786906695</v>
      </c>
      <c r="G66" s="5">
        <v>33594018061</v>
      </c>
      <c r="I66" s="5">
        <v>74768974166</v>
      </c>
      <c r="J66" s="5">
        <v>97110136525</v>
      </c>
      <c r="K66" s="5">
        <v>127426464539</v>
      </c>
      <c r="L66" s="5">
        <v>121257336904</v>
      </c>
      <c r="M66" s="5">
        <v>100066615090</v>
      </c>
      <c r="N66" s="5">
        <v>44045828313</v>
      </c>
      <c r="O66" s="5">
        <v>76758829457</v>
      </c>
      <c r="P66" s="5">
        <v>61947295689</v>
      </c>
      <c r="Q66" s="5">
        <v>43421734614</v>
      </c>
      <c r="R66" s="5">
        <v>52726852009</v>
      </c>
    </row>
    <row r="67" spans="2:18" ht="15.5" x14ac:dyDescent="0.35">
      <c r="C67" t="s">
        <v>98</v>
      </c>
      <c r="F67" s="5">
        <v>-3087648720</v>
      </c>
      <c r="I67" s="5">
        <v>-3087648720</v>
      </c>
      <c r="J67" s="5">
        <v>2929785300</v>
      </c>
      <c r="K67" s="5">
        <v>1458775500</v>
      </c>
      <c r="L67" s="5">
        <v>-277485780</v>
      </c>
      <c r="M67" s="5">
        <v>2231426340</v>
      </c>
      <c r="N67" s="5">
        <v>677111760</v>
      </c>
      <c r="O67" s="5">
        <v>-1777694250</v>
      </c>
      <c r="P67" s="5">
        <v>3218721750</v>
      </c>
      <c r="Q67" s="5">
        <v>-2012780842</v>
      </c>
      <c r="R67" s="5">
        <v>-2924553000</v>
      </c>
    </row>
    <row r="68" spans="2:18" ht="15.5" x14ac:dyDescent="0.35">
      <c r="C68" t="s">
        <v>99</v>
      </c>
      <c r="D68" s="5">
        <v>8802927543</v>
      </c>
      <c r="E68" s="5">
        <v>5778904266</v>
      </c>
      <c r="F68" s="5">
        <v>24699257975</v>
      </c>
      <c r="G68" s="5">
        <v>33594018061</v>
      </c>
      <c r="I68" s="5">
        <v>71681325446</v>
      </c>
      <c r="J68" s="5">
        <v>100039921825</v>
      </c>
      <c r="K68" s="5">
        <v>128885240039</v>
      </c>
      <c r="L68" s="5">
        <v>120979851124</v>
      </c>
      <c r="M68" s="5">
        <v>102298041430</v>
      </c>
      <c r="N68" s="5">
        <v>44722940073</v>
      </c>
      <c r="O68" s="5">
        <v>74981135207</v>
      </c>
      <c r="P68" s="5">
        <v>65166017439</v>
      </c>
      <c r="Q68" s="5">
        <v>41408953772</v>
      </c>
      <c r="R68" s="5">
        <v>49802299009</v>
      </c>
    </row>
    <row r="69" spans="2:18" ht="15.5" x14ac:dyDescent="0.35">
      <c r="C69" t="s">
        <v>100</v>
      </c>
      <c r="D69" s="5">
        <v>8802927543</v>
      </c>
      <c r="E69" s="5">
        <v>5778904266</v>
      </c>
      <c r="F69" s="5">
        <v>27786906695</v>
      </c>
      <c r="G69" s="5">
        <v>33594018061</v>
      </c>
      <c r="I69" s="5">
        <v>74768974166</v>
      </c>
      <c r="J69" s="5">
        <v>97110136525</v>
      </c>
      <c r="K69" s="5">
        <v>127426464539</v>
      </c>
      <c r="L69" s="5">
        <v>121257336904</v>
      </c>
      <c r="M69" s="5">
        <v>100066615090</v>
      </c>
      <c r="N69" s="5">
        <v>44045828313</v>
      </c>
      <c r="O69" s="5">
        <v>76758829457</v>
      </c>
      <c r="P69" s="5">
        <v>61947295689</v>
      </c>
      <c r="Q69" s="5">
        <v>43421734614</v>
      </c>
      <c r="R69" s="5">
        <v>52726852009</v>
      </c>
    </row>
    <row r="70" spans="2:18" ht="15.5" x14ac:dyDescent="0.35">
      <c r="C70" t="s">
        <v>8</v>
      </c>
      <c r="D70" s="5">
        <v>8802927543</v>
      </c>
      <c r="E70" s="5">
        <v>5778904266</v>
      </c>
      <c r="F70" s="5">
        <v>24699257975</v>
      </c>
      <c r="G70" s="5">
        <v>33594018061</v>
      </c>
      <c r="I70" s="5">
        <v>71681325446</v>
      </c>
      <c r="J70" s="5">
        <v>100039921825</v>
      </c>
      <c r="K70" s="5">
        <v>128885240039</v>
      </c>
      <c r="L70" s="5">
        <v>120979851124</v>
      </c>
      <c r="M70" s="5">
        <v>102298041430</v>
      </c>
      <c r="N70" s="5">
        <v>44722940073</v>
      </c>
      <c r="O70" s="5">
        <v>74981135207</v>
      </c>
      <c r="P70" s="5">
        <v>65166017439</v>
      </c>
      <c r="Q70" s="5">
        <v>41408953772</v>
      </c>
      <c r="R70" s="5">
        <v>49802299009</v>
      </c>
    </row>
    <row r="71" spans="2:18" ht="15.5" x14ac:dyDescent="0.35">
      <c r="C71" t="s">
        <v>85</v>
      </c>
    </row>
    <row r="72" spans="2:18" ht="15.5" x14ac:dyDescent="0.35">
      <c r="C72" t="s">
        <v>102</v>
      </c>
      <c r="D72" s="5">
        <v>8802927543</v>
      </c>
      <c r="E72" s="5">
        <v>5778904266</v>
      </c>
      <c r="F72" s="5">
        <v>27786906695</v>
      </c>
      <c r="G72" s="5">
        <v>33594018061</v>
      </c>
      <c r="I72" s="5">
        <v>74768974166</v>
      </c>
      <c r="J72" s="5">
        <v>97110136525</v>
      </c>
      <c r="K72" s="5">
        <v>127426464539</v>
      </c>
      <c r="L72" s="5">
        <v>121257336904</v>
      </c>
      <c r="M72" s="5">
        <v>100066615090</v>
      </c>
      <c r="N72" s="5">
        <v>44045828313</v>
      </c>
      <c r="O72" s="5">
        <v>76758829457</v>
      </c>
      <c r="P72" s="5">
        <v>61947295689</v>
      </c>
      <c r="Q72" s="5">
        <v>43421734614</v>
      </c>
      <c r="R72" s="5">
        <v>52726852009</v>
      </c>
    </row>
    <row r="73" spans="2:18" ht="15.5" x14ac:dyDescent="0.35">
      <c r="C73" t="s">
        <v>103</v>
      </c>
      <c r="D73" s="5">
        <v>8802927543</v>
      </c>
      <c r="E73" s="5">
        <v>5778904266</v>
      </c>
      <c r="F73" s="5">
        <v>24699257975</v>
      </c>
      <c r="G73" s="5">
        <v>33594018061</v>
      </c>
      <c r="I73" s="5">
        <v>71681325446</v>
      </c>
      <c r="J73" s="5">
        <v>100039921825</v>
      </c>
      <c r="K73" s="5">
        <v>128885240039</v>
      </c>
      <c r="L73" s="5">
        <v>120979851124</v>
      </c>
      <c r="M73" s="5">
        <v>102298041430</v>
      </c>
      <c r="N73" s="5">
        <v>44722940073</v>
      </c>
      <c r="O73" s="5">
        <v>74981135207</v>
      </c>
      <c r="P73" s="5">
        <v>65166017439</v>
      </c>
      <c r="Q73" s="5">
        <v>41408953772</v>
      </c>
      <c r="R73" s="5">
        <v>49802299009</v>
      </c>
    </row>
    <row r="74" spans="2:18" ht="15.5" x14ac:dyDescent="0.35">
      <c r="C74" t="s">
        <v>104</v>
      </c>
      <c r="D74" s="5">
        <v>8802927543</v>
      </c>
      <c r="E74" s="5">
        <v>5778904266</v>
      </c>
      <c r="F74" s="5">
        <v>24699257975</v>
      </c>
      <c r="G74" s="5">
        <v>33594018061</v>
      </c>
      <c r="I74" s="5">
        <v>71681325446</v>
      </c>
      <c r="J74" s="5">
        <v>100039921825</v>
      </c>
      <c r="K74" s="5">
        <v>128885240039</v>
      </c>
      <c r="L74" s="5">
        <v>120979851124</v>
      </c>
      <c r="M74" s="5">
        <v>102298041430</v>
      </c>
      <c r="N74" s="5">
        <v>44722940073</v>
      </c>
      <c r="O74" s="5">
        <v>74981135207</v>
      </c>
      <c r="P74" s="5">
        <v>65166017439</v>
      </c>
      <c r="Q74" s="5">
        <v>41408953772</v>
      </c>
      <c r="R74" s="5">
        <v>49802299009</v>
      </c>
    </row>
    <row r="76" spans="2:18" ht="15.5" x14ac:dyDescent="0.35">
      <c r="B76" t="s">
        <v>105</v>
      </c>
      <c r="C76" t="s">
        <v>106</v>
      </c>
    </row>
    <row r="77" spans="2:18" ht="15.5" x14ac:dyDescent="0.35">
      <c r="C77" t="s">
        <v>107</v>
      </c>
    </row>
    <row r="78" spans="2:18" ht="15.5" x14ac:dyDescent="0.35">
      <c r="C78" t="s">
        <v>20</v>
      </c>
      <c r="D78" s="5">
        <v>182172413107</v>
      </c>
      <c r="E78" s="5">
        <v>147465561123</v>
      </c>
      <c r="F78" s="5">
        <v>153225960287</v>
      </c>
      <c r="G78" s="5">
        <v>161895221205</v>
      </c>
      <c r="I78" s="5">
        <v>153225960287</v>
      </c>
      <c r="J78" s="5">
        <v>150885247394</v>
      </c>
      <c r="K78" s="5">
        <v>247666678448</v>
      </c>
      <c r="L78" s="5">
        <v>506458110482</v>
      </c>
      <c r="M78" s="5">
        <v>610486190679</v>
      </c>
      <c r="N78" s="5">
        <v>478735929325</v>
      </c>
      <c r="O78" s="5">
        <v>348062973183</v>
      </c>
      <c r="P78" s="5">
        <v>281133628265</v>
      </c>
      <c r="Q78" s="5">
        <v>520113109132</v>
      </c>
      <c r="R78" s="5">
        <v>365414532767</v>
      </c>
    </row>
    <row r="79" spans="2:18" ht="15.5" x14ac:dyDescent="0.35">
      <c r="C79" t="s">
        <v>109</v>
      </c>
      <c r="D79" s="5">
        <v>184293000526</v>
      </c>
      <c r="E79" s="5">
        <v>226362592684</v>
      </c>
      <c r="F79" s="5">
        <v>228448339231</v>
      </c>
      <c r="G79" s="5">
        <v>181653561456</v>
      </c>
      <c r="I79" s="5">
        <v>228448339231</v>
      </c>
      <c r="J79" s="5">
        <v>169232037284</v>
      </c>
      <c r="K79" s="5">
        <v>124423224182</v>
      </c>
      <c r="L79" s="5">
        <v>126820874647</v>
      </c>
      <c r="M79" s="5">
        <v>110549359898</v>
      </c>
      <c r="N79" s="5">
        <v>124395919918</v>
      </c>
      <c r="O79" s="5">
        <v>182571429184</v>
      </c>
      <c r="P79" s="5">
        <v>193458573978</v>
      </c>
      <c r="Q79" s="5">
        <v>170149750757</v>
      </c>
      <c r="R79" s="5">
        <v>162031834647</v>
      </c>
    </row>
    <row r="80" spans="2:18" ht="15.5" x14ac:dyDescent="0.35">
      <c r="C80" t="s">
        <v>110</v>
      </c>
      <c r="D80" s="5">
        <v>64075548786</v>
      </c>
      <c r="E80" s="5">
        <v>86993559052</v>
      </c>
      <c r="F80" s="5">
        <v>75048613281</v>
      </c>
      <c r="G80" s="5">
        <v>73405818172</v>
      </c>
      <c r="I80" s="5">
        <v>75048613281</v>
      </c>
      <c r="J80" s="5">
        <v>64912297750</v>
      </c>
      <c r="K80" s="5">
        <v>52336863228</v>
      </c>
      <c r="L80" s="5">
        <v>46928766212</v>
      </c>
      <c r="M80" s="5">
        <v>41732263660</v>
      </c>
      <c r="N80" s="5">
        <v>37377630667</v>
      </c>
      <c r="O80" s="5">
        <v>38362483129</v>
      </c>
      <c r="P80" s="5">
        <v>41066811462</v>
      </c>
      <c r="Q80" s="5">
        <v>39266286269</v>
      </c>
      <c r="R80" s="5">
        <v>43775796073</v>
      </c>
    </row>
    <row r="81" spans="3:18" ht="15.5" x14ac:dyDescent="0.35">
      <c r="C81" t="s">
        <v>112</v>
      </c>
      <c r="D81" s="5">
        <v>184293000526</v>
      </c>
      <c r="E81" s="5">
        <v>226362592684</v>
      </c>
      <c r="F81" s="5">
        <v>228448339231</v>
      </c>
      <c r="G81" s="5">
        <v>181653561456</v>
      </c>
      <c r="I81" s="5">
        <v>228448339231</v>
      </c>
      <c r="J81" s="5">
        <v>169232037284</v>
      </c>
      <c r="K81" s="5">
        <v>124423224182</v>
      </c>
      <c r="L81" s="5">
        <v>126820874647</v>
      </c>
      <c r="M81" s="5">
        <v>110549359898</v>
      </c>
      <c r="N81" s="5">
        <v>124395919918</v>
      </c>
      <c r="O81" s="5">
        <v>182571429184</v>
      </c>
      <c r="P81" s="5">
        <v>193458573978</v>
      </c>
      <c r="Q81" s="5">
        <v>170149750757</v>
      </c>
      <c r="R81" s="5">
        <v>162031834647</v>
      </c>
    </row>
    <row r="82" spans="3:18" ht="15.5" x14ac:dyDescent="0.35">
      <c r="C82" t="s">
        <v>113</v>
      </c>
      <c r="D82" s="5">
        <v>1581351285</v>
      </c>
      <c r="E82" s="5">
        <v>1363064793</v>
      </c>
      <c r="F82" s="5">
        <v>1449920107</v>
      </c>
      <c r="G82" s="5">
        <v>1297338016</v>
      </c>
      <c r="I82" s="5">
        <v>1449920107</v>
      </c>
      <c r="J82" s="5">
        <v>1174558590</v>
      </c>
      <c r="K82" s="5">
        <v>903153685</v>
      </c>
      <c r="L82" s="5">
        <v>822946142</v>
      </c>
      <c r="M82" s="5">
        <v>1807385109</v>
      </c>
      <c r="N82" s="5">
        <v>2326183537</v>
      </c>
      <c r="O82" s="5">
        <v>2210272654</v>
      </c>
      <c r="P82" s="5">
        <v>2190061578</v>
      </c>
      <c r="Q82" s="5">
        <v>1851998896</v>
      </c>
      <c r="R82" s="5">
        <v>1807787642</v>
      </c>
    </row>
    <row r="83" spans="3:18" ht="15.5" x14ac:dyDescent="0.35">
      <c r="C83" t="s">
        <v>115</v>
      </c>
      <c r="D83" s="5">
        <v>127139414751</v>
      </c>
      <c r="E83" s="5">
        <v>136190220191</v>
      </c>
      <c r="F83" s="5">
        <v>135107034540</v>
      </c>
      <c r="G83" s="5">
        <v>129518501853</v>
      </c>
      <c r="I83" s="5">
        <v>135107034540</v>
      </c>
      <c r="J83" s="5">
        <v>127853225442</v>
      </c>
      <c r="K83" s="5">
        <v>109539001168</v>
      </c>
      <c r="L83" s="5">
        <v>125459113293</v>
      </c>
      <c r="M83" s="5">
        <v>120967227625</v>
      </c>
      <c r="N83" s="5">
        <v>138318505104</v>
      </c>
      <c r="O83" s="5">
        <v>171000649858</v>
      </c>
      <c r="P83" s="5">
        <v>166906099156</v>
      </c>
      <c r="Q83" s="5">
        <v>151777634348</v>
      </c>
      <c r="R83" s="5">
        <v>126898987974</v>
      </c>
    </row>
    <row r="84" spans="3:18" ht="15.5" x14ac:dyDescent="0.35">
      <c r="C84" t="s">
        <v>85</v>
      </c>
      <c r="D84" s="5">
        <v>-2792359372</v>
      </c>
      <c r="E84" s="5">
        <v>-2792359372</v>
      </c>
      <c r="F84" s="5">
        <v>-2792359372</v>
      </c>
      <c r="G84" s="5">
        <v>295289348</v>
      </c>
      <c r="I84" s="5">
        <v>-2792359372</v>
      </c>
      <c r="J84" s="5">
        <v>295289348</v>
      </c>
      <c r="K84" s="5">
        <v>-2634495952</v>
      </c>
      <c r="L84" s="5">
        <v>-4093271452</v>
      </c>
      <c r="M84" s="5">
        <v>-3796378492</v>
      </c>
      <c r="N84" s="5">
        <v>-6027804832</v>
      </c>
      <c r="P84" s="5">
        <v>-4927222342</v>
      </c>
      <c r="Q84" s="5">
        <v>-8145944092</v>
      </c>
      <c r="R84" s="5">
        <v>-6133163250</v>
      </c>
    </row>
    <row r="85" spans="3:18" ht="15.5" x14ac:dyDescent="0.35">
      <c r="C85" t="s">
        <v>116</v>
      </c>
      <c r="D85" s="5">
        <v>512254629783</v>
      </c>
      <c r="E85" s="5">
        <v>534360905151</v>
      </c>
      <c r="F85" s="5">
        <v>530058622675</v>
      </c>
      <c r="G85" s="5">
        <v>490299795597</v>
      </c>
      <c r="I85" s="5">
        <v>530058622675</v>
      </c>
      <c r="J85" s="5">
        <v>472552752038</v>
      </c>
      <c r="K85" s="5">
        <v>501886780991</v>
      </c>
      <c r="L85" s="5">
        <v>772685806645</v>
      </c>
      <c r="M85" s="5">
        <v>856198582426</v>
      </c>
      <c r="N85" s="5">
        <v>751789918087</v>
      </c>
      <c r="O85" s="5">
        <v>723916345285</v>
      </c>
      <c r="P85" s="5">
        <v>664681699769</v>
      </c>
      <c r="Q85" s="5">
        <v>864515740386</v>
      </c>
      <c r="R85" s="5">
        <v>670273649026</v>
      </c>
    </row>
    <row r="86" spans="3:18" ht="15.5" x14ac:dyDescent="0.35">
      <c r="C86" t="s">
        <v>117</v>
      </c>
    </row>
    <row r="87" spans="3:18" ht="15.5" x14ac:dyDescent="0.35">
      <c r="C87" t="s">
        <v>883</v>
      </c>
      <c r="D87" s="5">
        <v>216635063040</v>
      </c>
      <c r="E87" s="5">
        <v>206164853620</v>
      </c>
      <c r="F87" s="5">
        <v>203604929880</v>
      </c>
      <c r="G87" s="5">
        <v>202367431200</v>
      </c>
      <c r="I87" s="5">
        <v>203604929880</v>
      </c>
      <c r="J87" s="5">
        <v>196082879080</v>
      </c>
      <c r="K87" s="5">
        <v>188818911313</v>
      </c>
    </row>
    <row r="88" spans="3:18" ht="15.5" x14ac:dyDescent="0.35">
      <c r="C88" t="s">
        <v>119</v>
      </c>
      <c r="D88" s="5">
        <v>12871822836</v>
      </c>
      <c r="E88" s="5">
        <v>13297520068</v>
      </c>
      <c r="F88" s="5">
        <v>13733371694</v>
      </c>
      <c r="G88" s="5">
        <v>12764465925</v>
      </c>
      <c r="I88" s="5">
        <v>13733371694</v>
      </c>
      <c r="J88" s="5">
        <v>14678050428</v>
      </c>
      <c r="K88" s="5">
        <v>16544588886</v>
      </c>
      <c r="L88" s="5">
        <v>18120684747</v>
      </c>
      <c r="M88" s="5">
        <v>17916485366</v>
      </c>
      <c r="N88" s="5">
        <v>20835470946</v>
      </c>
      <c r="O88" s="5">
        <v>16734417892</v>
      </c>
      <c r="P88" s="5">
        <v>15611836817</v>
      </c>
      <c r="Q88" s="5">
        <v>15918124191</v>
      </c>
      <c r="R88" s="5">
        <v>6798547659</v>
      </c>
    </row>
    <row r="89" spans="3:18" ht="15.5" x14ac:dyDescent="0.35">
      <c r="C89" t="s">
        <v>121</v>
      </c>
      <c r="D89" s="5">
        <v>380447603982</v>
      </c>
      <c r="E89" s="5">
        <v>388860238772</v>
      </c>
      <c r="F89" s="5">
        <v>374258524118</v>
      </c>
      <c r="G89" s="5">
        <v>373200579355</v>
      </c>
      <c r="I89" s="5">
        <v>374258524118</v>
      </c>
      <c r="J89" s="5">
        <v>348330986350</v>
      </c>
      <c r="K89" s="5">
        <v>328169901126</v>
      </c>
      <c r="L89" s="5">
        <v>223673837741</v>
      </c>
      <c r="M89" s="5">
        <v>198170686974</v>
      </c>
      <c r="N89" s="5">
        <v>237711417828</v>
      </c>
      <c r="O89" s="5">
        <v>208167764816</v>
      </c>
      <c r="P89" s="5">
        <v>214497825924</v>
      </c>
      <c r="Q89" s="5">
        <v>219597825148</v>
      </c>
      <c r="R89" s="5">
        <v>217364147635</v>
      </c>
    </row>
    <row r="90" spans="3:18" ht="15.5" x14ac:dyDescent="0.35">
      <c r="C90" t="s">
        <v>123</v>
      </c>
      <c r="D90" s="5">
        <v>390169010</v>
      </c>
      <c r="E90" s="5">
        <v>403779557</v>
      </c>
      <c r="F90" s="5">
        <v>417390104</v>
      </c>
      <c r="G90" s="5">
        <v>403292318</v>
      </c>
      <c r="I90" s="5">
        <v>417390104</v>
      </c>
      <c r="L90" s="5">
        <v>1596660039</v>
      </c>
      <c r="M90" s="5">
        <v>3193320078</v>
      </c>
      <c r="N90" s="5">
        <v>4789980117</v>
      </c>
      <c r="O90" s="5">
        <v>6386640156</v>
      </c>
      <c r="P90" s="5">
        <v>7983300195</v>
      </c>
      <c r="Q90" s="5">
        <v>9579960234</v>
      </c>
      <c r="R90" s="5">
        <v>11291045022</v>
      </c>
    </row>
    <row r="91" spans="3:18" ht="15.5" x14ac:dyDescent="0.35">
      <c r="C91" t="s">
        <v>126</v>
      </c>
      <c r="D91" s="5">
        <v>663626117692</v>
      </c>
      <c r="E91" s="5">
        <v>661572900678</v>
      </c>
      <c r="F91" s="5">
        <v>644483909181</v>
      </c>
      <c r="G91" s="5">
        <v>641470265975</v>
      </c>
      <c r="I91" s="5">
        <v>644483909181</v>
      </c>
      <c r="J91" s="5">
        <v>610620872794</v>
      </c>
      <c r="K91" s="5">
        <v>586839412218</v>
      </c>
      <c r="L91" s="5">
        <v>302091653767</v>
      </c>
      <c r="M91" s="5">
        <v>291062029277</v>
      </c>
      <c r="N91" s="5">
        <v>335083748554</v>
      </c>
      <c r="O91" s="5">
        <v>333612890700</v>
      </c>
      <c r="P91" s="5">
        <v>339594114014</v>
      </c>
      <c r="Q91" s="5">
        <v>346668782273</v>
      </c>
      <c r="R91" s="5">
        <v>360767410984</v>
      </c>
    </row>
    <row r="92" spans="3:18" ht="15.5" x14ac:dyDescent="0.35">
      <c r="C92" t="s">
        <v>127</v>
      </c>
      <c r="D92" s="5">
        <v>1175880747475</v>
      </c>
      <c r="E92" s="5">
        <v>1195933805829</v>
      </c>
      <c r="F92" s="5">
        <v>1174542531856</v>
      </c>
      <c r="G92" s="5">
        <v>1131770061572</v>
      </c>
      <c r="I92" s="5">
        <v>1174542531856</v>
      </c>
      <c r="J92" s="5">
        <v>1083173624832</v>
      </c>
      <c r="K92" s="5">
        <v>1088726193209</v>
      </c>
      <c r="L92" s="5">
        <v>1074777460412</v>
      </c>
      <c r="M92" s="5">
        <v>1147260611703</v>
      </c>
      <c r="N92" s="5">
        <v>1086873666641</v>
      </c>
      <c r="O92" s="5">
        <v>1057529235985</v>
      </c>
      <c r="P92" s="5">
        <v>1004275813783</v>
      </c>
      <c r="Q92" s="5">
        <v>1211184522659</v>
      </c>
      <c r="R92" s="5">
        <v>1031041060010</v>
      </c>
    </row>
    <row r="93" spans="3:18" ht="15.5" x14ac:dyDescent="0.35">
      <c r="C93" t="s">
        <v>128</v>
      </c>
    </row>
    <row r="94" spans="3:18" ht="15.5" x14ac:dyDescent="0.35">
      <c r="C94" t="s">
        <v>129</v>
      </c>
    </row>
    <row r="95" spans="3:18" ht="15.5" x14ac:dyDescent="0.35">
      <c r="C95" t="s">
        <v>130</v>
      </c>
      <c r="D95" s="5">
        <v>91004916712</v>
      </c>
      <c r="E95" s="5">
        <v>120357213682</v>
      </c>
      <c r="F95" s="5">
        <v>105346450531</v>
      </c>
      <c r="G95" s="5">
        <v>95242108190</v>
      </c>
      <c r="I95" s="5">
        <v>105346450531</v>
      </c>
      <c r="J95" s="5">
        <v>93604844953</v>
      </c>
      <c r="K95" s="5">
        <v>78024161155</v>
      </c>
      <c r="L95" s="5">
        <v>72411790397</v>
      </c>
      <c r="M95" s="5">
        <v>64332022572</v>
      </c>
      <c r="N95" s="5">
        <v>56665064940</v>
      </c>
      <c r="O95" s="5">
        <v>57300411135</v>
      </c>
      <c r="P95" s="5">
        <v>61322975128</v>
      </c>
      <c r="Q95" s="5">
        <v>54639027443</v>
      </c>
      <c r="R95" s="5">
        <v>168764411246</v>
      </c>
    </row>
    <row r="96" spans="3:18" ht="15.5" x14ac:dyDescent="0.35">
      <c r="C96" t="s">
        <v>131</v>
      </c>
    </row>
    <row r="97" spans="3:18" ht="15.5" x14ac:dyDescent="0.35">
      <c r="C97" t="s">
        <v>111</v>
      </c>
      <c r="D97" s="5">
        <v>196937600</v>
      </c>
      <c r="E97" s="5">
        <v>152922216</v>
      </c>
      <c r="F97" s="5">
        <v>81778465</v>
      </c>
      <c r="G97" s="5">
        <v>163466930</v>
      </c>
      <c r="I97" s="5">
        <v>81778465</v>
      </c>
      <c r="J97" s="5">
        <v>148339501</v>
      </c>
      <c r="K97" s="5">
        <v>121646211</v>
      </c>
      <c r="L97" s="5">
        <v>259921375</v>
      </c>
      <c r="M97" s="5">
        <v>514130681</v>
      </c>
      <c r="N97" s="5">
        <v>541475845</v>
      </c>
      <c r="O97" s="5">
        <v>371521566</v>
      </c>
      <c r="P97" s="5">
        <v>1251257474</v>
      </c>
      <c r="Q97" s="5">
        <v>1466641571</v>
      </c>
      <c r="R97" s="5">
        <v>1501362860</v>
      </c>
    </row>
    <row r="98" spans="3:18" ht="15.5" x14ac:dyDescent="0.35">
      <c r="C98" t="s">
        <v>132</v>
      </c>
      <c r="D98" s="5">
        <v>64272486386</v>
      </c>
      <c r="E98" s="5">
        <v>87146481268</v>
      </c>
      <c r="F98" s="5">
        <v>75130391746</v>
      </c>
      <c r="G98" s="5">
        <v>73569285102</v>
      </c>
      <c r="I98" s="5">
        <v>75130391746</v>
      </c>
      <c r="J98" s="5">
        <v>65060637251</v>
      </c>
      <c r="K98" s="5">
        <v>52458509439</v>
      </c>
      <c r="L98" s="5">
        <v>47188687587</v>
      </c>
      <c r="M98" s="5">
        <v>42246394341</v>
      </c>
      <c r="N98" s="5">
        <v>37919106512</v>
      </c>
      <c r="O98" s="5">
        <v>38734004695</v>
      </c>
      <c r="P98" s="5">
        <v>42318068936</v>
      </c>
      <c r="Q98" s="5">
        <v>40732927840</v>
      </c>
      <c r="R98" s="5">
        <v>45277158933</v>
      </c>
    </row>
    <row r="99" spans="3:18" ht="15.5" x14ac:dyDescent="0.35">
      <c r="C99" t="s">
        <v>136</v>
      </c>
      <c r="D99" s="5">
        <v>8857006302</v>
      </c>
      <c r="E99" s="5">
        <v>18537088105</v>
      </c>
      <c r="F99" s="5">
        <v>14315528126</v>
      </c>
      <c r="G99" s="5">
        <v>5579850119</v>
      </c>
      <c r="I99" s="5">
        <v>14315528126</v>
      </c>
      <c r="J99" s="5">
        <v>15776967049</v>
      </c>
      <c r="K99" s="5">
        <v>12354050660</v>
      </c>
      <c r="L99" s="5">
        <v>12751244995</v>
      </c>
      <c r="M99" s="5">
        <v>10923312818</v>
      </c>
      <c r="N99" s="5">
        <v>8675210105</v>
      </c>
      <c r="O99" s="5">
        <v>8568764258</v>
      </c>
      <c r="P99" s="5">
        <v>7018643069</v>
      </c>
      <c r="Q99" s="5">
        <v>5820262218</v>
      </c>
      <c r="R99" s="5">
        <v>10280953623</v>
      </c>
    </row>
    <row r="100" spans="3:18" ht="15.5" x14ac:dyDescent="0.35">
      <c r="C100" t="s">
        <v>137</v>
      </c>
      <c r="D100" s="5">
        <v>14165094907</v>
      </c>
      <c r="E100" s="5">
        <v>10866315192</v>
      </c>
      <c r="F100" s="5">
        <v>12096863292</v>
      </c>
      <c r="G100" s="5">
        <v>12443835852</v>
      </c>
      <c r="I100" s="5">
        <v>12096863292</v>
      </c>
      <c r="J100" s="5">
        <v>9638223536</v>
      </c>
      <c r="K100" s="5">
        <v>10155468439</v>
      </c>
      <c r="L100" s="5">
        <v>8777998356</v>
      </c>
      <c r="M100" s="5">
        <v>4261318071</v>
      </c>
      <c r="N100" s="5">
        <v>2759235073</v>
      </c>
      <c r="O100" s="5">
        <v>2702518632</v>
      </c>
      <c r="P100" s="5">
        <v>5489786574</v>
      </c>
      <c r="Q100" s="5">
        <v>1526486697</v>
      </c>
      <c r="R100" s="5">
        <v>6464646752</v>
      </c>
    </row>
    <row r="101" spans="3:18" ht="15.5" x14ac:dyDescent="0.35">
      <c r="C101" t="s">
        <v>139</v>
      </c>
    </row>
    <row r="102" spans="3:18" ht="15.5" x14ac:dyDescent="0.35">
      <c r="C102" t="s">
        <v>145</v>
      </c>
      <c r="R102" s="5">
        <v>100000000000</v>
      </c>
    </row>
    <row r="103" spans="3:18" ht="15.5" x14ac:dyDescent="0.35">
      <c r="C103" t="s">
        <v>146</v>
      </c>
      <c r="D103" s="5">
        <v>63633480629</v>
      </c>
      <c r="E103" s="5">
        <v>63137169556</v>
      </c>
      <c r="F103" s="5">
        <v>62535563000</v>
      </c>
      <c r="G103" s="5">
        <v>54566693032</v>
      </c>
      <c r="I103" s="5">
        <v>62535563000</v>
      </c>
      <c r="J103" s="5">
        <v>54589587000</v>
      </c>
      <c r="K103" s="5">
        <v>58062761000</v>
      </c>
      <c r="L103" s="5">
        <v>60911639000</v>
      </c>
      <c r="M103" s="5">
        <v>60113618000</v>
      </c>
      <c r="N103" s="5">
        <v>68496672000</v>
      </c>
      <c r="O103" s="5">
        <v>64836341000</v>
      </c>
      <c r="P103" s="5">
        <v>57530240000</v>
      </c>
      <c r="Q103" s="5">
        <v>318633914000</v>
      </c>
      <c r="R103" s="5">
        <v>309440168000</v>
      </c>
    </row>
    <row r="104" spans="3:18" ht="15.5" x14ac:dyDescent="0.35">
      <c r="C104" t="s">
        <v>147</v>
      </c>
      <c r="D104" s="5">
        <v>63633480629</v>
      </c>
      <c r="E104" s="5">
        <v>63137169556</v>
      </c>
      <c r="F104" s="5">
        <v>62535563000</v>
      </c>
      <c r="G104" s="5">
        <v>54566693032</v>
      </c>
      <c r="I104" s="5">
        <v>62535563000</v>
      </c>
      <c r="J104" s="5">
        <v>54589587000</v>
      </c>
      <c r="K104" s="5">
        <v>58062761000</v>
      </c>
      <c r="L104" s="5">
        <v>60911639000</v>
      </c>
      <c r="M104" s="5">
        <v>60113618000</v>
      </c>
      <c r="N104" s="5">
        <v>68496672000</v>
      </c>
      <c r="O104" s="5">
        <v>64836341000</v>
      </c>
      <c r="P104" s="5">
        <v>57530240000</v>
      </c>
      <c r="Q104" s="5">
        <v>318633914000</v>
      </c>
      <c r="R104" s="5">
        <v>309440168000</v>
      </c>
    </row>
    <row r="105" spans="3:18" ht="15.5" x14ac:dyDescent="0.35">
      <c r="C105" t="s">
        <v>152</v>
      </c>
      <c r="Q105" s="5">
        <v>260000000000</v>
      </c>
      <c r="R105" s="5">
        <v>260000000000</v>
      </c>
    </row>
    <row r="106" spans="3:18" ht="15.5" x14ac:dyDescent="0.35">
      <c r="C106" t="s">
        <v>154</v>
      </c>
      <c r="D106" s="5">
        <v>154638397341</v>
      </c>
      <c r="E106" s="5">
        <v>183494383238</v>
      </c>
      <c r="F106" s="5">
        <v>167882013531</v>
      </c>
      <c r="G106" s="5">
        <v>149808801222</v>
      </c>
      <c r="I106" s="5">
        <v>167882013531</v>
      </c>
      <c r="J106" s="5">
        <v>148194431953</v>
      </c>
      <c r="K106" s="5">
        <v>136086922155</v>
      </c>
      <c r="L106" s="5">
        <v>133323429397</v>
      </c>
      <c r="M106" s="5">
        <v>124445640572</v>
      </c>
      <c r="N106" s="5">
        <v>125161736940</v>
      </c>
      <c r="O106" s="5">
        <v>122136752135</v>
      </c>
      <c r="P106" s="5">
        <v>118853215128</v>
      </c>
      <c r="Q106" s="5">
        <v>373272941443</v>
      </c>
      <c r="R106" s="5">
        <v>478204579246</v>
      </c>
    </row>
    <row r="107" spans="3:18" ht="15.5" x14ac:dyDescent="0.35">
      <c r="C107" t="s">
        <v>155</v>
      </c>
    </row>
    <row r="108" spans="3:18" ht="15.5" x14ac:dyDescent="0.35">
      <c r="C108" t="s">
        <v>156</v>
      </c>
      <c r="D108" s="5">
        <v>588500000000</v>
      </c>
      <c r="E108" s="5">
        <v>588500000000</v>
      </c>
      <c r="F108" s="5">
        <v>588500000000</v>
      </c>
      <c r="G108" s="5">
        <v>588500000000</v>
      </c>
      <c r="I108" s="5">
        <v>588500000000</v>
      </c>
      <c r="J108" s="5">
        <v>588500000000</v>
      </c>
      <c r="K108" s="5">
        <v>588500000000</v>
      </c>
      <c r="L108" s="5">
        <v>588500000000</v>
      </c>
      <c r="M108" s="5">
        <v>588500000000</v>
      </c>
      <c r="N108" s="5">
        <v>588500000000</v>
      </c>
      <c r="O108" s="5">
        <v>588500000000</v>
      </c>
      <c r="P108" s="5">
        <v>588500000000</v>
      </c>
      <c r="Q108" s="5">
        <v>588500000000</v>
      </c>
      <c r="R108" s="5">
        <v>50000000000</v>
      </c>
    </row>
    <row r="109" spans="3:18" ht="15.5" x14ac:dyDescent="0.35">
      <c r="C109" t="s">
        <v>157</v>
      </c>
      <c r="D109" s="5">
        <v>205166146680</v>
      </c>
      <c r="E109" s="5">
        <v>205166146680</v>
      </c>
      <c r="F109" s="5">
        <v>205166146680</v>
      </c>
      <c r="G109" s="5">
        <v>205166146680</v>
      </c>
      <c r="I109" s="5">
        <v>205166146680</v>
      </c>
      <c r="J109" s="5">
        <v>205166146680</v>
      </c>
      <c r="K109" s="5">
        <v>205166146680</v>
      </c>
      <c r="L109" s="5">
        <v>205166146680</v>
      </c>
      <c r="M109" s="5">
        <v>205166146680</v>
      </c>
      <c r="N109" s="5">
        <v>205166146680</v>
      </c>
      <c r="O109" s="5">
        <v>205166146680</v>
      </c>
      <c r="P109" s="5">
        <v>205166146680</v>
      </c>
      <c r="Q109" s="5">
        <v>205166146680</v>
      </c>
    </row>
    <row r="110" spans="3:18" ht="15.5" x14ac:dyDescent="0.35">
      <c r="C110" t="s">
        <v>158</v>
      </c>
      <c r="D110" s="5">
        <v>230368562826</v>
      </c>
      <c r="E110" s="5">
        <v>221565635283</v>
      </c>
      <c r="F110" s="5">
        <v>215786731017</v>
      </c>
      <c r="G110" s="5">
        <v>187999824322</v>
      </c>
      <c r="I110" s="5">
        <v>215786731017</v>
      </c>
      <c r="J110" s="5">
        <v>141017756851</v>
      </c>
      <c r="K110" s="5">
        <v>161607620326</v>
      </c>
      <c r="L110" s="5">
        <v>151881155787</v>
      </c>
      <c r="M110" s="5">
        <v>232945202943</v>
      </c>
      <c r="N110" s="5">
        <v>174073587853</v>
      </c>
      <c r="O110" s="5">
        <v>141726337170</v>
      </c>
      <c r="P110" s="5">
        <v>96683674317</v>
      </c>
      <c r="Q110" s="5">
        <v>52391378628</v>
      </c>
      <c r="R110" s="5">
        <v>508969644014</v>
      </c>
    </row>
    <row r="111" spans="3:18" ht="15.5" x14ac:dyDescent="0.35">
      <c r="C111" t="s">
        <v>159</v>
      </c>
      <c r="D111" s="5">
        <v>49063993646</v>
      </c>
      <c r="E111" s="5">
        <v>46820924421</v>
      </c>
      <c r="F111" s="5">
        <v>46820924421</v>
      </c>
      <c r="G111" s="5">
        <v>46820924421</v>
      </c>
      <c r="I111" s="5">
        <v>46820924421</v>
      </c>
      <c r="J111" s="5">
        <v>43907620326</v>
      </c>
      <c r="K111" s="5">
        <v>34181155787</v>
      </c>
      <c r="L111" s="5">
        <v>26970202943</v>
      </c>
      <c r="M111" s="5">
        <v>2850828312</v>
      </c>
    </row>
    <row r="112" spans="3:18" ht="15.5" x14ac:dyDescent="0.35">
      <c r="C112" t="s">
        <v>160</v>
      </c>
      <c r="D112" s="5">
        <v>181304569180</v>
      </c>
      <c r="E112" s="5">
        <v>174744710862</v>
      </c>
      <c r="F112" s="5">
        <v>168965806596</v>
      </c>
      <c r="G112" s="5">
        <v>141178899901</v>
      </c>
      <c r="I112" s="5">
        <v>168965806596</v>
      </c>
      <c r="J112" s="5">
        <v>97110136525</v>
      </c>
      <c r="K112" s="5">
        <v>127426464539</v>
      </c>
      <c r="L112" s="5">
        <v>124910952844</v>
      </c>
      <c r="M112" s="5">
        <v>230094374631</v>
      </c>
      <c r="N112" s="5">
        <v>174073587853</v>
      </c>
      <c r="O112" s="5">
        <v>141726337170</v>
      </c>
      <c r="P112" s="5">
        <v>96683674317</v>
      </c>
      <c r="Q112" s="5">
        <v>52391378628</v>
      </c>
      <c r="R112" s="5">
        <v>508969644014</v>
      </c>
    </row>
    <row r="113" spans="2:18" ht="15.5" x14ac:dyDescent="0.35">
      <c r="C113" t="s">
        <v>161</v>
      </c>
      <c r="D113" s="5">
        <v>230368562826</v>
      </c>
      <c r="E113" s="5">
        <v>221565635283</v>
      </c>
      <c r="F113" s="5">
        <v>215786731017</v>
      </c>
      <c r="G113" s="5">
        <v>187999824322</v>
      </c>
      <c r="I113" s="5">
        <v>215786731017</v>
      </c>
      <c r="J113" s="5">
        <v>141017756851</v>
      </c>
      <c r="K113" s="5">
        <v>161607620326</v>
      </c>
      <c r="L113" s="5">
        <v>151881155787</v>
      </c>
      <c r="M113" s="5">
        <v>232945202943</v>
      </c>
      <c r="N113" s="5">
        <v>174073587853</v>
      </c>
      <c r="O113" s="5">
        <v>141726337170</v>
      </c>
      <c r="P113" s="5">
        <v>96683674317</v>
      </c>
      <c r="Q113" s="5">
        <v>52391378628</v>
      </c>
      <c r="R113" s="5">
        <v>508969644014</v>
      </c>
    </row>
    <row r="114" spans="2:18" ht="15.5" x14ac:dyDescent="0.35">
      <c r="C114" t="s">
        <v>10</v>
      </c>
      <c r="D114" s="5">
        <v>1021242350134</v>
      </c>
      <c r="E114" s="5">
        <v>1012439422591</v>
      </c>
      <c r="F114" s="5">
        <v>1006660518325</v>
      </c>
      <c r="G114" s="5">
        <v>981961260350</v>
      </c>
      <c r="I114" s="5">
        <v>1006660518325</v>
      </c>
      <c r="J114" s="5">
        <v>934979192879</v>
      </c>
      <c r="K114" s="5">
        <v>952639271054</v>
      </c>
      <c r="L114" s="5">
        <v>941454031015</v>
      </c>
      <c r="M114" s="5">
        <v>1022814971131</v>
      </c>
      <c r="N114" s="5">
        <v>961711929701</v>
      </c>
      <c r="O114" s="5">
        <v>935392483850</v>
      </c>
      <c r="P114" s="5">
        <v>885422598655</v>
      </c>
      <c r="Q114" s="5">
        <v>837911581216</v>
      </c>
      <c r="R114" s="5">
        <v>552836480764</v>
      </c>
    </row>
    <row r="115" spans="2:18" ht="15.5" x14ac:dyDescent="0.35">
      <c r="C115" t="s">
        <v>163</v>
      </c>
      <c r="D115" s="5">
        <v>1175880747475</v>
      </c>
      <c r="E115" s="5">
        <v>1195933805829</v>
      </c>
      <c r="F115" s="5">
        <v>1174542531856</v>
      </c>
      <c r="G115" s="5">
        <v>1131770061572</v>
      </c>
      <c r="I115" s="5">
        <v>1174542531856</v>
      </c>
      <c r="J115" s="5">
        <v>1083173624832</v>
      </c>
      <c r="K115" s="5">
        <v>1088726193209</v>
      </c>
      <c r="L115" s="5">
        <v>1074777460412</v>
      </c>
      <c r="M115" s="5">
        <v>1147260611703</v>
      </c>
      <c r="N115" s="5">
        <v>1086873666641</v>
      </c>
      <c r="O115" s="5">
        <v>1057529235985</v>
      </c>
      <c r="P115" s="5">
        <v>1004275813783</v>
      </c>
      <c r="Q115" s="5">
        <v>1211184522659</v>
      </c>
      <c r="R115" s="5">
        <v>1031041060010</v>
      </c>
    </row>
    <row r="116" spans="2:18" ht="15.5" x14ac:dyDescent="0.35">
      <c r="C116" t="s">
        <v>164</v>
      </c>
      <c r="D116" s="5">
        <v>5885000000</v>
      </c>
      <c r="E116" s="5">
        <v>5885000000</v>
      </c>
      <c r="F116" s="5">
        <v>5885000000</v>
      </c>
      <c r="G116" s="5">
        <v>5885000000</v>
      </c>
      <c r="I116" s="5">
        <v>5885000000</v>
      </c>
      <c r="J116" s="5">
        <v>5885000000</v>
      </c>
      <c r="K116" s="5">
        <v>5885000000</v>
      </c>
      <c r="L116" s="5">
        <v>5885000000</v>
      </c>
      <c r="M116" s="5">
        <v>5885000000</v>
      </c>
      <c r="N116" s="5">
        <v>5885000000</v>
      </c>
      <c r="O116" s="5">
        <v>5885000000</v>
      </c>
      <c r="P116" s="5">
        <v>5885000000</v>
      </c>
      <c r="Q116" s="5">
        <v>5885000000</v>
      </c>
      <c r="R116" s="5">
        <v>200000000</v>
      </c>
    </row>
    <row r="118" spans="2:18" ht="15.5" x14ac:dyDescent="0.35">
      <c r="B118" t="s">
        <v>165</v>
      </c>
      <c r="C118" t="s">
        <v>166</v>
      </c>
      <c r="D118" s="5">
        <v>59533528483</v>
      </c>
      <c r="E118" s="5">
        <v>13914299658</v>
      </c>
      <c r="F118" s="5">
        <v>15618643806</v>
      </c>
      <c r="G118" s="5">
        <v>39633097749</v>
      </c>
      <c r="I118" s="5">
        <v>100317533182</v>
      </c>
      <c r="J118" s="5">
        <v>112367628413</v>
      </c>
      <c r="K118" s="5">
        <v>201470972367</v>
      </c>
      <c r="L118" s="5">
        <v>178373991059</v>
      </c>
      <c r="M118" s="5">
        <v>213482549779</v>
      </c>
      <c r="N118" s="5">
        <v>202642422392</v>
      </c>
      <c r="O118" s="5">
        <v>158440399914</v>
      </c>
      <c r="P118" s="5">
        <v>103821716190</v>
      </c>
      <c r="Q118" s="5">
        <v>29589753950</v>
      </c>
      <c r="R118" s="5">
        <v>104527860403</v>
      </c>
    </row>
    <row r="119" spans="2:18" ht="15.5" x14ac:dyDescent="0.35">
      <c r="C119" t="s">
        <v>167</v>
      </c>
      <c r="D119" s="5">
        <v>362491608434</v>
      </c>
      <c r="E119" s="5">
        <v>301535418581</v>
      </c>
      <c r="F119" s="5">
        <v>181889899253</v>
      </c>
      <c r="G119" s="5">
        <v>312132849423</v>
      </c>
      <c r="I119" s="5">
        <v>1114720455732</v>
      </c>
      <c r="J119" s="5">
        <v>1113681037108</v>
      </c>
      <c r="K119" s="5">
        <v>1138188140020</v>
      </c>
      <c r="L119" s="5">
        <v>1113089037387</v>
      </c>
      <c r="M119" s="5">
        <v>1032980217295</v>
      </c>
      <c r="N119" s="5">
        <v>996406489155</v>
      </c>
      <c r="O119" s="5">
        <v>1039840092612</v>
      </c>
      <c r="P119" s="5">
        <v>937827805782</v>
      </c>
      <c r="Q119" s="5">
        <v>936719406336</v>
      </c>
      <c r="R119" s="5">
        <v>941688682076</v>
      </c>
    </row>
    <row r="120" spans="2:18" ht="15.5" x14ac:dyDescent="0.35">
      <c r="C120" t="s">
        <v>2277</v>
      </c>
    </row>
    <row r="121" spans="2:18" ht="15.5" x14ac:dyDescent="0.35">
      <c r="C121" t="s">
        <v>652</v>
      </c>
      <c r="D121" s="5">
        <v>-99940648974</v>
      </c>
      <c r="E121" s="5">
        <v>-102593802994</v>
      </c>
      <c r="F121" s="5">
        <v>-81342899003</v>
      </c>
      <c r="G121" s="5">
        <v>-104368451423</v>
      </c>
      <c r="I121" s="5">
        <v>-391587305968</v>
      </c>
      <c r="J121" s="5">
        <v>-362404815615</v>
      </c>
      <c r="K121" s="5">
        <v>-318961040835</v>
      </c>
      <c r="L121" s="5">
        <v>-386942647398</v>
      </c>
      <c r="M121" s="5">
        <v>-335622070975</v>
      </c>
      <c r="N121" s="5">
        <v>-303286517723</v>
      </c>
      <c r="O121" s="5">
        <v>-337341306953</v>
      </c>
      <c r="P121" s="5">
        <v>-308052475210</v>
      </c>
      <c r="Q121" s="5">
        <v>-282582610371</v>
      </c>
      <c r="R121" s="5">
        <v>-318027245974</v>
      </c>
    </row>
    <row r="122" spans="2:18" ht="15.5" x14ac:dyDescent="0.35">
      <c r="C122" t="s">
        <v>653</v>
      </c>
      <c r="D122" s="5">
        <v>-39875569276</v>
      </c>
      <c r="E122" s="5">
        <v>-39611719901</v>
      </c>
      <c r="F122" s="5">
        <v>-38636566641</v>
      </c>
      <c r="G122" s="5">
        <v>-41048135232</v>
      </c>
      <c r="I122" s="5">
        <v>-166920510700</v>
      </c>
      <c r="J122" s="5">
        <v>-159927432160</v>
      </c>
      <c r="K122" s="5">
        <v>-164961172361</v>
      </c>
      <c r="L122" s="5">
        <v>-148748867275</v>
      </c>
      <c r="M122" s="5">
        <v>-140907564027</v>
      </c>
      <c r="N122" s="5">
        <v>-142605375045</v>
      </c>
      <c r="O122" s="5">
        <v>-135987057770</v>
      </c>
      <c r="P122" s="5">
        <v>-123412798101</v>
      </c>
      <c r="Q122" s="5">
        <v>-114666291911</v>
      </c>
      <c r="R122" s="5">
        <v>-97771927102</v>
      </c>
    </row>
    <row r="123" spans="2:18" ht="15.5" x14ac:dyDescent="0.35">
      <c r="C123" t="s">
        <v>2278</v>
      </c>
      <c r="D123" s="5">
        <v>-154674630273</v>
      </c>
      <c r="E123" s="5">
        <v>-148678986694</v>
      </c>
      <c r="F123" s="5">
        <v>-44246390563</v>
      </c>
      <c r="G123" s="5">
        <v>-131255847511</v>
      </c>
      <c r="I123" s="5">
        <v>-451543787136</v>
      </c>
      <c r="J123" s="5">
        <v>-468886388613</v>
      </c>
      <c r="K123" s="5">
        <v>-433136108487</v>
      </c>
      <c r="L123" s="5">
        <v>-378906506288</v>
      </c>
      <c r="M123" s="5">
        <v>-337981548596</v>
      </c>
      <c r="N123" s="5">
        <v>-351634383591</v>
      </c>
      <c r="O123" s="5">
        <v>-398515319947</v>
      </c>
      <c r="P123" s="5">
        <v>-378926920070</v>
      </c>
      <c r="Q123" s="5">
        <v>-362973772701</v>
      </c>
      <c r="R123" s="5">
        <v>-350152905945</v>
      </c>
    </row>
    <row r="124" spans="2:18" ht="15.5" x14ac:dyDescent="0.35">
      <c r="C124" t="s">
        <v>655</v>
      </c>
      <c r="D124" s="5">
        <v>-294490848523</v>
      </c>
      <c r="E124" s="5">
        <v>-290884509589</v>
      </c>
      <c r="F124" s="5">
        <v>-164225856207</v>
      </c>
      <c r="G124" s="5">
        <v>-276672434166</v>
      </c>
      <c r="I124" s="5">
        <v>-1010051603804</v>
      </c>
      <c r="J124" s="5">
        <v>-991218636388</v>
      </c>
      <c r="K124" s="5">
        <v>-917058321683</v>
      </c>
      <c r="L124" s="5">
        <v>-914598020961</v>
      </c>
      <c r="M124" s="5">
        <v>-814511183598</v>
      </c>
      <c r="N124" s="5">
        <v>-797526276359</v>
      </c>
      <c r="O124" s="5">
        <v>-871843684670</v>
      </c>
      <c r="P124" s="5">
        <v>-810392193381</v>
      </c>
      <c r="Q124" s="5">
        <v>-760222674983</v>
      </c>
      <c r="R124" s="5">
        <v>-765952079021</v>
      </c>
    </row>
    <row r="125" spans="2:18" ht="15.5" x14ac:dyDescent="0.35">
      <c r="C125" t="s">
        <v>522</v>
      </c>
    </row>
    <row r="126" spans="2:18" ht="15.5" x14ac:dyDescent="0.35">
      <c r="C126" t="s">
        <v>332</v>
      </c>
      <c r="D126" s="5">
        <v>461544273</v>
      </c>
      <c r="E126" s="5">
        <v>5015520592</v>
      </c>
      <c r="F126" s="5">
        <v>-8410907444</v>
      </c>
      <c r="G126" s="5">
        <v>4950825069</v>
      </c>
      <c r="I126" s="5">
        <v>1782581603</v>
      </c>
      <c r="J126" s="5">
        <v>674667735</v>
      </c>
      <c r="K126" s="5">
        <v>5226197627</v>
      </c>
      <c r="L126" s="5">
        <v>7136532978</v>
      </c>
      <c r="M126" s="5">
        <v>8248926236</v>
      </c>
      <c r="N126" s="5">
        <v>8595046948</v>
      </c>
      <c r="O126" s="5">
        <v>9250525703</v>
      </c>
      <c r="P126" s="5">
        <v>7425980739</v>
      </c>
      <c r="Q126" s="5">
        <v>3778226720</v>
      </c>
      <c r="R126" s="5">
        <v>5260750776</v>
      </c>
    </row>
    <row r="127" spans="2:18" ht="15.5" x14ac:dyDescent="0.35">
      <c r="C127" t="s">
        <v>656</v>
      </c>
      <c r="D127" s="5">
        <v>315009015</v>
      </c>
      <c r="E127" s="5">
        <v>459206134</v>
      </c>
      <c r="F127" s="5">
        <v>9379303217</v>
      </c>
      <c r="G127" s="5">
        <v>223504370</v>
      </c>
      <c r="I127" s="5">
        <v>10414464179</v>
      </c>
      <c r="J127" s="5">
        <v>11509285645</v>
      </c>
      <c r="K127" s="5">
        <v>8635344390</v>
      </c>
      <c r="L127" s="5">
        <v>5052397741</v>
      </c>
      <c r="M127" s="5">
        <v>5049073976</v>
      </c>
      <c r="N127" s="5">
        <v>12136235926</v>
      </c>
      <c r="O127" s="5">
        <v>3239545743</v>
      </c>
      <c r="P127" s="5">
        <v>759236794</v>
      </c>
      <c r="Q127" s="5">
        <v>3884439460</v>
      </c>
      <c r="R127" s="5">
        <v>3448237474</v>
      </c>
    </row>
    <row r="128" spans="2:18" ht="15.5" x14ac:dyDescent="0.35">
      <c r="C128" t="s">
        <v>526</v>
      </c>
      <c r="D128" s="5">
        <v>776553288</v>
      </c>
      <c r="E128" s="5">
        <v>5474726726</v>
      </c>
      <c r="F128" s="5">
        <v>968395773</v>
      </c>
      <c r="G128" s="5">
        <v>5174329439</v>
      </c>
      <c r="I128" s="5">
        <v>12197045782</v>
      </c>
      <c r="J128" s="5">
        <v>12183953380</v>
      </c>
      <c r="K128" s="5">
        <v>13861542017</v>
      </c>
      <c r="L128" s="5">
        <v>12188930719</v>
      </c>
      <c r="M128" s="5">
        <v>13298000212</v>
      </c>
      <c r="N128" s="5">
        <v>20731282874</v>
      </c>
      <c r="O128" s="5">
        <v>12490071446</v>
      </c>
      <c r="P128" s="5">
        <v>8185217533</v>
      </c>
      <c r="Q128" s="5">
        <v>7662666180</v>
      </c>
      <c r="R128" s="5">
        <v>8708988250</v>
      </c>
    </row>
    <row r="129" spans="3:18" ht="15.5" x14ac:dyDescent="0.35">
      <c r="C129" t="s">
        <v>658</v>
      </c>
    </row>
    <row r="130" spans="3:18" ht="15.5" x14ac:dyDescent="0.35">
      <c r="C130" t="s">
        <v>606</v>
      </c>
      <c r="O130" s="5">
        <v>-616969112</v>
      </c>
      <c r="P130" s="5">
        <v>-10198983634</v>
      </c>
      <c r="Q130" s="5">
        <v>-46733775985</v>
      </c>
      <c r="R130" s="5">
        <v>-56730000000</v>
      </c>
    </row>
    <row r="131" spans="3:18" ht="15.5" x14ac:dyDescent="0.35">
      <c r="C131" t="s">
        <v>1919</v>
      </c>
      <c r="D131" s="5">
        <v>-9243784716</v>
      </c>
      <c r="E131" s="5">
        <v>-2211336060</v>
      </c>
      <c r="F131" s="5">
        <v>-3013795013</v>
      </c>
      <c r="G131" s="5">
        <v>-1001646947</v>
      </c>
      <c r="I131" s="5">
        <v>-16548364528</v>
      </c>
      <c r="J131" s="5">
        <v>-22278725687</v>
      </c>
      <c r="K131" s="5">
        <v>-33520387987</v>
      </c>
      <c r="L131" s="5">
        <v>-32305956086</v>
      </c>
      <c r="M131" s="5">
        <v>-18284484130</v>
      </c>
      <c r="N131" s="5">
        <v>-16969073278</v>
      </c>
      <c r="O131" s="5">
        <v>-21429110362</v>
      </c>
      <c r="P131" s="5">
        <v>-21600130110</v>
      </c>
      <c r="Q131" s="5">
        <v>-107835867598</v>
      </c>
      <c r="R131" s="5">
        <v>-23187730902</v>
      </c>
    </row>
    <row r="132" spans="3:18" ht="15.5" x14ac:dyDescent="0.35">
      <c r="C132" t="s">
        <v>660</v>
      </c>
      <c r="D132" s="5">
        <v>-9243784716</v>
      </c>
      <c r="E132" s="5">
        <v>-2211336060</v>
      </c>
      <c r="F132" s="5">
        <v>-3013795013</v>
      </c>
      <c r="G132" s="5">
        <v>-1001646947</v>
      </c>
      <c r="I132" s="5">
        <v>-16548364528</v>
      </c>
      <c r="J132" s="5">
        <v>-22278725687</v>
      </c>
      <c r="K132" s="5">
        <v>-33520387987</v>
      </c>
      <c r="L132" s="5">
        <v>-32305956086</v>
      </c>
      <c r="M132" s="5">
        <v>-18284484130</v>
      </c>
      <c r="N132" s="5">
        <v>-16969073278</v>
      </c>
      <c r="O132" s="5">
        <v>-22046079474</v>
      </c>
      <c r="P132" s="5">
        <v>-31799113744</v>
      </c>
      <c r="Q132" s="5">
        <v>-154569643583</v>
      </c>
      <c r="R132" s="5">
        <v>-79917730902</v>
      </c>
    </row>
    <row r="133" spans="3:18" ht="15.5" x14ac:dyDescent="0.35">
      <c r="C133" t="s">
        <v>172</v>
      </c>
      <c r="J133" s="5">
        <v>-117700000000</v>
      </c>
      <c r="K133" s="5">
        <v>-117700000000</v>
      </c>
      <c r="L133" s="5">
        <v>-205975000000</v>
      </c>
      <c r="P133" s="5">
        <v>-260000000000</v>
      </c>
      <c r="Q133" s="5">
        <v>-100000000000</v>
      </c>
    </row>
    <row r="134" spans="3:18" ht="15.5" x14ac:dyDescent="0.35">
      <c r="C134" t="s">
        <v>173</v>
      </c>
      <c r="D134" s="5">
        <v>-24826676499</v>
      </c>
      <c r="E134" s="5">
        <v>-19674698822</v>
      </c>
      <c r="F134" s="5">
        <v>-24287904723</v>
      </c>
      <c r="G134" s="5">
        <v>-23708013513</v>
      </c>
      <c r="I134" s="5">
        <v>-97976820288</v>
      </c>
      <c r="J134" s="5">
        <v>-91449059466</v>
      </c>
      <c r="K134" s="5">
        <v>-342562404401</v>
      </c>
      <c r="L134" s="5">
        <v>-76427071256</v>
      </c>
      <c r="M134" s="5">
        <v>-81732288425</v>
      </c>
      <c r="N134" s="5">
        <v>-71969466250</v>
      </c>
      <c r="O134" s="5">
        <v>-91511054996</v>
      </c>
      <c r="P134" s="5">
        <v>-82801197058</v>
      </c>
      <c r="Q134" s="5">
        <v>225108822415</v>
      </c>
      <c r="R134" s="5">
        <v>-71949652748</v>
      </c>
    </row>
    <row r="135" spans="3:18" ht="15.5" x14ac:dyDescent="0.35">
      <c r="C135" t="s">
        <v>335</v>
      </c>
      <c r="D135" s="5">
        <v>85747748</v>
      </c>
      <c r="E135" s="5">
        <v>1319820</v>
      </c>
      <c r="F135" s="5">
        <v>603620</v>
      </c>
      <c r="G135" s="5">
        <v>11828828</v>
      </c>
      <c r="I135" s="5">
        <v>38421695</v>
      </c>
      <c r="J135" s="5">
        <v>389846906</v>
      </c>
      <c r="K135" s="5">
        <v>460109487</v>
      </c>
      <c r="L135" s="5">
        <v>210593200</v>
      </c>
      <c r="M135" s="5">
        <v>70771718</v>
      </c>
      <c r="N135" s="5">
        <v>148088623</v>
      </c>
      <c r="O135" s="5">
        <v>204304532</v>
      </c>
      <c r="P135" s="5">
        <v>693972684</v>
      </c>
      <c r="Q135" s="5">
        <v>11703038</v>
      </c>
      <c r="R135" s="5">
        <v>182281817</v>
      </c>
    </row>
    <row r="136" spans="3:18" ht="15.5" x14ac:dyDescent="0.35">
      <c r="C136" t="s">
        <v>175</v>
      </c>
      <c r="D136" s="5">
        <v>-24912424247</v>
      </c>
      <c r="E136" s="5">
        <v>-19676018642</v>
      </c>
      <c r="F136" s="5">
        <v>-24288508343</v>
      </c>
      <c r="G136" s="5">
        <v>-23719842341</v>
      </c>
      <c r="I136" s="5">
        <v>-98015241983</v>
      </c>
      <c r="J136" s="5">
        <v>-91838906372</v>
      </c>
      <c r="K136" s="5">
        <v>-154203602575</v>
      </c>
      <c r="L136" s="5">
        <v>-76637664456</v>
      </c>
      <c r="M136" s="5">
        <v>-40608060143</v>
      </c>
      <c r="N136" s="5">
        <v>-72117554873</v>
      </c>
      <c r="O136" s="5">
        <v>-66704109517</v>
      </c>
      <c r="P136" s="5">
        <v>-65840196742</v>
      </c>
      <c r="Q136" s="5">
        <v>-64525993303</v>
      </c>
      <c r="R136" s="5">
        <v>-72013666733</v>
      </c>
    </row>
    <row r="137" spans="3:18" ht="15.5" x14ac:dyDescent="0.35">
      <c r="C137" t="s">
        <v>1584</v>
      </c>
      <c r="R137" s="5">
        <v>-118267832</v>
      </c>
    </row>
    <row r="138" spans="3:18" ht="15.5" x14ac:dyDescent="0.35">
      <c r="C138" t="s">
        <v>2279</v>
      </c>
      <c r="K138" s="5">
        <v>-188818911313</v>
      </c>
    </row>
    <row r="139" spans="3:18" ht="15.5" x14ac:dyDescent="0.35">
      <c r="C139" t="s">
        <v>2280</v>
      </c>
    </row>
    <row r="140" spans="3:18" ht="15.5" x14ac:dyDescent="0.35">
      <c r="C140" t="s">
        <v>684</v>
      </c>
      <c r="M140" s="5">
        <v>-41195000000</v>
      </c>
      <c r="O140" s="5">
        <v>-25011250011</v>
      </c>
      <c r="P140" s="5">
        <v>-17654973000</v>
      </c>
      <c r="Q140" s="5">
        <v>-57600000000</v>
      </c>
    </row>
    <row r="141" spans="3:18" ht="15.5" x14ac:dyDescent="0.35">
      <c r="C141" t="s">
        <v>2281</v>
      </c>
      <c r="Q141" s="5">
        <v>146100000000</v>
      </c>
    </row>
    <row r="142" spans="3:18" ht="15.5" x14ac:dyDescent="0.35">
      <c r="C142" t="s">
        <v>209</v>
      </c>
      <c r="Q142" s="5">
        <v>203550000000</v>
      </c>
    </row>
    <row r="143" spans="3:18" ht="15.5" x14ac:dyDescent="0.35">
      <c r="C143" t="s">
        <v>1461</v>
      </c>
      <c r="Q143" s="5">
        <v>-2426887320</v>
      </c>
    </row>
    <row r="144" spans="3:18" ht="15.5" x14ac:dyDescent="0.35">
      <c r="C144" t="s">
        <v>189</v>
      </c>
      <c r="J144" s="5">
        <v>-117700000000</v>
      </c>
      <c r="K144" s="5">
        <v>-117700000000</v>
      </c>
      <c r="L144" s="5">
        <v>-205975000000</v>
      </c>
      <c r="P144" s="5">
        <v>-260000000000</v>
      </c>
      <c r="Q144" s="5">
        <v>-100000000000</v>
      </c>
    </row>
    <row r="145" spans="2:18" ht="15.5" x14ac:dyDescent="0.35">
      <c r="C145" t="s">
        <v>210</v>
      </c>
      <c r="J145" s="5">
        <v>-117700000000</v>
      </c>
      <c r="K145" s="5">
        <v>-117700000000</v>
      </c>
      <c r="L145" s="5">
        <v>-205975000000</v>
      </c>
    </row>
    <row r="146" spans="2:18" ht="15.5" x14ac:dyDescent="0.35">
      <c r="C146" t="s">
        <v>2282</v>
      </c>
      <c r="P146" s="5">
        <v>-260000000000</v>
      </c>
      <c r="Q146" s="5">
        <v>-100000000000</v>
      </c>
    </row>
    <row r="147" spans="2:18" ht="15.5" x14ac:dyDescent="0.35">
      <c r="C147" t="s">
        <v>226</v>
      </c>
      <c r="D147" s="5">
        <v>34706851984</v>
      </c>
      <c r="E147" s="5">
        <v>-5760399164</v>
      </c>
      <c r="F147" s="5">
        <v>-8669260917</v>
      </c>
      <c r="G147" s="5">
        <v>15925084236</v>
      </c>
      <c r="I147" s="5">
        <v>2340712894</v>
      </c>
      <c r="J147" s="5">
        <v>-96781431053</v>
      </c>
      <c r="K147" s="5">
        <v>-258791432034</v>
      </c>
      <c r="L147" s="5">
        <v>-104028080197</v>
      </c>
      <c r="M147" s="5">
        <v>131750261354</v>
      </c>
      <c r="N147" s="5">
        <v>130672956142</v>
      </c>
      <c r="O147" s="5">
        <v>66929344918</v>
      </c>
      <c r="P147" s="5">
        <v>-238979480868</v>
      </c>
      <c r="Q147" s="5">
        <v>154698576365</v>
      </c>
      <c r="R147" s="5">
        <v>32578207655</v>
      </c>
    </row>
    <row r="148" spans="2:18" ht="15.5" x14ac:dyDescent="0.35">
      <c r="C148" t="s">
        <v>227</v>
      </c>
      <c r="E148" s="5">
        <v>153225960287</v>
      </c>
      <c r="I148" s="5">
        <v>150885247394</v>
      </c>
      <c r="J148" s="5">
        <v>247666678448</v>
      </c>
      <c r="K148" s="5">
        <v>506458110482</v>
      </c>
      <c r="L148" s="5">
        <v>610486190679</v>
      </c>
      <c r="M148" s="5">
        <v>478735929325</v>
      </c>
      <c r="N148" s="5">
        <v>348062973183</v>
      </c>
      <c r="O148" s="5">
        <v>281133628265</v>
      </c>
      <c r="P148" s="5">
        <v>520113109132</v>
      </c>
      <c r="Q148" s="5">
        <v>365414532767</v>
      </c>
      <c r="R148" s="5">
        <v>332836325112</v>
      </c>
    </row>
    <row r="149" spans="2:18" ht="15.5" x14ac:dyDescent="0.35">
      <c r="C149" t="s">
        <v>229</v>
      </c>
      <c r="D149" s="5">
        <v>34706851984</v>
      </c>
      <c r="E149" s="5">
        <v>147465561123</v>
      </c>
      <c r="F149" s="5">
        <v>-8669260917</v>
      </c>
      <c r="G149" s="5">
        <v>15925084236</v>
      </c>
      <c r="I149" s="5">
        <v>153225960288</v>
      </c>
      <c r="J149" s="5">
        <v>150885247395</v>
      </c>
      <c r="K149" s="5">
        <v>247666678448</v>
      </c>
      <c r="L149" s="5">
        <v>506458110482</v>
      </c>
      <c r="M149" s="5">
        <v>610486190679</v>
      </c>
      <c r="N149" s="5">
        <v>478735929325</v>
      </c>
      <c r="O149" s="5">
        <v>348062973183</v>
      </c>
      <c r="P149" s="5">
        <v>281133628264</v>
      </c>
      <c r="Q149" s="5">
        <v>520113109132</v>
      </c>
      <c r="R149" s="5">
        <v>365414532767</v>
      </c>
    </row>
    <row r="151" spans="2:18" ht="15.5" x14ac:dyDescent="0.35">
      <c r="B151" t="s">
        <v>230</v>
      </c>
      <c r="C151" t="s">
        <v>12</v>
      </c>
      <c r="D151" s="5">
        <v>5880000000</v>
      </c>
      <c r="E151" s="5">
        <v>5880000000</v>
      </c>
      <c r="F151" s="5">
        <v>5880000000</v>
      </c>
      <c r="G151" s="5">
        <v>5880000000</v>
      </c>
      <c r="I151" s="5">
        <v>5880000000</v>
      </c>
      <c r="J151" s="5">
        <v>5880000000</v>
      </c>
      <c r="K151" s="5">
        <v>5880000000</v>
      </c>
      <c r="L151" s="5">
        <v>5880000000</v>
      </c>
      <c r="M151" s="5">
        <v>5880000000</v>
      </c>
      <c r="N151" s="5">
        <v>5880000000</v>
      </c>
      <c r="O151" s="5">
        <v>5880000000</v>
      </c>
      <c r="P151" s="5">
        <v>5880000000</v>
      </c>
      <c r="Q151" s="5">
        <v>5880000000</v>
      </c>
      <c r="R151" s="5">
        <v>200000000</v>
      </c>
    </row>
    <row r="152" spans="2:18" ht="15.5" x14ac:dyDescent="0.35">
      <c r="C152" t="s">
        <v>231</v>
      </c>
      <c r="D152" s="6">
        <v>1.5</v>
      </c>
      <c r="E152" s="6">
        <v>0.98</v>
      </c>
      <c r="F152" s="6">
        <v>4.72</v>
      </c>
      <c r="G152" s="6">
        <v>5.71</v>
      </c>
    </row>
    <row r="153" spans="2:18" ht="15.5" x14ac:dyDescent="0.35">
      <c r="C153" t="s">
        <v>232</v>
      </c>
      <c r="D153" s="6">
        <v>111.33</v>
      </c>
      <c r="E153" s="6">
        <v>197.96</v>
      </c>
      <c r="F153" s="6">
        <v>45.76</v>
      </c>
      <c r="G153" s="6">
        <v>36.78</v>
      </c>
    </row>
    <row r="154" spans="2:18" ht="15.5" x14ac:dyDescent="0.35">
      <c r="C154" t="s">
        <v>67</v>
      </c>
      <c r="D154" s="6">
        <v>3.36</v>
      </c>
      <c r="E154" s="6">
        <v>4.1500000000000004</v>
      </c>
      <c r="F154" s="6">
        <v>4.0599999999999996</v>
      </c>
      <c r="G154" s="6">
        <v>4.25</v>
      </c>
    </row>
    <row r="155" spans="2:18" ht="15.5" x14ac:dyDescent="0.35">
      <c r="C155" t="s">
        <v>233</v>
      </c>
      <c r="D155" s="5">
        <v>34820000000</v>
      </c>
      <c r="E155" s="5">
        <v>23850000000</v>
      </c>
      <c r="F155" s="5">
        <v>57310000000</v>
      </c>
      <c r="G155" s="5">
        <v>57570000000</v>
      </c>
    </row>
    <row r="156" spans="2:18" ht="15.5" x14ac:dyDescent="0.35">
      <c r="C156" t="s">
        <v>234</v>
      </c>
      <c r="D156" s="6">
        <v>7.4999999999999997E-3</v>
      </c>
      <c r="E156" s="6">
        <v>4.7999999999999996E-3</v>
      </c>
      <c r="F156" s="6">
        <v>2.3700000000000002E-2</v>
      </c>
      <c r="G156" s="6">
        <v>2.9700000000000001E-2</v>
      </c>
    </row>
    <row r="157" spans="2:18" ht="15.5" x14ac:dyDescent="0.35">
      <c r="C157" t="s">
        <v>235</v>
      </c>
      <c r="D157" s="6">
        <v>8.6E-3</v>
      </c>
      <c r="E157" s="6">
        <v>5.6999999999999993E-3</v>
      </c>
      <c r="F157" s="6">
        <v>2.76E-2</v>
      </c>
      <c r="G157" s="6">
        <v>3.4200000000000001E-2</v>
      </c>
    </row>
    <row r="158" spans="2:18" ht="15.5" x14ac:dyDescent="0.35">
      <c r="C158" t="s">
        <v>236</v>
      </c>
      <c r="D158" s="6">
        <v>1.06E-2</v>
      </c>
      <c r="E158" s="6">
        <v>1.2999999999999999E-3</v>
      </c>
      <c r="F158" s="6">
        <v>3.3799999999999997E-2</v>
      </c>
      <c r="G158" s="6">
        <v>3.6400000000000002E-2</v>
      </c>
    </row>
    <row r="159" spans="2:18" ht="15.5" x14ac:dyDescent="0.35">
      <c r="C159" t="s">
        <v>237</v>
      </c>
      <c r="D159" s="6">
        <v>77.05</v>
      </c>
      <c r="E159" s="6">
        <v>9.17</v>
      </c>
      <c r="F159" s="6">
        <v>310.76</v>
      </c>
      <c r="G159" s="6">
        <v>231.12</v>
      </c>
    </row>
    <row r="160" spans="2:18" ht="15.5" x14ac:dyDescent="0.35">
      <c r="C160" t="s">
        <v>443</v>
      </c>
      <c r="D160" s="5">
        <v>1021000000000</v>
      </c>
      <c r="E160" s="5">
        <v>1012000000000</v>
      </c>
      <c r="F160" s="5">
        <v>1007000000000</v>
      </c>
      <c r="G160" s="5">
        <v>982000000000</v>
      </c>
    </row>
    <row r="161" spans="3:18" ht="15.5" x14ac:dyDescent="0.35">
      <c r="C161" t="s">
        <v>238</v>
      </c>
      <c r="D161" s="6">
        <v>0.96</v>
      </c>
      <c r="E161" s="6">
        <v>1.1299999999999999</v>
      </c>
      <c r="F161" s="6">
        <v>1.26</v>
      </c>
      <c r="G161" s="6">
        <v>1.26</v>
      </c>
    </row>
    <row r="162" spans="3:18" ht="15.5" x14ac:dyDescent="0.35">
      <c r="C162" t="s">
        <v>239</v>
      </c>
      <c r="D162" s="6">
        <v>173.53</v>
      </c>
      <c r="E162" s="6">
        <v>172.04</v>
      </c>
      <c r="F162" s="6">
        <v>171.06</v>
      </c>
      <c r="G162" s="6">
        <v>166.86</v>
      </c>
    </row>
    <row r="163" spans="3:18" ht="15.5" x14ac:dyDescent="0.35">
      <c r="C163" t="s">
        <v>240</v>
      </c>
      <c r="D163" s="6">
        <v>0.96</v>
      </c>
      <c r="E163" s="6">
        <v>1.1299999999999999</v>
      </c>
      <c r="F163" s="6">
        <v>1.26</v>
      </c>
      <c r="G163" s="6">
        <v>1.26</v>
      </c>
    </row>
    <row r="164" spans="3:18" ht="15.5" x14ac:dyDescent="0.35">
      <c r="C164" t="s">
        <v>241</v>
      </c>
      <c r="D164" s="6">
        <v>173.47</v>
      </c>
      <c r="E164" s="6">
        <v>171.97</v>
      </c>
      <c r="F164" s="6">
        <v>170.98</v>
      </c>
      <c r="G164" s="6">
        <v>166.79</v>
      </c>
    </row>
    <row r="165" spans="3:18" ht="15.5" x14ac:dyDescent="0.35">
      <c r="C165" t="s">
        <v>242</v>
      </c>
    </row>
    <row r="166" spans="3:18" ht="15.5" x14ac:dyDescent="0.35">
      <c r="C166" t="s">
        <v>243</v>
      </c>
    </row>
    <row r="167" spans="3:18" ht="15.5" x14ac:dyDescent="0.35">
      <c r="C167" t="s">
        <v>306</v>
      </c>
      <c r="D167" s="5">
        <v>1021000000000</v>
      </c>
      <c r="E167" s="5">
        <v>1012000000000</v>
      </c>
      <c r="F167" s="5">
        <v>1007000000000</v>
      </c>
      <c r="G167" s="5">
        <v>982000000000</v>
      </c>
    </row>
    <row r="168" spans="3:18" ht="15.5" x14ac:dyDescent="0.35">
      <c r="C168" t="s">
        <v>24</v>
      </c>
    </row>
    <row r="169" spans="3:18" ht="15.5" x14ac:dyDescent="0.35">
      <c r="C169" t="s">
        <v>21</v>
      </c>
      <c r="D169" s="5">
        <v>-182000000000</v>
      </c>
      <c r="E169" s="5">
        <v>-147000000000</v>
      </c>
      <c r="F169" s="5">
        <v>-153000000000</v>
      </c>
      <c r="G169" s="5">
        <v>-162000000000</v>
      </c>
    </row>
    <row r="170" spans="3:18" ht="15.5" x14ac:dyDescent="0.35">
      <c r="C170" t="s">
        <v>245</v>
      </c>
      <c r="D170" s="5">
        <v>421000000000</v>
      </c>
      <c r="E170" s="5">
        <v>414000000000</v>
      </c>
      <c r="F170" s="5">
        <v>425000000000</v>
      </c>
      <c r="G170" s="5">
        <v>395000000000</v>
      </c>
    </row>
    <row r="171" spans="3:18" ht="15.5" x14ac:dyDescent="0.35">
      <c r="C171" t="s">
        <v>246</v>
      </c>
      <c r="D171" s="5">
        <v>60000000000</v>
      </c>
      <c r="E171" s="5">
        <v>14000000000</v>
      </c>
      <c r="F171" s="5">
        <v>16000000000</v>
      </c>
      <c r="G171" s="5">
        <v>40000000000</v>
      </c>
    </row>
    <row r="172" spans="3:18" ht="15.5" x14ac:dyDescent="0.35">
      <c r="C172" t="s">
        <v>247</v>
      </c>
      <c r="D172" s="5">
        <v>-25000000000</v>
      </c>
      <c r="E172" s="5">
        <v>-20000000000</v>
      </c>
      <c r="F172" s="5">
        <v>-24000000000</v>
      </c>
      <c r="G172" s="5">
        <v>-24000000000</v>
      </c>
    </row>
    <row r="173" spans="3:18" ht="15.5" x14ac:dyDescent="0.35">
      <c r="C173" t="s">
        <v>13</v>
      </c>
      <c r="D173" s="5">
        <v>35000000000</v>
      </c>
      <c r="E173" s="5">
        <v>-6000000000</v>
      </c>
      <c r="F173" s="5">
        <v>-9000000000</v>
      </c>
      <c r="G173" s="5">
        <v>16000000000</v>
      </c>
    </row>
    <row r="174" spans="3:18" ht="15.5" x14ac:dyDescent="0.35">
      <c r="C174" t="s">
        <v>16</v>
      </c>
      <c r="D174" s="6">
        <v>5.88</v>
      </c>
      <c r="E174" s="6">
        <v>-0.98</v>
      </c>
      <c r="F174" s="6">
        <v>-1.47</v>
      </c>
      <c r="G174" s="6">
        <v>2.7</v>
      </c>
    </row>
    <row r="175" spans="3:18" ht="15.5" x14ac:dyDescent="0.35">
      <c r="C175" t="s">
        <v>52</v>
      </c>
      <c r="I175" s="6">
        <v>12.71</v>
      </c>
      <c r="J175" s="6">
        <v>16.5</v>
      </c>
      <c r="K175" s="6">
        <v>21.65</v>
      </c>
      <c r="L175" s="6">
        <v>20.6</v>
      </c>
      <c r="M175" s="5">
        <v>17</v>
      </c>
      <c r="N175" s="6">
        <v>7.48</v>
      </c>
      <c r="O175" s="6">
        <v>13.04</v>
      </c>
      <c r="P175" s="6">
        <v>10.53</v>
      </c>
      <c r="Q175" s="6">
        <v>7.38</v>
      </c>
      <c r="R175" s="6">
        <v>263.63</v>
      </c>
    </row>
    <row r="176" spans="3:18" ht="15.5" x14ac:dyDescent="0.35">
      <c r="C176" t="s">
        <v>66</v>
      </c>
      <c r="I176" s="6">
        <v>16.989999999999998</v>
      </c>
      <c r="J176" s="6">
        <v>15.52</v>
      </c>
      <c r="K176" s="6">
        <v>18.57</v>
      </c>
      <c r="L176" s="6">
        <v>14.85</v>
      </c>
      <c r="M176" s="6">
        <v>17.059999999999999</v>
      </c>
      <c r="N176" s="6">
        <v>40.369999999999997</v>
      </c>
      <c r="O176" s="6">
        <v>28.68</v>
      </c>
      <c r="P176" s="6">
        <v>32.86</v>
      </c>
      <c r="Q176" s="6">
        <v>160.57</v>
      </c>
      <c r="R176" s="5">
        <v>0</v>
      </c>
    </row>
    <row r="177" spans="3:18" ht="15.5" x14ac:dyDescent="0.35">
      <c r="C177" t="s">
        <v>69</v>
      </c>
      <c r="I177" s="6">
        <v>1.08</v>
      </c>
      <c r="J177" s="6">
        <v>1.3</v>
      </c>
      <c r="K177" s="6">
        <v>2.08</v>
      </c>
      <c r="L177" s="6">
        <v>1.59</v>
      </c>
      <c r="M177" s="6">
        <v>1.67</v>
      </c>
      <c r="N177" s="6">
        <v>1.86</v>
      </c>
      <c r="O177" s="6">
        <v>2.14</v>
      </c>
      <c r="P177" s="6">
        <v>2.12</v>
      </c>
      <c r="Q177" s="6">
        <v>7.38</v>
      </c>
      <c r="R177" s="5">
        <v>0</v>
      </c>
    </row>
    <row r="178" spans="3:18" ht="15.5" x14ac:dyDescent="0.35">
      <c r="C178" t="s">
        <v>248</v>
      </c>
      <c r="I178" s="5">
        <v>167980000000</v>
      </c>
      <c r="J178" s="5">
        <v>200040000000</v>
      </c>
      <c r="K178" s="5">
        <v>226460000000</v>
      </c>
      <c r="L178" s="5">
        <v>221540000000</v>
      </c>
      <c r="M178" s="5">
        <v>193360000000</v>
      </c>
      <c r="N178" s="5">
        <v>128590000000</v>
      </c>
      <c r="O178" s="5">
        <v>165470000000</v>
      </c>
      <c r="P178" s="5">
        <v>159100000000</v>
      </c>
    </row>
    <row r="179" spans="3:18" ht="15.5" x14ac:dyDescent="0.35">
      <c r="C179" t="s">
        <v>249</v>
      </c>
      <c r="I179" s="6">
        <v>6.3700000000000007E-2</v>
      </c>
      <c r="J179" s="6">
        <v>8.9700000000000002E-2</v>
      </c>
      <c r="K179" s="6">
        <v>0.11699999999999999</v>
      </c>
      <c r="L179" s="6">
        <v>0.1128</v>
      </c>
      <c r="M179" s="6">
        <v>8.72E-2</v>
      </c>
      <c r="N179" s="6">
        <v>4.0500000000000001E-2</v>
      </c>
      <c r="O179" s="6">
        <v>7.2599999999999998E-2</v>
      </c>
      <c r="P179" s="6">
        <v>6.1699999999999998E-2</v>
      </c>
      <c r="Q179" s="6">
        <v>3.5900000000000001E-2</v>
      </c>
      <c r="R179" s="6">
        <v>5.1100000000000007E-2</v>
      </c>
    </row>
    <row r="180" spans="3:18" ht="15.5" x14ac:dyDescent="0.35">
      <c r="C180" t="s">
        <v>250</v>
      </c>
      <c r="I180" s="6">
        <v>7.4299999999999991E-2</v>
      </c>
      <c r="J180" s="6">
        <v>0.10390000000000001</v>
      </c>
      <c r="K180" s="6">
        <v>0.1338</v>
      </c>
      <c r="L180" s="6">
        <v>0.1288</v>
      </c>
      <c r="M180" s="6">
        <v>9.7799999999999998E-2</v>
      </c>
      <c r="N180" s="6">
        <v>4.58E-2</v>
      </c>
      <c r="O180" s="6">
        <v>8.2100000000000006E-2</v>
      </c>
      <c r="P180" s="6">
        <v>7.0000000000000007E-2</v>
      </c>
      <c r="Q180" s="6">
        <v>5.1799999999999999E-2</v>
      </c>
      <c r="R180" s="6">
        <v>9.5399999999999985E-2</v>
      </c>
    </row>
    <row r="181" spans="3:18" ht="15.5" x14ac:dyDescent="0.35">
      <c r="C181" t="s">
        <v>251</v>
      </c>
      <c r="I181" s="6">
        <v>8.14E-2</v>
      </c>
      <c r="J181" s="6">
        <v>0.1149</v>
      </c>
      <c r="K181" s="6">
        <v>0.14899999999999999</v>
      </c>
      <c r="L181" s="6">
        <v>0.14119999999999999</v>
      </c>
      <c r="M181" s="6">
        <v>0.11210000000000001</v>
      </c>
      <c r="N181" s="6">
        <v>4.8000000000000001E-2</v>
      </c>
      <c r="O181" s="6">
        <v>9.3599999999999989E-2</v>
      </c>
      <c r="P181" s="6">
        <v>8.2699999999999996E-2</v>
      </c>
      <c r="Q181" s="6">
        <v>0.10039999999999999</v>
      </c>
      <c r="R181" s="6">
        <v>0.29609999999999997</v>
      </c>
    </row>
    <row r="182" spans="3:18" ht="15.5" x14ac:dyDescent="0.35">
      <c r="C182" t="s">
        <v>252</v>
      </c>
      <c r="I182" s="6">
        <v>158.87</v>
      </c>
      <c r="J182" s="6">
        <v>249.01</v>
      </c>
      <c r="K182" s="6">
        <v>297.20999999999998</v>
      </c>
      <c r="L182" s="6">
        <v>343.57</v>
      </c>
      <c r="M182" s="6">
        <v>218.86</v>
      </c>
      <c r="N182" s="6">
        <v>90.55</v>
      </c>
      <c r="O182" s="6">
        <v>147.34</v>
      </c>
      <c r="P182" s="6">
        <v>8.51</v>
      </c>
      <c r="Q182" s="6">
        <v>2.17</v>
      </c>
      <c r="R182" s="6">
        <v>2.23</v>
      </c>
    </row>
    <row r="183" spans="3:18" ht="15.5" x14ac:dyDescent="0.35">
      <c r="C183" t="s">
        <v>63</v>
      </c>
      <c r="I183" s="6">
        <v>1.26</v>
      </c>
      <c r="J183" s="6">
        <v>1.61</v>
      </c>
      <c r="K183" s="6">
        <v>2.48</v>
      </c>
      <c r="L183" s="6">
        <v>1.91</v>
      </c>
      <c r="M183" s="6">
        <v>1.67</v>
      </c>
      <c r="N183" s="6">
        <v>1.85</v>
      </c>
      <c r="O183" s="6">
        <v>2.35</v>
      </c>
      <c r="P183" s="6">
        <v>2.2999999999999998</v>
      </c>
      <c r="Q183" s="6">
        <v>8.32</v>
      </c>
      <c r="R183" s="5">
        <v>0</v>
      </c>
    </row>
    <row r="184" spans="3:18" ht="15.5" x14ac:dyDescent="0.35">
      <c r="C184" t="s">
        <v>60</v>
      </c>
      <c r="I184" s="6">
        <v>171.06</v>
      </c>
      <c r="J184" s="6">
        <v>158.87</v>
      </c>
      <c r="K184" s="6">
        <v>161.88</v>
      </c>
      <c r="L184" s="6">
        <v>159.97999999999999</v>
      </c>
      <c r="M184" s="6">
        <v>173.8</v>
      </c>
      <c r="N184" s="6">
        <v>163.41999999999999</v>
      </c>
      <c r="O184" s="6">
        <v>158.94999999999999</v>
      </c>
      <c r="P184" s="6">
        <v>150.44999999999999</v>
      </c>
      <c r="Q184" s="6">
        <v>142.38</v>
      </c>
      <c r="R184" s="6">
        <v>2764.18</v>
      </c>
    </row>
    <row r="185" spans="3:18" ht="15.5" x14ac:dyDescent="0.35">
      <c r="C185" t="s">
        <v>253</v>
      </c>
      <c r="I185" s="6">
        <v>1.26</v>
      </c>
      <c r="J185" s="6">
        <v>1.61</v>
      </c>
      <c r="K185" s="6">
        <v>2.48</v>
      </c>
      <c r="L185" s="6">
        <v>1.92</v>
      </c>
      <c r="M185" s="6">
        <v>1.67</v>
      </c>
      <c r="N185" s="6">
        <v>1.86</v>
      </c>
      <c r="O185" s="6">
        <v>2.37</v>
      </c>
      <c r="P185" s="6">
        <v>2.3199999999999998</v>
      </c>
      <c r="Q185" s="6">
        <v>8.42</v>
      </c>
      <c r="R185" s="5">
        <v>0</v>
      </c>
    </row>
    <row r="186" spans="3:18" ht="15.5" x14ac:dyDescent="0.35">
      <c r="C186" t="s">
        <v>254</v>
      </c>
      <c r="I186" s="6">
        <v>170.98</v>
      </c>
      <c r="J186" s="6">
        <v>158.87</v>
      </c>
      <c r="K186" s="6">
        <v>161.88</v>
      </c>
      <c r="L186" s="6">
        <v>159.69999999999999</v>
      </c>
      <c r="M186" s="6">
        <v>173.26</v>
      </c>
      <c r="N186" s="6">
        <v>162.6</v>
      </c>
      <c r="O186" s="6">
        <v>157.86000000000001</v>
      </c>
      <c r="P186" s="6">
        <v>149.1</v>
      </c>
      <c r="Q186" s="6">
        <v>140.75</v>
      </c>
      <c r="R186" s="6">
        <v>2707.73</v>
      </c>
    </row>
    <row r="187" spans="3:18" ht="15.5" x14ac:dyDescent="0.35">
      <c r="C187" t="s">
        <v>255</v>
      </c>
    </row>
    <row r="188" spans="3:18" ht="15.5" x14ac:dyDescent="0.35">
      <c r="C188" t="s">
        <v>256</v>
      </c>
      <c r="Q188" s="5">
        <v>260000000000</v>
      </c>
      <c r="R188" s="5">
        <v>260000000000</v>
      </c>
    </row>
    <row r="189" spans="3:18" ht="15.5" x14ac:dyDescent="0.35">
      <c r="C189" t="s">
        <v>26</v>
      </c>
      <c r="Q189" s="5">
        <v>260000000000</v>
      </c>
      <c r="R189" s="5">
        <v>260000000000</v>
      </c>
    </row>
    <row r="190" spans="3:18" ht="15.5" x14ac:dyDescent="0.35">
      <c r="C190" t="s">
        <v>23</v>
      </c>
      <c r="I190" s="5">
        <v>-153000000000</v>
      </c>
      <c r="J190" s="5">
        <v>-151000000000</v>
      </c>
      <c r="K190" s="5">
        <v>-248000000000</v>
      </c>
      <c r="L190" s="5">
        <v>-506000000000</v>
      </c>
      <c r="M190" s="5">
        <v>-610000000000</v>
      </c>
      <c r="N190" s="5">
        <v>-479000000000</v>
      </c>
      <c r="O190" s="5">
        <v>-348000000000</v>
      </c>
      <c r="P190" s="5">
        <v>-281000000000</v>
      </c>
      <c r="Q190" s="5">
        <v>-260000000000</v>
      </c>
      <c r="R190" s="5">
        <v>-105000000000</v>
      </c>
    </row>
    <row r="191" spans="3:18" ht="15.5" x14ac:dyDescent="0.35">
      <c r="C191" t="s">
        <v>257</v>
      </c>
      <c r="I191" s="5">
        <v>425000000000</v>
      </c>
      <c r="J191" s="5">
        <v>379000000000</v>
      </c>
      <c r="K191" s="5">
        <v>424000000000</v>
      </c>
      <c r="L191" s="5">
        <v>700000000000</v>
      </c>
      <c r="M191" s="5">
        <v>792000000000</v>
      </c>
      <c r="N191" s="5">
        <v>695000000000</v>
      </c>
      <c r="O191" s="5">
        <v>667000000000</v>
      </c>
      <c r="P191" s="5">
        <v>603000000000</v>
      </c>
      <c r="Q191" s="5">
        <v>810000000000</v>
      </c>
      <c r="R191" s="5">
        <v>502000000000</v>
      </c>
    </row>
    <row r="192" spans="3:18" ht="15.5" x14ac:dyDescent="0.35">
      <c r="C192" t="s">
        <v>258</v>
      </c>
      <c r="I192" s="5">
        <v>100000000000</v>
      </c>
      <c r="J192" s="5">
        <v>112000000000</v>
      </c>
      <c r="K192" s="5">
        <v>201000000000</v>
      </c>
      <c r="L192" s="5">
        <v>178000000000</v>
      </c>
      <c r="M192" s="5">
        <v>213000000000</v>
      </c>
      <c r="N192" s="5">
        <v>203000000000</v>
      </c>
      <c r="O192" s="5">
        <v>158000000000</v>
      </c>
      <c r="P192" s="5">
        <v>104000000000</v>
      </c>
      <c r="Q192" s="5">
        <v>30000000000</v>
      </c>
      <c r="R192" s="5">
        <v>105000000000</v>
      </c>
    </row>
    <row r="193" spans="2:18" ht="15.5" x14ac:dyDescent="0.35">
      <c r="C193" t="s">
        <v>259</v>
      </c>
      <c r="I193" s="5">
        <v>-98000000000</v>
      </c>
      <c r="J193" s="5">
        <v>-92000000000</v>
      </c>
      <c r="K193" s="5">
        <v>-154000000000</v>
      </c>
      <c r="L193" s="5">
        <v>-77000000000</v>
      </c>
      <c r="M193" s="5">
        <v>-41000000000</v>
      </c>
      <c r="N193" s="5">
        <v>-72000000000</v>
      </c>
      <c r="O193" s="5">
        <v>-67000000000</v>
      </c>
      <c r="P193" s="5">
        <v>-66000000000</v>
      </c>
      <c r="Q193" s="5">
        <v>-65000000000</v>
      </c>
      <c r="R193" s="5">
        <v>-72000000000</v>
      </c>
    </row>
    <row r="194" spans="2:18" ht="15.5" x14ac:dyDescent="0.35">
      <c r="C194" t="s">
        <v>15</v>
      </c>
      <c r="I194" s="5">
        <v>2000000000</v>
      </c>
      <c r="J194" s="5">
        <v>21000000000</v>
      </c>
      <c r="K194" s="5">
        <v>47000000000</v>
      </c>
      <c r="L194" s="5">
        <v>102000000000</v>
      </c>
      <c r="M194" s="5">
        <v>173000000000</v>
      </c>
      <c r="N194" s="5">
        <v>131000000000</v>
      </c>
      <c r="O194" s="5">
        <v>92000000000</v>
      </c>
      <c r="P194" s="5">
        <v>38000000000</v>
      </c>
      <c r="Q194" s="5">
        <v>-35000000000</v>
      </c>
      <c r="R194" s="5">
        <v>33000000000</v>
      </c>
    </row>
    <row r="195" spans="2:18" ht="15.5" x14ac:dyDescent="0.35">
      <c r="C195" t="s">
        <v>17</v>
      </c>
      <c r="I195" s="6">
        <v>0.39</v>
      </c>
      <c r="J195" s="6">
        <v>3.49</v>
      </c>
      <c r="K195" s="6">
        <v>8.0299999999999994</v>
      </c>
      <c r="L195" s="6">
        <v>17.29</v>
      </c>
      <c r="M195" s="6">
        <v>29.38</v>
      </c>
      <c r="N195" s="6">
        <v>22.18</v>
      </c>
      <c r="O195" s="6">
        <v>15.59</v>
      </c>
      <c r="P195" s="6">
        <v>6.45</v>
      </c>
      <c r="Q195" s="6">
        <v>-5.94</v>
      </c>
      <c r="R195" s="6">
        <v>162.57</v>
      </c>
    </row>
    <row r="197" spans="2:18" ht="15.5" x14ac:dyDescent="0.35">
      <c r="B197" t="s">
        <v>260</v>
      </c>
      <c r="C197" t="s">
        <v>261</v>
      </c>
      <c r="D197" s="5">
        <v>9000000000</v>
      </c>
      <c r="E197" s="5">
        <v>6000000000</v>
      </c>
      <c r="F197" s="5">
        <v>28000000000</v>
      </c>
      <c r="G197" s="5">
        <v>34000000000</v>
      </c>
      <c r="H197" s="5">
        <v>29000000000</v>
      </c>
      <c r="I197" s="5">
        <v>75000000000</v>
      </c>
      <c r="J197" s="5">
        <v>97000000000</v>
      </c>
      <c r="K197" s="5">
        <v>127000000000</v>
      </c>
      <c r="L197" s="5">
        <v>121000000000</v>
      </c>
      <c r="M197" s="5">
        <v>100000000000</v>
      </c>
      <c r="N197" s="5">
        <v>44000000000</v>
      </c>
      <c r="O197" s="5">
        <v>77000000000</v>
      </c>
      <c r="P197" s="5">
        <v>62000000000</v>
      </c>
      <c r="Q197" s="5">
        <v>43000000000</v>
      </c>
    </row>
    <row r="198" spans="2:18" ht="15.5" x14ac:dyDescent="0.35">
      <c r="C198" t="s">
        <v>444</v>
      </c>
      <c r="K198" s="5">
        <v>20</v>
      </c>
      <c r="L198" s="5">
        <v>20</v>
      </c>
      <c r="M198" s="5">
        <v>35</v>
      </c>
      <c r="N198" s="5">
        <v>7</v>
      </c>
      <c r="P198" s="6">
        <v>4.25</v>
      </c>
      <c r="Q198" s="5">
        <v>3</v>
      </c>
    </row>
    <row r="199" spans="2:18" ht="15.5" x14ac:dyDescent="0.35">
      <c r="C199" t="s">
        <v>71</v>
      </c>
      <c r="I199" s="6">
        <v>1.212</v>
      </c>
      <c r="K199" s="6">
        <v>0.92370000000000008</v>
      </c>
      <c r="L199" s="6">
        <v>0.9706999999999999</v>
      </c>
      <c r="M199" s="6">
        <v>2.0584000000000002</v>
      </c>
      <c r="N199" s="6">
        <v>0.93530000000000002</v>
      </c>
      <c r="P199" s="6">
        <v>0.40380000000000005</v>
      </c>
      <c r="Q199" s="6">
        <v>0.40659999999999996</v>
      </c>
    </row>
    <row r="200" spans="2:18" ht="15.5" x14ac:dyDescent="0.35">
      <c r="C200" t="s">
        <v>445</v>
      </c>
      <c r="I200" s="6">
        <v>4.7599999999999996E-2</v>
      </c>
      <c r="K200" s="6">
        <v>4.7599999999999996E-2</v>
      </c>
      <c r="L200" s="6">
        <v>5.21E-2</v>
      </c>
      <c r="M200" s="6">
        <v>0.1036</v>
      </c>
      <c r="N200" s="6">
        <v>2.1700000000000001E-2</v>
      </c>
      <c r="P200" s="6">
        <v>8.199999999999999E-3</v>
      </c>
      <c r="Q200" s="6">
        <v>9.1999999999999998E-3</v>
      </c>
    </row>
    <row r="201" spans="2:18" ht="15.5" x14ac:dyDescent="0.35">
      <c r="C201" t="s">
        <v>51</v>
      </c>
      <c r="D201" s="6">
        <v>1.5</v>
      </c>
      <c r="E201" s="6">
        <v>0.98</v>
      </c>
      <c r="F201" s="6">
        <v>4.72</v>
      </c>
      <c r="G201" s="6">
        <v>5.71</v>
      </c>
      <c r="H201" s="6">
        <v>4.96</v>
      </c>
      <c r="I201" s="6">
        <v>12.71</v>
      </c>
      <c r="J201" s="6">
        <v>16.5</v>
      </c>
      <c r="K201" s="6">
        <v>21.65</v>
      </c>
      <c r="L201" s="6">
        <v>20.6</v>
      </c>
      <c r="M201" s="5">
        <v>17</v>
      </c>
      <c r="N201" s="6">
        <v>7.48</v>
      </c>
      <c r="O201" s="6">
        <v>13.04</v>
      </c>
      <c r="P201" s="6">
        <v>10.53</v>
      </c>
      <c r="Q201" s="6">
        <v>7.38</v>
      </c>
    </row>
    <row r="202" spans="2:18" ht="15.5" x14ac:dyDescent="0.35">
      <c r="C202" t="s">
        <v>73</v>
      </c>
      <c r="K202" s="5">
        <v>20</v>
      </c>
      <c r="L202" s="5">
        <v>20</v>
      </c>
      <c r="M202" s="5">
        <v>35</v>
      </c>
      <c r="N202" s="5">
        <v>7</v>
      </c>
      <c r="P202" s="6">
        <v>4.25</v>
      </c>
      <c r="Q202" s="5">
        <v>3</v>
      </c>
    </row>
    <row r="203" spans="2:18" ht="15.5" x14ac:dyDescent="0.35">
      <c r="C203" t="s">
        <v>446</v>
      </c>
      <c r="I203" s="6">
        <v>1.212</v>
      </c>
      <c r="K203" s="6">
        <v>0.92370000000000008</v>
      </c>
      <c r="L203" s="6">
        <v>0.9706999999999999</v>
      </c>
      <c r="M203" s="6">
        <v>2.0584000000000002</v>
      </c>
      <c r="N203" s="6">
        <v>0.93530000000000002</v>
      </c>
      <c r="P203" s="6">
        <v>0.40380000000000005</v>
      </c>
      <c r="Q203" s="6">
        <v>0.40659999999999996</v>
      </c>
    </row>
    <row r="204" spans="2:18" ht="15.5" x14ac:dyDescent="0.35">
      <c r="C204" t="s">
        <v>447</v>
      </c>
      <c r="I204" s="6">
        <v>4.7599999999999996E-2</v>
      </c>
      <c r="K204" s="6">
        <v>4.7599999999999996E-2</v>
      </c>
      <c r="L204" s="6">
        <v>5.21E-2</v>
      </c>
      <c r="M204" s="6">
        <v>0.1036</v>
      </c>
      <c r="N204" s="6">
        <v>2.1700000000000001E-2</v>
      </c>
      <c r="P204" s="6">
        <v>8.199999999999999E-3</v>
      </c>
      <c r="Q204" s="6">
        <v>9.1999999999999998E-3</v>
      </c>
    </row>
    <row r="205" spans="2:18" ht="15.5" x14ac:dyDescent="0.35">
      <c r="C205" t="s">
        <v>262</v>
      </c>
      <c r="D205" s="5">
        <v>293000000000</v>
      </c>
      <c r="E205" s="5">
        <v>275000000000</v>
      </c>
      <c r="F205" s="5">
        <v>313000000000</v>
      </c>
      <c r="G205" s="5">
        <v>291000000000</v>
      </c>
      <c r="H205" s="5">
        <v>1136000000000</v>
      </c>
      <c r="I205" s="5">
        <v>1174000000000</v>
      </c>
      <c r="J205" s="5">
        <v>1158000000000</v>
      </c>
      <c r="K205" s="5">
        <v>1136000000000</v>
      </c>
      <c r="L205" s="5">
        <v>1129000000000</v>
      </c>
      <c r="M205" s="5">
        <v>1019000000000</v>
      </c>
      <c r="N205" s="5">
        <v>957000000000</v>
      </c>
      <c r="O205" s="5">
        <v>1029000000000</v>
      </c>
      <c r="P205" s="5">
        <v>961000000000</v>
      </c>
      <c r="Q205" s="5">
        <v>945000000000</v>
      </c>
    </row>
    <row r="206" spans="2:18" ht="15.5" x14ac:dyDescent="0.35">
      <c r="C206" t="s">
        <v>448</v>
      </c>
      <c r="K206" s="5">
        <v>20</v>
      </c>
      <c r="L206" s="5">
        <v>20</v>
      </c>
      <c r="M206" s="5">
        <v>35</v>
      </c>
      <c r="N206" s="5">
        <v>7</v>
      </c>
      <c r="P206" s="6">
        <v>4.25</v>
      </c>
      <c r="Q206" s="5">
        <v>3</v>
      </c>
    </row>
    <row r="207" spans="2:18" ht="15.5" x14ac:dyDescent="0.35">
      <c r="C207" t="s">
        <v>449</v>
      </c>
      <c r="I207" s="6">
        <v>1.212</v>
      </c>
      <c r="K207" s="6">
        <v>0.92370000000000008</v>
      </c>
      <c r="L207" s="6">
        <v>0.9706999999999999</v>
      </c>
      <c r="M207" s="6">
        <v>2.0584000000000002</v>
      </c>
      <c r="N207" s="6">
        <v>0.93530000000000002</v>
      </c>
      <c r="P207" s="6">
        <v>0.40380000000000005</v>
      </c>
      <c r="Q207" s="6">
        <v>0.40659999999999996</v>
      </c>
    </row>
    <row r="208" spans="2:18" ht="15.5" x14ac:dyDescent="0.35">
      <c r="C208" t="s">
        <v>450</v>
      </c>
      <c r="I208" s="6">
        <v>4.7599999999999996E-2</v>
      </c>
      <c r="K208" s="6">
        <v>4.7599999999999996E-2</v>
      </c>
      <c r="L208" s="6">
        <v>5.21E-2</v>
      </c>
      <c r="M208" s="6">
        <v>0.1036</v>
      </c>
      <c r="N208" s="6">
        <v>2.1700000000000001E-2</v>
      </c>
      <c r="P208" s="6">
        <v>8.199999999999999E-3</v>
      </c>
      <c r="Q208" s="6">
        <v>9.1999999999999998E-3</v>
      </c>
    </row>
    <row r="209" spans="3:9" ht="15.5" x14ac:dyDescent="0.35">
      <c r="C209" t="s">
        <v>344</v>
      </c>
      <c r="I209" s="6">
        <v>28.86</v>
      </c>
    </row>
    <row r="210" spans="3:9" ht="15.5" x14ac:dyDescent="0.35">
      <c r="C210" t="s">
        <v>345</v>
      </c>
      <c r="I210" s="6">
        <v>11.08</v>
      </c>
    </row>
    <row r="211" spans="3:9" ht="15.5" x14ac:dyDescent="0.35">
      <c r="C211" t="s">
        <v>263</v>
      </c>
      <c r="I211" s="6">
        <v>6.95</v>
      </c>
    </row>
    <row r="212" spans="3:9" ht="15.5" x14ac:dyDescent="0.35">
      <c r="C212" t="s">
        <v>346</v>
      </c>
      <c r="I212" s="6">
        <v>9.0299999999999991E-2</v>
      </c>
    </row>
    <row r="213" spans="3:9" ht="15.5" x14ac:dyDescent="0.35">
      <c r="C213" t="s">
        <v>347</v>
      </c>
      <c r="I213" s="6">
        <v>0.72</v>
      </c>
    </row>
    <row r="214" spans="3:9" ht="15.5" x14ac:dyDescent="0.35">
      <c r="C214" t="s">
        <v>348</v>
      </c>
      <c r="I214" s="6">
        <v>0.82</v>
      </c>
    </row>
    <row r="215" spans="3:9" ht="15.5" x14ac:dyDescent="0.35">
      <c r="C215" t="s">
        <v>349</v>
      </c>
      <c r="I215" s="6">
        <v>6.54</v>
      </c>
    </row>
    <row r="216" spans="3:9" ht="15.5" x14ac:dyDescent="0.35">
      <c r="C216" t="s">
        <v>350</v>
      </c>
      <c r="I216" s="6">
        <v>23.31</v>
      </c>
    </row>
    <row r="217" spans="3:9" ht="15.5" x14ac:dyDescent="0.35">
      <c r="C217" t="s">
        <v>351</v>
      </c>
      <c r="I217" s="6">
        <v>7.71</v>
      </c>
    </row>
    <row r="218" spans="3:9" ht="15.5" x14ac:dyDescent="0.35">
      <c r="C218" t="s">
        <v>264</v>
      </c>
      <c r="I218" s="6">
        <v>3.8</v>
      </c>
    </row>
    <row r="219" spans="3:9" ht="15.5" x14ac:dyDescent="0.35">
      <c r="C219" t="s">
        <v>451</v>
      </c>
      <c r="I219" s="6">
        <v>-0.48</v>
      </c>
    </row>
    <row r="220" spans="3:9" ht="15.5" x14ac:dyDescent="0.35">
      <c r="C220" t="s">
        <v>452</v>
      </c>
      <c r="I220" s="6">
        <v>-0.75</v>
      </c>
    </row>
    <row r="221" spans="3:9" ht="15.5" x14ac:dyDescent="0.35">
      <c r="C221" t="s">
        <v>352</v>
      </c>
      <c r="I221" s="6">
        <v>12.91</v>
      </c>
    </row>
    <row r="222" spans="3:9" ht="15.5" x14ac:dyDescent="0.35">
      <c r="C222" t="s">
        <v>353</v>
      </c>
      <c r="I222" s="6">
        <v>4.96</v>
      </c>
    </row>
    <row r="223" spans="3:9" ht="15.5" x14ac:dyDescent="0.35">
      <c r="C223" t="s">
        <v>354</v>
      </c>
      <c r="I223" s="6">
        <v>199.07</v>
      </c>
    </row>
    <row r="224" spans="3:9" ht="15.5" x14ac:dyDescent="0.35">
      <c r="C224" t="s">
        <v>355</v>
      </c>
      <c r="D224" s="6">
        <v>30.96</v>
      </c>
    </row>
    <row r="225" spans="3:9" ht="15.5" x14ac:dyDescent="0.35">
      <c r="C225" t="s">
        <v>356</v>
      </c>
      <c r="I225" s="6">
        <v>173.53</v>
      </c>
    </row>
    <row r="226" spans="3:9" ht="15.5" x14ac:dyDescent="0.35">
      <c r="C226" t="s">
        <v>357</v>
      </c>
      <c r="I226" s="6">
        <v>6.13</v>
      </c>
    </row>
    <row r="227" spans="3:9" ht="15.5" x14ac:dyDescent="0.35">
      <c r="C227" t="s">
        <v>265</v>
      </c>
      <c r="D227" s="6">
        <v>5.63</v>
      </c>
    </row>
    <row r="228" spans="3:9" ht="15.5" x14ac:dyDescent="0.35">
      <c r="C228" t="s">
        <v>266</v>
      </c>
      <c r="D228" s="6">
        <v>4.2300000000000004</v>
      </c>
    </row>
    <row r="229" spans="3:9" ht="15.5" x14ac:dyDescent="0.35">
      <c r="C229" t="s">
        <v>269</v>
      </c>
      <c r="D229" s="6">
        <v>0.15</v>
      </c>
    </row>
    <row r="230" spans="3:9" ht="15.5" x14ac:dyDescent="0.35">
      <c r="C230" t="s">
        <v>271</v>
      </c>
      <c r="D230" s="6">
        <v>1.1499999999999999</v>
      </c>
    </row>
    <row r="231" spans="3:9" ht="15.5" x14ac:dyDescent="0.35">
      <c r="C231" t="s">
        <v>272</v>
      </c>
      <c r="I231" s="6">
        <v>149.85</v>
      </c>
    </row>
    <row r="232" spans="3:9" ht="15.5" x14ac:dyDescent="0.35">
      <c r="C232" t="s">
        <v>13</v>
      </c>
      <c r="D232" s="5">
        <v>35000000000</v>
      </c>
    </row>
    <row r="233" spans="3:9" ht="15.5" x14ac:dyDescent="0.35">
      <c r="C233" t="s">
        <v>358</v>
      </c>
      <c r="I233" s="6">
        <v>10.41</v>
      </c>
    </row>
    <row r="234" spans="3:9" ht="15.5" x14ac:dyDescent="0.35">
      <c r="C234" t="s">
        <v>273</v>
      </c>
      <c r="I234" s="6">
        <v>6.4600000000000005E-2</v>
      </c>
    </row>
    <row r="235" spans="3:9" ht="15.5" x14ac:dyDescent="0.35">
      <c r="C235" t="s">
        <v>274</v>
      </c>
      <c r="I235" s="6">
        <v>7.4400000000000008E-2</v>
      </c>
    </row>
    <row r="236" spans="3:9" ht="15.5" x14ac:dyDescent="0.35">
      <c r="C236" t="s">
        <v>275</v>
      </c>
      <c r="I236" s="6">
        <v>7.9100000000000004E-2</v>
      </c>
    </row>
    <row r="237" spans="3:9" ht="15.5" x14ac:dyDescent="0.35">
      <c r="C237" t="s">
        <v>359</v>
      </c>
      <c r="I237" s="6">
        <v>6.6600000000000006E-2</v>
      </c>
    </row>
    <row r="238" spans="3:9" ht="15.5" x14ac:dyDescent="0.35">
      <c r="C238" t="s">
        <v>276</v>
      </c>
      <c r="D238" s="6">
        <v>63.84</v>
      </c>
    </row>
    <row r="239" spans="3:9" ht="15.5" x14ac:dyDescent="0.35">
      <c r="C239" t="s">
        <v>277</v>
      </c>
      <c r="D239" s="6">
        <v>92.12</v>
      </c>
    </row>
    <row r="240" spans="3:9" ht="15.5" x14ac:dyDescent="0.35">
      <c r="C240" t="s">
        <v>278</v>
      </c>
      <c r="D240" s="6">
        <v>52.97</v>
      </c>
    </row>
    <row r="241" spans="3:9" ht="15.5" x14ac:dyDescent="0.35">
      <c r="C241" t="s">
        <v>279</v>
      </c>
      <c r="D241" s="6">
        <v>102.99</v>
      </c>
    </row>
    <row r="242" spans="3:9" ht="15.5" x14ac:dyDescent="0.35">
      <c r="C242" t="s">
        <v>280</v>
      </c>
      <c r="D242" s="6">
        <v>1.43</v>
      </c>
    </row>
    <row r="243" spans="3:9" ht="15.5" x14ac:dyDescent="0.35">
      <c r="C243" t="s">
        <v>281</v>
      </c>
      <c r="I243" s="6">
        <v>0.99</v>
      </c>
    </row>
    <row r="244" spans="3:9" ht="15.5" x14ac:dyDescent="0.35">
      <c r="C244" t="s">
        <v>282</v>
      </c>
      <c r="I244" s="6">
        <v>4.01</v>
      </c>
    </row>
    <row r="245" spans="3:9" ht="15.5" x14ac:dyDescent="0.35">
      <c r="C245" t="s">
        <v>47</v>
      </c>
      <c r="I245" s="5">
        <v>842000000000</v>
      </c>
    </row>
    <row r="246" spans="3:9" ht="15.5" x14ac:dyDescent="0.35">
      <c r="C246" t="s">
        <v>283</v>
      </c>
      <c r="I246" s="5">
        <v>659000000000</v>
      </c>
    </row>
    <row r="247" spans="3:9" ht="15.5" x14ac:dyDescent="0.35">
      <c r="C247" t="s">
        <v>284</v>
      </c>
      <c r="I247" s="5">
        <v>5880000000</v>
      </c>
    </row>
    <row r="248" spans="3:9" ht="15.5" x14ac:dyDescent="0.35">
      <c r="C248" t="s">
        <v>285</v>
      </c>
      <c r="I248" s="6">
        <v>9.4700000000000006E-2</v>
      </c>
    </row>
    <row r="249" spans="3:9" ht="15.5" x14ac:dyDescent="0.35">
      <c r="C249" t="s">
        <v>286</v>
      </c>
      <c r="D249" s="6">
        <v>0.55559999999999998</v>
      </c>
    </row>
    <row r="250" spans="3:9" ht="15.5" x14ac:dyDescent="0.35">
      <c r="C250" t="s">
        <v>287</v>
      </c>
      <c r="D250" s="6">
        <v>3.9100000000000003E-2</v>
      </c>
    </row>
    <row r="251" spans="3:9" ht="15.5" x14ac:dyDescent="0.35">
      <c r="C251" t="s">
        <v>288</v>
      </c>
      <c r="D251" s="6">
        <v>3.0099999999999998E-2</v>
      </c>
    </row>
    <row r="252" spans="3:9" ht="15.5" x14ac:dyDescent="0.35">
      <c r="C252" t="s">
        <v>453</v>
      </c>
      <c r="D252" s="6">
        <v>-9.5999999999999992E-3</v>
      </c>
    </row>
    <row r="253" spans="3:9" ht="15.5" x14ac:dyDescent="0.35">
      <c r="C253" t="s">
        <v>289</v>
      </c>
      <c r="D253" s="6">
        <v>-7.0999999999999995E-3</v>
      </c>
    </row>
    <row r="254" spans="3:9" ht="15.5" x14ac:dyDescent="0.35">
      <c r="C254" t="s">
        <v>360</v>
      </c>
      <c r="D254" s="6">
        <v>-2.23E-2</v>
      </c>
    </row>
    <row r="255" spans="3:9" ht="15.5" x14ac:dyDescent="0.35">
      <c r="C255" t="s">
        <v>290</v>
      </c>
      <c r="I255" s="5">
        <v>20</v>
      </c>
    </row>
    <row r="256" spans="3:9" ht="15.5" x14ac:dyDescent="0.35">
      <c r="C256" t="s">
        <v>291</v>
      </c>
      <c r="I256" t="s">
        <v>2283</v>
      </c>
    </row>
    <row r="257" spans="3:9" ht="15.5" x14ac:dyDescent="0.35">
      <c r="C257" t="s">
        <v>293</v>
      </c>
      <c r="I257" s="5">
        <v>6</v>
      </c>
    </row>
    <row r="258" spans="3:9" ht="15.5" x14ac:dyDescent="0.35">
      <c r="C258" t="s">
        <v>294</v>
      </c>
      <c r="I258" s="6">
        <v>0.26</v>
      </c>
    </row>
    <row r="259" spans="3:9" ht="15.5" x14ac:dyDescent="0.35">
      <c r="C259" t="s">
        <v>295</v>
      </c>
      <c r="I259" s="6">
        <v>0.47</v>
      </c>
    </row>
    <row r="260" spans="3:9" ht="15.5" x14ac:dyDescent="0.35">
      <c r="C260" t="s">
        <v>458</v>
      </c>
      <c r="I260" s="6">
        <v>0.56000000000000005</v>
      </c>
    </row>
    <row r="261" spans="3:9" ht="15.5" x14ac:dyDescent="0.35">
      <c r="C261" t="s">
        <v>296</v>
      </c>
      <c r="I261" s="6">
        <v>0.64</v>
      </c>
    </row>
    <row r="262" spans="3:9" ht="15.5" x14ac:dyDescent="0.35">
      <c r="C262" t="s">
        <v>361</v>
      </c>
      <c r="I262" s="6">
        <v>0.65</v>
      </c>
    </row>
    <row r="263" spans="3:9" ht="15.5" x14ac:dyDescent="0.35">
      <c r="C263" t="s">
        <v>297</v>
      </c>
      <c r="I263" s="6">
        <v>0.63</v>
      </c>
    </row>
    <row r="264" spans="3:9" ht="15.5" x14ac:dyDescent="0.35">
      <c r="C264" t="s">
        <v>298</v>
      </c>
      <c r="I264" s="6">
        <v>0.55000000000000004</v>
      </c>
    </row>
    <row r="265" spans="3:9" ht="15.5" x14ac:dyDescent="0.35">
      <c r="C265" t="s">
        <v>299</v>
      </c>
      <c r="I265" s="5">
        <v>1172000000000</v>
      </c>
    </row>
    <row r="266" spans="3:9" ht="15.5" x14ac:dyDescent="0.35">
      <c r="C266" t="s">
        <v>300</v>
      </c>
      <c r="I266" s="5">
        <v>644000000000</v>
      </c>
    </row>
    <row r="267" spans="3:9" ht="15.5" x14ac:dyDescent="0.35">
      <c r="C267" t="s">
        <v>301</v>
      </c>
      <c r="I267" s="5">
        <v>174000000000</v>
      </c>
    </row>
    <row r="268" spans="3:9" ht="15.5" x14ac:dyDescent="0.35">
      <c r="C268" t="s">
        <v>302</v>
      </c>
      <c r="I268" s="5">
        <v>76000000000</v>
      </c>
    </row>
    <row r="269" spans="3:9" ht="15.5" x14ac:dyDescent="0.35">
      <c r="C269" t="s">
        <v>303</v>
      </c>
      <c r="D269" s="5">
        <v>182000000000</v>
      </c>
    </row>
    <row r="270" spans="3:9" ht="15.5" x14ac:dyDescent="0.35">
      <c r="C270" t="s">
        <v>304</v>
      </c>
      <c r="D270" s="5">
        <v>1176000000000</v>
      </c>
    </row>
    <row r="271" spans="3:9" ht="15.5" x14ac:dyDescent="0.35">
      <c r="C271" t="s">
        <v>305</v>
      </c>
      <c r="D271" s="5">
        <v>155000000000</v>
      </c>
    </row>
    <row r="272" spans="3:9" ht="15.5" x14ac:dyDescent="0.35">
      <c r="C272" t="s">
        <v>245</v>
      </c>
      <c r="D272" s="5">
        <v>421000000000</v>
      </c>
    </row>
    <row r="273" spans="3:9" ht="15.5" x14ac:dyDescent="0.35">
      <c r="C273" t="s">
        <v>306</v>
      </c>
      <c r="I273" s="5">
        <v>1021000000000</v>
      </c>
    </row>
    <row r="274" spans="3:9" ht="15.5" x14ac:dyDescent="0.35">
      <c r="C274" t="s">
        <v>21</v>
      </c>
      <c r="D274" s="5">
        <v>-182000000000</v>
      </c>
    </row>
    <row r="275" spans="3:9" ht="15.5" x14ac:dyDescent="0.35">
      <c r="C275" t="s">
        <v>244</v>
      </c>
      <c r="I275" s="5">
        <v>1021000000000</v>
      </c>
    </row>
    <row r="276" spans="3:9" ht="15.5" x14ac:dyDescent="0.35">
      <c r="C276" t="s">
        <v>307</v>
      </c>
      <c r="I276" s="5">
        <v>129000000000</v>
      </c>
    </row>
    <row r="277" spans="3:9" ht="15.5" x14ac:dyDescent="0.35">
      <c r="C277" t="s">
        <v>308</v>
      </c>
      <c r="I277" s="5">
        <v>-92000000000</v>
      </c>
    </row>
    <row r="278" spans="3:9" ht="15.5" x14ac:dyDescent="0.35">
      <c r="C278" t="s">
        <v>310</v>
      </c>
      <c r="I278" s="5">
        <v>-93000000000</v>
      </c>
    </row>
    <row r="279" spans="3:9" ht="15.5" x14ac:dyDescent="0.35">
      <c r="C279" t="s">
        <v>311</v>
      </c>
      <c r="I279" s="5">
        <v>36000000000</v>
      </c>
    </row>
  </sheetData>
  <pageMargins left="0.7" right="0.7" top="0.75" bottom="0.75" header="0.3" footer="0.3"/>
  <ignoredErrors>
    <ignoredError sqref="A1:R280" numberStoredAsText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R18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2284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2285</v>
      </c>
      <c r="D2" s="2" vm="607">
        <f ca="1">IFERROR(_xlfn.STOCKHISTORY("XIDX:" &amp; $C$1, D3, , 0, 0, 1), "Libur")</f>
        <v>332</v>
      </c>
      <c r="E2" s="2" vm="528">
        <f ca="1">IFERROR(_xlfn.STOCKHISTORY("XIDX:" &amp; $C$1, E3, , 0, 0, 1), "Libur")</f>
        <v>328</v>
      </c>
      <c r="H2" s="2" vm="528">
        <f ca="1">IFERROR(INDEX(D2:G2,COUNT(D2:G2)),"")</f>
        <v>328</v>
      </c>
      <c r="I2" s="2" vm="473">
        <f t="shared" ref="I2:R2" ca="1" si="0">IFERROR(_xlfn.STOCKHISTORY("XIDX:" &amp; $C$1, I1, , 0, 0, 1), "Libur")</f>
        <v>358</v>
      </c>
      <c r="J2" s="2" vm="53">
        <f t="shared" ca="1" si="0"/>
        <v>266</v>
      </c>
      <c r="K2" s="2" vm="478">
        <f t="shared" ca="1" si="0"/>
        <v>280</v>
      </c>
      <c r="L2" s="2" vm="434">
        <f t="shared" ca="1" si="0"/>
        <v>274</v>
      </c>
      <c r="M2" s="2" vm="22">
        <f t="shared" ca="1" si="0"/>
        <v>294</v>
      </c>
      <c r="N2" s="2" vm="58">
        <f t="shared" ca="1" si="0"/>
        <v>356</v>
      </c>
      <c r="O2" s="2" vm="441">
        <f t="shared" ca="1" si="0"/>
        <v>175</v>
      </c>
      <c r="P2" s="2" vm="608">
        <f t="shared" ca="1" si="0"/>
        <v>490</v>
      </c>
      <c r="Q2" s="2" vm="609">
        <f t="shared" ca="1" si="0"/>
        <v>434</v>
      </c>
      <c r="R2" s="2" t="str">
        <f t="shared" ca="1" si="0"/>
        <v>Libur</v>
      </c>
    </row>
    <row r="3" spans="1:18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8" ht="15.5" x14ac:dyDescent="0.35">
      <c r="B4" t="s">
        <v>5</v>
      </c>
      <c r="C4" t="s">
        <v>6</v>
      </c>
      <c r="D4" s="2">
        <f>IFERROR(INDEX(D51:D500,MATCH($C$4,$C$51:$C$500,0)),"")</f>
        <v>382459809000</v>
      </c>
      <c r="E4" s="2">
        <f>IFERROR(INDEX(E51:E500,MATCH($C$4,$C$51:$C$500,0)),"")</f>
        <v>347222264000</v>
      </c>
      <c r="H4" s="2">
        <f>IFERROR(SUM(D4:G4)*(4/MAX(1,COUNT(D4:G4))),"")</f>
        <v>1459364146000</v>
      </c>
      <c r="I4" s="2">
        <f t="shared" ref="I4:R4" si="1">IFERROR(INDEX(I51:I500,MATCH($C$4,$C$51:$C$500,0)),"")</f>
        <v>1474807574000</v>
      </c>
      <c r="J4" s="2">
        <f t="shared" si="1"/>
        <v>1345030257000</v>
      </c>
      <c r="K4" s="2">
        <f t="shared" si="1"/>
        <v>1138537475000</v>
      </c>
      <c r="L4" s="2">
        <f t="shared" si="1"/>
        <v>980168475000</v>
      </c>
      <c r="M4" s="2">
        <f t="shared" si="1"/>
        <v>820160995000</v>
      </c>
      <c r="N4" s="2">
        <f t="shared" si="1"/>
        <v>696560527000</v>
      </c>
      <c r="O4" s="2">
        <f t="shared" si="1"/>
        <v>681676569000</v>
      </c>
      <c r="P4" s="2">
        <f t="shared" si="1"/>
        <v>727051393000</v>
      </c>
      <c r="Q4" s="2">
        <f t="shared" si="1"/>
        <v>746653357000</v>
      </c>
      <c r="R4" s="2">
        <f t="shared" si="1"/>
        <v>827606689000</v>
      </c>
    </row>
    <row r="5" spans="1:18" ht="15.5" x14ac:dyDescent="0.35">
      <c r="B5" t="s">
        <v>7</v>
      </c>
      <c r="C5" t="s">
        <v>8</v>
      </c>
      <c r="D5" s="2">
        <f>IFERROR(INDEX(D51:D500,MATCH($C$5,$C$51:$C$500,0)),"")</f>
        <v>22459580000</v>
      </c>
      <c r="E5" s="2">
        <f>IFERROR(INDEX(E51:E500,MATCH($C$5,$C$51:$C$500,0)),"")</f>
        <v>45573881000</v>
      </c>
      <c r="H5" s="2">
        <f>IFERROR(SUM(D5:G5)*(4/MAX(1,COUNT(D5:G5))),"")</f>
        <v>136066922000</v>
      </c>
      <c r="I5" s="2">
        <f t="shared" ref="I5:R5" si="2">IFERROR(INDEX(I51:I500,MATCH($C$5,$C$51:$C$500,0)),"")</f>
        <v>196437892000</v>
      </c>
      <c r="J5" s="2">
        <f t="shared" si="2"/>
        <v>166842883000</v>
      </c>
      <c r="K5" s="2">
        <f t="shared" si="2"/>
        <v>157661988000</v>
      </c>
      <c r="L5" s="2">
        <f t="shared" si="2"/>
        <v>150654849000</v>
      </c>
      <c r="M5" s="2">
        <f t="shared" si="2"/>
        <v>136582720000</v>
      </c>
      <c r="N5" s="2">
        <f t="shared" si="2"/>
        <v>80234175000</v>
      </c>
      <c r="O5" s="2">
        <f t="shared" si="2"/>
        <v>90047274000</v>
      </c>
      <c r="P5" s="2">
        <f t="shared" si="2"/>
        <v>72807226000</v>
      </c>
      <c r="Q5" s="2">
        <f t="shared" si="2"/>
        <v>120417047000</v>
      </c>
      <c r="R5" s="2">
        <f t="shared" si="2"/>
        <v>117064105000</v>
      </c>
    </row>
    <row r="6" spans="1:18" ht="15.5" x14ac:dyDescent="0.35">
      <c r="B6" t="s">
        <v>9</v>
      </c>
      <c r="C6" t="s">
        <v>10</v>
      </c>
      <c r="D6" s="2">
        <f>IFERROR(INDEX(D51:D500,MATCH($C$6,$C$51:$C$500,0)),"")</f>
        <v>1325566544000</v>
      </c>
      <c r="E6" s="2">
        <f>IFERROR(INDEX(E51:E500,MATCH($C$6,$C$51:$C$500,0)),"")</f>
        <v>1405368059000</v>
      </c>
      <c r="H6" s="2">
        <f>IFERROR(INDEX(D6:G6,COUNT(D6:G6)),"")</f>
        <v>1405368059000</v>
      </c>
      <c r="I6" s="2">
        <f t="shared" ref="I6:R6" si="3">IFERROR(INDEX(I51:I500,MATCH($C$6,$C$51:$C$500,0)),"")</f>
        <v>1359794178000</v>
      </c>
      <c r="J6" s="2">
        <f t="shared" si="3"/>
        <v>1289110177000</v>
      </c>
      <c r="K6" s="2">
        <f t="shared" si="3"/>
        <v>1240519740000</v>
      </c>
      <c r="L6" s="2">
        <f t="shared" si="3"/>
        <v>1196519406000</v>
      </c>
      <c r="M6" s="2">
        <f t="shared" si="3"/>
        <v>1156412917000</v>
      </c>
      <c r="N6" s="2">
        <f t="shared" si="3"/>
        <v>1091647051000</v>
      </c>
      <c r="O6" s="2">
        <f t="shared" si="3"/>
        <v>1079412237000</v>
      </c>
      <c r="P6" s="2">
        <f t="shared" si="3"/>
        <v>1041156112000</v>
      </c>
      <c r="Q6" s="2">
        <f t="shared" si="3"/>
        <v>1004021361000</v>
      </c>
      <c r="R6" s="2">
        <f t="shared" si="3"/>
        <v>336734422000</v>
      </c>
    </row>
    <row r="7" spans="1:18" ht="15.5" x14ac:dyDescent="0.35">
      <c r="B7" t="s">
        <v>11</v>
      </c>
      <c r="C7" t="s">
        <v>12</v>
      </c>
      <c r="D7" s="3">
        <f>IFERROR(INDEX(D51:D500,MATCH($C$7,$C$51:$C$500,0))/1000000000,"")</f>
        <v>5.28</v>
      </c>
      <c r="E7" s="3">
        <f>IFERROR(INDEX(E51:E500,MATCH($C$7,$C$51:$C$500,0))/1000000000,"")</f>
        <v>5.28</v>
      </c>
      <c r="H7" s="3">
        <f>IFERROR(INDEX(D7:G7,COUNT(D7:G7)),"")</f>
        <v>5.28</v>
      </c>
      <c r="I7" s="3">
        <f t="shared" ref="I7:R7" si="4">IFERROR(INDEX(I51:I500,MATCH($C$7,$C$51:$C$500,0))/1000000000,"")</f>
        <v>5.28</v>
      </c>
      <c r="J7" s="3">
        <f t="shared" si="4"/>
        <v>5.28</v>
      </c>
      <c r="K7" s="3">
        <f t="shared" si="4"/>
        <v>5.28</v>
      </c>
      <c r="L7" s="3">
        <f t="shared" si="4"/>
        <v>5.28</v>
      </c>
      <c r="M7" s="3">
        <f t="shared" si="4"/>
        <v>5.28</v>
      </c>
      <c r="N7" s="3">
        <f t="shared" si="4"/>
        <v>5.28</v>
      </c>
      <c r="O7" s="3">
        <f t="shared" si="4"/>
        <v>5.28</v>
      </c>
      <c r="P7" s="3">
        <f t="shared" si="4"/>
        <v>5.28</v>
      </c>
      <c r="Q7" s="3">
        <f t="shared" si="4"/>
        <v>5.28</v>
      </c>
      <c r="R7" s="3">
        <f t="shared" si="4"/>
        <v>5.28</v>
      </c>
    </row>
    <row r="8" spans="1:18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-34000000000</v>
      </c>
      <c r="E8" s="2">
        <f>IFERROR(INDEX(E51:E500,MATCH("Free cash flow (Quarter)",$C$51:$C$500,0)),"")</f>
        <v>102000000000</v>
      </c>
      <c r="H8" s="2">
        <f>IFERROR(INDEX(D8:G8,COUNT(D8:G8)),"")</f>
        <v>102000000000</v>
      </c>
      <c r="I8" s="2">
        <f t="shared" ref="I8:R8" si="5">IFERROR(INDEX(I51:I500,MATCH($C$8,$C$51:$C$500,0)),"")</f>
        <v>326000000000</v>
      </c>
      <c r="J8" s="2">
        <f t="shared" si="5"/>
        <v>303000000000</v>
      </c>
      <c r="K8" s="2">
        <f t="shared" si="5"/>
        <v>-31000000000</v>
      </c>
      <c r="L8" s="2">
        <f t="shared" si="5"/>
        <v>121000000000</v>
      </c>
      <c r="M8" s="2">
        <f t="shared" si="5"/>
        <v>197000000000</v>
      </c>
      <c r="N8" s="2">
        <f t="shared" si="5"/>
        <v>224000000000</v>
      </c>
      <c r="O8" s="2">
        <f t="shared" si="5"/>
        <v>171000000000</v>
      </c>
      <c r="P8" s="2">
        <f t="shared" si="5"/>
        <v>122000000000</v>
      </c>
      <c r="Q8" s="2">
        <f t="shared" si="5"/>
        <v>-7000000000</v>
      </c>
      <c r="R8" s="2">
        <f t="shared" si="5"/>
        <v>35000000000</v>
      </c>
    </row>
    <row r="9" spans="1:18" ht="15.5" x14ac:dyDescent="0.35">
      <c r="A9" t="s">
        <v>16</v>
      </c>
      <c r="C9" t="s">
        <v>17</v>
      </c>
      <c r="D9" s="3">
        <f>IFERROR(INDEX(D51:D500,MATCH("Free cash flow per share (Quarter)",$C$51:$C$500,0)),"")</f>
        <v>-6.53</v>
      </c>
      <c r="E9" s="3">
        <f>IFERROR(INDEX(E51:E500,MATCH("Free cash flow per share (Quarter)",$C$51:$C$500,0)),"")</f>
        <v>19.32</v>
      </c>
      <c r="H9" s="3">
        <f>IFERROR(INDEX(D9:G9,COUNT(D9:G9)),"")</f>
        <v>19.32</v>
      </c>
      <c r="I9" s="3">
        <f t="shared" ref="I9:R9" si="6">IFERROR(INDEX(I51:I500,MATCH($C$9,$C$51:$C$500,0)),"")</f>
        <v>61.69</v>
      </c>
      <c r="J9" s="3">
        <f t="shared" si="6"/>
        <v>57.39</v>
      </c>
      <c r="K9" s="3">
        <f t="shared" si="6"/>
        <v>-5.79</v>
      </c>
      <c r="L9" s="3">
        <f t="shared" si="6"/>
        <v>22.98</v>
      </c>
      <c r="M9" s="3">
        <f t="shared" si="6"/>
        <v>37.26</v>
      </c>
      <c r="N9" s="3">
        <f t="shared" si="6"/>
        <v>42.35</v>
      </c>
      <c r="O9" s="3">
        <f t="shared" si="6"/>
        <v>32.33</v>
      </c>
      <c r="P9" s="3">
        <f t="shared" si="6"/>
        <v>23.14</v>
      </c>
      <c r="Q9" s="3">
        <f t="shared" si="6"/>
        <v>-1.35</v>
      </c>
      <c r="R9" s="3">
        <f t="shared" si="6"/>
        <v>6.59</v>
      </c>
    </row>
    <row r="10" spans="1:18" ht="15.5" x14ac:dyDescent="0.35">
      <c r="C10" t="s">
        <v>18</v>
      </c>
      <c r="D10" s="3">
        <f ca="1">IFERROR(IF(D9=0,"",D2/D9),"")</f>
        <v>-50.842266462480858</v>
      </c>
      <c r="E10" s="3">
        <f ca="1">IFERROR(IF(E9=0,"",E2/E9),"")</f>
        <v>16.977225672877847</v>
      </c>
      <c r="I10" s="3">
        <f t="shared" ref="I10:R10" ca="1" si="7">IFERROR(IF(I9=0,"",I2/I9),"")</f>
        <v>5.8032095963689416</v>
      </c>
      <c r="J10" s="3">
        <f t="shared" ca="1" si="7"/>
        <v>4.6349538247081377</v>
      </c>
      <c r="K10" s="3">
        <f t="shared" ca="1" si="7"/>
        <v>-48.359240069084628</v>
      </c>
      <c r="L10" s="3">
        <f t="shared" ca="1" si="7"/>
        <v>11.923411662315056</v>
      </c>
      <c r="M10" s="3">
        <f t="shared" ca="1" si="7"/>
        <v>7.8904991948470213</v>
      </c>
      <c r="N10" s="3">
        <f t="shared" ca="1" si="7"/>
        <v>8.4061393152302237</v>
      </c>
      <c r="O10" s="3">
        <f t="shared" ca="1" si="7"/>
        <v>5.4129291679554594</v>
      </c>
      <c r="P10" s="3">
        <f t="shared" ca="1" si="7"/>
        <v>21.175453759723421</v>
      </c>
      <c r="Q10" s="3">
        <f t="shared" ca="1" si="7"/>
        <v>-321.48148148148147</v>
      </c>
      <c r="R10" s="3" t="str">
        <f t="shared" ca="1" si="7"/>
        <v/>
      </c>
    </row>
    <row r="11" spans="1:18" ht="15.5" x14ac:dyDescent="0.35">
      <c r="B11" t="s">
        <v>19</v>
      </c>
      <c r="C11" t="s">
        <v>20</v>
      </c>
      <c r="D11" s="2">
        <f>IFERROR(INDEX(D51:D500,MATCH($C$11,$C$51:$C$500,0)),"")</f>
        <v>546829093000</v>
      </c>
      <c r="E11" s="2">
        <f>IFERROR(INDEX(E51:E500,MATCH($C$11,$C$51:$C$500,0)),"")</f>
        <v>610709600000</v>
      </c>
      <c r="H11" s="2">
        <f>IFERROR(INDEX(D11:G11,COUNT(D11:G11)),"")</f>
        <v>610709600000</v>
      </c>
      <c r="I11" s="2">
        <f t="shared" ref="I11:R11" si="8">IFERROR(INDEX(I51:I500,MATCH($C$11,$C$51:$C$500,0)),"")</f>
        <v>554126337000</v>
      </c>
      <c r="J11" s="2">
        <f t="shared" si="8"/>
        <v>473084134000</v>
      </c>
      <c r="K11" s="2">
        <f t="shared" si="8"/>
        <v>409000607000</v>
      </c>
      <c r="L11" s="2">
        <f t="shared" si="8"/>
        <v>571726884000</v>
      </c>
      <c r="M11" s="2">
        <f t="shared" si="8"/>
        <v>655637033000</v>
      </c>
      <c r="N11" s="2">
        <f t="shared" si="8"/>
        <v>576203979000</v>
      </c>
      <c r="O11" s="2">
        <f t="shared" si="8"/>
        <v>466164401000</v>
      </c>
      <c r="P11" s="2">
        <f t="shared" si="8"/>
        <v>334882693000</v>
      </c>
      <c r="Q11" s="2">
        <f t="shared" si="8"/>
        <v>488588631000</v>
      </c>
      <c r="R11" s="2">
        <f t="shared" si="8"/>
        <v>56206569000</v>
      </c>
    </row>
    <row r="12" spans="1:18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-547000000000</v>
      </c>
      <c r="E12" s="2">
        <f>IFERROR(INDEX(E51:E500,MATCH("Net Debt (Quarter)",$C$51:$C$500,0)),"")</f>
        <v>-611000000000</v>
      </c>
      <c r="H12" s="2">
        <f>IFERROR(INDEX(D12:G12,COUNT(D12:G12)),"")</f>
        <v>-611000000000</v>
      </c>
      <c r="I12" s="2">
        <f t="shared" ref="I12:R12" si="9">IFERROR(INDEX(I51:I500,MATCH($C$12,$C$51:$C$500,0)),"")</f>
        <v>-554000000000</v>
      </c>
      <c r="J12" s="2">
        <f t="shared" si="9"/>
        <v>-473000000000</v>
      </c>
      <c r="K12" s="2">
        <f t="shared" si="9"/>
        <v>-409000000000</v>
      </c>
      <c r="L12" s="2">
        <f t="shared" si="9"/>
        <v>-572000000000</v>
      </c>
      <c r="M12" s="2">
        <f t="shared" si="9"/>
        <v>-656000000000</v>
      </c>
      <c r="N12" s="2">
        <f t="shared" si="9"/>
        <v>-576000000000</v>
      </c>
      <c r="O12" s="2">
        <f t="shared" si="9"/>
        <v>-466000000000</v>
      </c>
      <c r="P12" s="2">
        <f t="shared" si="9"/>
        <v>-335000000000</v>
      </c>
      <c r="Q12" s="2">
        <f t="shared" si="9"/>
        <v>-489000000000</v>
      </c>
      <c r="R12" s="2">
        <f t="shared" si="9"/>
        <v>-56000000000</v>
      </c>
    </row>
    <row r="13" spans="1:18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R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</row>
    <row r="14" spans="1:18" ht="15.5" x14ac:dyDescent="0.35">
      <c r="C14" t="s">
        <v>27</v>
      </c>
      <c r="D14" s="2">
        <f>IFERROR(INDEX(D51:D500,MATCH($C$14,$C$51:$C$500,0)),"")</f>
        <v>-844344000</v>
      </c>
      <c r="E14" s="2">
        <f>IFERROR(INDEX(E51:E500,MATCH($C$14,$C$51:$C$500,0)),"")</f>
        <v>-847221000</v>
      </c>
      <c r="H14" s="2">
        <f>IFERROR(SUM(D14:G14)*(4/MAX(1,COUNT(D14:G14))),"")</f>
        <v>-3383130000</v>
      </c>
      <c r="I14" s="2">
        <f t="shared" ref="I14:R14" si="11">IFERROR(INDEX(I51:I500,MATCH($C$14,$C$51:$C$500,0)),"")</f>
        <v>-9375276000</v>
      </c>
      <c r="J14" s="2">
        <f t="shared" si="11"/>
        <v>-11148283000</v>
      </c>
      <c r="K14" s="2">
        <f t="shared" si="11"/>
        <v>-2773465000</v>
      </c>
      <c r="L14" s="2">
        <f t="shared" si="11"/>
        <v>-2117196000</v>
      </c>
      <c r="M14" s="2">
        <f t="shared" si="11"/>
        <v>-3008295000</v>
      </c>
      <c r="N14" s="2">
        <f t="shared" si="11"/>
        <v>-4617977000</v>
      </c>
      <c r="O14" s="2">
        <f t="shared" si="11"/>
        <v>-154917000</v>
      </c>
      <c r="P14" s="2">
        <f t="shared" si="11"/>
        <v>-208898000</v>
      </c>
      <c r="Q14" s="2">
        <f t="shared" si="11"/>
        <v>-83068000</v>
      </c>
      <c r="R14" s="2">
        <f t="shared" si="11"/>
        <v>-106008000</v>
      </c>
    </row>
    <row r="15" spans="1:18" ht="15.5" x14ac:dyDescent="0.35">
      <c r="C15" t="s">
        <v>28</v>
      </c>
      <c r="D15" s="2">
        <f>IFERROR(INDEX(D51:D500,MATCH($C$15,$C$51:$C$500,0)),"")</f>
        <v>-6482170000</v>
      </c>
      <c r="E15" s="2">
        <f>IFERROR(INDEX(E51:E500,MATCH($C$15,$C$51:$C$500,0)),"")</f>
        <v>-13436234000</v>
      </c>
      <c r="H15" s="2">
        <f>IFERROR(SUM(D15:G15)*(4/MAX(1,COUNT(D15:G15))),"")</f>
        <v>-39836808000</v>
      </c>
      <c r="I15" s="2">
        <f t="shared" ref="I15:R15" si="12">IFERROR(INDEX(I51:I500,MATCH($C$15,$C$51:$C$500,0)),"")</f>
        <v>-58813601000</v>
      </c>
      <c r="J15" s="2">
        <f t="shared" si="12"/>
        <v>-47345409000</v>
      </c>
      <c r="K15" s="2">
        <f t="shared" si="12"/>
        <v>-38281968000</v>
      </c>
      <c r="L15" s="2">
        <f t="shared" si="12"/>
        <v>-35384110000</v>
      </c>
      <c r="M15" s="2">
        <f t="shared" si="12"/>
        <v>-34382814000</v>
      </c>
      <c r="N15" s="2">
        <f t="shared" si="12"/>
        <v>-31454564000</v>
      </c>
      <c r="O15" s="2">
        <f t="shared" si="12"/>
        <v>-42179422000</v>
      </c>
      <c r="P15" s="2">
        <f t="shared" si="12"/>
        <v>-48025570000</v>
      </c>
      <c r="Q15" s="2">
        <f t="shared" si="12"/>
        <v>-47843736000</v>
      </c>
      <c r="R15" s="2">
        <f t="shared" si="12"/>
        <v>-52734741000</v>
      </c>
    </row>
    <row r="16" spans="1:18" ht="15.5" x14ac:dyDescent="0.35">
      <c r="C16" t="s">
        <v>29</v>
      </c>
      <c r="D16" s="2">
        <f>IFERROR(INDEX(D51:D500,MATCH($C$16,$C$51:$C$500,0)),"")</f>
        <v>28941750000</v>
      </c>
      <c r="E16" s="2">
        <f>IFERROR(INDEX(E51:E500,MATCH($C$16,$C$51:$C$500,0)),"")</f>
        <v>59010115000</v>
      </c>
      <c r="H16" s="2">
        <f>IFERROR(SUM(D16:G16)*(4/MAX(1,COUNT(D16:G16))),"")</f>
        <v>175903730000</v>
      </c>
      <c r="I16" s="2">
        <f t="shared" ref="I16:R16" si="13">IFERROR(INDEX(I51:I500,MATCH($C$16,$C$51:$C$500,0)),"")</f>
        <v>255251493000</v>
      </c>
      <c r="J16" s="2">
        <f t="shared" si="13"/>
        <v>214188292000</v>
      </c>
      <c r="K16" s="2">
        <f t="shared" si="13"/>
        <v>195943956000</v>
      </c>
      <c r="L16" s="2">
        <f t="shared" si="13"/>
        <v>186038959000</v>
      </c>
      <c r="M16" s="2">
        <f t="shared" si="13"/>
        <v>170965534000</v>
      </c>
      <c r="N16" s="2">
        <f t="shared" si="13"/>
        <v>111688739000</v>
      </c>
      <c r="O16" s="2">
        <f t="shared" si="13"/>
        <v>132226696000</v>
      </c>
      <c r="P16" s="2">
        <f t="shared" si="13"/>
        <v>120832796000</v>
      </c>
      <c r="Q16" s="2">
        <f t="shared" si="13"/>
        <v>168260783000</v>
      </c>
      <c r="R16" s="2">
        <f t="shared" si="13"/>
        <v>169798846000</v>
      </c>
    </row>
    <row r="17" spans="1:18" ht="15.5" x14ac:dyDescent="0.35">
      <c r="A17" t="s">
        <v>30</v>
      </c>
    </row>
    <row r="18" spans="1:18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</row>
    <row r="19" spans="1:18" ht="15.5" x14ac:dyDescent="0.35">
      <c r="A19" t="s">
        <v>44</v>
      </c>
      <c r="C19" t="s">
        <v>45</v>
      </c>
    </row>
    <row r="20" spans="1:18" ht="15.5" x14ac:dyDescent="0.35">
      <c r="A20" t="s">
        <v>46</v>
      </c>
      <c r="C20" t="s">
        <v>47</v>
      </c>
      <c r="D20" s="2">
        <f ca="1">IFERROR(D21*D2,"")</f>
        <v>1752960000000</v>
      </c>
      <c r="E20" s="2">
        <f ca="1">IFERROR(E21*E2,"")</f>
        <v>1731840000000</v>
      </c>
      <c r="H20" s="2">
        <f t="shared" ref="H20:R20" ca="1" si="14">IFERROR(H21*H2,"")</f>
        <v>1731840000000</v>
      </c>
      <c r="I20" s="2">
        <f t="shared" ca="1" si="14"/>
        <v>1890240000000</v>
      </c>
      <c r="J20" s="2">
        <f t="shared" ca="1" si="14"/>
        <v>1404480000000</v>
      </c>
      <c r="K20" s="2">
        <f t="shared" ca="1" si="14"/>
        <v>1478400000000</v>
      </c>
      <c r="L20" s="2">
        <f t="shared" ca="1" si="14"/>
        <v>1446720000000</v>
      </c>
      <c r="M20" s="2">
        <f t="shared" ca="1" si="14"/>
        <v>1552320000000</v>
      </c>
      <c r="N20" s="2">
        <f t="shared" ca="1" si="14"/>
        <v>1879680000000</v>
      </c>
      <c r="O20" s="2">
        <f t="shared" ca="1" si="14"/>
        <v>924000000000</v>
      </c>
      <c r="P20" s="2">
        <f t="shared" ca="1" si="14"/>
        <v>2587200000000</v>
      </c>
      <c r="Q20" s="2">
        <f t="shared" ca="1" si="14"/>
        <v>2291520000000</v>
      </c>
      <c r="R20" s="2" t="str">
        <f t="shared" ca="1" si="14"/>
        <v/>
      </c>
    </row>
    <row r="21" spans="1:18" ht="15.5" x14ac:dyDescent="0.35">
      <c r="C21" t="s">
        <v>12</v>
      </c>
      <c r="D21" s="2">
        <f>IFERROR(INDEX(D51:D500,MATCH($C$7,$C$51:$C$500,0)),"")</f>
        <v>5280000000</v>
      </c>
      <c r="E21" s="2">
        <f>IFERROR(INDEX(E51:E500,MATCH($C$7,$C$51:$C$500,0)),"")</f>
        <v>5280000000</v>
      </c>
      <c r="H21" s="2">
        <f>IFERROR(INDEX(D21:G21,COUNT(D21:G21)),"")</f>
        <v>5280000000</v>
      </c>
      <c r="I21" s="2">
        <f t="shared" ref="I21:R21" si="15">IFERROR(INDEX(I51:I500,MATCH($C$7,$C$51:$C$500,0)),"")</f>
        <v>5280000000</v>
      </c>
      <c r="J21" s="2">
        <f t="shared" si="15"/>
        <v>5280000000</v>
      </c>
      <c r="K21" s="2">
        <f t="shared" si="15"/>
        <v>5280000000</v>
      </c>
      <c r="L21" s="2">
        <f t="shared" si="15"/>
        <v>5280000000</v>
      </c>
      <c r="M21" s="2">
        <f t="shared" si="15"/>
        <v>5280000000</v>
      </c>
      <c r="N21" s="2">
        <f t="shared" si="15"/>
        <v>5280000000</v>
      </c>
      <c r="O21" s="2">
        <f t="shared" si="15"/>
        <v>5280000000</v>
      </c>
      <c r="P21" s="2">
        <f t="shared" si="15"/>
        <v>5280000000</v>
      </c>
      <c r="Q21" s="2">
        <f t="shared" si="15"/>
        <v>5280000000</v>
      </c>
      <c r="R21" s="2">
        <f t="shared" si="15"/>
        <v>5280000000</v>
      </c>
    </row>
    <row r="23" spans="1:18" ht="15.5" x14ac:dyDescent="0.35">
      <c r="B23" t="s">
        <v>48</v>
      </c>
      <c r="C23" t="s">
        <v>49</v>
      </c>
      <c r="D23" s="3">
        <f>IFERROR(D5/D6*100,"")</f>
        <v>1.6943381757528728</v>
      </c>
      <c r="E23" s="3">
        <f>IFERROR(E5/E6*100,"")</f>
        <v>3.2428430906867507</v>
      </c>
      <c r="H23" s="3">
        <f t="shared" ref="H23:R23" si="16">IFERROR(H5/H6*100,"")</f>
        <v>9.6819421167732695</v>
      </c>
      <c r="I23" s="3">
        <f t="shared" si="16"/>
        <v>14.446148922987961</v>
      </c>
      <c r="J23" s="3">
        <f t="shared" si="16"/>
        <v>12.942484356789</v>
      </c>
      <c r="K23" s="3">
        <f t="shared" si="16"/>
        <v>12.709349389313223</v>
      </c>
      <c r="L23" s="3">
        <f t="shared" si="16"/>
        <v>12.591091146916176</v>
      </c>
      <c r="M23" s="3">
        <f t="shared" si="16"/>
        <v>11.810895398360548</v>
      </c>
      <c r="N23" s="3">
        <f t="shared" si="16"/>
        <v>7.3498274855871886</v>
      </c>
      <c r="O23" s="3">
        <f t="shared" si="16"/>
        <v>8.3422506168975374</v>
      </c>
      <c r="P23" s="3">
        <f t="shared" si="16"/>
        <v>6.9929211537875497</v>
      </c>
      <c r="Q23" s="3">
        <f t="shared" si="16"/>
        <v>11.993474608953065</v>
      </c>
      <c r="R23" s="3">
        <f t="shared" si="16"/>
        <v>34.764519856541426</v>
      </c>
    </row>
    <row r="24" spans="1:18" ht="15.5" x14ac:dyDescent="0.35">
      <c r="C24" t="s">
        <v>50</v>
      </c>
      <c r="D24" s="4">
        <f>IFERROR(_xlfn.RRI(5,I23,D23),"")</f>
        <v>-0.34859722894071654</v>
      </c>
      <c r="E24" s="4">
        <f>IFERROR(_xlfn.RRI(5,J23,E23),"")</f>
        <v>-0.24180370599209178</v>
      </c>
      <c r="H24" s="4">
        <f t="shared" ref="H24:R24" si="17">IFERROR(_xlfn.RRI(5,M23,H23),"")</f>
        <v>-3.8972242301685167E-2</v>
      </c>
      <c r="I24" s="4">
        <f t="shared" si="17"/>
        <v>0.14470871284996023</v>
      </c>
      <c r="J24" s="4">
        <f t="shared" si="17"/>
        <v>9.180953608246134E-2</v>
      </c>
      <c r="K24" s="4">
        <f t="shared" si="17"/>
        <v>0.12691961307411281</v>
      </c>
      <c r="L24" s="4">
        <f t="shared" si="17"/>
        <v>9.772803531006069E-3</v>
      </c>
      <c r="M24" s="4">
        <f t="shared" si="17"/>
        <v>-0.19419618805967676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51</v>
      </c>
      <c r="C25" t="s">
        <v>52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R25" si="18">IFERROR(INDEX(I51:I500,MATCH($C$25,$C$51:$C$500,0)),"")</f>
        <v>37.17</v>
      </c>
      <c r="J25" s="3">
        <f t="shared" si="18"/>
        <v>31.57</v>
      </c>
      <c r="K25" s="3">
        <f t="shared" si="18"/>
        <v>29.83</v>
      </c>
      <c r="L25" s="3">
        <f t="shared" si="18"/>
        <v>28.51</v>
      </c>
      <c r="M25" s="3">
        <f t="shared" si="18"/>
        <v>25.84</v>
      </c>
      <c r="N25" s="3">
        <f t="shared" si="18"/>
        <v>15.18</v>
      </c>
      <c r="O25" s="3">
        <f t="shared" si="18"/>
        <v>17.04</v>
      </c>
      <c r="P25" s="3">
        <f t="shared" si="18"/>
        <v>13.78</v>
      </c>
      <c r="Q25" s="3">
        <f t="shared" si="18"/>
        <v>22.79</v>
      </c>
      <c r="R25" s="3">
        <f t="shared" si="18"/>
        <v>22.15</v>
      </c>
    </row>
    <row r="26" spans="1:18" ht="15.5" x14ac:dyDescent="0.35">
      <c r="C26" t="s">
        <v>53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R26" si="19">IFERROR(_xlfn.RRI(5,M25,H25),"")</f>
        <v/>
      </c>
      <c r="I26" s="4">
        <f t="shared" si="19"/>
        <v>0.19614590527920317</v>
      </c>
      <c r="J26" s="4">
        <f t="shared" si="19"/>
        <v>0.13125626737058793</v>
      </c>
      <c r="K26" s="4">
        <f t="shared" si="19"/>
        <v>0.167026740108557</v>
      </c>
      <c r="L26" s="4">
        <f t="shared" si="19"/>
        <v>4.5804673859545453E-2</v>
      </c>
      <c r="M26" s="4">
        <f t="shared" si="19"/>
        <v>3.1297003195850381E-2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54</v>
      </c>
      <c r="D27" s="3">
        <f>IFERROR(D4/D21,"")</f>
        <v>72.435569886363638</v>
      </c>
      <c r="E27" s="3">
        <f>IFERROR(E4/E21,"")</f>
        <v>65.761792424242429</v>
      </c>
      <c r="H27" s="3">
        <f t="shared" ref="H27:R27" si="20">IFERROR(H4/H21,"")</f>
        <v>276.39472462121211</v>
      </c>
      <c r="I27" s="3">
        <f t="shared" si="20"/>
        <v>279.31961628787877</v>
      </c>
      <c r="J27" s="3">
        <f t="shared" si="20"/>
        <v>254.74057897727272</v>
      </c>
      <c r="K27" s="3">
        <f t="shared" si="20"/>
        <v>215.63209753787879</v>
      </c>
      <c r="L27" s="3">
        <f t="shared" si="20"/>
        <v>185.63796875</v>
      </c>
      <c r="M27" s="3">
        <f t="shared" si="20"/>
        <v>155.33352178030302</v>
      </c>
      <c r="N27" s="3">
        <f t="shared" si="20"/>
        <v>131.9243422348485</v>
      </c>
      <c r="O27" s="3">
        <f t="shared" si="20"/>
        <v>129.10541079545453</v>
      </c>
      <c r="P27" s="3">
        <f t="shared" si="20"/>
        <v>137.69912746212123</v>
      </c>
      <c r="Q27" s="3">
        <f t="shared" si="20"/>
        <v>141.41162064393939</v>
      </c>
      <c r="R27" s="3">
        <f t="shared" si="20"/>
        <v>156.74369109848485</v>
      </c>
    </row>
    <row r="28" spans="1:18" ht="15.5" x14ac:dyDescent="0.35">
      <c r="C28" t="s">
        <v>55</v>
      </c>
      <c r="D28" s="4">
        <f>IFERROR(_xlfn.RRI(5,I27,D27),"")</f>
        <v>-0.23656847632903133</v>
      </c>
      <c r="E28" s="4">
        <f>IFERROR(_xlfn.RRI(5,J27,E27),"")</f>
        <v>-0.23726249459886795</v>
      </c>
      <c r="H28" s="4">
        <f t="shared" ref="H28:R28" si="21">IFERROR(_xlfn.RRI(5,M27,H27),"")</f>
        <v>0.12215516347836064</v>
      </c>
      <c r="I28" s="4">
        <f t="shared" si="21"/>
        <v>0.16186401182719456</v>
      </c>
      <c r="J28" s="4">
        <f t="shared" si="21"/>
        <v>0.14559401888815016</v>
      </c>
      <c r="K28" s="4">
        <f t="shared" si="21"/>
        <v>9.3846656926364291E-2</v>
      </c>
      <c r="L28" s="4">
        <f t="shared" si="21"/>
        <v>5.5932948907883917E-2</v>
      </c>
      <c r="M28" s="4">
        <f t="shared" si="21"/>
        <v>-1.8058418804594023E-3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56</v>
      </c>
      <c r="H29" s="4" t="str">
        <f t="shared" ref="H29:R29" si="22">IFERROR(((H25-I25)/I25)*100%,"")</f>
        <v/>
      </c>
      <c r="I29" s="4">
        <f t="shared" si="22"/>
        <v>0.1773835920177384</v>
      </c>
      <c r="J29" s="4">
        <f t="shared" si="22"/>
        <v>5.8330539725109022E-2</v>
      </c>
      <c r="K29" s="4">
        <f t="shared" si="22"/>
        <v>4.6299544019642112E-2</v>
      </c>
      <c r="L29" s="4">
        <f t="shared" si="22"/>
        <v>0.10332817337461307</v>
      </c>
      <c r="M29" s="4">
        <f t="shared" si="22"/>
        <v>0.70223978919631092</v>
      </c>
      <c r="N29" s="4">
        <f t="shared" si="22"/>
        <v>-0.10915492957746475</v>
      </c>
      <c r="O29" s="4">
        <f t="shared" si="22"/>
        <v>0.23657474600870826</v>
      </c>
      <c r="P29" s="4">
        <f t="shared" si="22"/>
        <v>-0.39534883720930231</v>
      </c>
      <c r="Q29" s="4">
        <f t="shared" si="22"/>
        <v>2.8893905191873615E-2</v>
      </c>
      <c r="R29" s="4" t="str">
        <f t="shared" si="22"/>
        <v/>
      </c>
    </row>
    <row r="30" spans="1:18" ht="15.5" x14ac:dyDescent="0.35">
      <c r="C30" t="s">
        <v>57</v>
      </c>
      <c r="H30" s="4">
        <f t="shared" ref="H30:R30" si="23">IFERROR(((H27-I27)/I27)*100%,"")</f>
        <v>-1.0471486770381885E-2</v>
      </c>
      <c r="I30" s="4">
        <f t="shared" si="23"/>
        <v>9.6486540971546311E-2</v>
      </c>
      <c r="J30" s="4">
        <f t="shared" si="23"/>
        <v>0.18136669765744859</v>
      </c>
      <c r="K30" s="4">
        <f t="shared" si="23"/>
        <v>0.16157324382423138</v>
      </c>
      <c r="L30" s="4">
        <f t="shared" si="23"/>
        <v>0.19509276956044475</v>
      </c>
      <c r="M30" s="4">
        <f t="shared" si="23"/>
        <v>0.17744397393910874</v>
      </c>
      <c r="N30" s="4">
        <f t="shared" si="23"/>
        <v>2.1834340032890483E-2</v>
      </c>
      <c r="O30" s="4">
        <f t="shared" si="23"/>
        <v>-6.2409376334143327E-2</v>
      </c>
      <c r="P30" s="4">
        <f t="shared" si="23"/>
        <v>-2.625309833034058E-2</v>
      </c>
      <c r="Q30" s="4">
        <f t="shared" si="23"/>
        <v>-9.7816188626769329E-2</v>
      </c>
      <c r="R30" s="4" t="str">
        <f t="shared" si="23"/>
        <v/>
      </c>
    </row>
    <row r="32" spans="1:18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250.83</v>
      </c>
      <c r="E32" s="3">
        <f>IFERROR(INDEX(E51:E500,MATCH($A$32,$C$51:$C$500,0)),"")</f>
        <v>265.93</v>
      </c>
      <c r="H32" s="3">
        <f>IFERROR(INDEX(D32:G32,COUNT(D32:G32)),"")</f>
        <v>265.93</v>
      </c>
      <c r="I32" s="3">
        <f t="shared" ref="I32:R32" si="24">IFERROR(INDEX(I51:I500,MATCH($C$32,$C$51:$C$500,0)),"")</f>
        <v>257.3</v>
      </c>
      <c r="J32" s="3">
        <f t="shared" si="24"/>
        <v>243.93</v>
      </c>
      <c r="K32" s="3">
        <f t="shared" si="24"/>
        <v>234.73</v>
      </c>
      <c r="L32" s="3">
        <f t="shared" si="24"/>
        <v>226.41</v>
      </c>
      <c r="M32" s="3">
        <f t="shared" si="24"/>
        <v>218.82</v>
      </c>
      <c r="N32" s="3">
        <f t="shared" si="24"/>
        <v>206.56</v>
      </c>
      <c r="O32" s="3">
        <f t="shared" si="24"/>
        <v>204.25</v>
      </c>
      <c r="P32" s="3">
        <f t="shared" si="24"/>
        <v>197.01</v>
      </c>
      <c r="Q32" s="3">
        <f t="shared" si="24"/>
        <v>189.98</v>
      </c>
      <c r="R32" s="3">
        <f t="shared" si="24"/>
        <v>63.72</v>
      </c>
    </row>
    <row r="33" spans="1:18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1.31</v>
      </c>
      <c r="E33" s="3">
        <f>IFERROR(INDEX(E51:E500,MATCH($A$33,$C$51:$C$500,0)),"")</f>
        <v>1.23</v>
      </c>
      <c r="H33" s="3">
        <f>IFERROR(INDEX(D33:G33,COUNT(D33:G33)),"")</f>
        <v>1.23</v>
      </c>
      <c r="I33" s="3">
        <f t="shared" ref="I33:R33" si="25">IFERROR(INDEX(I51:I500,MATCH($C$33,$C$51:$C$500,0)),"")</f>
        <v>1.39</v>
      </c>
      <c r="J33" s="3">
        <f t="shared" si="25"/>
        <v>1.0900000000000001</v>
      </c>
      <c r="K33" s="3">
        <f t="shared" si="25"/>
        <v>1.19</v>
      </c>
      <c r="L33" s="3">
        <f t="shared" si="25"/>
        <v>1.21</v>
      </c>
      <c r="M33" s="3">
        <f t="shared" si="25"/>
        <v>1.34</v>
      </c>
      <c r="N33" s="3">
        <f t="shared" si="25"/>
        <v>1.72</v>
      </c>
      <c r="O33" s="3">
        <f t="shared" si="25"/>
        <v>0.86</v>
      </c>
      <c r="P33" s="3">
        <f t="shared" si="25"/>
        <v>2.4900000000000002</v>
      </c>
      <c r="Q33" s="3">
        <f t="shared" si="25"/>
        <v>2.2799999999999998</v>
      </c>
      <c r="R33" s="3">
        <f t="shared" si="25"/>
        <v>0</v>
      </c>
    </row>
    <row r="34" spans="1:18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77.180000000000007</v>
      </c>
      <c r="E34" s="3">
        <f>IFERROR(INDEX(E51:E500,MATCH($A$34,$C$51:$C$500,0)),"")</f>
        <v>38.049999999999997</v>
      </c>
      <c r="H34" s="3">
        <f>IFERROR(INDEX(D34:G34,COUNT(D34:G34)),"")</f>
        <v>38.049999999999997</v>
      </c>
      <c r="I34" s="3">
        <f t="shared" ref="I34:R34" si="26">IFERROR(INDEX(I51:I500,MATCH($C$34,$C$51:$C$500,0)),"")</f>
        <v>9.6300000000000008</v>
      </c>
      <c r="J34" s="3">
        <f t="shared" si="26"/>
        <v>8.43</v>
      </c>
      <c r="K34" s="3">
        <f t="shared" si="26"/>
        <v>9.39</v>
      </c>
      <c r="L34" s="3">
        <f t="shared" si="26"/>
        <v>9.61</v>
      </c>
      <c r="M34" s="3">
        <f t="shared" si="26"/>
        <v>11.38</v>
      </c>
      <c r="N34" s="3">
        <f t="shared" si="26"/>
        <v>23.45</v>
      </c>
      <c r="O34" s="3">
        <f t="shared" si="26"/>
        <v>10.27</v>
      </c>
      <c r="P34" s="3">
        <f t="shared" si="26"/>
        <v>35.56</v>
      </c>
      <c r="Q34" s="3">
        <f t="shared" si="26"/>
        <v>19.04</v>
      </c>
      <c r="R34" s="3">
        <f t="shared" si="26"/>
        <v>0</v>
      </c>
    </row>
    <row r="35" spans="1:18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4.53</v>
      </c>
      <c r="E35" s="3">
        <f>IFERROR(INDEX(E51:E500,MATCH($A$35,$C$51:$C$500,0)),"")</f>
        <v>4.99</v>
      </c>
      <c r="H35" s="3">
        <f>IFERROR(INDEX(D35:G35,COUNT(D35:G35)),"")</f>
        <v>4.99</v>
      </c>
      <c r="I35" s="3">
        <f t="shared" ref="I35:R35" si="27">IFERROR(INDEX(I51:I500,MATCH($C$35,$C$51:$C$500,0)),"")</f>
        <v>1.28</v>
      </c>
      <c r="J35" s="3">
        <f t="shared" si="27"/>
        <v>1.05</v>
      </c>
      <c r="K35" s="3">
        <f t="shared" si="27"/>
        <v>1.3</v>
      </c>
      <c r="L35" s="3">
        <f t="shared" si="27"/>
        <v>1.48</v>
      </c>
      <c r="M35" s="3">
        <f t="shared" si="27"/>
        <v>1.89</v>
      </c>
      <c r="N35" s="3">
        <f t="shared" si="27"/>
        <v>2.7</v>
      </c>
      <c r="O35" s="3">
        <f t="shared" si="27"/>
        <v>1.36</v>
      </c>
      <c r="P35" s="3">
        <f t="shared" si="27"/>
        <v>3.56</v>
      </c>
      <c r="Q35" s="3">
        <f t="shared" si="27"/>
        <v>3.07</v>
      </c>
      <c r="R35" s="3">
        <f t="shared" si="27"/>
        <v>0</v>
      </c>
    </row>
    <row r="36" spans="1:18" ht="15.5" x14ac:dyDescent="0.35">
      <c r="B36" t="s">
        <v>70</v>
      </c>
      <c r="C36" t="s">
        <v>71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R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</row>
    <row r="37" spans="1:18" ht="15.5" x14ac:dyDescent="0.35">
      <c r="B37" t="s">
        <v>72</v>
      </c>
      <c r="C37" t="s">
        <v>73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R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</row>
    <row r="50" spans="2:18" ht="15.5" x14ac:dyDescent="0.35">
      <c r="D50" t="s">
        <v>370</v>
      </c>
      <c r="E50" t="s">
        <v>371</v>
      </c>
      <c r="F50" t="s">
        <v>372</v>
      </c>
      <c r="G50" t="s">
        <v>373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</row>
    <row r="51" spans="2:18" ht="15.5" x14ac:dyDescent="0.35">
      <c r="B51" t="s">
        <v>79</v>
      </c>
      <c r="C51" t="s">
        <v>6</v>
      </c>
      <c r="D51" s="5">
        <v>382459809000</v>
      </c>
      <c r="E51" s="5">
        <v>347222264000</v>
      </c>
      <c r="F51" s="5">
        <v>381439006000</v>
      </c>
      <c r="G51" s="5">
        <v>379365919000</v>
      </c>
      <c r="I51" s="5">
        <v>1474807574000</v>
      </c>
      <c r="J51" s="5">
        <v>1345030257000</v>
      </c>
      <c r="K51" s="5">
        <v>1138537475000</v>
      </c>
      <c r="L51" s="5">
        <v>980168475000</v>
      </c>
      <c r="M51" s="5">
        <v>820160995000</v>
      </c>
      <c r="N51" s="5">
        <v>696560527000</v>
      </c>
      <c r="O51" s="5">
        <v>681676569000</v>
      </c>
      <c r="P51" s="5">
        <v>727051393000</v>
      </c>
      <c r="Q51" s="5">
        <v>746653357000</v>
      </c>
      <c r="R51" s="5">
        <v>827606689000</v>
      </c>
    </row>
    <row r="52" spans="2:18" ht="15.5" x14ac:dyDescent="0.35">
      <c r="C52" t="s">
        <v>80</v>
      </c>
      <c r="D52" s="5">
        <v>-345543673000</v>
      </c>
      <c r="E52" s="5">
        <v>-252119719000</v>
      </c>
      <c r="F52" s="5">
        <v>-220715444000</v>
      </c>
      <c r="G52" s="5">
        <v>-270574784000</v>
      </c>
      <c r="I52" s="5">
        <v>-1045017043000</v>
      </c>
      <c r="J52" s="5">
        <v>-926892911000</v>
      </c>
      <c r="K52" s="5">
        <v>-798761967000</v>
      </c>
      <c r="L52" s="5">
        <v>-677621689000</v>
      </c>
      <c r="M52" s="5">
        <v>-572345480000</v>
      </c>
      <c r="N52" s="5">
        <v>-470486833000</v>
      </c>
      <c r="O52" s="5">
        <v>-476969901000</v>
      </c>
      <c r="P52" s="5">
        <v>-499772158000</v>
      </c>
      <c r="Q52" s="5">
        <v>-499246733000</v>
      </c>
      <c r="R52" s="5">
        <v>-600545540000</v>
      </c>
    </row>
    <row r="53" spans="2:18" ht="15.5" x14ac:dyDescent="0.35">
      <c r="C53" t="s">
        <v>81</v>
      </c>
      <c r="D53" s="5">
        <v>36916136000</v>
      </c>
      <c r="E53" s="5">
        <v>95102545000</v>
      </c>
      <c r="F53" s="5">
        <v>160723562000</v>
      </c>
      <c r="G53" s="5">
        <v>108791135000</v>
      </c>
      <c r="I53" s="5">
        <v>429790531000</v>
      </c>
      <c r="J53" s="5">
        <v>418137346000</v>
      </c>
      <c r="K53" s="5">
        <v>339775508000</v>
      </c>
      <c r="L53" s="5">
        <v>302546786000</v>
      </c>
      <c r="M53" s="5">
        <v>247815515000</v>
      </c>
      <c r="N53" s="5">
        <v>226073694000</v>
      </c>
      <c r="O53" s="5">
        <v>204706668000</v>
      </c>
      <c r="P53" s="5">
        <v>227279235000</v>
      </c>
      <c r="Q53" s="5">
        <v>247406624000</v>
      </c>
      <c r="R53" s="5">
        <v>227061149000</v>
      </c>
    </row>
    <row r="54" spans="2:18" ht="15.5" x14ac:dyDescent="0.35">
      <c r="C54" t="s">
        <v>82</v>
      </c>
      <c r="D54" s="5">
        <v>-12290418000</v>
      </c>
      <c r="E54" s="5">
        <v>-40114899000</v>
      </c>
      <c r="F54" s="5">
        <v>-83405296000</v>
      </c>
      <c r="G54" s="5">
        <v>-47010123000</v>
      </c>
      <c r="I54" s="5">
        <v>-182569431000</v>
      </c>
      <c r="J54" s="5">
        <v>-208969146000</v>
      </c>
      <c r="K54" s="5">
        <v>-156016637000</v>
      </c>
      <c r="L54" s="5">
        <v>-128532363000</v>
      </c>
      <c r="M54" s="5">
        <v>-88818332000</v>
      </c>
      <c r="N54" s="5">
        <v>-136904148000</v>
      </c>
      <c r="O54" s="5">
        <v>-96235845000</v>
      </c>
      <c r="P54" s="5">
        <v>-124857406000</v>
      </c>
      <c r="Q54" s="5">
        <v>-80198664000</v>
      </c>
      <c r="R54" s="5">
        <v>-58002175000</v>
      </c>
    </row>
    <row r="55" spans="2:18" ht="15.5" x14ac:dyDescent="0.35">
      <c r="C55" t="s">
        <v>83</v>
      </c>
      <c r="D55" s="5">
        <v>-10392856000</v>
      </c>
      <c r="E55" s="5">
        <v>-39452548000</v>
      </c>
      <c r="F55" s="5">
        <v>-88118230000</v>
      </c>
      <c r="G55" s="5">
        <v>-45674916000</v>
      </c>
      <c r="I55" s="5">
        <v>-181483641000</v>
      </c>
      <c r="J55" s="5">
        <v>-203273321000</v>
      </c>
      <c r="K55" s="5">
        <v>-165468611000</v>
      </c>
      <c r="L55" s="5">
        <v>-117607997000</v>
      </c>
      <c r="M55" s="5">
        <v>-90378941000</v>
      </c>
      <c r="N55" s="5">
        <v>-98984690000</v>
      </c>
      <c r="O55" s="5">
        <v>-97147518000</v>
      </c>
      <c r="P55" s="5">
        <v>-101128063000</v>
      </c>
      <c r="Q55" s="5">
        <v>-79715980000</v>
      </c>
      <c r="R55" s="5">
        <v>-50544178000</v>
      </c>
    </row>
    <row r="56" spans="2:18" ht="15.5" x14ac:dyDescent="0.35">
      <c r="C56" t="s">
        <v>85</v>
      </c>
    </row>
    <row r="57" spans="2:18" ht="15.5" x14ac:dyDescent="0.35">
      <c r="C57" t="s">
        <v>86</v>
      </c>
      <c r="D57" s="5">
        <v>24625718000</v>
      </c>
      <c r="E57" s="5">
        <v>54987646000</v>
      </c>
      <c r="F57" s="5">
        <v>77318266000</v>
      </c>
      <c r="G57" s="5">
        <v>61781012000</v>
      </c>
      <c r="I57" s="5">
        <v>247221100000</v>
      </c>
      <c r="J57" s="5">
        <v>209168200000</v>
      </c>
      <c r="K57" s="5">
        <v>183758871000</v>
      </c>
      <c r="L57" s="5">
        <v>174014423000</v>
      </c>
      <c r="M57" s="5">
        <v>158997183000</v>
      </c>
      <c r="N57" s="5">
        <v>89169546000</v>
      </c>
      <c r="O57" s="5">
        <v>108470823000</v>
      </c>
      <c r="P57" s="5">
        <v>102421829000</v>
      </c>
      <c r="Q57" s="5">
        <v>167207960000</v>
      </c>
      <c r="R57" s="5">
        <v>169058974000</v>
      </c>
    </row>
    <row r="58" spans="2:18" ht="15.5" x14ac:dyDescent="0.35">
      <c r="C58" t="s">
        <v>87</v>
      </c>
      <c r="D58" s="5">
        <v>4316032000</v>
      </c>
      <c r="E58" s="5">
        <v>4022469000</v>
      </c>
      <c r="F58" s="5">
        <v>-2461473000</v>
      </c>
      <c r="G58" s="5">
        <v>3359722000</v>
      </c>
      <c r="I58" s="5">
        <v>8030393000</v>
      </c>
      <c r="J58" s="5">
        <v>5020092000</v>
      </c>
      <c r="K58" s="5">
        <v>12185085000</v>
      </c>
      <c r="L58" s="5">
        <v>12024536000</v>
      </c>
      <c r="M58" s="5">
        <v>11968351000</v>
      </c>
      <c r="N58" s="5">
        <v>22519193000</v>
      </c>
      <c r="O58" s="5">
        <v>23755873000</v>
      </c>
      <c r="P58" s="5">
        <v>18410967000</v>
      </c>
      <c r="Q58" s="5">
        <v>1052823000</v>
      </c>
      <c r="R58" s="5">
        <v>739872000</v>
      </c>
    </row>
    <row r="59" spans="2:18" ht="15.5" x14ac:dyDescent="0.35">
      <c r="C59" t="s">
        <v>89</v>
      </c>
      <c r="D59" s="5">
        <v>5160376000</v>
      </c>
      <c r="E59" s="5">
        <v>4869690000</v>
      </c>
      <c r="F59" s="5">
        <v>2982099000</v>
      </c>
      <c r="G59" s="5">
        <v>4681376000</v>
      </c>
      <c r="I59" s="5">
        <v>17405669000</v>
      </c>
      <c r="J59" s="5">
        <v>16168375000</v>
      </c>
      <c r="K59" s="5">
        <v>14958550000</v>
      </c>
      <c r="L59" s="5">
        <v>14141732000</v>
      </c>
      <c r="M59" s="5">
        <v>14976646000</v>
      </c>
      <c r="N59" s="5">
        <v>27137170000</v>
      </c>
      <c r="O59" s="5">
        <v>23910790000</v>
      </c>
      <c r="P59" s="5">
        <v>18619865000</v>
      </c>
      <c r="Q59" s="5">
        <v>1135891000</v>
      </c>
      <c r="R59" s="5">
        <v>845880000</v>
      </c>
    </row>
    <row r="60" spans="2:18" ht="15.5" x14ac:dyDescent="0.35">
      <c r="C60" t="s">
        <v>27</v>
      </c>
      <c r="D60" s="5">
        <v>-844344000</v>
      </c>
      <c r="E60" s="5">
        <v>-847221000</v>
      </c>
      <c r="F60" s="5">
        <v>-5443572000</v>
      </c>
      <c r="G60" s="5">
        <v>-1321654000</v>
      </c>
      <c r="I60" s="5">
        <v>-9375276000</v>
      </c>
      <c r="J60" s="5">
        <v>-11148283000</v>
      </c>
      <c r="K60" s="5">
        <v>-2773465000</v>
      </c>
      <c r="L60" s="5">
        <v>-2117196000</v>
      </c>
      <c r="M60" s="5">
        <v>-3008295000</v>
      </c>
      <c r="N60" s="5">
        <v>-4617977000</v>
      </c>
      <c r="O60" s="5">
        <v>-154917000</v>
      </c>
      <c r="P60" s="5">
        <v>-208898000</v>
      </c>
      <c r="Q60" s="5">
        <v>-83068000</v>
      </c>
      <c r="R60" s="5">
        <v>-106008000</v>
      </c>
    </row>
    <row r="61" spans="2:18" ht="15.5" x14ac:dyDescent="0.35">
      <c r="C61" t="s">
        <v>94</v>
      </c>
      <c r="D61" s="5">
        <v>4316032000</v>
      </c>
      <c r="E61" s="5">
        <v>4022469000</v>
      </c>
      <c r="F61" s="5">
        <v>-2461473000</v>
      </c>
      <c r="G61" s="5">
        <v>3359722000</v>
      </c>
      <c r="I61" s="5">
        <v>8030393000</v>
      </c>
      <c r="J61" s="5">
        <v>5020092000</v>
      </c>
      <c r="K61" s="5">
        <v>12185085000</v>
      </c>
      <c r="L61" s="5">
        <v>12024536000</v>
      </c>
      <c r="M61" s="5">
        <v>11968351000</v>
      </c>
      <c r="N61" s="5">
        <v>22519193000</v>
      </c>
      <c r="O61" s="5">
        <v>23755873000</v>
      </c>
      <c r="P61" s="5">
        <v>18410967000</v>
      </c>
      <c r="Q61" s="5">
        <v>1052823000</v>
      </c>
      <c r="R61" s="5">
        <v>739872000</v>
      </c>
    </row>
    <row r="62" spans="2:18" ht="15.5" x14ac:dyDescent="0.35">
      <c r="C62" t="s">
        <v>29</v>
      </c>
      <c r="D62" s="5">
        <v>28941750000</v>
      </c>
      <c r="E62" s="5">
        <v>59010115000</v>
      </c>
      <c r="F62" s="5">
        <v>74856793000</v>
      </c>
      <c r="G62" s="5">
        <v>65140734000</v>
      </c>
      <c r="I62" s="5">
        <v>255251493000</v>
      </c>
      <c r="J62" s="5">
        <v>214188292000</v>
      </c>
      <c r="K62" s="5">
        <v>195943956000</v>
      </c>
      <c r="L62" s="5">
        <v>186038959000</v>
      </c>
      <c r="M62" s="5">
        <v>170965534000</v>
      </c>
      <c r="N62" s="5">
        <v>111688739000</v>
      </c>
      <c r="O62" s="5">
        <v>132226696000</v>
      </c>
      <c r="P62" s="5">
        <v>120832796000</v>
      </c>
      <c r="Q62" s="5">
        <v>168260783000</v>
      </c>
      <c r="R62" s="5">
        <v>169798846000</v>
      </c>
    </row>
    <row r="63" spans="2:18" ht="15.5" x14ac:dyDescent="0.35">
      <c r="C63" t="s">
        <v>28</v>
      </c>
      <c r="D63" s="5">
        <v>-6482170000</v>
      </c>
      <c r="E63" s="5">
        <v>-13436234000</v>
      </c>
      <c r="F63" s="5">
        <v>-19091060000</v>
      </c>
      <c r="G63" s="5">
        <v>-14493392000</v>
      </c>
      <c r="I63" s="5">
        <v>-58813601000</v>
      </c>
      <c r="J63" s="5">
        <v>-47345409000</v>
      </c>
      <c r="K63" s="5">
        <v>-38281968000</v>
      </c>
      <c r="L63" s="5">
        <v>-35384110000</v>
      </c>
      <c r="M63" s="5">
        <v>-34382814000</v>
      </c>
      <c r="N63" s="5">
        <v>-31454564000</v>
      </c>
      <c r="O63" s="5">
        <v>-42179422000</v>
      </c>
      <c r="P63" s="5">
        <v>-48025570000</v>
      </c>
      <c r="Q63" s="5">
        <v>-47843736000</v>
      </c>
      <c r="R63" s="5">
        <v>-52734741000</v>
      </c>
    </row>
    <row r="64" spans="2:18" ht="15.5" x14ac:dyDescent="0.35">
      <c r="C64" t="s">
        <v>97</v>
      </c>
      <c r="D64" s="5">
        <v>22459580000</v>
      </c>
      <c r="E64" s="5">
        <v>45573881000</v>
      </c>
      <c r="F64" s="5">
        <v>55765733000</v>
      </c>
      <c r="G64" s="5">
        <v>50647342000</v>
      </c>
      <c r="I64" s="5">
        <v>196437892000</v>
      </c>
      <c r="J64" s="5">
        <v>166842883000</v>
      </c>
      <c r="K64" s="5">
        <v>157661988000</v>
      </c>
      <c r="L64" s="5">
        <v>150654849000</v>
      </c>
      <c r="M64" s="5">
        <v>136582720000</v>
      </c>
      <c r="N64" s="5">
        <v>80234175000</v>
      </c>
      <c r="O64" s="5">
        <v>90047274000</v>
      </c>
      <c r="P64" s="5">
        <v>72807226000</v>
      </c>
      <c r="Q64" s="5">
        <v>120417047000</v>
      </c>
      <c r="R64" s="5">
        <v>117064105000</v>
      </c>
    </row>
    <row r="65" spans="2:18" ht="15.5" x14ac:dyDescent="0.35">
      <c r="C65" t="s">
        <v>98</v>
      </c>
    </row>
    <row r="66" spans="2:18" ht="15.5" x14ac:dyDescent="0.35">
      <c r="C66" t="s">
        <v>99</v>
      </c>
      <c r="D66" s="5">
        <v>22459580000</v>
      </c>
      <c r="E66" s="5">
        <v>45573881000</v>
      </c>
      <c r="F66" s="5">
        <v>55765733000</v>
      </c>
      <c r="G66" s="5">
        <v>50647342000</v>
      </c>
      <c r="I66" s="5">
        <v>196437892000</v>
      </c>
      <c r="J66" s="5">
        <v>166842883000</v>
      </c>
      <c r="K66" s="5">
        <v>157661988000</v>
      </c>
      <c r="L66" s="5">
        <v>150654849000</v>
      </c>
      <c r="M66" s="5">
        <v>136582720000</v>
      </c>
      <c r="N66" s="5">
        <v>80234175000</v>
      </c>
      <c r="O66" s="5">
        <v>90047274000</v>
      </c>
      <c r="P66" s="5">
        <v>72807226000</v>
      </c>
      <c r="Q66" s="5">
        <v>120417047000</v>
      </c>
      <c r="R66" s="5">
        <v>117064105000</v>
      </c>
    </row>
    <row r="67" spans="2:18" ht="15.5" x14ac:dyDescent="0.35">
      <c r="C67" t="s">
        <v>100</v>
      </c>
      <c r="D67" s="5">
        <v>22459580000</v>
      </c>
      <c r="E67" s="5">
        <v>45573881000</v>
      </c>
      <c r="F67" s="5">
        <v>55765733000</v>
      </c>
      <c r="G67" s="5">
        <v>50647342000</v>
      </c>
      <c r="I67" s="5">
        <v>196437892000</v>
      </c>
      <c r="J67" s="5">
        <v>166842883000</v>
      </c>
      <c r="K67" s="5">
        <v>157661988000</v>
      </c>
      <c r="L67" s="5">
        <v>150654849000</v>
      </c>
      <c r="M67" s="5">
        <v>136582720000</v>
      </c>
      <c r="N67" s="5">
        <v>80234175000</v>
      </c>
      <c r="O67" s="5">
        <v>90047274000</v>
      </c>
      <c r="P67" s="5">
        <v>72807226000</v>
      </c>
      <c r="Q67" s="5">
        <v>120417047000</v>
      </c>
      <c r="R67" s="5">
        <v>117064105000</v>
      </c>
    </row>
    <row r="68" spans="2:18" ht="15.5" x14ac:dyDescent="0.35">
      <c r="C68" t="s">
        <v>8</v>
      </c>
      <c r="D68" s="5">
        <v>22459580000</v>
      </c>
      <c r="E68" s="5">
        <v>45573881000</v>
      </c>
      <c r="F68" s="5">
        <v>55765733000</v>
      </c>
      <c r="G68" s="5">
        <v>50647342000</v>
      </c>
      <c r="I68" s="5">
        <v>196437892000</v>
      </c>
      <c r="J68" s="5">
        <v>166842883000</v>
      </c>
      <c r="K68" s="5">
        <v>157661988000</v>
      </c>
      <c r="L68" s="5">
        <v>150654849000</v>
      </c>
      <c r="M68" s="5">
        <v>136582720000</v>
      </c>
      <c r="N68" s="5">
        <v>80234175000</v>
      </c>
      <c r="O68" s="5">
        <v>90047274000</v>
      </c>
      <c r="P68" s="5">
        <v>72807226000</v>
      </c>
      <c r="Q68" s="5">
        <v>120417047000</v>
      </c>
      <c r="R68" s="5">
        <v>117064105000</v>
      </c>
    </row>
    <row r="69" spans="2:18" ht="15.5" x14ac:dyDescent="0.35">
      <c r="C69" t="s">
        <v>102</v>
      </c>
      <c r="D69" s="5">
        <v>22459580000</v>
      </c>
      <c r="E69" s="5">
        <v>45573881000</v>
      </c>
      <c r="F69" s="5">
        <v>55765733000</v>
      </c>
      <c r="G69" s="5">
        <v>50647342000</v>
      </c>
      <c r="I69" s="5">
        <v>196437892000</v>
      </c>
      <c r="J69" s="5">
        <v>166842883000</v>
      </c>
      <c r="K69" s="5">
        <v>157661988000</v>
      </c>
      <c r="L69" s="5">
        <v>150654849000</v>
      </c>
      <c r="M69" s="5">
        <v>136582720000</v>
      </c>
      <c r="N69" s="5">
        <v>80234175000</v>
      </c>
      <c r="O69" s="5">
        <v>90047274000</v>
      </c>
      <c r="P69" s="5">
        <v>72807226000</v>
      </c>
      <c r="Q69" s="5">
        <v>120417047000</v>
      </c>
      <c r="R69" s="5">
        <v>117064105000</v>
      </c>
    </row>
    <row r="70" spans="2:18" ht="15.5" x14ac:dyDescent="0.35">
      <c r="C70" t="s">
        <v>103</v>
      </c>
      <c r="D70" s="5">
        <v>22459580000</v>
      </c>
      <c r="E70" s="5">
        <v>45573881000</v>
      </c>
      <c r="F70" s="5">
        <v>55765733000</v>
      </c>
      <c r="G70" s="5">
        <v>50647342000</v>
      </c>
      <c r="I70" s="5">
        <v>196437892000</v>
      </c>
      <c r="J70" s="5">
        <v>166842883000</v>
      </c>
      <c r="K70" s="5">
        <v>157661988000</v>
      </c>
      <c r="L70" s="5">
        <v>150654849000</v>
      </c>
      <c r="M70" s="5">
        <v>136582720000</v>
      </c>
      <c r="N70" s="5">
        <v>80234175000</v>
      </c>
      <c r="O70" s="5">
        <v>90047274000</v>
      </c>
      <c r="P70" s="5">
        <v>72807226000</v>
      </c>
      <c r="Q70" s="5">
        <v>120417047000</v>
      </c>
      <c r="R70" s="5">
        <v>117064105000</v>
      </c>
    </row>
    <row r="71" spans="2:18" ht="15.5" x14ac:dyDescent="0.35">
      <c r="C71" t="s">
        <v>104</v>
      </c>
      <c r="D71" s="5">
        <v>22459580000</v>
      </c>
      <c r="E71" s="5">
        <v>45573881000</v>
      </c>
      <c r="F71" s="5">
        <v>55765733000</v>
      </c>
      <c r="G71" s="5">
        <v>50647342000</v>
      </c>
      <c r="I71" s="5">
        <v>196437892000</v>
      </c>
      <c r="J71" s="5">
        <v>166842883000</v>
      </c>
      <c r="K71" s="5">
        <v>157661988000</v>
      </c>
      <c r="L71" s="5">
        <v>150654849000</v>
      </c>
      <c r="M71" s="5">
        <v>136582720000</v>
      </c>
      <c r="N71" s="5">
        <v>80234175000</v>
      </c>
      <c r="O71" s="5">
        <v>90047274000</v>
      </c>
      <c r="P71" s="5">
        <v>72807226000</v>
      </c>
      <c r="Q71" s="5">
        <v>120417047000</v>
      </c>
      <c r="R71" s="5">
        <v>117064105000</v>
      </c>
    </row>
    <row r="73" spans="2:18" ht="15.5" x14ac:dyDescent="0.35">
      <c r="B73" t="s">
        <v>105</v>
      </c>
      <c r="C73" t="s">
        <v>106</v>
      </c>
    </row>
    <row r="74" spans="2:18" ht="15.5" x14ac:dyDescent="0.35">
      <c r="C74" t="s">
        <v>107</v>
      </c>
    </row>
    <row r="75" spans="2:18" ht="15.5" x14ac:dyDescent="0.35">
      <c r="C75" t="s">
        <v>20</v>
      </c>
      <c r="D75" s="5">
        <v>546829093000</v>
      </c>
      <c r="E75" s="5">
        <v>610709600000</v>
      </c>
      <c r="F75" s="5">
        <v>554126337000</v>
      </c>
      <c r="G75" s="5">
        <v>489402173000</v>
      </c>
      <c r="I75" s="5">
        <v>554126337000</v>
      </c>
      <c r="J75" s="5">
        <v>473084134000</v>
      </c>
      <c r="K75" s="5">
        <v>409000607000</v>
      </c>
      <c r="L75" s="5">
        <v>571726884000</v>
      </c>
      <c r="M75" s="5">
        <v>655637033000</v>
      </c>
      <c r="N75" s="5">
        <v>576203979000</v>
      </c>
      <c r="O75" s="5">
        <v>466164401000</v>
      </c>
      <c r="P75" s="5">
        <v>334882693000</v>
      </c>
      <c r="Q75" s="5">
        <v>488588631000</v>
      </c>
      <c r="R75" s="5">
        <v>56206569000</v>
      </c>
    </row>
    <row r="76" spans="2:18" ht="15.5" x14ac:dyDescent="0.35">
      <c r="C76" t="s">
        <v>109</v>
      </c>
      <c r="D76" s="5">
        <v>356451071000</v>
      </c>
      <c r="E76" s="5">
        <v>370151823000</v>
      </c>
      <c r="F76" s="5">
        <v>360492066000</v>
      </c>
      <c r="G76" s="5">
        <v>183593006000</v>
      </c>
      <c r="I76" s="5">
        <v>360492066000</v>
      </c>
      <c r="J76" s="5">
        <v>397807950000</v>
      </c>
      <c r="K76" s="5">
        <v>42118970000</v>
      </c>
      <c r="L76" s="5">
        <v>122512366000</v>
      </c>
      <c r="M76" s="5">
        <v>65852766000</v>
      </c>
      <c r="N76" s="5">
        <v>133068615000</v>
      </c>
      <c r="O76" s="5">
        <v>116600029000</v>
      </c>
      <c r="P76" s="5">
        <v>233917508000</v>
      </c>
      <c r="Q76" s="5">
        <v>325113093000</v>
      </c>
      <c r="R76" s="5">
        <v>337935874000</v>
      </c>
    </row>
    <row r="77" spans="2:18" ht="15.5" x14ac:dyDescent="0.35">
      <c r="C77" t="s">
        <v>110</v>
      </c>
      <c r="L77" s="5">
        <v>69574568000</v>
      </c>
      <c r="M77" s="5">
        <v>867336000</v>
      </c>
      <c r="N77" s="5">
        <v>7883513000</v>
      </c>
      <c r="O77" s="5">
        <v>314415000</v>
      </c>
      <c r="P77" s="5">
        <v>144130000</v>
      </c>
      <c r="Q77" s="5">
        <v>907414000</v>
      </c>
      <c r="R77" s="5">
        <v>8071533000</v>
      </c>
    </row>
    <row r="78" spans="2:18" ht="15.5" x14ac:dyDescent="0.35">
      <c r="C78" t="s">
        <v>111</v>
      </c>
      <c r="R78" s="5">
        <v>29473317000</v>
      </c>
    </row>
    <row r="79" spans="2:18" ht="15.5" x14ac:dyDescent="0.35">
      <c r="C79" t="s">
        <v>112</v>
      </c>
      <c r="D79" s="5">
        <v>356451071000</v>
      </c>
      <c r="E79" s="5">
        <v>370151823000</v>
      </c>
      <c r="F79" s="5">
        <v>360492066000</v>
      </c>
      <c r="G79" s="5">
        <v>183593006000</v>
      </c>
      <c r="I79" s="5">
        <v>360492066000</v>
      </c>
      <c r="J79" s="5">
        <v>397807950000</v>
      </c>
      <c r="K79" s="5">
        <v>42118970000</v>
      </c>
      <c r="L79" s="5">
        <v>122512366000</v>
      </c>
      <c r="M79" s="5">
        <v>65852766000</v>
      </c>
      <c r="N79" s="5">
        <v>133068615000</v>
      </c>
      <c r="O79" s="5">
        <v>116600029000</v>
      </c>
      <c r="P79" s="5">
        <v>233917508000</v>
      </c>
      <c r="Q79" s="5">
        <v>325113093000</v>
      </c>
      <c r="R79" s="5">
        <v>337935874000</v>
      </c>
    </row>
    <row r="80" spans="2:18" ht="15.5" x14ac:dyDescent="0.35">
      <c r="C80" t="s">
        <v>113</v>
      </c>
      <c r="K80" s="5">
        <v>5640100000</v>
      </c>
      <c r="L80" s="5">
        <v>51330952000</v>
      </c>
      <c r="M80" s="5">
        <v>73490481000</v>
      </c>
      <c r="N80" s="5">
        <v>37900624000</v>
      </c>
      <c r="O80" s="5">
        <v>25284677000</v>
      </c>
      <c r="P80" s="5">
        <v>32500052000</v>
      </c>
      <c r="Q80" s="5">
        <v>2724854000</v>
      </c>
      <c r="R80" s="5">
        <v>96840036000</v>
      </c>
    </row>
    <row r="81" spans="3:18" ht="15.5" x14ac:dyDescent="0.35">
      <c r="C81" t="s">
        <v>114</v>
      </c>
      <c r="K81" s="5">
        <v>5640100000</v>
      </c>
      <c r="L81" s="5">
        <v>51330952000</v>
      </c>
      <c r="M81" s="5">
        <v>73490481000</v>
      </c>
      <c r="N81" s="5">
        <v>37900624000</v>
      </c>
      <c r="O81" s="5">
        <v>25284677000</v>
      </c>
      <c r="P81" s="5">
        <v>32500052000</v>
      </c>
      <c r="Q81" s="5">
        <v>2724854000</v>
      </c>
      <c r="R81" s="5">
        <v>96840036000</v>
      </c>
    </row>
    <row r="82" spans="3:18" ht="15.5" x14ac:dyDescent="0.35">
      <c r="C82" t="s">
        <v>115</v>
      </c>
      <c r="D82" s="5">
        <v>24536978000</v>
      </c>
      <c r="E82" s="5">
        <v>18771777000</v>
      </c>
      <c r="F82" s="5">
        <v>23227241000</v>
      </c>
      <c r="G82" s="5">
        <v>20495060000</v>
      </c>
      <c r="I82" s="5">
        <v>23227241000</v>
      </c>
      <c r="J82" s="5">
        <v>21596039000</v>
      </c>
      <c r="K82" s="5">
        <v>25072666000</v>
      </c>
      <c r="L82" s="5">
        <v>24066113000</v>
      </c>
      <c r="M82" s="5">
        <v>14139434000</v>
      </c>
      <c r="N82" s="5">
        <v>9200256000</v>
      </c>
      <c r="O82" s="5">
        <v>14371850000</v>
      </c>
      <c r="P82" s="5">
        <v>2524221000</v>
      </c>
    </row>
    <row r="83" spans="3:18" ht="15.5" x14ac:dyDescent="0.35">
      <c r="C83" t="s">
        <v>224</v>
      </c>
    </row>
    <row r="84" spans="3:18" ht="15.5" x14ac:dyDescent="0.35">
      <c r="C84" t="s">
        <v>85</v>
      </c>
      <c r="G84" s="5">
        <v>-1617838000</v>
      </c>
      <c r="J84" s="5">
        <v>-1617838000</v>
      </c>
      <c r="K84" s="5">
        <v>-1617838000</v>
      </c>
      <c r="L84" s="5">
        <v>-1617838000</v>
      </c>
      <c r="M84" s="5">
        <v>-1617838000</v>
      </c>
      <c r="N84" s="5">
        <v>-1617838000</v>
      </c>
    </row>
    <row r="85" spans="3:18" ht="15.5" x14ac:dyDescent="0.35">
      <c r="C85" t="s">
        <v>116</v>
      </c>
      <c r="D85" s="5">
        <v>1063982832000</v>
      </c>
      <c r="E85" s="5">
        <v>1094258652000</v>
      </c>
      <c r="F85" s="5">
        <v>1015317877000</v>
      </c>
      <c r="G85" s="5">
        <v>1022565292000</v>
      </c>
      <c r="I85" s="5">
        <v>1015317877000</v>
      </c>
      <c r="J85" s="5">
        <v>938837610000</v>
      </c>
      <c r="K85" s="5">
        <v>889634394000</v>
      </c>
      <c r="L85" s="5">
        <v>919231604000</v>
      </c>
      <c r="M85" s="5">
        <v>854510663000</v>
      </c>
      <c r="N85" s="5">
        <v>824088586000</v>
      </c>
      <c r="O85" s="5">
        <v>762154003000</v>
      </c>
      <c r="P85" s="5">
        <v>741564016000</v>
      </c>
      <c r="Q85" s="5">
        <v>927845691000</v>
      </c>
      <c r="R85" s="5">
        <v>527232084000</v>
      </c>
    </row>
    <row r="86" spans="3:18" ht="15.5" x14ac:dyDescent="0.35">
      <c r="C86" t="s">
        <v>117</v>
      </c>
    </row>
    <row r="87" spans="3:18" ht="15.5" x14ac:dyDescent="0.35">
      <c r="C87" t="s">
        <v>119</v>
      </c>
      <c r="D87" s="5">
        <v>17629361000</v>
      </c>
      <c r="E87" s="5">
        <v>17296149000</v>
      </c>
      <c r="F87" s="5">
        <v>16962940000</v>
      </c>
      <c r="G87" s="5">
        <v>19595211000</v>
      </c>
      <c r="I87" s="5">
        <v>16962940000</v>
      </c>
      <c r="J87" s="5">
        <v>18986597000</v>
      </c>
      <c r="K87" s="5">
        <v>12986577000</v>
      </c>
      <c r="L87" s="5">
        <v>12663725000</v>
      </c>
      <c r="M87" s="5">
        <v>13808001000</v>
      </c>
      <c r="N87" s="5">
        <v>11897224000</v>
      </c>
      <c r="O87" s="5">
        <v>7484586000</v>
      </c>
      <c r="P87" s="5">
        <v>7529353000</v>
      </c>
      <c r="Q87" s="5">
        <v>6944629000</v>
      </c>
      <c r="R87" s="5">
        <v>8822430000</v>
      </c>
    </row>
    <row r="88" spans="3:18" ht="15.5" x14ac:dyDescent="0.35">
      <c r="C88" t="s">
        <v>121</v>
      </c>
      <c r="D88" s="5">
        <v>604742723000</v>
      </c>
      <c r="E88" s="5">
        <v>593697954000</v>
      </c>
      <c r="F88" s="5">
        <v>581022048000</v>
      </c>
      <c r="G88" s="5">
        <v>593609342000</v>
      </c>
      <c r="I88" s="5">
        <v>581022048000</v>
      </c>
      <c r="J88" s="5">
        <v>562431197000</v>
      </c>
      <c r="K88" s="5">
        <v>581005721000</v>
      </c>
      <c r="L88" s="5">
        <v>538124122000</v>
      </c>
      <c r="M88" s="5">
        <v>510624884000</v>
      </c>
      <c r="N88" s="5">
        <v>511214319000</v>
      </c>
      <c r="O88" s="5">
        <v>485569453000</v>
      </c>
      <c r="P88" s="5">
        <v>372953588000</v>
      </c>
      <c r="Q88" s="5">
        <v>366543285000</v>
      </c>
      <c r="R88" s="5">
        <v>24900105000</v>
      </c>
    </row>
    <row r="89" spans="3:18" ht="15.5" x14ac:dyDescent="0.35">
      <c r="C89" t="s">
        <v>126</v>
      </c>
      <c r="D89" s="5">
        <v>690371914000</v>
      </c>
      <c r="E89" s="5">
        <v>695584457000</v>
      </c>
      <c r="F89" s="5">
        <v>699199563000</v>
      </c>
      <c r="G89" s="5">
        <v>688912542000</v>
      </c>
      <c r="I89" s="5">
        <v>699199563000</v>
      </c>
      <c r="J89" s="5">
        <v>711143405000</v>
      </c>
      <c r="K89" s="5">
        <v>632500254000</v>
      </c>
      <c r="L89" s="5">
        <v>568976462000</v>
      </c>
      <c r="M89" s="5">
        <v>573364344000</v>
      </c>
      <c r="N89" s="5">
        <v>584201398000</v>
      </c>
      <c r="O89" s="5">
        <v>517150587000</v>
      </c>
      <c r="P89" s="5">
        <v>417629773000</v>
      </c>
      <c r="Q89" s="5">
        <v>428502079000</v>
      </c>
      <c r="R89" s="5">
        <v>71138111000</v>
      </c>
    </row>
    <row r="90" spans="3:18" ht="15.5" x14ac:dyDescent="0.35">
      <c r="C90" t="s">
        <v>127</v>
      </c>
      <c r="D90" s="5">
        <v>1754354746000</v>
      </c>
      <c r="E90" s="5">
        <v>1789843109000</v>
      </c>
      <c r="F90" s="5">
        <v>1714517440000</v>
      </c>
      <c r="G90" s="5">
        <v>1711477834000</v>
      </c>
      <c r="I90" s="5">
        <v>1714517440000</v>
      </c>
      <c r="J90" s="5">
        <v>1649981015000</v>
      </c>
      <c r="K90" s="5">
        <v>1522134648000</v>
      </c>
      <c r="L90" s="5">
        <v>1488208066000</v>
      </c>
      <c r="M90" s="5">
        <v>1427875007000</v>
      </c>
      <c r="N90" s="5">
        <v>1408289984000</v>
      </c>
      <c r="O90" s="5">
        <v>1279304590000</v>
      </c>
      <c r="P90" s="5">
        <v>1159193789000</v>
      </c>
      <c r="Q90" s="5">
        <v>1356347770000</v>
      </c>
      <c r="R90" s="5">
        <v>598370195000</v>
      </c>
    </row>
    <row r="91" spans="3:18" ht="15.5" x14ac:dyDescent="0.35">
      <c r="C91" t="s">
        <v>128</v>
      </c>
    </row>
    <row r="92" spans="3:18" ht="15.5" x14ac:dyDescent="0.35">
      <c r="C92" t="s">
        <v>129</v>
      </c>
    </row>
    <row r="93" spans="3:18" ht="15.5" x14ac:dyDescent="0.35">
      <c r="C93" t="s">
        <v>130</v>
      </c>
      <c r="D93" s="5">
        <v>426827729000</v>
      </c>
      <c r="E93" s="5">
        <v>381534342000</v>
      </c>
      <c r="F93" s="5">
        <v>350802317000</v>
      </c>
      <c r="G93" s="5">
        <v>386808782000</v>
      </c>
      <c r="I93" s="5">
        <v>350802317000</v>
      </c>
      <c r="J93" s="5">
        <v>354135181000</v>
      </c>
      <c r="K93" s="5">
        <v>274584828000</v>
      </c>
      <c r="L93" s="5">
        <v>291390718000</v>
      </c>
      <c r="M93" s="5">
        <v>267260724000</v>
      </c>
      <c r="N93" s="5">
        <v>293766118000</v>
      </c>
      <c r="O93" s="5">
        <v>199892353000</v>
      </c>
      <c r="P93" s="5">
        <v>118037677000</v>
      </c>
      <c r="Q93" s="5">
        <v>352326409000</v>
      </c>
      <c r="R93" s="5">
        <v>261635773000</v>
      </c>
    </row>
    <row r="94" spans="3:18" ht="15.5" x14ac:dyDescent="0.35">
      <c r="C94" t="s">
        <v>131</v>
      </c>
    </row>
    <row r="95" spans="3:18" ht="15.5" x14ac:dyDescent="0.35">
      <c r="C95" t="s">
        <v>132</v>
      </c>
      <c r="D95" s="5">
        <v>36387574000</v>
      </c>
      <c r="E95" s="5">
        <v>48382631000</v>
      </c>
      <c r="F95" s="5">
        <v>25744401000</v>
      </c>
      <c r="G95" s="5">
        <v>48521893000</v>
      </c>
      <c r="I95" s="5">
        <v>25744401000</v>
      </c>
      <c r="J95" s="5">
        <v>29375989000</v>
      </c>
      <c r="K95" s="5">
        <v>22559170000</v>
      </c>
      <c r="L95" s="5">
        <v>54103944000</v>
      </c>
      <c r="M95" s="5">
        <v>76499085000</v>
      </c>
      <c r="N95" s="5">
        <v>47085302000</v>
      </c>
      <c r="O95" s="5">
        <v>38356825000</v>
      </c>
      <c r="P95" s="5">
        <v>30554432000</v>
      </c>
      <c r="Q95" s="5">
        <v>6802060000</v>
      </c>
      <c r="R95" s="5">
        <v>123055554000</v>
      </c>
    </row>
    <row r="96" spans="3:18" ht="15.5" x14ac:dyDescent="0.35">
      <c r="C96" t="s">
        <v>133</v>
      </c>
    </row>
    <row r="97" spans="3:18" ht="15.5" x14ac:dyDescent="0.35">
      <c r="C97" t="s">
        <v>465</v>
      </c>
      <c r="L97" s="5">
        <v>69574568000</v>
      </c>
      <c r="M97" s="5">
        <v>867336000</v>
      </c>
      <c r="N97" s="5">
        <v>7883513000</v>
      </c>
      <c r="O97" s="5">
        <v>314415000</v>
      </c>
      <c r="P97" s="5">
        <v>144130000</v>
      </c>
      <c r="Q97" s="5">
        <v>907414000</v>
      </c>
      <c r="R97" s="5">
        <v>37544850000</v>
      </c>
    </row>
    <row r="98" spans="3:18" ht="15.5" x14ac:dyDescent="0.35">
      <c r="C98" t="s">
        <v>137</v>
      </c>
      <c r="D98" s="5">
        <v>190757449000</v>
      </c>
      <c r="E98" s="5">
        <v>224129005000</v>
      </c>
      <c r="F98" s="5">
        <v>201638099000</v>
      </c>
      <c r="G98" s="5">
        <v>219216844000</v>
      </c>
      <c r="I98" s="5">
        <v>201638099000</v>
      </c>
      <c r="J98" s="5">
        <v>185986435000</v>
      </c>
      <c r="K98" s="5">
        <v>174839605000</v>
      </c>
      <c r="L98" s="5">
        <v>142190584000</v>
      </c>
      <c r="M98" s="5">
        <v>142740411000</v>
      </c>
      <c r="N98" s="5">
        <v>193340338000</v>
      </c>
      <c r="O98" s="5">
        <v>138607341000</v>
      </c>
      <c r="P98" s="5">
        <v>79255773000</v>
      </c>
      <c r="Q98" s="5">
        <v>91506134000</v>
      </c>
      <c r="R98" s="5">
        <v>88761897000</v>
      </c>
    </row>
    <row r="99" spans="3:18" ht="15.5" x14ac:dyDescent="0.35">
      <c r="C99" t="s">
        <v>136</v>
      </c>
      <c r="D99" s="5">
        <v>43330588000</v>
      </c>
      <c r="E99" s="5">
        <v>40010463000</v>
      </c>
      <c r="F99" s="5">
        <v>16132985000</v>
      </c>
      <c r="G99" s="5">
        <v>72656385000</v>
      </c>
      <c r="I99" s="5">
        <v>16132985000</v>
      </c>
      <c r="J99" s="5">
        <v>21318132000</v>
      </c>
      <c r="K99" s="5">
        <v>9224532000</v>
      </c>
      <c r="L99" s="5">
        <v>9177645000</v>
      </c>
      <c r="M99" s="5">
        <v>13290149000</v>
      </c>
      <c r="N99" s="5">
        <v>11450993000</v>
      </c>
      <c r="O99" s="5">
        <v>9913211000</v>
      </c>
      <c r="P99" s="5">
        <v>7849603000</v>
      </c>
      <c r="Q99" s="5">
        <v>10328102000</v>
      </c>
      <c r="R99" s="5">
        <v>10058654000</v>
      </c>
    </row>
    <row r="100" spans="3:18" ht="15.5" x14ac:dyDescent="0.35">
      <c r="C100" t="s">
        <v>146</v>
      </c>
      <c r="D100" s="5">
        <v>1960473000</v>
      </c>
      <c r="E100" s="5">
        <v>2940708000</v>
      </c>
      <c r="F100" s="5">
        <v>3920945000</v>
      </c>
      <c r="I100" s="5">
        <v>3920945000</v>
      </c>
      <c r="J100" s="5">
        <v>6735657000</v>
      </c>
      <c r="K100" s="5">
        <v>7030080000</v>
      </c>
      <c r="L100" s="5">
        <v>297942000</v>
      </c>
      <c r="M100" s="5">
        <v>4201366000</v>
      </c>
      <c r="N100" s="5">
        <v>22876815000</v>
      </c>
    </row>
    <row r="101" spans="3:18" ht="15.5" x14ac:dyDescent="0.35">
      <c r="C101" t="s">
        <v>147</v>
      </c>
      <c r="D101" s="5">
        <v>1960473000</v>
      </c>
      <c r="E101" s="5">
        <v>2940708000</v>
      </c>
      <c r="F101" s="5">
        <v>3920945000</v>
      </c>
      <c r="I101" s="5">
        <v>3920945000</v>
      </c>
      <c r="J101" s="5">
        <v>6735657000</v>
      </c>
      <c r="K101" s="5">
        <v>7030080000</v>
      </c>
      <c r="L101" s="5">
        <v>297942000</v>
      </c>
      <c r="M101" s="5">
        <v>4201366000</v>
      </c>
      <c r="N101" s="5">
        <v>22876815000</v>
      </c>
    </row>
    <row r="102" spans="3:18" ht="15.5" x14ac:dyDescent="0.35">
      <c r="C102" t="s">
        <v>154</v>
      </c>
      <c r="D102" s="5">
        <v>428788202000</v>
      </c>
      <c r="E102" s="5">
        <v>384475050000</v>
      </c>
      <c r="F102" s="5">
        <v>354723262000</v>
      </c>
      <c r="G102" s="5">
        <v>386808782000</v>
      </c>
      <c r="I102" s="5">
        <v>354723262000</v>
      </c>
      <c r="J102" s="5">
        <v>360870838000</v>
      </c>
      <c r="K102" s="5">
        <v>281614908000</v>
      </c>
      <c r="L102" s="5">
        <v>291688660000</v>
      </c>
      <c r="M102" s="5">
        <v>271462090000</v>
      </c>
      <c r="N102" s="5">
        <v>316642933000</v>
      </c>
      <c r="O102" s="5">
        <v>199892353000</v>
      </c>
      <c r="P102" s="5">
        <v>118037677000</v>
      </c>
      <c r="Q102" s="5">
        <v>352326409000</v>
      </c>
      <c r="R102" s="5">
        <v>261635773000</v>
      </c>
    </row>
    <row r="103" spans="3:18" ht="15.5" x14ac:dyDescent="0.35">
      <c r="C103" t="s">
        <v>155</v>
      </c>
    </row>
    <row r="104" spans="3:18" ht="15.5" x14ac:dyDescent="0.35">
      <c r="C104" t="s">
        <v>156</v>
      </c>
      <c r="D104" s="5">
        <v>528481110000</v>
      </c>
      <c r="E104" s="5">
        <v>528481110000</v>
      </c>
      <c r="F104" s="5">
        <v>528481110000</v>
      </c>
      <c r="G104" s="5">
        <v>528481110000</v>
      </c>
      <c r="I104" s="5">
        <v>528481110000</v>
      </c>
      <c r="J104" s="5">
        <v>528481110000</v>
      </c>
      <c r="K104" s="5">
        <v>528481110000</v>
      </c>
      <c r="L104" s="5">
        <v>528481110000</v>
      </c>
      <c r="M104" s="5">
        <v>528481110000</v>
      </c>
      <c r="N104" s="5">
        <v>528481110000</v>
      </c>
      <c r="O104" s="5">
        <v>846462285000</v>
      </c>
      <c r="P104" s="5">
        <v>528481110000</v>
      </c>
      <c r="Q104" s="5">
        <v>528481110000</v>
      </c>
      <c r="R104" s="5">
        <v>58000000000</v>
      </c>
    </row>
    <row r="105" spans="3:18" ht="15.5" x14ac:dyDescent="0.35">
      <c r="C105" t="s">
        <v>157</v>
      </c>
      <c r="D105" s="5">
        <v>318975899000</v>
      </c>
      <c r="E105" s="5">
        <v>318975899000</v>
      </c>
      <c r="F105" s="5">
        <v>318975899000</v>
      </c>
      <c r="G105" s="5">
        <v>317981175000</v>
      </c>
      <c r="I105" s="5">
        <v>318975899000</v>
      </c>
      <c r="J105" s="5">
        <v>317981175000</v>
      </c>
      <c r="K105" s="5">
        <v>317981175000</v>
      </c>
      <c r="L105" s="5">
        <v>317981175000</v>
      </c>
      <c r="M105" s="5">
        <v>317981175000</v>
      </c>
      <c r="N105" s="5">
        <v>317981175000</v>
      </c>
      <c r="P105" s="5">
        <v>317981175000</v>
      </c>
      <c r="Q105" s="5">
        <v>317981175000</v>
      </c>
    </row>
    <row r="106" spans="3:18" ht="15.5" x14ac:dyDescent="0.35">
      <c r="C106" t="s">
        <v>158</v>
      </c>
      <c r="D106" s="5">
        <v>478109535000</v>
      </c>
      <c r="E106" s="5">
        <v>557911050000</v>
      </c>
      <c r="F106" s="5">
        <v>512337169000</v>
      </c>
      <c r="G106" s="5">
        <v>479824605000</v>
      </c>
      <c r="I106" s="5">
        <v>512337169000</v>
      </c>
      <c r="J106" s="5">
        <v>444265730000</v>
      </c>
      <c r="K106" s="5">
        <v>395675293000</v>
      </c>
      <c r="L106" s="5">
        <v>351674959000</v>
      </c>
      <c r="M106" s="5">
        <v>311568470000</v>
      </c>
      <c r="N106" s="5">
        <v>246802604000</v>
      </c>
      <c r="O106" s="5">
        <v>232949952000</v>
      </c>
      <c r="P106" s="5">
        <v>194693827000</v>
      </c>
      <c r="Q106" s="5">
        <v>157559076000</v>
      </c>
      <c r="R106" s="5">
        <v>278734422000</v>
      </c>
    </row>
    <row r="107" spans="3:18" ht="15.5" x14ac:dyDescent="0.35">
      <c r="C107" t="s">
        <v>159</v>
      </c>
      <c r="D107" s="5">
        <v>169491402000</v>
      </c>
      <c r="E107" s="5">
        <v>163856958000</v>
      </c>
      <c r="F107" s="5">
        <v>163856958000</v>
      </c>
      <c r="G107" s="5">
        <v>163856957000</v>
      </c>
      <c r="I107" s="5">
        <v>163856958000</v>
      </c>
      <c r="J107" s="5">
        <v>158421458000</v>
      </c>
      <c r="K107" s="5">
        <v>96758091000</v>
      </c>
      <c r="L107" s="5">
        <v>96758091000</v>
      </c>
      <c r="M107" s="5">
        <v>69457305000</v>
      </c>
      <c r="N107" s="5">
        <v>53441437000</v>
      </c>
      <c r="O107" s="5">
        <v>31006515000</v>
      </c>
      <c r="P107" s="5">
        <v>29550370000</v>
      </c>
      <c r="Q107" s="5">
        <v>27142029000</v>
      </c>
      <c r="R107" s="5">
        <v>20077924000</v>
      </c>
    </row>
    <row r="108" spans="3:18" ht="15.5" x14ac:dyDescent="0.35">
      <c r="C108" t="s">
        <v>160</v>
      </c>
      <c r="D108" s="5">
        <v>308618133000</v>
      </c>
      <c r="E108" s="5">
        <v>394054092000</v>
      </c>
      <c r="F108" s="5">
        <v>348480211000</v>
      </c>
      <c r="G108" s="5">
        <v>315967648000</v>
      </c>
      <c r="I108" s="5">
        <v>348480211000</v>
      </c>
      <c r="J108" s="5">
        <v>285844272000</v>
      </c>
      <c r="K108" s="5">
        <v>298917202000</v>
      </c>
      <c r="L108" s="5">
        <v>254916868000</v>
      </c>
      <c r="M108" s="5">
        <v>242111165000</v>
      </c>
      <c r="N108" s="5">
        <v>193361167000</v>
      </c>
      <c r="O108" s="5">
        <v>201943437000</v>
      </c>
      <c r="P108" s="5">
        <v>165143457000</v>
      </c>
      <c r="Q108" s="5">
        <v>130417047000</v>
      </c>
      <c r="R108" s="5">
        <v>258656498000</v>
      </c>
    </row>
    <row r="109" spans="3:18" ht="15.5" x14ac:dyDescent="0.35">
      <c r="C109" t="s">
        <v>161</v>
      </c>
      <c r="D109" s="5">
        <v>478109535000</v>
      </c>
      <c r="E109" s="5">
        <v>557911050000</v>
      </c>
      <c r="F109" s="5">
        <v>512337169000</v>
      </c>
      <c r="G109" s="5">
        <v>479824605000</v>
      </c>
      <c r="I109" s="5">
        <v>512337169000</v>
      </c>
      <c r="J109" s="5">
        <v>444265730000</v>
      </c>
      <c r="K109" s="5">
        <v>395675293000</v>
      </c>
      <c r="L109" s="5">
        <v>351674959000</v>
      </c>
      <c r="M109" s="5">
        <v>311568470000</v>
      </c>
      <c r="N109" s="5">
        <v>246802604000</v>
      </c>
      <c r="O109" s="5">
        <v>232949952000</v>
      </c>
      <c r="P109" s="5">
        <v>194693827000</v>
      </c>
      <c r="Q109" s="5">
        <v>157559076000</v>
      </c>
      <c r="R109" s="5">
        <v>278734422000</v>
      </c>
    </row>
    <row r="110" spans="3:18" ht="15.5" x14ac:dyDescent="0.35">
      <c r="C110" t="s">
        <v>10</v>
      </c>
      <c r="D110" s="5">
        <v>1325566544000</v>
      </c>
      <c r="E110" s="5">
        <v>1405368059000</v>
      </c>
      <c r="F110" s="5">
        <v>1359794178000</v>
      </c>
      <c r="G110" s="5">
        <v>1324669052000</v>
      </c>
      <c r="I110" s="5">
        <v>1359794178000</v>
      </c>
      <c r="J110" s="5">
        <v>1289110177000</v>
      </c>
      <c r="K110" s="5">
        <v>1240519740000</v>
      </c>
      <c r="L110" s="5">
        <v>1196519406000</v>
      </c>
      <c r="M110" s="5">
        <v>1156412917000</v>
      </c>
      <c r="N110" s="5">
        <v>1091647051000</v>
      </c>
      <c r="O110" s="5">
        <v>1079412237000</v>
      </c>
      <c r="P110" s="5">
        <v>1041156112000</v>
      </c>
      <c r="Q110" s="5">
        <v>1004021361000</v>
      </c>
      <c r="R110" s="5">
        <v>336734422000</v>
      </c>
    </row>
    <row r="111" spans="3:18" ht="15.5" x14ac:dyDescent="0.35">
      <c r="C111" t="s">
        <v>163</v>
      </c>
      <c r="D111" s="5">
        <v>1754354746000</v>
      </c>
      <c r="E111" s="5">
        <v>1789843109000</v>
      </c>
      <c r="F111" s="5">
        <v>1714517440000</v>
      </c>
      <c r="G111" s="5">
        <v>1711477834000</v>
      </c>
      <c r="I111" s="5">
        <v>1714517440000</v>
      </c>
      <c r="J111" s="5">
        <v>1649981015000</v>
      </c>
      <c r="K111" s="5">
        <v>1522134648000</v>
      </c>
      <c r="L111" s="5">
        <v>1488208066000</v>
      </c>
      <c r="M111" s="5">
        <v>1427875007000</v>
      </c>
      <c r="N111" s="5">
        <v>1408289984000</v>
      </c>
      <c r="O111" s="5">
        <v>1279304590000</v>
      </c>
      <c r="P111" s="5">
        <v>1159193789000</v>
      </c>
      <c r="Q111" s="5">
        <v>1356347770000</v>
      </c>
      <c r="R111" s="5">
        <v>598370195000</v>
      </c>
    </row>
    <row r="112" spans="3:18" ht="15.5" x14ac:dyDescent="0.35">
      <c r="C112" t="s">
        <v>164</v>
      </c>
      <c r="D112" s="5">
        <v>5284811100</v>
      </c>
      <c r="E112" s="5">
        <v>5284811100</v>
      </c>
      <c r="F112" s="5">
        <v>5284811100</v>
      </c>
      <c r="G112" s="5">
        <v>5284811100</v>
      </c>
      <c r="I112" s="5">
        <v>5284811100</v>
      </c>
      <c r="J112" s="5">
        <v>5284811100</v>
      </c>
      <c r="K112" s="5">
        <v>5284811100</v>
      </c>
      <c r="L112" s="5">
        <v>5284811100</v>
      </c>
      <c r="M112" s="5">
        <v>5284811100</v>
      </c>
      <c r="N112" s="5">
        <v>5284811100</v>
      </c>
      <c r="O112" s="5">
        <v>5284811100</v>
      </c>
      <c r="P112" s="5">
        <v>5284811100</v>
      </c>
      <c r="Q112" s="5">
        <v>5284811100</v>
      </c>
      <c r="R112" s="5">
        <v>5284811100</v>
      </c>
    </row>
    <row r="114" spans="2:18" ht="15.5" x14ac:dyDescent="0.35">
      <c r="B114" t="s">
        <v>165</v>
      </c>
      <c r="C114" t="s">
        <v>166</v>
      </c>
      <c r="D114" s="5">
        <v>-34499394000</v>
      </c>
      <c r="E114" s="5">
        <v>102094067000</v>
      </c>
      <c r="F114" s="5">
        <v>152712501000</v>
      </c>
      <c r="G114" s="5">
        <v>158730820000</v>
      </c>
      <c r="I114" s="5">
        <v>355728037000</v>
      </c>
      <c r="J114" s="5">
        <v>329456805000</v>
      </c>
      <c r="K114" s="5">
        <v>-16058379000</v>
      </c>
      <c r="L114" s="5">
        <v>124888050000</v>
      </c>
      <c r="M114" s="5">
        <v>303448102000</v>
      </c>
      <c r="N114" s="5">
        <v>225575377000</v>
      </c>
      <c r="O114" s="5">
        <v>247606987000</v>
      </c>
      <c r="P114" s="5">
        <v>157283623000</v>
      </c>
      <c r="Q114" s="5">
        <v>-7149763000</v>
      </c>
      <c r="R114" s="5">
        <v>34817196000</v>
      </c>
    </row>
    <row r="115" spans="2:18" ht="15.5" x14ac:dyDescent="0.35">
      <c r="C115" t="s">
        <v>167</v>
      </c>
      <c r="D115" s="5">
        <v>395846677000</v>
      </c>
      <c r="E115" s="5">
        <v>329564854000</v>
      </c>
      <c r="F115" s="5">
        <v>365400658000</v>
      </c>
      <c r="G115" s="5">
        <v>486191237000</v>
      </c>
      <c r="I115" s="5">
        <v>1511184761000</v>
      </c>
      <c r="J115" s="5">
        <v>1341667290000</v>
      </c>
      <c r="K115" s="5">
        <v>987801421000</v>
      </c>
      <c r="L115" s="5">
        <v>876576702000</v>
      </c>
      <c r="M115" s="5">
        <v>861063737000</v>
      </c>
      <c r="N115" s="5">
        <v>681496226000</v>
      </c>
      <c r="O115" s="5">
        <v>787434520000</v>
      </c>
      <c r="P115" s="5">
        <v>842401680000</v>
      </c>
      <c r="Q115" s="5">
        <v>741133743000</v>
      </c>
      <c r="R115" s="5">
        <v>823387487000</v>
      </c>
    </row>
    <row r="116" spans="2:18" ht="15.5" x14ac:dyDescent="0.35">
      <c r="C116" t="s">
        <v>519</v>
      </c>
      <c r="D116" s="5">
        <v>-371012926000</v>
      </c>
      <c r="E116" s="5">
        <v>-201955943000</v>
      </c>
      <c r="F116" s="5">
        <v>-271329065000</v>
      </c>
      <c r="G116" s="5">
        <v>-292349053000</v>
      </c>
      <c r="I116" s="5">
        <v>-1114132758000</v>
      </c>
      <c r="J116" s="5">
        <v>-915789555000</v>
      </c>
      <c r="K116" s="5">
        <v>-940642427000</v>
      </c>
      <c r="L116" s="5">
        <v>-662594158000</v>
      </c>
      <c r="M116" s="5">
        <v>-396110993000</v>
      </c>
      <c r="N116" s="5">
        <v>-321094037000</v>
      </c>
      <c r="O116" s="5">
        <v>-360911104000</v>
      </c>
      <c r="P116" s="5">
        <v>-426118352000</v>
      </c>
      <c r="Q116" s="5">
        <v>-513701640000</v>
      </c>
      <c r="R116" s="5">
        <v>-368670123000</v>
      </c>
    </row>
    <row r="117" spans="2:18" ht="15.5" x14ac:dyDescent="0.35">
      <c r="C117" t="s">
        <v>327</v>
      </c>
      <c r="D117" s="5">
        <v>-36495480000</v>
      </c>
      <c r="E117" s="5">
        <v>-22806319000</v>
      </c>
      <c r="F117" s="5">
        <v>-34012468000</v>
      </c>
      <c r="G117" s="5">
        <v>-23260874000</v>
      </c>
      <c r="I117" s="5">
        <v>-108629231000</v>
      </c>
      <c r="J117" s="5">
        <v>-119513351000</v>
      </c>
      <c r="K117" s="5">
        <v>-151985596000</v>
      </c>
      <c r="L117" s="5">
        <v>-142831026000</v>
      </c>
      <c r="M117" s="5">
        <v>-139148807000</v>
      </c>
      <c r="N117" s="5">
        <v>-124321845000</v>
      </c>
      <c r="O117" s="5">
        <v>-185318252000</v>
      </c>
      <c r="P117" s="5">
        <v>-182150852000</v>
      </c>
      <c r="Q117" s="5">
        <v>-164207474000</v>
      </c>
      <c r="R117" s="5">
        <v>-205981047000</v>
      </c>
    </row>
    <row r="118" spans="2:18" ht="15.5" x14ac:dyDescent="0.35">
      <c r="C118" t="s">
        <v>171</v>
      </c>
      <c r="D118" s="5">
        <v>-27995701000</v>
      </c>
      <c r="E118" s="5">
        <v>-10161248000</v>
      </c>
      <c r="F118" s="5">
        <v>40321321000</v>
      </c>
      <c r="G118" s="5">
        <v>-16520082000</v>
      </c>
      <c r="K118" s="5">
        <v>17994078000</v>
      </c>
      <c r="L118" s="5">
        <v>17208810000</v>
      </c>
      <c r="M118" s="5">
        <v>3257691000</v>
      </c>
      <c r="N118" s="5">
        <v>-21267293000</v>
      </c>
      <c r="O118" s="5">
        <v>-29954230000</v>
      </c>
      <c r="P118" s="5">
        <v>-38338724000</v>
      </c>
      <c r="Q118" s="5">
        <v>-76754189000</v>
      </c>
      <c r="R118" s="5">
        <v>-131794518000</v>
      </c>
    </row>
    <row r="119" spans="2:18" ht="15.5" x14ac:dyDescent="0.35">
      <c r="C119" t="s">
        <v>1236</v>
      </c>
      <c r="F119" s="5">
        <v>47643169000</v>
      </c>
      <c r="I119" s="5">
        <v>47643169000</v>
      </c>
    </row>
    <row r="120" spans="2:18" ht="15.5" x14ac:dyDescent="0.35">
      <c r="C120" t="s">
        <v>1047</v>
      </c>
    </row>
    <row r="121" spans="2:18" ht="15.5" x14ac:dyDescent="0.35">
      <c r="C121" t="s">
        <v>1579</v>
      </c>
      <c r="D121" s="5">
        <v>5160376000</v>
      </c>
      <c r="E121" s="5">
        <v>4869693000</v>
      </c>
      <c r="F121" s="5">
        <v>2409119000</v>
      </c>
      <c r="G121" s="5">
        <v>4687706000</v>
      </c>
      <c r="I121" s="5">
        <v>17405669000</v>
      </c>
      <c r="J121" s="5">
        <v>16168375000</v>
      </c>
      <c r="K121" s="5">
        <v>14958550000</v>
      </c>
      <c r="L121" s="5">
        <v>14141731000</v>
      </c>
      <c r="M121" s="5">
        <v>14976646000</v>
      </c>
      <c r="N121" s="5">
        <v>27137169000</v>
      </c>
      <c r="O121" s="5">
        <v>23911370000</v>
      </c>
      <c r="P121" s="5">
        <v>18619865000</v>
      </c>
      <c r="Q121" s="5">
        <v>1135891000</v>
      </c>
      <c r="R121" s="5">
        <v>845880000</v>
      </c>
    </row>
    <row r="122" spans="2:18" ht="15.5" x14ac:dyDescent="0.35">
      <c r="C122" t="s">
        <v>488</v>
      </c>
      <c r="D122" s="5">
        <v>2580690000</v>
      </c>
      <c r="F122" s="5">
        <v>-10457000</v>
      </c>
      <c r="G122" s="5">
        <v>-18114000</v>
      </c>
      <c r="I122" s="5">
        <v>-33797000</v>
      </c>
      <c r="J122" s="5">
        <v>-15131000</v>
      </c>
      <c r="K122" s="5">
        <v>-56440000</v>
      </c>
      <c r="L122" s="5">
        <v>-522615000</v>
      </c>
      <c r="M122" s="5">
        <v>-24560000</v>
      </c>
      <c r="N122" s="5">
        <v>-59442000</v>
      </c>
      <c r="O122" s="5">
        <v>-154917000</v>
      </c>
      <c r="P122" s="5">
        <v>-208898000</v>
      </c>
      <c r="Q122" s="5">
        <v>-83068000</v>
      </c>
      <c r="R122" s="5">
        <v>-106008000</v>
      </c>
    </row>
    <row r="123" spans="2:18" ht="15.5" x14ac:dyDescent="0.35">
      <c r="C123" t="s">
        <v>1025</v>
      </c>
      <c r="F123" s="5">
        <v>92000000</v>
      </c>
      <c r="I123" s="5">
        <v>92000000</v>
      </c>
      <c r="J123" s="5">
        <v>-42738000</v>
      </c>
    </row>
    <row r="124" spans="2:18" ht="15.5" x14ac:dyDescent="0.35">
      <c r="C124" t="s">
        <v>404</v>
      </c>
      <c r="D124" s="5">
        <v>-2583030000</v>
      </c>
      <c r="E124" s="5">
        <v>2583030000</v>
      </c>
      <c r="F124" s="5">
        <v>2198224000</v>
      </c>
      <c r="I124" s="5">
        <v>2198224000</v>
      </c>
      <c r="J124" s="5">
        <v>6981915000</v>
      </c>
      <c r="K124" s="5">
        <v>55872035000</v>
      </c>
      <c r="L124" s="5">
        <v>22908606000</v>
      </c>
      <c r="M124" s="5">
        <v>-40565612000</v>
      </c>
      <c r="N124" s="5">
        <v>-16315401000</v>
      </c>
      <c r="O124" s="5">
        <v>12599600000</v>
      </c>
      <c r="P124" s="5">
        <v>-56921096000</v>
      </c>
      <c r="Q124" s="5">
        <v>5326974000</v>
      </c>
      <c r="R124" s="5">
        <v>-82864475000</v>
      </c>
    </row>
    <row r="125" spans="2:18" ht="15.5" x14ac:dyDescent="0.35">
      <c r="C125" t="s">
        <v>224</v>
      </c>
    </row>
    <row r="126" spans="2:18" ht="15.5" x14ac:dyDescent="0.35">
      <c r="C126" t="s">
        <v>172</v>
      </c>
      <c r="D126" s="5">
        <v>-29381113000</v>
      </c>
      <c r="E126" s="5">
        <v>-45510804000</v>
      </c>
      <c r="F126" s="5">
        <v>-64120409000</v>
      </c>
      <c r="G126" s="5">
        <v>-123648241000</v>
      </c>
      <c r="I126" s="5">
        <v>-244975358000</v>
      </c>
      <c r="J126" s="5">
        <v>-239041305000</v>
      </c>
      <c r="K126" s="5">
        <v>-132145712000</v>
      </c>
      <c r="L126" s="5">
        <v>-205372586000</v>
      </c>
      <c r="M126" s="5">
        <v>-117474147000</v>
      </c>
      <c r="N126" s="5">
        <v>-113752033000</v>
      </c>
      <c r="O126" s="5">
        <v>-39600629000</v>
      </c>
      <c r="P126" s="5">
        <v>-275976630000</v>
      </c>
      <c r="Q126" s="5">
        <v>439531825000</v>
      </c>
      <c r="R126" s="5">
        <v>-66609433000</v>
      </c>
    </row>
    <row r="127" spans="2:18" ht="15.5" x14ac:dyDescent="0.35">
      <c r="C127" t="s">
        <v>173</v>
      </c>
      <c r="F127" s="5">
        <v>-23867928000</v>
      </c>
      <c r="G127" s="5">
        <v>-2802723000</v>
      </c>
      <c r="I127" s="5">
        <v>-29710476000</v>
      </c>
      <c r="J127" s="5">
        <v>-26147743000</v>
      </c>
      <c r="K127" s="5">
        <v>-14522186000</v>
      </c>
      <c r="L127" s="5">
        <v>-3425613000</v>
      </c>
      <c r="M127" s="5">
        <v>-106540901000</v>
      </c>
      <c r="N127" s="5">
        <v>-1783766000</v>
      </c>
      <c r="O127" s="5">
        <v>-76724650000</v>
      </c>
      <c r="P127" s="5">
        <v>-35012931000</v>
      </c>
    </row>
    <row r="128" spans="2:18" ht="15.5" x14ac:dyDescent="0.35">
      <c r="C128" t="s">
        <v>175</v>
      </c>
      <c r="F128" s="5">
        <v>-23867928000</v>
      </c>
      <c r="G128" s="5">
        <v>-2802723000</v>
      </c>
      <c r="I128" s="5">
        <v>-29710476000</v>
      </c>
      <c r="J128" s="5">
        <v>-26147743000</v>
      </c>
      <c r="K128" s="5">
        <v>-14522186000</v>
      </c>
      <c r="L128" s="5">
        <v>-3425613000</v>
      </c>
      <c r="M128" s="5">
        <v>-106540901000</v>
      </c>
      <c r="N128" s="5">
        <v>-1783766000</v>
      </c>
      <c r="O128" s="5">
        <v>-76724650000</v>
      </c>
      <c r="P128" s="5">
        <v>-35012931000</v>
      </c>
    </row>
    <row r="129" spans="2:18" ht="15.5" x14ac:dyDescent="0.35">
      <c r="C129" t="s">
        <v>2286</v>
      </c>
    </row>
    <row r="130" spans="2:18" ht="15.5" x14ac:dyDescent="0.35">
      <c r="C130" t="s">
        <v>189</v>
      </c>
      <c r="D130" s="5">
        <v>-29381113000</v>
      </c>
      <c r="E130" s="5">
        <v>-45510804000</v>
      </c>
      <c r="F130" s="5">
        <v>-64120409000</v>
      </c>
      <c r="G130" s="5">
        <v>-123648241000</v>
      </c>
      <c r="I130" s="5">
        <v>-244975358000</v>
      </c>
      <c r="J130" s="5">
        <v>-239041305000</v>
      </c>
      <c r="K130" s="5">
        <v>-132145712000</v>
      </c>
      <c r="L130" s="5">
        <v>-205372586000</v>
      </c>
      <c r="M130" s="5">
        <v>-117474147000</v>
      </c>
      <c r="N130" s="5">
        <v>-113752033000</v>
      </c>
      <c r="O130" s="5">
        <v>-39600629000</v>
      </c>
      <c r="P130" s="5">
        <v>-275976630000</v>
      </c>
      <c r="Q130" s="5">
        <v>439531825000</v>
      </c>
      <c r="R130" s="5">
        <v>-66609433000</v>
      </c>
    </row>
    <row r="131" spans="2:18" ht="15.5" x14ac:dyDescent="0.35">
      <c r="C131" t="s">
        <v>2287</v>
      </c>
      <c r="Q131" s="5">
        <v>439531825000</v>
      </c>
    </row>
    <row r="132" spans="2:18" ht="15.5" x14ac:dyDescent="0.35">
      <c r="C132" t="s">
        <v>2288</v>
      </c>
      <c r="N132" s="5">
        <v>-1617838000</v>
      </c>
    </row>
    <row r="133" spans="2:18" ht="15.5" x14ac:dyDescent="0.35">
      <c r="C133" t="s">
        <v>210</v>
      </c>
      <c r="D133" s="5">
        <v>23253169000</v>
      </c>
      <c r="E133" s="5">
        <v>-23253169000</v>
      </c>
      <c r="F133" s="5">
        <v>-91626000</v>
      </c>
      <c r="G133" s="5">
        <v>-125073389000</v>
      </c>
      <c r="I133" s="5">
        <v>-125165015000</v>
      </c>
      <c r="J133" s="5">
        <v>-118252446000</v>
      </c>
      <c r="K133" s="5">
        <v>-93609923000</v>
      </c>
      <c r="L133" s="5">
        <v>-110548360000</v>
      </c>
      <c r="M133" s="5">
        <v>-71816854000</v>
      </c>
      <c r="N133" s="5">
        <v>-74501977000</v>
      </c>
      <c r="O133" s="5">
        <v>-39600629000</v>
      </c>
      <c r="P133" s="5">
        <v>-275976630000</v>
      </c>
      <c r="R133" s="5">
        <v>-66609433000</v>
      </c>
    </row>
    <row r="134" spans="2:18" ht="15.5" x14ac:dyDescent="0.35">
      <c r="C134" t="s">
        <v>190</v>
      </c>
      <c r="D134" s="5">
        <v>-23253169000</v>
      </c>
      <c r="G134" s="5">
        <v>20019001000</v>
      </c>
      <c r="L134" s="5">
        <v>-44380234000</v>
      </c>
    </row>
    <row r="135" spans="2:18" ht="15.5" x14ac:dyDescent="0.35">
      <c r="C135" t="s">
        <v>221</v>
      </c>
      <c r="F135" s="5">
        <v>2612562000</v>
      </c>
      <c r="I135" s="5">
        <v>2612562000</v>
      </c>
    </row>
    <row r="136" spans="2:18" ht="15.5" x14ac:dyDescent="0.35">
      <c r="C136" t="s">
        <v>435</v>
      </c>
      <c r="D136" s="5">
        <v>-29381113000</v>
      </c>
      <c r="E136" s="5">
        <v>-22257635000</v>
      </c>
      <c r="F136" s="5">
        <v>-66641345000</v>
      </c>
      <c r="G136" s="5">
        <v>-18593853000</v>
      </c>
      <c r="I136" s="5">
        <v>-122422905000</v>
      </c>
      <c r="J136" s="5">
        <v>-120788859000</v>
      </c>
      <c r="K136" s="5">
        <v>-38535789000</v>
      </c>
      <c r="L136" s="5">
        <v>-50443992000</v>
      </c>
      <c r="M136" s="5">
        <v>-45657293000</v>
      </c>
      <c r="N136" s="5">
        <v>-37632218000</v>
      </c>
    </row>
    <row r="137" spans="2:18" ht="15.5" x14ac:dyDescent="0.35">
      <c r="C137" t="s">
        <v>226</v>
      </c>
      <c r="D137" s="5">
        <v>-63880507000</v>
      </c>
      <c r="E137" s="5">
        <v>56583263000</v>
      </c>
      <c r="F137" s="5">
        <v>64724164000</v>
      </c>
      <c r="G137" s="5">
        <v>32279856000</v>
      </c>
      <c r="I137" s="5">
        <v>81042203000</v>
      </c>
      <c r="J137" s="5">
        <v>64267757000</v>
      </c>
      <c r="K137" s="5">
        <v>-162726277000</v>
      </c>
      <c r="L137" s="5">
        <v>-83910149000</v>
      </c>
      <c r="M137" s="5">
        <v>79433054000</v>
      </c>
      <c r="N137" s="5">
        <v>110039578000</v>
      </c>
      <c r="O137" s="5">
        <v>131281708000</v>
      </c>
      <c r="P137" s="5">
        <v>-153705938000</v>
      </c>
      <c r="Q137" s="5">
        <v>432382062000</v>
      </c>
      <c r="R137" s="5">
        <v>-31792237000</v>
      </c>
    </row>
    <row r="138" spans="2:18" ht="15.5" x14ac:dyDescent="0.35">
      <c r="C138" t="s">
        <v>227</v>
      </c>
      <c r="E138" s="5">
        <v>554126337000</v>
      </c>
      <c r="I138" s="5">
        <v>473084134000</v>
      </c>
      <c r="J138" s="5">
        <v>408816377000</v>
      </c>
      <c r="K138" s="5">
        <v>571726884000</v>
      </c>
      <c r="L138" s="5">
        <v>655637033000</v>
      </c>
      <c r="M138" s="5">
        <v>576203979000</v>
      </c>
      <c r="N138" s="5">
        <v>466164401000</v>
      </c>
      <c r="O138" s="5">
        <v>334882693000</v>
      </c>
      <c r="P138" s="5">
        <v>488588631000</v>
      </c>
      <c r="Q138" s="5">
        <v>56206569000</v>
      </c>
      <c r="R138" s="5">
        <v>87998806000</v>
      </c>
    </row>
    <row r="139" spans="2:18" ht="15.5" x14ac:dyDescent="0.35">
      <c r="C139" t="s">
        <v>225</v>
      </c>
    </row>
    <row r="140" spans="2:18" ht="15.5" x14ac:dyDescent="0.35">
      <c r="C140" t="s">
        <v>229</v>
      </c>
      <c r="D140" s="5">
        <v>-63880507000</v>
      </c>
      <c r="E140" s="5">
        <v>610709600000</v>
      </c>
      <c r="F140" s="5">
        <v>64724164000</v>
      </c>
      <c r="G140" s="5">
        <v>32279856000</v>
      </c>
      <c r="I140" s="5">
        <v>554126337000</v>
      </c>
      <c r="J140" s="5">
        <v>473084134000</v>
      </c>
      <c r="K140" s="5">
        <v>409000607000</v>
      </c>
      <c r="L140" s="5">
        <v>571726884000</v>
      </c>
      <c r="M140" s="5">
        <v>655637033000</v>
      </c>
      <c r="N140" s="5">
        <v>576203979000</v>
      </c>
      <c r="O140" s="5">
        <v>466164401000</v>
      </c>
      <c r="P140" s="5">
        <v>334882693000</v>
      </c>
      <c r="Q140" s="5">
        <v>488588631000</v>
      </c>
      <c r="R140" s="5">
        <v>56206569000</v>
      </c>
    </row>
    <row r="142" spans="2:18" ht="15.5" x14ac:dyDescent="0.35">
      <c r="B142" t="s">
        <v>230</v>
      </c>
      <c r="C142" t="s">
        <v>12</v>
      </c>
      <c r="D142" s="5">
        <v>5280000000</v>
      </c>
      <c r="E142" s="5">
        <v>5280000000</v>
      </c>
      <c r="F142" s="5">
        <v>5280000000</v>
      </c>
      <c r="G142" s="5">
        <v>5280000000</v>
      </c>
      <c r="I142" s="5">
        <v>5280000000</v>
      </c>
      <c r="J142" s="5">
        <v>5280000000</v>
      </c>
      <c r="K142" s="5">
        <v>5280000000</v>
      </c>
      <c r="L142" s="5">
        <v>5280000000</v>
      </c>
      <c r="M142" s="5">
        <v>5280000000</v>
      </c>
      <c r="N142" s="5">
        <v>5280000000</v>
      </c>
      <c r="O142" s="5">
        <v>5280000000</v>
      </c>
      <c r="P142" s="5">
        <v>5280000000</v>
      </c>
      <c r="Q142" s="5">
        <v>5280000000</v>
      </c>
      <c r="R142" s="5">
        <v>5280000000</v>
      </c>
    </row>
    <row r="143" spans="2:18" ht="15.5" x14ac:dyDescent="0.35">
      <c r="C143" t="s">
        <v>231</v>
      </c>
      <c r="D143" s="6">
        <v>4.25</v>
      </c>
      <c r="E143" s="6">
        <v>8.6199999999999992</v>
      </c>
      <c r="F143" s="6">
        <v>10.55</v>
      </c>
      <c r="G143" s="6">
        <v>9.58</v>
      </c>
    </row>
    <row r="144" spans="2:18" ht="15.5" x14ac:dyDescent="0.35">
      <c r="C144" t="s">
        <v>232</v>
      </c>
      <c r="D144" s="6">
        <v>77.180000000000007</v>
      </c>
      <c r="E144" s="6">
        <v>38.049999999999997</v>
      </c>
      <c r="F144" s="6">
        <v>33.93</v>
      </c>
      <c r="G144" s="6">
        <v>32.15</v>
      </c>
    </row>
    <row r="145" spans="3:7" ht="15.5" x14ac:dyDescent="0.35">
      <c r="C145" t="s">
        <v>67</v>
      </c>
      <c r="D145" s="6">
        <v>4.53</v>
      </c>
      <c r="E145" s="6">
        <v>4.99</v>
      </c>
      <c r="F145" s="6">
        <v>4.96</v>
      </c>
      <c r="G145" s="6">
        <v>4.29</v>
      </c>
    </row>
    <row r="146" spans="3:7" ht="15.5" x14ac:dyDescent="0.35">
      <c r="C146" t="s">
        <v>233</v>
      </c>
      <c r="D146" s="5">
        <v>63140000000</v>
      </c>
      <c r="E146" s="5">
        <v>82830000000</v>
      </c>
      <c r="F146" s="5">
        <v>152810000000</v>
      </c>
      <c r="G146" s="5">
        <v>90570000000</v>
      </c>
    </row>
    <row r="147" spans="3:7" ht="15.5" x14ac:dyDescent="0.35">
      <c r="C147" t="s">
        <v>234</v>
      </c>
      <c r="D147" s="6">
        <v>1.2800000000000001E-2</v>
      </c>
      <c r="E147" s="6">
        <v>2.5499999999999998E-2</v>
      </c>
      <c r="F147" s="6">
        <v>3.2500000000000001E-2</v>
      </c>
      <c r="G147" s="6">
        <v>2.9600000000000001E-2</v>
      </c>
    </row>
    <row r="148" spans="3:7" ht="15.5" x14ac:dyDescent="0.35">
      <c r="C148" t="s">
        <v>235</v>
      </c>
      <c r="D148" s="6">
        <v>1.6899999999999998E-2</v>
      </c>
      <c r="E148" s="6">
        <v>3.2400000000000005E-2</v>
      </c>
      <c r="F148" s="6">
        <v>4.0999999999999995E-2</v>
      </c>
      <c r="G148" s="6">
        <v>3.8199999999999998E-2</v>
      </c>
    </row>
    <row r="149" spans="3:7" ht="15.5" x14ac:dyDescent="0.35">
      <c r="C149" t="s">
        <v>236</v>
      </c>
      <c r="D149" s="6">
        <v>1.8000000000000002E-2</v>
      </c>
      <c r="E149" s="6">
        <v>3.9699999999999999E-2</v>
      </c>
      <c r="F149" s="6">
        <v>5.7500000000000002E-2</v>
      </c>
      <c r="G149" s="6">
        <v>4.5599999999999995E-2</v>
      </c>
    </row>
    <row r="150" spans="3:7" ht="15.5" x14ac:dyDescent="0.35">
      <c r="C150" t="s">
        <v>237</v>
      </c>
      <c r="D150" s="6">
        <v>29.17</v>
      </c>
      <c r="E150" s="6">
        <v>64.900000000000006</v>
      </c>
      <c r="F150" s="6">
        <v>14.2</v>
      </c>
      <c r="G150" s="6">
        <v>46.75</v>
      </c>
    </row>
    <row r="151" spans="3:7" ht="15.5" x14ac:dyDescent="0.35">
      <c r="C151" t="s">
        <v>443</v>
      </c>
      <c r="D151" s="5">
        <v>1326000000000</v>
      </c>
      <c r="E151" s="5">
        <v>1405000000000</v>
      </c>
      <c r="F151" s="5">
        <v>1360000000000</v>
      </c>
      <c r="G151" s="5">
        <v>1325000000000</v>
      </c>
    </row>
    <row r="152" spans="3:7" ht="15.5" x14ac:dyDescent="0.35">
      <c r="C152" t="s">
        <v>238</v>
      </c>
      <c r="D152" s="6">
        <v>1.31</v>
      </c>
      <c r="E152" s="6">
        <v>1.23</v>
      </c>
      <c r="F152" s="6">
        <v>1.39</v>
      </c>
      <c r="G152" s="6">
        <v>1.23</v>
      </c>
    </row>
    <row r="153" spans="3:7" ht="15.5" x14ac:dyDescent="0.35">
      <c r="C153" t="s">
        <v>239</v>
      </c>
      <c r="D153" s="6">
        <v>250.83</v>
      </c>
      <c r="E153" s="6">
        <v>265.93</v>
      </c>
      <c r="F153" s="6">
        <v>257.3</v>
      </c>
      <c r="G153" s="6">
        <v>250.66</v>
      </c>
    </row>
    <row r="154" spans="3:7" ht="15.5" x14ac:dyDescent="0.35">
      <c r="C154" t="s">
        <v>240</v>
      </c>
      <c r="D154" s="6">
        <v>1.31</v>
      </c>
      <c r="E154" s="6">
        <v>1.23</v>
      </c>
      <c r="F154" s="6">
        <v>1.39</v>
      </c>
      <c r="G154" s="6">
        <v>1.23</v>
      </c>
    </row>
    <row r="155" spans="3:7" ht="15.5" x14ac:dyDescent="0.35">
      <c r="C155" t="s">
        <v>241</v>
      </c>
      <c r="D155" s="6">
        <v>250.83</v>
      </c>
      <c r="E155" s="6">
        <v>265.93</v>
      </c>
      <c r="F155" s="6">
        <v>257.3</v>
      </c>
      <c r="G155" s="6">
        <v>250.66</v>
      </c>
    </row>
    <row r="156" spans="3:7" ht="15.5" x14ac:dyDescent="0.35">
      <c r="C156" t="s">
        <v>242</v>
      </c>
    </row>
    <row r="157" spans="3:7" ht="15.5" x14ac:dyDescent="0.35">
      <c r="C157" t="s">
        <v>243</v>
      </c>
    </row>
    <row r="158" spans="3:7" ht="15.5" x14ac:dyDescent="0.35">
      <c r="C158" t="s">
        <v>306</v>
      </c>
      <c r="D158" s="5">
        <v>1326000000000</v>
      </c>
      <c r="E158" s="5">
        <v>1405000000000</v>
      </c>
      <c r="F158" s="5">
        <v>1360000000000</v>
      </c>
      <c r="G158" s="5">
        <v>1325000000000</v>
      </c>
    </row>
    <row r="159" spans="3:7" ht="15.5" x14ac:dyDescent="0.35">
      <c r="C159" t="s">
        <v>24</v>
      </c>
    </row>
    <row r="160" spans="3:7" ht="15.5" x14ac:dyDescent="0.35">
      <c r="C160" t="s">
        <v>21</v>
      </c>
      <c r="D160" s="5">
        <v>-547000000000</v>
      </c>
      <c r="E160" s="5">
        <v>-611000000000</v>
      </c>
      <c r="F160" s="5">
        <v>-554000000000</v>
      </c>
      <c r="G160" s="5">
        <v>-489000000000</v>
      </c>
    </row>
    <row r="161" spans="3:18" ht="15.5" x14ac:dyDescent="0.35">
      <c r="C161" t="s">
        <v>245</v>
      </c>
      <c r="D161" s="5">
        <v>637000000000</v>
      </c>
      <c r="E161" s="5">
        <v>713000000000</v>
      </c>
      <c r="F161" s="5">
        <v>665000000000</v>
      </c>
      <c r="G161" s="5">
        <v>636000000000</v>
      </c>
    </row>
    <row r="162" spans="3:18" ht="15.5" x14ac:dyDescent="0.35">
      <c r="C162" t="s">
        <v>246</v>
      </c>
      <c r="D162" s="5">
        <v>-34000000000</v>
      </c>
      <c r="E162" s="5">
        <v>102000000000</v>
      </c>
      <c r="F162" s="5">
        <v>153000000000</v>
      </c>
      <c r="G162" s="5">
        <v>159000000000</v>
      </c>
    </row>
    <row r="163" spans="3:18" ht="15.5" x14ac:dyDescent="0.35">
      <c r="C163" t="s">
        <v>247</v>
      </c>
      <c r="F163" s="5">
        <v>-24000000000</v>
      </c>
      <c r="G163" s="5">
        <v>-3000000000</v>
      </c>
    </row>
    <row r="164" spans="3:18" ht="15.5" x14ac:dyDescent="0.35">
      <c r="C164" t="s">
        <v>13</v>
      </c>
      <c r="D164" s="5">
        <v>-34000000000</v>
      </c>
      <c r="E164" s="5">
        <v>102000000000</v>
      </c>
      <c r="F164" s="5">
        <v>129000000000</v>
      </c>
      <c r="G164" s="5">
        <v>156000000000</v>
      </c>
    </row>
    <row r="165" spans="3:18" ht="15.5" x14ac:dyDescent="0.35">
      <c r="C165" t="s">
        <v>16</v>
      </c>
      <c r="D165" s="6">
        <v>-6.53</v>
      </c>
      <c r="E165" s="6">
        <v>19.32</v>
      </c>
      <c r="F165" s="6">
        <v>24.38</v>
      </c>
      <c r="G165" s="6">
        <v>29.5</v>
      </c>
    </row>
    <row r="166" spans="3:18" ht="15.5" x14ac:dyDescent="0.35">
      <c r="C166" t="s">
        <v>52</v>
      </c>
      <c r="I166" s="6">
        <v>37.17</v>
      </c>
      <c r="J166" s="6">
        <v>31.57</v>
      </c>
      <c r="K166" s="6">
        <v>29.83</v>
      </c>
      <c r="L166" s="6">
        <v>28.51</v>
      </c>
      <c r="M166" s="6">
        <v>25.84</v>
      </c>
      <c r="N166" s="6">
        <v>15.18</v>
      </c>
      <c r="O166" s="6">
        <v>17.04</v>
      </c>
      <c r="P166" s="6">
        <v>13.78</v>
      </c>
      <c r="Q166" s="6">
        <v>22.79</v>
      </c>
      <c r="R166" s="6">
        <v>22.15</v>
      </c>
    </row>
    <row r="167" spans="3:18" ht="15.5" x14ac:dyDescent="0.35">
      <c r="C167" t="s">
        <v>66</v>
      </c>
      <c r="I167" s="6">
        <v>9.6300000000000008</v>
      </c>
      <c r="J167" s="6">
        <v>8.43</v>
      </c>
      <c r="K167" s="6">
        <v>9.39</v>
      </c>
      <c r="L167" s="6">
        <v>9.61</v>
      </c>
      <c r="M167" s="6">
        <v>11.38</v>
      </c>
      <c r="N167" s="6">
        <v>23.45</v>
      </c>
      <c r="O167" s="6">
        <v>10.27</v>
      </c>
      <c r="P167" s="6">
        <v>35.56</v>
      </c>
      <c r="Q167" s="6">
        <v>19.04</v>
      </c>
      <c r="R167" s="5">
        <v>0</v>
      </c>
    </row>
    <row r="168" spans="3:18" ht="15.5" x14ac:dyDescent="0.35">
      <c r="C168" t="s">
        <v>69</v>
      </c>
      <c r="I168" s="6">
        <v>1.28</v>
      </c>
      <c r="J168" s="6">
        <v>1.05</v>
      </c>
      <c r="K168" s="6">
        <v>1.3</v>
      </c>
      <c r="L168" s="6">
        <v>1.48</v>
      </c>
      <c r="M168" s="6">
        <v>1.89</v>
      </c>
      <c r="N168" s="6">
        <v>2.7</v>
      </c>
      <c r="O168" s="6">
        <v>1.36</v>
      </c>
      <c r="P168" s="6">
        <v>3.56</v>
      </c>
      <c r="Q168" s="6">
        <v>3.07</v>
      </c>
      <c r="R168" s="5">
        <v>0</v>
      </c>
    </row>
    <row r="169" spans="3:18" ht="15.5" x14ac:dyDescent="0.35">
      <c r="C169" t="s">
        <v>248</v>
      </c>
      <c r="I169" s="5">
        <v>409180000000</v>
      </c>
      <c r="J169" s="5">
        <v>364730000000</v>
      </c>
      <c r="K169" s="6">
        <v>261470000000.00003</v>
      </c>
      <c r="L169" s="6">
        <v>256480000000.00003</v>
      </c>
      <c r="M169" s="5">
        <v>242690000000</v>
      </c>
      <c r="N169" s="5">
        <v>161270000000</v>
      </c>
      <c r="O169" s="5">
        <v>138320000000</v>
      </c>
      <c r="P169" s="6">
        <v>131020000000.00002</v>
      </c>
    </row>
    <row r="170" spans="3:18" ht="15.5" x14ac:dyDescent="0.35">
      <c r="C170" t="s">
        <v>249</v>
      </c>
      <c r="I170" s="6">
        <v>0.11460000000000001</v>
      </c>
      <c r="J170" s="6">
        <v>0.1011</v>
      </c>
      <c r="K170" s="6">
        <v>0.1036</v>
      </c>
      <c r="L170" s="6">
        <v>0.1012</v>
      </c>
      <c r="M170" s="6">
        <v>9.5700000000000007E-2</v>
      </c>
      <c r="N170" s="6">
        <v>5.7000000000000002E-2</v>
      </c>
      <c r="O170" s="6">
        <v>7.0400000000000004E-2</v>
      </c>
      <c r="P170" s="6">
        <v>6.2800000000000009E-2</v>
      </c>
      <c r="Q170" s="6">
        <v>8.8800000000000004E-2</v>
      </c>
      <c r="R170" s="6">
        <v>0.1956</v>
      </c>
    </row>
    <row r="171" spans="3:18" ht="15.5" x14ac:dyDescent="0.35">
      <c r="C171" t="s">
        <v>250</v>
      </c>
      <c r="I171" s="6">
        <v>0.14449999999999999</v>
      </c>
      <c r="J171" s="6">
        <v>0.12939999999999999</v>
      </c>
      <c r="K171" s="6">
        <v>0.12710000000000002</v>
      </c>
      <c r="L171" s="6">
        <v>0.12590000000000001</v>
      </c>
      <c r="M171" s="6">
        <v>0.11810000000000001</v>
      </c>
      <c r="N171" s="6">
        <v>7.3499999999999996E-2</v>
      </c>
      <c r="O171" s="6">
        <v>8.3400000000000002E-2</v>
      </c>
      <c r="P171" s="6">
        <v>6.9900000000000004E-2</v>
      </c>
      <c r="Q171" s="6">
        <v>0.11990000000000001</v>
      </c>
      <c r="R171" s="6">
        <v>0.34759999999999996</v>
      </c>
    </row>
    <row r="172" spans="3:18" ht="15.5" x14ac:dyDescent="0.35">
      <c r="C172" t="s">
        <v>251</v>
      </c>
      <c r="I172" s="6">
        <v>0.18590000000000001</v>
      </c>
      <c r="J172" s="6">
        <v>0.16449999999999998</v>
      </c>
      <c r="K172" s="6">
        <v>0.15039999999999998</v>
      </c>
      <c r="L172" s="6">
        <v>0.14760000000000001</v>
      </c>
      <c r="M172" s="6">
        <v>0.13980000000000001</v>
      </c>
      <c r="N172" s="6">
        <v>8.1300000000000011E-2</v>
      </c>
      <c r="O172" s="6">
        <v>0.1023</v>
      </c>
      <c r="P172" s="6">
        <v>0.1002</v>
      </c>
      <c r="Q172" s="6">
        <v>0.24940000000000001</v>
      </c>
      <c r="R172" s="6">
        <v>1.0041</v>
      </c>
    </row>
    <row r="173" spans="3:18" ht="15.5" x14ac:dyDescent="0.35">
      <c r="C173" t="s">
        <v>252</v>
      </c>
      <c r="I173" s="6">
        <v>26.37</v>
      </c>
      <c r="J173" s="6">
        <v>18.760000000000002</v>
      </c>
      <c r="K173" s="6">
        <v>66.260000000000005</v>
      </c>
      <c r="L173" s="6">
        <v>82.19</v>
      </c>
      <c r="M173" s="6">
        <v>52.85</v>
      </c>
      <c r="N173" s="6">
        <v>19.309999999999999</v>
      </c>
      <c r="O173" s="6">
        <v>700.19</v>
      </c>
      <c r="P173" s="6">
        <v>490.3</v>
      </c>
      <c r="Q173" s="6">
        <v>2012.9</v>
      </c>
      <c r="R173" s="6">
        <v>1594.78</v>
      </c>
    </row>
    <row r="174" spans="3:18" ht="15.5" x14ac:dyDescent="0.35">
      <c r="C174" t="s">
        <v>63</v>
      </c>
      <c r="I174" s="6">
        <v>1.39</v>
      </c>
      <c r="J174" s="6">
        <v>1.0900000000000001</v>
      </c>
      <c r="K174" s="6">
        <v>1.19</v>
      </c>
      <c r="L174" s="6">
        <v>1.21</v>
      </c>
      <c r="M174" s="6">
        <v>1.34</v>
      </c>
      <c r="N174" s="6">
        <v>1.72</v>
      </c>
      <c r="O174" s="6">
        <v>0.86</v>
      </c>
      <c r="P174" s="6">
        <v>2.4900000000000002</v>
      </c>
      <c r="Q174" s="6">
        <v>2.2799999999999998</v>
      </c>
      <c r="R174" s="5">
        <v>0</v>
      </c>
    </row>
    <row r="175" spans="3:18" ht="15.5" x14ac:dyDescent="0.35">
      <c r="C175" t="s">
        <v>60</v>
      </c>
      <c r="I175" s="6">
        <v>257.3</v>
      </c>
      <c r="J175" s="6">
        <v>243.93</v>
      </c>
      <c r="K175" s="6">
        <v>234.73</v>
      </c>
      <c r="L175" s="6">
        <v>226.41</v>
      </c>
      <c r="M175" s="6">
        <v>218.82</v>
      </c>
      <c r="N175" s="6">
        <v>206.56</v>
      </c>
      <c r="O175" s="6">
        <v>204.25</v>
      </c>
      <c r="P175" s="6">
        <v>197.01</v>
      </c>
      <c r="Q175" s="6">
        <v>189.98</v>
      </c>
      <c r="R175" s="6">
        <v>63.72</v>
      </c>
    </row>
    <row r="176" spans="3:18" ht="15.5" x14ac:dyDescent="0.35">
      <c r="C176" t="s">
        <v>253</v>
      </c>
      <c r="I176" s="6">
        <v>1.39</v>
      </c>
      <c r="J176" s="6">
        <v>1.0900000000000001</v>
      </c>
      <c r="K176" s="6">
        <v>1.19</v>
      </c>
      <c r="L176" s="6">
        <v>1.21</v>
      </c>
      <c r="M176" s="6">
        <v>1.34</v>
      </c>
      <c r="N176" s="6">
        <v>1.72</v>
      </c>
      <c r="O176" s="6">
        <v>0.86</v>
      </c>
      <c r="P176" s="6">
        <v>2.4900000000000002</v>
      </c>
      <c r="Q176" s="6">
        <v>2.2799999999999998</v>
      </c>
      <c r="R176" s="5">
        <v>0</v>
      </c>
    </row>
    <row r="177" spans="3:18" ht="15.5" x14ac:dyDescent="0.35">
      <c r="C177" t="s">
        <v>254</v>
      </c>
      <c r="I177" s="6">
        <v>257.3</v>
      </c>
      <c r="J177" s="6">
        <v>243.93</v>
      </c>
      <c r="K177" s="6">
        <v>234.73</v>
      </c>
      <c r="L177" s="6">
        <v>226.41</v>
      </c>
      <c r="M177" s="6">
        <v>218.82</v>
      </c>
      <c r="N177" s="6">
        <v>206.56</v>
      </c>
      <c r="O177" s="6">
        <v>204.25</v>
      </c>
      <c r="P177" s="6">
        <v>197.01</v>
      </c>
      <c r="Q177" s="6">
        <v>189.98</v>
      </c>
      <c r="R177" s="6">
        <v>63.72</v>
      </c>
    </row>
    <row r="178" spans="3:18" ht="15.5" x14ac:dyDescent="0.35">
      <c r="C178" t="s">
        <v>255</v>
      </c>
    </row>
    <row r="179" spans="3:18" ht="15.5" x14ac:dyDescent="0.35">
      <c r="C179" t="s">
        <v>256</v>
      </c>
    </row>
    <row r="180" spans="3:18" ht="15.5" x14ac:dyDescent="0.35">
      <c r="C180" t="s">
        <v>26</v>
      </c>
    </row>
    <row r="181" spans="3:18" ht="15.5" x14ac:dyDescent="0.35">
      <c r="C181" t="s">
        <v>23</v>
      </c>
      <c r="I181" s="5">
        <v>-554000000000</v>
      </c>
      <c r="J181" s="5">
        <v>-473000000000</v>
      </c>
      <c r="K181" s="5">
        <v>-409000000000</v>
      </c>
      <c r="L181" s="5">
        <v>-572000000000</v>
      </c>
      <c r="M181" s="5">
        <v>-656000000000</v>
      </c>
      <c r="N181" s="5">
        <v>-576000000000</v>
      </c>
      <c r="O181" s="5">
        <v>-466000000000</v>
      </c>
      <c r="P181" s="5">
        <v>-335000000000</v>
      </c>
      <c r="Q181" s="5">
        <v>-489000000000</v>
      </c>
      <c r="R181" s="5">
        <v>-56000000000</v>
      </c>
    </row>
    <row r="182" spans="3:18" ht="15.5" x14ac:dyDescent="0.35">
      <c r="C182" t="s">
        <v>257</v>
      </c>
      <c r="I182" s="5">
        <v>665000000000</v>
      </c>
      <c r="J182" s="5">
        <v>585000000000</v>
      </c>
      <c r="K182" s="5">
        <v>615000000000</v>
      </c>
      <c r="L182" s="5">
        <v>628000000000</v>
      </c>
      <c r="M182" s="5">
        <v>587000000000</v>
      </c>
      <c r="N182" s="5">
        <v>530000000000</v>
      </c>
      <c r="O182" s="5">
        <v>562000000000</v>
      </c>
      <c r="P182" s="5">
        <v>624000000000</v>
      </c>
      <c r="Q182" s="5">
        <v>576000000000</v>
      </c>
      <c r="R182" s="5">
        <v>266000000000</v>
      </c>
    </row>
    <row r="183" spans="3:18" ht="15.5" x14ac:dyDescent="0.35">
      <c r="C183" t="s">
        <v>258</v>
      </c>
      <c r="I183" s="5">
        <v>356000000000</v>
      </c>
      <c r="J183" s="5">
        <v>329000000000</v>
      </c>
      <c r="K183" s="5">
        <v>-16000000000</v>
      </c>
      <c r="L183" s="5">
        <v>125000000000</v>
      </c>
      <c r="M183" s="5">
        <v>303000000000</v>
      </c>
      <c r="N183" s="5">
        <v>226000000000</v>
      </c>
      <c r="O183" s="5">
        <v>248000000000</v>
      </c>
      <c r="P183" s="5">
        <v>157000000000</v>
      </c>
      <c r="Q183" s="5">
        <v>-7000000000</v>
      </c>
      <c r="R183" s="5">
        <v>35000000000</v>
      </c>
    </row>
    <row r="184" spans="3:18" ht="15.5" x14ac:dyDescent="0.35">
      <c r="C184" t="s">
        <v>259</v>
      </c>
      <c r="I184" s="5">
        <v>-30000000000</v>
      </c>
      <c r="J184" s="5">
        <v>-26000000000</v>
      </c>
      <c r="K184" s="5">
        <v>-15000000000</v>
      </c>
      <c r="L184" s="5">
        <v>-3000000000</v>
      </c>
      <c r="M184" s="5">
        <v>-107000000000</v>
      </c>
      <c r="N184" s="5">
        <v>-2000000000</v>
      </c>
      <c r="O184" s="5">
        <v>-77000000000</v>
      </c>
      <c r="P184" s="5">
        <v>-35000000000</v>
      </c>
    </row>
    <row r="185" spans="3:18" ht="15.5" x14ac:dyDescent="0.35">
      <c r="C185" t="s">
        <v>15</v>
      </c>
      <c r="I185" s="5">
        <v>326000000000</v>
      </c>
      <c r="J185" s="5">
        <v>303000000000</v>
      </c>
      <c r="K185" s="5">
        <v>-31000000000</v>
      </c>
      <c r="L185" s="5">
        <v>121000000000</v>
      </c>
      <c r="M185" s="5">
        <v>197000000000</v>
      </c>
      <c r="N185" s="5">
        <v>224000000000</v>
      </c>
      <c r="O185" s="5">
        <v>171000000000</v>
      </c>
      <c r="P185" s="5">
        <v>122000000000</v>
      </c>
      <c r="Q185" s="5">
        <v>-7000000000</v>
      </c>
      <c r="R185" s="5">
        <v>35000000000</v>
      </c>
    </row>
    <row r="186" spans="3:18" ht="15.5" x14ac:dyDescent="0.35">
      <c r="C186" t="s">
        <v>17</v>
      </c>
      <c r="I186" s="6">
        <v>61.69</v>
      </c>
      <c r="J186" s="6">
        <v>57.39</v>
      </c>
      <c r="K186" s="6">
        <v>-5.79</v>
      </c>
      <c r="L186" s="6">
        <v>22.98</v>
      </c>
      <c r="M186" s="6">
        <v>37.26</v>
      </c>
      <c r="N186" s="6">
        <v>42.35</v>
      </c>
      <c r="O186" s="6">
        <v>32.33</v>
      </c>
      <c r="P186" s="6">
        <v>23.14</v>
      </c>
      <c r="Q186" s="6">
        <v>-1.35</v>
      </c>
      <c r="R186" s="6">
        <v>6.59</v>
      </c>
    </row>
  </sheetData>
  <pageMargins left="0.7" right="0.7" top="0.75" bottom="0.75" header="0.3" footer="0.3"/>
  <ignoredErrors>
    <ignoredError sqref="A1:R187" numberStoredAsText="1"/>
  </ignoredError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R27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2289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2290</v>
      </c>
      <c r="D2" s="2" vm="610">
        <f ca="1">IFERROR(_xlfn.STOCKHISTORY("XIDX:" &amp; $C$1, D3, , 0, 0, 1), "Libur")</f>
        <v>40</v>
      </c>
      <c r="E2" s="2" vm="381">
        <f ca="1">IFERROR(_xlfn.STOCKHISTORY("XIDX:" &amp; $C$1, E3, , 0, 0, 1), "Libur")</f>
        <v>37</v>
      </c>
      <c r="H2" s="2" vm="381">
        <f ca="1">IFERROR(INDEX(D2:G2,COUNT(D2:G2)),"")</f>
        <v>37</v>
      </c>
      <c r="I2" s="2" vm="392">
        <f t="shared" ref="I2:R2" ca="1" si="0">IFERROR(_xlfn.STOCKHISTORY("XIDX:" &amp; $C$1, I1, , 0, 0, 1), "Libur")</f>
        <v>41</v>
      </c>
      <c r="J2" s="2" vm="11">
        <f t="shared" ca="1" si="0"/>
        <v>50</v>
      </c>
      <c r="K2" s="2" vm="11">
        <f t="shared" ca="1" si="0"/>
        <v>50</v>
      </c>
      <c r="L2" s="2" vm="14">
        <f t="shared" ca="1" si="0"/>
        <v>87</v>
      </c>
      <c r="M2" s="2" vm="75">
        <f t="shared" ca="1" si="0"/>
        <v>282</v>
      </c>
      <c r="N2" s="2" vm="436">
        <f t="shared" ca="1" si="0"/>
        <v>555</v>
      </c>
      <c r="O2" s="2" vm="611">
        <f t="shared" ca="1" si="0"/>
        <v>1100</v>
      </c>
      <c r="P2" s="2" vm="612">
        <f t="shared" ca="1" si="0"/>
        <v>5350</v>
      </c>
      <c r="Q2" s="2" vm="210">
        <f t="shared" ca="1" si="0"/>
        <v>254</v>
      </c>
      <c r="R2" s="2" t="str">
        <f t="shared" ca="1" si="0"/>
        <v>Libur</v>
      </c>
    </row>
    <row r="3" spans="1:18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8" ht="15.5" x14ac:dyDescent="0.35">
      <c r="B4" t="s">
        <v>5</v>
      </c>
      <c r="C4" t="s">
        <v>6</v>
      </c>
      <c r="D4" s="2">
        <f>IFERROR(INDEX(D51:D500,MATCH($C$4,$C$51:$C$500,0)),"")</f>
        <v>140108663862</v>
      </c>
      <c r="E4" s="2">
        <f>IFERROR(INDEX(E51:E500,MATCH($C$4,$C$51:$C$500,0)),"")</f>
        <v>62151257478</v>
      </c>
      <c r="H4" s="2">
        <f>IFERROR(SUM(D4:G4)*(4/MAX(1,COUNT(D4:G4))),"")</f>
        <v>404519842680</v>
      </c>
      <c r="I4" s="2">
        <f t="shared" ref="I4:R4" si="1">IFERROR(INDEX(I51:I500,MATCH($C$4,$C$51:$C$500,0)),"")</f>
        <v>232835392353</v>
      </c>
      <c r="J4" s="2">
        <f t="shared" si="1"/>
        <v>246983652207</v>
      </c>
      <c r="K4" s="2">
        <f t="shared" si="1"/>
        <v>273941926884</v>
      </c>
      <c r="L4" s="2">
        <f t="shared" si="1"/>
        <v>228289602674</v>
      </c>
      <c r="M4" s="2">
        <f t="shared" si="1"/>
        <v>161842458341</v>
      </c>
      <c r="N4" s="2">
        <f t="shared" si="1"/>
        <v>46602172890</v>
      </c>
      <c r="O4" s="2">
        <f t="shared" si="1"/>
        <v>62720091934</v>
      </c>
      <c r="P4" s="2">
        <f t="shared" si="1"/>
        <v>176509268479</v>
      </c>
      <c r="Q4" s="2">
        <f t="shared" si="1"/>
        <v>135431651945</v>
      </c>
      <c r="R4" s="2">
        <f t="shared" si="1"/>
        <v>66448550456</v>
      </c>
    </row>
    <row r="5" spans="1:18" ht="15.5" x14ac:dyDescent="0.35">
      <c r="B5" t="s">
        <v>7</v>
      </c>
      <c r="C5" t="s">
        <v>8</v>
      </c>
      <c r="D5" s="2">
        <f>IFERROR(INDEX(D51:D500,MATCH($C$5,$C$51:$C$500,0)),"")</f>
        <v>9351758922</v>
      </c>
      <c r="E5" s="2">
        <f>IFERROR(INDEX(E51:E500,MATCH($C$5,$C$51:$C$500,0)),"")</f>
        <v>-2634087112</v>
      </c>
      <c r="H5" s="2">
        <f>IFERROR(SUM(D5:G5)*(4/MAX(1,COUNT(D5:G5))),"")</f>
        <v>13435343620</v>
      </c>
      <c r="I5" s="2">
        <f t="shared" ref="I5:R5" si="2">IFERROR(INDEX(I51:I500,MATCH($C$5,$C$51:$C$500,0)),"")</f>
        <v>490328260</v>
      </c>
      <c r="J5" s="2">
        <f t="shared" si="2"/>
        <v>239485694</v>
      </c>
      <c r="K5" s="2">
        <f t="shared" si="2"/>
        <v>9104947914</v>
      </c>
      <c r="L5" s="2">
        <f t="shared" si="2"/>
        <v>4891892110</v>
      </c>
      <c r="M5" s="2">
        <f t="shared" si="2"/>
        <v>559143571</v>
      </c>
      <c r="N5" s="2">
        <f t="shared" si="2"/>
        <v>-14392168695</v>
      </c>
      <c r="O5" s="2">
        <f t="shared" si="2"/>
        <v>-11482858650</v>
      </c>
      <c r="P5" s="2">
        <f t="shared" si="2"/>
        <v>-7416018629</v>
      </c>
      <c r="Q5" s="2">
        <f t="shared" si="2"/>
        <v>126098913</v>
      </c>
      <c r="R5" s="2">
        <f t="shared" si="2"/>
        <v>-10584169420</v>
      </c>
    </row>
    <row r="6" spans="1:18" ht="15.5" x14ac:dyDescent="0.35">
      <c r="B6" t="s">
        <v>9</v>
      </c>
      <c r="C6" t="s">
        <v>10</v>
      </c>
      <c r="D6" s="2">
        <f>IFERROR(INDEX(D51:D500,MATCH($C$6,$C$51:$C$500,0)),"")</f>
        <v>72643152700</v>
      </c>
      <c r="E6" s="2">
        <f>IFERROR(INDEX(E51:E500,MATCH($C$6,$C$51:$C$500,0)),"")</f>
        <v>63291197362</v>
      </c>
      <c r="H6" s="2">
        <f>IFERROR(INDEX(D6:G6,COUNT(D6:G6)),"")</f>
        <v>63291197362</v>
      </c>
      <c r="I6" s="2">
        <f t="shared" ref="I6:R6" si="3">IFERROR(INDEX(I51:I500,MATCH($C$6,$C$51:$C$500,0)),"")</f>
        <v>65925331298</v>
      </c>
      <c r="J6" s="2">
        <f t="shared" si="3"/>
        <v>65434814125</v>
      </c>
      <c r="K6" s="2">
        <f t="shared" si="3"/>
        <v>66832180628</v>
      </c>
      <c r="L6" s="2">
        <f t="shared" si="3"/>
        <v>61178353928</v>
      </c>
      <c r="M6" s="2">
        <f t="shared" si="3"/>
        <v>65022002999</v>
      </c>
      <c r="N6" s="2">
        <f t="shared" si="3"/>
        <v>63670233322</v>
      </c>
      <c r="O6" s="2">
        <f t="shared" si="3"/>
        <v>84232092402</v>
      </c>
      <c r="P6" s="2">
        <f t="shared" si="3"/>
        <v>88450301317</v>
      </c>
      <c r="Q6" s="2">
        <f t="shared" si="3"/>
        <v>95866292830</v>
      </c>
      <c r="R6" s="2">
        <f t="shared" si="3"/>
        <v>-25769487065</v>
      </c>
    </row>
    <row r="7" spans="1:18" ht="15.5" x14ac:dyDescent="0.35">
      <c r="B7" t="s">
        <v>11</v>
      </c>
      <c r="C7" t="s">
        <v>12</v>
      </c>
      <c r="D7" s="3">
        <f>IFERROR(INDEX(D51:D500,MATCH($C$7,$C$51:$C$500,0))/1000000000,"")</f>
        <v>1.17</v>
      </c>
      <c r="E7" s="3">
        <f>IFERROR(INDEX(E51:E500,MATCH($C$7,$C$51:$C$500,0))/1000000000,"")</f>
        <v>1.17</v>
      </c>
      <c r="H7" s="3">
        <f>IFERROR(INDEX(D7:G7,COUNT(D7:G7)),"")</f>
        <v>1.17</v>
      </c>
      <c r="I7" s="3">
        <f t="shared" ref="I7:R7" si="4">IFERROR(INDEX(I51:I500,MATCH($C$7,$C$51:$C$500,0))/1000000000,"")</f>
        <v>1.17</v>
      </c>
      <c r="J7" s="3">
        <f t="shared" si="4"/>
        <v>1.17</v>
      </c>
      <c r="K7" s="3">
        <f t="shared" si="4"/>
        <v>1.17</v>
      </c>
      <c r="L7" s="3">
        <f t="shared" si="4"/>
        <v>1.17</v>
      </c>
      <c r="M7" s="3">
        <f t="shared" si="4"/>
        <v>1.17</v>
      </c>
      <c r="N7" s="3">
        <f t="shared" si="4"/>
        <v>1.17</v>
      </c>
      <c r="O7" s="3">
        <f t="shared" si="4"/>
        <v>1.17</v>
      </c>
      <c r="P7" s="3">
        <f t="shared" si="4"/>
        <v>1.17</v>
      </c>
      <c r="Q7" s="3">
        <f t="shared" si="4"/>
        <v>1.17</v>
      </c>
      <c r="R7" s="3">
        <f t="shared" si="4"/>
        <v>0.14000000000000001</v>
      </c>
    </row>
    <row r="8" spans="1:18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-9000000000</v>
      </c>
      <c r="E8" s="2">
        <f>IFERROR(INDEX(E51:E500,MATCH("Free cash flow (Quarter)",$C$51:$C$500,0)),"")</f>
        <v>6000000000</v>
      </c>
      <c r="H8" s="2">
        <f>IFERROR(INDEX(D8:G8,COUNT(D8:G8)),"")</f>
        <v>6000000000</v>
      </c>
      <c r="I8" s="2">
        <f t="shared" ref="I8:R8" si="5">IFERROR(INDEX(I51:I500,MATCH($C$8,$C$51:$C$500,0)),"")</f>
        <v>-7000000000</v>
      </c>
      <c r="J8" s="2">
        <f t="shared" si="5"/>
        <v>-1000000000</v>
      </c>
      <c r="K8" s="2">
        <f t="shared" si="5"/>
        <v>11000000000</v>
      </c>
      <c r="L8" s="2">
        <f t="shared" si="5"/>
        <v>12000000000</v>
      </c>
      <c r="M8" s="2">
        <f t="shared" si="5"/>
        <v>-13000000000</v>
      </c>
      <c r="N8" s="2">
        <f t="shared" si="5"/>
        <v>10000000000</v>
      </c>
      <c r="O8" s="2">
        <f t="shared" si="5"/>
        <v>-13000000000</v>
      </c>
      <c r="P8" s="2">
        <f t="shared" si="5"/>
        <v>-37000000000</v>
      </c>
      <c r="Q8" s="2">
        <f t="shared" si="5"/>
        <v>-32000000000</v>
      </c>
      <c r="R8" s="2">
        <f t="shared" si="5"/>
        <v>-10000000000</v>
      </c>
    </row>
    <row r="9" spans="1:18" ht="15.5" x14ac:dyDescent="0.35">
      <c r="A9" t="s">
        <v>16</v>
      </c>
      <c r="C9" t="s">
        <v>17</v>
      </c>
      <c r="D9" s="3">
        <f>IFERROR(INDEX(D51:D500,MATCH("Free cash flow per share (Quarter)",$C$51:$C$500,0)),"")</f>
        <v>-7.57</v>
      </c>
      <c r="E9" s="3">
        <f>IFERROR(INDEX(E51:E500,MATCH("Free cash flow per share (Quarter)",$C$51:$C$500,0)),"")</f>
        <v>5.15</v>
      </c>
      <c r="H9" s="3">
        <f>IFERROR(INDEX(D9:G9,COUNT(D9:G9)),"")</f>
        <v>5.15</v>
      </c>
      <c r="I9" s="3">
        <f t="shared" ref="I9:R9" si="6">IFERROR(INDEX(I51:I500,MATCH($C$9,$C$51:$C$500,0)),"")</f>
        <v>-5.9</v>
      </c>
      <c r="J9" s="3">
        <f t="shared" si="6"/>
        <v>-1.22</v>
      </c>
      <c r="K9" s="3">
        <f t="shared" si="6"/>
        <v>9.43</v>
      </c>
      <c r="L9" s="3">
        <f t="shared" si="6"/>
        <v>10.47</v>
      </c>
      <c r="M9" s="3">
        <f t="shared" si="6"/>
        <v>-11.19</v>
      </c>
      <c r="N9" s="3">
        <f t="shared" si="6"/>
        <v>8.51</v>
      </c>
      <c r="O9" s="3">
        <f t="shared" si="6"/>
        <v>-10.79</v>
      </c>
      <c r="P9" s="3">
        <f t="shared" si="6"/>
        <v>-31.6</v>
      </c>
      <c r="Q9" s="3">
        <f t="shared" si="6"/>
        <v>-27.47</v>
      </c>
      <c r="R9" s="3">
        <f t="shared" si="6"/>
        <v>-70.66</v>
      </c>
    </row>
    <row r="10" spans="1:18" ht="15.5" x14ac:dyDescent="0.35">
      <c r="C10" t="s">
        <v>18</v>
      </c>
      <c r="D10" s="3">
        <f ca="1">IFERROR(IF(D9=0,"",D2/D9),"")</f>
        <v>-5.2840158520475562</v>
      </c>
      <c r="E10" s="3">
        <f ca="1">IFERROR(IF(E9=0,"",E2/E9),"")</f>
        <v>7.1844660194174752</v>
      </c>
      <c r="I10" s="3">
        <f t="shared" ref="I10:R10" ca="1" si="7">IFERROR(IF(I9=0,"",I2/I9),"")</f>
        <v>-6.9491525423728806</v>
      </c>
      <c r="J10" s="3">
        <f t="shared" ca="1" si="7"/>
        <v>-40.983606557377051</v>
      </c>
      <c r="K10" s="3">
        <f t="shared" ca="1" si="7"/>
        <v>5.3022269353128317</v>
      </c>
      <c r="L10" s="3">
        <f t="shared" ca="1" si="7"/>
        <v>8.3094555873925504</v>
      </c>
      <c r="M10" s="3">
        <f t="shared" ca="1" si="7"/>
        <v>-25.201072386058982</v>
      </c>
      <c r="N10" s="3">
        <f t="shared" ca="1" si="7"/>
        <v>65.217391304347828</v>
      </c>
      <c r="O10" s="3">
        <f t="shared" ca="1" si="7"/>
        <v>-101.94624652455978</v>
      </c>
      <c r="P10" s="3">
        <f t="shared" ca="1" si="7"/>
        <v>-169.30379746835442</v>
      </c>
      <c r="Q10" s="3">
        <f t="shared" ca="1" si="7"/>
        <v>-9.2464506734619594</v>
      </c>
      <c r="R10" s="3" t="str">
        <f t="shared" ca="1" si="7"/>
        <v/>
      </c>
    </row>
    <row r="11" spans="1:18" ht="15.5" x14ac:dyDescent="0.35">
      <c r="B11" t="s">
        <v>19</v>
      </c>
      <c r="C11" t="s">
        <v>20</v>
      </c>
      <c r="D11" s="2">
        <f>IFERROR(INDEX(D51:D500,MATCH($C$11,$C$51:$C$500,0)),"")</f>
        <v>639182954</v>
      </c>
      <c r="E11" s="2">
        <f>IFERROR(INDEX(E51:E500,MATCH($C$11,$C$51:$C$500,0)),"")</f>
        <v>6422575185</v>
      </c>
      <c r="H11" s="2">
        <f>IFERROR(INDEX(D11:G11,COUNT(D11:G11)),"")</f>
        <v>6422575185</v>
      </c>
      <c r="I11" s="2">
        <f t="shared" ref="I11:R11" si="8">IFERROR(INDEX(I51:I500,MATCH($C$11,$C$51:$C$500,0)),"")</f>
        <v>2550895976</v>
      </c>
      <c r="J11" s="2">
        <f t="shared" si="8"/>
        <v>2946522627</v>
      </c>
      <c r="K11" s="2">
        <f t="shared" si="8"/>
        <v>16869959323</v>
      </c>
      <c r="L11" s="2">
        <f t="shared" si="8"/>
        <v>4672896717</v>
      </c>
      <c r="M11" s="2">
        <f t="shared" si="8"/>
        <v>1474223877</v>
      </c>
      <c r="N11" s="2">
        <f t="shared" si="8"/>
        <v>15176400758</v>
      </c>
      <c r="O11" s="2">
        <f t="shared" si="8"/>
        <v>7158037870</v>
      </c>
      <c r="P11" s="2">
        <f t="shared" si="8"/>
        <v>15144132006</v>
      </c>
      <c r="Q11" s="2">
        <f t="shared" si="8"/>
        <v>65235570190</v>
      </c>
      <c r="R11" s="2">
        <f t="shared" si="8"/>
        <v>4667697507</v>
      </c>
    </row>
    <row r="12" spans="1:18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21000000000</v>
      </c>
      <c r="E12" s="2">
        <f>IFERROR(INDEX(E51:E500,MATCH("Net Debt (Quarter)",$C$51:$C$500,0)),"")</f>
        <v>12000000000</v>
      </c>
      <c r="H12" s="2">
        <f>IFERROR(INDEX(D12:G12,COUNT(D12:G12)),"")</f>
        <v>12000000000</v>
      </c>
      <c r="I12" s="2">
        <f t="shared" ref="I12:R12" si="9">IFERROR(INDEX(I51:I500,MATCH($C$12,$C$51:$C$500,0)),"")</f>
        <v>18000000000</v>
      </c>
      <c r="J12" s="2">
        <f t="shared" si="9"/>
        <v>9000000000</v>
      </c>
      <c r="K12" s="2">
        <f t="shared" si="9"/>
        <v>2000000000</v>
      </c>
      <c r="L12" s="2">
        <f t="shared" si="9"/>
        <v>9000000000</v>
      </c>
      <c r="M12" s="2">
        <f t="shared" si="9"/>
        <v>15000000000</v>
      </c>
      <c r="N12" s="2">
        <f t="shared" si="9"/>
        <v>0</v>
      </c>
      <c r="O12" s="2">
        <f t="shared" si="9"/>
        <v>9000000000</v>
      </c>
      <c r="P12" s="2">
        <f t="shared" si="9"/>
        <v>-15000000000</v>
      </c>
      <c r="Q12" s="2">
        <f t="shared" si="9"/>
        <v>-57000000000</v>
      </c>
      <c r="R12" s="2">
        <f t="shared" si="9"/>
        <v>31000000000</v>
      </c>
    </row>
    <row r="13" spans="1:18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21000000000</v>
      </c>
      <c r="E13" s="2">
        <f>IFERROR(INDEX(E51:E500,MATCH("Total Debt (Quarter)",$C$51:$C$500,0)),"")</f>
        <v>18000000000</v>
      </c>
      <c r="H13" s="2">
        <f>IFERROR(INDEX(D13:G13,COUNT(D13:G13)),"")</f>
        <v>18000000000</v>
      </c>
      <c r="I13" s="2">
        <f t="shared" ref="I13:R13" si="10">IFERROR(INDEX(I51:I500,MATCH($C$13,$C$51:$C$500,0)),"")</f>
        <v>21000000000</v>
      </c>
      <c r="J13" s="2">
        <f t="shared" si="10"/>
        <v>12000000000</v>
      </c>
      <c r="K13" s="2">
        <f t="shared" si="10"/>
        <v>19000000000</v>
      </c>
      <c r="L13" s="2">
        <f t="shared" si="10"/>
        <v>14000000000</v>
      </c>
      <c r="M13" s="2">
        <f t="shared" si="10"/>
        <v>16000000000</v>
      </c>
      <c r="N13" s="2">
        <f t="shared" si="10"/>
        <v>15000000000</v>
      </c>
      <c r="O13" s="2">
        <f t="shared" si="10"/>
        <v>16000000000</v>
      </c>
      <c r="P13" s="2">
        <f t="shared" si="10"/>
        <v>0</v>
      </c>
      <c r="Q13" s="2">
        <f t="shared" si="10"/>
        <v>8000000000</v>
      </c>
      <c r="R13" s="2">
        <f t="shared" si="10"/>
        <v>36000000000</v>
      </c>
    </row>
    <row r="14" spans="1:18" ht="15.5" x14ac:dyDescent="0.35">
      <c r="C14" t="s">
        <v>27</v>
      </c>
      <c r="D14" s="2">
        <f>IFERROR(INDEX(D51:D500,MATCH($C$14,$C$51:$C$500,0)),"")</f>
        <v>325092157</v>
      </c>
      <c r="E14" s="2">
        <f>IFERROR(INDEX(E51:E500,MATCH($C$14,$C$51:$C$500,0)),"")</f>
        <v>-325092157</v>
      </c>
      <c r="H14" s="2">
        <f>IFERROR(SUM(D14:G14)*(4/MAX(1,COUNT(D14:G14))),"")</f>
        <v>0</v>
      </c>
      <c r="I14" s="2">
        <f t="shared" ref="I14:R14" si="11">IFERROR(INDEX(I51:I500,MATCH($C$14,$C$51:$C$500,0)),"")</f>
        <v>-1108505570</v>
      </c>
      <c r="J14" s="2">
        <f t="shared" si="11"/>
        <v>-1245510817</v>
      </c>
      <c r="K14" s="2">
        <f t="shared" si="11"/>
        <v>-954625705</v>
      </c>
      <c r="L14" s="2">
        <f t="shared" si="11"/>
        <v>-1556175271</v>
      </c>
      <c r="M14" s="2">
        <f t="shared" si="11"/>
        <v>-1967084737</v>
      </c>
      <c r="N14" s="2">
        <f t="shared" si="11"/>
        <v>-2355719497</v>
      </c>
      <c r="O14" s="2">
        <f t="shared" si="11"/>
        <v>-1195372487</v>
      </c>
      <c r="P14" s="2">
        <f t="shared" si="11"/>
        <v>-804580594</v>
      </c>
      <c r="Q14" s="2">
        <f t="shared" si="11"/>
        <v>0</v>
      </c>
      <c r="R14" s="2">
        <f t="shared" si="11"/>
        <v>0</v>
      </c>
    </row>
    <row r="15" spans="1:18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R15" si="12">IFERROR(INDEX(I51:I500,MATCH($C$15,$C$51:$C$500,0)),"")</f>
        <v>-357785647</v>
      </c>
      <c r="J15" s="2">
        <f t="shared" si="12"/>
        <v>-772270734</v>
      </c>
      <c r="K15" s="2">
        <f t="shared" si="12"/>
        <v>710697556</v>
      </c>
      <c r="L15" s="2">
        <f t="shared" si="12"/>
        <v>-691076264</v>
      </c>
      <c r="M15" s="2">
        <f t="shared" si="12"/>
        <v>-81097815</v>
      </c>
      <c r="N15" s="2">
        <f t="shared" si="12"/>
        <v>50567723</v>
      </c>
      <c r="O15" s="2">
        <f t="shared" si="12"/>
        <v>-368456215</v>
      </c>
      <c r="P15" s="2">
        <f t="shared" si="12"/>
        <v>-916274614</v>
      </c>
      <c r="Q15" s="2">
        <f t="shared" si="12"/>
        <v>1016112114</v>
      </c>
      <c r="R15" s="2">
        <f t="shared" si="12"/>
        <v>3239966026</v>
      </c>
    </row>
    <row r="16" spans="1:18" ht="15.5" x14ac:dyDescent="0.35">
      <c r="C16" t="s">
        <v>29</v>
      </c>
      <c r="D16" s="2">
        <f>IFERROR(INDEX(D51:D500,MATCH($C$16,$C$51:$C$500,0)),"")</f>
        <v>9381915548</v>
      </c>
      <c r="E16" s="2">
        <f>IFERROR(INDEX(E51:E500,MATCH($C$16,$C$51:$C$500,0)),"")</f>
        <v>-2593473934</v>
      </c>
      <c r="H16" s="2">
        <f>IFERROR(SUM(D16:G16)*(4/MAX(1,COUNT(D16:G16))),"")</f>
        <v>13576883228</v>
      </c>
      <c r="I16" s="2">
        <f t="shared" ref="I16:R16" si="13">IFERROR(INDEX(I51:I500,MATCH($C$16,$C$51:$C$500,0)),"")</f>
        <v>-10794477995</v>
      </c>
      <c r="J16" s="2">
        <f t="shared" si="13"/>
        <v>423285790</v>
      </c>
      <c r="K16" s="2">
        <f t="shared" si="13"/>
        <v>8493406377</v>
      </c>
      <c r="L16" s="2">
        <f t="shared" si="13"/>
        <v>5623830892</v>
      </c>
      <c r="M16" s="2">
        <f t="shared" si="13"/>
        <v>1360041342</v>
      </c>
      <c r="N16" s="2">
        <f t="shared" si="13"/>
        <v>-16008559329</v>
      </c>
      <c r="O16" s="2">
        <f t="shared" si="13"/>
        <v>-9889142889</v>
      </c>
      <c r="P16" s="2">
        <f t="shared" si="13"/>
        <v>-7468892901</v>
      </c>
      <c r="Q16" s="2">
        <f t="shared" si="13"/>
        <v>-645202337</v>
      </c>
      <c r="R16" s="2">
        <f t="shared" si="13"/>
        <v>-13622400552</v>
      </c>
    </row>
    <row r="17" spans="1:18" ht="15.5" x14ac:dyDescent="0.35">
      <c r="A17" t="s">
        <v>30</v>
      </c>
    </row>
    <row r="18" spans="1:18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</row>
    <row r="19" spans="1:18" ht="15.5" x14ac:dyDescent="0.35">
      <c r="A19" t="s">
        <v>44</v>
      </c>
      <c r="C19" t="s">
        <v>45</v>
      </c>
    </row>
    <row r="20" spans="1:18" ht="15.5" x14ac:dyDescent="0.35">
      <c r="A20" t="s">
        <v>46</v>
      </c>
      <c r="C20" t="s">
        <v>47</v>
      </c>
      <c r="D20" s="2">
        <f ca="1">IFERROR(D21*D2,"")</f>
        <v>46800000000</v>
      </c>
      <c r="E20" s="2">
        <f ca="1">IFERROR(E21*E2,"")</f>
        <v>43290000000</v>
      </c>
      <c r="H20" s="2">
        <f t="shared" ref="H20:R20" ca="1" si="14">IFERROR(H21*H2,"")</f>
        <v>43290000000</v>
      </c>
      <c r="I20" s="2">
        <f t="shared" ca="1" si="14"/>
        <v>47970000000</v>
      </c>
      <c r="J20" s="2">
        <f t="shared" ca="1" si="14"/>
        <v>58500000000</v>
      </c>
      <c r="K20" s="2">
        <f t="shared" ca="1" si="14"/>
        <v>58500000000</v>
      </c>
      <c r="L20" s="2">
        <f t="shared" ca="1" si="14"/>
        <v>101790000000</v>
      </c>
      <c r="M20" s="2">
        <f t="shared" ca="1" si="14"/>
        <v>329940000000</v>
      </c>
      <c r="N20" s="2">
        <f t="shared" ca="1" si="14"/>
        <v>649350000000</v>
      </c>
      <c r="O20" s="2">
        <f t="shared" ca="1" si="14"/>
        <v>1287000000000</v>
      </c>
      <c r="P20" s="2">
        <f t="shared" ca="1" si="14"/>
        <v>6259500000000</v>
      </c>
      <c r="Q20" s="2">
        <f t="shared" ca="1" si="14"/>
        <v>297180000000</v>
      </c>
      <c r="R20" s="2" t="str">
        <f t="shared" ca="1" si="14"/>
        <v/>
      </c>
    </row>
    <row r="21" spans="1:18" ht="15.5" x14ac:dyDescent="0.35">
      <c r="C21" t="s">
        <v>12</v>
      </c>
      <c r="D21" s="2">
        <f>IFERROR(INDEX(D51:D500,MATCH($C$7,$C$51:$C$500,0)),"")</f>
        <v>1170000000</v>
      </c>
      <c r="E21" s="2">
        <f>IFERROR(INDEX(E51:E500,MATCH($C$7,$C$51:$C$500,0)),"")</f>
        <v>1170000000</v>
      </c>
      <c r="H21" s="2">
        <f>IFERROR(INDEX(D21:G21,COUNT(D21:G21)),"")</f>
        <v>1170000000</v>
      </c>
      <c r="I21" s="2">
        <f t="shared" ref="I21:R21" si="15">IFERROR(INDEX(I51:I500,MATCH($C$7,$C$51:$C$500,0)),"")</f>
        <v>1170000000</v>
      </c>
      <c r="J21" s="2">
        <f t="shared" si="15"/>
        <v>1170000000</v>
      </c>
      <c r="K21" s="2">
        <f t="shared" si="15"/>
        <v>1170000000</v>
      </c>
      <c r="L21" s="2">
        <f t="shared" si="15"/>
        <v>1170000000</v>
      </c>
      <c r="M21" s="2">
        <f t="shared" si="15"/>
        <v>1170000000</v>
      </c>
      <c r="N21" s="2">
        <f t="shared" si="15"/>
        <v>1170000000</v>
      </c>
      <c r="O21" s="2">
        <f t="shared" si="15"/>
        <v>1170000000</v>
      </c>
      <c r="P21" s="2">
        <f t="shared" si="15"/>
        <v>1170000000</v>
      </c>
      <c r="Q21" s="2">
        <f t="shared" si="15"/>
        <v>1170000000</v>
      </c>
      <c r="R21" s="2">
        <f t="shared" si="15"/>
        <v>140000000</v>
      </c>
    </row>
    <row r="23" spans="1:18" ht="15.5" x14ac:dyDescent="0.35">
      <c r="B23" t="s">
        <v>48</v>
      </c>
      <c r="C23" t="s">
        <v>49</v>
      </c>
      <c r="D23" s="3">
        <f>IFERROR(D5/D6*100,"")</f>
        <v>12.873558724276018</v>
      </c>
      <c r="E23" s="3">
        <f>IFERROR(E5/E6*100,"")</f>
        <v>-4.1618538150480697</v>
      </c>
      <c r="H23" s="3">
        <f t="shared" ref="H23:R23" si="16">IFERROR(H5/H6*100,"")</f>
        <v>21.227823425673684</v>
      </c>
      <c r="I23" s="3">
        <f t="shared" si="16"/>
        <v>0.74376305791105712</v>
      </c>
      <c r="J23" s="3">
        <f t="shared" si="16"/>
        <v>0.36599124976883246</v>
      </c>
      <c r="K23" s="3">
        <f t="shared" si="16"/>
        <v>13.623598434831546</v>
      </c>
      <c r="L23" s="3">
        <f t="shared" si="16"/>
        <v>7.9961159395645121</v>
      </c>
      <c r="M23" s="3">
        <f t="shared" si="16"/>
        <v>0.85992978562748867</v>
      </c>
      <c r="N23" s="3">
        <f t="shared" si="16"/>
        <v>-22.604234261580864</v>
      </c>
      <c r="O23" s="3">
        <f t="shared" si="16"/>
        <v>-13.632403425523062</v>
      </c>
      <c r="P23" s="3">
        <f t="shared" si="16"/>
        <v>-8.3843904639979492</v>
      </c>
      <c r="Q23" s="3">
        <f t="shared" si="16"/>
        <v>0.13153623581086171</v>
      </c>
      <c r="R23" s="3">
        <f t="shared" si="16"/>
        <v>41.07248775772247</v>
      </c>
    </row>
    <row r="24" spans="1:18" ht="15.5" x14ac:dyDescent="0.35">
      <c r="C24" t="s">
        <v>50</v>
      </c>
      <c r="D24" s="4">
        <f>IFERROR(_xlfn.RRI(5,I23,D23),"")</f>
        <v>0.76869440903007225</v>
      </c>
      <c r="E24" s="4" t="str">
        <f>IFERROR(_xlfn.RRI(5,J23,E23),"")</f>
        <v/>
      </c>
      <c r="H24" s="4">
        <f t="shared" ref="H24:R24" si="17">IFERROR(_xlfn.RRI(5,M23,H23),"")</f>
        <v>0.89884053835110223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>
        <f t="shared" si="17"/>
        <v>1.273875773596735</v>
      </c>
      <c r="M24" s="4">
        <f t="shared" si="17"/>
        <v>-0.53848863885843179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51</v>
      </c>
      <c r="C25" t="s">
        <v>52</v>
      </c>
      <c r="D25" s="3">
        <f>IFERROR(INDEX(D51:D500,MATCH($A$25,$C$51:$C$500,0)),"")</f>
        <v>8.0399999999999991</v>
      </c>
      <c r="E25" s="3">
        <f>IFERROR(INDEX(E51:E500,MATCH($A$25,$C$51:$C$500,0)),"")</f>
        <v>-2.2200000000000002</v>
      </c>
      <c r="H25" s="3">
        <f>IFERROR(INDEX(D25:G25,COUNT(D25:G25)),"")</f>
        <v>-2.2200000000000002</v>
      </c>
      <c r="I25" s="3">
        <f t="shared" ref="I25:R25" si="18">IFERROR(INDEX(I51:I500,MATCH($C$25,$C$51:$C$500,0)),"")</f>
        <v>-9.56</v>
      </c>
      <c r="J25" s="3">
        <f t="shared" si="18"/>
        <v>-0.3</v>
      </c>
      <c r="K25" s="3">
        <f t="shared" si="18"/>
        <v>7.89</v>
      </c>
      <c r="L25" s="3">
        <f t="shared" si="18"/>
        <v>4.2300000000000004</v>
      </c>
      <c r="M25" s="3">
        <f t="shared" si="18"/>
        <v>1.1000000000000001</v>
      </c>
      <c r="N25" s="3">
        <f t="shared" si="18"/>
        <v>-13.69</v>
      </c>
      <c r="O25" s="3">
        <f t="shared" si="18"/>
        <v>-8.7899999999999991</v>
      </c>
      <c r="P25" s="3">
        <f t="shared" si="18"/>
        <v>-7.19</v>
      </c>
      <c r="Q25" s="3">
        <f t="shared" si="18"/>
        <v>0.32</v>
      </c>
      <c r="R25" s="3">
        <f t="shared" si="18"/>
        <v>-72.59</v>
      </c>
    </row>
    <row r="26" spans="1:18" ht="15.5" x14ac:dyDescent="0.35">
      <c r="C26" t="s">
        <v>53</v>
      </c>
      <c r="D26" s="4" t="str">
        <f>IFERROR(_xlfn.RRI(5,I25,D25),"")</f>
        <v/>
      </c>
      <c r="E26" s="4">
        <f>IFERROR(_xlfn.RRI(5,J25,E25),"")</f>
        <v>0.49226634317478957</v>
      </c>
      <c r="H26" s="4" t="str">
        <f t="shared" ref="H26:R26" si="19">IFERROR(_xlfn.RRI(5,M25,H25),"")</f>
        <v/>
      </c>
      <c r="I26" s="4">
        <f t="shared" si="19"/>
        <v>-6.9297482133805599E-2</v>
      </c>
      <c r="J26" s="4">
        <f t="shared" si="19"/>
        <v>-0.49110700130503926</v>
      </c>
      <c r="K26" s="4" t="str">
        <f t="shared" si="19"/>
        <v/>
      </c>
      <c r="L26" s="4">
        <f t="shared" si="19"/>
        <v>0.67586132208312311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54</v>
      </c>
      <c r="D27" s="3">
        <f>IFERROR(D4/D21,"")</f>
        <v>119.75099475384616</v>
      </c>
      <c r="E27" s="3">
        <f>IFERROR(E4/E21,"")</f>
        <v>53.120732887179486</v>
      </c>
      <c r="H27" s="3">
        <f t="shared" ref="H27:R27" si="20">IFERROR(H4/H21,"")</f>
        <v>345.74345528205129</v>
      </c>
      <c r="I27" s="3">
        <f t="shared" si="20"/>
        <v>199.00460884871794</v>
      </c>
      <c r="J27" s="3">
        <f t="shared" si="20"/>
        <v>211.09713863846153</v>
      </c>
      <c r="K27" s="3">
        <f t="shared" si="20"/>
        <v>234.13839904615384</v>
      </c>
      <c r="L27" s="3">
        <f t="shared" si="20"/>
        <v>195.11931852478634</v>
      </c>
      <c r="M27" s="3">
        <f t="shared" si="20"/>
        <v>138.32688747094016</v>
      </c>
      <c r="N27" s="3">
        <f t="shared" si="20"/>
        <v>39.830916999999999</v>
      </c>
      <c r="O27" s="3">
        <f t="shared" si="20"/>
        <v>53.606916182905984</v>
      </c>
      <c r="P27" s="3">
        <f t="shared" si="20"/>
        <v>150.86262263162394</v>
      </c>
      <c r="Q27" s="3">
        <f t="shared" si="20"/>
        <v>115.75354867094018</v>
      </c>
      <c r="R27" s="3">
        <f t="shared" si="20"/>
        <v>474.63250325714284</v>
      </c>
    </row>
    <row r="28" spans="1:18" ht="15.5" x14ac:dyDescent="0.35">
      <c r="C28" t="s">
        <v>55</v>
      </c>
      <c r="D28" s="4">
        <f>IFERROR(_xlfn.RRI(5,I27,D27),"")</f>
        <v>-9.6593524859815538E-2</v>
      </c>
      <c r="E28" s="4">
        <f>IFERROR(_xlfn.RRI(5,J27,E27),"")</f>
        <v>-0.24114929433836141</v>
      </c>
      <c r="H28" s="4">
        <f t="shared" ref="H28:R28" si="21">IFERROR(_xlfn.RRI(5,M27,H27),"")</f>
        <v>0.20107318923597783</v>
      </c>
      <c r="I28" s="4">
        <f t="shared" si="21"/>
        <v>0.37952179388519292</v>
      </c>
      <c r="J28" s="4">
        <f t="shared" si="21"/>
        <v>0.3153832413292923</v>
      </c>
      <c r="K28" s="4">
        <f t="shared" si="21"/>
        <v>9.1888264416349674E-2</v>
      </c>
      <c r="L28" s="4">
        <f t="shared" si="21"/>
        <v>0.11007722186159952</v>
      </c>
      <c r="M28" s="4">
        <f t="shared" si="21"/>
        <v>-0.21853447085371758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56</v>
      </c>
      <c r="H29" s="4">
        <f t="shared" ref="H29:R29" si="22">IFERROR(((H25-I25)/I25)*100%,"")</f>
        <v>-0.7677824267782426</v>
      </c>
      <c r="I29" s="4">
        <f t="shared" si="22"/>
        <v>30.866666666666667</v>
      </c>
      <c r="J29" s="4">
        <f t="shared" si="22"/>
        <v>-1.0380228136882128</v>
      </c>
      <c r="K29" s="4">
        <f t="shared" si="22"/>
        <v>0.8652482269503543</v>
      </c>
      <c r="L29" s="4">
        <f t="shared" si="22"/>
        <v>2.8454545454545457</v>
      </c>
      <c r="M29" s="4">
        <f t="shared" si="22"/>
        <v>-1.0803506208911615</v>
      </c>
      <c r="N29" s="4">
        <f t="shared" si="22"/>
        <v>0.55745164960182036</v>
      </c>
      <c r="O29" s="4">
        <f t="shared" si="22"/>
        <v>0.22253129346314307</v>
      </c>
      <c r="P29" s="4">
        <f t="shared" si="22"/>
        <v>-23.46875</v>
      </c>
      <c r="Q29" s="4">
        <f t="shared" si="22"/>
        <v>-1.0044083207053311</v>
      </c>
      <c r="R29" s="4" t="str">
        <f t="shared" si="22"/>
        <v/>
      </c>
    </row>
    <row r="30" spans="1:18" ht="15.5" x14ac:dyDescent="0.35">
      <c r="C30" t="s">
        <v>57</v>
      </c>
      <c r="H30" s="4">
        <f t="shared" ref="H30:R30" si="23">IFERROR(((H27-I27)/I27)*100%,"")</f>
        <v>0.73736406047200298</v>
      </c>
      <c r="I30" s="4">
        <f t="shared" si="23"/>
        <v>-5.7284195644423372E-2</v>
      </c>
      <c r="J30" s="4">
        <f t="shared" si="23"/>
        <v>-9.8408721087865497E-2</v>
      </c>
      <c r="K30" s="4">
        <f t="shared" si="23"/>
        <v>0.19997548585334382</v>
      </c>
      <c r="L30" s="4">
        <f t="shared" si="23"/>
        <v>0.41056682538148759</v>
      </c>
      <c r="M30" s="4">
        <f t="shared" si="23"/>
        <v>2.4728521934591705</v>
      </c>
      <c r="N30" s="4">
        <f t="shared" si="23"/>
        <v>-0.25698175093494435</v>
      </c>
      <c r="O30" s="4">
        <f t="shared" si="23"/>
        <v>-0.64466403110462123</v>
      </c>
      <c r="P30" s="4">
        <f t="shared" si="23"/>
        <v>0.30330883470787157</v>
      </c>
      <c r="Q30" s="4">
        <f t="shared" si="23"/>
        <v>-0.75611963387128567</v>
      </c>
      <c r="R30" s="4" t="str">
        <f t="shared" si="23"/>
        <v/>
      </c>
    </row>
    <row r="32" spans="1:18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64.36</v>
      </c>
      <c r="E32" s="3">
        <f>IFERROR(INDEX(E51:E500,MATCH($A$32,$C$51:$C$500,0)),"")</f>
        <v>56.34</v>
      </c>
      <c r="H32" s="3">
        <f>IFERROR(INDEX(D32:G32,COUNT(D32:G32)),"")</f>
        <v>56.34</v>
      </c>
      <c r="I32" s="3">
        <f t="shared" ref="I32:R32" si="24">IFERROR(INDEX(I51:I500,MATCH($C$32,$C$51:$C$500,0)),"")</f>
        <v>58.6</v>
      </c>
      <c r="J32" s="3">
        <f t="shared" si="24"/>
        <v>58.18</v>
      </c>
      <c r="K32" s="3">
        <f t="shared" si="24"/>
        <v>59.37</v>
      </c>
      <c r="L32" s="3">
        <f t="shared" si="24"/>
        <v>54.53</v>
      </c>
      <c r="M32" s="3">
        <f t="shared" si="24"/>
        <v>57.81</v>
      </c>
      <c r="N32" s="3">
        <f t="shared" si="24"/>
        <v>56.66</v>
      </c>
      <c r="O32" s="3">
        <f t="shared" si="24"/>
        <v>74.290000000000006</v>
      </c>
      <c r="P32" s="3">
        <f t="shared" si="24"/>
        <v>77.900000000000006</v>
      </c>
      <c r="Q32" s="3">
        <f t="shared" si="24"/>
        <v>84.26</v>
      </c>
      <c r="R32" s="3">
        <f t="shared" si="24"/>
        <v>-158.49</v>
      </c>
    </row>
    <row r="33" spans="1:18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0.56999999999999995</v>
      </c>
      <c r="E33" s="3">
        <f>IFERROR(INDEX(E51:E500,MATCH($A$33,$C$51:$C$500,0)),"")</f>
        <v>0.69</v>
      </c>
      <c r="H33" s="3">
        <f>IFERROR(INDEX(D33:G33,COUNT(D33:G33)),"")</f>
        <v>0.69</v>
      </c>
      <c r="I33" s="3">
        <f t="shared" ref="I33:R33" si="25">IFERROR(INDEX(I51:I500,MATCH($C$33,$C$51:$C$500,0)),"")</f>
        <v>0.7</v>
      </c>
      <c r="J33" s="3">
        <f t="shared" si="25"/>
        <v>0.86</v>
      </c>
      <c r="K33" s="3">
        <f t="shared" si="25"/>
        <v>0.84</v>
      </c>
      <c r="L33" s="3">
        <f t="shared" si="25"/>
        <v>1.6</v>
      </c>
      <c r="M33" s="3">
        <f t="shared" si="25"/>
        <v>4.88</v>
      </c>
      <c r="N33" s="3">
        <f t="shared" si="25"/>
        <v>9.8000000000000007</v>
      </c>
      <c r="O33" s="3">
        <f t="shared" si="25"/>
        <v>14.81</v>
      </c>
      <c r="P33" s="3">
        <f t="shared" si="25"/>
        <v>68.680000000000007</v>
      </c>
      <c r="Q33" s="3">
        <f t="shared" si="25"/>
        <v>3.01</v>
      </c>
      <c r="R33" s="3">
        <f t="shared" si="25"/>
        <v>0</v>
      </c>
    </row>
    <row r="34" spans="1:18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4.5999999999999996</v>
      </c>
      <c r="E34" s="3">
        <f>IFERROR(INDEX(E51:E500,MATCH($A$34,$C$51:$C$500,0)),"")</f>
        <v>-17.57</v>
      </c>
      <c r="H34" s="3">
        <f>IFERROR(INDEX(D34:G34,COUNT(D34:G34)),"")</f>
        <v>-17.57</v>
      </c>
      <c r="I34" s="3">
        <f t="shared" ref="I34:R34" si="26">IFERROR(INDEX(I51:I500,MATCH($C$34,$C$51:$C$500,0)),"")</f>
        <v>-4.29</v>
      </c>
      <c r="J34" s="3">
        <f t="shared" si="26"/>
        <v>-166.67</v>
      </c>
      <c r="K34" s="3">
        <f t="shared" si="26"/>
        <v>6.34</v>
      </c>
      <c r="L34" s="3">
        <f t="shared" si="26"/>
        <v>20.57</v>
      </c>
      <c r="M34" s="3">
        <f t="shared" si="26"/>
        <v>256.36</v>
      </c>
      <c r="N34" s="3">
        <f t="shared" si="26"/>
        <v>-40.54</v>
      </c>
      <c r="O34" s="3">
        <f t="shared" si="26"/>
        <v>-125.14</v>
      </c>
      <c r="P34" s="3">
        <f t="shared" si="26"/>
        <v>-744.09</v>
      </c>
      <c r="Q34" s="3">
        <f t="shared" si="26"/>
        <v>793.75</v>
      </c>
      <c r="R34" s="3">
        <f t="shared" si="26"/>
        <v>0</v>
      </c>
    </row>
    <row r="35" spans="1:18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0.31</v>
      </c>
      <c r="E35" s="3">
        <f>IFERROR(INDEX(E51:E500,MATCH($A$35,$C$51:$C$500,0)),"")</f>
        <v>0.73</v>
      </c>
      <c r="H35" s="3">
        <f>IFERROR(INDEX(D35:G35,COUNT(D35:G35)),"")</f>
        <v>0.73</v>
      </c>
      <c r="I35" s="3">
        <f t="shared" ref="I35:R35" si="27">IFERROR(INDEX(I51:I500,MATCH($C$35,$C$51:$C$500,0)),"")</f>
        <v>0.21</v>
      </c>
      <c r="J35" s="3">
        <f t="shared" si="27"/>
        <v>0.24</v>
      </c>
      <c r="K35" s="3">
        <f t="shared" si="27"/>
        <v>0.21</v>
      </c>
      <c r="L35" s="3">
        <f t="shared" si="27"/>
        <v>0.44</v>
      </c>
      <c r="M35" s="3">
        <f t="shared" si="27"/>
        <v>2.0299999999999998</v>
      </c>
      <c r="N35" s="3">
        <f t="shared" si="27"/>
        <v>13.89</v>
      </c>
      <c r="O35" s="3">
        <f t="shared" si="27"/>
        <v>20.46</v>
      </c>
      <c r="P35" s="3">
        <f t="shared" si="27"/>
        <v>35.36</v>
      </c>
      <c r="Q35" s="3">
        <f t="shared" si="27"/>
        <v>2.19</v>
      </c>
      <c r="R35" s="3">
        <f t="shared" si="27"/>
        <v>0</v>
      </c>
    </row>
    <row r="36" spans="1:18" ht="15.5" x14ac:dyDescent="0.35">
      <c r="B36" t="s">
        <v>70</v>
      </c>
      <c r="C36" t="s">
        <v>71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R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</row>
    <row r="37" spans="1:18" ht="15.5" x14ac:dyDescent="0.35">
      <c r="B37" t="s">
        <v>72</v>
      </c>
      <c r="C37" t="s">
        <v>73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R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</row>
    <row r="50" spans="2:18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</row>
    <row r="51" spans="2:18" ht="15.5" x14ac:dyDescent="0.35">
      <c r="B51" t="s">
        <v>79</v>
      </c>
      <c r="C51" t="s">
        <v>6</v>
      </c>
      <c r="D51" s="5">
        <v>140108663862</v>
      </c>
      <c r="E51" s="5">
        <v>62151257478</v>
      </c>
      <c r="F51" s="5">
        <v>65885549211</v>
      </c>
      <c r="G51" s="5">
        <v>43070228654</v>
      </c>
      <c r="I51" s="5">
        <v>232835392353</v>
      </c>
      <c r="J51" s="5">
        <v>246983652207</v>
      </c>
      <c r="K51" s="5">
        <v>273941926884</v>
      </c>
      <c r="L51" s="5">
        <v>228289602674</v>
      </c>
      <c r="M51" s="5">
        <v>161842458341</v>
      </c>
      <c r="N51" s="5">
        <v>46602172890</v>
      </c>
      <c r="O51" s="5">
        <v>62720091934</v>
      </c>
      <c r="P51" s="5">
        <v>176509268479</v>
      </c>
      <c r="Q51" s="5">
        <v>135431651945</v>
      </c>
      <c r="R51" s="5">
        <v>66448550456</v>
      </c>
    </row>
    <row r="52" spans="2:18" ht="15.5" x14ac:dyDescent="0.35">
      <c r="C52" t="s">
        <v>80</v>
      </c>
      <c r="D52" s="5">
        <v>-123999534616</v>
      </c>
      <c r="E52" s="5">
        <v>-57435757301</v>
      </c>
      <c r="F52" s="5">
        <v>-59451313666</v>
      </c>
      <c r="G52" s="5">
        <v>-39532719833</v>
      </c>
      <c r="I52" s="5">
        <v>-210078802884</v>
      </c>
      <c r="J52" s="5">
        <v>-220657394660</v>
      </c>
      <c r="K52" s="5">
        <v>-234460133312</v>
      </c>
      <c r="L52" s="5">
        <v>-196283023223</v>
      </c>
      <c r="M52" s="5">
        <v>-140456071799</v>
      </c>
      <c r="N52" s="5">
        <v>-37460653195</v>
      </c>
      <c r="O52" s="5">
        <v>-49570175401</v>
      </c>
      <c r="P52" s="5">
        <v>-168167824721</v>
      </c>
      <c r="Q52" s="5">
        <v>-117649584013</v>
      </c>
      <c r="R52" s="5">
        <v>-66068502961</v>
      </c>
    </row>
    <row r="53" spans="2:18" ht="15.5" x14ac:dyDescent="0.35">
      <c r="C53" t="s">
        <v>81</v>
      </c>
      <c r="D53" s="5">
        <v>16109129246</v>
      </c>
      <c r="E53" s="5">
        <v>4715500177</v>
      </c>
      <c r="F53" s="5">
        <v>6434235545</v>
      </c>
      <c r="G53" s="5">
        <v>3537508821</v>
      </c>
      <c r="I53" s="5">
        <v>22756589469</v>
      </c>
      <c r="J53" s="5">
        <v>26326257547</v>
      </c>
      <c r="K53" s="5">
        <v>39481793572</v>
      </c>
      <c r="L53" s="5">
        <v>32006579451</v>
      </c>
      <c r="M53" s="5">
        <v>21386386542</v>
      </c>
      <c r="N53" s="5">
        <v>9141519695</v>
      </c>
      <c r="O53" s="5">
        <v>13149916533</v>
      </c>
      <c r="P53" s="5">
        <v>8341443758</v>
      </c>
      <c r="Q53" s="5">
        <v>17782067932</v>
      </c>
      <c r="R53" s="5">
        <v>380047495</v>
      </c>
    </row>
    <row r="54" spans="2:18" ht="15.5" x14ac:dyDescent="0.35">
      <c r="C54" t="s">
        <v>82</v>
      </c>
      <c r="D54" s="5">
        <v>-8938158573</v>
      </c>
      <c r="E54" s="5">
        <v>-7266184867</v>
      </c>
      <c r="F54" s="5">
        <v>-14402978672</v>
      </c>
      <c r="G54" s="5">
        <v>-5754544329</v>
      </c>
      <c r="I54" s="5">
        <v>-33524116185</v>
      </c>
      <c r="J54" s="5">
        <v>-26982259695</v>
      </c>
      <c r="K54" s="5">
        <v>-29152802955</v>
      </c>
      <c r="L54" s="5">
        <v>-32975802498</v>
      </c>
      <c r="M54" s="5">
        <v>-18579648775</v>
      </c>
      <c r="N54" s="5">
        <v>-25458340116</v>
      </c>
      <c r="O54" s="5">
        <v>-14251789881</v>
      </c>
      <c r="P54" s="5">
        <v>-18728698653</v>
      </c>
      <c r="Q54" s="5">
        <v>-17606469773</v>
      </c>
      <c r="R54" s="5">
        <v>-11795892479</v>
      </c>
    </row>
    <row r="55" spans="2:18" ht="15.5" x14ac:dyDescent="0.35">
      <c r="C55" t="s">
        <v>84</v>
      </c>
      <c r="D55" s="5">
        <v>-2099376463</v>
      </c>
      <c r="E55" s="5">
        <v>-1892150719</v>
      </c>
      <c r="F55" s="5">
        <v>-1298256142</v>
      </c>
      <c r="G55" s="5">
        <v>-1188383156</v>
      </c>
      <c r="I55" s="5">
        <v>-5648760650</v>
      </c>
      <c r="J55" s="5">
        <v>-6923969113</v>
      </c>
      <c r="K55" s="5">
        <v>-4636300751</v>
      </c>
      <c r="L55" s="5">
        <v>-10465386773</v>
      </c>
      <c r="M55" s="5">
        <v>-5274362692</v>
      </c>
      <c r="N55" s="5">
        <v>-1327969665</v>
      </c>
      <c r="O55" s="5">
        <v>-2106023217</v>
      </c>
      <c r="P55" s="5">
        <v>-4086802918</v>
      </c>
      <c r="Q55" s="5">
        <v>-2749667445</v>
      </c>
      <c r="R55" s="5">
        <v>-2539572835</v>
      </c>
    </row>
    <row r="56" spans="2:18" ht="15.5" x14ac:dyDescent="0.35">
      <c r="C56" t="s">
        <v>83</v>
      </c>
      <c r="D56" s="5">
        <v>-6838782110</v>
      </c>
      <c r="E56" s="5">
        <v>-5374034148</v>
      </c>
      <c r="F56" s="5">
        <v>-13104722530</v>
      </c>
      <c r="G56" s="5">
        <v>-4566161173</v>
      </c>
      <c r="I56" s="5">
        <v>-27875355535</v>
      </c>
      <c r="J56" s="5">
        <v>-20058290582</v>
      </c>
      <c r="K56" s="5">
        <v>-24516502204</v>
      </c>
      <c r="L56" s="5">
        <v>-22510415725</v>
      </c>
      <c r="M56" s="5">
        <v>-13305286083</v>
      </c>
      <c r="N56" s="5">
        <v>-24130370451</v>
      </c>
      <c r="O56" s="5">
        <v>-12145766664</v>
      </c>
      <c r="P56" s="5">
        <v>-14641895735</v>
      </c>
      <c r="Q56" s="5">
        <v>-14856802328</v>
      </c>
      <c r="R56" s="5">
        <v>-9256319644</v>
      </c>
    </row>
    <row r="57" spans="2:18" ht="15.5" x14ac:dyDescent="0.35">
      <c r="C57" t="s">
        <v>86</v>
      </c>
      <c r="D57" s="5">
        <v>7170970673</v>
      </c>
      <c r="E57" s="5">
        <v>-2550684690</v>
      </c>
      <c r="F57" s="5">
        <v>-7968743127</v>
      </c>
      <c r="G57" s="5">
        <v>-2217035508</v>
      </c>
      <c r="I57" s="5">
        <v>-10767526716</v>
      </c>
      <c r="J57" s="5">
        <v>-656002148</v>
      </c>
      <c r="K57" s="5">
        <v>10328990617</v>
      </c>
      <c r="L57" s="5">
        <v>-969223047</v>
      </c>
      <c r="M57" s="5">
        <v>2806737767</v>
      </c>
      <c r="N57" s="5">
        <v>-16316820421</v>
      </c>
      <c r="O57" s="5">
        <v>-1101873348</v>
      </c>
      <c r="P57" s="5">
        <v>-10387254895</v>
      </c>
      <c r="Q57" s="5">
        <v>175598159</v>
      </c>
      <c r="R57" s="5">
        <v>-11415844984</v>
      </c>
    </row>
    <row r="58" spans="2:18" ht="15.5" x14ac:dyDescent="0.35">
      <c r="C58" t="s">
        <v>87</v>
      </c>
      <c r="D58" s="5">
        <v>2210944875</v>
      </c>
      <c r="E58" s="5">
        <v>-42789244</v>
      </c>
      <c r="F58" s="5">
        <v>34173099</v>
      </c>
      <c r="G58" s="5">
        <v>387248110</v>
      </c>
      <c r="I58" s="5">
        <v>-26951279</v>
      </c>
      <c r="J58" s="5">
        <v>1079287938</v>
      </c>
      <c r="K58" s="5">
        <v>-1835584240</v>
      </c>
      <c r="L58" s="5">
        <v>6593053939</v>
      </c>
      <c r="M58" s="5">
        <v>-1446696425</v>
      </c>
      <c r="N58" s="5">
        <v>308261092</v>
      </c>
      <c r="O58" s="5">
        <v>-8787269541</v>
      </c>
      <c r="P58" s="5">
        <v>2918361994</v>
      </c>
      <c r="Q58" s="5">
        <v>-820800496</v>
      </c>
      <c r="R58" s="5">
        <v>-2206555568</v>
      </c>
    </row>
    <row r="59" spans="2:18" ht="15.5" x14ac:dyDescent="0.35">
      <c r="C59" t="s">
        <v>2291</v>
      </c>
      <c r="D59" s="5">
        <v>6962</v>
      </c>
      <c r="E59" s="5">
        <v>292214</v>
      </c>
      <c r="F59" s="5">
        <v>12758060</v>
      </c>
      <c r="G59" s="5">
        <v>-4514249</v>
      </c>
      <c r="I59" s="5">
        <v>15621880</v>
      </c>
      <c r="J59" s="5">
        <v>-12194338</v>
      </c>
      <c r="K59" s="5">
        <v>-42325863</v>
      </c>
      <c r="L59" s="5">
        <v>4444765840</v>
      </c>
      <c r="M59" s="5">
        <v>63411311</v>
      </c>
      <c r="N59" s="5">
        <v>133042427</v>
      </c>
      <c r="O59" s="5">
        <v>27280510</v>
      </c>
      <c r="P59" s="5">
        <v>136626353</v>
      </c>
      <c r="Q59" s="5">
        <v>2935918046</v>
      </c>
      <c r="R59" s="5">
        <v>910812073</v>
      </c>
    </row>
    <row r="60" spans="2:18" ht="15.5" x14ac:dyDescent="0.35">
      <c r="C60" t="s">
        <v>2292</v>
      </c>
      <c r="N60" s="5">
        <v>-32000</v>
      </c>
      <c r="O60" s="5">
        <v>-6586724355</v>
      </c>
      <c r="P60" s="5">
        <v>-270103609</v>
      </c>
      <c r="Q60" s="5">
        <v>-3756718542</v>
      </c>
      <c r="R60" s="5">
        <v>-3117367641</v>
      </c>
    </row>
    <row r="61" spans="2:18" ht="15.5" x14ac:dyDescent="0.35">
      <c r="C61" t="s">
        <v>89</v>
      </c>
      <c r="D61" s="5">
        <v>2947101</v>
      </c>
      <c r="E61" s="5">
        <v>2332011</v>
      </c>
      <c r="F61" s="5">
        <v>8636379</v>
      </c>
      <c r="G61" s="5">
        <v>9573937</v>
      </c>
      <c r="I61" s="5">
        <v>32173481</v>
      </c>
      <c r="J61" s="5">
        <v>133330392</v>
      </c>
      <c r="K61" s="5">
        <v>166066578</v>
      </c>
      <c r="L61" s="5">
        <v>28237710</v>
      </c>
      <c r="M61" s="5">
        <v>299694582</v>
      </c>
      <c r="N61" s="5">
        <v>309885668</v>
      </c>
      <c r="O61" s="5">
        <v>695210352</v>
      </c>
      <c r="P61" s="5">
        <v>1818506586</v>
      </c>
    </row>
    <row r="62" spans="2:18" ht="15.5" x14ac:dyDescent="0.35">
      <c r="C62" t="s">
        <v>27</v>
      </c>
      <c r="D62" s="5">
        <v>325092157</v>
      </c>
      <c r="E62" s="5">
        <v>-325092157</v>
      </c>
      <c r="F62" s="5">
        <v>-194882137</v>
      </c>
      <c r="G62" s="5">
        <v>-913623433</v>
      </c>
      <c r="I62" s="5">
        <v>-1108505570</v>
      </c>
      <c r="J62" s="5">
        <v>-1245510817</v>
      </c>
      <c r="K62" s="5">
        <v>-954625705</v>
      </c>
      <c r="L62" s="5">
        <v>-1556175271</v>
      </c>
      <c r="M62" s="5">
        <v>-1967084737</v>
      </c>
      <c r="N62" s="5">
        <v>-2355719497</v>
      </c>
      <c r="O62" s="5">
        <v>-1195372487</v>
      </c>
      <c r="P62" s="5">
        <v>-804580594</v>
      </c>
    </row>
    <row r="63" spans="2:18" ht="15.5" x14ac:dyDescent="0.35">
      <c r="C63" t="s">
        <v>870</v>
      </c>
      <c r="D63" s="5">
        <v>-600456589</v>
      </c>
      <c r="G63" s="5">
        <v>620755004</v>
      </c>
    </row>
    <row r="64" spans="2:18" ht="15.5" x14ac:dyDescent="0.35">
      <c r="C64" t="s">
        <v>90</v>
      </c>
      <c r="D64" s="5">
        <v>2483355244</v>
      </c>
      <c r="E64" s="5">
        <v>369255265</v>
      </c>
      <c r="F64" s="5">
        <v>207660797</v>
      </c>
      <c r="G64" s="5">
        <v>675056851</v>
      </c>
      <c r="I64" s="5">
        <v>1033758930</v>
      </c>
      <c r="J64" s="5">
        <v>2203662701</v>
      </c>
      <c r="K64" s="5">
        <v>-1004699250</v>
      </c>
      <c r="L64" s="5">
        <v>3676225660</v>
      </c>
      <c r="M64" s="5">
        <v>157282419</v>
      </c>
      <c r="N64" s="5">
        <v>2221084494</v>
      </c>
      <c r="O64" s="5">
        <v>-1727663561</v>
      </c>
      <c r="P64" s="5">
        <v>2037913258</v>
      </c>
    </row>
    <row r="65" spans="2:18" ht="15.5" x14ac:dyDescent="0.35">
      <c r="C65" t="s">
        <v>85</v>
      </c>
      <c r="D65" s="5">
        <v>196626</v>
      </c>
      <c r="E65" s="5">
        <v>-46822</v>
      </c>
      <c r="F65" s="5">
        <v>185580</v>
      </c>
      <c r="G65" s="5">
        <v>-20165</v>
      </c>
      <c r="I65" s="5">
        <v>188910</v>
      </c>
      <c r="J65" s="5">
        <v>-52355</v>
      </c>
      <c r="K65" s="5">
        <v>125697</v>
      </c>
      <c r="L65" s="5">
        <v>151640</v>
      </c>
      <c r="M65" s="5">
        <v>699263</v>
      </c>
      <c r="N65" s="5">
        <v>-326390</v>
      </c>
      <c r="O65" s="5">
        <v>-1352583</v>
      </c>
      <c r="P65" s="5">
        <v>27046</v>
      </c>
      <c r="Q65" s="5">
        <v>151500</v>
      </c>
      <c r="R65" s="5">
        <v>-12716263</v>
      </c>
    </row>
    <row r="66" spans="2:18" ht="15.5" x14ac:dyDescent="0.35">
      <c r="C66" t="s">
        <v>94</v>
      </c>
      <c r="D66" s="5">
        <v>2210944875</v>
      </c>
      <c r="E66" s="5">
        <v>-42789244</v>
      </c>
      <c r="F66" s="5">
        <v>34173099</v>
      </c>
      <c r="G66" s="5">
        <v>387248110</v>
      </c>
      <c r="I66" s="5">
        <v>-26951279</v>
      </c>
      <c r="J66" s="5">
        <v>1079287938</v>
      </c>
      <c r="K66" s="5">
        <v>-1835584240</v>
      </c>
      <c r="L66" s="5">
        <v>6593053939</v>
      </c>
      <c r="M66" s="5">
        <v>-1446696425</v>
      </c>
      <c r="N66" s="5">
        <v>308261092</v>
      </c>
      <c r="O66" s="5">
        <v>-8787269541</v>
      </c>
      <c r="P66" s="5">
        <v>2918361994</v>
      </c>
      <c r="Q66" s="5">
        <v>-820800496</v>
      </c>
      <c r="R66" s="5">
        <v>-2206555568</v>
      </c>
    </row>
    <row r="67" spans="2:18" ht="15.5" x14ac:dyDescent="0.35">
      <c r="C67" t="s">
        <v>29</v>
      </c>
      <c r="D67" s="5">
        <v>9381915548</v>
      </c>
      <c r="E67" s="5">
        <v>-2593473934</v>
      </c>
      <c r="F67" s="5">
        <v>-7934570028</v>
      </c>
      <c r="G67" s="5">
        <v>-1829787398</v>
      </c>
      <c r="I67" s="5">
        <v>-10794477995</v>
      </c>
      <c r="J67" s="5">
        <v>423285790</v>
      </c>
      <c r="K67" s="5">
        <v>8493406377</v>
      </c>
      <c r="L67" s="5">
        <v>5623830892</v>
      </c>
      <c r="M67" s="5">
        <v>1360041342</v>
      </c>
      <c r="N67" s="5">
        <v>-16008559329</v>
      </c>
      <c r="O67" s="5">
        <v>-9889142889</v>
      </c>
      <c r="P67" s="5">
        <v>-7468892901</v>
      </c>
      <c r="Q67" s="5">
        <v>-645202337</v>
      </c>
      <c r="R67" s="5">
        <v>-13622400552</v>
      </c>
    </row>
    <row r="68" spans="2:18" ht="15.5" x14ac:dyDescent="0.35">
      <c r="C68" t="s">
        <v>28</v>
      </c>
      <c r="F68" s="5">
        <v>-357785647</v>
      </c>
      <c r="I68" s="5">
        <v>-357785647</v>
      </c>
      <c r="J68" s="5">
        <v>-772270734</v>
      </c>
      <c r="K68" s="5">
        <v>710697556</v>
      </c>
      <c r="L68" s="5">
        <v>-691076264</v>
      </c>
      <c r="M68" s="5">
        <v>-81097815</v>
      </c>
      <c r="N68" s="5">
        <v>50567723</v>
      </c>
      <c r="O68" s="5">
        <v>-368456215</v>
      </c>
      <c r="P68" s="5">
        <v>-916274614</v>
      </c>
      <c r="Q68" s="5">
        <v>1016112114</v>
      </c>
      <c r="R68" s="5">
        <v>3239966026</v>
      </c>
    </row>
    <row r="69" spans="2:18" ht="15.5" x14ac:dyDescent="0.35">
      <c r="C69" t="s">
        <v>97</v>
      </c>
      <c r="D69" s="5">
        <v>9381915548</v>
      </c>
      <c r="E69" s="5">
        <v>-2593473934</v>
      </c>
      <c r="F69" s="5">
        <v>-8292355675</v>
      </c>
      <c r="G69" s="5">
        <v>-1829787398</v>
      </c>
      <c r="I69" s="5">
        <v>-11152263642</v>
      </c>
      <c r="J69" s="5">
        <v>-348984944</v>
      </c>
      <c r="K69" s="5">
        <v>9204103933</v>
      </c>
      <c r="L69" s="5">
        <v>4932754628</v>
      </c>
      <c r="M69" s="5">
        <v>1278943527</v>
      </c>
      <c r="N69" s="5">
        <v>-15957991606</v>
      </c>
      <c r="O69" s="5">
        <v>-10257599104</v>
      </c>
      <c r="P69" s="5">
        <v>-8385167515</v>
      </c>
      <c r="Q69" s="5">
        <v>370909777</v>
      </c>
      <c r="R69" s="5">
        <v>-10382434526</v>
      </c>
    </row>
    <row r="70" spans="2:18" ht="15.5" x14ac:dyDescent="0.35">
      <c r="C70" t="s">
        <v>98</v>
      </c>
      <c r="D70" s="5">
        <v>-29960000</v>
      </c>
      <c r="E70" s="5">
        <v>-40660000</v>
      </c>
      <c r="F70" s="5">
        <v>11634220811</v>
      </c>
      <c r="G70" s="5">
        <v>20330000</v>
      </c>
      <c r="I70" s="5">
        <v>11642780811</v>
      </c>
      <c r="J70" s="5">
        <v>588418282</v>
      </c>
      <c r="K70" s="5">
        <v>-99030322</v>
      </c>
      <c r="L70" s="5">
        <v>-40710879</v>
      </c>
      <c r="M70" s="5">
        <v>-719100694</v>
      </c>
      <c r="N70" s="5">
        <v>1565496521</v>
      </c>
      <c r="O70" s="5">
        <v>-1226612129</v>
      </c>
      <c r="P70" s="5">
        <v>969175932</v>
      </c>
      <c r="Q70" s="5">
        <v>-244659364</v>
      </c>
      <c r="R70" s="5">
        <v>-214451156</v>
      </c>
    </row>
    <row r="71" spans="2:18" ht="15.5" x14ac:dyDescent="0.35">
      <c r="C71" t="s">
        <v>99</v>
      </c>
      <c r="D71" s="5">
        <v>9351955548</v>
      </c>
      <c r="E71" s="5">
        <v>-2634133934</v>
      </c>
      <c r="F71" s="5">
        <v>3341865136</v>
      </c>
      <c r="G71" s="5">
        <v>-1809457398</v>
      </c>
      <c r="I71" s="5">
        <v>490517169</v>
      </c>
      <c r="J71" s="5">
        <v>239433338</v>
      </c>
      <c r="K71" s="5">
        <v>9105073611</v>
      </c>
      <c r="L71" s="5">
        <v>4892043749</v>
      </c>
      <c r="M71" s="5">
        <v>559842833</v>
      </c>
      <c r="N71" s="5">
        <v>-14392495085</v>
      </c>
      <c r="O71" s="5">
        <v>-11484211233</v>
      </c>
      <c r="P71" s="5">
        <v>-7415991583</v>
      </c>
      <c r="Q71" s="5">
        <v>126250413</v>
      </c>
      <c r="R71" s="5">
        <v>-10596885682</v>
      </c>
    </row>
    <row r="72" spans="2:18" ht="15.5" x14ac:dyDescent="0.35">
      <c r="C72" t="s">
        <v>100</v>
      </c>
      <c r="D72" s="5">
        <v>9381915548</v>
      </c>
      <c r="E72" s="5">
        <v>-2593473934</v>
      </c>
      <c r="F72" s="5">
        <v>-8292355674</v>
      </c>
      <c r="G72" s="5">
        <v>-1829787398</v>
      </c>
      <c r="I72" s="5">
        <v>-11152263641</v>
      </c>
      <c r="J72" s="5">
        <v>-348984944</v>
      </c>
      <c r="K72" s="5">
        <v>9204103933</v>
      </c>
      <c r="L72" s="5">
        <v>4932754628</v>
      </c>
      <c r="M72" s="5">
        <v>1278943527</v>
      </c>
      <c r="N72" s="5">
        <v>-15957991606</v>
      </c>
      <c r="O72" s="5">
        <v>-10257599104</v>
      </c>
      <c r="P72" s="5">
        <v>-8385167515</v>
      </c>
      <c r="Q72" s="5">
        <v>370909777</v>
      </c>
      <c r="R72" s="5">
        <v>-10382434525</v>
      </c>
    </row>
    <row r="73" spans="2:18" ht="15.5" x14ac:dyDescent="0.35">
      <c r="C73" t="s">
        <v>8</v>
      </c>
      <c r="D73" s="5">
        <v>9351758922</v>
      </c>
      <c r="E73" s="5">
        <v>-2634087112</v>
      </c>
      <c r="F73" s="5">
        <v>3341679557</v>
      </c>
      <c r="G73" s="5">
        <v>-1809437233</v>
      </c>
      <c r="I73" s="5">
        <v>490328260</v>
      </c>
      <c r="J73" s="5">
        <v>239485694</v>
      </c>
      <c r="K73" s="5">
        <v>9104947914</v>
      </c>
      <c r="L73" s="5">
        <v>4891892110</v>
      </c>
      <c r="M73" s="5">
        <v>559143571</v>
      </c>
      <c r="N73" s="5">
        <v>-14392168695</v>
      </c>
      <c r="O73" s="5">
        <v>-11482858650</v>
      </c>
      <c r="P73" s="5">
        <v>-7416018629</v>
      </c>
      <c r="Q73" s="5">
        <v>126098913</v>
      </c>
      <c r="R73" s="5">
        <v>-10584169420</v>
      </c>
    </row>
    <row r="74" spans="2:18" ht="15.5" x14ac:dyDescent="0.35">
      <c r="C74" t="s">
        <v>102</v>
      </c>
      <c r="D74" s="5">
        <v>9381915548</v>
      </c>
      <c r="E74" s="5">
        <v>-2593473934</v>
      </c>
      <c r="F74" s="5">
        <v>-8292355674</v>
      </c>
      <c r="G74" s="5">
        <v>-1829787398</v>
      </c>
      <c r="I74" s="5">
        <v>-11152263641</v>
      </c>
      <c r="J74" s="5">
        <v>-348984944</v>
      </c>
      <c r="K74" s="5">
        <v>9204103933</v>
      </c>
      <c r="L74" s="5">
        <v>4932754628</v>
      </c>
      <c r="M74" s="5">
        <v>1278943527</v>
      </c>
      <c r="N74" s="5">
        <v>-15957991606</v>
      </c>
      <c r="O74" s="5">
        <v>-10257599104</v>
      </c>
      <c r="P74" s="5">
        <v>-8385167515</v>
      </c>
      <c r="Q74" s="5">
        <v>370909777</v>
      </c>
      <c r="R74" s="5">
        <v>-10382434525</v>
      </c>
    </row>
    <row r="75" spans="2:18" ht="15.5" x14ac:dyDescent="0.35">
      <c r="C75" t="s">
        <v>103</v>
      </c>
      <c r="D75" s="5">
        <v>9351955548</v>
      </c>
      <c r="E75" s="5">
        <v>-2634133934</v>
      </c>
      <c r="F75" s="5">
        <v>3341865137</v>
      </c>
      <c r="G75" s="5">
        <v>-1809457398</v>
      </c>
      <c r="I75" s="5">
        <v>490517170</v>
      </c>
      <c r="J75" s="5">
        <v>239433339</v>
      </c>
      <c r="K75" s="5">
        <v>9105073611</v>
      </c>
      <c r="L75" s="5">
        <v>4892043750</v>
      </c>
      <c r="M75" s="5">
        <v>559842834</v>
      </c>
      <c r="N75" s="5">
        <v>-14392495085</v>
      </c>
      <c r="O75" s="5">
        <v>-11484211233</v>
      </c>
      <c r="P75" s="5">
        <v>-7415991583</v>
      </c>
      <c r="Q75" s="5">
        <v>126250413</v>
      </c>
      <c r="R75" s="5">
        <v>-10596885683</v>
      </c>
    </row>
    <row r="76" spans="2:18" ht="15.5" x14ac:dyDescent="0.35">
      <c r="C76" t="s">
        <v>104</v>
      </c>
      <c r="D76" s="5">
        <v>9351955548</v>
      </c>
      <c r="E76" s="5">
        <v>-2634133934</v>
      </c>
      <c r="F76" s="5">
        <v>3341865137</v>
      </c>
      <c r="G76" s="5">
        <v>-1809457398</v>
      </c>
      <c r="I76" s="5">
        <v>490517170</v>
      </c>
      <c r="J76" s="5">
        <v>239433339</v>
      </c>
      <c r="K76" s="5">
        <v>9105073611</v>
      </c>
      <c r="L76" s="5">
        <v>4892043750</v>
      </c>
      <c r="M76" s="5">
        <v>559842834</v>
      </c>
      <c r="N76" s="5">
        <v>-14392495085</v>
      </c>
      <c r="O76" s="5">
        <v>-11484211233</v>
      </c>
      <c r="P76" s="5">
        <v>-7415991583</v>
      </c>
      <c r="Q76" s="5">
        <v>126250413</v>
      </c>
      <c r="R76" s="5">
        <v>-10596885683</v>
      </c>
    </row>
    <row r="78" spans="2:18" ht="15.5" x14ac:dyDescent="0.35">
      <c r="B78" t="s">
        <v>105</v>
      </c>
      <c r="C78" t="s">
        <v>106</v>
      </c>
    </row>
    <row r="79" spans="2:18" ht="15.5" x14ac:dyDescent="0.35">
      <c r="C79" t="s">
        <v>107</v>
      </c>
    </row>
    <row r="80" spans="2:18" ht="15.5" x14ac:dyDescent="0.35">
      <c r="C80" t="s">
        <v>20</v>
      </c>
      <c r="D80" s="5">
        <v>639182954</v>
      </c>
      <c r="E80" s="5">
        <v>6422575185</v>
      </c>
      <c r="F80" s="5">
        <v>2550895976</v>
      </c>
      <c r="G80" s="5">
        <v>7170690309</v>
      </c>
      <c r="I80" s="5">
        <v>2550895976</v>
      </c>
      <c r="J80" s="5">
        <v>2946522627</v>
      </c>
      <c r="K80" s="5">
        <v>16869959323</v>
      </c>
      <c r="L80" s="5">
        <v>4672896717</v>
      </c>
      <c r="M80" s="5">
        <v>1474223877</v>
      </c>
      <c r="N80" s="5">
        <v>15176400758</v>
      </c>
      <c r="O80" s="5">
        <v>7158037870</v>
      </c>
      <c r="P80" s="5">
        <v>15144132006</v>
      </c>
      <c r="Q80" s="5">
        <v>65235570190</v>
      </c>
      <c r="R80" s="5">
        <v>4667697507</v>
      </c>
    </row>
    <row r="81" spans="3:18" ht="15.5" x14ac:dyDescent="0.35">
      <c r="C81" t="s">
        <v>108</v>
      </c>
      <c r="D81" s="5">
        <v>108070000</v>
      </c>
      <c r="E81" s="5">
        <v>138030000</v>
      </c>
      <c r="F81" s="5">
        <v>178690000</v>
      </c>
      <c r="G81" s="5">
        <v>102720000</v>
      </c>
      <c r="I81" s="5">
        <v>178690000</v>
      </c>
      <c r="J81" s="5">
        <v>94160000</v>
      </c>
      <c r="K81" s="5">
        <v>120910000</v>
      </c>
      <c r="L81" s="5">
        <v>174410000</v>
      </c>
      <c r="M81" s="5">
        <v>490060000</v>
      </c>
      <c r="N81" s="5">
        <v>1412400000</v>
      </c>
      <c r="O81" s="5">
        <v>12348820000</v>
      </c>
      <c r="P81" s="5">
        <v>7000000000</v>
      </c>
    </row>
    <row r="82" spans="3:18" ht="15.5" x14ac:dyDescent="0.35">
      <c r="C82" t="s">
        <v>109</v>
      </c>
      <c r="D82" s="5">
        <v>60709800858</v>
      </c>
      <c r="E82" s="5">
        <v>35991104797</v>
      </c>
      <c r="F82" s="5">
        <v>45885027777</v>
      </c>
      <c r="G82" s="5">
        <v>31084820679</v>
      </c>
      <c r="I82" s="5">
        <v>45885027777</v>
      </c>
      <c r="J82" s="5">
        <v>44411865461</v>
      </c>
      <c r="K82" s="5">
        <v>39259889094</v>
      </c>
      <c r="L82" s="5">
        <v>33353339366</v>
      </c>
      <c r="M82" s="5">
        <v>26827108965</v>
      </c>
      <c r="N82" s="5">
        <v>23777570627</v>
      </c>
      <c r="O82" s="5">
        <v>48964487104</v>
      </c>
      <c r="P82" s="5">
        <v>44109411894</v>
      </c>
      <c r="Q82" s="5">
        <v>13167228718</v>
      </c>
      <c r="R82" s="5">
        <v>13939436945</v>
      </c>
    </row>
    <row r="83" spans="3:18" ht="15.5" x14ac:dyDescent="0.35">
      <c r="C83" t="s">
        <v>113</v>
      </c>
      <c r="E83" s="5">
        <v>3785000000</v>
      </c>
      <c r="F83" s="5">
        <v>7740000000</v>
      </c>
      <c r="G83" s="5">
        <v>4560000000</v>
      </c>
      <c r="I83" s="5">
        <v>7740000000</v>
      </c>
      <c r="J83" s="5">
        <v>4560000000</v>
      </c>
      <c r="K83" s="5">
        <v>4559999999</v>
      </c>
      <c r="L83" s="5">
        <v>11280000000</v>
      </c>
    </row>
    <row r="84" spans="3:18" ht="15.5" x14ac:dyDescent="0.35">
      <c r="C84" t="s">
        <v>115</v>
      </c>
      <c r="D84" s="5">
        <v>15341252292</v>
      </c>
      <c r="E84" s="5">
        <v>13678440254</v>
      </c>
      <c r="F84" s="5">
        <v>11085912028</v>
      </c>
      <c r="G84" s="5">
        <v>11851366792</v>
      </c>
      <c r="I84" s="5">
        <v>11085912028</v>
      </c>
      <c r="J84" s="5">
        <v>7731315474</v>
      </c>
      <c r="K84" s="5">
        <v>9732225207</v>
      </c>
      <c r="L84" s="5">
        <v>12734275460</v>
      </c>
      <c r="M84" s="5">
        <v>19932527397</v>
      </c>
      <c r="N84" s="5">
        <v>9181447409</v>
      </c>
      <c r="O84" s="5">
        <v>9266198227</v>
      </c>
      <c r="P84" s="5">
        <v>13459099075</v>
      </c>
      <c r="Q84" s="5">
        <v>19244822862</v>
      </c>
      <c r="R84" s="5">
        <v>4077639103</v>
      </c>
    </row>
    <row r="85" spans="3:18" ht="15.5" x14ac:dyDescent="0.35">
      <c r="C85" t="s">
        <v>85</v>
      </c>
      <c r="D85" s="5">
        <v>18179427165</v>
      </c>
      <c r="E85" s="5">
        <v>18179427165</v>
      </c>
      <c r="F85" s="5">
        <v>18179427165</v>
      </c>
      <c r="G85" s="5">
        <v>18179427165</v>
      </c>
      <c r="I85" s="5">
        <v>18179427165</v>
      </c>
      <c r="J85" s="5">
        <v>18179427165</v>
      </c>
      <c r="K85" s="5">
        <v>18179427165</v>
      </c>
      <c r="L85" s="5">
        <v>18179427165</v>
      </c>
      <c r="M85" s="5">
        <v>18179427165</v>
      </c>
      <c r="N85" s="5">
        <v>18179427165</v>
      </c>
      <c r="O85" s="5">
        <v>18179427165</v>
      </c>
      <c r="P85" s="5">
        <v>18225636765</v>
      </c>
      <c r="Q85" s="5">
        <v>17823974747</v>
      </c>
      <c r="R85" s="5">
        <v>-157296245</v>
      </c>
    </row>
    <row r="86" spans="3:18" ht="15.5" x14ac:dyDescent="0.35">
      <c r="C86" t="s">
        <v>116</v>
      </c>
      <c r="D86" s="5">
        <v>82456747117</v>
      </c>
      <c r="E86" s="5">
        <v>60682347262</v>
      </c>
      <c r="F86" s="5">
        <v>63108868624</v>
      </c>
      <c r="G86" s="5">
        <v>53516538239</v>
      </c>
      <c r="I86" s="5">
        <v>63108868624</v>
      </c>
      <c r="J86" s="5">
        <v>58884059588</v>
      </c>
      <c r="K86" s="5">
        <v>70846464279</v>
      </c>
      <c r="L86" s="5">
        <v>55296068186</v>
      </c>
      <c r="M86" s="5">
        <v>64337480157</v>
      </c>
      <c r="N86" s="5">
        <v>64192318245</v>
      </c>
      <c r="O86" s="5">
        <v>81197082570</v>
      </c>
      <c r="P86" s="5">
        <v>86383519237</v>
      </c>
      <c r="Q86" s="5">
        <v>102516143530</v>
      </c>
      <c r="R86" s="5">
        <v>23202843663</v>
      </c>
    </row>
    <row r="87" spans="3:18" ht="15.5" x14ac:dyDescent="0.35">
      <c r="C87" t="s">
        <v>117</v>
      </c>
    </row>
    <row r="88" spans="3:18" ht="15.5" x14ac:dyDescent="0.35">
      <c r="C88" t="s">
        <v>121</v>
      </c>
      <c r="D88" s="5">
        <v>26938797065</v>
      </c>
      <c r="E88" s="5">
        <v>26582905185</v>
      </c>
      <c r="F88" s="5">
        <v>26498134744</v>
      </c>
      <c r="G88" s="5">
        <v>14890359353</v>
      </c>
      <c r="I88" s="5">
        <v>26498134744</v>
      </c>
      <c r="J88" s="5">
        <v>14896890023</v>
      </c>
      <c r="K88" s="5">
        <v>15550862319</v>
      </c>
      <c r="L88" s="5">
        <v>15796905815</v>
      </c>
      <c r="M88" s="5">
        <v>16405579928</v>
      </c>
      <c r="N88" s="5">
        <v>12391955530</v>
      </c>
      <c r="O88" s="5">
        <v>10773632278</v>
      </c>
      <c r="P88" s="5">
        <v>12468114564</v>
      </c>
      <c r="Q88" s="5">
        <v>13072248359</v>
      </c>
      <c r="R88" s="5">
        <v>11054216220</v>
      </c>
    </row>
    <row r="89" spans="3:18" ht="15.5" x14ac:dyDescent="0.35">
      <c r="C89" t="s">
        <v>119</v>
      </c>
      <c r="D89" s="5">
        <v>1456050232</v>
      </c>
      <c r="E89" s="5">
        <v>1456050232</v>
      </c>
      <c r="F89" s="5">
        <v>1456050232</v>
      </c>
      <c r="G89" s="5">
        <v>674383002</v>
      </c>
      <c r="I89" s="5">
        <v>1456050232</v>
      </c>
      <c r="J89" s="5">
        <v>674383001</v>
      </c>
      <c r="K89" s="5">
        <v>2380027205</v>
      </c>
      <c r="L89" s="5">
        <v>6667148746</v>
      </c>
      <c r="M89" s="5">
        <v>14991839043</v>
      </c>
      <c r="N89" s="5">
        <v>14033689769</v>
      </c>
      <c r="O89" s="5">
        <v>15485642312</v>
      </c>
      <c r="P89" s="5">
        <v>8364632018</v>
      </c>
      <c r="Q89" s="5">
        <v>9307009476</v>
      </c>
      <c r="R89" s="5">
        <v>7928784710</v>
      </c>
    </row>
    <row r="90" spans="3:18" ht="15.5" x14ac:dyDescent="0.35">
      <c r="C90" t="s">
        <v>122</v>
      </c>
      <c r="R90" s="5">
        <v>441386636</v>
      </c>
    </row>
    <row r="91" spans="3:18" ht="15.5" x14ac:dyDescent="0.35">
      <c r="C91" t="s">
        <v>126</v>
      </c>
      <c r="D91" s="5">
        <v>30635452367</v>
      </c>
      <c r="E91" s="5">
        <v>33413981822</v>
      </c>
      <c r="F91" s="5">
        <v>37156638136</v>
      </c>
      <c r="G91" s="5">
        <v>31988008487</v>
      </c>
      <c r="I91" s="5">
        <v>37156638136</v>
      </c>
      <c r="J91" s="5">
        <v>33322128370</v>
      </c>
      <c r="K91" s="5">
        <v>33706355581</v>
      </c>
      <c r="L91" s="5">
        <v>47513690002</v>
      </c>
      <c r="M91" s="5">
        <v>44658145469</v>
      </c>
      <c r="N91" s="5">
        <v>39158803965</v>
      </c>
      <c r="O91" s="5">
        <v>43538423985</v>
      </c>
      <c r="P91" s="5">
        <v>31039992537</v>
      </c>
      <c r="Q91" s="5">
        <v>38291430496</v>
      </c>
      <c r="R91" s="5">
        <v>19434617566</v>
      </c>
    </row>
    <row r="92" spans="3:18" ht="15.5" x14ac:dyDescent="0.35">
      <c r="C92" t="s">
        <v>127</v>
      </c>
      <c r="D92" s="5">
        <v>113092199484</v>
      </c>
      <c r="E92" s="5">
        <v>94096329084</v>
      </c>
      <c r="F92" s="5">
        <v>100265506760</v>
      </c>
      <c r="G92" s="5">
        <v>85504546726</v>
      </c>
      <c r="I92" s="5">
        <v>100265506760</v>
      </c>
      <c r="J92" s="5">
        <v>92206187958</v>
      </c>
      <c r="K92" s="5">
        <v>104552819860</v>
      </c>
      <c r="L92" s="5">
        <v>102809758188</v>
      </c>
      <c r="M92" s="5">
        <v>108995625626</v>
      </c>
      <c r="N92" s="5">
        <v>103351122210</v>
      </c>
      <c r="O92" s="5">
        <v>124735506555</v>
      </c>
      <c r="P92" s="5">
        <v>117423511774</v>
      </c>
      <c r="Q92" s="5">
        <v>140807574026</v>
      </c>
      <c r="R92" s="5">
        <v>42637461229</v>
      </c>
    </row>
    <row r="93" spans="3:18" ht="15.5" x14ac:dyDescent="0.35">
      <c r="C93" t="s">
        <v>128</v>
      </c>
    </row>
    <row r="94" spans="3:18" ht="15.5" x14ac:dyDescent="0.35">
      <c r="C94" t="s">
        <v>129</v>
      </c>
    </row>
    <row r="95" spans="3:18" ht="15.5" x14ac:dyDescent="0.35">
      <c r="C95" t="s">
        <v>130</v>
      </c>
      <c r="D95" s="5">
        <v>29540043600</v>
      </c>
      <c r="E95" s="5">
        <v>16407822283</v>
      </c>
      <c r="F95" s="5">
        <v>17899997200</v>
      </c>
      <c r="G95" s="5">
        <v>5483086101</v>
      </c>
      <c r="I95" s="5">
        <v>17899997200</v>
      </c>
      <c r="J95" s="5">
        <v>7671937947</v>
      </c>
      <c r="K95" s="5">
        <v>15846869617</v>
      </c>
      <c r="L95" s="5">
        <v>23290157438</v>
      </c>
      <c r="M95" s="5">
        <v>28202878644</v>
      </c>
      <c r="N95" s="5">
        <v>21624939963</v>
      </c>
      <c r="O95" s="5">
        <v>33133870056</v>
      </c>
      <c r="P95" s="5">
        <v>23934318332</v>
      </c>
      <c r="Q95" s="5">
        <v>36483673038</v>
      </c>
      <c r="R95" s="5">
        <v>60839389398</v>
      </c>
    </row>
    <row r="96" spans="3:18" ht="15.5" x14ac:dyDescent="0.35">
      <c r="C96" t="s">
        <v>134</v>
      </c>
      <c r="D96" s="5">
        <v>15148743265</v>
      </c>
      <c r="E96" s="5">
        <v>11263543829</v>
      </c>
      <c r="F96" s="5">
        <v>13484317378</v>
      </c>
      <c r="G96" s="5">
        <v>1556912172</v>
      </c>
      <c r="I96" s="5">
        <v>13484317378</v>
      </c>
      <c r="J96" s="5">
        <v>2000000000</v>
      </c>
      <c r="K96" s="5">
        <v>7420000000</v>
      </c>
      <c r="M96" s="5">
        <v>2921498841</v>
      </c>
      <c r="N96" s="5">
        <v>503621871</v>
      </c>
      <c r="O96" s="5">
        <v>12000000000</v>
      </c>
      <c r="Q96" s="5">
        <v>8000000000</v>
      </c>
      <c r="R96" s="5">
        <v>35987370069</v>
      </c>
    </row>
    <row r="97" spans="3:18" ht="15.5" x14ac:dyDescent="0.35">
      <c r="C97" t="s">
        <v>131</v>
      </c>
      <c r="D97" s="5">
        <v>9960774491</v>
      </c>
      <c r="E97" s="5">
        <v>1626394104</v>
      </c>
      <c r="F97" s="5">
        <v>1429772451</v>
      </c>
      <c r="G97" s="5">
        <v>1239129943</v>
      </c>
      <c r="I97" s="5">
        <v>1429772451</v>
      </c>
      <c r="J97" s="5">
        <v>2325425949</v>
      </c>
      <c r="K97" s="5">
        <v>1256633239</v>
      </c>
      <c r="L97" s="5">
        <v>5294153839</v>
      </c>
      <c r="M97" s="5">
        <v>3449168036</v>
      </c>
      <c r="N97" s="5">
        <v>596851456</v>
      </c>
      <c r="O97" s="5">
        <v>432089036</v>
      </c>
      <c r="P97" s="5">
        <v>2489378674</v>
      </c>
      <c r="Q97" s="5">
        <v>1042294438</v>
      </c>
      <c r="R97" s="5">
        <v>1720075053</v>
      </c>
    </row>
    <row r="98" spans="3:18" ht="15.5" x14ac:dyDescent="0.35">
      <c r="C98" t="s">
        <v>133</v>
      </c>
      <c r="D98" s="5">
        <v>572160957</v>
      </c>
      <c r="E98" s="5">
        <v>639113532</v>
      </c>
      <c r="F98" s="5">
        <v>528432355</v>
      </c>
      <c r="G98" s="5">
        <v>2569033495</v>
      </c>
      <c r="I98" s="5">
        <v>528432355</v>
      </c>
      <c r="J98" s="5">
        <v>2679905065</v>
      </c>
      <c r="K98" s="5">
        <v>4984470490</v>
      </c>
    </row>
    <row r="99" spans="3:18" ht="15.5" x14ac:dyDescent="0.35">
      <c r="C99" t="s">
        <v>136</v>
      </c>
      <c r="D99" s="5">
        <v>1328883256</v>
      </c>
      <c r="E99" s="5">
        <v>1155804865</v>
      </c>
      <c r="F99" s="5">
        <v>990722826</v>
      </c>
      <c r="G99" s="5">
        <v>226107226</v>
      </c>
      <c r="I99" s="5">
        <v>990722826</v>
      </c>
      <c r="J99" s="5">
        <v>799453360</v>
      </c>
      <c r="K99" s="5">
        <v>1330783969</v>
      </c>
      <c r="L99" s="5">
        <v>1645174542</v>
      </c>
      <c r="M99" s="5">
        <v>449482377</v>
      </c>
      <c r="N99" s="5">
        <v>76792207</v>
      </c>
      <c r="O99" s="5">
        <v>24527796</v>
      </c>
      <c r="P99" s="5">
        <v>386122274</v>
      </c>
      <c r="Q99" s="5">
        <v>847903378</v>
      </c>
      <c r="R99" s="5">
        <v>64976768</v>
      </c>
    </row>
    <row r="100" spans="3:18" ht="15.5" x14ac:dyDescent="0.35">
      <c r="C100" t="s">
        <v>137</v>
      </c>
      <c r="D100" s="5">
        <v>1142387200</v>
      </c>
      <c r="E100" s="5">
        <v>409215397</v>
      </c>
      <c r="F100" s="5">
        <v>42341553</v>
      </c>
      <c r="G100" s="5">
        <v>483967122</v>
      </c>
      <c r="I100" s="5">
        <v>42341553</v>
      </c>
      <c r="J100" s="5">
        <v>470844438</v>
      </c>
      <c r="K100" s="5">
        <v>99862799</v>
      </c>
      <c r="L100" s="5">
        <v>1324960704</v>
      </c>
      <c r="M100" s="5">
        <v>366840300</v>
      </c>
      <c r="N100" s="5">
        <v>9674429</v>
      </c>
      <c r="O100" s="5">
        <v>180234224</v>
      </c>
      <c r="P100" s="5">
        <v>366684433</v>
      </c>
      <c r="Q100" s="5">
        <v>5936500791</v>
      </c>
      <c r="R100" s="5">
        <v>1832107846</v>
      </c>
    </row>
    <row r="101" spans="3:18" ht="15.5" x14ac:dyDescent="0.35">
      <c r="C101" t="s">
        <v>146</v>
      </c>
      <c r="D101" s="5">
        <v>10909003184</v>
      </c>
      <c r="E101" s="5">
        <v>14397309439</v>
      </c>
      <c r="F101" s="5">
        <v>16440178262</v>
      </c>
      <c r="G101" s="5">
        <v>17437994463</v>
      </c>
      <c r="I101" s="5">
        <v>16440178262</v>
      </c>
      <c r="J101" s="5">
        <v>19099435886</v>
      </c>
      <c r="K101" s="5">
        <v>21873769616</v>
      </c>
      <c r="L101" s="5">
        <v>18341246822</v>
      </c>
      <c r="M101" s="5">
        <v>15770743983</v>
      </c>
      <c r="N101" s="5">
        <v>18055948925</v>
      </c>
      <c r="O101" s="5">
        <v>11254211958</v>
      </c>
      <c r="P101" s="5">
        <v>5038892125</v>
      </c>
      <c r="Q101" s="5">
        <v>8457608159</v>
      </c>
      <c r="R101" s="5">
        <v>7567558896</v>
      </c>
    </row>
    <row r="102" spans="3:18" ht="15.5" x14ac:dyDescent="0.35">
      <c r="C102" t="s">
        <v>147</v>
      </c>
      <c r="D102" s="5">
        <v>10909003184</v>
      </c>
      <c r="E102" s="5">
        <v>14397309439</v>
      </c>
      <c r="F102" s="5">
        <v>16440178262</v>
      </c>
      <c r="G102" s="5">
        <v>17437994463</v>
      </c>
      <c r="I102" s="5">
        <v>16440178262</v>
      </c>
      <c r="J102" s="5">
        <v>19099435886</v>
      </c>
      <c r="K102" s="5">
        <v>21873769616</v>
      </c>
      <c r="L102" s="5">
        <v>18341246822</v>
      </c>
      <c r="M102" s="5">
        <v>15770743983</v>
      </c>
      <c r="N102" s="5">
        <v>18055948925</v>
      </c>
      <c r="O102" s="5">
        <v>11254211958</v>
      </c>
      <c r="P102" s="5">
        <v>5038892125</v>
      </c>
      <c r="Q102" s="5">
        <v>8457608159</v>
      </c>
      <c r="R102" s="5">
        <v>7567558896</v>
      </c>
    </row>
    <row r="103" spans="3:18" ht="15.5" x14ac:dyDescent="0.35">
      <c r="C103" t="s">
        <v>467</v>
      </c>
      <c r="D103" s="5">
        <v>6196377720</v>
      </c>
      <c r="E103" s="5">
        <v>7030981400</v>
      </c>
      <c r="F103" s="5">
        <v>7030981400</v>
      </c>
      <c r="G103" s="5">
        <v>7437487121</v>
      </c>
      <c r="I103" s="5">
        <v>7030981400</v>
      </c>
      <c r="J103" s="5">
        <v>10092806974</v>
      </c>
      <c r="K103" s="5">
        <v>11470706687</v>
      </c>
      <c r="L103" s="5">
        <v>14011284733</v>
      </c>
      <c r="M103" s="5">
        <v>13353692064</v>
      </c>
      <c r="N103" s="5">
        <v>14984702135</v>
      </c>
      <c r="O103" s="5">
        <v>3884667862</v>
      </c>
    </row>
    <row r="104" spans="3:18" ht="15.5" x14ac:dyDescent="0.35">
      <c r="C104" t="s">
        <v>224</v>
      </c>
      <c r="O104" s="5">
        <v>-3884667862</v>
      </c>
    </row>
    <row r="105" spans="3:18" ht="15.5" x14ac:dyDescent="0.35">
      <c r="C105" t="s">
        <v>154</v>
      </c>
      <c r="D105" s="5">
        <v>40449046784</v>
      </c>
      <c r="E105" s="5">
        <v>30805131722</v>
      </c>
      <c r="F105" s="5">
        <v>34340175462</v>
      </c>
      <c r="G105" s="5">
        <v>22921080564</v>
      </c>
      <c r="I105" s="5">
        <v>34340175462</v>
      </c>
      <c r="J105" s="5">
        <v>26771373833</v>
      </c>
      <c r="K105" s="5">
        <v>37720639233</v>
      </c>
      <c r="L105" s="5">
        <v>41631404260</v>
      </c>
      <c r="M105" s="5">
        <v>43973622627</v>
      </c>
      <c r="N105" s="5">
        <v>39680888888</v>
      </c>
      <c r="O105" s="5">
        <v>40503414152</v>
      </c>
      <c r="P105" s="5">
        <v>28973210457</v>
      </c>
      <c r="Q105" s="5">
        <v>44941281197</v>
      </c>
      <c r="R105" s="5">
        <v>68406948294</v>
      </c>
    </row>
    <row r="106" spans="3:18" ht="15.5" x14ac:dyDescent="0.35">
      <c r="C106" t="s">
        <v>155</v>
      </c>
    </row>
    <row r="107" spans="3:18" ht="15.5" x14ac:dyDescent="0.35">
      <c r="C107" t="s">
        <v>156</v>
      </c>
      <c r="D107" s="5">
        <v>116666670000</v>
      </c>
      <c r="E107" s="5">
        <v>116666670000</v>
      </c>
      <c r="F107" s="5">
        <v>116666670000</v>
      </c>
      <c r="G107" s="5">
        <v>116666670000</v>
      </c>
      <c r="I107" s="5">
        <v>116666670000</v>
      </c>
      <c r="J107" s="5">
        <v>116666670000</v>
      </c>
      <c r="K107" s="5">
        <v>116666670000</v>
      </c>
      <c r="L107" s="5">
        <v>116666670000</v>
      </c>
      <c r="M107" s="5">
        <v>116666670000</v>
      </c>
      <c r="N107" s="5">
        <v>116666670000</v>
      </c>
      <c r="O107" s="5">
        <v>116666670000</v>
      </c>
      <c r="P107" s="5">
        <v>116666670000</v>
      </c>
      <c r="Q107" s="5">
        <v>70000000000</v>
      </c>
      <c r="R107" s="5">
        <v>14286000000</v>
      </c>
    </row>
    <row r="108" spans="3:18" ht="15.5" x14ac:dyDescent="0.35">
      <c r="C108" t="s">
        <v>157</v>
      </c>
      <c r="D108" s="5">
        <v>1465526994</v>
      </c>
      <c r="E108" s="5">
        <v>1465526994</v>
      </c>
      <c r="F108" s="5">
        <v>1465526994</v>
      </c>
      <c r="G108" s="5">
        <v>1465526994</v>
      </c>
      <c r="I108" s="5">
        <v>1465526994</v>
      </c>
      <c r="J108" s="5">
        <v>1465526994</v>
      </c>
      <c r="K108" s="5">
        <v>1465526994</v>
      </c>
      <c r="L108" s="5">
        <v>1465526994</v>
      </c>
      <c r="M108" s="5">
        <v>1465526994</v>
      </c>
      <c r="N108" s="5">
        <v>1465526994</v>
      </c>
      <c r="O108" s="5">
        <v>1465526994</v>
      </c>
      <c r="P108" s="5">
        <v>1465299889</v>
      </c>
      <c r="Q108" s="5">
        <v>48132196994</v>
      </c>
      <c r="R108" s="5">
        <v>1465526994</v>
      </c>
    </row>
    <row r="109" spans="3:18" ht="15.5" x14ac:dyDescent="0.35">
      <c r="C109" t="s">
        <v>158</v>
      </c>
      <c r="D109" s="5">
        <v>-61230701287</v>
      </c>
      <c r="E109" s="5">
        <v>-70582853248</v>
      </c>
      <c r="F109" s="5">
        <v>-67948672490</v>
      </c>
      <c r="G109" s="5">
        <v>-71290723206</v>
      </c>
      <c r="I109" s="5">
        <v>-67948672490</v>
      </c>
      <c r="J109" s="5">
        <v>-68439273861</v>
      </c>
      <c r="K109" s="5">
        <v>-67042161508</v>
      </c>
      <c r="L109" s="5">
        <v>-72696174197</v>
      </c>
      <c r="M109" s="5">
        <v>-68861576893</v>
      </c>
      <c r="N109" s="5">
        <v>-70211925967</v>
      </c>
      <c r="O109" s="5">
        <v>-49641905008</v>
      </c>
      <c r="P109" s="5">
        <v>-45470030757</v>
      </c>
      <c r="Q109" s="5">
        <v>-37652057198</v>
      </c>
      <c r="R109" s="5">
        <v>-38235793366</v>
      </c>
    </row>
    <row r="110" spans="3:18" ht="15.5" x14ac:dyDescent="0.35">
      <c r="C110" t="s">
        <v>162</v>
      </c>
      <c r="D110" s="5">
        <v>-2437770172</v>
      </c>
      <c r="E110" s="5">
        <v>-2437573549</v>
      </c>
      <c r="F110" s="5">
        <v>-2437620371</v>
      </c>
      <c r="G110" s="5">
        <v>-2437434791</v>
      </c>
      <c r="I110" s="5">
        <v>-2437620371</v>
      </c>
      <c r="J110" s="5">
        <v>-2437536173</v>
      </c>
      <c r="K110" s="5">
        <v>-2437282023</v>
      </c>
      <c r="L110" s="5">
        <v>-2437096034</v>
      </c>
      <c r="M110" s="5">
        <v>-2428044267</v>
      </c>
      <c r="N110" s="5">
        <v>-2429464870</v>
      </c>
      <c r="O110" s="5">
        <v>-2437626749</v>
      </c>
      <c r="P110" s="5">
        <v>-2437274580</v>
      </c>
      <c r="Q110" s="5">
        <v>-2437821713</v>
      </c>
      <c r="R110" s="5">
        <v>-3127924448</v>
      </c>
    </row>
    <row r="111" spans="3:18" ht="15.5" x14ac:dyDescent="0.35">
      <c r="C111" t="s">
        <v>10</v>
      </c>
      <c r="D111" s="5">
        <v>72643152700</v>
      </c>
      <c r="E111" s="5">
        <v>63291197362</v>
      </c>
      <c r="F111" s="5">
        <v>65925331298</v>
      </c>
      <c r="G111" s="5">
        <v>62583466162</v>
      </c>
      <c r="I111" s="5">
        <v>65925331298</v>
      </c>
      <c r="J111" s="5">
        <v>65434814125</v>
      </c>
      <c r="K111" s="5">
        <v>66832180628</v>
      </c>
      <c r="L111" s="5">
        <v>61178353928</v>
      </c>
      <c r="M111" s="5">
        <v>65022002999</v>
      </c>
      <c r="N111" s="5">
        <v>63670233322</v>
      </c>
      <c r="O111" s="5">
        <v>84232092402</v>
      </c>
      <c r="P111" s="5">
        <v>88450301317</v>
      </c>
      <c r="Q111" s="5">
        <v>95866292830</v>
      </c>
      <c r="R111" s="5">
        <v>-25769487065</v>
      </c>
    </row>
    <row r="112" spans="3:18" ht="15.5" x14ac:dyDescent="0.35">
      <c r="C112" t="s">
        <v>163</v>
      </c>
      <c r="D112" s="5">
        <v>113092199484</v>
      </c>
      <c r="E112" s="5">
        <v>94096329084</v>
      </c>
      <c r="F112" s="5">
        <v>100265506760</v>
      </c>
      <c r="G112" s="5">
        <v>85504546726</v>
      </c>
      <c r="I112" s="5">
        <v>100265506760</v>
      </c>
      <c r="J112" s="5">
        <v>92206187958</v>
      </c>
      <c r="K112" s="5">
        <v>104552819861</v>
      </c>
      <c r="L112" s="5">
        <v>102809758188</v>
      </c>
      <c r="M112" s="5">
        <v>108995625626</v>
      </c>
      <c r="N112" s="5">
        <v>103351122210</v>
      </c>
      <c r="O112" s="5">
        <v>124735506554</v>
      </c>
      <c r="P112" s="5">
        <v>117423511774</v>
      </c>
      <c r="Q112" s="5">
        <v>140807574027</v>
      </c>
      <c r="R112" s="5">
        <v>42637461229</v>
      </c>
    </row>
    <row r="113" spans="2:18" ht="15.5" x14ac:dyDescent="0.35">
      <c r="C113" t="s">
        <v>164</v>
      </c>
      <c r="D113" s="5">
        <v>1166666700</v>
      </c>
      <c r="E113" s="5">
        <v>1166666700</v>
      </c>
      <c r="F113" s="5">
        <v>1166666700</v>
      </c>
      <c r="G113" s="5">
        <v>1166666700</v>
      </c>
      <c r="I113" s="5">
        <v>1166666700</v>
      </c>
      <c r="J113" s="5">
        <v>1166666700</v>
      </c>
      <c r="K113" s="5">
        <v>1166666700</v>
      </c>
      <c r="L113" s="5">
        <v>1166666700</v>
      </c>
      <c r="M113" s="5">
        <v>1166666700</v>
      </c>
      <c r="N113" s="5">
        <v>1166666700</v>
      </c>
      <c r="O113" s="5">
        <v>1166666700</v>
      </c>
      <c r="P113" s="5">
        <v>1166666700</v>
      </c>
      <c r="Q113" s="5">
        <v>1166666700</v>
      </c>
      <c r="R113" s="5">
        <v>142860000</v>
      </c>
    </row>
    <row r="115" spans="2:18" ht="15.5" x14ac:dyDescent="0.35">
      <c r="B115" t="s">
        <v>165</v>
      </c>
      <c r="C115" t="s">
        <v>166</v>
      </c>
      <c r="D115" s="5">
        <v>-8106292484</v>
      </c>
      <c r="E115" s="5">
        <v>6194140889</v>
      </c>
      <c r="F115" s="5">
        <v>-13976928047</v>
      </c>
      <c r="G115" s="5">
        <v>11475713628</v>
      </c>
      <c r="I115" s="5">
        <v>-5778209866</v>
      </c>
      <c r="J115" s="5">
        <v>-680761823</v>
      </c>
      <c r="K115" s="5">
        <v>11311231077</v>
      </c>
      <c r="L115" s="5">
        <v>12883568725</v>
      </c>
      <c r="M115" s="5">
        <v>-9389313543</v>
      </c>
      <c r="N115" s="5">
        <v>12397869680</v>
      </c>
      <c r="O115" s="5">
        <v>-12699138614</v>
      </c>
      <c r="P115" s="5">
        <v>-36516820278</v>
      </c>
      <c r="Q115" s="5">
        <v>-13372847652</v>
      </c>
      <c r="R115" s="5">
        <v>-8796715301</v>
      </c>
    </row>
    <row r="116" spans="2:18" ht="15.5" x14ac:dyDescent="0.35">
      <c r="C116" t="s">
        <v>690</v>
      </c>
      <c r="D116" s="5">
        <v>119264714345</v>
      </c>
      <c r="E116" s="5">
        <v>76369456823</v>
      </c>
      <c r="F116" s="5">
        <v>51301683892</v>
      </c>
      <c r="G116" s="5">
        <v>59401122050</v>
      </c>
      <c r="I116" s="5">
        <v>232404721749</v>
      </c>
      <c r="J116" s="5">
        <v>244035413141</v>
      </c>
      <c r="K116" s="5">
        <v>260310896404</v>
      </c>
      <c r="L116" s="5">
        <v>224712431732</v>
      </c>
      <c r="M116" s="5">
        <v>158959139724</v>
      </c>
      <c r="N116" s="5">
        <v>60612314272</v>
      </c>
      <c r="O116" s="5">
        <v>56065436901</v>
      </c>
      <c r="P116" s="5">
        <v>145573751070</v>
      </c>
      <c r="Q116" s="5">
        <v>136203860172</v>
      </c>
      <c r="R116" s="5">
        <v>66485274001</v>
      </c>
    </row>
    <row r="117" spans="2:18" ht="15.5" x14ac:dyDescent="0.35">
      <c r="C117" t="s">
        <v>326</v>
      </c>
      <c r="D117" s="5">
        <v>-118767667924</v>
      </c>
      <c r="E117" s="5">
        <v>-60163338359</v>
      </c>
      <c r="F117" s="5">
        <v>-57876691991</v>
      </c>
      <c r="G117" s="5">
        <v>-41535198632</v>
      </c>
      <c r="I117" s="5">
        <v>-212759341239</v>
      </c>
      <c r="J117" s="5">
        <v>-219497735648</v>
      </c>
      <c r="K117" s="5">
        <v>-225779986096</v>
      </c>
      <c r="L117" s="5">
        <v>-187032417981</v>
      </c>
      <c r="M117" s="5">
        <v>-150749384790</v>
      </c>
      <c r="N117" s="5">
        <v>-37299760124</v>
      </c>
      <c r="O117" s="5">
        <v>-52589505933</v>
      </c>
      <c r="P117" s="5">
        <v>-139681274343</v>
      </c>
      <c r="Q117" s="5">
        <v>-125648054501</v>
      </c>
      <c r="R117" s="5">
        <v>-58132308515</v>
      </c>
    </row>
    <row r="118" spans="2:18" ht="15.5" x14ac:dyDescent="0.35">
      <c r="C118" t="s">
        <v>2293</v>
      </c>
      <c r="D118" s="5">
        <v>-2641202940</v>
      </c>
      <c r="E118" s="5">
        <v>-2675229111</v>
      </c>
      <c r="F118" s="5">
        <v>-3627197452</v>
      </c>
      <c r="G118" s="5">
        <v>-2640622149</v>
      </c>
      <c r="I118" s="5">
        <v>-11166473968</v>
      </c>
      <c r="J118" s="5">
        <v>-10266443594</v>
      </c>
      <c r="K118" s="5">
        <v>-8578357290</v>
      </c>
      <c r="L118" s="5">
        <v>-12891367539</v>
      </c>
      <c r="M118" s="5">
        <v>-8646714357</v>
      </c>
      <c r="N118" s="5">
        <v>-2597313026</v>
      </c>
      <c r="O118" s="5">
        <v>-5192416906</v>
      </c>
      <c r="P118" s="5">
        <v>-21535293691</v>
      </c>
    </row>
    <row r="119" spans="2:18" ht="15.5" x14ac:dyDescent="0.35">
      <c r="C119" t="s">
        <v>327</v>
      </c>
      <c r="D119" s="5">
        <v>-2668907914</v>
      </c>
      <c r="E119" s="5">
        <v>-3521890054</v>
      </c>
      <c r="F119" s="5">
        <v>-2510741768</v>
      </c>
      <c r="G119" s="5">
        <v>-2636964974</v>
      </c>
      <c r="I119" s="5">
        <v>-11469993362</v>
      </c>
      <c r="J119" s="5">
        <v>-11606185759</v>
      </c>
      <c r="K119" s="5">
        <v>-10360707410</v>
      </c>
      <c r="L119" s="5">
        <v>-8733873767</v>
      </c>
      <c r="M119" s="5">
        <v>-7782458006</v>
      </c>
      <c r="N119" s="5">
        <v>-6558556666</v>
      </c>
      <c r="O119" s="5">
        <v>-6245680609</v>
      </c>
      <c r="P119" s="5">
        <v>-19948114565</v>
      </c>
      <c r="Q119" s="5">
        <v>-15087628588</v>
      </c>
      <c r="R119" s="5">
        <v>-13697092660</v>
      </c>
    </row>
    <row r="120" spans="2:18" ht="15.5" x14ac:dyDescent="0.35">
      <c r="C120" t="s">
        <v>1446</v>
      </c>
      <c r="D120" s="5">
        <v>6962</v>
      </c>
      <c r="E120" s="5">
        <v>-89284363</v>
      </c>
      <c r="F120" s="5">
        <v>12758060</v>
      </c>
      <c r="G120" s="5">
        <v>-4514249</v>
      </c>
      <c r="I120" s="5">
        <v>15621880</v>
      </c>
      <c r="J120" s="5">
        <v>-12194339</v>
      </c>
      <c r="K120" s="5">
        <v>-42325861</v>
      </c>
      <c r="L120" s="5">
        <v>4444765832</v>
      </c>
      <c r="M120" s="5">
        <v>855338154</v>
      </c>
      <c r="N120" s="5">
        <v>133010428</v>
      </c>
      <c r="O120" s="5">
        <v>-112785107</v>
      </c>
      <c r="P120" s="5">
        <v>224324803</v>
      </c>
      <c r="Q120" s="5">
        <v>-8020224239</v>
      </c>
      <c r="R120" s="5">
        <v>-1246032559</v>
      </c>
    </row>
    <row r="121" spans="2:18" ht="15.5" x14ac:dyDescent="0.35">
      <c r="C121" t="s">
        <v>178</v>
      </c>
      <c r="D121" s="5">
        <v>2947101</v>
      </c>
      <c r="E121" s="5">
        <v>2332011</v>
      </c>
      <c r="F121" s="5">
        <v>8636379</v>
      </c>
      <c r="G121" s="5">
        <v>9573937</v>
      </c>
      <c r="I121" s="5">
        <v>32173481</v>
      </c>
      <c r="J121" s="5">
        <v>133330392</v>
      </c>
      <c r="K121" s="5">
        <v>166066578</v>
      </c>
      <c r="L121" s="5">
        <v>28237711</v>
      </c>
      <c r="M121" s="5">
        <v>299694582</v>
      </c>
      <c r="N121" s="5">
        <v>309885668</v>
      </c>
      <c r="O121" s="5">
        <v>34210352</v>
      </c>
      <c r="P121" s="5">
        <v>39021292</v>
      </c>
      <c r="Q121" s="5">
        <v>2935918046</v>
      </c>
      <c r="R121" s="5">
        <v>910812073</v>
      </c>
    </row>
    <row r="122" spans="2:18" ht="15.5" x14ac:dyDescent="0.35">
      <c r="C122" t="s">
        <v>623</v>
      </c>
      <c r="D122" s="5">
        <v>-67617682</v>
      </c>
      <c r="E122" s="5">
        <v>-780737456</v>
      </c>
      <c r="F122" s="5">
        <v>-795477079</v>
      </c>
      <c r="G122" s="5">
        <v>-767910129</v>
      </c>
      <c r="I122" s="5">
        <v>-1286658474</v>
      </c>
      <c r="J122" s="5">
        <v>-1779281401</v>
      </c>
      <c r="K122" s="5">
        <v>-2925305422</v>
      </c>
      <c r="L122" s="5">
        <v>-2089022468</v>
      </c>
      <c r="M122" s="5">
        <v>-1701735340</v>
      </c>
      <c r="N122" s="5">
        <v>546192733</v>
      </c>
      <c r="O122" s="5">
        <v>128234610</v>
      </c>
      <c r="P122" s="5">
        <v>-384654250</v>
      </c>
    </row>
    <row r="123" spans="2:18" ht="15.5" x14ac:dyDescent="0.35">
      <c r="C123" t="s">
        <v>1438</v>
      </c>
      <c r="D123" s="5">
        <v>-2953200000</v>
      </c>
      <c r="E123" s="5">
        <v>-2622076445</v>
      </c>
      <c r="F123" s="5">
        <v>-295015951</v>
      </c>
      <c r="G123" s="5">
        <v>-56903797</v>
      </c>
      <c r="I123" s="5">
        <v>-439754363</v>
      </c>
      <c r="J123" s="5">
        <v>-442153798</v>
      </c>
      <c r="K123" s="5">
        <v>-524424121</v>
      </c>
      <c r="L123" s="5">
        <v>-4748656695</v>
      </c>
      <c r="M123" s="5">
        <v>-93206323</v>
      </c>
      <c r="N123" s="5">
        <v>-392184108</v>
      </c>
      <c r="O123" s="5">
        <v>-3591259435</v>
      </c>
    </row>
    <row r="124" spans="2:18" ht="15.5" x14ac:dyDescent="0.35">
      <c r="C124" t="s">
        <v>696</v>
      </c>
      <c r="D124" s="5">
        <v>-275364432</v>
      </c>
      <c r="E124" s="5">
        <v>-325092157</v>
      </c>
      <c r="F124" s="5">
        <v>-194882137</v>
      </c>
      <c r="G124" s="5">
        <v>-292868429</v>
      </c>
      <c r="I124" s="5">
        <v>-1108505570</v>
      </c>
      <c r="J124" s="5">
        <v>-1245510817</v>
      </c>
      <c r="K124" s="5">
        <v>-954625705</v>
      </c>
      <c r="L124" s="5">
        <v>-806528100</v>
      </c>
      <c r="M124" s="5">
        <v>-529987187</v>
      </c>
      <c r="N124" s="5">
        <v>-2355719497</v>
      </c>
      <c r="O124" s="5">
        <v>-1195372487</v>
      </c>
      <c r="P124" s="5">
        <v>-804580594</v>
      </c>
      <c r="Q124" s="5">
        <v>-3756718542</v>
      </c>
      <c r="R124" s="5">
        <v>-3117367641</v>
      </c>
    </row>
    <row r="125" spans="2:18" ht="15.5" x14ac:dyDescent="0.35">
      <c r="C125" t="s">
        <v>172</v>
      </c>
      <c r="D125" s="5">
        <v>3050595756</v>
      </c>
      <c r="E125" s="5">
        <v>-2220773549</v>
      </c>
      <c r="F125" s="5">
        <v>9352517885</v>
      </c>
      <c r="G125" s="5">
        <v>-5264504697</v>
      </c>
      <c r="I125" s="5">
        <v>6484891804</v>
      </c>
      <c r="J125" s="5">
        <v>-12535499713</v>
      </c>
      <c r="K125" s="5">
        <v>1163492444</v>
      </c>
      <c r="L125" s="5">
        <v>-9013553343</v>
      </c>
      <c r="M125" s="5">
        <v>-650230650</v>
      </c>
      <c r="N125" s="5">
        <v>-396343857</v>
      </c>
      <c r="O125" s="5">
        <v>15838685368</v>
      </c>
      <c r="P125" s="5">
        <v>-8000000000</v>
      </c>
      <c r="Q125" s="5">
        <v>92618936696</v>
      </c>
      <c r="R125" s="5">
        <v>13852022659</v>
      </c>
    </row>
    <row r="126" spans="2:18" ht="15.5" x14ac:dyDescent="0.35">
      <c r="C126" t="s">
        <v>173</v>
      </c>
      <c r="D126" s="5">
        <v>-727695500</v>
      </c>
      <c r="E126" s="5">
        <v>-101688133</v>
      </c>
      <c r="F126" s="5">
        <v>4615823</v>
      </c>
      <c r="G126" s="5">
        <v>-226277095</v>
      </c>
      <c r="I126" s="5">
        <v>-1102308589</v>
      </c>
      <c r="J126" s="5">
        <v>-707175161</v>
      </c>
      <c r="K126" s="5">
        <v>-277660915</v>
      </c>
      <c r="L126" s="5">
        <v>-671342540</v>
      </c>
      <c r="M126" s="5">
        <v>-3662632690</v>
      </c>
      <c r="N126" s="5">
        <v>-3983162933</v>
      </c>
      <c r="O126" s="5">
        <v>-11125640889</v>
      </c>
      <c r="P126" s="5">
        <v>-5574617907</v>
      </c>
      <c r="Q126" s="5">
        <v>-18678216362</v>
      </c>
      <c r="R126" s="5">
        <v>-1297560313</v>
      </c>
    </row>
    <row r="127" spans="2:18" ht="15.5" x14ac:dyDescent="0.35">
      <c r="C127" t="s">
        <v>175</v>
      </c>
      <c r="D127" s="5">
        <v>-727695500</v>
      </c>
      <c r="E127" s="5">
        <v>-191264710</v>
      </c>
      <c r="F127" s="5">
        <v>4615823</v>
      </c>
      <c r="G127" s="5">
        <v>-230781600</v>
      </c>
      <c r="I127" s="5">
        <v>-1106813094</v>
      </c>
      <c r="J127" s="5">
        <v>-743391377</v>
      </c>
      <c r="K127" s="5">
        <v>-312400498</v>
      </c>
      <c r="L127" s="5">
        <v>-671342540</v>
      </c>
      <c r="M127" s="5">
        <v>-3662632690</v>
      </c>
      <c r="N127" s="5">
        <v>-2466122933</v>
      </c>
      <c r="O127" s="5">
        <v>71672838</v>
      </c>
      <c r="P127" s="5">
        <v>-354103201</v>
      </c>
      <c r="Q127" s="5">
        <v>-2776273701</v>
      </c>
      <c r="R127" s="5">
        <v>-1287330313</v>
      </c>
    </row>
    <row r="128" spans="2:18" ht="15.5" x14ac:dyDescent="0.35">
      <c r="C128" t="s">
        <v>417</v>
      </c>
      <c r="O128" s="5">
        <v>40553565</v>
      </c>
      <c r="Q128" s="5">
        <v>-15901942661</v>
      </c>
      <c r="R128" s="5">
        <v>-10230000</v>
      </c>
    </row>
    <row r="129" spans="3:18" ht="15.5" x14ac:dyDescent="0.35">
      <c r="C129" t="s">
        <v>2294</v>
      </c>
      <c r="N129" s="5">
        <v>-1517040000</v>
      </c>
    </row>
    <row r="130" spans="3:18" ht="15.5" x14ac:dyDescent="0.35">
      <c r="C130" t="s">
        <v>1439</v>
      </c>
      <c r="E130" s="5">
        <v>89576577</v>
      </c>
      <c r="G130" s="5">
        <v>4504505</v>
      </c>
      <c r="I130" s="5">
        <v>4504505</v>
      </c>
      <c r="J130" s="5">
        <v>36216216</v>
      </c>
      <c r="K130" s="5">
        <v>34739583</v>
      </c>
    </row>
    <row r="131" spans="3:18" ht="15.5" x14ac:dyDescent="0.35">
      <c r="C131" t="s">
        <v>2295</v>
      </c>
      <c r="O131" s="5">
        <v>661000000</v>
      </c>
      <c r="P131" s="5">
        <v>1779485294</v>
      </c>
    </row>
    <row r="132" spans="3:18" ht="15.5" x14ac:dyDescent="0.35">
      <c r="C132" t="s">
        <v>1122</v>
      </c>
      <c r="O132" s="5">
        <v>-11898867292</v>
      </c>
      <c r="P132" s="5">
        <v>-7000000000</v>
      </c>
    </row>
    <row r="133" spans="3:18" ht="15.5" x14ac:dyDescent="0.35">
      <c r="C133" t="s">
        <v>108</v>
      </c>
    </row>
    <row r="134" spans="3:18" ht="15.5" x14ac:dyDescent="0.35">
      <c r="C134" t="s">
        <v>2296</v>
      </c>
    </row>
    <row r="135" spans="3:18" ht="15.5" x14ac:dyDescent="0.35">
      <c r="C135" t="s">
        <v>189</v>
      </c>
      <c r="D135" s="5">
        <v>3050595756</v>
      </c>
      <c r="E135" s="5">
        <v>-2220773549</v>
      </c>
      <c r="F135" s="5">
        <v>9352517885</v>
      </c>
      <c r="G135" s="5">
        <v>-5264504697</v>
      </c>
      <c r="I135" s="5">
        <v>6484891804</v>
      </c>
      <c r="J135" s="5">
        <v>-12535499713</v>
      </c>
      <c r="K135" s="5">
        <v>1163492444</v>
      </c>
      <c r="L135" s="5">
        <v>-9013553343</v>
      </c>
      <c r="M135" s="5">
        <v>-650230650</v>
      </c>
      <c r="N135" s="5">
        <v>-396343857</v>
      </c>
      <c r="O135" s="5">
        <v>15838685368</v>
      </c>
      <c r="P135" s="5">
        <v>-8000000000</v>
      </c>
      <c r="Q135" s="5">
        <v>92618936696</v>
      </c>
      <c r="R135" s="5">
        <v>13852022659</v>
      </c>
    </row>
    <row r="136" spans="3:18" ht="15.5" x14ac:dyDescent="0.35">
      <c r="C136" t="s">
        <v>2297</v>
      </c>
      <c r="Q136" s="5">
        <v>55714000000</v>
      </c>
    </row>
    <row r="137" spans="3:18" ht="15.5" x14ac:dyDescent="0.35">
      <c r="C137" t="s">
        <v>209</v>
      </c>
      <c r="O137" s="5">
        <v>-45982495</v>
      </c>
      <c r="Q137" s="5">
        <v>18225636765</v>
      </c>
    </row>
    <row r="138" spans="3:18" ht="15.5" x14ac:dyDescent="0.35">
      <c r="C138" t="s">
        <v>423</v>
      </c>
      <c r="D138" s="5">
        <v>37090000000</v>
      </c>
      <c r="E138" s="5">
        <v>39715000000</v>
      </c>
      <c r="F138" s="5">
        <v>22900000000</v>
      </c>
      <c r="G138" s="5">
        <v>4400000000</v>
      </c>
      <c r="I138" s="5">
        <v>44800000000</v>
      </c>
      <c r="J138" s="5">
        <v>24775000000</v>
      </c>
      <c r="K138" s="5">
        <v>11929821696</v>
      </c>
      <c r="O138" s="5">
        <v>16500000000</v>
      </c>
      <c r="Q138" s="5">
        <v>23583999932</v>
      </c>
      <c r="R138" s="5">
        <v>70162949919</v>
      </c>
    </row>
    <row r="139" spans="3:18" ht="15.5" x14ac:dyDescent="0.35">
      <c r="C139" t="s">
        <v>438</v>
      </c>
      <c r="D139" s="5">
        <v>-34039404244</v>
      </c>
      <c r="E139" s="5">
        <v>-41935773549</v>
      </c>
      <c r="F139" s="5">
        <v>23060807681</v>
      </c>
      <c r="G139" s="5">
        <v>-9895286297</v>
      </c>
      <c r="I139" s="5">
        <v>-1937600000</v>
      </c>
      <c r="J139" s="5">
        <v>-5737600000</v>
      </c>
      <c r="K139" s="5">
        <v>-3715929510</v>
      </c>
      <c r="L139" s="5">
        <v>-3013553343</v>
      </c>
      <c r="M139" s="5">
        <v>-650230650</v>
      </c>
      <c r="N139" s="5">
        <v>-396343857</v>
      </c>
      <c r="O139" s="5">
        <v>-615332137</v>
      </c>
      <c r="P139" s="5">
        <v>-8000000000</v>
      </c>
      <c r="Q139" s="5">
        <v>-51571370001</v>
      </c>
      <c r="R139" s="5">
        <v>-65596927260</v>
      </c>
    </row>
    <row r="140" spans="3:18" ht="15.5" x14ac:dyDescent="0.35">
      <c r="C140" t="s">
        <v>711</v>
      </c>
      <c r="F140" s="5">
        <v>-36377508196</v>
      </c>
      <c r="I140" s="5">
        <v>-36377508196</v>
      </c>
      <c r="J140" s="5">
        <v>-31572899713</v>
      </c>
      <c r="K140" s="5">
        <v>-7050399742</v>
      </c>
      <c r="L140" s="5">
        <v>-6000000000</v>
      </c>
    </row>
    <row r="141" spans="3:18" ht="15.5" x14ac:dyDescent="0.35">
      <c r="C141" t="s">
        <v>1094</v>
      </c>
      <c r="F141" s="5">
        <v>-230781600</v>
      </c>
      <c r="G141" s="5">
        <v>230781600</v>
      </c>
    </row>
    <row r="142" spans="3:18" ht="15.5" x14ac:dyDescent="0.35">
      <c r="C142" t="s">
        <v>504</v>
      </c>
      <c r="Q142" s="5">
        <v>46666670000</v>
      </c>
      <c r="R142" s="5">
        <v>9286000000</v>
      </c>
    </row>
    <row r="143" spans="3:18" ht="15.5" x14ac:dyDescent="0.35">
      <c r="C143" t="s">
        <v>226</v>
      </c>
      <c r="D143" s="5">
        <v>-5783392228</v>
      </c>
      <c r="E143" s="5">
        <v>3871679207</v>
      </c>
      <c r="F143" s="5">
        <v>-4619794339</v>
      </c>
      <c r="G143" s="5">
        <v>5984931836</v>
      </c>
      <c r="I143" s="5">
        <v>-395626651</v>
      </c>
      <c r="J143" s="5">
        <v>-13923436697</v>
      </c>
      <c r="K143" s="5">
        <v>12197062606</v>
      </c>
      <c r="L143" s="5">
        <v>3198672842</v>
      </c>
      <c r="M143" s="5">
        <v>-13702176883</v>
      </c>
      <c r="N143" s="5">
        <v>8018362890</v>
      </c>
      <c r="O143" s="5">
        <v>-7986094135</v>
      </c>
      <c r="P143" s="5">
        <v>-50091438185</v>
      </c>
      <c r="Q143" s="5">
        <v>60567872682</v>
      </c>
      <c r="R143" s="5">
        <v>3757747045</v>
      </c>
    </row>
    <row r="144" spans="3:18" ht="15.5" x14ac:dyDescent="0.35">
      <c r="C144" t="s">
        <v>227</v>
      </c>
      <c r="E144" s="5">
        <v>2550895976</v>
      </c>
      <c r="F144" s="5">
        <v>6</v>
      </c>
      <c r="I144" s="5">
        <v>2946522627</v>
      </c>
      <c r="J144" s="5">
        <v>16869959323</v>
      </c>
      <c r="K144" s="5">
        <v>4672896717</v>
      </c>
      <c r="L144" s="5">
        <v>1474223877</v>
      </c>
      <c r="M144" s="5">
        <v>15176400758</v>
      </c>
      <c r="N144" s="5">
        <v>7158037870</v>
      </c>
      <c r="O144" s="5">
        <v>15144132006</v>
      </c>
      <c r="P144" s="5">
        <v>65235570191</v>
      </c>
      <c r="Q144" s="5">
        <v>4667697507</v>
      </c>
      <c r="R144" s="5">
        <v>909950462</v>
      </c>
    </row>
    <row r="145" spans="2:18" ht="15.5" x14ac:dyDescent="0.35">
      <c r="C145" t="s">
        <v>229</v>
      </c>
      <c r="D145" s="5">
        <v>-5783392228</v>
      </c>
      <c r="E145" s="5">
        <v>6422575183</v>
      </c>
      <c r="F145" s="5">
        <v>-4619794333</v>
      </c>
      <c r="G145" s="5">
        <v>5984931836</v>
      </c>
      <c r="I145" s="5">
        <v>2550895976</v>
      </c>
      <c r="J145" s="5">
        <v>2946522626</v>
      </c>
      <c r="K145" s="5">
        <v>16869959323</v>
      </c>
      <c r="L145" s="5">
        <v>4672896719</v>
      </c>
      <c r="M145" s="5">
        <v>1474223875</v>
      </c>
      <c r="N145" s="5">
        <v>15176400760</v>
      </c>
      <c r="O145" s="5">
        <v>7158037871</v>
      </c>
      <c r="P145" s="5">
        <v>15144132006</v>
      </c>
      <c r="Q145" s="5">
        <v>65235570189</v>
      </c>
      <c r="R145" s="5">
        <v>4667697507</v>
      </c>
    </row>
    <row r="147" spans="2:18" ht="15.5" x14ac:dyDescent="0.35">
      <c r="B147" t="s">
        <v>230</v>
      </c>
      <c r="C147" t="s">
        <v>12</v>
      </c>
      <c r="D147" s="5">
        <v>1170000000</v>
      </c>
      <c r="E147" s="5">
        <v>1170000000</v>
      </c>
      <c r="F147" s="5">
        <v>1170000000</v>
      </c>
      <c r="G147" s="5">
        <v>1170000000</v>
      </c>
      <c r="I147" s="5">
        <v>1170000000</v>
      </c>
      <c r="J147" s="5">
        <v>1170000000</v>
      </c>
      <c r="K147" s="5">
        <v>1170000000</v>
      </c>
      <c r="L147" s="5">
        <v>1170000000</v>
      </c>
      <c r="M147" s="5">
        <v>1170000000</v>
      </c>
      <c r="N147" s="5">
        <v>1170000000</v>
      </c>
      <c r="O147" s="5">
        <v>1170000000</v>
      </c>
      <c r="P147" s="5">
        <v>1170000000</v>
      </c>
      <c r="Q147" s="5">
        <v>1170000000</v>
      </c>
      <c r="R147" s="5">
        <v>140000000</v>
      </c>
    </row>
    <row r="148" spans="2:18" ht="15.5" x14ac:dyDescent="0.35">
      <c r="C148" t="s">
        <v>231</v>
      </c>
      <c r="D148" s="6">
        <v>8.0399999999999991</v>
      </c>
      <c r="E148" s="6">
        <v>-2.2200000000000002</v>
      </c>
      <c r="F148" s="6">
        <v>-7.11</v>
      </c>
      <c r="G148" s="6">
        <v>-1.57</v>
      </c>
    </row>
    <row r="149" spans="2:18" ht="15.5" x14ac:dyDescent="0.35">
      <c r="C149" t="s">
        <v>232</v>
      </c>
      <c r="D149" s="6">
        <v>4.5999999999999996</v>
      </c>
      <c r="E149" s="6">
        <v>-17.57</v>
      </c>
      <c r="F149" s="6">
        <v>-5.77</v>
      </c>
      <c r="G149" s="6">
        <v>-25.48</v>
      </c>
    </row>
    <row r="150" spans="2:18" ht="15.5" x14ac:dyDescent="0.35">
      <c r="C150" t="s">
        <v>67</v>
      </c>
      <c r="D150" s="6">
        <v>0.31</v>
      </c>
      <c r="E150" s="6">
        <v>0.73</v>
      </c>
      <c r="F150" s="6">
        <v>0.73</v>
      </c>
      <c r="G150" s="6">
        <v>1.08</v>
      </c>
    </row>
    <row r="151" spans="2:18" ht="15.5" x14ac:dyDescent="0.35">
      <c r="C151" t="s">
        <v>233</v>
      </c>
      <c r="D151" s="5">
        <v>7600000000</v>
      </c>
      <c r="E151" s="5">
        <v>-2150000000</v>
      </c>
      <c r="F151" s="5">
        <v>-7570000000</v>
      </c>
      <c r="G151" s="5">
        <v>-1820000000</v>
      </c>
    </row>
    <row r="152" spans="2:18" ht="15.5" x14ac:dyDescent="0.35">
      <c r="C152" t="s">
        <v>234</v>
      </c>
      <c r="D152" s="6">
        <v>8.3000000000000004E-2</v>
      </c>
      <c r="E152" s="6">
        <v>-2.76E-2</v>
      </c>
      <c r="F152" s="6">
        <v>-8.2699999999999996E-2</v>
      </c>
      <c r="G152" s="6">
        <v>-2.1400000000000002E-2</v>
      </c>
    </row>
    <row r="153" spans="2:18" ht="15.5" x14ac:dyDescent="0.35">
      <c r="C153" t="s">
        <v>235</v>
      </c>
      <c r="D153" s="6">
        <v>0.125</v>
      </c>
      <c r="E153" s="6">
        <v>-3.95E-2</v>
      </c>
      <c r="F153" s="6">
        <v>-0.12130000000000001</v>
      </c>
      <c r="G153" s="6">
        <v>-2.81E-2</v>
      </c>
    </row>
    <row r="154" spans="2:18" ht="15.5" x14ac:dyDescent="0.35">
      <c r="C154" t="s">
        <v>236</v>
      </c>
      <c r="D154" s="6">
        <v>8.8900000000000007E-2</v>
      </c>
      <c r="E154" s="6">
        <v>-3.1899999999999998E-2</v>
      </c>
      <c r="F154" s="6">
        <v>-9.8100000000000007E-2</v>
      </c>
      <c r="G154" s="6">
        <v>-2.7200000000000002E-2</v>
      </c>
    </row>
    <row r="155" spans="2:18" ht="15.5" x14ac:dyDescent="0.35">
      <c r="C155" t="s">
        <v>237</v>
      </c>
      <c r="D155" s="6">
        <v>22.06</v>
      </c>
      <c r="E155" s="6">
        <v>-7.85</v>
      </c>
      <c r="F155" s="6">
        <v>-40.89</v>
      </c>
      <c r="G155" s="6">
        <v>-2.4300000000000002</v>
      </c>
    </row>
    <row r="156" spans="2:18" ht="15.5" x14ac:dyDescent="0.35">
      <c r="C156" t="s">
        <v>443</v>
      </c>
      <c r="D156" s="5">
        <v>73000000000</v>
      </c>
      <c r="E156" s="5">
        <v>63000000000</v>
      </c>
      <c r="F156" s="5">
        <v>66000000000</v>
      </c>
      <c r="G156" s="5">
        <v>63000000000</v>
      </c>
    </row>
    <row r="157" spans="2:18" ht="15.5" x14ac:dyDescent="0.35">
      <c r="C157" t="s">
        <v>238</v>
      </c>
      <c r="D157" s="6">
        <v>0.56999999999999995</v>
      </c>
      <c r="E157" s="6">
        <v>0.69</v>
      </c>
      <c r="F157" s="6">
        <v>0.7</v>
      </c>
      <c r="G157" s="6">
        <v>0.72</v>
      </c>
    </row>
    <row r="158" spans="2:18" ht="15.5" x14ac:dyDescent="0.35">
      <c r="C158" t="s">
        <v>239</v>
      </c>
      <c r="D158" s="6">
        <v>64.36</v>
      </c>
      <c r="E158" s="6">
        <v>56.34</v>
      </c>
      <c r="F158" s="6">
        <v>58.6</v>
      </c>
      <c r="G158" s="6">
        <v>55.73</v>
      </c>
    </row>
    <row r="159" spans="2:18" ht="15.5" x14ac:dyDescent="0.35">
      <c r="C159" t="s">
        <v>240</v>
      </c>
      <c r="D159" s="6">
        <v>0.56999999999999995</v>
      </c>
      <c r="E159" s="6">
        <v>0.69</v>
      </c>
      <c r="F159" s="6">
        <v>0.7</v>
      </c>
      <c r="G159" s="6">
        <v>0.72</v>
      </c>
    </row>
    <row r="160" spans="2:18" ht="15.5" x14ac:dyDescent="0.35">
      <c r="C160" t="s">
        <v>241</v>
      </c>
      <c r="D160" s="6">
        <v>64.36</v>
      </c>
      <c r="E160" s="6">
        <v>56.34</v>
      </c>
      <c r="F160" s="6">
        <v>58.6</v>
      </c>
      <c r="G160" s="6">
        <v>55.73</v>
      </c>
    </row>
    <row r="161" spans="3:18" ht="15.5" x14ac:dyDescent="0.35">
      <c r="C161" t="s">
        <v>242</v>
      </c>
      <c r="D161" s="5">
        <v>15000000000</v>
      </c>
      <c r="E161" s="5">
        <v>11000000000</v>
      </c>
      <c r="F161" s="5">
        <v>13000000000</v>
      </c>
      <c r="G161" s="5">
        <v>2000000000</v>
      </c>
    </row>
    <row r="162" spans="3:18" ht="15.5" x14ac:dyDescent="0.35">
      <c r="C162" t="s">
        <v>243</v>
      </c>
      <c r="D162" s="5">
        <v>6000000000</v>
      </c>
      <c r="E162" s="5">
        <v>7000000000</v>
      </c>
      <c r="F162" s="5">
        <v>7000000000</v>
      </c>
      <c r="G162" s="5">
        <v>7000000000</v>
      </c>
    </row>
    <row r="163" spans="3:18" ht="15.5" x14ac:dyDescent="0.35">
      <c r="C163" t="s">
        <v>306</v>
      </c>
      <c r="D163" s="5">
        <v>75000000000</v>
      </c>
      <c r="E163" s="5">
        <v>66000000000</v>
      </c>
      <c r="F163" s="5">
        <v>68000000000</v>
      </c>
      <c r="G163" s="5">
        <v>65000000000</v>
      </c>
    </row>
    <row r="164" spans="3:18" ht="15.5" x14ac:dyDescent="0.35">
      <c r="C164" t="s">
        <v>24</v>
      </c>
      <c r="D164" s="5">
        <v>21000000000</v>
      </c>
      <c r="E164" s="5">
        <v>18000000000</v>
      </c>
      <c r="F164" s="5">
        <v>21000000000</v>
      </c>
      <c r="G164" s="5">
        <v>9000000000</v>
      </c>
    </row>
    <row r="165" spans="3:18" ht="15.5" x14ac:dyDescent="0.35">
      <c r="C165" t="s">
        <v>21</v>
      </c>
      <c r="D165" s="5">
        <v>21000000000</v>
      </c>
      <c r="E165" s="5">
        <v>12000000000</v>
      </c>
      <c r="F165" s="5">
        <v>18000000000</v>
      </c>
      <c r="G165" s="5">
        <v>2000000000</v>
      </c>
    </row>
    <row r="166" spans="3:18" ht="15.5" x14ac:dyDescent="0.35">
      <c r="C166" t="s">
        <v>245</v>
      </c>
      <c r="D166" s="5">
        <v>53000000000</v>
      </c>
      <c r="E166" s="5">
        <v>44000000000</v>
      </c>
      <c r="F166" s="5">
        <v>45000000000</v>
      </c>
      <c r="G166" s="5">
        <v>48000000000</v>
      </c>
    </row>
    <row r="167" spans="3:18" ht="15.5" x14ac:dyDescent="0.35">
      <c r="C167" t="s">
        <v>246</v>
      </c>
      <c r="D167" s="5">
        <v>-8000000000</v>
      </c>
      <c r="E167" s="5">
        <v>6000000000</v>
      </c>
      <c r="F167" s="5">
        <v>-14000000000</v>
      </c>
      <c r="G167" s="5">
        <v>11000000000</v>
      </c>
    </row>
    <row r="168" spans="3:18" ht="15.5" x14ac:dyDescent="0.35">
      <c r="C168" t="s">
        <v>247</v>
      </c>
      <c r="D168" s="5">
        <v>-1000000000</v>
      </c>
      <c r="E168" s="5">
        <v>0</v>
      </c>
      <c r="F168" s="5">
        <v>0</v>
      </c>
      <c r="G168" s="5">
        <v>0</v>
      </c>
    </row>
    <row r="169" spans="3:18" ht="15.5" x14ac:dyDescent="0.35">
      <c r="C169" t="s">
        <v>13</v>
      </c>
      <c r="D169" s="5">
        <v>-9000000000</v>
      </c>
      <c r="E169" s="5">
        <v>6000000000</v>
      </c>
      <c r="F169" s="5">
        <v>-14000000000</v>
      </c>
      <c r="G169" s="5">
        <v>11000000000</v>
      </c>
    </row>
    <row r="170" spans="3:18" ht="15.5" x14ac:dyDescent="0.35">
      <c r="C170" t="s">
        <v>16</v>
      </c>
      <c r="D170" s="6">
        <v>-7.57</v>
      </c>
      <c r="E170" s="6">
        <v>5.15</v>
      </c>
      <c r="F170" s="6">
        <v>-11.98</v>
      </c>
      <c r="G170" s="6">
        <v>9.64</v>
      </c>
    </row>
    <row r="171" spans="3:18" ht="15.5" x14ac:dyDescent="0.35">
      <c r="C171" t="s">
        <v>52</v>
      </c>
      <c r="I171" s="6">
        <v>-9.56</v>
      </c>
      <c r="J171" s="6">
        <v>-0.3</v>
      </c>
      <c r="K171" s="6">
        <v>7.89</v>
      </c>
      <c r="L171" s="6">
        <v>4.2300000000000004</v>
      </c>
      <c r="M171" s="6">
        <v>1.1000000000000001</v>
      </c>
      <c r="N171" s="6">
        <v>-13.69</v>
      </c>
      <c r="O171" s="6">
        <v>-8.7899999999999991</v>
      </c>
      <c r="P171" s="6">
        <v>-7.19</v>
      </c>
      <c r="Q171" s="6">
        <v>0.32</v>
      </c>
      <c r="R171" s="6">
        <v>-72.59</v>
      </c>
    </row>
    <row r="172" spans="3:18" ht="15.5" x14ac:dyDescent="0.35">
      <c r="C172" t="s">
        <v>66</v>
      </c>
      <c r="I172" s="6">
        <v>-4.29</v>
      </c>
      <c r="J172" s="6">
        <v>-166.67</v>
      </c>
      <c r="K172" s="6">
        <v>6.34</v>
      </c>
      <c r="L172" s="6">
        <v>20.57</v>
      </c>
      <c r="M172" s="6">
        <v>256.36</v>
      </c>
      <c r="N172" s="6">
        <v>-40.54</v>
      </c>
      <c r="O172" s="6">
        <v>-125.14</v>
      </c>
      <c r="P172" s="6">
        <v>-744.09</v>
      </c>
      <c r="Q172" s="6">
        <v>793.75</v>
      </c>
      <c r="R172" s="5">
        <v>0</v>
      </c>
    </row>
    <row r="173" spans="3:18" ht="15.5" x14ac:dyDescent="0.35">
      <c r="C173" t="s">
        <v>69</v>
      </c>
      <c r="I173" s="6">
        <v>0.21</v>
      </c>
      <c r="J173" s="6">
        <v>0.24</v>
      </c>
      <c r="K173" s="6">
        <v>0.21</v>
      </c>
      <c r="L173" s="6">
        <v>0.44</v>
      </c>
      <c r="M173" s="6">
        <v>2.0299999999999998</v>
      </c>
      <c r="N173" s="6">
        <v>13.89</v>
      </c>
      <c r="O173" s="6">
        <v>20.46</v>
      </c>
      <c r="P173" s="6">
        <v>35.36</v>
      </c>
      <c r="Q173" s="6">
        <v>2.19</v>
      </c>
      <c r="R173" s="5">
        <v>0</v>
      </c>
    </row>
    <row r="174" spans="3:18" ht="15.5" x14ac:dyDescent="0.35">
      <c r="C174" t="s">
        <v>248</v>
      </c>
      <c r="I174" s="5">
        <v>-9170000000</v>
      </c>
      <c r="J174" s="5">
        <v>820000000</v>
      </c>
      <c r="K174" s="5">
        <v>11760000000</v>
      </c>
      <c r="L174" s="5">
        <v>310000000</v>
      </c>
      <c r="M174" s="5">
        <v>4400000000</v>
      </c>
      <c r="N174" s="5">
        <v>-15250000000</v>
      </c>
      <c r="O174" s="5">
        <v>450000000</v>
      </c>
      <c r="P174" s="5">
        <v>-8830000000</v>
      </c>
    </row>
    <row r="175" spans="3:18" ht="15.5" x14ac:dyDescent="0.35">
      <c r="C175" t="s">
        <v>249</v>
      </c>
      <c r="I175" s="6">
        <v>-0.11119999999999999</v>
      </c>
      <c r="J175" s="6">
        <v>-3.8E-3</v>
      </c>
      <c r="K175" s="6">
        <v>8.8000000000000009E-2</v>
      </c>
      <c r="L175" s="6">
        <v>4.8000000000000001E-2</v>
      </c>
      <c r="M175" s="6">
        <v>1.1699999999999999E-2</v>
      </c>
      <c r="N175" s="6">
        <v>-0.1545</v>
      </c>
      <c r="O175" s="6">
        <v>-8.2200000000000009E-2</v>
      </c>
      <c r="P175" s="6">
        <v>-7.1399999999999991E-2</v>
      </c>
      <c r="Q175" s="6">
        <v>2.5999999999999999E-3</v>
      </c>
      <c r="R175" s="6">
        <v>-0.2432</v>
      </c>
    </row>
    <row r="176" spans="3:18" ht="15.5" x14ac:dyDescent="0.35">
      <c r="C176" t="s">
        <v>250</v>
      </c>
      <c r="I176" s="6">
        <v>-0.16309999999999999</v>
      </c>
      <c r="J176" s="6">
        <v>-5.1000000000000004E-3</v>
      </c>
      <c r="K176" s="6">
        <v>0.13289999999999999</v>
      </c>
      <c r="L176" s="6">
        <v>7.7499999999999999E-2</v>
      </c>
      <c r="M176" s="6">
        <v>1.9E-2</v>
      </c>
      <c r="N176" s="6">
        <v>-0.24160000000000001</v>
      </c>
      <c r="O176" s="6">
        <v>-0.1183</v>
      </c>
      <c r="P176" s="6">
        <v>-9.2300000000000007E-2</v>
      </c>
      <c r="Q176" s="6">
        <v>3.8E-3</v>
      </c>
      <c r="R176" s="6">
        <v>0.45799999999999996</v>
      </c>
    </row>
    <row r="177" spans="3:18" ht="15.5" x14ac:dyDescent="0.35">
      <c r="C177" t="s">
        <v>251</v>
      </c>
      <c r="I177" s="6">
        <v>-0.129</v>
      </c>
      <c r="J177" s="6">
        <v>-7.6E-3</v>
      </c>
      <c r="K177" s="6">
        <v>0.12279999999999999</v>
      </c>
      <c r="L177" s="6">
        <v>-1.21E-2</v>
      </c>
      <c r="M177" s="6">
        <v>3.4500000000000003E-2</v>
      </c>
      <c r="N177" s="6">
        <v>-0.1883</v>
      </c>
      <c r="O177" s="6">
        <v>-1.1899999999999999E-2</v>
      </c>
      <c r="P177" s="6">
        <v>-0.105</v>
      </c>
      <c r="Q177" s="6">
        <v>4.0999999999999995E-3</v>
      </c>
      <c r="R177" s="6">
        <v>1.2544</v>
      </c>
    </row>
    <row r="178" spans="3:18" ht="15.5" x14ac:dyDescent="0.35">
      <c r="C178" t="s">
        <v>252</v>
      </c>
      <c r="I178" s="6">
        <v>-9.7100000000000009</v>
      </c>
      <c r="J178" s="6">
        <v>-0.53</v>
      </c>
      <c r="K178" s="6">
        <v>10.82</v>
      </c>
      <c r="L178" s="6">
        <v>-0.62</v>
      </c>
      <c r="M178" s="6">
        <v>1.43</v>
      </c>
      <c r="N178" s="6">
        <v>-6.93</v>
      </c>
      <c r="O178" s="6">
        <v>-0.92</v>
      </c>
      <c r="P178" s="6">
        <v>-12.91</v>
      </c>
    </row>
    <row r="179" spans="3:18" ht="15.5" x14ac:dyDescent="0.35">
      <c r="C179" t="s">
        <v>63</v>
      </c>
      <c r="I179" s="6">
        <v>0.7</v>
      </c>
      <c r="J179" s="6">
        <v>0.86</v>
      </c>
      <c r="K179" s="6">
        <v>0.84</v>
      </c>
      <c r="L179" s="6">
        <v>1.6</v>
      </c>
      <c r="M179" s="6">
        <v>4.88</v>
      </c>
      <c r="N179" s="6">
        <v>9.8000000000000007</v>
      </c>
      <c r="O179" s="6">
        <v>14.81</v>
      </c>
      <c r="P179" s="6">
        <v>68.680000000000007</v>
      </c>
      <c r="Q179" s="6">
        <v>3.01</v>
      </c>
      <c r="R179" s="5">
        <v>0</v>
      </c>
    </row>
    <row r="180" spans="3:18" ht="15.5" x14ac:dyDescent="0.35">
      <c r="C180" t="s">
        <v>60</v>
      </c>
      <c r="I180" s="6">
        <v>58.6</v>
      </c>
      <c r="J180" s="6">
        <v>58.18</v>
      </c>
      <c r="K180" s="6">
        <v>59.37</v>
      </c>
      <c r="L180" s="6">
        <v>54.53</v>
      </c>
      <c r="M180" s="6">
        <v>57.81</v>
      </c>
      <c r="N180" s="6">
        <v>56.66</v>
      </c>
      <c r="O180" s="6">
        <v>74.290000000000006</v>
      </c>
      <c r="P180" s="6">
        <v>77.900000000000006</v>
      </c>
      <c r="Q180" s="6">
        <v>84.26</v>
      </c>
      <c r="R180" s="6">
        <v>-158.49</v>
      </c>
    </row>
    <row r="181" spans="3:18" ht="15.5" x14ac:dyDescent="0.35">
      <c r="C181" t="s">
        <v>253</v>
      </c>
      <c r="I181" s="6">
        <v>0.7</v>
      </c>
      <c r="J181" s="6">
        <v>0.86</v>
      </c>
      <c r="K181" s="6">
        <v>0.84</v>
      </c>
      <c r="L181" s="6">
        <v>1.6</v>
      </c>
      <c r="M181" s="6">
        <v>4.88</v>
      </c>
      <c r="N181" s="6">
        <v>9.8000000000000007</v>
      </c>
      <c r="O181" s="6">
        <v>14.81</v>
      </c>
      <c r="P181" s="6">
        <v>68.680000000000007</v>
      </c>
      <c r="Q181" s="6">
        <v>3.01</v>
      </c>
      <c r="R181" s="5">
        <v>0</v>
      </c>
    </row>
    <row r="182" spans="3:18" ht="15.5" x14ac:dyDescent="0.35">
      <c r="C182" t="s">
        <v>254</v>
      </c>
      <c r="I182" s="6">
        <v>58.6</v>
      </c>
      <c r="J182" s="6">
        <v>58.18</v>
      </c>
      <c r="K182" s="6">
        <v>59.37</v>
      </c>
      <c r="L182" s="6">
        <v>54.53</v>
      </c>
      <c r="M182" s="6">
        <v>57.81</v>
      </c>
      <c r="N182" s="6">
        <v>56.66</v>
      </c>
      <c r="O182" s="6">
        <v>74.290000000000006</v>
      </c>
      <c r="P182" s="6">
        <v>77.900000000000006</v>
      </c>
      <c r="Q182" s="6">
        <v>84.26</v>
      </c>
      <c r="R182" s="6">
        <v>-161.58000000000001</v>
      </c>
    </row>
    <row r="183" spans="3:18" ht="15.5" x14ac:dyDescent="0.35">
      <c r="C183" t="s">
        <v>255</v>
      </c>
      <c r="I183" s="5">
        <v>13000000000</v>
      </c>
      <c r="J183" s="5">
        <v>2000000000</v>
      </c>
      <c r="K183" s="5">
        <v>7000000000</v>
      </c>
      <c r="M183" s="5">
        <v>3000000000</v>
      </c>
      <c r="N183" s="5">
        <v>1000000000</v>
      </c>
      <c r="O183" s="5">
        <v>12000000000</v>
      </c>
      <c r="Q183" s="5">
        <v>8000000000</v>
      </c>
      <c r="R183" s="5">
        <v>36000000000</v>
      </c>
    </row>
    <row r="184" spans="3:18" ht="15.5" x14ac:dyDescent="0.35">
      <c r="C184" t="s">
        <v>256</v>
      </c>
      <c r="I184" s="5">
        <v>7000000000</v>
      </c>
      <c r="J184" s="5">
        <v>10000000000</v>
      </c>
      <c r="K184" s="5">
        <v>11000000000</v>
      </c>
      <c r="L184" s="5">
        <v>14000000000</v>
      </c>
      <c r="M184" s="5">
        <v>13000000000</v>
      </c>
      <c r="N184" s="5">
        <v>15000000000</v>
      </c>
      <c r="O184" s="5">
        <v>4000000000</v>
      </c>
    </row>
    <row r="185" spans="3:18" ht="15.5" x14ac:dyDescent="0.35">
      <c r="C185" t="s">
        <v>26</v>
      </c>
      <c r="I185" s="5">
        <v>21000000000</v>
      </c>
      <c r="J185" s="5">
        <v>12000000000</v>
      </c>
      <c r="K185" s="5">
        <v>19000000000</v>
      </c>
      <c r="L185" s="5">
        <v>14000000000</v>
      </c>
      <c r="M185" s="5">
        <v>16000000000</v>
      </c>
      <c r="N185" s="5">
        <v>15000000000</v>
      </c>
      <c r="O185" s="5">
        <v>16000000000</v>
      </c>
      <c r="Q185" s="5">
        <v>8000000000</v>
      </c>
      <c r="R185" s="5">
        <v>36000000000</v>
      </c>
    </row>
    <row r="186" spans="3:18" ht="15.5" x14ac:dyDescent="0.35">
      <c r="C186" t="s">
        <v>23</v>
      </c>
      <c r="I186" s="5">
        <v>18000000000</v>
      </c>
      <c r="J186" s="5">
        <v>9000000000</v>
      </c>
      <c r="K186" s="5">
        <v>2000000000</v>
      </c>
      <c r="L186" s="5">
        <v>9000000000</v>
      </c>
      <c r="M186" s="5">
        <v>15000000000</v>
      </c>
      <c r="N186" s="5">
        <v>0</v>
      </c>
      <c r="O186" s="5">
        <v>9000000000</v>
      </c>
      <c r="P186" s="5">
        <v>-15000000000</v>
      </c>
      <c r="Q186" s="5">
        <v>-57000000000</v>
      </c>
      <c r="R186" s="5">
        <v>31000000000</v>
      </c>
    </row>
    <row r="187" spans="3:18" ht="15.5" x14ac:dyDescent="0.35">
      <c r="C187" t="s">
        <v>257</v>
      </c>
      <c r="I187" s="5">
        <v>45000000000</v>
      </c>
      <c r="J187" s="5">
        <v>51000000000</v>
      </c>
      <c r="K187" s="5">
        <v>55000000000</v>
      </c>
      <c r="L187" s="5">
        <v>32000000000</v>
      </c>
      <c r="M187" s="5">
        <v>36000000000</v>
      </c>
      <c r="N187" s="5">
        <v>43000000000</v>
      </c>
      <c r="O187" s="5">
        <v>48000000000</v>
      </c>
      <c r="P187" s="5">
        <v>62000000000</v>
      </c>
      <c r="Q187" s="5">
        <v>66000000000</v>
      </c>
      <c r="R187" s="5">
        <v>-38000000000</v>
      </c>
    </row>
    <row r="188" spans="3:18" ht="15.5" x14ac:dyDescent="0.35">
      <c r="C188" t="s">
        <v>258</v>
      </c>
      <c r="I188" s="5">
        <v>-6000000000</v>
      </c>
      <c r="J188" s="5">
        <v>-1000000000</v>
      </c>
      <c r="K188" s="5">
        <v>11000000000</v>
      </c>
      <c r="L188" s="5">
        <v>13000000000</v>
      </c>
      <c r="M188" s="5">
        <v>-9000000000</v>
      </c>
      <c r="N188" s="5">
        <v>12000000000</v>
      </c>
      <c r="O188" s="5">
        <v>-13000000000</v>
      </c>
      <c r="P188" s="5">
        <v>-37000000000</v>
      </c>
      <c r="Q188" s="5">
        <v>-13000000000</v>
      </c>
      <c r="R188" s="5">
        <v>-9000000000</v>
      </c>
    </row>
    <row r="189" spans="3:18" ht="15.5" x14ac:dyDescent="0.35">
      <c r="C189" t="s">
        <v>259</v>
      </c>
      <c r="I189" s="5">
        <v>-1000000000</v>
      </c>
      <c r="J189" s="5">
        <v>-1000000000</v>
      </c>
      <c r="K189" s="5">
        <v>0</v>
      </c>
      <c r="L189" s="5">
        <v>-1000000000</v>
      </c>
      <c r="M189" s="5">
        <v>-4000000000</v>
      </c>
      <c r="N189" s="5">
        <v>-2000000000</v>
      </c>
      <c r="O189" s="5">
        <v>0</v>
      </c>
      <c r="P189" s="5">
        <v>0</v>
      </c>
      <c r="Q189" s="5">
        <v>-19000000000</v>
      </c>
      <c r="R189" s="5">
        <v>-1000000000</v>
      </c>
    </row>
    <row r="190" spans="3:18" ht="15.5" x14ac:dyDescent="0.35">
      <c r="C190" t="s">
        <v>15</v>
      </c>
      <c r="I190" s="5">
        <v>-7000000000</v>
      </c>
      <c r="J190" s="5">
        <v>-1000000000</v>
      </c>
      <c r="K190" s="5">
        <v>11000000000</v>
      </c>
      <c r="L190" s="5">
        <v>12000000000</v>
      </c>
      <c r="M190" s="5">
        <v>-13000000000</v>
      </c>
      <c r="N190" s="5">
        <v>10000000000</v>
      </c>
      <c r="O190" s="5">
        <v>-13000000000</v>
      </c>
      <c r="P190" s="5">
        <v>-37000000000</v>
      </c>
      <c r="Q190" s="5">
        <v>-32000000000</v>
      </c>
      <c r="R190" s="5">
        <v>-10000000000</v>
      </c>
    </row>
    <row r="191" spans="3:18" ht="15.5" x14ac:dyDescent="0.35">
      <c r="C191" t="s">
        <v>17</v>
      </c>
      <c r="I191" s="6">
        <v>-5.9</v>
      </c>
      <c r="J191" s="6">
        <v>-1.22</v>
      </c>
      <c r="K191" s="6">
        <v>9.43</v>
      </c>
      <c r="L191" s="6">
        <v>10.47</v>
      </c>
      <c r="M191" s="6">
        <v>-11.19</v>
      </c>
      <c r="N191" s="6">
        <v>8.51</v>
      </c>
      <c r="O191" s="6">
        <v>-10.79</v>
      </c>
      <c r="P191" s="6">
        <v>-31.6</v>
      </c>
      <c r="Q191" s="6">
        <v>-27.47</v>
      </c>
      <c r="R191" s="6">
        <v>-70.66</v>
      </c>
    </row>
    <row r="193" spans="2:17" ht="15.5" x14ac:dyDescent="0.35">
      <c r="B193" t="s">
        <v>260</v>
      </c>
      <c r="C193" t="s">
        <v>261</v>
      </c>
      <c r="D193" s="5">
        <v>9000000000</v>
      </c>
      <c r="E193" s="5">
        <v>-3000000000</v>
      </c>
      <c r="F193" s="5">
        <v>-8000000000</v>
      </c>
      <c r="G193" s="5">
        <v>-2000000000</v>
      </c>
      <c r="H193" s="5">
        <v>14000000000</v>
      </c>
      <c r="I193" s="5">
        <v>-11000000000</v>
      </c>
      <c r="J193" s="5">
        <v>-349000000</v>
      </c>
      <c r="K193" s="5">
        <v>9000000000</v>
      </c>
      <c r="L193" s="5">
        <v>5000000000</v>
      </c>
      <c r="M193" s="5">
        <v>1000000000</v>
      </c>
      <c r="N193" s="5">
        <v>-16000000000</v>
      </c>
      <c r="O193" s="5">
        <v>-10000000000</v>
      </c>
      <c r="P193" s="5">
        <v>-8000000000</v>
      </c>
      <c r="Q193" s="5">
        <v>370000000</v>
      </c>
    </row>
    <row r="194" spans="2:17" ht="15.5" x14ac:dyDescent="0.35">
      <c r="C194" t="s">
        <v>51</v>
      </c>
      <c r="D194" s="6">
        <v>8.0399999999999991</v>
      </c>
      <c r="E194" s="6">
        <v>-2.2200000000000002</v>
      </c>
      <c r="F194" s="6">
        <v>-7.11</v>
      </c>
      <c r="G194" s="6">
        <v>-1.57</v>
      </c>
      <c r="H194" s="6">
        <v>11.64</v>
      </c>
      <c r="I194" s="6">
        <v>-9.56</v>
      </c>
      <c r="J194" s="6">
        <v>-0.3</v>
      </c>
      <c r="K194" s="6">
        <v>7.89</v>
      </c>
      <c r="L194" s="6">
        <v>4.2300000000000004</v>
      </c>
      <c r="M194" s="6">
        <v>1.1000000000000001</v>
      </c>
      <c r="N194" s="6">
        <v>-13.69</v>
      </c>
      <c r="O194" s="6">
        <v>-8.7899999999999991</v>
      </c>
      <c r="P194" s="6">
        <v>-7.19</v>
      </c>
      <c r="Q194" s="6">
        <v>0.32</v>
      </c>
    </row>
    <row r="195" spans="2:17" ht="15.5" x14ac:dyDescent="0.35">
      <c r="C195" t="s">
        <v>262</v>
      </c>
      <c r="D195" s="5">
        <v>140000000000</v>
      </c>
      <c r="E195" s="5">
        <v>62000000000</v>
      </c>
      <c r="F195" s="5">
        <v>66000000000</v>
      </c>
      <c r="G195" s="5">
        <v>43000000000</v>
      </c>
      <c r="H195" s="5">
        <v>405000000000</v>
      </c>
      <c r="I195" s="5">
        <v>233000000000</v>
      </c>
      <c r="J195" s="5">
        <v>247000000000</v>
      </c>
      <c r="K195" s="5">
        <v>274000000000</v>
      </c>
      <c r="L195" s="5">
        <v>228000000000</v>
      </c>
      <c r="M195" s="5">
        <v>162000000000</v>
      </c>
      <c r="N195" s="5">
        <v>47000000000</v>
      </c>
      <c r="O195" s="5">
        <v>63000000000</v>
      </c>
      <c r="P195" s="5">
        <v>177000000000</v>
      </c>
      <c r="Q195" s="5">
        <v>135000000000</v>
      </c>
    </row>
    <row r="196" spans="2:17" ht="15.5" x14ac:dyDescent="0.35">
      <c r="C196" t="s">
        <v>344</v>
      </c>
      <c r="I196" s="6">
        <v>6.96</v>
      </c>
    </row>
    <row r="197" spans="2:17" ht="15.5" x14ac:dyDescent="0.35">
      <c r="C197" t="s">
        <v>345</v>
      </c>
      <c r="I197" s="6">
        <v>-28.35</v>
      </c>
    </row>
    <row r="198" spans="2:17" ht="15.5" x14ac:dyDescent="0.35">
      <c r="C198" t="s">
        <v>263</v>
      </c>
      <c r="I198" s="6">
        <v>6.95</v>
      </c>
    </row>
    <row r="199" spans="2:17" ht="15.5" x14ac:dyDescent="0.35">
      <c r="C199" t="s">
        <v>346</v>
      </c>
      <c r="I199" s="6">
        <v>-3.5299999999999998E-2</v>
      </c>
    </row>
    <row r="200" spans="2:17" ht="15.5" x14ac:dyDescent="0.35">
      <c r="C200" t="s">
        <v>347</v>
      </c>
      <c r="I200" s="6">
        <v>0.3</v>
      </c>
    </row>
    <row r="201" spans="2:17" ht="15.5" x14ac:dyDescent="0.35">
      <c r="C201" t="s">
        <v>348</v>
      </c>
      <c r="I201" s="6">
        <v>1.26</v>
      </c>
    </row>
    <row r="202" spans="2:17" ht="15.5" x14ac:dyDescent="0.35">
      <c r="C202" t="s">
        <v>349</v>
      </c>
      <c r="I202" s="6">
        <v>-21.41</v>
      </c>
    </row>
    <row r="203" spans="2:17" ht="15.5" x14ac:dyDescent="0.35">
      <c r="C203" t="s">
        <v>350</v>
      </c>
      <c r="I203" s="5">
        <v>-17</v>
      </c>
    </row>
    <row r="204" spans="2:17" ht="15.5" x14ac:dyDescent="0.35">
      <c r="C204" t="s">
        <v>351</v>
      </c>
      <c r="I204" s="6">
        <v>-20.260000000000002</v>
      </c>
    </row>
    <row r="205" spans="2:17" ht="15.5" x14ac:dyDescent="0.35">
      <c r="C205" t="s">
        <v>264</v>
      </c>
      <c r="I205" s="6">
        <v>-28.61</v>
      </c>
    </row>
    <row r="206" spans="2:17" ht="15.5" x14ac:dyDescent="0.35">
      <c r="C206" t="s">
        <v>452</v>
      </c>
      <c r="I206" s="6">
        <v>-0.91</v>
      </c>
    </row>
    <row r="207" spans="2:17" ht="15.5" x14ac:dyDescent="0.35">
      <c r="C207" t="s">
        <v>352</v>
      </c>
      <c r="I207" s="6">
        <v>-2.86</v>
      </c>
    </row>
    <row r="208" spans="2:17" ht="15.5" x14ac:dyDescent="0.35">
      <c r="C208" t="s">
        <v>353</v>
      </c>
      <c r="I208" s="6">
        <v>11.64</v>
      </c>
    </row>
    <row r="209" spans="3:9" ht="15.5" x14ac:dyDescent="0.35">
      <c r="C209" t="s">
        <v>354</v>
      </c>
      <c r="I209" s="6">
        <v>266.76</v>
      </c>
    </row>
    <row r="210" spans="3:9" ht="15.5" x14ac:dyDescent="0.35">
      <c r="C210" t="s">
        <v>355</v>
      </c>
      <c r="D210" s="6">
        <v>0.55000000000000004</v>
      </c>
    </row>
    <row r="211" spans="3:9" ht="15.5" x14ac:dyDescent="0.35">
      <c r="C211" t="s">
        <v>356</v>
      </c>
      <c r="I211" s="6">
        <v>64.36</v>
      </c>
    </row>
    <row r="212" spans="3:9" ht="15.5" x14ac:dyDescent="0.35">
      <c r="C212" t="s">
        <v>357</v>
      </c>
      <c r="I212" s="6">
        <v>-4.76</v>
      </c>
    </row>
    <row r="213" spans="3:9" ht="15.5" x14ac:dyDescent="0.35">
      <c r="C213" t="s">
        <v>265</v>
      </c>
      <c r="D213" s="6">
        <v>2.79</v>
      </c>
    </row>
    <row r="214" spans="3:9" ht="15.5" x14ac:dyDescent="0.35">
      <c r="C214" t="s">
        <v>266</v>
      </c>
      <c r="D214" s="6">
        <v>2.27</v>
      </c>
    </row>
    <row r="215" spans="3:9" ht="15.5" x14ac:dyDescent="0.35">
      <c r="C215" t="s">
        <v>267</v>
      </c>
      <c r="D215" s="6">
        <v>0.28000000000000003</v>
      </c>
    </row>
    <row r="216" spans="3:9" ht="15.5" x14ac:dyDescent="0.35">
      <c r="C216" t="s">
        <v>268</v>
      </c>
      <c r="D216" s="6">
        <v>0.08</v>
      </c>
    </row>
    <row r="217" spans="3:9" ht="15.5" x14ac:dyDescent="0.35">
      <c r="C217" t="s">
        <v>269</v>
      </c>
      <c r="D217" s="6">
        <v>0.54</v>
      </c>
    </row>
    <row r="218" spans="3:9" ht="15.5" x14ac:dyDescent="0.35">
      <c r="C218" t="s">
        <v>270</v>
      </c>
      <c r="D218" s="6">
        <v>0.19</v>
      </c>
    </row>
    <row r="219" spans="3:9" ht="15.5" x14ac:dyDescent="0.35">
      <c r="C219" t="s">
        <v>271</v>
      </c>
      <c r="D219" s="6">
        <v>1.51</v>
      </c>
    </row>
    <row r="220" spans="3:9" ht="15.5" x14ac:dyDescent="0.35">
      <c r="C220" t="s">
        <v>272</v>
      </c>
      <c r="I220" s="6">
        <v>-5.0199999999999996</v>
      </c>
    </row>
    <row r="221" spans="3:9" ht="15.5" x14ac:dyDescent="0.35">
      <c r="C221" t="s">
        <v>13</v>
      </c>
      <c r="D221" s="5">
        <v>-9000000000</v>
      </c>
    </row>
    <row r="222" spans="3:9" ht="15.5" x14ac:dyDescent="0.35">
      <c r="C222" t="s">
        <v>358</v>
      </c>
      <c r="I222" s="6">
        <v>2.92</v>
      </c>
    </row>
    <row r="223" spans="3:9" ht="15.5" x14ac:dyDescent="0.35">
      <c r="C223" t="s">
        <v>273</v>
      </c>
      <c r="I223" s="6">
        <v>-2.9500000000000002E-2</v>
      </c>
    </row>
    <row r="224" spans="3:9" ht="15.5" x14ac:dyDescent="0.35">
      <c r="C224" t="s">
        <v>274</v>
      </c>
      <c r="I224" s="6">
        <v>-4.4400000000000002E-2</v>
      </c>
    </row>
    <row r="225" spans="3:9" ht="15.5" x14ac:dyDescent="0.35">
      <c r="C225" t="s">
        <v>275</v>
      </c>
      <c r="I225" s="6">
        <v>-6.9000000000000006E-2</v>
      </c>
    </row>
    <row r="226" spans="3:9" ht="15.5" x14ac:dyDescent="0.35">
      <c r="C226" t="s">
        <v>359</v>
      </c>
      <c r="I226" s="6">
        <v>-5.5800000000000002E-2</v>
      </c>
    </row>
    <row r="227" spans="3:9" ht="15.5" x14ac:dyDescent="0.35">
      <c r="C227" t="s">
        <v>276</v>
      </c>
      <c r="D227" s="6">
        <v>31.4</v>
      </c>
    </row>
    <row r="228" spans="3:9" ht="15.5" x14ac:dyDescent="0.35">
      <c r="C228" t="s">
        <v>277</v>
      </c>
      <c r="D228" s="6">
        <v>10.65</v>
      </c>
    </row>
    <row r="229" spans="3:9" ht="15.5" x14ac:dyDescent="0.35">
      <c r="C229" t="s">
        <v>278</v>
      </c>
      <c r="D229" s="6">
        <v>4.25</v>
      </c>
    </row>
    <row r="230" spans="3:9" ht="15.5" x14ac:dyDescent="0.35">
      <c r="C230" t="s">
        <v>279</v>
      </c>
      <c r="D230" s="6">
        <v>37.799999999999997</v>
      </c>
    </row>
    <row r="231" spans="3:9" ht="15.5" x14ac:dyDescent="0.35">
      <c r="C231" t="s">
        <v>280</v>
      </c>
      <c r="D231" s="6">
        <v>2.9</v>
      </c>
    </row>
    <row r="232" spans="3:9" ht="15.5" x14ac:dyDescent="0.35">
      <c r="C232" t="s">
        <v>281</v>
      </c>
      <c r="I232" s="5">
        <v>3</v>
      </c>
    </row>
    <row r="233" spans="3:9" ht="15.5" x14ac:dyDescent="0.35">
      <c r="C233" t="s">
        <v>282</v>
      </c>
      <c r="I233" s="6">
        <v>19.329999999999998</v>
      </c>
    </row>
    <row r="234" spans="3:9" ht="15.5" x14ac:dyDescent="0.35">
      <c r="C234" t="s">
        <v>47</v>
      </c>
      <c r="I234" s="5">
        <v>95000000000</v>
      </c>
    </row>
    <row r="235" spans="3:9" ht="15.5" x14ac:dyDescent="0.35">
      <c r="C235" t="s">
        <v>283</v>
      </c>
      <c r="I235" s="5">
        <v>113000000000</v>
      </c>
    </row>
    <row r="236" spans="3:9" ht="15.5" x14ac:dyDescent="0.35">
      <c r="C236" t="s">
        <v>284</v>
      </c>
      <c r="I236" s="5">
        <v>1170000000</v>
      </c>
    </row>
    <row r="237" spans="3:9" ht="15.5" x14ac:dyDescent="0.35">
      <c r="C237" t="s">
        <v>285</v>
      </c>
      <c r="I237" s="6">
        <v>0.61060000000000003</v>
      </c>
    </row>
    <row r="238" spans="3:9" ht="15.5" x14ac:dyDescent="0.35">
      <c r="C238" t="s">
        <v>286</v>
      </c>
      <c r="D238" s="6">
        <v>0.115</v>
      </c>
    </row>
    <row r="239" spans="3:9" ht="15.5" x14ac:dyDescent="0.35">
      <c r="C239" t="s">
        <v>287</v>
      </c>
      <c r="D239" s="6">
        <v>5.1200000000000002E-2</v>
      </c>
    </row>
    <row r="240" spans="3:9" ht="15.5" x14ac:dyDescent="0.35">
      <c r="C240" t="s">
        <v>288</v>
      </c>
      <c r="D240" s="6">
        <v>6.7000000000000004E-2</v>
      </c>
    </row>
    <row r="241" spans="3:9" ht="15.5" x14ac:dyDescent="0.35">
      <c r="C241" t="s">
        <v>453</v>
      </c>
      <c r="D241" s="6">
        <v>1.2154</v>
      </c>
    </row>
    <row r="242" spans="3:9" ht="15.5" x14ac:dyDescent="0.35">
      <c r="C242" t="s">
        <v>289</v>
      </c>
      <c r="D242" s="6">
        <v>1.1998</v>
      </c>
    </row>
    <row r="243" spans="3:9" ht="15.5" x14ac:dyDescent="0.35">
      <c r="C243" t="s">
        <v>360</v>
      </c>
      <c r="D243" s="6">
        <v>26.901700000000002</v>
      </c>
    </row>
    <row r="244" spans="3:9" ht="15.5" x14ac:dyDescent="0.35">
      <c r="C244" t="s">
        <v>293</v>
      </c>
      <c r="I244" s="5">
        <v>4</v>
      </c>
    </row>
    <row r="245" spans="3:9" ht="15.5" x14ac:dyDescent="0.35">
      <c r="C245" t="s">
        <v>294</v>
      </c>
      <c r="I245" s="6">
        <v>0.97</v>
      </c>
    </row>
    <row r="246" spans="3:9" ht="15.5" x14ac:dyDescent="0.35">
      <c r="C246" t="s">
        <v>295</v>
      </c>
      <c r="I246" s="6">
        <v>0.08</v>
      </c>
    </row>
    <row r="247" spans="3:9" ht="15.5" x14ac:dyDescent="0.35">
      <c r="C247" t="s">
        <v>458</v>
      </c>
      <c r="I247" s="6">
        <v>0.17</v>
      </c>
    </row>
    <row r="248" spans="3:9" ht="15.5" x14ac:dyDescent="0.35">
      <c r="C248" t="s">
        <v>296</v>
      </c>
      <c r="I248" s="6">
        <v>0.82</v>
      </c>
    </row>
    <row r="249" spans="3:9" ht="15.5" x14ac:dyDescent="0.35">
      <c r="C249" t="s">
        <v>361</v>
      </c>
      <c r="I249" s="6">
        <v>0.86</v>
      </c>
    </row>
    <row r="250" spans="3:9" ht="15.5" x14ac:dyDescent="0.35">
      <c r="C250" t="s">
        <v>297</v>
      </c>
      <c r="I250" s="6">
        <v>0.48</v>
      </c>
    </row>
    <row r="251" spans="3:9" ht="15.5" x14ac:dyDescent="0.35">
      <c r="C251" t="s">
        <v>298</v>
      </c>
      <c r="I251" s="6">
        <v>0.76</v>
      </c>
    </row>
    <row r="252" spans="3:9" ht="15.5" x14ac:dyDescent="0.35">
      <c r="C252" t="s">
        <v>299</v>
      </c>
      <c r="I252" s="5">
        <v>311000000000</v>
      </c>
    </row>
    <row r="253" spans="3:9" ht="15.5" x14ac:dyDescent="0.35">
      <c r="C253" t="s">
        <v>300</v>
      </c>
      <c r="I253" s="5">
        <v>31000000000</v>
      </c>
    </row>
    <row r="254" spans="3:9" ht="15.5" x14ac:dyDescent="0.35">
      <c r="C254" t="s">
        <v>301</v>
      </c>
      <c r="I254" s="5">
        <v>-4000000000</v>
      </c>
    </row>
    <row r="255" spans="3:9" ht="15.5" x14ac:dyDescent="0.35">
      <c r="C255" t="s">
        <v>302</v>
      </c>
      <c r="I255" s="5">
        <v>-3000000000</v>
      </c>
    </row>
    <row r="256" spans="3:9" ht="15.5" x14ac:dyDescent="0.35">
      <c r="C256" t="s">
        <v>303</v>
      </c>
      <c r="D256" s="5">
        <v>1000000000</v>
      </c>
    </row>
    <row r="257" spans="3:9" ht="15.5" x14ac:dyDescent="0.35">
      <c r="C257" t="s">
        <v>304</v>
      </c>
      <c r="D257" s="5">
        <v>113000000000</v>
      </c>
    </row>
    <row r="258" spans="3:9" ht="15.5" x14ac:dyDescent="0.35">
      <c r="C258" t="s">
        <v>305</v>
      </c>
      <c r="D258" s="5">
        <v>40000000000</v>
      </c>
    </row>
    <row r="259" spans="3:9" ht="15.5" x14ac:dyDescent="0.35">
      <c r="C259" t="s">
        <v>245</v>
      </c>
      <c r="D259" s="5">
        <v>53000000000</v>
      </c>
    </row>
    <row r="260" spans="3:9" ht="15.5" x14ac:dyDescent="0.35">
      <c r="C260" t="s">
        <v>306</v>
      </c>
      <c r="I260" s="5">
        <v>75000000000</v>
      </c>
    </row>
    <row r="261" spans="3:9" ht="15.5" x14ac:dyDescent="0.35">
      <c r="C261" t="s">
        <v>243</v>
      </c>
      <c r="D261" s="5">
        <v>6000000000</v>
      </c>
    </row>
    <row r="262" spans="3:9" ht="15.5" x14ac:dyDescent="0.35">
      <c r="C262" t="s">
        <v>242</v>
      </c>
      <c r="D262" s="5">
        <v>15000000000</v>
      </c>
    </row>
    <row r="263" spans="3:9" ht="15.5" x14ac:dyDescent="0.35">
      <c r="C263" t="s">
        <v>24</v>
      </c>
      <c r="D263" s="5">
        <v>21000000000</v>
      </c>
    </row>
    <row r="264" spans="3:9" ht="15.5" x14ac:dyDescent="0.35">
      <c r="C264" t="s">
        <v>21</v>
      </c>
      <c r="D264" s="5">
        <v>21000000000</v>
      </c>
    </row>
    <row r="265" spans="3:9" ht="15.5" x14ac:dyDescent="0.35">
      <c r="C265" t="s">
        <v>244</v>
      </c>
      <c r="I265" s="5">
        <v>73000000000</v>
      </c>
    </row>
    <row r="266" spans="3:9" ht="15.5" x14ac:dyDescent="0.35">
      <c r="C266" t="s">
        <v>307</v>
      </c>
      <c r="I266" s="5">
        <v>-4000000000</v>
      </c>
    </row>
    <row r="267" spans="3:9" ht="15.5" x14ac:dyDescent="0.35">
      <c r="C267" t="s">
        <v>308</v>
      </c>
      <c r="I267" s="5">
        <v>-1000000000</v>
      </c>
    </row>
    <row r="268" spans="3:9" ht="15.5" x14ac:dyDescent="0.35">
      <c r="C268" t="s">
        <v>309</v>
      </c>
      <c r="I268" s="5">
        <v>5000000000</v>
      </c>
    </row>
    <row r="269" spans="3:9" ht="15.5" x14ac:dyDescent="0.35">
      <c r="C269" t="s">
        <v>310</v>
      </c>
      <c r="I269" s="5">
        <v>-1000000000</v>
      </c>
    </row>
    <row r="270" spans="3:9" ht="15.5" x14ac:dyDescent="0.35">
      <c r="C270" t="s">
        <v>311</v>
      </c>
      <c r="I270" s="5">
        <v>-6000000000</v>
      </c>
    </row>
  </sheetData>
  <pageMargins left="0.7" right="0.7" top="0.75" bottom="0.75" header="0.3" footer="0.3"/>
  <ignoredErrors>
    <ignoredError sqref="A1:R271" numberStoredAsText="1"/>
  </ignoredError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R25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2298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2299</v>
      </c>
      <c r="D2" s="2" vm="246">
        <f ca="1">IFERROR(_xlfn.STOCKHISTORY("XIDX:" &amp; $C$1, D3, , 0, 0, 1), "Libur")</f>
        <v>115</v>
      </c>
      <c r="E2" s="2" t="str">
        <f ca="1">IFERROR(_xlfn.STOCKHISTORY("XIDX:" &amp; $C$1, E3, , 0, 0, 1), "Libur")</f>
        <v>Libur</v>
      </c>
      <c r="H2" s="2" vm="246">
        <f ca="1">IFERROR(INDEX(D2:G2,COUNT(D2:G2)),"")</f>
        <v>115</v>
      </c>
      <c r="I2" s="2" vm="387">
        <f t="shared" ref="I2:R2" ca="1" si="0">IFERROR(_xlfn.STOCKHISTORY("XIDX:" &amp; $C$1, I1, , 0, 0, 1), "Libur")</f>
        <v>268</v>
      </c>
      <c r="J2" s="2" vm="478">
        <f t="shared" ca="1" si="0"/>
        <v>280</v>
      </c>
      <c r="K2" s="2" vm="613">
        <f t="shared" ca="1" si="0"/>
        <v>286</v>
      </c>
      <c r="L2" s="2" vm="68">
        <f t="shared" ca="1" si="0"/>
        <v>310</v>
      </c>
      <c r="M2" s="2" vm="22">
        <f t="shared" ca="1" si="0"/>
        <v>294</v>
      </c>
      <c r="N2" s="2" t="str">
        <f t="shared" ca="1" si="0"/>
        <v>Libur</v>
      </c>
      <c r="O2" s="2" vm="413">
        <f t="shared" ca="1" si="0"/>
        <v>262</v>
      </c>
      <c r="P2" s="2" vm="384">
        <f t="shared" ca="1" si="0"/>
        <v>278</v>
      </c>
      <c r="Q2" s="2" t="str">
        <f t="shared" ca="1" si="0"/>
        <v>Libur</v>
      </c>
      <c r="R2" s="2" t="str">
        <f t="shared" ca="1" si="0"/>
        <v>Libur</v>
      </c>
    </row>
    <row r="3" spans="1:18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8" ht="15.5" x14ac:dyDescent="0.35">
      <c r="B4" t="s">
        <v>5</v>
      </c>
      <c r="C4" t="s">
        <v>6</v>
      </c>
      <c r="D4" s="2">
        <f>IFERROR(INDEX(D51:D500,MATCH($C$4,$C$51:$C$500,0)),"")</f>
        <v>0</v>
      </c>
      <c r="E4" s="2">
        <f>IFERROR(INDEX(E51:E500,MATCH($C$4,$C$51:$C$500,0)),"")</f>
        <v>3290000000</v>
      </c>
      <c r="H4" s="2">
        <f>IFERROR(SUM(D4:G4)*(4/MAX(1,COUNT(D4:G4))),"")</f>
        <v>6580000000</v>
      </c>
      <c r="I4" s="2">
        <f t="shared" ref="I4:R4" si="1">IFERROR(INDEX(I51:I500,MATCH($C$4,$C$51:$C$500,0)),"")</f>
        <v>9221567000</v>
      </c>
      <c r="J4" s="2">
        <f t="shared" si="1"/>
        <v>19040922324</v>
      </c>
      <c r="K4" s="2">
        <f t="shared" si="1"/>
        <v>14685856864</v>
      </c>
      <c r="L4" s="2">
        <f t="shared" si="1"/>
        <v>29316490133</v>
      </c>
      <c r="M4" s="2">
        <f t="shared" si="1"/>
        <v>45700880268</v>
      </c>
      <c r="N4" s="2">
        <f t="shared" si="1"/>
        <v>42370902184</v>
      </c>
      <c r="O4" s="2">
        <f t="shared" si="1"/>
        <v>41376896578</v>
      </c>
      <c r="P4" s="2">
        <f t="shared" si="1"/>
        <v>78503927811</v>
      </c>
      <c r="Q4" s="2">
        <f t="shared" si="1"/>
        <v>76120234579</v>
      </c>
      <c r="R4" s="2">
        <f t="shared" si="1"/>
        <v>7623408753</v>
      </c>
    </row>
    <row r="5" spans="1:18" ht="15.5" x14ac:dyDescent="0.35">
      <c r="B5" t="s">
        <v>7</v>
      </c>
      <c r="C5" t="s">
        <v>8</v>
      </c>
      <c r="D5" s="2">
        <f>IFERROR(INDEX(D51:D500,MATCH($C$5,$C$51:$C$500,0)),"")</f>
        <v>-400018728</v>
      </c>
      <c r="E5" s="2">
        <f>IFERROR(INDEX(E51:E500,MATCH($C$5,$C$51:$C$500,0)),"")</f>
        <v>789940857</v>
      </c>
      <c r="H5" s="2">
        <f>IFERROR(SUM(D5:G5)*(4/MAX(1,COUNT(D5:G5))),"")</f>
        <v>779844258</v>
      </c>
      <c r="I5" s="2">
        <f t="shared" ref="I5:R5" si="2">IFERROR(INDEX(I51:I500,MATCH($C$5,$C$51:$C$500,0)),"")</f>
        <v>176474999</v>
      </c>
      <c r="J5" s="2">
        <f t="shared" si="2"/>
        <v>89035847</v>
      </c>
      <c r="K5" s="2">
        <f t="shared" si="2"/>
        <v>423216918</v>
      </c>
      <c r="L5" s="2">
        <f t="shared" si="2"/>
        <v>710898614</v>
      </c>
      <c r="M5" s="2">
        <f t="shared" si="2"/>
        <v>1641682175</v>
      </c>
      <c r="N5" s="2">
        <f t="shared" si="2"/>
        <v>4815882853</v>
      </c>
      <c r="O5" s="2">
        <f t="shared" si="2"/>
        <v>2292721541</v>
      </c>
      <c r="P5" s="2">
        <f t="shared" si="2"/>
        <v>4795431161</v>
      </c>
      <c r="Q5" s="2">
        <f t="shared" si="2"/>
        <v>5218250256</v>
      </c>
      <c r="R5" s="2">
        <f t="shared" si="2"/>
        <v>482868842</v>
      </c>
    </row>
    <row r="6" spans="1:18" ht="15.5" x14ac:dyDescent="0.35">
      <c r="B6" t="s">
        <v>9</v>
      </c>
      <c r="C6" t="s">
        <v>10</v>
      </c>
      <c r="D6" s="2">
        <f>IFERROR(INDEX(D51:D500,MATCH($C$6,$C$51:$C$500,0)),"")</f>
        <v>136744752390</v>
      </c>
      <c r="E6" s="2">
        <f>IFERROR(INDEX(E51:E500,MATCH($C$6,$C$51:$C$500,0)),"")</f>
        <v>137144771118</v>
      </c>
      <c r="H6" s="2">
        <f>IFERROR(INDEX(D6:G6,COUNT(D6:G6)),"")</f>
        <v>137144771118</v>
      </c>
      <c r="I6" s="2">
        <f t="shared" ref="I6:R6" si="3">IFERROR(INDEX(I51:I500,MATCH($C$6,$C$51:$C$500,0)),"")</f>
        <v>136354830261</v>
      </c>
      <c r="J6" s="2">
        <f t="shared" si="3"/>
        <v>136178355262</v>
      </c>
      <c r="K6" s="2">
        <f t="shared" si="3"/>
        <v>136089319414</v>
      </c>
      <c r="L6" s="2">
        <f t="shared" si="3"/>
        <v>135666102496</v>
      </c>
      <c r="M6" s="2">
        <f t="shared" si="3"/>
        <v>135173203882</v>
      </c>
      <c r="N6" s="2">
        <f t="shared" si="3"/>
        <v>134031521707</v>
      </c>
      <c r="O6" s="2">
        <f t="shared" si="3"/>
        <v>129715638854</v>
      </c>
      <c r="P6" s="2">
        <f t="shared" si="3"/>
        <v>128422917313</v>
      </c>
      <c r="Q6" s="2">
        <f t="shared" si="3"/>
        <v>85621841644</v>
      </c>
      <c r="R6" s="2">
        <f t="shared" si="3"/>
        <v>30403591387</v>
      </c>
    </row>
    <row r="7" spans="1:18" ht="15.5" x14ac:dyDescent="0.35">
      <c r="B7" t="s">
        <v>11</v>
      </c>
      <c r="C7" t="s">
        <v>12</v>
      </c>
      <c r="D7" s="3">
        <f>IFERROR(INDEX(D51:D500,MATCH($C$7,$C$51:$C$500,0))/1000000000,"")</f>
        <v>1</v>
      </c>
      <c r="E7" s="3">
        <f>IFERROR(INDEX(E51:E500,MATCH($C$7,$C$51:$C$500,0))/1000000000,"")</f>
        <v>1</v>
      </c>
      <c r="H7" s="3">
        <f>IFERROR(INDEX(D7:G7,COUNT(D7:G7)),"")</f>
        <v>1</v>
      </c>
      <c r="I7" s="3">
        <f t="shared" ref="I7:R7" si="4">IFERROR(INDEX(I51:I500,MATCH($C$7,$C$51:$C$500,0))/1000000000,"")</f>
        <v>1</v>
      </c>
      <c r="J7" s="3">
        <f t="shared" si="4"/>
        <v>1</v>
      </c>
      <c r="K7" s="3">
        <f t="shared" si="4"/>
        <v>1</v>
      </c>
      <c r="L7" s="3">
        <f t="shared" si="4"/>
        <v>1</v>
      </c>
      <c r="M7" s="3">
        <f t="shared" si="4"/>
        <v>1</v>
      </c>
      <c r="N7" s="3">
        <f t="shared" si="4"/>
        <v>1</v>
      </c>
      <c r="O7" s="3">
        <f t="shared" si="4"/>
        <v>1</v>
      </c>
      <c r="P7" s="3">
        <f t="shared" si="4"/>
        <v>1</v>
      </c>
      <c r="Q7" s="3">
        <f t="shared" si="4"/>
        <v>0.8</v>
      </c>
      <c r="R7" s="3">
        <f t="shared" si="4"/>
        <v>0</v>
      </c>
    </row>
    <row r="8" spans="1:18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1000000000</v>
      </c>
      <c r="E8" s="2">
        <f>IFERROR(INDEX(E51:E500,MATCH("Free cash flow (Quarter)",$C$51:$C$500,0)),"")</f>
        <v>-1000000000</v>
      </c>
      <c r="H8" s="2">
        <f>IFERROR(INDEX(D8:G8,COUNT(D8:G8)),"")</f>
        <v>-1000000000</v>
      </c>
      <c r="I8" s="2">
        <f t="shared" ref="I8:R8" si="5">IFERROR(INDEX(I51:I500,MATCH($C$8,$C$51:$C$500,0)),"")</f>
        <v>0</v>
      </c>
      <c r="J8" s="2">
        <f t="shared" si="5"/>
        <v>-6000000000</v>
      </c>
      <c r="K8" s="2">
        <f t="shared" si="5"/>
        <v>-2000000000</v>
      </c>
      <c r="L8" s="2">
        <f t="shared" si="5"/>
        <v>-2000000000</v>
      </c>
      <c r="M8" s="2">
        <f t="shared" si="5"/>
        <v>-2000000000</v>
      </c>
      <c r="N8" s="2">
        <f t="shared" si="5"/>
        <v>5000000000</v>
      </c>
      <c r="O8" s="2">
        <f t="shared" si="5"/>
        <v>-16000000000</v>
      </c>
      <c r="P8" s="2">
        <f t="shared" si="5"/>
        <v>-34000000000</v>
      </c>
      <c r="Q8" s="2">
        <f t="shared" si="5"/>
        <v>-40000000000</v>
      </c>
      <c r="R8" s="2">
        <f t="shared" si="5"/>
        <v>-16000000000</v>
      </c>
    </row>
    <row r="9" spans="1:18" ht="15.5" x14ac:dyDescent="0.35">
      <c r="A9" t="s">
        <v>16</v>
      </c>
      <c r="C9" t="s">
        <v>17</v>
      </c>
      <c r="D9" s="3">
        <f>IFERROR(INDEX(D51:D500,MATCH("Free cash flow per share (Quarter)",$C$51:$C$500,0)),"")</f>
        <v>0.87</v>
      </c>
      <c r="E9" s="3">
        <f>IFERROR(INDEX(E51:E500,MATCH("Free cash flow per share (Quarter)",$C$51:$C$500,0)),"")</f>
        <v>-0.72</v>
      </c>
      <c r="H9" s="3">
        <f>IFERROR(INDEX(D9:G9,COUNT(D9:G9)),"")</f>
        <v>-0.72</v>
      </c>
      <c r="I9" s="3">
        <f t="shared" ref="I9:R9" si="6">IFERROR(INDEX(I51:I500,MATCH($C$9,$C$51:$C$500,0)),"")</f>
        <v>-7.0000000000000007E-2</v>
      </c>
      <c r="J9" s="3">
        <f t="shared" si="6"/>
        <v>-5.66</v>
      </c>
      <c r="K9" s="3">
        <f t="shared" si="6"/>
        <v>-1.74</v>
      </c>
      <c r="L9" s="3">
        <f t="shared" si="6"/>
        <v>-2.04</v>
      </c>
      <c r="M9" s="3">
        <f t="shared" si="6"/>
        <v>-1.68</v>
      </c>
      <c r="N9" s="3">
        <f t="shared" si="6"/>
        <v>4.58</v>
      </c>
      <c r="O9" s="3">
        <f t="shared" si="6"/>
        <v>-16.05</v>
      </c>
      <c r="P9" s="3">
        <f t="shared" si="6"/>
        <v>-33.53</v>
      </c>
      <c r="Q9" s="3">
        <f t="shared" si="6"/>
        <v>-50.54</v>
      </c>
      <c r="R9" s="3">
        <f t="shared" si="6"/>
        <v>-54811.48</v>
      </c>
    </row>
    <row r="10" spans="1:18" ht="15.5" x14ac:dyDescent="0.35">
      <c r="C10" t="s">
        <v>18</v>
      </c>
      <c r="D10" s="3">
        <f ca="1">IFERROR(IF(D9=0,"",D2/D9),"")</f>
        <v>132.18390804597701</v>
      </c>
      <c r="E10" s="3" t="str">
        <f ca="1">IFERROR(IF(E9=0,"",E2/E9),"")</f>
        <v/>
      </c>
      <c r="I10" s="3">
        <f t="shared" ref="I10:R10" ca="1" si="7">IFERROR(IF(I9=0,"",I2/I9),"")</f>
        <v>-3828.571428571428</v>
      </c>
      <c r="J10" s="3">
        <f t="shared" ca="1" si="7"/>
        <v>-49.46996466431095</v>
      </c>
      <c r="K10" s="3">
        <f t="shared" ca="1" si="7"/>
        <v>-164.36781609195401</v>
      </c>
      <c r="L10" s="3">
        <f t="shared" ca="1" si="7"/>
        <v>-151.9607843137255</v>
      </c>
      <c r="M10" s="3">
        <f t="shared" ca="1" si="7"/>
        <v>-175</v>
      </c>
      <c r="N10" s="3" t="str">
        <f t="shared" ca="1" si="7"/>
        <v/>
      </c>
      <c r="O10" s="3">
        <f t="shared" ca="1" si="7"/>
        <v>-16.323987538940809</v>
      </c>
      <c r="P10" s="3">
        <f t="shared" ca="1" si="7"/>
        <v>-8.2910826125857433</v>
      </c>
      <c r="Q10" s="3" t="str">
        <f t="shared" ca="1" si="7"/>
        <v/>
      </c>
      <c r="R10" s="3" t="str">
        <f t="shared" ca="1" si="7"/>
        <v/>
      </c>
    </row>
    <row r="11" spans="1:18" ht="15.5" x14ac:dyDescent="0.35">
      <c r="B11" t="s">
        <v>19</v>
      </c>
      <c r="C11" t="s">
        <v>20</v>
      </c>
      <c r="D11" s="2">
        <f>IFERROR(INDEX(D51:D500,MATCH($C$11,$C$51:$C$500,0)),"")</f>
        <v>1994254357</v>
      </c>
      <c r="E11" s="2">
        <f>IFERROR(INDEX(E51:E500,MATCH($C$11,$C$51:$C$500,0)),"")</f>
        <v>1120782546</v>
      </c>
      <c r="H11" s="2">
        <f>IFERROR(INDEX(D11:G11,COUNT(D11:G11)),"")</f>
        <v>1120782546</v>
      </c>
      <c r="I11" s="2">
        <f t="shared" ref="I11:R11" si="8">IFERROR(INDEX(I51:I500,MATCH($C$11,$C$51:$C$500,0)),"")</f>
        <v>1836163153</v>
      </c>
      <c r="J11" s="2">
        <f t="shared" si="8"/>
        <v>1905303855</v>
      </c>
      <c r="K11" s="2">
        <f t="shared" si="8"/>
        <v>7561518778</v>
      </c>
      <c r="L11" s="2">
        <f t="shared" si="8"/>
        <v>9304184431</v>
      </c>
      <c r="M11" s="2">
        <f t="shared" si="8"/>
        <v>11562502522</v>
      </c>
      <c r="N11" s="2">
        <f t="shared" si="8"/>
        <v>13746039751</v>
      </c>
      <c r="O11" s="2">
        <f t="shared" si="8"/>
        <v>9733092427</v>
      </c>
      <c r="P11" s="2">
        <f t="shared" si="8"/>
        <v>26833607079</v>
      </c>
      <c r="Q11" s="2">
        <f t="shared" si="8"/>
        <v>5117701959</v>
      </c>
      <c r="R11" s="2">
        <f t="shared" si="8"/>
        <v>3430971849</v>
      </c>
    </row>
    <row r="12" spans="1:18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-2000000000</v>
      </c>
      <c r="E12" s="2">
        <f>IFERROR(INDEX(E51:E500,MATCH("Net Debt (Quarter)",$C$51:$C$500,0)),"")</f>
        <v>-1000000000</v>
      </c>
      <c r="H12" s="2">
        <f>IFERROR(INDEX(D12:G12,COUNT(D12:G12)),"")</f>
        <v>-1000000000</v>
      </c>
      <c r="I12" s="2">
        <f t="shared" ref="I12:R12" si="9">IFERROR(INDEX(I51:I500,MATCH($C$12,$C$51:$C$500,0)),"")</f>
        <v>-2000000000</v>
      </c>
      <c r="J12" s="2">
        <f t="shared" si="9"/>
        <v>-2000000000</v>
      </c>
      <c r="K12" s="2">
        <f t="shared" si="9"/>
        <v>-8000000000</v>
      </c>
      <c r="L12" s="2">
        <f t="shared" si="9"/>
        <v>-9000000000</v>
      </c>
      <c r="M12" s="2">
        <f t="shared" si="9"/>
        <v>-12000000000</v>
      </c>
      <c r="N12" s="2">
        <f t="shared" si="9"/>
        <v>-14000000000</v>
      </c>
      <c r="O12" s="2">
        <f t="shared" si="9"/>
        <v>-10000000000</v>
      </c>
      <c r="P12" s="2">
        <f t="shared" si="9"/>
        <v>-27000000000</v>
      </c>
      <c r="Q12" s="2">
        <f t="shared" si="9"/>
        <v>-5000000000</v>
      </c>
      <c r="R12" s="2">
        <f t="shared" si="9"/>
        <v>-3000000000</v>
      </c>
    </row>
    <row r="13" spans="1:18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R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</row>
    <row r="14" spans="1:18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R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</row>
    <row r="15" spans="1:18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R15" si="12">IFERROR(INDEX(I51:I500,MATCH($C$15,$C$51:$C$500,0)),"")</f>
        <v>-41462987</v>
      </c>
      <c r="J15" s="2">
        <f t="shared" si="12"/>
        <v>-74923083</v>
      </c>
      <c r="K15" s="2">
        <f t="shared" si="12"/>
        <v>-30551900</v>
      </c>
      <c r="L15" s="2">
        <f t="shared" si="12"/>
        <v>-175909370</v>
      </c>
      <c r="M15" s="2">
        <f t="shared" si="12"/>
        <v>-430984076</v>
      </c>
      <c r="N15" s="2">
        <f t="shared" si="12"/>
        <v>-1270042345</v>
      </c>
      <c r="O15" s="2">
        <f t="shared" si="12"/>
        <v>-1112438356</v>
      </c>
      <c r="P15" s="2">
        <f t="shared" si="12"/>
        <v>-1505171639</v>
      </c>
      <c r="Q15" s="2">
        <f t="shared" si="12"/>
        <v>-1644629926</v>
      </c>
      <c r="R15" s="2">
        <f t="shared" si="12"/>
        <v>-127937525</v>
      </c>
    </row>
    <row r="16" spans="1:18" ht="15.5" x14ac:dyDescent="0.35">
      <c r="C16" t="s">
        <v>29</v>
      </c>
      <c r="D16" s="2">
        <f>IFERROR(INDEX(D51:D500,MATCH($C$16,$C$51:$C$500,0)),"")</f>
        <v>-400018728</v>
      </c>
      <c r="E16" s="2">
        <f>IFERROR(INDEX(E51:E500,MATCH($C$16,$C$51:$C$500,0)),"")</f>
        <v>789940857</v>
      </c>
      <c r="H16" s="2">
        <f>IFERROR(SUM(D16:G16)*(4/MAX(1,COUNT(D16:G16))),"")</f>
        <v>779844258</v>
      </c>
      <c r="I16" s="2">
        <f t="shared" ref="I16:R16" si="13">IFERROR(INDEX(I51:I500,MATCH($C$16,$C$51:$C$500,0)),"")</f>
        <v>237654812</v>
      </c>
      <c r="J16" s="2">
        <f t="shared" si="13"/>
        <v>165159344</v>
      </c>
      <c r="K16" s="2">
        <f t="shared" si="13"/>
        <v>102020752</v>
      </c>
      <c r="L16" s="2">
        <f t="shared" si="13"/>
        <v>878119836</v>
      </c>
      <c r="M16" s="2">
        <f t="shared" si="13"/>
        <v>2078190775</v>
      </c>
      <c r="N16" s="2">
        <f t="shared" si="13"/>
        <v>6087965179</v>
      </c>
      <c r="O16" s="2">
        <f t="shared" si="13"/>
        <v>3408047376</v>
      </c>
      <c r="P16" s="2">
        <f t="shared" si="13"/>
        <v>6311424279</v>
      </c>
      <c r="Q16" s="2">
        <f t="shared" si="13"/>
        <v>6856053156</v>
      </c>
      <c r="R16" s="2">
        <f t="shared" si="13"/>
        <v>626326929</v>
      </c>
    </row>
    <row r="17" spans="1:18" ht="15.5" x14ac:dyDescent="0.35">
      <c r="A17" t="s">
        <v>30</v>
      </c>
    </row>
    <row r="18" spans="1:18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  <c r="R18" t="s">
        <v>34</v>
      </c>
    </row>
    <row r="19" spans="1:18" ht="15.5" x14ac:dyDescent="0.35">
      <c r="A19" t="s">
        <v>44</v>
      </c>
      <c r="C19" t="s">
        <v>45</v>
      </c>
    </row>
    <row r="20" spans="1:18" ht="15.5" x14ac:dyDescent="0.35">
      <c r="A20" t="s">
        <v>46</v>
      </c>
      <c r="C20" t="s">
        <v>47</v>
      </c>
      <c r="D20" s="2">
        <f ca="1">IFERROR(D21*D2,"")</f>
        <v>115000000000</v>
      </c>
      <c r="E20" s="2" t="str">
        <f ca="1">IFERROR(E21*E2,"")</f>
        <v/>
      </c>
      <c r="H20" s="2">
        <f t="shared" ref="H20:R20" ca="1" si="14">IFERROR(H21*H2,"")</f>
        <v>115000000000</v>
      </c>
      <c r="I20" s="2">
        <f t="shared" ca="1" si="14"/>
        <v>268000000000</v>
      </c>
      <c r="J20" s="2">
        <f t="shared" ca="1" si="14"/>
        <v>280000000000</v>
      </c>
      <c r="K20" s="2">
        <f t="shared" ca="1" si="14"/>
        <v>286000000000</v>
      </c>
      <c r="L20" s="2">
        <f t="shared" ca="1" si="14"/>
        <v>310000000000</v>
      </c>
      <c r="M20" s="2">
        <f t="shared" ca="1" si="14"/>
        <v>294000000000</v>
      </c>
      <c r="N20" s="2" t="str">
        <f t="shared" ca="1" si="14"/>
        <v/>
      </c>
      <c r="O20" s="2">
        <f t="shared" ca="1" si="14"/>
        <v>262000000000</v>
      </c>
      <c r="P20" s="2">
        <f t="shared" ca="1" si="14"/>
        <v>278000000000</v>
      </c>
      <c r="Q20" s="2" t="str">
        <f t="shared" ca="1" si="14"/>
        <v/>
      </c>
      <c r="R20" s="2" t="str">
        <f t="shared" ca="1" si="14"/>
        <v/>
      </c>
    </row>
    <row r="21" spans="1:18" ht="15.5" x14ac:dyDescent="0.35">
      <c r="C21" t="s">
        <v>12</v>
      </c>
      <c r="D21" s="2">
        <f>IFERROR(INDEX(D51:D500,MATCH($C$7,$C$51:$C$500,0)),"")</f>
        <v>1000000000</v>
      </c>
      <c r="E21" s="2">
        <f>IFERROR(INDEX(E51:E500,MATCH($C$7,$C$51:$C$500,0)),"")</f>
        <v>1000000000</v>
      </c>
      <c r="H21" s="2">
        <f>IFERROR(INDEX(D21:G21,COUNT(D21:G21)),"")</f>
        <v>1000000000</v>
      </c>
      <c r="I21" s="2">
        <f t="shared" ref="I21:R21" si="15">IFERROR(INDEX(I51:I500,MATCH($C$7,$C$51:$C$500,0)),"")</f>
        <v>1000000000</v>
      </c>
      <c r="J21" s="2">
        <f t="shared" si="15"/>
        <v>1000000000</v>
      </c>
      <c r="K21" s="2">
        <f t="shared" si="15"/>
        <v>1000000000</v>
      </c>
      <c r="L21" s="2">
        <f t="shared" si="15"/>
        <v>1000000000</v>
      </c>
      <c r="M21" s="2">
        <f t="shared" si="15"/>
        <v>1000000000</v>
      </c>
      <c r="N21" s="2">
        <f t="shared" si="15"/>
        <v>1000000000</v>
      </c>
      <c r="O21" s="2">
        <f t="shared" si="15"/>
        <v>1000000000</v>
      </c>
      <c r="P21" s="2">
        <f t="shared" si="15"/>
        <v>1000000000</v>
      </c>
      <c r="Q21" s="2">
        <f t="shared" si="15"/>
        <v>800000000</v>
      </c>
      <c r="R21" s="2">
        <f t="shared" si="15"/>
        <v>0</v>
      </c>
    </row>
    <row r="23" spans="1:18" ht="15.5" x14ac:dyDescent="0.35">
      <c r="B23" t="s">
        <v>48</v>
      </c>
      <c r="C23" t="s">
        <v>49</v>
      </c>
      <c r="D23" s="3">
        <f>IFERROR(D5/D6*100,"")</f>
        <v>-0.29252949090078056</v>
      </c>
      <c r="E23" s="3">
        <f>IFERROR(E5/E6*100,"")</f>
        <v>0.57599050299944077</v>
      </c>
      <c r="H23" s="3">
        <f t="shared" ref="H23:R23" si="16">IFERROR(H5/H6*100,"")</f>
        <v>0.56862850230652862</v>
      </c>
      <c r="I23" s="3">
        <f t="shared" si="16"/>
        <v>0.12942335717935702</v>
      </c>
      <c r="J23" s="3">
        <f t="shared" si="16"/>
        <v>6.5381790541308646E-2</v>
      </c>
      <c r="K23" s="3">
        <f t="shared" si="16"/>
        <v>0.31098466788016144</v>
      </c>
      <c r="L23" s="3">
        <f t="shared" si="16"/>
        <v>0.52400607146575928</v>
      </c>
      <c r="M23" s="3">
        <f t="shared" si="16"/>
        <v>1.2145026734981537</v>
      </c>
      <c r="N23" s="3">
        <f t="shared" si="16"/>
        <v>3.5930971995735264</v>
      </c>
      <c r="O23" s="3">
        <f t="shared" si="16"/>
        <v>1.767498168498054</v>
      </c>
      <c r="P23" s="3">
        <f t="shared" si="16"/>
        <v>3.7340929962775173</v>
      </c>
      <c r="Q23" s="3">
        <f t="shared" si="16"/>
        <v>6.0945316706647503</v>
      </c>
      <c r="R23" s="3">
        <f t="shared" si="16"/>
        <v>1.5881967227281759</v>
      </c>
    </row>
    <row r="24" spans="1:18" ht="15.5" x14ac:dyDescent="0.35">
      <c r="C24" t="s">
        <v>50</v>
      </c>
      <c r="D24" s="4" t="str">
        <f>IFERROR(_xlfn.RRI(5,I23,D23),"")</f>
        <v/>
      </c>
      <c r="E24" s="4">
        <f>IFERROR(_xlfn.RRI(5,J23,E23),"")</f>
        <v>0.54522491687790997</v>
      </c>
      <c r="H24" s="4">
        <f t="shared" ref="H24:R24" si="17">IFERROR(_xlfn.RRI(5,M23,H23),"")</f>
        <v>-0.14081629861019651</v>
      </c>
      <c r="I24" s="4">
        <f t="shared" si="17"/>
        <v>-0.48559078592862237</v>
      </c>
      <c r="J24" s="4">
        <f t="shared" si="17"/>
        <v>-0.48284638181609441</v>
      </c>
      <c r="K24" s="4">
        <f t="shared" si="17"/>
        <v>-0.39170987010334757</v>
      </c>
      <c r="L24" s="4">
        <f t="shared" si="17"/>
        <v>-0.38781991666088556</v>
      </c>
      <c r="M24" s="4">
        <f t="shared" si="17"/>
        <v>-5.2238995091778873E-2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51</v>
      </c>
      <c r="C25" t="s">
        <v>52</v>
      </c>
      <c r="D25" s="3">
        <f>IFERROR(INDEX(D51:D500,MATCH($A$25,$C$51:$C$500,0)),"")</f>
        <v>-0.4</v>
      </c>
      <c r="E25" s="3">
        <f>IFERROR(INDEX(E51:E500,MATCH($A$25,$C$51:$C$500,0)),"")</f>
        <v>0.79</v>
      </c>
      <c r="H25" s="3">
        <f>IFERROR(INDEX(D25:G25,COUNT(D25:G25)),"")</f>
        <v>0.79</v>
      </c>
      <c r="I25" s="3">
        <f t="shared" ref="I25:R25" si="18">IFERROR(INDEX(I51:I500,MATCH($C$25,$C$51:$C$500,0)),"")</f>
        <v>0.2</v>
      </c>
      <c r="J25" s="3">
        <f t="shared" si="18"/>
        <v>0.09</v>
      </c>
      <c r="K25" s="3">
        <f t="shared" si="18"/>
        <v>7.0000000000000007E-2</v>
      </c>
      <c r="L25" s="3">
        <f t="shared" si="18"/>
        <v>0.7</v>
      </c>
      <c r="M25" s="3">
        <f t="shared" si="18"/>
        <v>1.65</v>
      </c>
      <c r="N25" s="3">
        <f t="shared" si="18"/>
        <v>4.82</v>
      </c>
      <c r="O25" s="3">
        <f t="shared" si="18"/>
        <v>2.2999999999999998</v>
      </c>
      <c r="P25" s="3">
        <f t="shared" si="18"/>
        <v>4.8099999999999996</v>
      </c>
      <c r="Q25" s="3">
        <f t="shared" si="18"/>
        <v>6.51</v>
      </c>
      <c r="R25" s="3">
        <f t="shared" si="18"/>
        <v>1661.3</v>
      </c>
    </row>
    <row r="26" spans="1:18" ht="15.5" x14ac:dyDescent="0.35">
      <c r="C26" t="s">
        <v>53</v>
      </c>
      <c r="D26" s="4" t="str">
        <f>IFERROR(_xlfn.RRI(5,I25,D25),"")</f>
        <v/>
      </c>
      <c r="E26" s="4">
        <f>IFERROR(_xlfn.RRI(5,J25,E25),"")</f>
        <v>0.54410530967720083</v>
      </c>
      <c r="H26" s="4">
        <f t="shared" ref="H26:R26" si="19">IFERROR(_xlfn.RRI(5,M25,H25),"")</f>
        <v>-0.13696456137523239</v>
      </c>
      <c r="I26" s="4">
        <f t="shared" si="19"/>
        <v>-0.47082832274470321</v>
      </c>
      <c r="J26" s="4">
        <f t="shared" si="19"/>
        <v>-0.47699849972014285</v>
      </c>
      <c r="K26" s="4">
        <f t="shared" si="19"/>
        <v>-0.57086830431288138</v>
      </c>
      <c r="L26" s="4">
        <f t="shared" si="19"/>
        <v>-0.35981807168534619</v>
      </c>
      <c r="M26" s="4">
        <f t="shared" si="19"/>
        <v>-0.74915400249156427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54</v>
      </c>
      <c r="D27" s="3">
        <f>IFERROR(D4/D21,"")</f>
        <v>0</v>
      </c>
      <c r="E27" s="3">
        <f>IFERROR(E4/E21,"")</f>
        <v>3.29</v>
      </c>
      <c r="H27" s="3">
        <f t="shared" ref="H27:R27" si="20">IFERROR(H4/H21,"")</f>
        <v>6.58</v>
      </c>
      <c r="I27" s="3">
        <f t="shared" si="20"/>
        <v>9.2215670000000003</v>
      </c>
      <c r="J27" s="3">
        <f t="shared" si="20"/>
        <v>19.040922324</v>
      </c>
      <c r="K27" s="3">
        <f t="shared" si="20"/>
        <v>14.685856864</v>
      </c>
      <c r="L27" s="3">
        <f t="shared" si="20"/>
        <v>29.316490132999999</v>
      </c>
      <c r="M27" s="3">
        <f t="shared" si="20"/>
        <v>45.700880267999999</v>
      </c>
      <c r="N27" s="3">
        <f t="shared" si="20"/>
        <v>42.370902184000002</v>
      </c>
      <c r="O27" s="3">
        <f t="shared" si="20"/>
        <v>41.376896578</v>
      </c>
      <c r="P27" s="3">
        <f t="shared" si="20"/>
        <v>78.503927810999997</v>
      </c>
      <c r="Q27" s="3">
        <f t="shared" si="20"/>
        <v>95.150293223749998</v>
      </c>
      <c r="R27" s="3" t="str">
        <f t="shared" si="20"/>
        <v/>
      </c>
    </row>
    <row r="28" spans="1:18" ht="15.5" x14ac:dyDescent="0.35">
      <c r="C28" t="s">
        <v>55</v>
      </c>
      <c r="D28" s="4">
        <f>IFERROR(_xlfn.RRI(5,I27,D27),"")</f>
        <v>-1</v>
      </c>
      <c r="E28" s="4">
        <f>IFERROR(_xlfn.RRI(5,J27,E27),"")</f>
        <v>-0.29611520590012286</v>
      </c>
      <c r="H28" s="4">
        <f t="shared" ref="H28:R28" si="21">IFERROR(_xlfn.RRI(5,M27,H27),"")</f>
        <v>-0.32132747836388809</v>
      </c>
      <c r="I28" s="4">
        <f t="shared" si="21"/>
        <v>-0.26286437122234552</v>
      </c>
      <c r="J28" s="4">
        <f t="shared" si="21"/>
        <v>-0.14377872752498122</v>
      </c>
      <c r="K28" s="4">
        <f t="shared" si="21"/>
        <v>-0.2848426920425694</v>
      </c>
      <c r="L28" s="4">
        <f t="shared" si="21"/>
        <v>-0.20979391694276261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56</v>
      </c>
      <c r="H29" s="4">
        <f t="shared" ref="H29:R29" si="22">IFERROR(((H25-I25)/I25)*100%,"")</f>
        <v>2.95</v>
      </c>
      <c r="I29" s="4">
        <f t="shared" si="22"/>
        <v>1.2222222222222223</v>
      </c>
      <c r="J29" s="4">
        <f t="shared" si="22"/>
        <v>0.28571428571428553</v>
      </c>
      <c r="K29" s="4">
        <f t="shared" si="22"/>
        <v>-0.89999999999999991</v>
      </c>
      <c r="L29" s="4">
        <f t="shared" si="22"/>
        <v>-0.5757575757575758</v>
      </c>
      <c r="M29" s="4">
        <f t="shared" si="22"/>
        <v>-0.65767634854771784</v>
      </c>
      <c r="N29" s="4">
        <f t="shared" si="22"/>
        <v>1.0956521739130438</v>
      </c>
      <c r="O29" s="4">
        <f t="shared" si="22"/>
        <v>-0.5218295218295218</v>
      </c>
      <c r="P29" s="4">
        <f t="shared" si="22"/>
        <v>-0.26113671274961603</v>
      </c>
      <c r="Q29" s="4">
        <f t="shared" si="22"/>
        <v>-0.99608138205020169</v>
      </c>
      <c r="R29" s="4" t="str">
        <f t="shared" si="22"/>
        <v/>
      </c>
    </row>
    <row r="30" spans="1:18" ht="15.5" x14ac:dyDescent="0.35">
      <c r="C30" t="s">
        <v>57</v>
      </c>
      <c r="H30" s="4">
        <f t="shared" ref="H30:R30" si="23">IFERROR(((H27-I27)/I27)*100%,"")</f>
        <v>-0.28645532803698115</v>
      </c>
      <c r="I30" s="4">
        <f t="shared" si="23"/>
        <v>-0.51569746238727421</v>
      </c>
      <c r="J30" s="4">
        <f t="shared" si="23"/>
        <v>0.2965482709201489</v>
      </c>
      <c r="K30" s="4">
        <f t="shared" si="23"/>
        <v>-0.49905814791011016</v>
      </c>
      <c r="L30" s="4">
        <f t="shared" si="23"/>
        <v>-0.35851366623396175</v>
      </c>
      <c r="M30" s="4">
        <f t="shared" si="23"/>
        <v>7.8591153653968099E-2</v>
      </c>
      <c r="N30" s="4">
        <f t="shared" si="23"/>
        <v>2.4023203483281835E-2</v>
      </c>
      <c r="O30" s="4">
        <f t="shared" si="23"/>
        <v>-0.472932148342745</v>
      </c>
      <c r="P30" s="4">
        <f t="shared" si="23"/>
        <v>-0.17494812521076902</v>
      </c>
      <c r="Q30" s="4" t="str">
        <f t="shared" si="23"/>
        <v/>
      </c>
      <c r="R30" s="4" t="str">
        <f t="shared" si="23"/>
        <v/>
      </c>
    </row>
    <row r="32" spans="1:18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136.74</v>
      </c>
      <c r="E32" s="3">
        <f>IFERROR(INDEX(E51:E500,MATCH($A$32,$C$51:$C$500,0)),"")</f>
        <v>137.13999999999999</v>
      </c>
      <c r="H32" s="3">
        <f>IFERROR(INDEX(D32:G32,COUNT(D32:G32)),"")</f>
        <v>137.13999999999999</v>
      </c>
      <c r="I32" s="3">
        <f t="shared" ref="I32:R32" si="24">IFERROR(INDEX(I51:I500,MATCH($C$32,$C$51:$C$500,0)),"")</f>
        <v>136.35</v>
      </c>
      <c r="J32" s="3">
        <f t="shared" si="24"/>
        <v>136.18</v>
      </c>
      <c r="K32" s="3">
        <f t="shared" si="24"/>
        <v>136.09</v>
      </c>
      <c r="L32" s="3">
        <f t="shared" si="24"/>
        <v>135.66999999999999</v>
      </c>
      <c r="M32" s="3">
        <f t="shared" si="24"/>
        <v>135.16999999999999</v>
      </c>
      <c r="N32" s="3">
        <f t="shared" si="24"/>
        <v>134.03</v>
      </c>
      <c r="O32" s="3">
        <f t="shared" si="24"/>
        <v>129.72</v>
      </c>
      <c r="P32" s="3">
        <f t="shared" si="24"/>
        <v>128.41999999999999</v>
      </c>
      <c r="Q32" s="3">
        <f t="shared" si="24"/>
        <v>107.03</v>
      </c>
      <c r="R32" s="3">
        <f t="shared" si="24"/>
        <v>101345.3</v>
      </c>
    </row>
    <row r="33" spans="1:18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0.75</v>
      </c>
      <c r="E33" s="3">
        <f>IFERROR(INDEX(E51:E500,MATCH($A$33,$C$51:$C$500,0)),"")</f>
        <v>0.81</v>
      </c>
      <c r="H33" s="3">
        <f>IFERROR(INDEX(D33:G33,COUNT(D33:G33)),"")</f>
        <v>0.81</v>
      </c>
      <c r="I33" s="3">
        <f t="shared" ref="I33:R33" si="25">IFERROR(INDEX(I51:I500,MATCH($C$33,$C$51:$C$500,0)),"")</f>
        <v>1.97</v>
      </c>
      <c r="J33" s="3">
        <f t="shared" si="25"/>
        <v>2.06</v>
      </c>
      <c r="K33" s="3">
        <f t="shared" si="25"/>
        <v>2.1</v>
      </c>
      <c r="L33" s="3">
        <f t="shared" si="25"/>
        <v>2.2799999999999998</v>
      </c>
      <c r="M33" s="3">
        <f t="shared" si="25"/>
        <v>2.1800000000000002</v>
      </c>
      <c r="N33" s="3">
        <f t="shared" si="25"/>
        <v>2.73</v>
      </c>
      <c r="O33" s="3">
        <f t="shared" si="25"/>
        <v>2.02</v>
      </c>
      <c r="P33" s="3">
        <f t="shared" si="25"/>
        <v>2.16</v>
      </c>
      <c r="Q33" s="3">
        <f t="shared" si="25"/>
        <v>0</v>
      </c>
      <c r="R33" s="3">
        <f t="shared" si="25"/>
        <v>0</v>
      </c>
    </row>
    <row r="34" spans="1:18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-257.5</v>
      </c>
      <c r="E34" s="3">
        <f>IFERROR(INDEX(E51:E500,MATCH($A$34,$C$51:$C$500,0)),"")</f>
        <v>140.51</v>
      </c>
      <c r="H34" s="3">
        <f>IFERROR(INDEX(D34:G34,COUNT(D34:G34)),"")</f>
        <v>140.51</v>
      </c>
      <c r="I34" s="3">
        <f t="shared" ref="I34:R34" si="26">IFERROR(INDEX(I51:I500,MATCH($C$34,$C$51:$C$500,0)),"")</f>
        <v>1340</v>
      </c>
      <c r="J34" s="3">
        <f t="shared" si="26"/>
        <v>3111.11</v>
      </c>
      <c r="K34" s="3">
        <f t="shared" si="26"/>
        <v>4085.71</v>
      </c>
      <c r="L34" s="3">
        <f t="shared" si="26"/>
        <v>442.86</v>
      </c>
      <c r="M34" s="3">
        <f t="shared" si="26"/>
        <v>178.18</v>
      </c>
      <c r="N34" s="3">
        <f t="shared" si="26"/>
        <v>75.930000000000007</v>
      </c>
      <c r="O34" s="3">
        <f t="shared" si="26"/>
        <v>113.91</v>
      </c>
      <c r="P34" s="3">
        <f t="shared" si="26"/>
        <v>57.8</v>
      </c>
      <c r="Q34" s="3">
        <f t="shared" si="26"/>
        <v>0</v>
      </c>
      <c r="R34" s="3">
        <f t="shared" si="26"/>
        <v>0</v>
      </c>
    </row>
    <row r="35" spans="1:18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0</v>
      </c>
      <c r="E35" s="3">
        <f>IFERROR(INDEX(E51:E500,MATCH($A$35,$C$51:$C$500,0)),"")</f>
        <v>33.74</v>
      </c>
      <c r="H35" s="3">
        <f>IFERROR(INDEX(D35:G35,COUNT(D35:G35)),"")</f>
        <v>33.74</v>
      </c>
      <c r="I35" s="3">
        <f t="shared" ref="I35:R35" si="27">IFERROR(INDEX(I51:I500,MATCH($C$35,$C$51:$C$500,0)),"")</f>
        <v>29.06</v>
      </c>
      <c r="J35" s="3">
        <f t="shared" si="27"/>
        <v>14.71</v>
      </c>
      <c r="K35" s="3">
        <f t="shared" si="27"/>
        <v>19.47</v>
      </c>
      <c r="L35" s="3">
        <f t="shared" si="27"/>
        <v>10.57</v>
      </c>
      <c r="M35" s="3">
        <f t="shared" si="27"/>
        <v>6.43</v>
      </c>
      <c r="N35" s="3">
        <f t="shared" si="27"/>
        <v>8.64</v>
      </c>
      <c r="O35" s="3">
        <f t="shared" si="27"/>
        <v>6.33</v>
      </c>
      <c r="P35" s="3">
        <f t="shared" si="27"/>
        <v>3.54</v>
      </c>
      <c r="Q35" s="3">
        <f t="shared" si="27"/>
        <v>0</v>
      </c>
      <c r="R35" s="3">
        <f t="shared" si="27"/>
        <v>0</v>
      </c>
    </row>
    <row r="36" spans="1:18" ht="15.5" x14ac:dyDescent="0.35">
      <c r="B36" t="s">
        <v>70</v>
      </c>
      <c r="C36" t="s">
        <v>71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R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0.1336</v>
      </c>
      <c r="N36" s="4">
        <f t="shared" si="28"/>
        <v>0.1038</v>
      </c>
      <c r="O36" s="4">
        <f t="shared" si="28"/>
        <v>0.21780000000000002</v>
      </c>
      <c r="P36" s="4">
        <f t="shared" si="28"/>
        <v>0.20809999999999998</v>
      </c>
      <c r="Q36" s="4">
        <f t="shared" si="28"/>
        <v>0.19190000000000002</v>
      </c>
      <c r="R36" s="4">
        <f t="shared" si="28"/>
        <v>0</v>
      </c>
    </row>
    <row r="37" spans="1:18" ht="15.5" x14ac:dyDescent="0.35">
      <c r="B37" t="s">
        <v>72</v>
      </c>
      <c r="C37" t="s">
        <v>73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R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0.22</v>
      </c>
      <c r="N37" s="3">
        <f t="shared" si="29"/>
        <v>0.5</v>
      </c>
      <c r="O37" s="3">
        <f t="shared" si="29"/>
        <v>0.5</v>
      </c>
      <c r="P37" s="3">
        <f t="shared" si="29"/>
        <v>1</v>
      </c>
      <c r="Q37" s="3">
        <f t="shared" si="29"/>
        <v>1</v>
      </c>
      <c r="R37" s="3">
        <f t="shared" si="29"/>
        <v>0</v>
      </c>
    </row>
    <row r="50" spans="2:18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  <c r="R50" t="s">
        <v>34</v>
      </c>
    </row>
    <row r="51" spans="2:18" ht="15.5" x14ac:dyDescent="0.35">
      <c r="B51" t="s">
        <v>79</v>
      </c>
      <c r="C51" t="s">
        <v>6</v>
      </c>
      <c r="E51" s="5">
        <v>3290000000</v>
      </c>
      <c r="F51" s="5">
        <v>8915880000</v>
      </c>
      <c r="G51" s="5">
        <v>59776400</v>
      </c>
      <c r="I51" s="5">
        <v>9221567000</v>
      </c>
      <c r="J51" s="5">
        <v>19040922324</v>
      </c>
      <c r="K51" s="5">
        <v>14685856864</v>
      </c>
      <c r="L51" s="5">
        <v>29316490133</v>
      </c>
      <c r="M51" s="5">
        <v>45700880268</v>
      </c>
      <c r="N51" s="5">
        <v>42370902184</v>
      </c>
      <c r="O51" s="5">
        <v>41376896578</v>
      </c>
      <c r="P51" s="5">
        <v>78503927811</v>
      </c>
      <c r="Q51" s="5">
        <v>76120234579</v>
      </c>
      <c r="R51" s="5">
        <v>7623408753</v>
      </c>
    </row>
    <row r="52" spans="2:18" ht="15.5" x14ac:dyDescent="0.35">
      <c r="C52" t="s">
        <v>80</v>
      </c>
      <c r="E52" s="5">
        <v>-2434250000</v>
      </c>
      <c r="F52" s="5">
        <v>-6630000000</v>
      </c>
      <c r="I52" s="5">
        <v>-6810525525</v>
      </c>
      <c r="J52" s="5">
        <v>-15303583160</v>
      </c>
      <c r="K52" s="5">
        <v>-11306380005</v>
      </c>
      <c r="L52" s="5">
        <v>-23739356148</v>
      </c>
      <c r="M52" s="5">
        <v>-36066055700</v>
      </c>
      <c r="N52" s="5">
        <v>-29084744190</v>
      </c>
      <c r="O52" s="5">
        <v>-29120030326</v>
      </c>
      <c r="P52" s="5">
        <v>-63390695542</v>
      </c>
      <c r="Q52" s="5">
        <v>-64826837776</v>
      </c>
      <c r="R52" s="5">
        <v>-6408573200</v>
      </c>
    </row>
    <row r="53" spans="2:18" ht="15.5" x14ac:dyDescent="0.35">
      <c r="C53" t="s">
        <v>81</v>
      </c>
      <c r="E53" s="5">
        <v>855750000</v>
      </c>
      <c r="F53" s="5">
        <v>2285880000</v>
      </c>
      <c r="G53" s="5">
        <v>59776400</v>
      </c>
      <c r="I53" s="5">
        <v>2411041475</v>
      </c>
      <c r="J53" s="5">
        <v>3737339164</v>
      </c>
      <c r="K53" s="5">
        <v>3379476859</v>
      </c>
      <c r="L53" s="5">
        <v>5577133985</v>
      </c>
      <c r="M53" s="5">
        <v>9634824568</v>
      </c>
      <c r="N53" s="5">
        <v>13286157994</v>
      </c>
      <c r="O53" s="5">
        <v>12256866252</v>
      </c>
      <c r="P53" s="5">
        <v>15113232269</v>
      </c>
      <c r="Q53" s="5">
        <v>11293396803</v>
      </c>
      <c r="R53" s="5">
        <v>1214835553</v>
      </c>
    </row>
    <row r="54" spans="2:18" ht="15.5" x14ac:dyDescent="0.35">
      <c r="C54" t="s">
        <v>82</v>
      </c>
      <c r="D54" s="5">
        <v>-400274996</v>
      </c>
      <c r="E54" s="5">
        <v>-635689760</v>
      </c>
      <c r="F54" s="5">
        <v>-529779178</v>
      </c>
      <c r="G54" s="5">
        <v>-817907726</v>
      </c>
      <c r="I54" s="5">
        <v>-3170734533</v>
      </c>
      <c r="J54" s="5">
        <v>-3660907203</v>
      </c>
      <c r="K54" s="5">
        <v>-3287969502</v>
      </c>
      <c r="L54" s="5">
        <v>-4912983040</v>
      </c>
      <c r="M54" s="5">
        <v>-7574861163</v>
      </c>
      <c r="N54" s="5">
        <v>-7593150863</v>
      </c>
      <c r="O54" s="5">
        <v>-8848818876</v>
      </c>
      <c r="P54" s="5">
        <v>-8801807990</v>
      </c>
      <c r="Q54" s="5">
        <v>-4437343647</v>
      </c>
      <c r="R54" s="5">
        <v>-588508624</v>
      </c>
    </row>
    <row r="55" spans="2:18" ht="15.5" x14ac:dyDescent="0.35">
      <c r="C55" t="s">
        <v>83</v>
      </c>
      <c r="D55" s="5">
        <v>-400274996</v>
      </c>
      <c r="E55" s="5">
        <v>-635689760</v>
      </c>
      <c r="F55" s="5">
        <v>-510780178</v>
      </c>
      <c r="G55" s="5">
        <v>-817907726</v>
      </c>
      <c r="I55" s="5">
        <v>-3151735533</v>
      </c>
      <c r="J55" s="5">
        <v>-3537192588</v>
      </c>
      <c r="K55" s="5">
        <v>-3287969502</v>
      </c>
      <c r="L55" s="5">
        <v>-4912983040</v>
      </c>
      <c r="M55" s="5">
        <v>-7574861163</v>
      </c>
      <c r="N55" s="5">
        <v>-7593150863</v>
      </c>
      <c r="O55" s="5">
        <v>-8848818876</v>
      </c>
      <c r="P55" s="5">
        <v>-8801807990</v>
      </c>
      <c r="Q55" s="5">
        <v>-4437343647</v>
      </c>
      <c r="R55" s="5">
        <v>-588508624</v>
      </c>
    </row>
    <row r="56" spans="2:18" ht="15.5" x14ac:dyDescent="0.35">
      <c r="C56" t="s">
        <v>84</v>
      </c>
      <c r="F56" s="5">
        <v>-18999000</v>
      </c>
      <c r="I56" s="5">
        <v>-18999000</v>
      </c>
      <c r="J56" s="5">
        <v>-123714615</v>
      </c>
    </row>
    <row r="57" spans="2:18" ht="15.5" x14ac:dyDescent="0.35">
      <c r="C57" t="s">
        <v>224</v>
      </c>
    </row>
    <row r="58" spans="2:18" ht="15.5" x14ac:dyDescent="0.35">
      <c r="C58" t="s">
        <v>86</v>
      </c>
      <c r="D58" s="5">
        <v>-400274996</v>
      </c>
      <c r="E58" s="5">
        <v>220060240</v>
      </c>
      <c r="F58" s="5">
        <v>1756100822</v>
      </c>
      <c r="G58" s="5">
        <v>-758131326</v>
      </c>
      <c r="I58" s="5">
        <v>-759693058</v>
      </c>
      <c r="J58" s="5">
        <v>76431961</v>
      </c>
      <c r="K58" s="5">
        <v>91507357</v>
      </c>
      <c r="L58" s="5">
        <v>664150945</v>
      </c>
      <c r="M58" s="5">
        <v>2059963405</v>
      </c>
      <c r="N58" s="5">
        <v>5693007131</v>
      </c>
      <c r="O58" s="5">
        <v>3408047376</v>
      </c>
      <c r="P58" s="5">
        <v>6311424279</v>
      </c>
      <c r="Q58" s="5">
        <v>6856053156</v>
      </c>
      <c r="R58" s="5">
        <v>626326929</v>
      </c>
    </row>
    <row r="59" spans="2:18" ht="15.5" x14ac:dyDescent="0.35">
      <c r="C59" t="s">
        <v>87</v>
      </c>
      <c r="D59" s="5">
        <v>256268</v>
      </c>
      <c r="E59" s="5">
        <v>569880617</v>
      </c>
      <c r="F59" s="5">
        <v>809557791</v>
      </c>
      <c r="G59" s="5">
        <v>183001298</v>
      </c>
      <c r="I59" s="5">
        <v>997347870</v>
      </c>
      <c r="J59" s="5">
        <v>88727383</v>
      </c>
      <c r="K59" s="5">
        <v>10513395</v>
      </c>
      <c r="L59" s="5">
        <v>213968891</v>
      </c>
      <c r="M59" s="5">
        <v>18227370</v>
      </c>
      <c r="N59" s="5">
        <v>394958048</v>
      </c>
    </row>
    <row r="60" spans="2:18" ht="15.5" x14ac:dyDescent="0.35">
      <c r="C60" t="s">
        <v>89</v>
      </c>
      <c r="F60" s="5">
        <v>-187790079</v>
      </c>
      <c r="G60" s="5">
        <v>187701298</v>
      </c>
      <c r="J60" s="5">
        <v>8706875</v>
      </c>
      <c r="K60" s="5">
        <v>13141743</v>
      </c>
      <c r="L60" s="5">
        <v>199786654</v>
      </c>
      <c r="M60" s="5">
        <v>112551746</v>
      </c>
      <c r="N60" s="5">
        <v>394958048</v>
      </c>
    </row>
    <row r="61" spans="2:18" ht="15.5" x14ac:dyDescent="0.35">
      <c r="C61" t="s">
        <v>85</v>
      </c>
    </row>
    <row r="62" spans="2:18" ht="15.5" x14ac:dyDescent="0.35">
      <c r="C62" t="s">
        <v>94</v>
      </c>
      <c r="D62" s="5">
        <v>256268</v>
      </c>
      <c r="E62" s="5">
        <v>569880617</v>
      </c>
      <c r="F62" s="5">
        <v>809557791</v>
      </c>
      <c r="G62" s="5">
        <v>183001298</v>
      </c>
      <c r="I62" s="5">
        <v>997347870</v>
      </c>
      <c r="J62" s="5">
        <v>88727383</v>
      </c>
      <c r="K62" s="5">
        <v>10513395</v>
      </c>
      <c r="L62" s="5">
        <v>213968891</v>
      </c>
      <c r="M62" s="5">
        <v>18227370</v>
      </c>
      <c r="N62" s="5">
        <v>394958048</v>
      </c>
    </row>
    <row r="63" spans="2:18" ht="15.5" x14ac:dyDescent="0.35">
      <c r="C63" t="s">
        <v>29</v>
      </c>
      <c r="D63" s="5">
        <v>-400018728</v>
      </c>
      <c r="E63" s="5">
        <v>789940857</v>
      </c>
      <c r="F63" s="5">
        <v>2565658613</v>
      </c>
      <c r="G63" s="5">
        <v>-575130028</v>
      </c>
      <c r="I63" s="5">
        <v>237654812</v>
      </c>
      <c r="J63" s="5">
        <v>165159344</v>
      </c>
      <c r="K63" s="5">
        <v>102020752</v>
      </c>
      <c r="L63" s="5">
        <v>878119836</v>
      </c>
      <c r="M63" s="5">
        <v>2078190775</v>
      </c>
      <c r="N63" s="5">
        <v>6087965179</v>
      </c>
      <c r="O63" s="5">
        <v>3408047376</v>
      </c>
      <c r="P63" s="5">
        <v>6311424279</v>
      </c>
      <c r="Q63" s="5">
        <v>6856053156</v>
      </c>
      <c r="R63" s="5">
        <v>626326929</v>
      </c>
    </row>
    <row r="64" spans="2:18" ht="15.5" x14ac:dyDescent="0.35">
      <c r="C64" t="s">
        <v>28</v>
      </c>
      <c r="F64" s="5">
        <v>-41462987</v>
      </c>
      <c r="I64" s="5">
        <v>-41462987</v>
      </c>
      <c r="J64" s="5">
        <v>-74923083</v>
      </c>
      <c r="K64" s="5">
        <v>-30551900</v>
      </c>
      <c r="L64" s="5">
        <v>-175909370</v>
      </c>
      <c r="M64" s="5">
        <v>-430984076</v>
      </c>
      <c r="N64" s="5">
        <v>-1270042345</v>
      </c>
      <c r="O64" s="5">
        <v>-1112438356</v>
      </c>
      <c r="P64" s="5">
        <v>-1505171639</v>
      </c>
      <c r="Q64" s="5">
        <v>-1644629926</v>
      </c>
      <c r="R64" s="5">
        <v>-127937525</v>
      </c>
    </row>
    <row r="65" spans="2:18" ht="15.5" x14ac:dyDescent="0.35">
      <c r="C65" t="s">
        <v>97</v>
      </c>
      <c r="D65" s="5">
        <v>-400018728</v>
      </c>
      <c r="E65" s="5">
        <v>789940857</v>
      </c>
      <c r="F65" s="5">
        <v>2524195626</v>
      </c>
      <c r="G65" s="5">
        <v>-575130028</v>
      </c>
      <c r="I65" s="5">
        <v>196191825</v>
      </c>
      <c r="J65" s="5">
        <v>90236261</v>
      </c>
      <c r="K65" s="5">
        <v>71468852</v>
      </c>
      <c r="L65" s="5">
        <v>702210466</v>
      </c>
      <c r="M65" s="5">
        <v>1647206699</v>
      </c>
      <c r="N65" s="5">
        <v>4817922834</v>
      </c>
      <c r="O65" s="5">
        <v>2295609020</v>
      </c>
      <c r="P65" s="5">
        <v>4806252640</v>
      </c>
      <c r="Q65" s="5">
        <v>5211423230</v>
      </c>
      <c r="R65" s="5">
        <v>498389404</v>
      </c>
    </row>
    <row r="66" spans="2:18" ht="15.5" x14ac:dyDescent="0.35">
      <c r="C66" t="s">
        <v>98</v>
      </c>
      <c r="F66" s="5">
        <v>-19716826</v>
      </c>
      <c r="I66" s="5">
        <v>-19716826</v>
      </c>
      <c r="J66" s="5">
        <v>-1200414</v>
      </c>
      <c r="K66" s="5">
        <v>351748066</v>
      </c>
      <c r="L66" s="5">
        <v>8688148</v>
      </c>
      <c r="M66" s="5">
        <v>-5524524</v>
      </c>
      <c r="N66" s="5">
        <v>-2039981</v>
      </c>
      <c r="O66" s="5">
        <v>-2887479</v>
      </c>
      <c r="P66" s="5">
        <v>-10821479</v>
      </c>
      <c r="Q66" s="5">
        <v>6827026</v>
      </c>
      <c r="R66" s="5">
        <v>-15520562</v>
      </c>
    </row>
    <row r="67" spans="2:18" ht="15.5" x14ac:dyDescent="0.35">
      <c r="C67" t="s">
        <v>99</v>
      </c>
      <c r="D67" s="5">
        <v>-400018728</v>
      </c>
      <c r="E67" s="5">
        <v>789940857</v>
      </c>
      <c r="F67" s="5">
        <v>2504478800</v>
      </c>
      <c r="G67" s="5">
        <v>-575130028</v>
      </c>
      <c r="I67" s="5">
        <v>176474999</v>
      </c>
      <c r="J67" s="5">
        <v>89035847</v>
      </c>
      <c r="K67" s="5">
        <v>423216918</v>
      </c>
      <c r="L67" s="5">
        <v>710898614</v>
      </c>
      <c r="M67" s="5">
        <v>1641682175</v>
      </c>
      <c r="N67" s="5">
        <v>4815882853</v>
      </c>
      <c r="O67" s="5">
        <v>2292721541</v>
      </c>
      <c r="P67" s="5">
        <v>4795431161</v>
      </c>
      <c r="Q67" s="5">
        <v>5218250256</v>
      </c>
      <c r="R67" s="5">
        <v>482868842</v>
      </c>
    </row>
    <row r="68" spans="2:18" ht="15.5" x14ac:dyDescent="0.35">
      <c r="C68" t="s">
        <v>100</v>
      </c>
      <c r="D68" s="5">
        <v>-400018728</v>
      </c>
      <c r="E68" s="5">
        <v>789940857</v>
      </c>
      <c r="F68" s="5">
        <v>2524195626</v>
      </c>
      <c r="G68" s="5">
        <v>-575130028</v>
      </c>
      <c r="I68" s="5">
        <v>196191825</v>
      </c>
      <c r="J68" s="5">
        <v>90236261</v>
      </c>
      <c r="K68" s="5">
        <v>71468852</v>
      </c>
      <c r="L68" s="5">
        <v>702210466</v>
      </c>
      <c r="M68" s="5">
        <v>1647206699</v>
      </c>
      <c r="N68" s="5">
        <v>4817922834</v>
      </c>
      <c r="O68" s="5">
        <v>2295609020</v>
      </c>
      <c r="P68" s="5">
        <v>4806252640</v>
      </c>
      <c r="Q68" s="5">
        <v>5211423230</v>
      </c>
      <c r="R68" s="5">
        <v>498389404</v>
      </c>
    </row>
    <row r="69" spans="2:18" ht="15.5" x14ac:dyDescent="0.35">
      <c r="C69" t="s">
        <v>8</v>
      </c>
      <c r="D69" s="5">
        <v>-400018728</v>
      </c>
      <c r="E69" s="5">
        <v>789940857</v>
      </c>
      <c r="F69" s="5">
        <v>2504478800</v>
      </c>
      <c r="G69" s="5">
        <v>-575130028</v>
      </c>
      <c r="I69" s="5">
        <v>176474999</v>
      </c>
      <c r="J69" s="5">
        <v>89035847</v>
      </c>
      <c r="K69" s="5">
        <v>423216918</v>
      </c>
      <c r="L69" s="5">
        <v>710898614</v>
      </c>
      <c r="M69" s="5">
        <v>1641682175</v>
      </c>
      <c r="N69" s="5">
        <v>4815882853</v>
      </c>
      <c r="O69" s="5">
        <v>2292721541</v>
      </c>
      <c r="P69" s="5">
        <v>4795431161</v>
      </c>
      <c r="Q69" s="5">
        <v>5218250256</v>
      </c>
      <c r="R69" s="5">
        <v>482868842</v>
      </c>
    </row>
    <row r="70" spans="2:18" ht="15.5" x14ac:dyDescent="0.35">
      <c r="C70" t="s">
        <v>102</v>
      </c>
      <c r="D70" s="5">
        <v>-400018728</v>
      </c>
      <c r="E70" s="5">
        <v>789940857</v>
      </c>
      <c r="F70" s="5">
        <v>2524195626</v>
      </c>
      <c r="G70" s="5">
        <v>-575130028</v>
      </c>
      <c r="I70" s="5">
        <v>196191825</v>
      </c>
      <c r="J70" s="5">
        <v>90236261</v>
      </c>
      <c r="K70" s="5">
        <v>71468852</v>
      </c>
      <c r="L70" s="5">
        <v>702210466</v>
      </c>
      <c r="M70" s="5">
        <v>1647206699</v>
      </c>
      <c r="N70" s="5">
        <v>4817922834</v>
      </c>
      <c r="O70" s="5">
        <v>2295609020</v>
      </c>
      <c r="P70" s="5">
        <v>4806252640</v>
      </c>
      <c r="Q70" s="5">
        <v>5211423230</v>
      </c>
      <c r="R70" s="5">
        <v>498389404</v>
      </c>
    </row>
    <row r="71" spans="2:18" ht="15.5" x14ac:dyDescent="0.35">
      <c r="C71" t="s">
        <v>103</v>
      </c>
      <c r="D71" s="5">
        <v>-400018728</v>
      </c>
      <c r="E71" s="5">
        <v>789940857</v>
      </c>
      <c r="F71" s="5">
        <v>2504478800</v>
      </c>
      <c r="G71" s="5">
        <v>-575130028</v>
      </c>
      <c r="I71" s="5">
        <v>176474999</v>
      </c>
      <c r="J71" s="5">
        <v>89035847</v>
      </c>
      <c r="K71" s="5">
        <v>423216918</v>
      </c>
      <c r="L71" s="5">
        <v>710898614</v>
      </c>
      <c r="M71" s="5">
        <v>1641682175</v>
      </c>
      <c r="N71" s="5">
        <v>4815882853</v>
      </c>
      <c r="O71" s="5">
        <v>2292721541</v>
      </c>
      <c r="P71" s="5">
        <v>4795431161</v>
      </c>
      <c r="Q71" s="5">
        <v>5218250256</v>
      </c>
      <c r="R71" s="5">
        <v>482868842</v>
      </c>
    </row>
    <row r="72" spans="2:18" ht="15.5" x14ac:dyDescent="0.35">
      <c r="C72" t="s">
        <v>104</v>
      </c>
      <c r="D72" s="5">
        <v>-400018728</v>
      </c>
      <c r="E72" s="5">
        <v>789940857</v>
      </c>
      <c r="F72" s="5">
        <v>2504478800</v>
      </c>
      <c r="G72" s="5">
        <v>-575130028</v>
      </c>
      <c r="I72" s="5">
        <v>176474999</v>
      </c>
      <c r="J72" s="5">
        <v>89035847</v>
      </c>
      <c r="K72" s="5">
        <v>423216918</v>
      </c>
      <c r="L72" s="5">
        <v>710898614</v>
      </c>
      <c r="M72" s="5">
        <v>1641682175</v>
      </c>
      <c r="N72" s="5">
        <v>4815882853</v>
      </c>
      <c r="O72" s="5">
        <v>2292721541</v>
      </c>
      <c r="P72" s="5">
        <v>4795431161</v>
      </c>
      <c r="Q72" s="5">
        <v>5218250256</v>
      </c>
      <c r="R72" s="5">
        <v>482868842</v>
      </c>
    </row>
    <row r="74" spans="2:18" ht="15.5" x14ac:dyDescent="0.35">
      <c r="B74" t="s">
        <v>105</v>
      </c>
      <c r="C74" t="s">
        <v>106</v>
      </c>
    </row>
    <row r="75" spans="2:18" ht="15.5" x14ac:dyDescent="0.35">
      <c r="C75" t="s">
        <v>107</v>
      </c>
    </row>
    <row r="76" spans="2:18" ht="15.5" x14ac:dyDescent="0.35">
      <c r="C76" t="s">
        <v>20</v>
      </c>
      <c r="D76" s="5">
        <v>1994254357</v>
      </c>
      <c r="E76" s="5">
        <v>1120782546</v>
      </c>
      <c r="F76" s="5">
        <v>1836163153</v>
      </c>
      <c r="G76" s="5">
        <v>2812834718</v>
      </c>
      <c r="I76" s="5">
        <v>1836163153</v>
      </c>
      <c r="J76" s="5">
        <v>1905303855</v>
      </c>
      <c r="K76" s="5">
        <v>7561518778</v>
      </c>
      <c r="L76" s="5">
        <v>9304184431</v>
      </c>
      <c r="M76" s="5">
        <v>11562502522</v>
      </c>
      <c r="N76" s="5">
        <v>13746039751</v>
      </c>
      <c r="O76" s="5">
        <v>9733092427</v>
      </c>
      <c r="P76" s="5">
        <v>26833607079</v>
      </c>
      <c r="Q76" s="5">
        <v>5117701959</v>
      </c>
      <c r="R76" s="5">
        <v>3430971849</v>
      </c>
    </row>
    <row r="77" spans="2:18" ht="15.5" x14ac:dyDescent="0.35">
      <c r="C77" t="s">
        <v>109</v>
      </c>
      <c r="D77" s="5">
        <v>30515090107</v>
      </c>
      <c r="E77" s="5">
        <v>31487077965</v>
      </c>
      <c r="F77" s="5">
        <v>27852498765</v>
      </c>
      <c r="G77" s="5">
        <v>17960813000</v>
      </c>
      <c r="I77" s="5">
        <v>27852498765</v>
      </c>
      <c r="J77" s="5">
        <v>18935177965</v>
      </c>
      <c r="K77" s="5">
        <v>33210172161</v>
      </c>
      <c r="L77" s="5">
        <v>35278516036</v>
      </c>
      <c r="M77" s="5">
        <v>27578547347</v>
      </c>
      <c r="N77" s="5">
        <v>68387874539</v>
      </c>
      <c r="O77" s="5">
        <v>71708762294</v>
      </c>
      <c r="P77" s="5">
        <v>89076323176</v>
      </c>
      <c r="Q77" s="5">
        <v>44535457094</v>
      </c>
      <c r="R77" s="5">
        <v>1795987350</v>
      </c>
    </row>
    <row r="78" spans="2:18" ht="15.5" x14ac:dyDescent="0.35">
      <c r="C78" t="s">
        <v>113</v>
      </c>
      <c r="D78" s="5">
        <v>3510568949</v>
      </c>
      <c r="E78" s="5">
        <v>3510568949</v>
      </c>
      <c r="F78" s="5">
        <v>3642768949</v>
      </c>
      <c r="G78" s="5">
        <v>399649996</v>
      </c>
      <c r="I78" s="5">
        <v>3642768949</v>
      </c>
      <c r="J78" s="5">
        <v>399649996</v>
      </c>
      <c r="O78" s="5">
        <v>605149370</v>
      </c>
      <c r="P78" s="5">
        <v>605149370</v>
      </c>
      <c r="Q78" s="5">
        <v>288033185</v>
      </c>
    </row>
    <row r="79" spans="2:18" ht="15.5" x14ac:dyDescent="0.35">
      <c r="C79" t="s">
        <v>110</v>
      </c>
      <c r="O79" s="5">
        <v>605149370</v>
      </c>
      <c r="P79" s="5">
        <v>605149370</v>
      </c>
      <c r="Q79" s="5">
        <v>151200000</v>
      </c>
    </row>
    <row r="80" spans="2:18" ht="15.5" x14ac:dyDescent="0.35">
      <c r="C80" t="s">
        <v>111</v>
      </c>
      <c r="Q80" s="5">
        <v>136833185</v>
      </c>
    </row>
    <row r="81" spans="3:18" ht="15.5" x14ac:dyDescent="0.35">
      <c r="C81" t="s">
        <v>114</v>
      </c>
      <c r="D81" s="5">
        <v>3510568949</v>
      </c>
      <c r="E81" s="5">
        <v>3510568949</v>
      </c>
      <c r="F81" s="5">
        <v>3642768949</v>
      </c>
      <c r="G81" s="5">
        <v>399649996</v>
      </c>
      <c r="I81" s="5">
        <v>3642768949</v>
      </c>
      <c r="J81" s="5">
        <v>399649996</v>
      </c>
      <c r="O81" s="5">
        <v>605149370</v>
      </c>
      <c r="P81" s="5">
        <v>605149370</v>
      </c>
      <c r="Q81" s="5">
        <v>288033185</v>
      </c>
    </row>
    <row r="82" spans="3:18" ht="15.5" x14ac:dyDescent="0.35">
      <c r="C82" t="s">
        <v>224</v>
      </c>
    </row>
    <row r="83" spans="3:18" ht="15.5" x14ac:dyDescent="0.35">
      <c r="C83" t="s">
        <v>85</v>
      </c>
      <c r="D83" s="5">
        <v>32267450</v>
      </c>
      <c r="E83" s="5">
        <v>32267450</v>
      </c>
      <c r="F83" s="5">
        <v>32267450</v>
      </c>
      <c r="I83" s="5">
        <v>32267450</v>
      </c>
      <c r="J83" s="5">
        <v>12550624</v>
      </c>
      <c r="L83" s="5">
        <v>485171000</v>
      </c>
      <c r="M83" s="5">
        <v>415149335</v>
      </c>
      <c r="N83" s="5">
        <v>422192271</v>
      </c>
      <c r="O83" s="5">
        <v>277499836</v>
      </c>
      <c r="P83" s="5">
        <v>192382902</v>
      </c>
      <c r="Q83" s="5">
        <v>134472315</v>
      </c>
      <c r="R83" s="5">
        <v>80992197</v>
      </c>
    </row>
    <row r="84" spans="3:18" ht="15.5" x14ac:dyDescent="0.35">
      <c r="C84" t="s">
        <v>116</v>
      </c>
      <c r="D84" s="5">
        <v>110670143392</v>
      </c>
      <c r="E84" s="5">
        <v>110818659439</v>
      </c>
      <c r="F84" s="5">
        <v>109637160846</v>
      </c>
      <c r="G84" s="5">
        <v>103239577287</v>
      </c>
      <c r="I84" s="5">
        <v>109637160846</v>
      </c>
      <c r="J84" s="5">
        <v>104175861795</v>
      </c>
      <c r="K84" s="5">
        <v>134178503129</v>
      </c>
      <c r="L84" s="5">
        <v>136689695364</v>
      </c>
      <c r="M84" s="5">
        <v>135624679109</v>
      </c>
      <c r="N84" s="5">
        <v>129473203351</v>
      </c>
      <c r="O84" s="5">
        <v>126517364372</v>
      </c>
      <c r="P84" s="5">
        <v>123903058802</v>
      </c>
      <c r="Q84" s="5">
        <v>56023359138</v>
      </c>
      <c r="R84" s="5">
        <v>21953521835</v>
      </c>
    </row>
    <row r="85" spans="3:18" ht="15.5" x14ac:dyDescent="0.35">
      <c r="C85" t="s">
        <v>117</v>
      </c>
    </row>
    <row r="86" spans="3:18" ht="15.5" x14ac:dyDescent="0.35">
      <c r="C86" t="s">
        <v>118</v>
      </c>
      <c r="Q86" s="5">
        <v>17350787921</v>
      </c>
      <c r="R86" s="5">
        <v>9549698871</v>
      </c>
    </row>
    <row r="87" spans="3:18" ht="15.5" x14ac:dyDescent="0.35">
      <c r="C87" t="s">
        <v>121</v>
      </c>
      <c r="D87" s="5">
        <v>3474834144</v>
      </c>
      <c r="E87" s="5">
        <v>3548618121</v>
      </c>
      <c r="F87" s="5">
        <v>3622402098</v>
      </c>
      <c r="G87" s="5">
        <v>3999463701</v>
      </c>
      <c r="I87" s="5">
        <v>3622402098</v>
      </c>
      <c r="J87" s="5">
        <v>5508287007</v>
      </c>
      <c r="K87" s="5">
        <v>7148893112</v>
      </c>
      <c r="L87" s="5">
        <v>8715640560</v>
      </c>
      <c r="M87" s="5">
        <v>11382382003</v>
      </c>
      <c r="N87" s="5">
        <v>17044530683</v>
      </c>
      <c r="O87" s="5">
        <v>17317419333</v>
      </c>
      <c r="P87" s="5">
        <v>19351059984</v>
      </c>
      <c r="Q87" s="5">
        <v>22219798319</v>
      </c>
      <c r="R87" s="5">
        <v>51215965</v>
      </c>
    </row>
    <row r="88" spans="3:18" ht="15.5" x14ac:dyDescent="0.35">
      <c r="C88" t="s">
        <v>119</v>
      </c>
      <c r="D88" s="5">
        <v>7098839</v>
      </c>
      <c r="E88" s="5">
        <v>7098839</v>
      </c>
      <c r="F88" s="5">
        <v>7098839</v>
      </c>
      <c r="I88" s="5">
        <v>7098839</v>
      </c>
      <c r="J88" s="5">
        <v>2761138</v>
      </c>
      <c r="K88" s="5">
        <v>45147297</v>
      </c>
      <c r="L88" s="5">
        <v>151884917</v>
      </c>
      <c r="M88" s="5">
        <v>136480150</v>
      </c>
      <c r="N88" s="5">
        <v>92882299</v>
      </c>
      <c r="O88" s="5">
        <v>69374959</v>
      </c>
      <c r="P88" s="5">
        <v>48095725</v>
      </c>
      <c r="Q88" s="5">
        <v>33618078</v>
      </c>
      <c r="R88" s="5">
        <v>20248049</v>
      </c>
    </row>
    <row r="89" spans="3:18" ht="15.5" x14ac:dyDescent="0.35">
      <c r="C89" t="s">
        <v>126</v>
      </c>
      <c r="D89" s="5">
        <v>33638439870</v>
      </c>
      <c r="E89" s="5">
        <v>33907223847</v>
      </c>
      <c r="F89" s="5">
        <v>33981007824</v>
      </c>
      <c r="G89" s="5">
        <v>37745539947</v>
      </c>
      <c r="I89" s="5">
        <v>33981007824</v>
      </c>
      <c r="J89" s="5">
        <v>39257124391</v>
      </c>
      <c r="K89" s="5">
        <v>7194040409</v>
      </c>
      <c r="L89" s="5">
        <v>8867525477</v>
      </c>
      <c r="M89" s="5">
        <v>11518862153</v>
      </c>
      <c r="N89" s="5">
        <v>17137412982</v>
      </c>
      <c r="O89" s="5">
        <v>17386794292</v>
      </c>
      <c r="P89" s="5">
        <v>19399155709</v>
      </c>
      <c r="Q89" s="5">
        <v>39604204318</v>
      </c>
      <c r="R89" s="5">
        <v>9621162885</v>
      </c>
    </row>
    <row r="90" spans="3:18" ht="15.5" x14ac:dyDescent="0.35">
      <c r="C90" t="s">
        <v>127</v>
      </c>
      <c r="D90" s="5">
        <v>144308583262</v>
      </c>
      <c r="E90" s="5">
        <v>144725883286</v>
      </c>
      <c r="F90" s="5">
        <v>143618168670</v>
      </c>
      <c r="G90" s="5">
        <v>140985117234</v>
      </c>
      <c r="I90" s="5">
        <v>143618168670</v>
      </c>
      <c r="J90" s="5">
        <v>143432986186</v>
      </c>
      <c r="K90" s="5">
        <v>141372543538</v>
      </c>
      <c r="L90" s="5">
        <v>145557220841</v>
      </c>
      <c r="M90" s="5">
        <v>147143541262</v>
      </c>
      <c r="N90" s="5">
        <v>146610616333</v>
      </c>
      <c r="O90" s="5">
        <v>143904158664</v>
      </c>
      <c r="P90" s="5">
        <v>143302214511</v>
      </c>
      <c r="Q90" s="5">
        <v>95627563456</v>
      </c>
      <c r="R90" s="5">
        <v>31574684720</v>
      </c>
    </row>
    <row r="91" spans="3:18" ht="15.5" x14ac:dyDescent="0.35">
      <c r="C91" t="s">
        <v>128</v>
      </c>
    </row>
    <row r="92" spans="3:18" ht="15.5" x14ac:dyDescent="0.35">
      <c r="C92" t="s">
        <v>129</v>
      </c>
    </row>
    <row r="93" spans="3:18" ht="15.5" x14ac:dyDescent="0.35">
      <c r="C93" t="s">
        <v>130</v>
      </c>
      <c r="D93" s="5">
        <v>7531563422</v>
      </c>
      <c r="E93" s="5">
        <v>7548844718</v>
      </c>
      <c r="F93" s="5">
        <v>7231070960</v>
      </c>
      <c r="G93" s="5">
        <v>7134765773</v>
      </c>
      <c r="I93" s="5">
        <v>7231070960</v>
      </c>
      <c r="J93" s="5">
        <v>7242080300</v>
      </c>
      <c r="K93" s="5">
        <v>5283224124</v>
      </c>
      <c r="L93" s="5">
        <v>9405947345</v>
      </c>
      <c r="M93" s="5">
        <v>11555188045</v>
      </c>
      <c r="N93" s="5">
        <v>12156902355</v>
      </c>
      <c r="O93" s="5">
        <v>13911019974</v>
      </c>
      <c r="P93" s="5">
        <v>14661817244</v>
      </c>
      <c r="Q93" s="5">
        <v>9731281091</v>
      </c>
      <c r="R93" s="5">
        <v>1090101136</v>
      </c>
    </row>
    <row r="94" spans="3:18" ht="15.5" x14ac:dyDescent="0.35">
      <c r="C94" t="s">
        <v>133</v>
      </c>
      <c r="M94" s="5">
        <v>11446954846</v>
      </c>
      <c r="N94" s="5">
        <v>12048669156</v>
      </c>
      <c r="O94" s="5">
        <v>13463737439</v>
      </c>
      <c r="R94" s="5">
        <v>49366709</v>
      </c>
    </row>
    <row r="95" spans="3:18" ht="15.5" x14ac:dyDescent="0.35">
      <c r="C95" t="s">
        <v>136</v>
      </c>
      <c r="D95" s="5">
        <v>7496937685</v>
      </c>
      <c r="E95" s="5">
        <v>7496937685</v>
      </c>
      <c r="F95" s="5">
        <v>7141321110</v>
      </c>
      <c r="G95" s="5">
        <v>7134765773</v>
      </c>
      <c r="I95" s="5">
        <v>7141321110</v>
      </c>
      <c r="J95" s="5">
        <v>7242080300</v>
      </c>
      <c r="K95" s="5">
        <v>5283224124</v>
      </c>
      <c r="L95" s="5">
        <v>9405947345</v>
      </c>
      <c r="P95" s="5">
        <v>14186273761</v>
      </c>
      <c r="Q95" s="5">
        <v>9638439710</v>
      </c>
      <c r="R95" s="5">
        <v>1040734427</v>
      </c>
    </row>
    <row r="96" spans="3:18" ht="15.5" x14ac:dyDescent="0.35">
      <c r="C96" t="s">
        <v>139</v>
      </c>
    </row>
    <row r="97" spans="3:18" ht="15.5" x14ac:dyDescent="0.35">
      <c r="C97" t="s">
        <v>1976</v>
      </c>
      <c r="P97" s="5">
        <v>25097052</v>
      </c>
      <c r="Q97" s="5">
        <v>139968406</v>
      </c>
    </row>
    <row r="98" spans="3:18" ht="15.5" x14ac:dyDescent="0.35">
      <c r="C98" t="s">
        <v>145</v>
      </c>
      <c r="O98" s="5">
        <v>64982535</v>
      </c>
      <c r="P98" s="5">
        <v>93243483</v>
      </c>
      <c r="Q98" s="5">
        <v>92841381</v>
      </c>
    </row>
    <row r="99" spans="3:18" ht="15.5" x14ac:dyDescent="0.35">
      <c r="C99" t="s">
        <v>137</v>
      </c>
      <c r="D99" s="5">
        <v>34625737</v>
      </c>
      <c r="E99" s="5">
        <v>51907033</v>
      </c>
      <c r="F99" s="5">
        <v>89749850</v>
      </c>
      <c r="I99" s="5">
        <v>89749850</v>
      </c>
      <c r="M99" s="5">
        <v>108233199</v>
      </c>
      <c r="N99" s="5">
        <v>108233199</v>
      </c>
      <c r="O99" s="5">
        <v>115000000</v>
      </c>
      <c r="P99" s="5">
        <v>115000000</v>
      </c>
    </row>
    <row r="100" spans="3:18" ht="15.5" x14ac:dyDescent="0.35">
      <c r="C100" t="s">
        <v>146</v>
      </c>
      <c r="D100" s="5">
        <v>32267450</v>
      </c>
      <c r="E100" s="5">
        <v>32267450</v>
      </c>
      <c r="F100" s="5">
        <v>32267450</v>
      </c>
      <c r="I100" s="5">
        <v>32267450</v>
      </c>
      <c r="J100" s="5">
        <v>12550624</v>
      </c>
      <c r="L100" s="5">
        <v>485171000</v>
      </c>
      <c r="M100" s="5">
        <v>415149335</v>
      </c>
      <c r="N100" s="5">
        <v>422192271</v>
      </c>
      <c r="O100" s="5">
        <v>277499836</v>
      </c>
      <c r="P100" s="5">
        <v>217479954</v>
      </c>
      <c r="Q100" s="5">
        <v>274440721</v>
      </c>
      <c r="R100" s="5">
        <v>80992197</v>
      </c>
    </row>
    <row r="101" spans="3:18" ht="15.5" x14ac:dyDescent="0.35">
      <c r="C101" t="s">
        <v>147</v>
      </c>
      <c r="D101" s="5">
        <v>32267450</v>
      </c>
      <c r="E101" s="5">
        <v>32267450</v>
      </c>
      <c r="F101" s="5">
        <v>32267450</v>
      </c>
      <c r="I101" s="5">
        <v>32267450</v>
      </c>
      <c r="J101" s="5">
        <v>12550624</v>
      </c>
      <c r="L101" s="5">
        <v>485171000</v>
      </c>
      <c r="M101" s="5">
        <v>415149335</v>
      </c>
      <c r="N101" s="5">
        <v>422192271</v>
      </c>
      <c r="O101" s="5">
        <v>277499836</v>
      </c>
      <c r="P101" s="5">
        <v>217479954</v>
      </c>
      <c r="Q101" s="5">
        <v>274440721</v>
      </c>
      <c r="R101" s="5">
        <v>80992197</v>
      </c>
    </row>
    <row r="102" spans="3:18" ht="15.5" x14ac:dyDescent="0.35">
      <c r="C102" t="s">
        <v>152</v>
      </c>
    </row>
    <row r="103" spans="3:18" ht="15.5" x14ac:dyDescent="0.35">
      <c r="C103" t="s">
        <v>153</v>
      </c>
      <c r="P103" s="5">
        <v>25097052</v>
      </c>
      <c r="Q103" s="5">
        <v>139968406</v>
      </c>
    </row>
    <row r="104" spans="3:18" ht="15.5" x14ac:dyDescent="0.35">
      <c r="C104" t="s">
        <v>154</v>
      </c>
      <c r="D104" s="5">
        <v>7563830872</v>
      </c>
      <c r="E104" s="5">
        <v>7581112168</v>
      </c>
      <c r="F104" s="5">
        <v>7263338410</v>
      </c>
      <c r="G104" s="5">
        <v>7134765773</v>
      </c>
      <c r="I104" s="5">
        <v>7263338410</v>
      </c>
      <c r="J104" s="5">
        <v>7254630924</v>
      </c>
      <c r="K104" s="5">
        <v>5283224124</v>
      </c>
      <c r="L104" s="5">
        <v>9891118345</v>
      </c>
      <c r="M104" s="5">
        <v>11970337380</v>
      </c>
      <c r="N104" s="5">
        <v>12579094626</v>
      </c>
      <c r="O104" s="5">
        <v>14188519810</v>
      </c>
      <c r="P104" s="5">
        <v>14879297198</v>
      </c>
      <c r="Q104" s="5">
        <v>10005721812</v>
      </c>
      <c r="R104" s="5">
        <v>1171093333</v>
      </c>
    </row>
    <row r="105" spans="3:18" ht="15.5" x14ac:dyDescent="0.35">
      <c r="C105" t="s">
        <v>155</v>
      </c>
    </row>
    <row r="106" spans="3:18" ht="15.5" x14ac:dyDescent="0.35">
      <c r="C106" t="s">
        <v>156</v>
      </c>
      <c r="D106" s="5">
        <v>100000000000</v>
      </c>
      <c r="E106" s="5">
        <v>100000000000</v>
      </c>
      <c r="F106" s="5">
        <v>100000000000</v>
      </c>
      <c r="G106" s="5">
        <v>100000000000</v>
      </c>
      <c r="I106" s="5">
        <v>100000000000</v>
      </c>
      <c r="J106" s="5">
        <v>100000000000</v>
      </c>
      <c r="K106" s="5">
        <v>100000000000</v>
      </c>
      <c r="L106" s="5">
        <v>100000000000</v>
      </c>
      <c r="M106" s="5">
        <v>100000000000</v>
      </c>
      <c r="N106" s="5">
        <v>100000000000</v>
      </c>
      <c r="O106" s="5">
        <v>100000000000</v>
      </c>
      <c r="P106" s="5">
        <v>100000000000</v>
      </c>
      <c r="Q106" s="5">
        <v>80000000000</v>
      </c>
      <c r="R106" s="5">
        <v>30000000000</v>
      </c>
    </row>
    <row r="107" spans="3:18" ht="15.5" x14ac:dyDescent="0.35">
      <c r="C107" t="s">
        <v>157</v>
      </c>
      <c r="D107" s="5">
        <v>19005644508</v>
      </c>
      <c r="E107" s="5">
        <v>19005644508</v>
      </c>
      <c r="F107" s="5">
        <v>19005644508</v>
      </c>
      <c r="G107" s="5">
        <v>19005644508</v>
      </c>
      <c r="I107" s="5">
        <v>19005644508</v>
      </c>
      <c r="J107" s="5">
        <v>19005644508</v>
      </c>
      <c r="K107" s="5">
        <v>19005644508</v>
      </c>
      <c r="L107" s="5">
        <v>19005644508</v>
      </c>
      <c r="M107" s="5">
        <v>19005644508</v>
      </c>
      <c r="N107" s="5">
        <v>19005644508</v>
      </c>
      <c r="O107" s="5">
        <v>19005644508</v>
      </c>
      <c r="P107" s="5">
        <v>19005644508</v>
      </c>
    </row>
    <row r="108" spans="3:18" ht="15.5" x14ac:dyDescent="0.35">
      <c r="C108" t="s">
        <v>158</v>
      </c>
      <c r="D108" s="5">
        <v>17739107882</v>
      </c>
      <c r="E108" s="5">
        <v>18139126610</v>
      </c>
      <c r="F108" s="5">
        <v>17349185753</v>
      </c>
      <c r="G108" s="5">
        <v>14844706953</v>
      </c>
      <c r="I108" s="5">
        <v>17349185753</v>
      </c>
      <c r="J108" s="5">
        <v>17172710754</v>
      </c>
      <c r="K108" s="5">
        <v>17083674906</v>
      </c>
      <c r="L108" s="5">
        <v>16660457988</v>
      </c>
      <c r="M108" s="5">
        <v>16167559374</v>
      </c>
      <c r="N108" s="5">
        <v>15025877199</v>
      </c>
      <c r="O108" s="5">
        <v>10709994346</v>
      </c>
      <c r="P108" s="5">
        <v>9417272805</v>
      </c>
      <c r="Q108" s="5">
        <v>5621841644</v>
      </c>
      <c r="R108" s="5">
        <v>403591387</v>
      </c>
    </row>
    <row r="109" spans="3:18" ht="15.5" x14ac:dyDescent="0.35">
      <c r="C109" t="s">
        <v>159</v>
      </c>
      <c r="D109" s="5">
        <v>693967430</v>
      </c>
      <c r="E109" s="5">
        <v>693967430</v>
      </c>
      <c r="F109" s="5">
        <v>693967430</v>
      </c>
      <c r="G109" s="5">
        <v>14148133185</v>
      </c>
      <c r="I109" s="5">
        <v>693967430</v>
      </c>
      <c r="J109" s="5">
        <v>16476136986</v>
      </c>
      <c r="K109" s="5">
        <v>16387101138</v>
      </c>
      <c r="L109" s="5">
        <v>16063884220</v>
      </c>
      <c r="M109" s="5">
        <v>15670985606</v>
      </c>
      <c r="N109" s="5">
        <v>14629303431</v>
      </c>
      <c r="O109" s="5">
        <v>10413420578</v>
      </c>
      <c r="P109" s="5">
        <v>196573768</v>
      </c>
      <c r="Q109" s="5">
        <v>96573768</v>
      </c>
    </row>
    <row r="110" spans="3:18" ht="15.5" x14ac:dyDescent="0.35">
      <c r="C110" t="s">
        <v>160</v>
      </c>
      <c r="D110" s="5">
        <v>17045140452</v>
      </c>
      <c r="E110" s="5">
        <v>17445159180</v>
      </c>
      <c r="F110" s="5">
        <v>16655218323</v>
      </c>
      <c r="G110" s="5">
        <v>696573768</v>
      </c>
      <c r="I110" s="5">
        <v>16655218323</v>
      </c>
      <c r="J110" s="5">
        <v>696573768</v>
      </c>
      <c r="K110" s="5">
        <v>696573768</v>
      </c>
      <c r="L110" s="5">
        <v>596573768</v>
      </c>
      <c r="M110" s="5">
        <v>496573768</v>
      </c>
      <c r="N110" s="5">
        <v>396573768</v>
      </c>
      <c r="O110" s="5">
        <v>296573768</v>
      </c>
      <c r="P110" s="5">
        <v>9220699037</v>
      </c>
      <c r="Q110" s="5">
        <v>5525267876</v>
      </c>
      <c r="R110" s="5">
        <v>403591387</v>
      </c>
    </row>
    <row r="111" spans="3:18" ht="15.5" x14ac:dyDescent="0.35">
      <c r="C111" t="s">
        <v>161</v>
      </c>
      <c r="D111" s="5">
        <v>17739107882</v>
      </c>
      <c r="E111" s="5">
        <v>18139126610</v>
      </c>
      <c r="F111" s="5">
        <v>17349185753</v>
      </c>
      <c r="G111" s="5">
        <v>14844706953</v>
      </c>
      <c r="I111" s="5">
        <v>17349185753</v>
      </c>
      <c r="J111" s="5">
        <v>17172710754</v>
      </c>
      <c r="K111" s="5">
        <v>17083674906</v>
      </c>
      <c r="L111" s="5">
        <v>16660457988</v>
      </c>
      <c r="M111" s="5">
        <v>16167559374</v>
      </c>
      <c r="N111" s="5">
        <v>15025877199</v>
      </c>
      <c r="O111" s="5">
        <v>10709994346</v>
      </c>
      <c r="P111" s="5">
        <v>9417272805</v>
      </c>
      <c r="Q111" s="5">
        <v>5621841644</v>
      </c>
      <c r="R111" s="5">
        <v>403591387</v>
      </c>
    </row>
    <row r="112" spans="3:18" ht="15.5" x14ac:dyDescent="0.35">
      <c r="C112" t="s">
        <v>10</v>
      </c>
      <c r="D112" s="5">
        <v>136744752390</v>
      </c>
      <c r="E112" s="5">
        <v>137144771118</v>
      </c>
      <c r="F112" s="5">
        <v>136354830261</v>
      </c>
      <c r="G112" s="5">
        <v>133850351461</v>
      </c>
      <c r="I112" s="5">
        <v>136354830261</v>
      </c>
      <c r="J112" s="5">
        <v>136178355262</v>
      </c>
      <c r="K112" s="5">
        <v>136089319414</v>
      </c>
      <c r="L112" s="5">
        <v>135666102496</v>
      </c>
      <c r="M112" s="5">
        <v>135173203882</v>
      </c>
      <c r="N112" s="5">
        <v>134031521707</v>
      </c>
      <c r="O112" s="5">
        <v>129715638854</v>
      </c>
      <c r="P112" s="5">
        <v>128422917313</v>
      </c>
      <c r="Q112" s="5">
        <v>85621841644</v>
      </c>
      <c r="R112" s="5">
        <v>30403591387</v>
      </c>
    </row>
    <row r="113" spans="2:18" ht="15.5" x14ac:dyDescent="0.35">
      <c r="C113" t="s">
        <v>163</v>
      </c>
      <c r="D113" s="5">
        <v>144308583262</v>
      </c>
      <c r="E113" s="5">
        <v>144725883286</v>
      </c>
      <c r="F113" s="5">
        <v>143618168671</v>
      </c>
      <c r="G113" s="5">
        <v>140985117234</v>
      </c>
      <c r="I113" s="5">
        <v>143618168671</v>
      </c>
      <c r="J113" s="5">
        <v>143432986186</v>
      </c>
      <c r="K113" s="5">
        <v>141372543538</v>
      </c>
      <c r="L113" s="5">
        <v>145557220841</v>
      </c>
      <c r="M113" s="5">
        <v>147143541262</v>
      </c>
      <c r="N113" s="5">
        <v>146610616333</v>
      </c>
      <c r="O113" s="5">
        <v>143904158664</v>
      </c>
      <c r="P113" s="5">
        <v>143302214511</v>
      </c>
      <c r="Q113" s="5">
        <v>95627563456</v>
      </c>
      <c r="R113" s="5">
        <v>31574684720</v>
      </c>
    </row>
    <row r="114" spans="2:18" ht="15.5" x14ac:dyDescent="0.35">
      <c r="C114" t="s">
        <v>164</v>
      </c>
      <c r="D114" s="5">
        <v>1000000000</v>
      </c>
      <c r="E114" s="5">
        <v>1000000000</v>
      </c>
      <c r="F114" s="5">
        <v>1000000000</v>
      </c>
      <c r="G114" s="5">
        <v>1000000000</v>
      </c>
      <c r="I114" s="5">
        <v>1000000000</v>
      </c>
      <c r="J114" s="5">
        <v>1000000000</v>
      </c>
      <c r="K114" s="5">
        <v>1000000000</v>
      </c>
      <c r="L114" s="5">
        <v>1000000000</v>
      </c>
      <c r="M114" s="5">
        <v>1000000000</v>
      </c>
      <c r="N114" s="5">
        <v>1000000000</v>
      </c>
      <c r="O114" s="5">
        <v>1000000000</v>
      </c>
      <c r="P114" s="5">
        <v>1000000000</v>
      </c>
      <c r="Q114" s="5">
        <v>800000000</v>
      </c>
      <c r="R114" s="5">
        <v>300000</v>
      </c>
    </row>
    <row r="116" spans="2:18" ht="15.5" x14ac:dyDescent="0.35">
      <c r="B116" t="s">
        <v>165</v>
      </c>
      <c r="C116" t="s">
        <v>166</v>
      </c>
      <c r="D116" s="5">
        <v>873471811</v>
      </c>
      <c r="E116" s="5">
        <v>-715380607</v>
      </c>
      <c r="F116" s="5">
        <v>-976671565</v>
      </c>
      <c r="G116" s="5">
        <v>1690828452</v>
      </c>
      <c r="I116" s="5">
        <v>-69140702</v>
      </c>
      <c r="J116" s="5">
        <v>-5297063701</v>
      </c>
      <c r="K116" s="5">
        <v>-642671658</v>
      </c>
      <c r="L116" s="5">
        <v>-2040318091</v>
      </c>
      <c r="M116" s="5">
        <v>-1683537229</v>
      </c>
      <c r="N116" s="5">
        <v>10277929859</v>
      </c>
      <c r="O116" s="5">
        <v>-12743347286</v>
      </c>
      <c r="P116" s="5">
        <v>-31480788615</v>
      </c>
      <c r="Q116" s="5">
        <v>-17940734428</v>
      </c>
      <c r="R116" s="5">
        <v>-16424071127</v>
      </c>
    </row>
    <row r="117" spans="2:18" ht="15.5" x14ac:dyDescent="0.35">
      <c r="C117" t="s">
        <v>167</v>
      </c>
      <c r="D117" s="5">
        <v>971537858</v>
      </c>
      <c r="E117" s="5">
        <v>719836918</v>
      </c>
      <c r="F117" s="5">
        <v>-772919869</v>
      </c>
      <c r="G117" s="5">
        <v>1119778023</v>
      </c>
      <c r="I117" s="5">
        <v>1567133719</v>
      </c>
      <c r="J117" s="5">
        <v>35271135711</v>
      </c>
      <c r="K117" s="5">
        <v>16754200740</v>
      </c>
      <c r="L117" s="5">
        <v>21616521443</v>
      </c>
      <c r="M117" s="5">
        <v>86304992475</v>
      </c>
      <c r="N117" s="5">
        <v>45424489939</v>
      </c>
      <c r="O117" s="5">
        <v>58744457460</v>
      </c>
      <c r="P117" s="5">
        <v>34230361729</v>
      </c>
      <c r="Q117" s="5">
        <v>40150513775</v>
      </c>
      <c r="R117" s="5">
        <v>6848181144</v>
      </c>
    </row>
    <row r="118" spans="2:18" ht="15.5" x14ac:dyDescent="0.35">
      <c r="C118" t="s">
        <v>519</v>
      </c>
      <c r="L118" s="5">
        <v>-20847621806</v>
      </c>
      <c r="M118" s="5">
        <v>-86622933322</v>
      </c>
      <c r="N118" s="5">
        <v>-33331858109</v>
      </c>
      <c r="O118" s="5">
        <v>-67614389930</v>
      </c>
      <c r="P118" s="5">
        <v>-64912507819</v>
      </c>
      <c r="Q118" s="5">
        <v>-54771483707</v>
      </c>
      <c r="R118" s="5">
        <v>-22971423394</v>
      </c>
    </row>
    <row r="119" spans="2:18" ht="15.5" x14ac:dyDescent="0.35">
      <c r="C119" t="s">
        <v>652</v>
      </c>
      <c r="E119" s="5">
        <v>-828750000</v>
      </c>
      <c r="I119" s="5">
        <v>-180525525</v>
      </c>
      <c r="J119" s="5">
        <v>-38528577196</v>
      </c>
      <c r="K119" s="5">
        <v>-12606197297</v>
      </c>
    </row>
    <row r="120" spans="2:18" ht="15.5" x14ac:dyDescent="0.35">
      <c r="C120" t="s">
        <v>653</v>
      </c>
      <c r="D120" s="5">
        <v>-82500000</v>
      </c>
      <c r="E120" s="5">
        <v>-99334000</v>
      </c>
      <c r="F120" s="5">
        <v>-132000000</v>
      </c>
      <c r="G120" s="5">
        <v>-93400000</v>
      </c>
      <c r="I120" s="5">
        <v>-459697458</v>
      </c>
      <c r="J120" s="5">
        <v>-551102800</v>
      </c>
      <c r="K120" s="5">
        <v>-585000000</v>
      </c>
    </row>
    <row r="121" spans="2:18" ht="15.5" x14ac:dyDescent="0.35">
      <c r="C121" t="s">
        <v>1016</v>
      </c>
      <c r="D121" s="5">
        <v>-82500000</v>
      </c>
      <c r="E121" s="5">
        <v>-928084000</v>
      </c>
      <c r="F121" s="5">
        <v>-132000000</v>
      </c>
      <c r="G121" s="5">
        <v>-93400000</v>
      </c>
      <c r="I121" s="5">
        <v>-640222983</v>
      </c>
      <c r="J121" s="5">
        <v>-39079679996</v>
      </c>
      <c r="K121" s="5">
        <v>-13191197297</v>
      </c>
      <c r="L121" s="5">
        <v>-20847621806</v>
      </c>
      <c r="M121" s="5">
        <v>-86622933322</v>
      </c>
      <c r="N121" s="5">
        <v>-33331858109</v>
      </c>
      <c r="O121" s="5">
        <v>-67614389930</v>
      </c>
      <c r="P121" s="5">
        <v>-64912507819</v>
      </c>
      <c r="Q121" s="5">
        <v>-54771483707</v>
      </c>
      <c r="R121" s="5">
        <v>-22971423394</v>
      </c>
    </row>
    <row r="122" spans="2:18" ht="15.5" x14ac:dyDescent="0.35">
      <c r="C122" t="s">
        <v>171</v>
      </c>
      <c r="D122" s="5">
        <v>-4431826</v>
      </c>
      <c r="E122" s="5">
        <v>-215042205</v>
      </c>
      <c r="F122" s="5">
        <v>-43424900</v>
      </c>
      <c r="G122" s="5">
        <v>-125439874</v>
      </c>
      <c r="I122" s="5">
        <v>-174030854</v>
      </c>
      <c r="J122" s="5">
        <v>-28561360</v>
      </c>
      <c r="K122" s="5">
        <v>-4153274823</v>
      </c>
      <c r="L122" s="5">
        <v>-2216916870</v>
      </c>
      <c r="M122" s="5">
        <v>-1032698386</v>
      </c>
      <c r="N122" s="5">
        <v>-2685110628</v>
      </c>
      <c r="O122" s="5">
        <v>-1834974678</v>
      </c>
    </row>
    <row r="123" spans="2:18" ht="15.5" x14ac:dyDescent="0.35">
      <c r="C123" t="s">
        <v>2300</v>
      </c>
      <c r="D123" s="5">
        <v>-11134221</v>
      </c>
      <c r="E123" s="5">
        <v>-292091320</v>
      </c>
      <c r="F123" s="5">
        <v>-28326796</v>
      </c>
      <c r="G123" s="5">
        <v>789890303</v>
      </c>
      <c r="I123" s="5">
        <v>-822020584</v>
      </c>
      <c r="J123" s="5">
        <v>-1459958056</v>
      </c>
      <c r="K123" s="5">
        <v>-52400278</v>
      </c>
      <c r="L123" s="5">
        <v>-592300858</v>
      </c>
      <c r="M123" s="5">
        <v>-332897996</v>
      </c>
      <c r="N123" s="5">
        <v>870408657</v>
      </c>
      <c r="O123" s="5">
        <v>-2038440138</v>
      </c>
      <c r="P123" s="5">
        <v>-798642525</v>
      </c>
      <c r="Q123" s="5">
        <v>-3319764496</v>
      </c>
      <c r="R123" s="5">
        <v>-300828877</v>
      </c>
    </row>
    <row r="124" spans="2:18" ht="15.5" x14ac:dyDescent="0.35">
      <c r="C124" t="s">
        <v>224</v>
      </c>
    </row>
    <row r="125" spans="2:18" ht="15.5" x14ac:dyDescent="0.35">
      <c r="C125" t="s">
        <v>172</v>
      </c>
      <c r="L125" s="5">
        <v>-218000000</v>
      </c>
      <c r="M125" s="5">
        <v>-500000000</v>
      </c>
      <c r="N125" s="5">
        <v>-564982535</v>
      </c>
      <c r="O125" s="5">
        <v>-1053358000</v>
      </c>
      <c r="P125" s="5">
        <v>55241963177</v>
      </c>
      <c r="Q125" s="5">
        <v>42116820738</v>
      </c>
      <c r="R125" s="5">
        <v>19471921888</v>
      </c>
    </row>
    <row r="126" spans="2:18" ht="15.5" x14ac:dyDescent="0.35">
      <c r="C126" t="s">
        <v>173</v>
      </c>
      <c r="J126" s="5">
        <v>-359151222</v>
      </c>
      <c r="K126" s="5">
        <v>-1099993995</v>
      </c>
      <c r="N126" s="5">
        <v>-5700000000</v>
      </c>
      <c r="O126" s="5">
        <v>-3303809366</v>
      </c>
      <c r="P126" s="5">
        <v>-2045269442</v>
      </c>
      <c r="Q126" s="5">
        <v>-22489356200</v>
      </c>
      <c r="R126" s="5">
        <v>-19371820</v>
      </c>
    </row>
    <row r="127" spans="2:18" ht="15.5" x14ac:dyDescent="0.35">
      <c r="C127" t="s">
        <v>175</v>
      </c>
      <c r="J127" s="5">
        <v>-359151222</v>
      </c>
      <c r="K127" s="5">
        <v>-1099993995</v>
      </c>
      <c r="N127" s="5">
        <v>-5700000000</v>
      </c>
      <c r="O127" s="5">
        <v>-3303809366</v>
      </c>
      <c r="P127" s="5">
        <v>-2045269442</v>
      </c>
      <c r="Q127" s="5">
        <v>-22489356200</v>
      </c>
      <c r="R127" s="5">
        <v>-19371820</v>
      </c>
    </row>
    <row r="128" spans="2:18" ht="15.5" x14ac:dyDescent="0.35">
      <c r="C128" t="s">
        <v>539</v>
      </c>
    </row>
    <row r="129" spans="2:18" ht="15.5" x14ac:dyDescent="0.35">
      <c r="C129" t="s">
        <v>189</v>
      </c>
      <c r="L129" s="5">
        <v>-218000000</v>
      </c>
      <c r="M129" s="5">
        <v>-500000000</v>
      </c>
      <c r="N129" s="5">
        <v>-564982535</v>
      </c>
      <c r="O129" s="5">
        <v>-1053358000</v>
      </c>
      <c r="P129" s="5">
        <v>55241963177</v>
      </c>
      <c r="Q129" s="5">
        <v>42116820738</v>
      </c>
      <c r="R129" s="5">
        <v>19471921888</v>
      </c>
    </row>
    <row r="130" spans="2:18" ht="15.5" x14ac:dyDescent="0.35">
      <c r="C130" t="s">
        <v>157</v>
      </c>
      <c r="P130" s="5">
        <v>19005644508</v>
      </c>
    </row>
    <row r="131" spans="2:18" ht="15.5" x14ac:dyDescent="0.35">
      <c r="C131" t="s">
        <v>1265</v>
      </c>
      <c r="P131" s="5">
        <v>20000000000</v>
      </c>
      <c r="Q131" s="5">
        <v>50000000000</v>
      </c>
      <c r="R131" s="5">
        <v>29021620759</v>
      </c>
    </row>
    <row r="132" spans="2:18" ht="15.5" x14ac:dyDescent="0.35">
      <c r="C132" t="s">
        <v>118</v>
      </c>
      <c r="P132" s="5">
        <v>17350787921</v>
      </c>
      <c r="Q132" s="5">
        <v>-7801089050</v>
      </c>
      <c r="R132" s="5">
        <v>-9549698871</v>
      </c>
    </row>
    <row r="133" spans="2:18" ht="15.5" x14ac:dyDescent="0.35">
      <c r="C133" t="s">
        <v>684</v>
      </c>
      <c r="L133" s="5">
        <v>-218000000</v>
      </c>
      <c r="M133" s="5">
        <v>-500000000</v>
      </c>
      <c r="N133" s="5">
        <v>-500000000</v>
      </c>
      <c r="O133" s="5">
        <v>-1000000000</v>
      </c>
      <c r="P133" s="5">
        <v>-1000000000</v>
      </c>
    </row>
    <row r="134" spans="2:18" ht="15.5" x14ac:dyDescent="0.35">
      <c r="C134" t="s">
        <v>1186</v>
      </c>
      <c r="N134" s="5">
        <v>-64982535</v>
      </c>
      <c r="O134" s="5">
        <v>-53358000</v>
      </c>
      <c r="P134" s="5">
        <v>-114469252</v>
      </c>
      <c r="Q134" s="5">
        <v>-82090212</v>
      </c>
    </row>
    <row r="135" spans="2:18" ht="15.5" x14ac:dyDescent="0.35">
      <c r="C135" t="s">
        <v>226</v>
      </c>
      <c r="D135" s="5">
        <v>873471811</v>
      </c>
      <c r="E135" s="5">
        <v>-715380607</v>
      </c>
      <c r="F135" s="5">
        <v>-976671565</v>
      </c>
      <c r="G135" s="5">
        <v>1690828452</v>
      </c>
      <c r="I135" s="5">
        <v>-69140702</v>
      </c>
      <c r="J135" s="5">
        <v>-5656214923</v>
      </c>
      <c r="K135" s="5">
        <v>-1742665653</v>
      </c>
      <c r="L135" s="5">
        <v>-2258318091</v>
      </c>
      <c r="M135" s="5">
        <v>-2183537229</v>
      </c>
      <c r="N135" s="5">
        <v>4012947324</v>
      </c>
      <c r="O135" s="5">
        <v>-17100514652</v>
      </c>
      <c r="P135" s="5">
        <v>21715905120</v>
      </c>
      <c r="Q135" s="5">
        <v>1686730110</v>
      </c>
      <c r="R135" s="5">
        <v>3028478941</v>
      </c>
    </row>
    <row r="136" spans="2:18" ht="15.5" x14ac:dyDescent="0.35">
      <c r="C136" t="s">
        <v>227</v>
      </c>
      <c r="E136" s="5">
        <v>1836163153</v>
      </c>
      <c r="G136" s="5">
        <v>-2326919644</v>
      </c>
      <c r="I136" s="5">
        <v>1905303855</v>
      </c>
      <c r="J136" s="5">
        <v>7561518778</v>
      </c>
      <c r="K136" s="5">
        <v>9304184431</v>
      </c>
      <c r="L136" s="5">
        <v>11562502522</v>
      </c>
      <c r="M136" s="5">
        <v>13746039751</v>
      </c>
      <c r="N136" s="5">
        <v>9733092427</v>
      </c>
      <c r="O136" s="5">
        <v>26833607079</v>
      </c>
      <c r="P136" s="5">
        <v>5117701959</v>
      </c>
      <c r="Q136" s="5">
        <v>3430871849</v>
      </c>
      <c r="R136" s="5">
        <v>402492908</v>
      </c>
    </row>
    <row r="137" spans="2:18" ht="15.5" x14ac:dyDescent="0.35">
      <c r="C137" t="s">
        <v>229</v>
      </c>
      <c r="D137" s="5">
        <v>873471811</v>
      </c>
      <c r="E137" s="5">
        <v>1120782546</v>
      </c>
      <c r="F137" s="5">
        <v>-976671565</v>
      </c>
      <c r="G137" s="5">
        <v>-636091192</v>
      </c>
      <c r="I137" s="5">
        <v>1836163153</v>
      </c>
      <c r="J137" s="5">
        <v>1905303855</v>
      </c>
      <c r="K137" s="5">
        <v>7561518778</v>
      </c>
      <c r="L137" s="5">
        <v>9304184431</v>
      </c>
      <c r="M137" s="5">
        <v>11562502522</v>
      </c>
      <c r="N137" s="5">
        <v>13746039751</v>
      </c>
      <c r="O137" s="5">
        <v>9733092427</v>
      </c>
      <c r="P137" s="5">
        <v>26833607079</v>
      </c>
      <c r="Q137" s="5">
        <v>5117601959</v>
      </c>
      <c r="R137" s="5">
        <v>3430971849</v>
      </c>
    </row>
    <row r="139" spans="2:18" ht="15.5" x14ac:dyDescent="0.35">
      <c r="B139" t="s">
        <v>230</v>
      </c>
      <c r="C139" t="s">
        <v>12</v>
      </c>
      <c r="D139" s="5">
        <v>1000000000</v>
      </c>
      <c r="E139" s="5">
        <v>1000000000</v>
      </c>
      <c r="F139" s="5">
        <v>1000000000</v>
      </c>
      <c r="G139" s="5">
        <v>1000000000</v>
      </c>
      <c r="I139" s="5">
        <v>1000000000</v>
      </c>
      <c r="J139" s="5">
        <v>1000000000</v>
      </c>
      <c r="K139" s="5">
        <v>1000000000</v>
      </c>
      <c r="L139" s="5">
        <v>1000000000</v>
      </c>
      <c r="M139" s="5">
        <v>1000000000</v>
      </c>
      <c r="N139" s="5">
        <v>1000000000</v>
      </c>
      <c r="O139" s="5">
        <v>1000000000</v>
      </c>
      <c r="P139" s="5">
        <v>1000000000</v>
      </c>
      <c r="Q139" s="5">
        <v>800000000</v>
      </c>
      <c r="R139" s="5">
        <v>0</v>
      </c>
    </row>
    <row r="140" spans="2:18" ht="15.5" x14ac:dyDescent="0.35">
      <c r="C140" t="s">
        <v>231</v>
      </c>
      <c r="D140" s="6">
        <v>-0.4</v>
      </c>
      <c r="E140" s="6">
        <v>0.79</v>
      </c>
      <c r="F140" s="6">
        <v>2.52</v>
      </c>
      <c r="G140" s="6">
        <v>-0.57999999999999996</v>
      </c>
    </row>
    <row r="141" spans="2:18" ht="15.5" x14ac:dyDescent="0.35">
      <c r="C141" t="s">
        <v>232</v>
      </c>
      <c r="D141" s="6">
        <v>-257.5</v>
      </c>
      <c r="E141" s="6">
        <v>140.51</v>
      </c>
      <c r="F141" s="6">
        <v>106.35</v>
      </c>
      <c r="G141" s="6">
        <v>-406.9</v>
      </c>
    </row>
    <row r="142" spans="2:18" ht="15.5" x14ac:dyDescent="0.35">
      <c r="C142" t="s">
        <v>67</v>
      </c>
      <c r="D142" s="5">
        <v>0</v>
      </c>
      <c r="E142" s="6">
        <v>33.74</v>
      </c>
      <c r="F142" s="6">
        <v>30.06</v>
      </c>
      <c r="G142" s="6">
        <v>3948.05</v>
      </c>
    </row>
    <row r="143" spans="2:18" ht="15.5" x14ac:dyDescent="0.35">
      <c r="C143" t="s">
        <v>233</v>
      </c>
      <c r="F143" s="5">
        <v>2130000000</v>
      </c>
      <c r="G143" s="5">
        <v>-260000000</v>
      </c>
    </row>
    <row r="144" spans="2:18" ht="15.5" x14ac:dyDescent="0.35">
      <c r="C144" t="s">
        <v>234</v>
      </c>
      <c r="D144" s="6">
        <v>-2.8000000000000004E-3</v>
      </c>
      <c r="E144" s="6">
        <v>5.5000000000000005E-3</v>
      </c>
      <c r="F144" s="6">
        <v>1.7600000000000001E-2</v>
      </c>
      <c r="G144" s="6">
        <v>-4.0999999999999995E-3</v>
      </c>
    </row>
    <row r="145" spans="3:7" ht="15.5" x14ac:dyDescent="0.35">
      <c r="C145" t="s">
        <v>235</v>
      </c>
      <c r="D145" s="6">
        <v>-2.8999999999999998E-3</v>
      </c>
      <c r="E145" s="6">
        <v>5.7999999999999996E-3</v>
      </c>
      <c r="F145" s="6">
        <v>1.8500000000000003E-2</v>
      </c>
      <c r="G145" s="6">
        <v>-4.3E-3</v>
      </c>
    </row>
    <row r="146" spans="3:7" ht="15.5" x14ac:dyDescent="0.35">
      <c r="C146" t="s">
        <v>236</v>
      </c>
      <c r="D146" s="6">
        <v>-2.8999999999999998E-3</v>
      </c>
      <c r="E146" s="6">
        <v>1.6000000000000001E-3</v>
      </c>
      <c r="F146" s="6">
        <v>1.3000000000000001E-2</v>
      </c>
      <c r="G146" s="6">
        <v>-5.6999999999999993E-3</v>
      </c>
    </row>
    <row r="147" spans="3:7" ht="15.5" x14ac:dyDescent="0.35">
      <c r="C147" t="s">
        <v>237</v>
      </c>
    </row>
    <row r="148" spans="3:7" ht="15.5" x14ac:dyDescent="0.35">
      <c r="C148" t="s">
        <v>443</v>
      </c>
      <c r="D148" s="5">
        <v>137000000000</v>
      </c>
      <c r="E148" s="5">
        <v>137000000000</v>
      </c>
      <c r="F148" s="5">
        <v>136000000000</v>
      </c>
      <c r="G148" s="5">
        <v>134000000000</v>
      </c>
    </row>
    <row r="149" spans="3:7" ht="15.5" x14ac:dyDescent="0.35">
      <c r="C149" t="s">
        <v>238</v>
      </c>
      <c r="D149" s="6">
        <v>0.75</v>
      </c>
      <c r="E149" s="6">
        <v>0.81</v>
      </c>
      <c r="F149" s="6">
        <v>1.97</v>
      </c>
      <c r="G149" s="6">
        <v>1.76</v>
      </c>
    </row>
    <row r="150" spans="3:7" ht="15.5" x14ac:dyDescent="0.35">
      <c r="C150" t="s">
        <v>239</v>
      </c>
      <c r="D150" s="6">
        <v>136.74</v>
      </c>
      <c r="E150" s="6">
        <v>137.13999999999999</v>
      </c>
      <c r="F150" s="6">
        <v>136.35</v>
      </c>
      <c r="G150" s="6">
        <v>133.85</v>
      </c>
    </row>
    <row r="151" spans="3:7" ht="15.5" x14ac:dyDescent="0.35">
      <c r="C151" t="s">
        <v>240</v>
      </c>
      <c r="D151" s="6">
        <v>0.75</v>
      </c>
      <c r="E151" s="6">
        <v>0.81</v>
      </c>
      <c r="F151" s="6">
        <v>1.97</v>
      </c>
      <c r="G151" s="6">
        <v>1.76</v>
      </c>
    </row>
    <row r="152" spans="3:7" ht="15.5" x14ac:dyDescent="0.35">
      <c r="C152" t="s">
        <v>241</v>
      </c>
      <c r="D152" s="6">
        <v>136.74</v>
      </c>
      <c r="E152" s="6">
        <v>137.13999999999999</v>
      </c>
      <c r="F152" s="6">
        <v>136.35</v>
      </c>
      <c r="G152" s="6">
        <v>133.85</v>
      </c>
    </row>
    <row r="153" spans="3:7" ht="15.5" x14ac:dyDescent="0.35">
      <c r="C153" t="s">
        <v>242</v>
      </c>
    </row>
    <row r="154" spans="3:7" ht="15.5" x14ac:dyDescent="0.35">
      <c r="C154" t="s">
        <v>243</v>
      </c>
    </row>
    <row r="155" spans="3:7" ht="15.5" x14ac:dyDescent="0.35">
      <c r="C155" t="s">
        <v>306</v>
      </c>
      <c r="D155" s="5">
        <v>137000000000</v>
      </c>
      <c r="E155" s="5">
        <v>137000000000</v>
      </c>
      <c r="F155" s="5">
        <v>136000000000</v>
      </c>
      <c r="G155" s="5">
        <v>134000000000</v>
      </c>
    </row>
    <row r="156" spans="3:7" ht="15.5" x14ac:dyDescent="0.35">
      <c r="C156" t="s">
        <v>24</v>
      </c>
    </row>
    <row r="157" spans="3:7" ht="15.5" x14ac:dyDescent="0.35">
      <c r="C157" t="s">
        <v>21</v>
      </c>
      <c r="D157" s="5">
        <v>-2000000000</v>
      </c>
      <c r="E157" s="5">
        <v>-1000000000</v>
      </c>
      <c r="F157" s="5">
        <v>-2000000000</v>
      </c>
      <c r="G157" s="5">
        <v>-3000000000</v>
      </c>
    </row>
    <row r="158" spans="3:7" ht="15.5" x14ac:dyDescent="0.35">
      <c r="C158" t="s">
        <v>245</v>
      </c>
      <c r="D158" s="5">
        <v>103000000000</v>
      </c>
      <c r="E158" s="5">
        <v>103000000000</v>
      </c>
      <c r="F158" s="5">
        <v>102000000000</v>
      </c>
      <c r="G158" s="5">
        <v>96000000000</v>
      </c>
    </row>
    <row r="159" spans="3:7" ht="15.5" x14ac:dyDescent="0.35">
      <c r="C159" t="s">
        <v>246</v>
      </c>
      <c r="D159" s="5">
        <v>1000000000</v>
      </c>
      <c r="E159" s="5">
        <v>-1000000000</v>
      </c>
      <c r="F159" s="5">
        <v>-1000000000</v>
      </c>
      <c r="G159" s="5">
        <v>2000000000</v>
      </c>
    </row>
    <row r="160" spans="3:7" ht="15.5" x14ac:dyDescent="0.35">
      <c r="C160" t="s">
        <v>247</v>
      </c>
    </row>
    <row r="161" spans="3:18" ht="15.5" x14ac:dyDescent="0.35">
      <c r="C161" t="s">
        <v>13</v>
      </c>
      <c r="D161" s="5">
        <v>1000000000</v>
      </c>
      <c r="E161" s="5">
        <v>-1000000000</v>
      </c>
      <c r="F161" s="5">
        <v>-1000000000</v>
      </c>
      <c r="G161" s="5">
        <v>2000000000</v>
      </c>
    </row>
    <row r="162" spans="3:18" ht="15.5" x14ac:dyDescent="0.35">
      <c r="C162" t="s">
        <v>16</v>
      </c>
      <c r="D162" s="6">
        <v>0.87</v>
      </c>
      <c r="E162" s="6">
        <v>-0.72</v>
      </c>
      <c r="F162" s="6">
        <v>-0.98</v>
      </c>
      <c r="G162" s="6">
        <v>1.69</v>
      </c>
    </row>
    <row r="163" spans="3:18" ht="15.5" x14ac:dyDescent="0.35">
      <c r="C163" t="s">
        <v>52</v>
      </c>
      <c r="I163" s="6">
        <v>0.2</v>
      </c>
      <c r="J163" s="6">
        <v>0.09</v>
      </c>
      <c r="K163" s="6">
        <v>7.0000000000000007E-2</v>
      </c>
      <c r="L163" s="6">
        <v>0.7</v>
      </c>
      <c r="M163" s="6">
        <v>1.65</v>
      </c>
      <c r="N163" s="6">
        <v>4.82</v>
      </c>
      <c r="O163" s="6">
        <v>2.2999999999999998</v>
      </c>
      <c r="P163" s="6">
        <v>4.8099999999999996</v>
      </c>
      <c r="Q163" s="6">
        <v>6.51</v>
      </c>
      <c r="R163" s="6">
        <v>1661.3</v>
      </c>
    </row>
    <row r="164" spans="3:18" ht="15.5" x14ac:dyDescent="0.35">
      <c r="C164" t="s">
        <v>66</v>
      </c>
      <c r="I164" s="5">
        <v>1340</v>
      </c>
      <c r="J164" s="6">
        <v>3111.11</v>
      </c>
      <c r="K164" s="6">
        <v>4085.71</v>
      </c>
      <c r="L164" s="6">
        <v>442.86</v>
      </c>
      <c r="M164" s="6">
        <v>178.18</v>
      </c>
      <c r="N164" s="6">
        <v>75.930000000000007</v>
      </c>
      <c r="O164" s="6">
        <v>113.91</v>
      </c>
      <c r="P164" s="6">
        <v>57.8</v>
      </c>
      <c r="Q164" s="5">
        <v>0</v>
      </c>
      <c r="R164" s="5">
        <v>0</v>
      </c>
    </row>
    <row r="165" spans="3:18" ht="15.5" x14ac:dyDescent="0.35">
      <c r="C165" t="s">
        <v>69</v>
      </c>
      <c r="I165" s="6">
        <v>29.06</v>
      </c>
      <c r="J165" s="6">
        <v>14.71</v>
      </c>
      <c r="K165" s="6">
        <v>19.47</v>
      </c>
      <c r="L165" s="6">
        <v>10.57</v>
      </c>
      <c r="M165" s="6">
        <v>6.43</v>
      </c>
      <c r="N165" s="6">
        <v>8.64</v>
      </c>
      <c r="O165" s="6">
        <v>6.33</v>
      </c>
      <c r="P165" s="6">
        <v>3.54</v>
      </c>
      <c r="Q165" s="5">
        <v>0</v>
      </c>
      <c r="R165" s="5">
        <v>0</v>
      </c>
    </row>
    <row r="166" spans="3:18" ht="15.5" x14ac:dyDescent="0.35">
      <c r="C166" t="s">
        <v>248</v>
      </c>
      <c r="I166" s="5">
        <v>1130000000</v>
      </c>
      <c r="J166" s="5">
        <v>2080000000</v>
      </c>
      <c r="K166" s="5">
        <v>2760000000</v>
      </c>
      <c r="L166" s="5">
        <v>3330000000</v>
      </c>
      <c r="M166" s="5">
        <v>7720000000</v>
      </c>
      <c r="N166" s="5">
        <v>11670000000</v>
      </c>
      <c r="O166" s="5">
        <v>8750000000</v>
      </c>
      <c r="P166" s="5">
        <v>11230000000</v>
      </c>
    </row>
    <row r="167" spans="3:18" ht="15.5" x14ac:dyDescent="0.35">
      <c r="C167" t="s">
        <v>249</v>
      </c>
      <c r="I167" s="6">
        <v>1.4000000000000002E-3</v>
      </c>
      <c r="J167" s="6">
        <v>5.9999999999999995E-4</v>
      </c>
      <c r="K167" s="6">
        <v>5.0000000000000001E-4</v>
      </c>
      <c r="L167" s="6">
        <v>4.7999999999999996E-3</v>
      </c>
      <c r="M167" s="6">
        <v>1.1200000000000002E-2</v>
      </c>
      <c r="N167" s="6">
        <v>3.2899999999999999E-2</v>
      </c>
      <c r="O167" s="6">
        <v>1.6E-2</v>
      </c>
      <c r="P167" s="6">
        <v>3.3500000000000002E-2</v>
      </c>
      <c r="Q167" s="6">
        <v>5.45E-2</v>
      </c>
      <c r="R167" s="6">
        <v>1.5800000000000002E-2</v>
      </c>
    </row>
    <row r="168" spans="3:18" ht="15.5" x14ac:dyDescent="0.35">
      <c r="C168" t="s">
        <v>250</v>
      </c>
      <c r="I168" s="6">
        <v>1.4000000000000002E-3</v>
      </c>
      <c r="J168" s="6">
        <v>7.000000000000001E-4</v>
      </c>
      <c r="K168" s="6">
        <v>5.0000000000000001E-4</v>
      </c>
      <c r="L168" s="6">
        <v>5.1999999999999998E-3</v>
      </c>
      <c r="M168" s="6">
        <v>1.2199999999999999E-2</v>
      </c>
      <c r="N168" s="6">
        <v>3.5900000000000001E-2</v>
      </c>
      <c r="O168" s="6">
        <v>1.77E-2</v>
      </c>
      <c r="P168" s="6">
        <v>3.7400000000000003E-2</v>
      </c>
      <c r="Q168" s="6">
        <v>6.0899999999999996E-2</v>
      </c>
      <c r="R168" s="6">
        <v>1.6399999999999998E-2</v>
      </c>
    </row>
    <row r="169" spans="3:18" ht="15.5" x14ac:dyDescent="0.35">
      <c r="C169" t="s">
        <v>251</v>
      </c>
      <c r="I169" s="6">
        <v>-5.6000000000000008E-3</v>
      </c>
      <c r="J169" s="6">
        <v>5.9999999999999995E-4</v>
      </c>
      <c r="K169" s="6">
        <v>7.000000000000001E-4</v>
      </c>
      <c r="L169" s="6">
        <v>4.8999999999999998E-3</v>
      </c>
      <c r="M169" s="6">
        <v>1.5300000000000001E-2</v>
      </c>
      <c r="N169" s="6">
        <v>4.3099999999999999E-2</v>
      </c>
      <c r="O169" s="6">
        <v>2.64E-2</v>
      </c>
      <c r="P169" s="6">
        <v>5.8799999999999998E-2</v>
      </c>
      <c r="Q169" s="6">
        <v>0.11779999999999999</v>
      </c>
      <c r="R169" s="6">
        <v>4.1100000000000005E-2</v>
      </c>
    </row>
    <row r="170" spans="3:18" ht="15.5" x14ac:dyDescent="0.35">
      <c r="C170" t="s">
        <v>252</v>
      </c>
    </row>
    <row r="171" spans="3:18" ht="15.5" x14ac:dyDescent="0.35">
      <c r="C171" t="s">
        <v>63</v>
      </c>
      <c r="I171" s="6">
        <v>1.97</v>
      </c>
      <c r="J171" s="6">
        <v>2.06</v>
      </c>
      <c r="K171" s="6">
        <v>2.1</v>
      </c>
      <c r="L171" s="6">
        <v>2.2799999999999998</v>
      </c>
      <c r="M171" s="6">
        <v>2.1800000000000002</v>
      </c>
      <c r="N171" s="6">
        <v>2.73</v>
      </c>
      <c r="O171" s="6">
        <v>2.02</v>
      </c>
      <c r="P171" s="6">
        <v>2.16</v>
      </c>
      <c r="Q171" s="5">
        <v>0</v>
      </c>
      <c r="R171" s="5">
        <v>0</v>
      </c>
    </row>
    <row r="172" spans="3:18" ht="15.5" x14ac:dyDescent="0.35">
      <c r="C172" t="s">
        <v>60</v>
      </c>
      <c r="I172" s="6">
        <v>136.35</v>
      </c>
      <c r="J172" s="6">
        <v>136.18</v>
      </c>
      <c r="K172" s="6">
        <v>136.09</v>
      </c>
      <c r="L172" s="6">
        <v>135.66999999999999</v>
      </c>
      <c r="M172" s="6">
        <v>135.16999999999999</v>
      </c>
      <c r="N172" s="6">
        <v>134.03</v>
      </c>
      <c r="O172" s="6">
        <v>129.72</v>
      </c>
      <c r="P172" s="6">
        <v>128.41999999999999</v>
      </c>
      <c r="Q172" s="6">
        <v>107.03</v>
      </c>
      <c r="R172" s="6">
        <v>101345.3</v>
      </c>
    </row>
    <row r="173" spans="3:18" ht="15.5" x14ac:dyDescent="0.35">
      <c r="C173" t="s">
        <v>253</v>
      </c>
      <c r="I173" s="6">
        <v>1.97</v>
      </c>
      <c r="J173" s="6">
        <v>2.06</v>
      </c>
      <c r="K173" s="6">
        <v>2.1</v>
      </c>
      <c r="L173" s="6">
        <v>2.2799999999999998</v>
      </c>
      <c r="M173" s="6">
        <v>2.1800000000000002</v>
      </c>
      <c r="N173" s="6">
        <v>2.73</v>
      </c>
      <c r="O173" s="6">
        <v>2.02</v>
      </c>
      <c r="P173" s="6">
        <v>2.16</v>
      </c>
      <c r="Q173" s="5">
        <v>0</v>
      </c>
      <c r="R173" s="5">
        <v>0</v>
      </c>
    </row>
    <row r="174" spans="3:18" ht="15.5" x14ac:dyDescent="0.35">
      <c r="C174" t="s">
        <v>254</v>
      </c>
      <c r="I174" s="6">
        <v>136.35</v>
      </c>
      <c r="J174" s="6">
        <v>136.18</v>
      </c>
      <c r="K174" s="6">
        <v>136.09</v>
      </c>
      <c r="L174" s="6">
        <v>135.66999999999999</v>
      </c>
      <c r="M174" s="6">
        <v>135.16999999999999</v>
      </c>
      <c r="N174" s="6">
        <v>134.03</v>
      </c>
      <c r="O174" s="6">
        <v>129.72</v>
      </c>
      <c r="P174" s="6">
        <v>128.41999999999999</v>
      </c>
      <c r="Q174" s="6">
        <v>107.03</v>
      </c>
      <c r="R174" s="6">
        <v>101345.3</v>
      </c>
    </row>
    <row r="175" spans="3:18" ht="15.5" x14ac:dyDescent="0.35">
      <c r="C175" t="s">
        <v>255</v>
      </c>
      <c r="O175" s="5">
        <v>0</v>
      </c>
      <c r="P175" s="5">
        <v>0</v>
      </c>
      <c r="Q175" s="5">
        <v>0</v>
      </c>
    </row>
    <row r="176" spans="3:18" ht="15.5" x14ac:dyDescent="0.35">
      <c r="C176" t="s">
        <v>256</v>
      </c>
      <c r="P176" s="5">
        <v>0</v>
      </c>
      <c r="Q176" s="5">
        <v>0</v>
      </c>
    </row>
    <row r="177" spans="2:18" ht="15.5" x14ac:dyDescent="0.35">
      <c r="C177" t="s">
        <v>26</v>
      </c>
      <c r="O177" s="5">
        <v>0</v>
      </c>
      <c r="P177" s="5">
        <v>0</v>
      </c>
      <c r="Q177" s="5">
        <v>0</v>
      </c>
    </row>
    <row r="178" spans="2:18" ht="15.5" x14ac:dyDescent="0.35">
      <c r="C178" t="s">
        <v>23</v>
      </c>
      <c r="I178" s="5">
        <v>-2000000000</v>
      </c>
      <c r="J178" s="5">
        <v>-2000000000</v>
      </c>
      <c r="K178" s="5">
        <v>-8000000000</v>
      </c>
      <c r="L178" s="5">
        <v>-9000000000</v>
      </c>
      <c r="M178" s="5">
        <v>-12000000000</v>
      </c>
      <c r="N178" s="5">
        <v>-14000000000</v>
      </c>
      <c r="O178" s="5">
        <v>-10000000000</v>
      </c>
      <c r="P178" s="5">
        <v>-27000000000</v>
      </c>
      <c r="Q178" s="5">
        <v>-5000000000</v>
      </c>
      <c r="R178" s="5">
        <v>-3000000000</v>
      </c>
    </row>
    <row r="179" spans="2:18" ht="15.5" x14ac:dyDescent="0.35">
      <c r="C179" t="s">
        <v>257</v>
      </c>
      <c r="I179" s="5">
        <v>102000000000</v>
      </c>
      <c r="J179" s="5">
        <v>97000000000</v>
      </c>
      <c r="K179" s="5">
        <v>129000000000</v>
      </c>
      <c r="L179" s="5">
        <v>127000000000</v>
      </c>
      <c r="M179" s="5">
        <v>124000000000</v>
      </c>
      <c r="N179" s="5">
        <v>117000000000</v>
      </c>
      <c r="O179" s="5">
        <v>113000000000</v>
      </c>
      <c r="P179" s="5">
        <v>109000000000</v>
      </c>
      <c r="Q179" s="5">
        <v>46000000000</v>
      </c>
      <c r="R179" s="5">
        <v>21000000000</v>
      </c>
    </row>
    <row r="180" spans="2:18" ht="15.5" x14ac:dyDescent="0.35">
      <c r="C180" t="s">
        <v>258</v>
      </c>
      <c r="I180" s="5">
        <v>0</v>
      </c>
      <c r="J180" s="5">
        <v>-5000000000</v>
      </c>
      <c r="K180" s="5">
        <v>-1000000000</v>
      </c>
      <c r="L180" s="5">
        <v>-2000000000</v>
      </c>
      <c r="M180" s="5">
        <v>-2000000000</v>
      </c>
      <c r="N180" s="5">
        <v>10000000000</v>
      </c>
      <c r="O180" s="5">
        <v>-13000000000</v>
      </c>
      <c r="P180" s="5">
        <v>-31000000000</v>
      </c>
      <c r="Q180" s="5">
        <v>-18000000000</v>
      </c>
      <c r="R180" s="5">
        <v>-16000000000</v>
      </c>
    </row>
    <row r="181" spans="2:18" ht="15.5" x14ac:dyDescent="0.35">
      <c r="C181" t="s">
        <v>259</v>
      </c>
      <c r="J181" s="5">
        <v>0</v>
      </c>
      <c r="K181" s="5">
        <v>-1000000000</v>
      </c>
      <c r="N181" s="5">
        <v>-6000000000</v>
      </c>
      <c r="O181" s="5">
        <v>-3000000000</v>
      </c>
      <c r="P181" s="5">
        <v>-2000000000</v>
      </c>
      <c r="Q181" s="5">
        <v>-22000000000</v>
      </c>
      <c r="R181" s="5">
        <v>0</v>
      </c>
    </row>
    <row r="182" spans="2:18" ht="15.5" x14ac:dyDescent="0.35">
      <c r="C182" t="s">
        <v>15</v>
      </c>
      <c r="I182" s="5">
        <v>0</v>
      </c>
      <c r="J182" s="5">
        <v>-6000000000</v>
      </c>
      <c r="K182" s="5">
        <v>-2000000000</v>
      </c>
      <c r="L182" s="5">
        <v>-2000000000</v>
      </c>
      <c r="M182" s="5">
        <v>-2000000000</v>
      </c>
      <c r="N182" s="5">
        <v>5000000000</v>
      </c>
      <c r="O182" s="5">
        <v>-16000000000</v>
      </c>
      <c r="P182" s="5">
        <v>-34000000000</v>
      </c>
      <c r="Q182" s="5">
        <v>-40000000000</v>
      </c>
      <c r="R182" s="5">
        <v>-16000000000</v>
      </c>
    </row>
    <row r="183" spans="2:18" ht="15.5" x14ac:dyDescent="0.35">
      <c r="C183" t="s">
        <v>17</v>
      </c>
      <c r="I183" s="6">
        <v>-7.0000000000000007E-2</v>
      </c>
      <c r="J183" s="6">
        <v>-5.66</v>
      </c>
      <c r="K183" s="6">
        <v>-1.74</v>
      </c>
      <c r="L183" s="6">
        <v>-2.04</v>
      </c>
      <c r="M183" s="6">
        <v>-1.68</v>
      </c>
      <c r="N183" s="6">
        <v>4.58</v>
      </c>
      <c r="O183" s="6">
        <v>-16.05</v>
      </c>
      <c r="P183" s="6">
        <v>-33.53</v>
      </c>
      <c r="Q183" s="6">
        <v>-50.54</v>
      </c>
      <c r="R183" s="6">
        <v>-54811.48</v>
      </c>
    </row>
    <row r="185" spans="2:18" ht="15.5" x14ac:dyDescent="0.35">
      <c r="B185" t="s">
        <v>260</v>
      </c>
      <c r="C185" t="s">
        <v>261</v>
      </c>
      <c r="D185" s="5">
        <v>-400000000</v>
      </c>
      <c r="E185" s="5">
        <v>790000000</v>
      </c>
      <c r="F185" s="5">
        <v>3000000000</v>
      </c>
      <c r="G185" s="5">
        <v>-575000000</v>
      </c>
      <c r="H185" s="5">
        <v>780000000</v>
      </c>
      <c r="I185" s="5">
        <v>196000000</v>
      </c>
      <c r="J185" s="5">
        <v>90000000</v>
      </c>
      <c r="K185" s="5">
        <v>71000000</v>
      </c>
      <c r="L185" s="5">
        <v>702000000</v>
      </c>
      <c r="M185" s="5">
        <v>2000000000</v>
      </c>
      <c r="N185" s="5">
        <v>5000000000</v>
      </c>
      <c r="O185" s="5">
        <v>2000000000</v>
      </c>
      <c r="P185" s="5">
        <v>5000000000</v>
      </c>
      <c r="Q185" s="5">
        <v>5000000000</v>
      </c>
    </row>
    <row r="186" spans="2:18" ht="15.5" x14ac:dyDescent="0.35">
      <c r="C186" t="s">
        <v>444</v>
      </c>
      <c r="M186" s="6">
        <v>0.22</v>
      </c>
      <c r="N186" s="6">
        <v>0.5</v>
      </c>
      <c r="O186" s="6">
        <v>0.5</v>
      </c>
      <c r="P186" s="5">
        <v>1</v>
      </c>
      <c r="Q186" s="5">
        <v>1</v>
      </c>
    </row>
    <row r="187" spans="2:18" ht="15.5" x14ac:dyDescent="0.35">
      <c r="C187" t="s">
        <v>71</v>
      </c>
      <c r="M187" s="6">
        <v>0.1336</v>
      </c>
      <c r="N187" s="6">
        <v>0.1038</v>
      </c>
      <c r="O187" s="6">
        <v>0.21780000000000002</v>
      </c>
      <c r="P187" s="6">
        <v>0.20809999999999998</v>
      </c>
      <c r="Q187" s="6">
        <v>0.19190000000000002</v>
      </c>
    </row>
    <row r="188" spans="2:18" ht="15.5" x14ac:dyDescent="0.35">
      <c r="C188" t="s">
        <v>445</v>
      </c>
      <c r="M188" s="6">
        <v>7.000000000000001E-4</v>
      </c>
      <c r="N188" s="6">
        <v>1.6000000000000001E-3</v>
      </c>
      <c r="O188" s="6">
        <v>1.2999999999999999E-3</v>
      </c>
      <c r="P188" s="6">
        <v>3.0999999999999999E-3</v>
      </c>
      <c r="Q188" s="6">
        <v>2.5000000000000001E-3</v>
      </c>
    </row>
    <row r="189" spans="2:18" ht="15.5" x14ac:dyDescent="0.35">
      <c r="C189" t="s">
        <v>51</v>
      </c>
      <c r="D189" s="6">
        <v>-0.4</v>
      </c>
      <c r="E189" s="6">
        <v>0.79</v>
      </c>
      <c r="F189" s="6">
        <v>2.52</v>
      </c>
      <c r="G189" s="6">
        <v>-0.57999999999999996</v>
      </c>
      <c r="H189" s="6">
        <v>0.78</v>
      </c>
      <c r="I189" s="6">
        <v>0.2</v>
      </c>
      <c r="J189" s="6">
        <v>0.09</v>
      </c>
      <c r="K189" s="6">
        <v>7.0000000000000007E-2</v>
      </c>
      <c r="L189" s="6">
        <v>0.7</v>
      </c>
      <c r="M189" s="6">
        <v>1.65</v>
      </c>
      <c r="N189" s="6">
        <v>4.82</v>
      </c>
      <c r="O189" s="6">
        <v>2.2999999999999998</v>
      </c>
      <c r="P189" s="6">
        <v>4.8099999999999996</v>
      </c>
      <c r="Q189" s="6">
        <v>5.21</v>
      </c>
    </row>
    <row r="190" spans="2:18" ht="15.5" x14ac:dyDescent="0.35">
      <c r="C190" t="s">
        <v>73</v>
      </c>
      <c r="M190" s="6">
        <v>0.22</v>
      </c>
      <c r="N190" s="6">
        <v>0.5</v>
      </c>
      <c r="O190" s="6">
        <v>0.5</v>
      </c>
      <c r="P190" s="5">
        <v>1</v>
      </c>
      <c r="Q190" s="5">
        <v>1</v>
      </c>
    </row>
    <row r="191" spans="2:18" ht="15.5" x14ac:dyDescent="0.35">
      <c r="C191" t="s">
        <v>446</v>
      </c>
      <c r="M191" s="6">
        <v>0.1336</v>
      </c>
      <c r="N191" s="6">
        <v>0.1038</v>
      </c>
      <c r="O191" s="6">
        <v>0.21780000000000002</v>
      </c>
      <c r="P191" s="6">
        <v>0.20809999999999998</v>
      </c>
      <c r="Q191" s="6">
        <v>0.19190000000000002</v>
      </c>
    </row>
    <row r="192" spans="2:18" ht="15.5" x14ac:dyDescent="0.35">
      <c r="C192" t="s">
        <v>447</v>
      </c>
      <c r="M192" s="6">
        <v>7.000000000000001E-4</v>
      </c>
      <c r="N192" s="6">
        <v>1.6000000000000001E-3</v>
      </c>
      <c r="O192" s="6">
        <v>1.2999999999999999E-3</v>
      </c>
      <c r="P192" s="6">
        <v>3.0999999999999999E-3</v>
      </c>
      <c r="Q192" s="6">
        <v>2.5000000000000001E-3</v>
      </c>
    </row>
    <row r="193" spans="3:17" ht="15.5" x14ac:dyDescent="0.35">
      <c r="C193" t="s">
        <v>262</v>
      </c>
      <c r="D193" s="5">
        <v>3000000000</v>
      </c>
      <c r="E193" s="5">
        <v>9000000000</v>
      </c>
      <c r="F193" s="5">
        <v>60000000</v>
      </c>
      <c r="G193" s="5">
        <v>93000000</v>
      </c>
      <c r="H193" s="5">
        <v>7000000000</v>
      </c>
      <c r="I193" s="5">
        <v>9000000000</v>
      </c>
      <c r="J193" s="5">
        <v>19000000000</v>
      </c>
      <c r="K193" s="5">
        <v>15000000000</v>
      </c>
      <c r="L193" s="5">
        <v>29000000000</v>
      </c>
      <c r="M193" s="5">
        <v>46000000000</v>
      </c>
      <c r="N193" s="5">
        <v>42000000000</v>
      </c>
      <c r="O193" s="5">
        <v>41000000000</v>
      </c>
      <c r="P193" s="5">
        <v>79000000000</v>
      </c>
      <c r="Q193" s="5">
        <v>76000000000</v>
      </c>
    </row>
    <row r="194" spans="3:17" ht="15.5" x14ac:dyDescent="0.35">
      <c r="C194" t="s">
        <v>448</v>
      </c>
      <c r="M194" s="6">
        <v>0.22</v>
      </c>
      <c r="N194" s="6">
        <v>0.5</v>
      </c>
      <c r="O194" s="6">
        <v>0.5</v>
      </c>
      <c r="P194" s="5">
        <v>1</v>
      </c>
      <c r="Q194" s="5">
        <v>1</v>
      </c>
    </row>
    <row r="195" spans="3:17" ht="15.5" x14ac:dyDescent="0.35">
      <c r="C195" t="s">
        <v>449</v>
      </c>
      <c r="M195" s="6">
        <v>0.1336</v>
      </c>
      <c r="N195" s="6">
        <v>0.1038</v>
      </c>
      <c r="O195" s="6">
        <v>0.21780000000000002</v>
      </c>
      <c r="P195" s="6">
        <v>0.20809999999999998</v>
      </c>
      <c r="Q195" s="6">
        <v>0.19190000000000002</v>
      </c>
    </row>
    <row r="196" spans="3:17" ht="15.5" x14ac:dyDescent="0.35">
      <c r="C196" t="s">
        <v>450</v>
      </c>
      <c r="M196" s="6">
        <v>7.000000000000001E-4</v>
      </c>
      <c r="N196" s="6">
        <v>1.6000000000000001E-3</v>
      </c>
      <c r="O196" s="6">
        <v>1.2999999999999999E-3</v>
      </c>
      <c r="P196" s="6">
        <v>3.0999999999999999E-3</v>
      </c>
      <c r="Q196" s="6">
        <v>2.5000000000000001E-3</v>
      </c>
    </row>
    <row r="197" spans="3:17" ht="15.5" x14ac:dyDescent="0.35">
      <c r="C197" t="s">
        <v>344</v>
      </c>
      <c r="I197" s="6">
        <v>139.77000000000001</v>
      </c>
    </row>
    <row r="198" spans="3:17" ht="15.5" x14ac:dyDescent="0.35">
      <c r="C198" t="s">
        <v>345</v>
      </c>
      <c r="I198" s="6">
        <v>46.6</v>
      </c>
    </row>
    <row r="199" spans="3:17" ht="15.5" x14ac:dyDescent="0.35">
      <c r="C199" t="s">
        <v>263</v>
      </c>
      <c r="I199" s="6">
        <v>6.95</v>
      </c>
    </row>
    <row r="200" spans="3:17" ht="15.5" x14ac:dyDescent="0.35">
      <c r="C200" t="s">
        <v>346</v>
      </c>
      <c r="I200" s="6">
        <v>2.1499999999999998E-2</v>
      </c>
    </row>
    <row r="201" spans="3:17" ht="15.5" x14ac:dyDescent="0.35">
      <c r="C201" t="s">
        <v>347</v>
      </c>
      <c r="I201" s="6">
        <v>8.89</v>
      </c>
    </row>
    <row r="202" spans="3:17" ht="15.5" x14ac:dyDescent="0.35">
      <c r="C202" t="s">
        <v>348</v>
      </c>
      <c r="I202" s="6">
        <v>0.8</v>
      </c>
    </row>
    <row r="203" spans="3:17" ht="15.5" x14ac:dyDescent="0.35">
      <c r="C203" t="s">
        <v>349</v>
      </c>
      <c r="I203" s="6">
        <v>124.96</v>
      </c>
    </row>
    <row r="204" spans="3:17" ht="15.5" x14ac:dyDescent="0.35">
      <c r="C204" t="s">
        <v>350</v>
      </c>
      <c r="I204" s="6">
        <v>124.96</v>
      </c>
    </row>
    <row r="205" spans="3:17" ht="15.5" x14ac:dyDescent="0.35">
      <c r="C205" t="s">
        <v>351</v>
      </c>
      <c r="I205" s="6">
        <v>130.85</v>
      </c>
    </row>
    <row r="206" spans="3:17" ht="15.5" x14ac:dyDescent="0.35">
      <c r="C206" t="s">
        <v>264</v>
      </c>
      <c r="I206" s="6">
        <v>95.02</v>
      </c>
    </row>
    <row r="207" spans="3:17" ht="15.5" x14ac:dyDescent="0.35">
      <c r="C207" t="s">
        <v>451</v>
      </c>
      <c r="I207" s="6">
        <v>0.38</v>
      </c>
    </row>
    <row r="208" spans="3:17" ht="15.5" x14ac:dyDescent="0.35">
      <c r="C208" t="s">
        <v>452</v>
      </c>
      <c r="I208" s="6">
        <v>-1.36</v>
      </c>
    </row>
    <row r="209" spans="3:9" ht="15.5" x14ac:dyDescent="0.35">
      <c r="C209" t="s">
        <v>352</v>
      </c>
      <c r="I209" s="6">
        <v>2.34</v>
      </c>
    </row>
    <row r="210" spans="3:9" ht="15.5" x14ac:dyDescent="0.35">
      <c r="C210" t="s">
        <v>353</v>
      </c>
      <c r="I210" s="6">
        <v>0.78</v>
      </c>
    </row>
    <row r="211" spans="3:9" ht="15.5" x14ac:dyDescent="0.35">
      <c r="C211" t="s">
        <v>354</v>
      </c>
      <c r="I211" s="6">
        <v>12.27</v>
      </c>
    </row>
    <row r="212" spans="3:9" ht="15.5" x14ac:dyDescent="0.35">
      <c r="C212" t="s">
        <v>355</v>
      </c>
      <c r="D212" s="6">
        <v>1.99</v>
      </c>
    </row>
    <row r="213" spans="3:9" ht="15.5" x14ac:dyDescent="0.35">
      <c r="C213" t="s">
        <v>356</v>
      </c>
      <c r="I213" s="6">
        <v>136.74</v>
      </c>
    </row>
    <row r="214" spans="3:9" ht="15.5" x14ac:dyDescent="0.35">
      <c r="C214" t="s">
        <v>357</v>
      </c>
      <c r="I214" s="6">
        <v>0.87</v>
      </c>
    </row>
    <row r="215" spans="3:9" ht="15.5" x14ac:dyDescent="0.35">
      <c r="C215" t="s">
        <v>265</v>
      </c>
      <c r="D215" s="6">
        <v>14.69</v>
      </c>
    </row>
    <row r="216" spans="3:9" ht="15.5" x14ac:dyDescent="0.35">
      <c r="C216" t="s">
        <v>266</v>
      </c>
      <c r="D216" s="6">
        <v>14.69</v>
      </c>
    </row>
    <row r="217" spans="3:9" ht="15.5" x14ac:dyDescent="0.35">
      <c r="C217" t="s">
        <v>269</v>
      </c>
      <c r="D217" s="6">
        <v>0.06</v>
      </c>
    </row>
    <row r="218" spans="3:9" ht="15.5" x14ac:dyDescent="0.35">
      <c r="C218" t="s">
        <v>271</v>
      </c>
      <c r="D218" s="6">
        <v>1.06</v>
      </c>
    </row>
    <row r="219" spans="3:9" ht="15.5" x14ac:dyDescent="0.35">
      <c r="C219" t="s">
        <v>13</v>
      </c>
      <c r="D219" s="5">
        <v>1000000000</v>
      </c>
    </row>
    <row r="220" spans="3:9" ht="15.5" x14ac:dyDescent="0.35">
      <c r="C220" t="s">
        <v>358</v>
      </c>
      <c r="I220" s="6">
        <v>24.11</v>
      </c>
    </row>
    <row r="221" spans="3:9" ht="15.5" x14ac:dyDescent="0.35">
      <c r="C221" t="s">
        <v>273</v>
      </c>
      <c r="I221" s="6">
        <v>1.6200000000000003E-2</v>
      </c>
    </row>
    <row r="222" spans="3:9" ht="15.5" x14ac:dyDescent="0.35">
      <c r="C222" t="s">
        <v>274</v>
      </c>
      <c r="I222" s="6">
        <v>1.7100000000000001E-2</v>
      </c>
    </row>
    <row r="223" spans="3:9" ht="15.5" x14ac:dyDescent="0.35">
      <c r="C223" t="s">
        <v>275</v>
      </c>
      <c r="I223" s="6">
        <v>6.0000000000000001E-3</v>
      </c>
    </row>
    <row r="224" spans="3:9" ht="15.5" x14ac:dyDescent="0.35">
      <c r="C224" t="s">
        <v>359</v>
      </c>
      <c r="I224" s="6">
        <v>5.8999999999999999E-3</v>
      </c>
    </row>
    <row r="225" spans="3:9" ht="15.5" x14ac:dyDescent="0.35">
      <c r="C225" t="s">
        <v>281</v>
      </c>
      <c r="I225" s="6">
        <v>0.08</v>
      </c>
    </row>
    <row r="226" spans="3:9" ht="15.5" x14ac:dyDescent="0.35">
      <c r="C226" t="s">
        <v>47</v>
      </c>
      <c r="I226" s="5">
        <v>109000000000</v>
      </c>
    </row>
    <row r="227" spans="3:9" ht="15.5" x14ac:dyDescent="0.35">
      <c r="C227" t="s">
        <v>283</v>
      </c>
      <c r="I227" s="5">
        <v>107000000000</v>
      </c>
    </row>
    <row r="228" spans="3:9" ht="15.5" x14ac:dyDescent="0.35">
      <c r="C228" t="s">
        <v>284</v>
      </c>
      <c r="I228" s="5">
        <v>1000000000</v>
      </c>
    </row>
    <row r="229" spans="3:9" ht="15.5" x14ac:dyDescent="0.35">
      <c r="C229" t="s">
        <v>285</v>
      </c>
      <c r="I229" s="6">
        <v>0.30570000000000003</v>
      </c>
    </row>
    <row r="230" spans="3:9" ht="15.5" x14ac:dyDescent="0.35">
      <c r="C230" t="s">
        <v>453</v>
      </c>
      <c r="D230" s="5">
        <v>-1</v>
      </c>
    </row>
    <row r="231" spans="3:9" ht="15.5" x14ac:dyDescent="0.35">
      <c r="C231" t="s">
        <v>289</v>
      </c>
      <c r="D231" s="5">
        <v>-1</v>
      </c>
    </row>
    <row r="232" spans="3:9" ht="15.5" x14ac:dyDescent="0.35">
      <c r="C232" t="s">
        <v>360</v>
      </c>
      <c r="D232" s="6">
        <v>0.4647</v>
      </c>
    </row>
    <row r="233" spans="3:9" ht="15.5" x14ac:dyDescent="0.35">
      <c r="C233" t="s">
        <v>290</v>
      </c>
      <c r="I233" s="5">
        <v>1</v>
      </c>
    </row>
    <row r="234" spans="3:9" ht="15.5" x14ac:dyDescent="0.35">
      <c r="C234" t="s">
        <v>291</v>
      </c>
      <c r="I234" t="s">
        <v>2301</v>
      </c>
    </row>
    <row r="235" spans="3:9" ht="15.5" x14ac:dyDescent="0.35">
      <c r="C235" t="s">
        <v>293</v>
      </c>
      <c r="I235" s="5">
        <v>7</v>
      </c>
    </row>
    <row r="236" spans="3:9" ht="15.5" x14ac:dyDescent="0.35">
      <c r="C236" t="s">
        <v>294</v>
      </c>
      <c r="I236" s="6">
        <v>0.23</v>
      </c>
    </row>
    <row r="237" spans="3:9" ht="15.5" x14ac:dyDescent="0.35">
      <c r="C237" t="s">
        <v>295</v>
      </c>
      <c r="I237" s="6">
        <v>0.1</v>
      </c>
    </row>
    <row r="238" spans="3:9" ht="15.5" x14ac:dyDescent="0.35">
      <c r="C238" t="s">
        <v>458</v>
      </c>
      <c r="I238" s="6">
        <v>0.19</v>
      </c>
    </row>
    <row r="239" spans="3:9" ht="15.5" x14ac:dyDescent="0.35">
      <c r="C239" t="s">
        <v>296</v>
      </c>
      <c r="I239" s="6">
        <v>0.31</v>
      </c>
    </row>
    <row r="240" spans="3:9" ht="15.5" x14ac:dyDescent="0.35">
      <c r="C240" t="s">
        <v>361</v>
      </c>
      <c r="I240" s="6">
        <v>0.15</v>
      </c>
    </row>
    <row r="241" spans="3:9" ht="15.5" x14ac:dyDescent="0.35">
      <c r="C241" t="s">
        <v>297</v>
      </c>
      <c r="I241" s="6">
        <v>0.65</v>
      </c>
    </row>
    <row r="242" spans="3:9" ht="15.5" x14ac:dyDescent="0.35">
      <c r="C242" t="s">
        <v>298</v>
      </c>
      <c r="I242" s="6">
        <v>0.08</v>
      </c>
    </row>
    <row r="243" spans="3:9" ht="15.5" x14ac:dyDescent="0.35">
      <c r="C243" t="s">
        <v>299</v>
      </c>
      <c r="I243" s="5">
        <v>12000000000</v>
      </c>
    </row>
    <row r="244" spans="3:9" ht="15.5" x14ac:dyDescent="0.35">
      <c r="C244" t="s">
        <v>300</v>
      </c>
      <c r="I244" s="5">
        <v>3000000000</v>
      </c>
    </row>
    <row r="245" spans="3:9" ht="15.5" x14ac:dyDescent="0.35">
      <c r="C245" t="s">
        <v>301</v>
      </c>
      <c r="I245" s="5">
        <v>1000000000</v>
      </c>
    </row>
    <row r="246" spans="3:9" ht="15.5" x14ac:dyDescent="0.35">
      <c r="C246" t="s">
        <v>302</v>
      </c>
      <c r="I246" s="5">
        <v>2000000000</v>
      </c>
    </row>
    <row r="247" spans="3:9" ht="15.5" x14ac:dyDescent="0.35">
      <c r="C247" t="s">
        <v>303</v>
      </c>
      <c r="D247" s="5">
        <v>2000000000</v>
      </c>
    </row>
    <row r="248" spans="3:9" ht="15.5" x14ac:dyDescent="0.35">
      <c r="C248" t="s">
        <v>304</v>
      </c>
      <c r="D248" s="5">
        <v>144000000000</v>
      </c>
    </row>
    <row r="249" spans="3:9" ht="15.5" x14ac:dyDescent="0.35">
      <c r="C249" t="s">
        <v>305</v>
      </c>
      <c r="D249" s="5">
        <v>8000000000</v>
      </c>
    </row>
    <row r="250" spans="3:9" ht="15.5" x14ac:dyDescent="0.35">
      <c r="C250" t="s">
        <v>245</v>
      </c>
      <c r="D250" s="5">
        <v>103000000000</v>
      </c>
    </row>
    <row r="251" spans="3:9" ht="15.5" x14ac:dyDescent="0.35">
      <c r="C251" t="s">
        <v>306</v>
      </c>
      <c r="I251" s="5">
        <v>137000000000</v>
      </c>
    </row>
    <row r="252" spans="3:9" ht="15.5" x14ac:dyDescent="0.35">
      <c r="C252" t="s">
        <v>21</v>
      </c>
      <c r="D252" s="5">
        <v>-2000000000</v>
      </c>
    </row>
    <row r="253" spans="3:9" ht="15.5" x14ac:dyDescent="0.35">
      <c r="C253" t="s">
        <v>244</v>
      </c>
      <c r="I253" s="5">
        <v>137000000000</v>
      </c>
    </row>
    <row r="254" spans="3:9" ht="15.5" x14ac:dyDescent="0.35">
      <c r="C254" t="s">
        <v>307</v>
      </c>
      <c r="I254" s="5">
        <v>1000000000</v>
      </c>
    </row>
    <row r="255" spans="3:9" ht="15.5" x14ac:dyDescent="0.35">
      <c r="C255" t="s">
        <v>311</v>
      </c>
      <c r="I255" s="5">
        <v>1000000000</v>
      </c>
    </row>
  </sheetData>
  <pageMargins left="0.7" right="0.7" top="0.75" bottom="0.75" header="0.3" footer="0.3"/>
  <ignoredErrors>
    <ignoredError sqref="A1:R256" numberStoredAsText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O27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2302</v>
      </c>
      <c r="D1" t="s">
        <v>1</v>
      </c>
      <c r="E1" t="s">
        <v>2</v>
      </c>
      <c r="H1" t="s">
        <v>3</v>
      </c>
      <c r="I1" s="1">
        <v>44925</v>
      </c>
      <c r="J1" s="1">
        <v>44560</v>
      </c>
      <c r="K1" s="1">
        <v>44195</v>
      </c>
      <c r="L1" s="1">
        <v>43829</v>
      </c>
      <c r="M1" s="1">
        <v>43462</v>
      </c>
      <c r="N1" s="1">
        <v>43098</v>
      </c>
      <c r="O1" s="1">
        <v>42734</v>
      </c>
    </row>
    <row r="2" spans="1:15" ht="15.5" x14ac:dyDescent="0.35">
      <c r="C2" t="s">
        <v>2303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vm="188">
        <f t="shared" ref="I2:O2" ca="1" si="0">IFERROR(_xlfn.STOCKHISTORY("XIDX:" &amp; $C$1, I1, , 0, 0, 1), "Libur")</f>
        <v>89</v>
      </c>
      <c r="J2" s="2" vm="542">
        <f t="shared" ca="1" si="0"/>
        <v>71</v>
      </c>
      <c r="K2" s="2" vm="192">
        <f t="shared" ca="1" si="0"/>
        <v>150</v>
      </c>
      <c r="L2" s="2" vm="593">
        <f t="shared" ca="1" si="0"/>
        <v>172</v>
      </c>
      <c r="M2" s="2" vm="445">
        <f t="shared" ca="1" si="0"/>
        <v>2400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20139721048</v>
      </c>
      <c r="E4" s="2">
        <f>IFERROR(INDEX(E51:E500,MATCH($C$4,$C$51:$C$500,0)),"")</f>
        <v>78173986799</v>
      </c>
      <c r="H4" s="2">
        <f>IFERROR(SUM(D4:G4)*(4/MAX(1,COUNT(D4:G4))),"")</f>
        <v>196627415694</v>
      </c>
      <c r="I4" s="2">
        <f t="shared" ref="I4:O4" si="1">IFERROR(INDEX(I51:I500,MATCH($C$4,$C$51:$C$500,0)),"")</f>
        <v>456751065782</v>
      </c>
      <c r="J4" s="2">
        <f t="shared" si="1"/>
        <v>43523306126</v>
      </c>
      <c r="K4" s="2">
        <f t="shared" si="1"/>
        <v>170386015194</v>
      </c>
      <c r="L4" s="2">
        <f t="shared" si="1"/>
        <v>271218864514</v>
      </c>
      <c r="M4" s="2">
        <f t="shared" si="1"/>
        <v>272403703821</v>
      </c>
      <c r="N4" s="2">
        <f t="shared" si="1"/>
        <v>209702419422</v>
      </c>
      <c r="O4" s="2">
        <f t="shared" si="1"/>
        <v>80556703198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-53261725821</v>
      </c>
      <c r="E5" s="2">
        <f>IFERROR(INDEX(E51:E500,MATCH($C$5,$C$51:$C$500,0)),"")</f>
        <v>-37457147442</v>
      </c>
      <c r="H5" s="2">
        <f>IFERROR(SUM(D5:G5)*(4/MAX(1,COUNT(D5:G5))),"")</f>
        <v>-181437746526</v>
      </c>
      <c r="I5" s="2">
        <f t="shared" ref="I5:O5" si="2">IFERROR(INDEX(I51:I500,MATCH($C$5,$C$51:$C$500,0)),"")</f>
        <v>38632745635</v>
      </c>
      <c r="J5" s="2">
        <f t="shared" si="2"/>
        <v>-165341436587</v>
      </c>
      <c r="K5" s="2">
        <f t="shared" si="2"/>
        <v>-106000936232</v>
      </c>
      <c r="L5" s="2">
        <f t="shared" si="2"/>
        <v>2499924188</v>
      </c>
      <c r="M5" s="2">
        <f t="shared" si="2"/>
        <v>22432326927</v>
      </c>
      <c r="N5" s="2">
        <f t="shared" si="2"/>
        <v>24015684230</v>
      </c>
      <c r="O5" s="2">
        <f t="shared" si="2"/>
        <v>-27839653873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-166739015702</v>
      </c>
      <c r="E6" s="2">
        <f>IFERROR(INDEX(E51:E500,MATCH($C$6,$C$51:$C$500,0)),"")</f>
        <v>-113477168881</v>
      </c>
      <c r="H6" s="2">
        <f>IFERROR(INDEX(D6:G6,COUNT(D6:G6)),"")</f>
        <v>-113477168881</v>
      </c>
      <c r="I6" s="2">
        <f t="shared" ref="I6:O6" si="3">IFERROR(INDEX(I51:I500,MATCH($C$6,$C$51:$C$500,0)),"")</f>
        <v>-39383249599</v>
      </c>
      <c r="J6" s="2">
        <f t="shared" si="3"/>
        <v>-78014262859</v>
      </c>
      <c r="K6" s="2">
        <f t="shared" si="3"/>
        <v>87375089069</v>
      </c>
      <c r="L6" s="2">
        <f t="shared" si="3"/>
        <v>193376320522</v>
      </c>
      <c r="M6" s="2">
        <f t="shared" si="3"/>
        <v>190878274768</v>
      </c>
      <c r="N6" s="2">
        <f t="shared" si="3"/>
        <v>15161773031</v>
      </c>
      <c r="O6" s="2">
        <f t="shared" si="3"/>
        <v>-47405000000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1.4</v>
      </c>
      <c r="E7" s="3">
        <f>IFERROR(INDEX(E51:E500,MATCH($C$7,$C$51:$C$500,0))/1000000000,"")</f>
        <v>1.4</v>
      </c>
      <c r="H7" s="3">
        <f>IFERROR(INDEX(D7:G7,COUNT(D7:G7)),"")</f>
        <v>1.4</v>
      </c>
      <c r="I7" s="3">
        <f t="shared" ref="I7:O7" si="4">IFERROR(INDEX(I51:I500,MATCH($C$7,$C$51:$C$500,0))/1000000000,"")</f>
        <v>1.4</v>
      </c>
      <c r="J7" s="3">
        <f t="shared" si="4"/>
        <v>1.4</v>
      </c>
      <c r="K7" s="3">
        <f t="shared" si="4"/>
        <v>1.4</v>
      </c>
      <c r="L7" s="3">
        <f t="shared" si="4"/>
        <v>1.4</v>
      </c>
      <c r="M7" s="3">
        <f t="shared" si="4"/>
        <v>1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-60000000000</v>
      </c>
      <c r="E8" s="2">
        <f>IFERROR(INDEX(E51:E500,MATCH("Free cash flow (Quarter)",$C$51:$C$500,0)),"")</f>
        <v>-30000000000</v>
      </c>
      <c r="H8" s="2">
        <f>IFERROR(INDEX(D8:G8,COUNT(D8:G8)),"")</f>
        <v>-30000000000</v>
      </c>
      <c r="I8" s="2">
        <f t="shared" ref="I8:O8" si="5">IFERROR(INDEX(I51:I500,MATCH($C$8,$C$51:$C$500,0)),"")</f>
        <v>-41000000000</v>
      </c>
      <c r="J8" s="2">
        <f t="shared" si="5"/>
        <v>-27000000000</v>
      </c>
      <c r="K8" s="2">
        <f t="shared" si="5"/>
        <v>-23000000000</v>
      </c>
      <c r="L8" s="2">
        <f t="shared" si="5"/>
        <v>-221000000000</v>
      </c>
      <c r="M8" s="2">
        <f t="shared" si="5"/>
        <v>-116000000000</v>
      </c>
      <c r="N8" s="2">
        <f t="shared" si="5"/>
        <v>-50000000000</v>
      </c>
      <c r="O8" s="2">
        <f t="shared" si="5"/>
        <v>13000000000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-42.64</v>
      </c>
      <c r="E9" s="3">
        <f>IFERROR(INDEX(E51:E500,MATCH("Free cash flow per share (Quarter)",$C$51:$C$500,0)),"")</f>
        <v>-21.13</v>
      </c>
      <c r="H9" s="3">
        <f>IFERROR(INDEX(D9:G9,COUNT(D9:G9)),"")</f>
        <v>-21.13</v>
      </c>
      <c r="I9" s="3">
        <f t="shared" ref="I9:O9" si="6">IFERROR(INDEX(I51:I500,MATCH($C$9,$C$51:$C$500,0)),"")</f>
        <v>-29.23</v>
      </c>
      <c r="J9" s="3">
        <f t="shared" si="6"/>
        <v>-19.59</v>
      </c>
      <c r="K9" s="3">
        <f t="shared" si="6"/>
        <v>-16.21</v>
      </c>
      <c r="L9" s="3">
        <f t="shared" si="6"/>
        <v>-157.74</v>
      </c>
      <c r="M9" s="3">
        <f t="shared" si="6"/>
        <v>-115.78</v>
      </c>
      <c r="N9" s="3">
        <f t="shared" si="6"/>
        <v>-49781.79</v>
      </c>
      <c r="O9" s="3">
        <f t="shared" si="6"/>
        <v>22493.79</v>
      </c>
    </row>
    <row r="10" spans="1:15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>
        <f t="shared" ref="I10:O10" ca="1" si="7">IFERROR(IF(I9=0,"",I2/I9),"")</f>
        <v>-3.0448169688676017</v>
      </c>
      <c r="J10" s="3">
        <f t="shared" ca="1" si="7"/>
        <v>-3.624298111281266</v>
      </c>
      <c r="K10" s="3">
        <f t="shared" ca="1" si="7"/>
        <v>-9.2535471930906841</v>
      </c>
      <c r="L10" s="3">
        <f t="shared" ca="1" si="7"/>
        <v>-1.0904019272220109</v>
      </c>
      <c r="M10" s="3">
        <f t="shared" ca="1" si="7"/>
        <v>-20.728968733805495</v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958252480</v>
      </c>
      <c r="E11" s="2">
        <f>IFERROR(INDEX(E51:E500,MATCH($C$11,$C$51:$C$500,0)),"")</f>
        <v>1267000984</v>
      </c>
      <c r="H11" s="2">
        <f>IFERROR(INDEX(D11:G11,COUNT(D11:G11)),"")</f>
        <v>1267000984</v>
      </c>
      <c r="I11" s="2">
        <f t="shared" ref="I11:O11" si="8">IFERROR(INDEX(I51:I500,MATCH($C$11,$C$51:$C$500,0)),"")</f>
        <v>15314049786</v>
      </c>
      <c r="J11" s="2">
        <f t="shared" si="8"/>
        <v>1942543427</v>
      </c>
      <c r="K11" s="2">
        <f t="shared" si="8"/>
        <v>1799602710</v>
      </c>
      <c r="L11" s="2">
        <f t="shared" si="8"/>
        <v>47887586139</v>
      </c>
      <c r="M11" s="2">
        <f t="shared" si="8"/>
        <v>43115884677</v>
      </c>
      <c r="N11" s="2">
        <f t="shared" si="8"/>
        <v>15561649758</v>
      </c>
      <c r="O11" s="2">
        <f t="shared" si="8"/>
        <v>12287000000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356000000000</v>
      </c>
      <c r="E12" s="2">
        <f>IFERROR(INDEX(E51:E500,MATCH("Net Debt (Quarter)",$C$51:$C$500,0)),"")</f>
        <v>328000000000</v>
      </c>
      <c r="H12" s="2">
        <f>IFERROR(INDEX(D12:G12,COUNT(D12:G12)),"")</f>
        <v>328000000000</v>
      </c>
      <c r="I12" s="2">
        <f t="shared" ref="I12:O12" si="9">IFERROR(INDEX(I51:I500,MATCH($C$12,$C$51:$C$500,0)),"")</f>
        <v>321000000000</v>
      </c>
      <c r="J12" s="2">
        <f t="shared" si="9"/>
        <v>209000000000</v>
      </c>
      <c r="K12" s="2">
        <f t="shared" si="9"/>
        <v>196000000000</v>
      </c>
      <c r="L12" s="2">
        <f t="shared" si="9"/>
        <v>199000000000</v>
      </c>
      <c r="M12" s="2">
        <f t="shared" si="9"/>
        <v>-20000000000</v>
      </c>
      <c r="N12" s="2">
        <f t="shared" si="9"/>
        <v>59000000000</v>
      </c>
      <c r="O12" s="2">
        <f t="shared" si="9"/>
        <v>-12000000000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357000000000</v>
      </c>
      <c r="E13" s="2">
        <f>IFERROR(INDEX(E51:E500,MATCH("Total Debt (Quarter)",$C$51:$C$500,0)),"")</f>
        <v>329000000000</v>
      </c>
      <c r="H13" s="2">
        <f>IFERROR(INDEX(D13:G13,COUNT(D13:G13)),"")</f>
        <v>329000000000</v>
      </c>
      <c r="I13" s="2">
        <f t="shared" ref="I13:O13" si="10">IFERROR(INDEX(I51:I500,MATCH($C$13,$C$51:$C$500,0)),"")</f>
        <v>337000000000</v>
      </c>
      <c r="J13" s="2">
        <f t="shared" si="10"/>
        <v>211000000000</v>
      </c>
      <c r="K13" s="2">
        <f t="shared" si="10"/>
        <v>197000000000</v>
      </c>
      <c r="L13" s="2">
        <f t="shared" si="10"/>
        <v>247000000000</v>
      </c>
      <c r="M13" s="2">
        <f t="shared" si="10"/>
        <v>23000000000</v>
      </c>
      <c r="N13" s="2">
        <f t="shared" si="10"/>
        <v>75000000000</v>
      </c>
      <c r="O13" s="2">
        <f t="shared" si="10"/>
        <v>0</v>
      </c>
    </row>
    <row r="14" spans="1:15" ht="15.5" x14ac:dyDescent="0.35">
      <c r="C14" t="s">
        <v>27</v>
      </c>
      <c r="D14" s="2">
        <f>IFERROR(INDEX(D51:D500,MATCH($C$14,$C$51:$C$500,0)),"")</f>
        <v>-2175544690</v>
      </c>
      <c r="E14" s="2">
        <f>IFERROR(INDEX(E51:E500,MATCH($C$14,$C$51:$C$500,0)),"")</f>
        <v>0</v>
      </c>
      <c r="H14" s="2">
        <f>IFERROR(SUM(D14:G14)*(4/MAX(1,COUNT(D14:G14))),"")</f>
        <v>-4351089380</v>
      </c>
      <c r="I14" s="2">
        <f t="shared" ref="I14:O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0</v>
      </c>
      <c r="O14" s="2">
        <f t="shared" si="11"/>
        <v>0</v>
      </c>
    </row>
    <row r="15" spans="1:15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O15" si="12">IFERROR(INDEX(I51:I500,MATCH($C$15,$C$51:$C$500,0)),"")</f>
        <v>1334025896</v>
      </c>
      <c r="J15" s="2">
        <f t="shared" si="12"/>
        <v>-81962100</v>
      </c>
      <c r="K15" s="2">
        <f t="shared" si="12"/>
        <v>-174735880</v>
      </c>
      <c r="L15" s="2">
        <f t="shared" si="12"/>
        <v>-3711798500</v>
      </c>
      <c r="M15" s="2">
        <f t="shared" si="12"/>
        <v>-8896313250</v>
      </c>
      <c r="N15" s="2">
        <f t="shared" si="12"/>
        <v>-8336384368</v>
      </c>
      <c r="O15" s="2">
        <f t="shared" si="12"/>
        <v>-18044115012</v>
      </c>
    </row>
    <row r="16" spans="1:15" ht="15.5" x14ac:dyDescent="0.35">
      <c r="C16" t="s">
        <v>29</v>
      </c>
      <c r="D16" s="2">
        <f>IFERROR(INDEX(D51:D500,MATCH($C$16,$C$51:$C$500,0)),"")</f>
        <v>-53261846822</v>
      </c>
      <c r="E16" s="2">
        <f>IFERROR(INDEX(E51:E500,MATCH($C$16,$C$51:$C$500,0)),"")</f>
        <v>-37457232348</v>
      </c>
      <c r="H16" s="2">
        <f>IFERROR(SUM(D16:G16)*(4/MAX(1,COUNT(D16:G16))),"")</f>
        <v>-181438158340</v>
      </c>
      <c r="I16" s="2">
        <f t="shared" ref="I16:O16" si="13">IFERROR(INDEX(I51:I500,MATCH($C$16,$C$51:$C$500,0)),"")</f>
        <v>37694027644</v>
      </c>
      <c r="J16" s="2">
        <f t="shared" si="13"/>
        <v>-165282610741</v>
      </c>
      <c r="K16" s="2">
        <f t="shared" si="13"/>
        <v>-106113954433</v>
      </c>
      <c r="L16" s="2">
        <f t="shared" si="13"/>
        <v>6458933508</v>
      </c>
      <c r="M16" s="2">
        <f t="shared" si="13"/>
        <v>31197718894</v>
      </c>
      <c r="N16" s="2">
        <f t="shared" si="13"/>
        <v>32336375669</v>
      </c>
      <c r="O16" s="2">
        <f t="shared" si="13"/>
        <v>-10708127416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367</v>
      </c>
      <c r="J18" t="s">
        <v>368</v>
      </c>
      <c r="K18" t="s">
        <v>314</v>
      </c>
      <c r="L18" t="s">
        <v>315</v>
      </c>
      <c r="M18" t="s">
        <v>32</v>
      </c>
      <c r="N18" t="s">
        <v>33</v>
      </c>
      <c r="O18" t="s">
        <v>34</v>
      </c>
    </row>
    <row r="19" spans="1:15" ht="15.5" x14ac:dyDescent="0.35">
      <c r="A19" t="s">
        <v>44</v>
      </c>
      <c r="C19" t="s">
        <v>45</v>
      </c>
    </row>
    <row r="20" spans="1:15" ht="15.5" x14ac:dyDescent="0.35">
      <c r="A20" t="s">
        <v>46</v>
      </c>
      <c r="C20" t="s">
        <v>47</v>
      </c>
      <c r="D20" s="2" t="str">
        <f ca="1">IFERROR(D21*D2,"")</f>
        <v/>
      </c>
      <c r="E20" s="2" t="str">
        <f ca="1">IFERROR(E21*E2,"")</f>
        <v/>
      </c>
      <c r="H20" s="2" t="str">
        <f t="shared" ref="H20:O20" ca="1" si="14">IFERROR(H21*H2,"")</f>
        <v/>
      </c>
      <c r="I20" s="2">
        <f t="shared" ca="1" si="14"/>
        <v>124600000000</v>
      </c>
      <c r="J20" s="2">
        <f t="shared" ca="1" si="14"/>
        <v>99400000000</v>
      </c>
      <c r="K20" s="2">
        <f t="shared" ca="1" si="14"/>
        <v>210000000000</v>
      </c>
      <c r="L20" s="2">
        <f t="shared" ca="1" si="14"/>
        <v>240800000000</v>
      </c>
      <c r="M20" s="2">
        <f t="shared" ca="1" si="14"/>
        <v>2400000000000</v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1400000000</v>
      </c>
      <c r="E21" s="2">
        <f>IFERROR(INDEX(E51:E500,MATCH($C$7,$C$51:$C$500,0)),"")</f>
        <v>1400000000</v>
      </c>
      <c r="H21" s="2">
        <f>IFERROR(INDEX(D21:G21,COUNT(D21:G21)),"")</f>
        <v>1400000000</v>
      </c>
      <c r="I21" s="2">
        <f t="shared" ref="I21:O21" si="15">IFERROR(INDEX(I51:I500,MATCH($C$7,$C$51:$C$500,0)),"")</f>
        <v>1400000000</v>
      </c>
      <c r="J21" s="2">
        <f t="shared" si="15"/>
        <v>1400000000</v>
      </c>
      <c r="K21" s="2">
        <f t="shared" si="15"/>
        <v>1400000000</v>
      </c>
      <c r="L21" s="2">
        <f t="shared" si="15"/>
        <v>1400000000</v>
      </c>
      <c r="M21" s="2">
        <f t="shared" si="15"/>
        <v>1000000000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48</v>
      </c>
      <c r="C23" t="s">
        <v>49</v>
      </c>
      <c r="D23" s="3">
        <f>IFERROR(D5/D6*100,"")</f>
        <v>31.94316914776002</v>
      </c>
      <c r="E23" s="3">
        <f>IFERROR(E5/E6*100,"")</f>
        <v>33.008531858316061</v>
      </c>
      <c r="H23" s="3">
        <f t="shared" ref="H23:O23" si="16">IFERROR(H5/H6*100,"")</f>
        <v>159.88920794831262</v>
      </c>
      <c r="I23" s="3">
        <f t="shared" si="16"/>
        <v>-98.094357444747132</v>
      </c>
      <c r="J23" s="3">
        <f t="shared" si="16"/>
        <v>211.93744647159173</v>
      </c>
      <c r="K23" s="3">
        <f t="shared" si="16"/>
        <v>-121.31711379234325</v>
      </c>
      <c r="L23" s="3">
        <f t="shared" si="16"/>
        <v>1.2927767894495588</v>
      </c>
      <c r="M23" s="3">
        <f t="shared" si="16"/>
        <v>11.752163494910576</v>
      </c>
      <c r="N23" s="3">
        <f t="shared" si="16"/>
        <v>158.39627846226924</v>
      </c>
      <c r="O23" s="3">
        <f t="shared" si="16"/>
        <v>58.72725213163168</v>
      </c>
    </row>
    <row r="24" spans="1:15" ht="15.5" x14ac:dyDescent="0.35">
      <c r="C24" t="s">
        <v>50</v>
      </c>
      <c r="D24" s="4" t="str">
        <f>IFERROR(_xlfn.RRI(5,I23,D23),"")</f>
        <v/>
      </c>
      <c r="E24" s="4">
        <f>IFERROR(_xlfn.RRI(5,J23,E23),"")</f>
        <v>-0.31058027923935094</v>
      </c>
      <c r="H24" s="4">
        <f t="shared" ref="H24:O24" si="17">IFERROR(_xlfn.RRI(5,M23,H23),"")</f>
        <v>0.68554466490209154</v>
      </c>
      <c r="I24" s="4" t="str">
        <f t="shared" si="17"/>
        <v/>
      </c>
      <c r="J24" s="4">
        <f t="shared" si="17"/>
        <v>0.29262813188408598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51</v>
      </c>
      <c r="C25" t="s">
        <v>52</v>
      </c>
      <c r="D25" s="3">
        <f>IFERROR(INDEX(D51:D500,MATCH($A$25,$C$51:$C$500,0)),"")</f>
        <v>-38.04</v>
      </c>
      <c r="E25" s="3">
        <f>IFERROR(INDEX(E51:E500,MATCH($A$25,$C$51:$C$500,0)),"")</f>
        <v>-26.76</v>
      </c>
      <c r="H25" s="3">
        <f>IFERROR(INDEX(D25:G25,COUNT(D25:G25)),"")</f>
        <v>-26.76</v>
      </c>
      <c r="I25" s="3">
        <f t="shared" ref="I25:O25" si="18">IFERROR(INDEX(I51:I500,MATCH($C$25,$C$51:$C$500,0)),"")</f>
        <v>27.88</v>
      </c>
      <c r="J25" s="3">
        <f t="shared" si="18"/>
        <v>-118.12</v>
      </c>
      <c r="K25" s="3">
        <f t="shared" si="18"/>
        <v>-75.92</v>
      </c>
      <c r="L25" s="3">
        <f t="shared" si="18"/>
        <v>1.96</v>
      </c>
      <c r="M25" s="3">
        <f t="shared" si="18"/>
        <v>22.3</v>
      </c>
      <c r="N25" s="3">
        <f t="shared" si="18"/>
        <v>23999.9</v>
      </c>
      <c r="O25" s="3">
        <f t="shared" si="18"/>
        <v>-46402.93</v>
      </c>
    </row>
    <row r="26" spans="1:15" ht="15.5" x14ac:dyDescent="0.35">
      <c r="C26" t="s">
        <v>53</v>
      </c>
      <c r="D26" s="4" t="str">
        <f>IFERROR(_xlfn.RRI(5,I25,D25),"")</f>
        <v/>
      </c>
      <c r="E26" s="4">
        <f>IFERROR(_xlfn.RRI(5,J25,E25),"")</f>
        <v>-0.25692519846858974</v>
      </c>
      <c r="H26" s="4" t="str">
        <f t="shared" ref="H26:O26" si="19">IFERROR(_xlfn.RRI(5,M25,H25),"")</f>
        <v/>
      </c>
      <c r="I26" s="4">
        <f t="shared" si="19"/>
        <v>-0.74116877518972635</v>
      </c>
      <c r="J26" s="4">
        <f t="shared" si="19"/>
        <v>-0.69720018402982187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54</v>
      </c>
      <c r="D27" s="3">
        <f>IFERROR(D4/D21,"")</f>
        <v>14.385515034285714</v>
      </c>
      <c r="E27" s="3">
        <f>IFERROR(E4/E21,"")</f>
        <v>55.838561999285716</v>
      </c>
      <c r="H27" s="3">
        <f t="shared" ref="H27:O27" si="20">IFERROR(H4/H21,"")</f>
        <v>140.44815406714287</v>
      </c>
      <c r="I27" s="3">
        <f t="shared" si="20"/>
        <v>326.25076127285712</v>
      </c>
      <c r="J27" s="3">
        <f t="shared" si="20"/>
        <v>31.088075804285715</v>
      </c>
      <c r="K27" s="3">
        <f t="shared" si="20"/>
        <v>121.70429656714286</v>
      </c>
      <c r="L27" s="3">
        <f t="shared" si="20"/>
        <v>193.72776036714285</v>
      </c>
      <c r="M27" s="3">
        <f t="shared" si="20"/>
        <v>272.40370382100002</v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55</v>
      </c>
      <c r="D28" s="4">
        <f>IFERROR(_xlfn.RRI(5,I27,D27),"")</f>
        <v>-0.46435781087083261</v>
      </c>
      <c r="E28" s="4">
        <f>IFERROR(_xlfn.RRI(5,J27,E27),"")</f>
        <v>0.12426341049543588</v>
      </c>
      <c r="H28" s="4">
        <f t="shared" ref="H28:O28" si="21">IFERROR(_xlfn.RRI(5,M27,H27),"")</f>
        <v>-0.12408773935264228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56</v>
      </c>
      <c r="H29" s="4">
        <f t="shared" ref="H29:O29" si="22">IFERROR(((H25-I25)/I25)*100%,"")</f>
        <v>-1.9598278335724535</v>
      </c>
      <c r="I29" s="4">
        <f t="shared" si="22"/>
        <v>-1.2360311547578733</v>
      </c>
      <c r="J29" s="4">
        <f t="shared" si="22"/>
        <v>0.55584826132771337</v>
      </c>
      <c r="K29" s="4">
        <f t="shared" si="22"/>
        <v>-39.734693877551017</v>
      </c>
      <c r="L29" s="4">
        <f t="shared" si="22"/>
        <v>-0.91210762331838557</v>
      </c>
      <c r="M29" s="4">
        <f t="shared" si="22"/>
        <v>-0.99907082946178949</v>
      </c>
      <c r="N29" s="4">
        <f t="shared" si="22"/>
        <v>-1.5172065643268646</v>
      </c>
      <c r="O29" s="4" t="str">
        <f t="shared" si="22"/>
        <v/>
      </c>
    </row>
    <row r="30" spans="1:15" ht="15.5" x14ac:dyDescent="0.35">
      <c r="C30" t="s">
        <v>57</v>
      </c>
      <c r="H30" s="4">
        <f t="shared" ref="H30:O30" si="23">IFERROR(((H27-I27)/I27)*100%,"")</f>
        <v>-0.56950857825070267</v>
      </c>
      <c r="I30" s="4">
        <f t="shared" si="23"/>
        <v>9.4944018834347119</v>
      </c>
      <c r="J30" s="4">
        <f t="shared" si="23"/>
        <v>-0.74456057278853116</v>
      </c>
      <c r="K30" s="4">
        <f t="shared" si="23"/>
        <v>-0.37177668117106621</v>
      </c>
      <c r="L30" s="4">
        <f t="shared" si="23"/>
        <v>-0.28882112229118639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-119.1</v>
      </c>
      <c r="E32" s="3">
        <f>IFERROR(INDEX(E51:E500,MATCH($A$32,$C$51:$C$500,0)),"")</f>
        <v>-81.06</v>
      </c>
      <c r="H32" s="3">
        <f>IFERROR(INDEX(D32:G32,COUNT(D32:G32)),"")</f>
        <v>-81.06</v>
      </c>
      <c r="I32" s="3">
        <f t="shared" ref="I32:O32" si="24">IFERROR(INDEX(I51:I500,MATCH($C$32,$C$51:$C$500,0)),"")</f>
        <v>-28.13</v>
      </c>
      <c r="J32" s="3">
        <f t="shared" si="24"/>
        <v>-55.73</v>
      </c>
      <c r="K32" s="3">
        <f t="shared" si="24"/>
        <v>62.41</v>
      </c>
      <c r="L32" s="3">
        <f t="shared" si="24"/>
        <v>138.12</v>
      </c>
      <c r="M32" s="3">
        <f t="shared" si="24"/>
        <v>190.87</v>
      </c>
      <c r="N32" s="3">
        <f t="shared" si="24"/>
        <v>16491.93</v>
      </c>
      <c r="O32" s="3">
        <f t="shared" si="24"/>
        <v>-76791.67</v>
      </c>
    </row>
    <row r="33" spans="1:15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-0.42</v>
      </c>
      <c r="E33" s="3">
        <f>IFERROR(INDEX(E51:E500,MATCH($A$33,$C$51:$C$500,0)),"")</f>
        <v>-0.67</v>
      </c>
      <c r="H33" s="3">
        <f>IFERROR(INDEX(D33:G33,COUNT(D33:G33)),"")</f>
        <v>-0.67</v>
      </c>
      <c r="I33" s="3">
        <f t="shared" ref="I33:O33" si="25">IFERROR(INDEX(I51:I500,MATCH($C$33,$C$51:$C$500,0)),"")</f>
        <v>-3.16</v>
      </c>
      <c r="J33" s="3">
        <f t="shared" si="25"/>
        <v>-1.27</v>
      </c>
      <c r="K33" s="3">
        <f t="shared" si="25"/>
        <v>2.4</v>
      </c>
      <c r="L33" s="3">
        <f t="shared" si="25"/>
        <v>1.25</v>
      </c>
      <c r="M33" s="3">
        <f t="shared" si="25"/>
        <v>12.57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-1.31</v>
      </c>
      <c r="E34" s="3">
        <f>IFERROR(INDEX(E51:E500,MATCH($A$34,$C$51:$C$500,0)),"")</f>
        <v>-2.02</v>
      </c>
      <c r="H34" s="3">
        <f>IFERROR(INDEX(D34:G34,COUNT(D34:G34)),"")</f>
        <v>-2.02</v>
      </c>
      <c r="I34" s="3">
        <f t="shared" ref="I34:O34" si="26">IFERROR(INDEX(I51:I500,MATCH($C$34,$C$51:$C$500,0)),"")</f>
        <v>3.19</v>
      </c>
      <c r="J34" s="3">
        <f t="shared" si="26"/>
        <v>-0.6</v>
      </c>
      <c r="K34" s="3">
        <f t="shared" si="26"/>
        <v>-1.98</v>
      </c>
      <c r="L34" s="3">
        <f t="shared" si="26"/>
        <v>87.76</v>
      </c>
      <c r="M34" s="3">
        <f t="shared" si="26"/>
        <v>107.62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3.48</v>
      </c>
      <c r="E35" s="3">
        <f>IFERROR(INDEX(E51:E500,MATCH($A$35,$C$51:$C$500,0)),"")</f>
        <v>0.97</v>
      </c>
      <c r="H35" s="3">
        <f>IFERROR(INDEX(D35:G35,COUNT(D35:G35)),"")</f>
        <v>0.97</v>
      </c>
      <c r="I35" s="3">
        <f t="shared" ref="I35:O35" si="27">IFERROR(INDEX(I51:I500,MATCH($C$35,$C$51:$C$500,0)),"")</f>
        <v>0.27</v>
      </c>
      <c r="J35" s="3">
        <f t="shared" si="27"/>
        <v>2.2799999999999998</v>
      </c>
      <c r="K35" s="3">
        <f t="shared" si="27"/>
        <v>1.23</v>
      </c>
      <c r="L35" s="3">
        <f t="shared" si="27"/>
        <v>0.89</v>
      </c>
      <c r="M35" s="3">
        <f t="shared" si="27"/>
        <v>8.81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70</v>
      </c>
      <c r="C36" t="s">
        <v>71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ht="15.5" x14ac:dyDescent="0.35">
      <c r="B37" t="s">
        <v>72</v>
      </c>
      <c r="C37" t="s">
        <v>73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ht="15.5" x14ac:dyDescent="0.35">
      <c r="D50" t="s">
        <v>2304</v>
      </c>
      <c r="E50" t="s">
        <v>2305</v>
      </c>
      <c r="F50" t="s">
        <v>2306</v>
      </c>
      <c r="G50" t="s">
        <v>2307</v>
      </c>
      <c r="H50" t="s">
        <v>2308</v>
      </c>
      <c r="I50" t="s">
        <v>367</v>
      </c>
      <c r="J50" t="s">
        <v>368</v>
      </c>
      <c r="K50" t="s">
        <v>314</v>
      </c>
      <c r="L50" t="s">
        <v>315</v>
      </c>
      <c r="M50" t="s">
        <v>32</v>
      </c>
      <c r="N50" t="s">
        <v>33</v>
      </c>
      <c r="O50" t="s">
        <v>34</v>
      </c>
    </row>
    <row r="51" spans="2:15" ht="15.5" x14ac:dyDescent="0.35">
      <c r="B51" t="s">
        <v>79</v>
      </c>
      <c r="C51" t="s">
        <v>6</v>
      </c>
      <c r="D51" s="5">
        <v>20139721048</v>
      </c>
      <c r="E51" s="5">
        <v>78173986799</v>
      </c>
      <c r="F51" s="5">
        <v>43658577000</v>
      </c>
      <c r="G51" s="5">
        <v>53774878347</v>
      </c>
      <c r="I51" s="5">
        <v>456751065782</v>
      </c>
      <c r="J51" s="5">
        <v>43523306126</v>
      </c>
      <c r="K51" s="5">
        <v>170386015194</v>
      </c>
      <c r="L51" s="5">
        <v>271218864514</v>
      </c>
      <c r="M51" s="5">
        <v>272403703821</v>
      </c>
      <c r="N51" s="5">
        <v>209702419422</v>
      </c>
      <c r="O51" s="5">
        <v>80556703198</v>
      </c>
    </row>
    <row r="52" spans="2:15" ht="15.5" x14ac:dyDescent="0.35">
      <c r="C52" t="s">
        <v>80</v>
      </c>
      <c r="D52" s="5">
        <v>-52106932320</v>
      </c>
      <c r="E52" s="5">
        <v>-97418441836</v>
      </c>
      <c r="F52" s="5">
        <v>-39274051336</v>
      </c>
      <c r="G52" s="5">
        <v>-36003407824</v>
      </c>
      <c r="I52" s="5">
        <v>-272106815142</v>
      </c>
      <c r="J52" s="5">
        <v>-68532143690</v>
      </c>
      <c r="K52" s="5">
        <v>-178730751650</v>
      </c>
      <c r="L52" s="5">
        <v>-183088195872</v>
      </c>
      <c r="M52" s="5">
        <v>-156070745635</v>
      </c>
      <c r="N52" s="5">
        <v>-145521957037</v>
      </c>
      <c r="O52" s="5">
        <v>-70026179774</v>
      </c>
    </row>
    <row r="53" spans="2:15" ht="15.5" x14ac:dyDescent="0.35">
      <c r="C53" t="s">
        <v>81</v>
      </c>
      <c r="D53" s="5">
        <v>-31967211272</v>
      </c>
      <c r="E53" s="5">
        <v>-19244455037</v>
      </c>
      <c r="F53" s="5">
        <v>4384525664</v>
      </c>
      <c r="G53" s="5">
        <v>17771470523</v>
      </c>
      <c r="I53" s="5">
        <v>184644250640</v>
      </c>
      <c r="J53" s="5">
        <v>-25008837564</v>
      </c>
      <c r="K53" s="5">
        <v>-8344736456</v>
      </c>
      <c r="L53" s="5">
        <v>88130668642</v>
      </c>
      <c r="M53" s="5">
        <v>116332958186</v>
      </c>
      <c r="N53" s="5">
        <v>64180462385</v>
      </c>
      <c r="O53" s="5">
        <v>10530523424</v>
      </c>
    </row>
    <row r="54" spans="2:15" ht="15.5" x14ac:dyDescent="0.35">
      <c r="C54" t="s">
        <v>82</v>
      </c>
      <c r="D54" s="5">
        <v>-19119090860</v>
      </c>
      <c r="E54" s="5">
        <v>-15974594440</v>
      </c>
      <c r="F54" s="5">
        <v>-36175378587</v>
      </c>
      <c r="G54" s="5">
        <v>-66715223901</v>
      </c>
      <c r="I54" s="5">
        <v>-115692932373</v>
      </c>
      <c r="J54" s="5">
        <v>-131169219347</v>
      </c>
      <c r="K54" s="5">
        <v>-83158499032</v>
      </c>
      <c r="L54" s="5">
        <v>-71856682257</v>
      </c>
      <c r="M54" s="5">
        <v>-75059303354</v>
      </c>
      <c r="N54" s="5">
        <v>-30821380642</v>
      </c>
      <c r="O54" s="5">
        <v>-20932902337</v>
      </c>
    </row>
    <row r="55" spans="2:15" ht="15.5" x14ac:dyDescent="0.35">
      <c r="C55" t="s">
        <v>724</v>
      </c>
    </row>
    <row r="56" spans="2:15" ht="15.5" x14ac:dyDescent="0.35">
      <c r="C56" t="s">
        <v>84</v>
      </c>
      <c r="D56" s="5">
        <v>-12317375765</v>
      </c>
      <c r="E56" s="5">
        <v>-8550967243</v>
      </c>
      <c r="F56" s="5">
        <v>-27216685130</v>
      </c>
      <c r="G56" s="5">
        <v>-39454863687</v>
      </c>
      <c r="I56" s="5">
        <v>-118335148796</v>
      </c>
      <c r="J56" s="5">
        <v>-8594394807</v>
      </c>
      <c r="K56" s="5">
        <v>-37005151901</v>
      </c>
      <c r="L56" s="5">
        <v>-53936934116</v>
      </c>
      <c r="M56" s="5">
        <v>-31935520451</v>
      </c>
      <c r="N56" s="5">
        <v>-23267609951</v>
      </c>
      <c r="O56" s="5">
        <v>-10613068435</v>
      </c>
    </row>
    <row r="57" spans="2:15" ht="15.5" x14ac:dyDescent="0.35">
      <c r="C57" t="s">
        <v>83</v>
      </c>
      <c r="D57" s="5">
        <v>-6428067730</v>
      </c>
      <c r="E57" s="5">
        <v>-9152680994</v>
      </c>
      <c r="F57" s="5">
        <v>-9079156918</v>
      </c>
      <c r="G57" s="5">
        <v>-24118931601</v>
      </c>
      <c r="I57" s="5">
        <v>-53676493102</v>
      </c>
      <c r="J57" s="5">
        <v>-18780000967</v>
      </c>
      <c r="K57" s="5">
        <v>-19920750911</v>
      </c>
      <c r="L57" s="5">
        <v>-19945615089</v>
      </c>
      <c r="M57" s="5">
        <v>-39674840627</v>
      </c>
      <c r="N57" s="5">
        <v>-11117048856</v>
      </c>
      <c r="O57" s="5">
        <v>-10072618762</v>
      </c>
    </row>
    <row r="58" spans="2:15" ht="15.5" x14ac:dyDescent="0.35">
      <c r="C58" t="s">
        <v>85</v>
      </c>
      <c r="G58" s="5">
        <v>-397040280</v>
      </c>
      <c r="I58" s="5">
        <v>-397040280</v>
      </c>
      <c r="J58" s="5">
        <v>21887580</v>
      </c>
      <c r="K58" s="5">
        <v>287458860</v>
      </c>
      <c r="L58" s="5">
        <v>-247226250</v>
      </c>
      <c r="M58" s="5">
        <v>131204000</v>
      </c>
      <c r="N58" s="5">
        <v>15780000</v>
      </c>
      <c r="O58" s="5">
        <v>2178000</v>
      </c>
    </row>
    <row r="59" spans="2:15" ht="15.5" x14ac:dyDescent="0.35">
      <c r="C59" t="s">
        <v>86</v>
      </c>
      <c r="D59" s="5">
        <v>-51086302132</v>
      </c>
      <c r="E59" s="5">
        <v>-35219049477</v>
      </c>
      <c r="F59" s="5">
        <v>-31790852923</v>
      </c>
      <c r="G59" s="5">
        <v>-48943753378</v>
      </c>
      <c r="I59" s="5">
        <v>68951318267</v>
      </c>
      <c r="J59" s="5">
        <v>-156178056911</v>
      </c>
      <c r="K59" s="5">
        <v>-91503235488</v>
      </c>
      <c r="L59" s="5">
        <v>16273986385</v>
      </c>
      <c r="M59" s="5">
        <v>41273654832</v>
      </c>
      <c r="N59" s="5">
        <v>33359081743</v>
      </c>
      <c r="O59" s="5">
        <v>-10402378913</v>
      </c>
    </row>
    <row r="60" spans="2:15" ht="15.5" x14ac:dyDescent="0.35">
      <c r="C60" t="s">
        <v>87</v>
      </c>
      <c r="D60" s="5">
        <v>-2175544690</v>
      </c>
      <c r="E60" s="5">
        <v>-2238182871</v>
      </c>
      <c r="F60" s="5">
        <v>-4845834010</v>
      </c>
      <c r="G60" s="5">
        <v>-7159172578</v>
      </c>
      <c r="I60" s="5">
        <v>-31257290623</v>
      </c>
      <c r="J60" s="5">
        <v>-9104553830</v>
      </c>
      <c r="K60" s="5">
        <v>-14610718945</v>
      </c>
      <c r="L60" s="5">
        <v>-9815052877</v>
      </c>
      <c r="M60" s="5">
        <v>-10075935938</v>
      </c>
      <c r="N60" s="5">
        <v>-1022706074</v>
      </c>
      <c r="O60" s="5">
        <v>-305748503</v>
      </c>
    </row>
    <row r="61" spans="2:15" ht="15.5" x14ac:dyDescent="0.35">
      <c r="C61" t="s">
        <v>27</v>
      </c>
      <c r="D61" s="5">
        <v>-2175544690</v>
      </c>
    </row>
    <row r="62" spans="2:15" ht="15.5" x14ac:dyDescent="0.35">
      <c r="C62" t="s">
        <v>94</v>
      </c>
      <c r="D62" s="5">
        <v>-2175544690</v>
      </c>
      <c r="E62" s="5">
        <v>-2238182871</v>
      </c>
      <c r="F62" s="5">
        <v>-4845834010</v>
      </c>
      <c r="G62" s="5">
        <v>-7159172578</v>
      </c>
      <c r="I62" s="5">
        <v>-31257290623</v>
      </c>
      <c r="J62" s="5">
        <v>-9104553830</v>
      </c>
      <c r="K62" s="5">
        <v>-14610718945</v>
      </c>
      <c r="L62" s="5">
        <v>-9815052877</v>
      </c>
      <c r="M62" s="5">
        <v>-10075935938</v>
      </c>
      <c r="N62" s="5">
        <v>-1022706074</v>
      </c>
      <c r="O62" s="5">
        <v>-305748503</v>
      </c>
    </row>
    <row r="63" spans="2:15" ht="15.5" x14ac:dyDescent="0.35">
      <c r="C63" t="s">
        <v>29</v>
      </c>
      <c r="D63" s="5">
        <v>-53261846822</v>
      </c>
      <c r="E63" s="5">
        <v>-37457232348</v>
      </c>
      <c r="F63" s="5">
        <v>-36636686933</v>
      </c>
      <c r="G63" s="5">
        <v>-56102925956</v>
      </c>
      <c r="I63" s="5">
        <v>37694027644</v>
      </c>
      <c r="J63" s="5">
        <v>-165282610741</v>
      </c>
      <c r="K63" s="5">
        <v>-106113954433</v>
      </c>
      <c r="L63" s="5">
        <v>6458933508</v>
      </c>
      <c r="M63" s="5">
        <v>31197718894</v>
      </c>
      <c r="N63" s="5">
        <v>32336375669</v>
      </c>
      <c r="O63" s="5">
        <v>-10708127416</v>
      </c>
    </row>
    <row r="64" spans="2:15" ht="15.5" x14ac:dyDescent="0.35">
      <c r="C64" t="s">
        <v>28</v>
      </c>
      <c r="G64" s="5">
        <v>1334025896</v>
      </c>
      <c r="I64" s="5">
        <v>1334025896</v>
      </c>
      <c r="J64" s="5">
        <v>-81962100</v>
      </c>
      <c r="K64" s="5">
        <v>-174735880</v>
      </c>
      <c r="L64" s="5">
        <v>-3711798500</v>
      </c>
      <c r="M64" s="5">
        <v>-8896313250</v>
      </c>
      <c r="N64" s="5">
        <v>-8336384368</v>
      </c>
      <c r="O64" s="5">
        <v>-18044115012</v>
      </c>
    </row>
    <row r="65" spans="2:15" ht="15.5" x14ac:dyDescent="0.35">
      <c r="C65" t="s">
        <v>97</v>
      </c>
      <c r="D65" s="5">
        <v>-53261846822</v>
      </c>
      <c r="E65" s="5">
        <v>-37457232348</v>
      </c>
      <c r="F65" s="5">
        <v>-36636686933</v>
      </c>
      <c r="G65" s="5">
        <v>-54768900060</v>
      </c>
      <c r="I65" s="5">
        <v>39028053540</v>
      </c>
      <c r="J65" s="5">
        <v>-165364572841</v>
      </c>
      <c r="K65" s="5">
        <v>-106288690313</v>
      </c>
      <c r="L65" s="5">
        <v>2747135008</v>
      </c>
      <c r="M65" s="5">
        <v>22301405644</v>
      </c>
      <c r="N65" s="5">
        <v>23999991301</v>
      </c>
      <c r="O65" s="5">
        <v>-28752242428</v>
      </c>
    </row>
    <row r="66" spans="2:15" ht="15.5" x14ac:dyDescent="0.35">
      <c r="C66" t="s">
        <v>98</v>
      </c>
      <c r="G66" s="5">
        <v>-397040280</v>
      </c>
      <c r="I66" s="5">
        <v>-397040280</v>
      </c>
      <c r="J66" s="5">
        <v>21887580</v>
      </c>
      <c r="K66" s="5">
        <v>287458860</v>
      </c>
      <c r="L66" s="5">
        <v>-247226250</v>
      </c>
      <c r="M66" s="5">
        <v>131204000</v>
      </c>
      <c r="N66" s="5">
        <v>15780000</v>
      </c>
      <c r="O66" s="5">
        <v>2178000</v>
      </c>
    </row>
    <row r="67" spans="2:15" ht="15.5" x14ac:dyDescent="0.35">
      <c r="C67" t="s">
        <v>324</v>
      </c>
      <c r="G67" s="5">
        <v>-397040280</v>
      </c>
      <c r="I67" s="5">
        <v>-397040280</v>
      </c>
      <c r="J67" s="5">
        <v>21887580</v>
      </c>
      <c r="K67" s="5">
        <v>287458860</v>
      </c>
      <c r="L67" s="5">
        <v>-247226250</v>
      </c>
      <c r="M67" s="5">
        <v>131204000</v>
      </c>
      <c r="N67" s="5">
        <v>15780000</v>
      </c>
      <c r="O67" s="5">
        <v>2178000</v>
      </c>
    </row>
    <row r="68" spans="2:15" ht="15.5" x14ac:dyDescent="0.35">
      <c r="C68" t="s">
        <v>99</v>
      </c>
      <c r="D68" s="5">
        <v>-53261846822</v>
      </c>
      <c r="E68" s="5">
        <v>-37457232348</v>
      </c>
      <c r="F68" s="5">
        <v>-36636686933</v>
      </c>
      <c r="G68" s="5">
        <v>-55165940340</v>
      </c>
      <c r="I68" s="5">
        <v>38631013260</v>
      </c>
      <c r="J68" s="5">
        <v>-165342685261</v>
      </c>
      <c r="K68" s="5">
        <v>-106001231453</v>
      </c>
      <c r="L68" s="5">
        <v>2499908758</v>
      </c>
      <c r="M68" s="5">
        <v>22432609644</v>
      </c>
      <c r="N68" s="5">
        <v>24015771301</v>
      </c>
      <c r="O68" s="5">
        <v>-28750064428</v>
      </c>
    </row>
    <row r="69" spans="2:15" ht="15.5" x14ac:dyDescent="0.35">
      <c r="C69" t="s">
        <v>100</v>
      </c>
      <c r="D69" s="5">
        <v>-53261846822</v>
      </c>
      <c r="E69" s="5">
        <v>-37457232348</v>
      </c>
      <c r="F69" s="5">
        <v>-36636686933</v>
      </c>
      <c r="G69" s="5">
        <v>-54768900060</v>
      </c>
      <c r="I69" s="5">
        <v>39028053540</v>
      </c>
      <c r="J69" s="5">
        <v>-165364572841</v>
      </c>
      <c r="K69" s="5">
        <v>-106288690313</v>
      </c>
      <c r="L69" s="5">
        <v>2747135008</v>
      </c>
      <c r="M69" s="5">
        <v>22301405644</v>
      </c>
      <c r="N69" s="5">
        <v>23999991301</v>
      </c>
      <c r="O69" s="5">
        <v>-28752242428</v>
      </c>
    </row>
    <row r="70" spans="2:15" ht="15.5" x14ac:dyDescent="0.35">
      <c r="C70" t="s">
        <v>8</v>
      </c>
      <c r="D70" s="5">
        <v>-53261725821</v>
      </c>
      <c r="E70" s="5">
        <v>-37457147442</v>
      </c>
      <c r="F70" s="5">
        <v>-36636605330</v>
      </c>
      <c r="G70" s="5">
        <v>-55163983134</v>
      </c>
      <c r="I70" s="5">
        <v>38632745635</v>
      </c>
      <c r="J70" s="5">
        <v>-165341436587</v>
      </c>
      <c r="K70" s="5">
        <v>-106000936232</v>
      </c>
      <c r="L70" s="5">
        <v>2499924188</v>
      </c>
      <c r="M70" s="5">
        <v>22432326927</v>
      </c>
      <c r="N70" s="5">
        <v>24015684230</v>
      </c>
      <c r="O70" s="5">
        <v>-27839653873</v>
      </c>
    </row>
    <row r="71" spans="2:15" ht="15.5" x14ac:dyDescent="0.35">
      <c r="C71" t="s">
        <v>101</v>
      </c>
      <c r="D71" s="5">
        <v>-121001</v>
      </c>
      <c r="E71" s="5">
        <v>-84906</v>
      </c>
      <c r="F71" s="5">
        <v>-81603</v>
      </c>
      <c r="G71" s="5">
        <v>-1957206</v>
      </c>
      <c r="I71" s="5">
        <v>-1732375</v>
      </c>
      <c r="J71" s="5">
        <v>-1248674</v>
      </c>
      <c r="K71" s="5">
        <v>-295221</v>
      </c>
      <c r="L71" s="5">
        <v>-15430</v>
      </c>
      <c r="M71" s="5">
        <v>282717</v>
      </c>
      <c r="N71" s="5">
        <v>87071</v>
      </c>
      <c r="O71" s="5">
        <v>-910410555</v>
      </c>
    </row>
    <row r="72" spans="2:15" ht="15.5" x14ac:dyDescent="0.35">
      <c r="C72" t="s">
        <v>102</v>
      </c>
      <c r="D72" s="5">
        <v>-53261846822</v>
      </c>
      <c r="E72" s="5">
        <v>-37457232348</v>
      </c>
      <c r="F72" s="5">
        <v>-36636686933</v>
      </c>
      <c r="G72" s="5">
        <v>-54768900060</v>
      </c>
      <c r="I72" s="5">
        <v>39028053540</v>
      </c>
      <c r="J72" s="5">
        <v>-165364572841</v>
      </c>
      <c r="K72" s="5">
        <v>-106288690313</v>
      </c>
      <c r="L72" s="5">
        <v>2747135008</v>
      </c>
      <c r="M72" s="5">
        <v>22301405644</v>
      </c>
      <c r="N72" s="5">
        <v>23999991301</v>
      </c>
      <c r="O72" s="5">
        <v>-28752242428</v>
      </c>
    </row>
    <row r="73" spans="2:15" ht="15.5" x14ac:dyDescent="0.35">
      <c r="C73" t="s">
        <v>103</v>
      </c>
      <c r="D73" s="5">
        <v>-53261846822</v>
      </c>
      <c r="E73" s="5">
        <v>-37457232348</v>
      </c>
      <c r="F73" s="5">
        <v>-36636686933</v>
      </c>
      <c r="G73" s="5">
        <v>-55165940340</v>
      </c>
      <c r="I73" s="5">
        <v>38631013260</v>
      </c>
      <c r="J73" s="5">
        <v>-165342685261</v>
      </c>
      <c r="K73" s="5">
        <v>-106001231453</v>
      </c>
      <c r="L73" s="5">
        <v>2499908758</v>
      </c>
      <c r="M73" s="5">
        <v>22432609644</v>
      </c>
      <c r="N73" s="5">
        <v>24015771301</v>
      </c>
      <c r="O73" s="5">
        <v>-28750064428</v>
      </c>
    </row>
    <row r="74" spans="2:15" ht="15.5" x14ac:dyDescent="0.35">
      <c r="C74" t="s">
        <v>104</v>
      </c>
      <c r="D74" s="5">
        <v>-53261846822</v>
      </c>
      <c r="E74" s="5">
        <v>-37457232348</v>
      </c>
      <c r="F74" s="5">
        <v>-36636686933</v>
      </c>
      <c r="G74" s="5">
        <v>-55165940340</v>
      </c>
      <c r="I74" s="5">
        <v>38631013260</v>
      </c>
      <c r="J74" s="5">
        <v>-165342685261</v>
      </c>
      <c r="K74" s="5">
        <v>-106001231453</v>
      </c>
      <c r="L74" s="5">
        <v>2499908758</v>
      </c>
      <c r="M74" s="5">
        <v>22432609644</v>
      </c>
      <c r="N74" s="5">
        <v>24015771301</v>
      </c>
      <c r="O74" s="5">
        <v>-28750064428</v>
      </c>
    </row>
    <row r="76" spans="2:15" ht="15.5" x14ac:dyDescent="0.35">
      <c r="B76" t="s">
        <v>105</v>
      </c>
      <c r="C76" t="s">
        <v>106</v>
      </c>
    </row>
    <row r="77" spans="2:15" ht="15.5" x14ac:dyDescent="0.35">
      <c r="C77" t="s">
        <v>107</v>
      </c>
    </row>
    <row r="78" spans="2:15" ht="15.5" x14ac:dyDescent="0.35">
      <c r="C78" t="s">
        <v>20</v>
      </c>
      <c r="D78" s="5">
        <v>958252480</v>
      </c>
      <c r="E78" s="5">
        <v>1267000984</v>
      </c>
      <c r="F78" s="5">
        <v>6428613087</v>
      </c>
      <c r="G78" s="5">
        <v>15314049786</v>
      </c>
      <c r="I78" s="5">
        <v>15314049786</v>
      </c>
      <c r="J78" s="5">
        <v>1942543427</v>
      </c>
      <c r="K78" s="5">
        <v>1799602710</v>
      </c>
      <c r="L78" s="5">
        <v>47887586139</v>
      </c>
      <c r="M78" s="5">
        <v>43115884677</v>
      </c>
      <c r="N78" s="5">
        <v>15561649758</v>
      </c>
      <c r="O78" s="5">
        <v>12287000000</v>
      </c>
    </row>
    <row r="79" spans="2:15" ht="15.5" x14ac:dyDescent="0.35">
      <c r="C79" t="s">
        <v>109</v>
      </c>
      <c r="D79" s="5">
        <v>43498723441</v>
      </c>
      <c r="E79" s="5">
        <v>38353816913</v>
      </c>
      <c r="F79" s="5">
        <v>35746572394</v>
      </c>
      <c r="G79" s="5">
        <v>35746572394</v>
      </c>
      <c r="I79" s="5">
        <v>35746572394</v>
      </c>
      <c r="J79" s="5">
        <v>8162501632</v>
      </c>
      <c r="K79" s="5">
        <v>174123284</v>
      </c>
      <c r="L79" s="5">
        <v>33949294151</v>
      </c>
      <c r="M79" s="5">
        <v>19397942994</v>
      </c>
      <c r="N79" s="5">
        <v>10185575829</v>
      </c>
    </row>
    <row r="80" spans="2:15" ht="15.5" x14ac:dyDescent="0.35">
      <c r="C80" t="s">
        <v>110</v>
      </c>
      <c r="D80" s="5">
        <v>23309302752</v>
      </c>
      <c r="E80" s="5">
        <v>14382530692</v>
      </c>
      <c r="F80" s="5">
        <v>24645732521</v>
      </c>
      <c r="G80" s="5">
        <v>26979898759</v>
      </c>
      <c r="I80" s="5">
        <v>26979898759</v>
      </c>
      <c r="J80" s="5">
        <v>31577220230</v>
      </c>
      <c r="K80" s="5">
        <v>85465744420</v>
      </c>
      <c r="L80" s="5">
        <v>104341254911</v>
      </c>
      <c r="M80" s="5">
        <v>42176758791</v>
      </c>
    </row>
    <row r="81" spans="3:15" ht="15.5" x14ac:dyDescent="0.35">
      <c r="C81" t="s">
        <v>111</v>
      </c>
      <c r="D81" s="5">
        <v>8606535685</v>
      </c>
      <c r="F81" s="5">
        <v>8606535685</v>
      </c>
      <c r="G81" s="5">
        <v>2550898192</v>
      </c>
      <c r="I81" s="5">
        <v>2550898192</v>
      </c>
      <c r="J81" s="5">
        <v>18619059244</v>
      </c>
      <c r="K81" s="5">
        <v>22742307939</v>
      </c>
    </row>
    <row r="82" spans="3:15" ht="15.5" x14ac:dyDescent="0.35">
      <c r="C82" t="s">
        <v>112</v>
      </c>
      <c r="D82" s="5">
        <v>43498723441</v>
      </c>
      <c r="E82" s="5">
        <v>38353816913</v>
      </c>
      <c r="F82" s="5">
        <v>35746572394</v>
      </c>
      <c r="G82" s="5">
        <v>35746572394</v>
      </c>
      <c r="I82" s="5">
        <v>35746572394</v>
      </c>
      <c r="J82" s="5">
        <v>8162501632</v>
      </c>
      <c r="K82" s="5">
        <v>174123284</v>
      </c>
      <c r="L82" s="5">
        <v>33949294151</v>
      </c>
      <c r="M82" s="5">
        <v>19397942994</v>
      </c>
      <c r="N82" s="5">
        <v>10185575829</v>
      </c>
    </row>
    <row r="83" spans="3:15" ht="15.5" x14ac:dyDescent="0.35">
      <c r="C83" t="s">
        <v>113</v>
      </c>
      <c r="D83" s="5">
        <v>82648746751</v>
      </c>
      <c r="E83" s="5">
        <v>82603588899</v>
      </c>
      <c r="F83" s="5">
        <v>82587178249</v>
      </c>
      <c r="G83" s="5">
        <v>83062411811</v>
      </c>
      <c r="I83" s="5">
        <v>83062411811</v>
      </c>
      <c r="J83" s="5">
        <v>13722562551</v>
      </c>
      <c r="K83" s="5">
        <v>12748685865</v>
      </c>
      <c r="L83" s="5">
        <v>17546295723</v>
      </c>
      <c r="M83" s="5">
        <v>7600214350</v>
      </c>
      <c r="N83" s="5">
        <v>2412286988</v>
      </c>
      <c r="O83" s="5">
        <v>2269000000</v>
      </c>
    </row>
    <row r="84" spans="3:15" ht="15.5" x14ac:dyDescent="0.35">
      <c r="C84" t="s">
        <v>114</v>
      </c>
      <c r="D84" s="5">
        <v>82648746751</v>
      </c>
      <c r="E84" s="5">
        <v>82603588899</v>
      </c>
      <c r="F84" s="5">
        <v>82587178249</v>
      </c>
      <c r="G84" s="5">
        <v>83062411811</v>
      </c>
      <c r="I84" s="5">
        <v>83062411811</v>
      </c>
      <c r="J84" s="5">
        <v>13722562551</v>
      </c>
      <c r="K84" s="5">
        <v>12748685865</v>
      </c>
      <c r="L84" s="5">
        <v>17546295723</v>
      </c>
      <c r="M84" s="5">
        <v>7600214350</v>
      </c>
      <c r="N84" s="5">
        <v>2412286988</v>
      </c>
      <c r="O84" s="5">
        <v>2269000000</v>
      </c>
    </row>
    <row r="85" spans="3:15" ht="15.5" x14ac:dyDescent="0.35">
      <c r="C85" t="s">
        <v>115</v>
      </c>
      <c r="D85" s="5">
        <v>54695203439</v>
      </c>
      <c r="E85" s="5">
        <v>51317280530</v>
      </c>
      <c r="F85" s="5">
        <v>100545150640</v>
      </c>
      <c r="G85" s="5">
        <v>80781536232</v>
      </c>
      <c r="I85" s="5">
        <v>80781536232</v>
      </c>
      <c r="J85" s="5">
        <v>45531001836</v>
      </c>
      <c r="K85" s="5">
        <v>71085046088</v>
      </c>
      <c r="L85" s="5">
        <v>142285417655</v>
      </c>
      <c r="M85" s="5">
        <v>52475087062</v>
      </c>
      <c r="N85" s="5">
        <v>21874946085</v>
      </c>
      <c r="O85" s="5">
        <v>10679000000</v>
      </c>
    </row>
    <row r="86" spans="3:15" ht="15.5" x14ac:dyDescent="0.35">
      <c r="C86" t="s">
        <v>85</v>
      </c>
      <c r="D86" s="5">
        <v>111948525393</v>
      </c>
      <c r="F86" s="5">
        <v>111948525393</v>
      </c>
      <c r="J86" s="5">
        <v>111948525393</v>
      </c>
      <c r="K86" s="5">
        <v>111948525393</v>
      </c>
      <c r="L86" s="5">
        <v>111948525393</v>
      </c>
      <c r="M86" s="5">
        <v>151948525393</v>
      </c>
      <c r="O86" s="5">
        <v>2521000000</v>
      </c>
    </row>
    <row r="87" spans="3:15" ht="15.5" x14ac:dyDescent="0.35">
      <c r="C87" t="s">
        <v>116</v>
      </c>
      <c r="D87" s="5">
        <v>255247878538</v>
      </c>
      <c r="E87" s="5">
        <v>244021873300</v>
      </c>
      <c r="F87" s="5">
        <v>295177106485</v>
      </c>
      <c r="G87" s="5">
        <v>298637575059</v>
      </c>
      <c r="I87" s="5">
        <v>298637575059</v>
      </c>
      <c r="J87" s="5">
        <v>137638370951</v>
      </c>
      <c r="K87" s="5">
        <v>129151338478</v>
      </c>
      <c r="L87" s="5">
        <v>306716957106</v>
      </c>
      <c r="M87" s="5">
        <v>142441185180</v>
      </c>
      <c r="N87" s="5">
        <v>73970579691</v>
      </c>
      <c r="O87" s="5">
        <v>32188000000</v>
      </c>
    </row>
    <row r="88" spans="3:15" ht="15.5" x14ac:dyDescent="0.35">
      <c r="C88" t="s">
        <v>117</v>
      </c>
    </row>
    <row r="89" spans="3:15" ht="15.5" x14ac:dyDescent="0.35">
      <c r="C89" t="s">
        <v>125</v>
      </c>
      <c r="D89" s="5">
        <v>139671941254</v>
      </c>
      <c r="E89" s="5">
        <v>139835278903</v>
      </c>
      <c r="F89" s="5">
        <v>140016526342</v>
      </c>
      <c r="G89" s="5">
        <v>140366058227</v>
      </c>
      <c r="I89" s="5">
        <v>140366058227</v>
      </c>
      <c r="J89" s="5">
        <v>143732082719</v>
      </c>
      <c r="K89" s="5">
        <v>144269580894</v>
      </c>
      <c r="L89" s="5">
        <v>142901927108</v>
      </c>
      <c r="M89" s="5">
        <v>25008640310</v>
      </c>
      <c r="N89" s="5">
        <v>27595440357</v>
      </c>
      <c r="O89" s="5">
        <v>29912000000</v>
      </c>
    </row>
    <row r="90" spans="3:15" ht="15.5" x14ac:dyDescent="0.35">
      <c r="C90" t="s">
        <v>124</v>
      </c>
      <c r="D90" s="5">
        <v>85547390703</v>
      </c>
      <c r="E90" s="5">
        <v>85547390703</v>
      </c>
      <c r="F90" s="5">
        <v>85547390703</v>
      </c>
      <c r="G90" s="5">
        <v>84703068331</v>
      </c>
      <c r="I90" s="5">
        <v>84703068331</v>
      </c>
      <c r="J90" s="5">
        <v>85439544631</v>
      </c>
      <c r="K90" s="5">
        <v>101047551269</v>
      </c>
      <c r="L90" s="5">
        <v>83368602118</v>
      </c>
      <c r="M90" s="5">
        <v>134660348312</v>
      </c>
      <c r="N90" s="5">
        <v>119867302212</v>
      </c>
      <c r="O90" s="5">
        <v>37712000000</v>
      </c>
    </row>
    <row r="91" spans="3:15" ht="15.5" x14ac:dyDescent="0.35">
      <c r="C91" t="s">
        <v>121</v>
      </c>
      <c r="D91" s="5">
        <v>120766235187</v>
      </c>
      <c r="E91" s="5">
        <v>123665254400</v>
      </c>
      <c r="F91" s="5">
        <v>126531463274</v>
      </c>
      <c r="G91" s="5">
        <v>129125317972</v>
      </c>
      <c r="I91" s="5">
        <v>129125317972</v>
      </c>
      <c r="J91" s="5">
        <v>133811169833</v>
      </c>
      <c r="K91" s="5">
        <v>301176888285</v>
      </c>
      <c r="L91" s="5">
        <v>314766491994</v>
      </c>
      <c r="M91" s="5">
        <v>218452237142</v>
      </c>
      <c r="N91" s="5">
        <v>124163136971</v>
      </c>
      <c r="O91" s="5">
        <v>81136000000</v>
      </c>
    </row>
    <row r="92" spans="3:15" ht="15.5" x14ac:dyDescent="0.35">
      <c r="C92" t="s">
        <v>119</v>
      </c>
      <c r="D92" s="5">
        <v>3051550737</v>
      </c>
      <c r="E92" s="5">
        <v>3051550737</v>
      </c>
      <c r="F92" s="5">
        <v>3051550737</v>
      </c>
      <c r="G92" s="5">
        <v>3051550737</v>
      </c>
      <c r="I92" s="5">
        <v>3051550737</v>
      </c>
      <c r="J92" s="5">
        <v>1605539121</v>
      </c>
      <c r="K92" s="5">
        <v>1827315307</v>
      </c>
      <c r="L92" s="5">
        <v>2083129327</v>
      </c>
      <c r="M92" s="5">
        <v>1658575827</v>
      </c>
      <c r="N92" s="5">
        <v>1724483331</v>
      </c>
      <c r="O92" s="5">
        <v>5495000000</v>
      </c>
    </row>
    <row r="93" spans="3:15" ht="15.5" x14ac:dyDescent="0.35">
      <c r="C93" t="s">
        <v>126</v>
      </c>
      <c r="D93" s="5">
        <v>375323445394</v>
      </c>
      <c r="E93" s="5">
        <v>383649014478</v>
      </c>
      <c r="F93" s="5">
        <v>392264043011</v>
      </c>
      <c r="G93" s="5">
        <v>400470641813</v>
      </c>
      <c r="I93" s="5">
        <v>400470641813</v>
      </c>
      <c r="J93" s="5">
        <v>385887710846</v>
      </c>
      <c r="K93" s="5">
        <v>570123210297</v>
      </c>
      <c r="L93" s="5">
        <v>564922025089</v>
      </c>
      <c r="M93" s="5">
        <v>394426530557</v>
      </c>
      <c r="N93" s="5">
        <v>291988766437</v>
      </c>
      <c r="O93" s="5">
        <v>163472000000</v>
      </c>
    </row>
    <row r="94" spans="3:15" ht="15.5" x14ac:dyDescent="0.35">
      <c r="C94" t="s">
        <v>127</v>
      </c>
      <c r="D94" s="5">
        <v>630571323932</v>
      </c>
      <c r="E94" s="5">
        <v>627670887778</v>
      </c>
      <c r="F94" s="5">
        <v>687441149496</v>
      </c>
      <c r="G94" s="5">
        <v>699108216872</v>
      </c>
      <c r="I94" s="5">
        <v>699108216872</v>
      </c>
      <c r="J94" s="5">
        <v>523526081797</v>
      </c>
      <c r="K94" s="5">
        <v>699274548775</v>
      </c>
      <c r="L94" s="5">
        <v>871638982195</v>
      </c>
      <c r="M94" s="5">
        <v>536867715737</v>
      </c>
      <c r="N94" s="5">
        <v>365959346128</v>
      </c>
      <c r="O94" s="5">
        <v>195660000000</v>
      </c>
    </row>
    <row r="95" spans="3:15" ht="15.5" x14ac:dyDescent="0.35">
      <c r="C95" t="s">
        <v>128</v>
      </c>
    </row>
    <row r="96" spans="3:15" ht="15.5" x14ac:dyDescent="0.35">
      <c r="C96" t="s">
        <v>129</v>
      </c>
    </row>
    <row r="97" spans="3:15" ht="15.5" x14ac:dyDescent="0.35">
      <c r="C97" t="s">
        <v>130</v>
      </c>
      <c r="D97" s="5">
        <v>440509412999</v>
      </c>
      <c r="E97" s="5">
        <v>389262636540</v>
      </c>
      <c r="F97" s="5">
        <v>254594461069</v>
      </c>
      <c r="G97" s="5">
        <v>349739377160</v>
      </c>
      <c r="I97" s="5">
        <v>349739377160</v>
      </c>
      <c r="J97" s="5">
        <v>261536435845</v>
      </c>
      <c r="K97" s="5">
        <v>223507975633</v>
      </c>
      <c r="L97" s="5">
        <v>228285647191</v>
      </c>
      <c r="M97" s="5">
        <v>182305711934</v>
      </c>
      <c r="N97" s="5">
        <v>212454596953</v>
      </c>
      <c r="O97" s="5">
        <v>236774000000</v>
      </c>
    </row>
    <row r="98" spans="3:15" ht="15.5" x14ac:dyDescent="0.35">
      <c r="C98" t="s">
        <v>134</v>
      </c>
      <c r="D98" s="5">
        <v>52486092896</v>
      </c>
      <c r="E98" s="5">
        <v>51612213537</v>
      </c>
      <c r="F98" s="5">
        <v>36514438858</v>
      </c>
      <c r="G98" s="5">
        <v>4141042238</v>
      </c>
      <c r="I98" s="5">
        <v>4141042238</v>
      </c>
      <c r="J98" s="5">
        <v>64152763418</v>
      </c>
      <c r="K98" s="5">
        <v>57406319750</v>
      </c>
      <c r="L98" s="5">
        <v>26386510000</v>
      </c>
      <c r="M98" s="5">
        <v>15000000000</v>
      </c>
      <c r="N98" s="5">
        <v>50000000000</v>
      </c>
    </row>
    <row r="99" spans="3:15" ht="15.5" x14ac:dyDescent="0.35">
      <c r="C99" t="s">
        <v>131</v>
      </c>
      <c r="D99" s="5">
        <v>60170120000</v>
      </c>
      <c r="E99" s="5">
        <v>59835000000</v>
      </c>
      <c r="F99" s="5">
        <v>59835000000</v>
      </c>
      <c r="G99" s="5">
        <v>20580000000</v>
      </c>
      <c r="I99" s="5">
        <v>20580000000</v>
      </c>
      <c r="J99" s="5">
        <v>139600682276</v>
      </c>
      <c r="K99" s="5">
        <v>131019010816</v>
      </c>
      <c r="L99" s="5">
        <v>131019010816</v>
      </c>
      <c r="M99" s="5">
        <v>72711258615</v>
      </c>
      <c r="N99" s="5">
        <v>106431620527</v>
      </c>
    </row>
    <row r="100" spans="3:15" ht="15.5" x14ac:dyDescent="0.35">
      <c r="C100" t="s">
        <v>132</v>
      </c>
      <c r="D100" s="5">
        <v>60170120000</v>
      </c>
      <c r="E100" s="5">
        <v>59835000000</v>
      </c>
      <c r="F100" s="5">
        <v>59835000000</v>
      </c>
      <c r="G100" s="5">
        <v>20580000000</v>
      </c>
      <c r="I100" s="5">
        <v>20580000000</v>
      </c>
      <c r="J100" s="5">
        <v>139600682276</v>
      </c>
      <c r="K100" s="5">
        <v>131019010816</v>
      </c>
      <c r="L100" s="5">
        <v>131019010816</v>
      </c>
      <c r="M100" s="5">
        <v>72711258615</v>
      </c>
      <c r="N100" s="5">
        <v>106431620527</v>
      </c>
    </row>
    <row r="101" spans="3:15" ht="15.5" x14ac:dyDescent="0.35">
      <c r="C101" t="s">
        <v>133</v>
      </c>
    </row>
    <row r="102" spans="3:15" ht="15.5" x14ac:dyDescent="0.35">
      <c r="C102" t="s">
        <v>465</v>
      </c>
      <c r="D102" s="5">
        <v>31915838437</v>
      </c>
      <c r="E102" s="5">
        <v>14382530692</v>
      </c>
      <c r="F102" s="5">
        <v>33252268206</v>
      </c>
      <c r="G102" s="5">
        <v>29530796951</v>
      </c>
      <c r="I102" s="5">
        <v>29530796951</v>
      </c>
      <c r="J102" s="5">
        <v>50196279474</v>
      </c>
      <c r="K102" s="5">
        <v>108208052359</v>
      </c>
      <c r="L102" s="5">
        <v>104341254911</v>
      </c>
      <c r="M102" s="5">
        <v>42176758791</v>
      </c>
    </row>
    <row r="103" spans="3:15" ht="15.5" x14ac:dyDescent="0.35">
      <c r="C103" t="s">
        <v>789</v>
      </c>
      <c r="D103" s="5">
        <v>8371207846</v>
      </c>
      <c r="E103" s="5">
        <v>17655921866</v>
      </c>
      <c r="F103" s="5">
        <v>8164509813</v>
      </c>
      <c r="G103" s="5">
        <v>10966251283</v>
      </c>
      <c r="I103" s="5">
        <v>10966251283</v>
      </c>
      <c r="J103" s="5">
        <v>10600596163</v>
      </c>
      <c r="K103" s="5">
        <v>29646371599</v>
      </c>
      <c r="L103" s="5">
        <v>16302754126</v>
      </c>
      <c r="M103" s="5">
        <v>6352754126</v>
      </c>
      <c r="N103" s="5">
        <v>6380254127</v>
      </c>
      <c r="O103" s="5">
        <v>6353000000</v>
      </c>
    </row>
    <row r="104" spans="3:15" ht="15.5" x14ac:dyDescent="0.35">
      <c r="C104" t="s">
        <v>2309</v>
      </c>
      <c r="D104" s="5">
        <v>143389881929</v>
      </c>
      <c r="F104" s="5">
        <v>143389881929</v>
      </c>
      <c r="G104" s="5">
        <v>143389881929</v>
      </c>
      <c r="I104" s="5">
        <v>143389881929</v>
      </c>
    </row>
    <row r="105" spans="3:15" ht="15.5" x14ac:dyDescent="0.35">
      <c r="C105" t="s">
        <v>137</v>
      </c>
      <c r="D105" s="5">
        <v>5521211982</v>
      </c>
      <c r="E105" s="5">
        <v>5091493356</v>
      </c>
      <c r="F105" s="5">
        <v>5091493356</v>
      </c>
      <c r="G105" s="5">
        <v>5091493351</v>
      </c>
      <c r="I105" s="5">
        <v>5091493351</v>
      </c>
      <c r="J105" s="5">
        <v>1557439227</v>
      </c>
      <c r="K105" s="5">
        <v>940242000</v>
      </c>
      <c r="L105" s="5">
        <v>157271478</v>
      </c>
      <c r="M105" s="5">
        <v>396943478</v>
      </c>
      <c r="N105" s="5">
        <v>4876943478</v>
      </c>
      <c r="O105" s="5">
        <v>403000000</v>
      </c>
    </row>
    <row r="106" spans="3:15" ht="15.5" x14ac:dyDescent="0.35">
      <c r="C106" t="s">
        <v>467</v>
      </c>
      <c r="D106" s="5">
        <v>86195001985</v>
      </c>
      <c r="E106" s="5">
        <v>90071999832</v>
      </c>
      <c r="F106" s="5">
        <v>111505985282</v>
      </c>
      <c r="G106" s="5">
        <v>158119490252</v>
      </c>
      <c r="I106" s="5">
        <v>158119490252</v>
      </c>
      <c r="J106" s="5">
        <v>111945565882</v>
      </c>
      <c r="K106" s="5">
        <v>115484659250</v>
      </c>
      <c r="L106" s="5">
        <v>176482069206</v>
      </c>
      <c r="M106" s="5">
        <v>8030366344</v>
      </c>
      <c r="N106" s="5">
        <v>24535936636</v>
      </c>
    </row>
    <row r="107" spans="3:15" ht="15.5" x14ac:dyDescent="0.35">
      <c r="C107" t="s">
        <v>136</v>
      </c>
      <c r="D107" s="5">
        <v>13761960102</v>
      </c>
      <c r="E107" s="5">
        <v>12728982656</v>
      </c>
      <c r="F107" s="5">
        <v>11982220648</v>
      </c>
      <c r="G107" s="5">
        <v>12379517376</v>
      </c>
      <c r="I107" s="5">
        <v>12379517376</v>
      </c>
      <c r="J107" s="5">
        <v>12300490271</v>
      </c>
      <c r="K107" s="5">
        <v>8933971293</v>
      </c>
      <c r="L107" s="5">
        <v>1629358364</v>
      </c>
      <c r="M107" s="5">
        <v>7980342704</v>
      </c>
      <c r="N107" s="5">
        <v>3408090410</v>
      </c>
      <c r="O107" s="5">
        <v>1241000000</v>
      </c>
    </row>
    <row r="108" spans="3:15" ht="15.5" x14ac:dyDescent="0.35">
      <c r="C108" t="s">
        <v>146</v>
      </c>
      <c r="D108" s="5">
        <v>356800926635</v>
      </c>
      <c r="E108" s="5">
        <v>351885420119</v>
      </c>
      <c r="F108" s="5">
        <v>508866624960</v>
      </c>
      <c r="G108" s="5">
        <v>388752089311</v>
      </c>
      <c r="I108" s="5">
        <v>388752089311</v>
      </c>
      <c r="J108" s="5">
        <v>340003908811</v>
      </c>
      <c r="K108" s="5">
        <v>388391484073</v>
      </c>
      <c r="L108" s="5">
        <v>449977014482</v>
      </c>
      <c r="M108" s="5">
        <v>163683729035</v>
      </c>
      <c r="N108" s="5">
        <v>138342976144</v>
      </c>
      <c r="O108" s="5">
        <v>6291000000</v>
      </c>
    </row>
    <row r="109" spans="3:15" ht="15.5" x14ac:dyDescent="0.35">
      <c r="C109" t="s">
        <v>147</v>
      </c>
      <c r="D109" s="5">
        <v>356800926635</v>
      </c>
      <c r="E109" s="5">
        <v>351885420119</v>
      </c>
      <c r="F109" s="5">
        <v>508866624960</v>
      </c>
      <c r="G109" s="5">
        <v>388752089311</v>
      </c>
      <c r="I109" s="5">
        <v>388752089311</v>
      </c>
      <c r="J109" s="5">
        <v>340003908811</v>
      </c>
      <c r="K109" s="5">
        <v>388391484073</v>
      </c>
      <c r="L109" s="5">
        <v>449977014482</v>
      </c>
      <c r="M109" s="5">
        <v>163683729035</v>
      </c>
      <c r="N109" s="5">
        <v>138342976144</v>
      </c>
      <c r="O109" s="5">
        <v>6291000000</v>
      </c>
    </row>
    <row r="110" spans="3:15" ht="15.5" x14ac:dyDescent="0.35">
      <c r="C110" t="s">
        <v>1338</v>
      </c>
      <c r="E110" s="5">
        <v>151996417614</v>
      </c>
    </row>
    <row r="111" spans="3:15" ht="15.5" x14ac:dyDescent="0.35">
      <c r="C111" t="s">
        <v>154</v>
      </c>
      <c r="D111" s="5">
        <v>797310339634</v>
      </c>
      <c r="E111" s="5">
        <v>741148056659</v>
      </c>
      <c r="F111" s="5">
        <v>763461086029</v>
      </c>
      <c r="G111" s="5">
        <v>738491466471</v>
      </c>
      <c r="I111" s="5">
        <v>738491466471</v>
      </c>
      <c r="J111" s="5">
        <v>601540344656</v>
      </c>
      <c r="K111" s="5">
        <v>611899459706</v>
      </c>
      <c r="L111" s="5">
        <v>678262661673</v>
      </c>
      <c r="M111" s="5">
        <v>345989440969</v>
      </c>
      <c r="N111" s="5">
        <v>350797573097</v>
      </c>
      <c r="O111" s="5">
        <v>243065000000</v>
      </c>
    </row>
    <row r="112" spans="3:15" ht="15.5" x14ac:dyDescent="0.35">
      <c r="C112" t="s">
        <v>155</v>
      </c>
    </row>
    <row r="113" spans="2:15" ht="15.5" x14ac:dyDescent="0.35">
      <c r="C113" t="s">
        <v>156</v>
      </c>
      <c r="D113" s="5">
        <v>140000000000</v>
      </c>
      <c r="E113" s="5">
        <v>140000000000</v>
      </c>
      <c r="F113" s="5">
        <v>140000000000</v>
      </c>
      <c r="G113" s="5">
        <v>140000000000</v>
      </c>
      <c r="I113" s="5">
        <v>140000000000</v>
      </c>
      <c r="J113" s="5">
        <v>140000000000</v>
      </c>
      <c r="K113" s="5">
        <v>140000000000</v>
      </c>
      <c r="L113" s="5">
        <v>140000000000</v>
      </c>
      <c r="M113" s="5">
        <v>100000000000</v>
      </c>
      <c r="N113" s="5">
        <v>100000000000</v>
      </c>
      <c r="O113" s="5">
        <v>60000000000</v>
      </c>
    </row>
    <row r="114" spans="2:15" ht="15.5" x14ac:dyDescent="0.35">
      <c r="C114" t="s">
        <v>157</v>
      </c>
      <c r="D114" s="5">
        <v>30578595689</v>
      </c>
      <c r="E114" s="5">
        <v>142527121082</v>
      </c>
      <c r="F114" s="5">
        <v>30578595689</v>
      </c>
      <c r="G114" s="5">
        <v>142527121082</v>
      </c>
      <c r="I114" s="5">
        <v>142527121082</v>
      </c>
      <c r="J114" s="5">
        <v>30578595689</v>
      </c>
      <c r="K114" s="5">
        <v>30625262356</v>
      </c>
      <c r="L114" s="5">
        <v>30625262356</v>
      </c>
      <c r="M114" s="5">
        <v>30625262356</v>
      </c>
      <c r="N114" s="5">
        <v>30625262356</v>
      </c>
      <c r="O114" s="5">
        <v>29553000000</v>
      </c>
    </row>
    <row r="115" spans="2:15" ht="15.5" x14ac:dyDescent="0.35">
      <c r="C115" t="s">
        <v>158</v>
      </c>
      <c r="D115" s="5">
        <v>-449266418598</v>
      </c>
      <c r="E115" s="5">
        <v>-396004692778</v>
      </c>
      <c r="F115" s="5">
        <v>-358547545336</v>
      </c>
      <c r="G115" s="5">
        <v>-321910940005</v>
      </c>
      <c r="I115" s="5">
        <v>-321910940005</v>
      </c>
      <c r="J115" s="5">
        <v>-360543685640</v>
      </c>
      <c r="K115" s="5">
        <v>-195202249053</v>
      </c>
      <c r="L115" s="5">
        <v>-89201312821</v>
      </c>
      <c r="M115" s="5">
        <v>-91701009659</v>
      </c>
      <c r="N115" s="5">
        <v>-114133336586</v>
      </c>
      <c r="O115" s="5">
        <v>-138149000000</v>
      </c>
    </row>
    <row r="116" spans="2:15" ht="15.5" x14ac:dyDescent="0.35">
      <c r="C116" t="s">
        <v>162</v>
      </c>
      <c r="D116" s="5">
        <v>281814</v>
      </c>
      <c r="E116" s="5">
        <v>402815</v>
      </c>
      <c r="F116" s="5">
        <v>487721</v>
      </c>
      <c r="G116" s="5">
        <v>569324</v>
      </c>
      <c r="I116" s="5">
        <v>569324</v>
      </c>
      <c r="J116" s="5">
        <v>2301699</v>
      </c>
      <c r="K116" s="5">
        <v>3550373</v>
      </c>
      <c r="L116" s="5">
        <v>3845594</v>
      </c>
      <c r="M116" s="5">
        <v>5496678</v>
      </c>
      <c r="N116" s="5">
        <v>-1330152739</v>
      </c>
      <c r="O116" s="5">
        <v>-1330000000</v>
      </c>
    </row>
    <row r="117" spans="2:15" ht="15.5" x14ac:dyDescent="0.35">
      <c r="C117" t="s">
        <v>10</v>
      </c>
      <c r="D117" s="5">
        <v>-166739015702</v>
      </c>
      <c r="E117" s="5">
        <v>-113477168881</v>
      </c>
      <c r="F117" s="5">
        <v>-76019936533</v>
      </c>
      <c r="G117" s="5">
        <v>-39383249599</v>
      </c>
      <c r="I117" s="5">
        <v>-39383249599</v>
      </c>
      <c r="J117" s="5">
        <v>-78014262859</v>
      </c>
      <c r="K117" s="5">
        <v>87375089069</v>
      </c>
      <c r="L117" s="5">
        <v>193376320522</v>
      </c>
      <c r="M117" s="5">
        <v>190878274768</v>
      </c>
      <c r="N117" s="5">
        <v>15161773031</v>
      </c>
      <c r="O117" s="5">
        <v>-47405000000</v>
      </c>
    </row>
    <row r="118" spans="2:15" ht="15.5" x14ac:dyDescent="0.35">
      <c r="C118" t="s">
        <v>163</v>
      </c>
      <c r="D118" s="5">
        <v>630571323932</v>
      </c>
      <c r="E118" s="5">
        <v>627670887778</v>
      </c>
      <c r="F118" s="5">
        <v>687441149496</v>
      </c>
      <c r="G118" s="5">
        <v>699108216872</v>
      </c>
      <c r="I118" s="5">
        <v>699108216872</v>
      </c>
      <c r="J118" s="5">
        <v>523526081797</v>
      </c>
      <c r="K118" s="5">
        <v>699274548775</v>
      </c>
      <c r="L118" s="5">
        <v>871638982195</v>
      </c>
      <c r="M118" s="5">
        <v>536867715737</v>
      </c>
      <c r="N118" s="5">
        <v>365959346128</v>
      </c>
      <c r="O118" s="5">
        <v>195660000000</v>
      </c>
    </row>
    <row r="119" spans="2:15" ht="15.5" x14ac:dyDescent="0.35">
      <c r="C119" t="s">
        <v>164</v>
      </c>
      <c r="D119" s="5">
        <v>1400000000</v>
      </c>
      <c r="E119" s="5">
        <v>1400000000</v>
      </c>
      <c r="F119" s="5">
        <v>1400000000</v>
      </c>
      <c r="G119" s="5">
        <v>1400000000</v>
      </c>
      <c r="I119" s="5">
        <v>1400000000</v>
      </c>
      <c r="J119" s="5">
        <v>1400000000</v>
      </c>
      <c r="K119" s="5">
        <v>1400000000</v>
      </c>
      <c r="L119" s="5">
        <v>1400000000</v>
      </c>
      <c r="M119" s="5">
        <v>1000000000</v>
      </c>
      <c r="N119" s="5">
        <v>1000000</v>
      </c>
      <c r="O119" s="5">
        <v>600000</v>
      </c>
    </row>
    <row r="121" spans="2:15" ht="15.5" x14ac:dyDescent="0.35">
      <c r="B121" t="s">
        <v>165</v>
      </c>
      <c r="C121" t="s">
        <v>166</v>
      </c>
      <c r="D121" s="5">
        <v>-63288746641</v>
      </c>
      <c r="E121" s="5">
        <v>-31256108245</v>
      </c>
      <c r="F121" s="5">
        <v>-2378515711</v>
      </c>
      <c r="G121" s="5">
        <v>-72548814168</v>
      </c>
      <c r="I121" s="5">
        <v>-33934427060</v>
      </c>
      <c r="J121" s="5">
        <v>-20237096265</v>
      </c>
      <c r="K121" s="5">
        <v>17895035014</v>
      </c>
      <c r="L121" s="5">
        <v>-37728850376</v>
      </c>
      <c r="M121" s="5">
        <v>1413979899</v>
      </c>
      <c r="N121" s="5">
        <v>73084067411</v>
      </c>
      <c r="O121" s="5">
        <v>39738410312</v>
      </c>
    </row>
    <row r="122" spans="2:15" ht="15.5" x14ac:dyDescent="0.35">
      <c r="C122" t="s">
        <v>167</v>
      </c>
      <c r="D122" s="5">
        <v>14994814520</v>
      </c>
      <c r="E122" s="5">
        <v>75566742280</v>
      </c>
      <c r="F122" s="5">
        <v>43658577000</v>
      </c>
      <c r="G122" s="5">
        <v>147668065342</v>
      </c>
      <c r="I122" s="5">
        <v>513016281837</v>
      </c>
      <c r="J122" s="5">
        <v>46784738801</v>
      </c>
      <c r="K122" s="5">
        <v>183051286608</v>
      </c>
      <c r="L122" s="5">
        <v>263817026518</v>
      </c>
      <c r="M122" s="5">
        <v>326414662449</v>
      </c>
      <c r="N122" s="5">
        <v>209702419422</v>
      </c>
      <c r="O122" s="5">
        <v>79551733081</v>
      </c>
    </row>
    <row r="123" spans="2:15" ht="15.5" x14ac:dyDescent="0.35">
      <c r="C123" t="s">
        <v>519</v>
      </c>
      <c r="D123" s="5">
        <v>-67372809573</v>
      </c>
      <c r="E123" s="5">
        <v>-94068116810</v>
      </c>
      <c r="F123" s="5">
        <v>-30183049150</v>
      </c>
      <c r="G123" s="5">
        <v>256462575660</v>
      </c>
      <c r="I123" s="5">
        <v>-21127101019</v>
      </c>
      <c r="J123" s="5">
        <v>-3424169530</v>
      </c>
      <c r="K123" s="5">
        <v>-22624446333</v>
      </c>
      <c r="L123" s="5">
        <v>-22624446333</v>
      </c>
      <c r="M123" s="5">
        <v>-20372818141</v>
      </c>
      <c r="N123" s="5">
        <v>-11360737181</v>
      </c>
      <c r="O123" s="5">
        <v>-4086328197</v>
      </c>
    </row>
    <row r="124" spans="2:15" ht="15.5" x14ac:dyDescent="0.35">
      <c r="C124" t="s">
        <v>170</v>
      </c>
      <c r="D124" s="5">
        <v>-8652476148</v>
      </c>
      <c r="E124" s="5">
        <v>-2722083750</v>
      </c>
      <c r="F124" s="5">
        <v>-4361933131</v>
      </c>
      <c r="G124" s="5">
        <v>-308984855752</v>
      </c>
      <c r="I124" s="5">
        <v>-332975790393</v>
      </c>
      <c r="J124" s="5">
        <v>-52002455733</v>
      </c>
      <c r="K124" s="5">
        <v>-125420166693</v>
      </c>
      <c r="L124" s="5">
        <v>-265052950559</v>
      </c>
      <c r="M124" s="5">
        <v>-290649093783</v>
      </c>
      <c r="N124" s="5">
        <v>-125622184827</v>
      </c>
      <c r="O124" s="5">
        <v>-35421246068</v>
      </c>
    </row>
    <row r="125" spans="2:15" ht="15.5" x14ac:dyDescent="0.35">
      <c r="C125" t="s">
        <v>328</v>
      </c>
      <c r="G125" s="5">
        <v>-118335148796</v>
      </c>
      <c r="I125" s="5">
        <v>-118335148796</v>
      </c>
    </row>
    <row r="126" spans="2:15" ht="15.5" x14ac:dyDescent="0.35">
      <c r="C126" t="s">
        <v>2218</v>
      </c>
      <c r="G126" s="5">
        <v>-35499705114</v>
      </c>
      <c r="I126" s="5">
        <v>-35499705114</v>
      </c>
    </row>
    <row r="127" spans="2:15" ht="15.5" x14ac:dyDescent="0.35">
      <c r="C127" t="s">
        <v>520</v>
      </c>
      <c r="D127" s="5">
        <v>-4503407538</v>
      </c>
      <c r="E127" s="5">
        <v>-4942030114</v>
      </c>
      <c r="F127" s="5">
        <v>-5078036612</v>
      </c>
      <c r="G127" s="5">
        <v>-18029654411</v>
      </c>
      <c r="I127" s="5">
        <v>-31257290623</v>
      </c>
      <c r="J127" s="5">
        <v>-9104553830</v>
      </c>
      <c r="K127" s="5">
        <v>-14610718945</v>
      </c>
      <c r="L127" s="5">
        <v>-9815052877</v>
      </c>
      <c r="M127" s="5">
        <v>-10075935938</v>
      </c>
      <c r="N127" s="5">
        <v>2540572091</v>
      </c>
      <c r="O127" s="5">
        <v>-305748504</v>
      </c>
    </row>
    <row r="128" spans="2:15" ht="15.5" x14ac:dyDescent="0.35">
      <c r="C128" t="s">
        <v>171</v>
      </c>
      <c r="D128" s="5">
        <v>2245132098</v>
      </c>
      <c r="E128" s="5">
        <v>-5090619851</v>
      </c>
      <c r="F128" s="5">
        <v>-6414073818</v>
      </c>
      <c r="G128" s="5">
        <v>4169908903</v>
      </c>
      <c r="I128" s="5">
        <v>-7755672952</v>
      </c>
      <c r="J128" s="5">
        <v>-2490655973</v>
      </c>
      <c r="K128" s="5">
        <v>-2500919623</v>
      </c>
      <c r="L128" s="5">
        <v>-4053427125</v>
      </c>
      <c r="M128" s="5">
        <v>-3902834688</v>
      </c>
      <c r="N128" s="5">
        <v>-2176002094</v>
      </c>
    </row>
    <row r="129" spans="3:15" ht="15.5" x14ac:dyDescent="0.35">
      <c r="C129" t="s">
        <v>172</v>
      </c>
      <c r="D129" s="5">
        <v>54699586904</v>
      </c>
      <c r="E129" s="5">
        <v>11757432477</v>
      </c>
      <c r="F129" s="5">
        <v>-9450307570</v>
      </c>
      <c r="G129" s="5">
        <v>59472812863</v>
      </c>
      <c r="I129" s="5">
        <v>54104293607</v>
      </c>
      <c r="J129" s="5">
        <v>27321791415</v>
      </c>
      <c r="K129" s="5">
        <v>-24330228591</v>
      </c>
      <c r="L129" s="5">
        <v>232762633820</v>
      </c>
      <c r="M129" s="5">
        <v>139344130220</v>
      </c>
      <c r="N129" s="5">
        <v>53002369501</v>
      </c>
      <c r="O129" s="5">
        <v>-12112119646</v>
      </c>
    </row>
    <row r="130" spans="3:15" ht="15.5" x14ac:dyDescent="0.35">
      <c r="C130" t="s">
        <v>173</v>
      </c>
      <c r="D130" s="5">
        <v>8280411232</v>
      </c>
      <c r="E130" s="5">
        <v>14337063665</v>
      </c>
      <c r="F130" s="5">
        <v>2943386582</v>
      </c>
      <c r="G130" s="5">
        <v>-5868454803</v>
      </c>
      <c r="I130" s="5">
        <v>-6798360188</v>
      </c>
      <c r="J130" s="5">
        <v>-6941754433</v>
      </c>
      <c r="K130" s="5">
        <v>-39652789852</v>
      </c>
      <c r="L130" s="5">
        <v>-190262081982</v>
      </c>
      <c r="M130" s="5">
        <v>-113203875200</v>
      </c>
      <c r="N130" s="5">
        <v>-122812057758</v>
      </c>
      <c r="O130" s="5">
        <v>-23118766870</v>
      </c>
    </row>
    <row r="131" spans="3:15" ht="15.5" x14ac:dyDescent="0.35">
      <c r="C131" t="s">
        <v>175</v>
      </c>
      <c r="D131" s="5">
        <v>2899019214</v>
      </c>
      <c r="E131" s="5">
        <v>2866208873</v>
      </c>
      <c r="F131" s="5">
        <v>2593854699</v>
      </c>
      <c r="G131" s="5">
        <v>-9652331112</v>
      </c>
      <c r="I131" s="5">
        <v>-6994160188</v>
      </c>
      <c r="J131" s="5">
        <v>-6943584501</v>
      </c>
      <c r="K131" s="5">
        <v>-20756018808</v>
      </c>
      <c r="L131" s="5">
        <v>-112221759716</v>
      </c>
      <c r="M131" s="5">
        <v>-102402503700</v>
      </c>
      <c r="N131" s="5">
        <v>-43026815369</v>
      </c>
      <c r="O131" s="5">
        <v>-11439235686</v>
      </c>
    </row>
    <row r="132" spans="3:15" ht="15.5" x14ac:dyDescent="0.35">
      <c r="C132" t="s">
        <v>337</v>
      </c>
      <c r="J132" s="5">
        <v>-500000</v>
      </c>
    </row>
    <row r="133" spans="3:15" ht="15.5" x14ac:dyDescent="0.35">
      <c r="C133" t="s">
        <v>1880</v>
      </c>
      <c r="E133" s="5">
        <v>-844322372</v>
      </c>
      <c r="K133" s="5">
        <v>-17678949151</v>
      </c>
      <c r="L133" s="5">
        <v>51291746194</v>
      </c>
      <c r="M133" s="5">
        <v>-14793046100</v>
      </c>
      <c r="N133" s="5">
        <v>-79839038461</v>
      </c>
      <c r="O133" s="5">
        <v>-14802902144</v>
      </c>
    </row>
    <row r="134" spans="3:15" ht="15.5" x14ac:dyDescent="0.35">
      <c r="C134" t="s">
        <v>335</v>
      </c>
      <c r="D134" s="5">
        <v>-11675106812</v>
      </c>
      <c r="E134" s="5">
        <v>11675106812</v>
      </c>
      <c r="G134" s="5">
        <v>195800000</v>
      </c>
      <c r="I134" s="5">
        <v>195800000</v>
      </c>
      <c r="K134" s="5">
        <v>935000000</v>
      </c>
      <c r="O134" s="5">
        <v>2090103487</v>
      </c>
    </row>
    <row r="135" spans="3:15" ht="15.5" x14ac:dyDescent="0.35">
      <c r="C135" t="s">
        <v>801</v>
      </c>
      <c r="D135" s="5">
        <v>694116971</v>
      </c>
      <c r="E135" s="5">
        <v>-349531883</v>
      </c>
      <c r="F135" s="5">
        <v>349531883</v>
      </c>
      <c r="J135" s="5">
        <v>-247669932</v>
      </c>
      <c r="K135" s="5">
        <v>-2152821893</v>
      </c>
      <c r="L135" s="5">
        <v>-122176922884</v>
      </c>
    </row>
    <row r="136" spans="3:15" ht="15.5" x14ac:dyDescent="0.35">
      <c r="C136" t="s">
        <v>2310</v>
      </c>
      <c r="D136" s="5">
        <v>-530779323</v>
      </c>
      <c r="E136" s="5">
        <v>530779323</v>
      </c>
    </row>
    <row r="137" spans="3:15" ht="15.5" x14ac:dyDescent="0.35">
      <c r="C137" t="s">
        <v>2047</v>
      </c>
      <c r="D137" s="5">
        <v>16938319034</v>
      </c>
    </row>
    <row r="138" spans="3:15" ht="15.5" x14ac:dyDescent="0.35">
      <c r="C138" t="s">
        <v>476</v>
      </c>
      <c r="O138" s="5">
        <v>-875000000</v>
      </c>
    </row>
    <row r="139" spans="3:15" ht="15.5" x14ac:dyDescent="0.35">
      <c r="C139" t="s">
        <v>1600</v>
      </c>
    </row>
    <row r="140" spans="3:15" ht="15.5" x14ac:dyDescent="0.35">
      <c r="C140" t="s">
        <v>2311</v>
      </c>
      <c r="D140" s="5">
        <v>-45157852</v>
      </c>
      <c r="E140" s="5">
        <v>458822912</v>
      </c>
      <c r="G140" s="5">
        <v>3588076309</v>
      </c>
      <c r="J140" s="5">
        <v>250000000</v>
      </c>
      <c r="L140" s="5">
        <v>-7155145576</v>
      </c>
      <c r="M140" s="5">
        <v>3991674600</v>
      </c>
      <c r="N140" s="5">
        <v>53796072</v>
      </c>
      <c r="O140" s="5">
        <v>1908267473</v>
      </c>
    </row>
    <row r="141" spans="3:15" ht="15.5" x14ac:dyDescent="0.35">
      <c r="C141" t="s">
        <v>189</v>
      </c>
      <c r="D141" s="5">
        <v>54699586904</v>
      </c>
      <c r="E141" s="5">
        <v>11757432477</v>
      </c>
      <c r="F141" s="5">
        <v>-9450307570</v>
      </c>
      <c r="G141" s="5">
        <v>59472812863</v>
      </c>
      <c r="I141" s="5">
        <v>54104293607</v>
      </c>
      <c r="J141" s="5">
        <v>27321791415</v>
      </c>
      <c r="K141" s="5">
        <v>-24330228591</v>
      </c>
      <c r="L141" s="5">
        <v>232762633820</v>
      </c>
      <c r="M141" s="5">
        <v>139344130220</v>
      </c>
      <c r="N141" s="5">
        <v>53002369501</v>
      </c>
      <c r="O141" s="5">
        <v>-12112119646</v>
      </c>
    </row>
    <row r="142" spans="3:15" ht="15.5" x14ac:dyDescent="0.35">
      <c r="C142" t="s">
        <v>1450</v>
      </c>
      <c r="M142" s="5">
        <v>160000000000</v>
      </c>
      <c r="N142" s="5">
        <v>40000000000</v>
      </c>
      <c r="O142" s="5">
        <v>54000000000</v>
      </c>
    </row>
    <row r="143" spans="3:15" ht="15.5" x14ac:dyDescent="0.35">
      <c r="C143" t="s">
        <v>202</v>
      </c>
      <c r="D143" s="5">
        <v>-3003118488</v>
      </c>
      <c r="E143" s="5">
        <v>-6336210771</v>
      </c>
      <c r="F143" s="5">
        <v>-14240108350</v>
      </c>
      <c r="G143" s="5">
        <v>-9624135975</v>
      </c>
      <c r="I143" s="5">
        <v>-13837796810</v>
      </c>
      <c r="J143" s="5">
        <v>3207350300</v>
      </c>
      <c r="K143" s="5">
        <v>-29977600206</v>
      </c>
      <c r="L143" s="5">
        <v>179838212862</v>
      </c>
      <c r="M143" s="5">
        <v>-51505570292</v>
      </c>
      <c r="N143" s="5">
        <v>60649709457</v>
      </c>
      <c r="O143" s="5">
        <v>-13886227179</v>
      </c>
    </row>
    <row r="144" spans="3:15" ht="15.5" x14ac:dyDescent="0.35">
      <c r="C144" t="s">
        <v>1302</v>
      </c>
      <c r="G144" s="5">
        <v>-4231666351</v>
      </c>
      <c r="I144" s="5">
        <v>-4231666351</v>
      </c>
      <c r="J144" s="5">
        <v>2823191407</v>
      </c>
      <c r="K144" s="5">
        <v>-5664493490</v>
      </c>
      <c r="L144" s="5">
        <v>62164496120</v>
      </c>
      <c r="M144" s="5">
        <v>42176758791</v>
      </c>
    </row>
    <row r="145" spans="2:15" ht="15.5" x14ac:dyDescent="0.35">
      <c r="C145" t="s">
        <v>1186</v>
      </c>
      <c r="D145" s="5">
        <v>-357941959</v>
      </c>
      <c r="E145" s="5">
        <v>-771789777</v>
      </c>
      <c r="F145" s="5">
        <v>-5135907708</v>
      </c>
      <c r="G145" s="5">
        <v>2353380646</v>
      </c>
      <c r="O145" s="5">
        <v>-51084000</v>
      </c>
    </row>
    <row r="146" spans="2:15" ht="15.5" x14ac:dyDescent="0.35">
      <c r="C146" t="s">
        <v>2312</v>
      </c>
      <c r="M146" s="5">
        <v>-8051474607</v>
      </c>
    </row>
    <row r="147" spans="2:15" ht="15.5" x14ac:dyDescent="0.35">
      <c r="C147" t="s">
        <v>1722</v>
      </c>
      <c r="D147" s="5">
        <v>-18192311369</v>
      </c>
      <c r="E147" s="5">
        <v>18192311369</v>
      </c>
    </row>
    <row r="148" spans="2:15" ht="15.5" x14ac:dyDescent="0.35">
      <c r="C148" t="s">
        <v>769</v>
      </c>
      <c r="D148" s="5">
        <v>3609029440</v>
      </c>
      <c r="E148" s="5">
        <v>673121656</v>
      </c>
      <c r="F148" s="5">
        <v>9925708488</v>
      </c>
      <c r="G148" s="5">
        <v>-10623064121</v>
      </c>
      <c r="I148" s="5">
        <v>-9424541896</v>
      </c>
      <c r="J148" s="5">
        <v>21291249708</v>
      </c>
      <c r="K148" s="5">
        <v>11311865105</v>
      </c>
      <c r="L148" s="5">
        <v>-9240075162</v>
      </c>
      <c r="M148" s="5">
        <v>-3275583672</v>
      </c>
      <c r="N148" s="5">
        <v>-47647339956</v>
      </c>
      <c r="O148" s="5">
        <v>-55905808467</v>
      </c>
    </row>
    <row r="149" spans="2:15" ht="15.5" x14ac:dyDescent="0.35">
      <c r="C149" t="s">
        <v>1249</v>
      </c>
      <c r="O149" s="5">
        <v>3731000000</v>
      </c>
    </row>
    <row r="150" spans="2:15" ht="15.5" x14ac:dyDescent="0.35">
      <c r="C150" t="s">
        <v>2313</v>
      </c>
    </row>
    <row r="151" spans="2:15" ht="15.5" x14ac:dyDescent="0.35">
      <c r="C151" t="s">
        <v>226</v>
      </c>
      <c r="D151" s="5">
        <v>-308748505</v>
      </c>
      <c r="E151" s="5">
        <v>-5161612103</v>
      </c>
      <c r="F151" s="5">
        <v>-8885436699</v>
      </c>
      <c r="G151" s="5">
        <v>-18944456108</v>
      </c>
      <c r="I151" s="5">
        <v>13371506359</v>
      </c>
      <c r="J151" s="5">
        <v>142940717</v>
      </c>
      <c r="K151" s="5">
        <v>-46087983429</v>
      </c>
      <c r="L151" s="5">
        <v>4771701462</v>
      </c>
      <c r="M151" s="5">
        <v>27554234919</v>
      </c>
      <c r="N151" s="5">
        <v>3274379154</v>
      </c>
      <c r="O151" s="5">
        <v>4507523796</v>
      </c>
    </row>
    <row r="152" spans="2:15" ht="15.5" x14ac:dyDescent="0.35">
      <c r="C152" t="s">
        <v>227</v>
      </c>
      <c r="F152" s="5">
        <v>15314049786</v>
      </c>
      <c r="I152" s="5">
        <v>1942543427</v>
      </c>
      <c r="J152" s="5">
        <v>1799602710</v>
      </c>
      <c r="K152" s="5">
        <v>47887586139</v>
      </c>
      <c r="L152" s="5">
        <v>43115884677</v>
      </c>
      <c r="M152" s="5">
        <v>15561649758</v>
      </c>
      <c r="N152" s="5">
        <v>12287270604</v>
      </c>
      <c r="O152" s="5">
        <v>7779746808</v>
      </c>
    </row>
    <row r="153" spans="2:15" ht="15.5" x14ac:dyDescent="0.35">
      <c r="C153" t="s">
        <v>229</v>
      </c>
      <c r="D153" s="5">
        <v>-308748505</v>
      </c>
      <c r="E153" s="5">
        <v>-5161612103</v>
      </c>
      <c r="F153" s="5">
        <v>6428613087</v>
      </c>
      <c r="G153" s="5">
        <v>-18944456108</v>
      </c>
      <c r="I153" s="5">
        <v>15314049786</v>
      </c>
      <c r="J153" s="5">
        <v>1942543427</v>
      </c>
      <c r="K153" s="5">
        <v>1799602710</v>
      </c>
      <c r="L153" s="5">
        <v>47887586139</v>
      </c>
      <c r="M153" s="5">
        <v>43115884677</v>
      </c>
      <c r="N153" s="5">
        <v>15561649758</v>
      </c>
      <c r="O153" s="5">
        <v>12287270604</v>
      </c>
    </row>
    <row r="155" spans="2:15" ht="15.5" x14ac:dyDescent="0.35">
      <c r="B155" t="s">
        <v>230</v>
      </c>
      <c r="C155" t="s">
        <v>12</v>
      </c>
      <c r="D155" s="5">
        <v>1400000000</v>
      </c>
      <c r="E155" s="5">
        <v>1400000000</v>
      </c>
      <c r="F155" s="5">
        <v>1400000000</v>
      </c>
      <c r="G155" s="5">
        <v>1400000000</v>
      </c>
      <c r="I155" s="5">
        <v>1400000000</v>
      </c>
      <c r="J155" s="5">
        <v>1400000000</v>
      </c>
      <c r="K155" s="5">
        <v>1400000000</v>
      </c>
      <c r="L155" s="5">
        <v>1400000000</v>
      </c>
      <c r="M155" s="5">
        <v>1000000000</v>
      </c>
      <c r="N155" s="5">
        <v>0</v>
      </c>
      <c r="O155" s="5">
        <v>0</v>
      </c>
    </row>
    <row r="156" spans="2:15" ht="15.5" x14ac:dyDescent="0.35">
      <c r="C156" t="s">
        <v>231</v>
      </c>
      <c r="D156" s="6">
        <v>-38.04</v>
      </c>
      <c r="E156" s="6">
        <v>-26.76</v>
      </c>
      <c r="F156" s="6">
        <v>-26.17</v>
      </c>
      <c r="G156" s="6">
        <v>-39.119999999999997</v>
      </c>
    </row>
    <row r="157" spans="2:15" ht="15.5" x14ac:dyDescent="0.35">
      <c r="C157" t="s">
        <v>232</v>
      </c>
      <c r="D157" s="6">
        <v>-1.31</v>
      </c>
      <c r="E157" s="6">
        <v>-2.02</v>
      </c>
      <c r="F157" s="6">
        <v>-2.52</v>
      </c>
      <c r="G157" s="6">
        <v>-2.2799999999999998</v>
      </c>
    </row>
    <row r="158" spans="2:15" ht="15.5" x14ac:dyDescent="0.35">
      <c r="C158" t="s">
        <v>67</v>
      </c>
      <c r="D158" s="6">
        <v>3.48</v>
      </c>
      <c r="E158" s="6">
        <v>0.97</v>
      </c>
      <c r="F158" s="6">
        <v>2.12</v>
      </c>
      <c r="G158" s="6">
        <v>2.3199999999999998</v>
      </c>
    </row>
    <row r="159" spans="2:15" ht="15.5" x14ac:dyDescent="0.35">
      <c r="C159" t="s">
        <v>233</v>
      </c>
      <c r="D159" s="5">
        <v>-41880000000</v>
      </c>
      <c r="E159" s="6">
        <v>-32520000000.000004</v>
      </c>
      <c r="F159" s="5">
        <v>-28360000000</v>
      </c>
      <c r="G159" s="5">
        <v>-35900000000</v>
      </c>
    </row>
    <row r="160" spans="2:15" ht="15.5" x14ac:dyDescent="0.35">
      <c r="C160" t="s">
        <v>234</v>
      </c>
      <c r="D160" s="6">
        <v>-8.4499999999999992E-2</v>
      </c>
      <c r="E160" s="6">
        <v>-5.9699999999999996E-2</v>
      </c>
      <c r="F160" s="6">
        <v>-5.33E-2</v>
      </c>
      <c r="G160" s="6">
        <v>-7.8299999999999995E-2</v>
      </c>
    </row>
    <row r="161" spans="3:7" ht="15.5" x14ac:dyDescent="0.35">
      <c r="C161" t="s">
        <v>235</v>
      </c>
      <c r="D161" s="6">
        <v>0.31940000000000002</v>
      </c>
      <c r="E161" s="6">
        <v>0.3301</v>
      </c>
      <c r="F161" s="6">
        <v>0.4819</v>
      </c>
      <c r="G161" s="6">
        <v>1.3906000000000001</v>
      </c>
    </row>
    <row r="162" spans="3:7" ht="15.5" x14ac:dyDescent="0.35">
      <c r="C162" t="s">
        <v>236</v>
      </c>
      <c r="D162" s="6">
        <v>-0.23850000000000002</v>
      </c>
      <c r="E162" s="6">
        <v>-0.10490000000000001</v>
      </c>
      <c r="F162" s="6">
        <v>-8.1300000000000011E-2</v>
      </c>
      <c r="G162" s="6">
        <v>-0.1188</v>
      </c>
    </row>
    <row r="163" spans="3:7" ht="15.5" x14ac:dyDescent="0.35">
      <c r="C163" t="s">
        <v>237</v>
      </c>
      <c r="D163" s="6">
        <v>-23.48</v>
      </c>
    </row>
    <row r="164" spans="3:7" ht="15.5" x14ac:dyDescent="0.35">
      <c r="C164" t="s">
        <v>238</v>
      </c>
      <c r="D164" s="6">
        <v>-0.42</v>
      </c>
      <c r="E164" s="6">
        <v>-0.67</v>
      </c>
      <c r="F164" s="6">
        <v>-1.22</v>
      </c>
      <c r="G164" s="6">
        <v>-3.16</v>
      </c>
    </row>
    <row r="165" spans="3:7" ht="15.5" x14ac:dyDescent="0.35">
      <c r="C165" t="s">
        <v>239</v>
      </c>
      <c r="D165" s="6">
        <v>-119.1</v>
      </c>
      <c r="E165" s="6">
        <v>-81.06</v>
      </c>
      <c r="F165" s="6">
        <v>-54.3</v>
      </c>
      <c r="G165" s="6">
        <v>-28.13</v>
      </c>
    </row>
    <row r="166" spans="3:7" ht="15.5" x14ac:dyDescent="0.35">
      <c r="C166" t="s">
        <v>240</v>
      </c>
      <c r="D166" s="6">
        <v>-0.42</v>
      </c>
      <c r="E166" s="6">
        <v>-0.67</v>
      </c>
      <c r="F166" s="6">
        <v>-1.22</v>
      </c>
      <c r="G166" s="6">
        <v>-3.16</v>
      </c>
    </row>
    <row r="167" spans="3:7" ht="15.5" x14ac:dyDescent="0.35">
      <c r="C167" t="s">
        <v>241</v>
      </c>
      <c r="D167" s="6">
        <v>-119.1</v>
      </c>
      <c r="E167" s="6">
        <v>-81.06</v>
      </c>
      <c r="F167" s="6">
        <v>-54.3</v>
      </c>
      <c r="G167" s="6">
        <v>-28.13</v>
      </c>
    </row>
    <row r="168" spans="3:7" ht="15.5" x14ac:dyDescent="0.35">
      <c r="C168" t="s">
        <v>242</v>
      </c>
      <c r="D168" s="5">
        <v>128000000000</v>
      </c>
      <c r="E168" s="5">
        <v>87000000000</v>
      </c>
      <c r="F168" s="5">
        <v>68000000000</v>
      </c>
      <c r="G168" s="5">
        <v>35000000000</v>
      </c>
    </row>
    <row r="169" spans="3:7" ht="15.5" x14ac:dyDescent="0.35">
      <c r="C169" t="s">
        <v>243</v>
      </c>
      <c r="D169" s="5">
        <v>230000000000</v>
      </c>
      <c r="E169" s="5">
        <v>242000000000</v>
      </c>
      <c r="F169" s="5">
        <v>255000000000</v>
      </c>
      <c r="G169" s="5">
        <v>302000000000</v>
      </c>
    </row>
    <row r="170" spans="3:7" ht="15.5" x14ac:dyDescent="0.35">
      <c r="C170" t="s">
        <v>244</v>
      </c>
      <c r="D170" s="5">
        <v>-167000000000</v>
      </c>
      <c r="E170" s="5">
        <v>-113000000000</v>
      </c>
      <c r="F170" s="5">
        <v>-76000000000</v>
      </c>
      <c r="G170" s="5">
        <v>-39000000000</v>
      </c>
    </row>
    <row r="171" spans="3:7" ht="15.5" x14ac:dyDescent="0.35">
      <c r="C171" t="s">
        <v>24</v>
      </c>
      <c r="D171" s="5">
        <v>357000000000</v>
      </c>
      <c r="E171" s="5">
        <v>329000000000</v>
      </c>
      <c r="F171" s="5">
        <v>323000000000</v>
      </c>
      <c r="G171" s="5">
        <v>337000000000</v>
      </c>
    </row>
    <row r="172" spans="3:7" ht="15.5" x14ac:dyDescent="0.35">
      <c r="C172" t="s">
        <v>21</v>
      </c>
      <c r="D172" s="5">
        <v>356000000000</v>
      </c>
      <c r="E172" s="5">
        <v>328000000000</v>
      </c>
      <c r="F172" s="5">
        <v>316000000000</v>
      </c>
      <c r="G172" s="5">
        <v>321000000000</v>
      </c>
    </row>
    <row r="173" spans="3:7" ht="15.5" x14ac:dyDescent="0.35">
      <c r="C173" t="s">
        <v>245</v>
      </c>
      <c r="D173" s="5">
        <v>-185000000000</v>
      </c>
      <c r="E173" s="5">
        <v>-145000000000</v>
      </c>
      <c r="F173" s="5">
        <v>41000000000</v>
      </c>
      <c r="G173" s="5">
        <v>-51000000000</v>
      </c>
    </row>
    <row r="174" spans="3:7" ht="15.5" x14ac:dyDescent="0.35">
      <c r="C174" t="s">
        <v>246</v>
      </c>
      <c r="D174" s="5">
        <v>-63000000000</v>
      </c>
      <c r="E174" s="5">
        <v>-31000000000</v>
      </c>
      <c r="F174" s="5">
        <v>-2000000000</v>
      </c>
      <c r="G174" s="5">
        <v>-73000000000</v>
      </c>
    </row>
    <row r="175" spans="3:7" ht="15.5" x14ac:dyDescent="0.35">
      <c r="C175" t="s">
        <v>247</v>
      </c>
      <c r="D175" s="5">
        <v>4000000000</v>
      </c>
      <c r="E175" s="5">
        <v>2000000000</v>
      </c>
      <c r="F175" s="5">
        <v>3000000000</v>
      </c>
      <c r="G175" s="5">
        <v>-10000000000</v>
      </c>
    </row>
    <row r="176" spans="3:7" ht="15.5" x14ac:dyDescent="0.35">
      <c r="C176" t="s">
        <v>13</v>
      </c>
      <c r="D176" s="5">
        <v>-60000000000</v>
      </c>
      <c r="E176" s="5">
        <v>-30000000000</v>
      </c>
      <c r="F176" s="5">
        <v>1000000000</v>
      </c>
      <c r="G176" s="5">
        <v>-82000000000</v>
      </c>
    </row>
    <row r="177" spans="3:15" ht="15.5" x14ac:dyDescent="0.35">
      <c r="C177" t="s">
        <v>16</v>
      </c>
      <c r="D177" s="6">
        <v>-42.64</v>
      </c>
      <c r="E177" s="6">
        <v>-21.13</v>
      </c>
      <c r="F177" s="6">
        <v>0.4</v>
      </c>
      <c r="G177" s="6">
        <v>-58.72</v>
      </c>
    </row>
    <row r="178" spans="3:15" ht="15.5" x14ac:dyDescent="0.35">
      <c r="C178" t="s">
        <v>52</v>
      </c>
      <c r="I178" s="6">
        <v>27.88</v>
      </c>
      <c r="J178" s="6">
        <v>-118.12</v>
      </c>
      <c r="K178" s="6">
        <v>-75.92</v>
      </c>
      <c r="L178" s="6">
        <v>1.96</v>
      </c>
      <c r="M178" s="6">
        <v>22.3</v>
      </c>
      <c r="N178" s="6">
        <v>23999.9</v>
      </c>
      <c r="O178" s="6">
        <v>-46402.93</v>
      </c>
    </row>
    <row r="179" spans="3:15" ht="15.5" x14ac:dyDescent="0.35">
      <c r="C179" t="s">
        <v>66</v>
      </c>
      <c r="I179" s="6">
        <v>3.19</v>
      </c>
      <c r="J179" s="6">
        <v>-0.6</v>
      </c>
      <c r="K179" s="6">
        <v>-1.98</v>
      </c>
      <c r="L179" s="6">
        <v>87.76</v>
      </c>
      <c r="M179" s="6">
        <v>107.62</v>
      </c>
      <c r="N179" s="5">
        <v>0</v>
      </c>
      <c r="O179" s="5">
        <v>0</v>
      </c>
    </row>
    <row r="180" spans="3:15" ht="15.5" x14ac:dyDescent="0.35">
      <c r="C180" t="s">
        <v>69</v>
      </c>
      <c r="I180" s="6">
        <v>0.27</v>
      </c>
      <c r="J180" s="6">
        <v>2.2799999999999998</v>
      </c>
      <c r="K180" s="6">
        <v>1.23</v>
      </c>
      <c r="L180" s="6">
        <v>0.89</v>
      </c>
      <c r="M180" s="6">
        <v>8.81</v>
      </c>
      <c r="N180" s="5">
        <v>0</v>
      </c>
      <c r="O180" s="5">
        <v>0</v>
      </c>
    </row>
    <row r="181" spans="3:15" ht="15.5" x14ac:dyDescent="0.35">
      <c r="C181" t="s">
        <v>248</v>
      </c>
      <c r="I181" s="5">
        <v>93070000000</v>
      </c>
      <c r="J181" s="5">
        <v>-147360000000</v>
      </c>
      <c r="K181" s="5">
        <v>-71620000000</v>
      </c>
      <c r="L181" s="5">
        <v>37130000000</v>
      </c>
      <c r="M181" s="5">
        <v>51970000000</v>
      </c>
    </row>
    <row r="182" spans="3:15" ht="15.5" x14ac:dyDescent="0.35">
      <c r="C182" t="s">
        <v>249</v>
      </c>
      <c r="I182" s="6">
        <v>5.5800000000000002E-2</v>
      </c>
      <c r="J182" s="6">
        <v>-0.31590000000000001</v>
      </c>
      <c r="K182" s="6">
        <v>-0.152</v>
      </c>
      <c r="L182" s="6">
        <v>3.2000000000000002E-3</v>
      </c>
      <c r="M182" s="6">
        <v>4.1500000000000002E-2</v>
      </c>
      <c r="N182" s="6">
        <v>6.5599999999999992E-2</v>
      </c>
      <c r="O182" s="6">
        <v>-0.14230000000000001</v>
      </c>
    </row>
    <row r="183" spans="3:15" ht="15.5" x14ac:dyDescent="0.35">
      <c r="C183" t="s">
        <v>250</v>
      </c>
      <c r="I183" s="6">
        <v>-0.99099999999999999</v>
      </c>
      <c r="J183" s="6">
        <v>2.1196000000000002</v>
      </c>
      <c r="K183" s="6">
        <v>-1.2165000000000001</v>
      </c>
      <c r="L183" s="6">
        <v>1.4199999999999999E-2</v>
      </c>
      <c r="M183" s="6">
        <v>0.1168</v>
      </c>
      <c r="N183" s="6">
        <v>1.4553</v>
      </c>
      <c r="O183" s="6">
        <v>0.60429999999999995</v>
      </c>
    </row>
    <row r="184" spans="3:15" ht="15.5" x14ac:dyDescent="0.35">
      <c r="C184" t="s">
        <v>251</v>
      </c>
      <c r="I184" s="6">
        <v>0.22559999999999999</v>
      </c>
      <c r="J184" s="6">
        <v>-0.42340000000000005</v>
      </c>
      <c r="K184" s="6">
        <v>-0.16350000000000001</v>
      </c>
      <c r="L184" s="6">
        <v>3.2599999999999997E-2</v>
      </c>
      <c r="M184" s="6">
        <v>0.16250000000000001</v>
      </c>
      <c r="N184" s="6">
        <v>0.59360000000000002</v>
      </c>
      <c r="O184" s="6">
        <v>0.50600000000000001</v>
      </c>
    </row>
    <row r="185" spans="3:15" ht="15.5" x14ac:dyDescent="0.35">
      <c r="C185" t="s">
        <v>252</v>
      </c>
    </row>
    <row r="186" spans="3:15" ht="15.5" x14ac:dyDescent="0.35">
      <c r="C186" t="s">
        <v>63</v>
      </c>
      <c r="I186" s="6">
        <v>-3.16</v>
      </c>
      <c r="J186" s="6">
        <v>-1.27</v>
      </c>
      <c r="K186" s="6">
        <v>2.4</v>
      </c>
      <c r="L186" s="6">
        <v>1.25</v>
      </c>
      <c r="M186" s="6">
        <v>12.57</v>
      </c>
      <c r="N186" s="5">
        <v>0</v>
      </c>
      <c r="O186" s="5">
        <v>0</v>
      </c>
    </row>
    <row r="187" spans="3:15" ht="15.5" x14ac:dyDescent="0.35">
      <c r="C187" t="s">
        <v>60</v>
      </c>
      <c r="I187" s="6">
        <v>-28.13</v>
      </c>
      <c r="J187" s="6">
        <v>-55.73</v>
      </c>
      <c r="K187" s="6">
        <v>62.41</v>
      </c>
      <c r="L187" s="6">
        <v>138.12</v>
      </c>
      <c r="M187" s="6">
        <v>190.87</v>
      </c>
      <c r="N187" s="6">
        <v>16491.93</v>
      </c>
      <c r="O187" s="6">
        <v>-76791.67</v>
      </c>
    </row>
    <row r="188" spans="3:15" ht="15.5" x14ac:dyDescent="0.35">
      <c r="C188" t="s">
        <v>253</v>
      </c>
      <c r="I188" s="6">
        <v>-3.16</v>
      </c>
      <c r="J188" s="6">
        <v>-1.27</v>
      </c>
      <c r="K188" s="6">
        <v>2.4</v>
      </c>
      <c r="L188" s="6">
        <v>1.25</v>
      </c>
      <c r="M188" s="6">
        <v>12.57</v>
      </c>
      <c r="N188" s="5">
        <v>0</v>
      </c>
      <c r="O188" s="5">
        <v>0</v>
      </c>
    </row>
    <row r="189" spans="3:15" ht="15.5" x14ac:dyDescent="0.35">
      <c r="C189" t="s">
        <v>254</v>
      </c>
      <c r="I189" s="6">
        <v>-28.13</v>
      </c>
      <c r="J189" s="6">
        <v>-55.73</v>
      </c>
      <c r="K189" s="6">
        <v>62.41</v>
      </c>
      <c r="L189" s="6">
        <v>138.12</v>
      </c>
      <c r="M189" s="6">
        <v>190.87</v>
      </c>
      <c r="N189" s="6">
        <v>16491.93</v>
      </c>
      <c r="O189" s="6">
        <v>-76791.67</v>
      </c>
    </row>
    <row r="190" spans="3:15" ht="15.5" x14ac:dyDescent="0.35">
      <c r="C190" t="s">
        <v>255</v>
      </c>
      <c r="I190" s="5">
        <v>35000000000</v>
      </c>
      <c r="J190" s="5">
        <v>99000000000</v>
      </c>
      <c r="K190" s="5">
        <v>82000000000</v>
      </c>
      <c r="L190" s="5">
        <v>70000000000</v>
      </c>
      <c r="M190" s="5">
        <v>15000000000</v>
      </c>
      <c r="N190" s="5">
        <v>50000000000</v>
      </c>
    </row>
    <row r="191" spans="3:15" ht="15.5" x14ac:dyDescent="0.35">
      <c r="C191" t="s">
        <v>256</v>
      </c>
      <c r="I191" s="5">
        <v>302000000000</v>
      </c>
      <c r="J191" s="5">
        <v>112000000000</v>
      </c>
      <c r="K191" s="5">
        <v>115000000000</v>
      </c>
      <c r="L191" s="5">
        <v>176000000000</v>
      </c>
      <c r="M191" s="5">
        <v>8000000000</v>
      </c>
      <c r="N191" s="5">
        <v>25000000000</v>
      </c>
    </row>
    <row r="192" spans="3:15" ht="15.5" x14ac:dyDescent="0.35">
      <c r="C192" t="s">
        <v>26</v>
      </c>
      <c r="I192" s="5">
        <v>337000000000</v>
      </c>
      <c r="J192" s="5">
        <v>211000000000</v>
      </c>
      <c r="K192" s="5">
        <v>197000000000</v>
      </c>
      <c r="L192" s="5">
        <v>247000000000</v>
      </c>
      <c r="M192" s="5">
        <v>23000000000</v>
      </c>
      <c r="N192" s="5">
        <v>75000000000</v>
      </c>
    </row>
    <row r="193" spans="2:15" ht="15.5" x14ac:dyDescent="0.35">
      <c r="C193" t="s">
        <v>23</v>
      </c>
      <c r="I193" s="5">
        <v>321000000000</v>
      </c>
      <c r="J193" s="5">
        <v>209000000000</v>
      </c>
      <c r="K193" s="5">
        <v>196000000000</v>
      </c>
      <c r="L193" s="5">
        <v>199000000000</v>
      </c>
      <c r="M193" s="5">
        <v>-20000000000</v>
      </c>
      <c r="N193" s="5">
        <v>59000000000</v>
      </c>
      <c r="O193" s="5">
        <v>-12000000000</v>
      </c>
    </row>
    <row r="194" spans="2:15" ht="15.5" x14ac:dyDescent="0.35">
      <c r="C194" t="s">
        <v>257</v>
      </c>
      <c r="I194" s="5">
        <v>-51000000000</v>
      </c>
      <c r="J194" s="5">
        <v>-124000000000</v>
      </c>
      <c r="K194" s="5">
        <v>-94000000000</v>
      </c>
      <c r="L194" s="5">
        <v>78000000000</v>
      </c>
      <c r="M194" s="5">
        <v>-40000000000</v>
      </c>
      <c r="N194" s="5">
        <v>-138000000000</v>
      </c>
      <c r="O194" s="5">
        <v>-205000000000</v>
      </c>
    </row>
    <row r="195" spans="2:15" ht="15.5" x14ac:dyDescent="0.35">
      <c r="C195" t="s">
        <v>258</v>
      </c>
      <c r="I195" s="5">
        <v>-34000000000</v>
      </c>
      <c r="J195" s="5">
        <v>-20000000000</v>
      </c>
      <c r="K195" s="5">
        <v>18000000000</v>
      </c>
      <c r="L195" s="5">
        <v>-38000000000</v>
      </c>
      <c r="M195" s="5">
        <v>1000000000</v>
      </c>
      <c r="N195" s="5">
        <v>73000000000</v>
      </c>
      <c r="O195" s="5">
        <v>40000000000</v>
      </c>
    </row>
    <row r="196" spans="2:15" ht="15.5" x14ac:dyDescent="0.35">
      <c r="C196" t="s">
        <v>259</v>
      </c>
      <c r="I196" s="5">
        <v>-7000000000</v>
      </c>
      <c r="J196" s="5">
        <v>-7000000000</v>
      </c>
      <c r="K196" s="5">
        <v>-41000000000</v>
      </c>
      <c r="L196" s="5">
        <v>-183000000000</v>
      </c>
      <c r="M196" s="5">
        <v>-117000000000</v>
      </c>
      <c r="N196" s="5">
        <v>-123000000000</v>
      </c>
      <c r="O196" s="5">
        <v>-26000000000</v>
      </c>
    </row>
    <row r="197" spans="2:15" ht="15.5" x14ac:dyDescent="0.35">
      <c r="C197" t="s">
        <v>15</v>
      </c>
      <c r="I197" s="5">
        <v>-41000000000</v>
      </c>
      <c r="J197" s="5">
        <v>-27000000000</v>
      </c>
      <c r="K197" s="5">
        <v>-23000000000</v>
      </c>
      <c r="L197" s="5">
        <v>-221000000000</v>
      </c>
      <c r="M197" s="5">
        <v>-116000000000</v>
      </c>
      <c r="N197" s="5">
        <v>-50000000000</v>
      </c>
      <c r="O197" s="5">
        <v>13000000000</v>
      </c>
    </row>
    <row r="198" spans="2:15" ht="15.5" x14ac:dyDescent="0.35">
      <c r="C198" t="s">
        <v>17</v>
      </c>
      <c r="I198" s="6">
        <v>-29.23</v>
      </c>
      <c r="J198" s="6">
        <v>-19.59</v>
      </c>
      <c r="K198" s="6">
        <v>-16.21</v>
      </c>
      <c r="L198" s="6">
        <v>-157.74</v>
      </c>
      <c r="M198" s="6">
        <v>-115.78</v>
      </c>
      <c r="N198" s="6">
        <v>-49781.79</v>
      </c>
      <c r="O198" s="6">
        <v>22493.79</v>
      </c>
    </row>
    <row r="200" spans="2:15" ht="15.5" x14ac:dyDescent="0.35">
      <c r="B200" t="s">
        <v>260</v>
      </c>
      <c r="C200" t="s">
        <v>261</v>
      </c>
      <c r="D200" s="5">
        <v>-53000000000</v>
      </c>
      <c r="E200" s="5">
        <v>-37000000000</v>
      </c>
      <c r="F200" s="5">
        <v>-37000000000</v>
      </c>
      <c r="G200" s="5">
        <v>-55000000000</v>
      </c>
      <c r="H200" s="5">
        <v>-170000000000</v>
      </c>
      <c r="I200" s="5">
        <v>39000000000</v>
      </c>
      <c r="J200" s="5">
        <v>-165000000000</v>
      </c>
      <c r="K200" s="5">
        <v>-106000000000</v>
      </c>
      <c r="L200" s="5">
        <v>3000000000</v>
      </c>
      <c r="M200" s="5">
        <v>22000000000</v>
      </c>
      <c r="N200" s="5">
        <v>24000000000</v>
      </c>
      <c r="O200" s="5">
        <v>-28000000000</v>
      </c>
    </row>
    <row r="201" spans="2:15" ht="15.5" x14ac:dyDescent="0.35">
      <c r="C201" t="s">
        <v>51</v>
      </c>
      <c r="D201" s="6">
        <v>-38.04</v>
      </c>
      <c r="E201" s="6">
        <v>-26.76</v>
      </c>
      <c r="F201" s="6">
        <v>-26.17</v>
      </c>
      <c r="G201" s="6">
        <v>-39.119999999999997</v>
      </c>
      <c r="H201" s="6">
        <v>-121.29</v>
      </c>
      <c r="I201" s="6">
        <v>27.88</v>
      </c>
      <c r="J201" s="6">
        <v>-118.12</v>
      </c>
      <c r="K201" s="6">
        <v>-75.92</v>
      </c>
      <c r="L201" s="6">
        <v>1.96</v>
      </c>
      <c r="M201" s="6">
        <v>15.93</v>
      </c>
      <c r="N201" s="6">
        <v>17.14</v>
      </c>
      <c r="O201" s="6">
        <v>-19.89</v>
      </c>
    </row>
    <row r="202" spans="2:15" ht="15.5" x14ac:dyDescent="0.35">
      <c r="C202" t="s">
        <v>262</v>
      </c>
      <c r="D202" s="5">
        <v>20000000000</v>
      </c>
      <c r="E202" s="5">
        <v>78000000000</v>
      </c>
      <c r="F202" s="5">
        <v>44000000000</v>
      </c>
      <c r="G202" s="5">
        <v>54000000000</v>
      </c>
      <c r="H202" s="5">
        <v>189000000000</v>
      </c>
      <c r="I202" s="5">
        <v>457000000000</v>
      </c>
      <c r="J202" s="5">
        <v>44000000000</v>
      </c>
      <c r="K202" s="5">
        <v>170000000000</v>
      </c>
      <c r="L202" s="5">
        <v>271000000000</v>
      </c>
      <c r="M202" s="5">
        <v>272000000000</v>
      </c>
      <c r="N202" s="5">
        <v>210000000000</v>
      </c>
      <c r="O202" s="5">
        <v>81000000000</v>
      </c>
    </row>
    <row r="203" spans="2:15" ht="15.5" x14ac:dyDescent="0.35">
      <c r="C203" t="s">
        <v>344</v>
      </c>
      <c r="I203" s="6">
        <v>-0.41</v>
      </c>
    </row>
    <row r="204" spans="2:15" ht="15.5" x14ac:dyDescent="0.35">
      <c r="C204" t="s">
        <v>345</v>
      </c>
      <c r="I204" s="6">
        <v>-0.38</v>
      </c>
    </row>
    <row r="205" spans="2:15" ht="15.5" x14ac:dyDescent="0.35">
      <c r="C205" t="s">
        <v>263</v>
      </c>
      <c r="I205" s="6">
        <v>6.95</v>
      </c>
    </row>
    <row r="206" spans="2:15" ht="15.5" x14ac:dyDescent="0.35">
      <c r="C206" t="s">
        <v>346</v>
      </c>
      <c r="I206" s="6">
        <v>-2.6017000000000001</v>
      </c>
    </row>
    <row r="207" spans="2:15" ht="15.5" x14ac:dyDescent="0.35">
      <c r="C207" t="s">
        <v>347</v>
      </c>
      <c r="I207" s="6">
        <v>0.36</v>
      </c>
    </row>
    <row r="208" spans="2:15" ht="15.5" x14ac:dyDescent="0.35">
      <c r="C208" t="s">
        <v>348</v>
      </c>
      <c r="I208" s="6">
        <v>-0.42</v>
      </c>
    </row>
    <row r="209" spans="3:9" ht="15.5" x14ac:dyDescent="0.35">
      <c r="C209" t="s">
        <v>349</v>
      </c>
      <c r="I209" s="6">
        <v>-0.41</v>
      </c>
    </row>
    <row r="210" spans="3:9" ht="15.5" x14ac:dyDescent="0.35">
      <c r="C210" t="s">
        <v>350</v>
      </c>
      <c r="I210" s="6">
        <v>-0.41</v>
      </c>
    </row>
    <row r="211" spans="3:9" ht="15.5" x14ac:dyDescent="0.35">
      <c r="C211" t="s">
        <v>351</v>
      </c>
      <c r="I211" s="6">
        <v>-2.5499999999999998</v>
      </c>
    </row>
    <row r="212" spans="3:9" ht="15.5" x14ac:dyDescent="0.35">
      <c r="C212" t="s">
        <v>264</v>
      </c>
      <c r="I212" s="6">
        <v>-2.7</v>
      </c>
    </row>
    <row r="213" spans="3:9" ht="15.5" x14ac:dyDescent="0.35">
      <c r="C213" t="s">
        <v>352</v>
      </c>
      <c r="I213" s="6">
        <v>-130.09</v>
      </c>
    </row>
    <row r="214" spans="3:9" ht="15.5" x14ac:dyDescent="0.35">
      <c r="C214" t="s">
        <v>353</v>
      </c>
      <c r="I214" s="6">
        <v>-121.29</v>
      </c>
    </row>
    <row r="215" spans="3:9" ht="15.5" x14ac:dyDescent="0.35">
      <c r="C215" t="s">
        <v>354</v>
      </c>
      <c r="I215" s="6">
        <v>139.82</v>
      </c>
    </row>
    <row r="216" spans="3:9" ht="15.5" x14ac:dyDescent="0.35">
      <c r="C216" t="s">
        <v>355</v>
      </c>
      <c r="D216" s="6">
        <v>0.68</v>
      </c>
    </row>
    <row r="217" spans="3:9" ht="15.5" x14ac:dyDescent="0.35">
      <c r="C217" t="s">
        <v>356</v>
      </c>
      <c r="I217" s="6">
        <v>-119.1</v>
      </c>
    </row>
    <row r="218" spans="3:9" ht="15.5" x14ac:dyDescent="0.35">
      <c r="C218" t="s">
        <v>357</v>
      </c>
      <c r="I218" s="6">
        <v>-122.08</v>
      </c>
    </row>
    <row r="219" spans="3:9" ht="15.5" x14ac:dyDescent="0.35">
      <c r="C219" t="s">
        <v>265</v>
      </c>
      <c r="D219" s="6">
        <v>0.57999999999999996</v>
      </c>
    </row>
    <row r="220" spans="3:9" ht="15.5" x14ac:dyDescent="0.35">
      <c r="C220" t="s">
        <v>266</v>
      </c>
      <c r="D220" s="6">
        <v>0.46</v>
      </c>
    </row>
    <row r="221" spans="3:9" ht="15.5" x14ac:dyDescent="0.35">
      <c r="C221" t="s">
        <v>267</v>
      </c>
      <c r="D221" s="6">
        <v>-2.14</v>
      </c>
    </row>
    <row r="222" spans="3:9" ht="15.5" x14ac:dyDescent="0.35">
      <c r="C222" t="s">
        <v>268</v>
      </c>
      <c r="D222" s="6">
        <v>-1.38</v>
      </c>
    </row>
    <row r="223" spans="3:9" ht="15.5" x14ac:dyDescent="0.35">
      <c r="C223" t="s">
        <v>269</v>
      </c>
      <c r="D223" s="6">
        <v>-4.78</v>
      </c>
    </row>
    <row r="224" spans="3:9" ht="15.5" x14ac:dyDescent="0.35">
      <c r="C224" t="s">
        <v>270</v>
      </c>
      <c r="D224" s="6">
        <v>0.56999999999999995</v>
      </c>
    </row>
    <row r="225" spans="3:9" ht="15.5" x14ac:dyDescent="0.35">
      <c r="C225" t="s">
        <v>271</v>
      </c>
      <c r="D225" s="6">
        <v>-3.78</v>
      </c>
    </row>
    <row r="226" spans="3:9" ht="15.5" x14ac:dyDescent="0.35">
      <c r="C226" t="s">
        <v>272</v>
      </c>
      <c r="I226" s="6">
        <v>-76.78</v>
      </c>
    </row>
    <row r="227" spans="3:9" ht="15.5" x14ac:dyDescent="0.35">
      <c r="C227" t="s">
        <v>13</v>
      </c>
      <c r="D227" s="5">
        <v>-60000000000</v>
      </c>
    </row>
    <row r="228" spans="3:9" ht="15.5" x14ac:dyDescent="0.35">
      <c r="C228" t="s">
        <v>358</v>
      </c>
      <c r="I228" s="6">
        <v>-6.25</v>
      </c>
    </row>
    <row r="229" spans="3:9" ht="15.5" x14ac:dyDescent="0.35">
      <c r="C229" t="s">
        <v>273</v>
      </c>
      <c r="I229" s="6">
        <v>-0.2888</v>
      </c>
    </row>
    <row r="230" spans="3:9" ht="15.5" x14ac:dyDescent="0.35">
      <c r="C230" t="s">
        <v>274</v>
      </c>
      <c r="I230" s="6">
        <v>1.0923</v>
      </c>
    </row>
    <row r="231" spans="3:9" ht="15.5" x14ac:dyDescent="0.35">
      <c r="C231" t="s">
        <v>275</v>
      </c>
      <c r="I231" s="6">
        <v>-0.77969999999999995</v>
      </c>
    </row>
    <row r="232" spans="3:9" ht="15.5" x14ac:dyDescent="0.35">
      <c r="C232" t="s">
        <v>359</v>
      </c>
      <c r="I232" s="6">
        <v>-0.82909999999999995</v>
      </c>
    </row>
    <row r="233" spans="3:9" ht="15.5" x14ac:dyDescent="0.35">
      <c r="C233" t="s">
        <v>276</v>
      </c>
      <c r="D233" s="6">
        <v>184.92</v>
      </c>
    </row>
    <row r="234" spans="3:9" ht="15.5" x14ac:dyDescent="0.35">
      <c r="C234" t="s">
        <v>277</v>
      </c>
      <c r="D234" s="6">
        <v>92.57</v>
      </c>
    </row>
    <row r="235" spans="3:9" ht="15.5" x14ac:dyDescent="0.35">
      <c r="C235" t="s">
        <v>278</v>
      </c>
      <c r="D235" s="6">
        <v>162.51</v>
      </c>
    </row>
    <row r="236" spans="3:9" ht="15.5" x14ac:dyDescent="0.35">
      <c r="C236" t="s">
        <v>279</v>
      </c>
      <c r="D236" s="6">
        <v>114.98</v>
      </c>
    </row>
    <row r="237" spans="3:9" ht="15.5" x14ac:dyDescent="0.35">
      <c r="C237" t="s">
        <v>280</v>
      </c>
      <c r="D237" s="6">
        <v>0.49</v>
      </c>
    </row>
    <row r="238" spans="3:9" ht="15.5" x14ac:dyDescent="0.35">
      <c r="C238" t="s">
        <v>281</v>
      </c>
      <c r="I238" s="6">
        <v>0.31</v>
      </c>
    </row>
    <row r="239" spans="3:9" ht="15.5" x14ac:dyDescent="0.35">
      <c r="C239" t="s">
        <v>282</v>
      </c>
      <c r="I239" s="6">
        <v>4.24</v>
      </c>
    </row>
    <row r="240" spans="3:9" ht="15.5" x14ac:dyDescent="0.35">
      <c r="C240" t="s">
        <v>47</v>
      </c>
      <c r="I240" s="5">
        <v>70000000000</v>
      </c>
    </row>
    <row r="241" spans="3:9" ht="15.5" x14ac:dyDescent="0.35">
      <c r="C241" t="s">
        <v>283</v>
      </c>
      <c r="I241" s="5">
        <v>426000000000</v>
      </c>
    </row>
    <row r="242" spans="3:9" ht="15.5" x14ac:dyDescent="0.35">
      <c r="C242" t="s">
        <v>284</v>
      </c>
      <c r="I242" s="5">
        <v>1400000000</v>
      </c>
    </row>
    <row r="243" spans="3:9" ht="15.5" x14ac:dyDescent="0.35">
      <c r="C243" t="s">
        <v>285</v>
      </c>
      <c r="I243" s="6">
        <v>0.68169999999999997</v>
      </c>
    </row>
    <row r="244" spans="3:9" ht="15.5" x14ac:dyDescent="0.35">
      <c r="C244" t="s">
        <v>286</v>
      </c>
      <c r="D244" s="6">
        <v>-1.5872999999999999</v>
      </c>
    </row>
    <row r="245" spans="3:9" ht="15.5" x14ac:dyDescent="0.35">
      <c r="C245" t="s">
        <v>287</v>
      </c>
      <c r="D245" s="6">
        <v>-2.5366</v>
      </c>
    </row>
    <row r="246" spans="3:9" ht="15.5" x14ac:dyDescent="0.35">
      <c r="C246" t="s">
        <v>288</v>
      </c>
      <c r="D246" s="6">
        <v>-2.6445999999999996</v>
      </c>
    </row>
    <row r="247" spans="3:9" ht="15.5" x14ac:dyDescent="0.35">
      <c r="C247" t="s">
        <v>453</v>
      </c>
      <c r="D247" s="6">
        <v>-0.90450000000000008</v>
      </c>
    </row>
    <row r="248" spans="3:9" ht="15.5" x14ac:dyDescent="0.35">
      <c r="C248" t="s">
        <v>289</v>
      </c>
      <c r="D248" s="6">
        <v>-1.3546</v>
      </c>
    </row>
    <row r="249" spans="3:9" ht="15.5" x14ac:dyDescent="0.35">
      <c r="C249" t="s">
        <v>360</v>
      </c>
      <c r="D249" s="6">
        <v>-1.7216</v>
      </c>
    </row>
    <row r="250" spans="3:9" ht="15.5" x14ac:dyDescent="0.35">
      <c r="C250" t="s">
        <v>293</v>
      </c>
      <c r="I250" s="5">
        <v>2</v>
      </c>
    </row>
    <row r="251" spans="3:9" ht="15.5" x14ac:dyDescent="0.35">
      <c r="C251" t="s">
        <v>294</v>
      </c>
      <c r="I251" s="6">
        <v>0.71</v>
      </c>
    </row>
    <row r="252" spans="3:9" ht="15.5" x14ac:dyDescent="0.35">
      <c r="C252" t="s">
        <v>295</v>
      </c>
      <c r="I252" s="6">
        <v>0.05</v>
      </c>
    </row>
    <row r="253" spans="3:9" ht="15.5" x14ac:dyDescent="0.35">
      <c r="C253" t="s">
        <v>296</v>
      </c>
      <c r="I253" s="6">
        <v>0.01</v>
      </c>
    </row>
    <row r="254" spans="3:9" ht="15.5" x14ac:dyDescent="0.35">
      <c r="C254" t="s">
        <v>361</v>
      </c>
      <c r="I254" s="6">
        <v>0.82</v>
      </c>
    </row>
    <row r="255" spans="3:9" ht="15.5" x14ac:dyDescent="0.35">
      <c r="C255" t="s">
        <v>297</v>
      </c>
      <c r="I255" s="5">
        <v>0</v>
      </c>
    </row>
    <row r="256" spans="3:9" ht="15.5" x14ac:dyDescent="0.35">
      <c r="C256" t="s">
        <v>298</v>
      </c>
      <c r="I256" s="6">
        <v>0.95</v>
      </c>
    </row>
    <row r="257" spans="3:9" ht="15.5" x14ac:dyDescent="0.35">
      <c r="C257" t="s">
        <v>299</v>
      </c>
      <c r="I257" s="5">
        <v>196000000000</v>
      </c>
    </row>
    <row r="258" spans="3:9" ht="15.5" x14ac:dyDescent="0.35">
      <c r="C258" t="s">
        <v>300</v>
      </c>
      <c r="I258" s="5">
        <v>-29000000000</v>
      </c>
    </row>
    <row r="259" spans="3:9" ht="15.5" x14ac:dyDescent="0.35">
      <c r="C259" t="s">
        <v>301</v>
      </c>
      <c r="I259" s="5">
        <v>-158000000000</v>
      </c>
    </row>
    <row r="260" spans="3:9" ht="15.5" x14ac:dyDescent="0.35">
      <c r="C260" t="s">
        <v>302</v>
      </c>
      <c r="I260" s="5">
        <v>-182000000000</v>
      </c>
    </row>
    <row r="261" spans="3:9" ht="15.5" x14ac:dyDescent="0.35">
      <c r="C261" t="s">
        <v>303</v>
      </c>
      <c r="D261" s="5">
        <v>1000000000</v>
      </c>
    </row>
    <row r="262" spans="3:9" ht="15.5" x14ac:dyDescent="0.35">
      <c r="C262" t="s">
        <v>304</v>
      </c>
      <c r="D262" s="5">
        <v>631000000000</v>
      </c>
    </row>
    <row r="263" spans="3:9" ht="15.5" x14ac:dyDescent="0.35">
      <c r="C263" t="s">
        <v>305</v>
      </c>
      <c r="D263" s="5">
        <v>797000000000</v>
      </c>
    </row>
    <row r="264" spans="3:9" ht="15.5" x14ac:dyDescent="0.35">
      <c r="C264" t="s">
        <v>245</v>
      </c>
      <c r="D264" s="5">
        <v>-185000000000</v>
      </c>
    </row>
    <row r="265" spans="3:9" ht="15.5" x14ac:dyDescent="0.35">
      <c r="C265" t="s">
        <v>306</v>
      </c>
      <c r="I265" s="5">
        <v>-167000000000</v>
      </c>
    </row>
    <row r="266" spans="3:9" ht="15.5" x14ac:dyDescent="0.35">
      <c r="C266" t="s">
        <v>243</v>
      </c>
      <c r="D266" s="5">
        <v>230000000000</v>
      </c>
    </row>
    <row r="267" spans="3:9" ht="15.5" x14ac:dyDescent="0.35">
      <c r="C267" t="s">
        <v>242</v>
      </c>
      <c r="D267" s="5">
        <v>128000000000</v>
      </c>
    </row>
    <row r="268" spans="3:9" ht="15.5" x14ac:dyDescent="0.35">
      <c r="C268" t="s">
        <v>24</v>
      </c>
      <c r="D268" s="5">
        <v>357000000000</v>
      </c>
    </row>
    <row r="269" spans="3:9" ht="15.5" x14ac:dyDescent="0.35">
      <c r="C269" t="s">
        <v>21</v>
      </c>
      <c r="D269" s="5">
        <v>356000000000</v>
      </c>
    </row>
    <row r="270" spans="3:9" ht="15.5" x14ac:dyDescent="0.35">
      <c r="C270" t="s">
        <v>244</v>
      </c>
      <c r="I270" s="5">
        <v>-167000000000</v>
      </c>
    </row>
    <row r="271" spans="3:9" ht="15.5" x14ac:dyDescent="0.35">
      <c r="C271" t="s">
        <v>307</v>
      </c>
      <c r="I271" s="5">
        <v>-169000000000</v>
      </c>
    </row>
    <row r="272" spans="3:9" ht="15.5" x14ac:dyDescent="0.35">
      <c r="C272" t="s">
        <v>308</v>
      </c>
      <c r="I272" s="5">
        <v>20000000000</v>
      </c>
    </row>
    <row r="273" spans="3:9" ht="15.5" x14ac:dyDescent="0.35">
      <c r="C273" t="s">
        <v>309</v>
      </c>
      <c r="I273" s="5">
        <v>116000000000</v>
      </c>
    </row>
    <row r="274" spans="3:9" ht="15.5" x14ac:dyDescent="0.35">
      <c r="C274" t="s">
        <v>310</v>
      </c>
      <c r="I274" s="5">
        <v>-1000000000</v>
      </c>
    </row>
    <row r="275" spans="3:9" ht="15.5" x14ac:dyDescent="0.35">
      <c r="C275" t="s">
        <v>311</v>
      </c>
      <c r="I275" s="5">
        <v>-171000000000</v>
      </c>
    </row>
  </sheetData>
  <pageMargins left="0.7" right="0.7" top="0.75" bottom="0.75" header="0.3" footer="0.3"/>
  <ignoredErrors>
    <ignoredError sqref="A1:O276" numberStoredAsText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Q12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2314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2315</v>
      </c>
      <c r="D2" s="2" vm="614">
        <f ca="1">IFERROR(_xlfn.STOCKHISTORY("XIDX:" &amp; $C$1, D3, , 0, 0, 1), "Libur")</f>
        <v>188</v>
      </c>
      <c r="E2" s="2" vm="47">
        <f ca="1">IFERROR(_xlfn.STOCKHISTORY("XIDX:" &amp; $C$1, E3, , 0, 0, 1), "Libur")</f>
        <v>174</v>
      </c>
      <c r="H2" s="2" vm="47">
        <f ca="1">IFERROR(INDEX(D2:G2,COUNT(D2:G2)),"")</f>
        <v>174</v>
      </c>
      <c r="I2" s="2" vm="54">
        <f t="shared" ref="I2:Q2" ca="1" si="0">IFERROR(_xlfn.STOCKHISTORY("XIDX:" &amp; $C$1, I1, , 0, 0, 1), "Libur")</f>
        <v>220</v>
      </c>
      <c r="J2" s="2" vm="111">
        <f t="shared" ca="1" si="0"/>
        <v>270</v>
      </c>
      <c r="K2" s="2" vm="615">
        <f t="shared" ca="1" si="0"/>
        <v>404</v>
      </c>
      <c r="L2" s="2" vm="478">
        <f t="shared" ca="1" si="0"/>
        <v>280</v>
      </c>
      <c r="M2" s="2" vm="203">
        <f t="shared" ca="1" si="0"/>
        <v>326</v>
      </c>
      <c r="N2" s="2" vm="604">
        <f t="shared" ca="1" si="0"/>
        <v>216</v>
      </c>
      <c r="O2" s="2" vm="46">
        <f t="shared" ca="1" si="0"/>
        <v>210</v>
      </c>
      <c r="P2" s="2" vm="616">
        <f t="shared" ca="1" si="0"/>
        <v>121</v>
      </c>
      <c r="Q2" s="2" t="str">
        <f t="shared" ca="1" si="0"/>
        <v>Libur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 t="str">
        <f>IFERROR(INDEX(D51:D500,MATCH($C$4,$C$51:$C$500,0)),"")</f>
        <v/>
      </c>
      <c r="E4" s="2" t="str">
        <f>IFERROR(INDEX(E51:E500,MATCH($C$4,$C$51:$C$500,0)),"")</f>
        <v/>
      </c>
      <c r="H4" s="2">
        <f>IFERROR(SUM(D4:G4)*(4/MAX(1,COUNT(D4:G4))),"")</f>
        <v>0</v>
      </c>
      <c r="I4" s="2" t="str">
        <f t="shared" ref="I4:Q4" si="1">IFERROR(INDEX(I51:I500,MATCH($C$4,$C$51:$C$500,0)),"")</f>
        <v/>
      </c>
      <c r="J4" s="2" t="str">
        <f t="shared" si="1"/>
        <v/>
      </c>
      <c r="K4" s="2" t="str">
        <f t="shared" si="1"/>
        <v/>
      </c>
      <c r="L4" s="2" t="str">
        <f t="shared" si="1"/>
        <v/>
      </c>
      <c r="M4" s="2" t="str">
        <f t="shared" si="1"/>
        <v/>
      </c>
      <c r="N4" s="2" t="str">
        <f t="shared" si="1"/>
        <v/>
      </c>
      <c r="O4" s="2" t="str">
        <f t="shared" si="1"/>
        <v/>
      </c>
      <c r="P4" s="2" t="str">
        <f t="shared" si="1"/>
        <v/>
      </c>
      <c r="Q4" s="2" t="str">
        <f t="shared" si="1"/>
        <v/>
      </c>
    </row>
    <row r="5" spans="1:17" ht="15.5" x14ac:dyDescent="0.35">
      <c r="B5" t="s">
        <v>7</v>
      </c>
      <c r="C5" t="s">
        <v>8</v>
      </c>
      <c r="D5" s="2" t="str">
        <f>IFERROR(INDEX(D51:D500,MATCH($C$5,$C$51:$C$500,0)),"")</f>
        <v/>
      </c>
      <c r="E5" s="2" t="str">
        <f>IFERROR(INDEX(E51:E500,MATCH($C$5,$C$51:$C$500,0)),"")</f>
        <v/>
      </c>
      <c r="H5" s="2">
        <f>IFERROR(SUM(D5:G5)*(4/MAX(1,COUNT(D5:G5))),"")</f>
        <v>0</v>
      </c>
      <c r="I5" s="2" t="str">
        <f t="shared" ref="I5:Q5" si="2">IFERROR(INDEX(I51:I500,MATCH($C$5,$C$51:$C$500,0)),"")</f>
        <v/>
      </c>
      <c r="J5" s="2" t="str">
        <f t="shared" si="2"/>
        <v/>
      </c>
      <c r="K5" s="2" t="str">
        <f t="shared" si="2"/>
        <v/>
      </c>
      <c r="L5" s="2" t="str">
        <f t="shared" si="2"/>
        <v/>
      </c>
      <c r="M5" s="2" t="str">
        <f t="shared" si="2"/>
        <v/>
      </c>
      <c r="N5" s="2" t="str">
        <f t="shared" si="2"/>
        <v/>
      </c>
      <c r="O5" s="2" t="str">
        <f t="shared" si="2"/>
        <v/>
      </c>
      <c r="P5" s="2" t="str">
        <f t="shared" si="2"/>
        <v/>
      </c>
      <c r="Q5" s="2" t="str">
        <f t="shared" si="2"/>
        <v/>
      </c>
    </row>
    <row r="6" spans="1:17" ht="15.5" x14ac:dyDescent="0.35">
      <c r="B6" t="s">
        <v>9</v>
      </c>
      <c r="C6" t="s">
        <v>10</v>
      </c>
      <c r="D6" s="2" t="str">
        <f>IFERROR(INDEX(D51:D500,MATCH($C$6,$C$51:$C$500,0)),"")</f>
        <v/>
      </c>
      <c r="E6" s="2" t="str">
        <f>IFERROR(INDEX(E51:E500,MATCH($C$6,$C$51:$C$500,0)),"")</f>
        <v/>
      </c>
      <c r="H6" s="2" t="str">
        <f>IFERROR(INDEX(D6:G6,COUNT(D6:G6)),"")</f>
        <v/>
      </c>
      <c r="I6" s="2" t="str">
        <f t="shared" ref="I6:Q6" si="3">IFERROR(INDEX(I51:I500,MATCH($C$6,$C$51:$C$500,0)),"")</f>
        <v/>
      </c>
      <c r="J6" s="2" t="str">
        <f t="shared" si="3"/>
        <v/>
      </c>
      <c r="K6" s="2" t="str">
        <f t="shared" si="3"/>
        <v/>
      </c>
      <c r="L6" s="2" t="str">
        <f t="shared" si="3"/>
        <v/>
      </c>
      <c r="M6" s="2" t="str">
        <f t="shared" si="3"/>
        <v/>
      </c>
      <c r="N6" s="2" t="str">
        <f t="shared" si="3"/>
        <v/>
      </c>
      <c r="O6" s="2" t="str">
        <f t="shared" si="3"/>
        <v/>
      </c>
      <c r="P6" s="2" t="str">
        <f t="shared" si="3"/>
        <v/>
      </c>
      <c r="Q6" s="2" t="str">
        <f t="shared" si="3"/>
        <v/>
      </c>
    </row>
    <row r="7" spans="1:17" ht="15.5" x14ac:dyDescent="0.35">
      <c r="B7" t="s">
        <v>11</v>
      </c>
      <c r="C7" t="s">
        <v>12</v>
      </c>
      <c r="D7" s="3" t="str">
        <f>IFERROR(INDEX(D51:D500,MATCH($C$7,$C$51:$C$500,0))/1000000000,"")</f>
        <v/>
      </c>
      <c r="E7" s="3" t="str">
        <f>IFERROR(INDEX(E51:E500,MATCH($C$7,$C$51:$C$500,0))/1000000000,"")</f>
        <v/>
      </c>
      <c r="H7" s="3" t="str">
        <f>IFERROR(INDEX(D7:G7,COUNT(D7:G7)),"")</f>
        <v/>
      </c>
      <c r="I7" s="3" t="str">
        <f t="shared" ref="I7:Q7" si="4">IFERROR(INDEX(I51:I500,MATCH($C$7,$C$51:$C$500,0))/1000000000,"")</f>
        <v/>
      </c>
      <c r="J7" s="3" t="str">
        <f t="shared" si="4"/>
        <v/>
      </c>
      <c r="K7" s="3" t="str">
        <f t="shared" si="4"/>
        <v/>
      </c>
      <c r="L7" s="3" t="str">
        <f t="shared" si="4"/>
        <v/>
      </c>
      <c r="M7" s="3" t="str">
        <f t="shared" si="4"/>
        <v/>
      </c>
      <c r="N7" s="3" t="str">
        <f t="shared" si="4"/>
        <v/>
      </c>
      <c r="O7" s="3" t="str">
        <f t="shared" si="4"/>
        <v/>
      </c>
      <c r="P7" s="3" t="str">
        <f t="shared" si="4"/>
        <v/>
      </c>
      <c r="Q7" s="3" t="str">
        <f t="shared" si="4"/>
        <v/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0</v>
      </c>
      <c r="E8" s="2">
        <f>IFERROR(INDEX(E51:E500,MATCH("Free cash flow (Quarter)",$C$51:$C$500,0)),"")</f>
        <v>0</v>
      </c>
      <c r="H8" s="2">
        <f>IFERROR(INDEX(D8:G8,COUNT(D8:G8)),"")</f>
        <v>0</v>
      </c>
      <c r="I8" s="2" t="str">
        <f t="shared" ref="I8:Q8" si="5">IFERROR(INDEX(I51:I500,MATCH($C$8,$C$51:$C$500,0)),"")</f>
        <v/>
      </c>
      <c r="J8" s="2" t="str">
        <f t="shared" si="5"/>
        <v/>
      </c>
      <c r="K8" s="2" t="str">
        <f t="shared" si="5"/>
        <v/>
      </c>
      <c r="L8" s="2" t="str">
        <f t="shared" si="5"/>
        <v/>
      </c>
      <c r="M8" s="2" t="str">
        <f t="shared" si="5"/>
        <v/>
      </c>
      <c r="N8" s="2" t="str">
        <f t="shared" si="5"/>
        <v/>
      </c>
      <c r="O8" s="2" t="str">
        <f t="shared" si="5"/>
        <v/>
      </c>
      <c r="P8" s="2" t="str">
        <f t="shared" si="5"/>
        <v/>
      </c>
      <c r="Q8" s="2" t="str">
        <f t="shared" si="5"/>
        <v/>
      </c>
    </row>
    <row r="9" spans="1:17" ht="15.5" x14ac:dyDescent="0.35">
      <c r="A9" t="s">
        <v>16</v>
      </c>
      <c r="C9" t="s">
        <v>17</v>
      </c>
      <c r="D9" s="3" t="str">
        <f>IFERROR(INDEX(D51:D500,MATCH("Free cash flow per share (Quarter)",$C$51:$C$500,0)),"")</f>
        <v/>
      </c>
      <c r="E9" s="3" t="str">
        <f>IFERROR(INDEX(E51:E500,MATCH("Free cash flow per share (Quarter)",$C$51:$C$500,0)),"")</f>
        <v/>
      </c>
      <c r="H9" s="3" t="str">
        <f>IFERROR(INDEX(D9:G9,COUNT(D9:G9)),"")</f>
        <v/>
      </c>
      <c r="I9" s="3" t="str">
        <f t="shared" ref="I9:Q9" si="6">IFERROR(INDEX(I51:I500,MATCH($C$9,$C$51:$C$500,0)),"")</f>
        <v/>
      </c>
      <c r="J9" s="3" t="str">
        <f t="shared" si="6"/>
        <v/>
      </c>
      <c r="K9" s="3" t="str">
        <f t="shared" si="6"/>
        <v/>
      </c>
      <c r="L9" s="3" t="str">
        <f t="shared" si="6"/>
        <v/>
      </c>
      <c r="M9" s="3" t="str">
        <f t="shared" si="6"/>
        <v/>
      </c>
      <c r="N9" s="3" t="str">
        <f t="shared" si="6"/>
        <v/>
      </c>
      <c r="O9" s="3" t="str">
        <f t="shared" si="6"/>
        <v/>
      </c>
      <c r="P9" s="3" t="str">
        <f t="shared" si="6"/>
        <v/>
      </c>
      <c r="Q9" s="3" t="str">
        <f t="shared" si="6"/>
        <v/>
      </c>
    </row>
    <row r="10" spans="1:17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 t="str">
        <f t="shared" ref="I10:Q10" ca="1" si="7">IFERROR(IF(I9=0,"",I2/I9),"")</f>
        <v/>
      </c>
      <c r="J10" s="3" t="str">
        <f t="shared" ca="1" si="7"/>
        <v/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</row>
    <row r="11" spans="1:17" ht="15.5" x14ac:dyDescent="0.35">
      <c r="B11" t="s">
        <v>19</v>
      </c>
      <c r="C11" t="s">
        <v>20</v>
      </c>
      <c r="D11" s="2" t="str">
        <f>IFERROR(INDEX(D51:D500,MATCH($C$11,$C$51:$C$500,0)),"")</f>
        <v/>
      </c>
      <c r="E11" s="2" t="str">
        <f>IFERROR(INDEX(E51:E500,MATCH($C$11,$C$51:$C$500,0)),"")</f>
        <v/>
      </c>
      <c r="H11" s="2" t="str">
        <f>IFERROR(INDEX(D11:G11,COUNT(D11:G11)),"")</f>
        <v/>
      </c>
      <c r="I11" s="2" t="str">
        <f t="shared" ref="I11:Q11" si="8">IFERROR(INDEX(I51:I500,MATCH($C$11,$C$51:$C$500,0)),"")</f>
        <v/>
      </c>
      <c r="J11" s="2" t="str">
        <f t="shared" si="8"/>
        <v/>
      </c>
      <c r="K11" s="2" t="str">
        <f t="shared" si="8"/>
        <v/>
      </c>
      <c r="L11" s="2" t="str">
        <f t="shared" si="8"/>
        <v/>
      </c>
      <c r="M11" s="2" t="str">
        <f t="shared" si="8"/>
        <v/>
      </c>
      <c r="N11" s="2" t="str">
        <f t="shared" si="8"/>
        <v/>
      </c>
      <c r="O11" s="2" t="str">
        <f t="shared" si="8"/>
        <v/>
      </c>
      <c r="P11" s="2" t="str">
        <f t="shared" si="8"/>
        <v/>
      </c>
      <c r="Q11" s="2" t="str">
        <f t="shared" si="8"/>
        <v/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67000000000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 t="str">
        <f t="shared" ref="I12:Q12" si="9">IFERROR(INDEX(I51:I500,MATCH($C$12,$C$51:$C$500,0)),"")</f>
        <v/>
      </c>
      <c r="J12" s="2" t="str">
        <f t="shared" si="9"/>
        <v/>
      </c>
      <c r="K12" s="2" t="str">
        <f t="shared" si="9"/>
        <v/>
      </c>
      <c r="L12" s="2" t="str">
        <f t="shared" si="9"/>
        <v/>
      </c>
      <c r="M12" s="2" t="str">
        <f t="shared" si="9"/>
        <v/>
      </c>
      <c r="N12" s="2" t="str">
        <f t="shared" si="9"/>
        <v/>
      </c>
      <c r="O12" s="2" t="str">
        <f t="shared" si="9"/>
        <v/>
      </c>
      <c r="P12" s="2" t="str">
        <f t="shared" si="9"/>
        <v/>
      </c>
      <c r="Q12" s="2" t="str">
        <f t="shared" si="9"/>
        <v/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72000000000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 t="str">
        <f t="shared" ref="I13:Q13" si="10">IFERROR(INDEX(I51:I500,MATCH($C$13,$C$51:$C$500,0)),"")</f>
        <v/>
      </c>
      <c r="J13" s="2" t="str">
        <f t="shared" si="10"/>
        <v/>
      </c>
      <c r="K13" s="2" t="str">
        <f t="shared" si="10"/>
        <v/>
      </c>
      <c r="L13" s="2" t="str">
        <f t="shared" si="10"/>
        <v/>
      </c>
      <c r="M13" s="2" t="str">
        <f t="shared" si="10"/>
        <v/>
      </c>
      <c r="N13" s="2" t="str">
        <f t="shared" si="10"/>
        <v/>
      </c>
      <c r="O13" s="2" t="str">
        <f t="shared" si="10"/>
        <v/>
      </c>
      <c r="P13" s="2" t="str">
        <f t="shared" si="10"/>
        <v/>
      </c>
      <c r="Q13" s="2" t="str">
        <f t="shared" si="10"/>
        <v/>
      </c>
    </row>
    <row r="14" spans="1:17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Q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</row>
    <row r="15" spans="1:17" ht="15.5" x14ac:dyDescent="0.35">
      <c r="C15" t="s">
        <v>28</v>
      </c>
      <c r="D15" s="2" t="str">
        <f>IFERROR(INDEX(D51:D500,MATCH($C$15,$C$51:$C$500,0)),"")</f>
        <v/>
      </c>
      <c r="E15" s="2" t="str">
        <f>IFERROR(INDEX(E51:E500,MATCH($C$15,$C$51:$C$500,0)),"")</f>
        <v/>
      </c>
      <c r="H15" s="2">
        <f>IFERROR(SUM(D15:G15)*(4/MAX(1,COUNT(D15:G15))),"")</f>
        <v>0</v>
      </c>
      <c r="I15" s="2" t="str">
        <f t="shared" ref="I15:Q15" si="12">IFERROR(INDEX(I51:I500,MATCH($C$15,$C$51:$C$500,0)),"")</f>
        <v/>
      </c>
      <c r="J15" s="2" t="str">
        <f t="shared" si="12"/>
        <v/>
      </c>
      <c r="K15" s="2" t="str">
        <f t="shared" si="12"/>
        <v/>
      </c>
      <c r="L15" s="2" t="str">
        <f t="shared" si="12"/>
        <v/>
      </c>
      <c r="M15" s="2" t="str">
        <f t="shared" si="12"/>
        <v/>
      </c>
      <c r="N15" s="2" t="str">
        <f t="shared" si="12"/>
        <v/>
      </c>
      <c r="O15" s="2" t="str">
        <f t="shared" si="12"/>
        <v/>
      </c>
      <c r="P15" s="2" t="str">
        <f t="shared" si="12"/>
        <v/>
      </c>
      <c r="Q15" s="2" t="str">
        <f t="shared" si="12"/>
        <v/>
      </c>
    </row>
    <row r="16" spans="1:17" ht="15.5" x14ac:dyDescent="0.35">
      <c r="C16" t="s">
        <v>29</v>
      </c>
      <c r="D16" s="2" t="str">
        <f>IFERROR(INDEX(D51:D500,MATCH($C$16,$C$51:$C$500,0)),"")</f>
        <v/>
      </c>
      <c r="E16" s="2" t="str">
        <f>IFERROR(INDEX(E51:E500,MATCH($C$16,$C$51:$C$500,0)),"")</f>
        <v/>
      </c>
      <c r="H16" s="2">
        <f>IFERROR(SUM(D16:G16)*(4/MAX(1,COUNT(D16:G16))),"")</f>
        <v>0</v>
      </c>
      <c r="I16" s="2" t="str">
        <f t="shared" ref="I16:Q16" si="13">IFERROR(INDEX(I51:I500,MATCH($C$16,$C$51:$C$500,0)),"")</f>
        <v/>
      </c>
      <c r="J16" s="2" t="str">
        <f t="shared" si="13"/>
        <v/>
      </c>
      <c r="K16" s="2" t="str">
        <f t="shared" si="13"/>
        <v/>
      </c>
      <c r="L16" s="2" t="str">
        <f t="shared" si="13"/>
        <v/>
      </c>
      <c r="M16" s="2" t="str">
        <f t="shared" si="13"/>
        <v/>
      </c>
      <c r="N16" s="2" t="str">
        <f t="shared" si="13"/>
        <v/>
      </c>
      <c r="O16" s="2" t="str">
        <f t="shared" si="13"/>
        <v/>
      </c>
      <c r="P16" s="2" t="str">
        <f t="shared" si="13"/>
        <v/>
      </c>
      <c r="Q16" s="2" t="str">
        <f t="shared" si="13"/>
        <v/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1655</v>
      </c>
      <c r="J18" t="s">
        <v>1437</v>
      </c>
      <c r="K18" t="s">
        <v>2308</v>
      </c>
      <c r="L18" t="s">
        <v>1616</v>
      </c>
      <c r="M18" t="s">
        <v>320</v>
      </c>
      <c r="N18" t="s">
        <v>78</v>
      </c>
      <c r="O18" t="s">
        <v>43</v>
      </c>
      <c r="P18" t="s">
        <v>2316</v>
      </c>
      <c r="Q18" t="s">
        <v>2317</v>
      </c>
    </row>
    <row r="19" spans="1:17" ht="15.5" x14ac:dyDescent="0.35">
      <c r="A19" t="s">
        <v>44</v>
      </c>
      <c r="C19" t="s">
        <v>45</v>
      </c>
    </row>
    <row r="20" spans="1:17" ht="15.5" x14ac:dyDescent="0.35">
      <c r="A20" t="s">
        <v>46</v>
      </c>
      <c r="C20" t="s">
        <v>47</v>
      </c>
      <c r="D20" s="2" t="str">
        <f ca="1">IFERROR(D21*D2,"")</f>
        <v/>
      </c>
      <c r="E20" s="2" t="str">
        <f ca="1">IFERROR(E21*E2,"")</f>
        <v/>
      </c>
      <c r="H20" s="2" t="str">
        <f t="shared" ref="H20:Q20" ca="1" si="14">IFERROR(H21*H2,"")</f>
        <v/>
      </c>
      <c r="I20" s="2" t="str">
        <f t="shared" ca="1" si="14"/>
        <v/>
      </c>
      <c r="J20" s="2" t="str">
        <f t="shared" ca="1" si="14"/>
        <v/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</row>
    <row r="21" spans="1:17" ht="15.5" x14ac:dyDescent="0.35">
      <c r="C21" t="s">
        <v>12</v>
      </c>
      <c r="D21" s="2" t="str">
        <f>IFERROR(INDEX(D51:D500,MATCH($C$7,$C$51:$C$500,0)),"")</f>
        <v/>
      </c>
      <c r="E21" s="2" t="str">
        <f>IFERROR(INDEX(E51:E500,MATCH($C$7,$C$51:$C$500,0)),"")</f>
        <v/>
      </c>
      <c r="H21" s="2" t="str">
        <f>IFERROR(INDEX(D21:G21,COUNT(D21:G21)),"")</f>
        <v/>
      </c>
      <c r="I21" s="2" t="str">
        <f t="shared" ref="I21:Q21" si="15">IFERROR(INDEX(I51:I500,MATCH($C$7,$C$51:$C$500,0)),"")</f>
        <v/>
      </c>
      <c r="J21" s="2" t="str">
        <f t="shared" si="15"/>
        <v/>
      </c>
      <c r="K21" s="2" t="str">
        <f t="shared" si="15"/>
        <v/>
      </c>
      <c r="L21" s="2" t="str">
        <f t="shared" si="15"/>
        <v/>
      </c>
      <c r="M21" s="2" t="str">
        <f t="shared" si="15"/>
        <v/>
      </c>
      <c r="N21" s="2" t="str">
        <f t="shared" si="15"/>
        <v/>
      </c>
      <c r="O21" s="2" t="str">
        <f t="shared" si="15"/>
        <v/>
      </c>
      <c r="P21" s="2" t="str">
        <f t="shared" si="15"/>
        <v/>
      </c>
      <c r="Q21" s="2" t="str">
        <f t="shared" si="15"/>
        <v/>
      </c>
    </row>
    <row r="23" spans="1:17" ht="15.5" x14ac:dyDescent="0.35">
      <c r="B23" t="s">
        <v>48</v>
      </c>
      <c r="C23" t="s">
        <v>49</v>
      </c>
      <c r="D23" s="3" t="str">
        <f>IFERROR(D5/D6*100,"")</f>
        <v/>
      </c>
      <c r="E23" s="3" t="str">
        <f>IFERROR(E5/E6*100,"")</f>
        <v/>
      </c>
      <c r="H23" s="3" t="str">
        <f t="shared" ref="H23:Q23" si="16">IFERROR(H5/H6*100,"")</f>
        <v/>
      </c>
      <c r="I23" s="3" t="str">
        <f t="shared" si="16"/>
        <v/>
      </c>
      <c r="J23" s="3" t="str">
        <f t="shared" si="16"/>
        <v/>
      </c>
      <c r="K23" s="3" t="str">
        <f t="shared" si="16"/>
        <v/>
      </c>
      <c r="L23" s="3" t="str">
        <f t="shared" si="16"/>
        <v/>
      </c>
      <c r="M23" s="3" t="str">
        <f t="shared" si="16"/>
        <v/>
      </c>
      <c r="N23" s="3" t="str">
        <f t="shared" si="16"/>
        <v/>
      </c>
      <c r="O23" s="3" t="str">
        <f t="shared" si="16"/>
        <v/>
      </c>
      <c r="P23" s="3" t="str">
        <f t="shared" si="16"/>
        <v/>
      </c>
      <c r="Q23" s="3" t="str">
        <f t="shared" si="16"/>
        <v/>
      </c>
    </row>
    <row r="24" spans="1:17" ht="15.5" x14ac:dyDescent="0.35">
      <c r="C24" t="s">
        <v>50</v>
      </c>
      <c r="D24" s="4" t="str">
        <f>IFERROR(_xlfn.RRI(5,I23,D23),"")</f>
        <v/>
      </c>
      <c r="E24" s="4" t="str">
        <f>IFERROR(_xlfn.RRI(5,J23,E23),"")</f>
        <v/>
      </c>
      <c r="H24" s="4" t="str">
        <f t="shared" ref="H24:Q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51</v>
      </c>
      <c r="C25" t="s">
        <v>52</v>
      </c>
      <c r="D25" s="3">
        <f>IFERROR(INDEX(D51:D500,MATCH($A$25,$C$51:$C$500,0)),"")</f>
        <v>2.37</v>
      </c>
      <c r="E25" s="3">
        <f>IFERROR(INDEX(E51:E500,MATCH($A$25,$C$51:$C$500,0)),"")</f>
        <v>0.51</v>
      </c>
      <c r="H25" s="3">
        <f>IFERROR(INDEX(D25:G25,COUNT(D25:G25)),"")</f>
        <v>0.51</v>
      </c>
      <c r="I25" s="3" t="str">
        <f t="shared" ref="I25:Q25" si="18">IFERROR(INDEX(I51:I500,MATCH($C$25,$C$51:$C$500,0)),"")</f>
        <v/>
      </c>
      <c r="J25" s="3" t="str">
        <f t="shared" si="18"/>
        <v/>
      </c>
      <c r="K25" s="3" t="str">
        <f t="shared" si="18"/>
        <v/>
      </c>
      <c r="L25" s="3" t="str">
        <f t="shared" si="18"/>
        <v/>
      </c>
      <c r="M25" s="3" t="str">
        <f t="shared" si="18"/>
        <v/>
      </c>
      <c r="N25" s="3" t="str">
        <f t="shared" si="18"/>
        <v/>
      </c>
      <c r="O25" s="3" t="str">
        <f t="shared" si="18"/>
        <v/>
      </c>
      <c r="P25" s="3" t="str">
        <f t="shared" si="18"/>
        <v/>
      </c>
      <c r="Q25" s="3" t="str">
        <f t="shared" si="18"/>
        <v/>
      </c>
    </row>
    <row r="26" spans="1:17" ht="15.5" x14ac:dyDescent="0.35">
      <c r="C26" t="s">
        <v>53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Q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54</v>
      </c>
      <c r="D27" s="3" t="str">
        <f>IFERROR(D4/D21,"")</f>
        <v/>
      </c>
      <c r="E27" s="3" t="str">
        <f>IFERROR(E4/E21,"")</f>
        <v/>
      </c>
      <c r="H27" s="3" t="str">
        <f t="shared" ref="H27:Q27" si="20">IFERROR(H4/H21,"")</f>
        <v/>
      </c>
      <c r="I27" s="3" t="str">
        <f t="shared" si="20"/>
        <v/>
      </c>
      <c r="J27" s="3" t="str">
        <f t="shared" si="20"/>
        <v/>
      </c>
      <c r="K27" s="3" t="str">
        <f t="shared" si="20"/>
        <v/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  <c r="P27" s="3" t="str">
        <f t="shared" si="20"/>
        <v/>
      </c>
      <c r="Q27" s="3" t="str">
        <f t="shared" si="20"/>
        <v/>
      </c>
    </row>
    <row r="28" spans="1:17" ht="15.5" x14ac:dyDescent="0.35">
      <c r="C28" t="s">
        <v>55</v>
      </c>
      <c r="D28" s="4" t="str">
        <f>IFERROR(_xlfn.RRI(5,I27,D27),"")</f>
        <v/>
      </c>
      <c r="E28" s="4" t="str">
        <f>IFERROR(_xlfn.RRI(5,J27,E27),"")</f>
        <v/>
      </c>
      <c r="H28" s="4" t="str">
        <f t="shared" ref="H28:Q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56</v>
      </c>
      <c r="H29" s="4" t="str">
        <f t="shared" ref="H29:Q29" si="22">IFERROR(((H25-I25)/I25)*100%,"")</f>
        <v/>
      </c>
      <c r="I29" s="4" t="str">
        <f t="shared" si="22"/>
        <v/>
      </c>
      <c r="J29" s="4" t="str">
        <f t="shared" si="22"/>
        <v/>
      </c>
      <c r="K29" s="4" t="str">
        <f t="shared" si="22"/>
        <v/>
      </c>
      <c r="L29" s="4" t="str">
        <f t="shared" si="22"/>
        <v/>
      </c>
      <c r="M29" s="4" t="str">
        <f t="shared" si="22"/>
        <v/>
      </c>
      <c r="N29" s="4" t="str">
        <f t="shared" si="22"/>
        <v/>
      </c>
      <c r="O29" s="4" t="str">
        <f t="shared" si="22"/>
        <v/>
      </c>
      <c r="P29" s="4" t="str">
        <f t="shared" si="22"/>
        <v/>
      </c>
      <c r="Q29" s="4" t="str">
        <f t="shared" si="22"/>
        <v/>
      </c>
    </row>
    <row r="30" spans="1:17" ht="15.5" x14ac:dyDescent="0.35">
      <c r="C30" t="s">
        <v>57</v>
      </c>
      <c r="H30" s="4" t="str">
        <f t="shared" ref="H30:Q30" si="23">IFERROR(((H27-I27)/I27)*100%,"")</f>
        <v/>
      </c>
      <c r="I30" s="4" t="str">
        <f t="shared" si="23"/>
        <v/>
      </c>
      <c r="J30" s="4" t="str">
        <f t="shared" si="23"/>
        <v/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58</v>
      </c>
      <c r="B32" t="s">
        <v>59</v>
      </c>
      <c r="C32" t="s">
        <v>60</v>
      </c>
      <c r="D32" s="3" t="str">
        <f>IFERROR(INDEX(D51:D500,MATCH($A$32,$C$51:$C$500,0)),"")</f>
        <v/>
      </c>
      <c r="E32" s="3" t="str">
        <f>IFERROR(INDEX(E51:E500,MATCH($A$32,$C$51:$C$500,0)),"")</f>
        <v/>
      </c>
      <c r="H32" s="3" t="str">
        <f>IFERROR(INDEX(D32:G32,COUNT(D32:G32)),"")</f>
        <v/>
      </c>
      <c r="I32" s="3" t="str">
        <f t="shared" ref="I32:Q32" si="24">IFERROR(INDEX(I51:I500,MATCH($C$32,$C$51:$C$500,0)),"")</f>
        <v/>
      </c>
      <c r="J32" s="3" t="str">
        <f t="shared" si="24"/>
        <v/>
      </c>
      <c r="K32" s="3" t="str">
        <f t="shared" si="24"/>
        <v/>
      </c>
      <c r="L32" s="3" t="str">
        <f t="shared" si="24"/>
        <v/>
      </c>
      <c r="M32" s="3" t="str">
        <f t="shared" si="24"/>
        <v/>
      </c>
      <c r="N32" s="3" t="str">
        <f t="shared" si="24"/>
        <v/>
      </c>
      <c r="O32" s="3" t="str">
        <f t="shared" si="24"/>
        <v/>
      </c>
      <c r="P32" s="3" t="str">
        <f t="shared" si="24"/>
        <v/>
      </c>
      <c r="Q32" s="3" t="str">
        <f t="shared" si="24"/>
        <v/>
      </c>
    </row>
    <row r="33" spans="1:17" ht="15.5" x14ac:dyDescent="0.35">
      <c r="A33" t="s">
        <v>61</v>
      </c>
      <c r="B33" t="s">
        <v>62</v>
      </c>
      <c r="C33" t="s">
        <v>63</v>
      </c>
      <c r="D33" s="3" t="str">
        <f>IFERROR(INDEX(D51:D500,MATCH($A$33,$C$51:$C$500,0)),"")</f>
        <v/>
      </c>
      <c r="E33" s="3" t="str">
        <f>IFERROR(INDEX(E51:E500,MATCH($A$33,$C$51:$C$500,0)),"")</f>
        <v/>
      </c>
      <c r="H33" s="3" t="str">
        <f>IFERROR(INDEX(D33:G33,COUNT(D33:G33)),"")</f>
        <v/>
      </c>
      <c r="I33" s="3" t="str">
        <f t="shared" ref="I33:Q33" si="25">IFERROR(INDEX(I51:I500,MATCH($C$33,$C$51:$C$500,0)),"")</f>
        <v/>
      </c>
      <c r="J33" s="3" t="str">
        <f t="shared" si="25"/>
        <v/>
      </c>
      <c r="K33" s="3" t="str">
        <f t="shared" si="25"/>
        <v/>
      </c>
      <c r="L33" s="3" t="str">
        <f t="shared" si="25"/>
        <v/>
      </c>
      <c r="M33" s="3" t="str">
        <f t="shared" si="25"/>
        <v/>
      </c>
      <c r="N33" s="3" t="str">
        <f t="shared" si="25"/>
        <v/>
      </c>
      <c r="O33" s="3" t="str">
        <f t="shared" si="25"/>
        <v/>
      </c>
      <c r="P33" s="3" t="str">
        <f t="shared" si="25"/>
        <v/>
      </c>
      <c r="Q33" s="3" t="str">
        <f t="shared" si="25"/>
        <v/>
      </c>
    </row>
    <row r="34" spans="1:17" ht="15.5" x14ac:dyDescent="0.35">
      <c r="A34" t="s">
        <v>64</v>
      </c>
      <c r="B34" t="s">
        <v>65</v>
      </c>
      <c r="C34" t="s">
        <v>66</v>
      </c>
      <c r="D34" s="3" t="str">
        <f>IFERROR(INDEX(D51:D500,MATCH($A$34,$C$51:$C$500,0)),"")</f>
        <v/>
      </c>
      <c r="E34" s="3" t="str">
        <f>IFERROR(INDEX(E51:E500,MATCH($A$34,$C$51:$C$500,0)),"")</f>
        <v/>
      </c>
      <c r="H34" s="3" t="str">
        <f>IFERROR(INDEX(D34:G34,COUNT(D34:G34)),"")</f>
        <v/>
      </c>
      <c r="I34" s="3" t="str">
        <f t="shared" ref="I34:Q34" si="26">IFERROR(INDEX(I51:I500,MATCH($C$34,$C$51:$C$500,0)),"")</f>
        <v/>
      </c>
      <c r="J34" s="3" t="str">
        <f t="shared" si="26"/>
        <v/>
      </c>
      <c r="K34" s="3" t="str">
        <f t="shared" si="26"/>
        <v/>
      </c>
      <c r="L34" s="3" t="str">
        <f t="shared" si="26"/>
        <v/>
      </c>
      <c r="M34" s="3" t="str">
        <f t="shared" si="26"/>
        <v/>
      </c>
      <c r="N34" s="3" t="str">
        <f t="shared" si="26"/>
        <v/>
      </c>
      <c r="O34" s="3" t="str">
        <f t="shared" si="26"/>
        <v/>
      </c>
      <c r="P34" s="3" t="str">
        <f t="shared" si="26"/>
        <v/>
      </c>
      <c r="Q34" s="3" t="str">
        <f t="shared" si="26"/>
        <v/>
      </c>
    </row>
    <row r="35" spans="1:17" ht="15.5" x14ac:dyDescent="0.35">
      <c r="A35" t="s">
        <v>67</v>
      </c>
      <c r="B35" t="s">
        <v>68</v>
      </c>
      <c r="C35" t="s">
        <v>69</v>
      </c>
      <c r="D35" s="3" t="str">
        <f>IFERROR(INDEX(D51:D500,MATCH($A$35,$C$51:$C$500,0)),"")</f>
        <v/>
      </c>
      <c r="E35" s="3" t="str">
        <f>IFERROR(INDEX(E51:E500,MATCH($A$35,$C$51:$C$500,0)),"")</f>
        <v/>
      </c>
      <c r="H35" s="3" t="str">
        <f>IFERROR(INDEX(D35:G35,COUNT(D35:G35)),"")</f>
        <v/>
      </c>
      <c r="I35" s="3" t="str">
        <f t="shared" ref="I35:Q35" si="27">IFERROR(INDEX(I51:I500,MATCH($C$35,$C$51:$C$500,0)),"")</f>
        <v/>
      </c>
      <c r="J35" s="3" t="str">
        <f t="shared" si="27"/>
        <v/>
      </c>
      <c r="K35" s="3" t="str">
        <f t="shared" si="27"/>
        <v/>
      </c>
      <c r="L35" s="3" t="str">
        <f t="shared" si="27"/>
        <v/>
      </c>
      <c r="M35" s="3" t="str">
        <f t="shared" si="27"/>
        <v/>
      </c>
      <c r="N35" s="3" t="str">
        <f t="shared" si="27"/>
        <v/>
      </c>
      <c r="O35" s="3" t="str">
        <f t="shared" si="27"/>
        <v/>
      </c>
      <c r="P35" s="3" t="str">
        <f t="shared" si="27"/>
        <v/>
      </c>
      <c r="Q35" s="3" t="str">
        <f t="shared" si="27"/>
        <v/>
      </c>
    </row>
    <row r="36" spans="1:17" ht="15.5" x14ac:dyDescent="0.35">
      <c r="B36" t="s">
        <v>70</v>
      </c>
      <c r="C36" t="s">
        <v>71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72</v>
      </c>
      <c r="C37" t="s">
        <v>73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H50" t="s">
        <v>374</v>
      </c>
      <c r="I50" t="s">
        <v>1655</v>
      </c>
      <c r="J50" t="s">
        <v>1437</v>
      </c>
      <c r="K50" t="s">
        <v>2308</v>
      </c>
      <c r="L50" t="s">
        <v>1616</v>
      </c>
      <c r="M50" t="s">
        <v>320</v>
      </c>
      <c r="N50" t="s">
        <v>78</v>
      </c>
      <c r="O50" t="s">
        <v>43</v>
      </c>
      <c r="P50" t="s">
        <v>2316</v>
      </c>
      <c r="Q50" t="s">
        <v>2317</v>
      </c>
    </row>
    <row r="51" spans="2:17" ht="15.5" x14ac:dyDescent="0.35">
      <c r="B51" t="s">
        <v>260</v>
      </c>
      <c r="C51" t="s">
        <v>261</v>
      </c>
      <c r="D51" s="5">
        <v>2000000000</v>
      </c>
      <c r="E51" s="5">
        <v>422000000</v>
      </c>
      <c r="F51" s="5">
        <v>2000000000</v>
      </c>
      <c r="G51" s="5">
        <v>11000000000</v>
      </c>
      <c r="H51" s="5">
        <v>6000000000</v>
      </c>
      <c r="I51" s="5">
        <v>26000000000</v>
      </c>
      <c r="J51" s="5">
        <v>7000000000</v>
      </c>
      <c r="K51" s="5">
        <v>654000000</v>
      </c>
      <c r="L51" s="5">
        <v>-86000000000</v>
      </c>
      <c r="M51" s="5">
        <v>3000000000</v>
      </c>
      <c r="N51" s="5">
        <v>7000000000</v>
      </c>
      <c r="O51" s="5">
        <v>22000000000</v>
      </c>
      <c r="P51" s="5">
        <v>15000000000</v>
      </c>
      <c r="Q51" s="5">
        <v>9000000000</v>
      </c>
    </row>
    <row r="52" spans="2:17" ht="15.5" x14ac:dyDescent="0.35">
      <c r="C52" t="s">
        <v>51</v>
      </c>
      <c r="D52" s="6">
        <v>2.37</v>
      </c>
      <c r="E52" s="6">
        <v>0.51</v>
      </c>
      <c r="F52" s="6">
        <v>2.5</v>
      </c>
      <c r="G52" s="6">
        <v>12.93</v>
      </c>
      <c r="H52" s="6">
        <v>7.16</v>
      </c>
      <c r="I52" s="6">
        <v>31.64</v>
      </c>
      <c r="J52" s="6">
        <v>8.48</v>
      </c>
      <c r="K52" s="6">
        <v>0.79</v>
      </c>
      <c r="L52" s="6">
        <v>-102.75</v>
      </c>
      <c r="M52" s="6">
        <v>4.12</v>
      </c>
      <c r="N52" s="6">
        <v>7.88</v>
      </c>
      <c r="O52" s="6">
        <v>26.47</v>
      </c>
      <c r="P52" s="6">
        <v>17.5</v>
      </c>
      <c r="Q52" s="6">
        <v>10.87</v>
      </c>
    </row>
    <row r="53" spans="2:17" ht="15.5" x14ac:dyDescent="0.35">
      <c r="C53" t="s">
        <v>262</v>
      </c>
      <c r="D53" s="5">
        <v>55000000000</v>
      </c>
      <c r="E53" s="5">
        <v>33000000000</v>
      </c>
      <c r="F53" s="5">
        <v>30000000000</v>
      </c>
      <c r="G53" s="5">
        <v>36000000000</v>
      </c>
      <c r="H53" s="5">
        <v>156000000000</v>
      </c>
      <c r="I53" s="5">
        <v>154000000000</v>
      </c>
      <c r="J53" s="5">
        <v>131000000000</v>
      </c>
      <c r="K53" s="5">
        <v>69000000000</v>
      </c>
      <c r="L53" s="5">
        <v>45000000000</v>
      </c>
      <c r="M53" s="5">
        <v>63000000000</v>
      </c>
      <c r="N53" s="5">
        <v>144000000000</v>
      </c>
      <c r="O53" s="5">
        <v>318000000000</v>
      </c>
      <c r="P53" s="5">
        <v>279000000000</v>
      </c>
      <c r="Q53" s="5">
        <v>153000000000</v>
      </c>
    </row>
    <row r="54" spans="2:17" ht="15.5" x14ac:dyDescent="0.35">
      <c r="C54" t="s">
        <v>344</v>
      </c>
      <c r="I54" s="6">
        <v>26.94</v>
      </c>
    </row>
    <row r="55" spans="2:17" ht="15.5" x14ac:dyDescent="0.35">
      <c r="C55" t="s">
        <v>345</v>
      </c>
      <c r="I55" s="6">
        <v>10.55</v>
      </c>
    </row>
    <row r="56" spans="2:17" ht="15.5" x14ac:dyDescent="0.35">
      <c r="C56" t="s">
        <v>263</v>
      </c>
      <c r="I56" s="6">
        <v>6.95</v>
      </c>
    </row>
    <row r="57" spans="2:17" ht="15.5" x14ac:dyDescent="0.35">
      <c r="C57" t="s">
        <v>346</v>
      </c>
      <c r="I57" s="6">
        <v>9.4800000000000009E-2</v>
      </c>
    </row>
    <row r="58" spans="2:17" ht="15.5" x14ac:dyDescent="0.35">
      <c r="C58" t="s">
        <v>347</v>
      </c>
      <c r="I58" s="6">
        <v>1.05</v>
      </c>
    </row>
    <row r="59" spans="2:17" ht="15.5" x14ac:dyDescent="0.35">
      <c r="C59" t="s">
        <v>348</v>
      </c>
      <c r="I59" s="6">
        <v>1.73</v>
      </c>
    </row>
    <row r="60" spans="2:17" ht="15.5" x14ac:dyDescent="0.35">
      <c r="C60" t="s">
        <v>349</v>
      </c>
      <c r="I60" s="6">
        <v>4.72</v>
      </c>
    </row>
    <row r="61" spans="2:17" ht="15.5" x14ac:dyDescent="0.35">
      <c r="C61" t="s">
        <v>350</v>
      </c>
      <c r="I61" s="6">
        <v>5.74</v>
      </c>
    </row>
    <row r="62" spans="2:17" ht="15.5" x14ac:dyDescent="0.35">
      <c r="C62" t="s">
        <v>351</v>
      </c>
      <c r="I62" s="6">
        <v>15.88</v>
      </c>
    </row>
    <row r="63" spans="2:17" ht="15.5" x14ac:dyDescent="0.35">
      <c r="C63" t="s">
        <v>264</v>
      </c>
      <c r="I63" s="6">
        <v>5.6</v>
      </c>
    </row>
    <row r="64" spans="2:17" ht="15.5" x14ac:dyDescent="0.35">
      <c r="C64" t="s">
        <v>451</v>
      </c>
      <c r="I64" s="6">
        <v>0.04</v>
      </c>
    </row>
    <row r="65" spans="3:9" ht="15.5" x14ac:dyDescent="0.35">
      <c r="C65" t="s">
        <v>452</v>
      </c>
      <c r="I65" s="6">
        <v>-0.32</v>
      </c>
    </row>
    <row r="66" spans="3:9" ht="15.5" x14ac:dyDescent="0.35">
      <c r="C66" t="s">
        <v>352</v>
      </c>
      <c r="I66" s="6">
        <v>18.3</v>
      </c>
    </row>
    <row r="67" spans="3:9" ht="15.5" x14ac:dyDescent="0.35">
      <c r="C67" t="s">
        <v>353</v>
      </c>
      <c r="I67" s="6">
        <v>7.16</v>
      </c>
    </row>
    <row r="68" spans="3:9" ht="15.5" x14ac:dyDescent="0.35">
      <c r="C68" t="s">
        <v>354</v>
      </c>
      <c r="I68" s="6">
        <v>183.62</v>
      </c>
    </row>
    <row r="69" spans="3:9" ht="15.5" x14ac:dyDescent="0.35">
      <c r="C69" t="s">
        <v>355</v>
      </c>
      <c r="D69" s="6">
        <v>5.57</v>
      </c>
    </row>
    <row r="70" spans="3:9" ht="15.5" x14ac:dyDescent="0.35">
      <c r="C70" t="s">
        <v>356</v>
      </c>
      <c r="I70" s="6">
        <v>111.77</v>
      </c>
    </row>
    <row r="71" spans="3:9" ht="15.5" x14ac:dyDescent="0.35">
      <c r="C71" t="s">
        <v>357</v>
      </c>
      <c r="I71" s="6">
        <v>33.65</v>
      </c>
    </row>
    <row r="72" spans="3:9" ht="15.5" x14ac:dyDescent="0.35">
      <c r="C72" t="s">
        <v>265</v>
      </c>
      <c r="D72" s="6">
        <v>0.75</v>
      </c>
    </row>
    <row r="73" spans="3:9" ht="15.5" x14ac:dyDescent="0.35">
      <c r="C73" t="s">
        <v>266</v>
      </c>
      <c r="D73" s="6">
        <v>0.75</v>
      </c>
    </row>
    <row r="74" spans="3:9" ht="15.5" x14ac:dyDescent="0.35">
      <c r="C74" t="s">
        <v>267</v>
      </c>
      <c r="D74" s="6">
        <v>0.77</v>
      </c>
    </row>
    <row r="75" spans="3:9" ht="15.5" x14ac:dyDescent="0.35">
      <c r="C75" t="s">
        <v>268</v>
      </c>
      <c r="D75" s="6">
        <v>0.32</v>
      </c>
    </row>
    <row r="76" spans="3:9" ht="15.5" x14ac:dyDescent="0.35">
      <c r="C76" t="s">
        <v>269</v>
      </c>
      <c r="D76" s="6">
        <v>1.32</v>
      </c>
    </row>
    <row r="77" spans="3:9" ht="15.5" x14ac:dyDescent="0.35">
      <c r="C77" t="s">
        <v>270</v>
      </c>
      <c r="D77" s="6">
        <v>0.33</v>
      </c>
    </row>
    <row r="78" spans="3:9" ht="15.5" x14ac:dyDescent="0.35">
      <c r="C78" t="s">
        <v>271</v>
      </c>
      <c r="D78" s="6">
        <v>2.34</v>
      </c>
    </row>
    <row r="79" spans="3:9" ht="15.5" x14ac:dyDescent="0.35">
      <c r="C79" t="s">
        <v>272</v>
      </c>
      <c r="I79" s="6">
        <v>3.03</v>
      </c>
    </row>
    <row r="80" spans="3:9" ht="15.5" x14ac:dyDescent="0.35">
      <c r="C80" t="s">
        <v>13</v>
      </c>
      <c r="D80" s="5">
        <v>0</v>
      </c>
    </row>
    <row r="81" spans="3:9" ht="15.5" x14ac:dyDescent="0.35">
      <c r="C81" t="s">
        <v>358</v>
      </c>
      <c r="I81" s="6">
        <v>0.62</v>
      </c>
    </row>
    <row r="82" spans="3:9" ht="15.5" x14ac:dyDescent="0.35">
      <c r="C82" t="s">
        <v>273</v>
      </c>
      <c r="I82" s="6">
        <v>7.0000000000000007E-2</v>
      </c>
    </row>
    <row r="83" spans="3:9" ht="15.5" x14ac:dyDescent="0.35">
      <c r="C83" t="s">
        <v>274</v>
      </c>
      <c r="I83" s="6">
        <v>0.16370000000000001</v>
      </c>
    </row>
    <row r="84" spans="3:9" ht="15.5" x14ac:dyDescent="0.35">
      <c r="C84" t="s">
        <v>275</v>
      </c>
      <c r="I84" s="6">
        <v>0.1174</v>
      </c>
    </row>
    <row r="85" spans="3:9" ht="15.5" x14ac:dyDescent="0.35">
      <c r="C85" t="s">
        <v>359</v>
      </c>
      <c r="I85" s="6">
        <v>9.4499999999999987E-2</v>
      </c>
    </row>
    <row r="86" spans="3:9" ht="15.5" x14ac:dyDescent="0.35">
      <c r="C86" t="s">
        <v>276</v>
      </c>
      <c r="D86" s="6">
        <v>55.1</v>
      </c>
    </row>
    <row r="87" spans="3:9" ht="15.5" x14ac:dyDescent="0.35">
      <c r="C87" t="s">
        <v>277</v>
      </c>
      <c r="D87" s="6">
        <v>0.22</v>
      </c>
    </row>
    <row r="88" spans="3:9" ht="15.5" x14ac:dyDescent="0.35">
      <c r="C88" t="s">
        <v>278</v>
      </c>
      <c r="D88" s="6">
        <v>56.89</v>
      </c>
    </row>
    <row r="89" spans="3:9" ht="15.5" x14ac:dyDescent="0.35">
      <c r="C89" t="s">
        <v>279</v>
      </c>
      <c r="D89" s="6">
        <v>-1.57</v>
      </c>
    </row>
    <row r="90" spans="3:9" ht="15.5" x14ac:dyDescent="0.35">
      <c r="C90" t="s">
        <v>280</v>
      </c>
      <c r="D90" s="6">
        <v>1.65</v>
      </c>
    </row>
    <row r="91" spans="3:9" ht="15.5" x14ac:dyDescent="0.35">
      <c r="C91" t="s">
        <v>281</v>
      </c>
      <c r="I91" s="6">
        <v>0.75</v>
      </c>
    </row>
    <row r="92" spans="3:9" ht="15.5" x14ac:dyDescent="0.35">
      <c r="C92" t="s">
        <v>282</v>
      </c>
      <c r="I92" s="6">
        <v>1062.02</v>
      </c>
    </row>
    <row r="93" spans="3:9" ht="15.5" x14ac:dyDescent="0.35">
      <c r="C93" t="s">
        <v>47</v>
      </c>
      <c r="I93" s="5">
        <v>161000000000</v>
      </c>
    </row>
    <row r="94" spans="3:9" ht="15.5" x14ac:dyDescent="0.35">
      <c r="C94" t="s">
        <v>283</v>
      </c>
      <c r="I94" s="5">
        <v>229000000000</v>
      </c>
    </row>
    <row r="95" spans="3:9" ht="15.5" x14ac:dyDescent="0.35">
      <c r="C95" t="s">
        <v>284</v>
      </c>
      <c r="I95" s="5">
        <v>832860000</v>
      </c>
    </row>
    <row r="96" spans="3:9" ht="15.5" x14ac:dyDescent="0.35">
      <c r="C96" t="s">
        <v>285</v>
      </c>
      <c r="I96" s="6">
        <v>0.14480000000000001</v>
      </c>
    </row>
    <row r="97" spans="3:9" ht="15.5" x14ac:dyDescent="0.35">
      <c r="C97" t="s">
        <v>286</v>
      </c>
      <c r="D97" s="6">
        <v>8.900000000000001E-2</v>
      </c>
    </row>
    <row r="98" spans="3:9" ht="15.5" x14ac:dyDescent="0.35">
      <c r="C98" t="s">
        <v>287</v>
      </c>
      <c r="D98" s="6">
        <v>5.62E-2</v>
      </c>
    </row>
    <row r="99" spans="3:9" ht="15.5" x14ac:dyDescent="0.35">
      <c r="C99" t="s">
        <v>288</v>
      </c>
      <c r="D99" s="6">
        <v>3.5900000000000001E-2</v>
      </c>
    </row>
    <row r="100" spans="3:9" ht="15.5" x14ac:dyDescent="0.35">
      <c r="C100" t="s">
        <v>453</v>
      </c>
      <c r="D100" s="6">
        <v>-6.7099999999999993E-2</v>
      </c>
    </row>
    <row r="101" spans="3:9" ht="15.5" x14ac:dyDescent="0.35">
      <c r="C101" t="s">
        <v>289</v>
      </c>
      <c r="D101" s="6">
        <v>-0.71150000000000002</v>
      </c>
    </row>
    <row r="102" spans="3:9" ht="15.5" x14ac:dyDescent="0.35">
      <c r="C102" t="s">
        <v>360</v>
      </c>
      <c r="D102" s="6">
        <v>-0.84589999999999999</v>
      </c>
    </row>
    <row r="103" spans="3:9" ht="15.5" x14ac:dyDescent="0.35">
      <c r="C103" t="s">
        <v>293</v>
      </c>
      <c r="I103" s="5">
        <v>5</v>
      </c>
    </row>
    <row r="104" spans="3:9" ht="15.5" x14ac:dyDescent="0.35">
      <c r="C104" t="s">
        <v>294</v>
      </c>
      <c r="I104" s="6">
        <v>0.62</v>
      </c>
    </row>
    <row r="105" spans="3:9" ht="15.5" x14ac:dyDescent="0.35">
      <c r="C105" t="s">
        <v>295</v>
      </c>
      <c r="I105" s="6">
        <v>0.17</v>
      </c>
    </row>
    <row r="106" spans="3:9" ht="15.5" x14ac:dyDescent="0.35">
      <c r="C106" t="s">
        <v>458</v>
      </c>
      <c r="I106" s="6">
        <v>0.59</v>
      </c>
    </row>
    <row r="107" spans="3:9" ht="15.5" x14ac:dyDescent="0.35">
      <c r="C107" t="s">
        <v>296</v>
      </c>
      <c r="I107" s="6">
        <v>0.1</v>
      </c>
    </row>
    <row r="108" spans="3:9" ht="15.5" x14ac:dyDescent="0.35">
      <c r="C108" t="s">
        <v>361</v>
      </c>
      <c r="I108" s="6">
        <v>0.56000000000000005</v>
      </c>
    </row>
    <row r="109" spans="3:9" ht="15.5" x14ac:dyDescent="0.35">
      <c r="C109" t="s">
        <v>297</v>
      </c>
      <c r="I109" s="6">
        <v>0.36</v>
      </c>
    </row>
    <row r="110" spans="3:9" ht="15.5" x14ac:dyDescent="0.35">
      <c r="C110" t="s">
        <v>298</v>
      </c>
      <c r="I110" s="6">
        <v>0.39</v>
      </c>
    </row>
    <row r="111" spans="3:9" ht="15.5" x14ac:dyDescent="0.35">
      <c r="C111" t="s">
        <v>299</v>
      </c>
      <c r="I111" s="5">
        <v>153000000000</v>
      </c>
    </row>
    <row r="112" spans="3:9" ht="15.5" x14ac:dyDescent="0.35">
      <c r="C112" t="s">
        <v>300</v>
      </c>
      <c r="I112" s="5">
        <v>23000000000</v>
      </c>
    </row>
    <row r="113" spans="3:9" ht="15.5" x14ac:dyDescent="0.35">
      <c r="C113" t="s">
        <v>301</v>
      </c>
      <c r="I113" s="5">
        <v>41000000000</v>
      </c>
    </row>
    <row r="114" spans="3:9" ht="15.5" x14ac:dyDescent="0.35">
      <c r="C114" t="s">
        <v>302</v>
      </c>
      <c r="I114" s="5">
        <v>15000000000</v>
      </c>
    </row>
    <row r="115" spans="3:9" ht="15.5" x14ac:dyDescent="0.35">
      <c r="C115" t="s">
        <v>303</v>
      </c>
      <c r="D115" s="5">
        <v>5000000000</v>
      </c>
    </row>
    <row r="116" spans="3:9" ht="15.5" x14ac:dyDescent="0.35">
      <c r="C116" t="s">
        <v>304</v>
      </c>
      <c r="D116" s="5">
        <v>218000000000</v>
      </c>
    </row>
    <row r="117" spans="3:9" ht="15.5" x14ac:dyDescent="0.35">
      <c r="C117" t="s">
        <v>305</v>
      </c>
      <c r="D117" s="5">
        <v>124000000000</v>
      </c>
    </row>
    <row r="118" spans="3:9" ht="15.5" x14ac:dyDescent="0.35">
      <c r="C118" t="s">
        <v>245</v>
      </c>
      <c r="D118" s="5">
        <v>-23000000000</v>
      </c>
    </row>
    <row r="119" spans="3:9" ht="15.5" x14ac:dyDescent="0.35">
      <c r="C119" t="s">
        <v>306</v>
      </c>
      <c r="I119" s="5">
        <v>93000000000</v>
      </c>
    </row>
    <row r="120" spans="3:9" ht="15.5" x14ac:dyDescent="0.35">
      <c r="C120" t="s">
        <v>243</v>
      </c>
      <c r="D120" s="5">
        <v>30000000000</v>
      </c>
    </row>
    <row r="121" spans="3:9" ht="15.5" x14ac:dyDescent="0.35">
      <c r="C121" t="s">
        <v>242</v>
      </c>
      <c r="D121" s="5">
        <v>42000000000</v>
      </c>
    </row>
    <row r="122" spans="3:9" ht="15.5" x14ac:dyDescent="0.35">
      <c r="C122" t="s">
        <v>24</v>
      </c>
      <c r="D122" s="5">
        <v>72000000000</v>
      </c>
    </row>
    <row r="123" spans="3:9" ht="15.5" x14ac:dyDescent="0.35">
      <c r="C123" t="s">
        <v>21</v>
      </c>
      <c r="D123" s="5">
        <v>67000000000</v>
      </c>
    </row>
    <row r="124" spans="3:9" ht="15.5" x14ac:dyDescent="0.35">
      <c r="C124" t="s">
        <v>244</v>
      </c>
      <c r="I124" s="5">
        <v>94000000000</v>
      </c>
    </row>
    <row r="125" spans="3:9" ht="15.5" x14ac:dyDescent="0.35">
      <c r="C125" t="s">
        <v>307</v>
      </c>
      <c r="I125" s="5">
        <v>34000000000</v>
      </c>
    </row>
    <row r="126" spans="3:9" ht="15.5" x14ac:dyDescent="0.35">
      <c r="C126" t="s">
        <v>308</v>
      </c>
      <c r="I126" s="5">
        <v>-28000000000</v>
      </c>
    </row>
    <row r="127" spans="3:9" ht="15.5" x14ac:dyDescent="0.35">
      <c r="C127" t="s">
        <v>309</v>
      </c>
      <c r="I127" s="5">
        <v>-4000000000</v>
      </c>
    </row>
    <row r="128" spans="3:9" ht="15.5" x14ac:dyDescent="0.35">
      <c r="C128" t="s">
        <v>310</v>
      </c>
      <c r="I128" s="5">
        <v>-6000000000</v>
      </c>
    </row>
    <row r="129" spans="3:9" ht="15.5" x14ac:dyDescent="0.35">
      <c r="C129" t="s">
        <v>311</v>
      </c>
      <c r="I129" s="5">
        <v>28000000000</v>
      </c>
    </row>
  </sheetData>
  <pageMargins left="0.7" right="0.7" top="0.75" bottom="0.75" header="0.3" footer="0.3"/>
  <ignoredErrors>
    <ignoredError sqref="A1:Q130" numberStoredAsText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O28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2318</v>
      </c>
      <c r="D1" t="s">
        <v>1</v>
      </c>
      <c r="E1" t="s">
        <v>2</v>
      </c>
      <c r="H1" t="s">
        <v>3</v>
      </c>
      <c r="I1" s="1">
        <v>44925</v>
      </c>
      <c r="J1" s="1">
        <v>44560</v>
      </c>
      <c r="K1" s="1">
        <v>44195</v>
      </c>
      <c r="L1" s="1">
        <v>43829</v>
      </c>
      <c r="M1" s="1">
        <v>43462</v>
      </c>
      <c r="N1" s="1">
        <v>43098</v>
      </c>
      <c r="O1" s="1">
        <v>42734</v>
      </c>
    </row>
    <row r="2" spans="1:15" ht="15.5" x14ac:dyDescent="0.35">
      <c r="C2" t="s">
        <v>2319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t="str">
        <f t="shared" ref="I2:O2" ca="1" si="0">IFERROR(_xlfn.STOCKHISTORY("XIDX:" &amp; $C$1, I1, , 0, 0, 1), "Libur")</f>
        <v>Libur</v>
      </c>
      <c r="J2" s="2" vm="569">
        <f t="shared" ca="1" si="0"/>
        <v>105</v>
      </c>
      <c r="K2" s="2" vm="211">
        <f t="shared" ca="1" si="0"/>
        <v>230</v>
      </c>
      <c r="L2" s="2" vm="46">
        <f t="shared" ca="1" si="0"/>
        <v>210</v>
      </c>
      <c r="M2" s="2" vm="18">
        <f t="shared" ca="1" si="0"/>
        <v>510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8237029688</v>
      </c>
      <c r="E4" s="2">
        <f>IFERROR(INDEX(E51:E500,MATCH($C$4,$C$51:$C$500,0)),"")</f>
        <v>12197451679</v>
      </c>
      <c r="H4" s="2">
        <f>IFERROR(SUM(D4:G4)*(4/MAX(1,COUNT(D4:G4))),"")</f>
        <v>40868962734</v>
      </c>
      <c r="I4" s="2">
        <f t="shared" ref="I4:O4" si="1">IFERROR(INDEX(I51:I500,MATCH($C$4,$C$51:$C$500,0)),"")</f>
        <v>82280822168</v>
      </c>
      <c r="J4" s="2">
        <f t="shared" si="1"/>
        <v>148294461080</v>
      </c>
      <c r="K4" s="2">
        <f t="shared" si="1"/>
        <v>200258580528</v>
      </c>
      <c r="L4" s="2">
        <f t="shared" si="1"/>
        <v>382769688315</v>
      </c>
      <c r="M4" s="2">
        <f t="shared" si="1"/>
        <v>424705152035</v>
      </c>
      <c r="N4" s="2">
        <f t="shared" si="1"/>
        <v>416328740296</v>
      </c>
      <c r="O4" s="2">
        <f t="shared" si="1"/>
        <v>329263347553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-122965661804</v>
      </c>
      <c r="E5" s="2">
        <f>IFERROR(INDEX(E51:E500,MATCH($C$5,$C$51:$C$500,0)),"")</f>
        <v>-3082219369</v>
      </c>
      <c r="H5" s="2">
        <f>IFERROR(SUM(D5:G5)*(4/MAX(1,COUNT(D5:G5))),"")</f>
        <v>-252095762346</v>
      </c>
      <c r="I5" s="2">
        <f t="shared" ref="I5:O5" si="2">IFERROR(INDEX(I51:I500,MATCH($C$5,$C$51:$C$500,0)),"")</f>
        <v>-123657872180</v>
      </c>
      <c r="J5" s="2">
        <f t="shared" si="2"/>
        <v>-71567579475</v>
      </c>
      <c r="K5" s="2">
        <f t="shared" si="2"/>
        <v>7784705118</v>
      </c>
      <c r="L5" s="2">
        <f t="shared" si="2"/>
        <v>14401552108</v>
      </c>
      <c r="M5" s="2">
        <f t="shared" si="2"/>
        <v>23709200329</v>
      </c>
      <c r="N5" s="2">
        <f t="shared" si="2"/>
        <v>22357849914</v>
      </c>
      <c r="O5" s="2">
        <f t="shared" si="2"/>
        <v>13225026534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-13611157251</v>
      </c>
      <c r="E6" s="2">
        <f>IFERROR(INDEX(E51:E500,MATCH($C$6,$C$51:$C$500,0)),"")</f>
        <v>108965288641</v>
      </c>
      <c r="H6" s="2">
        <f>IFERROR(INDEX(D6:G6,COUNT(D6:G6)),"")</f>
        <v>108965288641</v>
      </c>
      <c r="I6" s="2">
        <f t="shared" ref="I6:O6" si="3">IFERROR(INDEX(I51:I500,MATCH($C$6,$C$51:$C$500,0)),"")</f>
        <v>-13611157251</v>
      </c>
      <c r="J6" s="2">
        <f t="shared" si="3"/>
        <v>160635806897</v>
      </c>
      <c r="K6" s="2">
        <f t="shared" si="3"/>
        <v>232203377605</v>
      </c>
      <c r="L6" s="2">
        <f t="shared" si="3"/>
        <v>218369440525</v>
      </c>
      <c r="M6" s="2">
        <f t="shared" si="3"/>
        <v>203967892117</v>
      </c>
      <c r="N6" s="2">
        <f t="shared" si="3"/>
        <v>104145822027</v>
      </c>
      <c r="O6" s="2">
        <f t="shared" si="3"/>
        <v>83461803013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2.0299999999999998</v>
      </c>
      <c r="E7" s="3">
        <f>IFERROR(INDEX(E51:E500,MATCH($C$7,$C$51:$C$500,0))/1000000000,"")</f>
        <v>2.0299999999999998</v>
      </c>
      <c r="H7" s="3">
        <f>IFERROR(INDEX(D7:G7,COUNT(D7:G7)),"")</f>
        <v>2.0299999999999998</v>
      </c>
      <c r="I7" s="3">
        <f t="shared" ref="I7:O7" si="4">IFERROR(INDEX(I51:I500,MATCH($C$7,$C$51:$C$500,0))/1000000000,"")</f>
        <v>2.0299999999999998</v>
      </c>
      <c r="J7" s="3">
        <f t="shared" si="4"/>
        <v>2.0299999999999998</v>
      </c>
      <c r="K7" s="3">
        <f t="shared" si="4"/>
        <v>2.0299999999999998</v>
      </c>
      <c r="L7" s="3">
        <f t="shared" si="4"/>
        <v>2.0299999999999998</v>
      </c>
      <c r="M7" s="3">
        <f t="shared" si="4"/>
        <v>1.02</v>
      </c>
      <c r="N7" s="3">
        <f t="shared" si="4"/>
        <v>0.81</v>
      </c>
      <c r="O7" s="3">
        <f t="shared" si="4"/>
        <v>0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-34000000000</v>
      </c>
      <c r="E8" s="2">
        <f>IFERROR(INDEX(E51:E500,MATCH("Free cash flow (Quarter)",$C$51:$C$500,0)),"")</f>
        <v>2000000000</v>
      </c>
      <c r="H8" s="2">
        <f>IFERROR(INDEX(D8:G8,COUNT(D8:G8)),"")</f>
        <v>2000000000</v>
      </c>
      <c r="I8" s="2">
        <f t="shared" ref="I8:O8" si="5">IFERROR(INDEX(I51:I500,MATCH($C$8,$C$51:$C$500,0)),"")</f>
        <v>-30000000000</v>
      </c>
      <c r="J8" s="2">
        <f t="shared" si="5"/>
        <v>-16000000000</v>
      </c>
      <c r="K8" s="2">
        <f t="shared" si="5"/>
        <v>-40000000000</v>
      </c>
      <c r="L8" s="2">
        <f t="shared" si="5"/>
        <v>80000000000</v>
      </c>
      <c r="M8" s="2">
        <f t="shared" si="5"/>
        <v>-121000000000</v>
      </c>
      <c r="N8" s="2">
        <f t="shared" si="5"/>
        <v>-16000000000</v>
      </c>
      <c r="O8" s="2">
        <f t="shared" si="5"/>
        <v>-32000000000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-16.88</v>
      </c>
      <c r="E9" s="3">
        <f>IFERROR(INDEX(E51:E500,MATCH("Free cash flow per share (Quarter)",$C$51:$C$500,0)),"")</f>
        <v>0.93</v>
      </c>
      <c r="H9" s="3">
        <f>IFERROR(INDEX(D9:G9,COUNT(D9:G9)),"")</f>
        <v>0.93</v>
      </c>
      <c r="I9" s="3">
        <f t="shared" ref="I9:O9" si="6">IFERROR(INDEX(I51:I500,MATCH($C$9,$C$51:$C$500,0)),"")</f>
        <v>-14.67</v>
      </c>
      <c r="J9" s="3">
        <f t="shared" si="6"/>
        <v>-7.87</v>
      </c>
      <c r="K9" s="3">
        <f t="shared" si="6"/>
        <v>-19.739999999999998</v>
      </c>
      <c r="L9" s="3">
        <f t="shared" si="6"/>
        <v>39.46</v>
      </c>
      <c r="M9" s="3">
        <f t="shared" si="6"/>
        <v>-118.58</v>
      </c>
      <c r="N9" s="3">
        <f t="shared" si="6"/>
        <v>-19.239999999999998</v>
      </c>
      <c r="O9" s="3">
        <f t="shared" si="6"/>
        <v>-71036.78</v>
      </c>
    </row>
    <row r="10" spans="1:15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 t="str">
        <f t="shared" ref="I10:O10" ca="1" si="7">IFERROR(IF(I9=0,"",I2/I9),"")</f>
        <v/>
      </c>
      <c r="J10" s="3">
        <f t="shared" ca="1" si="7"/>
        <v>-13.341804320203304</v>
      </c>
      <c r="K10" s="3">
        <f t="shared" ca="1" si="7"/>
        <v>-11.651469098277611</v>
      </c>
      <c r="L10" s="3">
        <f t="shared" ca="1" si="7"/>
        <v>5.3218449062341611</v>
      </c>
      <c r="M10" s="3">
        <f t="shared" ca="1" si="7"/>
        <v>-4.3008939112835218</v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214554779</v>
      </c>
      <c r="E11" s="2">
        <f>IFERROR(INDEX(E51:E500,MATCH($C$11,$C$51:$C$500,0)),"")</f>
        <v>5407305551</v>
      </c>
      <c r="H11" s="2">
        <f>IFERROR(INDEX(D11:G11,COUNT(D11:G11)),"")</f>
        <v>5407305551</v>
      </c>
      <c r="I11" s="2">
        <f t="shared" ref="I11:O11" si="8">IFERROR(INDEX(I51:I500,MATCH($C$11,$C$51:$C$500,0)),"")</f>
        <v>214554779</v>
      </c>
      <c r="J11" s="2">
        <f t="shared" si="8"/>
        <v>1186993777</v>
      </c>
      <c r="K11" s="2">
        <f t="shared" si="8"/>
        <v>412472744</v>
      </c>
      <c r="L11" s="2">
        <f t="shared" si="8"/>
        <v>19440928277</v>
      </c>
      <c r="M11" s="2">
        <f t="shared" si="8"/>
        <v>24786883486</v>
      </c>
      <c r="N11" s="2">
        <f t="shared" si="8"/>
        <v>9223075671</v>
      </c>
      <c r="O11" s="2">
        <f t="shared" si="8"/>
        <v>53355197696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177000000000</v>
      </c>
      <c r="E12" s="2">
        <f>IFERROR(INDEX(E51:E500,MATCH("Net Debt (Quarter)",$C$51:$C$500,0)),"")</f>
        <v>154000000000</v>
      </c>
      <c r="H12" s="2">
        <f>IFERROR(INDEX(D12:G12,COUNT(D12:G12)),"")</f>
        <v>154000000000</v>
      </c>
      <c r="I12" s="2">
        <f t="shared" ref="I12:O12" si="9">IFERROR(INDEX(I51:I500,MATCH($C$12,$C$51:$C$500,0)),"")</f>
        <v>177000000000</v>
      </c>
      <c r="J12" s="2">
        <f t="shared" si="9"/>
        <v>160000000000</v>
      </c>
      <c r="K12" s="2">
        <f t="shared" si="9"/>
        <v>160000000000</v>
      </c>
      <c r="L12" s="2">
        <f t="shared" si="9"/>
        <v>152000000000</v>
      </c>
      <c r="M12" s="2">
        <f t="shared" si="9"/>
        <v>260000000000</v>
      </c>
      <c r="N12" s="2">
        <f t="shared" si="9"/>
        <v>251000000000</v>
      </c>
      <c r="O12" s="2">
        <f t="shared" si="9"/>
        <v>173000000000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178000000000</v>
      </c>
      <c r="E13" s="2">
        <f>IFERROR(INDEX(E51:E500,MATCH("Total Debt (Quarter)",$C$51:$C$500,0)),"")</f>
        <v>160000000000</v>
      </c>
      <c r="H13" s="2">
        <f>IFERROR(INDEX(D13:G13,COUNT(D13:G13)),"")</f>
        <v>160000000000</v>
      </c>
      <c r="I13" s="2">
        <f t="shared" ref="I13:O13" si="10">IFERROR(INDEX(I51:I500,MATCH($C$13,$C$51:$C$500,0)),"")</f>
        <v>178000000000</v>
      </c>
      <c r="J13" s="2">
        <f t="shared" si="10"/>
        <v>161000000000</v>
      </c>
      <c r="K13" s="2">
        <f t="shared" si="10"/>
        <v>160000000000</v>
      </c>
      <c r="L13" s="2">
        <f t="shared" si="10"/>
        <v>171000000000</v>
      </c>
      <c r="M13" s="2">
        <f t="shared" si="10"/>
        <v>284000000000</v>
      </c>
      <c r="N13" s="2">
        <f t="shared" si="10"/>
        <v>260000000000</v>
      </c>
      <c r="O13" s="2">
        <f t="shared" si="10"/>
        <v>226000000000</v>
      </c>
    </row>
    <row r="14" spans="1:15" ht="15.5" x14ac:dyDescent="0.35">
      <c r="C14" t="s">
        <v>27</v>
      </c>
      <c r="D14" s="2">
        <f>IFERROR(INDEX(D51:D500,MATCH($C$14,$C$51:$C$500,0)),"")</f>
        <v>-18167333162</v>
      </c>
      <c r="E14" s="2">
        <f>IFERROR(INDEX(E51:E500,MATCH($C$14,$C$51:$C$500,0)),"")</f>
        <v>0</v>
      </c>
      <c r="H14" s="2">
        <f>IFERROR(SUM(D14:G14)*(4/MAX(1,COUNT(D14:G14))),"")</f>
        <v>-36334666324</v>
      </c>
      <c r="I14" s="2">
        <f t="shared" ref="I14:O14" si="11">IFERROR(INDEX(I51:I500,MATCH($C$14,$C$51:$C$500,0)),"")</f>
        <v>-18892130570</v>
      </c>
      <c r="J14" s="2">
        <f t="shared" si="11"/>
        <v>-11614320810</v>
      </c>
      <c r="K14" s="2">
        <f t="shared" si="11"/>
        <v>-16369854254</v>
      </c>
      <c r="L14" s="2">
        <f t="shared" si="11"/>
        <v>-21900609383</v>
      </c>
      <c r="M14" s="2">
        <f t="shared" si="11"/>
        <v>-17622376921</v>
      </c>
      <c r="N14" s="2">
        <f t="shared" si="11"/>
        <v>-17144544929</v>
      </c>
      <c r="O14" s="2">
        <f t="shared" si="11"/>
        <v>-14343147175</v>
      </c>
    </row>
    <row r="15" spans="1:15" ht="15.5" x14ac:dyDescent="0.35">
      <c r="C15" t="s">
        <v>28</v>
      </c>
      <c r="D15" s="2">
        <f>IFERROR(INDEX(D51:D500,MATCH($C$15,$C$51:$C$500,0)),"")</f>
        <v>138667621</v>
      </c>
      <c r="E15" s="2">
        <f>IFERROR(INDEX(E51:E500,MATCH($C$15,$C$51:$C$500,0)),"")</f>
        <v>0</v>
      </c>
      <c r="H15" s="2">
        <f>IFERROR(SUM(D15:G15)*(4/MAX(1,COUNT(D15:G15))),"")</f>
        <v>277335242</v>
      </c>
      <c r="I15" s="2">
        <f t="shared" ref="I15:O15" si="12">IFERROR(INDEX(I51:I500,MATCH($C$15,$C$51:$C$500,0)),"")</f>
        <v>527884581</v>
      </c>
      <c r="J15" s="2">
        <f t="shared" si="12"/>
        <v>10072868547</v>
      </c>
      <c r="K15" s="2">
        <f t="shared" si="12"/>
        <v>-688760273</v>
      </c>
      <c r="L15" s="2">
        <f t="shared" si="12"/>
        <v>-4605076838</v>
      </c>
      <c r="M15" s="2">
        <f t="shared" si="12"/>
        <v>-6757146989</v>
      </c>
      <c r="N15" s="2">
        <f t="shared" si="12"/>
        <v>-6772955654</v>
      </c>
      <c r="O15" s="2">
        <f t="shared" si="12"/>
        <v>-4515092506</v>
      </c>
    </row>
    <row r="16" spans="1:15" ht="15.5" x14ac:dyDescent="0.35">
      <c r="C16" t="s">
        <v>29</v>
      </c>
      <c r="D16" s="2">
        <f>IFERROR(INDEX(D51:D500,MATCH($C$16,$C$51:$C$500,0)),"")</f>
        <v>-123104330475</v>
      </c>
      <c r="E16" s="2">
        <f>IFERROR(INDEX(E51:E500,MATCH($C$16,$C$51:$C$500,0)),"")</f>
        <v>-3082220419</v>
      </c>
      <c r="H16" s="2">
        <f>IFERROR(SUM(D16:G16)*(4/MAX(1,COUNT(D16:G16))),"")</f>
        <v>-252373101788</v>
      </c>
      <c r="I16" s="2">
        <f t="shared" ref="I16:O16" si="13">IFERROR(INDEX(I51:I500,MATCH($C$16,$C$51:$C$500,0)),"")</f>
        <v>-124185760961</v>
      </c>
      <c r="J16" s="2">
        <f t="shared" si="13"/>
        <v>-82844763164</v>
      </c>
      <c r="K16" s="2">
        <f t="shared" si="13"/>
        <v>7664336737</v>
      </c>
      <c r="L16" s="2">
        <f t="shared" si="13"/>
        <v>18597326457</v>
      </c>
      <c r="M16" s="2">
        <f t="shared" si="13"/>
        <v>30459552801</v>
      </c>
      <c r="N16" s="2">
        <f t="shared" si="13"/>
        <v>29450992546</v>
      </c>
      <c r="O16" s="2">
        <f t="shared" si="13"/>
        <v>17911116664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367</v>
      </c>
      <c r="J18" t="s">
        <v>368</v>
      </c>
      <c r="K18" t="s">
        <v>314</v>
      </c>
      <c r="L18" t="s">
        <v>315</v>
      </c>
      <c r="M18" t="s">
        <v>32</v>
      </c>
      <c r="N18" t="s">
        <v>33</v>
      </c>
      <c r="O18" t="s">
        <v>34</v>
      </c>
    </row>
    <row r="19" spans="1:15" ht="15.5" x14ac:dyDescent="0.35">
      <c r="A19" t="s">
        <v>44</v>
      </c>
      <c r="C19" t="s">
        <v>45</v>
      </c>
    </row>
    <row r="20" spans="1:15" ht="15.5" x14ac:dyDescent="0.35">
      <c r="A20" t="s">
        <v>46</v>
      </c>
      <c r="C20" t="s">
        <v>47</v>
      </c>
      <c r="D20" s="2" t="str">
        <f ca="1">IFERROR(D21*D2,"")</f>
        <v/>
      </c>
      <c r="E20" s="2" t="str">
        <f ca="1">IFERROR(E21*E2,"")</f>
        <v/>
      </c>
      <c r="H20" s="2" t="str">
        <f t="shared" ref="H20:O20" ca="1" si="14">IFERROR(H21*H2,"")</f>
        <v/>
      </c>
      <c r="I20" s="2" t="str">
        <f t="shared" ca="1" si="14"/>
        <v/>
      </c>
      <c r="J20" s="2">
        <f t="shared" ca="1" si="14"/>
        <v>213149999999.99997</v>
      </c>
      <c r="K20" s="2">
        <f t="shared" ca="1" si="14"/>
        <v>466899999999.99994</v>
      </c>
      <c r="L20" s="2">
        <f t="shared" ca="1" si="14"/>
        <v>426299999999.99994</v>
      </c>
      <c r="M20" s="2">
        <f t="shared" ca="1" si="14"/>
        <v>520200000000</v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2029999999.9999998</v>
      </c>
      <c r="E21" s="2">
        <f>IFERROR(INDEX(E51:E500,MATCH($C$7,$C$51:$C$500,0)),"")</f>
        <v>2029999999.9999998</v>
      </c>
      <c r="H21" s="2">
        <f>IFERROR(INDEX(D21:G21,COUNT(D21:G21)),"")</f>
        <v>2029999999.9999998</v>
      </c>
      <c r="I21" s="2">
        <f t="shared" ref="I21:O21" si="15">IFERROR(INDEX(I51:I500,MATCH($C$7,$C$51:$C$500,0)),"")</f>
        <v>2029999999.9999998</v>
      </c>
      <c r="J21" s="2">
        <f t="shared" si="15"/>
        <v>2029999999.9999998</v>
      </c>
      <c r="K21" s="2">
        <f t="shared" si="15"/>
        <v>2029999999.9999998</v>
      </c>
      <c r="L21" s="2">
        <f t="shared" si="15"/>
        <v>2029999999.9999998</v>
      </c>
      <c r="M21" s="2">
        <f t="shared" si="15"/>
        <v>1020000000</v>
      </c>
      <c r="N21" s="2">
        <f t="shared" si="15"/>
        <v>810000000</v>
      </c>
      <c r="O21" s="2">
        <f t="shared" si="15"/>
        <v>0</v>
      </c>
    </row>
    <row r="23" spans="1:15" ht="15.5" x14ac:dyDescent="0.35">
      <c r="B23" t="s">
        <v>48</v>
      </c>
      <c r="C23" t="s">
        <v>49</v>
      </c>
      <c r="D23" s="3">
        <f>IFERROR(D5/D6*100,"")</f>
        <v>903.41812629463107</v>
      </c>
      <c r="E23" s="3">
        <f>IFERROR(E5/E6*100,"")</f>
        <v>-2.828624975385293</v>
      </c>
      <c r="H23" s="3">
        <f t="shared" ref="H23:O23" si="16">IFERROR(H5/H6*100,"")</f>
        <v>-231.35419131184202</v>
      </c>
      <c r="I23" s="3">
        <f t="shared" si="16"/>
        <v>908.50373630732213</v>
      </c>
      <c r="J23" s="3">
        <f t="shared" si="16"/>
        <v>-44.552693983657875</v>
      </c>
      <c r="K23" s="3">
        <f t="shared" si="16"/>
        <v>3.3525374171096347</v>
      </c>
      <c r="L23" s="3">
        <f t="shared" si="16"/>
        <v>6.5950400721712894</v>
      </c>
      <c r="M23" s="3">
        <f t="shared" si="16"/>
        <v>11.623986541666046</v>
      </c>
      <c r="N23" s="3">
        <f t="shared" si="16"/>
        <v>21.467831813938425</v>
      </c>
      <c r="O23" s="3">
        <f t="shared" si="16"/>
        <v>15.84560368524518</v>
      </c>
    </row>
    <row r="24" spans="1:15" ht="15.5" x14ac:dyDescent="0.35">
      <c r="C24" t="s">
        <v>50</v>
      </c>
      <c r="D24" s="4">
        <f>IFERROR(_xlfn.RRI(5,I23,D23),"")</f>
        <v>-1.1220725836014189E-3</v>
      </c>
      <c r="E24" s="4">
        <f>IFERROR(_xlfn.RRI(5,J23,E23),"")</f>
        <v>-0.4238437460115051</v>
      </c>
      <c r="H24" s="4" t="str">
        <f t="shared" ref="H24:O24" si="17">IFERROR(_xlfn.RRI(5,M23,H23),"")</f>
        <v/>
      </c>
      <c r="I24" s="4">
        <f t="shared" si="17"/>
        <v>1.1149870215249469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51</v>
      </c>
      <c r="C25" t="s">
        <v>52</v>
      </c>
      <c r="D25" s="3">
        <f>IFERROR(INDEX(D51:D500,MATCH($A$25,$C$51:$C$500,0)),"")</f>
        <v>-60.5</v>
      </c>
      <c r="E25" s="3">
        <f>IFERROR(INDEX(E51:E500,MATCH($A$25,$C$51:$C$500,0)),"")</f>
        <v>-1.52</v>
      </c>
      <c r="H25" s="3">
        <f>IFERROR(INDEX(D25:G25,COUNT(D25:G25)),"")</f>
        <v>-1.52</v>
      </c>
      <c r="I25" s="3">
        <f t="shared" ref="I25:O25" si="18">IFERROR(INDEX(I51:I500,MATCH($C$25,$C$51:$C$500,0)),"")</f>
        <v>-60.84</v>
      </c>
      <c r="J25" s="3">
        <f t="shared" si="18"/>
        <v>-35.799999999999997</v>
      </c>
      <c r="K25" s="3">
        <f t="shared" si="18"/>
        <v>3.43</v>
      </c>
      <c r="L25" s="3">
        <f t="shared" si="18"/>
        <v>6.88</v>
      </c>
      <c r="M25" s="3">
        <f t="shared" si="18"/>
        <v>23.32</v>
      </c>
      <c r="N25" s="3">
        <f t="shared" si="18"/>
        <v>27.89</v>
      </c>
      <c r="O25" s="3">
        <f t="shared" si="18"/>
        <v>29768.94</v>
      </c>
    </row>
    <row r="26" spans="1:15" ht="15.5" x14ac:dyDescent="0.35">
      <c r="C26" t="s">
        <v>53</v>
      </c>
      <c r="D26" s="4">
        <f>IFERROR(_xlfn.RRI(5,I25,D25),"")</f>
        <v>-1.1201925861992201E-3</v>
      </c>
      <c r="E26" s="4">
        <f>IFERROR(_xlfn.RRI(5,J25,E25),"")</f>
        <v>-0.46839126019378674</v>
      </c>
      <c r="H26" s="4" t="str">
        <f t="shared" ref="H26:O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54</v>
      </c>
      <c r="D27" s="3">
        <f>IFERROR(D4/D21,"")</f>
        <v>4.0576500926108379</v>
      </c>
      <c r="E27" s="3">
        <f>IFERROR(E4/E21,"")</f>
        <v>6.008596886206897</v>
      </c>
      <c r="H27" s="3">
        <f t="shared" ref="H27:O27" si="20">IFERROR(H4/H21,"")</f>
        <v>20.132493957635472</v>
      </c>
      <c r="I27" s="3">
        <f t="shared" si="20"/>
        <v>40.5324247133005</v>
      </c>
      <c r="J27" s="3">
        <f t="shared" si="20"/>
        <v>73.051458660098533</v>
      </c>
      <c r="K27" s="3">
        <f t="shared" si="20"/>
        <v>98.649547058128093</v>
      </c>
      <c r="L27" s="3">
        <f t="shared" si="20"/>
        <v>188.55649670689658</v>
      </c>
      <c r="M27" s="3">
        <f t="shared" si="20"/>
        <v>416.37760003431373</v>
      </c>
      <c r="N27" s="3">
        <f t="shared" si="20"/>
        <v>513.9860991308642</v>
      </c>
      <c r="O27" s="3" t="str">
        <f t="shared" si="20"/>
        <v/>
      </c>
    </row>
    <row r="28" spans="1:15" ht="15.5" x14ac:dyDescent="0.35">
      <c r="C28" t="s">
        <v>55</v>
      </c>
      <c r="D28" s="4">
        <f>IFERROR(_xlfn.RRI(5,I27,D27),"")</f>
        <v>-0.36890549066180489</v>
      </c>
      <c r="E28" s="4">
        <f>IFERROR(_xlfn.RRI(5,J27,E27),"")</f>
        <v>-0.39322338444787841</v>
      </c>
      <c r="H28" s="4">
        <f t="shared" ref="H28:O28" si="21">IFERROR(_xlfn.RRI(5,M27,H27),"")</f>
        <v>-0.4543903487008395</v>
      </c>
      <c r="I28" s="4">
        <f t="shared" si="21"/>
        <v>-0.39831353482665988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56</v>
      </c>
      <c r="H29" s="4">
        <f t="shared" ref="H29:O29" si="22">IFERROR(((H25-I25)/I25)*100%,"")</f>
        <v>-0.975016436554898</v>
      </c>
      <c r="I29" s="4">
        <f t="shared" si="22"/>
        <v>0.69944134078212317</v>
      </c>
      <c r="J29" s="4">
        <f t="shared" si="22"/>
        <v>-11.437317784256559</v>
      </c>
      <c r="K29" s="4">
        <f t="shared" si="22"/>
        <v>-0.50145348837209303</v>
      </c>
      <c r="L29" s="4">
        <f t="shared" si="22"/>
        <v>-0.70497427101200694</v>
      </c>
      <c r="M29" s="4">
        <f t="shared" si="22"/>
        <v>-0.1638580136249552</v>
      </c>
      <c r="N29" s="4">
        <f t="shared" si="22"/>
        <v>-0.99906311746404142</v>
      </c>
      <c r="O29" s="4" t="str">
        <f t="shared" si="22"/>
        <v/>
      </c>
    </row>
    <row r="30" spans="1:15" ht="15.5" x14ac:dyDescent="0.35">
      <c r="C30" t="s">
        <v>57</v>
      </c>
      <c r="H30" s="4">
        <f t="shared" ref="H30:O30" si="23">IFERROR(((H27-I27)/I27)*100%,"")</f>
        <v>-0.50329904761337652</v>
      </c>
      <c r="I30" s="4">
        <f t="shared" si="23"/>
        <v>-0.44515242465049187</v>
      </c>
      <c r="J30" s="4">
        <f t="shared" si="23"/>
        <v>-0.25948510825849191</v>
      </c>
      <c r="K30" s="4">
        <f t="shared" si="23"/>
        <v>-0.47681703478255216</v>
      </c>
      <c r="L30" s="4">
        <f t="shared" si="23"/>
        <v>-0.54715023889047443</v>
      </c>
      <c r="M30" s="4">
        <f t="shared" si="23"/>
        <v>-0.18990493957249749</v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-6.71</v>
      </c>
      <c r="E32" s="3">
        <f>IFERROR(INDEX(E51:E500,MATCH($A$32,$C$51:$C$500,0)),"")</f>
        <v>53.6</v>
      </c>
      <c r="H32" s="3">
        <f>IFERROR(INDEX(D32:G32,COUNT(D32:G32)),"")</f>
        <v>53.6</v>
      </c>
      <c r="I32" s="3">
        <f t="shared" ref="I32:O32" si="24">IFERROR(INDEX(I51:I500,MATCH($C$32,$C$51:$C$500,0)),"")</f>
        <v>-6.71</v>
      </c>
      <c r="J32" s="3">
        <f t="shared" si="24"/>
        <v>79.02</v>
      </c>
      <c r="K32" s="3">
        <f t="shared" si="24"/>
        <v>114.23</v>
      </c>
      <c r="L32" s="3">
        <f t="shared" si="24"/>
        <v>107.42</v>
      </c>
      <c r="M32" s="3">
        <f t="shared" si="24"/>
        <v>200.68</v>
      </c>
      <c r="N32" s="3">
        <f t="shared" si="24"/>
        <v>128.07</v>
      </c>
      <c r="O32" s="3">
        <f t="shared" si="24"/>
        <v>185470.67</v>
      </c>
    </row>
    <row r="33" spans="1:15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-7.75</v>
      </c>
      <c r="E33" s="3">
        <f>IFERROR(INDEX(E51:E500,MATCH($A$33,$C$51:$C$500,0)),"")</f>
        <v>0.97</v>
      </c>
      <c r="H33" s="3">
        <f>IFERROR(INDEX(D33:G33,COUNT(D33:G33)),"")</f>
        <v>0.97</v>
      </c>
      <c r="I33" s="3">
        <f t="shared" ref="I33:O33" si="25">IFERROR(INDEX(I51:I500,MATCH($C$33,$C$51:$C$500,0)),"")</f>
        <v>-7.75</v>
      </c>
      <c r="J33" s="3">
        <f t="shared" si="25"/>
        <v>1.33</v>
      </c>
      <c r="K33" s="3">
        <f t="shared" si="25"/>
        <v>2.0099999999999998</v>
      </c>
      <c r="L33" s="3">
        <f t="shared" si="25"/>
        <v>1.95</v>
      </c>
      <c r="M33" s="3">
        <f t="shared" si="25"/>
        <v>5.08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-0.86</v>
      </c>
      <c r="E34" s="3">
        <f>IFERROR(INDEX(E51:E500,MATCH($A$34,$C$51:$C$500,0)),"")</f>
        <v>-34.21</v>
      </c>
      <c r="H34" s="3">
        <f>IFERROR(INDEX(D34:G34,COUNT(D34:G34)),"")</f>
        <v>-34.21</v>
      </c>
      <c r="I34" s="3">
        <f t="shared" ref="I34:O34" si="26">IFERROR(INDEX(I51:I500,MATCH($C$34,$C$51:$C$500,0)),"")</f>
        <v>-0.85</v>
      </c>
      <c r="J34" s="3">
        <f t="shared" si="26"/>
        <v>-2.93</v>
      </c>
      <c r="K34" s="3">
        <f t="shared" si="26"/>
        <v>67.06</v>
      </c>
      <c r="L34" s="3">
        <f t="shared" si="26"/>
        <v>30.52</v>
      </c>
      <c r="M34" s="3">
        <f t="shared" si="26"/>
        <v>43.74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12.83</v>
      </c>
      <c r="E35" s="3">
        <f>IFERROR(INDEX(E51:E500,MATCH($A$35,$C$51:$C$500,0)),"")</f>
        <v>8.67</v>
      </c>
      <c r="H35" s="3">
        <f>IFERROR(INDEX(D35:G35,COUNT(D35:G35)),"")</f>
        <v>8.67</v>
      </c>
      <c r="I35" s="3">
        <f t="shared" ref="I35:O35" si="27">IFERROR(INDEX(I51:I500,MATCH($C$35,$C$51:$C$500,0)),"")</f>
        <v>1.28</v>
      </c>
      <c r="J35" s="3">
        <f t="shared" si="27"/>
        <v>1.44</v>
      </c>
      <c r="K35" s="3">
        <f t="shared" si="27"/>
        <v>2.33</v>
      </c>
      <c r="L35" s="3">
        <f t="shared" si="27"/>
        <v>1.1200000000000001</v>
      </c>
      <c r="M35" s="3">
        <f t="shared" si="27"/>
        <v>2.44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70</v>
      </c>
      <c r="C36" t="s">
        <v>71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ht="15.5" x14ac:dyDescent="0.35">
      <c r="B37" t="s">
        <v>72</v>
      </c>
      <c r="C37" t="s">
        <v>73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ht="15.5" x14ac:dyDescent="0.35">
      <c r="D50" t="s">
        <v>2307</v>
      </c>
      <c r="E50" t="s">
        <v>1612</v>
      </c>
      <c r="F50" t="s">
        <v>1613</v>
      </c>
      <c r="G50" t="s">
        <v>1614</v>
      </c>
      <c r="H50" t="s">
        <v>1616</v>
      </c>
      <c r="I50" t="s">
        <v>367</v>
      </c>
      <c r="J50" t="s">
        <v>368</v>
      </c>
      <c r="K50" t="s">
        <v>314</v>
      </c>
      <c r="L50" t="s">
        <v>315</v>
      </c>
      <c r="M50" t="s">
        <v>32</v>
      </c>
      <c r="N50" t="s">
        <v>33</v>
      </c>
      <c r="O50" t="s">
        <v>34</v>
      </c>
    </row>
    <row r="51" spans="2:15" ht="15.5" x14ac:dyDescent="0.35">
      <c r="B51" t="s">
        <v>79</v>
      </c>
      <c r="C51" t="s">
        <v>6</v>
      </c>
      <c r="D51" s="5">
        <v>8237029688</v>
      </c>
      <c r="E51" s="5">
        <v>12197451679</v>
      </c>
      <c r="F51" s="5">
        <v>25137376981</v>
      </c>
      <c r="G51" s="5">
        <v>36708963820</v>
      </c>
      <c r="I51" s="5">
        <v>82280822168</v>
      </c>
      <c r="J51" s="5">
        <v>148294461080</v>
      </c>
      <c r="K51" s="5">
        <v>200258580528</v>
      </c>
      <c r="L51" s="5">
        <v>382769688315</v>
      </c>
      <c r="M51" s="5">
        <v>424705152035</v>
      </c>
      <c r="N51" s="5">
        <v>416328740296</v>
      </c>
      <c r="O51" s="5">
        <v>329263347553</v>
      </c>
    </row>
    <row r="52" spans="2:15" ht="15.5" x14ac:dyDescent="0.35">
      <c r="C52" t="s">
        <v>80</v>
      </c>
      <c r="D52" s="5">
        <v>-19476000551</v>
      </c>
      <c r="E52" s="5">
        <v>-12643007390</v>
      </c>
      <c r="F52" s="5">
        <v>-12483116682</v>
      </c>
      <c r="G52" s="5">
        <v>-36599059622</v>
      </c>
      <c r="I52" s="5">
        <v>-81201184245</v>
      </c>
      <c r="J52" s="5">
        <v>-130378544691</v>
      </c>
      <c r="K52" s="5">
        <v>-145141560879</v>
      </c>
      <c r="L52" s="5">
        <v>-293757864270</v>
      </c>
      <c r="M52" s="5">
        <v>-331223727160</v>
      </c>
      <c r="N52" s="5">
        <v>-329119116523</v>
      </c>
      <c r="O52" s="5">
        <v>-278459207952</v>
      </c>
    </row>
    <row r="53" spans="2:15" ht="15.5" x14ac:dyDescent="0.35">
      <c r="C53" t="s">
        <v>81</v>
      </c>
      <c r="D53" s="5">
        <v>-11238970863</v>
      </c>
      <c r="E53" s="5">
        <v>-445555711</v>
      </c>
      <c r="F53" s="5">
        <v>12654260299</v>
      </c>
      <c r="G53" s="5">
        <v>109904198</v>
      </c>
      <c r="I53" s="5">
        <v>1079637923</v>
      </c>
      <c r="J53" s="5">
        <v>17915916389</v>
      </c>
      <c r="K53" s="5">
        <v>55117019649</v>
      </c>
      <c r="L53" s="5">
        <v>89011824045</v>
      </c>
      <c r="M53" s="5">
        <v>93481424875</v>
      </c>
      <c r="N53" s="5">
        <v>87209623773</v>
      </c>
      <c r="O53" s="5">
        <v>50804139601</v>
      </c>
    </row>
    <row r="54" spans="2:15" ht="15.5" x14ac:dyDescent="0.35">
      <c r="C54" t="s">
        <v>82</v>
      </c>
      <c r="D54" s="5">
        <v>-22550470060</v>
      </c>
      <c r="E54" s="5">
        <v>-2980956814</v>
      </c>
      <c r="F54" s="5">
        <v>-4190301938</v>
      </c>
      <c r="G54" s="5">
        <v>-5490657422</v>
      </c>
      <c r="I54" s="5">
        <v>-35212386234</v>
      </c>
      <c r="J54" s="5">
        <v>-32058671290</v>
      </c>
      <c r="K54" s="5">
        <v>-27593581909</v>
      </c>
      <c r="L54" s="5">
        <v>-45284896521</v>
      </c>
      <c r="M54" s="5">
        <v>-41326815873</v>
      </c>
      <c r="N54" s="5">
        <v>-38775995248</v>
      </c>
      <c r="O54" s="5">
        <v>-21601654035</v>
      </c>
    </row>
    <row r="55" spans="2:15" ht="15.5" x14ac:dyDescent="0.35">
      <c r="C55" t="s">
        <v>84</v>
      </c>
      <c r="D55" s="5">
        <v>-681485321</v>
      </c>
      <c r="E55" s="5">
        <v>-374061896</v>
      </c>
      <c r="F55" s="5">
        <v>-227582527</v>
      </c>
      <c r="G55" s="5">
        <v>-1191884175</v>
      </c>
      <c r="I55" s="5">
        <v>-2475013919</v>
      </c>
      <c r="J55" s="5">
        <v>-5411299682</v>
      </c>
      <c r="K55" s="5">
        <v>-5136090599</v>
      </c>
      <c r="L55" s="5">
        <v>-12521453567</v>
      </c>
      <c r="M55" s="5">
        <v>-5191761066</v>
      </c>
      <c r="N55" s="5">
        <v>-6986641082</v>
      </c>
      <c r="O55" s="5">
        <v>-4573871940</v>
      </c>
    </row>
    <row r="56" spans="2:15" ht="15.5" x14ac:dyDescent="0.35">
      <c r="C56" t="s">
        <v>83</v>
      </c>
      <c r="D56" s="5">
        <v>-21868984739</v>
      </c>
      <c r="E56" s="5">
        <v>-2606894918</v>
      </c>
      <c r="F56" s="5">
        <v>-3962719411</v>
      </c>
      <c r="G56" s="5">
        <v>-4298773247</v>
      </c>
      <c r="I56" s="5">
        <v>-32737372315</v>
      </c>
      <c r="J56" s="5">
        <v>-26647371608</v>
      </c>
      <c r="K56" s="5">
        <v>-22457491310</v>
      </c>
      <c r="L56" s="5">
        <v>-32763442954</v>
      </c>
      <c r="M56" s="5">
        <v>-36135054807</v>
      </c>
      <c r="N56" s="5">
        <v>-31789354166</v>
      </c>
      <c r="O56" s="5">
        <v>-17027782095</v>
      </c>
    </row>
    <row r="57" spans="2:15" ht="15.5" x14ac:dyDescent="0.35">
      <c r="C57" t="s">
        <v>86</v>
      </c>
      <c r="D57" s="5">
        <v>-33789440923</v>
      </c>
      <c r="E57" s="5">
        <v>-3426512525</v>
      </c>
      <c r="F57" s="5">
        <v>8463958361</v>
      </c>
      <c r="G57" s="5">
        <v>-5380753224</v>
      </c>
      <c r="I57" s="5">
        <v>-34132748311</v>
      </c>
      <c r="J57" s="5">
        <v>-14142754901</v>
      </c>
      <c r="K57" s="5">
        <v>27523437740</v>
      </c>
      <c r="L57" s="5">
        <v>43726927524</v>
      </c>
      <c r="M57" s="5">
        <v>52154609002</v>
      </c>
      <c r="N57" s="5">
        <v>48433628525</v>
      </c>
      <c r="O57" s="5">
        <v>29202485566</v>
      </c>
    </row>
    <row r="58" spans="2:15" ht="15.5" x14ac:dyDescent="0.35">
      <c r="C58" t="s">
        <v>87</v>
      </c>
      <c r="D58" s="5">
        <v>-89314889552</v>
      </c>
      <c r="E58" s="5">
        <v>344292106</v>
      </c>
      <c r="F58" s="5">
        <v>-295181627</v>
      </c>
      <c r="G58" s="5">
        <v>-787233577</v>
      </c>
      <c r="I58" s="5">
        <v>-90053012650</v>
      </c>
      <c r="J58" s="5">
        <v>-68702008263</v>
      </c>
      <c r="K58" s="5">
        <v>-19859101003</v>
      </c>
      <c r="L58" s="5">
        <v>-25129601067</v>
      </c>
      <c r="M58" s="5">
        <v>-21695056201</v>
      </c>
      <c r="N58" s="5">
        <v>-18982635979</v>
      </c>
      <c r="O58" s="5">
        <v>-11291368902</v>
      </c>
    </row>
    <row r="59" spans="2:15" ht="15.5" x14ac:dyDescent="0.35">
      <c r="C59" t="s">
        <v>89</v>
      </c>
    </row>
    <row r="60" spans="2:15" ht="15.5" x14ac:dyDescent="0.35">
      <c r="C60" t="s">
        <v>27</v>
      </c>
      <c r="D60" s="5">
        <v>-18167333162</v>
      </c>
      <c r="F60" s="5">
        <v>-119692676</v>
      </c>
      <c r="G60" s="5">
        <v>-605104732</v>
      </c>
      <c r="I60" s="5">
        <v>-18892130570</v>
      </c>
      <c r="J60" s="5">
        <v>-11614320810</v>
      </c>
      <c r="K60" s="5">
        <v>-16369854254</v>
      </c>
      <c r="L60" s="5">
        <v>-21900609383</v>
      </c>
      <c r="M60" s="5">
        <v>-17622376921</v>
      </c>
      <c r="N60" s="5">
        <v>-17144544929</v>
      </c>
      <c r="O60" s="5">
        <v>-14343147175</v>
      </c>
    </row>
    <row r="61" spans="2:15" ht="15.5" x14ac:dyDescent="0.35">
      <c r="C61" t="s">
        <v>85</v>
      </c>
      <c r="D61" s="5">
        <v>-71147556390</v>
      </c>
      <c r="E61" s="5">
        <v>344292106</v>
      </c>
      <c r="F61" s="5">
        <v>-175488951</v>
      </c>
      <c r="G61" s="5">
        <v>-182128845</v>
      </c>
      <c r="I61" s="5">
        <v>-71160882080</v>
      </c>
      <c r="J61" s="5">
        <v>-57087687453</v>
      </c>
      <c r="K61" s="5">
        <v>-3489246749</v>
      </c>
      <c r="L61" s="5">
        <v>-3228991684</v>
      </c>
      <c r="M61" s="5">
        <v>-4072679280</v>
      </c>
      <c r="N61" s="5">
        <v>-1838091050</v>
      </c>
      <c r="O61" s="5">
        <v>3051778273</v>
      </c>
    </row>
    <row r="62" spans="2:15" ht="15.5" x14ac:dyDescent="0.35">
      <c r="C62" t="s">
        <v>94</v>
      </c>
      <c r="D62" s="5">
        <v>-89314889552</v>
      </c>
      <c r="E62" s="5">
        <v>344292106</v>
      </c>
      <c r="F62" s="5">
        <v>-295181627</v>
      </c>
      <c r="G62" s="5">
        <v>-787233577</v>
      </c>
      <c r="I62" s="5">
        <v>-90053012650</v>
      </c>
      <c r="J62" s="5">
        <v>-68702008263</v>
      </c>
      <c r="K62" s="5">
        <v>-19859101003</v>
      </c>
      <c r="L62" s="5">
        <v>-25129601067</v>
      </c>
      <c r="M62" s="5">
        <v>-21695056201</v>
      </c>
      <c r="N62" s="5">
        <v>-18982635979</v>
      </c>
      <c r="O62" s="5">
        <v>-11291368902</v>
      </c>
    </row>
    <row r="63" spans="2:15" ht="15.5" x14ac:dyDescent="0.35">
      <c r="C63" t="s">
        <v>29</v>
      </c>
      <c r="D63" s="5">
        <v>-123104330475</v>
      </c>
      <c r="E63" s="5">
        <v>-3082220419</v>
      </c>
      <c r="F63" s="5">
        <v>8168776734</v>
      </c>
      <c r="G63" s="5">
        <v>-6167986801</v>
      </c>
      <c r="I63" s="5">
        <v>-124185760961</v>
      </c>
      <c r="J63" s="5">
        <v>-82844763164</v>
      </c>
      <c r="K63" s="5">
        <v>7664336737</v>
      </c>
      <c r="L63" s="5">
        <v>18597326457</v>
      </c>
      <c r="M63" s="5">
        <v>30459552801</v>
      </c>
      <c r="N63" s="5">
        <v>29450992546</v>
      </c>
      <c r="O63" s="5">
        <v>17911116664</v>
      </c>
    </row>
    <row r="64" spans="2:15" ht="15.5" x14ac:dyDescent="0.35">
      <c r="C64" t="s">
        <v>28</v>
      </c>
      <c r="D64" s="5">
        <v>138667621</v>
      </c>
      <c r="G64" s="5">
        <v>389216960</v>
      </c>
      <c r="I64" s="5">
        <v>527884581</v>
      </c>
      <c r="J64" s="5">
        <v>10072868547</v>
      </c>
      <c r="K64" s="5">
        <v>-688760273</v>
      </c>
      <c r="L64" s="5">
        <v>-4605076838</v>
      </c>
      <c r="M64" s="5">
        <v>-6757146989</v>
      </c>
      <c r="N64" s="5">
        <v>-6772955654</v>
      </c>
      <c r="O64" s="5">
        <v>-4515092506</v>
      </c>
    </row>
    <row r="65" spans="2:15" ht="15.5" x14ac:dyDescent="0.35">
      <c r="C65" t="s">
        <v>97</v>
      </c>
      <c r="D65" s="5">
        <v>-122965662854</v>
      </c>
      <c r="E65" s="5">
        <v>-3082220419</v>
      </c>
      <c r="F65" s="5">
        <v>8168776734</v>
      </c>
      <c r="G65" s="5">
        <v>-5778769841</v>
      </c>
      <c r="I65" s="5">
        <v>-123657876380</v>
      </c>
      <c r="J65" s="5">
        <v>-72771894617</v>
      </c>
      <c r="K65" s="5">
        <v>6975576464</v>
      </c>
      <c r="L65" s="5">
        <v>13992249619</v>
      </c>
      <c r="M65" s="5">
        <v>23702405812</v>
      </c>
      <c r="N65" s="5">
        <v>22678036892</v>
      </c>
      <c r="O65" s="5">
        <v>13396024158</v>
      </c>
    </row>
    <row r="66" spans="2:15" ht="15.5" x14ac:dyDescent="0.35">
      <c r="C66" t="s">
        <v>98</v>
      </c>
      <c r="J66" s="5">
        <v>1204323909</v>
      </c>
      <c r="K66" s="5">
        <v>807455784</v>
      </c>
      <c r="L66" s="5">
        <v>409298789</v>
      </c>
      <c r="M66" s="5">
        <v>6790047</v>
      </c>
      <c r="N66" s="5">
        <v>-320187878</v>
      </c>
      <c r="O66" s="5">
        <v>-170997624</v>
      </c>
    </row>
    <row r="67" spans="2:15" ht="15.5" x14ac:dyDescent="0.35">
      <c r="C67" t="s">
        <v>99</v>
      </c>
      <c r="D67" s="5">
        <v>-122965662854</v>
      </c>
      <c r="E67" s="5">
        <v>-3082220419</v>
      </c>
      <c r="F67" s="5">
        <v>8168776734</v>
      </c>
      <c r="G67" s="5">
        <v>-5778769841</v>
      </c>
      <c r="I67" s="5">
        <v>-123657876380</v>
      </c>
      <c r="J67" s="5">
        <v>-71567570708</v>
      </c>
      <c r="K67" s="5">
        <v>7783032248</v>
      </c>
      <c r="L67" s="5">
        <v>14401548408</v>
      </c>
      <c r="M67" s="5">
        <v>23709195859</v>
      </c>
      <c r="N67" s="5">
        <v>22357849014</v>
      </c>
      <c r="O67" s="5">
        <v>13225026534</v>
      </c>
    </row>
    <row r="68" spans="2:15" ht="15.5" x14ac:dyDescent="0.35">
      <c r="C68" t="s">
        <v>100</v>
      </c>
      <c r="D68" s="5">
        <v>-122965662854</v>
      </c>
      <c r="E68" s="5">
        <v>-3082220419</v>
      </c>
      <c r="F68" s="5">
        <v>8168776734</v>
      </c>
      <c r="G68" s="5">
        <v>-5778769841</v>
      </c>
      <c r="I68" s="5">
        <v>-123657876380</v>
      </c>
      <c r="J68" s="5">
        <v>-72771894617</v>
      </c>
      <c r="K68" s="5">
        <v>6975576464</v>
      </c>
      <c r="L68" s="5">
        <v>13992249619</v>
      </c>
      <c r="M68" s="5">
        <v>23702405812</v>
      </c>
      <c r="N68" s="5">
        <v>22678036892</v>
      </c>
      <c r="O68" s="5">
        <v>13396024158</v>
      </c>
    </row>
    <row r="69" spans="2:15" ht="15.5" x14ac:dyDescent="0.35">
      <c r="C69" t="s">
        <v>8</v>
      </c>
      <c r="D69" s="5">
        <v>-122965661804</v>
      </c>
      <c r="E69" s="5">
        <v>-3082219369</v>
      </c>
      <c r="F69" s="5">
        <v>8168777784</v>
      </c>
      <c r="G69" s="5">
        <v>-5778768791</v>
      </c>
      <c r="I69" s="5">
        <v>-123657872180</v>
      </c>
      <c r="J69" s="5">
        <v>-71567579475</v>
      </c>
      <c r="K69" s="5">
        <v>7784705118</v>
      </c>
      <c r="L69" s="5">
        <v>14401552108</v>
      </c>
      <c r="M69" s="5">
        <v>23709200329</v>
      </c>
      <c r="N69" s="5">
        <v>22357849914</v>
      </c>
      <c r="O69" s="5">
        <v>13225026534</v>
      </c>
    </row>
    <row r="70" spans="2:15" ht="15.5" x14ac:dyDescent="0.35">
      <c r="C70" t="s">
        <v>101</v>
      </c>
      <c r="D70" s="5">
        <v>-1050</v>
      </c>
      <c r="E70" s="5">
        <v>-1050</v>
      </c>
      <c r="F70" s="5">
        <v>-1050</v>
      </c>
      <c r="G70" s="5">
        <v>-1050</v>
      </c>
      <c r="I70" s="5">
        <v>-4200</v>
      </c>
      <c r="J70" s="5">
        <v>8767</v>
      </c>
      <c r="K70" s="5">
        <v>-1672870</v>
      </c>
      <c r="L70" s="5">
        <v>-3700</v>
      </c>
      <c r="M70" s="5">
        <v>-4470</v>
      </c>
      <c r="N70" s="5">
        <v>-900</v>
      </c>
    </row>
    <row r="71" spans="2:15" ht="15.5" x14ac:dyDescent="0.35">
      <c r="C71" t="s">
        <v>102</v>
      </c>
      <c r="D71" s="5">
        <v>-122965662854</v>
      </c>
      <c r="E71" s="5">
        <v>-3082220419</v>
      </c>
      <c r="F71" s="5">
        <v>8168776734</v>
      </c>
      <c r="G71" s="5">
        <v>-5778769841</v>
      </c>
      <c r="I71" s="5">
        <v>-123657876380</v>
      </c>
      <c r="J71" s="5">
        <v>-72771894617</v>
      </c>
      <c r="K71" s="5">
        <v>6975576464</v>
      </c>
      <c r="L71" s="5">
        <v>13992249619</v>
      </c>
      <c r="M71" s="5">
        <v>23702405812</v>
      </c>
      <c r="N71" s="5">
        <v>22678036892</v>
      </c>
      <c r="O71" s="5">
        <v>13396024158</v>
      </c>
    </row>
    <row r="72" spans="2:15" ht="15.5" x14ac:dyDescent="0.35">
      <c r="C72" t="s">
        <v>103</v>
      </c>
      <c r="D72" s="5">
        <v>-122965662854</v>
      </c>
      <c r="E72" s="5">
        <v>-3082220419</v>
      </c>
      <c r="F72" s="5">
        <v>8168776734</v>
      </c>
      <c r="G72" s="5">
        <v>-5778769841</v>
      </c>
      <c r="I72" s="5">
        <v>-123657876380</v>
      </c>
      <c r="J72" s="5">
        <v>-71567570708</v>
      </c>
      <c r="K72" s="5">
        <v>7783032248</v>
      </c>
      <c r="L72" s="5">
        <v>14401548408</v>
      </c>
      <c r="M72" s="5">
        <v>23709195859</v>
      </c>
      <c r="N72" s="5">
        <v>22357849014</v>
      </c>
      <c r="O72" s="5">
        <v>13225026534</v>
      </c>
    </row>
    <row r="73" spans="2:15" ht="15.5" x14ac:dyDescent="0.35">
      <c r="C73" t="s">
        <v>104</v>
      </c>
      <c r="D73" s="5">
        <v>-122965662854</v>
      </c>
      <c r="E73" s="5">
        <v>-3082220419</v>
      </c>
      <c r="F73" s="5">
        <v>8168776734</v>
      </c>
      <c r="G73" s="5">
        <v>-5778769841</v>
      </c>
      <c r="I73" s="5">
        <v>-123657876380</v>
      </c>
      <c r="J73" s="5">
        <v>-71567570708</v>
      </c>
      <c r="K73" s="5">
        <v>7783032248</v>
      </c>
      <c r="L73" s="5">
        <v>14401548408</v>
      </c>
      <c r="M73" s="5">
        <v>23709195859</v>
      </c>
      <c r="N73" s="5">
        <v>22357849014</v>
      </c>
      <c r="O73" s="5">
        <v>13225026534</v>
      </c>
    </row>
    <row r="75" spans="2:15" ht="15.5" x14ac:dyDescent="0.35">
      <c r="B75" t="s">
        <v>105</v>
      </c>
      <c r="C75" t="s">
        <v>106</v>
      </c>
    </row>
    <row r="76" spans="2:15" ht="15.5" x14ac:dyDescent="0.35">
      <c r="C76" t="s">
        <v>107</v>
      </c>
    </row>
    <row r="77" spans="2:15" ht="15.5" x14ac:dyDescent="0.35">
      <c r="C77" t="s">
        <v>20</v>
      </c>
      <c r="D77" s="5">
        <v>214554779</v>
      </c>
      <c r="E77" s="5">
        <v>5407305551</v>
      </c>
      <c r="F77" s="5">
        <v>2841373024</v>
      </c>
      <c r="G77" s="5">
        <v>1142476370</v>
      </c>
      <c r="I77" s="5">
        <v>214554779</v>
      </c>
      <c r="J77" s="5">
        <v>1186993777</v>
      </c>
      <c r="K77" s="5">
        <v>412472744</v>
      </c>
      <c r="L77" s="5">
        <v>19440928277</v>
      </c>
      <c r="M77" s="5">
        <v>24786883486</v>
      </c>
      <c r="N77" s="5">
        <v>9223075671</v>
      </c>
      <c r="O77" s="5">
        <v>53355197696</v>
      </c>
    </row>
    <row r="78" spans="2:15" ht="15.5" x14ac:dyDescent="0.35">
      <c r="C78" t="s">
        <v>780</v>
      </c>
      <c r="M78" s="5">
        <v>62456095533</v>
      </c>
      <c r="N78" s="5">
        <v>53225847156</v>
      </c>
      <c r="O78" s="5">
        <v>32800004686</v>
      </c>
    </row>
    <row r="79" spans="2:15" ht="15.5" x14ac:dyDescent="0.35">
      <c r="C79" t="s">
        <v>109</v>
      </c>
      <c r="D79" s="5">
        <v>3755432501</v>
      </c>
      <c r="E79" s="5">
        <v>19557151044</v>
      </c>
      <c r="F79" s="5">
        <v>15077841563</v>
      </c>
      <c r="G79" s="5">
        <v>17342148994</v>
      </c>
      <c r="I79" s="5">
        <v>3755432501</v>
      </c>
      <c r="J79" s="5">
        <v>1228012951</v>
      </c>
      <c r="K79" s="5">
        <v>125823931680</v>
      </c>
      <c r="L79" s="5">
        <v>160571037907</v>
      </c>
      <c r="M79" s="5">
        <v>99715171756</v>
      </c>
      <c r="N79" s="5">
        <v>107888693087</v>
      </c>
      <c r="O79" s="5">
        <v>89427049335</v>
      </c>
    </row>
    <row r="80" spans="2:15" ht="15.5" x14ac:dyDescent="0.35">
      <c r="C80" t="s">
        <v>111</v>
      </c>
      <c r="D80" s="5">
        <v>24281509263</v>
      </c>
      <c r="E80" s="5">
        <v>19823233918</v>
      </c>
      <c r="F80" s="5">
        <v>19018357270</v>
      </c>
      <c r="G80" s="5">
        <v>18991548240</v>
      </c>
      <c r="I80" s="5">
        <v>24281509263</v>
      </c>
      <c r="J80" s="5">
        <v>18936000000</v>
      </c>
      <c r="M80" s="5">
        <v>1000000000</v>
      </c>
    </row>
    <row r="81" spans="3:15" ht="15.5" x14ac:dyDescent="0.35">
      <c r="C81" t="s">
        <v>110</v>
      </c>
      <c r="D81" s="5">
        <v>29839341480</v>
      </c>
      <c r="E81" s="5">
        <v>36333891086</v>
      </c>
      <c r="F81" s="5">
        <v>34336885025</v>
      </c>
      <c r="G81" s="5">
        <v>34610026286</v>
      </c>
      <c r="I81" s="5">
        <v>29839341480</v>
      </c>
      <c r="J81" s="5">
        <v>28186889661</v>
      </c>
      <c r="K81" s="5">
        <v>18563914658</v>
      </c>
      <c r="L81" s="5">
        <v>31157620071</v>
      </c>
      <c r="M81" s="5">
        <v>4124337540</v>
      </c>
      <c r="N81" s="5">
        <v>3078940783</v>
      </c>
      <c r="O81" s="5">
        <v>4303434780</v>
      </c>
    </row>
    <row r="82" spans="3:15" ht="15.5" x14ac:dyDescent="0.35">
      <c r="C82" t="s">
        <v>112</v>
      </c>
      <c r="D82" s="5">
        <v>3755432501</v>
      </c>
      <c r="E82" s="5">
        <v>19557151044</v>
      </c>
      <c r="F82" s="5">
        <v>15077841563</v>
      </c>
      <c r="G82" s="5">
        <v>17342148994</v>
      </c>
      <c r="I82" s="5">
        <v>3755432501</v>
      </c>
      <c r="J82" s="5">
        <v>1228012951</v>
      </c>
      <c r="K82" s="5">
        <v>125823931680</v>
      </c>
      <c r="L82" s="5">
        <v>160571037907</v>
      </c>
      <c r="M82" s="5">
        <v>99715171756</v>
      </c>
      <c r="N82" s="5">
        <v>107888693087</v>
      </c>
      <c r="O82" s="5">
        <v>89427049335</v>
      </c>
    </row>
    <row r="83" spans="3:15" ht="15.5" x14ac:dyDescent="0.35">
      <c r="C83" t="s">
        <v>113</v>
      </c>
      <c r="K83" s="5">
        <v>7018313934</v>
      </c>
    </row>
    <row r="84" spans="3:15" ht="15.5" x14ac:dyDescent="0.35">
      <c r="C84" t="s">
        <v>114</v>
      </c>
      <c r="K84" s="5">
        <v>7018313934</v>
      </c>
    </row>
    <row r="85" spans="3:15" ht="15.5" x14ac:dyDescent="0.35">
      <c r="C85" t="s">
        <v>115</v>
      </c>
      <c r="D85" s="5">
        <v>17762003522</v>
      </c>
      <c r="E85" s="5">
        <v>73553622464</v>
      </c>
      <c r="F85" s="5">
        <v>77711712562</v>
      </c>
      <c r="G85" s="5">
        <v>81711216744</v>
      </c>
      <c r="I85" s="5">
        <v>17762003522</v>
      </c>
      <c r="J85" s="5">
        <v>166144550599</v>
      </c>
      <c r="K85" s="5">
        <v>163959691554</v>
      </c>
      <c r="L85" s="5">
        <v>134947815836</v>
      </c>
      <c r="M85" s="5">
        <v>152084873521</v>
      </c>
      <c r="N85" s="5">
        <v>113662858493</v>
      </c>
      <c r="O85" s="5">
        <v>146169320178</v>
      </c>
    </row>
    <row r="86" spans="3:15" ht="15.5" x14ac:dyDescent="0.35">
      <c r="C86" t="s">
        <v>85</v>
      </c>
      <c r="D86" s="5">
        <v>1852239849</v>
      </c>
      <c r="E86" s="5">
        <v>1852239849</v>
      </c>
      <c r="F86" s="5">
        <v>1852239849</v>
      </c>
      <c r="G86" s="5">
        <v>1852239849</v>
      </c>
      <c r="I86" s="5">
        <v>1852239849</v>
      </c>
      <c r="J86" s="5">
        <v>1852239849</v>
      </c>
      <c r="K86" s="5">
        <v>647915940</v>
      </c>
      <c r="L86" s="5">
        <v>-159539844</v>
      </c>
      <c r="M86" s="5">
        <v>-568838633</v>
      </c>
      <c r="N86" s="5">
        <v>-575628680</v>
      </c>
      <c r="O86" s="5">
        <v>-255440802</v>
      </c>
    </row>
    <row r="87" spans="3:15" ht="15.5" x14ac:dyDescent="0.35">
      <c r="C87" t="s">
        <v>116</v>
      </c>
      <c r="D87" s="5">
        <v>68876432426</v>
      </c>
      <c r="E87" s="5">
        <v>146268687682</v>
      </c>
      <c r="F87" s="5">
        <v>142377874060</v>
      </c>
      <c r="G87" s="5">
        <v>145643401260</v>
      </c>
      <c r="I87" s="5">
        <v>68876432426</v>
      </c>
      <c r="J87" s="5">
        <v>196811596760</v>
      </c>
      <c r="K87" s="5">
        <v>315396855513</v>
      </c>
      <c r="L87" s="5">
        <v>363759968791</v>
      </c>
      <c r="M87" s="5">
        <v>388621173509</v>
      </c>
      <c r="N87" s="5">
        <v>337788749259</v>
      </c>
      <c r="O87" s="5">
        <v>327786914919</v>
      </c>
    </row>
    <row r="88" spans="3:15" ht="15.5" x14ac:dyDescent="0.35">
      <c r="C88" t="s">
        <v>117</v>
      </c>
    </row>
    <row r="89" spans="3:15" ht="15.5" x14ac:dyDescent="0.35">
      <c r="C89" t="s">
        <v>119</v>
      </c>
      <c r="D89" s="5">
        <v>21145812773</v>
      </c>
      <c r="E89" s="5">
        <v>20617928192</v>
      </c>
      <c r="F89" s="5">
        <v>20617928192</v>
      </c>
      <c r="G89" s="5">
        <v>20617928192</v>
      </c>
      <c r="I89" s="5">
        <v>21145812773</v>
      </c>
      <c r="J89" s="5">
        <v>11433769779</v>
      </c>
      <c r="K89" s="5">
        <v>1261554335</v>
      </c>
      <c r="L89" s="5">
        <v>645219019</v>
      </c>
      <c r="M89" s="5">
        <v>629959787</v>
      </c>
      <c r="N89" s="5">
        <v>421072125</v>
      </c>
      <c r="O89" s="5">
        <v>205039986</v>
      </c>
    </row>
    <row r="90" spans="3:15" ht="15.5" x14ac:dyDescent="0.35">
      <c r="C90" t="s">
        <v>121</v>
      </c>
      <c r="D90" s="5">
        <v>151986967690</v>
      </c>
      <c r="E90" s="5">
        <v>152567324092</v>
      </c>
      <c r="F90" s="5">
        <v>152558624092</v>
      </c>
      <c r="G90" s="5">
        <v>152505312091</v>
      </c>
      <c r="I90" s="5">
        <v>151986967690</v>
      </c>
      <c r="J90" s="5">
        <v>152421862364</v>
      </c>
      <c r="K90" s="5">
        <v>92686491584</v>
      </c>
      <c r="L90" s="5">
        <v>94794831443</v>
      </c>
      <c r="M90" s="5">
        <v>95080477419</v>
      </c>
      <c r="N90" s="5">
        <v>93797206125</v>
      </c>
      <c r="O90" s="5">
        <v>22049972118</v>
      </c>
    </row>
    <row r="91" spans="3:15" ht="15.5" x14ac:dyDescent="0.35">
      <c r="C91" t="s">
        <v>126</v>
      </c>
      <c r="D91" s="5">
        <v>177118922312</v>
      </c>
      <c r="E91" s="5">
        <v>204637455411</v>
      </c>
      <c r="F91" s="5">
        <v>199719496114</v>
      </c>
      <c r="G91" s="5">
        <v>187253380681</v>
      </c>
      <c r="I91" s="5">
        <v>177118922312</v>
      </c>
      <c r="J91" s="5">
        <v>190581386933</v>
      </c>
      <c r="K91" s="5">
        <v>180095545518</v>
      </c>
      <c r="L91" s="5">
        <v>172245746374</v>
      </c>
      <c r="M91" s="5">
        <v>179335072206</v>
      </c>
      <c r="N91" s="5">
        <v>94509550834</v>
      </c>
      <c r="O91" s="5">
        <v>22830776687</v>
      </c>
    </row>
    <row r="92" spans="3:15" ht="15.5" x14ac:dyDescent="0.35">
      <c r="C92" t="s">
        <v>127</v>
      </c>
      <c r="D92" s="5">
        <v>245995354738</v>
      </c>
      <c r="E92" s="5">
        <v>350906143093</v>
      </c>
      <c r="F92" s="5">
        <v>342097370174</v>
      </c>
      <c r="G92" s="5">
        <v>332896781941</v>
      </c>
      <c r="I92" s="5">
        <v>245995354738</v>
      </c>
      <c r="J92" s="5">
        <v>387392983693</v>
      </c>
      <c r="K92" s="5">
        <v>495492401031</v>
      </c>
      <c r="L92" s="5">
        <v>536005715165</v>
      </c>
      <c r="M92" s="5">
        <v>567956245715</v>
      </c>
      <c r="N92" s="5">
        <v>432298300093</v>
      </c>
      <c r="O92" s="5">
        <v>350617691606</v>
      </c>
    </row>
    <row r="93" spans="3:15" ht="15.5" x14ac:dyDescent="0.35">
      <c r="C93" t="s">
        <v>128</v>
      </c>
    </row>
    <row r="94" spans="3:15" ht="15.5" x14ac:dyDescent="0.35">
      <c r="C94" t="s">
        <v>129</v>
      </c>
    </row>
    <row r="95" spans="3:15" ht="15.5" x14ac:dyDescent="0.35">
      <c r="C95" t="s">
        <v>130</v>
      </c>
      <c r="D95" s="5">
        <v>195952946231</v>
      </c>
      <c r="E95" s="5">
        <v>240733910387</v>
      </c>
      <c r="F95" s="5">
        <v>228842917049</v>
      </c>
      <c r="G95" s="5">
        <v>227811105550</v>
      </c>
      <c r="I95" s="5">
        <v>195952946231</v>
      </c>
      <c r="J95" s="5">
        <v>160516478275</v>
      </c>
      <c r="K95" s="5">
        <v>250385133077</v>
      </c>
      <c r="L95" s="5">
        <v>305269698880</v>
      </c>
      <c r="M95" s="5">
        <v>314911254451</v>
      </c>
      <c r="N95" s="5">
        <v>314929281639</v>
      </c>
      <c r="O95" s="5">
        <v>249841493614</v>
      </c>
    </row>
    <row r="96" spans="3:15" ht="15.5" x14ac:dyDescent="0.35">
      <c r="C96" t="s">
        <v>134</v>
      </c>
      <c r="D96" s="5">
        <v>92734346081</v>
      </c>
      <c r="E96" s="5">
        <v>91699514301</v>
      </c>
      <c r="F96" s="5">
        <v>151181897640</v>
      </c>
      <c r="G96" s="5">
        <v>91729514301</v>
      </c>
      <c r="I96" s="5">
        <v>92734346081</v>
      </c>
      <c r="J96" s="5">
        <v>88038955276</v>
      </c>
      <c r="K96" s="5">
        <v>148424774147</v>
      </c>
      <c r="L96" s="5">
        <v>159426412652</v>
      </c>
      <c r="M96" s="5">
        <v>265070070056</v>
      </c>
      <c r="N96" s="5">
        <v>243364737606</v>
      </c>
      <c r="O96" s="5">
        <v>203897882751</v>
      </c>
    </row>
    <row r="97" spans="3:15" ht="15.5" x14ac:dyDescent="0.35">
      <c r="C97" t="s">
        <v>131</v>
      </c>
    </row>
    <row r="98" spans="3:15" ht="15.5" x14ac:dyDescent="0.35">
      <c r="C98" t="s">
        <v>132</v>
      </c>
      <c r="D98" s="5">
        <v>32288414466</v>
      </c>
      <c r="E98" s="5">
        <v>36333891086</v>
      </c>
      <c r="F98" s="5">
        <v>34336885025</v>
      </c>
      <c r="G98" s="5">
        <v>34610026286</v>
      </c>
      <c r="I98" s="5">
        <v>32288414466</v>
      </c>
      <c r="J98" s="5">
        <v>28624230843</v>
      </c>
      <c r="K98" s="5">
        <v>85897098597</v>
      </c>
      <c r="L98" s="5">
        <v>136811549008</v>
      </c>
      <c r="M98" s="5">
        <v>35763654123</v>
      </c>
      <c r="N98" s="5">
        <v>60479652204</v>
      </c>
      <c r="O98" s="5">
        <v>34332008432</v>
      </c>
    </row>
    <row r="99" spans="3:15" ht="15.5" x14ac:dyDescent="0.35">
      <c r="C99" t="s">
        <v>137</v>
      </c>
      <c r="D99" s="5">
        <v>6902551522</v>
      </c>
      <c r="E99" s="5">
        <v>6557737690</v>
      </c>
      <c r="F99" s="5">
        <v>6629108192</v>
      </c>
      <c r="G99" s="5">
        <v>6629266392</v>
      </c>
      <c r="I99" s="5">
        <v>6902551522</v>
      </c>
      <c r="J99" s="5">
        <v>7099026461</v>
      </c>
      <c r="K99" s="5">
        <v>10763980863</v>
      </c>
      <c r="L99" s="5">
        <v>2181773373</v>
      </c>
      <c r="M99" s="5">
        <v>452353930</v>
      </c>
      <c r="N99" s="5">
        <v>783387544</v>
      </c>
      <c r="O99" s="5">
        <v>1002329107</v>
      </c>
    </row>
    <row r="100" spans="3:15" ht="15.5" x14ac:dyDescent="0.35">
      <c r="C100" t="s">
        <v>133</v>
      </c>
    </row>
    <row r="101" spans="3:15" ht="15.5" x14ac:dyDescent="0.35">
      <c r="C101" t="s">
        <v>465</v>
      </c>
      <c r="D101" s="5">
        <v>24281509263</v>
      </c>
      <c r="E101" s="5">
        <v>19823233918</v>
      </c>
      <c r="F101" s="5">
        <v>19018357270</v>
      </c>
      <c r="G101" s="5">
        <v>18991548240</v>
      </c>
      <c r="I101" s="5">
        <v>24281509263</v>
      </c>
      <c r="J101" s="5">
        <v>18936000000</v>
      </c>
      <c r="M101" s="5">
        <v>1000000000</v>
      </c>
    </row>
    <row r="102" spans="3:15" ht="15.5" x14ac:dyDescent="0.35">
      <c r="C102" t="s">
        <v>136</v>
      </c>
      <c r="D102" s="5">
        <v>16093082150</v>
      </c>
      <c r="E102" s="5">
        <v>3681470919</v>
      </c>
      <c r="F102" s="5">
        <v>3014745188</v>
      </c>
      <c r="G102" s="5">
        <v>3090292735</v>
      </c>
      <c r="I102" s="5">
        <v>16093082150</v>
      </c>
      <c r="J102" s="5">
        <v>5055099288</v>
      </c>
      <c r="K102" s="5">
        <v>3947957352</v>
      </c>
      <c r="L102" s="5">
        <v>4488357878</v>
      </c>
      <c r="M102" s="5">
        <v>4570865895</v>
      </c>
      <c r="N102" s="5">
        <v>4514151836</v>
      </c>
      <c r="O102" s="5">
        <v>2538039389</v>
      </c>
    </row>
    <row r="103" spans="3:15" ht="15.5" x14ac:dyDescent="0.35">
      <c r="C103" t="s">
        <v>139</v>
      </c>
    </row>
    <row r="104" spans="3:15" ht="15.5" x14ac:dyDescent="0.35">
      <c r="C104" t="s">
        <v>140</v>
      </c>
      <c r="D104" s="5">
        <v>62446621593</v>
      </c>
      <c r="I104" s="5">
        <v>62446621593</v>
      </c>
      <c r="J104" s="5">
        <v>61248418010</v>
      </c>
      <c r="K104" s="5">
        <v>5315190364</v>
      </c>
      <c r="L104" s="5">
        <v>7723964989</v>
      </c>
      <c r="M104" s="5">
        <v>7595873437</v>
      </c>
      <c r="N104" s="5">
        <v>10782323889</v>
      </c>
      <c r="O104" s="5">
        <v>16008631496</v>
      </c>
    </row>
    <row r="105" spans="3:15" ht="15.5" x14ac:dyDescent="0.35">
      <c r="C105" t="s">
        <v>141</v>
      </c>
      <c r="M105" s="5">
        <v>387367</v>
      </c>
      <c r="N105" s="5">
        <v>4800959</v>
      </c>
      <c r="O105" s="5">
        <v>26338834</v>
      </c>
    </row>
    <row r="106" spans="3:15" ht="15.5" x14ac:dyDescent="0.35">
      <c r="C106" t="s">
        <v>1340</v>
      </c>
      <c r="J106" s="5">
        <v>3785336446</v>
      </c>
      <c r="K106" s="5">
        <v>5179455207</v>
      </c>
      <c r="L106" s="5">
        <v>1917030778</v>
      </c>
      <c r="M106" s="5">
        <v>3708876565</v>
      </c>
      <c r="N106" s="5">
        <v>401372971</v>
      </c>
      <c r="O106" s="5">
        <v>285238891</v>
      </c>
    </row>
    <row r="107" spans="3:15" ht="15.5" x14ac:dyDescent="0.35">
      <c r="C107" t="s">
        <v>145</v>
      </c>
      <c r="D107" s="5">
        <v>22347681026</v>
      </c>
      <c r="E107" s="5">
        <v>68061513907</v>
      </c>
      <c r="F107" s="5">
        <v>8673436568</v>
      </c>
      <c r="G107" s="5">
        <v>68212521676</v>
      </c>
      <c r="I107" s="5">
        <v>22347681026</v>
      </c>
      <c r="J107" s="5">
        <v>7890057972</v>
      </c>
      <c r="K107" s="5">
        <v>1351322118</v>
      </c>
      <c r="L107" s="5">
        <v>2361605969</v>
      </c>
      <c r="M107" s="5">
        <v>8054310447</v>
      </c>
      <c r="N107" s="5">
        <v>5787352449</v>
      </c>
      <c r="O107" s="5">
        <v>5675949944</v>
      </c>
    </row>
    <row r="108" spans="3:15" ht="15.5" x14ac:dyDescent="0.35">
      <c r="C108" t="s">
        <v>146</v>
      </c>
      <c r="D108" s="5">
        <v>63653565658</v>
      </c>
      <c r="E108" s="5">
        <v>1206944065</v>
      </c>
      <c r="F108" s="5">
        <v>1206944065</v>
      </c>
      <c r="G108" s="5">
        <v>1206944065</v>
      </c>
      <c r="I108" s="5">
        <v>63653565658</v>
      </c>
      <c r="J108" s="5">
        <v>66240698521</v>
      </c>
      <c r="K108" s="5">
        <v>12903890349</v>
      </c>
      <c r="L108" s="5">
        <v>12366575760</v>
      </c>
      <c r="M108" s="5">
        <v>49077099147</v>
      </c>
      <c r="N108" s="5">
        <v>13223196427</v>
      </c>
      <c r="O108" s="5">
        <v>17314394979</v>
      </c>
    </row>
    <row r="109" spans="3:15" ht="15.5" x14ac:dyDescent="0.35">
      <c r="C109" t="s">
        <v>147</v>
      </c>
      <c r="D109" s="5">
        <v>63653565658</v>
      </c>
      <c r="E109" s="5">
        <v>1206944065</v>
      </c>
      <c r="F109" s="5">
        <v>1206944065</v>
      </c>
      <c r="G109" s="5">
        <v>1206944065</v>
      </c>
      <c r="I109" s="5">
        <v>63653565658</v>
      </c>
      <c r="J109" s="5">
        <v>66240698521</v>
      </c>
      <c r="K109" s="5">
        <v>12903890349</v>
      </c>
      <c r="L109" s="5">
        <v>12366575760</v>
      </c>
      <c r="M109" s="5">
        <v>49077099147</v>
      </c>
      <c r="N109" s="5">
        <v>13223196427</v>
      </c>
      <c r="O109" s="5">
        <v>17314394979</v>
      </c>
    </row>
    <row r="110" spans="3:15" ht="15.5" x14ac:dyDescent="0.35">
      <c r="C110" t="s">
        <v>152</v>
      </c>
    </row>
    <row r="111" spans="3:15" ht="15.5" x14ac:dyDescent="0.35">
      <c r="C111" t="s">
        <v>153</v>
      </c>
      <c r="D111" s="5">
        <v>62446621593</v>
      </c>
      <c r="I111" s="5">
        <v>62446621593</v>
      </c>
      <c r="J111" s="5">
        <v>65033754456</v>
      </c>
      <c r="K111" s="5">
        <v>10494645571</v>
      </c>
      <c r="L111" s="5">
        <v>9640995767</v>
      </c>
      <c r="M111" s="5">
        <v>11305137369</v>
      </c>
      <c r="N111" s="5">
        <v>11188497819</v>
      </c>
      <c r="O111" s="5">
        <v>16320209221</v>
      </c>
    </row>
    <row r="112" spans="3:15" ht="15.5" x14ac:dyDescent="0.35">
      <c r="C112" t="s">
        <v>150</v>
      </c>
    </row>
    <row r="113" spans="2:15" ht="15.5" x14ac:dyDescent="0.35">
      <c r="C113" t="s">
        <v>610</v>
      </c>
      <c r="M113" s="5">
        <v>34998000000</v>
      </c>
    </row>
    <row r="114" spans="2:15" ht="15.5" x14ac:dyDescent="0.35">
      <c r="C114" t="s">
        <v>154</v>
      </c>
      <c r="D114" s="5">
        <v>259606511889</v>
      </c>
      <c r="E114" s="5">
        <v>241940854452</v>
      </c>
      <c r="F114" s="5">
        <v>230049861114</v>
      </c>
      <c r="G114" s="5">
        <v>229018049615</v>
      </c>
      <c r="I114" s="5">
        <v>259606511889</v>
      </c>
      <c r="J114" s="5">
        <v>226757176796</v>
      </c>
      <c r="K114" s="5">
        <v>263289023426</v>
      </c>
      <c r="L114" s="5">
        <v>317636274640</v>
      </c>
      <c r="M114" s="5">
        <v>363988353598</v>
      </c>
      <c r="N114" s="5">
        <v>328152478066</v>
      </c>
      <c r="O114" s="5">
        <v>267155888593</v>
      </c>
    </row>
    <row r="115" spans="2:15" ht="15.5" x14ac:dyDescent="0.35">
      <c r="C115" t="s">
        <v>155</v>
      </c>
    </row>
    <row r="116" spans="2:15" ht="15.5" x14ac:dyDescent="0.35">
      <c r="C116" t="s">
        <v>156</v>
      </c>
      <c r="D116" s="5">
        <v>101627000000</v>
      </c>
      <c r="E116" s="5">
        <v>101627000000</v>
      </c>
      <c r="F116" s="5">
        <v>101627000000</v>
      </c>
      <c r="G116" s="5">
        <v>101627000000</v>
      </c>
      <c r="I116" s="5">
        <v>101627000000</v>
      </c>
      <c r="J116" s="5">
        <v>101627000000</v>
      </c>
      <c r="K116" s="5">
        <v>101627000000</v>
      </c>
      <c r="L116" s="5">
        <v>101627000000</v>
      </c>
      <c r="M116" s="5">
        <v>101627000000</v>
      </c>
      <c r="N116" s="5">
        <v>81301400000</v>
      </c>
      <c r="O116" s="5">
        <v>45000000000</v>
      </c>
    </row>
    <row r="117" spans="2:15" ht="15.5" x14ac:dyDescent="0.35">
      <c r="C117" t="s">
        <v>157</v>
      </c>
      <c r="D117" s="5">
        <v>55787274231</v>
      </c>
      <c r="E117" s="5">
        <v>55787274231</v>
      </c>
      <c r="F117" s="5">
        <v>55787274231</v>
      </c>
      <c r="G117" s="5">
        <v>55787274231</v>
      </c>
      <c r="I117" s="5">
        <v>55787274231</v>
      </c>
      <c r="J117" s="5">
        <v>55787274231</v>
      </c>
      <c r="K117" s="5">
        <v>55787274231</v>
      </c>
      <c r="L117" s="5">
        <v>55787274231</v>
      </c>
      <c r="M117" s="5">
        <v>55787274231</v>
      </c>
    </row>
    <row r="118" spans="2:15" ht="15.5" x14ac:dyDescent="0.35">
      <c r="C118" t="s">
        <v>158</v>
      </c>
      <c r="D118" s="5">
        <v>-172902047959</v>
      </c>
      <c r="E118" s="5">
        <v>-50325603118</v>
      </c>
      <c r="F118" s="5">
        <v>-47243383749</v>
      </c>
      <c r="G118" s="5">
        <v>-55412161533</v>
      </c>
      <c r="I118" s="5">
        <v>-172902047959</v>
      </c>
      <c r="J118" s="5">
        <v>1349579798</v>
      </c>
      <c r="K118" s="5">
        <v>74121483182</v>
      </c>
      <c r="L118" s="5">
        <v>61089945208</v>
      </c>
      <c r="M118" s="5">
        <v>47097691889</v>
      </c>
      <c r="N118" s="5">
        <v>23395281607</v>
      </c>
      <c r="O118" s="5">
        <v>38717243815</v>
      </c>
    </row>
    <row r="119" spans="2:15" ht="15.5" x14ac:dyDescent="0.35">
      <c r="C119" t="s">
        <v>159</v>
      </c>
      <c r="D119" s="5">
        <v>10300000000</v>
      </c>
      <c r="E119" s="5">
        <v>10300000000</v>
      </c>
      <c r="F119" s="5">
        <v>10300000000</v>
      </c>
      <c r="G119" s="5">
        <v>10300000000</v>
      </c>
      <c r="I119" s="5">
        <v>10300000000</v>
      </c>
      <c r="J119" s="5">
        <v>10300000000</v>
      </c>
      <c r="K119" s="5">
        <v>10300000000</v>
      </c>
      <c r="L119" s="5">
        <v>10300000000</v>
      </c>
      <c r="M119" s="5">
        <v>5300000000</v>
      </c>
      <c r="N119" s="5">
        <v>300000000</v>
      </c>
    </row>
    <row r="120" spans="2:15" ht="15.5" x14ac:dyDescent="0.35">
      <c r="C120" t="s">
        <v>160</v>
      </c>
      <c r="D120" s="5">
        <v>-183202047959</v>
      </c>
      <c r="E120" s="5">
        <v>-60625603118</v>
      </c>
      <c r="F120" s="5">
        <v>-57543383749</v>
      </c>
      <c r="G120" s="5">
        <v>-65712161533</v>
      </c>
      <c r="I120" s="5">
        <v>-183202047959</v>
      </c>
      <c r="J120" s="5">
        <v>-8950420202</v>
      </c>
      <c r="K120" s="5">
        <v>63821483182</v>
      </c>
      <c r="L120" s="5">
        <v>50789945208</v>
      </c>
      <c r="M120" s="5">
        <v>41797691889</v>
      </c>
      <c r="N120" s="5">
        <v>23095281607</v>
      </c>
      <c r="O120" s="5">
        <v>38717243815</v>
      </c>
    </row>
    <row r="121" spans="2:15" ht="15.5" x14ac:dyDescent="0.35">
      <c r="C121" t="s">
        <v>161</v>
      </c>
      <c r="D121" s="5">
        <v>-172902047959</v>
      </c>
      <c r="E121" s="5">
        <v>-50325603118</v>
      </c>
      <c r="F121" s="5">
        <v>-47243383749</v>
      </c>
      <c r="G121" s="5">
        <v>-55412161533</v>
      </c>
      <c r="I121" s="5">
        <v>-172902047959</v>
      </c>
      <c r="J121" s="5">
        <v>1349579798</v>
      </c>
      <c r="K121" s="5">
        <v>74121483182</v>
      </c>
      <c r="L121" s="5">
        <v>61089945208</v>
      </c>
      <c r="M121" s="5">
        <v>47097691889</v>
      </c>
      <c r="N121" s="5">
        <v>23395281607</v>
      </c>
      <c r="O121" s="5">
        <v>38717243815</v>
      </c>
    </row>
    <row r="122" spans="2:15" ht="15.5" x14ac:dyDescent="0.35">
      <c r="C122" t="s">
        <v>162</v>
      </c>
      <c r="D122" s="5">
        <v>24376628</v>
      </c>
      <c r="E122" s="5">
        <v>24377679</v>
      </c>
      <c r="F122" s="5">
        <v>24378729</v>
      </c>
      <c r="G122" s="5">
        <v>24379779</v>
      </c>
      <c r="I122" s="5">
        <v>24376628</v>
      </c>
      <c r="J122" s="5">
        <v>19713019</v>
      </c>
      <c r="K122" s="5">
        <v>19704252</v>
      </c>
      <c r="L122" s="5">
        <v>24760930</v>
      </c>
      <c r="M122" s="5">
        <v>24764630</v>
      </c>
      <c r="N122" s="5">
        <v>24769100</v>
      </c>
    </row>
    <row r="123" spans="2:15" ht="15.5" x14ac:dyDescent="0.35">
      <c r="C123" t="s">
        <v>10</v>
      </c>
      <c r="D123" s="5">
        <v>-13611157251</v>
      </c>
      <c r="E123" s="5">
        <v>108965288641</v>
      </c>
      <c r="F123" s="5">
        <v>112047509060</v>
      </c>
      <c r="G123" s="5">
        <v>103878732326</v>
      </c>
      <c r="I123" s="5">
        <v>-13611157251</v>
      </c>
      <c r="J123" s="5">
        <v>160635806897</v>
      </c>
      <c r="K123" s="5">
        <v>232203377605</v>
      </c>
      <c r="L123" s="5">
        <v>218369440525</v>
      </c>
      <c r="M123" s="5">
        <v>203967892117</v>
      </c>
      <c r="N123" s="5">
        <v>104145822027</v>
      </c>
      <c r="O123" s="5">
        <v>83461803013</v>
      </c>
    </row>
    <row r="124" spans="2:15" ht="15.5" x14ac:dyDescent="0.35">
      <c r="C124" t="s">
        <v>163</v>
      </c>
      <c r="D124" s="5">
        <v>245995354638</v>
      </c>
      <c r="E124" s="5">
        <v>350906143093</v>
      </c>
      <c r="F124" s="5">
        <v>342097370174</v>
      </c>
      <c r="G124" s="5">
        <v>332896781941</v>
      </c>
      <c r="I124" s="5">
        <v>245995354638</v>
      </c>
      <c r="J124" s="5">
        <v>387392983693</v>
      </c>
      <c r="K124" s="5">
        <v>495492401031</v>
      </c>
      <c r="L124" s="5">
        <v>536005715165</v>
      </c>
      <c r="M124" s="5">
        <v>567956245715</v>
      </c>
      <c r="N124" s="5">
        <v>432298300093</v>
      </c>
      <c r="O124" s="5">
        <v>350617691606</v>
      </c>
    </row>
    <row r="125" spans="2:15" ht="15.5" x14ac:dyDescent="0.35">
      <c r="C125" t="s">
        <v>164</v>
      </c>
      <c r="D125" s="5">
        <v>2032540000</v>
      </c>
      <c r="E125" s="5">
        <v>2032540000</v>
      </c>
      <c r="F125" s="5">
        <v>2032540000</v>
      </c>
      <c r="G125" s="5">
        <v>2032540000</v>
      </c>
      <c r="I125" s="5">
        <v>2032540000</v>
      </c>
      <c r="J125" s="5">
        <v>2032540000</v>
      </c>
      <c r="K125" s="5">
        <v>2032540000</v>
      </c>
      <c r="L125" s="5">
        <v>2032540000</v>
      </c>
      <c r="M125" s="5">
        <v>1016270000</v>
      </c>
      <c r="N125" s="5">
        <v>813014000</v>
      </c>
      <c r="O125" s="5">
        <v>450000</v>
      </c>
    </row>
    <row r="127" spans="2:15" ht="15.5" x14ac:dyDescent="0.35">
      <c r="B127" t="s">
        <v>165</v>
      </c>
      <c r="C127" t="s">
        <v>166</v>
      </c>
      <c r="D127" s="5">
        <v>-23908318859</v>
      </c>
      <c r="E127" s="5">
        <v>1898451877</v>
      </c>
      <c r="F127" s="5">
        <v>1654701396</v>
      </c>
      <c r="G127" s="5">
        <v>933970879</v>
      </c>
      <c r="I127" s="5">
        <v>-19421194707</v>
      </c>
      <c r="J127" s="5">
        <v>-15866832249</v>
      </c>
      <c r="K127" s="5">
        <v>-32765382153</v>
      </c>
      <c r="L127" s="5">
        <v>80232352743</v>
      </c>
      <c r="M127" s="5">
        <v>-29898620061</v>
      </c>
      <c r="N127" s="5">
        <v>61278615330</v>
      </c>
      <c r="O127" s="5">
        <v>-16058112684</v>
      </c>
    </row>
    <row r="128" spans="2:15" ht="15.5" x14ac:dyDescent="0.35">
      <c r="C128" t="s">
        <v>167</v>
      </c>
      <c r="D128" s="5">
        <v>10217949689</v>
      </c>
      <c r="E128" s="5">
        <v>16305593596</v>
      </c>
      <c r="F128" s="5">
        <v>28842235658</v>
      </c>
      <c r="G128" s="5">
        <v>19990958292</v>
      </c>
      <c r="I128" s="5">
        <v>75356737235</v>
      </c>
      <c r="J128" s="5">
        <v>231049957606</v>
      </c>
      <c r="K128" s="5">
        <v>235005686755</v>
      </c>
      <c r="L128" s="5">
        <v>321913822164</v>
      </c>
      <c r="M128" s="5">
        <v>432878673366</v>
      </c>
      <c r="N128" s="5">
        <v>395471812553</v>
      </c>
      <c r="O128" s="5">
        <v>307325642418</v>
      </c>
    </row>
    <row r="129" spans="3:15" ht="15.5" x14ac:dyDescent="0.35">
      <c r="C129" t="s">
        <v>519</v>
      </c>
      <c r="D129" s="5">
        <v>29821068785</v>
      </c>
      <c r="E129" s="5">
        <v>-6487911231</v>
      </c>
      <c r="F129" s="5">
        <v>-8756753761</v>
      </c>
      <c r="G129" s="5">
        <v>-23338222077</v>
      </c>
      <c r="I129" s="5">
        <v>-8761818284</v>
      </c>
      <c r="J129" s="5">
        <v>-180286478205</v>
      </c>
      <c r="K129" s="5">
        <v>-211266037212</v>
      </c>
      <c r="L129" s="5">
        <v>-185760907636</v>
      </c>
      <c r="M129" s="5">
        <v>-381654846933</v>
      </c>
      <c r="N129" s="5">
        <v>-264753514286</v>
      </c>
      <c r="O129" s="5">
        <v>-295120244844</v>
      </c>
    </row>
    <row r="130" spans="3:15" ht="15.5" x14ac:dyDescent="0.35">
      <c r="C130" t="s">
        <v>2320</v>
      </c>
      <c r="D130" s="5">
        <v>15457789028</v>
      </c>
      <c r="E130" s="5">
        <v>-7990061613</v>
      </c>
      <c r="F130" s="5">
        <v>-16849202171</v>
      </c>
      <c r="G130" s="5">
        <v>7241314011</v>
      </c>
      <c r="I130" s="5">
        <v>-2140160745</v>
      </c>
      <c r="J130" s="5">
        <v>-42837860905</v>
      </c>
      <c r="K130" s="5">
        <v>-33743916735</v>
      </c>
      <c r="L130" s="5">
        <v>-29263183402</v>
      </c>
      <c r="M130" s="5">
        <v>-57819289540</v>
      </c>
      <c r="N130" s="5">
        <v>-46979898644</v>
      </c>
      <c r="O130" s="5">
        <v>-14492031102</v>
      </c>
    </row>
    <row r="131" spans="3:15" ht="15.5" x14ac:dyDescent="0.35">
      <c r="C131" t="s">
        <v>997</v>
      </c>
      <c r="D131" s="5">
        <v>11435859238</v>
      </c>
      <c r="E131" s="5">
        <v>-273460981</v>
      </c>
      <c r="F131" s="5">
        <v>-1286396706</v>
      </c>
      <c r="G131" s="5">
        <v>-2172845767</v>
      </c>
      <c r="I131" s="5">
        <v>7703155784</v>
      </c>
      <c r="J131" s="5">
        <v>-456561932</v>
      </c>
      <c r="K131" s="5">
        <v>-9116708460</v>
      </c>
      <c r="L131" s="5">
        <v>-4756769000</v>
      </c>
      <c r="M131" s="5">
        <v>-6905754960</v>
      </c>
      <c r="N131" s="5">
        <v>-5818077852</v>
      </c>
      <c r="O131" s="5">
        <v>-2178885544</v>
      </c>
    </row>
    <row r="132" spans="3:15" ht="15.5" x14ac:dyDescent="0.35">
      <c r="C132" t="s">
        <v>1501</v>
      </c>
      <c r="D132" s="5">
        <v>-18167333162</v>
      </c>
      <c r="F132" s="5">
        <v>-119692673</v>
      </c>
      <c r="G132" s="5">
        <v>-605104735</v>
      </c>
      <c r="I132" s="5">
        <v>-18892130570</v>
      </c>
      <c r="J132" s="5">
        <v>-14729320932</v>
      </c>
      <c r="K132" s="5">
        <v>-16369854254</v>
      </c>
      <c r="L132" s="5">
        <v>-21900609383</v>
      </c>
      <c r="M132" s="5">
        <v>-17525978871</v>
      </c>
      <c r="N132" s="5">
        <v>-17722046048</v>
      </c>
      <c r="O132" s="5">
        <v>-13539971508</v>
      </c>
    </row>
    <row r="133" spans="3:15" ht="15.5" x14ac:dyDescent="0.35">
      <c r="C133" t="s">
        <v>642</v>
      </c>
      <c r="D133" s="5">
        <v>-72673652437</v>
      </c>
      <c r="E133" s="5">
        <v>344292106</v>
      </c>
      <c r="F133" s="5">
        <v>-175488951</v>
      </c>
      <c r="G133" s="5">
        <v>-182128845</v>
      </c>
      <c r="I133" s="5">
        <v>-72686978127</v>
      </c>
      <c r="J133" s="5">
        <v>-8641447861</v>
      </c>
    </row>
    <row r="134" spans="3:15" ht="15.5" x14ac:dyDescent="0.35">
      <c r="C134" t="s">
        <v>692</v>
      </c>
      <c r="J134" s="5">
        <v>34879980</v>
      </c>
      <c r="K134" s="5">
        <v>2725447753</v>
      </c>
      <c r="M134" s="5">
        <v>1128576877</v>
      </c>
      <c r="N134" s="5">
        <v>1080339607</v>
      </c>
      <c r="O134" s="5">
        <v>1947377896</v>
      </c>
    </row>
    <row r="135" spans="3:15" ht="15.5" x14ac:dyDescent="0.35">
      <c r="C135" t="s">
        <v>172</v>
      </c>
      <c r="D135" s="5">
        <v>26572489991</v>
      </c>
      <c r="E135" s="5">
        <v>676180648</v>
      </c>
      <c r="F135" s="5">
        <v>-550506739</v>
      </c>
      <c r="G135" s="5">
        <v>-404424559</v>
      </c>
      <c r="I135" s="5">
        <v>26293739341</v>
      </c>
      <c r="J135" s="5">
        <v>16763456119</v>
      </c>
      <c r="K135" s="5">
        <v>-14023960986</v>
      </c>
      <c r="L135" s="5">
        <v>-147998503484</v>
      </c>
      <c r="M135" s="5">
        <v>140191414693</v>
      </c>
      <c r="N135" s="5">
        <v>-4051763632</v>
      </c>
      <c r="O135" s="5">
        <v>68822548384</v>
      </c>
    </row>
    <row r="136" spans="3:15" ht="15.5" x14ac:dyDescent="0.35">
      <c r="C136" t="s">
        <v>173</v>
      </c>
      <c r="D136" s="5">
        <v>-7856921904</v>
      </c>
      <c r="E136" s="5">
        <v>-8700000</v>
      </c>
      <c r="F136" s="5">
        <v>104088000</v>
      </c>
      <c r="G136" s="5">
        <v>-83449728</v>
      </c>
      <c r="I136" s="5">
        <v>-7844983632</v>
      </c>
      <c r="J136" s="5">
        <v>-122694057</v>
      </c>
      <c r="K136" s="5">
        <v>27761274973</v>
      </c>
      <c r="L136" s="5">
        <v>62420195532</v>
      </c>
      <c r="M136" s="5">
        <v>-94728986817</v>
      </c>
      <c r="N136" s="5">
        <v>-101358973723</v>
      </c>
      <c r="O136" s="5">
        <v>-15908439689</v>
      </c>
    </row>
    <row r="137" spans="3:15" ht="15.5" x14ac:dyDescent="0.35">
      <c r="C137" t="s">
        <v>795</v>
      </c>
      <c r="N137" s="5">
        <v>-222230000</v>
      </c>
    </row>
    <row r="138" spans="3:15" ht="15.5" x14ac:dyDescent="0.35">
      <c r="C138" t="s">
        <v>1868</v>
      </c>
      <c r="L138" s="5">
        <v>62456095533</v>
      </c>
      <c r="M138" s="5">
        <v>-7083367551</v>
      </c>
      <c r="N138" s="5">
        <v>-20252242470</v>
      </c>
    </row>
    <row r="139" spans="3:15" ht="15.5" x14ac:dyDescent="0.35">
      <c r="C139" t="s">
        <v>1902</v>
      </c>
      <c r="D139" s="5">
        <v>82737713</v>
      </c>
      <c r="I139" s="5">
        <v>82737713</v>
      </c>
      <c r="J139" s="5">
        <v>3600000</v>
      </c>
    </row>
    <row r="140" spans="3:15" ht="15.5" x14ac:dyDescent="0.35">
      <c r="C140" t="s">
        <v>175</v>
      </c>
      <c r="D140" s="5">
        <v>-10405659617</v>
      </c>
      <c r="E140" s="5">
        <v>-8700000</v>
      </c>
      <c r="F140" s="5">
        <v>104088000</v>
      </c>
      <c r="G140" s="5">
        <v>-83449728</v>
      </c>
      <c r="I140" s="5">
        <v>-10393721345</v>
      </c>
      <c r="J140" s="5">
        <v>-126294057</v>
      </c>
      <c r="K140" s="5">
        <v>-5032145206</v>
      </c>
      <c r="L140" s="5">
        <v>-6854839089</v>
      </c>
      <c r="M140" s="5">
        <v>-7982841125</v>
      </c>
      <c r="N140" s="5">
        <v>-76922644394</v>
      </c>
      <c r="O140" s="5">
        <v>-15908439689</v>
      </c>
    </row>
    <row r="141" spans="3:15" ht="15.5" x14ac:dyDescent="0.35">
      <c r="C141" t="s">
        <v>417</v>
      </c>
      <c r="K141" s="5">
        <v>-2323489753</v>
      </c>
      <c r="L141" s="5">
        <v>6818939088</v>
      </c>
      <c r="M141" s="5">
        <v>-82624635000</v>
      </c>
    </row>
    <row r="142" spans="3:15" ht="15.5" x14ac:dyDescent="0.35">
      <c r="C142" t="s">
        <v>486</v>
      </c>
      <c r="D142" s="5">
        <v>2466000000</v>
      </c>
      <c r="I142" s="5">
        <v>2466000000</v>
      </c>
      <c r="M142" s="5">
        <v>-1000000000</v>
      </c>
    </row>
    <row r="143" spans="3:15" ht="15.5" x14ac:dyDescent="0.35">
      <c r="C143" t="s">
        <v>2321</v>
      </c>
      <c r="K143" s="5">
        <v>35116909932</v>
      </c>
    </row>
    <row r="144" spans="3:15" ht="15.5" x14ac:dyDescent="0.35">
      <c r="C144" t="s">
        <v>2133</v>
      </c>
      <c r="M144" s="5">
        <v>3961856859</v>
      </c>
      <c r="N144" s="5">
        <v>-3961856859</v>
      </c>
    </row>
    <row r="145" spans="3:15" ht="15.5" x14ac:dyDescent="0.35">
      <c r="C145" t="s">
        <v>189</v>
      </c>
      <c r="D145" s="5">
        <v>26572489991</v>
      </c>
      <c r="E145" s="5">
        <v>676180648</v>
      </c>
      <c r="F145" s="5">
        <v>-550506739</v>
      </c>
      <c r="G145" s="5">
        <v>-404424559</v>
      </c>
      <c r="I145" s="5">
        <v>26293739341</v>
      </c>
      <c r="J145" s="5">
        <v>16763456119</v>
      </c>
      <c r="K145" s="5">
        <v>-14023960986</v>
      </c>
      <c r="L145" s="5">
        <v>-147998503484</v>
      </c>
      <c r="M145" s="5">
        <v>140191414693</v>
      </c>
      <c r="N145" s="5">
        <v>-4051763632</v>
      </c>
      <c r="O145" s="5">
        <v>68822548384</v>
      </c>
    </row>
    <row r="146" spans="3:15" ht="15.5" x14ac:dyDescent="0.35">
      <c r="C146" t="s">
        <v>2312</v>
      </c>
      <c r="K146" s="5">
        <v>-2866075801</v>
      </c>
      <c r="M146" s="5">
        <v>-3387025769</v>
      </c>
      <c r="N146" s="5">
        <v>-1802500000</v>
      </c>
    </row>
    <row r="147" spans="3:15" ht="15.5" x14ac:dyDescent="0.35">
      <c r="C147" t="s">
        <v>565</v>
      </c>
      <c r="N147" s="5">
        <v>-11400000000</v>
      </c>
    </row>
    <row r="148" spans="3:15" ht="15.5" x14ac:dyDescent="0.35">
      <c r="C148" t="s">
        <v>2104</v>
      </c>
      <c r="M148" s="5">
        <v>-40000000</v>
      </c>
      <c r="N148" s="5">
        <v>-34195102858</v>
      </c>
    </row>
    <row r="149" spans="3:15" ht="15.5" x14ac:dyDescent="0.35">
      <c r="C149" t="s">
        <v>1415</v>
      </c>
      <c r="M149" s="5">
        <v>2287602858</v>
      </c>
    </row>
    <row r="150" spans="3:15" ht="15.5" x14ac:dyDescent="0.35">
      <c r="C150" t="s">
        <v>2114</v>
      </c>
      <c r="D150" s="5">
        <v>8804869499</v>
      </c>
      <c r="E150" s="5">
        <v>770486648</v>
      </c>
      <c r="F150" s="5">
        <v>26809030</v>
      </c>
      <c r="G150" s="5">
        <v>125693168</v>
      </c>
      <c r="I150" s="5">
        <v>9727858345</v>
      </c>
      <c r="J150" s="5">
        <v>18936000000</v>
      </c>
      <c r="M150" s="5">
        <v>1000000000</v>
      </c>
    </row>
    <row r="151" spans="3:15" ht="15.5" x14ac:dyDescent="0.35">
      <c r="C151" t="s">
        <v>711</v>
      </c>
    </row>
    <row r="152" spans="3:15" ht="15.5" x14ac:dyDescent="0.35">
      <c r="C152" t="s">
        <v>1933</v>
      </c>
      <c r="M152" s="5">
        <v>2800000000</v>
      </c>
    </row>
    <row r="153" spans="3:15" ht="15.5" x14ac:dyDescent="0.35">
      <c r="C153" t="s">
        <v>204</v>
      </c>
      <c r="F153" s="5">
        <v>530117727</v>
      </c>
      <c r="G153" s="5">
        <v>-530117727</v>
      </c>
      <c r="K153" s="5">
        <v>-2699641193</v>
      </c>
      <c r="L153" s="5">
        <v>-5608232337</v>
      </c>
      <c r="M153" s="5">
        <v>-5092800003</v>
      </c>
      <c r="N153" s="5">
        <v>-5240000000</v>
      </c>
      <c r="O153" s="5">
        <v>-6092400000</v>
      </c>
    </row>
    <row r="154" spans="3:15" ht="15.5" x14ac:dyDescent="0.35">
      <c r="C154" t="s">
        <v>635</v>
      </c>
      <c r="D154" s="5">
        <v>-74174800</v>
      </c>
      <c r="E154" s="5">
        <v>-548879000</v>
      </c>
      <c r="I154" s="5">
        <v>-623053800</v>
      </c>
      <c r="J154" s="5">
        <v>-1456272776</v>
      </c>
      <c r="L154" s="5">
        <v>-1748613743</v>
      </c>
      <c r="M154" s="5">
        <v>-39841646</v>
      </c>
      <c r="N154" s="5">
        <v>-305707169</v>
      </c>
      <c r="O154" s="5">
        <v>-241186305</v>
      </c>
    </row>
    <row r="155" spans="3:15" ht="15.5" x14ac:dyDescent="0.35">
      <c r="C155" t="s">
        <v>2322</v>
      </c>
      <c r="E155" s="5">
        <v>542573000</v>
      </c>
      <c r="F155" s="5">
        <v>-542573000</v>
      </c>
      <c r="J155" s="5">
        <v>-116959187</v>
      </c>
      <c r="K155" s="5">
        <v>2543394513</v>
      </c>
      <c r="M155" s="5">
        <v>5044550000</v>
      </c>
    </row>
    <row r="156" spans="3:15" ht="15.5" x14ac:dyDescent="0.35">
      <c r="C156" t="s">
        <v>617</v>
      </c>
      <c r="M156" s="5">
        <v>-386803197</v>
      </c>
      <c r="N156" s="5">
        <v>-276708460</v>
      </c>
      <c r="O156" s="5">
        <v>-123173712</v>
      </c>
    </row>
    <row r="157" spans="3:15" ht="15.5" x14ac:dyDescent="0.35">
      <c r="C157" t="s">
        <v>2323</v>
      </c>
      <c r="M157" s="5">
        <v>34998000000</v>
      </c>
    </row>
    <row r="158" spans="3:15" ht="15.5" x14ac:dyDescent="0.35">
      <c r="C158" t="s">
        <v>2324</v>
      </c>
      <c r="L158" s="5">
        <v>-34998000000</v>
      </c>
    </row>
    <row r="159" spans="3:15" ht="15.5" x14ac:dyDescent="0.35">
      <c r="C159" t="s">
        <v>2325</v>
      </c>
    </row>
    <row r="160" spans="3:15" ht="15.5" x14ac:dyDescent="0.35">
      <c r="C160" t="s">
        <v>1265</v>
      </c>
      <c r="M160" s="5">
        <v>81302400000</v>
      </c>
      <c r="N160" s="5">
        <v>9701400000</v>
      </c>
      <c r="O160" s="5">
        <v>25000000000</v>
      </c>
    </row>
    <row r="161" spans="2:15" ht="15.5" x14ac:dyDescent="0.35">
      <c r="C161" t="s">
        <v>224</v>
      </c>
    </row>
    <row r="162" spans="2:15" ht="15.5" x14ac:dyDescent="0.35">
      <c r="C162" t="s">
        <v>226</v>
      </c>
      <c r="D162" s="5">
        <v>-5192750772</v>
      </c>
      <c r="E162" s="5">
        <v>2565932525</v>
      </c>
      <c r="F162" s="5">
        <v>1698896657</v>
      </c>
      <c r="G162" s="5">
        <v>-44517408</v>
      </c>
      <c r="I162" s="5">
        <v>-972438998</v>
      </c>
      <c r="J162" s="5">
        <v>773929813</v>
      </c>
      <c r="K162" s="5">
        <v>-19028455533</v>
      </c>
      <c r="L162" s="5">
        <v>-5345955209</v>
      </c>
      <c r="M162" s="5">
        <v>15563807815</v>
      </c>
      <c r="N162" s="5">
        <v>-44132122025</v>
      </c>
      <c r="O162" s="5">
        <v>36855996011</v>
      </c>
    </row>
    <row r="163" spans="2:15" ht="15.5" x14ac:dyDescent="0.35">
      <c r="C163" t="s">
        <v>227</v>
      </c>
      <c r="G163" s="5">
        <v>1186993777</v>
      </c>
      <c r="I163" s="5">
        <v>1186993777</v>
      </c>
      <c r="J163" s="5">
        <v>412472744</v>
      </c>
      <c r="K163" s="5">
        <v>19440928277</v>
      </c>
      <c r="L163" s="5">
        <v>24786883486</v>
      </c>
      <c r="M163" s="5">
        <v>9223075671</v>
      </c>
      <c r="N163" s="5">
        <v>53355197696</v>
      </c>
      <c r="O163" s="5">
        <v>16499201685</v>
      </c>
    </row>
    <row r="164" spans="2:15" ht="15.5" x14ac:dyDescent="0.35">
      <c r="C164" t="s">
        <v>229</v>
      </c>
      <c r="D164" s="5">
        <v>-5192750772</v>
      </c>
      <c r="E164" s="5">
        <v>2565932525</v>
      </c>
      <c r="F164" s="5">
        <v>1698896657</v>
      </c>
      <c r="G164" s="5">
        <v>1142476369</v>
      </c>
      <c r="I164" s="5">
        <v>214554779</v>
      </c>
      <c r="J164" s="5">
        <v>1186402557</v>
      </c>
      <c r="K164" s="5">
        <v>412472744</v>
      </c>
      <c r="L164" s="5">
        <v>19440928277</v>
      </c>
      <c r="M164" s="5">
        <v>24786883486</v>
      </c>
      <c r="N164" s="5">
        <v>9223075671</v>
      </c>
      <c r="O164" s="5">
        <v>53355197696</v>
      </c>
    </row>
    <row r="166" spans="2:15" ht="15.5" x14ac:dyDescent="0.35">
      <c r="B166" t="s">
        <v>230</v>
      </c>
      <c r="C166" t="s">
        <v>12</v>
      </c>
      <c r="D166" s="6">
        <v>2029999999.9999998</v>
      </c>
      <c r="E166" s="6">
        <v>2029999999.9999998</v>
      </c>
      <c r="F166" s="6">
        <v>2029999999.9999998</v>
      </c>
      <c r="G166" s="6">
        <v>2029999999.9999998</v>
      </c>
      <c r="I166" s="6">
        <v>2029999999.9999998</v>
      </c>
      <c r="J166" s="6">
        <v>2029999999.9999998</v>
      </c>
      <c r="K166" s="6">
        <v>2029999999.9999998</v>
      </c>
      <c r="L166" s="6">
        <v>2029999999.9999998</v>
      </c>
      <c r="M166" s="5">
        <v>1020000000</v>
      </c>
      <c r="N166" s="5">
        <v>810000000</v>
      </c>
      <c r="O166" s="5">
        <v>0</v>
      </c>
    </row>
    <row r="167" spans="2:15" ht="15.5" x14ac:dyDescent="0.35">
      <c r="C167" t="s">
        <v>231</v>
      </c>
      <c r="D167" s="6">
        <v>-60.5</v>
      </c>
      <c r="E167" s="6">
        <v>-1.52</v>
      </c>
      <c r="F167" s="6">
        <v>4.0199999999999996</v>
      </c>
      <c r="G167" s="6">
        <v>-2.84</v>
      </c>
    </row>
    <row r="168" spans="2:15" ht="15.5" x14ac:dyDescent="0.35">
      <c r="C168" t="s">
        <v>232</v>
      </c>
      <c r="D168" s="6">
        <v>-0.86</v>
      </c>
      <c r="E168" s="6">
        <v>-34.21</v>
      </c>
      <c r="F168" s="6">
        <v>15.67</v>
      </c>
      <c r="G168" s="6">
        <v>-31.34</v>
      </c>
    </row>
    <row r="169" spans="2:15" ht="15.5" x14ac:dyDescent="0.35">
      <c r="C169" t="s">
        <v>67</v>
      </c>
      <c r="D169" s="6">
        <v>12.83</v>
      </c>
      <c r="E169" s="6">
        <v>8.67</v>
      </c>
      <c r="F169" s="6">
        <v>5.09</v>
      </c>
      <c r="G169" s="6">
        <v>4.93</v>
      </c>
    </row>
    <row r="170" spans="2:15" ht="15.5" x14ac:dyDescent="0.35">
      <c r="C170" t="s">
        <v>233</v>
      </c>
    </row>
    <row r="171" spans="2:15" ht="15.5" x14ac:dyDescent="0.35">
      <c r="C171" t="s">
        <v>234</v>
      </c>
      <c r="D171" s="6">
        <v>-0.49990000000000001</v>
      </c>
      <c r="E171" s="6">
        <v>-8.8000000000000005E-3</v>
      </c>
      <c r="F171" s="6">
        <v>2.3900000000000001E-2</v>
      </c>
      <c r="G171" s="6">
        <v>-1.7399999999999999E-2</v>
      </c>
    </row>
    <row r="172" spans="2:15" ht="15.5" x14ac:dyDescent="0.35">
      <c r="C172" t="s">
        <v>235</v>
      </c>
      <c r="D172" s="6">
        <v>9.0179999999999989</v>
      </c>
      <c r="E172" s="6">
        <v>-2.8300000000000002E-2</v>
      </c>
      <c r="F172" s="6">
        <v>7.2900000000000006E-2</v>
      </c>
      <c r="G172" s="6">
        <v>-5.5599999999999997E-2</v>
      </c>
    </row>
    <row r="173" spans="2:15" ht="15.5" x14ac:dyDescent="0.35">
      <c r="C173" t="s">
        <v>236</v>
      </c>
      <c r="D173" s="6">
        <v>-0.42180000000000001</v>
      </c>
      <c r="E173" s="6">
        <v>-3.0699999999999998E-2</v>
      </c>
      <c r="F173" s="6">
        <v>7.7499999999999999E-2</v>
      </c>
      <c r="G173" s="6">
        <v>-3.2400000000000005E-2</v>
      </c>
    </row>
    <row r="174" spans="2:15" ht="15.5" x14ac:dyDescent="0.35">
      <c r="C174" t="s">
        <v>237</v>
      </c>
      <c r="D174" s="6">
        <v>-1.86</v>
      </c>
      <c r="F174" s="6">
        <v>70.709999999999994</v>
      </c>
      <c r="G174" s="6">
        <v>-8.89</v>
      </c>
    </row>
    <row r="175" spans="2:15" ht="15.5" x14ac:dyDescent="0.35">
      <c r="C175" t="s">
        <v>238</v>
      </c>
      <c r="D175" s="6">
        <v>-7.75</v>
      </c>
      <c r="E175" s="6">
        <v>0.97</v>
      </c>
      <c r="F175" s="6">
        <v>1.1399999999999999</v>
      </c>
      <c r="G175" s="6">
        <v>1.74</v>
      </c>
    </row>
    <row r="176" spans="2:15" ht="15.5" x14ac:dyDescent="0.35">
      <c r="C176" t="s">
        <v>239</v>
      </c>
      <c r="D176" s="6">
        <v>-6.71</v>
      </c>
      <c r="E176" s="6">
        <v>53.6</v>
      </c>
      <c r="F176" s="6">
        <v>55.11</v>
      </c>
      <c r="G176" s="6">
        <v>51.1</v>
      </c>
    </row>
    <row r="177" spans="3:15" ht="15.5" x14ac:dyDescent="0.35">
      <c r="C177" t="s">
        <v>240</v>
      </c>
      <c r="D177" s="6">
        <v>-7.75</v>
      </c>
      <c r="E177" s="6">
        <v>0.97</v>
      </c>
      <c r="F177" s="6">
        <v>1.1399999999999999</v>
      </c>
      <c r="G177" s="6">
        <v>1.74</v>
      </c>
    </row>
    <row r="178" spans="3:15" ht="15.5" x14ac:dyDescent="0.35">
      <c r="C178" t="s">
        <v>241</v>
      </c>
      <c r="D178" s="6">
        <v>-6.71</v>
      </c>
      <c r="E178" s="6">
        <v>53.6</v>
      </c>
      <c r="F178" s="6">
        <v>55.11</v>
      </c>
      <c r="G178" s="6">
        <v>51.1</v>
      </c>
    </row>
    <row r="179" spans="3:15" ht="15.5" x14ac:dyDescent="0.35">
      <c r="C179" t="s">
        <v>242</v>
      </c>
      <c r="D179" s="5">
        <v>115000000000</v>
      </c>
      <c r="E179" s="5">
        <v>160000000000</v>
      </c>
      <c r="F179" s="5">
        <v>160000000000</v>
      </c>
      <c r="G179" s="5">
        <v>160000000000</v>
      </c>
    </row>
    <row r="180" spans="3:15" ht="15.5" x14ac:dyDescent="0.35">
      <c r="C180" t="s">
        <v>243</v>
      </c>
      <c r="D180" s="5">
        <v>62000000000</v>
      </c>
    </row>
    <row r="181" spans="3:15" ht="15.5" x14ac:dyDescent="0.35">
      <c r="C181" t="s">
        <v>244</v>
      </c>
      <c r="D181" s="5">
        <v>-14000000000</v>
      </c>
      <c r="E181" s="5">
        <v>109000000000</v>
      </c>
      <c r="F181" s="5">
        <v>112000000000</v>
      </c>
      <c r="G181" s="5">
        <v>104000000000</v>
      </c>
    </row>
    <row r="182" spans="3:15" ht="15.5" x14ac:dyDescent="0.35">
      <c r="C182" t="s">
        <v>24</v>
      </c>
      <c r="D182" s="5">
        <v>178000000000</v>
      </c>
      <c r="E182" s="5">
        <v>160000000000</v>
      </c>
      <c r="F182" s="5">
        <v>160000000000</v>
      </c>
      <c r="G182" s="5">
        <v>160000000000</v>
      </c>
    </row>
    <row r="183" spans="3:15" ht="15.5" x14ac:dyDescent="0.35">
      <c r="C183" t="s">
        <v>21</v>
      </c>
      <c r="D183" s="5">
        <v>177000000000</v>
      </c>
      <c r="E183" s="5">
        <v>154000000000</v>
      </c>
      <c r="F183" s="5">
        <v>157000000000</v>
      </c>
      <c r="G183" s="5">
        <v>159000000000</v>
      </c>
    </row>
    <row r="184" spans="3:15" ht="15.5" x14ac:dyDescent="0.35">
      <c r="C184" t="s">
        <v>245</v>
      </c>
      <c r="D184" s="5">
        <v>-127000000000</v>
      </c>
      <c r="E184" s="5">
        <v>-94000000000</v>
      </c>
      <c r="F184" s="5">
        <v>-86000000000</v>
      </c>
      <c r="G184" s="5">
        <v>-82000000000</v>
      </c>
    </row>
    <row r="185" spans="3:15" ht="15.5" x14ac:dyDescent="0.35">
      <c r="C185" t="s">
        <v>246</v>
      </c>
      <c r="D185" s="5">
        <v>-24000000000</v>
      </c>
      <c r="E185" s="5">
        <v>2000000000</v>
      </c>
      <c r="F185" s="5">
        <v>2000000000</v>
      </c>
      <c r="G185" s="5">
        <v>1000000000</v>
      </c>
    </row>
    <row r="186" spans="3:15" ht="15.5" x14ac:dyDescent="0.35">
      <c r="C186" t="s">
        <v>247</v>
      </c>
      <c r="D186" s="5">
        <v>-10000000000</v>
      </c>
      <c r="E186" s="5">
        <v>0</v>
      </c>
      <c r="F186" s="5">
        <v>0</v>
      </c>
      <c r="G186" s="5">
        <v>0</v>
      </c>
    </row>
    <row r="187" spans="3:15" ht="15.5" x14ac:dyDescent="0.35">
      <c r="C187" t="s">
        <v>13</v>
      </c>
      <c r="D187" s="5">
        <v>-34000000000</v>
      </c>
      <c r="E187" s="5">
        <v>2000000000</v>
      </c>
      <c r="F187" s="5">
        <v>2000000000</v>
      </c>
      <c r="G187" s="5">
        <v>1000000000</v>
      </c>
    </row>
    <row r="188" spans="3:15" ht="15.5" x14ac:dyDescent="0.35">
      <c r="C188" t="s">
        <v>16</v>
      </c>
      <c r="D188" s="6">
        <v>-16.88</v>
      </c>
      <c r="E188" s="6">
        <v>0.93</v>
      </c>
      <c r="F188" s="6">
        <v>0.87</v>
      </c>
      <c r="G188" s="6">
        <v>0.42</v>
      </c>
    </row>
    <row r="189" spans="3:15" ht="15.5" x14ac:dyDescent="0.35">
      <c r="C189" t="s">
        <v>52</v>
      </c>
      <c r="I189" s="6">
        <v>-60.84</v>
      </c>
      <c r="J189" s="6">
        <v>-35.799999999999997</v>
      </c>
      <c r="K189" s="6">
        <v>3.43</v>
      </c>
      <c r="L189" s="6">
        <v>6.88</v>
      </c>
      <c r="M189" s="6">
        <v>23.32</v>
      </c>
      <c r="N189" s="6">
        <v>27.89</v>
      </c>
      <c r="O189" s="6">
        <v>29768.94</v>
      </c>
    </row>
    <row r="190" spans="3:15" ht="15.5" x14ac:dyDescent="0.35">
      <c r="C190" t="s">
        <v>66</v>
      </c>
      <c r="I190" s="6">
        <v>-0.85</v>
      </c>
      <c r="J190" s="6">
        <v>-2.93</v>
      </c>
      <c r="K190" s="6">
        <v>67.06</v>
      </c>
      <c r="L190" s="6">
        <v>30.52</v>
      </c>
      <c r="M190" s="6">
        <v>43.74</v>
      </c>
      <c r="N190" s="5">
        <v>0</v>
      </c>
      <c r="O190" s="5">
        <v>0</v>
      </c>
    </row>
    <row r="191" spans="3:15" ht="15.5" x14ac:dyDescent="0.35">
      <c r="C191" t="s">
        <v>69</v>
      </c>
      <c r="I191" s="6">
        <v>1.28</v>
      </c>
      <c r="J191" s="6">
        <v>1.44</v>
      </c>
      <c r="K191" s="6">
        <v>2.33</v>
      </c>
      <c r="L191" s="6">
        <v>1.1200000000000001</v>
      </c>
      <c r="M191" s="6">
        <v>2.44</v>
      </c>
      <c r="N191" s="5">
        <v>0</v>
      </c>
      <c r="O191" s="5">
        <v>0</v>
      </c>
    </row>
    <row r="192" spans="3:15" ht="15.5" x14ac:dyDescent="0.35">
      <c r="C192" t="s">
        <v>248</v>
      </c>
      <c r="J192" s="5">
        <v>-6170000000</v>
      </c>
      <c r="K192" s="5">
        <v>34480000000</v>
      </c>
      <c r="L192" s="5">
        <v>50870000000</v>
      </c>
      <c r="M192" s="5">
        <v>59150000000</v>
      </c>
    </row>
    <row r="193" spans="3:15" ht="15.5" x14ac:dyDescent="0.35">
      <c r="C193" t="s">
        <v>249</v>
      </c>
      <c r="I193" s="6">
        <v>-0.50270000000000004</v>
      </c>
      <c r="J193" s="6">
        <v>-0.18789999999999998</v>
      </c>
      <c r="K193" s="6">
        <v>1.41E-2</v>
      </c>
      <c r="L193" s="6">
        <v>2.6099999999999998E-2</v>
      </c>
      <c r="M193" s="6">
        <v>4.1700000000000001E-2</v>
      </c>
      <c r="N193" s="6">
        <v>5.2499999999999998E-2</v>
      </c>
      <c r="O193" s="6">
        <v>3.8199999999999998E-2</v>
      </c>
    </row>
    <row r="194" spans="3:15" ht="15.5" x14ac:dyDescent="0.35">
      <c r="C194" t="s">
        <v>250</v>
      </c>
      <c r="I194" s="6">
        <v>9.0687999999999995</v>
      </c>
      <c r="J194" s="6">
        <v>-0.4531</v>
      </c>
      <c r="K194" s="6">
        <v>3.0099999999999998E-2</v>
      </c>
      <c r="L194" s="6">
        <v>6.4100000000000004E-2</v>
      </c>
      <c r="M194" s="6">
        <v>0.1162</v>
      </c>
      <c r="N194" s="6">
        <v>0.21780000000000002</v>
      </c>
      <c r="O194" s="6">
        <v>0.1605</v>
      </c>
    </row>
    <row r="195" spans="3:15" ht="15.5" x14ac:dyDescent="0.35">
      <c r="C195" t="s">
        <v>251</v>
      </c>
      <c r="I195" s="6">
        <v>-0.2465</v>
      </c>
      <c r="J195" s="6">
        <v>-5.9900000000000002E-2</v>
      </c>
      <c r="K195" s="6">
        <v>0.1157</v>
      </c>
      <c r="L195" s="6">
        <v>0.18079999999999999</v>
      </c>
      <c r="M195" s="6">
        <v>0.28160000000000002</v>
      </c>
      <c r="N195" s="6">
        <v>0.44400000000000001</v>
      </c>
      <c r="O195" s="6">
        <v>0.5796</v>
      </c>
    </row>
    <row r="196" spans="3:15" ht="15.5" x14ac:dyDescent="0.35">
      <c r="C196" t="s">
        <v>252</v>
      </c>
      <c r="I196" s="6">
        <v>-1.81</v>
      </c>
      <c r="J196" s="6">
        <v>-1.22</v>
      </c>
      <c r="K196" s="6">
        <v>1.68</v>
      </c>
      <c r="L196" s="5">
        <v>2</v>
      </c>
      <c r="M196" s="6">
        <v>2.96</v>
      </c>
      <c r="N196" s="6">
        <v>2.83</v>
      </c>
      <c r="O196" s="6">
        <v>2.04</v>
      </c>
    </row>
    <row r="197" spans="3:15" ht="15.5" x14ac:dyDescent="0.35">
      <c r="C197" t="s">
        <v>63</v>
      </c>
      <c r="I197" s="6">
        <v>-7.75</v>
      </c>
      <c r="J197" s="6">
        <v>1.33</v>
      </c>
      <c r="K197" s="6">
        <v>2.0099999999999998</v>
      </c>
      <c r="L197" s="6">
        <v>1.95</v>
      </c>
      <c r="M197" s="6">
        <v>5.08</v>
      </c>
      <c r="N197" s="5">
        <v>0</v>
      </c>
      <c r="O197" s="5">
        <v>0</v>
      </c>
    </row>
    <row r="198" spans="3:15" ht="15.5" x14ac:dyDescent="0.35">
      <c r="C198" t="s">
        <v>60</v>
      </c>
      <c r="I198" s="6">
        <v>-6.71</v>
      </c>
      <c r="J198" s="6">
        <v>79.02</v>
      </c>
      <c r="K198" s="6">
        <v>114.23</v>
      </c>
      <c r="L198" s="6">
        <v>107.42</v>
      </c>
      <c r="M198" s="6">
        <v>200.68</v>
      </c>
      <c r="N198" s="6">
        <v>128.07</v>
      </c>
      <c r="O198" s="6">
        <v>185470.67</v>
      </c>
    </row>
    <row r="199" spans="3:15" ht="15.5" x14ac:dyDescent="0.35">
      <c r="C199" t="s">
        <v>253</v>
      </c>
      <c r="I199" s="6">
        <v>-7.75</v>
      </c>
      <c r="J199" s="6">
        <v>1.33</v>
      </c>
      <c r="K199" s="6">
        <v>2.0099999999999998</v>
      </c>
      <c r="L199" s="6">
        <v>1.95</v>
      </c>
      <c r="M199" s="6">
        <v>5.08</v>
      </c>
      <c r="N199" s="5">
        <v>0</v>
      </c>
      <c r="O199" s="5">
        <v>0</v>
      </c>
    </row>
    <row r="200" spans="3:15" ht="15.5" x14ac:dyDescent="0.35">
      <c r="C200" t="s">
        <v>254</v>
      </c>
      <c r="I200" s="6">
        <v>-6.71</v>
      </c>
      <c r="J200" s="6">
        <v>79.02</v>
      </c>
      <c r="K200" s="6">
        <v>114.23</v>
      </c>
      <c r="L200" s="6">
        <v>107.42</v>
      </c>
      <c r="M200" s="6">
        <v>200.68</v>
      </c>
      <c r="N200" s="6">
        <v>128.07</v>
      </c>
      <c r="O200" s="6">
        <v>185470.67</v>
      </c>
    </row>
    <row r="201" spans="3:15" ht="15.5" x14ac:dyDescent="0.35">
      <c r="C201" t="s">
        <v>255</v>
      </c>
      <c r="I201" s="5">
        <v>115000000000</v>
      </c>
      <c r="J201" s="5">
        <v>96000000000</v>
      </c>
      <c r="K201" s="5">
        <v>150000000000</v>
      </c>
      <c r="L201" s="5">
        <v>162000000000</v>
      </c>
      <c r="M201" s="5">
        <v>273000000000</v>
      </c>
      <c r="N201" s="5">
        <v>249000000000</v>
      </c>
      <c r="O201" s="5">
        <v>210000000000</v>
      </c>
    </row>
    <row r="202" spans="3:15" ht="15.5" x14ac:dyDescent="0.35">
      <c r="C202" t="s">
        <v>256</v>
      </c>
      <c r="I202" s="5">
        <v>62000000000</v>
      </c>
      <c r="J202" s="5">
        <v>65000000000</v>
      </c>
      <c r="K202" s="5">
        <v>10000000000</v>
      </c>
      <c r="L202" s="5">
        <v>10000000000</v>
      </c>
      <c r="M202" s="5">
        <v>11000000000</v>
      </c>
      <c r="N202" s="5">
        <v>11000000000</v>
      </c>
      <c r="O202" s="5">
        <v>16000000000</v>
      </c>
    </row>
    <row r="203" spans="3:15" ht="15.5" x14ac:dyDescent="0.35">
      <c r="C203" t="s">
        <v>26</v>
      </c>
      <c r="I203" s="5">
        <v>178000000000</v>
      </c>
      <c r="J203" s="5">
        <v>161000000000</v>
      </c>
      <c r="K203" s="5">
        <v>160000000000</v>
      </c>
      <c r="L203" s="5">
        <v>171000000000</v>
      </c>
      <c r="M203" s="5">
        <v>284000000000</v>
      </c>
      <c r="N203" s="5">
        <v>260000000000</v>
      </c>
      <c r="O203" s="5">
        <v>226000000000</v>
      </c>
    </row>
    <row r="204" spans="3:15" ht="15.5" x14ac:dyDescent="0.35">
      <c r="C204" t="s">
        <v>23</v>
      </c>
      <c r="I204" s="5">
        <v>177000000000</v>
      </c>
      <c r="J204" s="5">
        <v>160000000000</v>
      </c>
      <c r="K204" s="5">
        <v>160000000000</v>
      </c>
      <c r="L204" s="5">
        <v>152000000000</v>
      </c>
      <c r="M204" s="5">
        <v>260000000000</v>
      </c>
      <c r="N204" s="5">
        <v>251000000000</v>
      </c>
      <c r="O204" s="5">
        <v>173000000000</v>
      </c>
    </row>
    <row r="205" spans="3:15" ht="15.5" x14ac:dyDescent="0.35">
      <c r="C205" t="s">
        <v>257</v>
      </c>
      <c r="I205" s="5">
        <v>-127000000000</v>
      </c>
      <c r="J205" s="5">
        <v>36000000000</v>
      </c>
      <c r="K205" s="5">
        <v>65000000000</v>
      </c>
      <c r="L205" s="5">
        <v>58000000000</v>
      </c>
      <c r="M205" s="5">
        <v>74000000000</v>
      </c>
      <c r="N205" s="5">
        <v>23000000000</v>
      </c>
      <c r="O205" s="5">
        <v>78000000000</v>
      </c>
    </row>
    <row r="206" spans="3:15" ht="15.5" x14ac:dyDescent="0.35">
      <c r="C206" t="s">
        <v>258</v>
      </c>
      <c r="I206" s="5">
        <v>-19000000000</v>
      </c>
      <c r="J206" s="5">
        <v>-16000000000</v>
      </c>
      <c r="K206" s="5">
        <v>-33000000000</v>
      </c>
      <c r="L206" s="5">
        <v>80000000000</v>
      </c>
      <c r="M206" s="5">
        <v>-30000000000</v>
      </c>
      <c r="N206" s="5">
        <v>61000000000</v>
      </c>
      <c r="O206" s="5">
        <v>-16000000000</v>
      </c>
    </row>
    <row r="207" spans="3:15" ht="15.5" x14ac:dyDescent="0.35">
      <c r="C207" t="s">
        <v>259</v>
      </c>
      <c r="I207" s="5">
        <v>-10000000000</v>
      </c>
      <c r="J207" s="5">
        <v>0</v>
      </c>
      <c r="K207" s="5">
        <v>-7000000000</v>
      </c>
      <c r="L207" s="5">
        <v>0</v>
      </c>
      <c r="M207" s="5">
        <v>-91000000000</v>
      </c>
      <c r="N207" s="5">
        <v>-77000000000</v>
      </c>
      <c r="O207" s="5">
        <v>-16000000000</v>
      </c>
    </row>
    <row r="208" spans="3:15" ht="15.5" x14ac:dyDescent="0.35">
      <c r="C208" t="s">
        <v>15</v>
      </c>
      <c r="I208" s="5">
        <v>-30000000000</v>
      </c>
      <c r="J208" s="5">
        <v>-16000000000</v>
      </c>
      <c r="K208" s="5">
        <v>-40000000000</v>
      </c>
      <c r="L208" s="5">
        <v>80000000000</v>
      </c>
      <c r="M208" s="5">
        <v>-121000000000</v>
      </c>
      <c r="N208" s="5">
        <v>-16000000000</v>
      </c>
      <c r="O208" s="5">
        <v>-32000000000</v>
      </c>
    </row>
    <row r="209" spans="2:15" ht="15.5" x14ac:dyDescent="0.35">
      <c r="C209" t="s">
        <v>17</v>
      </c>
      <c r="I209" s="6">
        <v>-14.67</v>
      </c>
      <c r="J209" s="6">
        <v>-7.87</v>
      </c>
      <c r="K209" s="6">
        <v>-19.739999999999998</v>
      </c>
      <c r="L209" s="6">
        <v>39.46</v>
      </c>
      <c r="M209" s="6">
        <v>-118.58</v>
      </c>
      <c r="N209" s="6">
        <v>-19.239999999999998</v>
      </c>
      <c r="O209" s="6">
        <v>-71036.78</v>
      </c>
    </row>
    <row r="211" spans="2:15" ht="15.5" x14ac:dyDescent="0.35">
      <c r="B211" t="s">
        <v>260</v>
      </c>
      <c r="C211" t="s">
        <v>261</v>
      </c>
      <c r="D211" s="5">
        <v>-123000000000</v>
      </c>
      <c r="E211" s="5">
        <v>-3000000000</v>
      </c>
      <c r="F211" s="5">
        <v>8000000000</v>
      </c>
      <c r="G211" s="5">
        <v>-6000000000</v>
      </c>
      <c r="H211" s="5">
        <v>-124000000000</v>
      </c>
      <c r="J211" s="5">
        <v>-73000000000</v>
      </c>
      <c r="K211" s="5">
        <v>7000000000</v>
      </c>
      <c r="L211" s="5">
        <v>14000000000</v>
      </c>
      <c r="M211" s="5">
        <v>24000000000</v>
      </c>
      <c r="N211" s="5">
        <v>23000000000</v>
      </c>
      <c r="O211" s="5">
        <v>13000000000</v>
      </c>
    </row>
    <row r="212" spans="2:15" ht="15.5" x14ac:dyDescent="0.35">
      <c r="C212" t="s">
        <v>51</v>
      </c>
      <c r="D212" s="6">
        <v>-60.5</v>
      </c>
      <c r="E212" s="6">
        <v>-1.52</v>
      </c>
      <c r="F212" s="6">
        <v>4.0199999999999996</v>
      </c>
      <c r="G212" s="6">
        <v>-2.84</v>
      </c>
      <c r="H212" s="6">
        <v>-60.84</v>
      </c>
      <c r="J212" s="6">
        <v>-35.799999999999997</v>
      </c>
      <c r="K212" s="6">
        <v>3.43</v>
      </c>
      <c r="L212" s="6">
        <v>6.88</v>
      </c>
      <c r="M212" s="6">
        <v>11.66</v>
      </c>
      <c r="N212" s="6">
        <v>11.16</v>
      </c>
      <c r="O212" s="6">
        <v>6.59</v>
      </c>
    </row>
    <row r="213" spans="2:15" ht="15.5" x14ac:dyDescent="0.35">
      <c r="C213" t="s">
        <v>262</v>
      </c>
      <c r="D213" s="5">
        <v>8000000000</v>
      </c>
      <c r="E213" s="5">
        <v>12000000000</v>
      </c>
      <c r="F213" s="5">
        <v>25000000000</v>
      </c>
      <c r="G213" s="5">
        <v>37000000000</v>
      </c>
      <c r="H213" s="5">
        <v>82000000000</v>
      </c>
      <c r="J213" s="5">
        <v>148000000000</v>
      </c>
      <c r="K213" s="5">
        <v>200000000000</v>
      </c>
      <c r="L213" s="5">
        <v>383000000000</v>
      </c>
      <c r="M213" s="5">
        <v>425000000000</v>
      </c>
      <c r="N213" s="5">
        <v>416000000000</v>
      </c>
      <c r="O213" s="5">
        <v>329000000000</v>
      </c>
    </row>
    <row r="214" spans="2:15" ht="15.5" x14ac:dyDescent="0.35">
      <c r="C214" t="s">
        <v>344</v>
      </c>
      <c r="I214" s="6">
        <v>-0.85</v>
      </c>
    </row>
    <row r="215" spans="2:15" ht="15.5" x14ac:dyDescent="0.35">
      <c r="C215" t="s">
        <v>345</v>
      </c>
      <c r="I215" s="6">
        <v>-0.85</v>
      </c>
    </row>
    <row r="216" spans="2:15" ht="15.5" x14ac:dyDescent="0.35">
      <c r="C216" t="s">
        <v>263</v>
      </c>
      <c r="I216" s="6">
        <v>6.95</v>
      </c>
    </row>
    <row r="217" spans="2:15" ht="15.5" x14ac:dyDescent="0.35">
      <c r="C217" t="s">
        <v>346</v>
      </c>
      <c r="I217" s="6">
        <v>-1.17</v>
      </c>
    </row>
    <row r="218" spans="2:15" ht="15.5" x14ac:dyDescent="0.35">
      <c r="C218" t="s">
        <v>347</v>
      </c>
      <c r="I218" s="6">
        <v>1.28</v>
      </c>
    </row>
    <row r="219" spans="2:15" ht="15.5" x14ac:dyDescent="0.35">
      <c r="C219" t="s">
        <v>348</v>
      </c>
      <c r="I219" s="6">
        <v>-7.75</v>
      </c>
    </row>
    <row r="220" spans="2:15" ht="15.5" x14ac:dyDescent="0.35">
      <c r="C220" t="s">
        <v>349</v>
      </c>
      <c r="I220" s="6">
        <v>-5.44</v>
      </c>
    </row>
    <row r="221" spans="2:15" ht="15.5" x14ac:dyDescent="0.35">
      <c r="C221" t="s">
        <v>350</v>
      </c>
      <c r="I221" s="6">
        <v>-3.54</v>
      </c>
    </row>
    <row r="222" spans="2:15" ht="15.5" x14ac:dyDescent="0.35">
      <c r="C222" t="s">
        <v>351</v>
      </c>
      <c r="I222" s="6">
        <v>-8.2899999999999991</v>
      </c>
    </row>
    <row r="223" spans="2:15" ht="15.5" x14ac:dyDescent="0.35">
      <c r="C223" t="s">
        <v>264</v>
      </c>
      <c r="I223" s="6">
        <v>-45.89</v>
      </c>
    </row>
    <row r="224" spans="2:15" ht="15.5" x14ac:dyDescent="0.35">
      <c r="C224" t="s">
        <v>452</v>
      </c>
      <c r="I224" s="6">
        <v>-0.01</v>
      </c>
    </row>
    <row r="225" spans="3:9" ht="15.5" x14ac:dyDescent="0.35">
      <c r="C225" t="s">
        <v>352</v>
      </c>
      <c r="I225" s="6">
        <v>-60.84</v>
      </c>
    </row>
    <row r="226" spans="3:9" ht="15.5" x14ac:dyDescent="0.35">
      <c r="C226" t="s">
        <v>353</v>
      </c>
      <c r="I226" s="6">
        <v>-60.84</v>
      </c>
    </row>
    <row r="227" spans="3:9" ht="15.5" x14ac:dyDescent="0.35">
      <c r="C227" t="s">
        <v>354</v>
      </c>
      <c r="I227" s="6">
        <v>40.479999999999997</v>
      </c>
    </row>
    <row r="228" spans="3:9" ht="15.5" x14ac:dyDescent="0.35">
      <c r="C228" t="s">
        <v>355</v>
      </c>
      <c r="D228" s="6">
        <v>0.11</v>
      </c>
    </row>
    <row r="229" spans="3:9" ht="15.5" x14ac:dyDescent="0.35">
      <c r="C229" t="s">
        <v>356</v>
      </c>
      <c r="I229" s="6">
        <v>-6.71</v>
      </c>
    </row>
    <row r="230" spans="3:9" ht="15.5" x14ac:dyDescent="0.35">
      <c r="C230" t="s">
        <v>357</v>
      </c>
      <c r="I230" s="6">
        <v>-14.67</v>
      </c>
    </row>
    <row r="231" spans="3:9" ht="15.5" x14ac:dyDescent="0.35">
      <c r="C231" t="s">
        <v>265</v>
      </c>
      <c r="D231" s="6">
        <v>0.35</v>
      </c>
    </row>
    <row r="232" spans="3:9" ht="15.5" x14ac:dyDescent="0.35">
      <c r="C232" t="s">
        <v>266</v>
      </c>
      <c r="D232" s="6">
        <v>0.26</v>
      </c>
    </row>
    <row r="233" spans="3:9" ht="15.5" x14ac:dyDescent="0.35">
      <c r="C233" t="s">
        <v>267</v>
      </c>
      <c r="D233" s="6">
        <v>-13.02</v>
      </c>
    </row>
    <row r="234" spans="3:9" ht="15.5" x14ac:dyDescent="0.35">
      <c r="C234" t="s">
        <v>268</v>
      </c>
      <c r="D234" s="6">
        <v>-4.58</v>
      </c>
    </row>
    <row r="235" spans="3:9" ht="15.5" x14ac:dyDescent="0.35">
      <c r="C235" t="s">
        <v>269</v>
      </c>
      <c r="D235" s="6">
        <v>-19.04</v>
      </c>
    </row>
    <row r="236" spans="3:9" ht="15.5" x14ac:dyDescent="0.35">
      <c r="C236" t="s">
        <v>270</v>
      </c>
      <c r="D236" s="6">
        <v>0.72</v>
      </c>
    </row>
    <row r="237" spans="3:9" ht="15.5" x14ac:dyDescent="0.35">
      <c r="C237" t="s">
        <v>271</v>
      </c>
      <c r="D237" s="6">
        <v>-18.04</v>
      </c>
    </row>
    <row r="238" spans="3:9" ht="15.5" x14ac:dyDescent="0.35">
      <c r="C238" t="s">
        <v>272</v>
      </c>
      <c r="I238" s="6">
        <v>-1.81</v>
      </c>
    </row>
    <row r="239" spans="3:9" ht="15.5" x14ac:dyDescent="0.35">
      <c r="C239" t="s">
        <v>13</v>
      </c>
      <c r="D239" s="5">
        <v>-34000000000</v>
      </c>
    </row>
    <row r="240" spans="3:9" ht="15.5" x14ac:dyDescent="0.35">
      <c r="C240" t="s">
        <v>358</v>
      </c>
      <c r="I240" s="6">
        <v>-6.67</v>
      </c>
    </row>
    <row r="241" spans="3:9" ht="15.5" x14ac:dyDescent="0.35">
      <c r="C241" t="s">
        <v>273</v>
      </c>
      <c r="I241" s="6">
        <v>-0.50270000000000004</v>
      </c>
    </row>
    <row r="242" spans="3:9" ht="15.5" x14ac:dyDescent="0.35">
      <c r="C242" t="s">
        <v>274</v>
      </c>
      <c r="I242" s="6">
        <v>9.0687999999999995</v>
      </c>
    </row>
    <row r="243" spans="3:9" ht="15.5" x14ac:dyDescent="0.35">
      <c r="C243" t="s">
        <v>275</v>
      </c>
      <c r="I243" s="6">
        <v>-0.42609999999999998</v>
      </c>
    </row>
    <row r="244" spans="3:9" ht="15.5" x14ac:dyDescent="0.35">
      <c r="C244" t="s">
        <v>359</v>
      </c>
      <c r="I244" s="6">
        <v>-0.1585</v>
      </c>
    </row>
    <row r="245" spans="3:9" ht="15.5" x14ac:dyDescent="0.35">
      <c r="C245" t="s">
        <v>276</v>
      </c>
      <c r="D245" s="6">
        <v>128.77000000000001</v>
      </c>
    </row>
    <row r="246" spans="3:9" ht="15.5" x14ac:dyDescent="0.35">
      <c r="C246" t="s">
        <v>277</v>
      </c>
      <c r="D246" s="6">
        <v>213.33</v>
      </c>
    </row>
    <row r="247" spans="3:9" ht="15.5" x14ac:dyDescent="0.35">
      <c r="C247" t="s">
        <v>278</v>
      </c>
      <c r="D247" s="6">
        <v>160.32</v>
      </c>
    </row>
    <row r="248" spans="3:9" ht="15.5" x14ac:dyDescent="0.35">
      <c r="C248" t="s">
        <v>279</v>
      </c>
      <c r="D248" s="6">
        <v>181.78</v>
      </c>
    </row>
    <row r="249" spans="3:9" ht="15.5" x14ac:dyDescent="0.35">
      <c r="C249" t="s">
        <v>280</v>
      </c>
      <c r="D249" s="6">
        <v>0.71</v>
      </c>
    </row>
    <row r="250" spans="3:9" ht="15.5" x14ac:dyDescent="0.35">
      <c r="C250" t="s">
        <v>281</v>
      </c>
      <c r="I250" s="6">
        <v>0.28000000000000003</v>
      </c>
    </row>
    <row r="251" spans="3:9" ht="15.5" x14ac:dyDescent="0.35">
      <c r="C251" t="s">
        <v>282</v>
      </c>
      <c r="I251" s="6">
        <v>1.78</v>
      </c>
    </row>
    <row r="252" spans="3:9" ht="15.5" x14ac:dyDescent="0.35">
      <c r="C252" t="s">
        <v>47</v>
      </c>
      <c r="I252" s="5">
        <v>106000000000</v>
      </c>
    </row>
    <row r="253" spans="3:9" ht="15.5" x14ac:dyDescent="0.35">
      <c r="C253" t="s">
        <v>283</v>
      </c>
      <c r="I253" s="5">
        <v>283000000000</v>
      </c>
    </row>
    <row r="254" spans="3:9" ht="15.5" x14ac:dyDescent="0.35">
      <c r="C254" t="s">
        <v>284</v>
      </c>
      <c r="I254" s="6">
        <v>2029999999.9999998</v>
      </c>
    </row>
    <row r="255" spans="3:9" ht="15.5" x14ac:dyDescent="0.35">
      <c r="C255" t="s">
        <v>286</v>
      </c>
      <c r="D255" s="6">
        <v>-1.3644000000000001</v>
      </c>
    </row>
    <row r="256" spans="3:9" ht="15.5" x14ac:dyDescent="0.35">
      <c r="C256" t="s">
        <v>287</v>
      </c>
      <c r="D256" s="6">
        <v>-4.1021000000000001</v>
      </c>
    </row>
    <row r="257" spans="3:9" ht="15.5" x14ac:dyDescent="0.35">
      <c r="C257" t="s">
        <v>288</v>
      </c>
      <c r="D257" s="6">
        <v>-14.9284</v>
      </c>
    </row>
    <row r="258" spans="3:9" ht="15.5" x14ac:dyDescent="0.35">
      <c r="C258" t="s">
        <v>453</v>
      </c>
      <c r="D258" s="6">
        <v>-0.73019999999999996</v>
      </c>
    </row>
    <row r="259" spans="3:9" ht="15.5" x14ac:dyDescent="0.35">
      <c r="C259" t="s">
        <v>289</v>
      </c>
      <c r="D259" s="6">
        <v>-2.4700000000000003E-2</v>
      </c>
    </row>
    <row r="260" spans="3:9" ht="15.5" x14ac:dyDescent="0.35">
      <c r="C260" t="s">
        <v>360</v>
      </c>
      <c r="D260" s="6">
        <v>-0.64659999999999995</v>
      </c>
    </row>
    <row r="261" spans="3:9" ht="15.5" x14ac:dyDescent="0.35">
      <c r="C261" t="s">
        <v>293</v>
      </c>
      <c r="I261" s="5">
        <v>2</v>
      </c>
    </row>
    <row r="262" spans="3:9" ht="15.5" x14ac:dyDescent="0.35">
      <c r="C262" t="s">
        <v>294</v>
      </c>
      <c r="I262" s="6">
        <v>0.71</v>
      </c>
    </row>
    <row r="263" spans="3:9" ht="15.5" x14ac:dyDescent="0.35">
      <c r="C263" t="s">
        <v>295</v>
      </c>
      <c r="I263" s="6">
        <v>0.1</v>
      </c>
    </row>
    <row r="264" spans="3:9" ht="15.5" x14ac:dyDescent="0.35">
      <c r="C264" t="s">
        <v>296</v>
      </c>
      <c r="I264" s="6">
        <v>0.05</v>
      </c>
    </row>
    <row r="265" spans="3:9" ht="15.5" x14ac:dyDescent="0.35">
      <c r="C265" t="s">
        <v>361</v>
      </c>
      <c r="I265" s="6">
        <v>0.51</v>
      </c>
    </row>
    <row r="266" spans="3:9" ht="15.5" x14ac:dyDescent="0.35">
      <c r="C266" t="s">
        <v>297</v>
      </c>
      <c r="I266" s="6">
        <v>0.52</v>
      </c>
    </row>
    <row r="267" spans="3:9" ht="15.5" x14ac:dyDescent="0.35">
      <c r="C267" t="s">
        <v>298</v>
      </c>
      <c r="I267" s="6">
        <v>0.95</v>
      </c>
    </row>
    <row r="268" spans="3:9" ht="15.5" x14ac:dyDescent="0.35">
      <c r="C268" t="s">
        <v>299</v>
      </c>
      <c r="I268" s="5">
        <v>82000000000</v>
      </c>
    </row>
    <row r="269" spans="3:9" ht="15.5" x14ac:dyDescent="0.35">
      <c r="C269" t="s">
        <v>300</v>
      </c>
      <c r="I269" s="5">
        <v>1000000000</v>
      </c>
    </row>
    <row r="270" spans="3:9" ht="15.5" x14ac:dyDescent="0.35">
      <c r="C270" t="s">
        <v>301</v>
      </c>
      <c r="I270" s="5">
        <v>-6000000000</v>
      </c>
    </row>
    <row r="271" spans="3:9" ht="15.5" x14ac:dyDescent="0.35">
      <c r="C271" t="s">
        <v>302</v>
      </c>
      <c r="I271" s="5">
        <v>-124000000000</v>
      </c>
    </row>
    <row r="272" spans="3:9" ht="15.5" x14ac:dyDescent="0.35">
      <c r="C272" t="s">
        <v>303</v>
      </c>
      <c r="D272" s="5">
        <v>0</v>
      </c>
    </row>
    <row r="273" spans="3:9" ht="15.5" x14ac:dyDescent="0.35">
      <c r="C273" t="s">
        <v>304</v>
      </c>
      <c r="D273" s="5">
        <v>246000000000</v>
      </c>
    </row>
    <row r="274" spans="3:9" ht="15.5" x14ac:dyDescent="0.35">
      <c r="C274" t="s">
        <v>305</v>
      </c>
      <c r="D274" s="5">
        <v>260000000000</v>
      </c>
    </row>
    <row r="275" spans="3:9" ht="15.5" x14ac:dyDescent="0.35">
      <c r="C275" t="s">
        <v>245</v>
      </c>
      <c r="D275" s="5">
        <v>-127000000000</v>
      </c>
    </row>
    <row r="276" spans="3:9" ht="15.5" x14ac:dyDescent="0.35">
      <c r="C276" t="s">
        <v>306</v>
      </c>
      <c r="I276" s="5">
        <v>-14000000000</v>
      </c>
    </row>
    <row r="277" spans="3:9" ht="15.5" x14ac:dyDescent="0.35">
      <c r="C277" t="s">
        <v>243</v>
      </c>
      <c r="D277" s="5">
        <v>62000000000</v>
      </c>
    </row>
    <row r="278" spans="3:9" ht="15.5" x14ac:dyDescent="0.35">
      <c r="C278" t="s">
        <v>242</v>
      </c>
      <c r="D278" s="5">
        <v>115000000000</v>
      </c>
    </row>
    <row r="279" spans="3:9" ht="15.5" x14ac:dyDescent="0.35">
      <c r="C279" t="s">
        <v>24</v>
      </c>
      <c r="D279" s="5">
        <v>178000000000</v>
      </c>
    </row>
    <row r="280" spans="3:9" ht="15.5" x14ac:dyDescent="0.35">
      <c r="C280" t="s">
        <v>21</v>
      </c>
      <c r="D280" s="5">
        <v>177000000000</v>
      </c>
    </row>
    <row r="281" spans="3:9" ht="15.5" x14ac:dyDescent="0.35">
      <c r="C281" t="s">
        <v>244</v>
      </c>
      <c r="I281" s="5">
        <v>-14000000000</v>
      </c>
    </row>
    <row r="282" spans="3:9" ht="15.5" x14ac:dyDescent="0.35">
      <c r="C282" t="s">
        <v>307</v>
      </c>
      <c r="I282" s="5">
        <v>-19000000000</v>
      </c>
    </row>
    <row r="283" spans="3:9" ht="15.5" x14ac:dyDescent="0.35">
      <c r="C283" t="s">
        <v>308</v>
      </c>
      <c r="I283" s="5">
        <v>-8000000000</v>
      </c>
    </row>
    <row r="284" spans="3:9" ht="15.5" x14ac:dyDescent="0.35">
      <c r="C284" t="s">
        <v>309</v>
      </c>
      <c r="I284" s="5">
        <v>26000000000</v>
      </c>
    </row>
    <row r="285" spans="3:9" ht="15.5" x14ac:dyDescent="0.35">
      <c r="C285" t="s">
        <v>310</v>
      </c>
      <c r="I285" s="5">
        <v>-10000000000</v>
      </c>
    </row>
    <row r="286" spans="3:9" ht="15.5" x14ac:dyDescent="0.35">
      <c r="C286" t="s">
        <v>311</v>
      </c>
      <c r="I286" s="5">
        <v>-30000000000</v>
      </c>
    </row>
  </sheetData>
  <pageMargins left="0.7" right="0.7" top="0.75" bottom="0.75" header="0.3" footer="0.3"/>
  <ignoredErrors>
    <ignoredError sqref="A1:O287" numberStoredAsText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Q28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2326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2327</v>
      </c>
      <c r="D2" s="2" vm="281">
        <f ca="1">IFERROR(_xlfn.STOCKHISTORY("XIDX:" &amp; $C$1, D3, , 0, 0, 1), "Libur")</f>
        <v>625</v>
      </c>
      <c r="E2" s="2" vm="346">
        <f ca="1">IFERROR(_xlfn.STOCKHISTORY("XIDX:" &amp; $C$1, E3, , 0, 0, 1), "Libur")</f>
        <v>575</v>
      </c>
      <c r="H2" s="2" vm="346">
        <f ca="1">IFERROR(INDEX(D2:G2,COUNT(D2:G2)),"")</f>
        <v>575</v>
      </c>
      <c r="I2" s="2" t="str">
        <f t="shared" ref="I2:Q2" ca="1" si="0">IFERROR(_xlfn.STOCKHISTORY("XIDX:" &amp; $C$1, I1, , 0, 0, 1), "Libur")</f>
        <v>Libur</v>
      </c>
      <c r="J2" s="2" vm="409">
        <f t="shared" ca="1" si="0"/>
        <v>130</v>
      </c>
      <c r="K2" s="2" vm="276">
        <f t="shared" ca="1" si="0"/>
        <v>168</v>
      </c>
      <c r="L2" s="2" vm="617">
        <f t="shared" ca="1" si="0"/>
        <v>1180</v>
      </c>
      <c r="M2" s="2" vm="525">
        <f t="shared" ca="1" si="0"/>
        <v>1790</v>
      </c>
      <c r="N2" s="2" vm="123">
        <f t="shared" ca="1" si="0"/>
        <v>3900</v>
      </c>
      <c r="O2" s="2" vm="618">
        <f t="shared" ca="1" si="0"/>
        <v>4050</v>
      </c>
      <c r="P2" s="2" vm="619">
        <f t="shared" ca="1" si="0"/>
        <v>2040</v>
      </c>
      <c r="Q2" s="2" t="str">
        <f t="shared" ca="1" si="0"/>
        <v>Libur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>
        <f>IFERROR(INDEX(D51:D500,MATCH($C$4,$C$51:$C$500,0)),"")</f>
        <v>121486672917</v>
      </c>
      <c r="E4" s="2">
        <f>IFERROR(INDEX(E51:E500,MATCH($C$4,$C$51:$C$500,0)),"")</f>
        <v>73098786543</v>
      </c>
      <c r="H4" s="2">
        <f>IFERROR(SUM(D4:G4)*(4/MAX(1,COUNT(D4:G4))),"")</f>
        <v>389170918920</v>
      </c>
      <c r="I4" s="2">
        <f t="shared" ref="I4:Q4" si="1">IFERROR(INDEX(I51:I500,MATCH($C$4,$C$51:$C$500,0)),"")</f>
        <v>263851941927</v>
      </c>
      <c r="J4" s="2">
        <f t="shared" si="1"/>
        <v>283911455819</v>
      </c>
      <c r="K4" s="2">
        <f t="shared" si="1"/>
        <v>277802896905</v>
      </c>
      <c r="L4" s="2">
        <f t="shared" si="1"/>
        <v>281984072223</v>
      </c>
      <c r="M4" s="2">
        <f t="shared" si="1"/>
        <v>276523184119</v>
      </c>
      <c r="N4" s="2">
        <f t="shared" si="1"/>
        <v>255667054258</v>
      </c>
      <c r="O4" s="2">
        <f t="shared" si="1"/>
        <v>404550079953</v>
      </c>
      <c r="P4" s="2">
        <f t="shared" si="1"/>
        <v>318326593222</v>
      </c>
      <c r="Q4" s="2">
        <f t="shared" si="1"/>
        <v>375911572649</v>
      </c>
    </row>
    <row r="5" spans="1:17" ht="15.5" x14ac:dyDescent="0.35">
      <c r="B5" t="s">
        <v>7</v>
      </c>
      <c r="C5" t="s">
        <v>8</v>
      </c>
      <c r="D5" s="2">
        <f>IFERROR(INDEX(D51:D500,MATCH($C$5,$C$51:$C$500,0)),"")</f>
        <v>10616669947</v>
      </c>
      <c r="E5" s="2">
        <f>IFERROR(INDEX(E51:E500,MATCH($C$5,$C$51:$C$500,0)),"")</f>
        <v>-2246532514</v>
      </c>
      <c r="H5" s="2">
        <f>IFERROR(SUM(D5:G5)*(4/MAX(1,COUNT(D5:G5))),"")</f>
        <v>16740274866</v>
      </c>
      <c r="I5" s="2">
        <f t="shared" ref="I5:Q5" si="2">IFERROR(INDEX(I51:I500,MATCH($C$5,$C$51:$C$500,0)),"")</f>
        <v>-18423306510</v>
      </c>
      <c r="J5" s="2">
        <f t="shared" si="2"/>
        <v>-53478709119</v>
      </c>
      <c r="K5" s="2">
        <f t="shared" si="2"/>
        <v>1110590778</v>
      </c>
      <c r="L5" s="2">
        <f t="shared" si="2"/>
        <v>-73840338373</v>
      </c>
      <c r="M5" s="2">
        <f t="shared" si="2"/>
        <v>-29655402886</v>
      </c>
      <c r="N5" s="2">
        <f t="shared" si="2"/>
        <v>-17592784936</v>
      </c>
      <c r="O5" s="2">
        <f t="shared" si="2"/>
        <v>93745387</v>
      </c>
      <c r="P5" s="2">
        <f t="shared" si="2"/>
        <v>-9004649766</v>
      </c>
      <c r="Q5" s="2">
        <f t="shared" si="2"/>
        <v>13760367909</v>
      </c>
    </row>
    <row r="6" spans="1:17" ht="15.5" x14ac:dyDescent="0.35">
      <c r="B6" t="s">
        <v>9</v>
      </c>
      <c r="C6" t="s">
        <v>10</v>
      </c>
      <c r="D6" s="2">
        <f>IFERROR(INDEX(D51:D500,MATCH($C$6,$C$51:$C$500,0)),"")</f>
        <v>-42826472764</v>
      </c>
      <c r="E6" s="2">
        <f>IFERROR(INDEX(E51:E500,MATCH($C$6,$C$51:$C$500,0)),"")</f>
        <v>-53443142712</v>
      </c>
      <c r="H6" s="2">
        <f>IFERROR(INDEX(D6:G6,COUNT(D6:G6)),"")</f>
        <v>-53443142712</v>
      </c>
      <c r="I6" s="2">
        <f t="shared" ref="I6:Q6" si="3">IFERROR(INDEX(I51:I500,MATCH($C$6,$C$51:$C$500,0)),"")</f>
        <v>-51196610597</v>
      </c>
      <c r="J6" s="2">
        <f t="shared" si="3"/>
        <v>-32696818767</v>
      </c>
      <c r="K6" s="2">
        <f t="shared" si="3"/>
        <v>20897336277</v>
      </c>
      <c r="L6" s="2">
        <f t="shared" si="3"/>
        <v>19348781292</v>
      </c>
      <c r="M6" s="2">
        <f t="shared" si="3"/>
        <v>93728111659</v>
      </c>
      <c r="N6" s="2">
        <f t="shared" si="3"/>
        <v>123348926996</v>
      </c>
      <c r="O6" s="2">
        <f t="shared" si="3"/>
        <v>140907844369</v>
      </c>
      <c r="P6" s="2">
        <f t="shared" si="3"/>
        <v>140761998604</v>
      </c>
      <c r="Q6" s="2">
        <f t="shared" si="3"/>
        <v>122287058996</v>
      </c>
    </row>
    <row r="7" spans="1:17" ht="15.5" x14ac:dyDescent="0.35">
      <c r="B7" t="s">
        <v>11</v>
      </c>
      <c r="C7" t="s">
        <v>12</v>
      </c>
      <c r="D7" s="3">
        <f>IFERROR(INDEX(D51:D500,MATCH($C$7,$C$51:$C$500,0))/1000000000,"")</f>
        <v>0.65</v>
      </c>
      <c r="E7" s="3">
        <f>IFERROR(INDEX(E51:E500,MATCH($C$7,$C$51:$C$500,0))/1000000000,"")</f>
        <v>0.65</v>
      </c>
      <c r="H7" s="3">
        <f>IFERROR(INDEX(D7:G7,COUNT(D7:G7)),"")</f>
        <v>0.65</v>
      </c>
      <c r="I7" s="3">
        <f t="shared" ref="I7:Q7" si="4">IFERROR(INDEX(I51:I500,MATCH($C$7,$C$51:$C$500,0))/1000000000,"")</f>
        <v>0.65</v>
      </c>
      <c r="J7" s="3">
        <f t="shared" si="4"/>
        <v>0.65</v>
      </c>
      <c r="K7" s="3">
        <f t="shared" si="4"/>
        <v>0.65</v>
      </c>
      <c r="L7" s="3">
        <f t="shared" si="4"/>
        <v>0.65</v>
      </c>
      <c r="M7" s="3">
        <f t="shared" si="4"/>
        <v>0.65</v>
      </c>
      <c r="N7" s="3">
        <f t="shared" si="4"/>
        <v>0.65</v>
      </c>
      <c r="O7" s="3">
        <f t="shared" si="4"/>
        <v>0.65</v>
      </c>
      <c r="P7" s="3">
        <f t="shared" si="4"/>
        <v>0.65</v>
      </c>
      <c r="Q7" s="3">
        <f t="shared" si="4"/>
        <v>0.5</v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-14000000000</v>
      </c>
      <c r="E8" s="2">
        <f>IFERROR(INDEX(E51:E500,MATCH("Free cash flow (Quarter)",$C$51:$C$500,0)),"")</f>
        <v>-6000000000</v>
      </c>
      <c r="H8" s="2">
        <f>IFERROR(INDEX(D8:G8,COUNT(D8:G8)),"")</f>
        <v>-6000000000</v>
      </c>
      <c r="I8" s="2">
        <f t="shared" ref="I8:Q8" si="5">IFERROR(INDEX(I51:I500,MATCH($C$8,$C$51:$C$500,0)),"")</f>
        <v>-112000000000</v>
      </c>
      <c r="J8" s="2">
        <f t="shared" si="5"/>
        <v>3000000000</v>
      </c>
      <c r="K8" s="2">
        <f t="shared" si="5"/>
        <v>-13000000000</v>
      </c>
      <c r="L8" s="2">
        <f t="shared" si="5"/>
        <v>-9000000000</v>
      </c>
      <c r="M8" s="2">
        <f t="shared" si="5"/>
        <v>34000000000</v>
      </c>
      <c r="N8" s="2">
        <f t="shared" si="5"/>
        <v>65000000000</v>
      </c>
      <c r="O8" s="2">
        <f t="shared" si="5"/>
        <v>52000000000</v>
      </c>
      <c r="P8" s="2">
        <f t="shared" si="5"/>
        <v>19000000000</v>
      </c>
      <c r="Q8" s="2">
        <f t="shared" si="5"/>
        <v>-7000000000</v>
      </c>
    </row>
    <row r="9" spans="1:17" ht="15.5" x14ac:dyDescent="0.35">
      <c r="A9" t="s">
        <v>16</v>
      </c>
      <c r="C9" t="s">
        <v>17</v>
      </c>
      <c r="D9" s="3">
        <f>IFERROR(INDEX(D51:D500,MATCH("Free cash flow per share (Quarter)",$C$51:$C$500,0)),"")</f>
        <v>-20.95</v>
      </c>
      <c r="E9" s="3">
        <f>IFERROR(INDEX(E51:E500,MATCH("Free cash flow per share (Quarter)",$C$51:$C$500,0)),"")</f>
        <v>-9.68</v>
      </c>
      <c r="H9" s="3">
        <f>IFERROR(INDEX(D9:G9,COUNT(D9:G9)),"")</f>
        <v>-9.68</v>
      </c>
      <c r="I9" s="3">
        <f t="shared" ref="I9:Q9" si="6">IFERROR(INDEX(I51:I500,MATCH($C$9,$C$51:$C$500,0)),"")</f>
        <v>-172.15</v>
      </c>
      <c r="J9" s="3">
        <f t="shared" si="6"/>
        <v>5.27</v>
      </c>
      <c r="K9" s="3">
        <f t="shared" si="6"/>
        <v>-20.5</v>
      </c>
      <c r="L9" s="3">
        <f t="shared" si="6"/>
        <v>-13.87</v>
      </c>
      <c r="M9" s="3">
        <f t="shared" si="6"/>
        <v>51.81</v>
      </c>
      <c r="N9" s="3">
        <f t="shared" si="6"/>
        <v>99.85</v>
      </c>
      <c r="O9" s="3">
        <f t="shared" si="6"/>
        <v>80.48</v>
      </c>
      <c r="P9" s="3">
        <f t="shared" si="6"/>
        <v>28.9</v>
      </c>
      <c r="Q9" s="3">
        <f t="shared" si="6"/>
        <v>-14.43</v>
      </c>
    </row>
    <row r="10" spans="1:17" ht="15.5" x14ac:dyDescent="0.35">
      <c r="C10" t="s">
        <v>18</v>
      </c>
      <c r="D10" s="3">
        <f ca="1">IFERROR(IF(D9=0,"",D2/D9),"")</f>
        <v>-29.832935560859191</v>
      </c>
      <c r="E10" s="3">
        <f ca="1">IFERROR(IF(E9=0,"",E2/E9),"")</f>
        <v>-59.400826446280995</v>
      </c>
      <c r="I10" s="3" t="str">
        <f t="shared" ref="I10:Q10" ca="1" si="7">IFERROR(IF(I9=0,"",I2/I9),"")</f>
        <v/>
      </c>
      <c r="J10" s="3">
        <f t="shared" ca="1" si="7"/>
        <v>24.667931688804558</v>
      </c>
      <c r="K10" s="3">
        <f t="shared" ca="1" si="7"/>
        <v>-8.1951219512195124</v>
      </c>
      <c r="L10" s="3">
        <f t="shared" ca="1" si="7"/>
        <v>-85.075702956020194</v>
      </c>
      <c r="M10" s="3">
        <f t="shared" ca="1" si="7"/>
        <v>34.549314804091871</v>
      </c>
      <c r="N10" s="3">
        <f t="shared" ca="1" si="7"/>
        <v>39.058587881822739</v>
      </c>
      <c r="O10" s="3">
        <f t="shared" ca="1" si="7"/>
        <v>50.323061630218689</v>
      </c>
      <c r="P10" s="3">
        <f t="shared" ca="1" si="7"/>
        <v>70.588235294117652</v>
      </c>
      <c r="Q10" s="3" t="str">
        <f t="shared" ca="1" si="7"/>
        <v/>
      </c>
    </row>
    <row r="11" spans="1:17" ht="15.5" x14ac:dyDescent="0.35">
      <c r="B11" t="s">
        <v>19</v>
      </c>
      <c r="C11" t="s">
        <v>20</v>
      </c>
      <c r="D11" s="2">
        <f>IFERROR(INDEX(D51:D500,MATCH($C$11,$C$51:$C$500,0)),"")</f>
        <v>3310961783</v>
      </c>
      <c r="E11" s="2">
        <f>IFERROR(INDEX(E51:E500,MATCH($C$11,$C$51:$C$500,0)),"")</f>
        <v>6114027805</v>
      </c>
      <c r="H11" s="2">
        <f>IFERROR(INDEX(D11:G11,COUNT(D11:G11)),"")</f>
        <v>6114027805</v>
      </c>
      <c r="I11" s="2">
        <f t="shared" ref="I11:Q11" si="8">IFERROR(INDEX(I51:I500,MATCH($C$11,$C$51:$C$500,0)),"")</f>
        <v>1269870447</v>
      </c>
      <c r="J11" s="2">
        <f t="shared" si="8"/>
        <v>974386108</v>
      </c>
      <c r="K11" s="2">
        <f t="shared" si="8"/>
        <v>1195608990</v>
      </c>
      <c r="L11" s="2">
        <f t="shared" si="8"/>
        <v>2413488485</v>
      </c>
      <c r="M11" s="2">
        <f t="shared" si="8"/>
        <v>865884245</v>
      </c>
      <c r="N11" s="2">
        <f t="shared" si="8"/>
        <v>2291779063</v>
      </c>
      <c r="O11" s="2">
        <f t="shared" si="8"/>
        <v>2077218406</v>
      </c>
      <c r="P11" s="2">
        <f t="shared" si="8"/>
        <v>1944574340</v>
      </c>
      <c r="Q11" s="2">
        <f t="shared" si="8"/>
        <v>4353180489</v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54000000000</v>
      </c>
      <c r="E12" s="2">
        <f>IFERROR(INDEX(E51:E500,MATCH("Net Debt (Quarter)",$C$51:$C$500,0)),"")</f>
        <v>52000000000</v>
      </c>
      <c r="H12" s="2">
        <f>IFERROR(INDEX(D12:G12,COUNT(D12:G12)),"")</f>
        <v>52000000000</v>
      </c>
      <c r="I12" s="2">
        <f t="shared" ref="I12:Q12" si="9">IFERROR(INDEX(I51:I500,MATCH($C$12,$C$51:$C$500,0)),"")</f>
        <v>59000000000</v>
      </c>
      <c r="J12" s="2">
        <f t="shared" si="9"/>
        <v>70000000000</v>
      </c>
      <c r="K12" s="2">
        <f t="shared" si="9"/>
        <v>95000000000</v>
      </c>
      <c r="L12" s="2">
        <f t="shared" si="9"/>
        <v>151000000000</v>
      </c>
      <c r="M12" s="2">
        <f t="shared" si="9"/>
        <v>234000000000</v>
      </c>
      <c r="N12" s="2">
        <f t="shared" si="9"/>
        <v>274000000000</v>
      </c>
      <c r="O12" s="2">
        <f t="shared" si="9"/>
        <v>272000000000</v>
      </c>
      <c r="P12" s="2">
        <f t="shared" si="9"/>
        <v>300000000000</v>
      </c>
      <c r="Q12" s="2">
        <f t="shared" si="9"/>
        <v>272000000000</v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57000000000</v>
      </c>
      <c r="E13" s="2">
        <f>IFERROR(INDEX(E51:E500,MATCH("Total Debt (Quarter)",$C$51:$C$500,0)),"")</f>
        <v>58000000000</v>
      </c>
      <c r="H13" s="2">
        <f>IFERROR(INDEX(D13:G13,COUNT(D13:G13)),"")</f>
        <v>58000000000</v>
      </c>
      <c r="I13" s="2">
        <f t="shared" ref="I13:Q13" si="10">IFERROR(INDEX(I51:I500,MATCH($C$13,$C$51:$C$500,0)),"")</f>
        <v>60000000000</v>
      </c>
      <c r="J13" s="2">
        <f t="shared" si="10"/>
        <v>71000000000</v>
      </c>
      <c r="K13" s="2">
        <f t="shared" si="10"/>
        <v>96000000000</v>
      </c>
      <c r="L13" s="2">
        <f t="shared" si="10"/>
        <v>154000000000</v>
      </c>
      <c r="M13" s="2">
        <f t="shared" si="10"/>
        <v>235000000000</v>
      </c>
      <c r="N13" s="2">
        <f t="shared" si="10"/>
        <v>276000000000</v>
      </c>
      <c r="O13" s="2">
        <f t="shared" si="10"/>
        <v>274000000000</v>
      </c>
      <c r="P13" s="2">
        <f t="shared" si="10"/>
        <v>302000000000</v>
      </c>
      <c r="Q13" s="2">
        <f t="shared" si="10"/>
        <v>276000000000</v>
      </c>
    </row>
    <row r="14" spans="1:17" ht="15.5" x14ac:dyDescent="0.35">
      <c r="C14" t="s">
        <v>27</v>
      </c>
      <c r="D14" s="2">
        <f>IFERROR(INDEX(D51:D500,MATCH($C$14,$C$51:$C$500,0)),"")</f>
        <v>-1689719034</v>
      </c>
      <c r="E14" s="2">
        <f>IFERROR(INDEX(E51:E500,MATCH($C$14,$C$51:$C$500,0)),"")</f>
        <v>-18864299</v>
      </c>
      <c r="H14" s="2">
        <f>IFERROR(SUM(D14:G14)*(4/MAX(1,COUNT(D14:G14))),"")</f>
        <v>-3417166666</v>
      </c>
      <c r="I14" s="2">
        <f t="shared" ref="I14:Q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0</v>
      </c>
      <c r="O14" s="2">
        <f t="shared" si="11"/>
        <v>0</v>
      </c>
      <c r="P14" s="2">
        <f t="shared" si="11"/>
        <v>-18767917742</v>
      </c>
      <c r="Q14" s="2">
        <f t="shared" si="11"/>
        <v>-19145794729</v>
      </c>
    </row>
    <row r="15" spans="1:17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Q15" si="12">IFERROR(INDEX(I51:I500,MATCH($C$15,$C$51:$C$500,0)),"")</f>
        <v>-2036954814</v>
      </c>
      <c r="J15" s="2">
        <f t="shared" si="12"/>
        <v>-2256081330</v>
      </c>
      <c r="K15" s="2">
        <f t="shared" si="12"/>
        <v>-3053319371</v>
      </c>
      <c r="L15" s="2">
        <f t="shared" si="12"/>
        <v>-823340458</v>
      </c>
      <c r="M15" s="2">
        <f t="shared" si="12"/>
        <v>-3157714927</v>
      </c>
      <c r="N15" s="2">
        <f t="shared" si="12"/>
        <v>-3497277239</v>
      </c>
      <c r="O15" s="2">
        <f t="shared" si="12"/>
        <v>-2592068640</v>
      </c>
      <c r="P15" s="2">
        <f t="shared" si="12"/>
        <v>-2196958334</v>
      </c>
      <c r="Q15" s="2">
        <f t="shared" si="12"/>
        <v>-1624330530</v>
      </c>
    </row>
    <row r="16" spans="1:17" ht="15.5" x14ac:dyDescent="0.35">
      <c r="C16" t="s">
        <v>29</v>
      </c>
      <c r="D16" s="2">
        <f>IFERROR(INDEX(D51:D500,MATCH($C$16,$C$51:$C$500,0)),"")</f>
        <v>10616669947</v>
      </c>
      <c r="E16" s="2">
        <f>IFERROR(INDEX(E51:E500,MATCH($C$16,$C$51:$C$500,0)),"")</f>
        <v>-2246532514</v>
      </c>
      <c r="H16" s="2">
        <f>IFERROR(SUM(D16:G16)*(4/MAX(1,COUNT(D16:G16))),"")</f>
        <v>16740274866</v>
      </c>
      <c r="I16" s="2">
        <f t="shared" ref="I16:Q16" si="13">IFERROR(INDEX(I51:I500,MATCH($C$16,$C$51:$C$500,0)),"")</f>
        <v>-17097524233</v>
      </c>
      <c r="J16" s="2">
        <f t="shared" si="13"/>
        <v>-27973941689</v>
      </c>
      <c r="K16" s="2">
        <f t="shared" si="13"/>
        <v>3173846707</v>
      </c>
      <c r="L16" s="2">
        <f t="shared" si="13"/>
        <v>-74480198387</v>
      </c>
      <c r="M16" s="2">
        <f t="shared" si="13"/>
        <v>-28034219787</v>
      </c>
      <c r="N16" s="2">
        <f t="shared" si="13"/>
        <v>-13803451368</v>
      </c>
      <c r="O16" s="2">
        <f t="shared" si="13"/>
        <v>-1292554812</v>
      </c>
      <c r="P16" s="2">
        <f t="shared" si="13"/>
        <v>-9067676894</v>
      </c>
      <c r="Q16" s="2">
        <f t="shared" si="13"/>
        <v>-8653597551</v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</row>
    <row r="19" spans="1:17" ht="15.5" x14ac:dyDescent="0.35">
      <c r="A19" t="s">
        <v>44</v>
      </c>
      <c r="C19" t="s">
        <v>45</v>
      </c>
    </row>
    <row r="20" spans="1:17" ht="15.5" x14ac:dyDescent="0.35">
      <c r="A20" t="s">
        <v>46</v>
      </c>
      <c r="C20" t="s">
        <v>47</v>
      </c>
      <c r="D20" s="2">
        <f ca="1">IFERROR(D21*D2,"")</f>
        <v>406250000000</v>
      </c>
      <c r="E20" s="2">
        <f ca="1">IFERROR(E21*E2,"")</f>
        <v>373750000000</v>
      </c>
      <c r="H20" s="2">
        <f t="shared" ref="H20:Q20" ca="1" si="14">IFERROR(H21*H2,"")</f>
        <v>373750000000</v>
      </c>
      <c r="I20" s="2" t="str">
        <f t="shared" ca="1" si="14"/>
        <v/>
      </c>
      <c r="J20" s="2">
        <f t="shared" ca="1" si="14"/>
        <v>84500000000</v>
      </c>
      <c r="K20" s="2">
        <f t="shared" ca="1" si="14"/>
        <v>109200000000</v>
      </c>
      <c r="L20" s="2">
        <f t="shared" ca="1" si="14"/>
        <v>767000000000</v>
      </c>
      <c r="M20" s="2">
        <f t="shared" ca="1" si="14"/>
        <v>1163500000000</v>
      </c>
      <c r="N20" s="2">
        <f t="shared" ca="1" si="14"/>
        <v>2535000000000</v>
      </c>
      <c r="O20" s="2">
        <f t="shared" ca="1" si="14"/>
        <v>2632500000000</v>
      </c>
      <c r="P20" s="2">
        <f t="shared" ca="1" si="14"/>
        <v>1326000000000</v>
      </c>
      <c r="Q20" s="2" t="str">
        <f t="shared" ca="1" si="14"/>
        <v/>
      </c>
    </row>
    <row r="21" spans="1:17" ht="15.5" x14ac:dyDescent="0.35">
      <c r="C21" t="s">
        <v>12</v>
      </c>
      <c r="D21" s="2">
        <f>IFERROR(INDEX(D51:D500,MATCH($C$7,$C$51:$C$500,0)),"")</f>
        <v>650000000</v>
      </c>
      <c r="E21" s="2">
        <f>IFERROR(INDEX(E51:E500,MATCH($C$7,$C$51:$C$500,0)),"")</f>
        <v>650000000</v>
      </c>
      <c r="H21" s="2">
        <f>IFERROR(INDEX(D21:G21,COUNT(D21:G21)),"")</f>
        <v>650000000</v>
      </c>
      <c r="I21" s="2">
        <f t="shared" ref="I21:Q21" si="15">IFERROR(INDEX(I51:I500,MATCH($C$7,$C$51:$C$500,0)),"")</f>
        <v>650000000</v>
      </c>
      <c r="J21" s="2">
        <f t="shared" si="15"/>
        <v>650000000</v>
      </c>
      <c r="K21" s="2">
        <f t="shared" si="15"/>
        <v>650000000</v>
      </c>
      <c r="L21" s="2">
        <f t="shared" si="15"/>
        <v>650000000</v>
      </c>
      <c r="M21" s="2">
        <f t="shared" si="15"/>
        <v>650000000</v>
      </c>
      <c r="N21" s="2">
        <f t="shared" si="15"/>
        <v>650000000</v>
      </c>
      <c r="O21" s="2">
        <f t="shared" si="15"/>
        <v>650000000</v>
      </c>
      <c r="P21" s="2">
        <f t="shared" si="15"/>
        <v>650000000</v>
      </c>
      <c r="Q21" s="2">
        <f t="shared" si="15"/>
        <v>500000000</v>
      </c>
    </row>
    <row r="23" spans="1:17" ht="15.5" x14ac:dyDescent="0.35">
      <c r="B23" t="s">
        <v>48</v>
      </c>
      <c r="C23" t="s">
        <v>49</v>
      </c>
      <c r="D23" s="3">
        <f>IFERROR(D5/D6*100,"")</f>
        <v>-24.7899704594033</v>
      </c>
      <c r="E23" s="3">
        <f>IFERROR(E5/E6*100,"")</f>
        <v>4.2035935762729171</v>
      </c>
      <c r="H23" s="3">
        <f t="shared" ref="H23:Q23" si="16">IFERROR(H5/H6*100,"")</f>
        <v>-31.323522563431094</v>
      </c>
      <c r="I23" s="3">
        <f t="shared" si="16"/>
        <v>35.985402734999731</v>
      </c>
      <c r="J23" s="3">
        <f t="shared" si="16"/>
        <v>163.55936490364192</v>
      </c>
      <c r="K23" s="3">
        <f t="shared" si="16"/>
        <v>5.3145088124094411</v>
      </c>
      <c r="L23" s="3">
        <f t="shared" si="16"/>
        <v>-381.62785169074306</v>
      </c>
      <c r="M23" s="3">
        <f t="shared" si="16"/>
        <v>-31.639816871475844</v>
      </c>
      <c r="N23" s="3">
        <f t="shared" si="16"/>
        <v>-14.262616922942916</v>
      </c>
      <c r="O23" s="3">
        <f t="shared" si="16"/>
        <v>6.6529572870695455E-2</v>
      </c>
      <c r="P23" s="3">
        <f t="shared" si="16"/>
        <v>-6.3970743917414916</v>
      </c>
      <c r="Q23" s="3">
        <f t="shared" si="16"/>
        <v>11.252513570916854</v>
      </c>
    </row>
    <row r="24" spans="1:17" ht="15.5" x14ac:dyDescent="0.35">
      <c r="C24" t="s">
        <v>50</v>
      </c>
      <c r="D24" s="4" t="str">
        <f>IFERROR(_xlfn.RRI(5,I23,D23),"")</f>
        <v/>
      </c>
      <c r="E24" s="4">
        <f>IFERROR(_xlfn.RRI(5,J23,E23),"")</f>
        <v>-0.51917276295357606</v>
      </c>
      <c r="H24" s="4">
        <f t="shared" ref="H24:Q24" si="17">IFERROR(_xlfn.RRI(5,M23,H23),"")</f>
        <v>-2.0073865208060093E-3</v>
      </c>
      <c r="I24" s="4" t="str">
        <f t="shared" si="17"/>
        <v/>
      </c>
      <c r="J24" s="4">
        <f t="shared" si="17"/>
        <v>3.7657596514374179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51</v>
      </c>
      <c r="C25" t="s">
        <v>52</v>
      </c>
      <c r="D25" s="3">
        <f>IFERROR(INDEX(D51:D500,MATCH($A$25,$C$51:$C$500,0)),"")</f>
        <v>16.329999999999998</v>
      </c>
      <c r="E25" s="3">
        <f>IFERROR(INDEX(E51:E500,MATCH($A$25,$C$51:$C$500,0)),"")</f>
        <v>-3.46</v>
      </c>
      <c r="H25" s="3">
        <f>IFERROR(INDEX(D25:G25,COUNT(D25:G25)),"")</f>
        <v>-3.46</v>
      </c>
      <c r="I25" s="3">
        <f t="shared" ref="I25:Q25" si="18">IFERROR(INDEX(I51:I500,MATCH($C$25,$C$51:$C$500,0)),"")</f>
        <v>-29.64</v>
      </c>
      <c r="J25" s="3">
        <f t="shared" si="18"/>
        <v>-46.44</v>
      </c>
      <c r="K25" s="3">
        <f t="shared" si="18"/>
        <v>0.85</v>
      </c>
      <c r="L25" s="3">
        <f t="shared" si="18"/>
        <v>-115.03</v>
      </c>
      <c r="M25" s="3">
        <f t="shared" si="18"/>
        <v>-48.03</v>
      </c>
      <c r="N25" s="3">
        <f t="shared" si="18"/>
        <v>-26.67</v>
      </c>
      <c r="O25" s="3">
        <f t="shared" si="18"/>
        <v>-6.04</v>
      </c>
      <c r="P25" s="3">
        <f t="shared" si="18"/>
        <v>-17.399999999999999</v>
      </c>
      <c r="Q25" s="3">
        <f t="shared" si="18"/>
        <v>-20.53</v>
      </c>
    </row>
    <row r="26" spans="1:17" ht="15.5" x14ac:dyDescent="0.35">
      <c r="C26" t="s">
        <v>53</v>
      </c>
      <c r="D26" s="4" t="str">
        <f>IFERROR(_xlfn.RRI(5,I25,D25),"")</f>
        <v/>
      </c>
      <c r="E26" s="4">
        <f>IFERROR(_xlfn.RRI(5,J25,E25),"")</f>
        <v>-0.40510985072698746</v>
      </c>
      <c r="H26" s="4">
        <f t="shared" ref="H26:Q26" si="19">IFERROR(_xlfn.RRI(5,M25,H25),"")</f>
        <v>-0.40910175183326303</v>
      </c>
      <c r="I26" s="4">
        <f t="shared" si="19"/>
        <v>2.1341636027351285E-2</v>
      </c>
      <c r="J26" s="4">
        <f t="shared" si="19"/>
        <v>0.50373412149110819</v>
      </c>
      <c r="K26" s="4" t="str">
        <f t="shared" si="19"/>
        <v/>
      </c>
      <c r="L26" s="4">
        <f t="shared" si="19"/>
        <v>0.41151154310224669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54</v>
      </c>
      <c r="D27" s="3">
        <f>IFERROR(D4/D21,"")</f>
        <v>186.90257371846153</v>
      </c>
      <c r="E27" s="3">
        <f>IFERROR(E4/E21,"")</f>
        <v>112.45967160461538</v>
      </c>
      <c r="H27" s="3">
        <f t="shared" ref="H27:Q27" si="20">IFERROR(H4/H21,"")</f>
        <v>598.72449064615387</v>
      </c>
      <c r="I27" s="3">
        <f t="shared" si="20"/>
        <v>405.92606450307693</v>
      </c>
      <c r="J27" s="3">
        <f t="shared" si="20"/>
        <v>436.78685510615384</v>
      </c>
      <c r="K27" s="3">
        <f t="shared" si="20"/>
        <v>427.38907216153848</v>
      </c>
      <c r="L27" s="3">
        <f t="shared" si="20"/>
        <v>433.82164957384617</v>
      </c>
      <c r="M27" s="3">
        <f t="shared" si="20"/>
        <v>425.42028326000002</v>
      </c>
      <c r="N27" s="3">
        <f t="shared" si="20"/>
        <v>393.33392962769233</v>
      </c>
      <c r="O27" s="3">
        <f t="shared" si="20"/>
        <v>622.38473838923073</v>
      </c>
      <c r="P27" s="3">
        <f t="shared" si="20"/>
        <v>489.73322034153847</v>
      </c>
      <c r="Q27" s="3">
        <f t="shared" si="20"/>
        <v>751.82314529799999</v>
      </c>
    </row>
    <row r="28" spans="1:17" ht="15.5" x14ac:dyDescent="0.35">
      <c r="C28" t="s">
        <v>55</v>
      </c>
      <c r="D28" s="4">
        <f>IFERROR(_xlfn.RRI(5,I27,D27),"")</f>
        <v>-0.14368476906230243</v>
      </c>
      <c r="E28" s="4">
        <f>IFERROR(_xlfn.RRI(5,J27,E27),"")</f>
        <v>-0.23766571824224536</v>
      </c>
      <c r="H28" s="4">
        <f t="shared" ref="H28:Q28" si="21">IFERROR(_xlfn.RRI(5,M27,H27),"")</f>
        <v>7.0734425804091838E-2</v>
      </c>
      <c r="I28" s="4">
        <f t="shared" si="21"/>
        <v>6.3223202440017001E-3</v>
      </c>
      <c r="J28" s="4">
        <f t="shared" si="21"/>
        <v>-6.8372874536663408E-2</v>
      </c>
      <c r="K28" s="4">
        <f t="shared" si="21"/>
        <v>-2.686572377890839E-2</v>
      </c>
      <c r="L28" s="4">
        <f t="shared" si="21"/>
        <v>-0.10414214506820196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56</v>
      </c>
      <c r="H29" s="4">
        <f t="shared" ref="H29:Q29" si="22">IFERROR(((H25-I25)/I25)*100%,"")</f>
        <v>-0.88326585695006743</v>
      </c>
      <c r="I29" s="4">
        <f t="shared" si="22"/>
        <v>-0.36175710594315241</v>
      </c>
      <c r="J29" s="4">
        <f t="shared" si="22"/>
        <v>-55.635294117647057</v>
      </c>
      <c r="K29" s="4">
        <f t="shared" si="22"/>
        <v>-1.0073893766843431</v>
      </c>
      <c r="L29" s="4">
        <f t="shared" si="22"/>
        <v>1.394961482406829</v>
      </c>
      <c r="M29" s="4">
        <f t="shared" si="22"/>
        <v>0.80089988751406072</v>
      </c>
      <c r="N29" s="4">
        <f t="shared" si="22"/>
        <v>3.4155629139072854</v>
      </c>
      <c r="O29" s="4">
        <f t="shared" si="22"/>
        <v>-0.65287356321839085</v>
      </c>
      <c r="P29" s="4">
        <f t="shared" si="22"/>
        <v>-0.15245981490501717</v>
      </c>
      <c r="Q29" s="4" t="str">
        <f t="shared" si="22"/>
        <v/>
      </c>
    </row>
    <row r="30" spans="1:17" ht="15.5" x14ac:dyDescent="0.35">
      <c r="C30" t="s">
        <v>57</v>
      </c>
      <c r="H30" s="4">
        <f t="shared" ref="H30:Q30" si="23">IFERROR(((H27-I27)/I27)*100%,"")</f>
        <v>0.47495946430317365</v>
      </c>
      <c r="I30" s="4">
        <f t="shared" si="23"/>
        <v>-7.0654119377234231E-2</v>
      </c>
      <c r="J30" s="4">
        <f t="shared" si="23"/>
        <v>2.1988823666187041E-2</v>
      </c>
      <c r="K30" s="4">
        <f t="shared" si="23"/>
        <v>-1.4827700320227391E-2</v>
      </c>
      <c r="L30" s="4">
        <f t="shared" si="23"/>
        <v>1.9748391518773851E-2</v>
      </c>
      <c r="M30" s="4">
        <f t="shared" si="23"/>
        <v>8.1575351667929646E-2</v>
      </c>
      <c r="N30" s="4">
        <f t="shared" si="23"/>
        <v>-0.36802124896946498</v>
      </c>
      <c r="O30" s="4">
        <f t="shared" si="23"/>
        <v>0.27086485567628327</v>
      </c>
      <c r="P30" s="4">
        <f t="shared" si="23"/>
        <v>-0.34860582119027073</v>
      </c>
      <c r="Q30" s="4" t="str">
        <f t="shared" si="23"/>
        <v/>
      </c>
    </row>
    <row r="32" spans="1:17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-67.45</v>
      </c>
      <c r="E32" s="3">
        <f>IFERROR(INDEX(E51:E500,MATCH($A$32,$C$51:$C$500,0)),"")</f>
        <v>-83.7</v>
      </c>
      <c r="H32" s="3">
        <f>IFERROR(INDEX(D32:G32,COUNT(D32:G32)),"")</f>
        <v>-83.7</v>
      </c>
      <c r="I32" s="3">
        <f t="shared" ref="I32:Q32" si="24">IFERROR(INDEX(I51:I500,MATCH($C$32,$C$51:$C$500,0)),"")</f>
        <v>-80.260000000000005</v>
      </c>
      <c r="J32" s="3">
        <f t="shared" si="24"/>
        <v>-51.76</v>
      </c>
      <c r="K32" s="3">
        <f t="shared" si="24"/>
        <v>30.51</v>
      </c>
      <c r="L32" s="3">
        <f t="shared" si="24"/>
        <v>28.8</v>
      </c>
      <c r="M32" s="3">
        <f t="shared" si="24"/>
        <v>142.4</v>
      </c>
      <c r="N32" s="3">
        <f t="shared" si="24"/>
        <v>188.03</v>
      </c>
      <c r="O32" s="3">
        <f t="shared" si="24"/>
        <v>215.09</v>
      </c>
      <c r="P32" s="3">
        <f t="shared" si="24"/>
        <v>214.95</v>
      </c>
      <c r="Q32" s="3">
        <f t="shared" si="24"/>
        <v>242.77</v>
      </c>
    </row>
    <row r="33" spans="1:17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-8.52</v>
      </c>
      <c r="E33" s="3">
        <f>IFERROR(INDEX(E51:E500,MATCH($A$33,$C$51:$C$500,0)),"")</f>
        <v>-7.23</v>
      </c>
      <c r="H33" s="3">
        <f>IFERROR(INDEX(D33:G33,COUNT(D33:G33)),"")</f>
        <v>-7.23</v>
      </c>
      <c r="I33" s="3">
        <f t="shared" ref="I33:Q33" si="25">IFERROR(INDEX(I51:I500,MATCH($C$33,$C$51:$C$500,0)),"")</f>
        <v>-4.6100000000000003</v>
      </c>
      <c r="J33" s="3">
        <f t="shared" si="25"/>
        <v>-2.5099999999999998</v>
      </c>
      <c r="K33" s="3">
        <f t="shared" si="25"/>
        <v>5.51</v>
      </c>
      <c r="L33" s="3">
        <f t="shared" si="25"/>
        <v>40.97</v>
      </c>
      <c r="M33" s="3">
        <f t="shared" si="25"/>
        <v>12.57</v>
      </c>
      <c r="N33" s="3">
        <f t="shared" si="25"/>
        <v>20.74</v>
      </c>
      <c r="O33" s="3">
        <f t="shared" si="25"/>
        <v>18.829999999999998</v>
      </c>
      <c r="P33" s="3">
        <f t="shared" si="25"/>
        <v>9.49</v>
      </c>
      <c r="Q33" s="3">
        <f t="shared" si="25"/>
        <v>0</v>
      </c>
    </row>
    <row r="34" spans="1:17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35.21</v>
      </c>
      <c r="E34" s="3">
        <f>IFERROR(INDEX(E51:E500,MATCH($A$34,$C$51:$C$500,0)),"")</f>
        <v>-174.86</v>
      </c>
      <c r="H34" s="3">
        <f>IFERROR(INDEX(D34:G34,COUNT(D34:G34)),"")</f>
        <v>-174.86</v>
      </c>
      <c r="I34" s="3">
        <f t="shared" ref="I34:Q34" si="26">IFERROR(INDEX(I51:I500,MATCH($C$34,$C$51:$C$500,0)),"")</f>
        <v>-12.48</v>
      </c>
      <c r="J34" s="3">
        <f t="shared" si="26"/>
        <v>-2.8</v>
      </c>
      <c r="K34" s="3">
        <f t="shared" si="26"/>
        <v>197.65</v>
      </c>
      <c r="L34" s="3">
        <f t="shared" si="26"/>
        <v>-10.26</v>
      </c>
      <c r="M34" s="3">
        <f t="shared" si="26"/>
        <v>-37.270000000000003</v>
      </c>
      <c r="N34" s="3">
        <f t="shared" si="26"/>
        <v>-146.22999999999999</v>
      </c>
      <c r="O34" s="3">
        <f t="shared" si="26"/>
        <v>-670.53</v>
      </c>
      <c r="P34" s="3">
        <f t="shared" si="26"/>
        <v>-117.24</v>
      </c>
      <c r="Q34" s="3">
        <f t="shared" si="26"/>
        <v>0</v>
      </c>
    </row>
    <row r="35" spans="1:17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3.08</v>
      </c>
      <c r="E35" s="3">
        <f>IFERROR(INDEX(E51:E500,MATCH($A$35,$C$51:$C$500,0)),"")</f>
        <v>5.38</v>
      </c>
      <c r="H35" s="3">
        <f>IFERROR(INDEX(D35:G35,COUNT(D35:G35)),"")</f>
        <v>5.38</v>
      </c>
      <c r="I35" s="3">
        <f t="shared" ref="I35:Q35" si="27">IFERROR(INDEX(I51:I500,MATCH($C$35,$C$51:$C$500,0)),"")</f>
        <v>0.91</v>
      </c>
      <c r="J35" s="3">
        <f t="shared" si="27"/>
        <v>0.3</v>
      </c>
      <c r="K35" s="3">
        <f t="shared" si="27"/>
        <v>0.39</v>
      </c>
      <c r="L35" s="3">
        <f t="shared" si="27"/>
        <v>2.72</v>
      </c>
      <c r="M35" s="3">
        <f t="shared" si="27"/>
        <v>4.21</v>
      </c>
      <c r="N35" s="3">
        <f t="shared" si="27"/>
        <v>9.92</v>
      </c>
      <c r="O35" s="3">
        <f t="shared" si="27"/>
        <v>6.51</v>
      </c>
      <c r="P35" s="3">
        <f t="shared" si="27"/>
        <v>4.17</v>
      </c>
      <c r="Q35" s="3">
        <f t="shared" si="27"/>
        <v>0</v>
      </c>
    </row>
    <row r="36" spans="1:17" ht="15.5" x14ac:dyDescent="0.35">
      <c r="B36" t="s">
        <v>70</v>
      </c>
      <c r="C36" t="s">
        <v>71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72</v>
      </c>
      <c r="C37" t="s">
        <v>73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</row>
    <row r="51" spans="2:17" ht="15.5" x14ac:dyDescent="0.35">
      <c r="B51" t="s">
        <v>79</v>
      </c>
      <c r="C51" t="s">
        <v>6</v>
      </c>
      <c r="D51" s="5">
        <v>121486672917</v>
      </c>
      <c r="E51" s="5">
        <v>73098786543</v>
      </c>
      <c r="F51" s="5">
        <v>78200040843</v>
      </c>
      <c r="G51" s="5">
        <v>65645428509</v>
      </c>
      <c r="I51" s="5">
        <v>263851941927</v>
      </c>
      <c r="J51" s="5">
        <v>283911455819</v>
      </c>
      <c r="K51" s="5">
        <v>277802896905</v>
      </c>
      <c r="L51" s="5">
        <v>281984072223</v>
      </c>
      <c r="M51" s="5">
        <v>276523184119</v>
      </c>
      <c r="N51" s="5">
        <v>255667054258</v>
      </c>
      <c r="O51" s="5">
        <v>404550079953</v>
      </c>
      <c r="P51" s="5">
        <v>318326593222</v>
      </c>
      <c r="Q51" s="5">
        <v>375911572649</v>
      </c>
    </row>
    <row r="52" spans="2:17" ht="15.5" x14ac:dyDescent="0.35">
      <c r="C52" t="s">
        <v>80</v>
      </c>
      <c r="D52" s="5">
        <v>-98347169787</v>
      </c>
      <c r="E52" s="5">
        <v>-61428679568</v>
      </c>
      <c r="F52" s="5">
        <v>-75871097199</v>
      </c>
      <c r="G52" s="5">
        <v>-52062071410</v>
      </c>
      <c r="I52" s="5">
        <v>-221141573121</v>
      </c>
      <c r="J52" s="5">
        <v>-241128262299</v>
      </c>
      <c r="K52" s="5">
        <v>-236541640657</v>
      </c>
      <c r="L52" s="5">
        <v>-244796951492</v>
      </c>
      <c r="M52" s="5">
        <v>-232939892559</v>
      </c>
      <c r="N52" s="5">
        <v>-206493445865</v>
      </c>
      <c r="O52" s="5">
        <v>-321615983876</v>
      </c>
      <c r="P52" s="5">
        <v>-261768099866</v>
      </c>
      <c r="Q52" s="5">
        <v>-309675853405</v>
      </c>
    </row>
    <row r="53" spans="2:17" ht="15.5" x14ac:dyDescent="0.35">
      <c r="C53" t="s">
        <v>81</v>
      </c>
      <c r="D53" s="5">
        <v>23139503130</v>
      </c>
      <c r="E53" s="5">
        <v>11670106975</v>
      </c>
      <c r="F53" s="5">
        <v>2328943644</v>
      </c>
      <c r="G53" s="5">
        <v>13583357099</v>
      </c>
      <c r="I53" s="5">
        <v>42710368806</v>
      </c>
      <c r="J53" s="5">
        <v>42783193520</v>
      </c>
      <c r="K53" s="5">
        <v>41261256248</v>
      </c>
      <c r="L53" s="5">
        <v>37187120731</v>
      </c>
      <c r="M53" s="5">
        <v>43583291560</v>
      </c>
      <c r="N53" s="5">
        <v>49173608393</v>
      </c>
      <c r="O53" s="5">
        <v>82934096077</v>
      </c>
      <c r="P53" s="5">
        <v>56558493356</v>
      </c>
      <c r="Q53" s="5">
        <v>66235719244</v>
      </c>
    </row>
    <row r="54" spans="2:17" ht="15.5" x14ac:dyDescent="0.35">
      <c r="C54" t="s">
        <v>82</v>
      </c>
      <c r="D54" s="5">
        <v>-11110424031</v>
      </c>
      <c r="E54" s="5">
        <v>-12993732466</v>
      </c>
      <c r="F54" s="5">
        <v>5318996378</v>
      </c>
      <c r="G54" s="5">
        <v>-10962944396</v>
      </c>
      <c r="I54" s="5">
        <v>-24101763126</v>
      </c>
      <c r="J54" s="5">
        <v>-51685547882</v>
      </c>
      <c r="K54" s="5">
        <v>-5651834129</v>
      </c>
      <c r="L54" s="5">
        <v>-40337607229</v>
      </c>
      <c r="M54" s="5">
        <v>-48392993542</v>
      </c>
      <c r="N54" s="5">
        <v>-36786569653</v>
      </c>
      <c r="O54" s="5">
        <v>-49010401684</v>
      </c>
      <c r="P54" s="5">
        <v>-41058253958</v>
      </c>
      <c r="Q54" s="5">
        <v>-49437501782</v>
      </c>
    </row>
    <row r="55" spans="2:17" ht="15.5" x14ac:dyDescent="0.35">
      <c r="C55" t="s">
        <v>84</v>
      </c>
      <c r="D55" s="5">
        <v>-1228166478</v>
      </c>
      <c r="E55" s="5">
        <v>-1431287316</v>
      </c>
      <c r="F55" s="5">
        <v>-1725754743</v>
      </c>
      <c r="G55" s="5">
        <v>-839915204</v>
      </c>
      <c r="I55" s="5">
        <v>-4550160550</v>
      </c>
      <c r="J55" s="5">
        <v>-4292555244</v>
      </c>
      <c r="K55" s="5">
        <v>-3821735067</v>
      </c>
      <c r="L55" s="5">
        <v>-2714625050</v>
      </c>
      <c r="M55" s="5">
        <v>-1418688076</v>
      </c>
      <c r="N55" s="5">
        <v>-3748432812</v>
      </c>
      <c r="O55" s="5">
        <v>-5082036657</v>
      </c>
      <c r="P55" s="5">
        <v>-2625072218</v>
      </c>
      <c r="Q55" s="5">
        <v>-3106732384</v>
      </c>
    </row>
    <row r="56" spans="2:17" ht="15.5" x14ac:dyDescent="0.35">
      <c r="C56" t="s">
        <v>83</v>
      </c>
      <c r="D56" s="5">
        <v>-9982826634</v>
      </c>
      <c r="E56" s="5">
        <v>-11571458663</v>
      </c>
      <c r="F56" s="5">
        <v>-3052865826</v>
      </c>
      <c r="G56" s="5">
        <v>-9889733478</v>
      </c>
      <c r="I56" s="5">
        <v>-30933251181</v>
      </c>
      <c r="J56" s="5">
        <v>-36734233142</v>
      </c>
      <c r="K56" s="5">
        <v>-36165859288</v>
      </c>
      <c r="L56" s="5">
        <v>-28427069112</v>
      </c>
      <c r="M56" s="5">
        <v>-33655396814</v>
      </c>
      <c r="N56" s="5">
        <v>-33860571994</v>
      </c>
      <c r="O56" s="5">
        <v>-44744348267</v>
      </c>
      <c r="P56" s="5">
        <v>-38741143713</v>
      </c>
      <c r="Q56" s="5">
        <v>-46404888349</v>
      </c>
    </row>
    <row r="57" spans="2:17" ht="15.5" x14ac:dyDescent="0.35">
      <c r="C57" t="s">
        <v>85</v>
      </c>
      <c r="D57" s="5">
        <v>230610656</v>
      </c>
      <c r="E57" s="5">
        <v>-974389372</v>
      </c>
      <c r="F57" s="5">
        <v>-31305327955</v>
      </c>
      <c r="G57" s="5">
        <v>-180083670</v>
      </c>
      <c r="I57" s="5">
        <v>-31831699297</v>
      </c>
      <c r="J57" s="5">
        <v>-19097676916</v>
      </c>
      <c r="K57" s="5">
        <v>-29924154401</v>
      </c>
      <c r="L57" s="5">
        <v>-28755583622</v>
      </c>
      <c r="M57" s="5">
        <v>-25536722136</v>
      </c>
      <c r="N57" s="5">
        <v>-26244235090</v>
      </c>
      <c r="O57" s="5">
        <v>-35114636923</v>
      </c>
      <c r="P57" s="5">
        <v>-5954348774</v>
      </c>
      <c r="Q57" s="5">
        <v>-6516558133</v>
      </c>
    </row>
    <row r="58" spans="2:17" ht="15.5" x14ac:dyDescent="0.35">
      <c r="C58" t="s">
        <v>86</v>
      </c>
      <c r="D58" s="5">
        <v>12029079099</v>
      </c>
      <c r="E58" s="5">
        <v>-1323625491</v>
      </c>
      <c r="F58" s="5">
        <v>7647940022</v>
      </c>
      <c r="G58" s="5">
        <v>2620412703</v>
      </c>
      <c r="I58" s="5">
        <v>18608605680</v>
      </c>
      <c r="J58" s="5">
        <v>-8902354362</v>
      </c>
      <c r="K58" s="5">
        <v>35609422119</v>
      </c>
      <c r="L58" s="5">
        <v>-3150486498</v>
      </c>
      <c r="M58" s="5">
        <v>-4809701982</v>
      </c>
      <c r="N58" s="5">
        <v>12387038740</v>
      </c>
      <c r="O58" s="5">
        <v>33923694393</v>
      </c>
      <c r="P58" s="5">
        <v>15500239398</v>
      </c>
      <c r="Q58" s="5">
        <v>16798217462</v>
      </c>
    </row>
    <row r="59" spans="2:17" ht="15.5" x14ac:dyDescent="0.35">
      <c r="C59" t="s">
        <v>87</v>
      </c>
      <c r="D59" s="5">
        <v>-1412409152</v>
      </c>
      <c r="E59" s="5">
        <v>-922907023</v>
      </c>
      <c r="F59" s="5">
        <v>-27575964194</v>
      </c>
      <c r="G59" s="5">
        <v>-1438193856</v>
      </c>
      <c r="I59" s="5">
        <v>-35706129913</v>
      </c>
      <c r="J59" s="5">
        <v>-19071587327</v>
      </c>
      <c r="K59" s="5">
        <v>-32435575412</v>
      </c>
      <c r="L59" s="5">
        <v>-71329711889</v>
      </c>
      <c r="M59" s="5">
        <v>-23224517805</v>
      </c>
      <c r="N59" s="5">
        <v>-26190490108</v>
      </c>
      <c r="O59" s="5">
        <v>-35216249205</v>
      </c>
      <c r="P59" s="5">
        <v>-24567916292</v>
      </c>
      <c r="Q59" s="5">
        <v>-25451815013</v>
      </c>
    </row>
    <row r="60" spans="2:17" ht="15.5" x14ac:dyDescent="0.35">
      <c r="C60" t="s">
        <v>89</v>
      </c>
      <c r="D60" s="5">
        <v>1654181</v>
      </c>
      <c r="E60" s="5">
        <v>2779080</v>
      </c>
      <c r="F60" s="5">
        <v>-2805484</v>
      </c>
      <c r="G60" s="5">
        <v>737037</v>
      </c>
      <c r="I60" s="5">
        <v>2608923</v>
      </c>
      <c r="J60" s="5">
        <v>2001671</v>
      </c>
      <c r="K60" s="5">
        <v>3082805</v>
      </c>
      <c r="L60" s="5">
        <v>5907917</v>
      </c>
      <c r="M60" s="5">
        <v>5302157</v>
      </c>
      <c r="N60" s="5">
        <v>16995587</v>
      </c>
      <c r="O60" s="5">
        <v>47815025</v>
      </c>
      <c r="P60" s="5">
        <v>52102944</v>
      </c>
      <c r="Q60" s="5">
        <v>38188956</v>
      </c>
    </row>
    <row r="61" spans="2:17" ht="15.5" x14ac:dyDescent="0.35">
      <c r="C61" t="s">
        <v>27</v>
      </c>
      <c r="D61" s="5">
        <v>-1689719034</v>
      </c>
      <c r="E61" s="5">
        <v>-18864299</v>
      </c>
      <c r="F61" s="5">
        <v>7795843029</v>
      </c>
      <c r="G61" s="5">
        <v>-1307225612</v>
      </c>
      <c r="P61" s="5">
        <v>-18767917742</v>
      </c>
      <c r="Q61" s="5">
        <v>-19145794729</v>
      </c>
    </row>
    <row r="62" spans="2:17" ht="15.5" x14ac:dyDescent="0.35">
      <c r="C62" t="s">
        <v>93</v>
      </c>
      <c r="F62" s="5">
        <v>-288056114</v>
      </c>
      <c r="I62" s="5">
        <v>-288056114</v>
      </c>
      <c r="J62" s="5">
        <v>-359951603</v>
      </c>
      <c r="K62" s="5">
        <v>-246379895</v>
      </c>
      <c r="L62" s="5">
        <v>-212170733</v>
      </c>
      <c r="M62" s="5">
        <v>-206515958</v>
      </c>
      <c r="N62" s="5">
        <v>-170126466</v>
      </c>
      <c r="O62" s="5">
        <v>-303829932</v>
      </c>
      <c r="P62" s="5">
        <v>-376252720</v>
      </c>
      <c r="Q62" s="5">
        <v>-367055868</v>
      </c>
    </row>
    <row r="63" spans="2:17" ht="15.5" x14ac:dyDescent="0.35">
      <c r="C63" t="s">
        <v>88</v>
      </c>
      <c r="D63" s="5">
        <v>45045045</v>
      </c>
      <c r="E63" s="5">
        <v>67567568</v>
      </c>
      <c r="F63" s="5">
        <v>-3775617670</v>
      </c>
      <c r="G63" s="5">
        <v>48378389</v>
      </c>
      <c r="I63" s="5">
        <v>-3588983425</v>
      </c>
      <c r="J63" s="5">
        <v>384039521</v>
      </c>
      <c r="K63" s="5">
        <v>-2268123921</v>
      </c>
      <c r="L63" s="5">
        <v>-42367865451</v>
      </c>
      <c r="M63" s="5">
        <v>2513418132</v>
      </c>
      <c r="N63" s="5">
        <v>206875861</v>
      </c>
      <c r="O63" s="5">
        <v>154402625</v>
      </c>
      <c r="P63" s="5">
        <v>478500000</v>
      </c>
      <c r="Q63" s="5">
        <v>539404761</v>
      </c>
    </row>
    <row r="64" spans="2:17" ht="15.5" x14ac:dyDescent="0.35">
      <c r="C64" t="s">
        <v>94</v>
      </c>
      <c r="D64" s="5">
        <v>-1412409152</v>
      </c>
      <c r="E64" s="5">
        <v>-922907023</v>
      </c>
      <c r="F64" s="5">
        <v>-27575964194</v>
      </c>
      <c r="G64" s="5">
        <v>-1438193856</v>
      </c>
      <c r="I64" s="5">
        <v>-35706129913</v>
      </c>
      <c r="J64" s="5">
        <v>-19071587327</v>
      </c>
      <c r="K64" s="5">
        <v>-32435575412</v>
      </c>
      <c r="L64" s="5">
        <v>-71329711889</v>
      </c>
      <c r="M64" s="5">
        <v>-23224517805</v>
      </c>
      <c r="N64" s="5">
        <v>-26190490108</v>
      </c>
      <c r="O64" s="5">
        <v>-35216249205</v>
      </c>
      <c r="P64" s="5">
        <v>-24567916292</v>
      </c>
      <c r="Q64" s="5">
        <v>-25451815013</v>
      </c>
    </row>
    <row r="65" spans="2:17" ht="15.5" x14ac:dyDescent="0.35">
      <c r="C65" t="s">
        <v>29</v>
      </c>
      <c r="D65" s="5">
        <v>10616669947</v>
      </c>
      <c r="E65" s="5">
        <v>-2246532514</v>
      </c>
      <c r="F65" s="5">
        <v>-19928024172</v>
      </c>
      <c r="G65" s="5">
        <v>1182218847</v>
      </c>
      <c r="I65" s="5">
        <v>-17097524233</v>
      </c>
      <c r="J65" s="5">
        <v>-27973941689</v>
      </c>
      <c r="K65" s="5">
        <v>3173846707</v>
      </c>
      <c r="L65" s="5">
        <v>-74480198387</v>
      </c>
      <c r="M65" s="5">
        <v>-28034219787</v>
      </c>
      <c r="N65" s="5">
        <v>-13803451368</v>
      </c>
      <c r="O65" s="5">
        <v>-1292554812</v>
      </c>
      <c r="P65" s="5">
        <v>-9067676894</v>
      </c>
      <c r="Q65" s="5">
        <v>-8653597551</v>
      </c>
    </row>
    <row r="66" spans="2:17" ht="15.5" x14ac:dyDescent="0.35">
      <c r="C66" t="s">
        <v>28</v>
      </c>
      <c r="F66" s="5">
        <v>-2036954814</v>
      </c>
      <c r="I66" s="5">
        <v>-2036954814</v>
      </c>
      <c r="J66" s="5">
        <v>-2256081330</v>
      </c>
      <c r="K66" s="5">
        <v>-3053319371</v>
      </c>
      <c r="L66" s="5">
        <v>-823340458</v>
      </c>
      <c r="M66" s="5">
        <v>-3157714927</v>
      </c>
      <c r="N66" s="5">
        <v>-3497277239</v>
      </c>
      <c r="O66" s="5">
        <v>-2592068640</v>
      </c>
      <c r="P66" s="5">
        <v>-2196958334</v>
      </c>
      <c r="Q66" s="5">
        <v>-1624330530</v>
      </c>
    </row>
    <row r="67" spans="2:17" ht="15.5" x14ac:dyDescent="0.35">
      <c r="C67" t="s">
        <v>95</v>
      </c>
      <c r="D67" s="5">
        <v>10616669947</v>
      </c>
      <c r="E67" s="5">
        <v>-2246532514</v>
      </c>
      <c r="F67" s="5">
        <v>-21964978986</v>
      </c>
      <c r="G67" s="5">
        <v>1182218847</v>
      </c>
      <c r="I67" s="5">
        <v>-19134479047</v>
      </c>
      <c r="J67" s="5">
        <v>-30230023019</v>
      </c>
      <c r="K67" s="5">
        <v>120527336</v>
      </c>
      <c r="L67" s="5">
        <v>-75303538845</v>
      </c>
      <c r="M67" s="5">
        <v>-31191934714</v>
      </c>
      <c r="N67" s="5">
        <v>-17300728607</v>
      </c>
      <c r="O67" s="5">
        <v>-3884623452</v>
      </c>
      <c r="P67" s="5">
        <v>-11264635228</v>
      </c>
      <c r="Q67" s="5">
        <v>-10277928081</v>
      </c>
    </row>
    <row r="68" spans="2:17" ht="15.5" x14ac:dyDescent="0.35">
      <c r="C68" t="s">
        <v>461</v>
      </c>
    </row>
    <row r="69" spans="2:17" ht="15.5" x14ac:dyDescent="0.35">
      <c r="C69" t="s">
        <v>96</v>
      </c>
    </row>
    <row r="70" spans="2:17" ht="15.5" x14ac:dyDescent="0.35">
      <c r="C70" t="s">
        <v>97</v>
      </c>
      <c r="D70" s="5">
        <v>10616669947</v>
      </c>
      <c r="E70" s="5">
        <v>-2246532514</v>
      </c>
      <c r="F70" s="5">
        <v>-21964978986</v>
      </c>
      <c r="G70" s="5">
        <v>1182218847</v>
      </c>
      <c r="I70" s="5">
        <v>-19134479047</v>
      </c>
      <c r="J70" s="5">
        <v>-30230023019</v>
      </c>
      <c r="K70" s="5">
        <v>120527336</v>
      </c>
      <c r="L70" s="5">
        <v>-75303538845</v>
      </c>
      <c r="M70" s="5">
        <v>-31191934714</v>
      </c>
      <c r="N70" s="5">
        <v>-17300728607</v>
      </c>
      <c r="O70" s="5">
        <v>-3884623452</v>
      </c>
      <c r="P70" s="5">
        <v>-11264635228</v>
      </c>
      <c r="Q70" s="5">
        <v>-10277928081</v>
      </c>
    </row>
    <row r="71" spans="2:17" ht="15.5" x14ac:dyDescent="0.35">
      <c r="C71" t="s">
        <v>98</v>
      </c>
      <c r="F71" s="5">
        <v>733687617</v>
      </c>
      <c r="I71" s="5">
        <v>733687617</v>
      </c>
      <c r="J71" s="5">
        <v>-23364132025</v>
      </c>
      <c r="K71" s="5">
        <v>1428027649</v>
      </c>
      <c r="L71" s="5">
        <v>924208478</v>
      </c>
      <c r="M71" s="5">
        <v>1571119377</v>
      </c>
      <c r="N71" s="5">
        <v>-258188766</v>
      </c>
      <c r="O71" s="5">
        <v>4030469217</v>
      </c>
      <c r="P71" s="5">
        <v>2317346620</v>
      </c>
      <c r="Q71" s="5">
        <v>24027008640</v>
      </c>
    </row>
    <row r="72" spans="2:17" ht="15.5" x14ac:dyDescent="0.35">
      <c r="C72" t="s">
        <v>99</v>
      </c>
      <c r="D72" s="5">
        <v>10616669947</v>
      </c>
      <c r="E72" s="5">
        <v>-2246532514</v>
      </c>
      <c r="F72" s="5">
        <v>-21231291369</v>
      </c>
      <c r="G72" s="5">
        <v>1182218847</v>
      </c>
      <c r="I72" s="5">
        <v>-18400791430</v>
      </c>
      <c r="J72" s="5">
        <v>-53594155044</v>
      </c>
      <c r="K72" s="5">
        <v>1548554985</v>
      </c>
      <c r="L72" s="5">
        <v>-74379330367</v>
      </c>
      <c r="M72" s="5">
        <v>-29620815337</v>
      </c>
      <c r="N72" s="5">
        <v>-17558917373</v>
      </c>
      <c r="O72" s="5">
        <v>145845765</v>
      </c>
      <c r="P72" s="5">
        <v>-8947288608</v>
      </c>
      <c r="Q72" s="5">
        <v>13749080559</v>
      </c>
    </row>
    <row r="73" spans="2:17" ht="15.5" x14ac:dyDescent="0.35">
      <c r="C73" t="s">
        <v>100</v>
      </c>
      <c r="D73" s="5">
        <v>10616669947</v>
      </c>
      <c r="E73" s="5">
        <v>-2246532514</v>
      </c>
      <c r="F73" s="5">
        <v>-21964978986</v>
      </c>
      <c r="G73" s="5">
        <v>1182218847</v>
      </c>
      <c r="I73" s="5">
        <v>-19134479047</v>
      </c>
      <c r="J73" s="5">
        <v>-30230023019</v>
      </c>
      <c r="K73" s="5">
        <v>120527335</v>
      </c>
      <c r="L73" s="5">
        <v>-75303538845</v>
      </c>
      <c r="M73" s="5">
        <v>-31191934714</v>
      </c>
      <c r="N73" s="5">
        <v>-17300728607</v>
      </c>
      <c r="O73" s="5">
        <v>-3884623452</v>
      </c>
      <c r="P73" s="5">
        <v>-11264635228</v>
      </c>
      <c r="Q73" s="5">
        <v>-10277928080</v>
      </c>
    </row>
    <row r="74" spans="2:17" ht="15.5" x14ac:dyDescent="0.35">
      <c r="C74" t="s">
        <v>8</v>
      </c>
      <c r="D74" s="5">
        <v>10616669947</v>
      </c>
      <c r="E74" s="5">
        <v>-2246532514</v>
      </c>
      <c r="F74" s="5">
        <v>-21253806449</v>
      </c>
      <c r="G74" s="5">
        <v>1182218847</v>
      </c>
      <c r="I74" s="5">
        <v>-18423306510</v>
      </c>
      <c r="J74" s="5">
        <v>-53478709119</v>
      </c>
      <c r="K74" s="5">
        <v>1110590778</v>
      </c>
      <c r="L74" s="5">
        <v>-73840338373</v>
      </c>
      <c r="M74" s="5">
        <v>-29655402886</v>
      </c>
      <c r="N74" s="5">
        <v>-17592784936</v>
      </c>
      <c r="O74" s="5">
        <v>93745387</v>
      </c>
      <c r="P74" s="5">
        <v>-9004649766</v>
      </c>
      <c r="Q74" s="5">
        <v>13760367909</v>
      </c>
    </row>
    <row r="75" spans="2:17" ht="15.5" x14ac:dyDescent="0.35">
      <c r="C75" t="s">
        <v>101</v>
      </c>
      <c r="F75" s="5">
        <v>22515080</v>
      </c>
      <c r="I75" s="5">
        <v>22515080</v>
      </c>
      <c r="J75" s="5">
        <v>-115445925</v>
      </c>
      <c r="K75" s="5">
        <v>437964207</v>
      </c>
      <c r="L75" s="5">
        <v>-538991994</v>
      </c>
      <c r="M75" s="5">
        <v>34587549</v>
      </c>
      <c r="N75" s="5">
        <v>33867563</v>
      </c>
      <c r="O75" s="5">
        <v>52100378</v>
      </c>
      <c r="P75" s="5">
        <v>57361158</v>
      </c>
      <c r="Q75" s="5">
        <v>-11287350</v>
      </c>
    </row>
    <row r="76" spans="2:17" ht="15.5" x14ac:dyDescent="0.35">
      <c r="C76" t="s">
        <v>102</v>
      </c>
      <c r="D76" s="5">
        <v>10616669947</v>
      </c>
      <c r="E76" s="5">
        <v>-2246532514</v>
      </c>
      <c r="F76" s="5">
        <v>-21964978986</v>
      </c>
      <c r="G76" s="5">
        <v>1182218847</v>
      </c>
      <c r="I76" s="5">
        <v>-19134479047</v>
      </c>
      <c r="J76" s="5">
        <v>-30230023019</v>
      </c>
      <c r="K76" s="5">
        <v>120527335</v>
      </c>
      <c r="L76" s="5">
        <v>-75303538845</v>
      </c>
      <c r="M76" s="5">
        <v>-31191934714</v>
      </c>
      <c r="N76" s="5">
        <v>-17300728607</v>
      </c>
      <c r="O76" s="5">
        <v>-3884623452</v>
      </c>
      <c r="P76" s="5">
        <v>-11264635228</v>
      </c>
      <c r="Q76" s="5">
        <v>-10277928080</v>
      </c>
    </row>
    <row r="77" spans="2:17" ht="15.5" x14ac:dyDescent="0.35">
      <c r="C77" t="s">
        <v>103</v>
      </c>
      <c r="D77" s="5">
        <v>10616669947</v>
      </c>
      <c r="E77" s="5">
        <v>-2246532514</v>
      </c>
      <c r="F77" s="5">
        <v>-21231291369</v>
      </c>
      <c r="G77" s="5">
        <v>1182218847</v>
      </c>
      <c r="I77" s="5">
        <v>-18400791430</v>
      </c>
      <c r="J77" s="5">
        <v>-53594155044</v>
      </c>
      <c r="K77" s="5">
        <v>1548554985</v>
      </c>
      <c r="L77" s="5">
        <v>-74379330367</v>
      </c>
      <c r="M77" s="5">
        <v>-29620815337</v>
      </c>
      <c r="N77" s="5">
        <v>-17558917373</v>
      </c>
      <c r="O77" s="5">
        <v>145845765</v>
      </c>
      <c r="P77" s="5">
        <v>-8947288608</v>
      </c>
      <c r="Q77" s="5">
        <v>13749080559</v>
      </c>
    </row>
    <row r="78" spans="2:17" ht="15.5" x14ac:dyDescent="0.35">
      <c r="C78" t="s">
        <v>104</v>
      </c>
      <c r="D78" s="5">
        <v>10616669947</v>
      </c>
      <c r="E78" s="5">
        <v>-2246532514</v>
      </c>
      <c r="F78" s="5">
        <v>-21231291369</v>
      </c>
      <c r="G78" s="5">
        <v>1182218847</v>
      </c>
      <c r="I78" s="5">
        <v>-18400791430</v>
      </c>
      <c r="J78" s="5">
        <v>-53594155044</v>
      </c>
      <c r="K78" s="5">
        <v>1548554985</v>
      </c>
      <c r="L78" s="5">
        <v>-74379330367</v>
      </c>
      <c r="M78" s="5">
        <v>-29620815337</v>
      </c>
      <c r="N78" s="5">
        <v>-17558917373</v>
      </c>
      <c r="O78" s="5">
        <v>145845765</v>
      </c>
      <c r="P78" s="5">
        <v>-8947288608</v>
      </c>
      <c r="Q78" s="5">
        <v>13749080559</v>
      </c>
    </row>
    <row r="80" spans="2:17" ht="15.5" x14ac:dyDescent="0.35">
      <c r="B80" t="s">
        <v>105</v>
      </c>
      <c r="C80" t="s">
        <v>106</v>
      </c>
    </row>
    <row r="81" spans="3:17" ht="15.5" x14ac:dyDescent="0.35">
      <c r="C81" t="s">
        <v>107</v>
      </c>
    </row>
    <row r="82" spans="3:17" ht="15.5" x14ac:dyDescent="0.35">
      <c r="C82" t="s">
        <v>20</v>
      </c>
      <c r="D82" s="5">
        <v>3310961783</v>
      </c>
      <c r="E82" s="5">
        <v>6114027805</v>
      </c>
      <c r="F82" s="5">
        <v>1269870447</v>
      </c>
      <c r="G82" s="5">
        <v>5102834492</v>
      </c>
      <c r="I82" s="5">
        <v>1269870447</v>
      </c>
      <c r="J82" s="5">
        <v>974386108</v>
      </c>
      <c r="K82" s="5">
        <v>1195608990</v>
      </c>
      <c r="L82" s="5">
        <v>2413488485</v>
      </c>
      <c r="M82" s="5">
        <v>865884245</v>
      </c>
      <c r="N82" s="5">
        <v>2291779063</v>
      </c>
      <c r="O82" s="5">
        <v>2077218406</v>
      </c>
      <c r="P82" s="5">
        <v>1944574340</v>
      </c>
      <c r="Q82" s="5">
        <v>4353180489</v>
      </c>
    </row>
    <row r="83" spans="3:17" ht="15.5" x14ac:dyDescent="0.35">
      <c r="C83" t="s">
        <v>109</v>
      </c>
      <c r="D83" s="5">
        <v>49163876637</v>
      </c>
      <c r="E83" s="5">
        <v>35907945006</v>
      </c>
      <c r="F83" s="5">
        <v>31314395262</v>
      </c>
      <c r="G83" s="5">
        <v>31091883985</v>
      </c>
      <c r="I83" s="5">
        <v>31314395262</v>
      </c>
      <c r="J83" s="5">
        <v>23207654010</v>
      </c>
      <c r="K83" s="5">
        <v>27436116605</v>
      </c>
      <c r="L83" s="5">
        <v>31889592257</v>
      </c>
      <c r="M83" s="5">
        <v>28210311413</v>
      </c>
      <c r="N83" s="5">
        <v>29764943109</v>
      </c>
      <c r="O83" s="5">
        <v>55426819529</v>
      </c>
      <c r="P83" s="5">
        <v>50667972080</v>
      </c>
      <c r="Q83" s="5">
        <v>31535513148</v>
      </c>
    </row>
    <row r="84" spans="3:17" ht="15.5" x14ac:dyDescent="0.35">
      <c r="C84" t="s">
        <v>110</v>
      </c>
      <c r="D84" s="5">
        <v>3664879398</v>
      </c>
      <c r="E84" s="5">
        <v>3653852907</v>
      </c>
      <c r="F84" s="5">
        <v>3572101731</v>
      </c>
      <c r="G84" s="5">
        <v>5310216435</v>
      </c>
      <c r="I84" s="5">
        <v>3572101731</v>
      </c>
      <c r="J84" s="5">
        <v>5960247067</v>
      </c>
      <c r="K84" s="5">
        <v>4358877045</v>
      </c>
      <c r="L84" s="5">
        <v>4970269286</v>
      </c>
      <c r="M84" s="5">
        <v>6129316500</v>
      </c>
      <c r="N84" s="5">
        <v>8387234040</v>
      </c>
      <c r="O84" s="5">
        <v>12921921502</v>
      </c>
      <c r="P84" s="5">
        <v>14208393315</v>
      </c>
      <c r="Q84" s="5">
        <v>17477202606</v>
      </c>
    </row>
    <row r="85" spans="3:17" ht="15.5" x14ac:dyDescent="0.35">
      <c r="C85" t="s">
        <v>111</v>
      </c>
      <c r="D85" s="5">
        <v>6707069231</v>
      </c>
      <c r="E85" s="5">
        <v>7039445553</v>
      </c>
      <c r="F85" s="5">
        <v>592897620</v>
      </c>
      <c r="G85" s="5">
        <v>6414732820</v>
      </c>
      <c r="I85" s="5">
        <v>592897620</v>
      </c>
      <c r="J85" s="5">
        <v>224500000</v>
      </c>
      <c r="K85" s="5">
        <v>224500000</v>
      </c>
      <c r="L85" s="5">
        <v>2610231397</v>
      </c>
      <c r="M85" s="5">
        <v>83348230</v>
      </c>
      <c r="Q85" s="5">
        <v>19838803835</v>
      </c>
    </row>
    <row r="86" spans="3:17" ht="15.5" x14ac:dyDescent="0.35">
      <c r="C86" t="s">
        <v>112</v>
      </c>
      <c r="D86" s="5">
        <v>49163876637</v>
      </c>
      <c r="E86" s="5">
        <v>35907945006</v>
      </c>
      <c r="F86" s="5">
        <v>31314395262</v>
      </c>
      <c r="G86" s="5">
        <v>31091883985</v>
      </c>
      <c r="I86" s="5">
        <v>31314395262</v>
      </c>
      <c r="J86" s="5">
        <v>23207654010</v>
      </c>
      <c r="K86" s="5">
        <v>27436116605</v>
      </c>
      <c r="L86" s="5">
        <v>31889592257</v>
      </c>
      <c r="M86" s="5">
        <v>28210311413</v>
      </c>
      <c r="N86" s="5">
        <v>29764943109</v>
      </c>
      <c r="O86" s="5">
        <v>55426819529</v>
      </c>
      <c r="P86" s="5">
        <v>50667972080</v>
      </c>
      <c r="Q86" s="5">
        <v>31535513148</v>
      </c>
    </row>
    <row r="87" spans="3:17" ht="15.5" x14ac:dyDescent="0.35">
      <c r="C87" t="s">
        <v>113</v>
      </c>
      <c r="D87" s="5">
        <v>14275416978</v>
      </c>
      <c r="E87" s="5">
        <v>13907260626</v>
      </c>
      <c r="F87" s="5">
        <v>49884841675</v>
      </c>
      <c r="G87" s="5">
        <v>98502328365</v>
      </c>
      <c r="I87" s="5">
        <v>49884841675</v>
      </c>
      <c r="J87" s="5">
        <v>121610162461</v>
      </c>
      <c r="K87" s="5">
        <v>123381457951</v>
      </c>
      <c r="L87" s="5">
        <v>100693576452</v>
      </c>
      <c r="M87" s="5">
        <v>79012431888</v>
      </c>
      <c r="N87" s="5">
        <v>69030725183</v>
      </c>
      <c r="O87" s="5">
        <v>34097857202</v>
      </c>
      <c r="P87" s="5">
        <v>12934975546</v>
      </c>
    </row>
    <row r="88" spans="3:17" ht="15.5" x14ac:dyDescent="0.35">
      <c r="C88" t="s">
        <v>115</v>
      </c>
      <c r="D88" s="5">
        <v>2420781199</v>
      </c>
      <c r="E88" s="5">
        <v>8797417203</v>
      </c>
      <c r="F88" s="5">
        <v>3656620652</v>
      </c>
      <c r="G88" s="5">
        <v>3520869771</v>
      </c>
      <c r="I88" s="5">
        <v>3656620652</v>
      </c>
      <c r="J88" s="5">
        <v>3442161042</v>
      </c>
      <c r="K88" s="5">
        <v>2401539576</v>
      </c>
      <c r="L88" s="5">
        <v>2646904824</v>
      </c>
      <c r="M88" s="5">
        <v>3880484638</v>
      </c>
      <c r="N88" s="5">
        <v>5332334532</v>
      </c>
      <c r="O88" s="5">
        <v>7419847024</v>
      </c>
      <c r="P88" s="5">
        <v>4840960549</v>
      </c>
      <c r="Q88" s="5">
        <v>8809793025</v>
      </c>
    </row>
    <row r="89" spans="3:17" ht="15.5" x14ac:dyDescent="0.35">
      <c r="C89" t="s">
        <v>85</v>
      </c>
      <c r="D89" s="5">
        <v>54590610352</v>
      </c>
      <c r="E89" s="5">
        <v>54590610352</v>
      </c>
      <c r="F89" s="5">
        <v>54590609952</v>
      </c>
      <c r="G89" s="5">
        <v>60977910352</v>
      </c>
      <c r="I89" s="5">
        <v>54590609952</v>
      </c>
      <c r="J89" s="5">
        <v>60977910352</v>
      </c>
      <c r="K89" s="5">
        <v>68390490352</v>
      </c>
      <c r="L89" s="5">
        <v>82276795848</v>
      </c>
      <c r="M89" s="5">
        <v>82276795848</v>
      </c>
      <c r="N89" s="5">
        <v>82276795848</v>
      </c>
      <c r="O89" s="5">
        <v>82276795848</v>
      </c>
      <c r="P89" s="5">
        <v>82276795848</v>
      </c>
      <c r="Q89" s="5">
        <v>125482309727</v>
      </c>
    </row>
    <row r="90" spans="3:17" ht="15.5" x14ac:dyDescent="0.35">
      <c r="C90" t="s">
        <v>116</v>
      </c>
      <c r="D90" s="5">
        <v>60497420853</v>
      </c>
      <c r="E90" s="5">
        <v>55946248624</v>
      </c>
      <c r="F90" s="5">
        <v>39611764500</v>
      </c>
      <c r="G90" s="5">
        <v>44603158580</v>
      </c>
      <c r="I90" s="5">
        <v>39611764500</v>
      </c>
      <c r="J90" s="5">
        <v>29900007299</v>
      </c>
      <c r="K90" s="5">
        <v>33086858276</v>
      </c>
      <c r="L90" s="5">
        <v>39833266109</v>
      </c>
      <c r="M90" s="5">
        <v>38529570168</v>
      </c>
      <c r="N90" s="5">
        <v>46267175738</v>
      </c>
      <c r="O90" s="5">
        <v>74724532294</v>
      </c>
      <c r="P90" s="5">
        <v>68269659819</v>
      </c>
      <c r="Q90" s="5">
        <v>56001436271</v>
      </c>
    </row>
    <row r="91" spans="3:17" ht="15.5" x14ac:dyDescent="0.35">
      <c r="C91" t="s">
        <v>117</v>
      </c>
    </row>
    <row r="92" spans="3:17" ht="15.5" x14ac:dyDescent="0.35">
      <c r="C92" t="s">
        <v>119</v>
      </c>
      <c r="D92" s="5">
        <v>3581511988</v>
      </c>
      <c r="E92" s="5">
        <v>3581511987</v>
      </c>
      <c r="F92" s="5">
        <v>3581511988</v>
      </c>
      <c r="G92" s="5">
        <v>3027314206</v>
      </c>
      <c r="I92" s="5">
        <v>3581511988</v>
      </c>
      <c r="J92" s="5">
        <v>3027314205</v>
      </c>
      <c r="K92" s="5">
        <v>2495091789</v>
      </c>
      <c r="L92" s="5">
        <v>2963248012</v>
      </c>
      <c r="M92" s="5">
        <v>2929966540</v>
      </c>
      <c r="N92" s="5">
        <v>2739386530</v>
      </c>
      <c r="O92" s="5">
        <v>3009333641</v>
      </c>
      <c r="P92" s="5">
        <v>3252056359</v>
      </c>
      <c r="Q92" s="5">
        <v>3229581577</v>
      </c>
    </row>
    <row r="93" spans="3:17" ht="15.5" x14ac:dyDescent="0.35">
      <c r="C93" t="s">
        <v>114</v>
      </c>
      <c r="D93" s="5">
        <v>14275416978</v>
      </c>
      <c r="E93" s="5">
        <v>13907260626</v>
      </c>
      <c r="F93" s="5">
        <v>49884841675</v>
      </c>
      <c r="G93" s="5">
        <v>98502328365</v>
      </c>
      <c r="I93" s="5">
        <v>49884841675</v>
      </c>
      <c r="J93" s="5">
        <v>121610162461</v>
      </c>
      <c r="K93" s="5">
        <v>123381457951</v>
      </c>
      <c r="L93" s="5">
        <v>100693576452</v>
      </c>
      <c r="M93" s="5">
        <v>79012431888</v>
      </c>
      <c r="N93" s="5">
        <v>69030725183</v>
      </c>
      <c r="O93" s="5">
        <v>34097857202</v>
      </c>
      <c r="P93" s="5">
        <v>12934975546</v>
      </c>
    </row>
    <row r="94" spans="3:17" ht="15.5" x14ac:dyDescent="0.35">
      <c r="C94" t="s">
        <v>121</v>
      </c>
      <c r="D94" s="5">
        <v>97997647850</v>
      </c>
      <c r="E94" s="5">
        <v>97626959324</v>
      </c>
      <c r="F94" s="5">
        <v>99447542489</v>
      </c>
      <c r="G94" s="5">
        <v>106937968596</v>
      </c>
      <c r="I94" s="5">
        <v>99447542489</v>
      </c>
      <c r="J94" s="5">
        <v>106924536851</v>
      </c>
      <c r="K94" s="5">
        <v>133954447699</v>
      </c>
      <c r="L94" s="5">
        <v>166890720810</v>
      </c>
      <c r="M94" s="5">
        <v>293931834672</v>
      </c>
      <c r="N94" s="5">
        <v>333357956430</v>
      </c>
      <c r="O94" s="5">
        <v>364456463378</v>
      </c>
      <c r="P94" s="5">
        <v>392731460052</v>
      </c>
      <c r="Q94" s="5">
        <v>379776728012</v>
      </c>
    </row>
    <row r="95" spans="3:17" ht="15.5" x14ac:dyDescent="0.35">
      <c r="C95" t="s">
        <v>126</v>
      </c>
      <c r="D95" s="5">
        <v>115854576816</v>
      </c>
      <c r="E95" s="5">
        <v>115115731937</v>
      </c>
      <c r="F95" s="5">
        <v>152913896152</v>
      </c>
      <c r="G95" s="5">
        <v>209487627205</v>
      </c>
      <c r="I95" s="5">
        <v>152913896152</v>
      </c>
      <c r="J95" s="5">
        <v>231697661605</v>
      </c>
      <c r="K95" s="5">
        <v>260199185111</v>
      </c>
      <c r="L95" s="5">
        <v>270658053566</v>
      </c>
      <c r="M95" s="5">
        <v>376974233100</v>
      </c>
      <c r="N95" s="5">
        <v>407628068143</v>
      </c>
      <c r="O95" s="5">
        <v>404063654221</v>
      </c>
      <c r="P95" s="5">
        <v>412022658624</v>
      </c>
      <c r="Q95" s="5">
        <v>396285476256</v>
      </c>
    </row>
    <row r="96" spans="3:17" ht="15.5" x14ac:dyDescent="0.35">
      <c r="C96" t="s">
        <v>127</v>
      </c>
      <c r="D96" s="5">
        <v>176351997669</v>
      </c>
      <c r="E96" s="5">
        <v>171061980561</v>
      </c>
      <c r="F96" s="5">
        <v>192525660652</v>
      </c>
      <c r="G96" s="5">
        <v>254090785785</v>
      </c>
      <c r="I96" s="5">
        <v>192525660652</v>
      </c>
      <c r="J96" s="5">
        <v>261597668904</v>
      </c>
      <c r="K96" s="5">
        <v>293286043387</v>
      </c>
      <c r="L96" s="5">
        <v>310491319675</v>
      </c>
      <c r="M96" s="5">
        <v>415503803268</v>
      </c>
      <c r="N96" s="5">
        <v>453895243881</v>
      </c>
      <c r="O96" s="5">
        <v>478788186515</v>
      </c>
      <c r="P96" s="5">
        <v>480292318443</v>
      </c>
      <c r="Q96" s="5">
        <v>452286912527</v>
      </c>
    </row>
    <row r="97" spans="3:17" ht="15.5" x14ac:dyDescent="0.35">
      <c r="C97" t="s">
        <v>128</v>
      </c>
    </row>
    <row r="98" spans="3:17" ht="15.5" x14ac:dyDescent="0.35">
      <c r="C98" t="s">
        <v>129</v>
      </c>
    </row>
    <row r="99" spans="3:17" ht="15.5" x14ac:dyDescent="0.35">
      <c r="C99" t="s">
        <v>130</v>
      </c>
      <c r="D99" s="5">
        <v>87437521157</v>
      </c>
      <c r="E99" s="5">
        <v>77738997570</v>
      </c>
      <c r="F99" s="5">
        <v>82578140354</v>
      </c>
      <c r="G99" s="5">
        <v>249856614911</v>
      </c>
      <c r="I99" s="5">
        <v>82578140354</v>
      </c>
      <c r="J99" s="5">
        <v>237831081807</v>
      </c>
      <c r="K99" s="5">
        <v>232780615747</v>
      </c>
      <c r="L99" s="5">
        <v>244381734232</v>
      </c>
      <c r="M99" s="5">
        <v>295685032740</v>
      </c>
      <c r="N99" s="5">
        <v>195683515705</v>
      </c>
      <c r="O99" s="5">
        <v>203306140876</v>
      </c>
      <c r="P99" s="5">
        <v>192420699918</v>
      </c>
      <c r="Q99" s="5">
        <v>181888593316</v>
      </c>
    </row>
    <row r="100" spans="3:17" ht="15.5" x14ac:dyDescent="0.35">
      <c r="C100" t="s">
        <v>134</v>
      </c>
      <c r="G100" s="5">
        <v>67990760954</v>
      </c>
      <c r="J100" s="5">
        <v>70841865985</v>
      </c>
      <c r="K100" s="5">
        <v>86699361720</v>
      </c>
      <c r="L100" s="5">
        <v>111334035125</v>
      </c>
      <c r="M100" s="5">
        <v>120310921475</v>
      </c>
      <c r="N100" s="5">
        <v>123022384808</v>
      </c>
      <c r="O100" s="5">
        <v>117566071853</v>
      </c>
      <c r="P100" s="5">
        <v>121497159471</v>
      </c>
      <c r="Q100" s="5">
        <v>98967023058</v>
      </c>
    </row>
    <row r="101" spans="3:17" ht="15.5" x14ac:dyDescent="0.35">
      <c r="C101" t="s">
        <v>131</v>
      </c>
    </row>
    <row r="102" spans="3:17" ht="15.5" x14ac:dyDescent="0.35">
      <c r="C102" t="s">
        <v>132</v>
      </c>
      <c r="D102" s="5">
        <v>10371948629</v>
      </c>
      <c r="E102" s="5">
        <v>10693298460</v>
      </c>
      <c r="F102" s="5">
        <v>4164999351</v>
      </c>
      <c r="G102" s="5">
        <v>11724949255</v>
      </c>
      <c r="I102" s="5">
        <v>4164999351</v>
      </c>
      <c r="J102" s="5">
        <v>6184747067</v>
      </c>
      <c r="K102" s="5">
        <v>4583377045</v>
      </c>
      <c r="L102" s="5">
        <v>7580500683</v>
      </c>
      <c r="M102" s="5">
        <v>6212664730</v>
      </c>
      <c r="N102" s="5">
        <v>8387234040</v>
      </c>
      <c r="O102" s="5">
        <v>12921921502</v>
      </c>
      <c r="P102" s="5">
        <v>14208393315</v>
      </c>
      <c r="Q102" s="5">
        <v>37316006441</v>
      </c>
    </row>
    <row r="103" spans="3:17" ht="15.5" x14ac:dyDescent="0.35">
      <c r="C103" t="s">
        <v>137</v>
      </c>
      <c r="D103" s="5">
        <v>19870306290</v>
      </c>
      <c r="E103" s="5">
        <v>19761079953</v>
      </c>
      <c r="F103" s="5">
        <v>20029661137</v>
      </c>
      <c r="G103" s="5">
        <v>108271949360</v>
      </c>
      <c r="I103" s="5">
        <v>20029661137</v>
      </c>
      <c r="J103" s="5">
        <v>100306323774</v>
      </c>
      <c r="K103" s="5">
        <v>71863599680</v>
      </c>
      <c r="L103" s="5">
        <v>67081251710</v>
      </c>
      <c r="M103" s="5">
        <v>26811292483</v>
      </c>
      <c r="N103" s="5">
        <v>4913596552</v>
      </c>
      <c r="O103" s="5">
        <v>6787869560</v>
      </c>
      <c r="P103" s="5">
        <v>3738982774</v>
      </c>
      <c r="Q103" s="5">
        <v>3391159737</v>
      </c>
    </row>
    <row r="104" spans="3:17" ht="15.5" x14ac:dyDescent="0.35">
      <c r="C104" t="s">
        <v>136</v>
      </c>
      <c r="D104" s="5">
        <v>20679441278</v>
      </c>
      <c r="E104" s="5">
        <v>21106957721</v>
      </c>
      <c r="F104" s="5">
        <v>21204875011</v>
      </c>
      <c r="G104" s="5">
        <v>21363696678</v>
      </c>
      <c r="I104" s="5">
        <v>21204875011</v>
      </c>
      <c r="J104" s="5">
        <v>22343996668</v>
      </c>
      <c r="K104" s="5">
        <v>20846698671</v>
      </c>
      <c r="L104" s="5">
        <v>23131377352</v>
      </c>
      <c r="M104" s="5">
        <v>22572349973</v>
      </c>
      <c r="N104" s="5">
        <v>12730074719</v>
      </c>
      <c r="O104" s="5">
        <v>12251487633</v>
      </c>
      <c r="P104" s="5">
        <v>5774761569</v>
      </c>
      <c r="Q104" s="5">
        <v>2171732965</v>
      </c>
    </row>
    <row r="105" spans="3:17" ht="15.5" x14ac:dyDescent="0.35">
      <c r="C105" t="s">
        <v>133</v>
      </c>
      <c r="D105" s="5">
        <v>21091690377</v>
      </c>
      <c r="E105" s="5">
        <v>19577661436</v>
      </c>
      <c r="F105" s="5">
        <v>14690451451</v>
      </c>
      <c r="G105" s="5">
        <v>21794105260</v>
      </c>
      <c r="I105" s="5">
        <v>14690451451</v>
      </c>
      <c r="J105" s="5">
        <v>15310054305</v>
      </c>
      <c r="K105" s="5">
        <v>18166930109</v>
      </c>
      <c r="L105" s="5">
        <v>112396521</v>
      </c>
      <c r="P105" s="5">
        <v>1500000000</v>
      </c>
      <c r="Q105" s="5">
        <v>277744333</v>
      </c>
    </row>
    <row r="106" spans="3:17" ht="15.5" x14ac:dyDescent="0.35">
      <c r="C106" t="s">
        <v>139</v>
      </c>
    </row>
    <row r="107" spans="3:17" ht="15.5" x14ac:dyDescent="0.35">
      <c r="C107" t="s">
        <v>144</v>
      </c>
      <c r="D107" s="5">
        <v>324134583</v>
      </c>
    </row>
    <row r="108" spans="3:17" ht="15.5" x14ac:dyDescent="0.35">
      <c r="C108" t="s">
        <v>140</v>
      </c>
      <c r="D108" s="5">
        <v>41780000000</v>
      </c>
      <c r="E108" s="5">
        <v>51780000000</v>
      </c>
      <c r="F108" s="5">
        <v>53880000000</v>
      </c>
      <c r="I108" s="5">
        <v>53880000000</v>
      </c>
      <c r="K108" s="5">
        <v>212608324</v>
      </c>
      <c r="L108" s="5">
        <v>16906466451</v>
      </c>
      <c r="M108" s="5">
        <v>415060000</v>
      </c>
      <c r="N108" s="5">
        <v>98095550957</v>
      </c>
      <c r="O108" s="5">
        <v>88925995007</v>
      </c>
      <c r="P108" s="5">
        <v>99253012990</v>
      </c>
      <c r="Q108" s="5">
        <v>95167491072</v>
      </c>
    </row>
    <row r="109" spans="3:17" ht="15.5" x14ac:dyDescent="0.35">
      <c r="C109" t="s">
        <v>1340</v>
      </c>
      <c r="K109" s="5">
        <v>722614094</v>
      </c>
      <c r="L109" s="5">
        <v>6708545137</v>
      </c>
      <c r="M109" s="5">
        <v>11748620632</v>
      </c>
      <c r="N109" s="5">
        <v>25832431517</v>
      </c>
      <c r="O109" s="5">
        <v>30213719192</v>
      </c>
      <c r="P109" s="5">
        <v>35948264049</v>
      </c>
      <c r="Q109" s="5">
        <v>41098767417</v>
      </c>
    </row>
    <row r="110" spans="3:17" ht="15.5" x14ac:dyDescent="0.35">
      <c r="C110" t="s">
        <v>145</v>
      </c>
      <c r="D110" s="5">
        <v>15424134583</v>
      </c>
      <c r="E110" s="5">
        <v>6600000000</v>
      </c>
      <c r="F110" s="5">
        <v>6000000000</v>
      </c>
      <c r="I110" s="5">
        <v>6000000000</v>
      </c>
      <c r="J110" s="5">
        <v>705940604</v>
      </c>
      <c r="K110" s="5">
        <v>8482495118</v>
      </c>
      <c r="L110" s="5">
        <v>18658381712</v>
      </c>
      <c r="M110" s="5">
        <v>102404660652</v>
      </c>
      <c r="N110" s="5">
        <v>29330155084</v>
      </c>
      <c r="O110" s="5">
        <v>37595257208</v>
      </c>
      <c r="P110" s="5">
        <v>45701402789</v>
      </c>
      <c r="Q110" s="5">
        <v>39764926782</v>
      </c>
    </row>
    <row r="111" spans="3:17" ht="15.5" x14ac:dyDescent="0.35">
      <c r="C111" t="s">
        <v>146</v>
      </c>
      <c r="D111" s="5">
        <v>131740949276</v>
      </c>
      <c r="E111" s="5">
        <v>146766125703</v>
      </c>
      <c r="F111" s="5">
        <v>161144130495</v>
      </c>
      <c r="G111" s="5">
        <v>34100489702</v>
      </c>
      <c r="I111" s="5">
        <v>161144130495</v>
      </c>
      <c r="J111" s="5">
        <v>56463405864</v>
      </c>
      <c r="K111" s="5">
        <v>39608091363</v>
      </c>
      <c r="L111" s="5">
        <v>46760804151</v>
      </c>
      <c r="M111" s="5">
        <v>26090658869</v>
      </c>
      <c r="N111" s="5">
        <v>134862801180</v>
      </c>
      <c r="O111" s="5">
        <v>134574201270</v>
      </c>
      <c r="P111" s="5">
        <v>147109619921</v>
      </c>
      <c r="Q111" s="5">
        <v>148111260215</v>
      </c>
    </row>
    <row r="112" spans="3:17" ht="15.5" x14ac:dyDescent="0.35">
      <c r="C112" t="s">
        <v>147</v>
      </c>
      <c r="D112" s="5">
        <v>131740949276</v>
      </c>
      <c r="E112" s="5">
        <v>146766125703</v>
      </c>
      <c r="F112" s="5">
        <v>161144130495</v>
      </c>
      <c r="G112" s="5">
        <v>34100489702</v>
      </c>
      <c r="I112" s="5">
        <v>161144130495</v>
      </c>
      <c r="J112" s="5">
        <v>56463405864</v>
      </c>
      <c r="K112" s="5">
        <v>39608091363</v>
      </c>
      <c r="L112" s="5">
        <v>46760804151</v>
      </c>
      <c r="M112" s="5">
        <v>26090658869</v>
      </c>
      <c r="N112" s="5">
        <v>134862801180</v>
      </c>
      <c r="O112" s="5">
        <v>134574201270</v>
      </c>
      <c r="P112" s="5">
        <v>147109619921</v>
      </c>
      <c r="Q112" s="5">
        <v>148111260215</v>
      </c>
    </row>
    <row r="113" spans="2:17" ht="15.5" x14ac:dyDescent="0.35">
      <c r="C113" t="s">
        <v>152</v>
      </c>
    </row>
    <row r="114" spans="2:17" ht="15.5" x14ac:dyDescent="0.35">
      <c r="C114" t="s">
        <v>153</v>
      </c>
      <c r="D114" s="5">
        <v>41780000000</v>
      </c>
      <c r="E114" s="5">
        <v>51780000000</v>
      </c>
      <c r="F114" s="5">
        <v>53880000000</v>
      </c>
      <c r="I114" s="5">
        <v>53880000000</v>
      </c>
      <c r="K114" s="5">
        <v>1076680751</v>
      </c>
      <c r="L114" s="5">
        <v>23615011588</v>
      </c>
      <c r="M114" s="5">
        <v>12163680632</v>
      </c>
      <c r="N114" s="5">
        <v>123927982474</v>
      </c>
      <c r="O114" s="5">
        <v>119139714199</v>
      </c>
      <c r="P114" s="5">
        <v>135201277039</v>
      </c>
      <c r="Q114" s="5">
        <v>136266258489</v>
      </c>
    </row>
    <row r="115" spans="2:17" ht="15.5" x14ac:dyDescent="0.35">
      <c r="C115" t="s">
        <v>148</v>
      </c>
      <c r="Q115" s="5">
        <v>1091918923</v>
      </c>
    </row>
    <row r="116" spans="2:17" ht="15.5" x14ac:dyDescent="0.35">
      <c r="C116" t="s">
        <v>154</v>
      </c>
      <c r="D116" s="5">
        <v>219178470433</v>
      </c>
      <c r="E116" s="5">
        <v>224505123273</v>
      </c>
      <c r="F116" s="5">
        <v>243722270849</v>
      </c>
      <c r="G116" s="5">
        <v>283957104613</v>
      </c>
      <c r="I116" s="5">
        <v>243722270849</v>
      </c>
      <c r="J116" s="5">
        <v>294294487671</v>
      </c>
      <c r="K116" s="5">
        <v>272388707110</v>
      </c>
      <c r="L116" s="5">
        <v>291142538383</v>
      </c>
      <c r="M116" s="5">
        <v>321775691609</v>
      </c>
      <c r="N116" s="5">
        <v>330546316885</v>
      </c>
      <c r="O116" s="5">
        <v>337880342146</v>
      </c>
      <c r="P116" s="5">
        <v>339530319839</v>
      </c>
      <c r="Q116" s="5">
        <v>329999853531</v>
      </c>
    </row>
    <row r="117" spans="2:17" ht="15.5" x14ac:dyDescent="0.35">
      <c r="C117" t="s">
        <v>155</v>
      </c>
    </row>
    <row r="118" spans="2:17" ht="15.5" x14ac:dyDescent="0.35">
      <c r="C118" t="s">
        <v>156</v>
      </c>
      <c r="D118" s="5">
        <v>65000000000</v>
      </c>
      <c r="E118" s="5">
        <v>65000000000</v>
      </c>
      <c r="F118" s="5">
        <v>65000000000</v>
      </c>
      <c r="G118" s="5">
        <v>65000000000</v>
      </c>
      <c r="I118" s="5">
        <v>65000000000</v>
      </c>
      <c r="J118" s="5">
        <v>65000000000</v>
      </c>
      <c r="K118" s="5">
        <v>65000000000</v>
      </c>
      <c r="L118" s="5">
        <v>65000000000</v>
      </c>
      <c r="M118" s="5">
        <v>65000000000</v>
      </c>
      <c r="N118" s="5">
        <v>65000000000</v>
      </c>
      <c r="O118" s="5">
        <v>65000000000</v>
      </c>
      <c r="P118" s="5">
        <v>65000000000</v>
      </c>
      <c r="Q118" s="5">
        <v>50000000000</v>
      </c>
    </row>
    <row r="119" spans="2:17" ht="15.5" x14ac:dyDescent="0.35">
      <c r="C119" t="s">
        <v>157</v>
      </c>
      <c r="D119" s="5">
        <v>55540520208</v>
      </c>
      <c r="E119" s="5">
        <v>55540520208</v>
      </c>
      <c r="F119" s="5">
        <v>55540520208</v>
      </c>
      <c r="G119" s="5">
        <v>55540520208</v>
      </c>
      <c r="I119" s="5">
        <v>55540520208</v>
      </c>
      <c r="J119" s="5">
        <v>55540520208</v>
      </c>
      <c r="K119" s="5">
        <v>55540520208</v>
      </c>
      <c r="L119" s="5">
        <v>55540520208</v>
      </c>
      <c r="M119" s="5">
        <v>55540520208</v>
      </c>
      <c r="N119" s="5">
        <v>55540520208</v>
      </c>
      <c r="O119" s="5">
        <v>55540520208</v>
      </c>
      <c r="P119" s="5">
        <v>55540520208</v>
      </c>
    </row>
    <row r="120" spans="2:17" ht="15.5" x14ac:dyDescent="0.35">
      <c r="C120" t="s">
        <v>158</v>
      </c>
      <c r="D120" s="5">
        <v>-218972477166</v>
      </c>
      <c r="E120" s="5">
        <v>-229538205151</v>
      </c>
      <c r="F120" s="5">
        <v>-227298977982</v>
      </c>
      <c r="G120" s="5">
        <v>-212452164464</v>
      </c>
      <c r="I120" s="5">
        <v>-227298977982</v>
      </c>
      <c r="J120" s="5">
        <v>-215163971471</v>
      </c>
      <c r="K120" s="5">
        <v>-169097842352</v>
      </c>
      <c r="L120" s="5">
        <v>-184094738626</v>
      </c>
      <c r="M120" s="5">
        <v>-110254400253</v>
      </c>
      <c r="N120" s="5">
        <v>-80598997367</v>
      </c>
      <c r="O120" s="5">
        <v>-63006212431</v>
      </c>
      <c r="P120" s="5">
        <v>-63099957818</v>
      </c>
      <c r="Q120" s="5">
        <v>-54095308055</v>
      </c>
    </row>
    <row r="121" spans="2:17" ht="15.5" x14ac:dyDescent="0.35">
      <c r="C121" t="s">
        <v>162</v>
      </c>
      <c r="D121" s="5">
        <v>1014873842</v>
      </c>
      <c r="E121" s="5">
        <v>963931879</v>
      </c>
      <c r="F121" s="5">
        <v>971237225</v>
      </c>
      <c r="G121" s="5">
        <v>1067415076</v>
      </c>
      <c r="I121" s="5">
        <v>971237225</v>
      </c>
      <c r="J121" s="5">
        <v>948722144</v>
      </c>
      <c r="K121" s="5">
        <v>1064168069</v>
      </c>
      <c r="L121" s="5">
        <v>626203862</v>
      </c>
      <c r="M121" s="5">
        <v>1165195856</v>
      </c>
      <c r="N121" s="5">
        <v>1130608307</v>
      </c>
      <c r="O121" s="5">
        <v>1096740744</v>
      </c>
      <c r="P121" s="5">
        <v>1044640366</v>
      </c>
      <c r="Q121" s="5">
        <v>900057324</v>
      </c>
    </row>
    <row r="122" spans="2:17" ht="15.5" x14ac:dyDescent="0.35">
      <c r="C122" t="s">
        <v>10</v>
      </c>
      <c r="D122" s="5">
        <v>-42826472764</v>
      </c>
      <c r="E122" s="5">
        <v>-53443142712</v>
      </c>
      <c r="F122" s="5">
        <v>-51196610597</v>
      </c>
      <c r="G122" s="5">
        <v>-29866318828</v>
      </c>
      <c r="I122" s="5">
        <v>-51196610597</v>
      </c>
      <c r="J122" s="5">
        <v>-32696818767</v>
      </c>
      <c r="K122" s="5">
        <v>20897336277</v>
      </c>
      <c r="L122" s="5">
        <v>19348781292</v>
      </c>
      <c r="M122" s="5">
        <v>93728111659</v>
      </c>
      <c r="N122" s="5">
        <v>123348926996</v>
      </c>
      <c r="O122" s="5">
        <v>140907844369</v>
      </c>
      <c r="P122" s="5">
        <v>140761998604</v>
      </c>
      <c r="Q122" s="5">
        <v>122287058996</v>
      </c>
    </row>
    <row r="123" spans="2:17" ht="15.5" x14ac:dyDescent="0.35">
      <c r="C123" t="s">
        <v>163</v>
      </c>
      <c r="D123" s="5">
        <v>176351997669</v>
      </c>
      <c r="E123" s="5">
        <v>171061980561</v>
      </c>
      <c r="F123" s="5">
        <v>192525660252</v>
      </c>
      <c r="G123" s="5">
        <v>254090785785</v>
      </c>
      <c r="I123" s="5">
        <v>192525660252</v>
      </c>
      <c r="J123" s="5">
        <v>261597668904</v>
      </c>
      <c r="K123" s="5">
        <v>293286043387</v>
      </c>
      <c r="L123" s="5">
        <v>310491319675</v>
      </c>
      <c r="M123" s="5">
        <v>415503803268</v>
      </c>
      <c r="N123" s="5">
        <v>453895243881</v>
      </c>
      <c r="O123" s="5">
        <v>478788186515</v>
      </c>
      <c r="P123" s="5">
        <v>480292318443</v>
      </c>
      <c r="Q123" s="5">
        <v>452286912527</v>
      </c>
    </row>
    <row r="124" spans="2:17" ht="15.5" x14ac:dyDescent="0.35">
      <c r="C124" t="s">
        <v>164</v>
      </c>
      <c r="D124" s="5">
        <v>650000000</v>
      </c>
      <c r="E124" s="5">
        <v>650000000</v>
      </c>
      <c r="F124" s="5">
        <v>650000000</v>
      </c>
      <c r="G124" s="5">
        <v>650000000</v>
      </c>
      <c r="I124" s="5">
        <v>650000000</v>
      </c>
      <c r="J124" s="5">
        <v>650000000</v>
      </c>
      <c r="K124" s="5">
        <v>650000000</v>
      </c>
      <c r="L124" s="5">
        <v>650000000</v>
      </c>
      <c r="M124" s="5">
        <v>650000000</v>
      </c>
      <c r="N124" s="5">
        <v>650000000</v>
      </c>
      <c r="O124" s="5">
        <v>650000000</v>
      </c>
      <c r="P124" s="5">
        <v>650000000</v>
      </c>
      <c r="Q124" s="5">
        <v>500000000</v>
      </c>
    </row>
    <row r="126" spans="2:17" ht="15.5" x14ac:dyDescent="0.35">
      <c r="B126" t="s">
        <v>165</v>
      </c>
      <c r="C126" t="s">
        <v>166</v>
      </c>
      <c r="D126" s="5">
        <v>-11399475869</v>
      </c>
      <c r="E126" s="5">
        <v>-6289749876</v>
      </c>
      <c r="F126" s="5">
        <v>-114415168803</v>
      </c>
      <c r="G126" s="5">
        <v>3406994540</v>
      </c>
      <c r="I126" s="5">
        <v>-103153112941</v>
      </c>
      <c r="J126" s="5">
        <v>10442093408</v>
      </c>
      <c r="K126" s="5">
        <v>-9710749120</v>
      </c>
      <c r="L126" s="5">
        <v>-7936686565</v>
      </c>
      <c r="M126" s="5">
        <v>40335944233</v>
      </c>
      <c r="N126" s="5">
        <v>66155905582</v>
      </c>
      <c r="O126" s="5">
        <v>54768232027</v>
      </c>
      <c r="P126" s="5">
        <v>28909076019</v>
      </c>
      <c r="Q126" s="5">
        <v>44758509437</v>
      </c>
    </row>
    <row r="127" spans="2:17" ht="15.5" x14ac:dyDescent="0.35">
      <c r="C127" t="s">
        <v>690</v>
      </c>
      <c r="D127" s="5">
        <v>108230741286</v>
      </c>
      <c r="E127" s="5">
        <v>67940200748</v>
      </c>
      <c r="F127" s="5">
        <v>90589506139</v>
      </c>
      <c r="G127" s="5">
        <v>62719907053</v>
      </c>
      <c r="I127" s="5">
        <v>268181947590</v>
      </c>
      <c r="J127" s="5">
        <v>288188997835</v>
      </c>
      <c r="K127" s="5">
        <v>282577961200</v>
      </c>
      <c r="L127" s="5">
        <v>278305591391</v>
      </c>
      <c r="M127" s="5">
        <v>281336805901</v>
      </c>
      <c r="N127" s="5">
        <v>280862455253</v>
      </c>
      <c r="O127" s="5">
        <v>395608046596</v>
      </c>
      <c r="P127" s="5">
        <v>319592783542</v>
      </c>
      <c r="Q127" s="5">
        <v>383577315989</v>
      </c>
    </row>
    <row r="128" spans="2:17" ht="15.5" x14ac:dyDescent="0.35">
      <c r="C128" t="s">
        <v>326</v>
      </c>
      <c r="D128" s="5">
        <v>-90737024114</v>
      </c>
      <c r="E128" s="5">
        <v>-58469127739</v>
      </c>
      <c r="F128" s="5">
        <v>-89012690824</v>
      </c>
      <c r="G128" s="5">
        <v>-46799014661</v>
      </c>
      <c r="I128" s="5">
        <v>-223816375672</v>
      </c>
      <c r="J128" s="5">
        <v>-243106626128</v>
      </c>
      <c r="K128" s="5">
        <v>-241594761013</v>
      </c>
      <c r="L128" s="5">
        <v>-242159188067</v>
      </c>
      <c r="M128" s="5">
        <v>-185368960357</v>
      </c>
      <c r="N128" s="5">
        <v>-176052222929</v>
      </c>
      <c r="O128" s="5">
        <v>-293184115514</v>
      </c>
      <c r="P128" s="5">
        <v>-252539686527</v>
      </c>
      <c r="Q128" s="5">
        <v>-333657766721</v>
      </c>
    </row>
    <row r="129" spans="3:17" ht="15.5" x14ac:dyDescent="0.35">
      <c r="C129" t="s">
        <v>469</v>
      </c>
      <c r="D129" s="5">
        <v>-11521848832</v>
      </c>
      <c r="E129" s="5">
        <v>-14832818211</v>
      </c>
      <c r="F129" s="5">
        <v>-115934445574</v>
      </c>
      <c r="G129" s="5">
        <v>-10016907273</v>
      </c>
      <c r="I129" s="5">
        <v>-144565282195</v>
      </c>
      <c r="J129" s="5">
        <v>-31380327860</v>
      </c>
      <c r="K129" s="5">
        <v>-49383620646</v>
      </c>
      <c r="L129" s="5">
        <v>-46574099693</v>
      </c>
      <c r="M129" s="5">
        <v>-54342958027</v>
      </c>
      <c r="N129" s="5">
        <v>-36413699208</v>
      </c>
      <c r="O129" s="5">
        <v>-43283241317</v>
      </c>
      <c r="P129" s="5">
        <v>-36837674100</v>
      </c>
      <c r="Q129" s="5">
        <v>-1995922822</v>
      </c>
    </row>
    <row r="130" spans="3:17" ht="15.5" x14ac:dyDescent="0.35">
      <c r="C130" t="s">
        <v>27</v>
      </c>
      <c r="F130" s="5">
        <v>33915183</v>
      </c>
      <c r="G130" s="5">
        <v>-12038762</v>
      </c>
    </row>
    <row r="131" spans="3:17" ht="15.5" x14ac:dyDescent="0.35">
      <c r="C131" t="s">
        <v>623</v>
      </c>
      <c r="D131" s="5">
        <v>-861120285</v>
      </c>
      <c r="E131" s="5">
        <v>-988439516</v>
      </c>
      <c r="F131" s="5">
        <v>708851459</v>
      </c>
      <c r="G131" s="5">
        <v>-1632282699</v>
      </c>
      <c r="I131" s="5">
        <v>-2956011587</v>
      </c>
      <c r="J131" s="5">
        <v>-3261952110</v>
      </c>
      <c r="K131" s="5">
        <v>-1313411461</v>
      </c>
      <c r="L131" s="5">
        <v>1858618111</v>
      </c>
      <c r="M131" s="5">
        <v>-2474937274</v>
      </c>
      <c r="N131" s="5">
        <v>-2419081679</v>
      </c>
      <c r="O131" s="5">
        <v>-3714397025</v>
      </c>
      <c r="P131" s="5">
        <v>-4065980013</v>
      </c>
      <c r="Q131" s="5">
        <v>-2290152504</v>
      </c>
    </row>
    <row r="132" spans="3:17" ht="15.5" x14ac:dyDescent="0.35">
      <c r="C132" t="s">
        <v>2328</v>
      </c>
      <c r="D132" s="5">
        <v>-16510223924</v>
      </c>
      <c r="E132" s="5">
        <v>60434842</v>
      </c>
      <c r="F132" s="5">
        <v>-800305186</v>
      </c>
      <c r="G132" s="5">
        <v>-852669118</v>
      </c>
      <c r="I132" s="5">
        <v>2608923</v>
      </c>
      <c r="J132" s="5">
        <v>2001671</v>
      </c>
      <c r="K132" s="5">
        <v>3082800</v>
      </c>
      <c r="L132" s="5">
        <v>632391693</v>
      </c>
      <c r="M132" s="5">
        <v>1185993990</v>
      </c>
      <c r="N132" s="5">
        <v>178454145</v>
      </c>
      <c r="O132" s="5">
        <v>-658060713</v>
      </c>
      <c r="P132" s="5">
        <v>2759633117</v>
      </c>
      <c r="Q132" s="5">
        <v>-874964505</v>
      </c>
    </row>
    <row r="133" spans="3:17" ht="15.5" x14ac:dyDescent="0.35">
      <c r="C133" t="s">
        <v>172</v>
      </c>
      <c r="D133" s="5">
        <v>10804132050</v>
      </c>
      <c r="E133" s="5">
        <v>11007810830</v>
      </c>
      <c r="F133" s="5">
        <v>107800790951</v>
      </c>
      <c r="G133" s="5">
        <v>526011484</v>
      </c>
      <c r="I133" s="5">
        <v>107341178674</v>
      </c>
      <c r="J133" s="5">
        <v>-5599826294</v>
      </c>
      <c r="K133" s="5">
        <v>-7076682700</v>
      </c>
      <c r="L133" s="5">
        <v>-58857320074</v>
      </c>
      <c r="M133" s="5">
        <v>-57950879056</v>
      </c>
      <c r="N133" s="5">
        <v>-64690411774</v>
      </c>
      <c r="O133" s="5">
        <v>-51568381153</v>
      </c>
      <c r="P133" s="5">
        <v>-6765703395</v>
      </c>
      <c r="Q133" s="5">
        <v>30501406173</v>
      </c>
    </row>
    <row r="134" spans="3:17" ht="15.5" x14ac:dyDescent="0.35">
      <c r="C134" t="s">
        <v>173</v>
      </c>
      <c r="D134" s="5">
        <v>-2207722203</v>
      </c>
      <c r="E134" s="5">
        <v>126096404</v>
      </c>
      <c r="F134" s="5">
        <v>2781413807</v>
      </c>
      <c r="G134" s="5">
        <v>681468666</v>
      </c>
      <c r="I134" s="5">
        <v>-3892581394</v>
      </c>
      <c r="J134" s="5">
        <v>-5063489996</v>
      </c>
      <c r="K134" s="5">
        <v>15569552325</v>
      </c>
      <c r="L134" s="5">
        <v>68341610879</v>
      </c>
      <c r="M134" s="5">
        <v>16188906953</v>
      </c>
      <c r="N134" s="5">
        <v>-1251061607</v>
      </c>
      <c r="O134" s="5">
        <v>-3066643628</v>
      </c>
      <c r="P134" s="5">
        <v>-24817935655</v>
      </c>
      <c r="Q134" s="5">
        <v>-74931415220</v>
      </c>
    </row>
    <row r="135" spans="3:17" ht="15.5" x14ac:dyDescent="0.35">
      <c r="C135" t="s">
        <v>175</v>
      </c>
      <c r="D135" s="5">
        <v>-2216621624</v>
      </c>
      <c r="E135" s="5">
        <v>-2814305</v>
      </c>
      <c r="F135" s="5">
        <v>-1804476020</v>
      </c>
      <c r="G135" s="5">
        <v>1002057408</v>
      </c>
      <c r="I135" s="5">
        <v>-8743772751</v>
      </c>
      <c r="J135" s="5">
        <v>-7017776304</v>
      </c>
      <c r="K135" s="5">
        <v>-3617488666</v>
      </c>
      <c r="L135" s="5">
        <v>-1075682703</v>
      </c>
      <c r="M135" s="5">
        <v>-6661582052</v>
      </c>
      <c r="N135" s="5">
        <v>-1251061607</v>
      </c>
      <c r="O135" s="5">
        <v>-2456631129</v>
      </c>
      <c r="P135" s="5">
        <v>-10121816655</v>
      </c>
      <c r="Q135" s="5">
        <v>-51160786648</v>
      </c>
    </row>
    <row r="136" spans="3:17" ht="15.5" x14ac:dyDescent="0.35">
      <c r="C136" t="s">
        <v>1525</v>
      </c>
      <c r="P136" s="5">
        <v>-19725869000</v>
      </c>
      <c r="Q136" s="5">
        <v>-23591700000</v>
      </c>
    </row>
    <row r="137" spans="3:17" ht="15.5" x14ac:dyDescent="0.35">
      <c r="C137" t="s">
        <v>417</v>
      </c>
      <c r="Q137" s="5">
        <v>-812500000</v>
      </c>
    </row>
    <row r="138" spans="3:17" ht="15.5" x14ac:dyDescent="0.35">
      <c r="C138" t="s">
        <v>2329</v>
      </c>
      <c r="D138" s="5">
        <v>-103713192</v>
      </c>
      <c r="E138" s="5">
        <v>128910709</v>
      </c>
      <c r="F138" s="5">
        <v>1002266038</v>
      </c>
      <c r="G138" s="5">
        <v>-375633787</v>
      </c>
    </row>
    <row r="139" spans="3:17" ht="15.5" x14ac:dyDescent="0.35">
      <c r="C139" t="s">
        <v>335</v>
      </c>
      <c r="D139" s="5">
        <v>112612613</v>
      </c>
      <c r="F139" s="5">
        <v>3695435312</v>
      </c>
      <c r="G139" s="5">
        <v>55045045</v>
      </c>
      <c r="I139" s="5">
        <v>4963002880</v>
      </c>
      <c r="J139" s="5">
        <v>1954286308</v>
      </c>
      <c r="K139" s="5">
        <v>19187040991</v>
      </c>
      <c r="L139" s="5">
        <v>69417293582</v>
      </c>
      <c r="M139" s="5">
        <v>22850489005</v>
      </c>
      <c r="O139" s="5">
        <v>389987501</v>
      </c>
      <c r="P139" s="5">
        <v>1084750000</v>
      </c>
      <c r="Q139" s="5">
        <v>633571428</v>
      </c>
    </row>
    <row r="140" spans="3:17" ht="15.5" x14ac:dyDescent="0.35">
      <c r="C140" t="s">
        <v>479</v>
      </c>
      <c r="O140" s="5">
        <v>-1000000000</v>
      </c>
      <c r="P140" s="5">
        <v>3945000000</v>
      </c>
    </row>
    <row r="141" spans="3:17" ht="15.5" x14ac:dyDescent="0.35">
      <c r="C141" t="s">
        <v>221</v>
      </c>
    </row>
    <row r="142" spans="3:17" ht="15.5" x14ac:dyDescent="0.35">
      <c r="C142" t="s">
        <v>2330</v>
      </c>
      <c r="F142" s="5">
        <v>-111811523</v>
      </c>
      <c r="I142" s="5">
        <v>-111811523</v>
      </c>
    </row>
    <row r="143" spans="3:17" ht="15.5" x14ac:dyDescent="0.35">
      <c r="C143" t="s">
        <v>189</v>
      </c>
      <c r="D143" s="5">
        <v>10804132050</v>
      </c>
      <c r="E143" s="5">
        <v>11007810830</v>
      </c>
      <c r="F143" s="5">
        <v>107800790951</v>
      </c>
      <c r="G143" s="5">
        <v>526011484</v>
      </c>
      <c r="I143" s="5">
        <v>107341178674</v>
      </c>
      <c r="J143" s="5">
        <v>-5599826294</v>
      </c>
      <c r="K143" s="5">
        <v>-7076682700</v>
      </c>
      <c r="L143" s="5">
        <v>-58857320074</v>
      </c>
      <c r="M143" s="5">
        <v>-57950879056</v>
      </c>
      <c r="N143" s="5">
        <v>-64690411774</v>
      </c>
      <c r="O143" s="5">
        <v>-51568381153</v>
      </c>
      <c r="P143" s="5">
        <v>-6765703395</v>
      </c>
      <c r="Q143" s="5">
        <v>30501406173</v>
      </c>
    </row>
    <row r="144" spans="3:17" ht="15.5" x14ac:dyDescent="0.35">
      <c r="C144" t="s">
        <v>2331</v>
      </c>
      <c r="N144" s="5">
        <v>6372559811</v>
      </c>
      <c r="P144" s="5">
        <v>29125076577</v>
      </c>
      <c r="Q144" s="5">
        <v>72820456276</v>
      </c>
    </row>
    <row r="145" spans="3:17" ht="15.5" x14ac:dyDescent="0.35">
      <c r="C145" t="s">
        <v>1040</v>
      </c>
      <c r="D145" s="5">
        <v>-1500000000</v>
      </c>
      <c r="E145" s="5">
        <v>-1500000000</v>
      </c>
      <c r="F145" s="5">
        <v>-5005913674</v>
      </c>
      <c r="G145" s="5">
        <v>-800335084</v>
      </c>
      <c r="I145" s="5">
        <v>-7857018705</v>
      </c>
      <c r="J145" s="5">
        <v>-11745477724</v>
      </c>
      <c r="K145" s="5">
        <v>-12219085162</v>
      </c>
      <c r="L145" s="5">
        <v>-28037825686</v>
      </c>
      <c r="M145" s="5">
        <v>-15720320007</v>
      </c>
      <c r="N145" s="5">
        <v>-4464057525</v>
      </c>
      <c r="O145" s="5">
        <v>-12080935673</v>
      </c>
      <c r="P145" s="5">
        <v>-13801649728</v>
      </c>
      <c r="Q145" s="5">
        <v>-13274624921</v>
      </c>
    </row>
    <row r="146" spans="3:17" ht="15.5" x14ac:dyDescent="0.35">
      <c r="C146" t="s">
        <v>157</v>
      </c>
      <c r="Q146" s="5">
        <v>30100000000</v>
      </c>
    </row>
    <row r="147" spans="3:17" ht="15.5" x14ac:dyDescent="0.35">
      <c r="C147" t="s">
        <v>2332</v>
      </c>
      <c r="Q147" s="5">
        <v>-7070000000</v>
      </c>
    </row>
    <row r="148" spans="3:17" ht="15.5" x14ac:dyDescent="0.35">
      <c r="C148" t="s">
        <v>2333</v>
      </c>
    </row>
    <row r="149" spans="3:17" ht="15.5" x14ac:dyDescent="0.35">
      <c r="C149" t="s">
        <v>2334</v>
      </c>
      <c r="L149" s="5">
        <v>-889352298</v>
      </c>
      <c r="M149" s="5">
        <v>73072925</v>
      </c>
      <c r="N149" s="5">
        <v>1116537382</v>
      </c>
      <c r="O149" s="5">
        <v>16183533120</v>
      </c>
    </row>
    <row r="150" spans="3:17" ht="15.5" x14ac:dyDescent="0.35">
      <c r="C150" t="s">
        <v>2335</v>
      </c>
      <c r="D150" s="5">
        <v>-559293409</v>
      </c>
      <c r="E150" s="5">
        <v>-153299372</v>
      </c>
      <c r="F150" s="5">
        <v>1005414112</v>
      </c>
      <c r="G150" s="5">
        <v>-731790142</v>
      </c>
      <c r="I150" s="5">
        <v>-23054955</v>
      </c>
      <c r="J150" s="5">
        <v>-875000000</v>
      </c>
      <c r="K150" s="5">
        <v>-56660000</v>
      </c>
      <c r="L150" s="5">
        <v>-2743361244</v>
      </c>
      <c r="M150" s="5">
        <v>-3397650982</v>
      </c>
      <c r="N150" s="5">
        <v>-3218972441</v>
      </c>
      <c r="O150" s="5">
        <v>-1772515132</v>
      </c>
    </row>
    <row r="151" spans="3:17" ht="15.5" x14ac:dyDescent="0.35">
      <c r="C151" t="s">
        <v>1493</v>
      </c>
      <c r="D151" s="5">
        <v>16488153404</v>
      </c>
      <c r="E151" s="5">
        <v>-16488153404</v>
      </c>
      <c r="F151" s="5">
        <v>-96458864772</v>
      </c>
      <c r="G151" s="5">
        <v>4832872</v>
      </c>
      <c r="I151" s="5">
        <v>-96458864772</v>
      </c>
      <c r="K151" s="5">
        <v>-160310005</v>
      </c>
      <c r="L151" s="5">
        <v>-687251659</v>
      </c>
      <c r="M151" s="5">
        <v>-3218213616</v>
      </c>
      <c r="N151" s="5">
        <v>-13730365700</v>
      </c>
      <c r="O151" s="5">
        <v>-25624944537</v>
      </c>
      <c r="P151" s="5">
        <v>-18076382293</v>
      </c>
      <c r="Q151" s="5">
        <v>-27224846272</v>
      </c>
    </row>
    <row r="152" spans="3:17" ht="15.5" x14ac:dyDescent="0.35">
      <c r="C152" t="s">
        <v>2336</v>
      </c>
      <c r="F152" s="5">
        <v>-5177000000</v>
      </c>
      <c r="I152" s="5">
        <v>-5177000000</v>
      </c>
    </row>
    <row r="153" spans="3:17" ht="15.5" x14ac:dyDescent="0.35">
      <c r="C153" t="s">
        <v>2337</v>
      </c>
    </row>
    <row r="154" spans="3:17" ht="15.5" x14ac:dyDescent="0.35">
      <c r="C154" t="s">
        <v>2338</v>
      </c>
      <c r="P154" s="5">
        <v>41400000000</v>
      </c>
    </row>
    <row r="155" spans="3:17" ht="15.5" x14ac:dyDescent="0.35">
      <c r="C155" t="s">
        <v>2339</v>
      </c>
      <c r="P155" s="5">
        <v>-2974091152</v>
      </c>
      <c r="Q155" s="5">
        <v>-4000000000</v>
      </c>
    </row>
    <row r="156" spans="3:17" ht="15.5" x14ac:dyDescent="0.35">
      <c r="C156" t="s">
        <v>564</v>
      </c>
      <c r="D156" s="5">
        <v>944006454</v>
      </c>
      <c r="F156" s="5">
        <v>2885572686</v>
      </c>
      <c r="G156" s="5">
        <v>-1695585085</v>
      </c>
      <c r="I156" s="5">
        <v>-564482269</v>
      </c>
      <c r="J156" s="5">
        <v>-3773515774</v>
      </c>
      <c r="K156" s="5">
        <v>-5894916385</v>
      </c>
      <c r="L156" s="5">
        <v>-15821472079</v>
      </c>
      <c r="M156" s="5">
        <v>-29582174644</v>
      </c>
      <c r="N156" s="5">
        <v>-11476025749</v>
      </c>
      <c r="O156" s="5">
        <v>-22452549303</v>
      </c>
      <c r="P156" s="5">
        <v>-28563670388</v>
      </c>
      <c r="Q156" s="5">
        <v>-260053703</v>
      </c>
    </row>
    <row r="157" spans="3:17" ht="15.5" x14ac:dyDescent="0.35">
      <c r="C157" t="s">
        <v>190</v>
      </c>
      <c r="D157" s="5">
        <v>-4568734399</v>
      </c>
      <c r="E157" s="5">
        <v>29149263606</v>
      </c>
      <c r="F157" s="5">
        <v>210551582599</v>
      </c>
      <c r="G157" s="5">
        <v>3748888923</v>
      </c>
      <c r="I157" s="5">
        <v>217421599375</v>
      </c>
      <c r="J157" s="5">
        <v>10794167204</v>
      </c>
      <c r="K157" s="5">
        <v>11254288852</v>
      </c>
      <c r="L157" s="5">
        <v>-10678057108</v>
      </c>
      <c r="M157" s="5">
        <v>-6105592732</v>
      </c>
      <c r="N157" s="5">
        <v>-39290087552</v>
      </c>
      <c r="O157" s="5">
        <v>-5820969628</v>
      </c>
      <c r="P157" s="5">
        <v>-13874986411</v>
      </c>
      <c r="Q157" s="5">
        <v>-20589525207</v>
      </c>
    </row>
    <row r="158" spans="3:17" ht="15.5" x14ac:dyDescent="0.35">
      <c r="C158" t="s">
        <v>226</v>
      </c>
      <c r="D158" s="5">
        <v>-2803066022</v>
      </c>
      <c r="E158" s="5">
        <v>4844157358</v>
      </c>
      <c r="F158" s="5">
        <v>-3832964045</v>
      </c>
      <c r="G158" s="5">
        <v>4614474690</v>
      </c>
      <c r="I158" s="5">
        <v>295484339</v>
      </c>
      <c r="J158" s="5">
        <v>-221222882</v>
      </c>
      <c r="K158" s="5">
        <v>-1217879495</v>
      </c>
      <c r="L158" s="5">
        <v>1547604240</v>
      </c>
      <c r="M158" s="5">
        <v>-1426027870</v>
      </c>
      <c r="N158" s="5">
        <v>214432201</v>
      </c>
      <c r="O158" s="5">
        <v>133207246</v>
      </c>
      <c r="P158" s="5">
        <v>-2674563031</v>
      </c>
      <c r="Q158" s="5">
        <v>328500390</v>
      </c>
    </row>
    <row r="159" spans="3:17" ht="15.5" x14ac:dyDescent="0.35">
      <c r="C159" t="s">
        <v>227</v>
      </c>
      <c r="E159" s="5">
        <v>1269870447</v>
      </c>
      <c r="I159" s="5">
        <v>974386108</v>
      </c>
      <c r="J159" s="5">
        <v>1195608990</v>
      </c>
      <c r="K159" s="5">
        <v>2413488485</v>
      </c>
      <c r="L159" s="5">
        <v>865884245</v>
      </c>
      <c r="M159" s="5">
        <v>2291779063</v>
      </c>
      <c r="N159" s="5">
        <v>2077218406</v>
      </c>
      <c r="O159" s="5">
        <v>1944574340</v>
      </c>
      <c r="P159" s="5">
        <v>4618226762</v>
      </c>
      <c r="Q159" s="5">
        <v>4289611460</v>
      </c>
    </row>
    <row r="160" spans="3:17" ht="15.5" x14ac:dyDescent="0.35">
      <c r="C160" t="s">
        <v>225</v>
      </c>
      <c r="M160" s="5">
        <v>133052</v>
      </c>
      <c r="N160" s="5">
        <v>128456</v>
      </c>
      <c r="O160" s="5">
        <v>-563180</v>
      </c>
      <c r="P160" s="5">
        <v>910608</v>
      </c>
      <c r="Q160" s="5">
        <v>114912</v>
      </c>
    </row>
    <row r="161" spans="2:17" ht="15.5" x14ac:dyDescent="0.35">
      <c r="C161" t="s">
        <v>229</v>
      </c>
      <c r="D161" s="5">
        <v>-2803066022</v>
      </c>
      <c r="E161" s="5">
        <v>6114027805</v>
      </c>
      <c r="F161" s="5">
        <v>-3832964045</v>
      </c>
      <c r="G161" s="5">
        <v>4614474690</v>
      </c>
      <c r="I161" s="5">
        <v>1269870447</v>
      </c>
      <c r="J161" s="5">
        <v>974386108</v>
      </c>
      <c r="K161" s="5">
        <v>1195608990</v>
      </c>
      <c r="L161" s="5">
        <v>2413488485</v>
      </c>
      <c r="M161" s="5">
        <v>865884245</v>
      </c>
      <c r="N161" s="5">
        <v>2291779063</v>
      </c>
      <c r="O161" s="5">
        <v>2077218406</v>
      </c>
      <c r="P161" s="5">
        <v>1944574339</v>
      </c>
      <c r="Q161" s="5">
        <v>4618226762</v>
      </c>
    </row>
    <row r="163" spans="2:17" ht="15.5" x14ac:dyDescent="0.35">
      <c r="B163" t="s">
        <v>230</v>
      </c>
      <c r="C163" t="s">
        <v>12</v>
      </c>
      <c r="D163" s="5">
        <v>650000000</v>
      </c>
      <c r="E163" s="5">
        <v>650000000</v>
      </c>
      <c r="F163" s="5">
        <v>650000000</v>
      </c>
      <c r="G163" s="5">
        <v>650000000</v>
      </c>
      <c r="I163" s="5">
        <v>650000000</v>
      </c>
      <c r="J163" s="5">
        <v>650000000</v>
      </c>
      <c r="K163" s="5">
        <v>650000000</v>
      </c>
      <c r="L163" s="5">
        <v>650000000</v>
      </c>
      <c r="M163" s="5">
        <v>650000000</v>
      </c>
      <c r="N163" s="5">
        <v>650000000</v>
      </c>
      <c r="O163" s="5">
        <v>650000000</v>
      </c>
      <c r="P163" s="5">
        <v>650000000</v>
      </c>
      <c r="Q163" s="5">
        <v>500000000</v>
      </c>
    </row>
    <row r="164" spans="2:17" ht="15.5" x14ac:dyDescent="0.35">
      <c r="C164" t="s">
        <v>231</v>
      </c>
      <c r="D164" s="6">
        <v>16.329999999999998</v>
      </c>
      <c r="E164" s="6">
        <v>-3.46</v>
      </c>
      <c r="F164" s="5">
        <v>-34</v>
      </c>
      <c r="G164" s="6">
        <v>1.82</v>
      </c>
    </row>
    <row r="165" spans="2:17" ht="15.5" x14ac:dyDescent="0.35">
      <c r="C165" t="s">
        <v>232</v>
      </c>
      <c r="D165" s="6">
        <v>35.21</v>
      </c>
      <c r="E165" s="6">
        <v>-174.86</v>
      </c>
      <c r="F165" s="6">
        <v>-10.88</v>
      </c>
      <c r="G165" s="6">
        <v>83.52</v>
      </c>
    </row>
    <row r="166" spans="2:17" ht="15.5" x14ac:dyDescent="0.35">
      <c r="C166" t="s">
        <v>67</v>
      </c>
      <c r="D166" s="6">
        <v>3.08</v>
      </c>
      <c r="E166" s="6">
        <v>5.38</v>
      </c>
      <c r="F166" s="6">
        <v>3.08</v>
      </c>
      <c r="G166" s="6">
        <v>1.51</v>
      </c>
    </row>
    <row r="167" spans="2:17" ht="15.5" x14ac:dyDescent="0.35">
      <c r="C167" t="s">
        <v>233</v>
      </c>
      <c r="D167" s="5">
        <v>13880000000</v>
      </c>
      <c r="E167" s="5">
        <v>500000000</v>
      </c>
      <c r="F167" s="5">
        <v>9340000000</v>
      </c>
      <c r="G167" s="5">
        <v>4550000000</v>
      </c>
    </row>
    <row r="168" spans="2:17" ht="15.5" x14ac:dyDescent="0.35">
      <c r="C168" t="s">
        <v>234</v>
      </c>
      <c r="D168" s="6">
        <v>6.0199999999999997E-2</v>
      </c>
      <c r="E168" s="6">
        <v>-1.3100000000000001E-2</v>
      </c>
      <c r="F168" s="6">
        <v>-0.1148</v>
      </c>
      <c r="G168" s="6">
        <v>4.6999999999999993E-3</v>
      </c>
    </row>
    <row r="169" spans="2:17" ht="15.5" x14ac:dyDescent="0.35">
      <c r="C169" t="s">
        <v>235</v>
      </c>
      <c r="D169" s="6">
        <v>-0.2422</v>
      </c>
      <c r="E169" s="6">
        <v>4.1299999999999996E-2</v>
      </c>
      <c r="F169" s="6">
        <v>0.42359999999999998</v>
      </c>
      <c r="G169" s="6">
        <v>-3.8199999999999998E-2</v>
      </c>
    </row>
    <row r="170" spans="2:17" ht="15.5" x14ac:dyDescent="0.35">
      <c r="C170" t="s">
        <v>236</v>
      </c>
      <c r="D170" s="6">
        <v>0.13200000000000001</v>
      </c>
      <c r="E170" s="6">
        <v>-1.3000000000000001E-2</v>
      </c>
      <c r="F170" s="6">
        <v>0.13400000000000001</v>
      </c>
      <c r="G170" s="6">
        <v>3.2951999999999999</v>
      </c>
    </row>
    <row r="171" spans="2:17" ht="15.5" x14ac:dyDescent="0.35">
      <c r="C171" t="s">
        <v>237</v>
      </c>
      <c r="D171" s="6">
        <v>7.12</v>
      </c>
      <c r="E171" s="6">
        <v>-70.17</v>
      </c>
      <c r="F171" s="6">
        <v>0.98</v>
      </c>
      <c r="G171" s="5">
        <v>2</v>
      </c>
    </row>
    <row r="172" spans="2:17" ht="15.5" x14ac:dyDescent="0.35">
      <c r="C172" t="s">
        <v>443</v>
      </c>
      <c r="D172" s="5">
        <v>-43000000000</v>
      </c>
      <c r="E172" s="5">
        <v>-53000000000</v>
      </c>
      <c r="F172" s="5">
        <v>-51000000000</v>
      </c>
      <c r="G172" s="5">
        <v>-30000000000</v>
      </c>
    </row>
    <row r="173" spans="2:17" ht="15.5" x14ac:dyDescent="0.35">
      <c r="C173" t="s">
        <v>238</v>
      </c>
      <c r="D173" s="6">
        <v>-8.52</v>
      </c>
      <c r="E173" s="6">
        <v>-7.23</v>
      </c>
      <c r="F173" s="6">
        <v>-4.6100000000000003</v>
      </c>
      <c r="G173" s="6">
        <v>-3.19</v>
      </c>
    </row>
    <row r="174" spans="2:17" ht="15.5" x14ac:dyDescent="0.35">
      <c r="C174" t="s">
        <v>239</v>
      </c>
      <c r="D174" s="6">
        <v>-67.45</v>
      </c>
      <c r="E174" s="6">
        <v>-83.7</v>
      </c>
      <c r="F174" s="6">
        <v>-80.260000000000005</v>
      </c>
      <c r="G174" s="6">
        <v>-47.59</v>
      </c>
    </row>
    <row r="175" spans="2:17" ht="15.5" x14ac:dyDescent="0.35">
      <c r="C175" t="s">
        <v>240</v>
      </c>
      <c r="D175" s="6">
        <v>-8.52</v>
      </c>
      <c r="E175" s="6">
        <v>-7.23</v>
      </c>
      <c r="F175" s="6">
        <v>-4.6100000000000003</v>
      </c>
      <c r="G175" s="6">
        <v>-3.19</v>
      </c>
    </row>
    <row r="176" spans="2:17" ht="15.5" x14ac:dyDescent="0.35">
      <c r="C176" t="s">
        <v>241</v>
      </c>
      <c r="D176" s="6">
        <v>-67.45</v>
      </c>
      <c r="E176" s="6">
        <v>-83.7</v>
      </c>
      <c r="F176" s="6">
        <v>-80.260000000000005</v>
      </c>
      <c r="G176" s="6">
        <v>-47.59</v>
      </c>
    </row>
    <row r="177" spans="3:17" ht="15.5" x14ac:dyDescent="0.35">
      <c r="C177" t="s">
        <v>242</v>
      </c>
      <c r="D177" s="5">
        <v>15000000000</v>
      </c>
      <c r="E177" s="5">
        <v>7000000000</v>
      </c>
      <c r="F177" s="5">
        <v>6000000000</v>
      </c>
      <c r="G177" s="5">
        <v>68000000000</v>
      </c>
    </row>
    <row r="178" spans="3:17" ht="15.5" x14ac:dyDescent="0.35">
      <c r="C178" t="s">
        <v>243</v>
      </c>
      <c r="D178" s="5">
        <v>42000000000</v>
      </c>
      <c r="E178" s="5">
        <v>52000000000</v>
      </c>
      <c r="F178" s="5">
        <v>54000000000</v>
      </c>
    </row>
    <row r="179" spans="3:17" ht="15.5" x14ac:dyDescent="0.35">
      <c r="C179" t="s">
        <v>306</v>
      </c>
      <c r="D179" s="5">
        <v>-44000000000</v>
      </c>
      <c r="E179" s="5">
        <v>-54000000000</v>
      </c>
      <c r="F179" s="5">
        <v>-52000000000</v>
      </c>
      <c r="G179" s="5">
        <v>-31000000000</v>
      </c>
    </row>
    <row r="180" spans="3:17" ht="15.5" x14ac:dyDescent="0.35">
      <c r="C180" t="s">
        <v>24</v>
      </c>
      <c r="D180" s="5">
        <v>57000000000</v>
      </c>
      <c r="E180" s="5">
        <v>58000000000</v>
      </c>
      <c r="F180" s="5">
        <v>60000000000</v>
      </c>
      <c r="G180" s="5">
        <v>68000000000</v>
      </c>
    </row>
    <row r="181" spans="3:17" ht="15.5" x14ac:dyDescent="0.35">
      <c r="C181" t="s">
        <v>21</v>
      </c>
      <c r="D181" s="5">
        <v>54000000000</v>
      </c>
      <c r="E181" s="5">
        <v>52000000000</v>
      </c>
      <c r="F181" s="5">
        <v>59000000000</v>
      </c>
      <c r="G181" s="5">
        <v>63000000000</v>
      </c>
    </row>
    <row r="182" spans="3:17" ht="15.5" x14ac:dyDescent="0.35">
      <c r="C182" t="s">
        <v>245</v>
      </c>
      <c r="D182" s="5">
        <v>-27000000000</v>
      </c>
      <c r="E182" s="5">
        <v>-22000000000</v>
      </c>
      <c r="F182" s="5">
        <v>-43000000000</v>
      </c>
      <c r="G182" s="5">
        <v>-205000000000</v>
      </c>
    </row>
    <row r="183" spans="3:17" ht="15.5" x14ac:dyDescent="0.35">
      <c r="C183" t="s">
        <v>246</v>
      </c>
      <c r="D183" s="5">
        <v>-11000000000</v>
      </c>
      <c r="E183" s="5">
        <v>-6000000000</v>
      </c>
      <c r="F183" s="5">
        <v>-114000000000</v>
      </c>
      <c r="G183" s="5">
        <v>3000000000</v>
      </c>
    </row>
    <row r="184" spans="3:17" ht="15.5" x14ac:dyDescent="0.35">
      <c r="C184" t="s">
        <v>247</v>
      </c>
      <c r="D184" s="5">
        <v>-2000000000</v>
      </c>
      <c r="E184" s="5">
        <v>0</v>
      </c>
      <c r="F184" s="5">
        <v>-2000000000</v>
      </c>
      <c r="G184" s="5">
        <v>1000000000</v>
      </c>
    </row>
    <row r="185" spans="3:17" ht="15.5" x14ac:dyDescent="0.35">
      <c r="C185" t="s">
        <v>13</v>
      </c>
      <c r="D185" s="5">
        <v>-14000000000</v>
      </c>
      <c r="E185" s="5">
        <v>-6000000000</v>
      </c>
      <c r="F185" s="5">
        <v>-116000000000</v>
      </c>
      <c r="G185" s="5">
        <v>4000000000</v>
      </c>
    </row>
    <row r="186" spans="3:17" ht="15.5" x14ac:dyDescent="0.35">
      <c r="C186" t="s">
        <v>16</v>
      </c>
      <c r="D186" s="6">
        <v>-20.95</v>
      </c>
      <c r="E186" s="6">
        <v>-9.68</v>
      </c>
      <c r="F186" s="6">
        <v>-178.8</v>
      </c>
      <c r="G186" s="6">
        <v>6.78</v>
      </c>
    </row>
    <row r="187" spans="3:17" ht="15.5" x14ac:dyDescent="0.35">
      <c r="C187" t="s">
        <v>52</v>
      </c>
      <c r="I187" s="6">
        <v>-29.64</v>
      </c>
      <c r="J187" s="6">
        <v>-46.44</v>
      </c>
      <c r="K187" s="6">
        <v>0.85</v>
      </c>
      <c r="L187" s="6">
        <v>-115.03</v>
      </c>
      <c r="M187" s="6">
        <v>-48.03</v>
      </c>
      <c r="N187" s="6">
        <v>-26.67</v>
      </c>
      <c r="O187" s="6">
        <v>-6.04</v>
      </c>
      <c r="P187" s="6">
        <v>-17.399999999999999</v>
      </c>
      <c r="Q187" s="6">
        <v>-20.53</v>
      </c>
    </row>
    <row r="188" spans="3:17" ht="15.5" x14ac:dyDescent="0.35">
      <c r="C188" t="s">
        <v>66</v>
      </c>
      <c r="I188" s="6">
        <v>-12.48</v>
      </c>
      <c r="J188" s="6">
        <v>-2.8</v>
      </c>
      <c r="K188" s="6">
        <v>197.65</v>
      </c>
      <c r="L188" s="6">
        <v>-10.26</v>
      </c>
      <c r="M188" s="6">
        <v>-37.270000000000003</v>
      </c>
      <c r="N188" s="6">
        <v>-146.22999999999999</v>
      </c>
      <c r="O188" s="6">
        <v>-670.53</v>
      </c>
      <c r="P188" s="6">
        <v>-117.24</v>
      </c>
      <c r="Q188" s="5">
        <v>0</v>
      </c>
    </row>
    <row r="189" spans="3:17" ht="15.5" x14ac:dyDescent="0.35">
      <c r="C189" t="s">
        <v>69</v>
      </c>
      <c r="I189" s="6">
        <v>0.91</v>
      </c>
      <c r="J189" s="6">
        <v>0.3</v>
      </c>
      <c r="K189" s="6">
        <v>0.39</v>
      </c>
      <c r="L189" s="6">
        <v>2.72</v>
      </c>
      <c r="M189" s="6">
        <v>4.21</v>
      </c>
      <c r="N189" s="6">
        <v>9.92</v>
      </c>
      <c r="O189" s="6">
        <v>6.51</v>
      </c>
      <c r="P189" s="6">
        <v>4.17</v>
      </c>
      <c r="Q189" s="5">
        <v>0</v>
      </c>
    </row>
    <row r="190" spans="3:17" ht="15.5" x14ac:dyDescent="0.35">
      <c r="C190" t="s">
        <v>248</v>
      </c>
      <c r="I190" s="5">
        <v>26410000000</v>
      </c>
      <c r="J190" s="5">
        <v>40000000</v>
      </c>
      <c r="K190" s="5">
        <v>47510000000</v>
      </c>
      <c r="L190" s="5">
        <v>13180000000</v>
      </c>
      <c r="M190" s="5">
        <v>20940000000</v>
      </c>
      <c r="N190" s="5">
        <v>41790000000</v>
      </c>
      <c r="O190" s="5">
        <v>64860000000</v>
      </c>
      <c r="P190" s="5">
        <v>44910000000</v>
      </c>
    </row>
    <row r="191" spans="3:17" ht="15.5" x14ac:dyDescent="0.35">
      <c r="C191" t="s">
        <v>249</v>
      </c>
      <c r="I191" s="6">
        <v>-0.10009999999999999</v>
      </c>
      <c r="J191" s="6">
        <v>-0.11539999999999999</v>
      </c>
      <c r="K191" s="6">
        <v>1.9E-3</v>
      </c>
      <c r="L191" s="6">
        <v>-0.24079999999999999</v>
      </c>
      <c r="M191" s="6">
        <v>-7.51E-2</v>
      </c>
      <c r="N191" s="6">
        <v>-3.8199999999999998E-2</v>
      </c>
      <c r="O191" s="6">
        <v>-8.199999999999999E-3</v>
      </c>
      <c r="P191" s="6">
        <v>-2.3599999999999999E-2</v>
      </c>
      <c r="Q191" s="6">
        <v>-2.2700000000000001E-2</v>
      </c>
    </row>
    <row r="192" spans="3:17" ht="15.5" x14ac:dyDescent="0.35">
      <c r="C192" t="s">
        <v>250</v>
      </c>
      <c r="I192" s="6">
        <v>0.36939999999999995</v>
      </c>
      <c r="J192" s="6">
        <v>0.8970999999999999</v>
      </c>
      <c r="K192" s="6">
        <v>2.7799999999999998E-2</v>
      </c>
      <c r="L192" s="6">
        <v>-3.9937</v>
      </c>
      <c r="M192" s="6">
        <v>-0.33729999999999999</v>
      </c>
      <c r="N192" s="6">
        <v>-0.14180000000000001</v>
      </c>
      <c r="O192" s="6">
        <v>-2.81E-2</v>
      </c>
      <c r="P192" s="6">
        <v>-8.1000000000000003E-2</v>
      </c>
      <c r="Q192" s="6">
        <v>-8.4600000000000009E-2</v>
      </c>
    </row>
    <row r="193" spans="3:17" ht="15.5" x14ac:dyDescent="0.35">
      <c r="C193" t="s">
        <v>251</v>
      </c>
      <c r="I193" s="6">
        <v>0.27829999999999999</v>
      </c>
      <c r="J193" s="6">
        <v>-0.21129999999999999</v>
      </c>
      <c r="K193" s="6">
        <v>0.5625</v>
      </c>
      <c r="L193" s="6">
        <v>-3.39E-2</v>
      </c>
      <c r="M193" s="6">
        <v>-2.5399999999999999E-2</v>
      </c>
      <c r="N193" s="6">
        <v>4.6399999999999997E-2</v>
      </c>
      <c r="O193" s="6">
        <v>0.12039999999999999</v>
      </c>
      <c r="P193" s="6">
        <v>5.5500000000000001E-2</v>
      </c>
      <c r="Q193" s="6">
        <v>0.1242</v>
      </c>
    </row>
    <row r="194" spans="3:17" ht="15.5" x14ac:dyDescent="0.35">
      <c r="C194" t="s">
        <v>252</v>
      </c>
      <c r="P194" s="6">
        <v>0.83</v>
      </c>
      <c r="Q194" s="6">
        <v>0.88</v>
      </c>
    </row>
    <row r="195" spans="3:17" ht="15.5" x14ac:dyDescent="0.35">
      <c r="C195" t="s">
        <v>63</v>
      </c>
      <c r="I195" s="6">
        <v>-4.6100000000000003</v>
      </c>
      <c r="J195" s="6">
        <v>-2.5099999999999998</v>
      </c>
      <c r="K195" s="6">
        <v>5.51</v>
      </c>
      <c r="L195" s="6">
        <v>40.97</v>
      </c>
      <c r="M195" s="6">
        <v>12.57</v>
      </c>
      <c r="N195" s="6">
        <v>20.74</v>
      </c>
      <c r="O195" s="6">
        <v>18.829999999999998</v>
      </c>
      <c r="P195" s="6">
        <v>9.49</v>
      </c>
      <c r="Q195" s="5">
        <v>0</v>
      </c>
    </row>
    <row r="196" spans="3:17" ht="15.5" x14ac:dyDescent="0.35">
      <c r="C196" t="s">
        <v>60</v>
      </c>
      <c r="I196" s="6">
        <v>-80.260000000000005</v>
      </c>
      <c r="J196" s="6">
        <v>-51.76</v>
      </c>
      <c r="K196" s="6">
        <v>30.51</v>
      </c>
      <c r="L196" s="6">
        <v>28.8</v>
      </c>
      <c r="M196" s="6">
        <v>142.4</v>
      </c>
      <c r="N196" s="6">
        <v>188.03</v>
      </c>
      <c r="O196" s="6">
        <v>215.09</v>
      </c>
      <c r="P196" s="6">
        <v>214.95</v>
      </c>
      <c r="Q196" s="6">
        <v>242.77</v>
      </c>
    </row>
    <row r="197" spans="3:17" ht="15.5" x14ac:dyDescent="0.35">
      <c r="C197" t="s">
        <v>253</v>
      </c>
      <c r="I197" s="6">
        <v>-4.6100000000000003</v>
      </c>
      <c r="J197" s="6">
        <v>-2.5099999999999998</v>
      </c>
      <c r="K197" s="6">
        <v>5.51</v>
      </c>
      <c r="L197" s="6">
        <v>40.97</v>
      </c>
      <c r="M197" s="6">
        <v>12.57</v>
      </c>
      <c r="N197" s="6">
        <v>20.74</v>
      </c>
      <c r="O197" s="6">
        <v>18.829999999999998</v>
      </c>
      <c r="P197" s="6">
        <v>9.49</v>
      </c>
      <c r="Q197" s="5">
        <v>0</v>
      </c>
    </row>
    <row r="198" spans="3:17" ht="15.5" x14ac:dyDescent="0.35">
      <c r="C198" t="s">
        <v>254</v>
      </c>
      <c r="I198" s="6">
        <v>-80.260000000000005</v>
      </c>
      <c r="J198" s="6">
        <v>-51.76</v>
      </c>
      <c r="K198" s="6">
        <v>30.51</v>
      </c>
      <c r="L198" s="6">
        <v>28.8</v>
      </c>
      <c r="M198" s="6">
        <v>142.4</v>
      </c>
      <c r="N198" s="6">
        <v>188.03</v>
      </c>
      <c r="O198" s="6">
        <v>215.09</v>
      </c>
      <c r="P198" s="6">
        <v>214.95</v>
      </c>
      <c r="Q198" s="6">
        <v>242.77</v>
      </c>
    </row>
    <row r="199" spans="3:17" ht="15.5" x14ac:dyDescent="0.35">
      <c r="C199" t="s">
        <v>255</v>
      </c>
      <c r="I199" s="5">
        <v>6000000000</v>
      </c>
      <c r="J199" s="5">
        <v>71000000000</v>
      </c>
      <c r="K199" s="5">
        <v>95000000000</v>
      </c>
      <c r="L199" s="5">
        <v>130000000000</v>
      </c>
      <c r="M199" s="5">
        <v>223000000000</v>
      </c>
      <c r="N199" s="5">
        <v>152000000000</v>
      </c>
      <c r="O199" s="5">
        <v>155000000000</v>
      </c>
      <c r="P199" s="5">
        <v>167000000000</v>
      </c>
      <c r="Q199" s="5">
        <v>139000000000</v>
      </c>
    </row>
    <row r="200" spans="3:17" ht="15.5" x14ac:dyDescent="0.35">
      <c r="C200" t="s">
        <v>256</v>
      </c>
      <c r="I200" s="5">
        <v>54000000000</v>
      </c>
      <c r="K200" s="5">
        <v>1000000000</v>
      </c>
      <c r="L200" s="5">
        <v>24000000000</v>
      </c>
      <c r="M200" s="5">
        <v>12000000000</v>
      </c>
      <c r="N200" s="5">
        <v>124000000000</v>
      </c>
      <c r="O200" s="5">
        <v>119000000000</v>
      </c>
      <c r="P200" s="5">
        <v>135000000000</v>
      </c>
      <c r="Q200" s="5">
        <v>137000000000</v>
      </c>
    </row>
    <row r="201" spans="3:17" ht="15.5" x14ac:dyDescent="0.35">
      <c r="C201" t="s">
        <v>26</v>
      </c>
      <c r="I201" s="5">
        <v>60000000000</v>
      </c>
      <c r="J201" s="5">
        <v>71000000000</v>
      </c>
      <c r="K201" s="5">
        <v>96000000000</v>
      </c>
      <c r="L201" s="5">
        <v>154000000000</v>
      </c>
      <c r="M201" s="5">
        <v>235000000000</v>
      </c>
      <c r="N201" s="5">
        <v>276000000000</v>
      </c>
      <c r="O201" s="5">
        <v>274000000000</v>
      </c>
      <c r="P201" s="5">
        <v>302000000000</v>
      </c>
      <c r="Q201" s="5">
        <v>276000000000</v>
      </c>
    </row>
    <row r="202" spans="3:17" ht="15.5" x14ac:dyDescent="0.35">
      <c r="C202" t="s">
        <v>23</v>
      </c>
      <c r="I202" s="5">
        <v>59000000000</v>
      </c>
      <c r="J202" s="5">
        <v>70000000000</v>
      </c>
      <c r="K202" s="5">
        <v>95000000000</v>
      </c>
      <c r="L202" s="5">
        <v>151000000000</v>
      </c>
      <c r="M202" s="5">
        <v>234000000000</v>
      </c>
      <c r="N202" s="5">
        <v>274000000000</v>
      </c>
      <c r="O202" s="5">
        <v>272000000000</v>
      </c>
      <c r="P202" s="5">
        <v>300000000000</v>
      </c>
      <c r="Q202" s="5">
        <v>272000000000</v>
      </c>
    </row>
    <row r="203" spans="3:17" ht="15.5" x14ac:dyDescent="0.35">
      <c r="C203" t="s">
        <v>257</v>
      </c>
      <c r="I203" s="5">
        <v>-43000000000</v>
      </c>
      <c r="J203" s="5">
        <v>-208000000000</v>
      </c>
      <c r="K203" s="5">
        <v>-200000000000</v>
      </c>
      <c r="L203" s="5">
        <v>-205000000000</v>
      </c>
      <c r="M203" s="5">
        <v>-257000000000</v>
      </c>
      <c r="N203" s="5">
        <v>-149000000000</v>
      </c>
      <c r="O203" s="5">
        <v>-129000000000</v>
      </c>
      <c r="P203" s="5">
        <v>-124000000000</v>
      </c>
      <c r="Q203" s="5">
        <v>-126000000000</v>
      </c>
    </row>
    <row r="204" spans="3:17" ht="15.5" x14ac:dyDescent="0.35">
      <c r="C204" t="s">
        <v>258</v>
      </c>
      <c r="I204" s="5">
        <v>-103000000000</v>
      </c>
      <c r="J204" s="5">
        <v>10000000000</v>
      </c>
      <c r="K204" s="5">
        <v>-10000000000</v>
      </c>
      <c r="L204" s="5">
        <v>-8000000000</v>
      </c>
      <c r="M204" s="5">
        <v>40000000000</v>
      </c>
      <c r="N204" s="5">
        <v>66000000000</v>
      </c>
      <c r="O204" s="5">
        <v>55000000000</v>
      </c>
      <c r="P204" s="5">
        <v>29000000000</v>
      </c>
      <c r="Q204" s="5">
        <v>45000000000</v>
      </c>
    </row>
    <row r="205" spans="3:17" ht="15.5" x14ac:dyDescent="0.35">
      <c r="C205" t="s">
        <v>259</v>
      </c>
      <c r="I205" s="5">
        <v>-9000000000</v>
      </c>
      <c r="J205" s="5">
        <v>-7000000000</v>
      </c>
      <c r="K205" s="5">
        <v>-4000000000</v>
      </c>
      <c r="L205" s="5">
        <v>-1000000000</v>
      </c>
      <c r="M205" s="5">
        <v>-7000000000</v>
      </c>
      <c r="N205" s="5">
        <v>-1000000000</v>
      </c>
      <c r="O205" s="5">
        <v>-2000000000</v>
      </c>
      <c r="P205" s="5">
        <v>-10000000000</v>
      </c>
      <c r="Q205" s="5">
        <v>-52000000000</v>
      </c>
    </row>
    <row r="206" spans="3:17" ht="15.5" x14ac:dyDescent="0.35">
      <c r="C206" t="s">
        <v>15</v>
      </c>
      <c r="I206" s="5">
        <v>-112000000000</v>
      </c>
      <c r="J206" s="5">
        <v>3000000000</v>
      </c>
      <c r="K206" s="5">
        <v>-13000000000</v>
      </c>
      <c r="L206" s="5">
        <v>-9000000000</v>
      </c>
      <c r="M206" s="5">
        <v>34000000000</v>
      </c>
      <c r="N206" s="5">
        <v>65000000000</v>
      </c>
      <c r="O206" s="5">
        <v>52000000000</v>
      </c>
      <c r="P206" s="5">
        <v>19000000000</v>
      </c>
      <c r="Q206" s="5">
        <v>-7000000000</v>
      </c>
    </row>
    <row r="207" spans="3:17" ht="15.5" x14ac:dyDescent="0.35">
      <c r="C207" t="s">
        <v>17</v>
      </c>
      <c r="I207" s="6">
        <v>-172.15</v>
      </c>
      <c r="J207" s="6">
        <v>5.27</v>
      </c>
      <c r="K207" s="6">
        <v>-20.5</v>
      </c>
      <c r="L207" s="6">
        <v>-13.87</v>
      </c>
      <c r="M207" s="6">
        <v>51.81</v>
      </c>
      <c r="N207" s="6">
        <v>99.85</v>
      </c>
      <c r="O207" s="6">
        <v>80.48</v>
      </c>
      <c r="P207" s="6">
        <v>28.9</v>
      </c>
      <c r="Q207" s="6">
        <v>-14.43</v>
      </c>
    </row>
    <row r="209" spans="2:17" ht="15.5" x14ac:dyDescent="0.35">
      <c r="B209" t="s">
        <v>260</v>
      </c>
      <c r="C209" t="s">
        <v>261</v>
      </c>
      <c r="D209" s="5">
        <v>11000000000</v>
      </c>
      <c r="E209" s="5">
        <v>-2000000000</v>
      </c>
      <c r="F209" s="5">
        <v>-22000000000</v>
      </c>
      <c r="G209" s="5">
        <v>1000000000</v>
      </c>
      <c r="H209" s="5">
        <v>17000000000</v>
      </c>
      <c r="I209" s="5">
        <v>-19000000000</v>
      </c>
      <c r="J209" s="5">
        <v>-30000000000</v>
      </c>
      <c r="K209" s="5">
        <v>551000000</v>
      </c>
      <c r="L209" s="5">
        <v>-75000000000</v>
      </c>
      <c r="M209" s="5">
        <v>-31000000000</v>
      </c>
      <c r="N209" s="5">
        <v>-17000000000</v>
      </c>
      <c r="O209" s="5">
        <v>-4000000000</v>
      </c>
      <c r="P209" s="5">
        <v>-11000000000</v>
      </c>
      <c r="Q209" s="5">
        <v>-10000000000</v>
      </c>
    </row>
    <row r="210" spans="2:17" ht="15.5" x14ac:dyDescent="0.35">
      <c r="C210" t="s">
        <v>51</v>
      </c>
      <c r="D210" s="6">
        <v>16.329999999999998</v>
      </c>
      <c r="E210" s="6">
        <v>-3.46</v>
      </c>
      <c r="F210" s="5">
        <v>-34</v>
      </c>
      <c r="G210" s="6">
        <v>1.82</v>
      </c>
      <c r="H210" s="6">
        <v>25.75</v>
      </c>
      <c r="I210" s="6">
        <v>-29.64</v>
      </c>
      <c r="J210" s="6">
        <v>-46.44</v>
      </c>
      <c r="K210" s="6">
        <v>0.85</v>
      </c>
      <c r="L210" s="6">
        <v>-115.03</v>
      </c>
      <c r="M210" s="6">
        <v>-48.03</v>
      </c>
      <c r="N210" s="6">
        <v>-26.67</v>
      </c>
      <c r="O210" s="6">
        <v>-6.04</v>
      </c>
      <c r="P210" s="6">
        <v>-17.399999999999999</v>
      </c>
      <c r="Q210" s="6">
        <v>-15.79</v>
      </c>
    </row>
    <row r="211" spans="2:17" ht="15.5" x14ac:dyDescent="0.35">
      <c r="C211" t="s">
        <v>262</v>
      </c>
      <c r="D211" s="5">
        <v>121000000000</v>
      </c>
      <c r="E211" s="5">
        <v>73000000000</v>
      </c>
      <c r="F211" s="5">
        <v>78000000000</v>
      </c>
      <c r="G211" s="5">
        <v>66000000000</v>
      </c>
      <c r="H211" s="5">
        <v>389000000000</v>
      </c>
      <c r="I211" s="5">
        <v>264000000000</v>
      </c>
      <c r="J211" s="5">
        <v>284000000000</v>
      </c>
      <c r="K211" s="5">
        <v>278000000000</v>
      </c>
      <c r="L211" s="5">
        <v>282000000000</v>
      </c>
      <c r="M211" s="5">
        <v>277000000000</v>
      </c>
      <c r="N211" s="5">
        <v>256000000000</v>
      </c>
      <c r="O211" s="5">
        <v>405000000000</v>
      </c>
      <c r="P211" s="5">
        <v>318000000000</v>
      </c>
      <c r="Q211" s="5">
        <v>376000000000</v>
      </c>
    </row>
    <row r="212" spans="2:17" ht="15.5" x14ac:dyDescent="0.35">
      <c r="C212" t="s">
        <v>344</v>
      </c>
      <c r="I212" s="6">
        <v>41.35</v>
      </c>
    </row>
    <row r="213" spans="2:17" ht="15.5" x14ac:dyDescent="0.35">
      <c r="C213" t="s">
        <v>345</v>
      </c>
      <c r="I213" s="6">
        <v>-55.17</v>
      </c>
    </row>
    <row r="214" spans="2:17" ht="15.5" x14ac:dyDescent="0.35">
      <c r="C214" t="s">
        <v>263</v>
      </c>
      <c r="I214" s="6">
        <v>6.95</v>
      </c>
    </row>
    <row r="215" spans="2:17" ht="15.5" x14ac:dyDescent="0.35">
      <c r="C215" t="s">
        <v>346</v>
      </c>
      <c r="I215" s="6">
        <v>-1.8100000000000002E-2</v>
      </c>
    </row>
    <row r="216" spans="2:17" ht="15.5" x14ac:dyDescent="0.35">
      <c r="C216" t="s">
        <v>347</v>
      </c>
      <c r="I216" s="6">
        <v>2.0499999999999998</v>
      </c>
    </row>
    <row r="217" spans="2:17" ht="15.5" x14ac:dyDescent="0.35">
      <c r="C217" t="s">
        <v>348</v>
      </c>
      <c r="I217" s="6">
        <v>-15.79</v>
      </c>
    </row>
    <row r="218" spans="2:17" ht="15.5" x14ac:dyDescent="0.35">
      <c r="C218" t="s">
        <v>349</v>
      </c>
      <c r="I218" s="6">
        <v>-5.38</v>
      </c>
    </row>
    <row r="219" spans="2:17" ht="15.5" x14ac:dyDescent="0.35">
      <c r="C219" t="s">
        <v>350</v>
      </c>
      <c r="I219" s="6">
        <v>-5.26</v>
      </c>
    </row>
    <row r="220" spans="2:17" ht="15.5" x14ac:dyDescent="0.35">
      <c r="C220" t="s">
        <v>351</v>
      </c>
      <c r="I220" s="6">
        <v>35.619999999999997</v>
      </c>
    </row>
    <row r="221" spans="2:17" ht="15.5" x14ac:dyDescent="0.35">
      <c r="C221" t="s">
        <v>264</v>
      </c>
      <c r="I221" s="6">
        <v>26.43</v>
      </c>
    </row>
    <row r="222" spans="2:17" ht="15.5" x14ac:dyDescent="0.35">
      <c r="C222" t="s">
        <v>451</v>
      </c>
      <c r="I222" s="6">
        <v>-1.52</v>
      </c>
    </row>
    <row r="223" spans="2:17" ht="15.5" x14ac:dyDescent="0.35">
      <c r="C223" t="s">
        <v>352</v>
      </c>
      <c r="I223" s="6">
        <v>-19.3</v>
      </c>
    </row>
    <row r="224" spans="2:17" ht="15.5" x14ac:dyDescent="0.35">
      <c r="C224" t="s">
        <v>353</v>
      </c>
      <c r="I224" s="6">
        <v>25.75</v>
      </c>
    </row>
    <row r="225" spans="3:9" ht="15.5" x14ac:dyDescent="0.35">
      <c r="C225" t="s">
        <v>354</v>
      </c>
      <c r="I225" s="6">
        <v>520.66</v>
      </c>
    </row>
    <row r="226" spans="3:9" ht="15.5" x14ac:dyDescent="0.35">
      <c r="C226" t="s">
        <v>355</v>
      </c>
      <c r="D226" s="6">
        <v>5.09</v>
      </c>
    </row>
    <row r="227" spans="3:9" ht="15.5" x14ac:dyDescent="0.35">
      <c r="C227" t="s">
        <v>356</v>
      </c>
      <c r="I227" s="6">
        <v>-67.45</v>
      </c>
    </row>
    <row r="228" spans="3:9" ht="15.5" x14ac:dyDescent="0.35">
      <c r="C228" t="s">
        <v>357</v>
      </c>
      <c r="I228" s="6">
        <v>-202.65</v>
      </c>
    </row>
    <row r="229" spans="3:9" ht="15.5" x14ac:dyDescent="0.35">
      <c r="C229" t="s">
        <v>265</v>
      </c>
      <c r="D229" s="6">
        <v>0.69</v>
      </c>
    </row>
    <row r="230" spans="3:9" ht="15.5" x14ac:dyDescent="0.35">
      <c r="C230" t="s">
        <v>266</v>
      </c>
      <c r="D230" s="6">
        <v>0.66</v>
      </c>
    </row>
    <row r="231" spans="3:9" ht="15.5" x14ac:dyDescent="0.35">
      <c r="C231" t="s">
        <v>267</v>
      </c>
      <c r="D231" s="6">
        <v>-1.3</v>
      </c>
    </row>
    <row r="232" spans="3:9" ht="15.5" x14ac:dyDescent="0.35">
      <c r="C232" t="s">
        <v>268</v>
      </c>
      <c r="D232" s="6">
        <v>-0.95</v>
      </c>
    </row>
    <row r="233" spans="3:9" ht="15.5" x14ac:dyDescent="0.35">
      <c r="C233" t="s">
        <v>269</v>
      </c>
      <c r="D233" s="5">
        <v>-5</v>
      </c>
    </row>
    <row r="234" spans="3:9" ht="15.5" x14ac:dyDescent="0.35">
      <c r="C234" t="s">
        <v>270</v>
      </c>
      <c r="D234" s="6">
        <v>0.32</v>
      </c>
    </row>
    <row r="235" spans="3:9" ht="15.5" x14ac:dyDescent="0.35">
      <c r="C235" t="s">
        <v>271</v>
      </c>
      <c r="D235" s="6">
        <v>-4.0199999999999996</v>
      </c>
    </row>
    <row r="236" spans="3:9" ht="15.5" x14ac:dyDescent="0.35">
      <c r="C236" t="s">
        <v>272</v>
      </c>
      <c r="I236" s="6">
        <v>4.3899999999999997</v>
      </c>
    </row>
    <row r="237" spans="3:9" ht="15.5" x14ac:dyDescent="0.35">
      <c r="C237" t="s">
        <v>13</v>
      </c>
      <c r="D237" s="5">
        <v>-14000000000</v>
      </c>
    </row>
    <row r="238" spans="3:9" ht="15.5" x14ac:dyDescent="0.35">
      <c r="C238" t="s">
        <v>358</v>
      </c>
      <c r="I238" s="6">
        <v>-4.46</v>
      </c>
    </row>
    <row r="239" spans="3:9" ht="15.5" x14ac:dyDescent="0.35">
      <c r="C239" t="s">
        <v>273</v>
      </c>
      <c r="I239" s="6">
        <v>-7.1099999999999997E-2</v>
      </c>
    </row>
    <row r="240" spans="3:9" ht="15.5" x14ac:dyDescent="0.35">
      <c r="C240" t="s">
        <v>274</v>
      </c>
      <c r="I240" s="6">
        <v>0.28620000000000001</v>
      </c>
    </row>
    <row r="241" spans="3:9" ht="15.5" x14ac:dyDescent="0.35">
      <c r="C241" t="s">
        <v>275</v>
      </c>
      <c r="I241" s="6">
        <v>0.23019999999999999</v>
      </c>
    </row>
    <row r="242" spans="3:9" ht="15.5" x14ac:dyDescent="0.35">
      <c r="C242" t="s">
        <v>359</v>
      </c>
      <c r="I242" s="6">
        <v>1.7453999999999998</v>
      </c>
    </row>
    <row r="243" spans="3:9" ht="15.5" x14ac:dyDescent="0.35">
      <c r="C243" t="s">
        <v>276</v>
      </c>
      <c r="D243" s="6">
        <v>31.86</v>
      </c>
    </row>
    <row r="244" spans="3:9" ht="15.5" x14ac:dyDescent="0.35">
      <c r="C244" t="s">
        <v>277</v>
      </c>
      <c r="D244" s="6">
        <v>5.19</v>
      </c>
    </row>
    <row r="245" spans="3:9" ht="15.5" x14ac:dyDescent="0.35">
      <c r="C245" t="s">
        <v>278</v>
      </c>
      <c r="D245" s="6">
        <v>9.75</v>
      </c>
    </row>
    <row r="246" spans="3:9" ht="15.5" x14ac:dyDescent="0.35">
      <c r="C246" t="s">
        <v>279</v>
      </c>
      <c r="D246" s="6">
        <v>27.3</v>
      </c>
    </row>
    <row r="247" spans="3:9" ht="15.5" x14ac:dyDescent="0.35">
      <c r="C247" t="s">
        <v>280</v>
      </c>
      <c r="D247" s="6">
        <v>2.86</v>
      </c>
    </row>
    <row r="248" spans="3:9" ht="15.5" x14ac:dyDescent="0.35">
      <c r="C248" t="s">
        <v>281</v>
      </c>
      <c r="I248" s="6">
        <v>1.95</v>
      </c>
    </row>
    <row r="249" spans="3:9" ht="15.5" x14ac:dyDescent="0.35">
      <c r="C249" t="s">
        <v>282</v>
      </c>
      <c r="I249" s="6">
        <v>51.29</v>
      </c>
    </row>
    <row r="250" spans="3:9" ht="15.5" x14ac:dyDescent="0.35">
      <c r="C250" t="s">
        <v>47</v>
      </c>
      <c r="I250" s="5">
        <v>692000000000</v>
      </c>
    </row>
    <row r="251" spans="3:9" ht="15.5" x14ac:dyDescent="0.35">
      <c r="C251" t="s">
        <v>283</v>
      </c>
      <c r="I251" s="5">
        <v>747000000000</v>
      </c>
    </row>
    <row r="252" spans="3:9" ht="15.5" x14ac:dyDescent="0.35">
      <c r="C252" t="s">
        <v>284</v>
      </c>
      <c r="I252" s="5">
        <v>650000000</v>
      </c>
    </row>
    <row r="253" spans="3:9" ht="15.5" x14ac:dyDescent="0.35">
      <c r="C253" t="s">
        <v>285</v>
      </c>
      <c r="I253" s="6">
        <v>0.2412</v>
      </c>
    </row>
    <row r="254" spans="3:9" ht="15.5" x14ac:dyDescent="0.35">
      <c r="C254" t="s">
        <v>286</v>
      </c>
      <c r="D254" s="6">
        <v>0.1905</v>
      </c>
    </row>
    <row r="255" spans="3:9" ht="15.5" x14ac:dyDescent="0.35">
      <c r="C255" t="s">
        <v>287</v>
      </c>
      <c r="D255" s="6">
        <v>9.9000000000000005E-2</v>
      </c>
    </row>
    <row r="256" spans="3:9" ht="15.5" x14ac:dyDescent="0.35">
      <c r="C256" t="s">
        <v>288</v>
      </c>
      <c r="D256" s="6">
        <v>8.7400000000000005E-2</v>
      </c>
    </row>
    <row r="257" spans="3:9" ht="15.5" x14ac:dyDescent="0.35">
      <c r="C257" t="s">
        <v>453</v>
      </c>
      <c r="D257" s="6">
        <v>1.0934999999999999</v>
      </c>
    </row>
    <row r="258" spans="3:9" ht="15.5" x14ac:dyDescent="0.35">
      <c r="C258" t="s">
        <v>289</v>
      </c>
      <c r="D258" s="6">
        <v>0.6633</v>
      </c>
    </row>
    <row r="259" spans="3:9" ht="15.5" x14ac:dyDescent="0.35">
      <c r="C259" t="s">
        <v>360</v>
      </c>
      <c r="D259" s="6">
        <v>11.773699999999998</v>
      </c>
    </row>
    <row r="260" spans="3:9" ht="15.5" x14ac:dyDescent="0.35">
      <c r="C260" t="s">
        <v>293</v>
      </c>
      <c r="I260" s="5">
        <v>4</v>
      </c>
    </row>
    <row r="261" spans="3:9" ht="15.5" x14ac:dyDescent="0.35">
      <c r="C261" t="s">
        <v>294</v>
      </c>
      <c r="I261" s="6">
        <v>0.99</v>
      </c>
    </row>
    <row r="262" spans="3:9" ht="15.5" x14ac:dyDescent="0.35">
      <c r="C262" t="s">
        <v>295</v>
      </c>
      <c r="I262" s="6">
        <v>0.44</v>
      </c>
    </row>
    <row r="263" spans="3:9" ht="15.5" x14ac:dyDescent="0.35">
      <c r="C263" t="s">
        <v>296</v>
      </c>
      <c r="I263" s="6">
        <v>0.11</v>
      </c>
    </row>
    <row r="264" spans="3:9" ht="15.5" x14ac:dyDescent="0.35">
      <c r="C264" t="s">
        <v>361</v>
      </c>
      <c r="I264" s="6">
        <v>0.39</v>
      </c>
    </row>
    <row r="265" spans="3:9" ht="15.5" x14ac:dyDescent="0.35">
      <c r="C265" t="s">
        <v>297</v>
      </c>
      <c r="I265" s="6">
        <v>0.09</v>
      </c>
    </row>
    <row r="266" spans="3:9" ht="15.5" x14ac:dyDescent="0.35">
      <c r="C266" t="s">
        <v>298</v>
      </c>
      <c r="I266" s="6">
        <v>0.95</v>
      </c>
    </row>
    <row r="267" spans="3:9" ht="15.5" x14ac:dyDescent="0.35">
      <c r="C267" t="s">
        <v>299</v>
      </c>
      <c r="I267" s="5">
        <v>338000000000</v>
      </c>
    </row>
    <row r="268" spans="3:9" ht="15.5" x14ac:dyDescent="0.35">
      <c r="C268" t="s">
        <v>300</v>
      </c>
      <c r="I268" s="5">
        <v>51000000000</v>
      </c>
    </row>
    <row r="269" spans="3:9" ht="15.5" x14ac:dyDescent="0.35">
      <c r="C269" t="s">
        <v>301</v>
      </c>
      <c r="I269" s="5">
        <v>28000000000</v>
      </c>
    </row>
    <row r="270" spans="3:9" ht="15.5" x14ac:dyDescent="0.35">
      <c r="C270" t="s">
        <v>302</v>
      </c>
      <c r="I270" s="5">
        <v>-13000000000</v>
      </c>
    </row>
    <row r="271" spans="3:9" ht="15.5" x14ac:dyDescent="0.35">
      <c r="C271" t="s">
        <v>303</v>
      </c>
      <c r="D271" s="5">
        <v>3000000000</v>
      </c>
    </row>
    <row r="272" spans="3:9" ht="15.5" x14ac:dyDescent="0.35">
      <c r="C272" t="s">
        <v>304</v>
      </c>
      <c r="D272" s="5">
        <v>176000000000</v>
      </c>
    </row>
    <row r="273" spans="3:9" ht="15.5" x14ac:dyDescent="0.35">
      <c r="C273" t="s">
        <v>305</v>
      </c>
      <c r="D273" s="5">
        <v>219000000000</v>
      </c>
    </row>
    <row r="274" spans="3:9" ht="15.5" x14ac:dyDescent="0.35">
      <c r="C274" t="s">
        <v>245</v>
      </c>
      <c r="D274" s="5">
        <v>-27000000000</v>
      </c>
    </row>
    <row r="275" spans="3:9" ht="15.5" x14ac:dyDescent="0.35">
      <c r="C275" t="s">
        <v>306</v>
      </c>
      <c r="I275" s="5">
        <v>-44000000000</v>
      </c>
    </row>
    <row r="276" spans="3:9" ht="15.5" x14ac:dyDescent="0.35">
      <c r="C276" t="s">
        <v>243</v>
      </c>
      <c r="D276" s="5">
        <v>42000000000</v>
      </c>
    </row>
    <row r="277" spans="3:9" ht="15.5" x14ac:dyDescent="0.35">
      <c r="C277" t="s">
        <v>242</v>
      </c>
      <c r="D277" s="5">
        <v>15000000000</v>
      </c>
    </row>
    <row r="278" spans="3:9" ht="15.5" x14ac:dyDescent="0.35">
      <c r="C278" t="s">
        <v>24</v>
      </c>
      <c r="D278" s="5">
        <v>57000000000</v>
      </c>
    </row>
    <row r="279" spans="3:9" ht="15.5" x14ac:dyDescent="0.35">
      <c r="C279" t="s">
        <v>21</v>
      </c>
      <c r="D279" s="5">
        <v>54000000000</v>
      </c>
    </row>
    <row r="280" spans="3:9" ht="15.5" x14ac:dyDescent="0.35">
      <c r="C280" t="s">
        <v>244</v>
      </c>
      <c r="I280" s="5">
        <v>-43000000000</v>
      </c>
    </row>
    <row r="281" spans="3:9" ht="15.5" x14ac:dyDescent="0.35">
      <c r="C281" t="s">
        <v>307</v>
      </c>
      <c r="I281" s="5">
        <v>-129000000000</v>
      </c>
    </row>
    <row r="282" spans="3:9" ht="15.5" x14ac:dyDescent="0.35">
      <c r="C282" t="s">
        <v>308</v>
      </c>
      <c r="I282" s="5">
        <v>1000000000</v>
      </c>
    </row>
    <row r="283" spans="3:9" ht="15.5" x14ac:dyDescent="0.35">
      <c r="C283" t="s">
        <v>309</v>
      </c>
      <c r="I283" s="5">
        <v>130000000000</v>
      </c>
    </row>
    <row r="284" spans="3:9" ht="15.5" x14ac:dyDescent="0.35">
      <c r="C284" t="s">
        <v>310</v>
      </c>
      <c r="I284" s="5">
        <v>-3000000000</v>
      </c>
    </row>
    <row r="285" spans="3:9" ht="15.5" x14ac:dyDescent="0.35">
      <c r="C285" t="s">
        <v>311</v>
      </c>
      <c r="I285" s="5">
        <v>-132000000000</v>
      </c>
    </row>
  </sheetData>
  <pageMargins left="0.7" right="0.7" top="0.75" bottom="0.75" header="0.3" footer="0.3"/>
  <ignoredErrors>
    <ignoredError sqref="A1:Q286" numberStoredAsText="1"/>
  </ignoredError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Q30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2340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2341</v>
      </c>
      <c r="D2" s="2" vm="99">
        <f ca="1">IFERROR(_xlfn.STOCKHISTORY("XIDX:" &amp; $C$1, D3, , 0, 0, 1), "Libur")</f>
        <v>1805</v>
      </c>
      <c r="E2" s="2" vm="398">
        <f ca="1">IFERROR(_xlfn.STOCKHISTORY("XIDX:" &amp; $C$1, E3, , 0, 0, 1), "Libur")</f>
        <v>1535</v>
      </c>
      <c r="H2" s="2" vm="398">
        <f ca="1">IFERROR(INDEX(D2:G2,COUNT(D2:G2)),"")</f>
        <v>1535</v>
      </c>
      <c r="I2" s="2" vm="620">
        <f t="shared" ref="I2:Q2" ca="1" si="0">IFERROR(_xlfn.STOCKHISTORY("XIDX:" &amp; $C$1, I1, , 0, 0, 1), "Libur")</f>
        <v>1675</v>
      </c>
      <c r="J2" s="2" vm="361">
        <f t="shared" ca="1" si="0"/>
        <v>1580</v>
      </c>
      <c r="K2" s="2" vm="124">
        <f t="shared" ca="1" si="0"/>
        <v>1910</v>
      </c>
      <c r="L2" s="2" vm="621">
        <f t="shared" ca="1" si="0"/>
        <v>1920</v>
      </c>
      <c r="M2" s="2" vm="622">
        <f t="shared" ca="1" si="0"/>
        <v>2390</v>
      </c>
      <c r="N2" s="2" vm="623">
        <f t="shared" ca="1" si="0"/>
        <v>1765</v>
      </c>
      <c r="O2" s="2" t="str">
        <f t="shared" ca="1" si="0"/>
        <v>Libur</v>
      </c>
      <c r="P2" s="2" vm="624">
        <f t="shared" ca="1" si="0"/>
        <v>1320</v>
      </c>
      <c r="Q2" s="2" t="str">
        <f t="shared" ca="1" si="0"/>
        <v>Libur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>
        <f>IFERROR(INDEX(D51:D500,MATCH($C$4,$C$51:$C$500,0)),"")</f>
        <v>52518893000</v>
      </c>
      <c r="E4" s="2">
        <f>IFERROR(INDEX(E51:E500,MATCH($C$4,$C$51:$C$500,0)),"")</f>
        <v>51222225000</v>
      </c>
      <c r="H4" s="2">
        <f>IFERROR(SUM(D4:G4)*(4/MAX(1,COUNT(D4:G4))),"")</f>
        <v>207482236000</v>
      </c>
      <c r="I4" s="2">
        <f t="shared" ref="I4:Q4" si="1">IFERROR(INDEX(I51:I500,MATCH($C$4,$C$51:$C$500,0)),"")</f>
        <v>211308269000</v>
      </c>
      <c r="J4" s="2">
        <f t="shared" si="1"/>
        <v>211679065000</v>
      </c>
      <c r="K4" s="2">
        <f t="shared" si="1"/>
        <v>203637725000</v>
      </c>
      <c r="L4" s="2">
        <f t="shared" si="1"/>
        <v>186301175000</v>
      </c>
      <c r="M4" s="2">
        <f t="shared" si="1"/>
        <v>164920511000</v>
      </c>
      <c r="N4" s="2">
        <f t="shared" si="1"/>
        <v>143056438000</v>
      </c>
      <c r="O4" s="2">
        <f t="shared" si="1"/>
        <v>115935417000</v>
      </c>
      <c r="P4" s="2">
        <f t="shared" si="1"/>
        <v>108699906000</v>
      </c>
      <c r="Q4" s="2">
        <f t="shared" si="1"/>
        <v>93213324000</v>
      </c>
    </row>
    <row r="5" spans="1:17" ht="15.5" x14ac:dyDescent="0.35">
      <c r="B5" t="s">
        <v>7</v>
      </c>
      <c r="C5" t="s">
        <v>8</v>
      </c>
      <c r="D5" s="2">
        <f>IFERROR(INDEX(D51:D500,MATCH($C$5,$C$51:$C$500,0)),"")</f>
        <v>16405162000</v>
      </c>
      <c r="E5" s="2">
        <f>IFERROR(INDEX(E51:E500,MATCH($C$5,$C$51:$C$500,0)),"")</f>
        <v>19665512000</v>
      </c>
      <c r="H5" s="2">
        <f>IFERROR(SUM(D5:G5)*(4/MAX(1,COUNT(D5:G5))),"")</f>
        <v>72141348000</v>
      </c>
      <c r="I5" s="2">
        <f t="shared" ref="I5:Q5" si="2">IFERROR(INDEX(I51:I500,MATCH($C$5,$C$51:$C$500,0)),"")</f>
        <v>28779557000</v>
      </c>
      <c r="J5" s="2">
        <f t="shared" si="2"/>
        <v>106566400000</v>
      </c>
      <c r="K5" s="2">
        <f t="shared" si="2"/>
        <v>102873927000</v>
      </c>
      <c r="L5" s="2">
        <f t="shared" si="2"/>
        <v>116803257000</v>
      </c>
      <c r="M5" s="2">
        <f t="shared" si="2"/>
        <v>76673182000</v>
      </c>
      <c r="N5" s="2">
        <f t="shared" si="2"/>
        <v>79537745000</v>
      </c>
      <c r="O5" s="2">
        <f t="shared" si="2"/>
        <v>216576671000</v>
      </c>
      <c r="P5" s="2">
        <f t="shared" si="2"/>
        <v>69735553000</v>
      </c>
      <c r="Q5" s="2">
        <f t="shared" si="2"/>
        <v>36893545000</v>
      </c>
    </row>
    <row r="6" spans="1:17" ht="15.5" x14ac:dyDescent="0.35">
      <c r="B6" t="s">
        <v>9</v>
      </c>
      <c r="C6" t="s">
        <v>10</v>
      </c>
      <c r="D6" s="2">
        <f>IFERROR(INDEX(D51:D500,MATCH($C$6,$C$51:$C$500,0)),"")</f>
        <v>715853638000</v>
      </c>
      <c r="E6" s="2">
        <f>IFERROR(INDEX(E51:E500,MATCH($C$6,$C$51:$C$500,0)),"")</f>
        <v>797066807000</v>
      </c>
      <c r="H6" s="2">
        <f>IFERROR(INDEX(D6:G6,COUNT(D6:G6)),"")</f>
        <v>797066807000</v>
      </c>
      <c r="I6" s="2">
        <f t="shared" ref="I6:Q6" si="3">IFERROR(INDEX(I51:I500,MATCH($C$6,$C$51:$C$500,0)),"")</f>
        <v>777452725000</v>
      </c>
      <c r="J6" s="2">
        <f t="shared" si="3"/>
        <v>846810539000</v>
      </c>
      <c r="K6" s="2">
        <f t="shared" si="3"/>
        <v>835044921000</v>
      </c>
      <c r="L6" s="2">
        <f t="shared" si="3"/>
        <v>780810320000</v>
      </c>
      <c r="M6" s="2">
        <f t="shared" si="3"/>
        <v>719019489000</v>
      </c>
      <c r="N6" s="2">
        <f t="shared" si="3"/>
        <v>669846341000</v>
      </c>
      <c r="O6" s="2">
        <f t="shared" si="3"/>
        <v>601308625000</v>
      </c>
      <c r="P6" s="2">
        <f t="shared" si="3"/>
        <v>392156964000</v>
      </c>
      <c r="Q6" s="2">
        <f t="shared" si="3"/>
        <v>149487187000</v>
      </c>
    </row>
    <row r="7" spans="1:17" ht="15.5" x14ac:dyDescent="0.35">
      <c r="B7" t="s">
        <v>11</v>
      </c>
      <c r="C7" t="s">
        <v>12</v>
      </c>
      <c r="D7" s="3">
        <f>IFERROR(INDEX(D51:D500,MATCH($C$7,$C$51:$C$500,0))/1000000000,"")</f>
        <v>0.55000000000000004</v>
      </c>
      <c r="E7" s="3">
        <f>IFERROR(INDEX(E51:E500,MATCH($C$7,$C$51:$C$500,0))/1000000000,"")</f>
        <v>0.55000000000000004</v>
      </c>
      <c r="H7" s="3">
        <f>IFERROR(INDEX(D7:G7,COUNT(D7:G7)),"")</f>
        <v>0.55000000000000004</v>
      </c>
      <c r="I7" s="3">
        <f t="shared" ref="I7:Q7" si="4">IFERROR(INDEX(I51:I500,MATCH($C$7,$C$51:$C$500,0))/1000000000,"")</f>
        <v>0.55000000000000004</v>
      </c>
      <c r="J7" s="3">
        <f t="shared" si="4"/>
        <v>0.55000000000000004</v>
      </c>
      <c r="K7" s="3">
        <f t="shared" si="4"/>
        <v>0.55000000000000004</v>
      </c>
      <c r="L7" s="3">
        <f t="shared" si="4"/>
        <v>0.55000000000000004</v>
      </c>
      <c r="M7" s="3">
        <f t="shared" si="4"/>
        <v>0.55000000000000004</v>
      </c>
      <c r="N7" s="3">
        <f t="shared" si="4"/>
        <v>0.55000000000000004</v>
      </c>
      <c r="O7" s="3">
        <f t="shared" si="4"/>
        <v>0.55000000000000004</v>
      </c>
      <c r="P7" s="3">
        <f t="shared" si="4"/>
        <v>0.55000000000000004</v>
      </c>
      <c r="Q7" s="3">
        <f t="shared" si="4"/>
        <v>0.4</v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-26000000000</v>
      </c>
      <c r="E8" s="2">
        <f>IFERROR(INDEX(E51:E500,MATCH("Free cash flow (Quarter)",$C$51:$C$500,0)),"")</f>
        <v>-29000000000</v>
      </c>
      <c r="H8" s="2">
        <f>IFERROR(INDEX(D8:G8,COUNT(D8:G8)),"")</f>
        <v>-29000000000</v>
      </c>
      <c r="I8" s="2">
        <f t="shared" ref="I8:Q8" si="5">IFERROR(INDEX(I51:I500,MATCH($C$8,$C$51:$C$500,0)),"")</f>
        <v>63000000000</v>
      </c>
      <c r="J8" s="2">
        <f t="shared" si="5"/>
        <v>65000000000</v>
      </c>
      <c r="K8" s="2">
        <f t="shared" si="5"/>
        <v>59000000000</v>
      </c>
      <c r="L8" s="2">
        <f t="shared" si="5"/>
        <v>31000000000</v>
      </c>
      <c r="M8" s="2">
        <f t="shared" si="5"/>
        <v>-26000000000</v>
      </c>
      <c r="N8" s="2">
        <f t="shared" si="5"/>
        <v>43000000000</v>
      </c>
      <c r="O8" s="2">
        <f t="shared" si="5"/>
        <v>-9000000000</v>
      </c>
      <c r="P8" s="2">
        <f t="shared" si="5"/>
        <v>-75000000000</v>
      </c>
      <c r="Q8" s="2">
        <f t="shared" si="5"/>
        <v>-54000000000</v>
      </c>
    </row>
    <row r="9" spans="1:17" ht="15.5" x14ac:dyDescent="0.35">
      <c r="A9" t="s">
        <v>16</v>
      </c>
      <c r="C9" t="s">
        <v>17</v>
      </c>
      <c r="D9" s="3">
        <f>IFERROR(INDEX(D51:D500,MATCH("Free cash flow per share (Quarter)",$C$51:$C$500,0)),"")</f>
        <v>-47.47</v>
      </c>
      <c r="E9" s="3">
        <f>IFERROR(INDEX(E51:E500,MATCH("Free cash flow per share (Quarter)",$C$51:$C$500,0)),"")</f>
        <v>-53.21</v>
      </c>
      <c r="H9" s="3">
        <f>IFERROR(INDEX(D9:G9,COUNT(D9:G9)),"")</f>
        <v>-53.21</v>
      </c>
      <c r="I9" s="3">
        <f t="shared" ref="I9:Q9" si="6">IFERROR(INDEX(I51:I500,MATCH($C$9,$C$51:$C$500,0)),"")</f>
        <v>115.24</v>
      </c>
      <c r="J9" s="3">
        <f t="shared" si="6"/>
        <v>118.35</v>
      </c>
      <c r="K9" s="3">
        <f t="shared" si="6"/>
        <v>107.87</v>
      </c>
      <c r="L9" s="3">
        <f t="shared" si="6"/>
        <v>56.19</v>
      </c>
      <c r="M9" s="3">
        <f t="shared" si="6"/>
        <v>-47.79</v>
      </c>
      <c r="N9" s="3">
        <f t="shared" si="6"/>
        <v>77.33</v>
      </c>
      <c r="O9" s="3">
        <f t="shared" si="6"/>
        <v>-16.13</v>
      </c>
      <c r="P9" s="3">
        <f t="shared" si="6"/>
        <v>-136.72</v>
      </c>
      <c r="Q9" s="3">
        <f t="shared" si="6"/>
        <v>-136.96</v>
      </c>
    </row>
    <row r="10" spans="1:17" ht="15.5" x14ac:dyDescent="0.35">
      <c r="C10" t="s">
        <v>18</v>
      </c>
      <c r="D10" s="3">
        <f ca="1">IFERROR(IF(D9=0,"",D2/D9),"")</f>
        <v>-38.024015167474197</v>
      </c>
      <c r="E10" s="3">
        <f ca="1">IFERROR(IF(E9=0,"",E2/E9),"")</f>
        <v>-28.847960909603458</v>
      </c>
      <c r="I10" s="3">
        <f t="shared" ref="I10:Q10" ca="1" si="7">IFERROR(IF(I9=0,"",I2/I9),"")</f>
        <v>14.534883720930234</v>
      </c>
      <c r="J10" s="3">
        <f t="shared" ca="1" si="7"/>
        <v>13.350232361639206</v>
      </c>
      <c r="K10" s="3">
        <f t="shared" ca="1" si="7"/>
        <v>17.706498563085194</v>
      </c>
      <c r="L10" s="3">
        <f t="shared" ca="1" si="7"/>
        <v>34.169781099839831</v>
      </c>
      <c r="M10" s="3">
        <f t="shared" ca="1" si="7"/>
        <v>-50.010462439840971</v>
      </c>
      <c r="N10" s="3">
        <f t="shared" ca="1" si="7"/>
        <v>22.824259666364931</v>
      </c>
      <c r="O10" s="3" t="str">
        <f t="shared" ca="1" si="7"/>
        <v/>
      </c>
      <c r="P10" s="3">
        <f t="shared" ca="1" si="7"/>
        <v>-9.6547688706846113</v>
      </c>
      <c r="Q10" s="3" t="str">
        <f t="shared" ca="1" si="7"/>
        <v/>
      </c>
    </row>
    <row r="11" spans="1:17" ht="15.5" x14ac:dyDescent="0.35">
      <c r="B11" t="s">
        <v>19</v>
      </c>
      <c r="C11" t="s">
        <v>20</v>
      </c>
      <c r="D11" s="2">
        <f>IFERROR(INDEX(D51:D500,MATCH($C$11,$C$51:$C$500,0)),"")</f>
        <v>9717039000</v>
      </c>
      <c r="E11" s="2">
        <f>IFERROR(INDEX(E51:E500,MATCH($C$11,$C$51:$C$500,0)),"")</f>
        <v>8354247000</v>
      </c>
      <c r="H11" s="2">
        <f>IFERROR(INDEX(D11:G11,COUNT(D11:G11)),"")</f>
        <v>8354247000</v>
      </c>
      <c r="I11" s="2">
        <f t="shared" ref="I11:Q11" si="8">IFERROR(INDEX(I51:I500,MATCH($C$11,$C$51:$C$500,0)),"")</f>
        <v>91522775000</v>
      </c>
      <c r="J11" s="2">
        <f t="shared" si="8"/>
        <v>90295347000</v>
      </c>
      <c r="K11" s="2">
        <f t="shared" si="8"/>
        <v>87060507000</v>
      </c>
      <c r="L11" s="2">
        <f t="shared" si="8"/>
        <v>73601054000</v>
      </c>
      <c r="M11" s="2">
        <f t="shared" si="8"/>
        <v>51910375000</v>
      </c>
      <c r="N11" s="2">
        <f t="shared" si="8"/>
        <v>14857349000</v>
      </c>
      <c r="O11" s="2">
        <f t="shared" si="8"/>
        <v>14029494000</v>
      </c>
      <c r="P11" s="2">
        <f t="shared" si="8"/>
        <v>7696048000</v>
      </c>
      <c r="Q11" s="2">
        <f t="shared" si="8"/>
        <v>27526176000</v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663000000000</v>
      </c>
      <c r="E12" s="2">
        <f>IFERROR(INDEX(E51:E500,MATCH("Net Debt (Quarter)",$C$51:$C$500,0)),"")</f>
        <v>521000000000</v>
      </c>
      <c r="H12" s="2">
        <f>IFERROR(INDEX(D12:G12,COUNT(D12:G12)),"")</f>
        <v>521000000000</v>
      </c>
      <c r="I12" s="2">
        <f t="shared" ref="I12:Q12" si="9">IFERROR(INDEX(I51:I500,MATCH($C$12,$C$51:$C$500,0)),"")</f>
        <v>487000000000</v>
      </c>
      <c r="J12" s="2">
        <f t="shared" si="9"/>
        <v>391000000000</v>
      </c>
      <c r="K12" s="2">
        <f t="shared" si="9"/>
        <v>315000000000</v>
      </c>
      <c r="L12" s="2">
        <f t="shared" si="9"/>
        <v>198000000000</v>
      </c>
      <c r="M12" s="2">
        <f t="shared" si="9"/>
        <v>148000000000</v>
      </c>
      <c r="N12" s="2">
        <f t="shared" si="9"/>
        <v>61000000000</v>
      </c>
      <c r="O12" s="2">
        <f t="shared" si="9"/>
        <v>61000000000</v>
      </c>
      <c r="P12" s="2">
        <f t="shared" si="9"/>
        <v>33000000000</v>
      </c>
      <c r="Q12" s="2">
        <f t="shared" si="9"/>
        <v>130000000000</v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673000000000</v>
      </c>
      <c r="E13" s="2">
        <f>IFERROR(INDEX(E51:E500,MATCH("Total Debt (Quarter)",$C$51:$C$500,0)),"")</f>
        <v>529000000000</v>
      </c>
      <c r="H13" s="2">
        <f>IFERROR(INDEX(D13:G13,COUNT(D13:G13)),"")</f>
        <v>529000000000</v>
      </c>
      <c r="I13" s="2">
        <f t="shared" ref="I13:Q13" si="10">IFERROR(INDEX(I51:I500,MATCH($C$13,$C$51:$C$500,0)),"")</f>
        <v>578000000000</v>
      </c>
      <c r="J13" s="2">
        <f t="shared" si="10"/>
        <v>482000000000</v>
      </c>
      <c r="K13" s="2">
        <f t="shared" si="10"/>
        <v>402000000000</v>
      </c>
      <c r="L13" s="2">
        <f t="shared" si="10"/>
        <v>272000000000</v>
      </c>
      <c r="M13" s="2">
        <f t="shared" si="10"/>
        <v>200000000000</v>
      </c>
      <c r="N13" s="2">
        <f t="shared" si="10"/>
        <v>76000000000</v>
      </c>
      <c r="O13" s="2">
        <f t="shared" si="10"/>
        <v>75000000000</v>
      </c>
      <c r="P13" s="2">
        <f t="shared" si="10"/>
        <v>40000000000</v>
      </c>
      <c r="Q13" s="2">
        <f t="shared" si="10"/>
        <v>158000000000</v>
      </c>
    </row>
    <row r="14" spans="1:17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Q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-10586460000</v>
      </c>
      <c r="M14" s="2">
        <f t="shared" si="11"/>
        <v>-11693500000</v>
      </c>
      <c r="N14" s="2">
        <f t="shared" si="11"/>
        <v>-8324674000</v>
      </c>
      <c r="O14" s="2">
        <f t="shared" si="11"/>
        <v>-3232362000</v>
      </c>
      <c r="P14" s="2">
        <f t="shared" si="11"/>
        <v>-10093908000</v>
      </c>
      <c r="Q14" s="2">
        <f t="shared" si="11"/>
        <v>-13604626000</v>
      </c>
    </row>
    <row r="15" spans="1:17" ht="15.5" x14ac:dyDescent="0.35">
      <c r="C15" t="s">
        <v>28</v>
      </c>
      <c r="D15" s="2">
        <f>IFERROR(INDEX(D51:D500,MATCH($C$15,$C$51:$C$500,0)),"")</f>
        <v>-5926737000</v>
      </c>
      <c r="E15" s="2">
        <f>IFERROR(INDEX(E51:E500,MATCH($C$15,$C$51:$C$500,0)),"")</f>
        <v>-5700291000</v>
      </c>
      <c r="H15" s="2">
        <f>IFERROR(SUM(D15:G15)*(4/MAX(1,COUNT(D15:G15))),"")</f>
        <v>-23254056000</v>
      </c>
      <c r="I15" s="2">
        <f t="shared" ref="I15:Q15" si="12">IFERROR(INDEX(I51:I500,MATCH($C$15,$C$51:$C$500,0)),"")</f>
        <v>-20447125000</v>
      </c>
      <c r="J15" s="2">
        <f t="shared" si="12"/>
        <v>-21311294000</v>
      </c>
      <c r="K15" s="2">
        <f t="shared" si="12"/>
        <v>-4355958000</v>
      </c>
      <c r="L15" s="2">
        <f t="shared" si="12"/>
        <v>-4064301000</v>
      </c>
      <c r="M15" s="2">
        <f t="shared" si="12"/>
        <v>-5606506000</v>
      </c>
      <c r="N15" s="2">
        <f t="shared" si="12"/>
        <v>-7426055000</v>
      </c>
      <c r="O15" s="2">
        <f t="shared" si="12"/>
        <v>-9670284000</v>
      </c>
      <c r="P15" s="2">
        <f t="shared" si="12"/>
        <v>-11933488000</v>
      </c>
      <c r="Q15" s="2">
        <f t="shared" si="12"/>
        <v>-5817253000</v>
      </c>
    </row>
    <row r="16" spans="1:17" ht="15.5" x14ac:dyDescent="0.35">
      <c r="C16" t="s">
        <v>29</v>
      </c>
      <c r="D16" s="2">
        <f>IFERROR(INDEX(D51:D500,MATCH($C$16,$C$51:$C$500,0)),"")</f>
        <v>21188825000</v>
      </c>
      <c r="E16" s="2">
        <f>IFERROR(INDEX(E51:E500,MATCH($C$16,$C$51:$C$500,0)),"")</f>
        <v>22468307000</v>
      </c>
      <c r="H16" s="2">
        <f>IFERROR(SUM(D16:G16)*(4/MAX(1,COUNT(D16:G16))),"")</f>
        <v>87314264000</v>
      </c>
      <c r="I16" s="2">
        <f t="shared" ref="I16:Q16" si="13">IFERROR(INDEX(I51:I500,MATCH($C$16,$C$51:$C$500,0)),"")</f>
        <v>99428408000</v>
      </c>
      <c r="J16" s="2">
        <f t="shared" si="13"/>
        <v>107712978000</v>
      </c>
      <c r="K16" s="2">
        <f t="shared" si="13"/>
        <v>104582737000</v>
      </c>
      <c r="L16" s="2">
        <f t="shared" si="13"/>
        <v>94792413000</v>
      </c>
      <c r="M16" s="2">
        <f t="shared" si="13"/>
        <v>95462337000</v>
      </c>
      <c r="N16" s="2">
        <f t="shared" si="13"/>
        <v>85178894000</v>
      </c>
      <c r="O16" s="2">
        <f t="shared" si="13"/>
        <v>73179518000</v>
      </c>
      <c r="P16" s="2">
        <f t="shared" si="13"/>
        <v>61356790000</v>
      </c>
      <c r="Q16" s="2">
        <f t="shared" si="13"/>
        <v>42507625000</v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</row>
    <row r="19" spans="1:17" ht="15.5" x14ac:dyDescent="0.35">
      <c r="A19" t="s">
        <v>44</v>
      </c>
      <c r="C19" t="s">
        <v>45</v>
      </c>
    </row>
    <row r="20" spans="1:17" ht="15.5" x14ac:dyDescent="0.35">
      <c r="A20" t="s">
        <v>46</v>
      </c>
      <c r="C20" t="s">
        <v>47</v>
      </c>
      <c r="D20" s="2">
        <f ca="1">IFERROR(D21*D2,"")</f>
        <v>992750000000</v>
      </c>
      <c r="E20" s="2">
        <f ca="1">IFERROR(E21*E2,"")</f>
        <v>844250000000</v>
      </c>
      <c r="H20" s="2">
        <f t="shared" ref="H20:Q20" ca="1" si="14">IFERROR(H21*H2,"")</f>
        <v>844250000000</v>
      </c>
      <c r="I20" s="2">
        <f t="shared" ca="1" si="14"/>
        <v>921250000000</v>
      </c>
      <c r="J20" s="2">
        <f t="shared" ca="1" si="14"/>
        <v>869000000000</v>
      </c>
      <c r="K20" s="2">
        <f t="shared" ca="1" si="14"/>
        <v>1050500000000</v>
      </c>
      <c r="L20" s="2">
        <f t="shared" ca="1" si="14"/>
        <v>1056000000000</v>
      </c>
      <c r="M20" s="2">
        <f t="shared" ca="1" si="14"/>
        <v>1314500000000</v>
      </c>
      <c r="N20" s="2">
        <f t="shared" ca="1" si="14"/>
        <v>970750000000</v>
      </c>
      <c r="O20" s="2" t="str">
        <f t="shared" ca="1" si="14"/>
        <v/>
      </c>
      <c r="P20" s="2">
        <f t="shared" ca="1" si="14"/>
        <v>726000000000</v>
      </c>
      <c r="Q20" s="2" t="str">
        <f t="shared" ca="1" si="14"/>
        <v/>
      </c>
    </row>
    <row r="21" spans="1:17" ht="15.5" x14ac:dyDescent="0.35">
      <c r="C21" t="s">
        <v>12</v>
      </c>
      <c r="D21" s="2">
        <f>IFERROR(INDEX(D51:D500,MATCH($C$7,$C$51:$C$500,0)),"")</f>
        <v>550000000</v>
      </c>
      <c r="E21" s="2">
        <f>IFERROR(INDEX(E51:E500,MATCH($C$7,$C$51:$C$500,0)),"")</f>
        <v>550000000</v>
      </c>
      <c r="H21" s="2">
        <f>IFERROR(INDEX(D21:G21,COUNT(D21:G21)),"")</f>
        <v>550000000</v>
      </c>
      <c r="I21" s="2">
        <f t="shared" ref="I21:Q21" si="15">IFERROR(INDEX(I51:I500,MATCH($C$7,$C$51:$C$500,0)),"")</f>
        <v>550000000</v>
      </c>
      <c r="J21" s="2">
        <f t="shared" si="15"/>
        <v>550000000</v>
      </c>
      <c r="K21" s="2">
        <f t="shared" si="15"/>
        <v>550000000</v>
      </c>
      <c r="L21" s="2">
        <f t="shared" si="15"/>
        <v>550000000</v>
      </c>
      <c r="M21" s="2">
        <f t="shared" si="15"/>
        <v>550000000</v>
      </c>
      <c r="N21" s="2">
        <f t="shared" si="15"/>
        <v>550000000</v>
      </c>
      <c r="O21" s="2">
        <f t="shared" si="15"/>
        <v>550000000</v>
      </c>
      <c r="P21" s="2">
        <f t="shared" si="15"/>
        <v>550000000</v>
      </c>
      <c r="Q21" s="2">
        <f t="shared" si="15"/>
        <v>400000000</v>
      </c>
    </row>
    <row r="23" spans="1:17" ht="15.5" x14ac:dyDescent="0.35">
      <c r="B23" t="s">
        <v>48</v>
      </c>
      <c r="C23" t="s">
        <v>49</v>
      </c>
      <c r="D23" s="3">
        <f>IFERROR(D5/D6*100,"")</f>
        <v>2.2916922020308292</v>
      </c>
      <c r="E23" s="3">
        <f>IFERROR(E5/E6*100,"")</f>
        <v>2.4672350958907763</v>
      </c>
      <c r="H23" s="3">
        <f t="shared" ref="H23:Q23" si="16">IFERROR(H5/H6*100,"")</f>
        <v>9.050853374703383</v>
      </c>
      <c r="I23" s="3">
        <f t="shared" si="16"/>
        <v>3.7017758218031842</v>
      </c>
      <c r="J23" s="3">
        <f t="shared" si="16"/>
        <v>12.584444228321065</v>
      </c>
      <c r="K23" s="3">
        <f t="shared" si="16"/>
        <v>12.319568015191845</v>
      </c>
      <c r="L23" s="3">
        <f t="shared" si="16"/>
        <v>14.959235810305376</v>
      </c>
      <c r="M23" s="3">
        <f t="shared" si="16"/>
        <v>10.663574934058568</v>
      </c>
      <c r="N23" s="3">
        <f t="shared" si="16"/>
        <v>11.874028434828757</v>
      </c>
      <c r="O23" s="3">
        <f t="shared" si="16"/>
        <v>36.017556042872329</v>
      </c>
      <c r="P23" s="3">
        <f t="shared" si="16"/>
        <v>17.782561423542639</v>
      </c>
      <c r="Q23" s="3">
        <f t="shared" si="16"/>
        <v>24.680071744209087</v>
      </c>
    </row>
    <row r="24" spans="1:17" ht="15.5" x14ac:dyDescent="0.35">
      <c r="C24" t="s">
        <v>50</v>
      </c>
      <c r="D24" s="4">
        <f>IFERROR(_xlfn.RRI(5,I23,D23),"")</f>
        <v>-9.14491594794129E-2</v>
      </c>
      <c r="E24" s="4">
        <f>IFERROR(_xlfn.RRI(5,J23,E23),"")</f>
        <v>-0.27810289737111193</v>
      </c>
      <c r="H24" s="4">
        <f t="shared" ref="H24:Q24" si="17">IFERROR(_xlfn.RRI(5,M23,H23),"")</f>
        <v>-3.2263011456340251E-2</v>
      </c>
      <c r="I24" s="4">
        <f t="shared" si="17"/>
        <v>-0.20793211292875258</v>
      </c>
      <c r="J24" s="4">
        <f t="shared" si="17"/>
        <v>-0.18966618931474133</v>
      </c>
      <c r="K24" s="4">
        <f t="shared" si="17"/>
        <v>-7.0776397566469473E-2</v>
      </c>
      <c r="L24" s="4">
        <f t="shared" si="17"/>
        <v>-9.5283318483814328E-2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51</v>
      </c>
      <c r="C25" t="s">
        <v>52</v>
      </c>
      <c r="D25" s="3">
        <f>IFERROR(INDEX(D51:D500,MATCH($A$25,$C$51:$C$500,0)),"")</f>
        <v>27.24</v>
      </c>
      <c r="E25" s="3">
        <f>IFERROR(INDEX(E51:E500,MATCH($A$25,$C$51:$C$500,0)),"")</f>
        <v>30.58</v>
      </c>
      <c r="H25" s="3">
        <f>IFERROR(INDEX(D25:G25,COUNT(D25:G25)),"")</f>
        <v>30.58</v>
      </c>
      <c r="I25" s="3">
        <f t="shared" ref="I25:Q25" si="18">IFERROR(INDEX(I51:I500,MATCH($C$25,$C$51:$C$500,0)),"")</f>
        <v>142.03</v>
      </c>
      <c r="J25" s="3">
        <f t="shared" si="18"/>
        <v>154.22999999999999</v>
      </c>
      <c r="K25" s="3">
        <f t="shared" si="18"/>
        <v>182.23</v>
      </c>
      <c r="L25" s="3">
        <f t="shared" si="18"/>
        <v>164.96</v>
      </c>
      <c r="M25" s="3">
        <f t="shared" si="18"/>
        <v>163.37</v>
      </c>
      <c r="N25" s="3">
        <f t="shared" si="18"/>
        <v>141.37</v>
      </c>
      <c r="O25" s="3">
        <f t="shared" si="18"/>
        <v>115.47</v>
      </c>
      <c r="P25" s="3">
        <f t="shared" si="18"/>
        <v>89.86</v>
      </c>
      <c r="Q25" s="3">
        <f t="shared" si="18"/>
        <v>92.39</v>
      </c>
    </row>
    <row r="26" spans="1:17" ht="15.5" x14ac:dyDescent="0.35">
      <c r="C26" t="s">
        <v>53</v>
      </c>
      <c r="D26" s="4">
        <f>IFERROR(_xlfn.RRI(5,I25,D25),"")</f>
        <v>-0.28127061162291256</v>
      </c>
      <c r="E26" s="4">
        <f>IFERROR(_xlfn.RRI(5,J25,E25),"")</f>
        <v>-0.27647469582243722</v>
      </c>
      <c r="H26" s="4">
        <f t="shared" ref="H26:Q26" si="19">IFERROR(_xlfn.RRI(5,M25,H25),"")</f>
        <v>-0.28475795801003412</v>
      </c>
      <c r="I26" s="4">
        <f t="shared" si="19"/>
        <v>9.3198122767579328E-4</v>
      </c>
      <c r="J26" s="4">
        <f t="shared" si="19"/>
        <v>5.9595093362513563E-2</v>
      </c>
      <c r="K26" s="4">
        <f t="shared" si="19"/>
        <v>0.15188916230867955</v>
      </c>
      <c r="L26" s="4">
        <f t="shared" si="19"/>
        <v>0.12292496225556837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54</v>
      </c>
      <c r="D27" s="3">
        <f>IFERROR(D4/D21,"")</f>
        <v>95.488896363636357</v>
      </c>
      <c r="E27" s="3">
        <f>IFERROR(E4/E21,"")</f>
        <v>93.131318181818187</v>
      </c>
      <c r="H27" s="3">
        <f t="shared" ref="H27:Q27" si="20">IFERROR(H4/H21,"")</f>
        <v>377.24042909090912</v>
      </c>
      <c r="I27" s="3">
        <f t="shared" si="20"/>
        <v>384.19685272727276</v>
      </c>
      <c r="J27" s="3">
        <f t="shared" si="20"/>
        <v>384.87102727272725</v>
      </c>
      <c r="K27" s="3">
        <f t="shared" si="20"/>
        <v>370.2504090909091</v>
      </c>
      <c r="L27" s="3">
        <f t="shared" si="20"/>
        <v>338.72940909090909</v>
      </c>
      <c r="M27" s="3">
        <f t="shared" si="20"/>
        <v>299.85547454545457</v>
      </c>
      <c r="N27" s="3">
        <f t="shared" si="20"/>
        <v>260.10261454545457</v>
      </c>
      <c r="O27" s="3">
        <f t="shared" si="20"/>
        <v>210.79166727272727</v>
      </c>
      <c r="P27" s="3">
        <f t="shared" si="20"/>
        <v>197.63619272727271</v>
      </c>
      <c r="Q27" s="3">
        <f t="shared" si="20"/>
        <v>233.03331</v>
      </c>
    </row>
    <row r="28" spans="1:17" ht="15.5" x14ac:dyDescent="0.35">
      <c r="C28" t="s">
        <v>55</v>
      </c>
      <c r="D28" s="4">
        <f>IFERROR(_xlfn.RRI(5,I27,D27),"")</f>
        <v>-0.24302800220470833</v>
      </c>
      <c r="E28" s="4">
        <f>IFERROR(_xlfn.RRI(5,J27,E27),"")</f>
        <v>-0.24706739161524327</v>
      </c>
      <c r="H28" s="4">
        <f t="shared" ref="H28:Q28" si="21">IFERROR(_xlfn.RRI(5,M27,H27),"")</f>
        <v>4.6986904335643898E-2</v>
      </c>
      <c r="I28" s="4">
        <f t="shared" si="21"/>
        <v>8.1139704662768208E-2</v>
      </c>
      <c r="J28" s="4">
        <f t="shared" si="21"/>
        <v>0.12795651234805105</v>
      </c>
      <c r="K28" s="4">
        <f t="shared" si="21"/>
        <v>0.13377222527754462</v>
      </c>
      <c r="L28" s="4">
        <f t="shared" si="21"/>
        <v>7.7672945230858215E-2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56</v>
      </c>
      <c r="H29" s="4">
        <f t="shared" ref="H29:Q29" si="22">IFERROR(((H25-I25)/I25)*100%,"")</f>
        <v>-0.78469337463916078</v>
      </c>
      <c r="I29" s="4">
        <f t="shared" si="22"/>
        <v>-7.9102638915904744E-2</v>
      </c>
      <c r="J29" s="4">
        <f t="shared" si="22"/>
        <v>-0.15365197826922022</v>
      </c>
      <c r="K29" s="4">
        <f t="shared" si="22"/>
        <v>0.10469204655674091</v>
      </c>
      <c r="L29" s="4">
        <f t="shared" si="22"/>
        <v>9.7325090285854399E-3</v>
      </c>
      <c r="M29" s="4">
        <f t="shared" si="22"/>
        <v>0.15562000424418193</v>
      </c>
      <c r="N29" s="4">
        <f t="shared" si="22"/>
        <v>0.22430068416038804</v>
      </c>
      <c r="O29" s="4">
        <f t="shared" si="22"/>
        <v>0.28499888715780103</v>
      </c>
      <c r="P29" s="4">
        <f t="shared" si="22"/>
        <v>-2.7383916008226011E-2</v>
      </c>
      <c r="Q29" s="4" t="str">
        <f t="shared" si="22"/>
        <v/>
      </c>
    </row>
    <row r="30" spans="1:17" ht="15.5" x14ac:dyDescent="0.35">
      <c r="C30" t="s">
        <v>57</v>
      </c>
      <c r="H30" s="4">
        <f t="shared" ref="H30:Q30" si="23">IFERROR(((H27-I27)/I27)*100%,"")</f>
        <v>-1.8106404534504992E-2</v>
      </c>
      <c r="I30" s="4">
        <f t="shared" si="23"/>
        <v>-1.7516895211152324E-3</v>
      </c>
      <c r="J30" s="4">
        <f t="shared" si="23"/>
        <v>3.9488459223358439E-2</v>
      </c>
      <c r="K30" s="4">
        <f t="shared" si="23"/>
        <v>9.3056578950723251E-2</v>
      </c>
      <c r="L30" s="4">
        <f t="shared" si="23"/>
        <v>0.12964223716236231</v>
      </c>
      <c r="M30" s="4">
        <f t="shared" si="23"/>
        <v>0.15283529567540327</v>
      </c>
      <c r="N30" s="4">
        <f t="shared" si="23"/>
        <v>0.23393214689519784</v>
      </c>
      <c r="O30" s="4">
        <f t="shared" si="23"/>
        <v>6.6564096200782408E-2</v>
      </c>
      <c r="P30" s="4">
        <f t="shared" si="23"/>
        <v>-0.15189724281360156</v>
      </c>
      <c r="Q30" s="4" t="str">
        <f t="shared" si="23"/>
        <v/>
      </c>
    </row>
    <row r="32" spans="1:17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1270.81</v>
      </c>
      <c r="E32" s="3">
        <f>IFERROR(INDEX(E51:E500,MATCH($A$32,$C$51:$C$500,0)),"")</f>
        <v>1418.98</v>
      </c>
      <c r="H32" s="3">
        <f>IFERROR(INDEX(D32:G32,COUNT(D32:G32)),"")</f>
        <v>1418.98</v>
      </c>
      <c r="I32" s="3">
        <f t="shared" ref="I32:Q32" si="24">IFERROR(INDEX(I51:I500,MATCH($C$32,$C$51:$C$500,0)),"")</f>
        <v>1383.23</v>
      </c>
      <c r="J32" s="3">
        <f t="shared" si="24"/>
        <v>1510.9</v>
      </c>
      <c r="K32" s="3">
        <f t="shared" si="24"/>
        <v>1478.7</v>
      </c>
      <c r="L32" s="3">
        <f t="shared" si="24"/>
        <v>1419.66</v>
      </c>
      <c r="M32" s="3">
        <f t="shared" si="24"/>
        <v>1307.29</v>
      </c>
      <c r="N32" s="3">
        <f t="shared" si="24"/>
        <v>1217.8800000000001</v>
      </c>
      <c r="O32" s="3">
        <f t="shared" si="24"/>
        <v>1093.27</v>
      </c>
      <c r="P32" s="3">
        <f t="shared" si="24"/>
        <v>712.99</v>
      </c>
      <c r="Q32" s="3">
        <f t="shared" si="24"/>
        <v>376.43</v>
      </c>
    </row>
    <row r="33" spans="1:17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1.21</v>
      </c>
      <c r="E33" s="3">
        <f>IFERROR(INDEX(E51:E500,MATCH($A$33,$C$51:$C$500,0)),"")</f>
        <v>1.25</v>
      </c>
      <c r="H33" s="3">
        <f>IFERROR(INDEX(D33:G33,COUNT(D33:G33)),"")</f>
        <v>1.25</v>
      </c>
      <c r="I33" s="3">
        <f t="shared" ref="I33:Q33" si="25">IFERROR(INDEX(I51:I500,MATCH($C$33,$C$51:$C$500,0)),"")</f>
        <v>1.21</v>
      </c>
      <c r="J33" s="3">
        <f t="shared" si="25"/>
        <v>1.05</v>
      </c>
      <c r="K33" s="3">
        <f t="shared" si="25"/>
        <v>1.29</v>
      </c>
      <c r="L33" s="3">
        <f t="shared" si="25"/>
        <v>1.35</v>
      </c>
      <c r="M33" s="3">
        <f t="shared" si="25"/>
        <v>1.83</v>
      </c>
      <c r="N33" s="3">
        <f t="shared" si="25"/>
        <v>1.45</v>
      </c>
      <c r="O33" s="3">
        <f t="shared" si="25"/>
        <v>1.51</v>
      </c>
      <c r="P33" s="3">
        <f t="shared" si="25"/>
        <v>1.85</v>
      </c>
      <c r="Q33" s="3">
        <f t="shared" si="25"/>
        <v>0</v>
      </c>
    </row>
    <row r="34" spans="1:17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56.35</v>
      </c>
      <c r="E34" s="3">
        <f>IFERROR(INDEX(E51:E500,MATCH($A$34,$C$51:$C$500,0)),"")</f>
        <v>57.88</v>
      </c>
      <c r="H34" s="3">
        <f>IFERROR(INDEX(D34:G34,COUNT(D34:G34)),"")</f>
        <v>57.88</v>
      </c>
      <c r="I34" s="3">
        <f t="shared" ref="I34:Q34" si="26">IFERROR(INDEX(I51:I500,MATCH($C$34,$C$51:$C$500,0)),"")</f>
        <v>11.79</v>
      </c>
      <c r="J34" s="3">
        <f t="shared" si="26"/>
        <v>10.24</v>
      </c>
      <c r="K34" s="3">
        <f t="shared" si="26"/>
        <v>10.48</v>
      </c>
      <c r="L34" s="3">
        <f t="shared" si="26"/>
        <v>11.64</v>
      </c>
      <c r="M34" s="3">
        <f t="shared" si="26"/>
        <v>14.63</v>
      </c>
      <c r="N34" s="3">
        <f t="shared" si="26"/>
        <v>12.48</v>
      </c>
      <c r="O34" s="3">
        <f t="shared" si="26"/>
        <v>14.29</v>
      </c>
      <c r="P34" s="3">
        <f t="shared" si="26"/>
        <v>14.69</v>
      </c>
      <c r="Q34" s="3">
        <f t="shared" si="26"/>
        <v>0</v>
      </c>
    </row>
    <row r="35" spans="1:17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16.079999999999998</v>
      </c>
      <c r="E35" s="3">
        <f>IFERROR(INDEX(E51:E500,MATCH($A$35,$C$51:$C$500,0)),"")</f>
        <v>19.010000000000002</v>
      </c>
      <c r="H35" s="3">
        <f>IFERROR(INDEX(D35:G35,COUNT(D35:G35)),"")</f>
        <v>19.010000000000002</v>
      </c>
      <c r="I35" s="3">
        <f t="shared" ref="I35:Q35" si="27">IFERROR(INDEX(I51:I500,MATCH($C$35,$C$51:$C$500,0)),"")</f>
        <v>4.3600000000000003</v>
      </c>
      <c r="J35" s="3">
        <f t="shared" si="27"/>
        <v>4.1100000000000003</v>
      </c>
      <c r="K35" s="3">
        <f t="shared" si="27"/>
        <v>5.16</v>
      </c>
      <c r="L35" s="3">
        <f t="shared" si="27"/>
        <v>5.67</v>
      </c>
      <c r="M35" s="3">
        <f t="shared" si="27"/>
        <v>7.97</v>
      </c>
      <c r="N35" s="3">
        <f t="shared" si="27"/>
        <v>6.79</v>
      </c>
      <c r="O35" s="3">
        <f t="shared" si="27"/>
        <v>7.83</v>
      </c>
      <c r="P35" s="3">
        <f t="shared" si="27"/>
        <v>6.68</v>
      </c>
      <c r="Q35" s="3">
        <f t="shared" si="27"/>
        <v>0</v>
      </c>
    </row>
    <row r="36" spans="1:17" ht="15.5" x14ac:dyDescent="0.35">
      <c r="B36" t="s">
        <v>70</v>
      </c>
      <c r="C36" t="s">
        <v>71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Q36" si="28">IFERROR(INDEX(H51:H500,MATCH($C$36,$C$51:$C$500,0)),"")</f>
        <v>1.5393000000000001</v>
      </c>
      <c r="I36" s="4">
        <f t="shared" si="28"/>
        <v>1.2531999999999999</v>
      </c>
      <c r="J36" s="4">
        <f t="shared" si="28"/>
        <v>1.1671</v>
      </c>
      <c r="K36" s="4">
        <f t="shared" si="28"/>
        <v>0.90540000000000009</v>
      </c>
      <c r="L36" s="4">
        <f t="shared" si="28"/>
        <v>0.77590000000000003</v>
      </c>
      <c r="M36" s="4">
        <f t="shared" si="28"/>
        <v>0.61209999999999998</v>
      </c>
      <c r="N36" s="4">
        <f t="shared" si="28"/>
        <v>0.35369999999999996</v>
      </c>
      <c r="O36" s="4">
        <f t="shared" si="28"/>
        <v>0.17319999999999999</v>
      </c>
      <c r="P36" s="4">
        <f t="shared" si="28"/>
        <v>0.1502</v>
      </c>
      <c r="Q36" s="4">
        <f t="shared" si="28"/>
        <v>0</v>
      </c>
    </row>
    <row r="37" spans="1:17" ht="15.5" x14ac:dyDescent="0.35">
      <c r="B37" t="s">
        <v>72</v>
      </c>
      <c r="C37" t="s">
        <v>73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Q37" si="29">IFERROR(INDEX(H51:H500,MATCH($C$37,$C$51:$C$500,0)),"")</f>
        <v>178</v>
      </c>
      <c r="I37" s="3">
        <f t="shared" si="29"/>
        <v>178</v>
      </c>
      <c r="J37" s="3">
        <f t="shared" si="29"/>
        <v>180</v>
      </c>
      <c r="K37" s="3">
        <f t="shared" si="29"/>
        <v>165</v>
      </c>
      <c r="L37" s="3">
        <f t="shared" si="29"/>
        <v>128</v>
      </c>
      <c r="M37" s="3">
        <f t="shared" si="29"/>
        <v>100</v>
      </c>
      <c r="N37" s="3">
        <f t="shared" si="29"/>
        <v>50</v>
      </c>
      <c r="O37" s="3">
        <f t="shared" si="29"/>
        <v>20</v>
      </c>
      <c r="P37" s="3">
        <f t="shared" si="29"/>
        <v>13.5</v>
      </c>
      <c r="Q37" s="3">
        <f t="shared" si="29"/>
        <v>0</v>
      </c>
    </row>
    <row r="50" spans="2:17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</row>
    <row r="51" spans="2:17" ht="15.5" x14ac:dyDescent="0.35">
      <c r="B51" t="s">
        <v>79</v>
      </c>
      <c r="C51" t="s">
        <v>6</v>
      </c>
      <c r="D51" s="5">
        <v>52518893000</v>
      </c>
      <c r="E51" s="5">
        <v>51222225000</v>
      </c>
      <c r="F51" s="5">
        <v>51559739000</v>
      </c>
      <c r="G51" s="5">
        <v>52367813000</v>
      </c>
      <c r="I51" s="5">
        <v>211308269000</v>
      </c>
      <c r="J51" s="5">
        <v>211679065000</v>
      </c>
      <c r="K51" s="5">
        <v>203637725000</v>
      </c>
      <c r="L51" s="5">
        <v>186301175000</v>
      </c>
      <c r="M51" s="5">
        <v>164920511000</v>
      </c>
      <c r="N51" s="5">
        <v>143056438000</v>
      </c>
      <c r="O51" s="5">
        <v>115935417000</v>
      </c>
      <c r="P51" s="5">
        <v>108699906000</v>
      </c>
      <c r="Q51" s="5">
        <v>93213324000</v>
      </c>
    </row>
    <row r="52" spans="2:17" ht="15.5" x14ac:dyDescent="0.35">
      <c r="C52" t="s">
        <v>80</v>
      </c>
      <c r="D52" s="5">
        <v>-15806995000</v>
      </c>
      <c r="E52" s="5">
        <v>-15664951000</v>
      </c>
      <c r="F52" s="5">
        <v>-13409186000</v>
      </c>
      <c r="G52" s="5">
        <v>-13817068000</v>
      </c>
      <c r="I52" s="5">
        <v>-56835155000</v>
      </c>
      <c r="J52" s="5">
        <v>-49033820000</v>
      </c>
      <c r="K52" s="5">
        <v>-48656633000</v>
      </c>
      <c r="L52" s="5">
        <v>-46731040000</v>
      </c>
      <c r="M52" s="5">
        <v>-31947782000</v>
      </c>
      <c r="N52" s="5">
        <v>-29580907000</v>
      </c>
      <c r="O52" s="5">
        <v>-22558554000</v>
      </c>
      <c r="P52" s="5">
        <v>-23419229000</v>
      </c>
      <c r="Q52" s="5">
        <v>-35815672000</v>
      </c>
    </row>
    <row r="53" spans="2:17" ht="15.5" x14ac:dyDescent="0.35">
      <c r="C53" t="s">
        <v>81</v>
      </c>
      <c r="D53" s="5">
        <v>36711898000</v>
      </c>
      <c r="E53" s="5">
        <v>35557274000</v>
      </c>
      <c r="F53" s="5">
        <v>38150553000</v>
      </c>
      <c r="G53" s="5">
        <v>38550745000</v>
      </c>
      <c r="I53" s="5">
        <v>154473114000</v>
      </c>
      <c r="J53" s="5">
        <v>162645245000</v>
      </c>
      <c r="K53" s="5">
        <v>154981092000</v>
      </c>
      <c r="L53" s="5">
        <v>139570135000</v>
      </c>
      <c r="M53" s="5">
        <v>132972729000</v>
      </c>
      <c r="N53" s="5">
        <v>113475531000</v>
      </c>
      <c r="O53" s="5">
        <v>93376863000</v>
      </c>
      <c r="P53" s="5">
        <v>85280677000</v>
      </c>
      <c r="Q53" s="5">
        <v>57397652000</v>
      </c>
    </row>
    <row r="54" spans="2:17" ht="15.5" x14ac:dyDescent="0.35">
      <c r="C54" t="s">
        <v>82</v>
      </c>
      <c r="D54" s="5">
        <v>-5478290000</v>
      </c>
      <c r="E54" s="5">
        <v>-4916183000</v>
      </c>
      <c r="F54" s="5">
        <v>-3290884000</v>
      </c>
      <c r="G54" s="5">
        <v>-5095205000</v>
      </c>
      <c r="I54" s="5">
        <v>-18815713000</v>
      </c>
      <c r="J54" s="5">
        <v>-20702333000</v>
      </c>
      <c r="K54" s="5">
        <v>-17388262000</v>
      </c>
      <c r="L54" s="5">
        <v>-16315465000</v>
      </c>
      <c r="M54" s="5">
        <v>-14515600000</v>
      </c>
      <c r="N54" s="5">
        <v>-13014845000</v>
      </c>
      <c r="O54" s="5">
        <v>-13197859000</v>
      </c>
      <c r="P54" s="5">
        <v>-11392100000</v>
      </c>
      <c r="Q54" s="5">
        <v>-5841231000</v>
      </c>
    </row>
    <row r="55" spans="2:17" ht="15.5" x14ac:dyDescent="0.35">
      <c r="C55" t="s">
        <v>724</v>
      </c>
      <c r="D55" s="5">
        <v>-5478290000</v>
      </c>
      <c r="E55" s="5">
        <v>-4916183000</v>
      </c>
      <c r="F55" s="5">
        <v>-3290884000</v>
      </c>
      <c r="G55" s="5">
        <v>-5095205000</v>
      </c>
      <c r="I55" s="5">
        <v>-18815713000</v>
      </c>
      <c r="J55" s="5">
        <v>-20702333000</v>
      </c>
      <c r="K55" s="5">
        <v>-17388262000</v>
      </c>
      <c r="L55" s="5">
        <v>-16315465000</v>
      </c>
      <c r="M55" s="5">
        <v>-14515600000</v>
      </c>
      <c r="N55" s="5">
        <v>-12199753000</v>
      </c>
      <c r="O55" s="5">
        <v>-11696467000</v>
      </c>
      <c r="P55" s="5">
        <v>-11392100000</v>
      </c>
      <c r="Q55" s="5">
        <v>-5841231000</v>
      </c>
    </row>
    <row r="56" spans="2:17" ht="15.5" x14ac:dyDescent="0.35">
      <c r="C56" t="s">
        <v>83</v>
      </c>
      <c r="N56" s="5">
        <v>-815092000</v>
      </c>
      <c r="O56" s="5">
        <v>-1501392000</v>
      </c>
    </row>
    <row r="57" spans="2:17" ht="15.5" x14ac:dyDescent="0.35">
      <c r="C57" t="s">
        <v>86</v>
      </c>
      <c r="D57" s="5">
        <v>31233608000</v>
      </c>
      <c r="E57" s="5">
        <v>30641091000</v>
      </c>
      <c r="F57" s="5">
        <v>34859669000</v>
      </c>
      <c r="G57" s="5">
        <v>33455540000</v>
      </c>
      <c r="I57" s="5">
        <v>135657401000</v>
      </c>
      <c r="J57" s="5">
        <v>141942912000</v>
      </c>
      <c r="K57" s="5">
        <v>137592830000</v>
      </c>
      <c r="L57" s="5">
        <v>123254670000</v>
      </c>
      <c r="M57" s="5">
        <v>118457129000</v>
      </c>
      <c r="N57" s="5">
        <v>100460686000</v>
      </c>
      <c r="O57" s="5">
        <v>80179004000</v>
      </c>
      <c r="P57" s="5">
        <v>73888577000</v>
      </c>
      <c r="Q57" s="5">
        <v>51556421000</v>
      </c>
    </row>
    <row r="58" spans="2:17" ht="15.5" x14ac:dyDescent="0.35">
      <c r="C58" t="s">
        <v>87</v>
      </c>
      <c r="D58" s="5">
        <v>-10044783000</v>
      </c>
      <c r="E58" s="5">
        <v>-8172784000</v>
      </c>
      <c r="F58" s="5">
        <v>-9986131000</v>
      </c>
      <c r="G58" s="5">
        <v>-10144606000</v>
      </c>
      <c r="I58" s="5">
        <v>-36228993000</v>
      </c>
      <c r="J58" s="5">
        <v>-34229934000</v>
      </c>
      <c r="K58" s="5">
        <v>-33010093000</v>
      </c>
      <c r="L58" s="5">
        <v>-25696031000</v>
      </c>
      <c r="M58" s="5">
        <v>-22994792000</v>
      </c>
      <c r="N58" s="5">
        <v>-15281792000</v>
      </c>
      <c r="O58" s="5">
        <v>-6999486000</v>
      </c>
      <c r="P58" s="5">
        <v>-12531787000</v>
      </c>
      <c r="Q58" s="5">
        <v>-9048796000</v>
      </c>
    </row>
    <row r="59" spans="2:17" ht="15.5" x14ac:dyDescent="0.35">
      <c r="C59" t="s">
        <v>89</v>
      </c>
      <c r="D59" s="5">
        <v>81835000</v>
      </c>
      <c r="E59" s="5">
        <v>95881000</v>
      </c>
      <c r="F59" s="5">
        <v>125040000</v>
      </c>
      <c r="G59" s="5">
        <v>142858000</v>
      </c>
      <c r="I59" s="5">
        <v>664051000</v>
      </c>
      <c r="J59" s="5">
        <v>1607520000</v>
      </c>
      <c r="K59" s="5">
        <v>349149000</v>
      </c>
      <c r="L59" s="5">
        <v>118283000</v>
      </c>
      <c r="M59" s="5">
        <v>140051000</v>
      </c>
      <c r="N59" s="5">
        <v>219043000</v>
      </c>
      <c r="O59" s="5">
        <v>228447000</v>
      </c>
      <c r="P59" s="5">
        <v>898154000</v>
      </c>
      <c r="Q59" s="5">
        <v>765916000</v>
      </c>
    </row>
    <row r="60" spans="2:17" ht="15.5" x14ac:dyDescent="0.35">
      <c r="C60" t="s">
        <v>27</v>
      </c>
      <c r="L60" s="5">
        <v>-10586460000</v>
      </c>
      <c r="M60" s="5">
        <v>-11693500000</v>
      </c>
      <c r="N60" s="5">
        <v>-8324674000</v>
      </c>
      <c r="O60" s="5">
        <v>-3232362000</v>
      </c>
      <c r="P60" s="5">
        <v>-10093908000</v>
      </c>
      <c r="Q60" s="5">
        <v>-13604626000</v>
      </c>
    </row>
    <row r="61" spans="2:17" ht="15.5" x14ac:dyDescent="0.35">
      <c r="C61" t="s">
        <v>85</v>
      </c>
      <c r="D61" s="5">
        <v>281669000</v>
      </c>
      <c r="E61" s="5">
        <v>-51430000</v>
      </c>
      <c r="F61" s="5">
        <v>27033000</v>
      </c>
      <c r="G61" s="5">
        <v>337667000</v>
      </c>
      <c r="I61" s="5">
        <v>862628000</v>
      </c>
      <c r="J61" s="5">
        <v>1574219000</v>
      </c>
      <c r="K61" s="5">
        <v>-48000</v>
      </c>
      <c r="M61" s="5">
        <v>-34000</v>
      </c>
      <c r="N61" s="5">
        <v>-29000</v>
      </c>
      <c r="O61" s="5">
        <v>-11000</v>
      </c>
    </row>
    <row r="62" spans="2:17" ht="15.5" x14ac:dyDescent="0.35">
      <c r="C62" t="s">
        <v>2342</v>
      </c>
      <c r="D62" s="5">
        <v>-8942677000</v>
      </c>
      <c r="E62" s="5">
        <v>-7780028000</v>
      </c>
      <c r="F62" s="5">
        <v>-8523681000</v>
      </c>
      <c r="G62" s="5">
        <v>-9423317000</v>
      </c>
      <c r="I62" s="5">
        <v>-33226074000</v>
      </c>
      <c r="J62" s="5">
        <v>-32999297000</v>
      </c>
      <c r="K62" s="5">
        <v>-23068504000</v>
      </c>
      <c r="L62" s="5">
        <v>-10586460000</v>
      </c>
      <c r="M62" s="5">
        <v>-11693500000</v>
      </c>
      <c r="N62" s="5">
        <v>-8324674000</v>
      </c>
      <c r="O62" s="5">
        <v>-3232362000</v>
      </c>
      <c r="P62" s="5">
        <v>-10093908000</v>
      </c>
      <c r="Q62" s="5">
        <v>-13604626000</v>
      </c>
    </row>
    <row r="63" spans="2:17" ht="15.5" x14ac:dyDescent="0.35">
      <c r="C63" t="s">
        <v>88</v>
      </c>
      <c r="Q63" s="5">
        <v>4411958000</v>
      </c>
    </row>
    <row r="64" spans="2:17" ht="15.5" x14ac:dyDescent="0.35">
      <c r="C64" t="s">
        <v>94</v>
      </c>
      <c r="D64" s="5">
        <v>-10044783000</v>
      </c>
      <c r="E64" s="5">
        <v>-8172784000</v>
      </c>
      <c r="F64" s="5">
        <v>-9986131000</v>
      </c>
      <c r="G64" s="5">
        <v>-10144606000</v>
      </c>
      <c r="I64" s="5">
        <v>-36228993000</v>
      </c>
      <c r="J64" s="5">
        <v>-34229934000</v>
      </c>
      <c r="K64" s="5">
        <v>-33010093000</v>
      </c>
      <c r="L64" s="5">
        <v>-25696031000</v>
      </c>
      <c r="M64" s="5">
        <v>-22994792000</v>
      </c>
      <c r="N64" s="5">
        <v>-15281792000</v>
      </c>
      <c r="O64" s="5">
        <v>-6999486000</v>
      </c>
      <c r="P64" s="5">
        <v>-12531787000</v>
      </c>
      <c r="Q64" s="5">
        <v>-9048796000</v>
      </c>
    </row>
    <row r="65" spans="2:17" ht="15.5" x14ac:dyDescent="0.35">
      <c r="C65" t="s">
        <v>29</v>
      </c>
      <c r="D65" s="5">
        <v>21188825000</v>
      </c>
      <c r="E65" s="5">
        <v>22468307000</v>
      </c>
      <c r="F65" s="5">
        <v>24873538000</v>
      </c>
      <c r="G65" s="5">
        <v>23310934000</v>
      </c>
      <c r="I65" s="5">
        <v>99428408000</v>
      </c>
      <c r="J65" s="5">
        <v>107712978000</v>
      </c>
      <c r="K65" s="5">
        <v>104582737000</v>
      </c>
      <c r="L65" s="5">
        <v>94792413000</v>
      </c>
      <c r="M65" s="5">
        <v>95462337000</v>
      </c>
      <c r="N65" s="5">
        <v>85178894000</v>
      </c>
      <c r="O65" s="5">
        <v>73179518000</v>
      </c>
      <c r="P65" s="5">
        <v>61356790000</v>
      </c>
      <c r="Q65" s="5">
        <v>42507625000</v>
      </c>
    </row>
    <row r="66" spans="2:17" ht="15.5" x14ac:dyDescent="0.35">
      <c r="C66" t="s">
        <v>28</v>
      </c>
      <c r="D66" s="5">
        <v>-5926737000</v>
      </c>
      <c r="E66" s="5">
        <v>-5700291000</v>
      </c>
      <c r="F66" s="5">
        <v>-4845733000</v>
      </c>
      <c r="G66" s="5">
        <v>-5031367000</v>
      </c>
      <c r="I66" s="5">
        <v>-20447125000</v>
      </c>
      <c r="J66" s="5">
        <v>-21311294000</v>
      </c>
      <c r="K66" s="5">
        <v>-4355958000</v>
      </c>
      <c r="L66" s="5">
        <v>-4064301000</v>
      </c>
      <c r="M66" s="5">
        <v>-5606506000</v>
      </c>
      <c r="N66" s="5">
        <v>-7426055000</v>
      </c>
      <c r="O66" s="5">
        <v>-9670284000</v>
      </c>
      <c r="P66" s="5">
        <v>-11933488000</v>
      </c>
      <c r="Q66" s="5">
        <v>-5817253000</v>
      </c>
    </row>
    <row r="67" spans="2:17" ht="15.5" x14ac:dyDescent="0.35">
      <c r="C67" t="s">
        <v>321</v>
      </c>
      <c r="D67" s="5">
        <v>-1755563000</v>
      </c>
      <c r="E67" s="5">
        <v>-1312171000</v>
      </c>
      <c r="F67" s="5">
        <v>-834157000</v>
      </c>
      <c r="G67" s="5">
        <v>-423879000</v>
      </c>
      <c r="I67" s="5">
        <v>-1836766000</v>
      </c>
      <c r="J67" s="5">
        <v>-2989656000</v>
      </c>
      <c r="K67" s="5">
        <v>-4233040000</v>
      </c>
    </row>
    <row r="68" spans="2:17" ht="15.5" x14ac:dyDescent="0.35">
      <c r="C68" t="s">
        <v>322</v>
      </c>
      <c r="D68" s="5">
        <v>-994286000</v>
      </c>
      <c r="E68" s="5">
        <v>-1352845000</v>
      </c>
      <c r="F68" s="5">
        <v>-52000000</v>
      </c>
      <c r="G68" s="5">
        <v>-75716000</v>
      </c>
      <c r="I68" s="5">
        <v>-291933000</v>
      </c>
      <c r="J68" s="5">
        <v>-238542000</v>
      </c>
      <c r="K68" s="5">
        <v>-122918000</v>
      </c>
    </row>
    <row r="69" spans="2:17" ht="15.5" x14ac:dyDescent="0.35">
      <c r="C69" t="s">
        <v>93</v>
      </c>
      <c r="D69" s="5">
        <v>-3176888000</v>
      </c>
      <c r="E69" s="5">
        <v>-3035275000</v>
      </c>
      <c r="F69" s="5">
        <v>-3959576000</v>
      </c>
      <c r="G69" s="5">
        <v>-4531772000</v>
      </c>
      <c r="I69" s="5">
        <v>-18318426000</v>
      </c>
      <c r="J69" s="5">
        <v>-18083096000</v>
      </c>
    </row>
    <row r="70" spans="2:17" ht="15.5" x14ac:dyDescent="0.35">
      <c r="C70" t="s">
        <v>323</v>
      </c>
      <c r="D70" s="5">
        <v>-5926737000</v>
      </c>
      <c r="E70" s="5">
        <v>-5700291000</v>
      </c>
      <c r="F70" s="5">
        <v>-4845733000</v>
      </c>
      <c r="G70" s="5">
        <v>-5031367000</v>
      </c>
      <c r="I70" s="5">
        <v>-20447125000</v>
      </c>
      <c r="J70" s="5">
        <v>-21311294000</v>
      </c>
      <c r="K70" s="5">
        <v>-4355958000</v>
      </c>
      <c r="L70" s="5">
        <v>-4064301000</v>
      </c>
      <c r="M70" s="5">
        <v>-5606506000</v>
      </c>
      <c r="N70" s="5">
        <v>-7426055000</v>
      </c>
      <c r="O70" s="5">
        <v>-9670284000</v>
      </c>
      <c r="P70" s="5">
        <v>-11933488000</v>
      </c>
      <c r="Q70" s="5">
        <v>-5817253000</v>
      </c>
    </row>
    <row r="71" spans="2:17" ht="15.5" x14ac:dyDescent="0.35">
      <c r="C71" t="s">
        <v>97</v>
      </c>
      <c r="D71" s="5">
        <v>15262088000</v>
      </c>
      <c r="E71" s="5">
        <v>16768016000</v>
      </c>
      <c r="F71" s="5">
        <v>20027805000</v>
      </c>
      <c r="G71" s="5">
        <v>18279567000</v>
      </c>
      <c r="I71" s="5">
        <v>78981283000</v>
      </c>
      <c r="J71" s="5">
        <v>86401684000</v>
      </c>
      <c r="K71" s="5">
        <v>100226779000</v>
      </c>
      <c r="L71" s="5">
        <v>90728112000</v>
      </c>
      <c r="M71" s="5">
        <v>89855831000</v>
      </c>
      <c r="N71" s="5">
        <v>77752839000</v>
      </c>
      <c r="O71" s="5">
        <v>63509234000</v>
      </c>
      <c r="P71" s="5">
        <v>49423302000</v>
      </c>
      <c r="Q71" s="5">
        <v>36690372000</v>
      </c>
    </row>
    <row r="72" spans="2:17" ht="15.5" x14ac:dyDescent="0.35">
      <c r="C72" t="s">
        <v>98</v>
      </c>
      <c r="D72" s="5">
        <v>1424743000</v>
      </c>
      <c r="E72" s="5">
        <v>2846066000</v>
      </c>
      <c r="F72" s="5">
        <v>-43550354000</v>
      </c>
      <c r="G72" s="5">
        <v>-496635000</v>
      </c>
      <c r="I72" s="5">
        <v>-49339098000</v>
      </c>
      <c r="J72" s="5">
        <v>21738935000</v>
      </c>
      <c r="K72" s="5">
        <v>2647100000</v>
      </c>
      <c r="L72" s="5">
        <v>26075145000</v>
      </c>
      <c r="M72" s="5">
        <v>-13182683000</v>
      </c>
      <c r="N72" s="5">
        <v>1784877000</v>
      </c>
      <c r="O72" s="5">
        <v>153067426000</v>
      </c>
      <c r="P72" s="5">
        <v>20312251000</v>
      </c>
      <c r="Q72" s="5">
        <v>203173000</v>
      </c>
    </row>
    <row r="73" spans="2:17" ht="15.5" x14ac:dyDescent="0.35">
      <c r="C73" t="s">
        <v>99</v>
      </c>
      <c r="D73" s="5">
        <v>16686831000</v>
      </c>
      <c r="E73" s="5">
        <v>19614082000</v>
      </c>
      <c r="F73" s="5">
        <v>-23522549000</v>
      </c>
      <c r="G73" s="5">
        <v>17782932000</v>
      </c>
      <c r="I73" s="5">
        <v>29642185000</v>
      </c>
      <c r="J73" s="5">
        <v>108140619000</v>
      </c>
      <c r="K73" s="5">
        <v>102873879000</v>
      </c>
      <c r="L73" s="5">
        <v>116803257000</v>
      </c>
      <c r="M73" s="5">
        <v>76673148000</v>
      </c>
      <c r="N73" s="5">
        <v>79537716000</v>
      </c>
      <c r="O73" s="5">
        <v>216576660000</v>
      </c>
      <c r="P73" s="5">
        <v>69735553000</v>
      </c>
      <c r="Q73" s="5">
        <v>36893545000</v>
      </c>
    </row>
    <row r="74" spans="2:17" ht="15.5" x14ac:dyDescent="0.35">
      <c r="C74" t="s">
        <v>100</v>
      </c>
      <c r="D74" s="5">
        <v>15262088000</v>
      </c>
      <c r="E74" s="5">
        <v>16768016000</v>
      </c>
      <c r="F74" s="5">
        <v>20027805000</v>
      </c>
      <c r="G74" s="5">
        <v>18279567000</v>
      </c>
      <c r="I74" s="5">
        <v>78981283000</v>
      </c>
      <c r="J74" s="5">
        <v>86401684000</v>
      </c>
      <c r="K74" s="5">
        <v>100226779000</v>
      </c>
      <c r="L74" s="5">
        <v>90728112000</v>
      </c>
      <c r="M74" s="5">
        <v>89855831000</v>
      </c>
      <c r="N74" s="5">
        <v>77752839000</v>
      </c>
      <c r="O74" s="5">
        <v>63509234000</v>
      </c>
      <c r="P74" s="5">
        <v>49423302000</v>
      </c>
      <c r="Q74" s="5">
        <v>36690372000</v>
      </c>
    </row>
    <row r="75" spans="2:17" ht="15.5" x14ac:dyDescent="0.35">
      <c r="C75" t="s">
        <v>8</v>
      </c>
      <c r="D75" s="5">
        <v>16405162000</v>
      </c>
      <c r="E75" s="5">
        <v>19665512000</v>
      </c>
      <c r="F75" s="5">
        <v>-23549582000</v>
      </c>
      <c r="G75" s="5">
        <v>17445265000</v>
      </c>
      <c r="I75" s="5">
        <v>28779557000</v>
      </c>
      <c r="J75" s="5">
        <v>106566400000</v>
      </c>
      <c r="K75" s="5">
        <v>102873927000</v>
      </c>
      <c r="L75" s="5">
        <v>116803257000</v>
      </c>
      <c r="M75" s="5">
        <v>76673182000</v>
      </c>
      <c r="N75" s="5">
        <v>79537745000</v>
      </c>
      <c r="O75" s="5">
        <v>216576671000</v>
      </c>
      <c r="P75" s="5">
        <v>69735553000</v>
      </c>
      <c r="Q75" s="5">
        <v>36893545000</v>
      </c>
    </row>
    <row r="76" spans="2:17" ht="15.5" x14ac:dyDescent="0.35">
      <c r="C76" t="s">
        <v>102</v>
      </c>
      <c r="D76" s="5">
        <v>15262088000</v>
      </c>
      <c r="E76" s="5">
        <v>16768016000</v>
      </c>
      <c r="F76" s="5">
        <v>20027805000</v>
      </c>
      <c r="G76" s="5">
        <v>18279567000</v>
      </c>
      <c r="I76" s="5">
        <v>78981283000</v>
      </c>
      <c r="J76" s="5">
        <v>86401684000</v>
      </c>
      <c r="K76" s="5">
        <v>100226779000</v>
      </c>
      <c r="L76" s="5">
        <v>90728112000</v>
      </c>
      <c r="M76" s="5">
        <v>89855831000</v>
      </c>
      <c r="N76" s="5">
        <v>77752839000</v>
      </c>
      <c r="O76" s="5">
        <v>63509234000</v>
      </c>
      <c r="P76" s="5">
        <v>49423302000</v>
      </c>
      <c r="Q76" s="5">
        <v>36690372000</v>
      </c>
    </row>
    <row r="77" spans="2:17" ht="15.5" x14ac:dyDescent="0.35">
      <c r="C77" t="s">
        <v>103</v>
      </c>
      <c r="D77" s="5">
        <v>16686831000</v>
      </c>
      <c r="E77" s="5">
        <v>19614082000</v>
      </c>
      <c r="F77" s="5">
        <v>-23522549000</v>
      </c>
      <c r="G77" s="5">
        <v>17782932000</v>
      </c>
      <c r="I77" s="5">
        <v>29642185000</v>
      </c>
      <c r="J77" s="5">
        <v>108140619000</v>
      </c>
      <c r="K77" s="5">
        <v>102873879000</v>
      </c>
      <c r="L77" s="5">
        <v>116803257000</v>
      </c>
      <c r="M77" s="5">
        <v>76673148000</v>
      </c>
      <c r="N77" s="5">
        <v>79537716000</v>
      </c>
      <c r="O77" s="5">
        <v>216576660000</v>
      </c>
      <c r="P77" s="5">
        <v>69735553000</v>
      </c>
      <c r="Q77" s="5">
        <v>36893545000</v>
      </c>
    </row>
    <row r="78" spans="2:17" ht="15.5" x14ac:dyDescent="0.35">
      <c r="C78" t="s">
        <v>104</v>
      </c>
      <c r="D78" s="5">
        <v>16686831000</v>
      </c>
      <c r="E78" s="5">
        <v>19614082000</v>
      </c>
      <c r="F78" s="5">
        <v>-23522549000</v>
      </c>
      <c r="G78" s="5">
        <v>17782932000</v>
      </c>
      <c r="I78" s="5">
        <v>29642185000</v>
      </c>
      <c r="J78" s="5">
        <v>108140619000</v>
      </c>
      <c r="K78" s="5">
        <v>102873879000</v>
      </c>
      <c r="L78" s="5">
        <v>116803257000</v>
      </c>
      <c r="M78" s="5">
        <v>76673148000</v>
      </c>
      <c r="N78" s="5">
        <v>79537716000</v>
      </c>
      <c r="O78" s="5">
        <v>216576660000</v>
      </c>
      <c r="P78" s="5">
        <v>69735553000</v>
      </c>
      <c r="Q78" s="5">
        <v>36893545000</v>
      </c>
    </row>
    <row r="80" spans="2:17" ht="15.5" x14ac:dyDescent="0.35">
      <c r="B80" t="s">
        <v>105</v>
      </c>
      <c r="C80" t="s">
        <v>106</v>
      </c>
    </row>
    <row r="81" spans="3:17" ht="15.5" x14ac:dyDescent="0.35">
      <c r="C81" t="s">
        <v>107</v>
      </c>
    </row>
    <row r="82" spans="3:17" ht="15.5" x14ac:dyDescent="0.35">
      <c r="C82" t="s">
        <v>20</v>
      </c>
      <c r="D82" s="5">
        <v>9717039000</v>
      </c>
      <c r="E82" s="5">
        <v>8354247000</v>
      </c>
      <c r="F82" s="5">
        <v>91522775000</v>
      </c>
      <c r="G82" s="5">
        <v>6816823000</v>
      </c>
      <c r="I82" s="5">
        <v>91522775000</v>
      </c>
      <c r="J82" s="5">
        <v>90295347000</v>
      </c>
      <c r="K82" s="5">
        <v>87060507000</v>
      </c>
      <c r="L82" s="5">
        <v>73601054000</v>
      </c>
      <c r="M82" s="5">
        <v>51910375000</v>
      </c>
      <c r="N82" s="5">
        <v>14857349000</v>
      </c>
      <c r="O82" s="5">
        <v>14029494000</v>
      </c>
      <c r="P82" s="5">
        <v>7696048000</v>
      </c>
      <c r="Q82" s="5">
        <v>27526176000</v>
      </c>
    </row>
    <row r="83" spans="3:17" ht="15.5" x14ac:dyDescent="0.35">
      <c r="C83" t="s">
        <v>109</v>
      </c>
      <c r="D83" s="5">
        <v>30519456000</v>
      </c>
      <c r="E83" s="5">
        <v>3336285000</v>
      </c>
      <c r="F83" s="5">
        <v>12757555000</v>
      </c>
      <c r="G83" s="5">
        <v>9543235000</v>
      </c>
      <c r="I83" s="5">
        <v>12757555000</v>
      </c>
      <c r="J83" s="5">
        <v>28180542000</v>
      </c>
      <c r="K83" s="5">
        <v>29358797000</v>
      </c>
      <c r="L83" s="5">
        <v>21431946000</v>
      </c>
      <c r="M83" s="5">
        <v>18296712000</v>
      </c>
      <c r="N83" s="5">
        <v>15613750000</v>
      </c>
      <c r="O83" s="5">
        <v>9989134000</v>
      </c>
      <c r="P83" s="5">
        <v>25460924000</v>
      </c>
      <c r="Q83" s="5">
        <v>13039144000</v>
      </c>
    </row>
    <row r="84" spans="3:17" ht="15.5" x14ac:dyDescent="0.35">
      <c r="C84" t="s">
        <v>113</v>
      </c>
      <c r="D84" s="5">
        <v>257215000</v>
      </c>
      <c r="E84" s="5">
        <v>205772000</v>
      </c>
      <c r="F84" s="5">
        <v>145571000</v>
      </c>
      <c r="G84" s="5">
        <v>205678000</v>
      </c>
      <c r="I84" s="5">
        <v>145571000</v>
      </c>
      <c r="J84" s="5">
        <v>63925000</v>
      </c>
      <c r="K84" s="5">
        <v>1640000</v>
      </c>
      <c r="L84" s="5">
        <v>45234000</v>
      </c>
      <c r="M84" s="5">
        <v>94926000</v>
      </c>
      <c r="N84" s="5">
        <v>140528000</v>
      </c>
      <c r="O84" s="5">
        <v>285954000</v>
      </c>
      <c r="P84" s="5">
        <v>94371000</v>
      </c>
    </row>
    <row r="85" spans="3:17" ht="15.5" x14ac:dyDescent="0.35">
      <c r="C85" t="s">
        <v>115</v>
      </c>
    </row>
    <row r="86" spans="3:17" ht="15.5" x14ac:dyDescent="0.35">
      <c r="C86" t="s">
        <v>85</v>
      </c>
      <c r="D86" s="5">
        <v>133959561000</v>
      </c>
      <c r="E86" s="5">
        <v>132534818000</v>
      </c>
      <c r="F86" s="5">
        <v>129688752000</v>
      </c>
      <c r="G86" s="5">
        <v>193316332000</v>
      </c>
      <c r="I86" s="5">
        <v>129688752000</v>
      </c>
      <c r="J86" s="5">
        <v>199105076000</v>
      </c>
      <c r="K86" s="5">
        <v>190887487000</v>
      </c>
      <c r="L86" s="5">
        <v>188753477000</v>
      </c>
      <c r="M86" s="5">
        <v>163566137000</v>
      </c>
      <c r="N86" s="5">
        <v>176748820000</v>
      </c>
      <c r="O86" s="5">
        <v>174963943000</v>
      </c>
      <c r="P86" s="5">
        <v>21896516000</v>
      </c>
      <c r="Q86" s="5">
        <v>264491000</v>
      </c>
    </row>
    <row r="87" spans="3:17" ht="15.5" x14ac:dyDescent="0.35">
      <c r="C87" t="s">
        <v>116</v>
      </c>
      <c r="D87" s="5">
        <v>67437194000</v>
      </c>
      <c r="E87" s="5">
        <v>45858057000</v>
      </c>
      <c r="F87" s="5">
        <v>129630196000</v>
      </c>
      <c r="G87" s="5">
        <v>40832734000</v>
      </c>
      <c r="I87" s="5">
        <v>129630196000</v>
      </c>
      <c r="J87" s="5">
        <v>123987050000</v>
      </c>
      <c r="K87" s="5">
        <v>125773181000</v>
      </c>
      <c r="L87" s="5">
        <v>96533792000</v>
      </c>
      <c r="M87" s="5">
        <v>75858670000</v>
      </c>
      <c r="N87" s="5">
        <v>37262521000</v>
      </c>
      <c r="O87" s="5">
        <v>41885488000</v>
      </c>
      <c r="P87" s="5">
        <v>45955010000</v>
      </c>
      <c r="Q87" s="5">
        <v>50077804000</v>
      </c>
    </row>
    <row r="88" spans="3:17" ht="15.5" x14ac:dyDescent="0.35">
      <c r="C88" t="s">
        <v>117</v>
      </c>
    </row>
    <row r="89" spans="3:17" ht="15.5" x14ac:dyDescent="0.35">
      <c r="C89" t="s">
        <v>119</v>
      </c>
      <c r="K89" s="5">
        <v>30842000</v>
      </c>
      <c r="N89" s="5">
        <v>318385000</v>
      </c>
      <c r="O89" s="5">
        <v>236574000</v>
      </c>
      <c r="P89" s="5">
        <v>221123000</v>
      </c>
      <c r="Q89" s="5">
        <v>994096000</v>
      </c>
    </row>
    <row r="90" spans="3:17" ht="15.5" x14ac:dyDescent="0.35">
      <c r="C90" t="s">
        <v>121</v>
      </c>
      <c r="D90" s="5">
        <v>1265407291000</v>
      </c>
      <c r="E90" s="5">
        <v>1223384741000</v>
      </c>
      <c r="F90" s="5">
        <v>1177946771000</v>
      </c>
      <c r="G90" s="5">
        <v>1195884628000</v>
      </c>
      <c r="I90" s="5">
        <v>1177946771000</v>
      </c>
      <c r="J90" s="5">
        <v>1153837815000</v>
      </c>
      <c r="K90" s="5">
        <v>1094618790000</v>
      </c>
      <c r="L90" s="5">
        <v>967982005000</v>
      </c>
      <c r="M90" s="5">
        <v>863949609000</v>
      </c>
      <c r="N90" s="5">
        <v>723989944000</v>
      </c>
      <c r="O90" s="5">
        <v>658064305000</v>
      </c>
      <c r="P90" s="5">
        <v>402573820000</v>
      </c>
      <c r="Q90" s="5">
        <v>336326777000</v>
      </c>
    </row>
    <row r="91" spans="3:17" ht="15.5" x14ac:dyDescent="0.35">
      <c r="C91" t="s">
        <v>123</v>
      </c>
      <c r="D91" s="5">
        <v>16340400000</v>
      </c>
      <c r="E91" s="5">
        <v>16646473000</v>
      </c>
      <c r="F91" s="5">
        <v>17258621000</v>
      </c>
      <c r="G91" s="5">
        <v>17258621000</v>
      </c>
      <c r="I91" s="5">
        <v>17258621000</v>
      </c>
      <c r="J91" s="5">
        <v>19095064000</v>
      </c>
      <c r="K91" s="5">
        <v>21543655000</v>
      </c>
    </row>
    <row r="92" spans="3:17" ht="15.5" x14ac:dyDescent="0.35">
      <c r="C92" t="s">
        <v>122</v>
      </c>
    </row>
    <row r="93" spans="3:17" ht="15.5" x14ac:dyDescent="0.35">
      <c r="C93" t="s">
        <v>126</v>
      </c>
      <c r="D93" s="5">
        <v>1421525232000</v>
      </c>
      <c r="E93" s="5">
        <v>1378297992000</v>
      </c>
      <c r="F93" s="5">
        <v>1332455108000</v>
      </c>
      <c r="G93" s="5">
        <v>1344998694000</v>
      </c>
      <c r="I93" s="5">
        <v>1332455108000</v>
      </c>
      <c r="J93" s="5">
        <v>1303452374000</v>
      </c>
      <c r="K93" s="5">
        <v>1233374398000</v>
      </c>
      <c r="L93" s="5">
        <v>1060089019000</v>
      </c>
      <c r="M93" s="5">
        <v>945619932000</v>
      </c>
      <c r="N93" s="5">
        <v>790366065000</v>
      </c>
      <c r="O93" s="5">
        <v>698547749000</v>
      </c>
      <c r="P93" s="5">
        <v>439201752000</v>
      </c>
      <c r="Q93" s="5">
        <v>373235965000</v>
      </c>
    </row>
    <row r="94" spans="3:17" ht="15.5" x14ac:dyDescent="0.35">
      <c r="C94" t="s">
        <v>127</v>
      </c>
      <c r="D94" s="5">
        <v>1488962426000</v>
      </c>
      <c r="E94" s="5">
        <v>1424156049000</v>
      </c>
      <c r="F94" s="5">
        <v>1462085304000</v>
      </c>
      <c r="G94" s="5">
        <v>1385831428000</v>
      </c>
      <c r="I94" s="5">
        <v>1462085304000</v>
      </c>
      <c r="J94" s="5">
        <v>1427439424000</v>
      </c>
      <c r="K94" s="5">
        <v>1359147579000</v>
      </c>
      <c r="L94" s="5">
        <v>1156622811000</v>
      </c>
      <c r="M94" s="5">
        <v>1021478602000</v>
      </c>
      <c r="N94" s="5">
        <v>827628586000</v>
      </c>
      <c r="O94" s="5">
        <v>740433237000</v>
      </c>
      <c r="P94" s="5">
        <v>485156762000</v>
      </c>
      <c r="Q94" s="5">
        <v>423313769000</v>
      </c>
    </row>
    <row r="95" spans="3:17" ht="15.5" x14ac:dyDescent="0.35">
      <c r="C95" t="s">
        <v>128</v>
      </c>
    </row>
    <row r="96" spans="3:17" ht="15.5" x14ac:dyDescent="0.35">
      <c r="C96" t="s">
        <v>129</v>
      </c>
    </row>
    <row r="97" spans="3:17" ht="15.5" x14ac:dyDescent="0.35">
      <c r="C97" t="s">
        <v>130</v>
      </c>
      <c r="D97" s="5">
        <v>405548842000</v>
      </c>
      <c r="E97" s="5">
        <v>273457263000</v>
      </c>
      <c r="F97" s="5">
        <v>350749220000</v>
      </c>
      <c r="G97" s="5">
        <v>253179108000</v>
      </c>
      <c r="I97" s="5">
        <v>350749220000</v>
      </c>
      <c r="J97" s="5">
        <v>418138397000</v>
      </c>
      <c r="K97" s="5">
        <v>403995326000</v>
      </c>
      <c r="L97" s="5">
        <v>306363017000</v>
      </c>
      <c r="M97" s="5">
        <v>250140903000</v>
      </c>
      <c r="N97" s="5">
        <v>112293182000</v>
      </c>
      <c r="O97" s="5">
        <v>62828314000</v>
      </c>
      <c r="P97" s="5">
        <v>63527586000</v>
      </c>
      <c r="Q97" s="5">
        <v>157162096000</v>
      </c>
    </row>
    <row r="98" spans="3:17" ht="15.5" x14ac:dyDescent="0.35">
      <c r="C98" t="s">
        <v>131</v>
      </c>
      <c r="D98" s="5">
        <v>24291663000</v>
      </c>
      <c r="E98" s="5">
        <v>27218870000</v>
      </c>
      <c r="F98" s="5">
        <v>25016591000</v>
      </c>
      <c r="G98" s="5">
        <v>22423797000</v>
      </c>
      <c r="I98" s="5">
        <v>25016591000</v>
      </c>
      <c r="J98" s="5">
        <v>16113411000</v>
      </c>
      <c r="K98" s="5">
        <v>30395788000</v>
      </c>
      <c r="L98" s="5">
        <v>19983266000</v>
      </c>
      <c r="M98" s="5">
        <v>31178133000</v>
      </c>
      <c r="N98" s="5">
        <v>19857513000</v>
      </c>
      <c r="O98" s="5">
        <v>18954403000</v>
      </c>
      <c r="P98" s="5">
        <v>7281676000</v>
      </c>
      <c r="Q98" s="5">
        <v>73673994000</v>
      </c>
    </row>
    <row r="99" spans="3:17" ht="15.5" x14ac:dyDescent="0.35">
      <c r="C99" t="s">
        <v>133</v>
      </c>
      <c r="D99" s="5">
        <v>2255946000</v>
      </c>
      <c r="E99" s="5">
        <v>2259411000</v>
      </c>
      <c r="F99" s="5">
        <v>2239851000</v>
      </c>
      <c r="G99" s="5">
        <v>2189145000</v>
      </c>
      <c r="I99" s="5">
        <v>2239851000</v>
      </c>
      <c r="J99" s="5">
        <v>2034917000</v>
      </c>
      <c r="K99" s="5">
        <v>3095800000</v>
      </c>
      <c r="O99" s="5">
        <v>45455000</v>
      </c>
    </row>
    <row r="100" spans="3:17" ht="15.5" x14ac:dyDescent="0.35">
      <c r="C100" t="s">
        <v>136</v>
      </c>
      <c r="D100" s="5">
        <v>4631492000</v>
      </c>
      <c r="E100" s="5">
        <v>4343035000</v>
      </c>
      <c r="F100" s="5">
        <v>5019713000</v>
      </c>
      <c r="G100" s="5">
        <v>1885841000</v>
      </c>
      <c r="I100" s="5">
        <v>5019713000</v>
      </c>
      <c r="J100" s="5">
        <v>4474690000</v>
      </c>
      <c r="K100" s="5">
        <v>6717041000</v>
      </c>
      <c r="L100" s="5">
        <v>3214636000</v>
      </c>
      <c r="M100" s="5">
        <v>2068010000</v>
      </c>
      <c r="N100" s="5">
        <v>4285456000</v>
      </c>
      <c r="O100" s="5">
        <v>2079966000</v>
      </c>
      <c r="P100" s="5">
        <v>4745679000</v>
      </c>
      <c r="Q100" s="5">
        <v>7878411000</v>
      </c>
    </row>
    <row r="101" spans="3:17" ht="15.5" x14ac:dyDescent="0.35">
      <c r="C101" t="s">
        <v>137</v>
      </c>
      <c r="D101" s="5">
        <v>11041091000</v>
      </c>
      <c r="E101" s="5">
        <v>7363387000</v>
      </c>
      <c r="F101" s="5">
        <v>3905608000</v>
      </c>
      <c r="G101" s="5">
        <v>8466178000</v>
      </c>
      <c r="I101" s="5">
        <v>3905608000</v>
      </c>
      <c r="J101" s="5">
        <v>6261781000</v>
      </c>
      <c r="K101" s="5">
        <v>5862258000</v>
      </c>
      <c r="L101" s="5">
        <v>6837801000</v>
      </c>
      <c r="M101" s="5">
        <v>7445302000</v>
      </c>
      <c r="N101" s="5">
        <v>3305134000</v>
      </c>
      <c r="O101" s="5">
        <v>709777000</v>
      </c>
      <c r="P101" s="5">
        <v>126247000</v>
      </c>
      <c r="Q101" s="5">
        <v>388122000</v>
      </c>
    </row>
    <row r="102" spans="3:17" ht="15.5" x14ac:dyDescent="0.35">
      <c r="C102" t="s">
        <v>139</v>
      </c>
    </row>
    <row r="103" spans="3:17" ht="15.5" x14ac:dyDescent="0.35">
      <c r="C103" t="s">
        <v>140</v>
      </c>
      <c r="D103" s="5">
        <v>313583890000</v>
      </c>
      <c r="E103" s="5">
        <v>182702723000</v>
      </c>
      <c r="F103" s="5">
        <v>249841644000</v>
      </c>
      <c r="G103" s="5">
        <v>152686882000</v>
      </c>
      <c r="I103" s="5">
        <v>249841644000</v>
      </c>
      <c r="J103" s="5">
        <v>324021398000</v>
      </c>
      <c r="K103" s="5">
        <v>286873581000</v>
      </c>
      <c r="L103" s="5">
        <v>206279762000</v>
      </c>
      <c r="M103" s="5">
        <v>148884932000</v>
      </c>
      <c r="N103" s="5">
        <v>31851210000</v>
      </c>
      <c r="P103" s="5">
        <v>11647785000</v>
      </c>
      <c r="Q103" s="5">
        <v>42326507000</v>
      </c>
    </row>
    <row r="104" spans="3:17" ht="15.5" x14ac:dyDescent="0.35">
      <c r="C104" t="s">
        <v>145</v>
      </c>
      <c r="D104" s="5">
        <v>313583890000</v>
      </c>
      <c r="E104" s="5">
        <v>182702723000</v>
      </c>
      <c r="F104" s="5">
        <v>249841644000</v>
      </c>
      <c r="G104" s="5">
        <v>152686882000</v>
      </c>
      <c r="I104" s="5">
        <v>249841644000</v>
      </c>
      <c r="J104" s="5">
        <v>324021398000</v>
      </c>
      <c r="K104" s="5">
        <v>286873581000</v>
      </c>
      <c r="L104" s="5">
        <v>206279762000</v>
      </c>
      <c r="M104" s="5">
        <v>148884932000</v>
      </c>
      <c r="N104" s="5">
        <v>31851210000</v>
      </c>
      <c r="P104" s="5">
        <v>11647785000</v>
      </c>
      <c r="Q104" s="5">
        <v>42326507000</v>
      </c>
    </row>
    <row r="105" spans="3:17" ht="15.5" x14ac:dyDescent="0.35">
      <c r="C105" t="s">
        <v>146</v>
      </c>
      <c r="D105" s="5">
        <v>367559946000</v>
      </c>
      <c r="E105" s="5">
        <v>353631979000</v>
      </c>
      <c r="F105" s="5">
        <v>333883359000</v>
      </c>
      <c r="G105" s="5">
        <v>331677045000</v>
      </c>
      <c r="I105" s="5">
        <v>333883359000</v>
      </c>
      <c r="J105" s="5">
        <v>162490488000</v>
      </c>
      <c r="K105" s="5">
        <v>120107332000</v>
      </c>
      <c r="L105" s="5">
        <v>69449474000</v>
      </c>
      <c r="M105" s="5">
        <v>52318210000</v>
      </c>
      <c r="N105" s="5">
        <v>45489063000</v>
      </c>
      <c r="O105" s="5">
        <v>76296298000</v>
      </c>
      <c r="P105" s="5">
        <v>29472212000</v>
      </c>
      <c r="Q105" s="5">
        <v>116664486000</v>
      </c>
    </row>
    <row r="106" spans="3:17" ht="15.5" x14ac:dyDescent="0.35">
      <c r="C106" t="s">
        <v>147</v>
      </c>
      <c r="D106" s="5">
        <v>367559946000</v>
      </c>
      <c r="E106" s="5">
        <v>353631979000</v>
      </c>
      <c r="F106" s="5">
        <v>333883359000</v>
      </c>
      <c r="G106" s="5">
        <v>331677045000</v>
      </c>
      <c r="I106" s="5">
        <v>333883359000</v>
      </c>
      <c r="J106" s="5">
        <v>162490488000</v>
      </c>
      <c r="K106" s="5">
        <v>120107332000</v>
      </c>
      <c r="L106" s="5">
        <v>69449474000</v>
      </c>
      <c r="M106" s="5">
        <v>52318210000</v>
      </c>
      <c r="N106" s="5">
        <v>45489063000</v>
      </c>
      <c r="O106" s="5">
        <v>76296298000</v>
      </c>
      <c r="P106" s="5">
        <v>29472212000</v>
      </c>
      <c r="Q106" s="5">
        <v>116664486000</v>
      </c>
    </row>
    <row r="107" spans="3:17" ht="15.5" x14ac:dyDescent="0.35">
      <c r="C107" t="s">
        <v>150</v>
      </c>
      <c r="D107" s="5">
        <v>3000524000</v>
      </c>
      <c r="E107" s="5">
        <v>2006238000</v>
      </c>
      <c r="F107" s="5">
        <v>653393000</v>
      </c>
      <c r="G107" s="5">
        <v>601393000</v>
      </c>
      <c r="I107" s="5">
        <v>653393000</v>
      </c>
      <c r="J107" s="5">
        <v>361460000</v>
      </c>
      <c r="K107" s="5">
        <v>153760000</v>
      </c>
    </row>
    <row r="108" spans="3:17" ht="15.5" x14ac:dyDescent="0.35">
      <c r="C108" t="s">
        <v>193</v>
      </c>
      <c r="D108" s="5">
        <v>6254043000</v>
      </c>
      <c r="E108" s="5">
        <v>862045000</v>
      </c>
      <c r="F108" s="5">
        <v>10274102000</v>
      </c>
      <c r="G108" s="5">
        <v>5382215000</v>
      </c>
      <c r="I108" s="5">
        <v>10274102000</v>
      </c>
      <c r="J108" s="5">
        <v>9747734000</v>
      </c>
      <c r="K108" s="5">
        <v>19342902000</v>
      </c>
      <c r="L108" s="5">
        <v>15619562000</v>
      </c>
      <c r="M108" s="5">
        <v>20923589000</v>
      </c>
      <c r="N108" s="5">
        <v>14970897000</v>
      </c>
    </row>
    <row r="109" spans="3:17" ht="15.5" x14ac:dyDescent="0.35">
      <c r="C109" t="s">
        <v>152</v>
      </c>
    </row>
    <row r="110" spans="3:17" ht="15.5" x14ac:dyDescent="0.35">
      <c r="C110" t="s">
        <v>192</v>
      </c>
      <c r="D110" s="5">
        <v>353273456000</v>
      </c>
      <c r="E110" s="5">
        <v>345754817000</v>
      </c>
      <c r="F110" s="5">
        <v>318128408000</v>
      </c>
      <c r="G110" s="5">
        <v>320396163000</v>
      </c>
      <c r="I110" s="5">
        <v>318128408000</v>
      </c>
      <c r="J110" s="5">
        <v>147866703000</v>
      </c>
      <c r="K110" s="5">
        <v>96030932000</v>
      </c>
      <c r="L110" s="5">
        <v>50050000000</v>
      </c>
      <c r="M110" s="5">
        <v>30000000000</v>
      </c>
      <c r="N110" s="5">
        <v>29200000000</v>
      </c>
      <c r="O110" s="5">
        <v>75350000000</v>
      </c>
      <c r="P110" s="5">
        <v>28587720000</v>
      </c>
      <c r="Q110" s="5">
        <v>115379245000</v>
      </c>
    </row>
    <row r="111" spans="3:17" ht="15.5" x14ac:dyDescent="0.35">
      <c r="C111" t="s">
        <v>153</v>
      </c>
      <c r="D111" s="5">
        <v>353273456000</v>
      </c>
      <c r="E111" s="5">
        <v>345754817000</v>
      </c>
      <c r="F111" s="5">
        <v>318128408000</v>
      </c>
      <c r="G111" s="5">
        <v>320396163000</v>
      </c>
      <c r="I111" s="5">
        <v>318128408000</v>
      </c>
      <c r="J111" s="5">
        <v>147866703000</v>
      </c>
      <c r="K111" s="5">
        <v>96030932000</v>
      </c>
      <c r="L111" s="5">
        <v>50050000000</v>
      </c>
      <c r="M111" s="5">
        <v>30000000000</v>
      </c>
      <c r="N111" s="5">
        <v>29200000000</v>
      </c>
      <c r="O111" s="5">
        <v>75350000000</v>
      </c>
      <c r="P111" s="5">
        <v>28587720000</v>
      </c>
      <c r="Q111" s="5">
        <v>115379245000</v>
      </c>
    </row>
    <row r="112" spans="3:17" ht="15.5" x14ac:dyDescent="0.35">
      <c r="C112" t="s">
        <v>154</v>
      </c>
      <c r="D112" s="5">
        <v>773108788000</v>
      </c>
      <c r="E112" s="5">
        <v>627089242000</v>
      </c>
      <c r="F112" s="5">
        <v>684632579000</v>
      </c>
      <c r="G112" s="5">
        <v>584856153000</v>
      </c>
      <c r="I112" s="5">
        <v>684632579000</v>
      </c>
      <c r="J112" s="5">
        <v>580628885000</v>
      </c>
      <c r="K112" s="5">
        <v>524102658000</v>
      </c>
      <c r="L112" s="5">
        <v>375812491000</v>
      </c>
      <c r="M112" s="5">
        <v>302459113000</v>
      </c>
      <c r="N112" s="5">
        <v>157782245000</v>
      </c>
      <c r="O112" s="5">
        <v>139124612000</v>
      </c>
      <c r="P112" s="5">
        <v>92999798000</v>
      </c>
      <c r="Q112" s="5">
        <v>273826582000</v>
      </c>
    </row>
    <row r="113" spans="2:17" ht="15.5" x14ac:dyDescent="0.35">
      <c r="C113" t="s">
        <v>155</v>
      </c>
    </row>
    <row r="114" spans="2:17" ht="15.5" x14ac:dyDescent="0.35">
      <c r="C114" t="s">
        <v>156</v>
      </c>
      <c r="D114" s="5">
        <v>55000000000</v>
      </c>
      <c r="E114" s="5">
        <v>55000000000</v>
      </c>
      <c r="F114" s="5">
        <v>55000000000</v>
      </c>
      <c r="G114" s="5">
        <v>55000000000</v>
      </c>
      <c r="I114" s="5">
        <v>55000000000</v>
      </c>
      <c r="J114" s="5">
        <v>55000000000</v>
      </c>
      <c r="K114" s="5">
        <v>55000000000</v>
      </c>
      <c r="L114" s="5">
        <v>55000000000</v>
      </c>
      <c r="M114" s="5">
        <v>55000000000</v>
      </c>
      <c r="N114" s="5">
        <v>55000000000</v>
      </c>
      <c r="O114" s="5">
        <v>55000000000</v>
      </c>
      <c r="P114" s="5">
        <v>55000000000</v>
      </c>
      <c r="Q114" s="5">
        <v>39711800000</v>
      </c>
    </row>
    <row r="115" spans="2:17" ht="15.5" x14ac:dyDescent="0.35">
      <c r="C115" t="s">
        <v>157</v>
      </c>
      <c r="D115" s="5">
        <v>160595331000</v>
      </c>
      <c r="E115" s="5">
        <v>160595331000</v>
      </c>
      <c r="F115" s="5">
        <v>160595331000</v>
      </c>
      <c r="G115" s="5">
        <v>160595331000</v>
      </c>
      <c r="I115" s="5">
        <v>160595331000</v>
      </c>
      <c r="J115" s="5">
        <v>160595331000</v>
      </c>
      <c r="K115" s="5">
        <v>160595331000</v>
      </c>
      <c r="L115" s="5">
        <v>160595331000</v>
      </c>
      <c r="M115" s="5">
        <v>160595331000</v>
      </c>
      <c r="N115" s="5">
        <v>160595331000</v>
      </c>
      <c r="O115" s="5">
        <v>160595331000</v>
      </c>
      <c r="P115" s="5">
        <v>160595331000</v>
      </c>
      <c r="Q115" s="5">
        <v>2961807000</v>
      </c>
    </row>
    <row r="116" spans="2:17" ht="15.5" x14ac:dyDescent="0.35">
      <c r="C116" t="s">
        <v>158</v>
      </c>
      <c r="D116" s="5">
        <v>349390905000</v>
      </c>
      <c r="E116" s="5">
        <v>432310486000</v>
      </c>
      <c r="F116" s="5">
        <v>415491040000</v>
      </c>
      <c r="G116" s="5">
        <v>375413043000</v>
      </c>
      <c r="I116" s="5">
        <v>415491040000</v>
      </c>
      <c r="J116" s="5">
        <v>416295158000</v>
      </c>
      <c r="K116" s="5">
        <v>406801429000</v>
      </c>
      <c r="L116" s="5">
        <v>376461512000</v>
      </c>
      <c r="M116" s="5">
        <v>339845595000</v>
      </c>
      <c r="N116" s="5">
        <v>277489730000</v>
      </c>
      <c r="O116" s="5">
        <v>210736862000</v>
      </c>
      <c r="P116" s="5">
        <v>154652617000</v>
      </c>
      <c r="Q116" s="5">
        <v>106549089000</v>
      </c>
    </row>
    <row r="117" spans="2:17" ht="15.5" x14ac:dyDescent="0.35">
      <c r="C117" t="s">
        <v>159</v>
      </c>
      <c r="D117" s="5">
        <v>3500000000</v>
      </c>
      <c r="E117" s="5">
        <v>3100000000</v>
      </c>
      <c r="F117" s="5">
        <v>3100000000</v>
      </c>
      <c r="G117" s="5">
        <v>3100000000</v>
      </c>
      <c r="I117" s="5">
        <v>3100000000</v>
      </c>
      <c r="J117" s="5">
        <v>2500000000</v>
      </c>
      <c r="K117" s="5">
        <v>2000000000</v>
      </c>
      <c r="L117" s="5">
        <v>1500000000</v>
      </c>
      <c r="M117" s="5">
        <v>1000000000</v>
      </c>
      <c r="N117" s="5">
        <v>550000000</v>
      </c>
      <c r="O117" s="5">
        <v>50000000</v>
      </c>
      <c r="P117" s="5">
        <v>50000000</v>
      </c>
    </row>
    <row r="118" spans="2:17" ht="15.5" x14ac:dyDescent="0.35">
      <c r="C118" t="s">
        <v>160</v>
      </c>
      <c r="D118" s="5">
        <v>345890905000</v>
      </c>
      <c r="E118" s="5">
        <v>429210486000</v>
      </c>
      <c r="F118" s="5">
        <v>412391040000</v>
      </c>
      <c r="G118" s="5">
        <v>372313043000</v>
      </c>
      <c r="I118" s="5">
        <v>412391040000</v>
      </c>
      <c r="J118" s="5">
        <v>413795158000</v>
      </c>
      <c r="K118" s="5">
        <v>404801429000</v>
      </c>
      <c r="L118" s="5">
        <v>374961512000</v>
      </c>
      <c r="M118" s="5">
        <v>338845595000</v>
      </c>
      <c r="N118" s="5">
        <v>276939730000</v>
      </c>
      <c r="O118" s="5">
        <v>210686862000</v>
      </c>
      <c r="P118" s="5">
        <v>154602617000</v>
      </c>
      <c r="Q118" s="5">
        <v>106549089000</v>
      </c>
    </row>
    <row r="119" spans="2:17" ht="15.5" x14ac:dyDescent="0.35">
      <c r="C119" t="s">
        <v>161</v>
      </c>
      <c r="D119" s="5">
        <v>349390905000</v>
      </c>
      <c r="E119" s="5">
        <v>432310486000</v>
      </c>
      <c r="F119" s="5">
        <v>415491040000</v>
      </c>
      <c r="G119" s="5">
        <v>375413043000</v>
      </c>
      <c r="I119" s="5">
        <v>415491040000</v>
      </c>
      <c r="J119" s="5">
        <v>416295158000</v>
      </c>
      <c r="K119" s="5">
        <v>406801429000</v>
      </c>
      <c r="L119" s="5">
        <v>376461512000</v>
      </c>
      <c r="M119" s="5">
        <v>339845595000</v>
      </c>
      <c r="N119" s="5">
        <v>277489730000</v>
      </c>
      <c r="O119" s="5">
        <v>210736862000</v>
      </c>
      <c r="P119" s="5">
        <v>154652617000</v>
      </c>
      <c r="Q119" s="5">
        <v>106549089000</v>
      </c>
    </row>
    <row r="120" spans="2:17" ht="15.5" x14ac:dyDescent="0.35">
      <c r="C120" t="s">
        <v>162</v>
      </c>
      <c r="D120" s="5">
        <v>16907841000</v>
      </c>
      <c r="E120" s="5">
        <v>16626172000</v>
      </c>
      <c r="F120" s="5">
        <v>16677602000</v>
      </c>
      <c r="G120" s="5">
        <v>16650569000</v>
      </c>
      <c r="I120" s="5">
        <v>16677602000</v>
      </c>
      <c r="J120" s="5">
        <v>15814974000</v>
      </c>
      <c r="K120" s="5">
        <v>21760674000</v>
      </c>
      <c r="M120" s="5">
        <v>12426000</v>
      </c>
      <c r="N120" s="5">
        <v>12460000</v>
      </c>
      <c r="O120" s="5">
        <v>12489000</v>
      </c>
      <c r="P120" s="5">
        <v>12500000</v>
      </c>
    </row>
    <row r="121" spans="2:17" ht="15.5" x14ac:dyDescent="0.35">
      <c r="C121" t="s">
        <v>10</v>
      </c>
      <c r="D121" s="5">
        <v>715853638000</v>
      </c>
      <c r="E121" s="5">
        <v>797066807000</v>
      </c>
      <c r="F121" s="5">
        <v>777452725000</v>
      </c>
      <c r="G121" s="5">
        <v>800975275000</v>
      </c>
      <c r="I121" s="5">
        <v>777452725000</v>
      </c>
      <c r="J121" s="5">
        <v>846810539000</v>
      </c>
      <c r="K121" s="5">
        <v>835044921000</v>
      </c>
      <c r="L121" s="5">
        <v>780810320000</v>
      </c>
      <c r="M121" s="5">
        <v>719019489000</v>
      </c>
      <c r="N121" s="5">
        <v>669846341000</v>
      </c>
      <c r="O121" s="5">
        <v>601308625000</v>
      </c>
      <c r="P121" s="5">
        <v>392156964000</v>
      </c>
      <c r="Q121" s="5">
        <v>149487187000</v>
      </c>
    </row>
    <row r="122" spans="2:17" ht="15.5" x14ac:dyDescent="0.35">
      <c r="C122" t="s">
        <v>163</v>
      </c>
      <c r="D122" s="5">
        <v>1488962426000</v>
      </c>
      <c r="E122" s="5">
        <v>1424156049000</v>
      </c>
      <c r="F122" s="5">
        <v>1462085304000</v>
      </c>
      <c r="G122" s="5">
        <v>1385831428000</v>
      </c>
      <c r="I122" s="5">
        <v>1462085304000</v>
      </c>
      <c r="J122" s="5">
        <v>1427439424000</v>
      </c>
      <c r="K122" s="5">
        <v>1359147579000</v>
      </c>
      <c r="L122" s="5">
        <v>1156622811000</v>
      </c>
      <c r="M122" s="5">
        <v>1021478602000</v>
      </c>
      <c r="N122" s="5">
        <v>827628586000</v>
      </c>
      <c r="O122" s="5">
        <v>740433237000</v>
      </c>
      <c r="P122" s="5">
        <v>485156762000</v>
      </c>
      <c r="Q122" s="5">
        <v>423313769000</v>
      </c>
    </row>
    <row r="123" spans="2:17" ht="15.5" x14ac:dyDescent="0.35">
      <c r="C123" t="s">
        <v>164</v>
      </c>
      <c r="D123" s="5">
        <v>550000000</v>
      </c>
      <c r="E123" s="5">
        <v>550000000</v>
      </c>
      <c r="F123" s="5">
        <v>550000000</v>
      </c>
      <c r="G123" s="5">
        <v>550000000</v>
      </c>
      <c r="I123" s="5">
        <v>550000000</v>
      </c>
      <c r="J123" s="5">
        <v>550000000</v>
      </c>
      <c r="K123" s="5">
        <v>550000000</v>
      </c>
      <c r="L123" s="5">
        <v>550000000</v>
      </c>
      <c r="M123" s="5">
        <v>550000000</v>
      </c>
      <c r="N123" s="5">
        <v>550000000</v>
      </c>
      <c r="O123" s="5">
        <v>550000000</v>
      </c>
      <c r="P123" s="5">
        <v>550000000</v>
      </c>
      <c r="Q123" s="5">
        <v>397118000</v>
      </c>
    </row>
    <row r="125" spans="2:17" ht="15.5" x14ac:dyDescent="0.35">
      <c r="B125" t="s">
        <v>165</v>
      </c>
      <c r="C125" t="s">
        <v>166</v>
      </c>
      <c r="D125" s="5">
        <v>23438673000</v>
      </c>
      <c r="E125" s="5">
        <v>23377581000</v>
      </c>
      <c r="F125" s="5">
        <v>36552540000</v>
      </c>
      <c r="G125" s="5">
        <v>45857182000</v>
      </c>
      <c r="I125" s="5">
        <v>165235255000</v>
      </c>
      <c r="J125" s="5">
        <v>141702964000</v>
      </c>
      <c r="K125" s="5">
        <v>149503818000</v>
      </c>
      <c r="L125" s="5">
        <v>136813196000</v>
      </c>
      <c r="M125" s="5">
        <v>138968170000</v>
      </c>
      <c r="N125" s="5">
        <v>111771296000</v>
      </c>
      <c r="O125" s="5">
        <v>98001328000</v>
      </c>
      <c r="P125" s="5">
        <v>-21709146000</v>
      </c>
      <c r="Q125" s="5">
        <v>34797237000</v>
      </c>
    </row>
    <row r="126" spans="2:17" ht="15.5" x14ac:dyDescent="0.35">
      <c r="C126" t="s">
        <v>167</v>
      </c>
      <c r="D126" s="5">
        <v>32943741000</v>
      </c>
      <c r="E126" s="5">
        <v>33900527000</v>
      </c>
      <c r="F126" s="5">
        <v>48703197000</v>
      </c>
      <c r="G126" s="5">
        <v>55618091000</v>
      </c>
      <c r="I126" s="5">
        <v>213452630000</v>
      </c>
      <c r="J126" s="5">
        <v>199448710000</v>
      </c>
      <c r="K126" s="5">
        <v>203075777000</v>
      </c>
      <c r="L126" s="5">
        <v>194655137000</v>
      </c>
      <c r="M126" s="5">
        <v>172425196000</v>
      </c>
      <c r="N126" s="5">
        <v>159258694000</v>
      </c>
      <c r="O126" s="5">
        <v>131587114000</v>
      </c>
      <c r="P126" s="5">
        <v>100290075000</v>
      </c>
      <c r="Q126" s="5">
        <v>83640404000</v>
      </c>
    </row>
    <row r="127" spans="2:17" ht="15.5" x14ac:dyDescent="0.35">
      <c r="C127" t="s">
        <v>326</v>
      </c>
      <c r="D127" s="5">
        <v>-4531116000</v>
      </c>
      <c r="E127" s="5">
        <v>-4992836000</v>
      </c>
      <c r="F127" s="5">
        <v>-4050630000</v>
      </c>
      <c r="G127" s="5">
        <v>-3447120000</v>
      </c>
      <c r="I127" s="5">
        <v>-23245982000</v>
      </c>
      <c r="J127" s="5">
        <v>-24079749000</v>
      </c>
      <c r="K127" s="5">
        <v>-18496916000</v>
      </c>
      <c r="L127" s="5">
        <v>-37631772000</v>
      </c>
      <c r="M127" s="5">
        <v>-10488433000</v>
      </c>
      <c r="N127" s="5">
        <v>-18774285000</v>
      </c>
      <c r="O127" s="5">
        <v>-6927353000</v>
      </c>
      <c r="P127" s="5">
        <v>-88210076000</v>
      </c>
      <c r="Q127" s="5">
        <v>-27797956000</v>
      </c>
    </row>
    <row r="128" spans="2:17" ht="15.5" x14ac:dyDescent="0.35">
      <c r="C128" t="s">
        <v>327</v>
      </c>
      <c r="D128" s="5">
        <v>-3230539000</v>
      </c>
      <c r="E128" s="5">
        <v>-5359731000</v>
      </c>
      <c r="F128" s="5">
        <v>-8094698000</v>
      </c>
      <c r="G128" s="5">
        <v>-6276254000</v>
      </c>
      <c r="I128" s="5">
        <v>-23381951000</v>
      </c>
      <c r="J128" s="5">
        <v>-27392829000</v>
      </c>
      <c r="K128" s="5">
        <v>-28889083000</v>
      </c>
      <c r="L128" s="5">
        <v>-17164592000</v>
      </c>
      <c r="M128" s="5">
        <v>-15047472000</v>
      </c>
      <c r="N128" s="5">
        <v>-10845799000</v>
      </c>
      <c r="O128" s="5">
        <v>-6468956000</v>
      </c>
      <c r="P128" s="5">
        <v>-7597521000</v>
      </c>
      <c r="Q128" s="5">
        <v>-3041553000</v>
      </c>
    </row>
    <row r="129" spans="3:17" ht="15.5" x14ac:dyDescent="0.35">
      <c r="C129" t="s">
        <v>2328</v>
      </c>
      <c r="D129" s="5">
        <v>-750454000</v>
      </c>
      <c r="F129" s="5">
        <v>-44405000</v>
      </c>
      <c r="G129" s="5">
        <v>-139149000</v>
      </c>
      <c r="I129" s="5">
        <v>-1086115000</v>
      </c>
      <c r="J129" s="5">
        <v>-3337594000</v>
      </c>
      <c r="K129" s="5">
        <v>-4354032000</v>
      </c>
      <c r="L129" s="5">
        <v>-277687000</v>
      </c>
      <c r="M129" s="5">
        <v>-244933000</v>
      </c>
      <c r="N129" s="5">
        <v>-13442958000</v>
      </c>
      <c r="O129" s="5">
        <v>-1540285000</v>
      </c>
      <c r="P129" s="5">
        <v>-4463626000</v>
      </c>
      <c r="Q129" s="5">
        <v>-3068188000</v>
      </c>
    </row>
    <row r="130" spans="3:17" ht="15.5" x14ac:dyDescent="0.35">
      <c r="C130" t="s">
        <v>726</v>
      </c>
      <c r="D130" s="5">
        <v>29906000</v>
      </c>
      <c r="E130" s="5">
        <v>34693000</v>
      </c>
      <c r="F130" s="5">
        <v>39076000</v>
      </c>
      <c r="G130" s="5">
        <v>101614000</v>
      </c>
      <c r="I130" s="5">
        <v>235754000</v>
      </c>
      <c r="J130" s="5">
        <v>232783000</v>
      </c>
      <c r="K130" s="5">
        <v>401619000</v>
      </c>
      <c r="L130" s="5">
        <v>118283000</v>
      </c>
      <c r="M130" s="5">
        <v>140051000</v>
      </c>
      <c r="N130" s="5">
        <v>219030000</v>
      </c>
      <c r="O130" s="5">
        <v>228447000</v>
      </c>
      <c r="P130" s="5">
        <v>897358000</v>
      </c>
      <c r="Q130" s="5">
        <v>230450000</v>
      </c>
    </row>
    <row r="131" spans="3:17" ht="15.5" x14ac:dyDescent="0.35">
      <c r="C131" t="s">
        <v>2343</v>
      </c>
      <c r="D131" s="5">
        <v>-8423719000</v>
      </c>
      <c r="E131" s="5">
        <v>-7323580000</v>
      </c>
      <c r="F131" s="5">
        <v>-7416978000</v>
      </c>
      <c r="G131" s="5">
        <v>-8940969000</v>
      </c>
      <c r="I131" s="5">
        <v>-31618303000</v>
      </c>
      <c r="J131" s="5">
        <v>-30884224000</v>
      </c>
      <c r="K131" s="5">
        <v>-16931519000</v>
      </c>
      <c r="L131" s="5">
        <v>-10287838000</v>
      </c>
      <c r="M131" s="5">
        <v>-5230630000</v>
      </c>
      <c r="N131" s="5">
        <v>-5321031000</v>
      </c>
    </row>
    <row r="132" spans="3:17" ht="15.5" x14ac:dyDescent="0.35">
      <c r="C132" t="s">
        <v>171</v>
      </c>
      <c r="D132" s="5">
        <v>-1227937000</v>
      </c>
      <c r="I132" s="5">
        <v>-739081000</v>
      </c>
      <c r="J132" s="5">
        <v>-3168357000</v>
      </c>
      <c r="K132" s="5">
        <v>-2233547000</v>
      </c>
      <c r="L132" s="5">
        <v>-2886173000</v>
      </c>
      <c r="M132" s="5">
        <v>-7816239000</v>
      </c>
      <c r="N132" s="5">
        <v>-4643386000</v>
      </c>
      <c r="O132" s="5">
        <v>-15645277000</v>
      </c>
      <c r="P132" s="5">
        <v>-13819661000</v>
      </c>
      <c r="Q132" s="5">
        <v>-2825199000</v>
      </c>
    </row>
    <row r="133" spans="3:17" ht="15.5" x14ac:dyDescent="0.35">
      <c r="C133" t="s">
        <v>2191</v>
      </c>
      <c r="D133" s="5">
        <v>205072000</v>
      </c>
      <c r="E133" s="5">
        <v>-205072000</v>
      </c>
    </row>
    <row r="134" spans="3:17" ht="15.5" x14ac:dyDescent="0.35">
      <c r="C134" t="s">
        <v>172</v>
      </c>
      <c r="D134" s="5">
        <v>27814270000</v>
      </c>
      <c r="E134" s="5">
        <v>-53551028000</v>
      </c>
      <c r="F134" s="5">
        <v>77383393000</v>
      </c>
      <c r="G134" s="5">
        <v>-132768788000</v>
      </c>
      <c r="I134" s="5">
        <v>-55516601000</v>
      </c>
      <c r="J134" s="5">
        <v>-53459604000</v>
      </c>
      <c r="K134" s="5">
        <v>16380364000</v>
      </c>
      <c r="L134" s="5">
        <v>-1160549000</v>
      </c>
      <c r="M134" s="5">
        <v>79846871000</v>
      </c>
      <c r="N134" s="5">
        <v>-31602704000</v>
      </c>
      <c r="O134" s="5">
        <v>27689494000</v>
      </c>
      <c r="P134" s="5">
        <v>55368144000</v>
      </c>
      <c r="Q134" s="5">
        <v>64306268000</v>
      </c>
    </row>
    <row r="135" spans="3:17" ht="15.5" x14ac:dyDescent="0.35">
      <c r="C135" t="s">
        <v>173</v>
      </c>
      <c r="D135" s="5">
        <v>-49890151000</v>
      </c>
      <c r="E135" s="5">
        <v>-52995081000</v>
      </c>
      <c r="F135" s="5">
        <v>-29229982000</v>
      </c>
      <c r="G135" s="5">
        <v>-38968647000</v>
      </c>
      <c r="I135" s="5">
        <v>-108491226000</v>
      </c>
      <c r="J135" s="5">
        <v>-85008520000</v>
      </c>
      <c r="K135" s="5">
        <v>-152424729000</v>
      </c>
      <c r="L135" s="5">
        <v>-113961968000</v>
      </c>
      <c r="M135" s="5">
        <v>-181762015000</v>
      </c>
      <c r="N135" s="5">
        <v>-79340737000</v>
      </c>
      <c r="O135" s="5">
        <v>-119357376000</v>
      </c>
      <c r="P135" s="5">
        <v>-53489126000</v>
      </c>
      <c r="Q135" s="5">
        <v>-82329809000</v>
      </c>
    </row>
    <row r="136" spans="3:17" ht="15.5" x14ac:dyDescent="0.35">
      <c r="C136" t="s">
        <v>175</v>
      </c>
      <c r="D136" s="5">
        <v>-49546829000</v>
      </c>
      <c r="E136" s="5">
        <v>-52645133000</v>
      </c>
      <c r="F136" s="5">
        <v>-33669040000</v>
      </c>
      <c r="G136" s="5">
        <v>-32542415000</v>
      </c>
      <c r="I136" s="5">
        <v>-101851569000</v>
      </c>
      <c r="J136" s="5">
        <v>-76612555000</v>
      </c>
      <c r="K136" s="5">
        <v>-90175706000</v>
      </c>
      <c r="L136" s="5">
        <v>-105907868000</v>
      </c>
      <c r="M136" s="5">
        <v>-165250771000</v>
      </c>
      <c r="N136" s="5">
        <v>-69237639000</v>
      </c>
      <c r="O136" s="5">
        <v>-106874095000</v>
      </c>
      <c r="P136" s="5">
        <v>-53489126000</v>
      </c>
      <c r="Q136" s="5">
        <v>-89185217000</v>
      </c>
    </row>
    <row r="137" spans="3:17" ht="15.5" x14ac:dyDescent="0.35">
      <c r="C137" t="s">
        <v>1844</v>
      </c>
      <c r="J137" s="5">
        <v>-8250000000</v>
      </c>
    </row>
    <row r="138" spans="3:17" ht="15.5" x14ac:dyDescent="0.35">
      <c r="C138" t="s">
        <v>174</v>
      </c>
      <c r="Q138" s="5">
        <v>6819091000</v>
      </c>
    </row>
    <row r="139" spans="3:17" ht="15.5" x14ac:dyDescent="0.35">
      <c r="C139" t="s">
        <v>2344</v>
      </c>
      <c r="K139" s="5">
        <v>-43160630000</v>
      </c>
    </row>
    <row r="140" spans="3:17" ht="15.5" x14ac:dyDescent="0.35">
      <c r="C140" t="s">
        <v>2345</v>
      </c>
      <c r="Q140" s="5">
        <v>3036317000</v>
      </c>
    </row>
    <row r="141" spans="3:17" ht="15.5" x14ac:dyDescent="0.35">
      <c r="C141" t="s">
        <v>2346</v>
      </c>
      <c r="O141" s="5">
        <v>-12483281000</v>
      </c>
    </row>
    <row r="142" spans="3:17" ht="15.5" x14ac:dyDescent="0.35">
      <c r="C142" t="s">
        <v>673</v>
      </c>
      <c r="D142" s="5">
        <v>-2394752000</v>
      </c>
      <c r="F142" s="5">
        <v>5539058000</v>
      </c>
      <c r="G142" s="5">
        <v>-4226308000</v>
      </c>
      <c r="J142" s="5">
        <v>-7042281000</v>
      </c>
      <c r="K142" s="5">
        <v>-13588393000</v>
      </c>
      <c r="L142" s="5">
        <v>-9291600000</v>
      </c>
      <c r="M142" s="5">
        <v>-16511244000</v>
      </c>
      <c r="N142" s="5">
        <v>-10103098000</v>
      </c>
    </row>
    <row r="143" spans="3:17" ht="15.5" x14ac:dyDescent="0.35">
      <c r="C143" t="s">
        <v>2347</v>
      </c>
      <c r="D143" s="5">
        <v>70051430000</v>
      </c>
      <c r="E143" s="5">
        <v>650052000</v>
      </c>
      <c r="G143" s="5">
        <v>500076000</v>
      </c>
      <c r="I143" s="5">
        <v>102260343000</v>
      </c>
      <c r="J143" s="5">
        <v>96896316000</v>
      </c>
    </row>
    <row r="144" spans="3:17" ht="15.5" x14ac:dyDescent="0.35">
      <c r="C144" t="s">
        <v>2348</v>
      </c>
      <c r="D144" s="5">
        <v>-68000000000</v>
      </c>
      <c r="E144" s="5">
        <v>-1000000000</v>
      </c>
      <c r="F144" s="5">
        <v>-1100000000</v>
      </c>
      <c r="G144" s="5">
        <v>-2700000000</v>
      </c>
      <c r="I144" s="5">
        <v>-108900000000</v>
      </c>
      <c r="J144" s="5">
        <v>-90000000000</v>
      </c>
      <c r="K144" s="5">
        <v>-5500000000</v>
      </c>
    </row>
    <row r="145" spans="3:17" ht="15.5" x14ac:dyDescent="0.35">
      <c r="C145" t="s">
        <v>2274</v>
      </c>
    </row>
    <row r="146" spans="3:17" ht="15.5" x14ac:dyDescent="0.35">
      <c r="C146" t="s">
        <v>2349</v>
      </c>
      <c r="L146" s="5">
        <v>1237500000</v>
      </c>
    </row>
    <row r="147" spans="3:17" ht="15.5" x14ac:dyDescent="0.35">
      <c r="C147" t="s">
        <v>1806</v>
      </c>
      <c r="Q147" s="5">
        <v>-3000000000</v>
      </c>
    </row>
    <row r="148" spans="3:17" ht="15.5" x14ac:dyDescent="0.35">
      <c r="C148" t="s">
        <v>189</v>
      </c>
      <c r="D148" s="5">
        <v>27814270000</v>
      </c>
      <c r="E148" s="5">
        <v>-53551028000</v>
      </c>
      <c r="F148" s="5">
        <v>77383393000</v>
      </c>
      <c r="G148" s="5">
        <v>-132768788000</v>
      </c>
      <c r="I148" s="5">
        <v>-55516601000</v>
      </c>
      <c r="J148" s="5">
        <v>-53459604000</v>
      </c>
      <c r="K148" s="5">
        <v>16380364000</v>
      </c>
      <c r="L148" s="5">
        <v>-1160549000</v>
      </c>
      <c r="M148" s="5">
        <v>79846871000</v>
      </c>
      <c r="N148" s="5">
        <v>-31602704000</v>
      </c>
      <c r="O148" s="5">
        <v>27689494000</v>
      </c>
      <c r="P148" s="5">
        <v>55368144000</v>
      </c>
      <c r="Q148" s="5">
        <v>64306268000</v>
      </c>
    </row>
    <row r="149" spans="3:17" ht="15.5" x14ac:dyDescent="0.35">
      <c r="C149" t="s">
        <v>530</v>
      </c>
      <c r="D149" s="5">
        <v>162100000000</v>
      </c>
      <c r="E149" s="5">
        <v>128050000000</v>
      </c>
      <c r="F149" s="5">
        <v>148800000000</v>
      </c>
      <c r="G149" s="5">
        <v>66100000000</v>
      </c>
      <c r="I149" s="5">
        <v>361400000000</v>
      </c>
      <c r="J149" s="5">
        <v>1016800000000</v>
      </c>
      <c r="K149" s="5">
        <v>1378400000000</v>
      </c>
      <c r="L149" s="5">
        <v>855300000000</v>
      </c>
      <c r="M149" s="5">
        <v>348900000000</v>
      </c>
      <c r="N149" s="5">
        <v>963100000000</v>
      </c>
      <c r="O149" s="5">
        <v>471152172000</v>
      </c>
      <c r="P149" s="5">
        <v>12750000000</v>
      </c>
      <c r="Q149" s="5">
        <v>89399000000</v>
      </c>
    </row>
    <row r="150" spans="3:17" ht="15.5" x14ac:dyDescent="0.35">
      <c r="C150" t="s">
        <v>1040</v>
      </c>
      <c r="D150" s="5">
        <v>-23610874000</v>
      </c>
      <c r="E150" s="5">
        <v>-167785875000</v>
      </c>
      <c r="F150" s="5">
        <v>-54235874000</v>
      </c>
      <c r="G150" s="5">
        <v>-88085875000</v>
      </c>
      <c r="I150" s="5">
        <v>-265593498000</v>
      </c>
      <c r="J150" s="5">
        <v>-928038174000</v>
      </c>
      <c r="K150" s="5">
        <v>-1249163890000</v>
      </c>
      <c r="L150" s="5">
        <v>-777891667000</v>
      </c>
      <c r="M150" s="5">
        <v>-231480137000</v>
      </c>
      <c r="N150" s="5">
        <v>-977650000000</v>
      </c>
      <c r="O150" s="5">
        <v>-436037678000</v>
      </c>
      <c r="P150" s="5">
        <v>-130303580000</v>
      </c>
      <c r="Q150" s="5">
        <v>-41566589000</v>
      </c>
    </row>
    <row r="151" spans="3:17" ht="15.5" x14ac:dyDescent="0.35">
      <c r="C151" t="s">
        <v>1494</v>
      </c>
      <c r="D151" s="5">
        <v>-4351137000</v>
      </c>
      <c r="E151" s="5">
        <v>-6491573000</v>
      </c>
      <c r="F151" s="5">
        <v>-9763528000</v>
      </c>
      <c r="G151" s="5">
        <v>-2842171000</v>
      </c>
      <c r="I151" s="5">
        <v>-20704800000</v>
      </c>
      <c r="J151" s="5">
        <v>-15399706000</v>
      </c>
      <c r="K151" s="5">
        <v>-25524227000</v>
      </c>
      <c r="L151" s="5">
        <v>-13281044000</v>
      </c>
      <c r="M151" s="5">
        <v>-4842362000</v>
      </c>
      <c r="N151" s="5">
        <v>-731673000</v>
      </c>
    </row>
    <row r="152" spans="3:17" ht="15.5" x14ac:dyDescent="0.35">
      <c r="C152" t="s">
        <v>495</v>
      </c>
      <c r="D152" s="5">
        <v>-97900000000</v>
      </c>
      <c r="F152" s="5">
        <v>-227000</v>
      </c>
      <c r="G152" s="5">
        <v>-98999773000</v>
      </c>
      <c r="I152" s="5">
        <v>-99000000000</v>
      </c>
      <c r="J152" s="5">
        <v>-90750000000</v>
      </c>
      <c r="K152" s="5">
        <v>-70400000000</v>
      </c>
      <c r="L152" s="5">
        <v>-55000000000</v>
      </c>
      <c r="M152" s="5">
        <v>-27500000000</v>
      </c>
      <c r="N152" s="5">
        <v>-11000000000</v>
      </c>
      <c r="O152" s="5">
        <v>-7425000000</v>
      </c>
    </row>
    <row r="153" spans="3:17" ht="15.5" x14ac:dyDescent="0.35">
      <c r="C153" t="s">
        <v>2150</v>
      </c>
      <c r="J153" s="5">
        <v>-5187500000</v>
      </c>
    </row>
    <row r="154" spans="3:17" ht="15.5" x14ac:dyDescent="0.35">
      <c r="C154" t="s">
        <v>1125</v>
      </c>
      <c r="Q154" s="5">
        <v>16672759000</v>
      </c>
    </row>
    <row r="155" spans="3:17" ht="15.5" x14ac:dyDescent="0.35">
      <c r="C155" t="s">
        <v>2350</v>
      </c>
      <c r="Q155" s="5">
        <v>-16160702000</v>
      </c>
    </row>
    <row r="156" spans="3:17" ht="15.5" x14ac:dyDescent="0.35">
      <c r="C156" t="s">
        <v>504</v>
      </c>
      <c r="Q156" s="5">
        <v>15961800000</v>
      </c>
    </row>
    <row r="157" spans="3:17" ht="15.5" x14ac:dyDescent="0.35">
      <c r="C157" t="s">
        <v>2351</v>
      </c>
      <c r="P157" s="5">
        <v>178871940000</v>
      </c>
    </row>
    <row r="158" spans="3:17" ht="15.5" x14ac:dyDescent="0.35">
      <c r="C158" t="s">
        <v>2352</v>
      </c>
      <c r="P158" s="5">
        <v>-5950216000</v>
      </c>
    </row>
    <row r="159" spans="3:17" ht="15.5" x14ac:dyDescent="0.35">
      <c r="C159" t="s">
        <v>598</v>
      </c>
      <c r="D159" s="5">
        <v>1362792000</v>
      </c>
      <c r="E159" s="5">
        <v>-83168528000</v>
      </c>
      <c r="F159" s="5">
        <v>84705951000</v>
      </c>
      <c r="G159" s="5">
        <v>-125880253000</v>
      </c>
      <c r="I159" s="5">
        <v>1227428000</v>
      </c>
      <c r="J159" s="5">
        <v>3234840000</v>
      </c>
      <c r="K159" s="5">
        <v>13459453000</v>
      </c>
      <c r="L159" s="5">
        <v>21690679000</v>
      </c>
      <c r="M159" s="5">
        <v>37053026000</v>
      </c>
      <c r="N159" s="5">
        <v>827855000</v>
      </c>
      <c r="O159" s="5">
        <v>6333446000</v>
      </c>
      <c r="P159" s="5">
        <v>-19830128000</v>
      </c>
      <c r="Q159" s="5">
        <v>16773696000</v>
      </c>
    </row>
    <row r="160" spans="3:17" ht="15.5" x14ac:dyDescent="0.35">
      <c r="C160" t="s">
        <v>227</v>
      </c>
      <c r="E160" s="5">
        <v>91522775000</v>
      </c>
      <c r="I160" s="5">
        <v>90295347000</v>
      </c>
      <c r="J160" s="5">
        <v>87060507000</v>
      </c>
      <c r="K160" s="5">
        <v>73601054000</v>
      </c>
      <c r="L160" s="5">
        <v>51910375000</v>
      </c>
      <c r="M160" s="5">
        <v>14857349000</v>
      </c>
      <c r="N160" s="5">
        <v>14029494000</v>
      </c>
      <c r="O160" s="5">
        <v>7696048000</v>
      </c>
      <c r="P160" s="5">
        <v>27526176000</v>
      </c>
      <c r="Q160" s="5">
        <v>10752480000</v>
      </c>
    </row>
    <row r="161" spans="2:17" ht="15.5" x14ac:dyDescent="0.35">
      <c r="C161" t="s">
        <v>225</v>
      </c>
    </row>
    <row r="162" spans="2:17" ht="15.5" x14ac:dyDescent="0.35">
      <c r="C162" t="s">
        <v>229</v>
      </c>
      <c r="D162" s="5">
        <v>1362792000</v>
      </c>
      <c r="E162" s="5">
        <v>8354247000</v>
      </c>
      <c r="F162" s="5">
        <v>84705951000</v>
      </c>
      <c r="G162" s="5">
        <v>-125880253000</v>
      </c>
      <c r="I162" s="5">
        <v>91522775000</v>
      </c>
      <c r="J162" s="5">
        <v>90295347000</v>
      </c>
      <c r="K162" s="5">
        <v>87060507000</v>
      </c>
      <c r="L162" s="5">
        <v>73601054000</v>
      </c>
      <c r="M162" s="5">
        <v>51910375000</v>
      </c>
      <c r="N162" s="5">
        <v>14857349000</v>
      </c>
      <c r="O162" s="5">
        <v>14029494000</v>
      </c>
      <c r="P162" s="5">
        <v>7696048000</v>
      </c>
      <c r="Q162" s="5">
        <v>27526176000</v>
      </c>
    </row>
    <row r="164" spans="2:17" ht="15.5" x14ac:dyDescent="0.35">
      <c r="B164" t="s">
        <v>230</v>
      </c>
      <c r="C164" t="s">
        <v>12</v>
      </c>
      <c r="D164" s="5">
        <v>550000000</v>
      </c>
      <c r="E164" s="5">
        <v>550000000</v>
      </c>
      <c r="F164" s="5">
        <v>550000000</v>
      </c>
      <c r="G164" s="5">
        <v>550000000</v>
      </c>
      <c r="I164" s="5">
        <v>550000000</v>
      </c>
      <c r="J164" s="5">
        <v>550000000</v>
      </c>
      <c r="K164" s="5">
        <v>550000000</v>
      </c>
      <c r="L164" s="5">
        <v>550000000</v>
      </c>
      <c r="M164" s="5">
        <v>550000000</v>
      </c>
      <c r="N164" s="5">
        <v>550000000</v>
      </c>
      <c r="O164" s="5">
        <v>550000000</v>
      </c>
      <c r="P164" s="5">
        <v>550000000</v>
      </c>
      <c r="Q164" s="5">
        <v>400000000</v>
      </c>
    </row>
    <row r="165" spans="2:17" ht="15.5" x14ac:dyDescent="0.35">
      <c r="C165" t="s">
        <v>231</v>
      </c>
      <c r="D165" s="6">
        <v>27.24</v>
      </c>
      <c r="E165" s="6">
        <v>30.58</v>
      </c>
      <c r="F165" s="6">
        <v>36.369999999999997</v>
      </c>
      <c r="G165" s="6">
        <v>32.619999999999997</v>
      </c>
    </row>
    <row r="166" spans="2:17" ht="15.5" x14ac:dyDescent="0.35">
      <c r="C166" t="s">
        <v>232</v>
      </c>
      <c r="D166" s="6">
        <v>56.35</v>
      </c>
      <c r="E166" s="6">
        <v>57.88</v>
      </c>
      <c r="F166" s="6">
        <v>46.05</v>
      </c>
      <c r="G166" s="6">
        <v>51.35</v>
      </c>
    </row>
    <row r="167" spans="2:17" ht="15.5" x14ac:dyDescent="0.35">
      <c r="C167" t="s">
        <v>67</v>
      </c>
      <c r="D167" s="6">
        <v>16.079999999999998</v>
      </c>
      <c r="E167" s="6">
        <v>19.010000000000002</v>
      </c>
      <c r="F167" s="6">
        <v>17.87</v>
      </c>
      <c r="G167" s="6">
        <v>17.59</v>
      </c>
    </row>
    <row r="168" spans="2:17" ht="15.5" x14ac:dyDescent="0.35">
      <c r="C168" t="s">
        <v>233</v>
      </c>
      <c r="D168" s="5">
        <v>42730000000</v>
      </c>
      <c r="E168" s="5">
        <v>42350000000</v>
      </c>
      <c r="F168" s="5">
        <v>43350000000</v>
      </c>
      <c r="G168" s="5">
        <v>45760000000</v>
      </c>
    </row>
    <row r="169" spans="2:17" ht="15.5" x14ac:dyDescent="0.35">
      <c r="C169" t="s">
        <v>234</v>
      </c>
      <c r="D169" s="6">
        <v>1.01E-2</v>
      </c>
      <c r="E169" s="6">
        <v>1.18E-2</v>
      </c>
      <c r="F169" s="6">
        <v>1.37E-2</v>
      </c>
      <c r="G169" s="6">
        <v>1.29E-2</v>
      </c>
    </row>
    <row r="170" spans="2:17" ht="15.5" x14ac:dyDescent="0.35">
      <c r="C170" t="s">
        <v>235</v>
      </c>
      <c r="D170" s="6">
        <v>2.1400000000000002E-2</v>
      </c>
      <c r="E170" s="6">
        <v>2.1600000000000001E-2</v>
      </c>
      <c r="F170" s="6">
        <v>2.63E-2</v>
      </c>
      <c r="G170" s="6">
        <v>2.29E-2</v>
      </c>
    </row>
    <row r="171" spans="2:17" ht="15.5" x14ac:dyDescent="0.35">
      <c r="C171" t="s">
        <v>236</v>
      </c>
      <c r="D171" s="6">
        <v>2.7999999999999997E-2</v>
      </c>
      <c r="E171" s="6">
        <v>2.7099999999999999E-2</v>
      </c>
      <c r="F171" s="6">
        <v>3.1099999999999999E-2</v>
      </c>
      <c r="G171" s="6">
        <v>3.0299999999999997E-2</v>
      </c>
    </row>
    <row r="172" spans="2:17" ht="15.5" x14ac:dyDescent="0.35">
      <c r="C172" t="s">
        <v>237</v>
      </c>
    </row>
    <row r="173" spans="2:17" ht="15.5" x14ac:dyDescent="0.35">
      <c r="C173" t="s">
        <v>443</v>
      </c>
      <c r="D173" s="5">
        <v>716000000000</v>
      </c>
      <c r="E173" s="5">
        <v>797000000000</v>
      </c>
      <c r="F173" s="5">
        <v>777000000000</v>
      </c>
      <c r="G173" s="5">
        <v>801000000000</v>
      </c>
    </row>
    <row r="174" spans="2:17" ht="15.5" x14ac:dyDescent="0.35">
      <c r="C174" t="s">
        <v>238</v>
      </c>
      <c r="D174" s="6">
        <v>1.21</v>
      </c>
      <c r="E174" s="6">
        <v>1.25</v>
      </c>
      <c r="F174" s="6">
        <v>1.21</v>
      </c>
      <c r="G174" s="6">
        <v>1.17</v>
      </c>
    </row>
    <row r="175" spans="2:17" ht="15.5" x14ac:dyDescent="0.35">
      <c r="C175" t="s">
        <v>239</v>
      </c>
      <c r="D175" s="6">
        <v>1270.81</v>
      </c>
      <c r="E175" s="6">
        <v>1418.98</v>
      </c>
      <c r="F175" s="6">
        <v>1383.23</v>
      </c>
      <c r="G175" s="6">
        <v>1426.04</v>
      </c>
    </row>
    <row r="176" spans="2:17" ht="15.5" x14ac:dyDescent="0.35">
      <c r="C176" t="s">
        <v>240</v>
      </c>
      <c r="D176" s="6">
        <v>1.24</v>
      </c>
      <c r="E176" s="6">
        <v>1.27</v>
      </c>
      <c r="F176" s="6">
        <v>1.24</v>
      </c>
      <c r="G176" s="6">
        <v>1.2</v>
      </c>
    </row>
    <row r="177" spans="3:17" ht="15.5" x14ac:dyDescent="0.35">
      <c r="C177" t="s">
        <v>241</v>
      </c>
      <c r="D177" s="6">
        <v>1241.0999999999999</v>
      </c>
      <c r="E177" s="6">
        <v>1388.72</v>
      </c>
      <c r="F177" s="6">
        <v>1351.85</v>
      </c>
      <c r="G177" s="6">
        <v>1394.67</v>
      </c>
    </row>
    <row r="178" spans="3:17" ht="15.5" x14ac:dyDescent="0.35">
      <c r="C178" t="s">
        <v>242</v>
      </c>
      <c r="D178" s="5">
        <v>314000000000</v>
      </c>
      <c r="E178" s="5">
        <v>183000000000</v>
      </c>
      <c r="F178" s="5">
        <v>250000000000</v>
      </c>
      <c r="G178" s="5">
        <v>153000000000</v>
      </c>
    </row>
    <row r="179" spans="3:17" ht="15.5" x14ac:dyDescent="0.35">
      <c r="C179" t="s">
        <v>243</v>
      </c>
      <c r="D179" s="5">
        <v>360000000000</v>
      </c>
      <c r="E179" s="5">
        <v>347000000000</v>
      </c>
      <c r="F179" s="5">
        <v>328000000000</v>
      </c>
      <c r="G179" s="5">
        <v>326000000000</v>
      </c>
    </row>
    <row r="180" spans="3:17" ht="15.5" x14ac:dyDescent="0.35">
      <c r="C180" t="s">
        <v>306</v>
      </c>
      <c r="D180" s="5">
        <v>699000000000</v>
      </c>
      <c r="E180" s="5">
        <v>780000000000</v>
      </c>
      <c r="F180" s="5">
        <v>761000000000</v>
      </c>
      <c r="G180" s="5">
        <v>784000000000</v>
      </c>
    </row>
    <row r="181" spans="3:17" ht="15.5" x14ac:dyDescent="0.35">
      <c r="C181" t="s">
        <v>24</v>
      </c>
      <c r="D181" s="5">
        <v>673000000000</v>
      </c>
      <c r="E181" s="5">
        <v>529000000000</v>
      </c>
      <c r="F181" s="5">
        <v>578000000000</v>
      </c>
      <c r="G181" s="5">
        <v>478000000000</v>
      </c>
    </row>
    <row r="182" spans="3:17" ht="15.5" x14ac:dyDescent="0.35">
      <c r="C182" t="s">
        <v>21</v>
      </c>
      <c r="D182" s="5">
        <v>663000000000</v>
      </c>
      <c r="E182" s="5">
        <v>521000000000</v>
      </c>
      <c r="F182" s="5">
        <v>487000000000</v>
      </c>
      <c r="G182" s="5">
        <v>472000000000</v>
      </c>
    </row>
    <row r="183" spans="3:17" ht="15.5" x14ac:dyDescent="0.35">
      <c r="C183" t="s">
        <v>245</v>
      </c>
      <c r="D183" s="5">
        <v>-338000000000</v>
      </c>
      <c r="E183" s="5">
        <v>-228000000000</v>
      </c>
      <c r="F183" s="5">
        <v>-221000000000</v>
      </c>
      <c r="G183" s="5">
        <v>-212000000000</v>
      </c>
    </row>
    <row r="184" spans="3:17" ht="15.5" x14ac:dyDescent="0.35">
      <c r="C184" t="s">
        <v>246</v>
      </c>
      <c r="D184" s="5">
        <v>23000000000</v>
      </c>
      <c r="E184" s="5">
        <v>23000000000</v>
      </c>
      <c r="F184" s="5">
        <v>37000000000</v>
      </c>
      <c r="G184" s="5">
        <v>46000000000</v>
      </c>
    </row>
    <row r="185" spans="3:17" ht="15.5" x14ac:dyDescent="0.35">
      <c r="C185" t="s">
        <v>247</v>
      </c>
      <c r="D185" s="5">
        <v>-50000000000</v>
      </c>
      <c r="E185" s="5">
        <v>-53000000000</v>
      </c>
      <c r="F185" s="5">
        <v>-34000000000</v>
      </c>
      <c r="G185" s="5">
        <v>-33000000000</v>
      </c>
    </row>
    <row r="186" spans="3:17" ht="15.5" x14ac:dyDescent="0.35">
      <c r="C186" t="s">
        <v>13</v>
      </c>
      <c r="D186" s="5">
        <v>-26000000000</v>
      </c>
      <c r="E186" s="5">
        <v>-29000000000</v>
      </c>
      <c r="F186" s="5">
        <v>3000000000</v>
      </c>
      <c r="G186" s="5">
        <v>13000000000</v>
      </c>
    </row>
    <row r="187" spans="3:17" ht="15.5" x14ac:dyDescent="0.35">
      <c r="C187" t="s">
        <v>16</v>
      </c>
      <c r="D187" s="6">
        <v>-47.47</v>
      </c>
      <c r="E187" s="6">
        <v>-53.21</v>
      </c>
      <c r="F187" s="6">
        <v>5.24</v>
      </c>
      <c r="G187" s="6">
        <v>24.21</v>
      </c>
    </row>
    <row r="188" spans="3:17" ht="15.5" x14ac:dyDescent="0.35">
      <c r="C188" t="s">
        <v>52</v>
      </c>
      <c r="I188" s="6">
        <v>142.03</v>
      </c>
      <c r="J188" s="6">
        <v>154.22999999999999</v>
      </c>
      <c r="K188" s="6">
        <v>182.23</v>
      </c>
      <c r="L188" s="6">
        <v>164.96</v>
      </c>
      <c r="M188" s="6">
        <v>163.37</v>
      </c>
      <c r="N188" s="6">
        <v>141.37</v>
      </c>
      <c r="O188" s="6">
        <v>115.47</v>
      </c>
      <c r="P188" s="6">
        <v>89.86</v>
      </c>
      <c r="Q188" s="6">
        <v>92.39</v>
      </c>
    </row>
    <row r="189" spans="3:17" ht="15.5" x14ac:dyDescent="0.35">
      <c r="C189" t="s">
        <v>66</v>
      </c>
      <c r="I189" s="6">
        <v>11.79</v>
      </c>
      <c r="J189" s="6">
        <v>10.24</v>
      </c>
      <c r="K189" s="6">
        <v>10.48</v>
      </c>
      <c r="L189" s="6">
        <v>11.64</v>
      </c>
      <c r="M189" s="6">
        <v>14.63</v>
      </c>
      <c r="N189" s="6">
        <v>12.48</v>
      </c>
      <c r="O189" s="6">
        <v>14.29</v>
      </c>
      <c r="P189" s="6">
        <v>14.69</v>
      </c>
      <c r="Q189" s="5">
        <v>0</v>
      </c>
    </row>
    <row r="190" spans="3:17" ht="15.5" x14ac:dyDescent="0.35">
      <c r="C190" t="s">
        <v>69</v>
      </c>
      <c r="I190" s="6">
        <v>4.3600000000000003</v>
      </c>
      <c r="J190" s="6">
        <v>4.1100000000000003</v>
      </c>
      <c r="K190" s="6">
        <v>5.16</v>
      </c>
      <c r="L190" s="6">
        <v>5.67</v>
      </c>
      <c r="M190" s="6">
        <v>7.97</v>
      </c>
      <c r="N190" s="6">
        <v>6.79</v>
      </c>
      <c r="O190" s="6">
        <v>7.83</v>
      </c>
      <c r="P190" s="6">
        <v>6.68</v>
      </c>
      <c r="Q190" s="5">
        <v>0</v>
      </c>
    </row>
    <row r="191" spans="3:17" ht="15.5" x14ac:dyDescent="0.35">
      <c r="C191" t="s">
        <v>248</v>
      </c>
      <c r="I191" s="5">
        <v>175170000000</v>
      </c>
      <c r="J191" s="5">
        <v>173460000000</v>
      </c>
      <c r="K191" s="5">
        <v>165160000000</v>
      </c>
      <c r="L191" s="5">
        <v>151510000000</v>
      </c>
      <c r="M191" s="5">
        <v>134930000000</v>
      </c>
      <c r="N191" s="5">
        <v>117250000000</v>
      </c>
      <c r="O191" s="5">
        <v>91170000000</v>
      </c>
      <c r="P191" s="5">
        <v>86840000000</v>
      </c>
    </row>
    <row r="192" spans="3:17" ht="15.5" x14ac:dyDescent="0.35">
      <c r="C192" t="s">
        <v>249</v>
      </c>
      <c r="I192" s="6">
        <v>5.3399999999999996E-2</v>
      </c>
      <c r="J192" s="6">
        <v>5.9400000000000001E-2</v>
      </c>
      <c r="K192" s="6">
        <v>7.3700000000000002E-2</v>
      </c>
      <c r="L192" s="6">
        <v>7.8399999999999997E-2</v>
      </c>
      <c r="M192" s="6">
        <v>8.8000000000000009E-2</v>
      </c>
      <c r="N192" s="6">
        <v>9.3900000000000011E-2</v>
      </c>
      <c r="O192" s="6">
        <v>8.5800000000000001E-2</v>
      </c>
      <c r="P192" s="6">
        <v>0.10189999999999999</v>
      </c>
      <c r="Q192" s="6">
        <v>8.6699999999999999E-2</v>
      </c>
    </row>
    <row r="193" spans="3:17" ht="15.5" x14ac:dyDescent="0.35">
      <c r="C193" t="s">
        <v>250</v>
      </c>
      <c r="I193" s="6">
        <v>0.1027</v>
      </c>
      <c r="J193" s="6">
        <v>0.10210000000000001</v>
      </c>
      <c r="K193" s="6">
        <v>0.1232</v>
      </c>
      <c r="L193" s="6">
        <v>0.1162</v>
      </c>
      <c r="M193" s="6">
        <v>0.125</v>
      </c>
      <c r="N193" s="6">
        <v>0.11609999999999999</v>
      </c>
      <c r="O193" s="6">
        <v>0.1056</v>
      </c>
      <c r="P193" s="6">
        <v>0.126</v>
      </c>
      <c r="Q193" s="6">
        <v>0.24539999999999998</v>
      </c>
    </row>
    <row r="194" spans="3:17" ht="15.5" x14ac:dyDescent="0.35">
      <c r="C194" t="s">
        <v>251</v>
      </c>
      <c r="I194" s="6">
        <v>0.12789999999999999</v>
      </c>
      <c r="J194" s="6">
        <v>0.14449999999999999</v>
      </c>
      <c r="K194" s="6">
        <v>0.15240000000000001</v>
      </c>
      <c r="L194" s="6">
        <v>0.152</v>
      </c>
      <c r="M194" s="6">
        <v>0.15939999999999999</v>
      </c>
      <c r="N194" s="6">
        <v>0.14419999999999999</v>
      </c>
      <c r="O194" s="6">
        <v>0.1459</v>
      </c>
      <c r="P194" s="6">
        <v>0.21489999999999998</v>
      </c>
      <c r="Q194" s="6">
        <v>0.38740000000000002</v>
      </c>
    </row>
    <row r="195" spans="3:17" ht="15.5" x14ac:dyDescent="0.35">
      <c r="C195" t="s">
        <v>252</v>
      </c>
      <c r="L195" s="6">
        <v>11.64</v>
      </c>
      <c r="M195" s="6">
        <v>10.130000000000001</v>
      </c>
      <c r="N195" s="6">
        <v>12.07</v>
      </c>
      <c r="O195" s="6">
        <v>24.81</v>
      </c>
      <c r="P195" s="6">
        <v>7.32</v>
      </c>
      <c r="Q195" s="6">
        <v>3.79</v>
      </c>
    </row>
    <row r="196" spans="3:17" ht="15.5" x14ac:dyDescent="0.35">
      <c r="C196" t="s">
        <v>63</v>
      </c>
      <c r="I196" s="6">
        <v>1.21</v>
      </c>
      <c r="J196" s="6">
        <v>1.05</v>
      </c>
      <c r="K196" s="6">
        <v>1.29</v>
      </c>
      <c r="L196" s="6">
        <v>1.35</v>
      </c>
      <c r="M196" s="6">
        <v>1.83</v>
      </c>
      <c r="N196" s="6">
        <v>1.45</v>
      </c>
      <c r="O196" s="6">
        <v>1.51</v>
      </c>
      <c r="P196" s="6">
        <v>1.85</v>
      </c>
      <c r="Q196" s="5">
        <v>0</v>
      </c>
    </row>
    <row r="197" spans="3:17" ht="15.5" x14ac:dyDescent="0.35">
      <c r="C197" t="s">
        <v>60</v>
      </c>
      <c r="I197" s="6">
        <v>1383.23</v>
      </c>
      <c r="J197" s="6">
        <v>1510.9</v>
      </c>
      <c r="K197" s="6">
        <v>1478.7</v>
      </c>
      <c r="L197" s="6">
        <v>1419.66</v>
      </c>
      <c r="M197" s="6">
        <v>1307.29</v>
      </c>
      <c r="N197" s="6">
        <v>1217.8800000000001</v>
      </c>
      <c r="O197" s="6">
        <v>1093.27</v>
      </c>
      <c r="P197" s="6">
        <v>712.99</v>
      </c>
      <c r="Q197" s="6">
        <v>376.43</v>
      </c>
    </row>
    <row r="198" spans="3:17" ht="15.5" x14ac:dyDescent="0.35">
      <c r="C198" t="s">
        <v>253</v>
      </c>
      <c r="I198" s="6">
        <v>1.24</v>
      </c>
      <c r="J198" s="6">
        <v>1.07</v>
      </c>
      <c r="K198" s="6">
        <v>1.33</v>
      </c>
      <c r="L198" s="6">
        <v>1.35</v>
      </c>
      <c r="M198" s="6">
        <v>1.83</v>
      </c>
      <c r="N198" s="6">
        <v>1.45</v>
      </c>
      <c r="O198" s="6">
        <v>1.51</v>
      </c>
      <c r="P198" s="6">
        <v>1.85</v>
      </c>
      <c r="Q198" s="5">
        <v>0</v>
      </c>
    </row>
    <row r="199" spans="3:17" ht="15.5" x14ac:dyDescent="0.35">
      <c r="C199" t="s">
        <v>254</v>
      </c>
      <c r="I199" s="6">
        <v>1351.85</v>
      </c>
      <c r="J199" s="6">
        <v>1476.18</v>
      </c>
      <c r="K199" s="6">
        <v>1439.53</v>
      </c>
      <c r="L199" s="6">
        <v>1419.66</v>
      </c>
      <c r="M199" s="6">
        <v>1307.29</v>
      </c>
      <c r="N199" s="6">
        <v>1217.8800000000001</v>
      </c>
      <c r="O199" s="6">
        <v>1093.27</v>
      </c>
      <c r="P199" s="6">
        <v>712.99</v>
      </c>
      <c r="Q199" s="6">
        <v>376.43</v>
      </c>
    </row>
    <row r="200" spans="3:17" ht="15.5" x14ac:dyDescent="0.35">
      <c r="C200" t="s">
        <v>255</v>
      </c>
      <c r="I200" s="5">
        <v>250000000000</v>
      </c>
      <c r="J200" s="5">
        <v>324000000000</v>
      </c>
      <c r="K200" s="5">
        <v>287000000000</v>
      </c>
      <c r="L200" s="5">
        <v>206000000000</v>
      </c>
      <c r="M200" s="5">
        <v>149000000000</v>
      </c>
      <c r="N200" s="5">
        <v>32000000000</v>
      </c>
      <c r="P200" s="5">
        <v>12000000000</v>
      </c>
      <c r="Q200" s="5">
        <v>42000000000</v>
      </c>
    </row>
    <row r="201" spans="3:17" ht="15.5" x14ac:dyDescent="0.35">
      <c r="C201" t="s">
        <v>256</v>
      </c>
      <c r="I201" s="5">
        <v>328000000000</v>
      </c>
      <c r="J201" s="5">
        <v>158000000000</v>
      </c>
      <c r="K201" s="5">
        <v>115000000000</v>
      </c>
      <c r="L201" s="5">
        <v>66000000000</v>
      </c>
      <c r="M201" s="5">
        <v>51000000000</v>
      </c>
      <c r="N201" s="5">
        <v>44000000000</v>
      </c>
      <c r="O201" s="5">
        <v>75000000000</v>
      </c>
      <c r="P201" s="5">
        <v>29000000000</v>
      </c>
      <c r="Q201" s="5">
        <v>115000000000</v>
      </c>
    </row>
    <row r="202" spans="3:17" ht="15.5" x14ac:dyDescent="0.35">
      <c r="C202" t="s">
        <v>26</v>
      </c>
      <c r="I202" s="5">
        <v>578000000000</v>
      </c>
      <c r="J202" s="5">
        <v>482000000000</v>
      </c>
      <c r="K202" s="5">
        <v>402000000000</v>
      </c>
      <c r="L202" s="5">
        <v>272000000000</v>
      </c>
      <c r="M202" s="5">
        <v>200000000000</v>
      </c>
      <c r="N202" s="5">
        <v>76000000000</v>
      </c>
      <c r="O202" s="5">
        <v>75000000000</v>
      </c>
      <c r="P202" s="5">
        <v>40000000000</v>
      </c>
      <c r="Q202" s="5">
        <v>158000000000</v>
      </c>
    </row>
    <row r="203" spans="3:17" ht="15.5" x14ac:dyDescent="0.35">
      <c r="C203" t="s">
        <v>23</v>
      </c>
      <c r="I203" s="5">
        <v>487000000000</v>
      </c>
      <c r="J203" s="5">
        <v>391000000000</v>
      </c>
      <c r="K203" s="5">
        <v>315000000000</v>
      </c>
      <c r="L203" s="5">
        <v>198000000000</v>
      </c>
      <c r="M203" s="5">
        <v>148000000000</v>
      </c>
      <c r="N203" s="5">
        <v>61000000000</v>
      </c>
      <c r="O203" s="5">
        <v>61000000000</v>
      </c>
      <c r="P203" s="5">
        <v>33000000000</v>
      </c>
      <c r="Q203" s="5">
        <v>130000000000</v>
      </c>
    </row>
    <row r="204" spans="3:17" ht="15.5" x14ac:dyDescent="0.35">
      <c r="C204" t="s">
        <v>257</v>
      </c>
      <c r="I204" s="5">
        <v>-221000000000</v>
      </c>
      <c r="J204" s="5">
        <v>-294000000000</v>
      </c>
      <c r="K204" s="5">
        <v>-278000000000</v>
      </c>
      <c r="L204" s="5">
        <v>-210000000000</v>
      </c>
      <c r="M204" s="5">
        <v>-174000000000</v>
      </c>
      <c r="N204" s="5">
        <v>-75000000000</v>
      </c>
      <c r="O204" s="5">
        <v>-21000000000</v>
      </c>
      <c r="P204" s="5">
        <v>-18000000000</v>
      </c>
      <c r="Q204" s="5">
        <v>-107000000000</v>
      </c>
    </row>
    <row r="205" spans="3:17" ht="15.5" x14ac:dyDescent="0.35">
      <c r="C205" t="s">
        <v>258</v>
      </c>
      <c r="I205" s="5">
        <v>165000000000</v>
      </c>
      <c r="J205" s="5">
        <v>142000000000</v>
      </c>
      <c r="K205" s="5">
        <v>150000000000</v>
      </c>
      <c r="L205" s="5">
        <v>137000000000</v>
      </c>
      <c r="M205" s="5">
        <v>139000000000</v>
      </c>
      <c r="N205" s="5">
        <v>112000000000</v>
      </c>
      <c r="O205" s="5">
        <v>98000000000</v>
      </c>
      <c r="P205" s="5">
        <v>-22000000000</v>
      </c>
      <c r="Q205" s="5">
        <v>35000000000</v>
      </c>
    </row>
    <row r="206" spans="3:17" ht="15.5" x14ac:dyDescent="0.35">
      <c r="C206" t="s">
        <v>259</v>
      </c>
      <c r="I206" s="5">
        <v>-102000000000</v>
      </c>
      <c r="J206" s="5">
        <v>-77000000000</v>
      </c>
      <c r="K206" s="5">
        <v>-90000000000</v>
      </c>
      <c r="L206" s="5">
        <v>-106000000000</v>
      </c>
      <c r="M206" s="5">
        <v>-165000000000</v>
      </c>
      <c r="N206" s="5">
        <v>-69000000000</v>
      </c>
      <c r="O206" s="5">
        <v>-107000000000</v>
      </c>
      <c r="P206" s="5">
        <v>-53000000000</v>
      </c>
      <c r="Q206" s="5">
        <v>-89000000000</v>
      </c>
    </row>
    <row r="207" spans="3:17" ht="15.5" x14ac:dyDescent="0.35">
      <c r="C207" t="s">
        <v>15</v>
      </c>
      <c r="I207" s="5">
        <v>63000000000</v>
      </c>
      <c r="J207" s="5">
        <v>65000000000</v>
      </c>
      <c r="K207" s="5">
        <v>59000000000</v>
      </c>
      <c r="L207" s="5">
        <v>31000000000</v>
      </c>
      <c r="M207" s="5">
        <v>-26000000000</v>
      </c>
      <c r="N207" s="5">
        <v>43000000000</v>
      </c>
      <c r="O207" s="5">
        <v>-9000000000</v>
      </c>
      <c r="P207" s="5">
        <v>-75000000000</v>
      </c>
      <c r="Q207" s="5">
        <v>-54000000000</v>
      </c>
    </row>
    <row r="208" spans="3:17" ht="15.5" x14ac:dyDescent="0.35">
      <c r="C208" t="s">
        <v>17</v>
      </c>
      <c r="I208" s="6">
        <v>115.24</v>
      </c>
      <c r="J208" s="6">
        <v>118.35</v>
      </c>
      <c r="K208" s="6">
        <v>107.87</v>
      </c>
      <c r="L208" s="6">
        <v>56.19</v>
      </c>
      <c r="M208" s="6">
        <v>-47.79</v>
      </c>
      <c r="N208" s="6">
        <v>77.33</v>
      </c>
      <c r="O208" s="6">
        <v>-16.13</v>
      </c>
      <c r="P208" s="6">
        <v>-136.72</v>
      </c>
      <c r="Q208" s="6">
        <v>-136.96</v>
      </c>
    </row>
    <row r="210" spans="2:17" ht="15.5" x14ac:dyDescent="0.35">
      <c r="B210" t="s">
        <v>260</v>
      </c>
      <c r="C210" t="s">
        <v>261</v>
      </c>
      <c r="D210" s="5">
        <v>15000000000</v>
      </c>
      <c r="E210" s="5">
        <v>17000000000</v>
      </c>
      <c r="F210" s="5">
        <v>20000000000</v>
      </c>
      <c r="G210" s="5">
        <v>18000000000</v>
      </c>
      <c r="H210" s="5">
        <v>64000000000</v>
      </c>
      <c r="I210" s="5">
        <v>78000000000</v>
      </c>
      <c r="J210" s="5">
        <v>85000000000</v>
      </c>
      <c r="K210" s="5">
        <v>100000000000</v>
      </c>
      <c r="L210" s="5">
        <v>91000000000</v>
      </c>
      <c r="M210" s="5">
        <v>90000000000</v>
      </c>
      <c r="N210" s="5">
        <v>78000000000</v>
      </c>
      <c r="O210" s="5">
        <v>64000000000</v>
      </c>
      <c r="P210" s="5">
        <v>49000000000</v>
      </c>
      <c r="Q210" s="5">
        <v>37000000000</v>
      </c>
    </row>
    <row r="211" spans="2:17" ht="15.5" x14ac:dyDescent="0.35">
      <c r="C211" t="s">
        <v>444</v>
      </c>
      <c r="H211" s="5">
        <v>178</v>
      </c>
      <c r="I211" s="5">
        <v>178</v>
      </c>
      <c r="J211" s="5">
        <v>180</v>
      </c>
      <c r="K211" s="5">
        <v>165</v>
      </c>
      <c r="L211" s="5">
        <v>128</v>
      </c>
      <c r="M211" s="5">
        <v>100</v>
      </c>
      <c r="N211" s="5">
        <v>50</v>
      </c>
      <c r="O211" s="5">
        <v>20</v>
      </c>
      <c r="P211" s="6">
        <v>13.5</v>
      </c>
    </row>
    <row r="212" spans="2:17" ht="15.5" x14ac:dyDescent="0.35">
      <c r="C212" t="s">
        <v>71</v>
      </c>
      <c r="H212" s="6">
        <v>1.5393000000000001</v>
      </c>
      <c r="I212" s="6">
        <v>1.2531999999999999</v>
      </c>
      <c r="J212" s="6">
        <v>1.1671</v>
      </c>
      <c r="K212" s="6">
        <v>0.90540000000000009</v>
      </c>
      <c r="L212" s="6">
        <v>0.77590000000000003</v>
      </c>
      <c r="M212" s="6">
        <v>0.61209999999999998</v>
      </c>
      <c r="N212" s="6">
        <v>0.35369999999999996</v>
      </c>
      <c r="O212" s="6">
        <v>0.17319999999999999</v>
      </c>
      <c r="P212" s="6">
        <v>0.1502</v>
      </c>
    </row>
    <row r="213" spans="2:17" ht="15.5" x14ac:dyDescent="0.35">
      <c r="C213" t="s">
        <v>445</v>
      </c>
      <c r="H213" s="6">
        <v>0.1082</v>
      </c>
      <c r="I213" s="6">
        <v>7.6399999999999996E-2</v>
      </c>
      <c r="J213" s="6">
        <v>8.8200000000000001E-2</v>
      </c>
      <c r="K213" s="6">
        <v>8.09E-2</v>
      </c>
      <c r="L213" s="6">
        <v>6.6500000000000004E-2</v>
      </c>
      <c r="M213" s="6">
        <v>4.24E-2</v>
      </c>
      <c r="N213" s="6">
        <v>2.2700000000000001E-2</v>
      </c>
      <c r="O213" s="6">
        <v>1.2E-2</v>
      </c>
      <c r="P213" s="6">
        <v>1.03E-2</v>
      </c>
    </row>
    <row r="214" spans="2:17" ht="15.5" x14ac:dyDescent="0.35">
      <c r="C214" t="s">
        <v>51</v>
      </c>
      <c r="D214" s="6">
        <v>27.24</v>
      </c>
      <c r="E214" s="6">
        <v>30.58</v>
      </c>
      <c r="F214" s="6">
        <v>36.369999999999997</v>
      </c>
      <c r="G214" s="6">
        <v>32.619999999999997</v>
      </c>
      <c r="H214" s="6">
        <v>115.64</v>
      </c>
      <c r="I214" s="6">
        <v>142.03</v>
      </c>
      <c r="J214" s="6">
        <v>154.22999999999999</v>
      </c>
      <c r="K214" s="6">
        <v>182.23</v>
      </c>
      <c r="L214" s="6">
        <v>164.96</v>
      </c>
      <c r="M214" s="6">
        <v>163.37</v>
      </c>
      <c r="N214" s="6">
        <v>141.37</v>
      </c>
      <c r="O214" s="6">
        <v>115.47</v>
      </c>
      <c r="P214" s="6">
        <v>89.86</v>
      </c>
      <c r="Q214" s="6">
        <v>66.709999999999994</v>
      </c>
    </row>
    <row r="215" spans="2:17" ht="15.5" x14ac:dyDescent="0.35">
      <c r="C215" t="s">
        <v>73</v>
      </c>
      <c r="H215" s="5">
        <v>178</v>
      </c>
      <c r="I215" s="5">
        <v>178</v>
      </c>
      <c r="J215" s="5">
        <v>180</v>
      </c>
      <c r="K215" s="5">
        <v>165</v>
      </c>
      <c r="L215" s="5">
        <v>128</v>
      </c>
      <c r="M215" s="5">
        <v>100</v>
      </c>
      <c r="N215" s="5">
        <v>50</v>
      </c>
      <c r="O215" s="5">
        <v>20</v>
      </c>
      <c r="P215" s="6">
        <v>13.5</v>
      </c>
    </row>
    <row r="216" spans="2:17" ht="15.5" x14ac:dyDescent="0.35">
      <c r="C216" t="s">
        <v>446</v>
      </c>
      <c r="H216" s="6">
        <v>1.5393000000000001</v>
      </c>
      <c r="I216" s="6">
        <v>1.2531999999999999</v>
      </c>
      <c r="J216" s="6">
        <v>1.1671</v>
      </c>
      <c r="K216" s="6">
        <v>0.90540000000000009</v>
      </c>
      <c r="L216" s="6">
        <v>0.77590000000000003</v>
      </c>
      <c r="M216" s="6">
        <v>0.61209999999999998</v>
      </c>
      <c r="N216" s="6">
        <v>0.35369999999999996</v>
      </c>
      <c r="O216" s="6">
        <v>0.17319999999999999</v>
      </c>
      <c r="P216" s="6">
        <v>0.1502</v>
      </c>
    </row>
    <row r="217" spans="2:17" ht="15.5" x14ac:dyDescent="0.35">
      <c r="C217" t="s">
        <v>447</v>
      </c>
      <c r="H217" s="6">
        <v>0.1082</v>
      </c>
      <c r="I217" s="6">
        <v>7.6399999999999996E-2</v>
      </c>
      <c r="J217" s="6">
        <v>8.8200000000000001E-2</v>
      </c>
      <c r="K217" s="6">
        <v>8.09E-2</v>
      </c>
      <c r="L217" s="6">
        <v>6.6500000000000004E-2</v>
      </c>
      <c r="M217" s="6">
        <v>4.24E-2</v>
      </c>
      <c r="N217" s="6">
        <v>2.2700000000000001E-2</v>
      </c>
      <c r="O217" s="6">
        <v>1.2E-2</v>
      </c>
      <c r="P217" s="6">
        <v>1.03E-2</v>
      </c>
    </row>
    <row r="218" spans="2:17" ht="15.5" x14ac:dyDescent="0.35">
      <c r="C218" t="s">
        <v>262</v>
      </c>
      <c r="D218" s="5">
        <v>53000000000</v>
      </c>
      <c r="E218" s="5">
        <v>51000000000</v>
      </c>
      <c r="F218" s="5">
        <v>52000000000</v>
      </c>
      <c r="G218" s="5">
        <v>52000000000</v>
      </c>
      <c r="H218" s="5">
        <v>207000000000</v>
      </c>
      <c r="I218" s="5">
        <v>211000000000</v>
      </c>
      <c r="J218" s="5">
        <v>212000000000</v>
      </c>
      <c r="K218" s="5">
        <v>204000000000</v>
      </c>
      <c r="L218" s="5">
        <v>186000000000</v>
      </c>
      <c r="M218" s="5">
        <v>165000000000</v>
      </c>
      <c r="N218" s="5">
        <v>143000000000</v>
      </c>
      <c r="O218" s="5">
        <v>116000000000</v>
      </c>
      <c r="P218" s="5">
        <v>109000000000</v>
      </c>
      <c r="Q218" s="5">
        <v>93000000000</v>
      </c>
    </row>
    <row r="219" spans="2:17" ht="15.5" x14ac:dyDescent="0.35">
      <c r="C219" t="s">
        <v>448</v>
      </c>
      <c r="H219" s="5">
        <v>178</v>
      </c>
      <c r="I219" s="5">
        <v>178</v>
      </c>
      <c r="J219" s="5">
        <v>180</v>
      </c>
      <c r="K219" s="5">
        <v>165</v>
      </c>
      <c r="L219" s="5">
        <v>128</v>
      </c>
      <c r="M219" s="5">
        <v>100</v>
      </c>
      <c r="N219" s="5">
        <v>50</v>
      </c>
      <c r="O219" s="5">
        <v>20</v>
      </c>
      <c r="P219" s="6">
        <v>13.5</v>
      </c>
    </row>
    <row r="220" spans="2:17" ht="15.5" x14ac:dyDescent="0.35">
      <c r="C220" t="s">
        <v>449</v>
      </c>
      <c r="H220" s="6">
        <v>1.5393000000000001</v>
      </c>
      <c r="I220" s="6">
        <v>1.2531999999999999</v>
      </c>
      <c r="J220" s="6">
        <v>1.1671</v>
      </c>
      <c r="K220" s="6">
        <v>0.90540000000000009</v>
      </c>
      <c r="L220" s="6">
        <v>0.77590000000000003</v>
      </c>
      <c r="M220" s="6">
        <v>0.61209999999999998</v>
      </c>
      <c r="N220" s="6">
        <v>0.35369999999999996</v>
      </c>
      <c r="O220" s="6">
        <v>0.17319999999999999</v>
      </c>
      <c r="P220" s="6">
        <v>0.1502</v>
      </c>
    </row>
    <row r="221" spans="2:17" ht="15.5" x14ac:dyDescent="0.35">
      <c r="C221" t="s">
        <v>450</v>
      </c>
      <c r="H221" s="6">
        <v>0.1082</v>
      </c>
      <c r="I221" s="6">
        <v>7.6399999999999996E-2</v>
      </c>
      <c r="J221" s="6">
        <v>8.8200000000000001E-2</v>
      </c>
      <c r="K221" s="6">
        <v>8.09E-2</v>
      </c>
      <c r="L221" s="6">
        <v>6.6500000000000004E-2</v>
      </c>
      <c r="M221" s="6">
        <v>4.24E-2</v>
      </c>
      <c r="N221" s="6">
        <v>2.2700000000000001E-2</v>
      </c>
      <c r="O221" s="6">
        <v>1.2E-2</v>
      </c>
      <c r="P221" s="6">
        <v>1.03E-2</v>
      </c>
    </row>
    <row r="222" spans="2:17" ht="15.5" x14ac:dyDescent="0.35">
      <c r="C222" t="s">
        <v>344</v>
      </c>
      <c r="I222" s="6">
        <v>14.23</v>
      </c>
    </row>
    <row r="223" spans="2:17" ht="15.5" x14ac:dyDescent="0.35">
      <c r="C223" t="s">
        <v>345</v>
      </c>
      <c r="I223" s="6">
        <v>12.97</v>
      </c>
    </row>
    <row r="224" spans="2:17" ht="15.5" x14ac:dyDescent="0.35">
      <c r="C224" t="s">
        <v>263</v>
      </c>
      <c r="I224" s="6">
        <v>6.95</v>
      </c>
    </row>
    <row r="225" spans="3:9" ht="15.5" x14ac:dyDescent="0.35">
      <c r="C225" t="s">
        <v>346</v>
      </c>
      <c r="I225" s="6">
        <v>7.7100000000000002E-2</v>
      </c>
    </row>
    <row r="226" spans="3:9" ht="15.5" x14ac:dyDescent="0.35">
      <c r="C226" t="s">
        <v>347</v>
      </c>
      <c r="I226" s="6">
        <v>4.3600000000000003</v>
      </c>
    </row>
    <row r="227" spans="3:9" ht="15.5" x14ac:dyDescent="0.35">
      <c r="C227" t="s">
        <v>348</v>
      </c>
      <c r="I227" s="6">
        <v>1.29</v>
      </c>
    </row>
    <row r="228" spans="3:9" ht="15.5" x14ac:dyDescent="0.35">
      <c r="C228" t="s">
        <v>349</v>
      </c>
      <c r="I228" s="5">
        <v>7</v>
      </c>
    </row>
    <row r="229" spans="3:9" ht="15.5" x14ac:dyDescent="0.35">
      <c r="C229" t="s">
        <v>350</v>
      </c>
      <c r="I229" s="6">
        <v>-23.09</v>
      </c>
    </row>
    <row r="230" spans="3:9" ht="15.5" x14ac:dyDescent="0.35">
      <c r="C230" t="s">
        <v>351</v>
      </c>
      <c r="I230" s="6">
        <v>12.17</v>
      </c>
    </row>
    <row r="231" spans="3:9" ht="15.5" x14ac:dyDescent="0.35">
      <c r="C231" t="s">
        <v>264</v>
      </c>
      <c r="I231" s="6">
        <v>9.1</v>
      </c>
    </row>
    <row r="232" spans="3:9" ht="15.5" x14ac:dyDescent="0.35">
      <c r="C232" t="s">
        <v>451</v>
      </c>
      <c r="I232" s="6">
        <v>-1.64</v>
      </c>
    </row>
    <row r="233" spans="3:9" ht="15.5" x14ac:dyDescent="0.35">
      <c r="C233" t="s">
        <v>452</v>
      </c>
      <c r="I233" s="6">
        <v>-2.66</v>
      </c>
    </row>
    <row r="234" spans="3:9" ht="15.5" x14ac:dyDescent="0.35">
      <c r="C234" t="s">
        <v>352</v>
      </c>
      <c r="I234" s="6">
        <v>126.8</v>
      </c>
    </row>
    <row r="235" spans="3:9" ht="15.5" x14ac:dyDescent="0.35">
      <c r="C235" t="s">
        <v>353</v>
      </c>
      <c r="I235" s="6">
        <v>115.64</v>
      </c>
    </row>
    <row r="236" spans="3:9" ht="15.5" x14ac:dyDescent="0.35">
      <c r="C236" t="s">
        <v>354</v>
      </c>
      <c r="I236" s="6">
        <v>377.58</v>
      </c>
    </row>
    <row r="237" spans="3:9" ht="15.5" x14ac:dyDescent="0.35">
      <c r="C237" t="s">
        <v>355</v>
      </c>
      <c r="D237" s="6">
        <v>17.670000000000002</v>
      </c>
    </row>
    <row r="238" spans="3:9" ht="15.5" x14ac:dyDescent="0.35">
      <c r="C238" t="s">
        <v>356</v>
      </c>
      <c r="I238" s="6">
        <v>1270.81</v>
      </c>
    </row>
    <row r="239" spans="3:9" ht="15.5" x14ac:dyDescent="0.35">
      <c r="C239" t="s">
        <v>357</v>
      </c>
      <c r="I239" s="6">
        <v>-71.23</v>
      </c>
    </row>
    <row r="240" spans="3:9" ht="15.5" x14ac:dyDescent="0.35">
      <c r="C240" t="s">
        <v>265</v>
      </c>
      <c r="D240" s="6">
        <v>0.17</v>
      </c>
    </row>
    <row r="241" spans="3:9" ht="15.5" x14ac:dyDescent="0.35">
      <c r="C241" t="s">
        <v>266</v>
      </c>
      <c r="D241" s="6">
        <v>0.17</v>
      </c>
    </row>
    <row r="242" spans="3:9" ht="15.5" x14ac:dyDescent="0.35">
      <c r="C242" t="s">
        <v>267</v>
      </c>
      <c r="D242" s="6">
        <v>0.96</v>
      </c>
    </row>
    <row r="243" spans="3:9" ht="15.5" x14ac:dyDescent="0.35">
      <c r="C243" t="s">
        <v>268</v>
      </c>
      <c r="D243" s="6">
        <v>0.51</v>
      </c>
    </row>
    <row r="244" spans="3:9" ht="15.5" x14ac:dyDescent="0.35">
      <c r="C244" t="s">
        <v>269</v>
      </c>
      <c r="D244" s="6">
        <v>1.1100000000000001</v>
      </c>
    </row>
    <row r="245" spans="3:9" ht="15.5" x14ac:dyDescent="0.35">
      <c r="C245" t="s">
        <v>270</v>
      </c>
      <c r="D245" s="6">
        <v>0.45</v>
      </c>
    </row>
    <row r="246" spans="3:9" ht="15.5" x14ac:dyDescent="0.35">
      <c r="C246" t="s">
        <v>271</v>
      </c>
      <c r="D246" s="6">
        <v>2.13</v>
      </c>
    </row>
    <row r="247" spans="3:9" ht="15.5" x14ac:dyDescent="0.35">
      <c r="C247" t="s">
        <v>272</v>
      </c>
      <c r="I247" s="6">
        <v>3.76</v>
      </c>
    </row>
    <row r="248" spans="3:9" ht="15.5" x14ac:dyDescent="0.35">
      <c r="C248" t="s">
        <v>13</v>
      </c>
      <c r="D248" s="5">
        <v>-26000000000</v>
      </c>
    </row>
    <row r="249" spans="3:9" ht="15.5" x14ac:dyDescent="0.35">
      <c r="C249" t="s">
        <v>358</v>
      </c>
      <c r="I249" s="6">
        <v>0.81</v>
      </c>
    </row>
    <row r="250" spans="3:9" ht="15.5" x14ac:dyDescent="0.35">
      <c r="C250" t="s">
        <v>273</v>
      </c>
      <c r="I250" s="6">
        <v>4.6799999999999994E-2</v>
      </c>
    </row>
    <row r="251" spans="3:9" ht="15.5" x14ac:dyDescent="0.35">
      <c r="C251" t="s">
        <v>274</v>
      </c>
      <c r="I251" s="6">
        <v>9.98E-2</v>
      </c>
    </row>
    <row r="252" spans="3:9" ht="15.5" x14ac:dyDescent="0.35">
      <c r="C252" t="s">
        <v>275</v>
      </c>
      <c r="I252" s="6">
        <v>0.11650000000000001</v>
      </c>
    </row>
    <row r="253" spans="3:9" ht="15.5" x14ac:dyDescent="0.35">
      <c r="C253" t="s">
        <v>359</v>
      </c>
      <c r="I253" s="6">
        <v>7.3399999999999993E-2</v>
      </c>
    </row>
    <row r="254" spans="3:9" ht="15.5" x14ac:dyDescent="0.35">
      <c r="C254" t="s">
        <v>276</v>
      </c>
      <c r="D254" s="6">
        <v>29.33</v>
      </c>
    </row>
    <row r="255" spans="3:9" ht="15.5" x14ac:dyDescent="0.35">
      <c r="C255" t="s">
        <v>278</v>
      </c>
      <c r="D255" s="6">
        <v>148.27000000000001</v>
      </c>
    </row>
    <row r="256" spans="3:9" ht="15.5" x14ac:dyDescent="0.35">
      <c r="C256" t="s">
        <v>279</v>
      </c>
      <c r="D256" s="6">
        <v>-118.94</v>
      </c>
    </row>
    <row r="257" spans="3:9" ht="15.5" x14ac:dyDescent="0.35">
      <c r="C257" t="s">
        <v>280</v>
      </c>
      <c r="D257" s="6">
        <v>3.1</v>
      </c>
    </row>
    <row r="258" spans="3:9" ht="15.5" x14ac:dyDescent="0.35">
      <c r="C258" t="s">
        <v>281</v>
      </c>
      <c r="I258" s="6">
        <v>0.14000000000000001</v>
      </c>
    </row>
    <row r="259" spans="3:9" ht="15.5" x14ac:dyDescent="0.35">
      <c r="C259" t="s">
        <v>47</v>
      </c>
      <c r="I259" s="5">
        <v>905000000000</v>
      </c>
    </row>
    <row r="260" spans="3:9" ht="15.5" x14ac:dyDescent="0.35">
      <c r="C260" t="s">
        <v>283</v>
      </c>
      <c r="I260" s="5">
        <v>1585000000000</v>
      </c>
    </row>
    <row r="261" spans="3:9" ht="15.5" x14ac:dyDescent="0.35">
      <c r="C261" t="s">
        <v>284</v>
      </c>
      <c r="I261" s="5">
        <v>550000000</v>
      </c>
    </row>
    <row r="262" spans="3:9" ht="15.5" x14ac:dyDescent="0.35">
      <c r="C262" t="s">
        <v>285</v>
      </c>
      <c r="I262" s="6">
        <v>0.13269999999999998</v>
      </c>
    </row>
    <row r="263" spans="3:9" ht="15.5" x14ac:dyDescent="0.35">
      <c r="C263" t="s">
        <v>286</v>
      </c>
      <c r="D263" s="6">
        <v>0.69900000000000007</v>
      </c>
    </row>
    <row r="264" spans="3:9" ht="15.5" x14ac:dyDescent="0.35">
      <c r="C264" t="s">
        <v>287</v>
      </c>
      <c r="D264" s="6">
        <v>0.59470000000000001</v>
      </c>
    </row>
    <row r="265" spans="3:9" ht="15.5" x14ac:dyDescent="0.35">
      <c r="C265" t="s">
        <v>288</v>
      </c>
      <c r="D265" s="6">
        <v>0.28520000000000001</v>
      </c>
    </row>
    <row r="266" spans="3:9" ht="15.5" x14ac:dyDescent="0.35">
      <c r="C266" t="s">
        <v>453</v>
      </c>
      <c r="D266" s="6">
        <v>-2.8799999999999999E-2</v>
      </c>
    </row>
    <row r="267" spans="3:9" ht="15.5" x14ac:dyDescent="0.35">
      <c r="C267" t="s">
        <v>289</v>
      </c>
      <c r="D267" s="6">
        <v>-3.4000000000000002E-2</v>
      </c>
    </row>
    <row r="268" spans="3:9" ht="15.5" x14ac:dyDescent="0.35">
      <c r="C268" t="s">
        <v>360</v>
      </c>
      <c r="D268" s="6">
        <v>-0.20960000000000001</v>
      </c>
    </row>
    <row r="269" spans="3:9" ht="15.5" x14ac:dyDescent="0.35">
      <c r="C269" t="s">
        <v>290</v>
      </c>
      <c r="I269" s="5">
        <v>178</v>
      </c>
    </row>
    <row r="270" spans="3:9" ht="15.5" x14ac:dyDescent="0.35">
      <c r="C270" t="s">
        <v>454</v>
      </c>
      <c r="I270" s="5">
        <v>178</v>
      </c>
    </row>
    <row r="271" spans="3:9" ht="15.5" x14ac:dyDescent="0.35">
      <c r="C271" t="s">
        <v>455</v>
      </c>
      <c r="I271" s="6">
        <v>1.5393000000000001</v>
      </c>
    </row>
    <row r="272" spans="3:9" ht="15.5" x14ac:dyDescent="0.35">
      <c r="C272" t="s">
        <v>456</v>
      </c>
      <c r="I272" s="6">
        <v>0.1082</v>
      </c>
    </row>
    <row r="273" spans="3:9" ht="15.5" x14ac:dyDescent="0.35">
      <c r="C273" t="s">
        <v>291</v>
      </c>
      <c r="I273" t="s">
        <v>644</v>
      </c>
    </row>
    <row r="274" spans="3:9" ht="15.5" x14ac:dyDescent="0.35">
      <c r="C274" t="s">
        <v>293</v>
      </c>
      <c r="I274" s="5">
        <v>4</v>
      </c>
    </row>
    <row r="275" spans="3:9" ht="15.5" x14ac:dyDescent="0.35">
      <c r="C275" t="s">
        <v>294</v>
      </c>
      <c r="I275" s="6">
        <v>0.64</v>
      </c>
    </row>
    <row r="276" spans="3:9" ht="15.5" x14ac:dyDescent="0.35">
      <c r="C276" t="s">
        <v>295</v>
      </c>
      <c r="I276" s="6">
        <v>0.49</v>
      </c>
    </row>
    <row r="277" spans="3:9" ht="15.5" x14ac:dyDescent="0.35">
      <c r="C277" t="s">
        <v>458</v>
      </c>
      <c r="I277" s="6">
        <v>0.5</v>
      </c>
    </row>
    <row r="278" spans="3:9" ht="15.5" x14ac:dyDescent="0.35">
      <c r="C278" t="s">
        <v>296</v>
      </c>
      <c r="I278" s="6">
        <v>0.77</v>
      </c>
    </row>
    <row r="279" spans="3:9" ht="15.5" x14ac:dyDescent="0.35">
      <c r="C279" t="s">
        <v>361</v>
      </c>
      <c r="I279" s="6">
        <v>0.24</v>
      </c>
    </row>
    <row r="280" spans="3:9" ht="15.5" x14ac:dyDescent="0.35">
      <c r="C280" t="s">
        <v>297</v>
      </c>
      <c r="I280" s="6">
        <v>0.46</v>
      </c>
    </row>
    <row r="281" spans="3:9" ht="15.5" x14ac:dyDescent="0.35">
      <c r="C281" t="s">
        <v>298</v>
      </c>
      <c r="I281" s="6">
        <v>0.67</v>
      </c>
    </row>
    <row r="282" spans="3:9" ht="15.5" x14ac:dyDescent="0.35">
      <c r="C282" t="s">
        <v>299</v>
      </c>
      <c r="I282" s="5">
        <v>208000000000</v>
      </c>
    </row>
    <row r="283" spans="3:9" ht="15.5" x14ac:dyDescent="0.35">
      <c r="C283" t="s">
        <v>300</v>
      </c>
      <c r="I283" s="5">
        <v>149000000000</v>
      </c>
    </row>
    <row r="284" spans="3:9" ht="15.5" x14ac:dyDescent="0.35">
      <c r="C284" t="s">
        <v>301</v>
      </c>
      <c r="I284" s="5">
        <v>174000000000</v>
      </c>
    </row>
    <row r="285" spans="3:9" ht="15.5" x14ac:dyDescent="0.35">
      <c r="C285" t="s">
        <v>302</v>
      </c>
      <c r="I285" s="5">
        <v>70000000000</v>
      </c>
    </row>
    <row r="286" spans="3:9" ht="15.5" x14ac:dyDescent="0.35">
      <c r="C286" t="s">
        <v>303</v>
      </c>
      <c r="D286" s="5">
        <v>10000000000</v>
      </c>
    </row>
    <row r="287" spans="3:9" ht="15.5" x14ac:dyDescent="0.35">
      <c r="C287" t="s">
        <v>304</v>
      </c>
      <c r="D287" s="5">
        <v>1489000000000</v>
      </c>
    </row>
    <row r="288" spans="3:9" ht="15.5" x14ac:dyDescent="0.35">
      <c r="C288" t="s">
        <v>305</v>
      </c>
      <c r="D288" s="5">
        <v>773000000000</v>
      </c>
    </row>
    <row r="289" spans="3:9" ht="15.5" x14ac:dyDescent="0.35">
      <c r="C289" t="s">
        <v>245</v>
      </c>
      <c r="D289" s="5">
        <v>-338000000000</v>
      </c>
    </row>
    <row r="290" spans="3:9" ht="15.5" x14ac:dyDescent="0.35">
      <c r="C290" t="s">
        <v>306</v>
      </c>
      <c r="I290" s="5">
        <v>699000000000</v>
      </c>
    </row>
    <row r="291" spans="3:9" ht="15.5" x14ac:dyDescent="0.35">
      <c r="C291" t="s">
        <v>243</v>
      </c>
      <c r="D291" s="5">
        <v>360000000000</v>
      </c>
    </row>
    <row r="292" spans="3:9" ht="15.5" x14ac:dyDescent="0.35">
      <c r="C292" t="s">
        <v>242</v>
      </c>
      <c r="D292" s="5">
        <v>314000000000</v>
      </c>
    </row>
    <row r="293" spans="3:9" ht="15.5" x14ac:dyDescent="0.35">
      <c r="C293" t="s">
        <v>24</v>
      </c>
      <c r="D293" s="5">
        <v>673000000000</v>
      </c>
    </row>
    <row r="294" spans="3:9" ht="15.5" x14ac:dyDescent="0.35">
      <c r="C294" t="s">
        <v>21</v>
      </c>
      <c r="D294" s="5">
        <v>663000000000</v>
      </c>
    </row>
    <row r="295" spans="3:9" ht="15.5" x14ac:dyDescent="0.35">
      <c r="C295" t="s">
        <v>244</v>
      </c>
      <c r="I295" s="5">
        <v>716000000000</v>
      </c>
    </row>
    <row r="296" spans="3:9" ht="15.5" x14ac:dyDescent="0.35">
      <c r="C296" t="s">
        <v>307</v>
      </c>
      <c r="I296" s="5">
        <v>129000000000</v>
      </c>
    </row>
    <row r="297" spans="3:9" ht="15.5" x14ac:dyDescent="0.35">
      <c r="C297" t="s">
        <v>308</v>
      </c>
      <c r="I297" s="5">
        <v>-171000000000</v>
      </c>
    </row>
    <row r="298" spans="3:9" ht="15.5" x14ac:dyDescent="0.35">
      <c r="C298" t="s">
        <v>309</v>
      </c>
      <c r="I298" s="5">
        <v>-81000000000</v>
      </c>
    </row>
    <row r="299" spans="3:9" ht="15.5" x14ac:dyDescent="0.35">
      <c r="C299" t="s">
        <v>310</v>
      </c>
      <c r="I299" s="5">
        <v>-168000000000</v>
      </c>
    </row>
    <row r="300" spans="3:9" ht="15.5" x14ac:dyDescent="0.35">
      <c r="C300" t="s">
        <v>311</v>
      </c>
      <c r="I300" s="5">
        <v>-39000000000</v>
      </c>
    </row>
  </sheetData>
  <pageMargins left="0.7" right="0.7" top="0.75" bottom="0.75" header="0.3" footer="0.3"/>
  <ignoredErrors>
    <ignoredError sqref="A1:Q301" numberStoredAsText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N29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2353</v>
      </c>
      <c r="D1" t="s">
        <v>1</v>
      </c>
      <c r="E1" t="s">
        <v>2</v>
      </c>
      <c r="H1" t="s">
        <v>3</v>
      </c>
      <c r="I1" s="1">
        <v>44925</v>
      </c>
      <c r="J1" s="1">
        <v>44560</v>
      </c>
      <c r="K1" s="1">
        <v>44195</v>
      </c>
      <c r="L1" s="1">
        <v>43829</v>
      </c>
      <c r="M1" s="1">
        <v>43462</v>
      </c>
      <c r="N1" s="1">
        <v>43098</v>
      </c>
    </row>
    <row r="2" spans="1:14" ht="15.5" x14ac:dyDescent="0.35">
      <c r="C2" t="s">
        <v>2354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t="str">
        <f t="shared" ref="I2:N2" ca="1" si="0">IFERROR(_xlfn.STOCKHISTORY("XIDX:" &amp; $C$1, I1, , 0, 0, 1), "Libur")</f>
        <v>Libur</v>
      </c>
      <c r="J2" s="2" t="str">
        <f t="shared" ca="1" si="0"/>
        <v>Libur</v>
      </c>
      <c r="K2" s="2" vm="252">
        <f t="shared" ca="1" si="0"/>
        <v>144</v>
      </c>
      <c r="L2" s="2" vm="210">
        <f t="shared" ca="1" si="0"/>
        <v>254</v>
      </c>
      <c r="M2" s="2" vm="55">
        <f t="shared" ca="1" si="0"/>
        <v>308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12845173</v>
      </c>
      <c r="E4" s="2">
        <f>IFERROR(INDEX(E51:E500,MATCH($C$4,$C$51:$C$500,0)),"")</f>
        <v>8793923</v>
      </c>
      <c r="H4" s="2">
        <f>IFERROR(SUM(D4:G4)*(4/MAX(1,COUNT(D4:G4))),"")</f>
        <v>43278192</v>
      </c>
      <c r="I4" s="2">
        <f t="shared" ref="I4:N4" si="1">IFERROR(INDEX(I51:I500,MATCH($C$4,$C$51:$C$500,0)),"")</f>
        <v>63482303</v>
      </c>
      <c r="J4" s="2">
        <f t="shared" si="1"/>
        <v>79562572</v>
      </c>
      <c r="K4" s="2">
        <f t="shared" si="1"/>
        <v>198808539</v>
      </c>
      <c r="L4" s="2">
        <f t="shared" si="1"/>
        <v>309155308</v>
      </c>
      <c r="M4" s="2">
        <f t="shared" si="1"/>
        <v>267740050</v>
      </c>
      <c r="N4" s="2">
        <f t="shared" si="1"/>
        <v>159426675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2545151</v>
      </c>
      <c r="E5" s="2">
        <f>IFERROR(INDEX(E51:E500,MATCH($C$5,$C$51:$C$500,0)),"")</f>
        <v>-1668536</v>
      </c>
      <c r="H5" s="2">
        <f>IFERROR(SUM(D5:G5)*(4/MAX(1,COUNT(D5:G5))),"")</f>
        <v>1753230</v>
      </c>
      <c r="I5" s="2">
        <f t="shared" ref="I5:N5" si="2">IFERROR(INDEX(I51:I500,MATCH($C$5,$C$51:$C$500,0)),"")</f>
        <v>-49307289</v>
      </c>
      <c r="J5" s="2">
        <f t="shared" si="2"/>
        <v>-78624685</v>
      </c>
      <c r="K5" s="2">
        <f t="shared" si="2"/>
        <v>-3519531</v>
      </c>
      <c r="L5" s="2">
        <f t="shared" si="2"/>
        <v>15316807</v>
      </c>
      <c r="M5" s="2">
        <f t="shared" si="2"/>
        <v>13308137</v>
      </c>
      <c r="N5" s="2">
        <f t="shared" si="2"/>
        <v>5417773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14135947</v>
      </c>
      <c r="E6" s="2">
        <f>IFERROR(INDEX(E51:E500,MATCH($C$6,$C$51:$C$500,0)),"")</f>
        <v>11590796</v>
      </c>
      <c r="H6" s="2">
        <f>IFERROR(INDEX(D6:G6,COUNT(D6:G6)),"")</f>
        <v>11590796</v>
      </c>
      <c r="I6" s="2">
        <f t="shared" ref="I6:N6" si="3">IFERROR(INDEX(I51:I500,MATCH($C$6,$C$51:$C$500,0)),"")</f>
        <v>19373480</v>
      </c>
      <c r="J6" s="2">
        <f t="shared" si="3"/>
        <v>68680769</v>
      </c>
      <c r="K6" s="2">
        <f t="shared" si="3"/>
        <v>148554803</v>
      </c>
      <c r="L6" s="2">
        <f t="shared" si="3"/>
        <v>152342192</v>
      </c>
      <c r="M6" s="2">
        <f t="shared" si="3"/>
        <v>137025385</v>
      </c>
      <c r="N6" s="2">
        <f t="shared" si="3"/>
        <v>94600050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10.49</v>
      </c>
      <c r="E7" s="3">
        <f>IFERROR(INDEX(E51:E500,MATCH($C$7,$C$51:$C$500,0))/1000000000,"")</f>
        <v>10.49</v>
      </c>
      <c r="H7" s="3">
        <f>IFERROR(INDEX(D7:G7,COUNT(D7:G7)),"")</f>
        <v>10.49</v>
      </c>
      <c r="I7" s="3">
        <f t="shared" ref="I7:N7" si="4">IFERROR(INDEX(I51:I500,MATCH($C$7,$C$51:$C$500,0))/1000000000,"")</f>
        <v>10.49</v>
      </c>
      <c r="J7" s="3">
        <f t="shared" si="4"/>
        <v>10.49</v>
      </c>
      <c r="K7" s="3">
        <f t="shared" si="4"/>
        <v>10.49</v>
      </c>
      <c r="L7" s="3">
        <f t="shared" si="4"/>
        <v>10.49</v>
      </c>
      <c r="M7" s="3">
        <f t="shared" si="4"/>
        <v>10.49</v>
      </c>
      <c r="N7" s="3">
        <f t="shared" si="4"/>
        <v>8.68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16000000000</v>
      </c>
      <c r="E8" s="2">
        <f>IFERROR(INDEX(E51:E500,MATCH("Free cash flow (Quarter)",$C$51:$C$500,0)),"")</f>
        <v>-22000000000</v>
      </c>
      <c r="H8" s="2">
        <f>IFERROR(INDEX(D8:G8,COUNT(D8:G8)),"")</f>
        <v>-22000000000</v>
      </c>
      <c r="I8" s="2">
        <f t="shared" ref="I8:N8" si="5">IFERROR(INDEX(I51:I500,MATCH($C$8,$C$51:$C$500,0)),"")</f>
        <v>177000000000</v>
      </c>
      <c r="J8" s="2">
        <f t="shared" si="5"/>
        <v>-669000000000</v>
      </c>
      <c r="K8" s="2">
        <f t="shared" si="5"/>
        <v>-540000000000</v>
      </c>
      <c r="L8" s="2">
        <f t="shared" si="5"/>
        <v>321000000000</v>
      </c>
      <c r="M8" s="2">
        <f t="shared" si="5"/>
        <v>-789000000000</v>
      </c>
      <c r="N8" s="2">
        <f t="shared" si="5"/>
        <v>-81000000000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1.54</v>
      </c>
      <c r="E9" s="3">
        <f>IFERROR(INDEX(E51:E500,MATCH("Free cash flow per share (Quarter)",$C$51:$C$500,0)),"")</f>
        <v>-2.11</v>
      </c>
      <c r="H9" s="3">
        <f>IFERROR(INDEX(D9:G9,COUNT(D9:G9)),"")</f>
        <v>-2.11</v>
      </c>
      <c r="I9" s="3">
        <f t="shared" ref="I9:N9" si="6">IFERROR(INDEX(I51:I500,MATCH($C$9,$C$51:$C$500,0)),"")</f>
        <v>16.91</v>
      </c>
      <c r="J9" s="3">
        <f t="shared" si="6"/>
        <v>-63.79</v>
      </c>
      <c r="K9" s="3">
        <f t="shared" si="6"/>
        <v>-51.52</v>
      </c>
      <c r="L9" s="3">
        <f t="shared" si="6"/>
        <v>30.65</v>
      </c>
      <c r="M9" s="3">
        <f t="shared" si="6"/>
        <v>-75.25</v>
      </c>
      <c r="N9" s="3">
        <f t="shared" si="6"/>
        <v>-9.36</v>
      </c>
    </row>
    <row r="10" spans="1:14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 t="str">
        <f t="shared" ref="I10:N10" ca="1" si="7">IFERROR(IF(I9=0,"",I2/I9),"")</f>
        <v/>
      </c>
      <c r="J10" s="3" t="str">
        <f t="shared" ca="1" si="7"/>
        <v/>
      </c>
      <c r="K10" s="3">
        <f t="shared" ca="1" si="7"/>
        <v>-2.7950310559006208</v>
      </c>
      <c r="L10" s="3">
        <f t="shared" ca="1" si="7"/>
        <v>8.2871125611745526</v>
      </c>
      <c r="M10" s="3">
        <f t="shared" ca="1" si="7"/>
        <v>-4.0930232558139537</v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2066832</v>
      </c>
      <c r="E11" s="2">
        <f>IFERROR(INDEX(E51:E500,MATCH($C$11,$C$51:$C$500,0)),"")</f>
        <v>918976</v>
      </c>
      <c r="H11" s="2">
        <f>IFERROR(INDEX(D11:G11,COUNT(D11:G11)),"")</f>
        <v>918976</v>
      </c>
      <c r="I11" s="2">
        <f t="shared" ref="I11:N11" si="8">IFERROR(INDEX(I51:I500,MATCH($C$11,$C$51:$C$500,0)),"")</f>
        <v>1588313</v>
      </c>
      <c r="J11" s="2">
        <f t="shared" si="8"/>
        <v>2400734</v>
      </c>
      <c r="K11" s="2">
        <f t="shared" si="8"/>
        <v>1394188</v>
      </c>
      <c r="L11" s="2">
        <f t="shared" si="8"/>
        <v>21367658</v>
      </c>
      <c r="M11" s="2">
        <f t="shared" si="8"/>
        <v>4535432</v>
      </c>
      <c r="N11" s="2">
        <f t="shared" si="8"/>
        <v>2075866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1488000000000</v>
      </c>
      <c r="E12" s="2">
        <f>IFERROR(INDEX(E51:E500,MATCH("Net Debt (Quarter)",$C$51:$C$500,0)),"")</f>
        <v>1492000000000</v>
      </c>
      <c r="H12" s="2">
        <f>IFERROR(INDEX(D12:G12,COUNT(D12:G12)),"")</f>
        <v>1492000000000</v>
      </c>
      <c r="I12" s="2">
        <f t="shared" ref="I12:N12" si="9">IFERROR(INDEX(I51:I500,MATCH($C$12,$C$51:$C$500,0)),"")</f>
        <v>1494000000000</v>
      </c>
      <c r="J12" s="2">
        <f t="shared" si="9"/>
        <v>1587000000000</v>
      </c>
      <c r="K12" s="2">
        <f t="shared" si="9"/>
        <v>1959000000000</v>
      </c>
      <c r="L12" s="2">
        <f t="shared" si="9"/>
        <v>1726000000000</v>
      </c>
      <c r="M12" s="2">
        <f t="shared" si="9"/>
        <v>1690000000000</v>
      </c>
      <c r="N12" s="2">
        <f t="shared" si="9"/>
        <v>920000000000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1520000000000</v>
      </c>
      <c r="E13" s="2">
        <f>IFERROR(INDEX(E51:E500,MATCH("Total Debt (Quarter)",$C$51:$C$500,0)),"")</f>
        <v>1506000000000</v>
      </c>
      <c r="H13" s="2">
        <f>IFERROR(INDEX(D13:G13,COUNT(D13:G13)),"")</f>
        <v>1506000000000</v>
      </c>
      <c r="I13" s="2">
        <f t="shared" ref="I13:N13" si="10">IFERROR(INDEX(I51:I500,MATCH($C$13,$C$51:$C$500,0)),"")</f>
        <v>1519000000000</v>
      </c>
      <c r="J13" s="2">
        <f t="shared" si="10"/>
        <v>1621000000000</v>
      </c>
      <c r="K13" s="2">
        <f t="shared" si="10"/>
        <v>1979000000000</v>
      </c>
      <c r="L13" s="2">
        <f t="shared" si="10"/>
        <v>2023000000000</v>
      </c>
      <c r="M13" s="2">
        <f t="shared" si="10"/>
        <v>1755000000000</v>
      </c>
      <c r="N13" s="2">
        <f t="shared" si="10"/>
        <v>948000000000</v>
      </c>
    </row>
    <row r="14" spans="1:14" ht="15.5" x14ac:dyDescent="0.35">
      <c r="C14" t="s">
        <v>27</v>
      </c>
      <c r="D14" s="2">
        <f>IFERROR(INDEX(D51:D500,MATCH($C$14,$C$51:$C$500,0)),"")</f>
        <v>-376682</v>
      </c>
      <c r="E14" s="2">
        <f>IFERROR(INDEX(E51:E500,MATCH($C$14,$C$51:$C$500,0)),"")</f>
        <v>-385782</v>
      </c>
      <c r="H14" s="2">
        <f>IFERROR(SUM(D14:G14)*(4/MAX(1,COUNT(D14:G14))),"")</f>
        <v>-1524928</v>
      </c>
      <c r="I14" s="2">
        <f t="shared" ref="I14:N14" si="11">IFERROR(INDEX(I51:I500,MATCH($C$14,$C$51:$C$500,0)),"")</f>
        <v>-1210993</v>
      </c>
      <c r="J14" s="2">
        <f t="shared" si="11"/>
        <v>-4992972</v>
      </c>
      <c r="K14" s="2">
        <f t="shared" si="11"/>
        <v>-14034281</v>
      </c>
      <c r="L14" s="2">
        <f t="shared" si="11"/>
        <v>-13523851</v>
      </c>
      <c r="M14" s="2">
        <f t="shared" si="11"/>
        <v>-10635414</v>
      </c>
      <c r="N14" s="2">
        <f t="shared" si="11"/>
        <v>-6379032</v>
      </c>
    </row>
    <row r="15" spans="1:14" ht="15.5" x14ac:dyDescent="0.35">
      <c r="C15" t="s">
        <v>28</v>
      </c>
      <c r="D15" s="2">
        <f>IFERROR(INDEX(D51:D500,MATCH($C$15,$C$51:$C$500,0)),"")</f>
        <v>34356</v>
      </c>
      <c r="E15" s="2">
        <f>IFERROR(INDEX(E51:E500,MATCH($C$15,$C$51:$C$500,0)),"")</f>
        <v>121817</v>
      </c>
      <c r="H15" s="2">
        <f>IFERROR(SUM(D15:G15)*(4/MAX(1,COUNT(D15:G15))),"")</f>
        <v>312346</v>
      </c>
      <c r="I15" s="2">
        <f t="shared" ref="I15:N15" si="12">IFERROR(INDEX(I51:I500,MATCH($C$15,$C$51:$C$500,0)),"")</f>
        <v>-6471647</v>
      </c>
      <c r="J15" s="2">
        <f t="shared" si="12"/>
        <v>6807924</v>
      </c>
      <c r="K15" s="2">
        <f t="shared" si="12"/>
        <v>574421</v>
      </c>
      <c r="L15" s="2">
        <f t="shared" si="12"/>
        <v>-7619540</v>
      </c>
      <c r="M15" s="2">
        <f t="shared" si="12"/>
        <v>-5413631</v>
      </c>
      <c r="N15" s="2">
        <f t="shared" si="12"/>
        <v>-3588443</v>
      </c>
    </row>
    <row r="16" spans="1:14" ht="15.5" x14ac:dyDescent="0.35">
      <c r="C16" t="s">
        <v>29</v>
      </c>
      <c r="D16" s="2">
        <f>IFERROR(INDEX(D51:D500,MATCH($C$16,$C$51:$C$500,0)),"")</f>
        <v>2505940</v>
      </c>
      <c r="E16" s="2">
        <f>IFERROR(INDEX(E51:E500,MATCH($C$16,$C$51:$C$500,0)),"")</f>
        <v>-1733309</v>
      </c>
      <c r="H16" s="2">
        <f>IFERROR(SUM(D16:G16)*(4/MAX(1,COUNT(D16:G16))),"")</f>
        <v>1545262</v>
      </c>
      <c r="I16" s="2">
        <f t="shared" ref="I16:N16" si="13">IFERROR(INDEX(I51:I500,MATCH($C$16,$C$51:$C$500,0)),"")</f>
        <v>-46141925</v>
      </c>
      <c r="J16" s="2">
        <f t="shared" si="13"/>
        <v>-85424052</v>
      </c>
      <c r="K16" s="2">
        <f t="shared" si="13"/>
        <v>-4029340</v>
      </c>
      <c r="L16" s="2">
        <f t="shared" si="13"/>
        <v>23671829</v>
      </c>
      <c r="M16" s="2">
        <f t="shared" si="13"/>
        <v>18346130</v>
      </c>
      <c r="N16" s="2">
        <f t="shared" si="13"/>
        <v>10733265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367</v>
      </c>
      <c r="J18" t="s">
        <v>368</v>
      </c>
      <c r="K18" t="s">
        <v>314</v>
      </c>
      <c r="L18" t="s">
        <v>315</v>
      </c>
      <c r="M18" t="s">
        <v>32</v>
      </c>
      <c r="N18" t="s">
        <v>33</v>
      </c>
    </row>
    <row r="19" spans="1:14" ht="15.5" x14ac:dyDescent="0.35">
      <c r="A19" t="s">
        <v>44</v>
      </c>
      <c r="C19" t="s">
        <v>45</v>
      </c>
    </row>
    <row r="20" spans="1:14" ht="15.5" x14ac:dyDescent="0.35">
      <c r="A20" t="s">
        <v>46</v>
      </c>
      <c r="C20" t="s">
        <v>47</v>
      </c>
      <c r="D20" s="2" t="str">
        <f ca="1">IFERROR(D21*D2,"")</f>
        <v/>
      </c>
      <c r="E20" s="2" t="str">
        <f ca="1">IFERROR(E21*E2,"")</f>
        <v/>
      </c>
      <c r="H20" s="2" t="str">
        <f t="shared" ref="H20:N20" ca="1" si="14">IFERROR(H21*H2,"")</f>
        <v/>
      </c>
      <c r="I20" s="2" t="str">
        <f t="shared" ca="1" si="14"/>
        <v/>
      </c>
      <c r="J20" s="2" t="str">
        <f t="shared" ca="1" si="14"/>
        <v/>
      </c>
      <c r="K20" s="2">
        <f t="shared" ca="1" si="14"/>
        <v>1510560000000</v>
      </c>
      <c r="L20" s="2">
        <f t="shared" ca="1" si="14"/>
        <v>2664460000000</v>
      </c>
      <c r="M20" s="2">
        <f t="shared" ca="1" si="14"/>
        <v>3230920000000</v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10490000000</v>
      </c>
      <c r="E21" s="2">
        <f>IFERROR(INDEX(E51:E500,MATCH($C$7,$C$51:$C$500,0)),"")</f>
        <v>10490000000</v>
      </c>
      <c r="H21" s="2">
        <f>IFERROR(INDEX(D21:G21,COUNT(D21:G21)),"")</f>
        <v>10490000000</v>
      </c>
      <c r="I21" s="2">
        <f t="shared" ref="I21:N21" si="15">IFERROR(INDEX(I51:I500,MATCH($C$7,$C$51:$C$500,0)),"")</f>
        <v>10490000000</v>
      </c>
      <c r="J21" s="2">
        <f t="shared" si="15"/>
        <v>10490000000</v>
      </c>
      <c r="K21" s="2">
        <f t="shared" si="15"/>
        <v>10490000000</v>
      </c>
      <c r="L21" s="2">
        <f t="shared" si="15"/>
        <v>10490000000</v>
      </c>
      <c r="M21" s="2">
        <f t="shared" si="15"/>
        <v>10490000000</v>
      </c>
      <c r="N21" s="2">
        <f t="shared" si="15"/>
        <v>8680000000</v>
      </c>
    </row>
    <row r="23" spans="1:14" ht="15.5" x14ac:dyDescent="0.35">
      <c r="B23" t="s">
        <v>48</v>
      </c>
      <c r="C23" t="s">
        <v>49</v>
      </c>
      <c r="D23" s="3">
        <f>IFERROR(D5/D6*100,"")</f>
        <v>18.004814251213592</v>
      </c>
      <c r="E23" s="3">
        <f>IFERROR(E5/E6*100,"")</f>
        <v>-14.39535300250302</v>
      </c>
      <c r="H23" s="3">
        <f t="shared" ref="H23:N23" si="16">IFERROR(H5/H6*100,"")</f>
        <v>15.126053465180474</v>
      </c>
      <c r="I23" s="3">
        <f t="shared" si="16"/>
        <v>-254.50920020564195</v>
      </c>
      <c r="J23" s="3">
        <f t="shared" si="16"/>
        <v>-114.47845757230819</v>
      </c>
      <c r="K23" s="3">
        <f t="shared" si="16"/>
        <v>-2.3691802142539951</v>
      </c>
      <c r="L23" s="3">
        <f t="shared" si="16"/>
        <v>10.054212033393874</v>
      </c>
      <c r="M23" s="3">
        <f t="shared" si="16"/>
        <v>9.7121690261990512</v>
      </c>
      <c r="N23" s="3">
        <f t="shared" si="16"/>
        <v>5.727029742584703</v>
      </c>
    </row>
    <row r="24" spans="1:14" ht="15.5" x14ac:dyDescent="0.35">
      <c r="C24" t="s">
        <v>50</v>
      </c>
      <c r="D24" s="4" t="str">
        <f>IFERROR(_xlfn.RRI(5,I23,D23),"")</f>
        <v/>
      </c>
      <c r="E24" s="4">
        <f>IFERROR(_xlfn.RRI(5,J23,E23),"")</f>
        <v>-0.33945910590830242</v>
      </c>
      <c r="H24" s="4">
        <f t="shared" ref="H24:N24" si="17">IFERROR(_xlfn.RRI(5,M23,H23),"")</f>
        <v>9.2652037224929318E-2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51</v>
      </c>
      <c r="C25" t="s">
        <v>52</v>
      </c>
      <c r="D25" s="3">
        <f>IFERROR(INDEX(D51:D500,MATCH($A$25,$C$51:$C$500,0)),"")</f>
        <v>3.7</v>
      </c>
      <c r="E25" s="3">
        <f>IFERROR(INDEX(E51:E500,MATCH($A$25,$C$51:$C$500,0)),"")</f>
        <v>-2.41</v>
      </c>
      <c r="H25" s="3">
        <f>IFERROR(INDEX(D25:G25,COUNT(D25:G25)),"")</f>
        <v>-2.41</v>
      </c>
      <c r="I25" s="3">
        <f t="shared" ref="I25:N25" si="18">IFERROR(INDEX(I51:I500,MATCH($C$25,$C$51:$C$500,0)),"")</f>
        <v>-70.099999999999994</v>
      </c>
      <c r="J25" s="3">
        <f t="shared" si="18"/>
        <v>-107.39</v>
      </c>
      <c r="K25" s="3">
        <f t="shared" si="18"/>
        <v>-4.87</v>
      </c>
      <c r="L25" s="3">
        <f t="shared" si="18"/>
        <v>21.09</v>
      </c>
      <c r="M25" s="3">
        <f t="shared" si="18"/>
        <v>16.760000000000002</v>
      </c>
      <c r="N25" s="3">
        <f t="shared" si="18"/>
        <v>10.38</v>
      </c>
    </row>
    <row r="26" spans="1:14" ht="15.5" x14ac:dyDescent="0.35">
      <c r="C26" t="s">
        <v>53</v>
      </c>
      <c r="D26" s="4" t="str">
        <f>IFERROR(_xlfn.RRI(5,I25,D25),"")</f>
        <v/>
      </c>
      <c r="E26" s="4">
        <f>IFERROR(_xlfn.RRI(5,J25,E25),"")</f>
        <v>-0.53203794437391738</v>
      </c>
      <c r="H26" s="4" t="str">
        <f t="shared" ref="H26:N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54</v>
      </c>
      <c r="D27" s="3">
        <f>IFERROR(D4/D21,"")</f>
        <v>1.2245160152526216E-3</v>
      </c>
      <c r="E27" s="3">
        <f>IFERROR(E4/E21,"")</f>
        <v>8.383148713060057E-4</v>
      </c>
      <c r="H27" s="3">
        <f t="shared" ref="H27:N27" si="20">IFERROR(H4/H21,"")</f>
        <v>4.1256617731172543E-3</v>
      </c>
      <c r="I27" s="3">
        <f t="shared" si="20"/>
        <v>6.0516971401334604E-3</v>
      </c>
      <c r="J27" s="3">
        <f t="shared" si="20"/>
        <v>7.5846112488083886E-3</v>
      </c>
      <c r="K27" s="3">
        <f t="shared" si="20"/>
        <v>1.8952196282173497E-2</v>
      </c>
      <c r="L27" s="3">
        <f t="shared" si="20"/>
        <v>2.9471430695900858E-2</v>
      </c>
      <c r="M27" s="3">
        <f t="shared" si="20"/>
        <v>2.5523360343183983E-2</v>
      </c>
      <c r="N27" s="3">
        <f t="shared" si="20"/>
        <v>1.83671284562212E-2</v>
      </c>
    </row>
    <row r="28" spans="1:14" ht="15.5" x14ac:dyDescent="0.35">
      <c r="C28" t="s">
        <v>55</v>
      </c>
      <c r="D28" s="4">
        <f>IFERROR(_xlfn.RRI(5,I27,D27),"")</f>
        <v>-0.27353038094633242</v>
      </c>
      <c r="E28" s="4">
        <f>IFERROR(_xlfn.RRI(5,J27,E27),"")</f>
        <v>-0.35628331081810449</v>
      </c>
      <c r="H28" s="4">
        <f t="shared" ref="H28:N28" si="21">IFERROR(_xlfn.RRI(5,M27,H27),"")</f>
        <v>-0.30543778445811742</v>
      </c>
      <c r="I28" s="4">
        <f t="shared" si="21"/>
        <v>-0.19912048675743865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56</v>
      </c>
      <c r="H29" s="4">
        <f t="shared" ref="H29:N29" si="22">IFERROR(((H25-I25)/I25)*100%,"")</f>
        <v>-0.96562054208273895</v>
      </c>
      <c r="I29" s="4">
        <f t="shared" si="22"/>
        <v>-0.34723903529192668</v>
      </c>
      <c r="J29" s="4">
        <f t="shared" si="22"/>
        <v>21.051334702258725</v>
      </c>
      <c r="K29" s="4">
        <f t="shared" si="22"/>
        <v>-1.2309151256519677</v>
      </c>
      <c r="L29" s="4">
        <f t="shared" si="22"/>
        <v>0.25835322195704047</v>
      </c>
      <c r="M29" s="4">
        <f t="shared" si="22"/>
        <v>0.61464354527938347</v>
      </c>
      <c r="N29" s="4" t="str">
        <f t="shared" si="22"/>
        <v/>
      </c>
    </row>
    <row r="30" spans="1:14" ht="15.5" x14ac:dyDescent="0.35">
      <c r="C30" t="s">
        <v>57</v>
      </c>
      <c r="H30" s="4">
        <f t="shared" ref="H30:N30" si="23">IFERROR(((H27-I27)/I27)*100%,"")</f>
        <v>-0.31826367420854285</v>
      </c>
      <c r="I30" s="4">
        <f t="shared" si="23"/>
        <v>-0.20210846124984494</v>
      </c>
      <c r="J30" s="4">
        <f t="shared" si="23"/>
        <v>-0.59980304467706991</v>
      </c>
      <c r="K30" s="4">
        <f t="shared" si="23"/>
        <v>-0.35692988651516216</v>
      </c>
      <c r="L30" s="4">
        <f t="shared" si="23"/>
        <v>0.15468458304986504</v>
      </c>
      <c r="M30" s="4">
        <f t="shared" si="23"/>
        <v>0.3896217040143185</v>
      </c>
      <c r="N30" s="4" t="str">
        <f t="shared" si="23"/>
        <v/>
      </c>
    </row>
    <row r="32" spans="1:14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20.88</v>
      </c>
      <c r="E32" s="3">
        <f>IFERROR(INDEX(E51:E500,MATCH($A$32,$C$51:$C$500,0)),"")</f>
        <v>16.579999999999998</v>
      </c>
      <c r="H32" s="3">
        <f>IFERROR(INDEX(D32:G32,COUNT(D32:G32)),"")</f>
        <v>16.579999999999998</v>
      </c>
      <c r="I32" s="3">
        <f t="shared" ref="I32:N32" si="24">IFERROR(INDEX(I51:I500,MATCH($C$32,$C$51:$C$500,0)),"")</f>
        <v>28.81</v>
      </c>
      <c r="J32" s="3">
        <f t="shared" si="24"/>
        <v>93.53</v>
      </c>
      <c r="K32" s="3">
        <f t="shared" si="24"/>
        <v>199.84</v>
      </c>
      <c r="L32" s="3">
        <f t="shared" si="24"/>
        <v>201.97</v>
      </c>
      <c r="M32" s="3">
        <f t="shared" si="24"/>
        <v>189.25</v>
      </c>
      <c r="N32" s="3">
        <f t="shared" si="24"/>
        <v>147.61000000000001</v>
      </c>
    </row>
    <row r="33" spans="1:14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5.7</v>
      </c>
      <c r="E33" s="3">
        <f>IFERROR(INDEX(E51:E500,MATCH($A$33,$C$51:$C$500,0)),"")</f>
        <v>7.18</v>
      </c>
      <c r="H33" s="3">
        <f>IFERROR(INDEX(D33:G33,COUNT(D33:G33)),"")</f>
        <v>7.18</v>
      </c>
      <c r="I33" s="3">
        <f t="shared" ref="I33:N33" si="25">IFERROR(INDEX(I51:I500,MATCH($C$33,$C$51:$C$500,0)),"")</f>
        <v>4.13</v>
      </c>
      <c r="J33" s="3">
        <f t="shared" si="25"/>
        <v>1.27</v>
      </c>
      <c r="K33" s="3">
        <f t="shared" si="25"/>
        <v>0.72</v>
      </c>
      <c r="L33" s="3">
        <f t="shared" si="25"/>
        <v>1.26</v>
      </c>
      <c r="M33" s="3">
        <f t="shared" si="25"/>
        <v>1.63</v>
      </c>
      <c r="N33" s="3">
        <f t="shared" si="25"/>
        <v>0</v>
      </c>
    </row>
    <row r="34" spans="1:14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32.159999999999997</v>
      </c>
      <c r="E34" s="3">
        <f>IFERROR(INDEX(E51:E500,MATCH($A$34,$C$51:$C$500,0)),"")</f>
        <v>-49.38</v>
      </c>
      <c r="H34" s="3">
        <f>IFERROR(INDEX(D34:G34,COUNT(D34:G34)),"")</f>
        <v>-49.38</v>
      </c>
      <c r="I34" s="3">
        <f t="shared" ref="I34:N34" si="26">IFERROR(INDEX(I51:I500,MATCH($C$34,$C$51:$C$500,0)),"")</f>
        <v>-1.7</v>
      </c>
      <c r="J34" s="3">
        <f t="shared" si="26"/>
        <v>-1.1100000000000001</v>
      </c>
      <c r="K34" s="3">
        <f t="shared" si="26"/>
        <v>-29.57</v>
      </c>
      <c r="L34" s="3">
        <f t="shared" si="26"/>
        <v>12.04</v>
      </c>
      <c r="M34" s="3">
        <f t="shared" si="26"/>
        <v>18.38</v>
      </c>
      <c r="N34" s="3">
        <f t="shared" si="26"/>
        <v>0</v>
      </c>
    </row>
    <row r="35" spans="1:14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6.38</v>
      </c>
      <c r="E35" s="3">
        <f>IFERROR(INDEX(E51:E500,MATCH($A$35,$C$51:$C$500,0)),"")</f>
        <v>9.5399999999999991</v>
      </c>
      <c r="H35" s="3">
        <f>IFERROR(INDEX(D35:G35,COUNT(D35:G35)),"")</f>
        <v>9.5399999999999991</v>
      </c>
      <c r="I35" s="3">
        <f t="shared" ref="I35:N35" si="27">IFERROR(INDEX(I51:I500,MATCH($C$35,$C$51:$C$500,0)),"")</f>
        <v>1.32</v>
      </c>
      <c r="J35" s="3">
        <f t="shared" si="27"/>
        <v>1.1000000000000001</v>
      </c>
      <c r="K35" s="3">
        <f t="shared" si="27"/>
        <v>0.52</v>
      </c>
      <c r="L35" s="3">
        <f t="shared" si="27"/>
        <v>0.61</v>
      </c>
      <c r="M35" s="3">
        <f t="shared" si="27"/>
        <v>0.85</v>
      </c>
      <c r="N35" s="3">
        <f t="shared" si="27"/>
        <v>0</v>
      </c>
    </row>
    <row r="36" spans="1:14" ht="15.5" x14ac:dyDescent="0.35">
      <c r="B36" t="s">
        <v>70</v>
      </c>
      <c r="C36" t="s">
        <v>71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72</v>
      </c>
      <c r="C37" t="s">
        <v>73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2304</v>
      </c>
      <c r="E50" t="s">
        <v>2305</v>
      </c>
      <c r="F50" t="s">
        <v>2306</v>
      </c>
      <c r="G50" t="s">
        <v>2307</v>
      </c>
      <c r="H50" t="s">
        <v>2308</v>
      </c>
      <c r="I50" t="s">
        <v>367</v>
      </c>
      <c r="J50" t="s">
        <v>368</v>
      </c>
      <c r="K50" t="s">
        <v>314</v>
      </c>
      <c r="L50" t="s">
        <v>315</v>
      </c>
      <c r="M50" t="s">
        <v>32</v>
      </c>
      <c r="N50" t="s">
        <v>33</v>
      </c>
    </row>
    <row r="51" spans="2:14" ht="15.5" x14ac:dyDescent="0.35">
      <c r="B51" t="s">
        <v>79</v>
      </c>
      <c r="C51" t="s">
        <v>6</v>
      </c>
      <c r="D51" s="5">
        <v>12845173</v>
      </c>
      <c r="E51" s="5">
        <v>8793923</v>
      </c>
      <c r="F51" s="5">
        <v>13875375</v>
      </c>
      <c r="G51" s="5">
        <v>13324956</v>
      </c>
      <c r="I51" s="5">
        <v>63482303</v>
      </c>
      <c r="J51" s="5">
        <v>79562572</v>
      </c>
      <c r="K51" s="5">
        <v>198808539</v>
      </c>
      <c r="L51" s="5">
        <v>309155308</v>
      </c>
      <c r="M51" s="5">
        <v>267740050</v>
      </c>
      <c r="N51" s="5">
        <v>159426675</v>
      </c>
    </row>
    <row r="52" spans="2:14" ht="15.5" x14ac:dyDescent="0.35">
      <c r="C52" t="s">
        <v>80</v>
      </c>
      <c r="D52" s="5">
        <v>-11727758</v>
      </c>
      <c r="E52" s="5">
        <v>-7697167</v>
      </c>
      <c r="F52" s="5">
        <v>-12530041</v>
      </c>
      <c r="G52" s="5">
        <v>-12002812</v>
      </c>
      <c r="I52" s="5">
        <v>-56013713</v>
      </c>
      <c r="J52" s="5">
        <v>-70283189</v>
      </c>
      <c r="K52" s="5">
        <v>-163649707</v>
      </c>
      <c r="L52" s="5">
        <v>-262842219</v>
      </c>
      <c r="M52" s="5">
        <v>-227462663</v>
      </c>
      <c r="N52" s="5">
        <v>-132485206</v>
      </c>
    </row>
    <row r="53" spans="2:14" ht="15.5" x14ac:dyDescent="0.35">
      <c r="C53" t="s">
        <v>81</v>
      </c>
      <c r="D53" s="5">
        <v>1117415</v>
      </c>
      <c r="E53" s="5">
        <v>1096756</v>
      </c>
      <c r="F53" s="5">
        <v>1345334</v>
      </c>
      <c r="G53" s="5">
        <v>1322144</v>
      </c>
      <c r="I53" s="5">
        <v>7468590</v>
      </c>
      <c r="J53" s="5">
        <v>9279383</v>
      </c>
      <c r="K53" s="5">
        <v>35158832</v>
      </c>
      <c r="L53" s="5">
        <v>46313089</v>
      </c>
      <c r="M53" s="5">
        <v>40277387</v>
      </c>
      <c r="N53" s="5">
        <v>26941469</v>
      </c>
    </row>
    <row r="54" spans="2:14" ht="15.5" x14ac:dyDescent="0.35">
      <c r="C54" t="s">
        <v>82</v>
      </c>
      <c r="D54" s="5">
        <v>1763521</v>
      </c>
      <c r="E54" s="5">
        <v>-2446914</v>
      </c>
      <c r="F54" s="5">
        <v>-4929497</v>
      </c>
      <c r="G54" s="5">
        <v>-48709372</v>
      </c>
      <c r="I54" s="5">
        <v>-52441765</v>
      </c>
      <c r="J54" s="5">
        <v>-89990007</v>
      </c>
      <c r="K54" s="5">
        <v>-27733930</v>
      </c>
      <c r="L54" s="5">
        <v>-12308568</v>
      </c>
      <c r="M54" s="5">
        <v>-13174864</v>
      </c>
      <c r="N54" s="5">
        <v>-11239524</v>
      </c>
    </row>
    <row r="55" spans="2:14" ht="15.5" x14ac:dyDescent="0.35">
      <c r="C55" t="s">
        <v>84</v>
      </c>
      <c r="D55" s="5">
        <v>-289822</v>
      </c>
      <c r="E55" s="5">
        <v>-298824</v>
      </c>
      <c r="F55" s="5">
        <v>-315131</v>
      </c>
      <c r="G55" s="5">
        <v>-437745</v>
      </c>
      <c r="I55" s="5">
        <v>-1614050</v>
      </c>
      <c r="J55" s="5">
        <v>-1978139</v>
      </c>
      <c r="K55" s="5">
        <v>-3736017</v>
      </c>
      <c r="L55" s="5">
        <v>-6064280</v>
      </c>
      <c r="M55" s="5">
        <v>-5393824</v>
      </c>
      <c r="N55" s="5">
        <v>-4653630</v>
      </c>
    </row>
    <row r="56" spans="2:14" ht="15.5" x14ac:dyDescent="0.35">
      <c r="C56" t="s">
        <v>83</v>
      </c>
      <c r="D56" s="5">
        <v>-756618</v>
      </c>
      <c r="E56" s="5">
        <v>-667894</v>
      </c>
      <c r="F56" s="5">
        <v>-649675</v>
      </c>
      <c r="G56" s="5">
        <v>-2414337</v>
      </c>
      <c r="I56" s="5">
        <v>-4505014</v>
      </c>
      <c r="J56" s="5">
        <v>-3169320</v>
      </c>
      <c r="K56" s="5">
        <v>-5754831</v>
      </c>
      <c r="L56" s="5">
        <v>-5963991</v>
      </c>
      <c r="M56" s="5">
        <v>-5398984</v>
      </c>
      <c r="N56" s="5">
        <v>-6204394</v>
      </c>
    </row>
    <row r="57" spans="2:14" ht="15.5" x14ac:dyDescent="0.35">
      <c r="C57" t="s">
        <v>85</v>
      </c>
      <c r="D57" s="5">
        <v>2809961</v>
      </c>
      <c r="E57" s="5">
        <v>-1480196</v>
      </c>
      <c r="F57" s="5">
        <v>-3964691</v>
      </c>
      <c r="G57" s="5">
        <v>-45857290</v>
      </c>
      <c r="I57" s="5">
        <v>-46322701</v>
      </c>
      <c r="J57" s="5">
        <v>-84842548</v>
      </c>
      <c r="K57" s="5">
        <v>-18243082</v>
      </c>
      <c r="L57" s="5">
        <v>-280297</v>
      </c>
      <c r="M57" s="5">
        <v>-2382056</v>
      </c>
      <c r="N57" s="5">
        <v>-381500</v>
      </c>
    </row>
    <row r="58" spans="2:14" ht="15.5" x14ac:dyDescent="0.35">
      <c r="C58" t="s">
        <v>86</v>
      </c>
      <c r="D58" s="5">
        <v>2880936</v>
      </c>
      <c r="E58" s="5">
        <v>-1350158</v>
      </c>
      <c r="F58" s="5">
        <v>-3584163</v>
      </c>
      <c r="G58" s="5">
        <v>-47387228</v>
      </c>
      <c r="I58" s="5">
        <v>-44973175</v>
      </c>
      <c r="J58" s="5">
        <v>-80710624</v>
      </c>
      <c r="K58" s="5">
        <v>7424902</v>
      </c>
      <c r="L58" s="5">
        <v>34004521</v>
      </c>
      <c r="M58" s="5">
        <v>27102523</v>
      </c>
      <c r="N58" s="5">
        <v>15701945</v>
      </c>
    </row>
    <row r="59" spans="2:14" ht="15.5" x14ac:dyDescent="0.35">
      <c r="C59" t="s">
        <v>87</v>
      </c>
      <c r="D59" s="5">
        <v>-374996</v>
      </c>
      <c r="E59" s="5">
        <v>-383151</v>
      </c>
      <c r="F59" s="5">
        <v>-486613</v>
      </c>
      <c r="G59" s="5">
        <v>-279517</v>
      </c>
      <c r="I59" s="5">
        <v>-1168750</v>
      </c>
      <c r="J59" s="5">
        <v>-4713428</v>
      </c>
      <c r="K59" s="5">
        <v>-11454242</v>
      </c>
      <c r="L59" s="5">
        <v>-10332692</v>
      </c>
      <c r="M59" s="5">
        <v>-8756393</v>
      </c>
      <c r="N59" s="5">
        <v>-4968680</v>
      </c>
    </row>
    <row r="60" spans="2:14" ht="15.5" x14ac:dyDescent="0.35">
      <c r="C60" t="s">
        <v>89</v>
      </c>
      <c r="D60" s="5">
        <v>1686</v>
      </c>
      <c r="E60" s="5">
        <v>2631</v>
      </c>
      <c r="F60" s="5">
        <v>2578</v>
      </c>
      <c r="G60" s="5">
        <v>9830</v>
      </c>
      <c r="I60" s="5">
        <v>42243</v>
      </c>
      <c r="J60" s="5">
        <v>279544</v>
      </c>
      <c r="K60" s="5">
        <v>2580039</v>
      </c>
      <c r="L60" s="5">
        <v>3191159</v>
      </c>
      <c r="M60" s="5">
        <v>1879021</v>
      </c>
      <c r="N60" s="5">
        <v>1410352</v>
      </c>
    </row>
    <row r="61" spans="2:14" ht="15.5" x14ac:dyDescent="0.35">
      <c r="C61" t="s">
        <v>27</v>
      </c>
      <c r="D61" s="5">
        <v>-376682</v>
      </c>
      <c r="E61" s="5">
        <v>-385782</v>
      </c>
      <c r="F61" s="5">
        <v>-489191</v>
      </c>
      <c r="G61" s="5">
        <v>-289347</v>
      </c>
      <c r="I61" s="5">
        <v>-1210993</v>
      </c>
      <c r="J61" s="5">
        <v>-4992972</v>
      </c>
      <c r="K61" s="5">
        <v>-14034281</v>
      </c>
      <c r="L61" s="5">
        <v>-13523851</v>
      </c>
      <c r="M61" s="5">
        <v>-10635414</v>
      </c>
      <c r="N61" s="5">
        <v>-6379032</v>
      </c>
    </row>
    <row r="62" spans="2:14" ht="15.5" x14ac:dyDescent="0.35">
      <c r="C62" t="s">
        <v>94</v>
      </c>
      <c r="D62" s="5">
        <v>-374996</v>
      </c>
      <c r="E62" s="5">
        <v>-383151</v>
      </c>
      <c r="F62" s="5">
        <v>-486613</v>
      </c>
      <c r="G62" s="5">
        <v>-279517</v>
      </c>
      <c r="I62" s="5">
        <v>-1168750</v>
      </c>
      <c r="J62" s="5">
        <v>-4713428</v>
      </c>
      <c r="K62" s="5">
        <v>-11454242</v>
      </c>
      <c r="L62" s="5">
        <v>-10332692</v>
      </c>
      <c r="M62" s="5">
        <v>-8756393</v>
      </c>
      <c r="N62" s="5">
        <v>-4968680</v>
      </c>
    </row>
    <row r="63" spans="2:14" ht="15.5" x14ac:dyDescent="0.35">
      <c r="C63" t="s">
        <v>29</v>
      </c>
      <c r="D63" s="5">
        <v>2505940</v>
      </c>
      <c r="E63" s="5">
        <v>-1733309</v>
      </c>
      <c r="F63" s="5">
        <v>-4070776</v>
      </c>
      <c r="G63" s="5">
        <v>-47666745</v>
      </c>
      <c r="I63" s="5">
        <v>-46141925</v>
      </c>
      <c r="J63" s="5">
        <v>-85424052</v>
      </c>
      <c r="K63" s="5">
        <v>-4029340</v>
      </c>
      <c r="L63" s="5">
        <v>23671829</v>
      </c>
      <c r="M63" s="5">
        <v>18346130</v>
      </c>
      <c r="N63" s="5">
        <v>10733265</v>
      </c>
    </row>
    <row r="64" spans="2:14" ht="15.5" x14ac:dyDescent="0.35">
      <c r="C64" t="s">
        <v>28</v>
      </c>
      <c r="D64" s="5">
        <v>34356</v>
      </c>
      <c r="E64" s="5">
        <v>121817</v>
      </c>
      <c r="F64" s="5">
        <v>-2165428</v>
      </c>
      <c r="G64" s="5">
        <v>-5910025</v>
      </c>
      <c r="I64" s="5">
        <v>-6471647</v>
      </c>
      <c r="J64" s="5">
        <v>6807924</v>
      </c>
      <c r="K64" s="5">
        <v>574421</v>
      </c>
      <c r="L64" s="5">
        <v>-7619540</v>
      </c>
      <c r="M64" s="5">
        <v>-5413631</v>
      </c>
      <c r="N64" s="5">
        <v>-3588443</v>
      </c>
    </row>
    <row r="65" spans="2:14" ht="15.5" x14ac:dyDescent="0.35">
      <c r="C65" t="s">
        <v>97</v>
      </c>
      <c r="D65" s="5">
        <v>2540296</v>
      </c>
      <c r="E65" s="5">
        <v>-1611492</v>
      </c>
      <c r="F65" s="5">
        <v>-6236204</v>
      </c>
      <c r="G65" s="5">
        <v>-53576770</v>
      </c>
      <c r="I65" s="5">
        <v>-52613572</v>
      </c>
      <c r="J65" s="5">
        <v>-78616128</v>
      </c>
      <c r="K65" s="5">
        <v>-3454919</v>
      </c>
      <c r="L65" s="5">
        <v>16052289</v>
      </c>
      <c r="M65" s="5">
        <v>12932499</v>
      </c>
      <c r="N65" s="5">
        <v>7144822</v>
      </c>
    </row>
    <row r="66" spans="2:14" ht="15.5" x14ac:dyDescent="0.35">
      <c r="C66" t="s">
        <v>98</v>
      </c>
      <c r="D66" s="5">
        <v>1804</v>
      </c>
      <c r="E66" s="5">
        <v>32428</v>
      </c>
      <c r="F66" s="5">
        <v>32427</v>
      </c>
      <c r="G66" s="5">
        <v>115627</v>
      </c>
      <c r="I66" s="5">
        <v>115627</v>
      </c>
      <c r="J66" s="5">
        <v>58375</v>
      </c>
      <c r="K66" s="5">
        <v>-20272</v>
      </c>
      <c r="L66" s="5">
        <v>-322068</v>
      </c>
      <c r="M66" s="5">
        <v>992485</v>
      </c>
      <c r="N66" s="5">
        <v>-1332984</v>
      </c>
    </row>
    <row r="67" spans="2:14" ht="15.5" x14ac:dyDescent="0.35">
      <c r="C67" t="s">
        <v>99</v>
      </c>
      <c r="D67" s="5">
        <v>2542100</v>
      </c>
      <c r="E67" s="5">
        <v>-1579064</v>
      </c>
      <c r="F67" s="5">
        <v>-6203777</v>
      </c>
      <c r="G67" s="5">
        <v>-53461143</v>
      </c>
      <c r="I67" s="5">
        <v>-52497945</v>
      </c>
      <c r="J67" s="5">
        <v>-78557753</v>
      </c>
      <c r="K67" s="5">
        <v>-3475191</v>
      </c>
      <c r="L67" s="5">
        <v>15730221</v>
      </c>
      <c r="M67" s="5">
        <v>13924984</v>
      </c>
      <c r="N67" s="5">
        <v>5811838</v>
      </c>
    </row>
    <row r="68" spans="2:14" ht="15.5" x14ac:dyDescent="0.35">
      <c r="C68" t="s">
        <v>100</v>
      </c>
      <c r="D68" s="5">
        <v>2540296</v>
      </c>
      <c r="E68" s="5">
        <v>-1611492</v>
      </c>
      <c r="F68" s="5">
        <v>-6236204</v>
      </c>
      <c r="G68" s="5">
        <v>-53576770</v>
      </c>
      <c r="I68" s="5">
        <v>-52613572</v>
      </c>
      <c r="J68" s="5">
        <v>-78616128</v>
      </c>
      <c r="K68" s="5">
        <v>-3454919</v>
      </c>
      <c r="L68" s="5">
        <v>16052289</v>
      </c>
      <c r="M68" s="5">
        <v>12932499</v>
      </c>
      <c r="N68" s="5">
        <v>7144822</v>
      </c>
    </row>
    <row r="69" spans="2:14" ht="15.5" x14ac:dyDescent="0.35">
      <c r="C69" t="s">
        <v>8</v>
      </c>
      <c r="D69" s="5">
        <v>2545151</v>
      </c>
      <c r="E69" s="5">
        <v>-1668536</v>
      </c>
      <c r="F69" s="5">
        <v>-6114148</v>
      </c>
      <c r="G69" s="5">
        <v>-49948470</v>
      </c>
      <c r="I69" s="5">
        <v>-49307289</v>
      </c>
      <c r="J69" s="5">
        <v>-78624685</v>
      </c>
      <c r="K69" s="5">
        <v>-3519531</v>
      </c>
      <c r="L69" s="5">
        <v>15316807</v>
      </c>
      <c r="M69" s="5">
        <v>13308137</v>
      </c>
      <c r="N69" s="5">
        <v>5417773</v>
      </c>
    </row>
    <row r="70" spans="2:14" ht="15.5" x14ac:dyDescent="0.35">
      <c r="C70" t="s">
        <v>101</v>
      </c>
      <c r="D70" s="5">
        <v>-3051</v>
      </c>
      <c r="E70" s="5">
        <v>89472</v>
      </c>
      <c r="F70" s="5">
        <v>-89629</v>
      </c>
      <c r="G70" s="5">
        <v>-3512673</v>
      </c>
      <c r="I70" s="5">
        <v>-3190656</v>
      </c>
      <c r="J70" s="5">
        <v>66932</v>
      </c>
      <c r="K70" s="5">
        <v>44340</v>
      </c>
      <c r="L70" s="5">
        <v>413414</v>
      </c>
      <c r="M70" s="5">
        <v>616847</v>
      </c>
      <c r="N70" s="5">
        <v>394065</v>
      </c>
    </row>
    <row r="71" spans="2:14" ht="15.5" x14ac:dyDescent="0.35">
      <c r="C71" t="s">
        <v>102</v>
      </c>
      <c r="D71" s="5">
        <v>2540296</v>
      </c>
      <c r="E71" s="5">
        <v>-1611492</v>
      </c>
      <c r="F71" s="5">
        <v>-6236204</v>
      </c>
      <c r="G71" s="5">
        <v>-53576770</v>
      </c>
      <c r="I71" s="5">
        <v>-52613572</v>
      </c>
      <c r="J71" s="5">
        <v>-78616128</v>
      </c>
      <c r="K71" s="5">
        <v>-3454919</v>
      </c>
      <c r="L71" s="5">
        <v>16052289</v>
      </c>
      <c r="M71" s="5">
        <v>12932499</v>
      </c>
      <c r="N71" s="5">
        <v>7144822</v>
      </c>
    </row>
    <row r="72" spans="2:14" ht="15.5" x14ac:dyDescent="0.35">
      <c r="C72" t="s">
        <v>103</v>
      </c>
      <c r="D72" s="5">
        <v>2542100</v>
      </c>
      <c r="E72" s="5">
        <v>-1579064</v>
      </c>
      <c r="F72" s="5">
        <v>-6203777</v>
      </c>
      <c r="G72" s="5">
        <v>-53461143</v>
      </c>
      <c r="I72" s="5">
        <v>-52497945</v>
      </c>
      <c r="J72" s="5">
        <v>-78557753</v>
      </c>
      <c r="K72" s="5">
        <v>-3475191</v>
      </c>
      <c r="L72" s="5">
        <v>15730221</v>
      </c>
      <c r="M72" s="5">
        <v>13924984</v>
      </c>
      <c r="N72" s="5">
        <v>5811838</v>
      </c>
    </row>
    <row r="73" spans="2:14" ht="15.5" x14ac:dyDescent="0.35">
      <c r="C73" t="s">
        <v>104</v>
      </c>
      <c r="D73" s="5">
        <v>2542100</v>
      </c>
      <c r="E73" s="5">
        <v>-1579064</v>
      </c>
      <c r="F73" s="5">
        <v>-6203777</v>
      </c>
      <c r="G73" s="5">
        <v>-53461143</v>
      </c>
      <c r="I73" s="5">
        <v>-52497945</v>
      </c>
      <c r="J73" s="5">
        <v>-78557753</v>
      </c>
      <c r="K73" s="5">
        <v>-3475191</v>
      </c>
      <c r="L73" s="5">
        <v>15730221</v>
      </c>
      <c r="M73" s="5">
        <v>13924984</v>
      </c>
      <c r="N73" s="5">
        <v>5811838</v>
      </c>
    </row>
    <row r="75" spans="2:14" ht="15.5" x14ac:dyDescent="0.35">
      <c r="B75" t="s">
        <v>105</v>
      </c>
      <c r="C75" t="s">
        <v>106</v>
      </c>
    </row>
    <row r="76" spans="2:14" ht="15.5" x14ac:dyDescent="0.35">
      <c r="C76" t="s">
        <v>107</v>
      </c>
    </row>
    <row r="77" spans="2:14" ht="15.5" x14ac:dyDescent="0.35">
      <c r="C77" t="s">
        <v>20</v>
      </c>
      <c r="D77" s="5">
        <v>2066832</v>
      </c>
      <c r="E77" s="5">
        <v>918976</v>
      </c>
      <c r="F77" s="5">
        <v>1881318</v>
      </c>
      <c r="G77" s="5">
        <v>1588313</v>
      </c>
      <c r="I77" s="5">
        <v>1588313</v>
      </c>
      <c r="J77" s="5">
        <v>2400734</v>
      </c>
      <c r="K77" s="5">
        <v>1394188</v>
      </c>
      <c r="L77" s="5">
        <v>21367658</v>
      </c>
      <c r="M77" s="5">
        <v>4535432</v>
      </c>
      <c r="N77" s="5">
        <v>2075866</v>
      </c>
    </row>
    <row r="78" spans="2:14" ht="15.5" x14ac:dyDescent="0.35">
      <c r="C78" t="s">
        <v>109</v>
      </c>
      <c r="D78" s="5">
        <v>10136968</v>
      </c>
      <c r="E78" s="5">
        <v>6754933</v>
      </c>
      <c r="F78" s="5">
        <v>9787953</v>
      </c>
      <c r="G78" s="5">
        <v>9243701</v>
      </c>
      <c r="I78" s="5">
        <v>9243701</v>
      </c>
      <c r="J78" s="5">
        <v>16905945</v>
      </c>
      <c r="K78" s="5">
        <v>70493621</v>
      </c>
      <c r="L78" s="5">
        <v>115760644</v>
      </c>
      <c r="M78" s="5">
        <v>95718834</v>
      </c>
      <c r="N78" s="5">
        <v>73017961</v>
      </c>
    </row>
    <row r="79" spans="2:14" ht="15.5" x14ac:dyDescent="0.35">
      <c r="C79" t="s">
        <v>110</v>
      </c>
      <c r="D79" s="5">
        <v>18361830</v>
      </c>
      <c r="E79" s="5">
        <v>18417773</v>
      </c>
      <c r="F79" s="5">
        <v>18427830</v>
      </c>
      <c r="G79" s="5">
        <v>18628483</v>
      </c>
      <c r="I79" s="5">
        <v>18628483</v>
      </c>
      <c r="J79" s="5">
        <v>13138360</v>
      </c>
      <c r="K79" s="5">
        <v>836523</v>
      </c>
      <c r="L79" s="5">
        <v>571911</v>
      </c>
      <c r="M79" s="5">
        <v>586812</v>
      </c>
      <c r="N79" s="5">
        <v>431578</v>
      </c>
    </row>
    <row r="80" spans="2:14" ht="15.5" x14ac:dyDescent="0.35">
      <c r="C80" t="s">
        <v>111</v>
      </c>
      <c r="D80" s="5">
        <v>1603049</v>
      </c>
      <c r="E80" s="5">
        <v>1656392</v>
      </c>
      <c r="F80" s="5">
        <v>1654815</v>
      </c>
      <c r="G80" s="5">
        <v>1562599</v>
      </c>
      <c r="I80" s="5">
        <v>1562599</v>
      </c>
      <c r="J80" s="5">
        <v>2629670</v>
      </c>
      <c r="K80" s="5">
        <v>179001</v>
      </c>
      <c r="L80" s="5">
        <v>260781</v>
      </c>
      <c r="M80" s="5">
        <v>956954</v>
      </c>
      <c r="N80" s="5">
        <v>902354</v>
      </c>
    </row>
    <row r="81" spans="3:14" ht="15.5" x14ac:dyDescent="0.35">
      <c r="C81" t="s">
        <v>112</v>
      </c>
      <c r="D81" s="5">
        <v>10136968</v>
      </c>
      <c r="E81" s="5">
        <v>6754933</v>
      </c>
      <c r="F81" s="5">
        <v>9787953</v>
      </c>
      <c r="G81" s="5">
        <v>9243701</v>
      </c>
      <c r="I81" s="5">
        <v>9243701</v>
      </c>
      <c r="J81" s="5">
        <v>16905945</v>
      </c>
      <c r="K81" s="5">
        <v>70493621</v>
      </c>
      <c r="L81" s="5">
        <v>115760644</v>
      </c>
      <c r="M81" s="5">
        <v>95718834</v>
      </c>
      <c r="N81" s="5">
        <v>73017961</v>
      </c>
    </row>
    <row r="82" spans="3:14" ht="15.5" x14ac:dyDescent="0.35">
      <c r="C82" t="s">
        <v>113</v>
      </c>
      <c r="F82" s="5">
        <v>1648</v>
      </c>
      <c r="G82" s="5">
        <v>953000</v>
      </c>
      <c r="I82" s="5">
        <v>953000</v>
      </c>
      <c r="J82" s="5">
        <v>1025078</v>
      </c>
      <c r="K82" s="5">
        <v>2130141</v>
      </c>
      <c r="L82" s="5">
        <v>23901089</v>
      </c>
      <c r="M82" s="5">
        <v>21546801</v>
      </c>
      <c r="N82" s="5">
        <v>18159065</v>
      </c>
    </row>
    <row r="83" spans="3:14" ht="15.5" x14ac:dyDescent="0.35">
      <c r="C83" t="s">
        <v>114</v>
      </c>
      <c r="F83" s="5">
        <v>1648</v>
      </c>
      <c r="G83" s="5">
        <v>953000</v>
      </c>
      <c r="I83" s="5">
        <v>953000</v>
      </c>
      <c r="J83" s="5">
        <v>1025078</v>
      </c>
      <c r="K83" s="5">
        <v>2130141</v>
      </c>
      <c r="L83" s="5">
        <v>23901089</v>
      </c>
      <c r="M83" s="5">
        <v>21546801</v>
      </c>
      <c r="N83" s="5">
        <v>18159065</v>
      </c>
    </row>
    <row r="84" spans="3:14" ht="15.5" x14ac:dyDescent="0.35">
      <c r="C84" t="s">
        <v>115</v>
      </c>
      <c r="D84" s="5">
        <v>6854583</v>
      </c>
      <c r="E84" s="5">
        <v>8704177</v>
      </c>
      <c r="F84" s="5">
        <v>4666311</v>
      </c>
      <c r="G84" s="5">
        <v>6325164</v>
      </c>
      <c r="I84" s="5">
        <v>6325164</v>
      </c>
      <c r="J84" s="5">
        <v>5109935</v>
      </c>
      <c r="K84" s="5">
        <v>10429484</v>
      </c>
      <c r="L84" s="5">
        <v>12167544</v>
      </c>
      <c r="M84" s="5">
        <v>15358991</v>
      </c>
      <c r="N84" s="5">
        <v>13550722</v>
      </c>
    </row>
    <row r="85" spans="3:14" ht="15.5" x14ac:dyDescent="0.35">
      <c r="C85" t="s">
        <v>120</v>
      </c>
      <c r="D85" s="5">
        <v>96439052</v>
      </c>
      <c r="E85" s="5">
        <v>97154703</v>
      </c>
      <c r="F85" s="5">
        <v>97697447</v>
      </c>
      <c r="G85" s="5">
        <v>98266360</v>
      </c>
      <c r="I85" s="5">
        <v>98266360</v>
      </c>
      <c r="J85" s="5">
        <v>101660430</v>
      </c>
      <c r="L85" s="5">
        <v>250000</v>
      </c>
      <c r="M85" s="5">
        <v>250000</v>
      </c>
      <c r="N85" s="5">
        <v>250000</v>
      </c>
    </row>
    <row r="86" spans="3:14" ht="15.5" x14ac:dyDescent="0.35">
      <c r="C86" t="s">
        <v>85</v>
      </c>
      <c r="D86" s="5">
        <v>-829235</v>
      </c>
      <c r="E86" s="5">
        <v>-828611</v>
      </c>
      <c r="F86" s="5">
        <v>-856432</v>
      </c>
      <c r="G86" s="5">
        <v>-884252</v>
      </c>
      <c r="I86" s="5">
        <v>-884252</v>
      </c>
      <c r="J86" s="5">
        <v>-982452</v>
      </c>
      <c r="K86" s="5">
        <v>-1040827</v>
      </c>
      <c r="L86" s="5">
        <v>-1023926</v>
      </c>
      <c r="M86" s="5">
        <v>-709683</v>
      </c>
      <c r="N86" s="5">
        <v>-1686108</v>
      </c>
    </row>
    <row r="87" spans="3:14" ht="15.5" x14ac:dyDescent="0.35">
      <c r="C87" t="s">
        <v>116</v>
      </c>
      <c r="D87" s="5">
        <v>36934479</v>
      </c>
      <c r="E87" s="5">
        <v>35083684</v>
      </c>
      <c r="F87" s="5">
        <v>20139014</v>
      </c>
      <c r="G87" s="5">
        <v>20362239</v>
      </c>
      <c r="I87" s="5">
        <v>20362239</v>
      </c>
      <c r="J87" s="5">
        <v>34547682</v>
      </c>
      <c r="K87" s="5">
        <v>144164370</v>
      </c>
      <c r="L87" s="5">
        <v>220656192</v>
      </c>
      <c r="M87" s="5">
        <v>164592665</v>
      </c>
      <c r="N87" s="5">
        <v>97822867</v>
      </c>
    </row>
    <row r="88" spans="3:14" ht="15.5" x14ac:dyDescent="0.35">
      <c r="C88" t="s">
        <v>117</v>
      </c>
    </row>
    <row r="89" spans="3:14" ht="15.5" x14ac:dyDescent="0.35">
      <c r="C89" t="s">
        <v>121</v>
      </c>
      <c r="D89" s="5">
        <v>8090994</v>
      </c>
      <c r="E89" s="5">
        <v>8259790</v>
      </c>
      <c r="F89" s="5">
        <v>8884096</v>
      </c>
      <c r="G89" s="5">
        <v>9015277</v>
      </c>
      <c r="I89" s="5">
        <v>9015277</v>
      </c>
      <c r="J89" s="5">
        <v>9966586</v>
      </c>
      <c r="K89" s="5">
        <v>171454132</v>
      </c>
      <c r="L89" s="5">
        <v>101816696</v>
      </c>
      <c r="M89" s="5">
        <v>89431662</v>
      </c>
      <c r="N89" s="5">
        <v>91420141</v>
      </c>
    </row>
    <row r="90" spans="3:14" ht="15.5" x14ac:dyDescent="0.35">
      <c r="C90" t="s">
        <v>123</v>
      </c>
      <c r="K90" s="5">
        <v>2566667</v>
      </c>
      <c r="L90" s="5">
        <v>933333</v>
      </c>
      <c r="M90" s="5">
        <v>1200000</v>
      </c>
      <c r="N90" s="5">
        <v>1466673</v>
      </c>
    </row>
    <row r="91" spans="3:14" ht="15.5" x14ac:dyDescent="0.35">
      <c r="C91" t="s">
        <v>119</v>
      </c>
      <c r="D91" s="5">
        <v>61834</v>
      </c>
      <c r="E91" s="5">
        <v>57010</v>
      </c>
      <c r="F91" s="5">
        <v>93584</v>
      </c>
      <c r="G91" s="5">
        <v>2131174</v>
      </c>
      <c r="I91" s="5">
        <v>2131174</v>
      </c>
      <c r="J91" s="5">
        <v>7968791</v>
      </c>
      <c r="K91" s="5">
        <v>209459</v>
      </c>
      <c r="L91" s="5">
        <v>95199</v>
      </c>
      <c r="M91" s="5">
        <v>25498</v>
      </c>
      <c r="N91" s="5">
        <v>88728</v>
      </c>
    </row>
    <row r="92" spans="3:14" ht="15.5" x14ac:dyDescent="0.35">
      <c r="C92" t="s">
        <v>126</v>
      </c>
      <c r="D92" s="5">
        <v>105913734</v>
      </c>
      <c r="E92" s="5">
        <v>106803950</v>
      </c>
      <c r="F92" s="5">
        <v>122723163</v>
      </c>
      <c r="G92" s="5">
        <v>126268861</v>
      </c>
      <c r="I92" s="5">
        <v>126268861</v>
      </c>
      <c r="J92" s="5">
        <v>176027770</v>
      </c>
      <c r="K92" s="5">
        <v>205044957</v>
      </c>
      <c r="L92" s="5">
        <v>135629572</v>
      </c>
      <c r="M92" s="5">
        <v>139611407</v>
      </c>
      <c r="N92" s="5">
        <v>114986786</v>
      </c>
    </row>
    <row r="93" spans="3:14" ht="15.5" x14ac:dyDescent="0.35">
      <c r="C93" t="s">
        <v>127</v>
      </c>
      <c r="D93" s="5">
        <v>142848213</v>
      </c>
      <c r="E93" s="5">
        <v>141887634</v>
      </c>
      <c r="F93" s="5">
        <v>142862177</v>
      </c>
      <c r="G93" s="5">
        <v>146631100</v>
      </c>
      <c r="I93" s="5">
        <v>146631100</v>
      </c>
      <c r="J93" s="5">
        <v>210575452</v>
      </c>
      <c r="K93" s="5">
        <v>349209327</v>
      </c>
      <c r="L93" s="5">
        <v>356285764</v>
      </c>
      <c r="M93" s="5">
        <v>304204072</v>
      </c>
      <c r="N93" s="5">
        <v>212809653</v>
      </c>
    </row>
    <row r="94" spans="3:14" ht="15.5" x14ac:dyDescent="0.35">
      <c r="C94" t="s">
        <v>128</v>
      </c>
    </row>
    <row r="95" spans="3:14" ht="15.5" x14ac:dyDescent="0.35">
      <c r="C95" t="s">
        <v>129</v>
      </c>
    </row>
    <row r="96" spans="3:14" ht="15.5" x14ac:dyDescent="0.35">
      <c r="C96" t="s">
        <v>130</v>
      </c>
      <c r="D96" s="5">
        <v>35372342</v>
      </c>
      <c r="E96" s="5">
        <v>34197887</v>
      </c>
      <c r="F96" s="5">
        <v>33246466</v>
      </c>
      <c r="G96" s="5">
        <v>33469066</v>
      </c>
      <c r="I96" s="5">
        <v>33469066</v>
      </c>
      <c r="J96" s="5">
        <v>33403717</v>
      </c>
      <c r="K96" s="5">
        <v>139741805</v>
      </c>
      <c r="L96" s="5">
        <v>75353612</v>
      </c>
      <c r="M96" s="5">
        <v>74412300</v>
      </c>
      <c r="N96" s="5">
        <v>67470459</v>
      </c>
    </row>
    <row r="97" spans="3:14" ht="15.5" x14ac:dyDescent="0.35">
      <c r="C97" t="s">
        <v>134</v>
      </c>
      <c r="D97" s="5">
        <v>2692440</v>
      </c>
      <c r="E97" s="5">
        <v>1682626</v>
      </c>
      <c r="F97" s="5">
        <v>1235072</v>
      </c>
      <c r="G97" s="5">
        <v>1199050</v>
      </c>
      <c r="I97" s="5">
        <v>1199050</v>
      </c>
      <c r="J97" s="5">
        <v>3649452</v>
      </c>
      <c r="K97" s="5">
        <v>36794293</v>
      </c>
      <c r="L97" s="5">
        <v>39730237</v>
      </c>
      <c r="M97" s="5">
        <v>48827055</v>
      </c>
      <c r="N97" s="5">
        <v>39561981</v>
      </c>
    </row>
    <row r="98" spans="3:14" ht="15.5" x14ac:dyDescent="0.35">
      <c r="C98" t="s">
        <v>151</v>
      </c>
      <c r="D98" s="5">
        <v>29788741</v>
      </c>
      <c r="E98" s="5">
        <v>30779981</v>
      </c>
      <c r="F98" s="5">
        <v>30706435</v>
      </c>
      <c r="G98" s="5">
        <v>29400568</v>
      </c>
      <c r="I98" s="5">
        <v>29400568</v>
      </c>
      <c r="J98" s="5">
        <v>33288948</v>
      </c>
      <c r="K98" s="5">
        <v>34536485</v>
      </c>
      <c r="L98" s="5">
        <v>34383996</v>
      </c>
    </row>
    <row r="99" spans="3:14" ht="15.5" x14ac:dyDescent="0.35">
      <c r="C99" t="s">
        <v>131</v>
      </c>
    </row>
    <row r="100" spans="3:14" ht="15.5" x14ac:dyDescent="0.35">
      <c r="C100" t="s">
        <v>132</v>
      </c>
      <c r="D100" s="5">
        <v>6979185</v>
      </c>
      <c r="E100" s="5">
        <v>6047794</v>
      </c>
      <c r="F100" s="5">
        <v>5445568</v>
      </c>
      <c r="G100" s="5">
        <v>5829101</v>
      </c>
      <c r="I100" s="5">
        <v>5829101</v>
      </c>
      <c r="J100" s="5">
        <v>4153983</v>
      </c>
      <c r="K100" s="5">
        <v>9349517</v>
      </c>
      <c r="L100" s="5">
        <v>12364139</v>
      </c>
      <c r="M100" s="5">
        <v>6897508</v>
      </c>
      <c r="N100" s="5">
        <v>13662359</v>
      </c>
    </row>
    <row r="101" spans="3:14" ht="15.5" x14ac:dyDescent="0.35">
      <c r="C101" t="s">
        <v>133</v>
      </c>
      <c r="N101" s="5">
        <v>158381</v>
      </c>
    </row>
    <row r="102" spans="3:14" ht="15.5" x14ac:dyDescent="0.35">
      <c r="C102" t="s">
        <v>465</v>
      </c>
      <c r="D102" s="5">
        <v>19964879</v>
      </c>
      <c r="E102" s="5">
        <v>20074165</v>
      </c>
      <c r="F102" s="5">
        <v>20082645</v>
      </c>
      <c r="G102" s="5">
        <v>20191082</v>
      </c>
      <c r="I102" s="5">
        <v>20191082</v>
      </c>
      <c r="J102" s="5">
        <v>15768030</v>
      </c>
      <c r="K102" s="5">
        <v>1015524</v>
      </c>
      <c r="L102" s="5">
        <v>832692</v>
      </c>
      <c r="M102" s="5">
        <v>1543766</v>
      </c>
      <c r="N102" s="5">
        <v>1333932</v>
      </c>
    </row>
    <row r="103" spans="3:14" ht="15.5" x14ac:dyDescent="0.35">
      <c r="C103" t="s">
        <v>137</v>
      </c>
      <c r="D103" s="5">
        <v>1371388</v>
      </c>
      <c r="E103" s="5">
        <v>1439190</v>
      </c>
      <c r="F103" s="5">
        <v>1450479</v>
      </c>
      <c r="G103" s="5">
        <v>1011682</v>
      </c>
      <c r="I103" s="5">
        <v>1011682</v>
      </c>
      <c r="J103" s="5">
        <v>922628</v>
      </c>
      <c r="K103" s="5">
        <v>6478642</v>
      </c>
      <c r="L103" s="5">
        <v>5126418</v>
      </c>
      <c r="M103" s="5">
        <v>3667460</v>
      </c>
      <c r="N103" s="5">
        <v>3745764</v>
      </c>
    </row>
    <row r="104" spans="3:14" ht="15.5" x14ac:dyDescent="0.35">
      <c r="C104" t="s">
        <v>136</v>
      </c>
      <c r="D104" s="5">
        <v>80160</v>
      </c>
      <c r="E104" s="5">
        <v>139294</v>
      </c>
      <c r="F104" s="5">
        <v>164044</v>
      </c>
      <c r="G104" s="5">
        <v>165623</v>
      </c>
      <c r="I104" s="5">
        <v>165623</v>
      </c>
      <c r="J104" s="5">
        <v>416251</v>
      </c>
      <c r="K104" s="5">
        <v>16545188</v>
      </c>
      <c r="L104" s="5">
        <v>14288750</v>
      </c>
      <c r="M104" s="5">
        <v>8839730</v>
      </c>
      <c r="N104" s="5">
        <v>4123400</v>
      </c>
    </row>
    <row r="105" spans="3:14" ht="15.5" x14ac:dyDescent="0.35">
      <c r="C105" t="s">
        <v>1344</v>
      </c>
      <c r="D105" s="5">
        <v>57821139</v>
      </c>
      <c r="E105" s="5">
        <v>59129576</v>
      </c>
      <c r="F105" s="5">
        <v>59032495</v>
      </c>
      <c r="G105" s="5">
        <v>57308749</v>
      </c>
      <c r="I105" s="5">
        <v>57308749</v>
      </c>
      <c r="J105" s="5">
        <v>62941411</v>
      </c>
      <c r="L105" s="5">
        <v>66183812</v>
      </c>
      <c r="M105" s="5">
        <v>63348619</v>
      </c>
      <c r="N105" s="5">
        <v>19771026</v>
      </c>
    </row>
    <row r="106" spans="3:14" ht="15.5" x14ac:dyDescent="0.35">
      <c r="C106" t="s">
        <v>139</v>
      </c>
    </row>
    <row r="107" spans="3:14" ht="15.5" x14ac:dyDescent="0.35">
      <c r="C107" t="s">
        <v>192</v>
      </c>
      <c r="D107" s="5">
        <v>4495185</v>
      </c>
      <c r="E107" s="5">
        <v>4890954</v>
      </c>
      <c r="F107" s="5">
        <v>5124864</v>
      </c>
      <c r="G107" s="5">
        <v>5142073</v>
      </c>
      <c r="I107" s="5">
        <v>5142073</v>
      </c>
      <c r="J107" s="5">
        <v>5907000</v>
      </c>
      <c r="K107" s="5">
        <v>1597128</v>
      </c>
      <c r="L107" s="5">
        <v>2187513</v>
      </c>
      <c r="M107" s="5">
        <v>4783912</v>
      </c>
      <c r="N107" s="5">
        <v>6067847</v>
      </c>
    </row>
    <row r="108" spans="3:14" ht="15.5" x14ac:dyDescent="0.35">
      <c r="C108" t="s">
        <v>144</v>
      </c>
      <c r="D108" s="5">
        <v>9008</v>
      </c>
      <c r="E108" s="5">
        <v>13052</v>
      </c>
      <c r="F108" s="5">
        <v>16725</v>
      </c>
      <c r="G108" s="5">
        <v>5053</v>
      </c>
      <c r="I108" s="5">
        <v>5053</v>
      </c>
      <c r="J108" s="5">
        <v>29103</v>
      </c>
      <c r="K108" s="5">
        <v>98419</v>
      </c>
      <c r="L108" s="5">
        <v>189632</v>
      </c>
      <c r="M108" s="5">
        <v>110515</v>
      </c>
      <c r="N108" s="5">
        <v>23034</v>
      </c>
    </row>
    <row r="109" spans="3:14" ht="15.5" x14ac:dyDescent="0.35">
      <c r="C109" t="s">
        <v>145</v>
      </c>
      <c r="D109" s="5">
        <v>1771380</v>
      </c>
      <c r="E109" s="5">
        <v>2280213</v>
      </c>
      <c r="F109" s="5">
        <v>2365198</v>
      </c>
      <c r="G109" s="5">
        <v>2272332</v>
      </c>
      <c r="I109" s="5">
        <v>2272332</v>
      </c>
      <c r="J109" s="5">
        <v>3177389</v>
      </c>
      <c r="K109" s="5">
        <v>1312973</v>
      </c>
      <c r="L109" s="5">
        <v>2842091</v>
      </c>
      <c r="M109" s="5">
        <v>4156938</v>
      </c>
      <c r="N109" s="5">
        <v>4536366</v>
      </c>
    </row>
    <row r="110" spans="3:14" ht="15.5" x14ac:dyDescent="0.35">
      <c r="C110" t="s">
        <v>146</v>
      </c>
      <c r="D110" s="5">
        <v>92658321</v>
      </c>
      <c r="E110" s="5">
        <v>95414297</v>
      </c>
      <c r="F110" s="5">
        <v>95761197</v>
      </c>
      <c r="G110" s="5">
        <v>92903743</v>
      </c>
      <c r="I110" s="5">
        <v>92903743</v>
      </c>
      <c r="J110" s="5">
        <v>103615499</v>
      </c>
      <c r="K110" s="5">
        <v>54930146</v>
      </c>
      <c r="L110" s="5">
        <v>122476901</v>
      </c>
      <c r="M110" s="5">
        <v>86766742</v>
      </c>
      <c r="N110" s="5">
        <v>45156346</v>
      </c>
    </row>
    <row r="111" spans="3:14" ht="15.5" x14ac:dyDescent="0.35">
      <c r="C111" t="s">
        <v>147</v>
      </c>
      <c r="D111" s="5">
        <v>92658321</v>
      </c>
      <c r="E111" s="5">
        <v>95414297</v>
      </c>
      <c r="F111" s="5">
        <v>95761197</v>
      </c>
      <c r="G111" s="5">
        <v>92903743</v>
      </c>
      <c r="I111" s="5">
        <v>92903743</v>
      </c>
      <c r="J111" s="5">
        <v>103615499</v>
      </c>
      <c r="K111" s="5">
        <v>54930146</v>
      </c>
      <c r="L111" s="5">
        <v>122476901</v>
      </c>
      <c r="M111" s="5">
        <v>86766742</v>
      </c>
      <c r="N111" s="5">
        <v>45156346</v>
      </c>
    </row>
    <row r="112" spans="3:14" ht="15.5" x14ac:dyDescent="0.35">
      <c r="C112" t="s">
        <v>152</v>
      </c>
    </row>
    <row r="113" spans="2:14" ht="15.5" x14ac:dyDescent="0.35">
      <c r="C113" t="s">
        <v>153</v>
      </c>
      <c r="D113" s="5">
        <v>4546806</v>
      </c>
      <c r="E113" s="5">
        <v>4999520</v>
      </c>
      <c r="F113" s="5">
        <v>5288691</v>
      </c>
      <c r="G113" s="5">
        <v>5455426</v>
      </c>
      <c r="I113" s="5">
        <v>5455426</v>
      </c>
      <c r="J113" s="5">
        <v>6521062</v>
      </c>
      <c r="K113" s="5">
        <v>2047080</v>
      </c>
      <c r="L113" s="5">
        <v>2377145</v>
      </c>
      <c r="M113" s="5">
        <v>4894427</v>
      </c>
      <c r="N113" s="5">
        <v>6090881</v>
      </c>
    </row>
    <row r="114" spans="2:14" ht="15.5" x14ac:dyDescent="0.35">
      <c r="C114" t="s">
        <v>150</v>
      </c>
      <c r="D114" s="5">
        <v>29187</v>
      </c>
      <c r="E114" s="5">
        <v>38863</v>
      </c>
      <c r="F114" s="5">
        <v>251825</v>
      </c>
      <c r="G114" s="5">
        <v>241855</v>
      </c>
      <c r="I114" s="5">
        <v>241855</v>
      </c>
      <c r="J114" s="5">
        <v>177869</v>
      </c>
      <c r="K114" s="5">
        <v>11635119</v>
      </c>
      <c r="L114" s="5">
        <v>13204797</v>
      </c>
      <c r="M114" s="5">
        <v>13194819</v>
      </c>
      <c r="N114" s="5">
        <v>13036127</v>
      </c>
    </row>
    <row r="115" spans="2:14" ht="15.5" x14ac:dyDescent="0.35">
      <c r="C115" t="s">
        <v>154</v>
      </c>
      <c r="D115" s="5">
        <v>128030663</v>
      </c>
      <c r="E115" s="5">
        <v>129612184</v>
      </c>
      <c r="F115" s="5">
        <v>129007663</v>
      </c>
      <c r="G115" s="5">
        <v>126372809</v>
      </c>
      <c r="I115" s="5">
        <v>126372809</v>
      </c>
      <c r="J115" s="5">
        <v>137019216</v>
      </c>
      <c r="K115" s="5">
        <v>194671951</v>
      </c>
      <c r="L115" s="5">
        <v>197830513</v>
      </c>
      <c r="M115" s="5">
        <v>161179042</v>
      </c>
      <c r="N115" s="5">
        <v>112626805</v>
      </c>
    </row>
    <row r="116" spans="2:14" ht="15.5" x14ac:dyDescent="0.35">
      <c r="C116" t="s">
        <v>155</v>
      </c>
    </row>
    <row r="117" spans="2:14" ht="15.5" x14ac:dyDescent="0.35">
      <c r="C117" t="s">
        <v>156</v>
      </c>
      <c r="D117" s="5">
        <v>105489193</v>
      </c>
      <c r="E117" s="5">
        <v>105489193</v>
      </c>
      <c r="F117" s="5">
        <v>105489193</v>
      </c>
      <c r="G117" s="5">
        <v>105489193</v>
      </c>
      <c r="I117" s="5">
        <v>105489193</v>
      </c>
      <c r="J117" s="5">
        <v>105489193</v>
      </c>
      <c r="K117" s="5">
        <v>105489193</v>
      </c>
      <c r="L117" s="5">
        <v>105489193</v>
      </c>
      <c r="M117" s="5">
        <v>105489193</v>
      </c>
      <c r="N117" s="5">
        <v>92398640</v>
      </c>
    </row>
    <row r="118" spans="2:14" ht="15.5" x14ac:dyDescent="0.35">
      <c r="C118" t="s">
        <v>157</v>
      </c>
      <c r="D118" s="5">
        <v>8709937</v>
      </c>
      <c r="E118" s="5">
        <v>8709937</v>
      </c>
      <c r="F118" s="5">
        <v>8709937</v>
      </c>
      <c r="G118" s="5">
        <v>8709937</v>
      </c>
      <c r="I118" s="5">
        <v>8709937</v>
      </c>
      <c r="J118" s="5">
        <v>8709937</v>
      </c>
      <c r="K118" s="5">
        <v>9963243</v>
      </c>
      <c r="L118" s="5">
        <v>9963243</v>
      </c>
      <c r="M118" s="5">
        <v>9963243</v>
      </c>
      <c r="N118" s="5">
        <v>-6063402</v>
      </c>
    </row>
    <row r="119" spans="2:14" ht="15.5" x14ac:dyDescent="0.35">
      <c r="C119" t="s">
        <v>158</v>
      </c>
      <c r="D119" s="5">
        <v>-99233948</v>
      </c>
      <c r="E119" s="5">
        <v>-101779723</v>
      </c>
      <c r="F119" s="5">
        <v>-100083366</v>
      </c>
      <c r="G119" s="5">
        <v>-93941398</v>
      </c>
      <c r="I119" s="5">
        <v>-93941398</v>
      </c>
      <c r="J119" s="5">
        <v>-44535909</v>
      </c>
      <c r="K119" s="5">
        <v>34143194</v>
      </c>
      <c r="L119" s="5">
        <v>37913682</v>
      </c>
      <c r="M119" s="5">
        <v>22282632</v>
      </c>
      <c r="N119" s="5">
        <v>9950920</v>
      </c>
    </row>
    <row r="120" spans="2:14" ht="15.5" x14ac:dyDescent="0.35">
      <c r="C120" t="s">
        <v>159</v>
      </c>
      <c r="D120" s="5">
        <v>50000</v>
      </c>
      <c r="E120" s="5">
        <v>50000</v>
      </c>
      <c r="F120" s="5">
        <v>50000</v>
      </c>
      <c r="G120" s="5">
        <v>50000</v>
      </c>
      <c r="I120" s="5">
        <v>50000</v>
      </c>
      <c r="J120" s="5">
        <v>50000</v>
      </c>
      <c r="K120" s="5">
        <v>50000</v>
      </c>
    </row>
    <row r="121" spans="2:14" ht="15.5" x14ac:dyDescent="0.35">
      <c r="C121" t="s">
        <v>160</v>
      </c>
      <c r="D121" s="5">
        <v>-99283948</v>
      </c>
      <c r="E121" s="5">
        <v>-101829723</v>
      </c>
      <c r="F121" s="5">
        <v>-100133366</v>
      </c>
      <c r="G121" s="5">
        <v>-93991398</v>
      </c>
      <c r="I121" s="5">
        <v>-93991398</v>
      </c>
      <c r="J121" s="5">
        <v>-44585909</v>
      </c>
      <c r="K121" s="5">
        <v>34093194</v>
      </c>
    </row>
    <row r="122" spans="2:14" ht="15.5" x14ac:dyDescent="0.35">
      <c r="C122" t="s">
        <v>161</v>
      </c>
      <c r="D122" s="5">
        <v>-99233948</v>
      </c>
      <c r="E122" s="5">
        <v>-101779723</v>
      </c>
      <c r="F122" s="5">
        <v>-100083366</v>
      </c>
      <c r="G122" s="5">
        <v>-93941398</v>
      </c>
      <c r="I122" s="5">
        <v>-93941398</v>
      </c>
      <c r="J122" s="5">
        <v>-44535909</v>
      </c>
      <c r="K122" s="5">
        <v>34143194</v>
      </c>
      <c r="L122" s="5">
        <v>37913682</v>
      </c>
      <c r="M122" s="5">
        <v>22282632</v>
      </c>
      <c r="N122" s="5">
        <v>9950920</v>
      </c>
    </row>
    <row r="123" spans="2:14" ht="15.5" x14ac:dyDescent="0.35">
      <c r="C123" t="s">
        <v>10</v>
      </c>
      <c r="D123" s="5">
        <v>14135947</v>
      </c>
      <c r="E123" s="5">
        <v>11590796</v>
      </c>
      <c r="F123" s="5">
        <v>13259332</v>
      </c>
      <c r="G123" s="5">
        <v>19373480</v>
      </c>
      <c r="I123" s="5">
        <v>19373480</v>
      </c>
      <c r="J123" s="5">
        <v>68680769</v>
      </c>
      <c r="K123" s="5">
        <v>148554803</v>
      </c>
      <c r="L123" s="5">
        <v>152342192</v>
      </c>
      <c r="M123" s="5">
        <v>137025385</v>
      </c>
      <c r="N123" s="5">
        <v>94600050</v>
      </c>
    </row>
    <row r="124" spans="2:14" ht="15.5" x14ac:dyDescent="0.35">
      <c r="C124" t="s">
        <v>2149</v>
      </c>
      <c r="D124" s="5">
        <v>681603</v>
      </c>
      <c r="E124" s="5">
        <v>684654</v>
      </c>
      <c r="F124" s="5">
        <v>595182</v>
      </c>
      <c r="G124" s="5">
        <v>884811</v>
      </c>
      <c r="I124" s="5">
        <v>884811</v>
      </c>
      <c r="J124" s="5">
        <v>4875467</v>
      </c>
      <c r="K124" s="5">
        <v>5982573</v>
      </c>
      <c r="L124" s="5">
        <v>6113059</v>
      </c>
      <c r="M124" s="5">
        <v>5999645</v>
      </c>
      <c r="N124" s="5">
        <v>5582798</v>
      </c>
    </row>
    <row r="125" spans="2:14" ht="15.5" x14ac:dyDescent="0.35">
      <c r="C125" t="s">
        <v>163</v>
      </c>
      <c r="D125" s="5">
        <v>142848213</v>
      </c>
      <c r="E125" s="5">
        <v>141887634</v>
      </c>
      <c r="F125" s="5">
        <v>142862177</v>
      </c>
      <c r="G125" s="5">
        <v>146631100</v>
      </c>
      <c r="I125" s="5">
        <v>146631100</v>
      </c>
      <c r="J125" s="5">
        <v>210575452</v>
      </c>
      <c r="K125" s="5">
        <v>349209327</v>
      </c>
      <c r="L125" s="5">
        <v>356285764</v>
      </c>
      <c r="M125" s="5">
        <v>304204072</v>
      </c>
      <c r="N125" s="5">
        <v>212809653</v>
      </c>
    </row>
    <row r="126" spans="2:14" ht="15.5" x14ac:dyDescent="0.35">
      <c r="C126" t="s">
        <v>164</v>
      </c>
      <c r="D126" s="5">
        <v>10485050500</v>
      </c>
      <c r="E126" s="5">
        <v>10485050500</v>
      </c>
      <c r="F126" s="5">
        <v>10485050500</v>
      </c>
      <c r="G126" s="5">
        <v>10485050500</v>
      </c>
      <c r="I126" s="5">
        <v>10485050500</v>
      </c>
      <c r="J126" s="5">
        <v>10485050500</v>
      </c>
      <c r="K126" s="5">
        <v>10485050500</v>
      </c>
      <c r="L126" s="5">
        <v>10485050500</v>
      </c>
      <c r="M126" s="5">
        <v>10485050500</v>
      </c>
      <c r="N126" s="5">
        <v>8682350500</v>
      </c>
    </row>
    <row r="128" spans="2:14" ht="15.5" x14ac:dyDescent="0.35">
      <c r="B128" t="s">
        <v>165</v>
      </c>
      <c r="C128" t="s">
        <v>166</v>
      </c>
      <c r="D128" s="5">
        <v>1062169</v>
      </c>
      <c r="E128" s="5">
        <v>-1458390</v>
      </c>
      <c r="F128" s="5">
        <v>1523720</v>
      </c>
      <c r="G128" s="5">
        <v>2255778</v>
      </c>
      <c r="I128" s="5">
        <v>11733767</v>
      </c>
      <c r="J128" s="5">
        <v>-46564523</v>
      </c>
      <c r="K128" s="5">
        <v>48726324</v>
      </c>
      <c r="L128" s="5">
        <v>27069981</v>
      </c>
      <c r="M128" s="5">
        <v>-38407423</v>
      </c>
      <c r="N128" s="5">
        <v>-5634612</v>
      </c>
    </row>
    <row r="129" spans="3:14" ht="15.5" x14ac:dyDescent="0.35">
      <c r="C129" t="s">
        <v>690</v>
      </c>
      <c r="D129" s="5">
        <v>12396689</v>
      </c>
      <c r="E129" s="5">
        <v>10658399</v>
      </c>
      <c r="F129" s="5">
        <v>14531965</v>
      </c>
      <c r="G129" s="5">
        <v>13309055</v>
      </c>
      <c r="I129" s="5">
        <v>64282746</v>
      </c>
      <c r="J129" s="5">
        <v>88779450</v>
      </c>
      <c r="K129" s="5">
        <v>245668756</v>
      </c>
      <c r="L129" s="5">
        <v>288802940</v>
      </c>
      <c r="M129" s="5">
        <v>245012364</v>
      </c>
      <c r="N129" s="5">
        <v>134429761</v>
      </c>
    </row>
    <row r="130" spans="3:14" ht="15.5" x14ac:dyDescent="0.35">
      <c r="C130" t="s">
        <v>519</v>
      </c>
      <c r="D130" s="5">
        <v>-11747770</v>
      </c>
      <c r="E130" s="5">
        <v>-11822680</v>
      </c>
      <c r="F130" s="5">
        <v>-12597571</v>
      </c>
      <c r="G130" s="5">
        <v>-10268149</v>
      </c>
      <c r="I130" s="5">
        <v>-50477844</v>
      </c>
      <c r="J130" s="5">
        <v>-130672604</v>
      </c>
      <c r="K130" s="5">
        <v>-185439110</v>
      </c>
      <c r="L130" s="5">
        <v>-247853068</v>
      </c>
      <c r="M130" s="5">
        <v>-272549295</v>
      </c>
      <c r="N130" s="5">
        <v>-131571391</v>
      </c>
    </row>
    <row r="131" spans="3:14" ht="15.5" x14ac:dyDescent="0.35">
      <c r="C131" t="s">
        <v>692</v>
      </c>
      <c r="D131" s="5">
        <v>1686</v>
      </c>
      <c r="E131" s="5">
        <v>2631</v>
      </c>
      <c r="F131" s="5">
        <v>2578</v>
      </c>
      <c r="G131" s="5">
        <v>9830</v>
      </c>
      <c r="I131" s="5">
        <v>42243</v>
      </c>
      <c r="J131" s="5">
        <v>279544</v>
      </c>
      <c r="K131" s="5">
        <v>2322805</v>
      </c>
      <c r="L131" s="5">
        <v>3191159</v>
      </c>
      <c r="M131" s="5">
        <v>1879021</v>
      </c>
      <c r="N131" s="5">
        <v>5283</v>
      </c>
    </row>
    <row r="132" spans="3:14" ht="15.5" x14ac:dyDescent="0.35">
      <c r="C132" t="s">
        <v>1236</v>
      </c>
      <c r="D132" s="5">
        <v>680594</v>
      </c>
      <c r="E132" s="5">
        <v>90714</v>
      </c>
      <c r="I132" s="5">
        <v>314827</v>
      </c>
      <c r="J132" s="5">
        <v>786852</v>
      </c>
      <c r="K132" s="5">
        <v>1389744</v>
      </c>
      <c r="L132" s="5">
        <v>326413</v>
      </c>
      <c r="N132" s="5">
        <v>13422</v>
      </c>
    </row>
    <row r="133" spans="3:14" ht="15.5" x14ac:dyDescent="0.35">
      <c r="C133" t="s">
        <v>171</v>
      </c>
      <c r="D133" s="5">
        <v>-64522</v>
      </c>
      <c r="E133" s="5">
        <v>-173889</v>
      </c>
      <c r="F133" s="5">
        <v>-200982</v>
      </c>
      <c r="G133" s="5">
        <v>-424296</v>
      </c>
      <c r="I133" s="5">
        <v>-1215240</v>
      </c>
      <c r="J133" s="5">
        <v>-568212</v>
      </c>
      <c r="K133" s="5">
        <v>-3026914</v>
      </c>
      <c r="L133" s="5">
        <v>-3873612</v>
      </c>
      <c r="M133" s="5">
        <v>-2114099</v>
      </c>
      <c r="N133" s="5">
        <v>-2132655</v>
      </c>
    </row>
    <row r="134" spans="3:14" ht="15.5" x14ac:dyDescent="0.35">
      <c r="C134" t="s">
        <v>488</v>
      </c>
      <c r="D134" s="5">
        <v>-204508</v>
      </c>
      <c r="E134" s="5">
        <v>-213565</v>
      </c>
      <c r="F134" s="5">
        <v>-212270</v>
      </c>
      <c r="G134" s="5">
        <v>-370662</v>
      </c>
      <c r="I134" s="5">
        <v>-1212965</v>
      </c>
      <c r="J134" s="5">
        <v>-5169553</v>
      </c>
      <c r="K134" s="5">
        <v>-12188957</v>
      </c>
      <c r="L134" s="5">
        <v>-13523851</v>
      </c>
      <c r="M134" s="5">
        <v>-10635414</v>
      </c>
      <c r="N134" s="5">
        <v>-6379032</v>
      </c>
    </row>
    <row r="135" spans="3:14" ht="15.5" x14ac:dyDescent="0.35">
      <c r="C135" t="s">
        <v>224</v>
      </c>
    </row>
    <row r="136" spans="3:14" ht="15.5" x14ac:dyDescent="0.35">
      <c r="C136" t="s">
        <v>172</v>
      </c>
      <c r="D136" s="5">
        <v>51409</v>
      </c>
      <c r="E136" s="5">
        <v>569474</v>
      </c>
      <c r="F136" s="5">
        <v>-1172063</v>
      </c>
      <c r="G136" s="5">
        <v>-3526272</v>
      </c>
      <c r="I136" s="5">
        <v>-12217761</v>
      </c>
      <c r="J136" s="5">
        <v>42432852</v>
      </c>
      <c r="K136" s="5">
        <v>19206042</v>
      </c>
      <c r="L136" s="5">
        <v>-6269058</v>
      </c>
      <c r="M136" s="5">
        <v>58483184</v>
      </c>
      <c r="N136" s="5">
        <v>6023692</v>
      </c>
    </row>
    <row r="137" spans="3:14" ht="15.5" x14ac:dyDescent="0.35">
      <c r="C137" t="s">
        <v>173</v>
      </c>
      <c r="D137" s="5">
        <v>34278</v>
      </c>
      <c r="E137" s="5">
        <v>-73426</v>
      </c>
      <c r="F137" s="5">
        <v>-58652</v>
      </c>
      <c r="G137" s="5">
        <v>-309105</v>
      </c>
      <c r="I137" s="5">
        <v>-328427</v>
      </c>
      <c r="J137" s="5">
        <v>5396066</v>
      </c>
      <c r="K137" s="5">
        <v>-87905836</v>
      </c>
      <c r="L137" s="5">
        <v>-3968697</v>
      </c>
      <c r="M137" s="5">
        <v>-16046006</v>
      </c>
      <c r="N137" s="5">
        <v>-275461</v>
      </c>
    </row>
    <row r="138" spans="3:14" ht="15.5" x14ac:dyDescent="0.35">
      <c r="C138" t="s">
        <v>417</v>
      </c>
      <c r="L138" s="5">
        <v>-3596864</v>
      </c>
      <c r="M138" s="5">
        <v>-14584628</v>
      </c>
    </row>
    <row r="139" spans="3:14" ht="15.5" x14ac:dyDescent="0.35">
      <c r="C139" t="s">
        <v>175</v>
      </c>
      <c r="D139" s="5">
        <v>-21106</v>
      </c>
      <c r="E139" s="5">
        <v>-18042</v>
      </c>
      <c r="F139" s="5">
        <v>-58652</v>
      </c>
      <c r="G139" s="5">
        <v>-223756</v>
      </c>
      <c r="I139" s="5">
        <v>-361941</v>
      </c>
      <c r="J139" s="5">
        <v>-282451</v>
      </c>
      <c r="K139" s="5">
        <v>-85021048</v>
      </c>
      <c r="L139" s="5">
        <v>-356653</v>
      </c>
      <c r="M139" s="5">
        <v>-1496478</v>
      </c>
      <c r="N139" s="5">
        <v>-362284</v>
      </c>
    </row>
    <row r="140" spans="3:14" ht="15.5" x14ac:dyDescent="0.35">
      <c r="C140" t="s">
        <v>2355</v>
      </c>
      <c r="G140" s="5">
        <v>-5953</v>
      </c>
      <c r="I140" s="5">
        <v>29791</v>
      </c>
      <c r="J140" s="5">
        <v>6294</v>
      </c>
      <c r="K140" s="5">
        <v>9482</v>
      </c>
      <c r="L140" s="5">
        <v>1434</v>
      </c>
      <c r="M140" s="5">
        <v>33258</v>
      </c>
      <c r="N140" s="5">
        <v>23107</v>
      </c>
    </row>
    <row r="141" spans="3:14" ht="15.5" x14ac:dyDescent="0.35">
      <c r="C141" t="s">
        <v>419</v>
      </c>
      <c r="K141" s="5">
        <v>-2000000</v>
      </c>
    </row>
    <row r="142" spans="3:14" ht="15.5" x14ac:dyDescent="0.35">
      <c r="C142" t="s">
        <v>1544</v>
      </c>
    </row>
    <row r="143" spans="3:14" ht="15.5" x14ac:dyDescent="0.35">
      <c r="C143" t="s">
        <v>2356</v>
      </c>
      <c r="D143" s="5">
        <v>55384</v>
      </c>
      <c r="E143" s="5">
        <v>-55384</v>
      </c>
      <c r="G143" s="5">
        <v>-79396</v>
      </c>
      <c r="I143" s="5">
        <v>3723</v>
      </c>
      <c r="J143" s="5">
        <v>5672223</v>
      </c>
      <c r="K143" s="5">
        <v>-894270</v>
      </c>
      <c r="L143" s="5">
        <v>-16614</v>
      </c>
      <c r="M143" s="5">
        <v>1842</v>
      </c>
    </row>
    <row r="144" spans="3:14" ht="15.5" x14ac:dyDescent="0.35">
      <c r="C144" t="s">
        <v>629</v>
      </c>
      <c r="N144" s="5">
        <v>63716</v>
      </c>
    </row>
    <row r="145" spans="3:14" ht="15.5" x14ac:dyDescent="0.35">
      <c r="C145" t="s">
        <v>189</v>
      </c>
      <c r="D145" s="5">
        <v>51409</v>
      </c>
      <c r="E145" s="5">
        <v>569474</v>
      </c>
      <c r="F145" s="5">
        <v>-1172063</v>
      </c>
      <c r="G145" s="5">
        <v>-3526272</v>
      </c>
      <c r="I145" s="5">
        <v>-12217761</v>
      </c>
      <c r="J145" s="5">
        <v>42432852</v>
      </c>
      <c r="K145" s="5">
        <v>19206042</v>
      </c>
      <c r="L145" s="5">
        <v>-6269058</v>
      </c>
      <c r="M145" s="5">
        <v>58483184</v>
      </c>
      <c r="N145" s="5">
        <v>6023692</v>
      </c>
    </row>
    <row r="146" spans="3:14" ht="15.5" x14ac:dyDescent="0.35">
      <c r="C146" t="s">
        <v>530</v>
      </c>
      <c r="D146" s="5">
        <v>-342760</v>
      </c>
      <c r="E146" s="5">
        <v>342760</v>
      </c>
      <c r="K146" s="5">
        <v>264612</v>
      </c>
    </row>
    <row r="147" spans="3:14" ht="15.5" x14ac:dyDescent="0.35">
      <c r="C147" t="s">
        <v>592</v>
      </c>
      <c r="E147" s="5">
        <v>-11575</v>
      </c>
      <c r="F147" s="5">
        <v>11575</v>
      </c>
    </row>
    <row r="148" spans="3:14" ht="15.5" x14ac:dyDescent="0.35">
      <c r="C148" t="s">
        <v>634</v>
      </c>
      <c r="D148" s="5">
        <v>1088163</v>
      </c>
      <c r="E148" s="5">
        <v>1634440</v>
      </c>
      <c r="L148" s="5">
        <v>-9096818</v>
      </c>
      <c r="M148" s="5">
        <v>8884752</v>
      </c>
      <c r="N148" s="5">
        <v>2029615</v>
      </c>
    </row>
    <row r="149" spans="3:14" ht="15.5" x14ac:dyDescent="0.35">
      <c r="C149" t="s">
        <v>1040</v>
      </c>
      <c r="L149" s="5">
        <v>-3982912</v>
      </c>
      <c r="M149" s="5">
        <v>-1283935</v>
      </c>
      <c r="N149" s="5">
        <v>-5306531</v>
      </c>
    </row>
    <row r="150" spans="3:14" ht="15.5" x14ac:dyDescent="0.35">
      <c r="C150" t="s">
        <v>220</v>
      </c>
      <c r="D150" s="5">
        <v>-93793</v>
      </c>
      <c r="E150" s="5">
        <v>-22288</v>
      </c>
      <c r="F150" s="5">
        <v>116081</v>
      </c>
      <c r="G150" s="5">
        <v>352183</v>
      </c>
      <c r="I150" s="5">
        <v>-424315</v>
      </c>
      <c r="J150" s="5">
        <v>-6610299</v>
      </c>
      <c r="K150" s="5">
        <v>-8000000</v>
      </c>
      <c r="L150" s="5">
        <v>-15929404</v>
      </c>
      <c r="M150" s="5">
        <v>-21398281</v>
      </c>
      <c r="N150" s="5">
        <v>6150507</v>
      </c>
    </row>
    <row r="151" spans="3:14" ht="15.5" x14ac:dyDescent="0.35">
      <c r="C151" t="s">
        <v>1423</v>
      </c>
      <c r="D151" s="5">
        <v>20116</v>
      </c>
      <c r="G151" s="5">
        <v>259028</v>
      </c>
      <c r="I151" s="5">
        <v>347057</v>
      </c>
      <c r="J151" s="5">
        <v>43868033</v>
      </c>
      <c r="K151" s="5">
        <v>33349434</v>
      </c>
    </row>
    <row r="152" spans="3:14" ht="15.5" x14ac:dyDescent="0.35">
      <c r="C152" t="s">
        <v>1111</v>
      </c>
      <c r="M152" s="5">
        <v>13090553</v>
      </c>
    </row>
    <row r="153" spans="3:14" ht="15.5" x14ac:dyDescent="0.35">
      <c r="C153" t="s">
        <v>840</v>
      </c>
      <c r="M153" s="5">
        <v>-132113</v>
      </c>
    </row>
    <row r="154" spans="3:14" ht="15.5" x14ac:dyDescent="0.35">
      <c r="C154" t="s">
        <v>2357</v>
      </c>
      <c r="G154" s="5">
        <v>-90603</v>
      </c>
      <c r="I154" s="5">
        <v>198308</v>
      </c>
      <c r="J154" s="5">
        <v>-2018121</v>
      </c>
      <c r="L154" s="5">
        <v>-10448816</v>
      </c>
    </row>
    <row r="155" spans="3:14" ht="15.5" x14ac:dyDescent="0.35">
      <c r="C155" t="s">
        <v>2358</v>
      </c>
      <c r="D155" s="5">
        <v>-9393</v>
      </c>
      <c r="E155" s="5">
        <v>-9523</v>
      </c>
      <c r="F155" s="5">
        <v>-9467</v>
      </c>
      <c r="G155" s="5">
        <v>-24737</v>
      </c>
      <c r="I155" s="5">
        <v>-65181</v>
      </c>
      <c r="J155" s="5">
        <v>-68791</v>
      </c>
      <c r="K155" s="5">
        <v>-200292</v>
      </c>
      <c r="L155" s="5">
        <v>-184030</v>
      </c>
      <c r="M155" s="5">
        <v>-82030</v>
      </c>
      <c r="N155" s="5">
        <v>-59223</v>
      </c>
    </row>
    <row r="156" spans="3:14" ht="15.5" x14ac:dyDescent="0.35">
      <c r="C156" t="s">
        <v>2359</v>
      </c>
    </row>
    <row r="157" spans="3:14" ht="15.5" x14ac:dyDescent="0.35">
      <c r="C157" t="s">
        <v>2360</v>
      </c>
      <c r="D157" s="5">
        <v>130982</v>
      </c>
      <c r="E157" s="5">
        <v>200653</v>
      </c>
      <c r="F157" s="5">
        <v>-200653</v>
      </c>
      <c r="G157" s="5">
        <v>-4036194</v>
      </c>
      <c r="L157" s="5">
        <v>-14901</v>
      </c>
      <c r="N157" s="5">
        <v>-19784000</v>
      </c>
    </row>
    <row r="158" spans="3:14" ht="15.5" x14ac:dyDescent="0.35">
      <c r="C158" t="s">
        <v>2361</v>
      </c>
      <c r="G158" s="5">
        <v>4847367</v>
      </c>
      <c r="I158" s="5">
        <v>4847367</v>
      </c>
      <c r="J158" s="5">
        <v>12593585</v>
      </c>
    </row>
    <row r="159" spans="3:14" ht="15.5" x14ac:dyDescent="0.35">
      <c r="C159" t="s">
        <v>435</v>
      </c>
      <c r="D159" s="5">
        <v>-71132</v>
      </c>
      <c r="E159" s="5">
        <v>-76245</v>
      </c>
      <c r="F159" s="5">
        <v>-68703</v>
      </c>
      <c r="G159" s="5">
        <v>-36253</v>
      </c>
      <c r="I159" s="5">
        <v>-230441</v>
      </c>
      <c r="J159" s="5">
        <v>-106783</v>
      </c>
      <c r="K159" s="5">
        <v>-618885</v>
      </c>
    </row>
    <row r="160" spans="3:14" ht="15.5" x14ac:dyDescent="0.35">
      <c r="C160" t="s">
        <v>209</v>
      </c>
      <c r="M160" s="5">
        <v>16026645</v>
      </c>
    </row>
    <row r="161" spans="2:14" ht="15.5" x14ac:dyDescent="0.35">
      <c r="C161" t="s">
        <v>1956</v>
      </c>
      <c r="L161" s="5">
        <v>34383996</v>
      </c>
    </row>
    <row r="162" spans="2:14" ht="15.5" x14ac:dyDescent="0.35">
      <c r="C162" t="s">
        <v>2362</v>
      </c>
      <c r="E162" s="5">
        <v>400000</v>
      </c>
      <c r="F162" s="5">
        <v>-400000</v>
      </c>
      <c r="G162" s="5">
        <v>-1614382</v>
      </c>
      <c r="I162" s="5">
        <v>-4845820</v>
      </c>
    </row>
    <row r="163" spans="2:14" ht="15.5" x14ac:dyDescent="0.35">
      <c r="C163" t="s">
        <v>197</v>
      </c>
      <c r="E163" s="5">
        <v>-400000</v>
      </c>
      <c r="G163" s="5">
        <v>-2130984</v>
      </c>
      <c r="I163" s="5">
        <v>-6996482</v>
      </c>
    </row>
    <row r="164" spans="2:14" ht="15.5" x14ac:dyDescent="0.35">
      <c r="C164" t="s">
        <v>210</v>
      </c>
      <c r="F164" s="5">
        <v>-200000</v>
      </c>
      <c r="G164" s="5">
        <v>-300000</v>
      </c>
      <c r="I164" s="5">
        <v>-800000</v>
      </c>
      <c r="J164" s="5">
        <v>-660000</v>
      </c>
      <c r="K164" s="5">
        <v>-160000</v>
      </c>
      <c r="L164" s="5">
        <v>-300000</v>
      </c>
      <c r="M164" s="5">
        <v>-200000</v>
      </c>
      <c r="N164" s="5">
        <v>-100000</v>
      </c>
    </row>
    <row r="165" spans="2:14" ht="15.5" x14ac:dyDescent="0.35">
      <c r="C165" t="s">
        <v>2363</v>
      </c>
      <c r="M165" s="5">
        <v>43577593</v>
      </c>
      <c r="N165" s="5">
        <v>20000000</v>
      </c>
    </row>
    <row r="166" spans="2:14" ht="15.5" x14ac:dyDescent="0.35">
      <c r="C166" t="s">
        <v>226</v>
      </c>
      <c r="D166" s="5">
        <v>1147856</v>
      </c>
      <c r="E166" s="5">
        <v>-962342</v>
      </c>
      <c r="F166" s="5">
        <v>293005</v>
      </c>
      <c r="G166" s="5">
        <v>-1579599</v>
      </c>
      <c r="I166" s="5">
        <v>-812421</v>
      </c>
      <c r="J166" s="5">
        <v>1264395</v>
      </c>
      <c r="K166" s="5">
        <v>-19973470</v>
      </c>
      <c r="L166" s="5">
        <v>16832226</v>
      </c>
      <c r="M166" s="5">
        <v>4029755</v>
      </c>
      <c r="N166" s="5">
        <v>113619</v>
      </c>
    </row>
    <row r="167" spans="2:14" ht="15.5" x14ac:dyDescent="0.35">
      <c r="C167" t="s">
        <v>227</v>
      </c>
      <c r="F167" s="5">
        <v>1588313</v>
      </c>
      <c r="I167" s="5">
        <v>2400734</v>
      </c>
      <c r="J167" s="5">
        <v>1394188</v>
      </c>
      <c r="K167" s="5">
        <v>21367658</v>
      </c>
      <c r="L167" s="5">
        <v>4535432</v>
      </c>
      <c r="M167" s="5">
        <v>2075866</v>
      </c>
      <c r="N167" s="5">
        <v>2036187</v>
      </c>
    </row>
    <row r="168" spans="2:14" ht="15.5" x14ac:dyDescent="0.35">
      <c r="C168" t="s">
        <v>1704</v>
      </c>
      <c r="J168" s="5">
        <v>-257849</v>
      </c>
    </row>
    <row r="169" spans="2:14" ht="15.5" x14ac:dyDescent="0.35">
      <c r="C169" t="s">
        <v>225</v>
      </c>
      <c r="M169" s="5">
        <v>-1570189</v>
      </c>
      <c r="N169" s="5">
        <v>-73940</v>
      </c>
    </row>
    <row r="170" spans="2:14" ht="15.5" x14ac:dyDescent="0.35">
      <c r="C170" t="s">
        <v>229</v>
      </c>
      <c r="D170" s="5">
        <v>1147856</v>
      </c>
      <c r="E170" s="5">
        <v>-962342</v>
      </c>
      <c r="F170" s="5">
        <v>1881318</v>
      </c>
      <c r="G170" s="5">
        <v>-1579599</v>
      </c>
      <c r="I170" s="5">
        <v>1588313</v>
      </c>
      <c r="J170" s="5">
        <v>2400734</v>
      </c>
      <c r="K170" s="5">
        <v>1394188</v>
      </c>
      <c r="L170" s="5">
        <v>21367658</v>
      </c>
      <c r="M170" s="5">
        <v>4535432</v>
      </c>
      <c r="N170" s="5">
        <v>2075866</v>
      </c>
    </row>
    <row r="172" spans="2:14" ht="15.5" x14ac:dyDescent="0.35">
      <c r="B172" t="s">
        <v>230</v>
      </c>
      <c r="C172" t="s">
        <v>12</v>
      </c>
      <c r="D172" s="5">
        <v>10490000000</v>
      </c>
      <c r="E172" s="5">
        <v>10490000000</v>
      </c>
      <c r="F172" s="5">
        <v>10490000000</v>
      </c>
      <c r="G172" s="5">
        <v>10490000000</v>
      </c>
      <c r="I172" s="5">
        <v>10490000000</v>
      </c>
      <c r="J172" s="5">
        <v>10490000000</v>
      </c>
      <c r="K172" s="5">
        <v>10490000000</v>
      </c>
      <c r="L172" s="5">
        <v>10490000000</v>
      </c>
      <c r="M172" s="5">
        <v>10490000000</v>
      </c>
      <c r="N172" s="5">
        <v>8680000000</v>
      </c>
    </row>
    <row r="173" spans="2:14" ht="15.5" x14ac:dyDescent="0.35">
      <c r="C173" t="s">
        <v>231</v>
      </c>
      <c r="D173" s="6">
        <v>3.7</v>
      </c>
      <c r="E173" s="6">
        <v>-2.41</v>
      </c>
      <c r="F173" s="6">
        <v>-8.92</v>
      </c>
      <c r="G173" s="6">
        <v>-74.33</v>
      </c>
    </row>
    <row r="174" spans="2:14" ht="15.5" x14ac:dyDescent="0.35">
      <c r="C174" t="s">
        <v>232</v>
      </c>
      <c r="D174" s="6">
        <v>32.159999999999997</v>
      </c>
      <c r="E174" s="6">
        <v>-49.38</v>
      </c>
      <c r="F174" s="6">
        <v>-13.34</v>
      </c>
      <c r="G174" s="6">
        <v>-1.6</v>
      </c>
    </row>
    <row r="175" spans="2:14" ht="15.5" x14ac:dyDescent="0.35">
      <c r="C175" t="s">
        <v>67</v>
      </c>
      <c r="D175" s="6">
        <v>6.38</v>
      </c>
      <c r="E175" s="6">
        <v>9.5399999999999991</v>
      </c>
      <c r="F175" s="6">
        <v>5.9</v>
      </c>
      <c r="G175" s="6">
        <v>6.01</v>
      </c>
    </row>
    <row r="176" spans="2:14" ht="15.5" x14ac:dyDescent="0.35">
      <c r="C176" t="s">
        <v>233</v>
      </c>
      <c r="D176" s="5">
        <v>56730000000</v>
      </c>
      <c r="E176" s="5">
        <v>-15840000000</v>
      </c>
      <c r="F176" s="5">
        <v>-50260000000</v>
      </c>
      <c r="G176" s="5">
        <v>-732440000000</v>
      </c>
    </row>
    <row r="177" spans="3:7" ht="15.5" x14ac:dyDescent="0.35">
      <c r="C177" t="s">
        <v>234</v>
      </c>
      <c r="D177" s="6">
        <v>1.7500000000000002E-2</v>
      </c>
      <c r="E177" s="6">
        <v>-1.18E-2</v>
      </c>
      <c r="F177" s="6">
        <v>-4.3700000000000003E-2</v>
      </c>
      <c r="G177" s="6">
        <v>-0.34090000000000004</v>
      </c>
    </row>
    <row r="178" spans="3:7" ht="15.5" x14ac:dyDescent="0.35">
      <c r="C178" t="s">
        <v>235</v>
      </c>
      <c r="D178" s="6">
        <v>0.17699999999999999</v>
      </c>
      <c r="E178" s="6">
        <v>-0.14499999999999999</v>
      </c>
      <c r="F178" s="6">
        <v>-0.47110000000000002</v>
      </c>
      <c r="G178" s="6">
        <v>-2.5799000000000003</v>
      </c>
    </row>
    <row r="179" spans="3:7" ht="15.5" x14ac:dyDescent="0.35">
      <c r="C179" t="s">
        <v>236</v>
      </c>
      <c r="D179" s="6">
        <v>2.6699999999999998E-2</v>
      </c>
      <c r="E179" s="6">
        <v>-1.23E-2</v>
      </c>
      <c r="F179" s="6">
        <v>-3.2099999999999997E-2</v>
      </c>
      <c r="G179" s="6">
        <v>-0.33539999999999998</v>
      </c>
    </row>
    <row r="180" spans="3:7" ht="15.5" x14ac:dyDescent="0.35">
      <c r="C180" t="s">
        <v>237</v>
      </c>
      <c r="D180" s="6">
        <v>7.65</v>
      </c>
      <c r="E180" s="6">
        <v>-3.5</v>
      </c>
      <c r="F180" s="6">
        <v>-7.33</v>
      </c>
      <c r="G180" s="6">
        <v>-163.77000000000001</v>
      </c>
    </row>
    <row r="181" spans="3:7" ht="15.5" x14ac:dyDescent="0.35">
      <c r="C181" t="s">
        <v>238</v>
      </c>
      <c r="D181" s="6">
        <v>5.7</v>
      </c>
      <c r="E181" s="6">
        <v>7.18</v>
      </c>
      <c r="F181" s="6">
        <v>6.28</v>
      </c>
      <c r="G181" s="6">
        <v>4.13</v>
      </c>
    </row>
    <row r="182" spans="3:7" ht="15.5" x14ac:dyDescent="0.35">
      <c r="C182" t="s">
        <v>239</v>
      </c>
      <c r="D182" s="6">
        <v>20.88</v>
      </c>
      <c r="E182" s="6">
        <v>16.579999999999998</v>
      </c>
      <c r="F182" s="6">
        <v>18.940000000000001</v>
      </c>
      <c r="G182" s="6">
        <v>28.81</v>
      </c>
    </row>
    <row r="183" spans="3:7" ht="15.5" x14ac:dyDescent="0.35">
      <c r="C183" t="s">
        <v>240</v>
      </c>
      <c r="D183" s="6">
        <v>5.7</v>
      </c>
      <c r="E183" s="6">
        <v>7.18</v>
      </c>
      <c r="F183" s="6">
        <v>6.28</v>
      </c>
      <c r="G183" s="6">
        <v>4.13</v>
      </c>
    </row>
    <row r="184" spans="3:7" ht="15.5" x14ac:dyDescent="0.35">
      <c r="C184" t="s">
        <v>241</v>
      </c>
      <c r="D184" s="6">
        <v>20.88</v>
      </c>
      <c r="E184" s="6">
        <v>16.579999999999998</v>
      </c>
      <c r="F184" s="6">
        <v>18.940000000000001</v>
      </c>
      <c r="G184" s="6">
        <v>28.81</v>
      </c>
    </row>
    <row r="185" spans="3:7" ht="15.5" x14ac:dyDescent="0.35">
      <c r="C185" t="s">
        <v>242</v>
      </c>
      <c r="D185" s="5">
        <v>94000000000</v>
      </c>
      <c r="E185" s="5">
        <v>84000000000</v>
      </c>
      <c r="F185" s="5">
        <v>78000000000</v>
      </c>
      <c r="G185" s="5">
        <v>87000000000</v>
      </c>
    </row>
    <row r="186" spans="3:7" ht="15.5" x14ac:dyDescent="0.35">
      <c r="C186" t="s">
        <v>243</v>
      </c>
      <c r="D186" s="5">
        <v>1427000000000</v>
      </c>
      <c r="E186" s="5">
        <v>1422000000000</v>
      </c>
      <c r="F186" s="5">
        <v>1421000000000</v>
      </c>
      <c r="G186" s="5">
        <v>1432000000000</v>
      </c>
    </row>
    <row r="187" spans="3:7" ht="15.5" x14ac:dyDescent="0.35">
      <c r="C187" t="s">
        <v>244</v>
      </c>
      <c r="D187" s="5">
        <v>219000000000</v>
      </c>
      <c r="E187" s="5">
        <v>174000000000</v>
      </c>
      <c r="F187" s="5">
        <v>199000000000</v>
      </c>
      <c r="G187" s="5">
        <v>302000000000</v>
      </c>
    </row>
    <row r="188" spans="3:7" ht="15.5" x14ac:dyDescent="0.35">
      <c r="C188" t="s">
        <v>24</v>
      </c>
      <c r="D188" s="5">
        <v>1520000000000</v>
      </c>
      <c r="E188" s="5">
        <v>1506000000000</v>
      </c>
      <c r="F188" s="5">
        <v>1499000000000</v>
      </c>
      <c r="G188" s="5">
        <v>1519000000000</v>
      </c>
    </row>
    <row r="189" spans="3:7" ht="15.5" x14ac:dyDescent="0.35">
      <c r="C189" t="s">
        <v>21</v>
      </c>
      <c r="D189" s="5">
        <v>1488000000000</v>
      </c>
      <c r="E189" s="5">
        <v>1492000000000</v>
      </c>
      <c r="F189" s="5">
        <v>1471000000000</v>
      </c>
      <c r="G189" s="5">
        <v>1494000000000</v>
      </c>
    </row>
    <row r="190" spans="3:7" ht="15.5" x14ac:dyDescent="0.35">
      <c r="C190" t="s">
        <v>245</v>
      </c>
      <c r="D190" s="5">
        <v>24000000000</v>
      </c>
      <c r="E190" s="5">
        <v>13000000000</v>
      </c>
      <c r="F190" s="5">
        <v>-196000000000</v>
      </c>
      <c r="G190" s="5">
        <v>-204000000000</v>
      </c>
    </row>
    <row r="191" spans="3:7" ht="15.5" x14ac:dyDescent="0.35">
      <c r="C191" t="s">
        <v>246</v>
      </c>
      <c r="D191" s="5">
        <v>16000000000</v>
      </c>
      <c r="E191" s="5">
        <v>-22000000000</v>
      </c>
      <c r="F191" s="5">
        <v>23000000000</v>
      </c>
      <c r="G191" s="5">
        <v>39000000000</v>
      </c>
    </row>
    <row r="192" spans="3:7" ht="15.5" x14ac:dyDescent="0.35">
      <c r="C192" t="s">
        <v>247</v>
      </c>
      <c r="D192" s="5">
        <v>0</v>
      </c>
      <c r="E192" s="5">
        <v>0</v>
      </c>
      <c r="F192" s="5">
        <v>-1000000000</v>
      </c>
      <c r="G192" s="5">
        <v>-4000000000</v>
      </c>
    </row>
    <row r="193" spans="3:14" ht="15.5" x14ac:dyDescent="0.35">
      <c r="C193" t="s">
        <v>13</v>
      </c>
      <c r="D193" s="5">
        <v>16000000000</v>
      </c>
      <c r="E193" s="5">
        <v>-22000000000</v>
      </c>
      <c r="F193" s="5">
        <v>22000000000</v>
      </c>
      <c r="G193" s="5">
        <v>35000000000</v>
      </c>
    </row>
    <row r="194" spans="3:14" ht="15.5" x14ac:dyDescent="0.35">
      <c r="C194" t="s">
        <v>16</v>
      </c>
      <c r="D194" s="6">
        <v>1.54</v>
      </c>
      <c r="E194" s="6">
        <v>-2.11</v>
      </c>
      <c r="F194" s="6">
        <v>2.09</v>
      </c>
      <c r="G194" s="6">
        <v>3.34</v>
      </c>
    </row>
    <row r="195" spans="3:14" ht="15.5" x14ac:dyDescent="0.35">
      <c r="C195" t="s">
        <v>52</v>
      </c>
      <c r="I195" s="6">
        <v>-70.099999999999994</v>
      </c>
      <c r="J195" s="6">
        <v>-107.39</v>
      </c>
      <c r="K195" s="6">
        <v>-4.87</v>
      </c>
      <c r="L195" s="6">
        <v>21.09</v>
      </c>
      <c r="M195" s="6">
        <v>16.760000000000002</v>
      </c>
      <c r="N195" s="6">
        <v>10.38</v>
      </c>
    </row>
    <row r="196" spans="3:14" ht="15.5" x14ac:dyDescent="0.35">
      <c r="C196" t="s">
        <v>66</v>
      </c>
      <c r="I196" s="6">
        <v>-1.7</v>
      </c>
      <c r="J196" s="6">
        <v>-1.1100000000000001</v>
      </c>
      <c r="K196" s="6">
        <v>-29.57</v>
      </c>
      <c r="L196" s="6">
        <v>12.04</v>
      </c>
      <c r="M196" s="6">
        <v>18.38</v>
      </c>
      <c r="N196" s="5">
        <v>0</v>
      </c>
    </row>
    <row r="197" spans="3:14" ht="15.5" x14ac:dyDescent="0.35">
      <c r="C197" t="s">
        <v>69</v>
      </c>
      <c r="I197" s="6">
        <v>1.32</v>
      </c>
      <c r="J197" s="6">
        <v>1.1000000000000001</v>
      </c>
      <c r="K197" s="6">
        <v>0.52</v>
      </c>
      <c r="L197" s="6">
        <v>0.61</v>
      </c>
      <c r="M197" s="6">
        <v>0.85</v>
      </c>
      <c r="N197" s="5">
        <v>0</v>
      </c>
    </row>
    <row r="198" spans="3:14" ht="15.5" x14ac:dyDescent="0.35">
      <c r="C198" t="s">
        <v>248</v>
      </c>
      <c r="I198" s="5">
        <v>-648050000000</v>
      </c>
      <c r="J198" s="5">
        <v>-1137920000000</v>
      </c>
      <c r="K198" s="5">
        <v>181670000000</v>
      </c>
      <c r="L198" s="6">
        <v>538799999999.99994</v>
      </c>
      <c r="M198" s="5">
        <v>439390000000</v>
      </c>
    </row>
    <row r="199" spans="3:14" ht="15.5" x14ac:dyDescent="0.35">
      <c r="C199" t="s">
        <v>249</v>
      </c>
      <c r="I199" s="6">
        <v>-0.32150000000000001</v>
      </c>
      <c r="J199" s="6">
        <v>-0.37450000000000006</v>
      </c>
      <c r="K199" s="6">
        <v>-1.04E-2</v>
      </c>
      <c r="L199" s="6">
        <v>4.4600000000000001E-2</v>
      </c>
      <c r="M199" s="6">
        <v>3.9900000000000005E-2</v>
      </c>
      <c r="N199" s="6">
        <v>3.1300000000000001E-2</v>
      </c>
    </row>
    <row r="200" spans="3:14" ht="15.5" x14ac:dyDescent="0.35">
      <c r="C200" t="s">
        <v>250</v>
      </c>
      <c r="I200" s="6">
        <v>-2.4330000000000003</v>
      </c>
      <c r="J200" s="6">
        <v>-1.1482999999999999</v>
      </c>
      <c r="K200" s="6">
        <v>-2.4399999999999998E-2</v>
      </c>
      <c r="L200" s="6">
        <v>0.10439999999999999</v>
      </c>
      <c r="M200" s="6">
        <v>8.8599999999999998E-2</v>
      </c>
      <c r="N200" s="6">
        <v>7.0300000000000001E-2</v>
      </c>
    </row>
    <row r="201" spans="3:14" ht="15.5" x14ac:dyDescent="0.35">
      <c r="C201" t="s">
        <v>251</v>
      </c>
      <c r="I201" s="6">
        <v>-0.31159999999999999</v>
      </c>
      <c r="J201" s="6">
        <v>-0.42119999999999996</v>
      </c>
      <c r="K201" s="6">
        <v>3.1600000000000003E-2</v>
      </c>
      <c r="L201" s="6">
        <v>0.13300000000000001</v>
      </c>
      <c r="M201" s="6">
        <v>0.14580000000000001</v>
      </c>
      <c r="N201" s="6">
        <v>0.21350000000000002</v>
      </c>
    </row>
    <row r="202" spans="3:14" ht="15.5" x14ac:dyDescent="0.35">
      <c r="C202" t="s">
        <v>252</v>
      </c>
      <c r="I202" s="6">
        <v>-37.14</v>
      </c>
      <c r="J202" s="6">
        <v>-16.16</v>
      </c>
      <c r="K202" s="6">
        <v>0.53</v>
      </c>
      <c r="L202" s="6">
        <v>2.5099999999999998</v>
      </c>
      <c r="M202" s="6">
        <v>2.5499999999999998</v>
      </c>
      <c r="N202" s="6">
        <v>2.46</v>
      </c>
    </row>
    <row r="203" spans="3:14" ht="15.5" x14ac:dyDescent="0.35">
      <c r="C203" t="s">
        <v>63</v>
      </c>
      <c r="I203" s="6">
        <v>4.13</v>
      </c>
      <c r="J203" s="6">
        <v>1.27</v>
      </c>
      <c r="K203" s="6">
        <v>0.72</v>
      </c>
      <c r="L203" s="6">
        <v>1.26</v>
      </c>
      <c r="M203" s="6">
        <v>1.63</v>
      </c>
      <c r="N203" s="5">
        <v>0</v>
      </c>
    </row>
    <row r="204" spans="3:14" ht="15.5" x14ac:dyDescent="0.35">
      <c r="C204" t="s">
        <v>60</v>
      </c>
      <c r="I204" s="6">
        <v>28.81</v>
      </c>
      <c r="J204" s="6">
        <v>93.53</v>
      </c>
      <c r="K204" s="6">
        <v>199.84</v>
      </c>
      <c r="L204" s="6">
        <v>201.97</v>
      </c>
      <c r="M204" s="6">
        <v>189.25</v>
      </c>
      <c r="N204" s="6">
        <v>147.61000000000001</v>
      </c>
    </row>
    <row r="205" spans="3:14" ht="15.5" x14ac:dyDescent="0.35">
      <c r="C205" t="s">
        <v>253</v>
      </c>
      <c r="I205" s="6">
        <v>4.13</v>
      </c>
      <c r="J205" s="6">
        <v>1.27</v>
      </c>
      <c r="K205" s="6">
        <v>0.73</v>
      </c>
      <c r="L205" s="6">
        <v>1.27</v>
      </c>
      <c r="M205" s="6">
        <v>1.64</v>
      </c>
      <c r="N205" s="5">
        <v>0</v>
      </c>
    </row>
    <row r="206" spans="3:14" ht="15.5" x14ac:dyDescent="0.35">
      <c r="C206" t="s">
        <v>254</v>
      </c>
      <c r="I206" s="6">
        <v>28.81</v>
      </c>
      <c r="J206" s="6">
        <v>93.53</v>
      </c>
      <c r="K206" s="6">
        <v>196.39</v>
      </c>
      <c r="L206" s="6">
        <v>200.74</v>
      </c>
      <c r="M206" s="6">
        <v>187.59</v>
      </c>
      <c r="N206" s="6">
        <v>145.33000000000001</v>
      </c>
    </row>
    <row r="207" spans="3:14" ht="15.5" x14ac:dyDescent="0.35">
      <c r="C207" t="s">
        <v>255</v>
      </c>
      <c r="I207" s="5">
        <v>87000000000</v>
      </c>
      <c r="J207" s="5">
        <v>162000000000</v>
      </c>
      <c r="K207" s="5">
        <v>1468000000000</v>
      </c>
      <c r="L207" s="5">
        <v>592000000000</v>
      </c>
      <c r="M207" s="5">
        <v>767000000000</v>
      </c>
      <c r="N207" s="5">
        <v>597000000000</v>
      </c>
    </row>
    <row r="208" spans="3:14" ht="15.5" x14ac:dyDescent="0.35">
      <c r="C208" t="s">
        <v>256</v>
      </c>
      <c r="I208" s="5">
        <v>1432000000000</v>
      </c>
      <c r="J208" s="5">
        <v>1459000000000</v>
      </c>
      <c r="K208" s="5">
        <v>511000000000</v>
      </c>
      <c r="L208" s="5">
        <v>1431000000000</v>
      </c>
      <c r="M208" s="5">
        <v>988000000000</v>
      </c>
      <c r="N208" s="5">
        <v>350000000000</v>
      </c>
    </row>
    <row r="209" spans="2:14" ht="15.5" x14ac:dyDescent="0.35">
      <c r="C209" t="s">
        <v>26</v>
      </c>
      <c r="I209" s="5">
        <v>1519000000000</v>
      </c>
      <c r="J209" s="5">
        <v>1621000000000</v>
      </c>
      <c r="K209" s="5">
        <v>1979000000000</v>
      </c>
      <c r="L209" s="5">
        <v>2023000000000</v>
      </c>
      <c r="M209" s="5">
        <v>1755000000000</v>
      </c>
      <c r="N209" s="5">
        <v>948000000000</v>
      </c>
    </row>
    <row r="210" spans="2:14" ht="15.5" x14ac:dyDescent="0.35">
      <c r="C210" t="s">
        <v>23</v>
      </c>
      <c r="I210" s="5">
        <v>1494000000000</v>
      </c>
      <c r="J210" s="5">
        <v>1587000000000</v>
      </c>
      <c r="K210" s="5">
        <v>1959000000000</v>
      </c>
      <c r="L210" s="5">
        <v>1726000000000</v>
      </c>
      <c r="M210" s="5">
        <v>1690000000000</v>
      </c>
      <c r="N210" s="5">
        <v>920000000000</v>
      </c>
    </row>
    <row r="211" spans="2:14" ht="15.5" x14ac:dyDescent="0.35">
      <c r="C211" t="s">
        <v>257</v>
      </c>
      <c r="I211" s="5">
        <v>-204000000000</v>
      </c>
      <c r="J211" s="5">
        <v>16000000000</v>
      </c>
      <c r="K211" s="5">
        <v>62000000000</v>
      </c>
      <c r="L211" s="5">
        <v>2020000000000</v>
      </c>
      <c r="M211" s="5">
        <v>1306000000000</v>
      </c>
      <c r="N211" s="5">
        <v>411000000000</v>
      </c>
    </row>
    <row r="212" spans="2:14" ht="15.5" x14ac:dyDescent="0.35">
      <c r="C212" t="s">
        <v>258</v>
      </c>
      <c r="I212" s="5">
        <v>183000000000</v>
      </c>
      <c r="J212" s="5">
        <v>-665000000000</v>
      </c>
      <c r="K212" s="5">
        <v>687000000000</v>
      </c>
      <c r="L212" s="5">
        <v>376000000000</v>
      </c>
      <c r="M212" s="5">
        <v>-556000000000</v>
      </c>
      <c r="N212" s="5">
        <v>-76000000000</v>
      </c>
    </row>
    <row r="213" spans="2:14" ht="15.5" x14ac:dyDescent="0.35">
      <c r="C213" t="s">
        <v>259</v>
      </c>
      <c r="I213" s="5">
        <v>-6000000000</v>
      </c>
      <c r="J213" s="5">
        <v>-4000000000</v>
      </c>
      <c r="K213" s="5">
        <v>-1227000000000</v>
      </c>
      <c r="L213" s="5">
        <v>-55000000000</v>
      </c>
      <c r="M213" s="5">
        <v>-233000000000</v>
      </c>
      <c r="N213" s="5">
        <v>-5000000000</v>
      </c>
    </row>
    <row r="214" spans="2:14" ht="15.5" x14ac:dyDescent="0.35">
      <c r="C214" t="s">
        <v>15</v>
      </c>
      <c r="I214" s="5">
        <v>177000000000</v>
      </c>
      <c r="J214" s="5">
        <v>-669000000000</v>
      </c>
      <c r="K214" s="5">
        <v>-540000000000</v>
      </c>
      <c r="L214" s="5">
        <v>321000000000</v>
      </c>
      <c r="M214" s="5">
        <v>-789000000000</v>
      </c>
      <c r="N214" s="5">
        <v>-81000000000</v>
      </c>
    </row>
    <row r="215" spans="2:14" ht="15.5" x14ac:dyDescent="0.35">
      <c r="C215" t="s">
        <v>17</v>
      </c>
      <c r="I215" s="6">
        <v>16.91</v>
      </c>
      <c r="J215" s="6">
        <v>-63.79</v>
      </c>
      <c r="K215" s="6">
        <v>-51.52</v>
      </c>
      <c r="L215" s="6">
        <v>30.65</v>
      </c>
      <c r="M215" s="6">
        <v>-75.25</v>
      </c>
      <c r="N215" s="6">
        <v>-9.36</v>
      </c>
    </row>
    <row r="217" spans="2:14" ht="15.5" x14ac:dyDescent="0.35">
      <c r="B217" t="s">
        <v>260</v>
      </c>
      <c r="C217" t="s">
        <v>261</v>
      </c>
      <c r="D217" s="5">
        <v>39000000000</v>
      </c>
      <c r="E217" s="5">
        <v>-25000000000</v>
      </c>
      <c r="F217" s="5">
        <v>-94000000000</v>
      </c>
      <c r="G217" s="5">
        <v>-779000000000</v>
      </c>
      <c r="H217" s="5">
        <v>-107000000000</v>
      </c>
      <c r="I217" s="5">
        <v>-735000000000</v>
      </c>
      <c r="J217" s="5">
        <v>-1126000000000</v>
      </c>
      <c r="K217" s="5">
        <v>-51000000000</v>
      </c>
      <c r="L217" s="5">
        <v>221000000000</v>
      </c>
      <c r="M217" s="5">
        <v>176000000000</v>
      </c>
      <c r="N217" s="5">
        <v>90000000000</v>
      </c>
    </row>
    <row r="218" spans="2:14" ht="15.5" x14ac:dyDescent="0.35">
      <c r="C218" t="s">
        <v>51</v>
      </c>
      <c r="D218" s="6">
        <v>3.7</v>
      </c>
      <c r="E218" s="6">
        <v>-2.41</v>
      </c>
      <c r="F218" s="6">
        <v>-8.92</v>
      </c>
      <c r="G218" s="6">
        <v>-74.33</v>
      </c>
      <c r="H218" s="6">
        <v>-10.18</v>
      </c>
      <c r="I218" s="6">
        <v>-70.099999999999994</v>
      </c>
      <c r="J218" s="6">
        <v>-107.39</v>
      </c>
      <c r="K218" s="6">
        <v>-4.87</v>
      </c>
      <c r="L218" s="6">
        <v>21.09</v>
      </c>
      <c r="M218" s="6">
        <v>16.760000000000002</v>
      </c>
      <c r="N218" s="6">
        <v>8.6</v>
      </c>
    </row>
    <row r="219" spans="2:14" ht="15.5" x14ac:dyDescent="0.35">
      <c r="C219" t="s">
        <v>262</v>
      </c>
      <c r="D219" s="5">
        <v>196000000000</v>
      </c>
      <c r="E219" s="5">
        <v>131000000000</v>
      </c>
      <c r="F219" s="5">
        <v>211000000000</v>
      </c>
      <c r="G219" s="5">
        <v>207000000000</v>
      </c>
      <c r="H219" s="5">
        <v>717000000000</v>
      </c>
      <c r="I219" s="5">
        <v>944000000000</v>
      </c>
      <c r="J219" s="5">
        <v>1139000000000</v>
      </c>
      <c r="K219" s="5">
        <v>2898000000000</v>
      </c>
      <c r="L219" s="5">
        <v>4373000000000</v>
      </c>
      <c r="M219" s="5">
        <v>3815000000000</v>
      </c>
      <c r="N219" s="5">
        <v>2134000000000</v>
      </c>
    </row>
    <row r="220" spans="2:14" ht="15.5" x14ac:dyDescent="0.35">
      <c r="C220" t="s">
        <v>344</v>
      </c>
      <c r="I220" s="6">
        <v>-11.69</v>
      </c>
    </row>
    <row r="221" spans="2:14" ht="15.5" x14ac:dyDescent="0.35">
      <c r="C221" t="s">
        <v>345</v>
      </c>
      <c r="I221" s="6">
        <v>-1.48</v>
      </c>
    </row>
    <row r="222" spans="2:14" ht="15.5" x14ac:dyDescent="0.35">
      <c r="C222" t="s">
        <v>263</v>
      </c>
      <c r="I222" s="6">
        <v>6.95</v>
      </c>
    </row>
    <row r="223" spans="2:14" ht="15.5" x14ac:dyDescent="0.35">
      <c r="C223" t="s">
        <v>346</v>
      </c>
      <c r="I223" s="6">
        <v>-0.67599999999999993</v>
      </c>
    </row>
    <row r="224" spans="2:14" ht="15.5" x14ac:dyDescent="0.35">
      <c r="C224" t="s">
        <v>347</v>
      </c>
      <c r="I224" s="6">
        <v>1.68</v>
      </c>
    </row>
    <row r="225" spans="3:9" ht="15.5" x14ac:dyDescent="0.35">
      <c r="C225" t="s">
        <v>348</v>
      </c>
      <c r="I225" s="6">
        <v>5.7</v>
      </c>
    </row>
    <row r="226" spans="3:9" ht="15.5" x14ac:dyDescent="0.35">
      <c r="C226" t="s">
        <v>349</v>
      </c>
      <c r="I226" s="6">
        <v>22.26</v>
      </c>
    </row>
    <row r="227" spans="3:9" ht="15.5" x14ac:dyDescent="0.35">
      <c r="C227" t="s">
        <v>350</v>
      </c>
      <c r="I227" s="6">
        <v>24.47</v>
      </c>
    </row>
    <row r="228" spans="3:9" ht="15.5" x14ac:dyDescent="0.35">
      <c r="C228" t="s">
        <v>351</v>
      </c>
      <c r="I228" s="6">
        <v>-3.63</v>
      </c>
    </row>
    <row r="229" spans="3:9" ht="15.5" x14ac:dyDescent="0.35">
      <c r="C229" t="s">
        <v>264</v>
      </c>
      <c r="I229" s="6">
        <v>-3.69</v>
      </c>
    </row>
    <row r="230" spans="3:9" ht="15.5" x14ac:dyDescent="0.35">
      <c r="C230" t="s">
        <v>451</v>
      </c>
      <c r="I230" s="6">
        <v>-0.04</v>
      </c>
    </row>
    <row r="231" spans="3:9" ht="15.5" x14ac:dyDescent="0.35">
      <c r="C231" t="s">
        <v>452</v>
      </c>
      <c r="I231" s="6">
        <v>-0.03</v>
      </c>
    </row>
    <row r="232" spans="3:9" ht="15.5" x14ac:dyDescent="0.35">
      <c r="C232" t="s">
        <v>352</v>
      </c>
      <c r="I232" s="6">
        <v>-80.45</v>
      </c>
    </row>
    <row r="233" spans="3:9" ht="15.5" x14ac:dyDescent="0.35">
      <c r="C233" t="s">
        <v>353</v>
      </c>
      <c r="I233" s="6">
        <v>-10.18</v>
      </c>
    </row>
    <row r="234" spans="3:9" ht="15.5" x14ac:dyDescent="0.35">
      <c r="C234" t="s">
        <v>354</v>
      </c>
      <c r="I234" s="5">
        <v>71</v>
      </c>
    </row>
    <row r="235" spans="3:9" ht="15.5" x14ac:dyDescent="0.35">
      <c r="C235" t="s">
        <v>355</v>
      </c>
      <c r="D235" s="6">
        <v>3.05</v>
      </c>
    </row>
    <row r="236" spans="3:9" ht="15.5" x14ac:dyDescent="0.35">
      <c r="C236" t="s">
        <v>356</v>
      </c>
      <c r="I236" s="6">
        <v>20.88</v>
      </c>
    </row>
    <row r="237" spans="3:9" ht="15.5" x14ac:dyDescent="0.35">
      <c r="C237" t="s">
        <v>357</v>
      </c>
      <c r="I237" s="6">
        <v>4.8600000000000003</v>
      </c>
    </row>
    <row r="238" spans="3:9" ht="15.5" x14ac:dyDescent="0.35">
      <c r="C238" t="s">
        <v>265</v>
      </c>
      <c r="D238" s="6">
        <v>1.04</v>
      </c>
    </row>
    <row r="239" spans="3:9" ht="15.5" x14ac:dyDescent="0.35">
      <c r="C239" t="s">
        <v>266</v>
      </c>
      <c r="D239" s="6">
        <v>0.85</v>
      </c>
    </row>
    <row r="240" spans="3:9" ht="15.5" x14ac:dyDescent="0.35">
      <c r="C240" t="s">
        <v>267</v>
      </c>
      <c r="D240" s="6">
        <v>6.94</v>
      </c>
    </row>
    <row r="241" spans="3:9" ht="15.5" x14ac:dyDescent="0.35">
      <c r="C241" t="s">
        <v>268</v>
      </c>
      <c r="D241" s="6">
        <v>6.52</v>
      </c>
    </row>
    <row r="242" spans="3:9" ht="15.5" x14ac:dyDescent="0.35">
      <c r="C242" t="s">
        <v>269</v>
      </c>
      <c r="D242" s="6">
        <v>9.06</v>
      </c>
    </row>
    <row r="243" spans="3:9" ht="15.5" x14ac:dyDescent="0.35">
      <c r="C243" t="s">
        <v>270</v>
      </c>
      <c r="D243" s="6">
        <v>0.69</v>
      </c>
    </row>
    <row r="244" spans="3:9" ht="15.5" x14ac:dyDescent="0.35">
      <c r="C244" t="s">
        <v>271</v>
      </c>
      <c r="D244" s="6">
        <v>10.11</v>
      </c>
    </row>
    <row r="245" spans="3:9" ht="15.5" x14ac:dyDescent="0.35">
      <c r="C245" t="s">
        <v>272</v>
      </c>
      <c r="I245" s="6">
        <v>-32.08</v>
      </c>
    </row>
    <row r="246" spans="3:9" ht="15.5" x14ac:dyDescent="0.35">
      <c r="C246" t="s">
        <v>13</v>
      </c>
      <c r="D246" s="5">
        <v>16000000000</v>
      </c>
    </row>
    <row r="247" spans="3:9" ht="15.5" x14ac:dyDescent="0.35">
      <c r="C247" t="s">
        <v>358</v>
      </c>
      <c r="I247" s="6">
        <v>-4.37</v>
      </c>
    </row>
    <row r="248" spans="3:9" ht="15.5" x14ac:dyDescent="0.35">
      <c r="C248" t="s">
        <v>273</v>
      </c>
      <c r="I248" s="6">
        <v>-0.38130000000000003</v>
      </c>
    </row>
    <row r="249" spans="3:9" ht="15.5" x14ac:dyDescent="0.35">
      <c r="C249" t="s">
        <v>274</v>
      </c>
      <c r="I249" s="6">
        <v>-3.8529</v>
      </c>
    </row>
    <row r="250" spans="3:9" ht="15.5" x14ac:dyDescent="0.35">
      <c r="C250" t="s">
        <v>275</v>
      </c>
      <c r="I250" s="6">
        <v>-0.45950000000000002</v>
      </c>
    </row>
    <row r="251" spans="3:9" ht="15.5" x14ac:dyDescent="0.35">
      <c r="C251" t="s">
        <v>359</v>
      </c>
      <c r="I251" s="6">
        <v>-0.37229999999999996</v>
      </c>
    </row>
    <row r="252" spans="3:9" ht="15.5" x14ac:dyDescent="0.35">
      <c r="C252" t="s">
        <v>276</v>
      </c>
      <c r="D252" s="6">
        <v>60.11</v>
      </c>
    </row>
    <row r="253" spans="3:9" ht="15.5" x14ac:dyDescent="0.35">
      <c r="C253" t="s">
        <v>277</v>
      </c>
      <c r="D253" s="6">
        <v>60.33</v>
      </c>
    </row>
    <row r="254" spans="3:9" ht="15.5" x14ac:dyDescent="0.35">
      <c r="C254" t="s">
        <v>278</v>
      </c>
      <c r="D254" s="6">
        <v>50.67</v>
      </c>
    </row>
    <row r="255" spans="3:9" ht="15.5" x14ac:dyDescent="0.35">
      <c r="C255" t="s">
        <v>279</v>
      </c>
      <c r="D255" s="6">
        <v>69.77</v>
      </c>
    </row>
    <row r="256" spans="3:9" ht="15.5" x14ac:dyDescent="0.35">
      <c r="C256" t="s">
        <v>280</v>
      </c>
      <c r="D256" s="6">
        <v>1.51</v>
      </c>
    </row>
    <row r="257" spans="3:9" ht="15.5" x14ac:dyDescent="0.35">
      <c r="C257" t="s">
        <v>281</v>
      </c>
      <c r="I257" s="6">
        <v>0.34</v>
      </c>
    </row>
    <row r="258" spans="3:9" ht="15.5" x14ac:dyDescent="0.35">
      <c r="C258" t="s">
        <v>282</v>
      </c>
      <c r="I258" s="6">
        <v>5.66</v>
      </c>
    </row>
    <row r="259" spans="3:9" ht="15.5" x14ac:dyDescent="0.35">
      <c r="C259" t="s">
        <v>47</v>
      </c>
      <c r="I259" s="5">
        <v>1248000000000</v>
      </c>
    </row>
    <row r="260" spans="3:9" ht="15.5" x14ac:dyDescent="0.35">
      <c r="C260" t="s">
        <v>283</v>
      </c>
      <c r="I260" s="5">
        <v>2736000000000</v>
      </c>
    </row>
    <row r="261" spans="3:9" ht="15.5" x14ac:dyDescent="0.35">
      <c r="C261" t="s">
        <v>284</v>
      </c>
      <c r="I261" s="5">
        <v>10490000000</v>
      </c>
    </row>
    <row r="262" spans="3:9" ht="15.5" x14ac:dyDescent="0.35">
      <c r="C262" t="s">
        <v>285</v>
      </c>
      <c r="I262" s="6">
        <v>0.27489999999999998</v>
      </c>
    </row>
    <row r="263" spans="3:9" ht="15.5" x14ac:dyDescent="0.35">
      <c r="C263" t="s">
        <v>286</v>
      </c>
      <c r="D263" s="6">
        <v>8.6999999999999994E-2</v>
      </c>
    </row>
    <row r="264" spans="3:9" ht="15.5" x14ac:dyDescent="0.35">
      <c r="C264" t="s">
        <v>287</v>
      </c>
      <c r="D264" s="6">
        <v>0.2243</v>
      </c>
    </row>
    <row r="265" spans="3:9" ht="15.5" x14ac:dyDescent="0.35">
      <c r="C265" t="s">
        <v>288</v>
      </c>
      <c r="D265" s="6">
        <v>0.19820000000000002</v>
      </c>
    </row>
    <row r="266" spans="3:9" ht="15.5" x14ac:dyDescent="0.35">
      <c r="C266" t="s">
        <v>453</v>
      </c>
      <c r="D266" s="6">
        <v>-0.20039999999999999</v>
      </c>
    </row>
    <row r="267" spans="3:9" ht="15.5" x14ac:dyDescent="0.35">
      <c r="C267" t="s">
        <v>289</v>
      </c>
      <c r="D267" s="6">
        <v>-0.33590000000000003</v>
      </c>
    </row>
    <row r="268" spans="3:9" ht="15.5" x14ac:dyDescent="0.35">
      <c r="C268" t="s">
        <v>360</v>
      </c>
      <c r="D268" s="6">
        <v>5.1755999999999993</v>
      </c>
    </row>
    <row r="269" spans="3:9" ht="15.5" x14ac:dyDescent="0.35">
      <c r="C269" t="s">
        <v>293</v>
      </c>
      <c r="I269" s="5">
        <v>5</v>
      </c>
    </row>
    <row r="270" spans="3:9" ht="15.5" x14ac:dyDescent="0.35">
      <c r="C270" t="s">
        <v>294</v>
      </c>
      <c r="I270" s="6">
        <v>0.71</v>
      </c>
    </row>
    <row r="271" spans="3:9" ht="15.5" x14ac:dyDescent="0.35">
      <c r="C271" t="s">
        <v>295</v>
      </c>
      <c r="I271" s="6">
        <v>0.54</v>
      </c>
    </row>
    <row r="272" spans="3:9" ht="15.5" x14ac:dyDescent="0.35">
      <c r="C272" t="s">
        <v>296</v>
      </c>
      <c r="I272" s="6">
        <v>0.05</v>
      </c>
    </row>
    <row r="273" spans="3:9" ht="15.5" x14ac:dyDescent="0.35">
      <c r="C273" t="s">
        <v>361</v>
      </c>
      <c r="I273" s="6">
        <v>0.44</v>
      </c>
    </row>
    <row r="274" spans="3:9" ht="15.5" x14ac:dyDescent="0.35">
      <c r="C274" t="s">
        <v>297</v>
      </c>
      <c r="I274" s="6">
        <v>0.12</v>
      </c>
    </row>
    <row r="275" spans="3:9" ht="15.5" x14ac:dyDescent="0.35">
      <c r="C275" t="s">
        <v>298</v>
      </c>
      <c r="I275" s="6">
        <v>0.95</v>
      </c>
    </row>
    <row r="276" spans="3:9" ht="15.5" x14ac:dyDescent="0.35">
      <c r="C276" t="s">
        <v>299</v>
      </c>
      <c r="I276" s="5">
        <v>744000000000</v>
      </c>
    </row>
    <row r="277" spans="3:9" ht="15.5" x14ac:dyDescent="0.35">
      <c r="C277" t="s">
        <v>300</v>
      </c>
      <c r="I277" s="5">
        <v>74000000000</v>
      </c>
    </row>
    <row r="278" spans="3:9" ht="15.5" x14ac:dyDescent="0.35">
      <c r="C278" t="s">
        <v>301</v>
      </c>
      <c r="I278" s="5">
        <v>-741000000000</v>
      </c>
    </row>
    <row r="279" spans="3:9" ht="15.5" x14ac:dyDescent="0.35">
      <c r="C279" t="s">
        <v>302</v>
      </c>
      <c r="I279" s="5">
        <v>-843000000000</v>
      </c>
    </row>
    <row r="280" spans="3:9" ht="15.5" x14ac:dyDescent="0.35">
      <c r="C280" t="s">
        <v>303</v>
      </c>
      <c r="D280" s="5">
        <v>32000000000</v>
      </c>
    </row>
    <row r="281" spans="3:9" ht="15.5" x14ac:dyDescent="0.35">
      <c r="C281" t="s">
        <v>304</v>
      </c>
      <c r="D281" s="5">
        <v>2212000000000</v>
      </c>
    </row>
    <row r="282" spans="3:9" ht="15.5" x14ac:dyDescent="0.35">
      <c r="C282" t="s">
        <v>305</v>
      </c>
      <c r="D282" s="5">
        <v>1983000000000</v>
      </c>
    </row>
    <row r="283" spans="3:9" ht="15.5" x14ac:dyDescent="0.35">
      <c r="C283" t="s">
        <v>245</v>
      </c>
      <c r="D283" s="5">
        <v>24000000000</v>
      </c>
    </row>
    <row r="284" spans="3:9" ht="15.5" x14ac:dyDescent="0.35">
      <c r="C284" t="s">
        <v>306</v>
      </c>
      <c r="I284" s="5">
        <v>219000000000</v>
      </c>
    </row>
    <row r="285" spans="3:9" ht="15.5" x14ac:dyDescent="0.35">
      <c r="C285" t="s">
        <v>243</v>
      </c>
      <c r="D285" s="5">
        <v>1427000000000</v>
      </c>
    </row>
    <row r="286" spans="3:9" ht="15.5" x14ac:dyDescent="0.35">
      <c r="C286" t="s">
        <v>242</v>
      </c>
      <c r="D286" s="5">
        <v>94000000000</v>
      </c>
    </row>
    <row r="287" spans="3:9" ht="15.5" x14ac:dyDescent="0.35">
      <c r="C287" t="s">
        <v>24</v>
      </c>
      <c r="D287" s="5">
        <v>1520000000000</v>
      </c>
    </row>
    <row r="288" spans="3:9" ht="15.5" x14ac:dyDescent="0.35">
      <c r="C288" t="s">
        <v>21</v>
      </c>
      <c r="D288" s="5">
        <v>1488000000000</v>
      </c>
    </row>
    <row r="289" spans="3:9" ht="15.5" x14ac:dyDescent="0.35">
      <c r="C289" t="s">
        <v>244</v>
      </c>
      <c r="I289" s="5">
        <v>219000000000</v>
      </c>
    </row>
    <row r="290" spans="3:9" ht="15.5" x14ac:dyDescent="0.35">
      <c r="C290" t="s">
        <v>307</v>
      </c>
      <c r="I290" s="5">
        <v>56000000000</v>
      </c>
    </row>
    <row r="291" spans="3:9" ht="15.5" x14ac:dyDescent="0.35">
      <c r="C291" t="s">
        <v>308</v>
      </c>
      <c r="I291" s="5">
        <v>-6000000000</v>
      </c>
    </row>
    <row r="292" spans="3:9" ht="15.5" x14ac:dyDescent="0.35">
      <c r="C292" t="s">
        <v>309</v>
      </c>
      <c r="I292" s="5">
        <v>-67000000000</v>
      </c>
    </row>
    <row r="293" spans="3:9" ht="15.5" x14ac:dyDescent="0.35">
      <c r="C293" t="s">
        <v>310</v>
      </c>
      <c r="I293" s="5">
        <v>-5000000000</v>
      </c>
    </row>
    <row r="294" spans="3:9" ht="15.5" x14ac:dyDescent="0.35">
      <c r="C294" t="s">
        <v>311</v>
      </c>
      <c r="I294" s="5">
        <v>51000000000</v>
      </c>
    </row>
  </sheetData>
  <pageMargins left="0.7" right="0.7" top="0.75" bottom="0.75" header="0.3" footer="0.3"/>
  <ignoredErrors>
    <ignoredError sqref="A1:N295" numberStoredAsText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Q27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2364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2365</v>
      </c>
      <c r="D2" s="2" vm="625">
        <f ca="1">IFERROR(_xlfn.STOCKHISTORY("XIDX:" &amp; $C$1, D3, , 0, 0, 1), "Libur")</f>
        <v>81</v>
      </c>
      <c r="E2" s="2" vm="241">
        <f ca="1">IFERROR(_xlfn.STOCKHISTORY("XIDX:" &amp; $C$1, E3, , 0, 0, 1), "Libur")</f>
        <v>79</v>
      </c>
      <c r="H2" s="2" vm="241">
        <f ca="1">IFERROR(INDEX(D2:G2,COUNT(D2:G2)),"")</f>
        <v>79</v>
      </c>
      <c r="I2" s="2" vm="626">
        <f t="shared" ref="I2:Q2" ca="1" si="0">IFERROR(_xlfn.STOCKHISTORY("XIDX:" &amp; $C$1, I1, , 0, 0, 1), "Libur")</f>
        <v>98</v>
      </c>
      <c r="J2" s="2" vm="11">
        <f t="shared" ca="1" si="0"/>
        <v>50</v>
      </c>
      <c r="K2" s="2" vm="242">
        <f t="shared" ca="1" si="0"/>
        <v>53</v>
      </c>
      <c r="L2" s="2" vm="627">
        <f t="shared" ca="1" si="0"/>
        <v>92</v>
      </c>
      <c r="M2" s="2" vm="628">
        <f t="shared" ca="1" si="0"/>
        <v>384</v>
      </c>
      <c r="N2" s="2" vm="130">
        <f t="shared" ca="1" si="0"/>
        <v>206</v>
      </c>
      <c r="O2" s="2" vm="59">
        <f t="shared" ca="1" si="0"/>
        <v>400</v>
      </c>
      <c r="P2" s="2" vm="72">
        <f t="shared" ca="1" si="0"/>
        <v>880</v>
      </c>
      <c r="Q2" s="2" t="str">
        <f t="shared" ca="1" si="0"/>
        <v>Libur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>
        <f>IFERROR(INDEX(D51:D500,MATCH($C$4,$C$51:$C$500,0)),"")</f>
        <v>15561312102</v>
      </c>
      <c r="E4" s="2">
        <f>IFERROR(INDEX(E51:E500,MATCH($C$4,$C$51:$C$500,0)),"")</f>
        <v>13519675531</v>
      </c>
      <c r="H4" s="2">
        <f>IFERROR(SUM(D4:G4)*(4/MAX(1,COUNT(D4:G4))),"")</f>
        <v>58161975266</v>
      </c>
      <c r="I4" s="2">
        <f t="shared" ref="I4:Q4" si="1">IFERROR(INDEX(I51:I500,MATCH($C$4,$C$51:$C$500,0)),"")</f>
        <v>60401829956</v>
      </c>
      <c r="J4" s="2">
        <f t="shared" si="1"/>
        <v>63263896975</v>
      </c>
      <c r="K4" s="2">
        <f t="shared" si="1"/>
        <v>69338788369</v>
      </c>
      <c r="L4" s="2">
        <f t="shared" si="1"/>
        <v>70533393491</v>
      </c>
      <c r="M4" s="2">
        <f t="shared" si="1"/>
        <v>84637100693</v>
      </c>
      <c r="N4" s="2">
        <f t="shared" si="1"/>
        <v>89080488373</v>
      </c>
      <c r="O4" s="2">
        <f t="shared" si="1"/>
        <v>157034200759</v>
      </c>
      <c r="P4" s="2">
        <f t="shared" si="1"/>
        <v>147069197544</v>
      </c>
      <c r="Q4" s="2">
        <f t="shared" si="1"/>
        <v>116108773185</v>
      </c>
    </row>
    <row r="5" spans="1:17" ht="15.5" x14ac:dyDescent="0.35">
      <c r="B5" t="s">
        <v>7</v>
      </c>
      <c r="C5" t="s">
        <v>8</v>
      </c>
      <c r="D5" s="2">
        <f>IFERROR(INDEX(D51:D500,MATCH($C$5,$C$51:$C$500,0)),"")</f>
        <v>-3623536310</v>
      </c>
      <c r="E5" s="2">
        <f>IFERROR(INDEX(E51:E500,MATCH($C$5,$C$51:$C$500,0)),"")</f>
        <v>-3137818428</v>
      </c>
      <c r="H5" s="2">
        <f>IFERROR(SUM(D5:G5)*(4/MAX(1,COUNT(D5:G5))),"")</f>
        <v>-13522709476</v>
      </c>
      <c r="I5" s="2">
        <f t="shared" ref="I5:Q5" si="2">IFERROR(INDEX(I51:I500,MATCH($C$5,$C$51:$C$500,0)),"")</f>
        <v>-9107074848</v>
      </c>
      <c r="J5" s="2">
        <f t="shared" si="2"/>
        <v>-18199515801</v>
      </c>
      <c r="K5" s="2">
        <f t="shared" si="2"/>
        <v>-14720951431</v>
      </c>
      <c r="L5" s="2">
        <f t="shared" si="2"/>
        <v>-16702393475</v>
      </c>
      <c r="M5" s="2">
        <f t="shared" si="2"/>
        <v>-13316627741</v>
      </c>
      <c r="N5" s="2">
        <f t="shared" si="2"/>
        <v>-10991671333</v>
      </c>
      <c r="O5" s="2">
        <f t="shared" si="2"/>
        <v>6045603065</v>
      </c>
      <c r="P5" s="2">
        <f t="shared" si="2"/>
        <v>1096632755</v>
      </c>
      <c r="Q5" s="2">
        <f t="shared" si="2"/>
        <v>4511321800</v>
      </c>
    </row>
    <row r="6" spans="1:17" ht="15.5" x14ac:dyDescent="0.35">
      <c r="B6" t="s">
        <v>9</v>
      </c>
      <c r="C6" t="s">
        <v>10</v>
      </c>
      <c r="D6" s="2">
        <f>IFERROR(INDEX(D51:D500,MATCH($C$6,$C$51:$C$500,0)),"")</f>
        <v>3830822033</v>
      </c>
      <c r="E6" s="2">
        <f>IFERROR(INDEX(E51:E500,MATCH($C$6,$C$51:$C$500,0)),"")</f>
        <v>7473473510</v>
      </c>
      <c r="H6" s="2">
        <f>IFERROR(INDEX(D6:G6,COUNT(D6:G6)),"")</f>
        <v>7473473510</v>
      </c>
      <c r="I6" s="2">
        <f t="shared" ref="I6:Q6" si="3">IFERROR(INDEX(I51:I500,MATCH($C$6,$C$51:$C$500,0)),"")</f>
        <v>10656750884</v>
      </c>
      <c r="J6" s="2">
        <f t="shared" si="3"/>
        <v>19889898062</v>
      </c>
      <c r="K6" s="2">
        <f t="shared" si="3"/>
        <v>38211348943</v>
      </c>
      <c r="L6" s="2">
        <f t="shared" si="3"/>
        <v>53036920263</v>
      </c>
      <c r="M6" s="2">
        <f t="shared" si="3"/>
        <v>69938658192</v>
      </c>
      <c r="N6" s="2">
        <f t="shared" si="3"/>
        <v>81870084161</v>
      </c>
      <c r="O6" s="2">
        <f t="shared" si="3"/>
        <v>94246304804</v>
      </c>
      <c r="P6" s="2">
        <f t="shared" si="3"/>
        <v>76264010674</v>
      </c>
      <c r="Q6" s="2">
        <f t="shared" si="3"/>
        <v>7111103364</v>
      </c>
    </row>
    <row r="7" spans="1:17" ht="15.5" x14ac:dyDescent="0.35">
      <c r="B7" t="s">
        <v>11</v>
      </c>
      <c r="C7" t="s">
        <v>12</v>
      </c>
      <c r="D7" s="3">
        <f>IFERROR(INDEX(D51:D500,MATCH($C$7,$C$51:$C$500,0))/1000000000,"")</f>
        <v>1.9</v>
      </c>
      <c r="E7" s="3">
        <f>IFERROR(INDEX(E51:E500,MATCH($C$7,$C$51:$C$500,0))/1000000000,"")</f>
        <v>1.9</v>
      </c>
      <c r="H7" s="3">
        <f>IFERROR(INDEX(D7:G7,COUNT(D7:G7)),"")</f>
        <v>1.9</v>
      </c>
      <c r="I7" s="3">
        <f t="shared" ref="I7:Q7" si="4">IFERROR(INDEX(I51:I500,MATCH($C$7,$C$51:$C$500,0))/1000000000,"")</f>
        <v>1.9</v>
      </c>
      <c r="J7" s="3">
        <f t="shared" si="4"/>
        <v>1.9</v>
      </c>
      <c r="K7" s="3">
        <f t="shared" si="4"/>
        <v>1.9</v>
      </c>
      <c r="L7" s="3">
        <f t="shared" si="4"/>
        <v>1.9</v>
      </c>
      <c r="M7" s="3">
        <f t="shared" si="4"/>
        <v>1.9</v>
      </c>
      <c r="N7" s="3">
        <f t="shared" si="4"/>
        <v>1.9</v>
      </c>
      <c r="O7" s="3">
        <f t="shared" si="4"/>
        <v>1.9</v>
      </c>
      <c r="P7" s="3">
        <f t="shared" si="4"/>
        <v>1.78</v>
      </c>
      <c r="Q7" s="3">
        <f t="shared" si="4"/>
        <v>0</v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0</v>
      </c>
      <c r="E8" s="2">
        <f>IFERROR(INDEX(E51:E500,MATCH("Free cash flow (Quarter)",$C$51:$C$500,0)),"")</f>
        <v>-1000000000</v>
      </c>
      <c r="H8" s="2">
        <f>IFERROR(INDEX(D8:G8,COUNT(D8:G8)),"")</f>
        <v>-1000000000</v>
      </c>
      <c r="I8" s="2">
        <f t="shared" ref="I8:Q8" si="5">IFERROR(INDEX(I51:I500,MATCH($C$8,$C$51:$C$500,0)),"")</f>
        <v>32000000000</v>
      </c>
      <c r="J8" s="2">
        <f t="shared" si="5"/>
        <v>16000000000</v>
      </c>
      <c r="K8" s="2">
        <f t="shared" si="5"/>
        <v>4000000000</v>
      </c>
      <c r="L8" s="2">
        <f t="shared" si="5"/>
        <v>0</v>
      </c>
      <c r="M8" s="2">
        <f t="shared" si="5"/>
        <v>-4000000000</v>
      </c>
      <c r="N8" s="2">
        <f t="shared" si="5"/>
        <v>-26000000000</v>
      </c>
      <c r="O8" s="2">
        <f t="shared" si="5"/>
        <v>14000000000</v>
      </c>
      <c r="P8" s="2">
        <f t="shared" si="5"/>
        <v>-27000000000</v>
      </c>
      <c r="Q8" s="2">
        <f t="shared" si="5"/>
        <v>-57000000000</v>
      </c>
    </row>
    <row r="9" spans="1:17" ht="15.5" x14ac:dyDescent="0.35">
      <c r="A9" t="s">
        <v>16</v>
      </c>
      <c r="C9" t="s">
        <v>17</v>
      </c>
      <c r="D9" s="3">
        <f>IFERROR(INDEX(D51:D500,MATCH("Free cash flow per share (Quarter)",$C$51:$C$500,0)),"")</f>
        <v>0.26</v>
      </c>
      <c r="E9" s="3">
        <f>IFERROR(INDEX(E51:E500,MATCH("Free cash flow per share (Quarter)",$C$51:$C$500,0)),"")</f>
        <v>-0.53</v>
      </c>
      <c r="H9" s="3">
        <f>IFERROR(INDEX(D9:G9,COUNT(D9:G9)),"")</f>
        <v>-0.53</v>
      </c>
      <c r="I9" s="3">
        <f t="shared" ref="I9:Q9" si="6">IFERROR(INDEX(I51:I500,MATCH($C$9,$C$51:$C$500,0)),"")</f>
        <v>16.850000000000001</v>
      </c>
      <c r="J9" s="3">
        <f t="shared" si="6"/>
        <v>8.68</v>
      </c>
      <c r="K9" s="3">
        <f t="shared" si="6"/>
        <v>2.1800000000000002</v>
      </c>
      <c r="L9" s="3">
        <f t="shared" si="6"/>
        <v>-0.05</v>
      </c>
      <c r="M9" s="3">
        <f t="shared" si="6"/>
        <v>-1.89</v>
      </c>
      <c r="N9" s="3">
        <f t="shared" si="6"/>
        <v>-13.7</v>
      </c>
      <c r="O9" s="3">
        <f t="shared" si="6"/>
        <v>7.19</v>
      </c>
      <c r="P9" s="3">
        <f t="shared" si="6"/>
        <v>-15</v>
      </c>
      <c r="Q9" s="3">
        <f t="shared" si="6"/>
        <v>-477993.42</v>
      </c>
    </row>
    <row r="10" spans="1:17" ht="15.5" x14ac:dyDescent="0.35">
      <c r="C10" t="s">
        <v>18</v>
      </c>
      <c r="D10" s="3">
        <f ca="1">IFERROR(IF(D9=0,"",D2/D9),"")</f>
        <v>311.53846153846155</v>
      </c>
      <c r="E10" s="3">
        <f ca="1">IFERROR(IF(E9=0,"",E2/E9),"")</f>
        <v>-149.0566037735849</v>
      </c>
      <c r="I10" s="3">
        <f t="shared" ref="I10:Q10" ca="1" si="7">IFERROR(IF(I9=0,"",I2/I9),"")</f>
        <v>5.8160237388724028</v>
      </c>
      <c r="J10" s="3">
        <f t="shared" ca="1" si="7"/>
        <v>5.7603686635944706</v>
      </c>
      <c r="K10" s="3">
        <f t="shared" ca="1" si="7"/>
        <v>24.311926605504585</v>
      </c>
      <c r="L10" s="3">
        <f t="shared" ca="1" si="7"/>
        <v>-1840</v>
      </c>
      <c r="M10" s="3">
        <f t="shared" ca="1" si="7"/>
        <v>-203.17460317460319</v>
      </c>
      <c r="N10" s="3">
        <f t="shared" ca="1" si="7"/>
        <v>-15.036496350364965</v>
      </c>
      <c r="O10" s="3">
        <f t="shared" ca="1" si="7"/>
        <v>55.632823365785811</v>
      </c>
      <c r="P10" s="3">
        <f t="shared" ca="1" si="7"/>
        <v>-58.666666666666664</v>
      </c>
      <c r="Q10" s="3" t="str">
        <f t="shared" ca="1" si="7"/>
        <v/>
      </c>
    </row>
    <row r="11" spans="1:17" ht="15.5" x14ac:dyDescent="0.35">
      <c r="B11" t="s">
        <v>19</v>
      </c>
      <c r="C11" t="s">
        <v>20</v>
      </c>
      <c r="D11" s="2">
        <f>IFERROR(INDEX(D51:D500,MATCH($C$11,$C$51:$C$500,0)),"")</f>
        <v>3787980768</v>
      </c>
      <c r="E11" s="2">
        <f>IFERROR(INDEX(E51:E500,MATCH($C$11,$C$51:$C$500,0)),"")</f>
        <v>3642022453</v>
      </c>
      <c r="H11" s="2">
        <f>IFERROR(INDEX(D11:G11,COUNT(D11:G11)),"")</f>
        <v>3642022453</v>
      </c>
      <c r="I11" s="2">
        <f t="shared" ref="I11:Q11" si="8">IFERROR(INDEX(I51:I500,MATCH($C$11,$C$51:$C$500,0)),"")</f>
        <v>5119933923</v>
      </c>
      <c r="J11" s="2">
        <f t="shared" si="8"/>
        <v>4717994526</v>
      </c>
      <c r="K11" s="2">
        <f t="shared" si="8"/>
        <v>3276906966</v>
      </c>
      <c r="L11" s="2">
        <f t="shared" si="8"/>
        <v>4046177106</v>
      </c>
      <c r="M11" s="2">
        <f t="shared" si="8"/>
        <v>5284999361</v>
      </c>
      <c r="N11" s="2">
        <f t="shared" si="8"/>
        <v>7250158753</v>
      </c>
      <c r="O11" s="2">
        <f t="shared" si="8"/>
        <v>17760108313</v>
      </c>
      <c r="P11" s="2">
        <f t="shared" si="8"/>
        <v>33537239740</v>
      </c>
      <c r="Q11" s="2">
        <f t="shared" si="8"/>
        <v>16133505715</v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99000000000</v>
      </c>
      <c r="E12" s="2">
        <f>IFERROR(INDEX(E51:E500,MATCH("Net Debt (Quarter)",$C$51:$C$500,0)),"")</f>
        <v>99000000000</v>
      </c>
      <c r="H12" s="2">
        <f>IFERROR(INDEX(D12:G12,COUNT(D12:G12)),"")</f>
        <v>99000000000</v>
      </c>
      <c r="I12" s="2">
        <f t="shared" ref="I12:Q12" si="9">IFERROR(INDEX(I51:I500,MATCH($C$12,$C$51:$C$500,0)),"")</f>
        <v>99000000000</v>
      </c>
      <c r="J12" s="2">
        <f t="shared" si="9"/>
        <v>133000000000</v>
      </c>
      <c r="K12" s="2">
        <f t="shared" si="9"/>
        <v>150000000000</v>
      </c>
      <c r="L12" s="2">
        <f t="shared" si="9"/>
        <v>154000000000</v>
      </c>
      <c r="M12" s="2">
        <f t="shared" si="9"/>
        <v>154000000000</v>
      </c>
      <c r="N12" s="2">
        <f t="shared" si="9"/>
        <v>171000000000</v>
      </c>
      <c r="O12" s="2">
        <f t="shared" si="9"/>
        <v>167000000000</v>
      </c>
      <c r="P12" s="2">
        <f t="shared" si="9"/>
        <v>173000000000</v>
      </c>
      <c r="Q12" s="2">
        <f t="shared" si="9"/>
        <v>213000000000</v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103000000000</v>
      </c>
      <c r="E13" s="2">
        <f>IFERROR(INDEX(E51:E500,MATCH("Total Debt (Quarter)",$C$51:$C$500,0)),"")</f>
        <v>103000000000</v>
      </c>
      <c r="H13" s="2">
        <f>IFERROR(INDEX(D13:G13,COUNT(D13:G13)),"")</f>
        <v>103000000000</v>
      </c>
      <c r="I13" s="2">
        <f t="shared" ref="I13:Q13" si="10">IFERROR(INDEX(I51:I500,MATCH($C$13,$C$51:$C$500,0)),"")</f>
        <v>104000000000</v>
      </c>
      <c r="J13" s="2">
        <f t="shared" si="10"/>
        <v>138000000000</v>
      </c>
      <c r="K13" s="2">
        <f t="shared" si="10"/>
        <v>153000000000</v>
      </c>
      <c r="L13" s="2">
        <f t="shared" si="10"/>
        <v>158000000000</v>
      </c>
      <c r="M13" s="2">
        <f t="shared" si="10"/>
        <v>159000000000</v>
      </c>
      <c r="N13" s="2">
        <f t="shared" si="10"/>
        <v>178000000000</v>
      </c>
      <c r="O13" s="2">
        <f t="shared" si="10"/>
        <v>185000000000</v>
      </c>
      <c r="P13" s="2">
        <f t="shared" si="10"/>
        <v>207000000000</v>
      </c>
      <c r="Q13" s="2">
        <f t="shared" si="10"/>
        <v>229000000000</v>
      </c>
    </row>
    <row r="14" spans="1:17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Q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</row>
    <row r="15" spans="1:17" ht="15.5" x14ac:dyDescent="0.35">
      <c r="C15" t="s">
        <v>28</v>
      </c>
      <c r="D15" s="2">
        <f>IFERROR(INDEX(D51:D500,MATCH($C$15,$C$51:$C$500,0)),"")</f>
        <v>-3591149024</v>
      </c>
      <c r="E15" s="2">
        <f>IFERROR(INDEX(E51:E500,MATCH($C$15,$C$51:$C$500,0)),"")</f>
        <v>-2921186416</v>
      </c>
      <c r="H15" s="2">
        <f>IFERROR(SUM(D15:G15)*(4/MAX(1,COUNT(D15:G15))),"")</f>
        <v>-13024670880</v>
      </c>
      <c r="I15" s="2">
        <f t="shared" ref="I15:Q15" si="12">IFERROR(INDEX(I51:I500,MATCH($C$15,$C$51:$C$500,0)),"")</f>
        <v>-11658751350</v>
      </c>
      <c r="J15" s="2">
        <f t="shared" si="12"/>
        <v>-18490491583</v>
      </c>
      <c r="K15" s="2">
        <f t="shared" si="12"/>
        <v>-16838218176</v>
      </c>
      <c r="L15" s="2">
        <f t="shared" si="12"/>
        <v>-17502972771</v>
      </c>
      <c r="M15" s="2">
        <f t="shared" si="12"/>
        <v>-12749699544</v>
      </c>
      <c r="N15" s="2">
        <f t="shared" si="12"/>
        <v>-12041398775</v>
      </c>
      <c r="O15" s="2">
        <f t="shared" si="12"/>
        <v>3051749903</v>
      </c>
      <c r="P15" s="2">
        <f t="shared" si="12"/>
        <v>-2249072054</v>
      </c>
      <c r="Q15" s="2">
        <f t="shared" si="12"/>
        <v>-9522566298</v>
      </c>
    </row>
    <row r="16" spans="1:17" ht="15.5" x14ac:dyDescent="0.35">
      <c r="C16" t="s">
        <v>29</v>
      </c>
      <c r="D16" s="2">
        <f>IFERROR(INDEX(D51:D500,MATCH($C$16,$C$51:$C$500,0)),"")</f>
        <v>-3674135676</v>
      </c>
      <c r="E16" s="2">
        <f>IFERROR(INDEX(E51:E500,MATCH($C$16,$C$51:$C$500,0)),"")</f>
        <v>-3425350080</v>
      </c>
      <c r="H16" s="2">
        <f>IFERROR(SUM(D16:G16)*(4/MAX(1,COUNT(D16:G16))),"")</f>
        <v>-14198971512</v>
      </c>
      <c r="I16" s="2">
        <f t="shared" ref="I16:Q16" si="13">IFERROR(INDEX(I51:I500,MATCH($C$16,$C$51:$C$500,0)),"")</f>
        <v>-6727469994</v>
      </c>
      <c r="J16" s="2">
        <f t="shared" si="13"/>
        <v>-18888378347</v>
      </c>
      <c r="K16" s="2">
        <f t="shared" si="13"/>
        <v>-15944051912</v>
      </c>
      <c r="L16" s="2">
        <f t="shared" si="13"/>
        <v>-19070574651</v>
      </c>
      <c r="M16" s="2">
        <f t="shared" si="13"/>
        <v>-17316924350</v>
      </c>
      <c r="N16" s="2">
        <f t="shared" si="13"/>
        <v>-16689743071</v>
      </c>
      <c r="O16" s="2">
        <f t="shared" si="13"/>
        <v>10658359359</v>
      </c>
      <c r="P16" s="2">
        <f t="shared" si="13"/>
        <v>3553052106</v>
      </c>
      <c r="Q16" s="2">
        <f t="shared" si="13"/>
        <v>-9457263268</v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</row>
    <row r="19" spans="1:17" ht="15.5" x14ac:dyDescent="0.35">
      <c r="A19" t="s">
        <v>44</v>
      </c>
      <c r="C19" t="s">
        <v>45</v>
      </c>
    </row>
    <row r="20" spans="1:17" ht="15.5" x14ac:dyDescent="0.35">
      <c r="A20" t="s">
        <v>46</v>
      </c>
      <c r="C20" t="s">
        <v>47</v>
      </c>
      <c r="D20" s="2">
        <f ca="1">IFERROR(D21*D2,"")</f>
        <v>153900000000</v>
      </c>
      <c r="E20" s="2">
        <f ca="1">IFERROR(E21*E2,"")</f>
        <v>150100000000</v>
      </c>
      <c r="H20" s="2">
        <f t="shared" ref="H20:Q20" ca="1" si="14">IFERROR(H21*H2,"")</f>
        <v>150100000000</v>
      </c>
      <c r="I20" s="2">
        <f t="shared" ca="1" si="14"/>
        <v>186200000000</v>
      </c>
      <c r="J20" s="2">
        <f t="shared" ca="1" si="14"/>
        <v>95000000000</v>
      </c>
      <c r="K20" s="2">
        <f t="shared" ca="1" si="14"/>
        <v>100700000000</v>
      </c>
      <c r="L20" s="2">
        <f t="shared" ca="1" si="14"/>
        <v>174800000000</v>
      </c>
      <c r="M20" s="2">
        <f t="shared" ca="1" si="14"/>
        <v>729600000000</v>
      </c>
      <c r="N20" s="2">
        <f t="shared" ca="1" si="14"/>
        <v>391400000000</v>
      </c>
      <c r="O20" s="2">
        <f t="shared" ca="1" si="14"/>
        <v>760000000000</v>
      </c>
      <c r="P20" s="2">
        <f t="shared" ca="1" si="14"/>
        <v>1566400000000</v>
      </c>
      <c r="Q20" s="2" t="str">
        <f t="shared" ca="1" si="14"/>
        <v/>
      </c>
    </row>
    <row r="21" spans="1:17" ht="15.5" x14ac:dyDescent="0.35">
      <c r="C21" t="s">
        <v>12</v>
      </c>
      <c r="D21" s="2">
        <f>IFERROR(INDEX(D51:D500,MATCH($C$7,$C$51:$C$500,0)),"")</f>
        <v>1900000000</v>
      </c>
      <c r="E21" s="2">
        <f>IFERROR(INDEX(E51:E500,MATCH($C$7,$C$51:$C$500,0)),"")</f>
        <v>1900000000</v>
      </c>
      <c r="H21" s="2">
        <f>IFERROR(INDEX(D21:G21,COUNT(D21:G21)),"")</f>
        <v>1900000000</v>
      </c>
      <c r="I21" s="2">
        <f t="shared" ref="I21:Q21" si="15">IFERROR(INDEX(I51:I500,MATCH($C$7,$C$51:$C$500,0)),"")</f>
        <v>1900000000</v>
      </c>
      <c r="J21" s="2">
        <f t="shared" si="15"/>
        <v>1900000000</v>
      </c>
      <c r="K21" s="2">
        <f t="shared" si="15"/>
        <v>1900000000</v>
      </c>
      <c r="L21" s="2">
        <f t="shared" si="15"/>
        <v>1900000000</v>
      </c>
      <c r="M21" s="2">
        <f t="shared" si="15"/>
        <v>1900000000</v>
      </c>
      <c r="N21" s="2">
        <f t="shared" si="15"/>
        <v>1900000000</v>
      </c>
      <c r="O21" s="2">
        <f t="shared" si="15"/>
        <v>1900000000</v>
      </c>
      <c r="P21" s="2">
        <f t="shared" si="15"/>
        <v>1780000000</v>
      </c>
      <c r="Q21" s="2">
        <f t="shared" si="15"/>
        <v>0</v>
      </c>
    </row>
    <row r="23" spans="1:17" ht="15.5" x14ac:dyDescent="0.35">
      <c r="B23" t="s">
        <v>48</v>
      </c>
      <c r="C23" t="s">
        <v>49</v>
      </c>
      <c r="D23" s="3">
        <f>IFERROR(D5/D6*100,"")</f>
        <v>-94.589001493299079</v>
      </c>
      <c r="E23" s="3">
        <f>IFERROR(E5/E6*100,"")</f>
        <v>-41.986078144271097</v>
      </c>
      <c r="H23" s="3">
        <f t="shared" ref="H23:Q23" si="16">IFERROR(H5/H6*100,"")</f>
        <v>-180.94276319981228</v>
      </c>
      <c r="I23" s="3">
        <f t="shared" si="16"/>
        <v>-85.458269102201896</v>
      </c>
      <c r="J23" s="3">
        <f t="shared" si="16"/>
        <v>-91.501302541969764</v>
      </c>
      <c r="K23" s="3">
        <f t="shared" si="16"/>
        <v>-38.52507654979491</v>
      </c>
      <c r="L23" s="3">
        <f t="shared" si="16"/>
        <v>-31.492012341923335</v>
      </c>
      <c r="M23" s="3">
        <f t="shared" si="16"/>
        <v>-19.040439272429786</v>
      </c>
      <c r="N23" s="3">
        <f t="shared" si="16"/>
        <v>-13.42574817852214</v>
      </c>
      <c r="O23" s="3">
        <f t="shared" si="16"/>
        <v>6.4146844564068388</v>
      </c>
      <c r="P23" s="3">
        <f t="shared" si="16"/>
        <v>1.4379426748059358</v>
      </c>
      <c r="Q23" s="3">
        <f t="shared" si="16"/>
        <v>63.440531926994502</v>
      </c>
    </row>
    <row r="24" spans="1:17" ht="15.5" x14ac:dyDescent="0.35">
      <c r="C24" t="s">
        <v>50</v>
      </c>
      <c r="D24" s="4">
        <f>IFERROR(_xlfn.RRI(5,I23,D23),"")</f>
        <v>2.0510105767426401E-2</v>
      </c>
      <c r="E24" s="4">
        <f>IFERROR(_xlfn.RRI(5,J23,E23),"")</f>
        <v>-0.14427226789533865</v>
      </c>
      <c r="H24" s="4">
        <f t="shared" ref="H24:Q24" si="17">IFERROR(_xlfn.RRI(5,M23,H23),"")</f>
        <v>0.56881903788396837</v>
      </c>
      <c r="I24" s="4">
        <f t="shared" si="17"/>
        <v>0.44798185297064408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51</v>
      </c>
      <c r="C25" t="s">
        <v>52</v>
      </c>
      <c r="D25" s="3">
        <f>IFERROR(INDEX(D51:D500,MATCH($A$25,$C$51:$C$500,0)),"")</f>
        <v>-1.9</v>
      </c>
      <c r="E25" s="3">
        <f>IFERROR(INDEX(E51:E500,MATCH($A$25,$C$51:$C$500,0)),"")</f>
        <v>-1.64</v>
      </c>
      <c r="H25" s="3">
        <f>IFERROR(INDEX(D25:G25,COUNT(D25:G25)),"")</f>
        <v>-1.64</v>
      </c>
      <c r="I25" s="3">
        <f t="shared" ref="I25:Q25" si="18">IFERROR(INDEX(I51:I500,MATCH($C$25,$C$51:$C$500,0)),"")</f>
        <v>-4.7699999999999996</v>
      </c>
      <c r="J25" s="3">
        <f t="shared" si="18"/>
        <v>-9.77</v>
      </c>
      <c r="K25" s="3">
        <f t="shared" si="18"/>
        <v>-8.57</v>
      </c>
      <c r="L25" s="3">
        <f t="shared" si="18"/>
        <v>-9.52</v>
      </c>
      <c r="M25" s="3">
        <f t="shared" si="18"/>
        <v>-7.49</v>
      </c>
      <c r="N25" s="3">
        <f t="shared" si="18"/>
        <v>-6.83</v>
      </c>
      <c r="O25" s="3">
        <f t="shared" si="18"/>
        <v>3.07</v>
      </c>
      <c r="P25" s="3">
        <f t="shared" si="18"/>
        <v>0.11</v>
      </c>
      <c r="Q25" s="3">
        <f t="shared" si="18"/>
        <v>34105.58</v>
      </c>
    </row>
    <row r="26" spans="1:17" ht="15.5" x14ac:dyDescent="0.35">
      <c r="C26" t="s">
        <v>53</v>
      </c>
      <c r="D26" s="4">
        <f>IFERROR(_xlfn.RRI(5,I25,D25),"")</f>
        <v>-0.16814612429300346</v>
      </c>
      <c r="E26" s="4">
        <f>IFERROR(_xlfn.RRI(5,J25,E25),"")</f>
        <v>-0.30017434891735106</v>
      </c>
      <c r="H26" s="4">
        <f t="shared" ref="H26:Q26" si="19">IFERROR(_xlfn.RRI(5,M25,H25),"")</f>
        <v>-0.26197273538300292</v>
      </c>
      <c r="I26" s="4">
        <f t="shared" si="19"/>
        <v>-6.9278952861978826E-2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54</v>
      </c>
      <c r="D27" s="3">
        <f>IFERROR(D4/D21,"")</f>
        <v>8.1901642642105266</v>
      </c>
      <c r="E27" s="3">
        <f>IFERROR(E4/E21,"")</f>
        <v>7.1156187005263156</v>
      </c>
      <c r="H27" s="3">
        <f t="shared" ref="H27:Q27" si="20">IFERROR(H4/H21,"")</f>
        <v>30.611565929473684</v>
      </c>
      <c r="I27" s="3">
        <f t="shared" si="20"/>
        <v>31.79043681894737</v>
      </c>
      <c r="J27" s="3">
        <f t="shared" si="20"/>
        <v>33.29678788157895</v>
      </c>
      <c r="K27" s="3">
        <f t="shared" si="20"/>
        <v>36.49409914157895</v>
      </c>
      <c r="L27" s="3">
        <f t="shared" si="20"/>
        <v>37.122838679473688</v>
      </c>
      <c r="M27" s="3">
        <f t="shared" si="20"/>
        <v>44.545842469999997</v>
      </c>
      <c r="N27" s="3">
        <f t="shared" si="20"/>
        <v>46.884467564736845</v>
      </c>
      <c r="O27" s="3">
        <f t="shared" si="20"/>
        <v>82.649579346842103</v>
      </c>
      <c r="P27" s="3">
        <f t="shared" si="20"/>
        <v>82.623144687640448</v>
      </c>
      <c r="Q27" s="3" t="str">
        <f t="shared" si="20"/>
        <v/>
      </c>
    </row>
    <row r="28" spans="1:17" ht="15.5" x14ac:dyDescent="0.35">
      <c r="C28" t="s">
        <v>55</v>
      </c>
      <c r="D28" s="4">
        <f>IFERROR(_xlfn.RRI(5,I27,D27),"")</f>
        <v>-0.23757132224811184</v>
      </c>
      <c r="E28" s="4">
        <f>IFERROR(_xlfn.RRI(5,J27,E27),"")</f>
        <v>-0.2655502866307452</v>
      </c>
      <c r="H28" s="4">
        <f t="shared" ref="H28:Q28" si="21">IFERROR(_xlfn.RRI(5,M27,H27),"")</f>
        <v>-7.2282660395322829E-2</v>
      </c>
      <c r="I28" s="4">
        <f t="shared" si="21"/>
        <v>-7.4761914263406726E-2</v>
      </c>
      <c r="J28" s="4">
        <f t="shared" si="21"/>
        <v>-0.16625673560542353</v>
      </c>
      <c r="K28" s="4">
        <f t="shared" si="21"/>
        <v>-0.15077223365740977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56</v>
      </c>
      <c r="H29" s="4">
        <f t="shared" ref="H29:Q29" si="22">IFERROR(((H25-I25)/I25)*100%,"")</f>
        <v>-0.65618448637316562</v>
      </c>
      <c r="I29" s="4">
        <f t="shared" si="22"/>
        <v>-0.51177072671443191</v>
      </c>
      <c r="J29" s="4">
        <f t="shared" si="22"/>
        <v>0.14002333722287039</v>
      </c>
      <c r="K29" s="4">
        <f t="shared" si="22"/>
        <v>-9.9789915966386478E-2</v>
      </c>
      <c r="L29" s="4">
        <f t="shared" si="22"/>
        <v>0.27102803738317749</v>
      </c>
      <c r="M29" s="4">
        <f t="shared" si="22"/>
        <v>9.6632503660322125E-2</v>
      </c>
      <c r="N29" s="4">
        <f t="shared" si="22"/>
        <v>-3.224755700325733</v>
      </c>
      <c r="O29" s="4">
        <f t="shared" si="22"/>
        <v>26.90909090909091</v>
      </c>
      <c r="P29" s="4">
        <f t="shared" si="22"/>
        <v>-0.9999967747213212</v>
      </c>
      <c r="Q29" s="4" t="str">
        <f t="shared" si="22"/>
        <v/>
      </c>
    </row>
    <row r="30" spans="1:17" ht="15.5" x14ac:dyDescent="0.35">
      <c r="C30" t="s">
        <v>57</v>
      </c>
      <c r="H30" s="4">
        <f t="shared" ref="H30:Q30" si="23">IFERROR(((H27-I27)/I27)*100%,"")</f>
        <v>-3.7082563419545987E-2</v>
      </c>
      <c r="I30" s="4">
        <f t="shared" si="23"/>
        <v>-4.5240131510251504E-2</v>
      </c>
      <c r="J30" s="4">
        <f t="shared" si="23"/>
        <v>-8.7611732724132252E-2</v>
      </c>
      <c r="K30" s="4">
        <f t="shared" si="23"/>
        <v>-1.6936731140724609E-2</v>
      </c>
      <c r="L30" s="4">
        <f t="shared" si="23"/>
        <v>-0.16663740944007135</v>
      </c>
      <c r="M30" s="4">
        <f t="shared" si="23"/>
        <v>-4.9880594068978941E-2</v>
      </c>
      <c r="N30" s="4">
        <f t="shared" si="23"/>
        <v>-0.43273192755181011</v>
      </c>
      <c r="O30" s="4">
        <f t="shared" si="23"/>
        <v>3.1994254517414241E-4</v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3.28</v>
      </c>
      <c r="E32" s="3">
        <f>IFERROR(INDEX(E51:E500,MATCH($A$32,$C$51:$C$500,0)),"")</f>
        <v>5.18</v>
      </c>
      <c r="H32" s="3">
        <f>IFERROR(INDEX(D32:G32,COUNT(D32:G32)),"")</f>
        <v>5.18</v>
      </c>
      <c r="I32" s="3">
        <f t="shared" ref="I32:Q32" si="24">IFERROR(INDEX(I51:I500,MATCH($C$32,$C$51:$C$500,0)),"")</f>
        <v>6.83</v>
      </c>
      <c r="J32" s="3">
        <f t="shared" si="24"/>
        <v>11.63</v>
      </c>
      <c r="K32" s="3">
        <f t="shared" si="24"/>
        <v>21.21</v>
      </c>
      <c r="L32" s="3">
        <f t="shared" si="24"/>
        <v>28.96</v>
      </c>
      <c r="M32" s="3">
        <f t="shared" si="24"/>
        <v>37.82</v>
      </c>
      <c r="N32" s="3">
        <f t="shared" si="24"/>
        <v>44.1</v>
      </c>
      <c r="O32" s="3">
        <f t="shared" si="24"/>
        <v>49.75</v>
      </c>
      <c r="P32" s="3">
        <f t="shared" si="24"/>
        <v>44.13</v>
      </c>
      <c r="Q32" s="3">
        <f t="shared" si="24"/>
        <v>81879.94</v>
      </c>
    </row>
    <row r="33" spans="1:17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24.09</v>
      </c>
      <c r="E33" s="3">
        <f>IFERROR(INDEX(E51:E500,MATCH($A$33,$C$51:$C$500,0)),"")</f>
        <v>18.34</v>
      </c>
      <c r="H33" s="3">
        <f>IFERROR(INDEX(D33:G33,COUNT(D33:G33)),"")</f>
        <v>18.34</v>
      </c>
      <c r="I33" s="3">
        <f t="shared" ref="I33:Q33" si="25">IFERROR(INDEX(I51:I500,MATCH($C$33,$C$51:$C$500,0)),"")</f>
        <v>14.35</v>
      </c>
      <c r="J33" s="3">
        <f t="shared" si="25"/>
        <v>4.3</v>
      </c>
      <c r="K33" s="3">
        <f t="shared" si="25"/>
        <v>2.5</v>
      </c>
      <c r="L33" s="3">
        <f t="shared" si="25"/>
        <v>3.18</v>
      </c>
      <c r="M33" s="3">
        <f t="shared" si="25"/>
        <v>10.15</v>
      </c>
      <c r="N33" s="3">
        <f t="shared" si="25"/>
        <v>4.67</v>
      </c>
      <c r="O33" s="3">
        <f t="shared" si="25"/>
        <v>8.0399999999999991</v>
      </c>
      <c r="P33" s="3">
        <f t="shared" si="25"/>
        <v>19.940000000000001</v>
      </c>
      <c r="Q33" s="3">
        <f t="shared" si="25"/>
        <v>0</v>
      </c>
    </row>
    <row r="34" spans="1:17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-41.58</v>
      </c>
      <c r="E34" s="3">
        <f>IFERROR(INDEX(E51:E500,MATCH($A$34,$C$51:$C$500,0)),"")</f>
        <v>-57.93</v>
      </c>
      <c r="H34" s="3">
        <f>IFERROR(INDEX(D34:G34,COUNT(D34:G34)),"")</f>
        <v>-57.93</v>
      </c>
      <c r="I34" s="3">
        <f t="shared" ref="I34:Q34" si="26">IFERROR(INDEX(I51:I500,MATCH($C$34,$C$51:$C$500,0)),"")</f>
        <v>-20.55</v>
      </c>
      <c r="J34" s="3">
        <f t="shared" si="26"/>
        <v>-5.12</v>
      </c>
      <c r="K34" s="3">
        <f t="shared" si="26"/>
        <v>-6.18</v>
      </c>
      <c r="L34" s="3">
        <f t="shared" si="26"/>
        <v>-9.66</v>
      </c>
      <c r="M34" s="3">
        <f t="shared" si="26"/>
        <v>-51.27</v>
      </c>
      <c r="N34" s="3">
        <f t="shared" si="26"/>
        <v>-30.16</v>
      </c>
      <c r="O34" s="3">
        <f t="shared" si="26"/>
        <v>130.29</v>
      </c>
      <c r="P34" s="3">
        <f t="shared" si="26"/>
        <v>8000</v>
      </c>
      <c r="Q34" s="3">
        <f t="shared" si="26"/>
        <v>0</v>
      </c>
    </row>
    <row r="35" spans="1:17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9.64</v>
      </c>
      <c r="E35" s="3">
        <f>IFERROR(INDEX(E51:E500,MATCH($A$35,$C$51:$C$500,0)),"")</f>
        <v>13.35</v>
      </c>
      <c r="H35" s="3">
        <f>IFERROR(INDEX(D35:G35,COUNT(D35:G35)),"")</f>
        <v>13.35</v>
      </c>
      <c r="I35" s="3">
        <f t="shared" ref="I35:Q35" si="27">IFERROR(INDEX(I51:I500,MATCH($C$35,$C$51:$C$500,0)),"")</f>
        <v>3.08</v>
      </c>
      <c r="J35" s="3">
        <f t="shared" si="27"/>
        <v>1.5</v>
      </c>
      <c r="K35" s="3">
        <f t="shared" si="27"/>
        <v>1.45</v>
      </c>
      <c r="L35" s="3">
        <f t="shared" si="27"/>
        <v>2.48</v>
      </c>
      <c r="M35" s="3">
        <f t="shared" si="27"/>
        <v>8.6199999999999992</v>
      </c>
      <c r="N35" s="3">
        <f t="shared" si="27"/>
        <v>4.3899999999999997</v>
      </c>
      <c r="O35" s="3">
        <f t="shared" si="27"/>
        <v>4.84</v>
      </c>
      <c r="P35" s="3">
        <f t="shared" si="27"/>
        <v>10.64</v>
      </c>
      <c r="Q35" s="3">
        <f t="shared" si="27"/>
        <v>0</v>
      </c>
    </row>
    <row r="36" spans="1:17" ht="15.5" x14ac:dyDescent="0.35">
      <c r="B36" t="s">
        <v>70</v>
      </c>
      <c r="C36" t="s">
        <v>71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72</v>
      </c>
      <c r="C37" t="s">
        <v>73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</row>
    <row r="51" spans="2:17" ht="15.5" x14ac:dyDescent="0.35">
      <c r="B51" t="s">
        <v>79</v>
      </c>
      <c r="C51" t="s">
        <v>6</v>
      </c>
      <c r="D51" s="5">
        <v>15561312102</v>
      </c>
      <c r="E51" s="5">
        <v>13519675531</v>
      </c>
      <c r="F51" s="5">
        <v>15881650690</v>
      </c>
      <c r="G51" s="5">
        <v>15722618623</v>
      </c>
      <c r="I51" s="5">
        <v>60401829956</v>
      </c>
      <c r="J51" s="5">
        <v>63263896975</v>
      </c>
      <c r="K51" s="5">
        <v>69338788369</v>
      </c>
      <c r="L51" s="5">
        <v>70533393491</v>
      </c>
      <c r="M51" s="5">
        <v>84637100693</v>
      </c>
      <c r="N51" s="5">
        <v>89080488373</v>
      </c>
      <c r="O51" s="5">
        <v>157034200759</v>
      </c>
      <c r="P51" s="5">
        <v>147069197544</v>
      </c>
      <c r="Q51" s="5">
        <v>116108773185</v>
      </c>
    </row>
    <row r="52" spans="2:17" ht="15.5" x14ac:dyDescent="0.35">
      <c r="C52" t="s">
        <v>80</v>
      </c>
      <c r="D52" s="5">
        <v>-7529565171</v>
      </c>
      <c r="E52" s="5">
        <v>-7134777293</v>
      </c>
      <c r="F52" s="5">
        <v>-7592426588</v>
      </c>
      <c r="G52" s="5">
        <v>-7383280132</v>
      </c>
      <c r="I52" s="5">
        <v>-30314278951</v>
      </c>
      <c r="J52" s="5">
        <v>-30884857408</v>
      </c>
      <c r="K52" s="5">
        <v>-31932097727</v>
      </c>
      <c r="L52" s="5">
        <v>-35621776320</v>
      </c>
      <c r="M52" s="5">
        <v>-41436218772</v>
      </c>
      <c r="N52" s="5">
        <v>-39742299497</v>
      </c>
      <c r="O52" s="5">
        <v>-61241021415</v>
      </c>
      <c r="P52" s="5">
        <v>-62958294695</v>
      </c>
      <c r="Q52" s="5">
        <v>-52614159677</v>
      </c>
    </row>
    <row r="53" spans="2:17" ht="15.5" x14ac:dyDescent="0.35">
      <c r="C53" t="s">
        <v>81</v>
      </c>
      <c r="D53" s="5">
        <v>8031746931</v>
      </c>
      <c r="E53" s="5">
        <v>6384898238</v>
      </c>
      <c r="F53" s="5">
        <v>8289224102</v>
      </c>
      <c r="G53" s="5">
        <v>8339338491</v>
      </c>
      <c r="I53" s="5">
        <v>30087551005</v>
      </c>
      <c r="J53" s="5">
        <v>32379039567</v>
      </c>
      <c r="K53" s="5">
        <v>37406690642</v>
      </c>
      <c r="L53" s="5">
        <v>34911617171</v>
      </c>
      <c r="M53" s="5">
        <v>43200881921</v>
      </c>
      <c r="N53" s="5">
        <v>49338188876</v>
      </c>
      <c r="O53" s="5">
        <v>95793179344</v>
      </c>
      <c r="P53" s="5">
        <v>84110902849</v>
      </c>
      <c r="Q53" s="5">
        <v>63494613508</v>
      </c>
    </row>
    <row r="54" spans="2:17" ht="15.5" x14ac:dyDescent="0.35">
      <c r="C54" t="s">
        <v>82</v>
      </c>
      <c r="D54" s="5">
        <v>-7657130479</v>
      </c>
      <c r="E54" s="5">
        <v>-7468954459</v>
      </c>
      <c r="F54" s="5">
        <v>-8185135520</v>
      </c>
      <c r="G54" s="5">
        <v>-7967529209</v>
      </c>
      <c r="I54" s="5">
        <v>-31680797167</v>
      </c>
      <c r="J54" s="5">
        <v>-31832850994</v>
      </c>
      <c r="K54" s="5">
        <v>-38135853387</v>
      </c>
      <c r="L54" s="5">
        <v>-39936450043</v>
      </c>
      <c r="M54" s="5">
        <v>-46232676719</v>
      </c>
      <c r="N54" s="5">
        <v>-44211840891</v>
      </c>
      <c r="O54" s="5">
        <v>-64278833790</v>
      </c>
      <c r="P54" s="5">
        <v>-59067494376</v>
      </c>
      <c r="Q54" s="5">
        <v>-47167222642</v>
      </c>
    </row>
    <row r="55" spans="2:17" ht="15.5" x14ac:dyDescent="0.35">
      <c r="C55" t="s">
        <v>84</v>
      </c>
      <c r="D55" s="5">
        <v>-664836709</v>
      </c>
      <c r="E55" s="5">
        <v>-487532097</v>
      </c>
      <c r="F55" s="5">
        <v>-514521005</v>
      </c>
      <c r="G55" s="5">
        <v>-435444940</v>
      </c>
      <c r="I55" s="5">
        <v>-1903032383</v>
      </c>
      <c r="J55" s="5">
        <v>-1874614200</v>
      </c>
      <c r="K55" s="5">
        <v>-3690515359</v>
      </c>
      <c r="L55" s="5">
        <v>-4484742818</v>
      </c>
      <c r="M55" s="5">
        <v>-3288514413</v>
      </c>
      <c r="N55" s="5">
        <v>-3125651670</v>
      </c>
      <c r="O55" s="5">
        <v>-5267279994</v>
      </c>
      <c r="P55" s="5">
        <v>-4871951911</v>
      </c>
      <c r="Q55" s="5">
        <v>-3264122969</v>
      </c>
    </row>
    <row r="56" spans="2:17" ht="15.5" x14ac:dyDescent="0.35">
      <c r="C56" t="s">
        <v>83</v>
      </c>
      <c r="D56" s="5">
        <v>-6992293770</v>
      </c>
      <c r="E56" s="5">
        <v>-6981422362</v>
      </c>
      <c r="F56" s="5">
        <v>-7670614515</v>
      </c>
      <c r="G56" s="5">
        <v>-7532084269</v>
      </c>
      <c r="I56" s="5">
        <v>-29777764784</v>
      </c>
      <c r="J56" s="5">
        <v>-29958236794</v>
      </c>
      <c r="K56" s="5">
        <v>-34445338028</v>
      </c>
      <c r="L56" s="5">
        <v>-35451707225</v>
      </c>
      <c r="M56" s="5">
        <v>-42944162306</v>
      </c>
      <c r="N56" s="5">
        <v>-41086189221</v>
      </c>
      <c r="O56" s="5">
        <v>-59011553796</v>
      </c>
      <c r="P56" s="5">
        <v>-54195542465</v>
      </c>
      <c r="Q56" s="5">
        <v>-43903099673</v>
      </c>
    </row>
    <row r="57" spans="2:17" ht="15.5" x14ac:dyDescent="0.35">
      <c r="C57" t="s">
        <v>86</v>
      </c>
      <c r="D57" s="5">
        <v>374616452</v>
      </c>
      <c r="E57" s="5">
        <v>-1084056221</v>
      </c>
      <c r="F57" s="5">
        <v>104088582</v>
      </c>
      <c r="G57" s="5">
        <v>371809282</v>
      </c>
      <c r="I57" s="5">
        <v>-1593246162</v>
      </c>
      <c r="J57" s="5">
        <v>546188573</v>
      </c>
      <c r="K57" s="5">
        <v>-729162745</v>
      </c>
      <c r="L57" s="5">
        <v>-5024832872</v>
      </c>
      <c r="M57" s="5">
        <v>-3031794798</v>
      </c>
      <c r="N57" s="5">
        <v>5126347985</v>
      </c>
      <c r="O57" s="5">
        <v>31514345554</v>
      </c>
      <c r="P57" s="5">
        <v>25043408473</v>
      </c>
      <c r="Q57" s="5">
        <v>16327390866</v>
      </c>
    </row>
    <row r="58" spans="2:17" ht="15.5" x14ac:dyDescent="0.35">
      <c r="C58" t="s">
        <v>87</v>
      </c>
      <c r="D58" s="5">
        <v>-4048752128</v>
      </c>
      <c r="E58" s="5">
        <v>-2341293859</v>
      </c>
      <c r="F58" s="5">
        <v>-3464172816</v>
      </c>
      <c r="G58" s="5">
        <v>-3295429413</v>
      </c>
      <c r="I58" s="5">
        <v>-5134223832</v>
      </c>
      <c r="J58" s="5">
        <v>-19434566920</v>
      </c>
      <c r="K58" s="5">
        <v>-15214889167</v>
      </c>
      <c r="L58" s="5">
        <v>-14045741779</v>
      </c>
      <c r="M58" s="5">
        <v>-14285129552</v>
      </c>
      <c r="N58" s="5">
        <v>-21816091056</v>
      </c>
      <c r="O58" s="5">
        <v>-20855986195</v>
      </c>
      <c r="P58" s="5">
        <v>-21490356367</v>
      </c>
      <c r="Q58" s="5">
        <v>-25784654134</v>
      </c>
    </row>
    <row r="59" spans="2:17" ht="15.5" x14ac:dyDescent="0.35">
      <c r="C59" t="s">
        <v>85</v>
      </c>
      <c r="D59" s="5">
        <v>-19115167</v>
      </c>
      <c r="E59" s="5">
        <v>-45458946</v>
      </c>
      <c r="F59" s="5">
        <v>-58152177</v>
      </c>
      <c r="G59" s="5">
        <v>-22617181</v>
      </c>
      <c r="I59" s="5">
        <v>-126072330</v>
      </c>
      <c r="J59" s="5">
        <v>-121935080</v>
      </c>
      <c r="K59" s="5">
        <v>-104619889</v>
      </c>
      <c r="L59" s="5">
        <v>-199344454</v>
      </c>
      <c r="M59" s="5">
        <v>-788491646</v>
      </c>
      <c r="N59" s="5">
        <v>-1387001760</v>
      </c>
      <c r="O59" s="5">
        <v>1123895795</v>
      </c>
      <c r="P59" s="5">
        <v>516147605</v>
      </c>
      <c r="Q59" s="5">
        <v>-880303083</v>
      </c>
    </row>
    <row r="60" spans="2:17" ht="15.5" x14ac:dyDescent="0.35">
      <c r="C60" t="s">
        <v>94</v>
      </c>
      <c r="D60" s="5">
        <v>-4048752128</v>
      </c>
      <c r="E60" s="5">
        <v>-2341293859</v>
      </c>
      <c r="F60" s="5">
        <v>-3464172816</v>
      </c>
      <c r="G60" s="5">
        <v>-3295429413</v>
      </c>
      <c r="I60" s="5">
        <v>-5134223832</v>
      </c>
      <c r="J60" s="5">
        <v>-19434566920</v>
      </c>
      <c r="K60" s="5">
        <v>-15214889167</v>
      </c>
      <c r="L60" s="5">
        <v>-14045741779</v>
      </c>
      <c r="M60" s="5">
        <v>-14285129552</v>
      </c>
      <c r="N60" s="5">
        <v>-21816091056</v>
      </c>
      <c r="O60" s="5">
        <v>-20855986195</v>
      </c>
      <c r="P60" s="5">
        <v>-21490356367</v>
      </c>
      <c r="Q60" s="5">
        <v>-25784654134</v>
      </c>
    </row>
    <row r="61" spans="2:17" ht="15.5" x14ac:dyDescent="0.35">
      <c r="C61" t="s">
        <v>29</v>
      </c>
      <c r="D61" s="5">
        <v>-3674135676</v>
      </c>
      <c r="E61" s="5">
        <v>-3425350080</v>
      </c>
      <c r="F61" s="5">
        <v>-3360084234</v>
      </c>
      <c r="G61" s="5">
        <v>-2923620131</v>
      </c>
      <c r="I61" s="5">
        <v>-6727469994</v>
      </c>
      <c r="J61" s="5">
        <v>-18888378347</v>
      </c>
      <c r="K61" s="5">
        <v>-15944051912</v>
      </c>
      <c r="L61" s="5">
        <v>-19070574651</v>
      </c>
      <c r="M61" s="5">
        <v>-17316924350</v>
      </c>
      <c r="N61" s="5">
        <v>-16689743071</v>
      </c>
      <c r="O61" s="5">
        <v>10658359359</v>
      </c>
      <c r="P61" s="5">
        <v>3553052106</v>
      </c>
      <c r="Q61" s="5">
        <v>-9457263268</v>
      </c>
    </row>
    <row r="62" spans="2:17" ht="15.5" x14ac:dyDescent="0.35">
      <c r="C62" t="s">
        <v>28</v>
      </c>
      <c r="D62" s="5">
        <v>-3591149024</v>
      </c>
      <c r="E62" s="5">
        <v>-2921186416</v>
      </c>
      <c r="F62" s="5">
        <v>-5747729106</v>
      </c>
      <c r="G62" s="5">
        <v>-2639366673</v>
      </c>
      <c r="I62" s="5">
        <v>-11658751350</v>
      </c>
      <c r="J62" s="5">
        <v>-18490491583</v>
      </c>
      <c r="K62" s="5">
        <v>-16838218176</v>
      </c>
      <c r="L62" s="5">
        <v>-17502972771</v>
      </c>
      <c r="M62" s="5">
        <v>-12749699544</v>
      </c>
      <c r="N62" s="5">
        <v>-12041398775</v>
      </c>
      <c r="O62" s="5">
        <v>3051749903</v>
      </c>
      <c r="P62" s="5">
        <v>-2249072054</v>
      </c>
      <c r="Q62" s="5">
        <v>-9522566298</v>
      </c>
    </row>
    <row r="63" spans="2:17" ht="15.5" x14ac:dyDescent="0.35">
      <c r="C63" t="s">
        <v>321</v>
      </c>
      <c r="D63" s="5">
        <v>-78498580</v>
      </c>
      <c r="E63" s="5">
        <v>-88023100</v>
      </c>
      <c r="F63" s="5">
        <v>-105671702</v>
      </c>
      <c r="G63" s="5">
        <v>-17777814</v>
      </c>
      <c r="I63" s="5">
        <v>-169362861</v>
      </c>
      <c r="J63" s="5">
        <v>-738140788</v>
      </c>
      <c r="K63" s="5">
        <v>-151037691</v>
      </c>
      <c r="L63" s="5">
        <v>-3562151</v>
      </c>
      <c r="N63" s="5">
        <v>-270338957</v>
      </c>
      <c r="O63" s="5">
        <v>-4009547858</v>
      </c>
      <c r="P63" s="5">
        <v>-2771419465</v>
      </c>
      <c r="Q63" s="5">
        <v>-1371237639</v>
      </c>
    </row>
    <row r="64" spans="2:17" ht="15.5" x14ac:dyDescent="0.35">
      <c r="C64" t="s">
        <v>322</v>
      </c>
      <c r="D64" s="5">
        <v>119991906</v>
      </c>
      <c r="E64" s="5">
        <v>340104932</v>
      </c>
      <c r="F64" s="5">
        <v>-1088150734</v>
      </c>
      <c r="G64" s="5">
        <v>159904543</v>
      </c>
      <c r="I64" s="5">
        <v>-2296277817</v>
      </c>
      <c r="J64" s="5">
        <v>937084170</v>
      </c>
      <c r="K64" s="5">
        <v>-296045441</v>
      </c>
      <c r="L64" s="5">
        <v>787363091</v>
      </c>
      <c r="M64" s="5">
        <v>2283612403</v>
      </c>
      <c r="N64" s="5">
        <v>2594511105</v>
      </c>
      <c r="O64" s="5">
        <v>206243130</v>
      </c>
      <c r="P64" s="5">
        <v>-129642615</v>
      </c>
      <c r="Q64" s="5">
        <v>1338586124</v>
      </c>
    </row>
    <row r="65" spans="2:17" ht="15.5" x14ac:dyDescent="0.35">
      <c r="C65" t="s">
        <v>2366</v>
      </c>
      <c r="D65" s="5">
        <v>-3632642350</v>
      </c>
      <c r="E65" s="5">
        <v>-3173268248</v>
      </c>
      <c r="F65" s="5">
        <v>-4553906670</v>
      </c>
      <c r="G65" s="5">
        <v>-2781493402</v>
      </c>
      <c r="I65" s="5">
        <v>-9193110672</v>
      </c>
      <c r="J65" s="5">
        <v>-18689434965</v>
      </c>
      <c r="K65" s="5">
        <v>-16391135044</v>
      </c>
      <c r="L65" s="5">
        <v>-18286773711</v>
      </c>
      <c r="M65" s="5">
        <v>-15033311947</v>
      </c>
      <c r="N65" s="5">
        <v>-14365570923</v>
      </c>
      <c r="O65" s="5">
        <v>6855054631</v>
      </c>
      <c r="P65" s="5">
        <v>651990026</v>
      </c>
      <c r="Q65" s="5">
        <v>-9489914783</v>
      </c>
    </row>
    <row r="66" spans="2:17" ht="15.5" x14ac:dyDescent="0.35">
      <c r="C66" t="s">
        <v>323</v>
      </c>
      <c r="D66" s="5">
        <v>-3591149024</v>
      </c>
      <c r="E66" s="5">
        <v>-2921186416</v>
      </c>
      <c r="F66" s="5">
        <v>-5747729106</v>
      </c>
      <c r="G66" s="5">
        <v>-2639366673</v>
      </c>
      <c r="I66" s="5">
        <v>-11658751350</v>
      </c>
      <c r="J66" s="5">
        <v>-18490491583</v>
      </c>
      <c r="K66" s="5">
        <v>-16838218176</v>
      </c>
      <c r="L66" s="5">
        <v>-17502972771</v>
      </c>
      <c r="M66" s="5">
        <v>-12749699544</v>
      </c>
      <c r="N66" s="5">
        <v>-12041398775</v>
      </c>
      <c r="O66" s="5">
        <v>3051749903</v>
      </c>
      <c r="P66" s="5">
        <v>-2249072054</v>
      </c>
      <c r="Q66" s="5">
        <v>-9522566298</v>
      </c>
    </row>
    <row r="67" spans="2:17" ht="15.5" x14ac:dyDescent="0.35">
      <c r="C67" t="s">
        <v>461</v>
      </c>
      <c r="Q67" s="5">
        <v>12629376132</v>
      </c>
    </row>
    <row r="68" spans="2:17" ht="15.5" x14ac:dyDescent="0.35">
      <c r="C68" t="s">
        <v>97</v>
      </c>
      <c r="D68" s="5">
        <v>-3632642350</v>
      </c>
      <c r="E68" s="5">
        <v>-3173268248</v>
      </c>
      <c r="F68" s="5">
        <v>-4553906670</v>
      </c>
      <c r="G68" s="5">
        <v>-2781493402</v>
      </c>
      <c r="I68" s="5">
        <v>-9193110672</v>
      </c>
      <c r="J68" s="5">
        <v>-18689434965</v>
      </c>
      <c r="K68" s="5">
        <v>-16391135044</v>
      </c>
      <c r="L68" s="5">
        <v>-18286773711</v>
      </c>
      <c r="M68" s="5">
        <v>-15033311947</v>
      </c>
      <c r="N68" s="5">
        <v>-14365570923</v>
      </c>
      <c r="O68" s="5">
        <v>6855054631</v>
      </c>
      <c r="P68" s="5">
        <v>651990026</v>
      </c>
      <c r="Q68" s="5">
        <v>3139461349</v>
      </c>
    </row>
    <row r="69" spans="2:17" ht="15.5" x14ac:dyDescent="0.35">
      <c r="C69" t="s">
        <v>98</v>
      </c>
      <c r="D69" s="5">
        <v>-10009127</v>
      </c>
      <c r="E69" s="5">
        <v>-10009126</v>
      </c>
      <c r="F69" s="5">
        <v>-316024636</v>
      </c>
      <c r="G69" s="5">
        <v>91996042</v>
      </c>
      <c r="I69" s="5">
        <v>-40036506</v>
      </c>
      <c r="J69" s="5">
        <v>367984084</v>
      </c>
      <c r="K69" s="5">
        <v>1565563724</v>
      </c>
      <c r="L69" s="5">
        <v>1385035782</v>
      </c>
      <c r="M69" s="5">
        <v>928192560</v>
      </c>
      <c r="N69" s="5">
        <v>1986897830</v>
      </c>
      <c r="O69" s="5">
        <v>314444229</v>
      </c>
      <c r="P69" s="5">
        <v>960790334</v>
      </c>
      <c r="Q69" s="5">
        <v>491557368</v>
      </c>
    </row>
    <row r="70" spans="2:17" ht="15.5" x14ac:dyDescent="0.35">
      <c r="C70" t="s">
        <v>324</v>
      </c>
      <c r="D70" s="5">
        <v>-10009127</v>
      </c>
      <c r="E70" s="5">
        <v>-10009126</v>
      </c>
      <c r="F70" s="5">
        <v>-316024636</v>
      </c>
      <c r="G70" s="5">
        <v>91996042</v>
      </c>
      <c r="I70" s="5">
        <v>-40036506</v>
      </c>
      <c r="J70" s="5">
        <v>367984084</v>
      </c>
      <c r="K70" s="5">
        <v>1565563724</v>
      </c>
      <c r="L70" s="5">
        <v>1385035782</v>
      </c>
      <c r="M70" s="5">
        <v>928192560</v>
      </c>
      <c r="N70" s="5">
        <v>1986897830</v>
      </c>
      <c r="O70" s="5">
        <v>314444229</v>
      </c>
      <c r="P70" s="5">
        <v>960790334</v>
      </c>
      <c r="Q70" s="5">
        <v>491557368</v>
      </c>
    </row>
    <row r="71" spans="2:17" ht="15.5" x14ac:dyDescent="0.35">
      <c r="C71" t="s">
        <v>99</v>
      </c>
      <c r="D71" s="5">
        <v>-3642651477</v>
      </c>
      <c r="E71" s="5">
        <v>-3183277374</v>
      </c>
      <c r="F71" s="5">
        <v>-4869931306</v>
      </c>
      <c r="G71" s="5">
        <v>-2689497360</v>
      </c>
      <c r="I71" s="5">
        <v>-9233147178</v>
      </c>
      <c r="J71" s="5">
        <v>-18321450881</v>
      </c>
      <c r="K71" s="5">
        <v>-14825571320</v>
      </c>
      <c r="L71" s="5">
        <v>-16901737929</v>
      </c>
      <c r="M71" s="5">
        <v>-14105119387</v>
      </c>
      <c r="N71" s="5">
        <v>-12378673093</v>
      </c>
      <c r="O71" s="5">
        <v>7169498860</v>
      </c>
      <c r="P71" s="5">
        <v>1612780360</v>
      </c>
      <c r="Q71" s="5">
        <v>3631018717</v>
      </c>
    </row>
    <row r="72" spans="2:17" ht="15.5" x14ac:dyDescent="0.35">
      <c r="C72" t="s">
        <v>100</v>
      </c>
      <c r="D72" s="5">
        <v>-3632642350</v>
      </c>
      <c r="E72" s="5">
        <v>-3173268248</v>
      </c>
      <c r="F72" s="5">
        <v>-4553906670</v>
      </c>
      <c r="G72" s="5">
        <v>-2781493402</v>
      </c>
      <c r="I72" s="5">
        <v>-9193110672</v>
      </c>
      <c r="J72" s="5">
        <v>-18689434965</v>
      </c>
      <c r="K72" s="5">
        <v>-16391135044</v>
      </c>
      <c r="L72" s="5">
        <v>-18286773711</v>
      </c>
      <c r="M72" s="5">
        <v>-15033311947</v>
      </c>
      <c r="N72" s="5">
        <v>-14365570923</v>
      </c>
      <c r="O72" s="5">
        <v>6855054631</v>
      </c>
      <c r="P72" s="5">
        <v>651990026</v>
      </c>
      <c r="Q72" s="5">
        <v>3139461350</v>
      </c>
    </row>
    <row r="73" spans="2:17" ht="15.5" x14ac:dyDescent="0.35">
      <c r="C73" t="s">
        <v>8</v>
      </c>
      <c r="D73" s="5">
        <v>-3623536310</v>
      </c>
      <c r="E73" s="5">
        <v>-3137818428</v>
      </c>
      <c r="F73" s="5">
        <v>-4811779129</v>
      </c>
      <c r="G73" s="5">
        <v>-2666880179</v>
      </c>
      <c r="I73" s="5">
        <v>-9107074848</v>
      </c>
      <c r="J73" s="5">
        <v>-18199515801</v>
      </c>
      <c r="K73" s="5">
        <v>-14720951431</v>
      </c>
      <c r="L73" s="5">
        <v>-16702393475</v>
      </c>
      <c r="M73" s="5">
        <v>-13316627741</v>
      </c>
      <c r="N73" s="5">
        <v>-10991671333</v>
      </c>
      <c r="O73" s="5">
        <v>6045603065</v>
      </c>
      <c r="P73" s="5">
        <v>1096632755</v>
      </c>
      <c r="Q73" s="5">
        <v>4511321800</v>
      </c>
    </row>
    <row r="74" spans="2:17" ht="15.5" x14ac:dyDescent="0.35">
      <c r="C74" t="s">
        <v>102</v>
      </c>
      <c r="D74" s="5">
        <v>-3632642350</v>
      </c>
      <c r="E74" s="5">
        <v>-3173268248</v>
      </c>
      <c r="F74" s="5">
        <v>-4553906670</v>
      </c>
      <c r="G74" s="5">
        <v>-2781493402</v>
      </c>
      <c r="I74" s="5">
        <v>-9193110672</v>
      </c>
      <c r="J74" s="5">
        <v>-18689434965</v>
      </c>
      <c r="K74" s="5">
        <v>-16391135044</v>
      </c>
      <c r="L74" s="5">
        <v>-18286773711</v>
      </c>
      <c r="M74" s="5">
        <v>-15033311947</v>
      </c>
      <c r="N74" s="5">
        <v>-14365570923</v>
      </c>
      <c r="O74" s="5">
        <v>6855054631</v>
      </c>
      <c r="P74" s="5">
        <v>651990026</v>
      </c>
      <c r="Q74" s="5">
        <v>3139461350</v>
      </c>
    </row>
    <row r="75" spans="2:17" ht="15.5" x14ac:dyDescent="0.35">
      <c r="C75" t="s">
        <v>103</v>
      </c>
      <c r="D75" s="5">
        <v>-3642651477</v>
      </c>
      <c r="E75" s="5">
        <v>-3183277374</v>
      </c>
      <c r="F75" s="5">
        <v>-4869931306</v>
      </c>
      <c r="G75" s="5">
        <v>-2689497360</v>
      </c>
      <c r="I75" s="5">
        <v>-9233147178</v>
      </c>
      <c r="J75" s="5">
        <v>-18321450881</v>
      </c>
      <c r="K75" s="5">
        <v>-14825571320</v>
      </c>
      <c r="L75" s="5">
        <v>-16901737929</v>
      </c>
      <c r="M75" s="5">
        <v>-14105119387</v>
      </c>
      <c r="N75" s="5">
        <v>-12378673093</v>
      </c>
      <c r="O75" s="5">
        <v>7169498860</v>
      </c>
      <c r="P75" s="5">
        <v>1612780360</v>
      </c>
      <c r="Q75" s="5">
        <v>3631018717</v>
      </c>
    </row>
    <row r="76" spans="2:17" ht="15.5" x14ac:dyDescent="0.35">
      <c r="C76" t="s">
        <v>104</v>
      </c>
      <c r="D76" s="5">
        <v>-3642651477</v>
      </c>
      <c r="E76" s="5">
        <v>-3183277374</v>
      </c>
      <c r="F76" s="5">
        <v>-4869931306</v>
      </c>
      <c r="G76" s="5">
        <v>-2689497360</v>
      </c>
      <c r="I76" s="5">
        <v>-9233147178</v>
      </c>
      <c r="J76" s="5">
        <v>-18321450881</v>
      </c>
      <c r="K76" s="5">
        <v>-14825571320</v>
      </c>
      <c r="L76" s="5">
        <v>-16901737929</v>
      </c>
      <c r="M76" s="5">
        <v>-14105119387</v>
      </c>
      <c r="N76" s="5">
        <v>-12378673093</v>
      </c>
      <c r="O76" s="5">
        <v>7169498860</v>
      </c>
      <c r="P76" s="5">
        <v>1612780360</v>
      </c>
      <c r="Q76" s="5">
        <v>3631018717</v>
      </c>
    </row>
    <row r="78" spans="2:17" ht="15.5" x14ac:dyDescent="0.35">
      <c r="B78" t="s">
        <v>105</v>
      </c>
      <c r="C78" t="s">
        <v>106</v>
      </c>
    </row>
    <row r="79" spans="2:17" ht="15.5" x14ac:dyDescent="0.35">
      <c r="C79" t="s">
        <v>107</v>
      </c>
    </row>
    <row r="80" spans="2:17" ht="15.5" x14ac:dyDescent="0.35">
      <c r="C80" t="s">
        <v>20</v>
      </c>
      <c r="D80" s="5">
        <v>3787980768</v>
      </c>
      <c r="E80" s="5">
        <v>3642022453</v>
      </c>
      <c r="F80" s="5">
        <v>5119933923</v>
      </c>
      <c r="G80" s="5">
        <v>5021039868</v>
      </c>
      <c r="I80" s="5">
        <v>5119933923</v>
      </c>
      <c r="J80" s="5">
        <v>4717994526</v>
      </c>
      <c r="K80" s="5">
        <v>3276906966</v>
      </c>
      <c r="L80" s="5">
        <v>4046177106</v>
      </c>
      <c r="M80" s="5">
        <v>5284999361</v>
      </c>
      <c r="N80" s="5">
        <v>7250158753</v>
      </c>
      <c r="O80" s="5">
        <v>17760108313</v>
      </c>
      <c r="P80" s="5">
        <v>33537239740</v>
      </c>
      <c r="Q80" s="5">
        <v>16133505715</v>
      </c>
    </row>
    <row r="81" spans="3:17" ht="15.5" x14ac:dyDescent="0.35">
      <c r="C81" t="s">
        <v>109</v>
      </c>
      <c r="D81" s="5">
        <v>2012952629</v>
      </c>
      <c r="E81" s="5">
        <v>2103812696</v>
      </c>
      <c r="F81" s="5">
        <v>1465419871</v>
      </c>
      <c r="G81" s="5">
        <v>2245848569</v>
      </c>
      <c r="I81" s="5">
        <v>1465419871</v>
      </c>
      <c r="J81" s="5">
        <v>2364246650</v>
      </c>
      <c r="K81" s="5">
        <v>2023572534</v>
      </c>
      <c r="L81" s="5">
        <v>3827533954</v>
      </c>
      <c r="M81" s="5">
        <v>2214966125</v>
      </c>
      <c r="N81" s="5">
        <v>2049869998</v>
      </c>
      <c r="O81" s="5">
        <v>8487833300</v>
      </c>
      <c r="P81" s="5">
        <v>13987701627</v>
      </c>
      <c r="Q81" s="5">
        <v>11780628679</v>
      </c>
    </row>
    <row r="82" spans="3:17" ht="15.5" x14ac:dyDescent="0.35">
      <c r="C82" t="s">
        <v>113</v>
      </c>
      <c r="G82" s="5">
        <v>6692819393</v>
      </c>
      <c r="J82" s="5">
        <v>6692806893</v>
      </c>
      <c r="K82" s="5">
        <v>6817253146</v>
      </c>
      <c r="L82" s="5">
        <v>6579780700</v>
      </c>
      <c r="M82" s="5">
        <v>8028795829</v>
      </c>
      <c r="N82" s="5">
        <v>7422405245</v>
      </c>
      <c r="O82" s="5">
        <v>3378545886</v>
      </c>
      <c r="P82" s="5">
        <v>6347071863</v>
      </c>
      <c r="Q82" s="5">
        <v>6635944672</v>
      </c>
    </row>
    <row r="83" spans="3:17" ht="15.5" x14ac:dyDescent="0.35">
      <c r="C83" t="s">
        <v>111</v>
      </c>
      <c r="G83" s="5">
        <v>6692819393</v>
      </c>
      <c r="J83" s="5">
        <v>6692806893</v>
      </c>
      <c r="K83" s="5">
        <v>6817253146</v>
      </c>
      <c r="L83" s="5">
        <v>6579780700</v>
      </c>
    </row>
    <row r="84" spans="3:17" ht="15.5" x14ac:dyDescent="0.35">
      <c r="C84" t="s">
        <v>110</v>
      </c>
    </row>
    <row r="85" spans="3:17" ht="15.5" x14ac:dyDescent="0.35">
      <c r="C85" t="s">
        <v>114</v>
      </c>
      <c r="G85" s="5">
        <v>6692819393</v>
      </c>
      <c r="J85" s="5">
        <v>6692806893</v>
      </c>
      <c r="K85" s="5">
        <v>6817253146</v>
      </c>
      <c r="L85" s="5">
        <v>6579780700</v>
      </c>
      <c r="M85" s="5">
        <v>8028795829</v>
      </c>
      <c r="N85" s="5">
        <v>7422405245</v>
      </c>
      <c r="O85" s="5">
        <v>3378545886</v>
      </c>
      <c r="P85" s="5">
        <v>6347071863</v>
      </c>
      <c r="Q85" s="5">
        <v>6635944672</v>
      </c>
    </row>
    <row r="86" spans="3:17" ht="15.5" x14ac:dyDescent="0.35">
      <c r="C86" t="s">
        <v>115</v>
      </c>
      <c r="D86" s="5">
        <v>31962609044</v>
      </c>
      <c r="E86" s="5">
        <v>32365401808</v>
      </c>
      <c r="F86" s="5">
        <v>32662729251</v>
      </c>
      <c r="G86" s="5">
        <v>68087587268</v>
      </c>
      <c r="I86" s="5">
        <v>32662729251</v>
      </c>
      <c r="J86" s="5">
        <v>69635349601</v>
      </c>
      <c r="K86" s="5">
        <v>70938577105</v>
      </c>
      <c r="L86" s="5">
        <v>72973462941</v>
      </c>
      <c r="M86" s="5">
        <v>73230932594</v>
      </c>
      <c r="N86" s="5">
        <v>82274408291</v>
      </c>
      <c r="O86" s="5">
        <v>77570541459</v>
      </c>
      <c r="P86" s="5">
        <v>72593034120</v>
      </c>
      <c r="Q86" s="5">
        <v>46143633352</v>
      </c>
    </row>
    <row r="87" spans="3:17" ht="15.5" x14ac:dyDescent="0.35">
      <c r="C87" t="s">
        <v>85</v>
      </c>
      <c r="D87" s="5">
        <v>-11011706148</v>
      </c>
      <c r="E87" s="5">
        <v>-11011706148</v>
      </c>
      <c r="F87" s="5">
        <v>-11011706148</v>
      </c>
      <c r="G87" s="5">
        <v>-11011706148</v>
      </c>
      <c r="I87" s="5">
        <v>-11011706148</v>
      </c>
      <c r="J87" s="5">
        <v>-11011706148</v>
      </c>
      <c r="K87" s="5">
        <v>-11011706148</v>
      </c>
      <c r="L87" s="5">
        <v>-11011706148</v>
      </c>
      <c r="M87" s="5">
        <v>-10872060187</v>
      </c>
      <c r="N87" s="5">
        <v>-10872060187</v>
      </c>
      <c r="O87" s="5">
        <v>-11125040347</v>
      </c>
      <c r="P87" s="5">
        <v>-5210322759</v>
      </c>
      <c r="Q87" s="5">
        <v>-5225181371</v>
      </c>
    </row>
    <row r="88" spans="3:17" ht="15.5" x14ac:dyDescent="0.35">
      <c r="C88" t="s">
        <v>116</v>
      </c>
      <c r="D88" s="5">
        <v>39131254658</v>
      </c>
      <c r="E88" s="5">
        <v>39777867536</v>
      </c>
      <c r="F88" s="5">
        <v>40363600254</v>
      </c>
      <c r="G88" s="5">
        <v>83216433856</v>
      </c>
      <c r="I88" s="5">
        <v>40363600254</v>
      </c>
      <c r="J88" s="5">
        <v>84680923808</v>
      </c>
      <c r="K88" s="5">
        <v>84393745628</v>
      </c>
      <c r="L88" s="5">
        <v>88848276228</v>
      </c>
      <c r="M88" s="5">
        <v>91584386833</v>
      </c>
      <c r="N88" s="5">
        <v>101169820536</v>
      </c>
      <c r="O88" s="5">
        <v>109502575197</v>
      </c>
      <c r="P88" s="5">
        <v>128271886181</v>
      </c>
      <c r="Q88" s="5">
        <v>83730340064</v>
      </c>
    </row>
    <row r="89" spans="3:17" ht="15.5" x14ac:dyDescent="0.35">
      <c r="C89" t="s">
        <v>117</v>
      </c>
    </row>
    <row r="90" spans="3:17" ht="15.5" x14ac:dyDescent="0.35">
      <c r="C90" t="s">
        <v>121</v>
      </c>
      <c r="D90" s="5">
        <v>103734527996</v>
      </c>
      <c r="E90" s="5">
        <v>105477309144</v>
      </c>
      <c r="F90" s="5">
        <v>107387514880</v>
      </c>
      <c r="G90" s="5">
        <v>109186491584</v>
      </c>
      <c r="I90" s="5">
        <v>107387514880</v>
      </c>
      <c r="J90" s="5">
        <v>114583602679</v>
      </c>
      <c r="K90" s="5">
        <v>121745396722</v>
      </c>
      <c r="L90" s="5">
        <v>128851540758</v>
      </c>
      <c r="M90" s="5">
        <v>136411049982</v>
      </c>
      <c r="N90" s="5">
        <v>144984673093</v>
      </c>
      <c r="O90" s="5">
        <v>152438752309</v>
      </c>
      <c r="P90" s="5">
        <v>156556262557</v>
      </c>
      <c r="Q90" s="5">
        <v>159088524851</v>
      </c>
    </row>
    <row r="91" spans="3:17" ht="15.5" x14ac:dyDescent="0.35">
      <c r="C91" t="s">
        <v>518</v>
      </c>
      <c r="D91" s="5">
        <v>30636490182</v>
      </c>
      <c r="E91" s="5">
        <v>30950017269</v>
      </c>
      <c r="F91" s="5">
        <v>31263544357</v>
      </c>
      <c r="G91" s="5">
        <v>31577071445</v>
      </c>
      <c r="I91" s="5">
        <v>31263544357</v>
      </c>
      <c r="J91" s="5">
        <v>32517652708</v>
      </c>
      <c r="K91" s="5">
        <v>33771761059</v>
      </c>
      <c r="L91" s="5">
        <v>35025869410</v>
      </c>
      <c r="M91" s="5">
        <v>36279977760</v>
      </c>
      <c r="N91" s="5">
        <v>35573159911</v>
      </c>
      <c r="O91" s="5">
        <v>43851519537</v>
      </c>
      <c r="P91" s="5">
        <v>42289379003</v>
      </c>
      <c r="Q91" s="5">
        <v>30954044411</v>
      </c>
    </row>
    <row r="92" spans="3:17" ht="15.5" x14ac:dyDescent="0.35">
      <c r="C92" t="s">
        <v>123</v>
      </c>
      <c r="N92" s="5">
        <v>25965625</v>
      </c>
      <c r="O92" s="5">
        <v>28242710</v>
      </c>
      <c r="P92" s="5">
        <v>26684375</v>
      </c>
      <c r="Q92" s="5">
        <v>21233333</v>
      </c>
    </row>
    <row r="93" spans="3:17" ht="15.5" x14ac:dyDescent="0.35">
      <c r="C93" t="s">
        <v>119</v>
      </c>
      <c r="D93" s="5">
        <v>4709611280</v>
      </c>
      <c r="E93" s="5">
        <v>4593530290</v>
      </c>
      <c r="F93" s="5">
        <v>4257336276</v>
      </c>
      <c r="G93" s="5">
        <v>5317252273</v>
      </c>
      <c r="I93" s="5">
        <v>4257336276</v>
      </c>
      <c r="J93" s="5">
        <v>6569257762</v>
      </c>
      <c r="K93" s="5">
        <v>5690678132</v>
      </c>
      <c r="L93" s="5">
        <v>6098207598</v>
      </c>
      <c r="M93" s="5">
        <v>5351503782</v>
      </c>
      <c r="N93" s="5">
        <v>4708260027</v>
      </c>
      <c r="O93" s="5">
        <v>2226945277</v>
      </c>
      <c r="P93" s="5">
        <v>2204680866</v>
      </c>
      <c r="Q93" s="5">
        <v>2445068826</v>
      </c>
    </row>
    <row r="94" spans="3:17" ht="15.5" x14ac:dyDescent="0.35">
      <c r="C94" t="s">
        <v>883</v>
      </c>
      <c r="D94" s="5">
        <v>1500000000</v>
      </c>
      <c r="E94" s="5">
        <v>1500000000</v>
      </c>
      <c r="F94" s="5">
        <v>1500000000</v>
      </c>
      <c r="G94" s="5">
        <v>1500000000</v>
      </c>
      <c r="I94" s="5">
        <v>1500000000</v>
      </c>
      <c r="J94" s="5">
        <v>1500000000</v>
      </c>
      <c r="K94" s="5">
        <v>1500000000</v>
      </c>
      <c r="L94" s="5">
        <v>1500000000</v>
      </c>
      <c r="M94" s="5">
        <v>1500000000</v>
      </c>
    </row>
    <row r="95" spans="3:17" ht="15.5" x14ac:dyDescent="0.35">
      <c r="C95" t="s">
        <v>122</v>
      </c>
      <c r="D95" s="5">
        <v>561785793</v>
      </c>
      <c r="E95" s="5">
        <v>561785793</v>
      </c>
      <c r="F95" s="5">
        <v>561785793</v>
      </c>
      <c r="G95" s="5">
        <v>561785793</v>
      </c>
      <c r="I95" s="5">
        <v>561785793</v>
      </c>
      <c r="J95" s="5">
        <v>561785793</v>
      </c>
      <c r="K95" s="5">
        <v>561785793</v>
      </c>
      <c r="L95" s="5">
        <v>561785793</v>
      </c>
      <c r="M95" s="5">
        <v>561785793</v>
      </c>
      <c r="N95" s="5">
        <v>561785793</v>
      </c>
      <c r="O95" s="5">
        <v>561785793</v>
      </c>
      <c r="P95" s="5">
        <v>561785793</v>
      </c>
      <c r="Q95" s="5">
        <v>561785793</v>
      </c>
    </row>
    <row r="96" spans="3:17" ht="15.5" x14ac:dyDescent="0.35">
      <c r="C96" t="s">
        <v>126</v>
      </c>
      <c r="D96" s="5">
        <v>181054455190</v>
      </c>
      <c r="E96" s="5">
        <v>184710880884</v>
      </c>
      <c r="F96" s="5">
        <v>186615670294</v>
      </c>
      <c r="G96" s="5">
        <v>148177102296</v>
      </c>
      <c r="I96" s="5">
        <v>186615670294</v>
      </c>
      <c r="J96" s="5">
        <v>155818551943</v>
      </c>
      <c r="K96" s="5">
        <v>163424877108</v>
      </c>
      <c r="L96" s="5">
        <v>172261661362</v>
      </c>
      <c r="M96" s="5">
        <v>180404181584</v>
      </c>
      <c r="N96" s="5">
        <v>207227279199</v>
      </c>
      <c r="O96" s="5">
        <v>223987486656</v>
      </c>
      <c r="P96" s="5">
        <v>207326670209</v>
      </c>
      <c r="Q96" s="5">
        <v>197188603587</v>
      </c>
    </row>
    <row r="97" spans="3:17" ht="15.5" x14ac:dyDescent="0.35">
      <c r="C97" t="s">
        <v>127</v>
      </c>
      <c r="D97" s="5">
        <v>220185709848</v>
      </c>
      <c r="E97" s="5">
        <v>224488748420</v>
      </c>
      <c r="F97" s="5">
        <v>226979270548</v>
      </c>
      <c r="G97" s="5">
        <v>231393536152</v>
      </c>
      <c r="I97" s="5">
        <v>226979270548</v>
      </c>
      <c r="J97" s="5">
        <v>240499475751</v>
      </c>
      <c r="K97" s="5">
        <v>247818622736</v>
      </c>
      <c r="L97" s="5">
        <v>261109937590</v>
      </c>
      <c r="M97" s="5">
        <v>271988568417</v>
      </c>
      <c r="N97" s="5">
        <v>308397099735</v>
      </c>
      <c r="O97" s="5">
        <v>333490061853</v>
      </c>
      <c r="P97" s="5">
        <v>335598556390</v>
      </c>
      <c r="Q97" s="5">
        <v>280918943651</v>
      </c>
    </row>
    <row r="98" spans="3:17" ht="15.5" x14ac:dyDescent="0.35">
      <c r="C98" t="s">
        <v>128</v>
      </c>
    </row>
    <row r="99" spans="3:17" ht="15.5" x14ac:dyDescent="0.35">
      <c r="C99" t="s">
        <v>129</v>
      </c>
    </row>
    <row r="100" spans="3:17" ht="15.5" x14ac:dyDescent="0.35">
      <c r="C100" t="s">
        <v>130</v>
      </c>
      <c r="D100" s="5">
        <v>127880737749</v>
      </c>
      <c r="E100" s="5">
        <v>93969575236</v>
      </c>
      <c r="F100" s="5">
        <v>82605792292</v>
      </c>
      <c r="G100" s="5">
        <v>83857012875</v>
      </c>
      <c r="I100" s="5">
        <v>82605792292</v>
      </c>
      <c r="J100" s="5">
        <v>93479105491</v>
      </c>
      <c r="K100" s="5">
        <v>61630639020</v>
      </c>
      <c r="L100" s="5">
        <v>70031263103</v>
      </c>
      <c r="M100" s="5">
        <v>52471847964</v>
      </c>
      <c r="N100" s="5">
        <v>73267215230</v>
      </c>
      <c r="O100" s="5">
        <v>68363965361</v>
      </c>
      <c r="P100" s="5">
        <v>70132510231</v>
      </c>
      <c r="Q100" s="5">
        <v>61576143287</v>
      </c>
    </row>
    <row r="101" spans="3:17" ht="15.5" x14ac:dyDescent="0.35">
      <c r="C101" t="s">
        <v>131</v>
      </c>
      <c r="D101" s="5">
        <v>1958992573</v>
      </c>
      <c r="E101" s="5">
        <v>2309605379</v>
      </c>
      <c r="F101" s="5">
        <v>1990109554</v>
      </c>
      <c r="G101" s="5">
        <v>2132940459</v>
      </c>
      <c r="I101" s="5">
        <v>1990109554</v>
      </c>
      <c r="J101" s="5">
        <v>1725491665</v>
      </c>
      <c r="K101" s="5">
        <v>2005516722</v>
      </c>
      <c r="L101" s="5">
        <v>1251590924</v>
      </c>
      <c r="M101" s="5">
        <v>887338286</v>
      </c>
      <c r="N101" s="5">
        <v>1555100290</v>
      </c>
      <c r="O101" s="5">
        <v>1677382065</v>
      </c>
      <c r="P101" s="5">
        <v>1513018100</v>
      </c>
      <c r="Q101" s="5">
        <v>1733592118</v>
      </c>
    </row>
    <row r="102" spans="3:17" ht="15.5" x14ac:dyDescent="0.35">
      <c r="C102" t="s">
        <v>133</v>
      </c>
      <c r="D102" s="5">
        <v>870555128</v>
      </c>
      <c r="E102" s="5">
        <v>873055129</v>
      </c>
      <c r="F102" s="5">
        <v>875281879</v>
      </c>
      <c r="G102" s="5">
        <v>874341198</v>
      </c>
      <c r="I102" s="5">
        <v>875281879</v>
      </c>
      <c r="J102" s="5">
        <v>891724370</v>
      </c>
      <c r="K102" s="5">
        <v>1846099281</v>
      </c>
      <c r="L102" s="5">
        <v>844510582</v>
      </c>
      <c r="M102" s="5">
        <v>904221292</v>
      </c>
      <c r="N102" s="5">
        <v>848876359</v>
      </c>
      <c r="O102" s="5">
        <v>1518404895</v>
      </c>
      <c r="P102" s="5">
        <v>2497767500</v>
      </c>
      <c r="Q102" s="5">
        <v>2552855526</v>
      </c>
    </row>
    <row r="103" spans="3:17" ht="15.5" x14ac:dyDescent="0.35">
      <c r="C103" t="s">
        <v>137</v>
      </c>
      <c r="D103" s="5">
        <v>46609170010</v>
      </c>
      <c r="E103" s="5">
        <v>46573063809</v>
      </c>
      <c r="F103" s="5">
        <v>45978230702</v>
      </c>
      <c r="G103" s="5">
        <v>44504745119</v>
      </c>
      <c r="I103" s="5">
        <v>45978230702</v>
      </c>
      <c r="J103" s="5">
        <v>47354292482</v>
      </c>
      <c r="K103" s="5">
        <v>33439545016</v>
      </c>
      <c r="L103" s="5">
        <v>28941640660</v>
      </c>
      <c r="M103" s="5">
        <v>23660584479</v>
      </c>
      <c r="N103" s="5">
        <v>10568243066</v>
      </c>
      <c r="O103" s="5">
        <v>6527431684</v>
      </c>
      <c r="P103" s="5">
        <v>4791441326</v>
      </c>
      <c r="Q103" s="5">
        <v>4544143935</v>
      </c>
    </row>
    <row r="104" spans="3:17" ht="15.5" x14ac:dyDescent="0.35">
      <c r="C104" t="s">
        <v>139</v>
      </c>
    </row>
    <row r="105" spans="3:17" ht="15.5" x14ac:dyDescent="0.35">
      <c r="C105" t="s">
        <v>140</v>
      </c>
      <c r="D105" s="5">
        <v>58943639420</v>
      </c>
      <c r="E105" s="5">
        <v>25322799376</v>
      </c>
      <c r="F105" s="5">
        <v>15779051590</v>
      </c>
      <c r="G105" s="5">
        <v>14728303804</v>
      </c>
      <c r="I105" s="5">
        <v>15779051590</v>
      </c>
      <c r="J105" s="5">
        <v>14141693687</v>
      </c>
      <c r="K105" s="5">
        <v>8411158784</v>
      </c>
      <c r="L105" s="5">
        <v>24193688025</v>
      </c>
      <c r="M105" s="5">
        <v>14875113404</v>
      </c>
      <c r="N105" s="5">
        <v>35470669810</v>
      </c>
      <c r="O105" s="5">
        <v>22803347520</v>
      </c>
      <c r="P105" s="5">
        <v>24583843756</v>
      </c>
      <c r="Q105" s="5">
        <v>22047111892</v>
      </c>
    </row>
    <row r="106" spans="3:17" ht="15.5" x14ac:dyDescent="0.35">
      <c r="C106" t="s">
        <v>144</v>
      </c>
      <c r="F106" s="5">
        <v>5946275</v>
      </c>
      <c r="G106" s="5">
        <v>23994710</v>
      </c>
      <c r="I106" s="5">
        <v>5946275</v>
      </c>
      <c r="J106" s="5">
        <v>131966045</v>
      </c>
      <c r="K106" s="5">
        <v>143961789</v>
      </c>
      <c r="L106" s="5">
        <v>71977746</v>
      </c>
      <c r="M106" s="5">
        <v>63057908</v>
      </c>
      <c r="N106" s="5">
        <v>140122660</v>
      </c>
      <c r="O106" s="5">
        <v>241127437</v>
      </c>
      <c r="P106" s="5">
        <v>257958114</v>
      </c>
      <c r="Q106" s="5">
        <v>265684194</v>
      </c>
    </row>
    <row r="107" spans="3:17" ht="15.5" x14ac:dyDescent="0.35">
      <c r="C107" t="s">
        <v>145</v>
      </c>
      <c r="D107" s="5">
        <v>58943639420</v>
      </c>
      <c r="E107" s="5">
        <v>25322799376</v>
      </c>
      <c r="F107" s="5">
        <v>15784997865</v>
      </c>
      <c r="G107" s="5">
        <v>14752298514</v>
      </c>
      <c r="I107" s="5">
        <v>15784997865</v>
      </c>
      <c r="J107" s="5">
        <v>14273659732</v>
      </c>
      <c r="K107" s="5">
        <v>8555120573</v>
      </c>
      <c r="L107" s="5">
        <v>24265665771</v>
      </c>
      <c r="M107" s="5">
        <v>14938171312</v>
      </c>
      <c r="N107" s="5">
        <v>35610792470</v>
      </c>
      <c r="O107" s="5">
        <v>23044474957</v>
      </c>
      <c r="P107" s="5">
        <v>24841801870</v>
      </c>
      <c r="Q107" s="5">
        <v>22312796086</v>
      </c>
    </row>
    <row r="108" spans="3:17" ht="15.5" x14ac:dyDescent="0.35">
      <c r="C108" t="s">
        <v>789</v>
      </c>
      <c r="D108" s="5">
        <v>36100000000</v>
      </c>
      <c r="E108" s="5">
        <v>36850000000</v>
      </c>
      <c r="F108" s="5">
        <v>37600000000</v>
      </c>
      <c r="G108" s="5">
        <v>38200000000</v>
      </c>
      <c r="I108" s="5">
        <v>37600000000</v>
      </c>
    </row>
    <row r="109" spans="3:17" ht="15.5" x14ac:dyDescent="0.35">
      <c r="C109" t="s">
        <v>136</v>
      </c>
      <c r="D109" s="5">
        <v>2666423302</v>
      </c>
      <c r="E109" s="5">
        <v>2914765089</v>
      </c>
      <c r="F109" s="5">
        <v>2843878438</v>
      </c>
      <c r="G109" s="5">
        <v>2384888866</v>
      </c>
      <c r="I109" s="5">
        <v>2843878438</v>
      </c>
      <c r="J109" s="5">
        <v>2225147272</v>
      </c>
      <c r="K109" s="5">
        <v>2894942804</v>
      </c>
      <c r="L109" s="5">
        <v>2559767929</v>
      </c>
      <c r="M109" s="5">
        <v>2565892877</v>
      </c>
      <c r="N109" s="5">
        <v>5941182401</v>
      </c>
      <c r="O109" s="5">
        <v>5020912868</v>
      </c>
      <c r="P109" s="5">
        <v>4568167449</v>
      </c>
      <c r="Q109" s="5">
        <v>3387016559</v>
      </c>
    </row>
    <row r="110" spans="3:17" ht="15.5" x14ac:dyDescent="0.35">
      <c r="C110" t="s">
        <v>146</v>
      </c>
      <c r="D110" s="5">
        <v>88474150066</v>
      </c>
      <c r="E110" s="5">
        <v>123045699674</v>
      </c>
      <c r="F110" s="5">
        <v>133716727372</v>
      </c>
      <c r="G110" s="5">
        <v>132009841087</v>
      </c>
      <c r="I110" s="5">
        <v>133716727372</v>
      </c>
      <c r="J110" s="5">
        <v>127130472198</v>
      </c>
      <c r="K110" s="5">
        <v>147976634773</v>
      </c>
      <c r="L110" s="5">
        <v>138041754224</v>
      </c>
      <c r="M110" s="5">
        <v>149578062261</v>
      </c>
      <c r="N110" s="5">
        <v>153259800344</v>
      </c>
      <c r="O110" s="5">
        <v>170879791688</v>
      </c>
      <c r="P110" s="5">
        <v>189202035485</v>
      </c>
      <c r="Q110" s="5">
        <v>212231697000</v>
      </c>
    </row>
    <row r="111" spans="3:17" ht="15.5" x14ac:dyDescent="0.35">
      <c r="C111" t="s">
        <v>147</v>
      </c>
      <c r="D111" s="5">
        <v>88474150066</v>
      </c>
      <c r="E111" s="5">
        <v>123045699674</v>
      </c>
      <c r="F111" s="5">
        <v>133716727372</v>
      </c>
      <c r="G111" s="5">
        <v>132009841087</v>
      </c>
      <c r="I111" s="5">
        <v>133716727372</v>
      </c>
      <c r="J111" s="5">
        <v>127130472198</v>
      </c>
      <c r="K111" s="5">
        <v>147976634773</v>
      </c>
      <c r="L111" s="5">
        <v>138041754224</v>
      </c>
      <c r="M111" s="5">
        <v>149578062261</v>
      </c>
      <c r="N111" s="5">
        <v>153259800344</v>
      </c>
      <c r="O111" s="5">
        <v>170879791688</v>
      </c>
      <c r="P111" s="5">
        <v>189202035485</v>
      </c>
      <c r="Q111" s="5">
        <v>212231697000</v>
      </c>
    </row>
    <row r="112" spans="3:17" ht="15.5" x14ac:dyDescent="0.35">
      <c r="C112" t="s">
        <v>152</v>
      </c>
    </row>
    <row r="113" spans="2:17" ht="15.5" x14ac:dyDescent="0.35">
      <c r="C113" t="s">
        <v>467</v>
      </c>
      <c r="D113" s="5">
        <v>43840654092</v>
      </c>
      <c r="E113" s="5">
        <v>77804924807</v>
      </c>
      <c r="F113" s="5">
        <v>87868673606</v>
      </c>
      <c r="G113" s="5">
        <v>90179420379</v>
      </c>
      <c r="I113" s="5">
        <v>87868673606</v>
      </c>
      <c r="J113" s="5">
        <v>123463173648</v>
      </c>
      <c r="K113" s="5">
        <v>144099574145</v>
      </c>
      <c r="L113" s="5">
        <v>133414710092</v>
      </c>
      <c r="M113" s="5">
        <v>144326284714</v>
      </c>
      <c r="N113" s="5">
        <v>142571728308</v>
      </c>
      <c r="O113" s="5">
        <v>161484350803</v>
      </c>
      <c r="P113" s="5">
        <v>181962752489</v>
      </c>
      <c r="Q113" s="5">
        <v>206337423630</v>
      </c>
    </row>
    <row r="114" spans="2:17" ht="15.5" x14ac:dyDescent="0.35">
      <c r="C114" t="s">
        <v>1675</v>
      </c>
      <c r="K114" s="5">
        <v>131966036</v>
      </c>
      <c r="L114" s="5">
        <v>125961054</v>
      </c>
      <c r="N114" s="5">
        <v>63057786</v>
      </c>
      <c r="O114" s="5">
        <v>203180454</v>
      </c>
      <c r="P114" s="5">
        <v>228786952</v>
      </c>
      <c r="Q114" s="5">
        <v>508837251</v>
      </c>
    </row>
    <row r="115" spans="2:17" ht="15.5" x14ac:dyDescent="0.35">
      <c r="C115" t="s">
        <v>154</v>
      </c>
      <c r="D115" s="5">
        <v>216354887815</v>
      </c>
      <c r="E115" s="5">
        <v>217015274910</v>
      </c>
      <c r="F115" s="5">
        <v>216322519664</v>
      </c>
      <c r="G115" s="5">
        <v>215866853962</v>
      </c>
      <c r="I115" s="5">
        <v>216322519664</v>
      </c>
      <c r="J115" s="5">
        <v>220609577689</v>
      </c>
      <c r="K115" s="5">
        <v>209607273793</v>
      </c>
      <c r="L115" s="5">
        <v>208073017327</v>
      </c>
      <c r="M115" s="5">
        <v>202049910225</v>
      </c>
      <c r="N115" s="5">
        <v>226527015574</v>
      </c>
      <c r="O115" s="5">
        <v>239243757049</v>
      </c>
      <c r="P115" s="5">
        <v>259334545716</v>
      </c>
      <c r="Q115" s="5">
        <v>273807840287</v>
      </c>
    </row>
    <row r="116" spans="2:17" ht="15.5" x14ac:dyDescent="0.35">
      <c r="C116" t="s">
        <v>155</v>
      </c>
    </row>
    <row r="117" spans="2:17" ht="15.5" x14ac:dyDescent="0.35">
      <c r="C117" t="s">
        <v>156</v>
      </c>
      <c r="D117" s="5">
        <v>189985285000</v>
      </c>
      <c r="E117" s="5">
        <v>189985285000</v>
      </c>
      <c r="F117" s="5">
        <v>189985285000</v>
      </c>
      <c r="G117" s="5">
        <v>189985285000</v>
      </c>
      <c r="I117" s="5">
        <v>189985285000</v>
      </c>
      <c r="J117" s="5">
        <v>189985285000</v>
      </c>
      <c r="K117" s="5">
        <v>189985285000</v>
      </c>
      <c r="L117" s="5">
        <v>189985285000</v>
      </c>
      <c r="M117" s="5">
        <v>189985285000</v>
      </c>
      <c r="N117" s="5">
        <v>189959964000</v>
      </c>
      <c r="O117" s="5">
        <v>189958249000</v>
      </c>
      <c r="P117" s="5">
        <v>177840560000</v>
      </c>
      <c r="Q117" s="5">
        <v>120000000000</v>
      </c>
    </row>
    <row r="118" spans="2:17" ht="15.5" x14ac:dyDescent="0.35">
      <c r="C118" t="s">
        <v>157</v>
      </c>
      <c r="D118" s="5">
        <v>-85238317415</v>
      </c>
      <c r="E118" s="5">
        <v>-85238317415</v>
      </c>
      <c r="F118" s="5">
        <v>-85238317415</v>
      </c>
      <c r="G118" s="5">
        <v>-85238317415</v>
      </c>
      <c r="I118" s="5">
        <v>-85238317415</v>
      </c>
      <c r="J118" s="5">
        <v>-85238317415</v>
      </c>
      <c r="K118" s="5">
        <v>-85238317415</v>
      </c>
      <c r="L118" s="5">
        <v>-85238317415</v>
      </c>
      <c r="M118" s="5">
        <v>-85238317415</v>
      </c>
      <c r="N118" s="5">
        <v>-86612409068</v>
      </c>
      <c r="O118" s="5">
        <v>-86613146518</v>
      </c>
      <c r="P118" s="5">
        <v>-87696252788</v>
      </c>
      <c r="Q118" s="5">
        <v>-97395819738</v>
      </c>
    </row>
    <row r="119" spans="2:17" ht="15.5" x14ac:dyDescent="0.35">
      <c r="C119" t="s">
        <v>158</v>
      </c>
      <c r="D119" s="5">
        <v>-87512759957</v>
      </c>
      <c r="E119" s="5">
        <v>-83889223647</v>
      </c>
      <c r="F119" s="5">
        <v>-80751405219</v>
      </c>
      <c r="G119" s="5">
        <v>-75939626090</v>
      </c>
      <c r="I119" s="5">
        <v>-80751405219</v>
      </c>
      <c r="J119" s="5">
        <v>-71644330371</v>
      </c>
      <c r="K119" s="5">
        <v>-53444814570</v>
      </c>
      <c r="L119" s="5">
        <v>-38723863139</v>
      </c>
      <c r="M119" s="5">
        <v>-22021469664</v>
      </c>
      <c r="N119" s="5">
        <v>-8704841923</v>
      </c>
      <c r="O119" s="5">
        <v>2286829410</v>
      </c>
      <c r="P119" s="5">
        <v>-6456773655</v>
      </c>
      <c r="Q119" s="5">
        <v>-7553406410</v>
      </c>
    </row>
    <row r="120" spans="2:17" ht="15.5" x14ac:dyDescent="0.35">
      <c r="C120" t="s">
        <v>162</v>
      </c>
      <c r="D120" s="5">
        <v>-2391679447</v>
      </c>
      <c r="E120" s="5">
        <v>-2372564280</v>
      </c>
      <c r="F120" s="5">
        <v>-2327105334</v>
      </c>
      <c r="G120" s="5">
        <v>-2268953157</v>
      </c>
      <c r="I120" s="5">
        <v>-2327105334</v>
      </c>
      <c r="J120" s="5">
        <v>-2201033004</v>
      </c>
      <c r="K120" s="5">
        <v>-2079097924</v>
      </c>
      <c r="L120" s="5">
        <v>-1974478035</v>
      </c>
      <c r="M120" s="5">
        <v>-1914779542</v>
      </c>
      <c r="N120" s="5">
        <v>-1900568661</v>
      </c>
      <c r="O120" s="5">
        <v>-260586741</v>
      </c>
      <c r="P120" s="5">
        <v>-2213200124</v>
      </c>
      <c r="Q120" s="5">
        <v>-2714489117</v>
      </c>
    </row>
    <row r="121" spans="2:17" ht="15.5" x14ac:dyDescent="0.35">
      <c r="C121" t="s">
        <v>10</v>
      </c>
      <c r="D121" s="5">
        <v>3830822033</v>
      </c>
      <c r="E121" s="5">
        <v>7473473510</v>
      </c>
      <c r="F121" s="5">
        <v>10656750884</v>
      </c>
      <c r="G121" s="5">
        <v>15526682190</v>
      </c>
      <c r="I121" s="5">
        <v>10656750884</v>
      </c>
      <c r="J121" s="5">
        <v>19889898062</v>
      </c>
      <c r="K121" s="5">
        <v>38211348943</v>
      </c>
      <c r="L121" s="5">
        <v>53036920263</v>
      </c>
      <c r="M121" s="5">
        <v>69938658192</v>
      </c>
      <c r="N121" s="5">
        <v>81870084161</v>
      </c>
      <c r="O121" s="5">
        <v>94246304804</v>
      </c>
      <c r="P121" s="5">
        <v>76264010674</v>
      </c>
      <c r="Q121" s="5">
        <v>7111103364</v>
      </c>
    </row>
    <row r="122" spans="2:17" ht="15.5" x14ac:dyDescent="0.35">
      <c r="C122" t="s">
        <v>163</v>
      </c>
      <c r="D122" s="5">
        <v>220185709848</v>
      </c>
      <c r="E122" s="5">
        <v>224488748420</v>
      </c>
      <c r="F122" s="5">
        <v>226979270548</v>
      </c>
      <c r="G122" s="5">
        <v>231393536152</v>
      </c>
      <c r="I122" s="5">
        <v>226979270548</v>
      </c>
      <c r="J122" s="5">
        <v>240499475751</v>
      </c>
      <c r="K122" s="5">
        <v>247818622736</v>
      </c>
      <c r="L122" s="5">
        <v>261109937590</v>
      </c>
      <c r="M122" s="5">
        <v>271988568417</v>
      </c>
      <c r="N122" s="5">
        <v>308397099735</v>
      </c>
      <c r="O122" s="5">
        <v>333490061853</v>
      </c>
      <c r="P122" s="5">
        <v>335598556390</v>
      </c>
      <c r="Q122" s="5">
        <v>280918943651</v>
      </c>
    </row>
    <row r="123" spans="2:17" ht="15.5" x14ac:dyDescent="0.35">
      <c r="C123" t="s">
        <v>164</v>
      </c>
      <c r="D123" s="5">
        <v>1899852850</v>
      </c>
      <c r="E123" s="5">
        <v>1899852850</v>
      </c>
      <c r="F123" s="5">
        <v>1899852850</v>
      </c>
      <c r="G123" s="5">
        <v>1899852850</v>
      </c>
      <c r="I123" s="5">
        <v>1899852850</v>
      </c>
      <c r="J123" s="5">
        <v>1899852850</v>
      </c>
      <c r="K123" s="5">
        <v>1899852850</v>
      </c>
      <c r="L123" s="5">
        <v>1899852850</v>
      </c>
      <c r="M123" s="5">
        <v>1899852850</v>
      </c>
      <c r="N123" s="5">
        <v>1899599640</v>
      </c>
      <c r="O123" s="5">
        <v>1899582490</v>
      </c>
      <c r="P123" s="5">
        <v>1778405600</v>
      </c>
      <c r="Q123" s="5">
        <v>120000</v>
      </c>
    </row>
    <row r="125" spans="2:17" ht="15.5" x14ac:dyDescent="0.35">
      <c r="B125" t="s">
        <v>165</v>
      </c>
      <c r="C125" t="s">
        <v>166</v>
      </c>
      <c r="D125" s="5">
        <v>662410544</v>
      </c>
      <c r="E125" s="5">
        <v>-991694829</v>
      </c>
      <c r="F125" s="5">
        <v>1497115492</v>
      </c>
      <c r="G125" s="5">
        <v>2726014260</v>
      </c>
      <c r="I125" s="5">
        <v>32542428330</v>
      </c>
      <c r="J125" s="5">
        <v>17118825060</v>
      </c>
      <c r="K125" s="5">
        <v>4442123459</v>
      </c>
      <c r="L125" s="5">
        <v>512558064</v>
      </c>
      <c r="M125" s="5">
        <v>-1765087322</v>
      </c>
      <c r="N125" s="5">
        <v>-15525936658</v>
      </c>
      <c r="O125" s="5">
        <v>21765555957</v>
      </c>
      <c r="P125" s="5">
        <v>-6258916491</v>
      </c>
      <c r="Q125" s="5">
        <v>-45470219455</v>
      </c>
    </row>
    <row r="126" spans="2:17" ht="15.5" x14ac:dyDescent="0.35">
      <c r="C126" t="s">
        <v>167</v>
      </c>
      <c r="D126" s="5">
        <v>16312743861</v>
      </c>
      <c r="E126" s="5">
        <v>12259512512</v>
      </c>
      <c r="F126" s="5">
        <v>17134463799</v>
      </c>
      <c r="G126" s="5">
        <v>15081608171</v>
      </c>
      <c r="I126" s="5">
        <v>61272155634</v>
      </c>
      <c r="J126" s="5">
        <v>64346556005</v>
      </c>
      <c r="K126" s="5">
        <v>67345117998</v>
      </c>
      <c r="L126" s="5">
        <v>74491344139</v>
      </c>
      <c r="M126" s="5">
        <v>74613454919</v>
      </c>
      <c r="N126" s="5">
        <v>78382272465</v>
      </c>
      <c r="O126" s="5">
        <v>160858869964</v>
      </c>
      <c r="P126" s="5">
        <v>154780899890</v>
      </c>
      <c r="Q126" s="5">
        <v>110759688693</v>
      </c>
    </row>
    <row r="127" spans="2:17" ht="15.5" x14ac:dyDescent="0.35">
      <c r="C127" t="s">
        <v>326</v>
      </c>
      <c r="D127" s="5">
        <v>-3271344194</v>
      </c>
      <c r="E127" s="5">
        <v>-2132951464</v>
      </c>
      <c r="F127" s="5">
        <v>-3164176113</v>
      </c>
      <c r="G127" s="5">
        <v>-2570778052</v>
      </c>
      <c r="I127" s="5">
        <v>-11148135095</v>
      </c>
      <c r="J127" s="5">
        <v>-12222613684</v>
      </c>
      <c r="K127" s="5">
        <v>-12421626876</v>
      </c>
      <c r="L127" s="5">
        <v>-18525044882</v>
      </c>
      <c r="M127" s="5">
        <v>-18346934489</v>
      </c>
      <c r="N127" s="5">
        <v>-27517658660</v>
      </c>
      <c r="O127" s="5">
        <v>-48194993707</v>
      </c>
      <c r="P127" s="5">
        <v>-70212665246</v>
      </c>
      <c r="Q127" s="5">
        <v>-27722205116</v>
      </c>
    </row>
    <row r="128" spans="2:17" ht="15.5" x14ac:dyDescent="0.35">
      <c r="C128" t="s">
        <v>1500</v>
      </c>
      <c r="D128" s="5">
        <v>-9450942074</v>
      </c>
      <c r="E128" s="5">
        <v>-9425624901</v>
      </c>
      <c r="F128" s="5">
        <v>-9631665581</v>
      </c>
      <c r="G128" s="5">
        <v>-9059972121</v>
      </c>
      <c r="I128" s="5">
        <v>-37894454467</v>
      </c>
      <c r="J128" s="5">
        <v>-39191695021</v>
      </c>
      <c r="K128" s="5">
        <v>-44283996809</v>
      </c>
      <c r="L128" s="5">
        <v>-45461057058</v>
      </c>
      <c r="M128" s="5">
        <v>-48339891600</v>
      </c>
      <c r="N128" s="5">
        <v>-45131809412</v>
      </c>
      <c r="O128" s="5">
        <v>-64456482310</v>
      </c>
      <c r="P128" s="5">
        <v>-60839812420</v>
      </c>
      <c r="Q128" s="5">
        <v>-52540163420</v>
      </c>
    </row>
    <row r="129" spans="3:17" ht="15.5" x14ac:dyDescent="0.35">
      <c r="C129" t="s">
        <v>996</v>
      </c>
      <c r="D129" s="5">
        <v>-919967002</v>
      </c>
      <c r="F129" s="5">
        <v>-666702925</v>
      </c>
      <c r="G129" s="5">
        <v>-100171240</v>
      </c>
      <c r="I129" s="5">
        <v>36635923867</v>
      </c>
      <c r="J129" s="5">
        <v>7277704156</v>
      </c>
      <c r="K129" s="5">
        <v>3349984388</v>
      </c>
      <c r="L129" s="5">
        <v>-418092542</v>
      </c>
      <c r="M129" s="5">
        <v>-2083888535</v>
      </c>
      <c r="N129" s="5">
        <v>-8006403399</v>
      </c>
      <c r="O129" s="5">
        <v>412529626</v>
      </c>
      <c r="P129" s="5">
        <v>-2476512074</v>
      </c>
      <c r="Q129" s="5">
        <v>-46133541714</v>
      </c>
    </row>
    <row r="130" spans="3:17" ht="15.5" x14ac:dyDescent="0.35">
      <c r="C130" t="s">
        <v>642</v>
      </c>
      <c r="D130" s="5">
        <v>597863863</v>
      </c>
      <c r="E130" s="5">
        <v>-597863863</v>
      </c>
    </row>
    <row r="131" spans="3:17" ht="15.5" x14ac:dyDescent="0.35">
      <c r="C131" t="s">
        <v>169</v>
      </c>
      <c r="D131" s="5">
        <v>2390056</v>
      </c>
      <c r="E131" s="5">
        <v>3548105</v>
      </c>
      <c r="F131" s="5">
        <v>4580459</v>
      </c>
      <c r="G131" s="5">
        <v>5122871</v>
      </c>
      <c r="I131" s="5">
        <v>25904244</v>
      </c>
      <c r="J131" s="5">
        <v>30918087</v>
      </c>
      <c r="K131" s="5">
        <v>14785062</v>
      </c>
      <c r="L131" s="5">
        <v>26809407</v>
      </c>
      <c r="M131" s="5">
        <v>43455894</v>
      </c>
      <c r="N131" s="5">
        <v>137444366</v>
      </c>
      <c r="O131" s="5">
        <v>58900676</v>
      </c>
      <c r="P131" s="5">
        <v>156280539</v>
      </c>
      <c r="Q131" s="5">
        <v>146968369</v>
      </c>
    </row>
    <row r="132" spans="3:17" ht="15.5" x14ac:dyDescent="0.35">
      <c r="C132" t="s">
        <v>171</v>
      </c>
      <c r="D132" s="5">
        <v>-496405719</v>
      </c>
      <c r="E132" s="5">
        <v>-241326279</v>
      </c>
      <c r="F132" s="5">
        <v>345175806</v>
      </c>
      <c r="G132" s="5">
        <v>-184792475</v>
      </c>
      <c r="I132" s="5">
        <v>-426556749</v>
      </c>
      <c r="J132" s="5">
        <v>-1297966821</v>
      </c>
      <c r="K132" s="5">
        <v>-222146775</v>
      </c>
      <c r="L132" s="5">
        <v>-497146617</v>
      </c>
      <c r="M132" s="5">
        <v>-1609353665</v>
      </c>
      <c r="N132" s="5">
        <v>-2695646013</v>
      </c>
      <c r="O132" s="5">
        <v>-6346118828</v>
      </c>
      <c r="P132" s="5">
        <v>-3412405311</v>
      </c>
      <c r="Q132" s="5">
        <v>-3175032590</v>
      </c>
    </row>
    <row r="133" spans="3:17" ht="15.5" x14ac:dyDescent="0.35">
      <c r="C133" t="s">
        <v>585</v>
      </c>
      <c r="D133" s="5">
        <v>-2111928247</v>
      </c>
      <c r="E133" s="5">
        <v>-856988939</v>
      </c>
      <c r="F133" s="5">
        <v>-2524559953</v>
      </c>
      <c r="G133" s="5">
        <v>-445002894</v>
      </c>
      <c r="I133" s="5">
        <v>-15922409104</v>
      </c>
      <c r="J133" s="5">
        <v>-1824077662</v>
      </c>
      <c r="K133" s="5">
        <v>-9339993529</v>
      </c>
      <c r="L133" s="5">
        <v>-9104254383</v>
      </c>
      <c r="M133" s="5">
        <v>-6041929846</v>
      </c>
      <c r="N133" s="5">
        <v>-10694136005</v>
      </c>
      <c r="O133" s="5">
        <v>-20567149464</v>
      </c>
      <c r="P133" s="5">
        <v>-24254701869</v>
      </c>
      <c r="Q133" s="5">
        <v>-26805933677</v>
      </c>
    </row>
    <row r="134" spans="3:17" ht="15.5" x14ac:dyDescent="0.35">
      <c r="C134" t="s">
        <v>172</v>
      </c>
      <c r="D134" s="5">
        <v>-343431684</v>
      </c>
      <c r="E134" s="5">
        <v>-525946275</v>
      </c>
      <c r="F134" s="5">
        <v>-1278047422</v>
      </c>
      <c r="G134" s="5">
        <v>-1045990445</v>
      </c>
      <c r="I134" s="5">
        <v>-31961790885</v>
      </c>
      <c r="J134" s="5">
        <v>-15049827372</v>
      </c>
      <c r="K134" s="5">
        <v>-5019676163</v>
      </c>
      <c r="L134" s="5">
        <v>-1431254842</v>
      </c>
      <c r="M134" s="5">
        <v>2071727786</v>
      </c>
      <c r="N134" s="5">
        <v>-2939724732</v>
      </c>
      <c r="O134" s="5">
        <v>-24356920983</v>
      </c>
      <c r="P134" s="5">
        <v>43990517794</v>
      </c>
      <c r="Q134" s="5">
        <v>59507151324</v>
      </c>
    </row>
    <row r="135" spans="3:17" ht="15.5" x14ac:dyDescent="0.35">
      <c r="C135" t="s">
        <v>173</v>
      </c>
      <c r="D135" s="5">
        <v>-173020545</v>
      </c>
      <c r="E135" s="5">
        <v>39729634</v>
      </c>
      <c r="F135" s="5">
        <v>-120174015</v>
      </c>
      <c r="G135" s="5">
        <v>-124806654</v>
      </c>
      <c r="I135" s="5">
        <v>-178698048</v>
      </c>
      <c r="J135" s="5">
        <v>-627910128</v>
      </c>
      <c r="K135" s="5">
        <v>-191717438</v>
      </c>
      <c r="L135" s="5">
        <v>-320125477</v>
      </c>
      <c r="M135" s="5">
        <v>-1832449157</v>
      </c>
      <c r="N135" s="5">
        <v>7955711830</v>
      </c>
      <c r="O135" s="5">
        <v>-13185766401</v>
      </c>
      <c r="P135" s="5">
        <v>-20327867278</v>
      </c>
      <c r="Q135" s="5">
        <v>-9892908543</v>
      </c>
    </row>
    <row r="136" spans="3:17" ht="15.5" x14ac:dyDescent="0.35">
      <c r="C136" t="s">
        <v>174</v>
      </c>
      <c r="E136" s="5">
        <v>55365700</v>
      </c>
      <c r="G136" s="5">
        <v>112090090</v>
      </c>
      <c r="I136" s="5">
        <v>353834390</v>
      </c>
      <c r="K136" s="5">
        <v>108425000</v>
      </c>
      <c r="L136" s="5">
        <v>285112332</v>
      </c>
      <c r="N136" s="5">
        <v>97000000</v>
      </c>
      <c r="O136" s="5">
        <v>14700000</v>
      </c>
      <c r="P136" s="5">
        <v>85430282</v>
      </c>
      <c r="Q136" s="5">
        <v>1996082727</v>
      </c>
    </row>
    <row r="137" spans="3:17" ht="15.5" x14ac:dyDescent="0.35">
      <c r="C137" t="s">
        <v>1527</v>
      </c>
      <c r="N137" s="5">
        <v>18350000000</v>
      </c>
    </row>
    <row r="138" spans="3:17" ht="15.5" x14ac:dyDescent="0.35">
      <c r="C138" t="s">
        <v>532</v>
      </c>
      <c r="M138" s="5">
        <v>-1435152322</v>
      </c>
      <c r="N138" s="5">
        <v>-9080325259</v>
      </c>
      <c r="O138" s="5">
        <v>-2605975000</v>
      </c>
      <c r="P138" s="5">
        <v>-12272000000</v>
      </c>
    </row>
    <row r="139" spans="3:17" ht="15.5" x14ac:dyDescent="0.35">
      <c r="C139" t="s">
        <v>2367</v>
      </c>
      <c r="O139" s="5">
        <v>-1942000000</v>
      </c>
    </row>
    <row r="140" spans="3:17" ht="15.5" x14ac:dyDescent="0.35">
      <c r="C140" t="s">
        <v>175</v>
      </c>
      <c r="D140" s="5">
        <v>-173020545</v>
      </c>
      <c r="E140" s="5">
        <v>-15636066</v>
      </c>
      <c r="F140" s="5">
        <v>-120174015</v>
      </c>
      <c r="G140" s="5">
        <v>-236896744</v>
      </c>
      <c r="I140" s="5">
        <v>-532532438</v>
      </c>
      <c r="J140" s="5">
        <v>-627910128</v>
      </c>
      <c r="K140" s="5">
        <v>-300142438</v>
      </c>
      <c r="L140" s="5">
        <v>-605237809</v>
      </c>
      <c r="M140" s="5">
        <v>-397296835</v>
      </c>
      <c r="N140" s="5">
        <v>-1410962911</v>
      </c>
      <c r="O140" s="5">
        <v>-5508491401</v>
      </c>
      <c r="P140" s="5">
        <v>-8141297560</v>
      </c>
      <c r="Q140" s="5">
        <v>-11888991270</v>
      </c>
    </row>
    <row r="141" spans="3:17" ht="15.5" x14ac:dyDescent="0.35">
      <c r="C141" t="s">
        <v>189</v>
      </c>
      <c r="D141" s="5">
        <v>-343431684</v>
      </c>
      <c r="E141" s="5">
        <v>-525946275</v>
      </c>
      <c r="F141" s="5">
        <v>-1278047422</v>
      </c>
      <c r="G141" s="5">
        <v>-1045990445</v>
      </c>
      <c r="I141" s="5">
        <v>-31961790885</v>
      </c>
      <c r="J141" s="5">
        <v>-15049827372</v>
      </c>
      <c r="K141" s="5">
        <v>-5019676163</v>
      </c>
      <c r="L141" s="5">
        <v>-1431254842</v>
      </c>
      <c r="M141" s="5">
        <v>2071727786</v>
      </c>
      <c r="N141" s="5">
        <v>-2939724732</v>
      </c>
      <c r="O141" s="5">
        <v>-24356920983</v>
      </c>
      <c r="P141" s="5">
        <v>43990517794</v>
      </c>
      <c r="Q141" s="5">
        <v>59507151324</v>
      </c>
    </row>
    <row r="142" spans="3:17" ht="15.5" x14ac:dyDescent="0.35">
      <c r="C142" t="s">
        <v>2368</v>
      </c>
      <c r="M142" s="5">
        <v>25321000</v>
      </c>
      <c r="N142" s="5">
        <v>1715000</v>
      </c>
      <c r="O142" s="5">
        <v>12117689000</v>
      </c>
      <c r="P142" s="5">
        <v>57840560000</v>
      </c>
      <c r="Q142" s="5">
        <v>104500000000</v>
      </c>
    </row>
    <row r="143" spans="3:17" ht="15.5" x14ac:dyDescent="0.35">
      <c r="C143" t="s">
        <v>2369</v>
      </c>
      <c r="M143" s="5">
        <v>10888030</v>
      </c>
      <c r="N143" s="5">
        <v>737450</v>
      </c>
      <c r="O143" s="5">
        <v>5210606270</v>
      </c>
      <c r="P143" s="5">
        <v>13671440800</v>
      </c>
    </row>
    <row r="144" spans="3:17" ht="15.5" x14ac:dyDescent="0.35">
      <c r="C144" t="s">
        <v>2370</v>
      </c>
      <c r="L144" s="5">
        <v>299864267</v>
      </c>
      <c r="M144" s="5">
        <v>21016641294</v>
      </c>
      <c r="N144" s="5">
        <v>3544250468</v>
      </c>
      <c r="O144" s="5">
        <v>-19383881156</v>
      </c>
      <c r="P144" s="5">
        <v>-1423893500</v>
      </c>
      <c r="Q144" s="5">
        <v>219705577</v>
      </c>
    </row>
    <row r="145" spans="2:17" ht="15.5" x14ac:dyDescent="0.35">
      <c r="C145" t="s">
        <v>211</v>
      </c>
      <c r="P145" s="5">
        <v>-3971873850</v>
      </c>
    </row>
    <row r="146" spans="2:17" ht="15.5" x14ac:dyDescent="0.35">
      <c r="C146" t="s">
        <v>1396</v>
      </c>
      <c r="F146" s="5">
        <v>107971335</v>
      </c>
      <c r="G146" s="5">
        <v>-107971335</v>
      </c>
      <c r="Q146" s="5">
        <v>510164837</v>
      </c>
    </row>
    <row r="147" spans="2:17" ht="15.5" x14ac:dyDescent="0.35">
      <c r="C147" t="s">
        <v>423</v>
      </c>
      <c r="Q147" s="5">
        <v>73834071242</v>
      </c>
    </row>
    <row r="148" spans="2:17" ht="15.5" x14ac:dyDescent="0.35">
      <c r="C148" t="s">
        <v>635</v>
      </c>
      <c r="E148" s="5">
        <v>-5946275</v>
      </c>
      <c r="F148" s="5">
        <v>-126019770</v>
      </c>
      <c r="G148" s="5">
        <v>71980890</v>
      </c>
      <c r="I148" s="5">
        <v>-126019770</v>
      </c>
      <c r="J148" s="5">
        <v>-143961780</v>
      </c>
      <c r="K148" s="5">
        <v>77989025</v>
      </c>
      <c r="L148" s="5">
        <v>-138119108</v>
      </c>
      <c r="M148" s="5">
        <v>-140122538</v>
      </c>
      <c r="N148" s="5">
        <v>-241127445</v>
      </c>
      <c r="O148" s="5">
        <v>-42437175</v>
      </c>
      <c r="P148" s="5">
        <v>-287776379</v>
      </c>
      <c r="Q148" s="5">
        <v>-543598661</v>
      </c>
    </row>
    <row r="149" spans="2:17" ht="15.5" x14ac:dyDescent="0.35">
      <c r="C149" t="s">
        <v>438</v>
      </c>
      <c r="D149" s="5">
        <v>-343431684</v>
      </c>
      <c r="E149" s="5">
        <v>-520000000</v>
      </c>
      <c r="F149" s="5">
        <v>-1259998987</v>
      </c>
      <c r="G149" s="5">
        <v>-1010000000</v>
      </c>
      <c r="I149" s="5">
        <v>-31835771115</v>
      </c>
      <c r="J149" s="5">
        <v>-14905865592</v>
      </c>
      <c r="K149" s="5">
        <v>-5097665188</v>
      </c>
      <c r="L149" s="5">
        <v>-1593000001</v>
      </c>
      <c r="M149" s="5">
        <v>-18841000000</v>
      </c>
      <c r="N149" s="5">
        <v>-6245300205</v>
      </c>
      <c r="O149" s="5">
        <v>-22258897922</v>
      </c>
      <c r="P149" s="5">
        <v>-21837939277</v>
      </c>
      <c r="Q149" s="5">
        <v>-119013191671</v>
      </c>
    </row>
    <row r="150" spans="2:17" ht="15.5" x14ac:dyDescent="0.35">
      <c r="C150" t="s">
        <v>226</v>
      </c>
      <c r="D150" s="5">
        <v>145958315</v>
      </c>
      <c r="E150" s="5">
        <v>-1477911470</v>
      </c>
      <c r="F150" s="5">
        <v>98894055</v>
      </c>
      <c r="G150" s="5">
        <v>1555217161</v>
      </c>
      <c r="I150" s="5">
        <v>401939397</v>
      </c>
      <c r="J150" s="5">
        <v>1441087560</v>
      </c>
      <c r="K150" s="5">
        <v>-769270142</v>
      </c>
      <c r="L150" s="5">
        <v>-1238822255</v>
      </c>
      <c r="M150" s="5">
        <v>-1525808693</v>
      </c>
      <c r="N150" s="5">
        <v>-10509949560</v>
      </c>
      <c r="O150" s="5">
        <v>-15777131427</v>
      </c>
      <c r="P150" s="5">
        <v>17403734025</v>
      </c>
      <c r="Q150" s="5">
        <v>4144023326</v>
      </c>
    </row>
    <row r="151" spans="2:17" ht="15.5" x14ac:dyDescent="0.35">
      <c r="C151" t="s">
        <v>2371</v>
      </c>
      <c r="M151" s="5">
        <v>-439350699</v>
      </c>
    </row>
    <row r="152" spans="2:17" ht="15.5" x14ac:dyDescent="0.35">
      <c r="C152" t="s">
        <v>227</v>
      </c>
      <c r="E152" s="5">
        <v>5119933923</v>
      </c>
      <c r="I152" s="5">
        <v>4717994526</v>
      </c>
      <c r="J152" s="5">
        <v>3276906966</v>
      </c>
      <c r="K152" s="5">
        <v>4046177106</v>
      </c>
      <c r="L152" s="5">
        <v>5284999361</v>
      </c>
      <c r="M152" s="5">
        <v>7250158753</v>
      </c>
      <c r="N152" s="5">
        <v>17760108313</v>
      </c>
      <c r="O152" s="5">
        <v>33537239740</v>
      </c>
      <c r="P152" s="5">
        <v>16133505715</v>
      </c>
      <c r="Q152" s="5">
        <v>11989482389</v>
      </c>
    </row>
    <row r="153" spans="2:17" ht="15.5" x14ac:dyDescent="0.35">
      <c r="C153" t="s">
        <v>229</v>
      </c>
      <c r="D153" s="5">
        <v>145958315</v>
      </c>
      <c r="E153" s="5">
        <v>3642022453</v>
      </c>
      <c r="F153" s="5">
        <v>98894055</v>
      </c>
      <c r="G153" s="5">
        <v>1555217161</v>
      </c>
      <c r="I153" s="5">
        <v>5119933923</v>
      </c>
      <c r="J153" s="5">
        <v>4717994526</v>
      </c>
      <c r="K153" s="5">
        <v>3276906964</v>
      </c>
      <c r="L153" s="5">
        <v>4046177106</v>
      </c>
      <c r="M153" s="5">
        <v>5284999361</v>
      </c>
      <c r="N153" s="5">
        <v>7250158753</v>
      </c>
      <c r="O153" s="5">
        <v>17760108313</v>
      </c>
      <c r="P153" s="5">
        <v>33537239740</v>
      </c>
      <c r="Q153" s="5">
        <v>16133505715</v>
      </c>
    </row>
    <row r="155" spans="2:17" ht="15.5" x14ac:dyDescent="0.35">
      <c r="B155" t="s">
        <v>230</v>
      </c>
      <c r="C155" t="s">
        <v>12</v>
      </c>
      <c r="D155" s="5">
        <v>1900000000</v>
      </c>
      <c r="E155" s="5">
        <v>1900000000</v>
      </c>
      <c r="F155" s="5">
        <v>1900000000</v>
      </c>
      <c r="G155" s="5">
        <v>1900000000</v>
      </c>
      <c r="I155" s="5">
        <v>1900000000</v>
      </c>
      <c r="J155" s="5">
        <v>1900000000</v>
      </c>
      <c r="K155" s="5">
        <v>1900000000</v>
      </c>
      <c r="L155" s="5">
        <v>1900000000</v>
      </c>
      <c r="M155" s="5">
        <v>1900000000</v>
      </c>
      <c r="N155" s="5">
        <v>1900000000</v>
      </c>
      <c r="O155" s="5">
        <v>1900000000</v>
      </c>
      <c r="P155" s="5">
        <v>1780000000</v>
      </c>
      <c r="Q155" s="5">
        <v>0</v>
      </c>
    </row>
    <row r="156" spans="2:17" ht="15.5" x14ac:dyDescent="0.35">
      <c r="C156" t="s">
        <v>231</v>
      </c>
      <c r="D156" s="6">
        <v>-1.9</v>
      </c>
      <c r="E156" s="6">
        <v>-1.64</v>
      </c>
      <c r="F156" s="6">
        <v>-2.36</v>
      </c>
      <c r="G156" s="6">
        <v>-1.45</v>
      </c>
    </row>
    <row r="157" spans="2:17" ht="15.5" x14ac:dyDescent="0.35">
      <c r="C157" t="s">
        <v>232</v>
      </c>
      <c r="D157" s="6">
        <v>-41.58</v>
      </c>
      <c r="E157" s="6">
        <v>-57.93</v>
      </c>
      <c r="F157" s="6">
        <v>-41.53</v>
      </c>
      <c r="G157" s="5">
        <v>-60</v>
      </c>
    </row>
    <row r="158" spans="2:17" ht="15.5" x14ac:dyDescent="0.35">
      <c r="C158" t="s">
        <v>67</v>
      </c>
      <c r="D158" s="6">
        <v>9.64</v>
      </c>
      <c r="E158" s="6">
        <v>13.35</v>
      </c>
      <c r="F158" s="6">
        <v>11.72</v>
      </c>
      <c r="G158" s="6">
        <v>10.51</v>
      </c>
    </row>
    <row r="159" spans="2:17" ht="15.5" x14ac:dyDescent="0.35">
      <c r="C159" t="s">
        <v>233</v>
      </c>
      <c r="D159" s="5">
        <v>2600000000</v>
      </c>
      <c r="E159" s="5">
        <v>1140000000</v>
      </c>
      <c r="F159" s="5">
        <v>2340000000</v>
      </c>
      <c r="G159" s="5">
        <v>2610000000</v>
      </c>
    </row>
    <row r="160" spans="2:17" ht="15.5" x14ac:dyDescent="0.35">
      <c r="C160" t="s">
        <v>234</v>
      </c>
      <c r="D160" s="6">
        <v>-1.6399999999999998E-2</v>
      </c>
      <c r="E160" s="6">
        <v>-1.3899999999999999E-2</v>
      </c>
      <c r="F160" s="6">
        <v>-1.9799999999999998E-2</v>
      </c>
      <c r="G160" s="6">
        <v>-1.1899999999999999E-2</v>
      </c>
    </row>
    <row r="161" spans="3:7" ht="15.5" x14ac:dyDescent="0.35">
      <c r="C161" t="s">
        <v>235</v>
      </c>
      <c r="D161" s="6">
        <v>-0.58069999999999999</v>
      </c>
      <c r="E161" s="6">
        <v>-0.31659999999999999</v>
      </c>
      <c r="F161" s="6">
        <v>-0.34590000000000004</v>
      </c>
      <c r="G161" s="6">
        <v>-0.15490000000000001</v>
      </c>
    </row>
    <row r="162" spans="3:7" ht="15.5" x14ac:dyDescent="0.35">
      <c r="C162" t="s">
        <v>236</v>
      </c>
      <c r="D162" s="6">
        <v>3.4000000000000002E-3</v>
      </c>
      <c r="E162" s="6">
        <v>-7.9000000000000008E-3</v>
      </c>
      <c r="F162" s="6">
        <v>7.000000000000001E-4</v>
      </c>
      <c r="G162" s="6">
        <v>2.5000000000000001E-3</v>
      </c>
    </row>
    <row r="163" spans="3:7" ht="15.5" x14ac:dyDescent="0.35">
      <c r="C163" t="s">
        <v>237</v>
      </c>
    </row>
    <row r="164" spans="3:7" ht="15.5" x14ac:dyDescent="0.35">
      <c r="C164" t="s">
        <v>443</v>
      </c>
      <c r="D164" s="5">
        <v>4000000000</v>
      </c>
      <c r="E164" s="5">
        <v>7000000000</v>
      </c>
      <c r="F164" s="5">
        <v>11000000000</v>
      </c>
      <c r="G164" s="5">
        <v>16000000000</v>
      </c>
    </row>
    <row r="165" spans="3:7" ht="15.5" x14ac:dyDescent="0.35">
      <c r="C165" t="s">
        <v>238</v>
      </c>
      <c r="D165" s="6">
        <v>24.09</v>
      </c>
      <c r="E165" s="6">
        <v>18.34</v>
      </c>
      <c r="F165" s="6">
        <v>14.35</v>
      </c>
      <c r="G165" s="6">
        <v>9.2799999999999994</v>
      </c>
    </row>
    <row r="166" spans="3:7" ht="15.5" x14ac:dyDescent="0.35">
      <c r="C166" t="s">
        <v>239</v>
      </c>
      <c r="D166" s="6">
        <v>3.28</v>
      </c>
      <c r="E166" s="6">
        <v>5.18</v>
      </c>
      <c r="F166" s="6">
        <v>6.83</v>
      </c>
      <c r="G166" s="6">
        <v>9.3699999999999992</v>
      </c>
    </row>
    <row r="167" spans="3:7" ht="15.5" x14ac:dyDescent="0.35">
      <c r="C167" t="s">
        <v>240</v>
      </c>
      <c r="D167" s="6">
        <v>26.51</v>
      </c>
      <c r="E167" s="6">
        <v>19.43</v>
      </c>
      <c r="F167" s="6">
        <v>14.98</v>
      </c>
      <c r="G167" s="6">
        <v>9.59</v>
      </c>
    </row>
    <row r="168" spans="3:7" ht="15.5" x14ac:dyDescent="0.35">
      <c r="C168" t="s">
        <v>241</v>
      </c>
      <c r="D168" s="6">
        <v>2.98</v>
      </c>
      <c r="E168" s="6">
        <v>4.8899999999999997</v>
      </c>
      <c r="F168" s="6">
        <v>6.54</v>
      </c>
      <c r="G168" s="6">
        <v>9.07</v>
      </c>
    </row>
    <row r="169" spans="3:7" ht="15.5" x14ac:dyDescent="0.35">
      <c r="C169" t="s">
        <v>242</v>
      </c>
      <c r="D169" s="5">
        <v>59000000000</v>
      </c>
      <c r="E169" s="5">
        <v>25000000000</v>
      </c>
      <c r="F169" s="5">
        <v>16000000000</v>
      </c>
      <c r="G169" s="5">
        <v>15000000000</v>
      </c>
    </row>
    <row r="170" spans="3:7" ht="15.5" x14ac:dyDescent="0.35">
      <c r="C170" t="s">
        <v>243</v>
      </c>
      <c r="D170" s="5">
        <v>44000000000</v>
      </c>
      <c r="E170" s="5">
        <v>78000000000</v>
      </c>
      <c r="F170" s="5">
        <v>88000000000</v>
      </c>
      <c r="G170" s="5">
        <v>90000000000</v>
      </c>
    </row>
    <row r="171" spans="3:7" ht="15.5" x14ac:dyDescent="0.35">
      <c r="C171" t="s">
        <v>306</v>
      </c>
      <c r="D171" s="5">
        <v>6000000000</v>
      </c>
      <c r="E171" s="5">
        <v>10000000000</v>
      </c>
      <c r="F171" s="5">
        <v>13000000000</v>
      </c>
      <c r="G171" s="5">
        <v>18000000000</v>
      </c>
    </row>
    <row r="172" spans="3:7" ht="15.5" x14ac:dyDescent="0.35">
      <c r="C172" t="s">
        <v>24</v>
      </c>
      <c r="D172" s="5">
        <v>103000000000</v>
      </c>
      <c r="E172" s="5">
        <v>103000000000</v>
      </c>
      <c r="F172" s="5">
        <v>104000000000</v>
      </c>
      <c r="G172" s="5">
        <v>105000000000</v>
      </c>
    </row>
    <row r="173" spans="3:7" ht="15.5" x14ac:dyDescent="0.35">
      <c r="C173" t="s">
        <v>21</v>
      </c>
      <c r="D173" s="5">
        <v>99000000000</v>
      </c>
      <c r="E173" s="5">
        <v>99000000000</v>
      </c>
      <c r="F173" s="5">
        <v>99000000000</v>
      </c>
      <c r="G173" s="5">
        <v>100000000000</v>
      </c>
    </row>
    <row r="174" spans="3:7" ht="15.5" x14ac:dyDescent="0.35">
      <c r="C174" t="s">
        <v>245</v>
      </c>
      <c r="D174" s="5">
        <v>-89000000000</v>
      </c>
      <c r="E174" s="5">
        <v>-54000000000</v>
      </c>
      <c r="F174" s="5">
        <v>-42000000000</v>
      </c>
      <c r="G174" s="5">
        <v>-1000000000</v>
      </c>
    </row>
    <row r="175" spans="3:7" ht="15.5" x14ac:dyDescent="0.35">
      <c r="C175" t="s">
        <v>246</v>
      </c>
      <c r="D175" s="5">
        <v>1000000000</v>
      </c>
      <c r="E175" s="5">
        <v>-1000000000</v>
      </c>
      <c r="F175" s="5">
        <v>1000000000</v>
      </c>
      <c r="G175" s="5">
        <v>3000000000</v>
      </c>
    </row>
    <row r="176" spans="3:7" ht="15.5" x14ac:dyDescent="0.35">
      <c r="C176" t="s">
        <v>247</v>
      </c>
      <c r="D176" s="5">
        <v>0</v>
      </c>
      <c r="E176" s="5">
        <v>0</v>
      </c>
      <c r="F176" s="5">
        <v>0</v>
      </c>
      <c r="G176" s="5">
        <v>0</v>
      </c>
    </row>
    <row r="177" spans="3:17" ht="15.5" x14ac:dyDescent="0.35">
      <c r="C177" t="s">
        <v>13</v>
      </c>
      <c r="D177" s="5">
        <v>0</v>
      </c>
      <c r="E177" s="5">
        <v>-1000000000</v>
      </c>
      <c r="F177" s="5">
        <v>1000000000</v>
      </c>
      <c r="G177" s="5">
        <v>2000000000</v>
      </c>
    </row>
    <row r="178" spans="3:17" ht="15.5" x14ac:dyDescent="0.35">
      <c r="C178" t="s">
        <v>16</v>
      </c>
      <c r="D178" s="6">
        <v>0.26</v>
      </c>
      <c r="E178" s="6">
        <v>-0.53</v>
      </c>
      <c r="F178" s="6">
        <v>0.72</v>
      </c>
      <c r="G178" s="6">
        <v>1.31</v>
      </c>
    </row>
    <row r="179" spans="3:17" ht="15.5" x14ac:dyDescent="0.35">
      <c r="C179" t="s">
        <v>52</v>
      </c>
      <c r="I179" s="6">
        <v>-4.7699999999999996</v>
      </c>
      <c r="J179" s="6">
        <v>-9.77</v>
      </c>
      <c r="K179" s="6">
        <v>-8.57</v>
      </c>
      <c r="L179" s="6">
        <v>-9.52</v>
      </c>
      <c r="M179" s="6">
        <v>-7.49</v>
      </c>
      <c r="N179" s="6">
        <v>-6.83</v>
      </c>
      <c r="O179" s="6">
        <v>3.07</v>
      </c>
      <c r="P179" s="6">
        <v>0.11</v>
      </c>
      <c r="Q179" s="6">
        <v>34105.58</v>
      </c>
    </row>
    <row r="180" spans="3:17" ht="15.5" x14ac:dyDescent="0.35">
      <c r="C180" t="s">
        <v>66</v>
      </c>
      <c r="I180" s="6">
        <v>-20.55</v>
      </c>
      <c r="J180" s="6">
        <v>-5.12</v>
      </c>
      <c r="K180" s="6">
        <v>-6.18</v>
      </c>
      <c r="L180" s="6">
        <v>-9.66</v>
      </c>
      <c r="M180" s="6">
        <v>-51.27</v>
      </c>
      <c r="N180" s="6">
        <v>-30.16</v>
      </c>
      <c r="O180" s="6">
        <v>130.29</v>
      </c>
      <c r="P180" s="5">
        <v>8000</v>
      </c>
      <c r="Q180" s="5">
        <v>0</v>
      </c>
    </row>
    <row r="181" spans="3:17" ht="15.5" x14ac:dyDescent="0.35">
      <c r="C181" t="s">
        <v>69</v>
      </c>
      <c r="I181" s="6">
        <v>3.08</v>
      </c>
      <c r="J181" s="6">
        <v>1.5</v>
      </c>
      <c r="K181" s="6">
        <v>1.45</v>
      </c>
      <c r="L181" s="6">
        <v>2.48</v>
      </c>
      <c r="M181" s="6">
        <v>8.6199999999999992</v>
      </c>
      <c r="N181" s="6">
        <v>4.3899999999999997</v>
      </c>
      <c r="O181" s="6">
        <v>4.84</v>
      </c>
      <c r="P181" s="6">
        <v>10.64</v>
      </c>
      <c r="Q181" s="5">
        <v>0</v>
      </c>
    </row>
    <row r="182" spans="3:17" ht="15.5" x14ac:dyDescent="0.35">
      <c r="C182" t="s">
        <v>248</v>
      </c>
      <c r="I182" s="5">
        <v>7370000000</v>
      </c>
      <c r="J182" s="5">
        <v>9590000000</v>
      </c>
      <c r="K182" s="5">
        <v>8430000000</v>
      </c>
      <c r="L182" s="5">
        <v>4640000000</v>
      </c>
      <c r="M182" s="5">
        <v>6240000000</v>
      </c>
      <c r="N182" s="5">
        <v>15060000000</v>
      </c>
      <c r="O182" s="5">
        <v>42180000000</v>
      </c>
      <c r="P182" s="5">
        <v>36640000000</v>
      </c>
    </row>
    <row r="183" spans="3:17" ht="15.5" x14ac:dyDescent="0.35">
      <c r="C183" t="s">
        <v>249</v>
      </c>
      <c r="I183" s="6">
        <v>-3.9900000000000005E-2</v>
      </c>
      <c r="J183" s="6">
        <v>-7.7199999999999991E-2</v>
      </c>
      <c r="K183" s="6">
        <v>-6.5700000000000008E-2</v>
      </c>
      <c r="L183" s="6">
        <v>-6.93E-2</v>
      </c>
      <c r="M183" s="6">
        <v>-5.2300000000000006E-2</v>
      </c>
      <c r="N183" s="6">
        <v>-4.2000000000000003E-2</v>
      </c>
      <c r="O183" s="6">
        <v>1.7500000000000002E-2</v>
      </c>
      <c r="P183" s="6">
        <v>5.9999999999999995E-4</v>
      </c>
      <c r="Q183" s="6">
        <v>1.46E-2</v>
      </c>
    </row>
    <row r="184" spans="3:17" ht="15.5" x14ac:dyDescent="0.35">
      <c r="C184" t="s">
        <v>250</v>
      </c>
      <c r="I184" s="6">
        <v>-0.69739999999999991</v>
      </c>
      <c r="J184" s="6">
        <v>-0.84010000000000007</v>
      </c>
      <c r="K184" s="6">
        <v>-0.40409999999999996</v>
      </c>
      <c r="L184" s="6">
        <v>-0.32880000000000004</v>
      </c>
      <c r="M184" s="6">
        <v>-0.1981</v>
      </c>
      <c r="N184" s="6">
        <v>-0.15479999999999999</v>
      </c>
      <c r="O184" s="6">
        <v>6.1799999999999994E-2</v>
      </c>
      <c r="P184" s="6">
        <v>2.5000000000000001E-3</v>
      </c>
      <c r="Q184" s="6">
        <v>0.41649999999999998</v>
      </c>
    </row>
    <row r="185" spans="3:17" ht="15.5" x14ac:dyDescent="0.35">
      <c r="C185" t="s">
        <v>251</v>
      </c>
      <c r="I185" s="6">
        <v>-1.09E-2</v>
      </c>
      <c r="J185" s="6">
        <v>3.3E-3</v>
      </c>
      <c r="K185" s="6">
        <v>-3.9000000000000003E-3</v>
      </c>
      <c r="L185" s="6">
        <v>-2.4500000000000001E-2</v>
      </c>
      <c r="M185" s="6">
        <v>-1.3300000000000001E-2</v>
      </c>
      <c r="N185" s="6">
        <v>2.0499999999999997E-2</v>
      </c>
      <c r="O185" s="6">
        <v>0.1188</v>
      </c>
      <c r="P185" s="6">
        <v>0.1033</v>
      </c>
      <c r="Q185" s="6">
        <v>0.1489</v>
      </c>
    </row>
    <row r="186" spans="3:17" ht="15.5" x14ac:dyDescent="0.35">
      <c r="C186" t="s">
        <v>252</v>
      </c>
    </row>
    <row r="187" spans="3:17" ht="15.5" x14ac:dyDescent="0.35">
      <c r="C187" t="s">
        <v>63</v>
      </c>
      <c r="I187" s="6">
        <v>14.35</v>
      </c>
      <c r="J187" s="6">
        <v>4.3</v>
      </c>
      <c r="K187" s="6">
        <v>2.5</v>
      </c>
      <c r="L187" s="6">
        <v>3.18</v>
      </c>
      <c r="M187" s="6">
        <v>10.15</v>
      </c>
      <c r="N187" s="6">
        <v>4.67</v>
      </c>
      <c r="O187" s="6">
        <v>8.0399999999999991</v>
      </c>
      <c r="P187" s="6">
        <v>19.940000000000001</v>
      </c>
      <c r="Q187" s="5">
        <v>0</v>
      </c>
    </row>
    <row r="188" spans="3:17" ht="15.5" x14ac:dyDescent="0.35">
      <c r="C188" t="s">
        <v>60</v>
      </c>
      <c r="I188" s="6">
        <v>6.83</v>
      </c>
      <c r="J188" s="6">
        <v>11.63</v>
      </c>
      <c r="K188" s="6">
        <v>21.21</v>
      </c>
      <c r="L188" s="6">
        <v>28.96</v>
      </c>
      <c r="M188" s="6">
        <v>37.82</v>
      </c>
      <c r="N188" s="6">
        <v>44.1</v>
      </c>
      <c r="O188" s="6">
        <v>49.75</v>
      </c>
      <c r="P188" s="6">
        <v>44.13</v>
      </c>
      <c r="Q188" s="6">
        <v>81879.94</v>
      </c>
    </row>
    <row r="189" spans="3:17" ht="15.5" x14ac:dyDescent="0.35">
      <c r="C189" t="s">
        <v>253</v>
      </c>
      <c r="I189" s="6">
        <v>14.98</v>
      </c>
      <c r="J189" s="6">
        <v>4.41</v>
      </c>
      <c r="K189" s="6">
        <v>2.5299999999999998</v>
      </c>
      <c r="L189" s="6">
        <v>3.21</v>
      </c>
      <c r="M189" s="6">
        <v>10.23</v>
      </c>
      <c r="N189" s="6">
        <v>4.7</v>
      </c>
      <c r="O189" s="6">
        <v>8.09</v>
      </c>
      <c r="P189" s="6">
        <v>20.09</v>
      </c>
      <c r="Q189" s="5">
        <v>0</v>
      </c>
    </row>
    <row r="190" spans="3:17" ht="15.5" x14ac:dyDescent="0.35">
      <c r="C190" t="s">
        <v>254</v>
      </c>
      <c r="I190" s="6">
        <v>6.54</v>
      </c>
      <c r="J190" s="6">
        <v>11.33</v>
      </c>
      <c r="K190" s="6">
        <v>20.91</v>
      </c>
      <c r="L190" s="6">
        <v>28.66</v>
      </c>
      <c r="M190" s="6">
        <v>37.520000000000003</v>
      </c>
      <c r="N190" s="6">
        <v>43.79</v>
      </c>
      <c r="O190" s="6">
        <v>49.44</v>
      </c>
      <c r="P190" s="6">
        <v>43.8</v>
      </c>
      <c r="Q190" s="6">
        <v>77021.440000000002</v>
      </c>
    </row>
    <row r="191" spans="3:17" ht="15.5" x14ac:dyDescent="0.35">
      <c r="C191" t="s">
        <v>255</v>
      </c>
      <c r="I191" s="5">
        <v>16000000000</v>
      </c>
      <c r="J191" s="5">
        <v>14000000000</v>
      </c>
      <c r="K191" s="5">
        <v>9000000000</v>
      </c>
      <c r="L191" s="5">
        <v>24000000000</v>
      </c>
      <c r="M191" s="5">
        <v>15000000000</v>
      </c>
      <c r="N191" s="5">
        <v>36000000000</v>
      </c>
      <c r="O191" s="5">
        <v>23000000000</v>
      </c>
      <c r="P191" s="5">
        <v>25000000000</v>
      </c>
      <c r="Q191" s="5">
        <v>22000000000</v>
      </c>
    </row>
    <row r="192" spans="3:17" ht="15.5" x14ac:dyDescent="0.35">
      <c r="C192" t="s">
        <v>256</v>
      </c>
      <c r="I192" s="5">
        <v>88000000000</v>
      </c>
      <c r="J192" s="5">
        <v>123000000000</v>
      </c>
      <c r="K192" s="5">
        <v>144000000000</v>
      </c>
      <c r="L192" s="5">
        <v>134000000000</v>
      </c>
      <c r="M192" s="5">
        <v>144000000000</v>
      </c>
      <c r="N192" s="5">
        <v>143000000000</v>
      </c>
      <c r="O192" s="5">
        <v>162000000000</v>
      </c>
      <c r="P192" s="5">
        <v>182000000000</v>
      </c>
      <c r="Q192" s="5">
        <v>207000000000</v>
      </c>
    </row>
    <row r="193" spans="2:17" ht="15.5" x14ac:dyDescent="0.35">
      <c r="C193" t="s">
        <v>26</v>
      </c>
      <c r="I193" s="5">
        <v>104000000000</v>
      </c>
      <c r="J193" s="5">
        <v>138000000000</v>
      </c>
      <c r="K193" s="5">
        <v>153000000000</v>
      </c>
      <c r="L193" s="5">
        <v>158000000000</v>
      </c>
      <c r="M193" s="5">
        <v>159000000000</v>
      </c>
      <c r="N193" s="5">
        <v>178000000000</v>
      </c>
      <c r="O193" s="5">
        <v>185000000000</v>
      </c>
      <c r="P193" s="5">
        <v>207000000000</v>
      </c>
      <c r="Q193" s="5">
        <v>229000000000</v>
      </c>
    </row>
    <row r="194" spans="2:17" ht="15.5" x14ac:dyDescent="0.35">
      <c r="C194" t="s">
        <v>23</v>
      </c>
      <c r="I194" s="5">
        <v>99000000000</v>
      </c>
      <c r="J194" s="5">
        <v>133000000000</v>
      </c>
      <c r="K194" s="5">
        <v>150000000000</v>
      </c>
      <c r="L194" s="5">
        <v>154000000000</v>
      </c>
      <c r="M194" s="5">
        <v>154000000000</v>
      </c>
      <c r="N194" s="5">
        <v>171000000000</v>
      </c>
      <c r="O194" s="5">
        <v>167000000000</v>
      </c>
      <c r="P194" s="5">
        <v>173000000000</v>
      </c>
      <c r="Q194" s="5">
        <v>213000000000</v>
      </c>
    </row>
    <row r="195" spans="2:17" ht="15.5" x14ac:dyDescent="0.35">
      <c r="C195" t="s">
        <v>257</v>
      </c>
      <c r="I195" s="5">
        <v>-42000000000</v>
      </c>
      <c r="J195" s="5">
        <v>-9000000000</v>
      </c>
      <c r="K195" s="5">
        <v>23000000000</v>
      </c>
      <c r="L195" s="5">
        <v>19000000000</v>
      </c>
      <c r="M195" s="5">
        <v>39000000000</v>
      </c>
      <c r="N195" s="5">
        <v>28000000000</v>
      </c>
      <c r="O195" s="5">
        <v>41000000000</v>
      </c>
      <c r="P195" s="5">
        <v>58000000000</v>
      </c>
      <c r="Q195" s="5">
        <v>22000000000</v>
      </c>
    </row>
    <row r="196" spans="2:17" ht="15.5" x14ac:dyDescent="0.35">
      <c r="C196" t="s">
        <v>258</v>
      </c>
      <c r="I196" s="5">
        <v>33000000000</v>
      </c>
      <c r="J196" s="5">
        <v>17000000000</v>
      </c>
      <c r="K196" s="5">
        <v>4000000000</v>
      </c>
      <c r="L196" s="5">
        <v>1000000000</v>
      </c>
      <c r="M196" s="5">
        <v>-2000000000</v>
      </c>
      <c r="N196" s="5">
        <v>-16000000000</v>
      </c>
      <c r="O196" s="5">
        <v>22000000000</v>
      </c>
      <c r="P196" s="5">
        <v>-6000000000</v>
      </c>
      <c r="Q196" s="5">
        <v>-45000000000</v>
      </c>
    </row>
    <row r="197" spans="2:17" ht="15.5" x14ac:dyDescent="0.35">
      <c r="C197" t="s">
        <v>259</v>
      </c>
      <c r="I197" s="5">
        <v>-1000000000</v>
      </c>
      <c r="J197" s="5">
        <v>-1000000000</v>
      </c>
      <c r="K197" s="5">
        <v>0</v>
      </c>
      <c r="L197" s="5">
        <v>-1000000000</v>
      </c>
      <c r="M197" s="5">
        <v>-2000000000</v>
      </c>
      <c r="N197" s="5">
        <v>-10000000000</v>
      </c>
      <c r="O197" s="5">
        <v>-8000000000</v>
      </c>
      <c r="P197" s="5">
        <v>-20000000000</v>
      </c>
      <c r="Q197" s="5">
        <v>-12000000000</v>
      </c>
    </row>
    <row r="198" spans="2:17" ht="15.5" x14ac:dyDescent="0.35">
      <c r="C198" t="s">
        <v>15</v>
      </c>
      <c r="I198" s="5">
        <v>32000000000</v>
      </c>
      <c r="J198" s="5">
        <v>16000000000</v>
      </c>
      <c r="K198" s="5">
        <v>4000000000</v>
      </c>
      <c r="L198" s="5">
        <v>0</v>
      </c>
      <c r="M198" s="5">
        <v>-4000000000</v>
      </c>
      <c r="N198" s="5">
        <v>-26000000000</v>
      </c>
      <c r="O198" s="5">
        <v>14000000000</v>
      </c>
      <c r="P198" s="5">
        <v>-27000000000</v>
      </c>
      <c r="Q198" s="5">
        <v>-57000000000</v>
      </c>
    </row>
    <row r="199" spans="2:17" ht="15.5" x14ac:dyDescent="0.35">
      <c r="C199" t="s">
        <v>17</v>
      </c>
      <c r="I199" s="6">
        <v>16.850000000000001</v>
      </c>
      <c r="J199" s="6">
        <v>8.68</v>
      </c>
      <c r="K199" s="6">
        <v>2.1800000000000002</v>
      </c>
      <c r="L199" s="6">
        <v>-0.05</v>
      </c>
      <c r="M199" s="6">
        <v>-1.89</v>
      </c>
      <c r="N199" s="6">
        <v>-13.7</v>
      </c>
      <c r="O199" s="6">
        <v>7.19</v>
      </c>
      <c r="P199" s="5">
        <v>-15</v>
      </c>
      <c r="Q199" s="6">
        <v>-477993.42</v>
      </c>
    </row>
    <row r="201" spans="2:17" ht="15.5" x14ac:dyDescent="0.35">
      <c r="B201" t="s">
        <v>260</v>
      </c>
      <c r="C201" t="s">
        <v>261</v>
      </c>
      <c r="D201" s="5">
        <v>-4000000000</v>
      </c>
      <c r="E201" s="5">
        <v>-3000000000</v>
      </c>
      <c r="F201" s="5">
        <v>-4000000000</v>
      </c>
      <c r="G201" s="5">
        <v>-3000000000</v>
      </c>
      <c r="H201" s="5">
        <v>-13000000000</v>
      </c>
      <c r="I201" s="5">
        <v>-9000000000</v>
      </c>
      <c r="J201" s="5">
        <v>-19000000000</v>
      </c>
      <c r="K201" s="5">
        <v>-16000000000</v>
      </c>
      <c r="L201" s="5">
        <v>-18000000000</v>
      </c>
      <c r="M201" s="5">
        <v>-14000000000</v>
      </c>
      <c r="N201" s="5">
        <v>-13000000000</v>
      </c>
      <c r="O201" s="5">
        <v>6000000000</v>
      </c>
      <c r="P201" s="5">
        <v>193000000</v>
      </c>
      <c r="Q201" s="5">
        <v>4000000000</v>
      </c>
    </row>
    <row r="202" spans="2:17" ht="15.5" x14ac:dyDescent="0.35">
      <c r="C202" t="s">
        <v>51</v>
      </c>
      <c r="D202" s="6">
        <v>-1.9</v>
      </c>
      <c r="E202" s="6">
        <v>-1.64</v>
      </c>
      <c r="F202" s="6">
        <v>-2.36</v>
      </c>
      <c r="G202" s="6">
        <v>-1.45</v>
      </c>
      <c r="H202" s="6">
        <v>-7.09</v>
      </c>
      <c r="I202" s="6">
        <v>-4.7699999999999996</v>
      </c>
      <c r="J202" s="6">
        <v>-9.77</v>
      </c>
      <c r="K202" s="6">
        <v>-8.57</v>
      </c>
      <c r="L202" s="6">
        <v>-9.52</v>
      </c>
      <c r="M202" s="6">
        <v>-7.49</v>
      </c>
      <c r="N202" s="6">
        <v>-6.83</v>
      </c>
      <c r="O202" s="6">
        <v>3.07</v>
      </c>
      <c r="P202" s="6">
        <v>0.1</v>
      </c>
      <c r="Q202" s="6">
        <v>2.15</v>
      </c>
    </row>
    <row r="203" spans="2:17" ht="15.5" x14ac:dyDescent="0.35">
      <c r="C203" t="s">
        <v>262</v>
      </c>
      <c r="D203" s="5">
        <v>16000000000</v>
      </c>
      <c r="E203" s="5">
        <v>14000000000</v>
      </c>
      <c r="F203" s="5">
        <v>16000000000</v>
      </c>
      <c r="G203" s="5">
        <v>16000000000</v>
      </c>
      <c r="H203" s="5">
        <v>58000000000</v>
      </c>
      <c r="I203" s="5">
        <v>60000000000</v>
      </c>
      <c r="J203" s="5">
        <v>63000000000</v>
      </c>
      <c r="K203" s="5">
        <v>69000000000</v>
      </c>
      <c r="L203" s="5">
        <v>71000000000</v>
      </c>
      <c r="M203" s="5">
        <v>85000000000</v>
      </c>
      <c r="N203" s="5">
        <v>89000000000</v>
      </c>
      <c r="O203" s="5">
        <v>157000000000</v>
      </c>
      <c r="P203" s="5">
        <v>147000000000</v>
      </c>
      <c r="Q203" s="5">
        <v>116000000000</v>
      </c>
    </row>
    <row r="204" spans="2:17" ht="15.5" x14ac:dyDescent="0.35">
      <c r="C204" t="s">
        <v>344</v>
      </c>
      <c r="I204" s="6">
        <v>-8.61</v>
      </c>
    </row>
    <row r="205" spans="2:17" ht="15.5" x14ac:dyDescent="0.35">
      <c r="C205" t="s">
        <v>345</v>
      </c>
      <c r="I205" s="6">
        <v>-8.2899999999999991</v>
      </c>
    </row>
    <row r="206" spans="2:17" ht="15.5" x14ac:dyDescent="0.35">
      <c r="C206" t="s">
        <v>263</v>
      </c>
      <c r="I206" s="6">
        <v>6.95</v>
      </c>
    </row>
    <row r="207" spans="2:17" ht="15.5" x14ac:dyDescent="0.35">
      <c r="C207" t="s">
        <v>346</v>
      </c>
      <c r="I207" s="6">
        <v>-0.1206</v>
      </c>
    </row>
    <row r="208" spans="2:17" ht="15.5" x14ac:dyDescent="0.35">
      <c r="C208" t="s">
        <v>347</v>
      </c>
      <c r="I208" s="6">
        <v>1.91</v>
      </c>
    </row>
    <row r="209" spans="3:9" ht="15.5" x14ac:dyDescent="0.35">
      <c r="C209" t="s">
        <v>348</v>
      </c>
      <c r="I209" s="6">
        <v>18.62</v>
      </c>
    </row>
    <row r="210" spans="3:9" ht="15.5" x14ac:dyDescent="0.35">
      <c r="C210" t="s">
        <v>349</v>
      </c>
      <c r="I210" s="6">
        <v>29.76</v>
      </c>
    </row>
    <row r="211" spans="3:9" ht="15.5" x14ac:dyDescent="0.35">
      <c r="C211" t="s">
        <v>350</v>
      </c>
      <c r="I211" s="6">
        <v>34.61</v>
      </c>
    </row>
    <row r="212" spans="3:9" ht="15.5" x14ac:dyDescent="0.35">
      <c r="C212" t="s">
        <v>351</v>
      </c>
      <c r="I212" s="6">
        <v>-909.88</v>
      </c>
    </row>
    <row r="213" spans="3:9" ht="15.5" x14ac:dyDescent="0.35">
      <c r="C213" t="s">
        <v>264</v>
      </c>
      <c r="I213" s="6">
        <v>24.43</v>
      </c>
    </row>
    <row r="214" spans="3:9" ht="15.5" x14ac:dyDescent="0.35">
      <c r="C214" t="s">
        <v>451</v>
      </c>
      <c r="I214" s="6">
        <v>-0.16</v>
      </c>
    </row>
    <row r="215" spans="3:9" ht="15.5" x14ac:dyDescent="0.35">
      <c r="C215" t="s">
        <v>352</v>
      </c>
      <c r="I215" s="6">
        <v>-7.36</v>
      </c>
    </row>
    <row r="216" spans="3:9" ht="15.5" x14ac:dyDescent="0.35">
      <c r="C216" t="s">
        <v>353</v>
      </c>
      <c r="I216" s="6">
        <v>-7.09</v>
      </c>
    </row>
    <row r="217" spans="3:9" ht="15.5" x14ac:dyDescent="0.35">
      <c r="C217" t="s">
        <v>354</v>
      </c>
      <c r="I217" s="6">
        <v>31.94</v>
      </c>
    </row>
    <row r="218" spans="3:9" ht="15.5" x14ac:dyDescent="0.35">
      <c r="C218" t="s">
        <v>355</v>
      </c>
      <c r="D218" s="6">
        <v>1.99</v>
      </c>
    </row>
    <row r="219" spans="3:9" ht="15.5" x14ac:dyDescent="0.35">
      <c r="C219" t="s">
        <v>356</v>
      </c>
      <c r="I219" s="6">
        <v>3.28</v>
      </c>
    </row>
    <row r="220" spans="3:9" ht="15.5" x14ac:dyDescent="0.35">
      <c r="C220" t="s">
        <v>357</v>
      </c>
      <c r="I220" s="6">
        <v>1.76</v>
      </c>
    </row>
    <row r="221" spans="3:9" ht="15.5" x14ac:dyDescent="0.35">
      <c r="C221" t="s">
        <v>265</v>
      </c>
      <c r="D221" s="6">
        <v>0.31</v>
      </c>
    </row>
    <row r="222" spans="3:9" ht="15.5" x14ac:dyDescent="0.35">
      <c r="C222" t="s">
        <v>266</v>
      </c>
      <c r="D222" s="6">
        <v>0.06</v>
      </c>
    </row>
    <row r="223" spans="3:9" ht="15.5" x14ac:dyDescent="0.35">
      <c r="C223" t="s">
        <v>267</v>
      </c>
      <c r="D223" s="6">
        <v>16.52</v>
      </c>
    </row>
    <row r="224" spans="3:9" ht="15.5" x14ac:dyDescent="0.35">
      <c r="C224" t="s">
        <v>268</v>
      </c>
      <c r="D224" s="6">
        <v>7.05</v>
      </c>
    </row>
    <row r="225" spans="3:9" ht="15.5" x14ac:dyDescent="0.35">
      <c r="C225" t="s">
        <v>269</v>
      </c>
      <c r="D225" s="6">
        <v>34.770000000000003</v>
      </c>
    </row>
    <row r="226" spans="3:9" ht="15.5" x14ac:dyDescent="0.35">
      <c r="C226" t="s">
        <v>270</v>
      </c>
      <c r="D226" s="6">
        <v>0.47</v>
      </c>
    </row>
    <row r="227" spans="3:9" ht="15.5" x14ac:dyDescent="0.35">
      <c r="C227" t="s">
        <v>271</v>
      </c>
      <c r="D227" s="6">
        <v>35.39</v>
      </c>
    </row>
    <row r="228" spans="3:9" ht="15.5" x14ac:dyDescent="0.35">
      <c r="C228" t="s">
        <v>13</v>
      </c>
      <c r="D228" s="5">
        <v>0</v>
      </c>
    </row>
    <row r="229" spans="3:9" ht="15.5" x14ac:dyDescent="0.35">
      <c r="C229" t="s">
        <v>358</v>
      </c>
      <c r="I229" s="6">
        <v>-3.92</v>
      </c>
    </row>
    <row r="230" spans="3:9" ht="15.5" x14ac:dyDescent="0.35">
      <c r="C230" t="s">
        <v>273</v>
      </c>
      <c r="I230" s="6">
        <v>-6.3500000000000001E-2</v>
      </c>
    </row>
    <row r="231" spans="3:9" ht="15.5" x14ac:dyDescent="0.35">
      <c r="C231" t="s">
        <v>274</v>
      </c>
      <c r="I231" s="6">
        <v>-2.2462999999999997</v>
      </c>
    </row>
    <row r="232" spans="3:9" ht="15.5" x14ac:dyDescent="0.35">
      <c r="C232" t="s">
        <v>275</v>
      </c>
      <c r="I232" s="6">
        <v>-2.0999999999999999E-3</v>
      </c>
    </row>
    <row r="233" spans="3:9" ht="15.5" x14ac:dyDescent="0.35">
      <c r="C233" t="s">
        <v>359</v>
      </c>
      <c r="I233" s="6">
        <v>2.0000000000000001E-4</v>
      </c>
    </row>
    <row r="234" spans="3:9" ht="15.5" x14ac:dyDescent="0.35">
      <c r="C234" t="s">
        <v>276</v>
      </c>
      <c r="D234" s="6">
        <v>12.04</v>
      </c>
    </row>
    <row r="235" spans="3:9" ht="15.5" x14ac:dyDescent="0.35">
      <c r="C235" t="s">
        <v>277</v>
      </c>
      <c r="D235" s="6">
        <v>388.72</v>
      </c>
    </row>
    <row r="236" spans="3:9" ht="15.5" x14ac:dyDescent="0.35">
      <c r="C236" t="s">
        <v>278</v>
      </c>
      <c r="D236" s="6">
        <v>25.79</v>
      </c>
    </row>
    <row r="237" spans="3:9" ht="15.5" x14ac:dyDescent="0.35">
      <c r="C237" t="s">
        <v>279</v>
      </c>
      <c r="D237" s="6">
        <v>374.97</v>
      </c>
    </row>
    <row r="238" spans="3:9" ht="15.5" x14ac:dyDescent="0.35">
      <c r="C238" t="s">
        <v>280</v>
      </c>
      <c r="D238" s="6">
        <v>7.56</v>
      </c>
    </row>
    <row r="239" spans="3:9" ht="15.5" x14ac:dyDescent="0.35">
      <c r="C239" t="s">
        <v>281</v>
      </c>
      <c r="I239" s="6">
        <v>0.27</v>
      </c>
    </row>
    <row r="240" spans="3:9" ht="15.5" x14ac:dyDescent="0.35">
      <c r="C240" t="s">
        <v>282</v>
      </c>
      <c r="I240" s="6">
        <v>0.92</v>
      </c>
    </row>
    <row r="241" spans="3:9" ht="15.5" x14ac:dyDescent="0.35">
      <c r="C241" t="s">
        <v>47</v>
      </c>
      <c r="I241" s="5">
        <v>116000000000</v>
      </c>
    </row>
    <row r="242" spans="3:9" ht="15.5" x14ac:dyDescent="0.35">
      <c r="C242" t="s">
        <v>283</v>
      </c>
      <c r="I242" s="5">
        <v>212000000000</v>
      </c>
    </row>
    <row r="243" spans="3:9" ht="15.5" x14ac:dyDescent="0.35">
      <c r="C243" t="s">
        <v>284</v>
      </c>
      <c r="I243" s="5">
        <v>1900000000</v>
      </c>
    </row>
    <row r="244" spans="3:9" ht="15.5" x14ac:dyDescent="0.35">
      <c r="C244" t="s">
        <v>285</v>
      </c>
      <c r="I244" s="6">
        <v>0.23050000000000001</v>
      </c>
    </row>
    <row r="245" spans="3:9" ht="15.5" x14ac:dyDescent="0.35">
      <c r="C245" t="s">
        <v>286</v>
      </c>
      <c r="D245" s="6">
        <v>0.5161</v>
      </c>
    </row>
    <row r="246" spans="3:9" ht="15.5" x14ac:dyDescent="0.35">
      <c r="C246" t="s">
        <v>287</v>
      </c>
      <c r="D246" s="6">
        <v>2.41E-2</v>
      </c>
    </row>
    <row r="247" spans="3:9" ht="15.5" x14ac:dyDescent="0.35">
      <c r="C247" t="s">
        <v>288</v>
      </c>
      <c r="D247" s="6">
        <v>-0.23219999999999999</v>
      </c>
    </row>
    <row r="248" spans="3:9" ht="15.5" x14ac:dyDescent="0.35">
      <c r="C248" t="s">
        <v>453</v>
      </c>
      <c r="D248" s="6">
        <v>-2.0000000000000001E-4</v>
      </c>
    </row>
    <row r="249" spans="3:9" ht="15.5" x14ac:dyDescent="0.35">
      <c r="C249" t="s">
        <v>289</v>
      </c>
      <c r="D249" s="6">
        <v>9.98E-2</v>
      </c>
    </row>
    <row r="250" spans="3:9" ht="15.5" x14ac:dyDescent="0.35">
      <c r="C250" t="s">
        <v>360</v>
      </c>
      <c r="D250" s="6">
        <v>-2.1263999999999998</v>
      </c>
    </row>
    <row r="251" spans="3:9" ht="15.5" x14ac:dyDescent="0.35">
      <c r="C251" t="s">
        <v>293</v>
      </c>
      <c r="I251" s="5">
        <v>6</v>
      </c>
    </row>
    <row r="252" spans="3:9" ht="15.5" x14ac:dyDescent="0.35">
      <c r="C252" t="s">
        <v>294</v>
      </c>
      <c r="I252" s="6">
        <v>0.17</v>
      </c>
    </row>
    <row r="253" spans="3:9" ht="15.5" x14ac:dyDescent="0.35">
      <c r="C253" t="s">
        <v>295</v>
      </c>
      <c r="I253" s="6">
        <v>0.11</v>
      </c>
    </row>
    <row r="254" spans="3:9" ht="15.5" x14ac:dyDescent="0.35">
      <c r="C254" t="s">
        <v>296</v>
      </c>
      <c r="I254" s="6">
        <v>0.13</v>
      </c>
    </row>
    <row r="255" spans="3:9" ht="15.5" x14ac:dyDescent="0.35">
      <c r="C255" t="s">
        <v>361</v>
      </c>
      <c r="I255" s="6">
        <v>0.41</v>
      </c>
    </row>
    <row r="256" spans="3:9" ht="15.5" x14ac:dyDescent="0.35">
      <c r="C256" t="s">
        <v>297</v>
      </c>
      <c r="I256" s="6">
        <v>0.03</v>
      </c>
    </row>
    <row r="257" spans="3:9" ht="15.5" x14ac:dyDescent="0.35">
      <c r="C257" t="s">
        <v>298</v>
      </c>
      <c r="I257" s="6">
        <v>0.24</v>
      </c>
    </row>
    <row r="258" spans="3:9" ht="15.5" x14ac:dyDescent="0.35">
      <c r="C258" t="s">
        <v>299</v>
      </c>
      <c r="I258" s="5">
        <v>61000000000</v>
      </c>
    </row>
    <row r="259" spans="3:9" ht="15.5" x14ac:dyDescent="0.35">
      <c r="C259" t="s">
        <v>300</v>
      </c>
      <c r="I259" s="5">
        <v>31000000000</v>
      </c>
    </row>
    <row r="260" spans="3:9" ht="15.5" x14ac:dyDescent="0.35">
      <c r="C260" t="s">
        <v>301</v>
      </c>
      <c r="I260" s="5">
        <v>9000000000</v>
      </c>
    </row>
    <row r="261" spans="3:9" ht="15.5" x14ac:dyDescent="0.35">
      <c r="C261" t="s">
        <v>302</v>
      </c>
      <c r="I261" s="5">
        <v>-14000000000</v>
      </c>
    </row>
    <row r="262" spans="3:9" ht="15.5" x14ac:dyDescent="0.35">
      <c r="C262" t="s">
        <v>303</v>
      </c>
      <c r="D262" s="5">
        <v>4000000000</v>
      </c>
    </row>
    <row r="263" spans="3:9" ht="15.5" x14ac:dyDescent="0.35">
      <c r="C263" t="s">
        <v>304</v>
      </c>
      <c r="D263" s="5">
        <v>220000000000</v>
      </c>
    </row>
    <row r="264" spans="3:9" ht="15.5" x14ac:dyDescent="0.35">
      <c r="C264" t="s">
        <v>305</v>
      </c>
      <c r="D264" s="5">
        <v>216000000000</v>
      </c>
    </row>
    <row r="265" spans="3:9" ht="15.5" x14ac:dyDescent="0.35">
      <c r="C265" t="s">
        <v>245</v>
      </c>
      <c r="D265" s="5">
        <v>-89000000000</v>
      </c>
    </row>
    <row r="266" spans="3:9" ht="15.5" x14ac:dyDescent="0.35">
      <c r="C266" t="s">
        <v>306</v>
      </c>
      <c r="I266" s="5">
        <v>6000000000</v>
      </c>
    </row>
    <row r="267" spans="3:9" ht="15.5" x14ac:dyDescent="0.35">
      <c r="C267" t="s">
        <v>243</v>
      </c>
      <c r="D267" s="5">
        <v>44000000000</v>
      </c>
    </row>
    <row r="268" spans="3:9" ht="15.5" x14ac:dyDescent="0.35">
      <c r="C268" t="s">
        <v>242</v>
      </c>
      <c r="D268" s="5">
        <v>59000000000</v>
      </c>
    </row>
    <row r="269" spans="3:9" ht="15.5" x14ac:dyDescent="0.35">
      <c r="C269" t="s">
        <v>24</v>
      </c>
      <c r="D269" s="5">
        <v>103000000000</v>
      </c>
    </row>
    <row r="270" spans="3:9" ht="15.5" x14ac:dyDescent="0.35">
      <c r="C270" t="s">
        <v>21</v>
      </c>
      <c r="D270" s="5">
        <v>99000000000</v>
      </c>
    </row>
    <row r="271" spans="3:9" ht="15.5" x14ac:dyDescent="0.35">
      <c r="C271" t="s">
        <v>244</v>
      </c>
      <c r="I271" s="5">
        <v>4000000000</v>
      </c>
    </row>
    <row r="272" spans="3:9" ht="15.5" x14ac:dyDescent="0.35">
      <c r="C272" t="s">
        <v>307</v>
      </c>
      <c r="I272" s="5">
        <v>4000000000</v>
      </c>
    </row>
    <row r="273" spans="3:9" ht="15.5" x14ac:dyDescent="0.35">
      <c r="C273" t="s">
        <v>308</v>
      </c>
      <c r="I273" s="5">
        <v>0</v>
      </c>
    </row>
    <row r="274" spans="3:9" ht="15.5" x14ac:dyDescent="0.35">
      <c r="C274" t="s">
        <v>309</v>
      </c>
      <c r="I274" s="5">
        <v>-3000000000</v>
      </c>
    </row>
    <row r="275" spans="3:9" ht="15.5" x14ac:dyDescent="0.35">
      <c r="C275" t="s">
        <v>310</v>
      </c>
      <c r="I275" s="5">
        <v>-1000000000</v>
      </c>
    </row>
    <row r="276" spans="3:9" ht="15.5" x14ac:dyDescent="0.35">
      <c r="C276" t="s">
        <v>311</v>
      </c>
      <c r="I276" s="5">
        <v>3000000000</v>
      </c>
    </row>
  </sheetData>
  <pageMargins left="0.7" right="0.7" top="0.75" bottom="0.75" header="0.3" footer="0.3"/>
  <ignoredErrors>
    <ignoredError sqref="A1:Q277" numberStoredAsText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Q26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2372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2373</v>
      </c>
      <c r="D2" s="2" vm="617">
        <f ca="1">IFERROR(_xlfn.STOCKHISTORY("XIDX:" &amp; $C$1, D3, , 0, 0, 1), "Libur")</f>
        <v>1180</v>
      </c>
      <c r="E2" s="2" vm="629">
        <f ca="1">IFERROR(_xlfn.STOCKHISTORY("XIDX:" &amp; $C$1, E3, , 0, 0, 1), "Libur")</f>
        <v>970</v>
      </c>
      <c r="H2" s="2" vm="629">
        <f ca="1">IFERROR(INDEX(D2:G2,COUNT(D2:G2)),"")</f>
        <v>970</v>
      </c>
      <c r="I2" s="2" vm="630">
        <f t="shared" ref="I2:Q2" ca="1" si="0">IFERROR(_xlfn.STOCKHISTORY("XIDX:" &amp; $C$1, I1, , 0, 0, 1), "Libur")</f>
        <v>1220</v>
      </c>
      <c r="J2" s="2" vm="471">
        <f t="shared" ca="1" si="0"/>
        <v>650</v>
      </c>
      <c r="K2" s="2" vm="631">
        <f t="shared" ca="1" si="0"/>
        <v>248</v>
      </c>
      <c r="L2" s="2" vm="632">
        <f t="shared" ca="1" si="0"/>
        <v>177</v>
      </c>
      <c r="M2" s="2" vm="378">
        <f t="shared" ca="1" si="0"/>
        <v>750</v>
      </c>
      <c r="N2" s="2" vm="111">
        <f t="shared" ca="1" si="0"/>
        <v>270</v>
      </c>
      <c r="O2" s="2" vm="57">
        <f t="shared" ca="1" si="0"/>
        <v>300</v>
      </c>
      <c r="P2" s="2" vm="633">
        <f t="shared" ca="1" si="0"/>
        <v>143</v>
      </c>
      <c r="Q2" s="2" t="str">
        <f t="shared" ca="1" si="0"/>
        <v>Libur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>
        <f>IFERROR(INDEX(D51:D500,MATCH($C$4,$C$51:$C$500,0)),"")</f>
        <v>12151137135</v>
      </c>
      <c r="E4" s="2">
        <f>IFERROR(INDEX(E51:E500,MATCH($C$4,$C$51:$C$500,0)),"")</f>
        <v>-16927221892</v>
      </c>
      <c r="H4" s="2">
        <f>IFERROR(SUM(D4:G4)*(4/MAX(1,COUNT(D4:G4))),"")</f>
        <v>-9552169514</v>
      </c>
      <c r="I4" s="2">
        <f t="shared" ref="I4:Q4" si="1">IFERROR(INDEX(I51:I500,MATCH($C$4,$C$51:$C$500,0)),"")</f>
        <v>110132936051</v>
      </c>
      <c r="J4" s="2">
        <f t="shared" si="1"/>
        <v>6436780052</v>
      </c>
      <c r="K4" s="2">
        <f t="shared" si="1"/>
        <v>-66339949444</v>
      </c>
      <c r="L4" s="2">
        <f t="shared" si="1"/>
        <v>-50235590241</v>
      </c>
      <c r="M4" s="2">
        <f t="shared" si="1"/>
        <v>218407927988</v>
      </c>
      <c r="N4" s="2">
        <f t="shared" si="1"/>
        <v>-2205222119</v>
      </c>
      <c r="O4" s="2">
        <f t="shared" si="1"/>
        <v>9969038934</v>
      </c>
      <c r="P4" s="2">
        <f t="shared" si="1"/>
        <v>8156455812</v>
      </c>
      <c r="Q4" s="2">
        <f t="shared" si="1"/>
        <v>5366409300</v>
      </c>
    </row>
    <row r="5" spans="1:17" ht="15.5" x14ac:dyDescent="0.35">
      <c r="B5" t="s">
        <v>7</v>
      </c>
      <c r="C5" t="s">
        <v>8</v>
      </c>
      <c r="D5" s="2">
        <f>IFERROR(INDEX(D51:D500,MATCH($C$5,$C$51:$C$500,0)),"")</f>
        <v>7432716519</v>
      </c>
      <c r="E5" s="2">
        <f>IFERROR(INDEX(E51:E500,MATCH($C$5,$C$51:$C$500,0)),"")</f>
        <v>-16508950503</v>
      </c>
      <c r="H5" s="2">
        <f>IFERROR(SUM(D5:G5)*(4/MAX(1,COUNT(D5:G5))),"")</f>
        <v>-18152467968</v>
      </c>
      <c r="I5" s="2">
        <f t="shared" ref="I5:Q5" si="2">IFERROR(INDEX(I51:I500,MATCH($C$5,$C$51:$C$500,0)),"")</f>
        <v>108276487784</v>
      </c>
      <c r="J5" s="2">
        <f t="shared" si="2"/>
        <v>8496397327</v>
      </c>
      <c r="K5" s="2">
        <f t="shared" si="2"/>
        <v>-68470342409</v>
      </c>
      <c r="L5" s="2">
        <f t="shared" si="2"/>
        <v>-50800966772</v>
      </c>
      <c r="M5" s="2">
        <f t="shared" si="2"/>
        <v>216364422597</v>
      </c>
      <c r="N5" s="2">
        <f t="shared" si="2"/>
        <v>-2814994622</v>
      </c>
      <c r="O5" s="2">
        <f t="shared" si="2"/>
        <v>9715367473</v>
      </c>
      <c r="P5" s="2">
        <f t="shared" si="2"/>
        <v>7303454810</v>
      </c>
      <c r="Q5" s="2">
        <f t="shared" si="2"/>
        <v>3650413472</v>
      </c>
    </row>
    <row r="6" spans="1:17" ht="15.5" x14ac:dyDescent="0.35">
      <c r="B6" t="s">
        <v>9</v>
      </c>
      <c r="C6" t="s">
        <v>10</v>
      </c>
      <c r="D6" s="2">
        <f>IFERROR(INDEX(D51:D500,MATCH($C$6,$C$51:$C$500,0)),"")</f>
        <v>302646961396</v>
      </c>
      <c r="E6" s="2">
        <f>IFERROR(INDEX(E51:E500,MATCH($C$6,$C$51:$C$500,0)),"")</f>
        <v>300209159488</v>
      </c>
      <c r="H6" s="2">
        <f>IFERROR(INDEX(D6:G6,COUNT(D6:G6)),"")</f>
        <v>300209159488</v>
      </c>
      <c r="I6" s="2">
        <f t="shared" ref="I6:Q6" si="3">IFERROR(INDEX(I51:I500,MATCH($C$6,$C$51:$C$500,0)),"")</f>
        <v>311517433588</v>
      </c>
      <c r="J6" s="2">
        <f t="shared" si="3"/>
        <v>203494688791</v>
      </c>
      <c r="K6" s="2">
        <f t="shared" si="3"/>
        <v>194998304336</v>
      </c>
      <c r="L6" s="2">
        <f t="shared" si="3"/>
        <v>263478780645</v>
      </c>
      <c r="M6" s="2">
        <f t="shared" si="3"/>
        <v>314279747417</v>
      </c>
      <c r="N6" s="2">
        <f t="shared" si="3"/>
        <v>97915324820</v>
      </c>
      <c r="O6" s="2">
        <f t="shared" si="3"/>
        <v>100730319442</v>
      </c>
      <c r="P6" s="2">
        <f t="shared" si="3"/>
        <v>91014951969</v>
      </c>
      <c r="Q6" s="2">
        <f t="shared" si="3"/>
        <v>45902721160</v>
      </c>
    </row>
    <row r="7" spans="1:17" ht="15.5" x14ac:dyDescent="0.35">
      <c r="B7" t="s">
        <v>11</v>
      </c>
      <c r="C7" t="s">
        <v>12</v>
      </c>
      <c r="D7" s="3">
        <f>IFERROR(INDEX(D51:D500,MATCH($C$7,$C$51:$C$500,0))/1000000000,"")</f>
        <v>0.65</v>
      </c>
      <c r="E7" s="3">
        <f>IFERROR(INDEX(E51:E500,MATCH($C$7,$C$51:$C$500,0))/1000000000,"")</f>
        <v>0.65</v>
      </c>
      <c r="H7" s="3">
        <f>IFERROR(INDEX(D7:G7,COUNT(D7:G7)),"")</f>
        <v>0.65</v>
      </c>
      <c r="I7" s="3">
        <f t="shared" ref="I7:Q7" si="4">IFERROR(INDEX(I51:I500,MATCH($C$7,$C$51:$C$500,0))/1000000000,"")</f>
        <v>0.65</v>
      </c>
      <c r="J7" s="3">
        <f t="shared" si="4"/>
        <v>0.65</v>
      </c>
      <c r="K7" s="3">
        <f t="shared" si="4"/>
        <v>0.65</v>
      </c>
      <c r="L7" s="3">
        <f t="shared" si="4"/>
        <v>0.65</v>
      </c>
      <c r="M7" s="3">
        <f t="shared" si="4"/>
        <v>0.65</v>
      </c>
      <c r="N7" s="3">
        <f t="shared" si="4"/>
        <v>0.65</v>
      </c>
      <c r="O7" s="3">
        <f t="shared" si="4"/>
        <v>0.65</v>
      </c>
      <c r="P7" s="3">
        <f t="shared" si="4"/>
        <v>0.65</v>
      </c>
      <c r="Q7" s="3">
        <f t="shared" si="4"/>
        <v>0.25</v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-13000000000</v>
      </c>
      <c r="E8" s="2">
        <f>IFERROR(INDEX(E51:E500,MATCH("Free cash flow (Quarter)",$C$51:$C$500,0)),"")</f>
        <v>-1000000000</v>
      </c>
      <c r="H8" s="2">
        <f>IFERROR(INDEX(D8:G8,COUNT(D8:G8)),"")</f>
        <v>-1000000000</v>
      </c>
      <c r="I8" s="2">
        <f t="shared" ref="I8:Q8" si="5">IFERROR(INDEX(I51:I500,MATCH($C$8,$C$51:$C$500,0)),"")</f>
        <v>113000000000</v>
      </c>
      <c r="J8" s="2">
        <f t="shared" si="5"/>
        <v>32000000000</v>
      </c>
      <c r="K8" s="2">
        <f t="shared" si="5"/>
        <v>4000000000</v>
      </c>
      <c r="L8" s="2">
        <f t="shared" si="5"/>
        <v>54000000000</v>
      </c>
      <c r="M8" s="2">
        <f t="shared" si="5"/>
        <v>2000000000</v>
      </c>
      <c r="N8" s="2">
        <f t="shared" si="5"/>
        <v>6000000000</v>
      </c>
      <c r="O8" s="2">
        <f t="shared" si="5"/>
        <v>1000000000</v>
      </c>
      <c r="P8" s="2">
        <f t="shared" si="5"/>
        <v>-11000000000</v>
      </c>
      <c r="Q8" s="2">
        <f t="shared" si="5"/>
        <v>-6000000000</v>
      </c>
    </row>
    <row r="9" spans="1:17" ht="15.5" x14ac:dyDescent="0.35">
      <c r="A9" t="s">
        <v>16</v>
      </c>
      <c r="C9" t="s">
        <v>17</v>
      </c>
      <c r="D9" s="3">
        <f>IFERROR(INDEX(D51:D500,MATCH("Free cash flow per share (Quarter)",$C$51:$C$500,0)),"")</f>
        <v>-20.63</v>
      </c>
      <c r="E9" s="3">
        <f>IFERROR(INDEX(E51:E500,MATCH("Free cash flow per share (Quarter)",$C$51:$C$500,0)),"")</f>
        <v>-1.41</v>
      </c>
      <c r="H9" s="3">
        <f>IFERROR(INDEX(D9:G9,COUNT(D9:G9)),"")</f>
        <v>-1.41</v>
      </c>
      <c r="I9" s="3">
        <f t="shared" ref="I9:Q9" si="6">IFERROR(INDEX(I51:I500,MATCH($C$9,$C$51:$C$500,0)),"")</f>
        <v>172.83</v>
      </c>
      <c r="J9" s="3">
        <f t="shared" si="6"/>
        <v>49.37</v>
      </c>
      <c r="K9" s="3">
        <f t="shared" si="6"/>
        <v>6.35</v>
      </c>
      <c r="L9" s="3">
        <f t="shared" si="6"/>
        <v>82.32</v>
      </c>
      <c r="M9" s="3">
        <f t="shared" si="6"/>
        <v>2.36</v>
      </c>
      <c r="N9" s="3">
        <f t="shared" si="6"/>
        <v>9.76</v>
      </c>
      <c r="O9" s="3">
        <f t="shared" si="6"/>
        <v>0.99</v>
      </c>
      <c r="P9" s="3">
        <f t="shared" si="6"/>
        <v>-17.07</v>
      </c>
      <c r="Q9" s="3">
        <f t="shared" si="6"/>
        <v>-25.39</v>
      </c>
    </row>
    <row r="10" spans="1:17" ht="15.5" x14ac:dyDescent="0.35">
      <c r="C10" t="s">
        <v>18</v>
      </c>
      <c r="D10" s="3">
        <f ca="1">IFERROR(IF(D9=0,"",D2/D9),"")</f>
        <v>-57.198254968492492</v>
      </c>
      <c r="E10" s="3">
        <f ca="1">IFERROR(IF(E9=0,"",E2/E9),"")</f>
        <v>-687.94326241134752</v>
      </c>
      <c r="I10" s="3">
        <f t="shared" ref="I10:Q10" ca="1" si="7">IFERROR(IF(I9=0,"",I2/I9),"")</f>
        <v>7.0589596713533522</v>
      </c>
      <c r="J10" s="3">
        <f t="shared" ca="1" si="7"/>
        <v>13.165890216730809</v>
      </c>
      <c r="K10" s="3">
        <f t="shared" ca="1" si="7"/>
        <v>39.055118110236222</v>
      </c>
      <c r="L10" s="3">
        <f t="shared" ca="1" si="7"/>
        <v>2.1501457725947524</v>
      </c>
      <c r="M10" s="3">
        <f t="shared" ca="1" si="7"/>
        <v>317.79661016949154</v>
      </c>
      <c r="N10" s="3">
        <f t="shared" ca="1" si="7"/>
        <v>27.66393442622951</v>
      </c>
      <c r="O10" s="3">
        <f t="shared" ca="1" si="7"/>
        <v>303.03030303030306</v>
      </c>
      <c r="P10" s="3">
        <f t="shared" ca="1" si="7"/>
        <v>-8.3772700644405393</v>
      </c>
      <c r="Q10" s="3" t="str">
        <f t="shared" ca="1" si="7"/>
        <v/>
      </c>
    </row>
    <row r="11" spans="1:17" ht="15.5" x14ac:dyDescent="0.35">
      <c r="B11" t="s">
        <v>19</v>
      </c>
      <c r="C11" t="s">
        <v>20</v>
      </c>
      <c r="D11" s="2">
        <f>IFERROR(INDEX(D51:D500,MATCH($C$11,$C$51:$C$500,0)),"")</f>
        <v>190316779671</v>
      </c>
      <c r="E11" s="2">
        <f>IFERROR(INDEX(E51:E500,MATCH($C$11,$C$51:$C$500,0)),"")</f>
        <v>182353485903</v>
      </c>
      <c r="H11" s="2">
        <f>IFERROR(INDEX(D11:G11,COUNT(D11:G11)),"")</f>
        <v>182353485903</v>
      </c>
      <c r="I11" s="2">
        <f t="shared" ref="I11:Q11" si="8">IFERROR(INDEX(I51:I500,MATCH($C$11,$C$51:$C$500,0)),"")</f>
        <v>188624737146</v>
      </c>
      <c r="J11" s="2">
        <f t="shared" si="8"/>
        <v>91907245626</v>
      </c>
      <c r="K11" s="2">
        <f t="shared" si="8"/>
        <v>58073247550</v>
      </c>
      <c r="L11" s="2">
        <f t="shared" si="8"/>
        <v>50190682565</v>
      </c>
      <c r="M11" s="2">
        <f t="shared" si="8"/>
        <v>11515134051</v>
      </c>
      <c r="N11" s="2">
        <f t="shared" si="8"/>
        <v>9978891266</v>
      </c>
      <c r="O11" s="2">
        <f t="shared" si="8"/>
        <v>14421498645</v>
      </c>
      <c r="P11" s="2">
        <f t="shared" si="8"/>
        <v>24013496359</v>
      </c>
      <c r="Q11" s="2">
        <f t="shared" si="8"/>
        <v>17122048286</v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Q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Q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</row>
    <row r="14" spans="1:17" ht="15.5" x14ac:dyDescent="0.35">
      <c r="C14" t="s">
        <v>27</v>
      </c>
      <c r="D14" s="2">
        <f>IFERROR(INDEX(D51:D500,MATCH($C$14,$C$51:$C$500,0)),"")</f>
        <v>-5108103</v>
      </c>
      <c r="E14" s="2">
        <f>IFERROR(INDEX(E51:E500,MATCH($C$14,$C$51:$C$500,0)),"")</f>
        <v>-5083224</v>
      </c>
      <c r="H14" s="2">
        <f>IFERROR(SUM(D14:G14)*(4/MAX(1,COUNT(D14:G14))),"")</f>
        <v>-20382654</v>
      </c>
      <c r="I14" s="2">
        <f t="shared" ref="I14:Q14" si="11">IFERROR(INDEX(I51:I500,MATCH($C$14,$C$51:$C$500,0)),"")</f>
        <v>-18675933</v>
      </c>
      <c r="J14" s="2">
        <f t="shared" si="11"/>
        <v>-4705610</v>
      </c>
      <c r="K14" s="2">
        <f t="shared" si="11"/>
        <v>-6914087</v>
      </c>
      <c r="L14" s="2">
        <f t="shared" si="11"/>
        <v>-3756503</v>
      </c>
      <c r="M14" s="2">
        <f t="shared" si="11"/>
        <v>-2149220</v>
      </c>
      <c r="N14" s="2">
        <f t="shared" si="11"/>
        <v>-3164130</v>
      </c>
      <c r="O14" s="2">
        <f t="shared" si="11"/>
        <v>-3321640</v>
      </c>
      <c r="P14" s="2">
        <f t="shared" si="11"/>
        <v>-17195355</v>
      </c>
      <c r="Q14" s="2">
        <f t="shared" si="11"/>
        <v>-496098</v>
      </c>
    </row>
    <row r="15" spans="1:17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Q15" si="12">IFERROR(INDEX(I51:I500,MATCH($C$15,$C$51:$C$500,0)),"")</f>
        <v>-325937040</v>
      </c>
      <c r="J15" s="2">
        <f t="shared" si="12"/>
        <v>0</v>
      </c>
      <c r="K15" s="2">
        <f t="shared" si="12"/>
        <v>-128284200</v>
      </c>
      <c r="L15" s="2">
        <f t="shared" si="12"/>
        <v>0</v>
      </c>
      <c r="M15" s="2">
        <f t="shared" si="12"/>
        <v>0</v>
      </c>
      <c r="N15" s="2">
        <f t="shared" si="12"/>
        <v>0</v>
      </c>
      <c r="O15" s="2">
        <f t="shared" si="12"/>
        <v>0</v>
      </c>
      <c r="P15" s="2">
        <f t="shared" si="12"/>
        <v>0</v>
      </c>
      <c r="Q15" s="2">
        <f t="shared" si="12"/>
        <v>0</v>
      </c>
    </row>
    <row r="16" spans="1:17" ht="15.5" x14ac:dyDescent="0.35">
      <c r="C16" t="s">
        <v>29</v>
      </c>
      <c r="D16" s="2">
        <f>IFERROR(INDEX(D51:D500,MATCH($C$16,$C$51:$C$500,0)),"")</f>
        <v>7435801908</v>
      </c>
      <c r="E16" s="2">
        <f>IFERROR(INDEX(E51:E500,MATCH($C$16,$C$51:$C$500,0)),"")</f>
        <v>-16511375584</v>
      </c>
      <c r="H16" s="2">
        <f>IFERROR(SUM(D16:G16)*(4/MAX(1,COUNT(D16:G16))),"")</f>
        <v>-18151147352</v>
      </c>
      <c r="I16" s="2">
        <f t="shared" ref="I16:Q16" si="13">IFERROR(INDEX(I51:I500,MATCH($C$16,$C$51:$C$500,0)),"")</f>
        <v>108598593272</v>
      </c>
      <c r="J16" s="2">
        <f t="shared" si="13"/>
        <v>8360547858</v>
      </c>
      <c r="K16" s="2">
        <f t="shared" si="13"/>
        <v>-68314293209</v>
      </c>
      <c r="L16" s="2">
        <f t="shared" si="13"/>
        <v>-50895793772</v>
      </c>
      <c r="M16" s="2">
        <f t="shared" si="13"/>
        <v>216303304597</v>
      </c>
      <c r="N16" s="2">
        <f t="shared" si="13"/>
        <v>-2804810622</v>
      </c>
      <c r="O16" s="2">
        <f t="shared" si="13"/>
        <v>9716273473</v>
      </c>
      <c r="P16" s="2">
        <f t="shared" si="13"/>
        <v>7278255810</v>
      </c>
      <c r="Q16" s="2">
        <f t="shared" si="13"/>
        <v>3650413472</v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</row>
    <row r="19" spans="1:17" ht="15.5" x14ac:dyDescent="0.35">
      <c r="A19" t="s">
        <v>44</v>
      </c>
      <c r="C19" t="s">
        <v>45</v>
      </c>
    </row>
    <row r="20" spans="1:17" ht="15.5" x14ac:dyDescent="0.35">
      <c r="A20" t="s">
        <v>46</v>
      </c>
      <c r="C20" t="s">
        <v>47</v>
      </c>
      <c r="D20" s="2">
        <f ca="1">IFERROR(D21*D2,"")</f>
        <v>767000000000</v>
      </c>
      <c r="E20" s="2">
        <f ca="1">IFERROR(E21*E2,"")</f>
        <v>630500000000</v>
      </c>
      <c r="H20" s="2">
        <f t="shared" ref="H20:Q20" ca="1" si="14">IFERROR(H21*H2,"")</f>
        <v>630500000000</v>
      </c>
      <c r="I20" s="2">
        <f t="shared" ca="1" si="14"/>
        <v>793000000000</v>
      </c>
      <c r="J20" s="2">
        <f t="shared" ca="1" si="14"/>
        <v>422500000000</v>
      </c>
      <c r="K20" s="2">
        <f t="shared" ca="1" si="14"/>
        <v>161200000000</v>
      </c>
      <c r="L20" s="2">
        <f t="shared" ca="1" si="14"/>
        <v>115050000000</v>
      </c>
      <c r="M20" s="2">
        <f t="shared" ca="1" si="14"/>
        <v>487500000000</v>
      </c>
      <c r="N20" s="2">
        <f t="shared" ca="1" si="14"/>
        <v>175500000000</v>
      </c>
      <c r="O20" s="2">
        <f t="shared" ca="1" si="14"/>
        <v>195000000000</v>
      </c>
      <c r="P20" s="2">
        <f t="shared" ca="1" si="14"/>
        <v>92950000000</v>
      </c>
      <c r="Q20" s="2" t="str">
        <f t="shared" ca="1" si="14"/>
        <v/>
      </c>
    </row>
    <row r="21" spans="1:17" ht="15.5" x14ac:dyDescent="0.35">
      <c r="C21" t="s">
        <v>12</v>
      </c>
      <c r="D21" s="2">
        <f>IFERROR(INDEX(D51:D500,MATCH($C$7,$C$51:$C$500,0)),"")</f>
        <v>650000000</v>
      </c>
      <c r="E21" s="2">
        <f>IFERROR(INDEX(E51:E500,MATCH($C$7,$C$51:$C$500,0)),"")</f>
        <v>650000000</v>
      </c>
      <c r="H21" s="2">
        <f>IFERROR(INDEX(D21:G21,COUNT(D21:G21)),"")</f>
        <v>650000000</v>
      </c>
      <c r="I21" s="2">
        <f t="shared" ref="I21:Q21" si="15">IFERROR(INDEX(I51:I500,MATCH($C$7,$C$51:$C$500,0)),"")</f>
        <v>650000000</v>
      </c>
      <c r="J21" s="2">
        <f t="shared" si="15"/>
        <v>650000000</v>
      </c>
      <c r="K21" s="2">
        <f t="shared" si="15"/>
        <v>650000000</v>
      </c>
      <c r="L21" s="2">
        <f t="shared" si="15"/>
        <v>650000000</v>
      </c>
      <c r="M21" s="2">
        <f t="shared" si="15"/>
        <v>650000000</v>
      </c>
      <c r="N21" s="2">
        <f t="shared" si="15"/>
        <v>650000000</v>
      </c>
      <c r="O21" s="2">
        <f t="shared" si="15"/>
        <v>650000000</v>
      </c>
      <c r="P21" s="2">
        <f t="shared" si="15"/>
        <v>650000000</v>
      </c>
      <c r="Q21" s="2">
        <f t="shared" si="15"/>
        <v>250000000</v>
      </c>
    </row>
    <row r="23" spans="1:17" ht="15.5" x14ac:dyDescent="0.35">
      <c r="B23" t="s">
        <v>48</v>
      </c>
      <c r="C23" t="s">
        <v>49</v>
      </c>
      <c r="D23" s="3">
        <f>IFERROR(D5/D6*100,"")</f>
        <v>2.4559032361387638</v>
      </c>
      <c r="E23" s="3">
        <f>IFERROR(E5/E6*100,"")</f>
        <v>-5.4991495033514779</v>
      </c>
      <c r="H23" s="3">
        <f t="shared" ref="H23:Q23" si="16">IFERROR(H5/H6*100,"")</f>
        <v>-6.046606971938707</v>
      </c>
      <c r="I23" s="3">
        <f t="shared" si="16"/>
        <v>34.757761880897483</v>
      </c>
      <c r="J23" s="3">
        <f t="shared" si="16"/>
        <v>4.1752427925655873</v>
      </c>
      <c r="K23" s="3">
        <f t="shared" si="16"/>
        <v>-35.113301442365007</v>
      </c>
      <c r="L23" s="3">
        <f t="shared" si="16"/>
        <v>-19.280856943256865</v>
      </c>
      <c r="M23" s="3">
        <f t="shared" si="16"/>
        <v>68.844532419048392</v>
      </c>
      <c r="N23" s="3">
        <f t="shared" si="16"/>
        <v>-2.8749275225046431</v>
      </c>
      <c r="O23" s="3">
        <f t="shared" si="16"/>
        <v>9.6449286836562251</v>
      </c>
      <c r="P23" s="3">
        <f t="shared" si="16"/>
        <v>8.0244560393632707</v>
      </c>
      <c r="Q23" s="3">
        <f t="shared" si="16"/>
        <v>7.9524990670509528</v>
      </c>
    </row>
    <row r="24" spans="1:17" ht="15.5" x14ac:dyDescent="0.35">
      <c r="C24" t="s">
        <v>50</v>
      </c>
      <c r="D24" s="4">
        <f>IFERROR(_xlfn.RRI(5,I23,D23),"")</f>
        <v>-0.41138423520816014</v>
      </c>
      <c r="E24" s="4" t="str">
        <f>IFERROR(_xlfn.RRI(5,J23,E23),"")</f>
        <v/>
      </c>
      <c r="H24" s="4" t="str">
        <f t="shared" ref="H24:Q24" si="17">IFERROR(_xlfn.RRI(5,M23,H23),"")</f>
        <v/>
      </c>
      <c r="I24" s="4" t="str">
        <f t="shared" si="17"/>
        <v/>
      </c>
      <c r="J24" s="4">
        <f t="shared" si="17"/>
        <v>-0.15418274076165894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51</v>
      </c>
      <c r="C25" t="s">
        <v>52</v>
      </c>
      <c r="D25" s="3">
        <f>IFERROR(INDEX(D51:D500,MATCH($A$25,$C$51:$C$500,0)),"")</f>
        <v>11.41</v>
      </c>
      <c r="E25" s="3">
        <f>IFERROR(INDEX(E51:E500,MATCH($A$25,$C$51:$C$500,0)),"")</f>
        <v>-25.35</v>
      </c>
      <c r="H25" s="3">
        <f>IFERROR(INDEX(D25:G25,COUNT(D25:G25)),"")</f>
        <v>-25.35</v>
      </c>
      <c r="I25" s="3">
        <f t="shared" ref="I25:Q25" si="18">IFERROR(INDEX(I51:I500,MATCH($C$25,$C$51:$C$500,0)),"")</f>
        <v>166.27</v>
      </c>
      <c r="J25" s="3">
        <f t="shared" si="18"/>
        <v>12.84</v>
      </c>
      <c r="K25" s="3">
        <f t="shared" si="18"/>
        <v>-105.11</v>
      </c>
      <c r="L25" s="3">
        <f t="shared" si="18"/>
        <v>-78.16</v>
      </c>
      <c r="M25" s="3">
        <f t="shared" si="18"/>
        <v>332.19</v>
      </c>
      <c r="N25" s="3">
        <f t="shared" si="18"/>
        <v>-4.3099999999999996</v>
      </c>
      <c r="O25" s="3">
        <f t="shared" si="18"/>
        <v>14.92</v>
      </c>
      <c r="P25" s="3">
        <f t="shared" si="18"/>
        <v>11.18</v>
      </c>
      <c r="Q25" s="3">
        <f t="shared" si="18"/>
        <v>14.53</v>
      </c>
    </row>
    <row r="26" spans="1:17" ht="15.5" x14ac:dyDescent="0.35">
      <c r="C26" t="s">
        <v>53</v>
      </c>
      <c r="D26" s="4">
        <f>IFERROR(_xlfn.RRI(5,I25,D25),"")</f>
        <v>-0.41481343135596449</v>
      </c>
      <c r="E26" s="4" t="str">
        <f>IFERROR(_xlfn.RRI(5,J25,E25),"")</f>
        <v/>
      </c>
      <c r="H26" s="4" t="str">
        <f t="shared" ref="H26:Q26" si="19">IFERROR(_xlfn.RRI(5,M25,H25),"")</f>
        <v/>
      </c>
      <c r="I26" s="4" t="str">
        <f t="shared" si="19"/>
        <v/>
      </c>
      <c r="J26" s="4">
        <f t="shared" si="19"/>
        <v>-2.9581113843348494E-2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54</v>
      </c>
      <c r="D27" s="3">
        <f>IFERROR(D4/D21,"")</f>
        <v>18.694057130769231</v>
      </c>
      <c r="E27" s="3">
        <f>IFERROR(E4/E21,"")</f>
        <v>-26.041879833846153</v>
      </c>
      <c r="H27" s="3">
        <f t="shared" ref="H27:Q27" si="20">IFERROR(H4/H21,"")</f>
        <v>-14.695645406153846</v>
      </c>
      <c r="I27" s="3">
        <f t="shared" si="20"/>
        <v>169.4352862323077</v>
      </c>
      <c r="J27" s="3">
        <f t="shared" si="20"/>
        <v>9.9027385415384614</v>
      </c>
      <c r="K27" s="3">
        <f t="shared" si="20"/>
        <v>-102.06146068307692</v>
      </c>
      <c r="L27" s="3">
        <f t="shared" si="20"/>
        <v>-77.285523447692313</v>
      </c>
      <c r="M27" s="3">
        <f t="shared" si="20"/>
        <v>336.01219690461539</v>
      </c>
      <c r="N27" s="3">
        <f t="shared" si="20"/>
        <v>-3.3926494138461538</v>
      </c>
      <c r="O27" s="3">
        <f t="shared" si="20"/>
        <v>15.336982975384615</v>
      </c>
      <c r="P27" s="3">
        <f t="shared" si="20"/>
        <v>12.548393556923077</v>
      </c>
      <c r="Q27" s="3">
        <f t="shared" si="20"/>
        <v>21.4656372</v>
      </c>
    </row>
    <row r="28" spans="1:17" ht="15.5" x14ac:dyDescent="0.35">
      <c r="C28" t="s">
        <v>55</v>
      </c>
      <c r="D28" s="4">
        <f>IFERROR(_xlfn.RRI(5,I27,D27),"")</f>
        <v>-0.35651275780056035</v>
      </c>
      <c r="E28" s="4" t="str">
        <f>IFERROR(_xlfn.RRI(5,J27,E27),"")</f>
        <v/>
      </c>
      <c r="H28" s="4" t="str">
        <f t="shared" ref="H28:Q28" si="21">IFERROR(_xlfn.RRI(5,M27,H27),"")</f>
        <v/>
      </c>
      <c r="I28" s="4" t="str">
        <f t="shared" si="21"/>
        <v/>
      </c>
      <c r="J28" s="4">
        <f t="shared" si="21"/>
        <v>-8.3773021679572013E-2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56</v>
      </c>
      <c r="H29" s="4">
        <f t="shared" ref="H29:Q29" si="22">IFERROR(((H25-I25)/I25)*100%,"")</f>
        <v>-1.1524628616106332</v>
      </c>
      <c r="I29" s="4">
        <f t="shared" si="22"/>
        <v>11.949376947040498</v>
      </c>
      <c r="J29" s="4">
        <f t="shared" si="22"/>
        <v>-1.1221577395109885</v>
      </c>
      <c r="K29" s="4">
        <f t="shared" si="22"/>
        <v>0.34480552712384854</v>
      </c>
      <c r="L29" s="4">
        <f t="shared" si="22"/>
        <v>-1.2352870345284326</v>
      </c>
      <c r="M29" s="4">
        <f t="shared" si="22"/>
        <v>-78.07424593967518</v>
      </c>
      <c r="N29" s="4">
        <f t="shared" si="22"/>
        <v>-1.2888739946380698</v>
      </c>
      <c r="O29" s="4">
        <f t="shared" si="22"/>
        <v>0.33452593917710199</v>
      </c>
      <c r="P29" s="4">
        <f t="shared" si="22"/>
        <v>-0.23055746730901583</v>
      </c>
      <c r="Q29" s="4" t="str">
        <f t="shared" si="22"/>
        <v/>
      </c>
    </row>
    <row r="30" spans="1:17" ht="15.5" x14ac:dyDescent="0.35">
      <c r="C30" t="s">
        <v>57</v>
      </c>
      <c r="H30" s="4">
        <f t="shared" ref="H30:Q30" si="23">IFERROR(((H27-I27)/I27)*100%,"")</f>
        <v>-1.0867330869085032</v>
      </c>
      <c r="I30" s="4">
        <f t="shared" si="23"/>
        <v>16.1099424186135</v>
      </c>
      <c r="J30" s="4">
        <f t="shared" si="23"/>
        <v>-1.0970272076772312</v>
      </c>
      <c r="K30" s="4">
        <f t="shared" si="23"/>
        <v>0.3205766892703163</v>
      </c>
      <c r="L30" s="4">
        <f t="shared" si="23"/>
        <v>-1.2300080894671557</v>
      </c>
      <c r="M30" s="4">
        <f t="shared" si="23"/>
        <v>-100.04123766318888</v>
      </c>
      <c r="N30" s="4">
        <f t="shared" si="23"/>
        <v>-1.221207092639488</v>
      </c>
      <c r="O30" s="4">
        <f t="shared" si="23"/>
        <v>0.22222680583069887</v>
      </c>
      <c r="P30" s="4">
        <f t="shared" si="23"/>
        <v>-0.41541947066341561</v>
      </c>
      <c r="Q30" s="4" t="str">
        <f t="shared" si="23"/>
        <v/>
      </c>
    </row>
    <row r="32" spans="1:17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464.78</v>
      </c>
      <c r="E32" s="3">
        <f>IFERROR(INDEX(E51:E500,MATCH($A$32,$C$51:$C$500,0)),"")</f>
        <v>453.13</v>
      </c>
      <c r="H32" s="3">
        <f>IFERROR(INDEX(D32:G32,COUNT(D32:G32)),"")</f>
        <v>453.13</v>
      </c>
      <c r="I32" s="3">
        <f t="shared" ref="I32:Q32" si="24">IFERROR(INDEX(I51:I500,MATCH($C$32,$C$51:$C$500,0)),"")</f>
        <v>478.38</v>
      </c>
      <c r="J32" s="3">
        <f t="shared" si="24"/>
        <v>312.51</v>
      </c>
      <c r="K32" s="3">
        <f t="shared" si="24"/>
        <v>299.47000000000003</v>
      </c>
      <c r="L32" s="3">
        <f t="shared" si="24"/>
        <v>404.64</v>
      </c>
      <c r="M32" s="3">
        <f t="shared" si="24"/>
        <v>482.65</v>
      </c>
      <c r="N32" s="3">
        <f t="shared" si="24"/>
        <v>150.37</v>
      </c>
      <c r="O32" s="3">
        <f t="shared" si="24"/>
        <v>154.69999999999999</v>
      </c>
      <c r="P32" s="3">
        <f t="shared" si="24"/>
        <v>139.78</v>
      </c>
      <c r="Q32" s="3">
        <f t="shared" si="24"/>
        <v>182.77</v>
      </c>
    </row>
    <row r="33" spans="1:17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2.09</v>
      </c>
      <c r="E33" s="3">
        <f>IFERROR(INDEX(E51:E500,MATCH($A$33,$C$51:$C$500,0)),"")</f>
        <v>2.71</v>
      </c>
      <c r="H33" s="3">
        <f>IFERROR(INDEX(D33:G33,COUNT(D33:G33)),"")</f>
        <v>2.71</v>
      </c>
      <c r="I33" s="3">
        <f t="shared" ref="I33:Q33" si="25">IFERROR(INDEX(I51:I500,MATCH($C$33,$C$51:$C$500,0)),"")</f>
        <v>2.5499999999999998</v>
      </c>
      <c r="J33" s="3">
        <f t="shared" si="25"/>
        <v>2.08</v>
      </c>
      <c r="K33" s="3">
        <f t="shared" si="25"/>
        <v>0.83</v>
      </c>
      <c r="L33" s="3">
        <f t="shared" si="25"/>
        <v>0.44</v>
      </c>
      <c r="M33" s="3">
        <f t="shared" si="25"/>
        <v>1.55</v>
      </c>
      <c r="N33" s="3">
        <f t="shared" si="25"/>
        <v>1.8</v>
      </c>
      <c r="O33" s="3">
        <f t="shared" si="25"/>
        <v>1.94</v>
      </c>
      <c r="P33" s="3">
        <f t="shared" si="25"/>
        <v>1.02</v>
      </c>
      <c r="Q33" s="3">
        <f t="shared" si="25"/>
        <v>0</v>
      </c>
    </row>
    <row r="34" spans="1:17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85.01</v>
      </c>
      <c r="E34" s="3">
        <f>IFERROR(INDEX(E51:E500,MATCH($A$34,$C$51:$C$500,0)),"")</f>
        <v>-48.52</v>
      </c>
      <c r="H34" s="3">
        <f>IFERROR(INDEX(D34:G34,COUNT(D34:G34)),"")</f>
        <v>-48.52</v>
      </c>
      <c r="I34" s="3">
        <f t="shared" ref="I34:Q34" si="26">IFERROR(INDEX(I51:I500,MATCH($C$34,$C$51:$C$500,0)),"")</f>
        <v>7.34</v>
      </c>
      <c r="J34" s="3">
        <f t="shared" si="26"/>
        <v>50.62</v>
      </c>
      <c r="K34" s="3">
        <f t="shared" si="26"/>
        <v>-2.36</v>
      </c>
      <c r="L34" s="3">
        <f t="shared" si="26"/>
        <v>-2.2599999999999998</v>
      </c>
      <c r="M34" s="3">
        <f t="shared" si="26"/>
        <v>2.2599999999999998</v>
      </c>
      <c r="N34" s="3">
        <f t="shared" si="26"/>
        <v>-62.65</v>
      </c>
      <c r="O34" s="3">
        <f t="shared" si="26"/>
        <v>20.11</v>
      </c>
      <c r="P34" s="3">
        <f t="shared" si="26"/>
        <v>12.79</v>
      </c>
      <c r="Q34" s="3">
        <f t="shared" si="26"/>
        <v>0</v>
      </c>
    </row>
    <row r="35" spans="1:17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51.98</v>
      </c>
      <c r="E35" s="3">
        <f>IFERROR(INDEX(E51:E500,MATCH($A$35,$C$51:$C$500,0)),"")</f>
        <v>-47.32</v>
      </c>
      <c r="H35" s="3">
        <f>IFERROR(INDEX(D35:G35,COUNT(D35:G35)),"")</f>
        <v>-47.32</v>
      </c>
      <c r="I35" s="3">
        <f t="shared" ref="I35:Q35" si="27">IFERROR(INDEX(I51:I500,MATCH($C$35,$C$51:$C$500,0)),"")</f>
        <v>7.21</v>
      </c>
      <c r="J35" s="3">
        <f t="shared" si="27"/>
        <v>65.75</v>
      </c>
      <c r="K35" s="3">
        <f t="shared" si="27"/>
        <v>-2.4300000000000002</v>
      </c>
      <c r="L35" s="3">
        <f t="shared" si="27"/>
        <v>-2.29</v>
      </c>
      <c r="M35" s="3">
        <f t="shared" si="27"/>
        <v>2.2400000000000002</v>
      </c>
      <c r="N35" s="3">
        <f t="shared" si="27"/>
        <v>-79.72</v>
      </c>
      <c r="O35" s="3">
        <f t="shared" si="27"/>
        <v>19.600000000000001</v>
      </c>
      <c r="P35" s="3">
        <f t="shared" si="27"/>
        <v>11.42</v>
      </c>
      <c r="Q35" s="3">
        <f t="shared" si="27"/>
        <v>0</v>
      </c>
    </row>
    <row r="36" spans="1:17" ht="15.5" x14ac:dyDescent="0.35">
      <c r="B36" t="s">
        <v>70</v>
      </c>
      <c r="C36" t="s">
        <v>71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72</v>
      </c>
      <c r="C37" t="s">
        <v>73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</row>
    <row r="51" spans="2:17" ht="15.5" x14ac:dyDescent="0.35">
      <c r="B51" t="s">
        <v>79</v>
      </c>
      <c r="C51" t="s">
        <v>6</v>
      </c>
      <c r="D51" s="5">
        <v>12151137135</v>
      </c>
      <c r="E51" s="5">
        <v>-16927221892</v>
      </c>
      <c r="F51" s="5">
        <v>7920999073</v>
      </c>
      <c r="G51" s="5">
        <v>34594342731</v>
      </c>
      <c r="I51" s="5">
        <v>110132936051</v>
      </c>
      <c r="J51" s="5">
        <v>6436780052</v>
      </c>
      <c r="K51" s="5">
        <v>-66339949444</v>
      </c>
      <c r="L51" s="5">
        <v>-50235590241</v>
      </c>
      <c r="M51" s="5">
        <v>218407927988</v>
      </c>
      <c r="N51" s="5">
        <v>-2205222119</v>
      </c>
      <c r="O51" s="5">
        <v>9969038934</v>
      </c>
      <c r="P51" s="5">
        <v>8156455812</v>
      </c>
      <c r="Q51" s="5">
        <v>5366409300</v>
      </c>
    </row>
    <row r="52" spans="2:17" ht="15.5" x14ac:dyDescent="0.35">
      <c r="C52" t="s">
        <v>2374</v>
      </c>
      <c r="D52" s="5">
        <v>-15876000</v>
      </c>
      <c r="E52" s="5">
        <v>15876000</v>
      </c>
      <c r="F52" s="5">
        <v>5102974000</v>
      </c>
      <c r="G52" s="5">
        <v>4725000000</v>
      </c>
      <c r="I52" s="5">
        <v>9827974000</v>
      </c>
    </row>
    <row r="53" spans="2:17" ht="15.5" x14ac:dyDescent="0.35">
      <c r="C53" t="s">
        <v>85</v>
      </c>
      <c r="D53" s="5">
        <v>8368502403</v>
      </c>
      <c r="E53" s="5">
        <v>1983329849</v>
      </c>
      <c r="F53" s="5">
        <v>1051335658</v>
      </c>
      <c r="G53" s="5">
        <v>4214832894</v>
      </c>
      <c r="I53" s="5">
        <v>5935896722</v>
      </c>
      <c r="J53" s="5">
        <v>2757300887</v>
      </c>
      <c r="K53" s="5">
        <v>-312063100</v>
      </c>
      <c r="L53" s="5">
        <v>1366453094</v>
      </c>
      <c r="M53" s="5">
        <v>-1683145</v>
      </c>
      <c r="N53" s="5">
        <v>-40362565</v>
      </c>
      <c r="O53" s="5">
        <v>-115560255</v>
      </c>
      <c r="P53" s="5">
        <v>201786261</v>
      </c>
      <c r="Q53" s="5">
        <v>-1400013</v>
      </c>
    </row>
    <row r="54" spans="2:17" ht="15.5" x14ac:dyDescent="0.35">
      <c r="C54" t="s">
        <v>80</v>
      </c>
      <c r="D54" s="5">
        <v>-10838849012</v>
      </c>
      <c r="E54" s="5">
        <v>-7435218</v>
      </c>
    </row>
    <row r="55" spans="2:17" ht="15.5" x14ac:dyDescent="0.35">
      <c r="C55" t="s">
        <v>2375</v>
      </c>
      <c r="D55" s="5">
        <v>-10838849012</v>
      </c>
      <c r="E55" s="5">
        <v>-7435218</v>
      </c>
    </row>
    <row r="56" spans="2:17" ht="15.5" x14ac:dyDescent="0.35">
      <c r="C56" t="s">
        <v>1578</v>
      </c>
      <c r="D56" s="5">
        <v>-10838849012</v>
      </c>
      <c r="E56" s="5">
        <v>-7435218</v>
      </c>
    </row>
    <row r="57" spans="2:17" ht="15.5" x14ac:dyDescent="0.35">
      <c r="C57" t="s">
        <v>81</v>
      </c>
      <c r="D57" s="5">
        <v>1312288123</v>
      </c>
      <c r="E57" s="5">
        <v>-16934657110</v>
      </c>
      <c r="F57" s="5">
        <v>7920999073</v>
      </c>
      <c r="G57" s="5">
        <v>34594342731</v>
      </c>
      <c r="I57" s="5">
        <v>110132936051</v>
      </c>
      <c r="J57" s="5">
        <v>6436780052</v>
      </c>
      <c r="K57" s="5">
        <v>-66339949444</v>
      </c>
      <c r="L57" s="5">
        <v>-50235590241</v>
      </c>
      <c r="M57" s="5">
        <v>218407927988</v>
      </c>
      <c r="N57" s="5">
        <v>-2205222119</v>
      </c>
      <c r="O57" s="5">
        <v>9969038934</v>
      </c>
      <c r="P57" s="5">
        <v>8156455812</v>
      </c>
      <c r="Q57" s="5">
        <v>5366409300</v>
      </c>
    </row>
    <row r="58" spans="2:17" ht="15.5" x14ac:dyDescent="0.35">
      <c r="C58" t="s">
        <v>82</v>
      </c>
      <c r="D58" s="5">
        <v>-3298271171</v>
      </c>
      <c r="E58" s="5">
        <v>-2782297919</v>
      </c>
      <c r="F58" s="5">
        <v>15153409437</v>
      </c>
      <c r="G58" s="5">
        <v>-24343701346</v>
      </c>
      <c r="I58" s="5">
        <v>-11106505991</v>
      </c>
      <c r="J58" s="5">
        <v>-3829487054</v>
      </c>
      <c r="K58" s="5">
        <v>-3266527180</v>
      </c>
      <c r="L58" s="5">
        <v>-2403489335</v>
      </c>
      <c r="M58" s="5">
        <v>-2170779608</v>
      </c>
      <c r="N58" s="5">
        <v>-2367028645</v>
      </c>
      <c r="O58" s="5">
        <v>-2670528917</v>
      </c>
      <c r="P58" s="5">
        <v>-2381215474</v>
      </c>
      <c r="Q58" s="5">
        <v>-1723833359</v>
      </c>
    </row>
    <row r="59" spans="2:17" ht="15.5" x14ac:dyDescent="0.35">
      <c r="C59" t="s">
        <v>874</v>
      </c>
      <c r="D59" s="5">
        <v>-2245152966</v>
      </c>
      <c r="E59" s="5">
        <v>-1617176746</v>
      </c>
      <c r="F59" s="5">
        <v>-297641869</v>
      </c>
      <c r="G59" s="5">
        <v>-364341017</v>
      </c>
      <c r="I59" s="5">
        <v>-1272517670</v>
      </c>
      <c r="J59" s="5">
        <v>-1221069568</v>
      </c>
      <c r="K59" s="5">
        <v>-1137698210</v>
      </c>
      <c r="L59" s="5">
        <v>-798368268</v>
      </c>
      <c r="M59" s="5">
        <v>-798368268</v>
      </c>
      <c r="N59" s="5">
        <v>-803368268</v>
      </c>
      <c r="O59" s="5">
        <v>-803368268</v>
      </c>
      <c r="P59" s="5">
        <v>-803368268</v>
      </c>
      <c r="Q59" s="5">
        <v>-803368268</v>
      </c>
    </row>
    <row r="60" spans="2:17" ht="15.5" x14ac:dyDescent="0.35">
      <c r="C60" t="s">
        <v>83</v>
      </c>
    </row>
    <row r="61" spans="2:17" ht="15.5" x14ac:dyDescent="0.35">
      <c r="C61" t="s">
        <v>2158</v>
      </c>
      <c r="D61" s="5">
        <v>-256530287</v>
      </c>
      <c r="E61" s="5">
        <v>-226929300</v>
      </c>
      <c r="F61" s="5">
        <v>-164369971</v>
      </c>
      <c r="G61" s="5">
        <v>-168686883</v>
      </c>
      <c r="I61" s="5">
        <v>-654956854</v>
      </c>
      <c r="J61" s="5">
        <v>-1260428691</v>
      </c>
      <c r="K61" s="5">
        <v>-764885750</v>
      </c>
      <c r="L61" s="5">
        <v>-668329400</v>
      </c>
      <c r="M61" s="5">
        <v>-610041290</v>
      </c>
      <c r="N61" s="5">
        <v>-678543798</v>
      </c>
      <c r="O61" s="5">
        <v>-805229582</v>
      </c>
      <c r="P61" s="5">
        <v>-901710399</v>
      </c>
      <c r="Q61" s="5">
        <v>-617363000</v>
      </c>
    </row>
    <row r="62" spans="2:17" ht="15.5" x14ac:dyDescent="0.35">
      <c r="C62" t="s">
        <v>86</v>
      </c>
      <c r="D62" s="5">
        <v>-1985983048</v>
      </c>
      <c r="E62" s="5">
        <v>-19716955029</v>
      </c>
      <c r="F62" s="5">
        <v>23074408510</v>
      </c>
      <c r="G62" s="5">
        <v>10250641385</v>
      </c>
      <c r="I62" s="5">
        <v>99026430060</v>
      </c>
      <c r="J62" s="5">
        <v>2607292998</v>
      </c>
      <c r="K62" s="5">
        <v>-69606476624</v>
      </c>
      <c r="L62" s="5">
        <v>-52639079576</v>
      </c>
      <c r="M62" s="5">
        <v>216237148380</v>
      </c>
      <c r="N62" s="5">
        <v>-4572250764</v>
      </c>
      <c r="O62" s="5">
        <v>7298510017</v>
      </c>
      <c r="P62" s="5">
        <v>5775240338</v>
      </c>
      <c r="Q62" s="5">
        <v>3642575941</v>
      </c>
    </row>
    <row r="63" spans="2:17" ht="15.5" x14ac:dyDescent="0.35">
      <c r="C63" t="s">
        <v>87</v>
      </c>
      <c r="D63" s="5">
        <v>9421784956</v>
      </c>
      <c r="E63" s="5">
        <v>3205579445</v>
      </c>
      <c r="F63" s="5">
        <v>2150185495</v>
      </c>
      <c r="G63" s="5">
        <v>4873617034</v>
      </c>
      <c r="I63" s="5">
        <v>9572163212</v>
      </c>
      <c r="J63" s="5">
        <v>5753254860</v>
      </c>
      <c r="K63" s="5">
        <v>1292183415</v>
      </c>
      <c r="L63" s="5">
        <v>1743285804</v>
      </c>
      <c r="M63" s="5">
        <v>66156217</v>
      </c>
      <c r="N63" s="5">
        <v>1767440142</v>
      </c>
      <c r="O63" s="5">
        <v>2417763456</v>
      </c>
      <c r="P63" s="5">
        <v>1503015472</v>
      </c>
      <c r="Q63" s="5">
        <v>7837531</v>
      </c>
    </row>
    <row r="64" spans="2:17" ht="15.5" x14ac:dyDescent="0.35">
      <c r="C64" t="s">
        <v>90</v>
      </c>
    </row>
    <row r="65" spans="3:17" ht="15.5" x14ac:dyDescent="0.35">
      <c r="C65" t="s">
        <v>92</v>
      </c>
      <c r="N65" s="5">
        <v>1378329338</v>
      </c>
      <c r="O65" s="5">
        <v>1745389020</v>
      </c>
      <c r="P65" s="5">
        <v>530980864</v>
      </c>
    </row>
    <row r="66" spans="3:17" ht="15.5" x14ac:dyDescent="0.35">
      <c r="C66" t="s">
        <v>89</v>
      </c>
      <c r="D66" s="5">
        <v>1058390656</v>
      </c>
      <c r="E66" s="5">
        <v>1227332820</v>
      </c>
      <c r="F66" s="5">
        <v>1106142150</v>
      </c>
      <c r="G66" s="5">
        <v>666519975</v>
      </c>
      <c r="I66" s="5">
        <v>3654942423</v>
      </c>
      <c r="J66" s="5">
        <v>3000659583</v>
      </c>
      <c r="K66" s="5">
        <v>1611160602</v>
      </c>
      <c r="L66" s="5">
        <v>380589213</v>
      </c>
      <c r="M66" s="5">
        <v>69988582</v>
      </c>
      <c r="N66" s="5">
        <v>432637499</v>
      </c>
      <c r="O66" s="5">
        <v>791256331</v>
      </c>
      <c r="P66" s="5">
        <v>787443702</v>
      </c>
      <c r="Q66" s="5">
        <v>9733642</v>
      </c>
    </row>
    <row r="67" spans="3:17" ht="15.5" x14ac:dyDescent="0.35">
      <c r="C67" t="s">
        <v>27</v>
      </c>
      <c r="D67" s="5">
        <v>-5108103</v>
      </c>
      <c r="E67" s="5">
        <v>-5083224</v>
      </c>
      <c r="F67" s="5">
        <v>-7292313</v>
      </c>
      <c r="G67" s="5">
        <v>-7735835</v>
      </c>
      <c r="I67" s="5">
        <v>-18675933</v>
      </c>
      <c r="J67" s="5">
        <v>-4705610</v>
      </c>
      <c r="K67" s="5">
        <v>-6914087</v>
      </c>
      <c r="L67" s="5">
        <v>-3756503</v>
      </c>
      <c r="M67" s="5">
        <v>-2149220</v>
      </c>
      <c r="N67" s="5">
        <v>-3164130</v>
      </c>
      <c r="O67" s="5">
        <v>-3321640</v>
      </c>
      <c r="P67" s="5">
        <v>-17195355</v>
      </c>
      <c r="Q67" s="5">
        <v>-496098</v>
      </c>
    </row>
    <row r="68" spans="3:17" ht="15.5" x14ac:dyDescent="0.35">
      <c r="C68" t="s">
        <v>94</v>
      </c>
      <c r="D68" s="5">
        <v>9421784956</v>
      </c>
      <c r="E68" s="5">
        <v>3205579445</v>
      </c>
      <c r="F68" s="5">
        <v>2150185495</v>
      </c>
      <c r="G68" s="5">
        <v>4873617034</v>
      </c>
      <c r="I68" s="5">
        <v>9572163212</v>
      </c>
      <c r="J68" s="5">
        <v>5753254860</v>
      </c>
      <c r="K68" s="5">
        <v>1292183415</v>
      </c>
      <c r="L68" s="5">
        <v>1743285804</v>
      </c>
      <c r="M68" s="5">
        <v>66156217</v>
      </c>
      <c r="N68" s="5">
        <v>1767440142</v>
      </c>
      <c r="O68" s="5">
        <v>2417763456</v>
      </c>
      <c r="P68" s="5">
        <v>1503015472</v>
      </c>
      <c r="Q68" s="5">
        <v>7837531</v>
      </c>
    </row>
    <row r="69" spans="3:17" ht="15.5" x14ac:dyDescent="0.35">
      <c r="C69" t="s">
        <v>29</v>
      </c>
      <c r="D69" s="5">
        <v>7435801908</v>
      </c>
      <c r="E69" s="5">
        <v>-16511375584</v>
      </c>
      <c r="F69" s="5">
        <v>25224594005</v>
      </c>
      <c r="G69" s="5">
        <v>15124258419</v>
      </c>
      <c r="I69" s="5">
        <v>108598593272</v>
      </c>
      <c r="J69" s="5">
        <v>8360547858</v>
      </c>
      <c r="K69" s="5">
        <v>-68314293209</v>
      </c>
      <c r="L69" s="5">
        <v>-50895793772</v>
      </c>
      <c r="M69" s="5">
        <v>216303304597</v>
      </c>
      <c r="N69" s="5">
        <v>-2804810622</v>
      </c>
      <c r="O69" s="5">
        <v>9716273473</v>
      </c>
      <c r="P69" s="5">
        <v>7278255810</v>
      </c>
      <c r="Q69" s="5">
        <v>3650413472</v>
      </c>
    </row>
    <row r="70" spans="3:17" ht="15.5" x14ac:dyDescent="0.35">
      <c r="C70" t="s">
        <v>28</v>
      </c>
      <c r="F70" s="5">
        <v>-325937040</v>
      </c>
      <c r="I70" s="5">
        <v>-325937040</v>
      </c>
      <c r="K70" s="5">
        <v>-128284200</v>
      </c>
    </row>
    <row r="71" spans="3:17" ht="15.5" x14ac:dyDescent="0.35">
      <c r="C71" t="s">
        <v>97</v>
      </c>
      <c r="D71" s="5">
        <v>7435801908</v>
      </c>
      <c r="E71" s="5">
        <v>-16511375584</v>
      </c>
      <c r="F71" s="5">
        <v>24898656965</v>
      </c>
      <c r="G71" s="5">
        <v>15124258419</v>
      </c>
      <c r="I71" s="5">
        <v>108272656232</v>
      </c>
      <c r="J71" s="5">
        <v>8360547858</v>
      </c>
      <c r="K71" s="5">
        <v>-68442577409</v>
      </c>
      <c r="L71" s="5">
        <v>-50895793772</v>
      </c>
      <c r="M71" s="5">
        <v>216303304597</v>
      </c>
      <c r="N71" s="5">
        <v>-2804810622</v>
      </c>
      <c r="O71" s="5">
        <v>9716273473</v>
      </c>
      <c r="P71" s="5">
        <v>7278255810</v>
      </c>
      <c r="Q71" s="5">
        <v>3650413472</v>
      </c>
    </row>
    <row r="72" spans="3:17" ht="15.5" x14ac:dyDescent="0.35">
      <c r="C72" t="s">
        <v>98</v>
      </c>
      <c r="F72" s="5">
        <v>8388512</v>
      </c>
      <c r="I72" s="5">
        <v>8388512</v>
      </c>
      <c r="J72" s="5">
        <v>135836597</v>
      </c>
      <c r="K72" s="5">
        <v>-27765000</v>
      </c>
      <c r="L72" s="5">
        <v>94827000</v>
      </c>
      <c r="M72" s="5">
        <v>61118000</v>
      </c>
      <c r="N72" s="5">
        <v>-10184000</v>
      </c>
      <c r="O72" s="5">
        <v>-906000</v>
      </c>
      <c r="P72" s="5">
        <v>25199000</v>
      </c>
    </row>
    <row r="73" spans="3:17" ht="15.5" x14ac:dyDescent="0.35">
      <c r="C73" t="s">
        <v>99</v>
      </c>
      <c r="D73" s="5">
        <v>7435801908</v>
      </c>
      <c r="E73" s="5">
        <v>-16511375584</v>
      </c>
      <c r="F73" s="5">
        <v>24907045477</v>
      </c>
      <c r="G73" s="5">
        <v>15124258419</v>
      </c>
      <c r="I73" s="5">
        <v>108281044744</v>
      </c>
      <c r="J73" s="5">
        <v>8496384455</v>
      </c>
      <c r="K73" s="5">
        <v>-68470342409</v>
      </c>
      <c r="L73" s="5">
        <v>-50800966772</v>
      </c>
      <c r="M73" s="5">
        <v>216364422597</v>
      </c>
      <c r="N73" s="5">
        <v>-2814994622</v>
      </c>
      <c r="O73" s="5">
        <v>9715367473</v>
      </c>
      <c r="P73" s="5">
        <v>7303454810</v>
      </c>
      <c r="Q73" s="5">
        <v>3650413472</v>
      </c>
    </row>
    <row r="74" spans="3:17" ht="15.5" x14ac:dyDescent="0.35">
      <c r="C74" t="s">
        <v>100</v>
      </c>
      <c r="D74" s="5">
        <v>7435801908</v>
      </c>
      <c r="E74" s="5">
        <v>-16511375584</v>
      </c>
      <c r="F74" s="5">
        <v>24898656965</v>
      </c>
      <c r="G74" s="5">
        <v>15124258419</v>
      </c>
      <c r="I74" s="5">
        <v>108272656232</v>
      </c>
      <c r="J74" s="5">
        <v>8360547858</v>
      </c>
      <c r="K74" s="5">
        <v>-68442577409</v>
      </c>
      <c r="L74" s="5">
        <v>-50895793772</v>
      </c>
      <c r="M74" s="5">
        <v>216303304597</v>
      </c>
      <c r="N74" s="5">
        <v>-2804810622</v>
      </c>
      <c r="O74" s="5">
        <v>9716273473</v>
      </c>
      <c r="P74" s="5">
        <v>7278255810</v>
      </c>
      <c r="Q74" s="5">
        <v>3650413472</v>
      </c>
    </row>
    <row r="75" spans="3:17" ht="15.5" x14ac:dyDescent="0.35">
      <c r="C75" t="s">
        <v>8</v>
      </c>
      <c r="D75" s="5">
        <v>7432716519</v>
      </c>
      <c r="E75" s="5">
        <v>-16508950503</v>
      </c>
      <c r="F75" s="5">
        <v>24900761863</v>
      </c>
      <c r="G75" s="5">
        <v>15126001622</v>
      </c>
      <c r="I75" s="5">
        <v>108276487784</v>
      </c>
      <c r="J75" s="5">
        <v>8496397327</v>
      </c>
      <c r="K75" s="5">
        <v>-68470342409</v>
      </c>
      <c r="L75" s="5">
        <v>-50800966772</v>
      </c>
      <c r="M75" s="5">
        <v>216364422597</v>
      </c>
      <c r="N75" s="5">
        <v>-2814994622</v>
      </c>
      <c r="O75" s="5">
        <v>9715367473</v>
      </c>
      <c r="P75" s="5">
        <v>7303454810</v>
      </c>
      <c r="Q75" s="5">
        <v>3650413472</v>
      </c>
    </row>
    <row r="76" spans="3:17" ht="15.5" x14ac:dyDescent="0.35">
      <c r="C76" t="s">
        <v>101</v>
      </c>
      <c r="D76" s="5">
        <v>3085389</v>
      </c>
      <c r="E76" s="5">
        <v>-2425081</v>
      </c>
      <c r="F76" s="5">
        <v>6283614</v>
      </c>
      <c r="G76" s="5">
        <v>-1743203</v>
      </c>
      <c r="I76" s="5">
        <v>4556960</v>
      </c>
      <c r="J76" s="5">
        <v>-12872</v>
      </c>
    </row>
    <row r="77" spans="3:17" ht="15.5" x14ac:dyDescent="0.35">
      <c r="C77" t="s">
        <v>102</v>
      </c>
      <c r="D77" s="5">
        <v>7435801908</v>
      </c>
      <c r="E77" s="5">
        <v>-16511375584</v>
      </c>
      <c r="F77" s="5">
        <v>24898656965</v>
      </c>
      <c r="G77" s="5">
        <v>15124258419</v>
      </c>
      <c r="I77" s="5">
        <v>108272656232</v>
      </c>
      <c r="J77" s="5">
        <v>8360547858</v>
      </c>
      <c r="K77" s="5">
        <v>-68442577409</v>
      </c>
      <c r="L77" s="5">
        <v>-50895793772</v>
      </c>
      <c r="M77" s="5">
        <v>216303304597</v>
      </c>
      <c r="N77" s="5">
        <v>-2804810622</v>
      </c>
      <c r="O77" s="5">
        <v>9716273473</v>
      </c>
      <c r="P77" s="5">
        <v>7278255810</v>
      </c>
      <c r="Q77" s="5">
        <v>3650413472</v>
      </c>
    </row>
    <row r="78" spans="3:17" ht="15.5" x14ac:dyDescent="0.35">
      <c r="C78" t="s">
        <v>103</v>
      </c>
      <c r="D78" s="5">
        <v>7435801908</v>
      </c>
      <c r="E78" s="5">
        <v>-16511375584</v>
      </c>
      <c r="F78" s="5">
        <v>24907045477</v>
      </c>
      <c r="G78" s="5">
        <v>15124258419</v>
      </c>
      <c r="I78" s="5">
        <v>108281044744</v>
      </c>
      <c r="J78" s="5">
        <v>8496384455</v>
      </c>
      <c r="K78" s="5">
        <v>-68470342409</v>
      </c>
      <c r="L78" s="5">
        <v>-50800966772</v>
      </c>
      <c r="M78" s="5">
        <v>216364422597</v>
      </c>
      <c r="N78" s="5">
        <v>-2814994622</v>
      </c>
      <c r="O78" s="5">
        <v>9715367473</v>
      </c>
      <c r="P78" s="5">
        <v>7303454810</v>
      </c>
      <c r="Q78" s="5">
        <v>3650413472</v>
      </c>
    </row>
    <row r="79" spans="3:17" ht="15.5" x14ac:dyDescent="0.35">
      <c r="C79" t="s">
        <v>104</v>
      </c>
      <c r="D79" s="5">
        <v>7435801908</v>
      </c>
      <c r="E79" s="5">
        <v>-16511375584</v>
      </c>
      <c r="F79" s="5">
        <v>24907045477</v>
      </c>
      <c r="G79" s="5">
        <v>15124258419</v>
      </c>
      <c r="I79" s="5">
        <v>108281044744</v>
      </c>
      <c r="J79" s="5">
        <v>8496384455</v>
      </c>
      <c r="K79" s="5">
        <v>-68470342409</v>
      </c>
      <c r="L79" s="5">
        <v>-50800966772</v>
      </c>
      <c r="M79" s="5">
        <v>216364422597</v>
      </c>
      <c r="N79" s="5">
        <v>-2814994622</v>
      </c>
      <c r="O79" s="5">
        <v>9715367473</v>
      </c>
      <c r="P79" s="5">
        <v>7303454810</v>
      </c>
      <c r="Q79" s="5">
        <v>3650413472</v>
      </c>
    </row>
    <row r="81" spans="2:17" ht="15.5" x14ac:dyDescent="0.35">
      <c r="B81" t="s">
        <v>105</v>
      </c>
      <c r="C81" t="s">
        <v>106</v>
      </c>
    </row>
    <row r="82" spans="2:17" ht="15.5" x14ac:dyDescent="0.35">
      <c r="C82" t="s">
        <v>107</v>
      </c>
    </row>
    <row r="83" spans="2:17" ht="15.5" x14ac:dyDescent="0.35">
      <c r="C83" t="s">
        <v>20</v>
      </c>
      <c r="D83" s="5">
        <v>190316779671</v>
      </c>
      <c r="E83" s="5">
        <v>182353485903</v>
      </c>
      <c r="F83" s="5">
        <v>188624737146</v>
      </c>
      <c r="G83" s="5">
        <v>160610997665</v>
      </c>
      <c r="I83" s="5">
        <v>188624737146</v>
      </c>
      <c r="J83" s="5">
        <v>91907245626</v>
      </c>
      <c r="K83" s="5">
        <v>58073247550</v>
      </c>
      <c r="L83" s="5">
        <v>50190682565</v>
      </c>
      <c r="M83" s="5">
        <v>11515134051</v>
      </c>
      <c r="N83" s="5">
        <v>9978891266</v>
      </c>
      <c r="O83" s="5">
        <v>14421498645</v>
      </c>
      <c r="P83" s="5">
        <v>24013496359</v>
      </c>
      <c r="Q83" s="5">
        <v>17122048286</v>
      </c>
    </row>
    <row r="84" spans="2:17" ht="15.5" x14ac:dyDescent="0.35">
      <c r="C84" t="s">
        <v>109</v>
      </c>
      <c r="D84" s="5">
        <v>25732998601</v>
      </c>
      <c r="E84" s="5">
        <v>6888922376</v>
      </c>
      <c r="F84" s="5">
        <v>11291177408</v>
      </c>
      <c r="G84" s="5">
        <v>6071317335</v>
      </c>
      <c r="I84" s="5">
        <v>11291177408</v>
      </c>
      <c r="K84" s="5">
        <v>1196423979</v>
      </c>
      <c r="L84" s="5">
        <v>930684265</v>
      </c>
      <c r="N84" s="5">
        <v>327760729</v>
      </c>
      <c r="Q84" s="5">
        <v>739500000</v>
      </c>
    </row>
    <row r="85" spans="2:17" ht="15.5" x14ac:dyDescent="0.35">
      <c r="C85" t="s">
        <v>113</v>
      </c>
      <c r="L85" s="5">
        <v>5000000</v>
      </c>
      <c r="N85" s="5">
        <v>43260335</v>
      </c>
      <c r="O85" s="5">
        <v>43260335</v>
      </c>
      <c r="P85" s="5">
        <v>101444279</v>
      </c>
    </row>
    <row r="86" spans="2:17" ht="15.5" x14ac:dyDescent="0.35">
      <c r="C86" t="s">
        <v>118</v>
      </c>
    </row>
    <row r="87" spans="2:17" ht="15.5" x14ac:dyDescent="0.35">
      <c r="C87" t="s">
        <v>115</v>
      </c>
      <c r="G87" s="5">
        <v>2804839265</v>
      </c>
    </row>
    <row r="88" spans="2:17" ht="15.5" x14ac:dyDescent="0.35">
      <c r="C88" t="s">
        <v>386</v>
      </c>
      <c r="D88" s="5">
        <v>47051802198</v>
      </c>
      <c r="E88" s="5">
        <v>57532108515</v>
      </c>
      <c r="F88" s="5">
        <v>75803948425</v>
      </c>
      <c r="G88" s="5">
        <v>98848554298</v>
      </c>
      <c r="I88" s="5">
        <v>75803948425</v>
      </c>
      <c r="J88" s="5">
        <v>95377299010</v>
      </c>
      <c r="K88" s="5">
        <v>117413000790</v>
      </c>
      <c r="L88" s="5">
        <v>188213260600</v>
      </c>
      <c r="M88" s="5">
        <v>292806018240</v>
      </c>
      <c r="N88" s="5">
        <v>32826951000</v>
      </c>
      <c r="O88" s="5">
        <v>43936849300</v>
      </c>
      <c r="P88" s="5">
        <v>34054434221</v>
      </c>
      <c r="Q88" s="5">
        <v>15465427000</v>
      </c>
    </row>
    <row r="89" spans="2:17" ht="15.5" x14ac:dyDescent="0.35">
      <c r="C89" t="s">
        <v>85</v>
      </c>
      <c r="D89" s="5">
        <v>286514109</v>
      </c>
      <c r="E89" s="5">
        <v>286514109</v>
      </c>
      <c r="F89" s="5">
        <v>286514109</v>
      </c>
      <c r="G89" s="5">
        <v>278125597</v>
      </c>
      <c r="I89" s="5">
        <v>286514109</v>
      </c>
      <c r="J89" s="5">
        <v>278125597</v>
      </c>
      <c r="K89" s="5">
        <v>142289000</v>
      </c>
      <c r="L89" s="5">
        <v>170054000</v>
      </c>
      <c r="M89" s="5">
        <v>75227000</v>
      </c>
      <c r="N89" s="5">
        <v>14109000</v>
      </c>
      <c r="O89" s="5">
        <v>24293000</v>
      </c>
      <c r="P89" s="5">
        <v>25199000</v>
      </c>
      <c r="Q89" s="5">
        <v>20000000000</v>
      </c>
    </row>
    <row r="90" spans="2:17" ht="15.5" x14ac:dyDescent="0.35">
      <c r="C90" t="s">
        <v>116</v>
      </c>
      <c r="D90" s="5">
        <v>270961916978</v>
      </c>
      <c r="E90" s="5">
        <v>267325742109</v>
      </c>
      <c r="F90" s="5">
        <v>276933625761</v>
      </c>
      <c r="G90" s="5">
        <v>267250709633</v>
      </c>
      <c r="I90" s="5">
        <v>276933625761</v>
      </c>
      <c r="J90" s="5">
        <v>187284544636</v>
      </c>
      <c r="K90" s="5">
        <v>176738244541</v>
      </c>
      <c r="L90" s="5">
        <v>239395978430</v>
      </c>
      <c r="M90" s="5">
        <v>304337502291</v>
      </c>
      <c r="N90" s="5">
        <v>43271153330</v>
      </c>
      <c r="O90" s="5">
        <v>58614338280</v>
      </c>
      <c r="P90" s="5">
        <v>58169374859</v>
      </c>
      <c r="Q90" s="5">
        <v>33326975286</v>
      </c>
    </row>
    <row r="91" spans="2:17" ht="15.5" x14ac:dyDescent="0.35">
      <c r="C91" t="s">
        <v>117</v>
      </c>
    </row>
    <row r="92" spans="2:17" ht="15.5" x14ac:dyDescent="0.35">
      <c r="C92" t="s">
        <v>121</v>
      </c>
      <c r="D92" s="5">
        <v>44747786032</v>
      </c>
      <c r="E92" s="5">
        <v>19134234079</v>
      </c>
      <c r="F92" s="5">
        <v>20393152365</v>
      </c>
      <c r="I92" s="5">
        <v>20393152365</v>
      </c>
      <c r="L92" s="5">
        <v>77343750</v>
      </c>
      <c r="M92" s="5">
        <v>180468750</v>
      </c>
      <c r="N92" s="5">
        <v>283593750</v>
      </c>
      <c r="O92" s="5">
        <v>391718750</v>
      </c>
      <c r="P92" s="5">
        <v>499843750</v>
      </c>
      <c r="Q92" s="5">
        <v>607968750</v>
      </c>
    </row>
    <row r="93" spans="2:17" ht="15.5" x14ac:dyDescent="0.35">
      <c r="C93" t="s">
        <v>518</v>
      </c>
      <c r="D93" s="5">
        <v>16493823594</v>
      </c>
      <c r="E93" s="5">
        <v>16799090986</v>
      </c>
      <c r="F93" s="5">
        <v>17104358378</v>
      </c>
      <c r="G93" s="5">
        <v>17533613972</v>
      </c>
      <c r="I93" s="5">
        <v>17104358378</v>
      </c>
      <c r="J93" s="5">
        <v>18325427896</v>
      </c>
      <c r="K93" s="5">
        <v>19546497464</v>
      </c>
      <c r="L93" s="5">
        <v>10090325924</v>
      </c>
      <c r="M93" s="5">
        <v>10785569192</v>
      </c>
      <c r="N93" s="5">
        <v>11480812460</v>
      </c>
      <c r="O93" s="5">
        <v>12176055728</v>
      </c>
      <c r="P93" s="5">
        <v>12871298996</v>
      </c>
      <c r="Q93" s="5">
        <v>13566542264</v>
      </c>
    </row>
    <row r="94" spans="2:17" ht="15.5" x14ac:dyDescent="0.35">
      <c r="C94" t="s">
        <v>120</v>
      </c>
      <c r="L94" s="5">
        <v>15000000000</v>
      </c>
      <c r="N94" s="5">
        <v>44601829122</v>
      </c>
      <c r="O94" s="5">
        <v>32381235184</v>
      </c>
      <c r="P94" s="5">
        <v>20530980864</v>
      </c>
    </row>
    <row r="95" spans="2:17" ht="15.5" x14ac:dyDescent="0.35">
      <c r="C95" t="s">
        <v>126</v>
      </c>
      <c r="D95" s="5">
        <v>61683202141</v>
      </c>
      <c r="E95" s="5">
        <v>36427908679</v>
      </c>
      <c r="F95" s="5">
        <v>37497510743</v>
      </c>
      <c r="G95" s="5">
        <v>24647843243</v>
      </c>
      <c r="I95" s="5">
        <v>37497510743</v>
      </c>
      <c r="J95" s="5">
        <v>18325427896</v>
      </c>
      <c r="K95" s="5">
        <v>19546497464</v>
      </c>
      <c r="L95" s="5">
        <v>25167669674</v>
      </c>
      <c r="M95" s="5">
        <v>10966037942</v>
      </c>
      <c r="N95" s="5">
        <v>56366235332</v>
      </c>
      <c r="O95" s="5">
        <v>44949009662</v>
      </c>
      <c r="P95" s="5">
        <v>33902123610</v>
      </c>
      <c r="Q95" s="5">
        <v>14174511014</v>
      </c>
    </row>
    <row r="96" spans="2:17" ht="15.5" x14ac:dyDescent="0.35">
      <c r="C96" t="s">
        <v>127</v>
      </c>
      <c r="D96" s="5">
        <v>332645119119</v>
      </c>
      <c r="E96" s="5">
        <v>303753650788</v>
      </c>
      <c r="F96" s="5">
        <v>314431136504</v>
      </c>
      <c r="G96" s="5">
        <v>291898552876</v>
      </c>
      <c r="I96" s="5">
        <v>314431136504</v>
      </c>
      <c r="J96" s="5">
        <v>205609972532</v>
      </c>
      <c r="K96" s="5">
        <v>196284742005</v>
      </c>
      <c r="L96" s="5">
        <v>264563648104</v>
      </c>
      <c r="M96" s="5">
        <v>315303540233</v>
      </c>
      <c r="N96" s="5">
        <v>99637388662</v>
      </c>
      <c r="O96" s="5">
        <v>103563347942</v>
      </c>
      <c r="P96" s="5">
        <v>92071498469</v>
      </c>
      <c r="Q96" s="5">
        <v>47501486300</v>
      </c>
    </row>
    <row r="97" spans="3:17" ht="15.5" x14ac:dyDescent="0.35">
      <c r="C97" t="s">
        <v>128</v>
      </c>
    </row>
    <row r="98" spans="3:17" ht="15.5" x14ac:dyDescent="0.35">
      <c r="C98" t="s">
        <v>129</v>
      </c>
    </row>
    <row r="99" spans="3:17" ht="15.5" x14ac:dyDescent="0.35">
      <c r="C99" t="s">
        <v>130</v>
      </c>
      <c r="D99" s="5">
        <v>3915333957</v>
      </c>
      <c r="E99" s="5">
        <v>3461955034</v>
      </c>
      <c r="F99" s="5">
        <v>2831166650</v>
      </c>
      <c r="G99" s="5">
        <v>5452844650</v>
      </c>
      <c r="I99" s="5">
        <v>2831166650</v>
      </c>
      <c r="J99" s="5">
        <v>1965160917</v>
      </c>
      <c r="K99" s="5">
        <v>1117050669</v>
      </c>
      <c r="L99" s="5">
        <v>981185459</v>
      </c>
      <c r="M99" s="5">
        <v>825784816</v>
      </c>
      <c r="N99" s="5">
        <v>1477532842</v>
      </c>
      <c r="O99" s="5">
        <v>2673129500</v>
      </c>
      <c r="P99" s="5">
        <v>960182500</v>
      </c>
      <c r="Q99" s="5">
        <v>1531432140</v>
      </c>
    </row>
    <row r="100" spans="3:17" ht="15.5" x14ac:dyDescent="0.35">
      <c r="C100" t="s">
        <v>133</v>
      </c>
      <c r="D100" s="5">
        <v>407046452</v>
      </c>
      <c r="E100" s="5">
        <v>1711006034</v>
      </c>
      <c r="F100" s="5">
        <v>1741993055</v>
      </c>
      <c r="G100" s="5">
        <v>10000000</v>
      </c>
      <c r="I100" s="5">
        <v>1741993055</v>
      </c>
      <c r="J100" s="5">
        <v>1182928062</v>
      </c>
      <c r="M100" s="5">
        <v>60604000</v>
      </c>
      <c r="Q100" s="5">
        <v>137902140</v>
      </c>
    </row>
    <row r="101" spans="3:17" ht="15.5" x14ac:dyDescent="0.35">
      <c r="C101" t="s">
        <v>131</v>
      </c>
      <c r="D101" s="5">
        <v>2025090049</v>
      </c>
      <c r="E101" s="5">
        <v>1153197500</v>
      </c>
      <c r="G101" s="5">
        <v>3663299665</v>
      </c>
      <c r="K101" s="5">
        <v>39127500</v>
      </c>
      <c r="L101" s="5">
        <v>83032459</v>
      </c>
      <c r="M101" s="5">
        <v>348485066</v>
      </c>
      <c r="N101" s="5">
        <v>111865442</v>
      </c>
      <c r="O101" s="5">
        <v>5886000</v>
      </c>
    </row>
    <row r="102" spans="3:17" ht="15.5" x14ac:dyDescent="0.35">
      <c r="C102" t="s">
        <v>137</v>
      </c>
      <c r="E102" s="5">
        <v>3663000</v>
      </c>
      <c r="F102" s="5">
        <v>207431816</v>
      </c>
      <c r="I102" s="5">
        <v>207431816</v>
      </c>
      <c r="O102" s="5">
        <v>2413000</v>
      </c>
      <c r="P102" s="5">
        <v>54500000</v>
      </c>
      <c r="Q102" s="5">
        <v>160000000</v>
      </c>
    </row>
    <row r="103" spans="3:17" ht="15.5" x14ac:dyDescent="0.35">
      <c r="C103" t="s">
        <v>136</v>
      </c>
      <c r="D103" s="5">
        <v>29403234</v>
      </c>
      <c r="E103" s="5">
        <v>12316500</v>
      </c>
      <c r="F103" s="5">
        <v>11080890</v>
      </c>
      <c r="G103" s="5">
        <v>27561874</v>
      </c>
      <c r="I103" s="5">
        <v>11080890</v>
      </c>
      <c r="J103" s="5">
        <v>25188855</v>
      </c>
      <c r="K103" s="5">
        <v>136528950</v>
      </c>
      <c r="L103" s="5">
        <v>4415000</v>
      </c>
      <c r="M103" s="5">
        <v>3367750</v>
      </c>
      <c r="N103" s="5">
        <v>3817400</v>
      </c>
      <c r="O103" s="5">
        <v>1732500</v>
      </c>
      <c r="P103" s="5">
        <v>1182500</v>
      </c>
      <c r="Q103" s="5">
        <v>2030000</v>
      </c>
    </row>
    <row r="104" spans="3:17" ht="15.5" x14ac:dyDescent="0.35">
      <c r="C104" t="s">
        <v>146</v>
      </c>
      <c r="D104" s="5">
        <v>26082823766</v>
      </c>
      <c r="E104" s="5">
        <v>82536266</v>
      </c>
      <c r="F104" s="5">
        <v>82536266</v>
      </c>
      <c r="G104" s="5">
        <v>725071254</v>
      </c>
      <c r="I104" s="5">
        <v>82536266</v>
      </c>
      <c r="J104" s="5">
        <v>150122824</v>
      </c>
      <c r="K104" s="5">
        <v>169387000</v>
      </c>
      <c r="L104" s="5">
        <v>103682000</v>
      </c>
      <c r="M104" s="5">
        <v>198008000</v>
      </c>
      <c r="N104" s="5">
        <v>244531000</v>
      </c>
      <c r="O104" s="5">
        <v>159899000</v>
      </c>
      <c r="P104" s="5">
        <v>96364000</v>
      </c>
      <c r="Q104" s="5">
        <v>67333000</v>
      </c>
    </row>
    <row r="105" spans="3:17" ht="15.5" x14ac:dyDescent="0.35">
      <c r="C105" t="s">
        <v>147</v>
      </c>
      <c r="D105" s="5">
        <v>26082823766</v>
      </c>
      <c r="E105" s="5">
        <v>82536266</v>
      </c>
      <c r="F105" s="5">
        <v>82536266</v>
      </c>
      <c r="G105" s="5">
        <v>725071254</v>
      </c>
      <c r="I105" s="5">
        <v>82536266</v>
      </c>
      <c r="J105" s="5">
        <v>150122824</v>
      </c>
      <c r="K105" s="5">
        <v>169387000</v>
      </c>
      <c r="L105" s="5">
        <v>103682000</v>
      </c>
      <c r="M105" s="5">
        <v>198008000</v>
      </c>
      <c r="N105" s="5">
        <v>244531000</v>
      </c>
      <c r="O105" s="5">
        <v>159899000</v>
      </c>
      <c r="P105" s="5">
        <v>96364000</v>
      </c>
      <c r="Q105" s="5">
        <v>67333000</v>
      </c>
    </row>
    <row r="106" spans="3:17" ht="15.5" x14ac:dyDescent="0.35">
      <c r="C106" t="s">
        <v>154</v>
      </c>
      <c r="D106" s="5">
        <v>29998157723</v>
      </c>
      <c r="E106" s="5">
        <v>3544491300</v>
      </c>
      <c r="F106" s="5">
        <v>2913702916</v>
      </c>
      <c r="G106" s="5">
        <v>6177915904</v>
      </c>
      <c r="I106" s="5">
        <v>2913702916</v>
      </c>
      <c r="J106" s="5">
        <v>2115283741</v>
      </c>
      <c r="K106" s="5">
        <v>1286437669</v>
      </c>
      <c r="L106" s="5">
        <v>1084867459</v>
      </c>
      <c r="M106" s="5">
        <v>1023792816</v>
      </c>
      <c r="N106" s="5">
        <v>1722063842</v>
      </c>
      <c r="O106" s="5">
        <v>2833028500</v>
      </c>
      <c r="P106" s="5">
        <v>1056546500</v>
      </c>
      <c r="Q106" s="5">
        <v>1598765140</v>
      </c>
    </row>
    <row r="107" spans="3:17" ht="15.5" x14ac:dyDescent="0.35">
      <c r="C107" t="s">
        <v>155</v>
      </c>
    </row>
    <row r="108" spans="3:17" ht="15.5" x14ac:dyDescent="0.35">
      <c r="C108" t="s">
        <v>156</v>
      </c>
      <c r="D108" s="5">
        <v>65115000000</v>
      </c>
      <c r="E108" s="5">
        <v>65115000000</v>
      </c>
      <c r="F108" s="5">
        <v>65115000000</v>
      </c>
      <c r="G108" s="5">
        <v>65115000000</v>
      </c>
      <c r="I108" s="5">
        <v>65115000000</v>
      </c>
      <c r="J108" s="5">
        <v>65115000000</v>
      </c>
      <c r="K108" s="5">
        <v>65115000000</v>
      </c>
      <c r="L108" s="5">
        <v>65115000000</v>
      </c>
      <c r="M108" s="5">
        <v>65115000000</v>
      </c>
      <c r="N108" s="5">
        <v>65115000000</v>
      </c>
      <c r="O108" s="5">
        <v>65115000000</v>
      </c>
      <c r="P108" s="5">
        <v>65115000000</v>
      </c>
      <c r="Q108" s="5">
        <v>25115000000</v>
      </c>
    </row>
    <row r="109" spans="3:17" ht="15.5" x14ac:dyDescent="0.35">
      <c r="C109" t="s">
        <v>157</v>
      </c>
      <c r="D109" s="5">
        <v>18028775999</v>
      </c>
      <c r="E109" s="5">
        <v>18028775999</v>
      </c>
      <c r="F109" s="5">
        <v>17543041000</v>
      </c>
      <c r="G109" s="5">
        <v>17817731170</v>
      </c>
      <c r="I109" s="5">
        <v>17543041000</v>
      </c>
      <c r="J109" s="5">
        <v>17817731170</v>
      </c>
      <c r="K109" s="5">
        <v>17817731170</v>
      </c>
      <c r="L109" s="5">
        <v>17828775999</v>
      </c>
      <c r="M109" s="5">
        <v>17828775999</v>
      </c>
      <c r="N109" s="5">
        <v>17828775999</v>
      </c>
      <c r="O109" s="5">
        <v>17828775999</v>
      </c>
      <c r="P109" s="5">
        <v>17828775999</v>
      </c>
      <c r="Q109" s="5">
        <v>20000000</v>
      </c>
    </row>
    <row r="110" spans="3:17" ht="15.5" x14ac:dyDescent="0.35">
      <c r="C110" t="s">
        <v>158</v>
      </c>
      <c r="D110" s="5">
        <v>219212916264</v>
      </c>
      <c r="E110" s="5">
        <v>211622402173</v>
      </c>
      <c r="F110" s="5">
        <v>228551081910</v>
      </c>
      <c r="G110" s="5">
        <v>203091828669</v>
      </c>
      <c r="I110" s="5">
        <v>228551081910</v>
      </c>
      <c r="J110" s="5">
        <v>120282982638</v>
      </c>
      <c r="K110" s="5">
        <v>111922421908</v>
      </c>
      <c r="L110" s="5">
        <v>180364950646</v>
      </c>
      <c r="M110" s="5">
        <v>231260744418</v>
      </c>
      <c r="N110" s="5">
        <v>14957439821</v>
      </c>
      <c r="O110" s="5">
        <v>17762250443</v>
      </c>
      <c r="P110" s="5">
        <v>8045976970</v>
      </c>
      <c r="Q110" s="5">
        <v>767721160</v>
      </c>
    </row>
    <row r="111" spans="3:17" ht="15.5" x14ac:dyDescent="0.35">
      <c r="C111" t="s">
        <v>162</v>
      </c>
      <c r="D111" s="5">
        <v>3755024</v>
      </c>
      <c r="E111" s="5">
        <v>5156467207</v>
      </c>
      <c r="F111" s="5">
        <v>21796569</v>
      </c>
      <c r="G111" s="5">
        <v>179246</v>
      </c>
      <c r="I111" s="5">
        <v>21796569</v>
      </c>
      <c r="J111" s="5">
        <v>849386</v>
      </c>
      <c r="K111" s="5">
        <v>862258</v>
      </c>
    </row>
    <row r="112" spans="3:17" ht="15.5" x14ac:dyDescent="0.35">
      <c r="C112" t="s">
        <v>10</v>
      </c>
      <c r="D112" s="5">
        <v>302646961396</v>
      </c>
      <c r="E112" s="5">
        <v>300209159488</v>
      </c>
      <c r="F112" s="5">
        <v>311517433588</v>
      </c>
      <c r="G112" s="5">
        <v>286302864682</v>
      </c>
      <c r="I112" s="5">
        <v>311517433588</v>
      </c>
      <c r="J112" s="5">
        <v>203494688791</v>
      </c>
      <c r="K112" s="5">
        <v>194998304336</v>
      </c>
      <c r="L112" s="5">
        <v>263478780645</v>
      </c>
      <c r="M112" s="5">
        <v>314279747417</v>
      </c>
      <c r="N112" s="5">
        <v>97915324820</v>
      </c>
      <c r="O112" s="5">
        <v>100730319442</v>
      </c>
      <c r="P112" s="5">
        <v>91014951969</v>
      </c>
      <c r="Q112" s="5">
        <v>45902721160</v>
      </c>
    </row>
    <row r="113" spans="2:17" ht="15.5" x14ac:dyDescent="0.35">
      <c r="C113" t="s">
        <v>163</v>
      </c>
      <c r="D113" s="5">
        <v>332645119119</v>
      </c>
      <c r="E113" s="5">
        <v>303753650788</v>
      </c>
      <c r="F113" s="5">
        <v>314431136504</v>
      </c>
      <c r="G113" s="5">
        <v>292480780586</v>
      </c>
      <c r="I113" s="5">
        <v>314431136504</v>
      </c>
      <c r="J113" s="5">
        <v>205609972532</v>
      </c>
      <c r="K113" s="5">
        <v>196284742005</v>
      </c>
      <c r="L113" s="5">
        <v>264563648104</v>
      </c>
      <c r="M113" s="5">
        <v>315303540233</v>
      </c>
      <c r="N113" s="5">
        <v>99637388662</v>
      </c>
      <c r="O113" s="5">
        <v>103563347942</v>
      </c>
      <c r="P113" s="5">
        <v>92071498469</v>
      </c>
      <c r="Q113" s="5">
        <v>47501486300</v>
      </c>
    </row>
    <row r="114" spans="2:17" ht="15.5" x14ac:dyDescent="0.35">
      <c r="C114" t="s">
        <v>164</v>
      </c>
      <c r="D114" s="5">
        <v>651150000</v>
      </c>
      <c r="E114" s="5">
        <v>651150000</v>
      </c>
      <c r="F114" s="5">
        <v>651150000</v>
      </c>
      <c r="G114" s="5">
        <v>651150000</v>
      </c>
      <c r="I114" s="5">
        <v>651150000</v>
      </c>
      <c r="J114" s="5">
        <v>651150000</v>
      </c>
      <c r="K114" s="5">
        <v>651150000</v>
      </c>
      <c r="L114" s="5">
        <v>651150000</v>
      </c>
      <c r="M114" s="5">
        <v>651150000</v>
      </c>
      <c r="N114" s="5">
        <v>651150000</v>
      </c>
      <c r="O114" s="5">
        <v>651150000</v>
      </c>
      <c r="P114" s="5">
        <v>651150000</v>
      </c>
      <c r="Q114" s="5">
        <v>251150000</v>
      </c>
    </row>
    <row r="116" spans="2:17" ht="15.5" x14ac:dyDescent="0.35">
      <c r="B116" t="s">
        <v>165</v>
      </c>
      <c r="C116" t="s">
        <v>166</v>
      </c>
      <c r="D116" s="5">
        <v>-13432297172</v>
      </c>
      <c r="E116" s="5">
        <v>-919195655</v>
      </c>
      <c r="F116" s="5">
        <v>43401109078</v>
      </c>
      <c r="G116" s="5">
        <v>76365845477</v>
      </c>
      <c r="I116" s="5">
        <v>112535751815</v>
      </c>
      <c r="J116" s="5">
        <v>32147008820</v>
      </c>
      <c r="K116" s="5">
        <v>4134258569</v>
      </c>
      <c r="L116" s="5">
        <v>53605634383</v>
      </c>
      <c r="M116" s="5">
        <v>1535236579</v>
      </c>
      <c r="N116" s="5">
        <v>6358076244</v>
      </c>
      <c r="O116" s="5">
        <v>644012473</v>
      </c>
      <c r="P116" s="5">
        <v>-11115030670</v>
      </c>
      <c r="Q116" s="5">
        <v>-6377242920</v>
      </c>
    </row>
    <row r="117" spans="2:17" ht="15.5" x14ac:dyDescent="0.35">
      <c r="C117" t="s">
        <v>2376</v>
      </c>
      <c r="D117" s="5">
        <v>-4960669258</v>
      </c>
      <c r="E117" s="5">
        <v>-410653426</v>
      </c>
      <c r="F117" s="5">
        <v>26850408537</v>
      </c>
      <c r="G117" s="5">
        <v>97796584654</v>
      </c>
      <c r="I117" s="5">
        <v>114333780326</v>
      </c>
      <c r="J117" s="5">
        <v>25335376679</v>
      </c>
      <c r="K117" s="5">
        <v>-460039656</v>
      </c>
      <c r="L117" s="5">
        <v>49735123277</v>
      </c>
      <c r="M117" s="5">
        <v>334725186</v>
      </c>
      <c r="N117" s="5">
        <v>5746719981</v>
      </c>
      <c r="O117" s="5">
        <v>-2867582119</v>
      </c>
      <c r="P117" s="5">
        <v>-13452024214</v>
      </c>
      <c r="Q117" s="5">
        <v>-8041503860</v>
      </c>
    </row>
    <row r="118" spans="2:17" ht="15.5" x14ac:dyDescent="0.35">
      <c r="C118" t="s">
        <v>690</v>
      </c>
      <c r="D118" s="5">
        <v>-4640772058</v>
      </c>
      <c r="E118" s="5">
        <v>2613650070</v>
      </c>
      <c r="F118" s="5">
        <v>-3563852585</v>
      </c>
      <c r="G118" s="5">
        <v>4093515221</v>
      </c>
      <c r="I118" s="5">
        <v>873907017</v>
      </c>
      <c r="J118" s="5">
        <v>2832594510</v>
      </c>
      <c r="K118" s="5">
        <v>3020056109</v>
      </c>
      <c r="L118" s="5">
        <v>2931033000</v>
      </c>
      <c r="M118" s="5">
        <v>1868057064</v>
      </c>
      <c r="N118" s="5">
        <v>1282881271</v>
      </c>
      <c r="O118" s="5">
        <v>4011268000</v>
      </c>
      <c r="P118" s="5">
        <v>3370500000</v>
      </c>
      <c r="Q118" s="5">
        <v>2346378000</v>
      </c>
    </row>
    <row r="119" spans="2:17" ht="15.5" x14ac:dyDescent="0.35">
      <c r="C119" t="s">
        <v>327</v>
      </c>
      <c r="D119" s="5">
        <v>-14571011057</v>
      </c>
      <c r="E119" s="5">
        <v>-5220259484</v>
      </c>
      <c r="F119" s="5">
        <v>16899129448</v>
      </c>
      <c r="G119" s="5">
        <v>-26526219916</v>
      </c>
      <c r="I119" s="5">
        <v>-10687063422</v>
      </c>
      <c r="J119" s="5">
        <v>-2356817284</v>
      </c>
      <c r="K119" s="5">
        <v>-1456879340</v>
      </c>
      <c r="L119" s="5">
        <v>-1311369014</v>
      </c>
      <c r="M119" s="5">
        <v>-772012506</v>
      </c>
      <c r="N119" s="5">
        <v>-985717941</v>
      </c>
      <c r="O119" s="5">
        <v>-1014879334</v>
      </c>
      <c r="P119" s="5">
        <v>-1280307387</v>
      </c>
      <c r="Q119" s="5">
        <v>-416414930</v>
      </c>
    </row>
    <row r="120" spans="2:17" ht="15.5" x14ac:dyDescent="0.35">
      <c r="C120" t="s">
        <v>1237</v>
      </c>
      <c r="D120" s="5">
        <v>-56876936</v>
      </c>
      <c r="E120" s="5">
        <v>-162637984</v>
      </c>
      <c r="F120" s="5">
        <v>85824420</v>
      </c>
      <c r="G120" s="5">
        <v>-135502943</v>
      </c>
      <c r="I120" s="5">
        <v>-226355554</v>
      </c>
      <c r="J120" s="5">
        <v>-177844444</v>
      </c>
      <c r="K120" s="5">
        <v>-579619894</v>
      </c>
      <c r="L120" s="5">
        <v>-424648437</v>
      </c>
      <c r="M120" s="5">
        <v>-280411333</v>
      </c>
      <c r="N120" s="5">
        <v>-482950766</v>
      </c>
      <c r="O120" s="5">
        <v>-647681309</v>
      </c>
      <c r="P120" s="5">
        <v>-483475942</v>
      </c>
      <c r="Q120" s="5">
        <v>-276087174</v>
      </c>
    </row>
    <row r="121" spans="2:17" ht="15.5" x14ac:dyDescent="0.35">
      <c r="C121" t="s">
        <v>1375</v>
      </c>
      <c r="D121" s="5">
        <v>2292007474</v>
      </c>
      <c r="F121" s="5">
        <v>1318596150</v>
      </c>
      <c r="G121" s="5">
        <v>1296920955</v>
      </c>
    </row>
    <row r="122" spans="2:17" ht="15.5" x14ac:dyDescent="0.35">
      <c r="C122" t="s">
        <v>1293</v>
      </c>
    </row>
    <row r="123" spans="2:17" ht="15.5" x14ac:dyDescent="0.35">
      <c r="C123" t="s">
        <v>2377</v>
      </c>
      <c r="E123" s="5">
        <v>1227332820</v>
      </c>
      <c r="I123" s="5">
        <v>6381099766</v>
      </c>
      <c r="J123" s="5">
        <v>5516616770</v>
      </c>
      <c r="K123" s="5">
        <v>3250244839</v>
      </c>
      <c r="L123" s="5">
        <v>1310872463</v>
      </c>
      <c r="M123" s="5">
        <v>458939266</v>
      </c>
      <c r="N123" s="5">
        <v>797143699</v>
      </c>
      <c r="O123" s="5">
        <v>1338246249</v>
      </c>
      <c r="P123" s="5">
        <v>747472228</v>
      </c>
      <c r="Q123" s="5">
        <v>10881142</v>
      </c>
    </row>
    <row r="124" spans="2:17" ht="15.5" x14ac:dyDescent="0.35">
      <c r="C124" t="s">
        <v>2378</v>
      </c>
      <c r="D124" s="5">
        <v>2292007474</v>
      </c>
      <c r="E124" s="5">
        <v>1227332820</v>
      </c>
      <c r="F124" s="5">
        <v>1318596150</v>
      </c>
      <c r="G124" s="5">
        <v>1296920955</v>
      </c>
      <c r="I124" s="5">
        <v>6381099766</v>
      </c>
      <c r="J124" s="5">
        <v>5516616770</v>
      </c>
      <c r="K124" s="5">
        <v>3250244839</v>
      </c>
      <c r="L124" s="5">
        <v>1310872463</v>
      </c>
      <c r="M124" s="5">
        <v>458939266</v>
      </c>
      <c r="N124" s="5">
        <v>797143699</v>
      </c>
      <c r="O124" s="5">
        <v>1338246249</v>
      </c>
      <c r="P124" s="5">
        <v>747472228</v>
      </c>
      <c r="Q124" s="5">
        <v>10881142</v>
      </c>
    </row>
    <row r="125" spans="2:17" ht="15.5" x14ac:dyDescent="0.35">
      <c r="C125" t="s">
        <v>333</v>
      </c>
      <c r="D125" s="5">
        <v>8505024663</v>
      </c>
      <c r="E125" s="5">
        <v>1033372349</v>
      </c>
      <c r="F125" s="5">
        <v>1811003108</v>
      </c>
      <c r="G125" s="5">
        <v>-159452494</v>
      </c>
      <c r="I125" s="5">
        <v>1860383682</v>
      </c>
      <c r="J125" s="5">
        <v>997082589</v>
      </c>
      <c r="K125" s="5">
        <v>360496511</v>
      </c>
      <c r="L125" s="5">
        <v>1364623094</v>
      </c>
      <c r="M125" s="5">
        <v>-74061098</v>
      </c>
      <c r="O125" s="5">
        <v>-175359014</v>
      </c>
      <c r="P125" s="5">
        <v>-17195355</v>
      </c>
      <c r="Q125" s="5">
        <v>-496098</v>
      </c>
    </row>
    <row r="126" spans="2:17" ht="15.5" x14ac:dyDescent="0.35">
      <c r="C126" t="s">
        <v>172</v>
      </c>
      <c r="D126" s="5">
        <v>33474287500</v>
      </c>
      <c r="E126" s="5">
        <v>-7474000000</v>
      </c>
      <c r="F126" s="5">
        <v>44876282</v>
      </c>
      <c r="G126" s="5">
        <v>10254123718</v>
      </c>
      <c r="K126" s="5">
        <v>15000000000</v>
      </c>
      <c r="L126" s="5">
        <v>-15000000000</v>
      </c>
      <c r="P126" s="5">
        <v>37808775999</v>
      </c>
      <c r="Q126" s="5">
        <v>20000000000</v>
      </c>
    </row>
    <row r="127" spans="2:17" ht="15.5" x14ac:dyDescent="0.35">
      <c r="C127" t="s">
        <v>173</v>
      </c>
      <c r="D127" s="5">
        <v>-26830633667</v>
      </c>
      <c r="F127" s="5">
        <v>-14933042386</v>
      </c>
      <c r="G127" s="5">
        <v>-4309390006</v>
      </c>
      <c r="I127" s="5">
        <v>-19242432392</v>
      </c>
      <c r="K127" s="5">
        <v>-10640526000</v>
      </c>
      <c r="N127" s="5">
        <v>-10842264600</v>
      </c>
      <c r="O127" s="5">
        <v>-10104865300</v>
      </c>
      <c r="P127" s="5">
        <v>-20000000000</v>
      </c>
      <c r="Q127" s="5">
        <v>3370000000</v>
      </c>
    </row>
    <row r="128" spans="2:17" ht="15.5" x14ac:dyDescent="0.35">
      <c r="C128" t="s">
        <v>2379</v>
      </c>
    </row>
    <row r="129" spans="3:17" ht="15.5" x14ac:dyDescent="0.35">
      <c r="C129" t="s">
        <v>1954</v>
      </c>
      <c r="F129" s="5">
        <v>3724000000</v>
      </c>
      <c r="G129" s="5">
        <v>-3724000000</v>
      </c>
    </row>
    <row r="130" spans="3:17" ht="15.5" x14ac:dyDescent="0.35">
      <c r="C130" t="s">
        <v>2380</v>
      </c>
      <c r="D130" s="5">
        <v>-24354633667</v>
      </c>
      <c r="F130" s="5">
        <v>-18657042386</v>
      </c>
      <c r="G130" s="5">
        <v>-585390006</v>
      </c>
      <c r="I130" s="5">
        <v>-19242432392</v>
      </c>
      <c r="K130" s="5">
        <v>-10516526000</v>
      </c>
    </row>
    <row r="131" spans="3:17" ht="15.5" x14ac:dyDescent="0.35">
      <c r="C131" t="s">
        <v>1081</v>
      </c>
      <c r="D131" s="5">
        <v>-2476000000</v>
      </c>
      <c r="K131" s="5">
        <v>-124000000</v>
      </c>
      <c r="N131" s="5">
        <v>-10842264600</v>
      </c>
      <c r="O131" s="5">
        <v>-10104865300</v>
      </c>
      <c r="P131" s="5">
        <v>-20000000000</v>
      </c>
    </row>
    <row r="132" spans="3:17" ht="15.5" x14ac:dyDescent="0.35">
      <c r="C132" t="s">
        <v>1805</v>
      </c>
      <c r="Q132" s="5">
        <v>3370000000</v>
      </c>
    </row>
    <row r="133" spans="3:17" ht="15.5" x14ac:dyDescent="0.35">
      <c r="C133" t="s">
        <v>189</v>
      </c>
      <c r="D133" s="5">
        <v>33474287500</v>
      </c>
      <c r="E133" s="5">
        <v>-7474000000</v>
      </c>
      <c r="F133" s="5">
        <v>44876282</v>
      </c>
      <c r="G133" s="5">
        <v>10254123718</v>
      </c>
      <c r="K133" s="5">
        <v>15000000000</v>
      </c>
      <c r="L133" s="5">
        <v>-15000000000</v>
      </c>
      <c r="P133" s="5">
        <v>37808775999</v>
      </c>
      <c r="Q133" s="5">
        <v>20000000000</v>
      </c>
    </row>
    <row r="134" spans="3:17" ht="15.5" x14ac:dyDescent="0.35">
      <c r="C134" t="s">
        <v>708</v>
      </c>
      <c r="Q134" s="5">
        <v>20000000000</v>
      </c>
    </row>
    <row r="135" spans="3:17" ht="15.5" x14ac:dyDescent="0.35">
      <c r="C135" t="s">
        <v>337</v>
      </c>
      <c r="K135" s="5">
        <v>15000000000</v>
      </c>
      <c r="L135" s="5">
        <v>-15000000000</v>
      </c>
    </row>
    <row r="136" spans="3:17" ht="15.5" x14ac:dyDescent="0.35">
      <c r="C136" t="s">
        <v>157</v>
      </c>
    </row>
    <row r="137" spans="3:17" ht="15.5" x14ac:dyDescent="0.35">
      <c r="C137" t="s">
        <v>217</v>
      </c>
      <c r="P137" s="5">
        <v>37808775999</v>
      </c>
    </row>
    <row r="138" spans="3:17" ht="15.5" x14ac:dyDescent="0.35">
      <c r="C138" t="s">
        <v>2381</v>
      </c>
      <c r="D138" s="5">
        <v>33474287500</v>
      </c>
      <c r="E138" s="5">
        <v>-7474000000</v>
      </c>
      <c r="F138" s="5">
        <v>44876282</v>
      </c>
      <c r="G138" s="5">
        <v>10254123718</v>
      </c>
    </row>
    <row r="139" spans="3:17" ht="15.5" x14ac:dyDescent="0.35">
      <c r="C139" t="s">
        <v>209</v>
      </c>
    </row>
    <row r="140" spans="3:17" ht="15.5" x14ac:dyDescent="0.35">
      <c r="C140" t="s">
        <v>1049</v>
      </c>
    </row>
    <row r="141" spans="3:17" ht="15.5" x14ac:dyDescent="0.35">
      <c r="C141" t="s">
        <v>226</v>
      </c>
      <c r="D141" s="5">
        <v>-6788643339</v>
      </c>
      <c r="E141" s="5">
        <v>-8393195655</v>
      </c>
      <c r="F141" s="5">
        <v>28512942974</v>
      </c>
      <c r="G141" s="5">
        <v>82310579189</v>
      </c>
      <c r="I141" s="5">
        <v>93293319423</v>
      </c>
      <c r="J141" s="5">
        <v>32147008820</v>
      </c>
      <c r="K141" s="5">
        <v>8493732569</v>
      </c>
      <c r="L141" s="5">
        <v>38605634383</v>
      </c>
      <c r="M141" s="5">
        <v>1535236579</v>
      </c>
      <c r="N141" s="5">
        <v>-4484188356</v>
      </c>
      <c r="O141" s="5">
        <v>-9460852827</v>
      </c>
      <c r="P141" s="5">
        <v>6693745329</v>
      </c>
      <c r="Q141" s="5">
        <v>16992757080</v>
      </c>
    </row>
    <row r="142" spans="3:17" ht="15.5" x14ac:dyDescent="0.35">
      <c r="C142" t="s">
        <v>225</v>
      </c>
      <c r="D142" s="5">
        <v>14751937107</v>
      </c>
      <c r="E142" s="5">
        <v>2121944412</v>
      </c>
      <c r="F142" s="5">
        <v>-499203493</v>
      </c>
      <c r="G142" s="5">
        <v>3545496441</v>
      </c>
      <c r="I142" s="5">
        <v>3424172097</v>
      </c>
      <c r="J142" s="5">
        <v>1686989256</v>
      </c>
      <c r="K142" s="5">
        <v>-736167584</v>
      </c>
      <c r="L142" s="5">
        <v>69914131</v>
      </c>
      <c r="M142" s="5">
        <v>1006206</v>
      </c>
      <c r="N142" s="5">
        <v>41580977</v>
      </c>
      <c r="O142" s="5">
        <v>-131144887</v>
      </c>
      <c r="P142" s="5">
        <v>197702744</v>
      </c>
    </row>
    <row r="143" spans="3:17" ht="15.5" x14ac:dyDescent="0.35">
      <c r="C143" t="s">
        <v>227</v>
      </c>
      <c r="E143" s="5">
        <v>188624737146</v>
      </c>
      <c r="I143" s="5">
        <v>91907245626</v>
      </c>
      <c r="J143" s="5">
        <v>58073247550</v>
      </c>
      <c r="K143" s="5">
        <v>50315682565</v>
      </c>
      <c r="L143" s="5">
        <v>11515134051</v>
      </c>
      <c r="M143" s="5">
        <v>9978891266</v>
      </c>
      <c r="N143" s="5">
        <v>14421498645</v>
      </c>
      <c r="O143" s="5">
        <v>24013496359</v>
      </c>
      <c r="P143" s="5">
        <v>17122048286</v>
      </c>
      <c r="Q143" s="5">
        <v>129291206</v>
      </c>
    </row>
    <row r="144" spans="3:17" ht="15.5" x14ac:dyDescent="0.35">
      <c r="C144" t="s">
        <v>229</v>
      </c>
      <c r="D144" s="5">
        <v>7963293768</v>
      </c>
      <c r="E144" s="5">
        <v>182353485903</v>
      </c>
      <c r="F144" s="5">
        <v>28013739481</v>
      </c>
      <c r="G144" s="5">
        <v>85856075630</v>
      </c>
      <c r="I144" s="5">
        <v>188624737146</v>
      </c>
      <c r="J144" s="5">
        <v>91907245626</v>
      </c>
      <c r="K144" s="5">
        <v>58073247550</v>
      </c>
      <c r="L144" s="5">
        <v>50190682565</v>
      </c>
      <c r="M144" s="5">
        <v>11515134051</v>
      </c>
      <c r="N144" s="5">
        <v>9978891266</v>
      </c>
      <c r="O144" s="5">
        <v>14421498645</v>
      </c>
      <c r="P144" s="5">
        <v>24013496359</v>
      </c>
      <c r="Q144" s="5">
        <v>17122048286</v>
      </c>
    </row>
    <row r="146" spans="2:17" ht="15.5" x14ac:dyDescent="0.35">
      <c r="B146" t="s">
        <v>230</v>
      </c>
      <c r="C146" t="s">
        <v>12</v>
      </c>
      <c r="D146" s="5">
        <v>650000000</v>
      </c>
      <c r="E146" s="5">
        <v>650000000</v>
      </c>
      <c r="F146" s="5">
        <v>650000000</v>
      </c>
      <c r="G146" s="5">
        <v>650000000</v>
      </c>
      <c r="I146" s="5">
        <v>650000000</v>
      </c>
      <c r="J146" s="5">
        <v>650000000</v>
      </c>
      <c r="K146" s="5">
        <v>650000000</v>
      </c>
      <c r="L146" s="5">
        <v>650000000</v>
      </c>
      <c r="M146" s="5">
        <v>650000000</v>
      </c>
      <c r="N146" s="5">
        <v>650000000</v>
      </c>
      <c r="O146" s="5">
        <v>650000000</v>
      </c>
      <c r="P146" s="5">
        <v>650000000</v>
      </c>
      <c r="Q146" s="5">
        <v>250000000</v>
      </c>
    </row>
    <row r="147" spans="2:17" ht="15.5" x14ac:dyDescent="0.35">
      <c r="C147" t="s">
        <v>231</v>
      </c>
      <c r="D147" s="6">
        <v>11.41</v>
      </c>
      <c r="E147" s="6">
        <v>-25.35</v>
      </c>
      <c r="F147" s="6">
        <v>38.229999999999997</v>
      </c>
      <c r="G147" s="6">
        <v>23.23</v>
      </c>
    </row>
    <row r="148" spans="2:17" ht="15.5" x14ac:dyDescent="0.35">
      <c r="C148" t="s">
        <v>232</v>
      </c>
      <c r="D148" s="6">
        <v>85.01</v>
      </c>
      <c r="E148" s="6">
        <v>-48.52</v>
      </c>
      <c r="F148" s="6">
        <v>31.91</v>
      </c>
      <c r="G148" s="6">
        <v>54.02</v>
      </c>
    </row>
    <row r="149" spans="2:17" ht="15.5" x14ac:dyDescent="0.35">
      <c r="C149" t="s">
        <v>67</v>
      </c>
      <c r="D149" s="6">
        <v>51.98</v>
      </c>
      <c r="E149" s="6">
        <v>-47.32</v>
      </c>
      <c r="F149" s="6">
        <v>100.29</v>
      </c>
      <c r="G149" s="6">
        <v>23.62</v>
      </c>
    </row>
    <row r="150" spans="2:17" ht="15.5" x14ac:dyDescent="0.35">
      <c r="C150" t="s">
        <v>233</v>
      </c>
      <c r="D150" s="5">
        <v>260000000</v>
      </c>
      <c r="E150" s="5">
        <v>-18100000000</v>
      </c>
      <c r="F150" s="5">
        <v>23370000000</v>
      </c>
      <c r="G150" s="5">
        <v>10610000000</v>
      </c>
    </row>
    <row r="151" spans="2:17" ht="15.5" x14ac:dyDescent="0.35">
      <c r="C151" t="s">
        <v>234</v>
      </c>
      <c r="D151" s="6">
        <v>2.23E-2</v>
      </c>
      <c r="E151" s="6">
        <v>-5.4299999999999994E-2</v>
      </c>
      <c r="F151" s="6">
        <v>7.9199999999999993E-2</v>
      </c>
      <c r="G151" s="6">
        <v>5.1799999999999999E-2</v>
      </c>
    </row>
    <row r="152" spans="2:17" ht="15.5" x14ac:dyDescent="0.35">
      <c r="C152" t="s">
        <v>235</v>
      </c>
      <c r="D152" s="6">
        <v>2.46E-2</v>
      </c>
      <c r="E152" s="6">
        <v>-5.5999999999999994E-2</v>
      </c>
      <c r="F152" s="6">
        <v>7.9899999999999999E-2</v>
      </c>
      <c r="G152" s="6">
        <v>5.28E-2</v>
      </c>
    </row>
    <row r="153" spans="2:17" ht="15.5" x14ac:dyDescent="0.35">
      <c r="C153" t="s">
        <v>236</v>
      </c>
      <c r="D153" s="6">
        <v>-6.3E-3</v>
      </c>
      <c r="E153" s="6">
        <v>-6.4399999999999999E-2</v>
      </c>
      <c r="F153" s="6">
        <v>7.7199999999999991E-2</v>
      </c>
      <c r="G153" s="6">
        <v>3.6699999999999997E-2</v>
      </c>
    </row>
    <row r="154" spans="2:17" ht="15.5" x14ac:dyDescent="0.35">
      <c r="C154" t="s">
        <v>237</v>
      </c>
      <c r="D154" s="6">
        <v>-388.79</v>
      </c>
      <c r="E154" s="6">
        <v>-3878.83</v>
      </c>
      <c r="F154" s="6">
        <v>3164.21</v>
      </c>
      <c r="G154" s="6">
        <v>1325.09</v>
      </c>
    </row>
    <row r="155" spans="2:17" ht="15.5" x14ac:dyDescent="0.35">
      <c r="C155" t="s">
        <v>443</v>
      </c>
      <c r="D155" s="5">
        <v>303000000000</v>
      </c>
      <c r="E155" s="5">
        <v>300000000000</v>
      </c>
      <c r="F155" s="5">
        <v>312000000000</v>
      </c>
      <c r="G155" s="5">
        <v>286000000000</v>
      </c>
    </row>
    <row r="156" spans="2:17" ht="15.5" x14ac:dyDescent="0.35">
      <c r="C156" t="s">
        <v>238</v>
      </c>
      <c r="D156" s="6">
        <v>2.09</v>
      </c>
      <c r="E156" s="6">
        <v>2.71</v>
      </c>
      <c r="F156" s="6">
        <v>2.5499999999999998</v>
      </c>
      <c r="G156" s="6">
        <v>2.85</v>
      </c>
    </row>
    <row r="157" spans="2:17" ht="15.5" x14ac:dyDescent="0.35">
      <c r="C157" t="s">
        <v>239</v>
      </c>
      <c r="D157" s="6">
        <v>464.78</v>
      </c>
      <c r="E157" s="6">
        <v>453.13</v>
      </c>
      <c r="F157" s="6">
        <v>478.38</v>
      </c>
      <c r="G157" s="6">
        <v>439.69</v>
      </c>
    </row>
    <row r="158" spans="2:17" ht="15.5" x14ac:dyDescent="0.35">
      <c r="C158" t="s">
        <v>240</v>
      </c>
      <c r="D158" s="6">
        <v>2.09</v>
      </c>
      <c r="E158" s="6">
        <v>2.71</v>
      </c>
      <c r="F158" s="6">
        <v>2.5499999999999998</v>
      </c>
      <c r="G158" s="6">
        <v>2.85</v>
      </c>
    </row>
    <row r="159" spans="2:17" ht="15.5" x14ac:dyDescent="0.35">
      <c r="C159" t="s">
        <v>241</v>
      </c>
      <c r="D159" s="6">
        <v>464.78</v>
      </c>
      <c r="E159" s="6">
        <v>453.13</v>
      </c>
      <c r="F159" s="6">
        <v>478.38</v>
      </c>
      <c r="G159" s="6">
        <v>439.69</v>
      </c>
    </row>
    <row r="160" spans="2:17" ht="15.5" x14ac:dyDescent="0.35">
      <c r="C160" t="s">
        <v>242</v>
      </c>
    </row>
    <row r="161" spans="3:17" ht="15.5" x14ac:dyDescent="0.35">
      <c r="C161" t="s">
        <v>243</v>
      </c>
    </row>
    <row r="162" spans="3:17" ht="15.5" x14ac:dyDescent="0.35">
      <c r="C162" t="s">
        <v>306</v>
      </c>
      <c r="D162" s="5">
        <v>303000000000</v>
      </c>
      <c r="E162" s="5">
        <v>295000000000</v>
      </c>
      <c r="F162" s="5">
        <v>311000000000</v>
      </c>
      <c r="G162" s="5">
        <v>286000000000</v>
      </c>
    </row>
    <row r="163" spans="3:17" ht="15.5" x14ac:dyDescent="0.35">
      <c r="C163" t="s">
        <v>24</v>
      </c>
    </row>
    <row r="164" spans="3:17" ht="15.5" x14ac:dyDescent="0.35">
      <c r="C164" t="s">
        <v>21</v>
      </c>
    </row>
    <row r="165" spans="3:17" ht="15.5" x14ac:dyDescent="0.35">
      <c r="C165" t="s">
        <v>245</v>
      </c>
      <c r="D165" s="5">
        <v>267000000000</v>
      </c>
      <c r="E165" s="5">
        <v>264000000000</v>
      </c>
      <c r="F165" s="5">
        <v>274000000000</v>
      </c>
      <c r="G165" s="5">
        <v>262000000000</v>
      </c>
    </row>
    <row r="166" spans="3:17" ht="15.5" x14ac:dyDescent="0.35">
      <c r="C166" t="s">
        <v>246</v>
      </c>
      <c r="D166" s="5">
        <v>-13000000000</v>
      </c>
      <c r="E166" s="5">
        <v>-1000000000</v>
      </c>
      <c r="F166" s="5">
        <v>43000000000</v>
      </c>
      <c r="G166" s="5">
        <v>76000000000</v>
      </c>
    </row>
    <row r="167" spans="3:17" ht="15.5" x14ac:dyDescent="0.35">
      <c r="C167" t="s">
        <v>247</v>
      </c>
    </row>
    <row r="168" spans="3:17" ht="15.5" x14ac:dyDescent="0.35">
      <c r="C168" t="s">
        <v>13</v>
      </c>
      <c r="D168" s="5">
        <v>-13000000000</v>
      </c>
      <c r="E168" s="5">
        <v>-1000000000</v>
      </c>
      <c r="F168" s="5">
        <v>43000000000</v>
      </c>
      <c r="G168" s="5">
        <v>76000000000</v>
      </c>
    </row>
    <row r="169" spans="3:17" ht="15.5" x14ac:dyDescent="0.35">
      <c r="C169" t="s">
        <v>16</v>
      </c>
      <c r="D169" s="6">
        <v>-20.63</v>
      </c>
      <c r="E169" s="6">
        <v>-1.41</v>
      </c>
      <c r="F169" s="6">
        <v>66.650000000000006</v>
      </c>
      <c r="G169" s="6">
        <v>117.28</v>
      </c>
    </row>
    <row r="170" spans="3:17" ht="15.5" x14ac:dyDescent="0.35">
      <c r="C170" t="s">
        <v>52</v>
      </c>
      <c r="I170" s="6">
        <v>166.27</v>
      </c>
      <c r="J170" s="6">
        <v>12.84</v>
      </c>
      <c r="K170" s="6">
        <v>-105.11</v>
      </c>
      <c r="L170" s="6">
        <v>-78.16</v>
      </c>
      <c r="M170" s="6">
        <v>332.19</v>
      </c>
      <c r="N170" s="6">
        <v>-4.3099999999999996</v>
      </c>
      <c r="O170" s="6">
        <v>14.92</v>
      </c>
      <c r="P170" s="6">
        <v>11.18</v>
      </c>
      <c r="Q170" s="6">
        <v>14.53</v>
      </c>
    </row>
    <row r="171" spans="3:17" ht="15.5" x14ac:dyDescent="0.35">
      <c r="C171" t="s">
        <v>66</v>
      </c>
      <c r="I171" s="6">
        <v>7.34</v>
      </c>
      <c r="J171" s="6">
        <v>50.62</v>
      </c>
      <c r="K171" s="6">
        <v>-2.36</v>
      </c>
      <c r="L171" s="6">
        <v>-2.2599999999999998</v>
      </c>
      <c r="M171" s="6">
        <v>2.2599999999999998</v>
      </c>
      <c r="N171" s="6">
        <v>-62.65</v>
      </c>
      <c r="O171" s="6">
        <v>20.11</v>
      </c>
      <c r="P171" s="6">
        <v>12.79</v>
      </c>
      <c r="Q171" s="5">
        <v>0</v>
      </c>
    </row>
    <row r="172" spans="3:17" ht="15.5" x14ac:dyDescent="0.35">
      <c r="C172" t="s">
        <v>69</v>
      </c>
      <c r="I172" s="6">
        <v>7.21</v>
      </c>
      <c r="J172" s="6">
        <v>65.75</v>
      </c>
      <c r="K172" s="6">
        <v>-2.4300000000000002</v>
      </c>
      <c r="L172" s="6">
        <v>-2.29</v>
      </c>
      <c r="M172" s="6">
        <v>2.2400000000000002</v>
      </c>
      <c r="N172" s="6">
        <v>-79.72</v>
      </c>
      <c r="O172" s="6">
        <v>19.600000000000001</v>
      </c>
      <c r="P172" s="6">
        <v>11.42</v>
      </c>
      <c r="Q172" s="5">
        <v>0</v>
      </c>
    </row>
    <row r="173" spans="3:17" ht="15.5" x14ac:dyDescent="0.35">
      <c r="C173" t="s">
        <v>248</v>
      </c>
      <c r="I173" s="5">
        <v>100300000000</v>
      </c>
      <c r="J173" s="5">
        <v>3830000000</v>
      </c>
      <c r="K173" s="5">
        <v>-68470000000</v>
      </c>
      <c r="L173" s="5">
        <v>-51840000000</v>
      </c>
      <c r="M173" s="5">
        <v>217040000000</v>
      </c>
      <c r="N173" s="5">
        <v>-3770000000</v>
      </c>
      <c r="O173" s="5">
        <v>8100000000</v>
      </c>
      <c r="P173" s="5">
        <v>6580000000</v>
      </c>
    </row>
    <row r="174" spans="3:17" ht="15.5" x14ac:dyDescent="0.35">
      <c r="C174" t="s">
        <v>249</v>
      </c>
      <c r="I174" s="6">
        <v>0.34429999999999999</v>
      </c>
      <c r="J174" s="6">
        <v>4.07E-2</v>
      </c>
      <c r="K174" s="6">
        <v>-0.34869999999999995</v>
      </c>
      <c r="L174" s="6">
        <v>-0.19239999999999999</v>
      </c>
      <c r="M174" s="6">
        <v>0.68599999999999994</v>
      </c>
      <c r="N174" s="6">
        <v>-2.8199999999999999E-2</v>
      </c>
      <c r="O174" s="6">
        <v>9.3800000000000008E-2</v>
      </c>
      <c r="P174" s="6">
        <v>7.9100000000000004E-2</v>
      </c>
      <c r="Q174" s="6">
        <v>7.6799999999999993E-2</v>
      </c>
    </row>
    <row r="175" spans="3:17" ht="15.5" x14ac:dyDescent="0.35">
      <c r="C175" t="s">
        <v>250</v>
      </c>
      <c r="I175" s="6">
        <v>0.34759999999999996</v>
      </c>
      <c r="J175" s="6">
        <v>4.1100000000000005E-2</v>
      </c>
      <c r="K175" s="6">
        <v>-0.35100000000000003</v>
      </c>
      <c r="L175" s="6">
        <v>-0.19320000000000001</v>
      </c>
      <c r="M175" s="6">
        <v>0.68830000000000002</v>
      </c>
      <c r="N175" s="6">
        <v>-2.86E-2</v>
      </c>
      <c r="O175" s="6">
        <v>9.6500000000000002E-2</v>
      </c>
      <c r="P175" s="6">
        <v>0.08</v>
      </c>
      <c r="Q175" s="6">
        <v>7.9500000000000001E-2</v>
      </c>
    </row>
    <row r="176" spans="3:17" ht="15.5" x14ac:dyDescent="0.35">
      <c r="C176" t="s">
        <v>251</v>
      </c>
      <c r="I176" s="6">
        <v>0.38439999999999996</v>
      </c>
      <c r="J176" s="6">
        <v>1.3100000000000001E-2</v>
      </c>
      <c r="K176" s="6">
        <v>-0.30349999999999999</v>
      </c>
      <c r="L176" s="6">
        <v>-0.18210000000000001</v>
      </c>
      <c r="M176" s="6">
        <v>1.0481</v>
      </c>
      <c r="N176" s="6">
        <v>-4.5899999999999996E-2</v>
      </c>
      <c r="O176" s="6">
        <v>7.5999999999999998E-2</v>
      </c>
      <c r="P176" s="6">
        <v>8.43E-2</v>
      </c>
      <c r="Q176" s="6">
        <v>0.1585</v>
      </c>
    </row>
    <row r="177" spans="2:17" ht="15.5" x14ac:dyDescent="0.35">
      <c r="C177" t="s">
        <v>252</v>
      </c>
      <c r="I177" s="6">
        <v>5302.36</v>
      </c>
      <c r="J177" s="6">
        <v>554.08000000000004</v>
      </c>
      <c r="K177" s="6">
        <v>-10067.34</v>
      </c>
      <c r="L177" s="6">
        <v>-14012.79</v>
      </c>
      <c r="M177" s="6">
        <v>100611.92</v>
      </c>
      <c r="N177" s="6">
        <v>-1445.03</v>
      </c>
      <c r="O177" s="6">
        <v>2197.2600000000002</v>
      </c>
      <c r="P177" s="6">
        <v>335.86</v>
      </c>
      <c r="Q177" s="6">
        <v>7342.45</v>
      </c>
    </row>
    <row r="178" spans="2:17" ht="15.5" x14ac:dyDescent="0.35">
      <c r="C178" t="s">
        <v>63</v>
      </c>
      <c r="I178" s="6">
        <v>2.5499999999999998</v>
      </c>
      <c r="J178" s="6">
        <v>2.08</v>
      </c>
      <c r="K178" s="6">
        <v>0.83</v>
      </c>
      <c r="L178" s="6">
        <v>0.44</v>
      </c>
      <c r="M178" s="6">
        <v>1.55</v>
      </c>
      <c r="N178" s="6">
        <v>1.8</v>
      </c>
      <c r="O178" s="6">
        <v>1.94</v>
      </c>
      <c r="P178" s="6">
        <v>1.02</v>
      </c>
      <c r="Q178" s="5">
        <v>0</v>
      </c>
    </row>
    <row r="179" spans="2:17" ht="15.5" x14ac:dyDescent="0.35">
      <c r="C179" t="s">
        <v>60</v>
      </c>
      <c r="I179" s="6">
        <v>478.38</v>
      </c>
      <c r="J179" s="6">
        <v>312.51</v>
      </c>
      <c r="K179" s="6">
        <v>299.47000000000003</v>
      </c>
      <c r="L179" s="6">
        <v>404.64</v>
      </c>
      <c r="M179" s="6">
        <v>482.65</v>
      </c>
      <c r="N179" s="6">
        <v>150.37</v>
      </c>
      <c r="O179" s="6">
        <v>154.69999999999999</v>
      </c>
      <c r="P179" s="6">
        <v>139.78</v>
      </c>
      <c r="Q179" s="6">
        <v>182.77</v>
      </c>
    </row>
    <row r="180" spans="2:17" ht="15.5" x14ac:dyDescent="0.35">
      <c r="C180" t="s">
        <v>253</v>
      </c>
      <c r="I180" s="6">
        <v>2.5499999999999998</v>
      </c>
      <c r="J180" s="6">
        <v>2.08</v>
      </c>
      <c r="K180" s="6">
        <v>0.83</v>
      </c>
      <c r="L180" s="6">
        <v>0.44</v>
      </c>
      <c r="M180" s="6">
        <v>1.55</v>
      </c>
      <c r="N180" s="6">
        <v>1.8</v>
      </c>
      <c r="O180" s="6">
        <v>1.94</v>
      </c>
      <c r="P180" s="6">
        <v>1.02</v>
      </c>
      <c r="Q180" s="5">
        <v>0</v>
      </c>
    </row>
    <row r="181" spans="2:17" ht="15.5" x14ac:dyDescent="0.35">
      <c r="C181" t="s">
        <v>254</v>
      </c>
      <c r="I181" s="6">
        <v>478.38</v>
      </c>
      <c r="J181" s="6">
        <v>312.51</v>
      </c>
      <c r="K181" s="6">
        <v>299.47000000000003</v>
      </c>
      <c r="L181" s="6">
        <v>404.64</v>
      </c>
      <c r="M181" s="6">
        <v>482.65</v>
      </c>
      <c r="N181" s="6">
        <v>150.37</v>
      </c>
      <c r="O181" s="6">
        <v>154.69999999999999</v>
      </c>
      <c r="P181" s="6">
        <v>139.78</v>
      </c>
      <c r="Q181" s="6">
        <v>182.77</v>
      </c>
    </row>
    <row r="182" spans="2:17" ht="15.5" x14ac:dyDescent="0.35">
      <c r="C182" t="s">
        <v>255</v>
      </c>
    </row>
    <row r="183" spans="2:17" ht="15.5" x14ac:dyDescent="0.35">
      <c r="C183" t="s">
        <v>256</v>
      </c>
    </row>
    <row r="184" spans="2:17" ht="15.5" x14ac:dyDescent="0.35">
      <c r="C184" t="s">
        <v>26</v>
      </c>
    </row>
    <row r="185" spans="2:17" ht="15.5" x14ac:dyDescent="0.35">
      <c r="C185" t="s">
        <v>23</v>
      </c>
    </row>
    <row r="186" spans="2:17" ht="15.5" x14ac:dyDescent="0.35">
      <c r="C186" t="s">
        <v>257</v>
      </c>
      <c r="I186" s="5">
        <v>274000000000</v>
      </c>
      <c r="J186" s="5">
        <v>185000000000</v>
      </c>
      <c r="K186" s="5">
        <v>176000000000</v>
      </c>
      <c r="L186" s="5">
        <v>238000000000</v>
      </c>
      <c r="M186" s="5">
        <v>304000000000</v>
      </c>
      <c r="N186" s="5">
        <v>42000000000</v>
      </c>
      <c r="O186" s="5">
        <v>56000000000</v>
      </c>
      <c r="P186" s="5">
        <v>57000000000</v>
      </c>
      <c r="Q186" s="5">
        <v>32000000000</v>
      </c>
    </row>
    <row r="187" spans="2:17" ht="15.5" x14ac:dyDescent="0.35">
      <c r="C187" t="s">
        <v>258</v>
      </c>
      <c r="I187" s="5">
        <v>113000000000</v>
      </c>
      <c r="J187" s="5">
        <v>32000000000</v>
      </c>
      <c r="K187" s="5">
        <v>4000000000</v>
      </c>
      <c r="L187" s="5">
        <v>54000000000</v>
      </c>
      <c r="M187" s="5">
        <v>2000000000</v>
      </c>
      <c r="N187" s="5">
        <v>6000000000</v>
      </c>
      <c r="O187" s="5">
        <v>1000000000</v>
      </c>
      <c r="P187" s="5">
        <v>-11000000000</v>
      </c>
      <c r="Q187" s="5">
        <v>-6000000000</v>
      </c>
    </row>
    <row r="188" spans="2:17" ht="15.5" x14ac:dyDescent="0.35">
      <c r="C188" t="s">
        <v>259</v>
      </c>
    </row>
    <row r="189" spans="2:17" ht="15.5" x14ac:dyDescent="0.35">
      <c r="C189" t="s">
        <v>15</v>
      </c>
      <c r="I189" s="5">
        <v>113000000000</v>
      </c>
      <c r="J189" s="5">
        <v>32000000000</v>
      </c>
      <c r="K189" s="5">
        <v>4000000000</v>
      </c>
      <c r="L189" s="5">
        <v>54000000000</v>
      </c>
      <c r="M189" s="5">
        <v>2000000000</v>
      </c>
      <c r="N189" s="5">
        <v>6000000000</v>
      </c>
      <c r="O189" s="5">
        <v>1000000000</v>
      </c>
      <c r="P189" s="5">
        <v>-11000000000</v>
      </c>
      <c r="Q189" s="5">
        <v>-6000000000</v>
      </c>
    </row>
    <row r="190" spans="2:17" ht="15.5" x14ac:dyDescent="0.35">
      <c r="C190" t="s">
        <v>17</v>
      </c>
      <c r="I190" s="6">
        <v>172.83</v>
      </c>
      <c r="J190" s="6">
        <v>49.37</v>
      </c>
      <c r="K190" s="6">
        <v>6.35</v>
      </c>
      <c r="L190" s="6">
        <v>82.32</v>
      </c>
      <c r="M190" s="6">
        <v>2.36</v>
      </c>
      <c r="N190" s="6">
        <v>9.76</v>
      </c>
      <c r="O190" s="6">
        <v>0.99</v>
      </c>
      <c r="P190" s="6">
        <v>-17.07</v>
      </c>
      <c r="Q190" s="6">
        <v>-25.39</v>
      </c>
    </row>
    <row r="192" spans="2:17" ht="15.5" x14ac:dyDescent="0.35">
      <c r="B192" t="s">
        <v>260</v>
      </c>
      <c r="C192" t="s">
        <v>261</v>
      </c>
      <c r="D192" s="5">
        <v>7000000000</v>
      </c>
      <c r="E192" s="5">
        <v>-17000000000</v>
      </c>
      <c r="F192" s="5">
        <v>25000000000</v>
      </c>
      <c r="G192" s="5">
        <v>15000000000</v>
      </c>
      <c r="H192" s="5">
        <v>-18000000000</v>
      </c>
      <c r="I192" s="5">
        <v>108000000000</v>
      </c>
      <c r="J192" s="5">
        <v>8000000000</v>
      </c>
      <c r="K192" s="5">
        <v>-68000000000</v>
      </c>
      <c r="L192" s="5">
        <v>-51000000000</v>
      </c>
      <c r="M192" s="5">
        <v>216000000000</v>
      </c>
      <c r="N192" s="5">
        <v>-3000000000</v>
      </c>
      <c r="O192" s="5">
        <v>10000000000</v>
      </c>
      <c r="P192" s="5">
        <v>7000000000</v>
      </c>
      <c r="Q192" s="5">
        <v>4000000000</v>
      </c>
    </row>
    <row r="193" spans="3:17" ht="15.5" x14ac:dyDescent="0.35">
      <c r="C193" t="s">
        <v>51</v>
      </c>
      <c r="D193" s="6">
        <v>11.41</v>
      </c>
      <c r="E193" s="6">
        <v>-25.35</v>
      </c>
      <c r="F193" s="6">
        <v>38.229999999999997</v>
      </c>
      <c r="G193" s="6">
        <v>23.23</v>
      </c>
      <c r="H193" s="6">
        <v>-27.88</v>
      </c>
      <c r="I193" s="6">
        <v>166.27</v>
      </c>
      <c r="J193" s="6">
        <v>12.84</v>
      </c>
      <c r="K193" s="6">
        <v>-105.11</v>
      </c>
      <c r="L193" s="6">
        <v>-78.16</v>
      </c>
      <c r="M193" s="6">
        <v>332.19</v>
      </c>
      <c r="N193" s="6">
        <v>-4.3099999999999996</v>
      </c>
      <c r="O193" s="6">
        <v>14.92</v>
      </c>
      <c r="P193" s="6">
        <v>11.18</v>
      </c>
      <c r="Q193" s="6">
        <v>5.61</v>
      </c>
    </row>
    <row r="194" spans="3:17" ht="15.5" x14ac:dyDescent="0.35">
      <c r="C194" t="s">
        <v>262</v>
      </c>
      <c r="D194" s="5">
        <v>12000000000</v>
      </c>
      <c r="E194" s="5">
        <v>-17000000000</v>
      </c>
      <c r="F194" s="5">
        <v>8000000000</v>
      </c>
      <c r="G194" s="5">
        <v>35000000000</v>
      </c>
      <c r="H194" s="5">
        <v>-10000000000</v>
      </c>
      <c r="I194" s="5">
        <v>110000000000</v>
      </c>
      <c r="J194" s="5">
        <v>6000000000</v>
      </c>
      <c r="K194" s="5">
        <v>-66000000000</v>
      </c>
      <c r="L194" s="5">
        <v>-50000000000</v>
      </c>
      <c r="M194" s="5">
        <v>218000000000</v>
      </c>
      <c r="N194" s="5">
        <v>-2000000000</v>
      </c>
      <c r="O194" s="5">
        <v>10000000000</v>
      </c>
      <c r="P194" s="5">
        <v>8000000000</v>
      </c>
      <c r="Q194" s="5">
        <v>5000000000</v>
      </c>
    </row>
    <row r="195" spans="3:17" ht="15.5" x14ac:dyDescent="0.35">
      <c r="C195" t="s">
        <v>344</v>
      </c>
      <c r="I195" s="6">
        <v>-90.04</v>
      </c>
    </row>
    <row r="196" spans="3:17" ht="15.5" x14ac:dyDescent="0.35">
      <c r="C196" t="s">
        <v>345</v>
      </c>
      <c r="I196" s="6">
        <v>52.82</v>
      </c>
    </row>
    <row r="197" spans="3:17" ht="15.5" x14ac:dyDescent="0.35">
      <c r="C197" t="s">
        <v>263</v>
      </c>
      <c r="I197" s="6">
        <v>6.95</v>
      </c>
    </row>
    <row r="198" spans="3:17" ht="15.5" x14ac:dyDescent="0.35">
      <c r="C198" t="s">
        <v>346</v>
      </c>
      <c r="I198" s="6">
        <v>1.89E-2</v>
      </c>
    </row>
    <row r="199" spans="3:17" ht="15.5" x14ac:dyDescent="0.35">
      <c r="C199" t="s">
        <v>347</v>
      </c>
      <c r="I199" s="6">
        <v>43.31</v>
      </c>
    </row>
    <row r="200" spans="3:17" ht="15.5" x14ac:dyDescent="0.35">
      <c r="C200" t="s">
        <v>348</v>
      </c>
      <c r="I200" s="6">
        <v>5.4</v>
      </c>
    </row>
    <row r="201" spans="3:17" ht="15.5" x14ac:dyDescent="0.35">
      <c r="C201" t="s">
        <v>349</v>
      </c>
      <c r="I201" s="6">
        <v>15.5</v>
      </c>
    </row>
    <row r="202" spans="3:17" ht="15.5" x14ac:dyDescent="0.35">
      <c r="C202" t="s">
        <v>350</v>
      </c>
      <c r="I202" s="6">
        <v>15.5</v>
      </c>
    </row>
    <row r="203" spans="3:17" ht="15.5" x14ac:dyDescent="0.35">
      <c r="C203" t="s">
        <v>351</v>
      </c>
      <c r="I203" s="6">
        <v>124.25</v>
      </c>
    </row>
    <row r="204" spans="3:17" ht="15.5" x14ac:dyDescent="0.35">
      <c r="C204" t="s">
        <v>264</v>
      </c>
      <c r="I204" s="6">
        <v>89.44</v>
      </c>
    </row>
    <row r="205" spans="3:17" ht="15.5" x14ac:dyDescent="0.35">
      <c r="C205" t="s">
        <v>451</v>
      </c>
      <c r="I205" s="6">
        <v>0.04</v>
      </c>
    </row>
    <row r="206" spans="3:17" ht="15.5" x14ac:dyDescent="0.35">
      <c r="C206" t="s">
        <v>452</v>
      </c>
      <c r="I206" s="6">
        <v>1.85</v>
      </c>
    </row>
    <row r="207" spans="3:17" ht="15.5" x14ac:dyDescent="0.35">
      <c r="C207" t="s">
        <v>352</v>
      </c>
      <c r="I207" s="6">
        <v>47.52</v>
      </c>
    </row>
    <row r="208" spans="3:17" ht="15.5" x14ac:dyDescent="0.35">
      <c r="C208" t="s">
        <v>353</v>
      </c>
      <c r="I208" s="6">
        <v>-27.88</v>
      </c>
    </row>
    <row r="209" spans="3:9" ht="15.5" x14ac:dyDescent="0.35">
      <c r="C209" t="s">
        <v>354</v>
      </c>
      <c r="I209" s="6">
        <v>57.96</v>
      </c>
    </row>
    <row r="210" spans="3:9" ht="15.5" x14ac:dyDescent="0.35">
      <c r="C210" t="s">
        <v>355</v>
      </c>
      <c r="D210" s="6">
        <v>292.27999999999997</v>
      </c>
    </row>
    <row r="211" spans="3:9" ht="15.5" x14ac:dyDescent="0.35">
      <c r="C211" t="s">
        <v>356</v>
      </c>
      <c r="I211" s="6">
        <v>464.78</v>
      </c>
    </row>
    <row r="212" spans="3:9" ht="15.5" x14ac:dyDescent="0.35">
      <c r="C212" t="s">
        <v>357</v>
      </c>
      <c r="I212" s="6">
        <v>161.88999999999999</v>
      </c>
    </row>
    <row r="213" spans="3:9" ht="15.5" x14ac:dyDescent="0.35">
      <c r="C213" t="s">
        <v>265</v>
      </c>
      <c r="D213" s="6">
        <v>69.209999999999994</v>
      </c>
    </row>
    <row r="214" spans="3:9" ht="15.5" x14ac:dyDescent="0.35">
      <c r="C214" t="s">
        <v>266</v>
      </c>
      <c r="D214" s="6">
        <v>69.209999999999994</v>
      </c>
    </row>
    <row r="215" spans="3:9" ht="15.5" x14ac:dyDescent="0.35">
      <c r="C215" t="s">
        <v>269</v>
      </c>
      <c r="D215" s="6">
        <v>0.1</v>
      </c>
    </row>
    <row r="216" spans="3:9" ht="15.5" x14ac:dyDescent="0.35">
      <c r="C216" t="s">
        <v>271</v>
      </c>
      <c r="D216" s="6">
        <v>1.1000000000000001</v>
      </c>
    </row>
    <row r="217" spans="3:9" ht="15.5" x14ac:dyDescent="0.35">
      <c r="C217" t="s">
        <v>272</v>
      </c>
      <c r="I217" s="6">
        <v>460.84</v>
      </c>
    </row>
    <row r="218" spans="3:9" ht="15.5" x14ac:dyDescent="0.35">
      <c r="C218" t="s">
        <v>13</v>
      </c>
      <c r="D218" s="5">
        <v>-13000000000</v>
      </c>
    </row>
    <row r="219" spans="3:9" ht="15.5" x14ac:dyDescent="0.35">
      <c r="C219" t="s">
        <v>358</v>
      </c>
      <c r="I219" s="6">
        <v>18.239999999999998</v>
      </c>
    </row>
    <row r="220" spans="3:9" ht="15.5" x14ac:dyDescent="0.35">
      <c r="C220" t="s">
        <v>273</v>
      </c>
      <c r="I220" s="6">
        <v>9.3000000000000013E-2</v>
      </c>
    </row>
    <row r="221" spans="3:9" ht="15.5" x14ac:dyDescent="0.35">
      <c r="C221" t="s">
        <v>274</v>
      </c>
      <c r="I221" s="6">
        <v>0.10220000000000001</v>
      </c>
    </row>
    <row r="222" spans="3:9" ht="15.5" x14ac:dyDescent="0.35">
      <c r="C222" t="s">
        <v>275</v>
      </c>
      <c r="I222" s="6">
        <v>3.7000000000000005E-2</v>
      </c>
    </row>
    <row r="223" spans="3:9" ht="15.5" x14ac:dyDescent="0.35">
      <c r="C223" t="s">
        <v>359</v>
      </c>
      <c r="I223" s="6">
        <v>3.8199999999999998E-2</v>
      </c>
    </row>
    <row r="224" spans="3:9" ht="15.5" x14ac:dyDescent="0.35">
      <c r="C224" t="s">
        <v>276</v>
      </c>
      <c r="D224" s="6">
        <v>122.15</v>
      </c>
    </row>
    <row r="225" spans="3:9" ht="15.5" x14ac:dyDescent="0.35">
      <c r="C225" t="s">
        <v>277</v>
      </c>
      <c r="D225" s="6">
        <v>42.15</v>
      </c>
    </row>
    <row r="226" spans="3:9" ht="15.5" x14ac:dyDescent="0.35">
      <c r="C226" t="s">
        <v>278</v>
      </c>
      <c r="D226" s="6">
        <v>13.34</v>
      </c>
    </row>
    <row r="227" spans="3:9" ht="15.5" x14ac:dyDescent="0.35">
      <c r="C227" t="s">
        <v>279</v>
      </c>
      <c r="D227" s="6">
        <v>150.96</v>
      </c>
    </row>
    <row r="228" spans="3:9" ht="15.5" x14ac:dyDescent="0.35">
      <c r="C228" t="s">
        <v>280</v>
      </c>
      <c r="D228" s="6">
        <v>0.74</v>
      </c>
    </row>
    <row r="229" spans="3:9" ht="15.5" x14ac:dyDescent="0.35">
      <c r="C229" t="s">
        <v>281</v>
      </c>
      <c r="I229" s="6">
        <v>0.12</v>
      </c>
    </row>
    <row r="230" spans="3:9" ht="15.5" x14ac:dyDescent="0.35">
      <c r="C230" t="s">
        <v>282</v>
      </c>
      <c r="I230" s="6">
        <v>2.16</v>
      </c>
    </row>
    <row r="231" spans="3:9" ht="15.5" x14ac:dyDescent="0.35">
      <c r="C231" t="s">
        <v>47</v>
      </c>
      <c r="I231" s="5">
        <v>1634000000000</v>
      </c>
    </row>
    <row r="232" spans="3:9" ht="15.5" x14ac:dyDescent="0.35">
      <c r="C232" t="s">
        <v>283</v>
      </c>
      <c r="I232" s="5">
        <v>1444000000000</v>
      </c>
    </row>
    <row r="233" spans="3:9" ht="15.5" x14ac:dyDescent="0.35">
      <c r="C233" t="s">
        <v>284</v>
      </c>
      <c r="I233" s="5">
        <v>651150000</v>
      </c>
    </row>
    <row r="234" spans="3:9" ht="15.5" x14ac:dyDescent="0.35">
      <c r="C234" t="s">
        <v>285</v>
      </c>
      <c r="I234" s="6">
        <v>0.16789999999999999</v>
      </c>
    </row>
    <row r="235" spans="3:9" ht="15.5" x14ac:dyDescent="0.35">
      <c r="C235" t="s">
        <v>286</v>
      </c>
      <c r="D235" s="6">
        <v>0.10800000000000001</v>
      </c>
    </row>
    <row r="236" spans="3:9" ht="15.5" x14ac:dyDescent="0.35">
      <c r="C236" t="s">
        <v>287</v>
      </c>
      <c r="D236" s="6">
        <v>-0.16339999999999999</v>
      </c>
    </row>
    <row r="237" spans="3:9" ht="15.5" x14ac:dyDescent="0.35">
      <c r="C237" t="s">
        <v>288</v>
      </c>
      <c r="D237" s="6">
        <v>0.61170000000000002</v>
      </c>
    </row>
    <row r="238" spans="3:9" ht="15.5" x14ac:dyDescent="0.35">
      <c r="C238" t="s">
        <v>453</v>
      </c>
      <c r="D238" s="6">
        <v>-0.81769999999999998</v>
      </c>
    </row>
    <row r="239" spans="3:9" ht="15.5" x14ac:dyDescent="0.35">
      <c r="C239" t="s">
        <v>289</v>
      </c>
      <c r="D239" s="6">
        <v>-0.98030000000000006</v>
      </c>
    </row>
    <row r="240" spans="3:9" ht="15.5" x14ac:dyDescent="0.35">
      <c r="C240" t="s">
        <v>360</v>
      </c>
      <c r="D240" s="6">
        <v>-0.88569999999999993</v>
      </c>
    </row>
    <row r="241" spans="3:9" ht="15.5" x14ac:dyDescent="0.35">
      <c r="C241" t="s">
        <v>293</v>
      </c>
      <c r="I241" s="5">
        <v>5</v>
      </c>
    </row>
    <row r="242" spans="3:9" ht="15.5" x14ac:dyDescent="0.35">
      <c r="C242" t="s">
        <v>294</v>
      </c>
      <c r="I242" s="6">
        <v>0.98</v>
      </c>
    </row>
    <row r="243" spans="3:9" ht="15.5" x14ac:dyDescent="0.35">
      <c r="C243" t="s">
        <v>295</v>
      </c>
      <c r="I243" s="6">
        <v>0.59</v>
      </c>
    </row>
    <row r="244" spans="3:9" ht="15.5" x14ac:dyDescent="0.35">
      <c r="C244" t="s">
        <v>458</v>
      </c>
      <c r="I244" s="6">
        <v>0.17</v>
      </c>
    </row>
    <row r="245" spans="3:9" ht="15.5" x14ac:dyDescent="0.35">
      <c r="C245" t="s">
        <v>296</v>
      </c>
      <c r="I245" s="6">
        <v>0.05</v>
      </c>
    </row>
    <row r="246" spans="3:9" ht="15.5" x14ac:dyDescent="0.35">
      <c r="C246" t="s">
        <v>361</v>
      </c>
      <c r="I246" s="6">
        <v>0.05</v>
      </c>
    </row>
    <row r="247" spans="3:9" ht="15.5" x14ac:dyDescent="0.35">
      <c r="C247" t="s">
        <v>297</v>
      </c>
      <c r="I247" s="6">
        <v>0.13</v>
      </c>
    </row>
    <row r="248" spans="3:9" ht="15.5" x14ac:dyDescent="0.35">
      <c r="C248" t="s">
        <v>298</v>
      </c>
      <c r="I248" s="6">
        <v>0.7</v>
      </c>
    </row>
    <row r="249" spans="3:9" ht="15.5" x14ac:dyDescent="0.35">
      <c r="C249" t="s">
        <v>299</v>
      </c>
      <c r="I249" s="5">
        <v>38000000000</v>
      </c>
    </row>
    <row r="250" spans="3:9" ht="15.5" x14ac:dyDescent="0.35">
      <c r="C250" t="s">
        <v>300</v>
      </c>
      <c r="I250" s="5">
        <v>27000000000</v>
      </c>
    </row>
    <row r="251" spans="3:9" ht="15.5" x14ac:dyDescent="0.35">
      <c r="C251" t="s">
        <v>301</v>
      </c>
      <c r="I251" s="5">
        <v>16000000000</v>
      </c>
    </row>
    <row r="252" spans="3:9" ht="15.5" x14ac:dyDescent="0.35">
      <c r="C252" t="s">
        <v>302</v>
      </c>
      <c r="I252" s="5">
        <v>31000000000</v>
      </c>
    </row>
    <row r="253" spans="3:9" ht="15.5" x14ac:dyDescent="0.35">
      <c r="C253" t="s">
        <v>303</v>
      </c>
      <c r="D253" s="5">
        <v>190000000000</v>
      </c>
    </row>
    <row r="254" spans="3:9" ht="15.5" x14ac:dyDescent="0.35">
      <c r="C254" t="s">
        <v>304</v>
      </c>
      <c r="D254" s="5">
        <v>333000000000</v>
      </c>
    </row>
    <row r="255" spans="3:9" ht="15.5" x14ac:dyDescent="0.35">
      <c r="C255" t="s">
        <v>305</v>
      </c>
      <c r="D255" s="5">
        <v>30000000000</v>
      </c>
    </row>
    <row r="256" spans="3:9" ht="15.5" x14ac:dyDescent="0.35">
      <c r="C256" t="s">
        <v>245</v>
      </c>
      <c r="D256" s="5">
        <v>267000000000</v>
      </c>
    </row>
    <row r="257" spans="3:9" ht="15.5" x14ac:dyDescent="0.35">
      <c r="C257" t="s">
        <v>306</v>
      </c>
      <c r="I257" s="5">
        <v>303000000000</v>
      </c>
    </row>
    <row r="258" spans="3:9" ht="15.5" x14ac:dyDescent="0.35">
      <c r="C258" t="s">
        <v>244</v>
      </c>
      <c r="I258" s="5">
        <v>303000000000</v>
      </c>
    </row>
    <row r="259" spans="3:9" ht="15.5" x14ac:dyDescent="0.35">
      <c r="C259" t="s">
        <v>307</v>
      </c>
      <c r="I259" s="5">
        <v>105000000000</v>
      </c>
    </row>
    <row r="260" spans="3:9" ht="15.5" x14ac:dyDescent="0.35">
      <c r="C260" t="s">
        <v>308</v>
      </c>
      <c r="I260" s="5">
        <v>-46000000000</v>
      </c>
    </row>
    <row r="261" spans="3:9" ht="15.5" x14ac:dyDescent="0.35">
      <c r="C261" t="s">
        <v>309</v>
      </c>
      <c r="I261" s="5">
        <v>36000000000</v>
      </c>
    </row>
    <row r="262" spans="3:9" ht="15.5" x14ac:dyDescent="0.35">
      <c r="C262" t="s">
        <v>311</v>
      </c>
      <c r="I262" s="5">
        <v>105000000000</v>
      </c>
    </row>
  </sheetData>
  <pageMargins left="0.7" right="0.7" top="0.75" bottom="0.75" header="0.3" footer="0.3"/>
  <ignoredErrors>
    <ignoredError sqref="A1:Q263" numberStoredAsText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Q29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2382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2383</v>
      </c>
      <c r="D2" s="2" vm="634">
        <f ca="1">IFERROR(_xlfn.STOCKHISTORY("XIDX:" &amp; $C$1, D3, , 0, 0, 1), "Libur")</f>
        <v>1035</v>
      </c>
      <c r="E2" s="2" vm="365">
        <f ca="1">IFERROR(_xlfn.STOCKHISTORY("XIDX:" &amp; $C$1, E3, , 0, 0, 1), "Libur")</f>
        <v>980</v>
      </c>
      <c r="H2" s="2" vm="365">
        <f ca="1">IFERROR(INDEX(D2:G2,COUNT(D2:G2)),"")</f>
        <v>980</v>
      </c>
      <c r="I2" s="2" vm="635">
        <f t="shared" ref="I2:Q2" ca="1" si="0">IFERROR(_xlfn.STOCKHISTORY("XIDX:" &amp; $C$1, I1, , 0, 0, 1), "Libur")</f>
        <v>1205</v>
      </c>
      <c r="J2" s="2" vm="636">
        <f t="shared" ca="1" si="0"/>
        <v>925</v>
      </c>
      <c r="K2" s="2" vm="524">
        <f t="shared" ca="1" si="0"/>
        <v>1690</v>
      </c>
      <c r="L2" s="2" vm="637">
        <f t="shared" ca="1" si="0"/>
        <v>2790</v>
      </c>
      <c r="M2" s="2" vm="638">
        <f t="shared" ca="1" si="0"/>
        <v>3580</v>
      </c>
      <c r="N2" s="2" vm="639">
        <f t="shared" ca="1" si="0"/>
        <v>3750</v>
      </c>
      <c r="O2" s="2" vm="640">
        <f t="shared" ca="1" si="0"/>
        <v>4250</v>
      </c>
      <c r="P2" s="2" vm="641">
        <f t="shared" ca="1" si="0"/>
        <v>1795</v>
      </c>
      <c r="Q2" s="2" t="str">
        <f t="shared" ca="1" si="0"/>
        <v>Libur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>
        <f>IFERROR(INDEX(D51:D500,MATCH($C$4,$C$51:$C$500,0)),"")</f>
        <v>1294255000000</v>
      </c>
      <c r="E4" s="2">
        <f>IFERROR(INDEX(E51:E500,MATCH($C$4,$C$51:$C$500,0)),"")</f>
        <v>1247279000000</v>
      </c>
      <c r="H4" s="2">
        <f>IFERROR(SUM(D4:G4)*(4/MAX(1,COUNT(D4:G4))),"")</f>
        <v>5083068000000</v>
      </c>
      <c r="I4" s="2">
        <f t="shared" ref="I4:Q4" si="1">IFERROR(INDEX(I51:I500,MATCH($C$4,$C$51:$C$500,0)),"")</f>
        <v>5219244000000</v>
      </c>
      <c r="J4" s="2">
        <f t="shared" si="1"/>
        <v>5398377000000</v>
      </c>
      <c r="K4" s="2">
        <f t="shared" si="1"/>
        <v>5746182000000</v>
      </c>
      <c r="L4" s="2">
        <f t="shared" si="1"/>
        <v>5373790000000</v>
      </c>
      <c r="M4" s="2">
        <f t="shared" si="1"/>
        <v>4673842000000</v>
      </c>
      <c r="N4" s="2">
        <f t="shared" si="1"/>
        <v>4037474000000</v>
      </c>
      <c r="O4" s="2">
        <f t="shared" si="1"/>
        <v>4457352000000</v>
      </c>
      <c r="P4" s="2">
        <f t="shared" si="1"/>
        <v>3447266000000</v>
      </c>
      <c r="Q4" s="2">
        <f t="shared" si="1"/>
        <v>2905253000000</v>
      </c>
    </row>
    <row r="5" spans="1:17" ht="15.5" x14ac:dyDescent="0.35">
      <c r="B5" t="s">
        <v>7</v>
      </c>
      <c r="C5" t="s">
        <v>8</v>
      </c>
      <c r="D5" s="2">
        <f>IFERROR(INDEX(D51:D500,MATCH($C$5,$C$51:$C$500,0)),"")</f>
        <v>336039000000</v>
      </c>
      <c r="E5" s="2">
        <f>IFERROR(INDEX(E51:E500,MATCH($C$5,$C$51:$C$500,0)),"")</f>
        <v>319271000000</v>
      </c>
      <c r="H5" s="2">
        <f>IFERROR(SUM(D5:G5)*(4/MAX(1,COUNT(D5:G5))),"")</f>
        <v>1310620000000</v>
      </c>
      <c r="I5" s="2">
        <f t="shared" ref="I5:Q5" si="2">IFERROR(INDEX(I51:I500,MATCH($C$5,$C$51:$C$500,0)),"")</f>
        <v>1214828000000</v>
      </c>
      <c r="J5" s="2">
        <f t="shared" si="2"/>
        <v>1078756000000</v>
      </c>
      <c r="K5" s="2">
        <f t="shared" si="2"/>
        <v>1079949000000</v>
      </c>
      <c r="L5" s="2">
        <f t="shared" si="2"/>
        <v>1784150000000</v>
      </c>
      <c r="M5" s="2">
        <f t="shared" si="2"/>
        <v>1469282000000</v>
      </c>
      <c r="N5" s="2">
        <f t="shared" si="2"/>
        <v>845398000000</v>
      </c>
      <c r="O5" s="2">
        <f t="shared" si="2"/>
        <v>1408218000000</v>
      </c>
      <c r="P5" s="2">
        <f t="shared" si="2"/>
        <v>1003747000000</v>
      </c>
      <c r="Q5" s="2">
        <f t="shared" si="2"/>
        <v>655904000000</v>
      </c>
    </row>
    <row r="6" spans="1:17" ht="15.5" x14ac:dyDescent="0.35">
      <c r="B6" t="s">
        <v>9</v>
      </c>
      <c r="C6" t="s">
        <v>10</v>
      </c>
      <c r="D6" s="2">
        <f>IFERROR(INDEX(D51:D500,MATCH($C$6,$C$51:$C$500,0)),"")</f>
        <v>10260961000000</v>
      </c>
      <c r="E6" s="2">
        <f>IFERROR(INDEX(E51:E500,MATCH($C$6,$C$51:$C$500,0)),"")</f>
        <v>10280806000000</v>
      </c>
      <c r="H6" s="2">
        <f>IFERROR(INDEX(D6:G6,COUNT(D6:G6)),"")</f>
        <v>10280806000000</v>
      </c>
      <c r="I6" s="2">
        <f t="shared" ref="I6:Q6" si="3">IFERROR(INDEX(I51:I500,MATCH($C$6,$C$51:$C$500,0)),"")</f>
        <v>9961512000000</v>
      </c>
      <c r="J6" s="2">
        <f t="shared" si="3"/>
        <v>9316594000000</v>
      </c>
      <c r="K6" s="2">
        <f t="shared" si="3"/>
        <v>8777133000000</v>
      </c>
      <c r="L6" s="2">
        <f t="shared" si="3"/>
        <v>8407995000000</v>
      </c>
      <c r="M6" s="2">
        <f t="shared" si="3"/>
        <v>7094900000000</v>
      </c>
      <c r="N6" s="2">
        <f t="shared" si="3"/>
        <v>5878749000000</v>
      </c>
      <c r="O6" s="2">
        <f t="shared" si="3"/>
        <v>5393320000000</v>
      </c>
      <c r="P6" s="2">
        <f t="shared" si="3"/>
        <v>3996932000000</v>
      </c>
      <c r="Q6" s="2">
        <f t="shared" si="3"/>
        <v>2254646000000</v>
      </c>
    </row>
    <row r="7" spans="1:17" ht="15.5" x14ac:dyDescent="0.35">
      <c r="B7" t="s">
        <v>11</v>
      </c>
      <c r="C7" t="s">
        <v>12</v>
      </c>
      <c r="D7" s="3">
        <f>IFERROR(INDEX(D51:D500,MATCH($C$7,$C$51:$C$500,0))/1000000000,"")</f>
        <v>7.7</v>
      </c>
      <c r="E7" s="3">
        <f>IFERROR(INDEX(E51:E500,MATCH($C$7,$C$51:$C$500,0))/1000000000,"")</f>
        <v>7.7</v>
      </c>
      <c r="H7" s="3">
        <f>IFERROR(INDEX(D7:G7,COUNT(D7:G7)),"")</f>
        <v>7.7</v>
      </c>
      <c r="I7" s="3">
        <f t="shared" ref="I7:Q7" si="4">IFERROR(INDEX(I51:I500,MATCH($C$7,$C$51:$C$500,0))/1000000000,"")</f>
        <v>7.7</v>
      </c>
      <c r="J7" s="3">
        <f t="shared" si="4"/>
        <v>7.7</v>
      </c>
      <c r="K7" s="3">
        <f t="shared" si="4"/>
        <v>7.7</v>
      </c>
      <c r="L7" s="3">
        <f t="shared" si="4"/>
        <v>7.7</v>
      </c>
      <c r="M7" s="3">
        <f t="shared" si="4"/>
        <v>7.7</v>
      </c>
      <c r="N7" s="3">
        <f t="shared" si="4"/>
        <v>7.7</v>
      </c>
      <c r="O7" s="3">
        <f t="shared" si="4"/>
        <v>7.7</v>
      </c>
      <c r="P7" s="3">
        <f t="shared" si="4"/>
        <v>7.7</v>
      </c>
      <c r="Q7" s="3">
        <f t="shared" si="4"/>
        <v>6.93</v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-184000000000</v>
      </c>
      <c r="E8" s="2">
        <f>IFERROR(INDEX(E51:E500,MATCH("Free cash flow (Quarter)",$C$51:$C$500,0)),"")</f>
        <v>-23000000000</v>
      </c>
      <c r="H8" s="2">
        <f>IFERROR(INDEX(D8:G8,COUNT(D8:G8)),"")</f>
        <v>-23000000000</v>
      </c>
      <c r="I8" s="2">
        <f t="shared" ref="I8:Q8" si="5">IFERROR(INDEX(I51:I500,MATCH($C$8,$C$51:$C$500,0)),"")</f>
        <v>1661000000000</v>
      </c>
      <c r="J8" s="2">
        <f t="shared" si="5"/>
        <v>1702000000000</v>
      </c>
      <c r="K8" s="2">
        <f t="shared" si="5"/>
        <v>1569000000000</v>
      </c>
      <c r="L8" s="2">
        <f t="shared" si="5"/>
        <v>1928000000000</v>
      </c>
      <c r="M8" s="2">
        <f t="shared" si="5"/>
        <v>3763000000000</v>
      </c>
      <c r="N8" s="2">
        <f t="shared" si="5"/>
        <v>980000000000</v>
      </c>
      <c r="O8" s="2">
        <f t="shared" si="5"/>
        <v>363000000000</v>
      </c>
      <c r="P8" s="2">
        <f t="shared" si="5"/>
        <v>572000000000</v>
      </c>
      <c r="Q8" s="2">
        <f t="shared" si="5"/>
        <v>256000000000</v>
      </c>
    </row>
    <row r="9" spans="1:17" ht="15.5" x14ac:dyDescent="0.35">
      <c r="A9" t="s">
        <v>16</v>
      </c>
      <c r="C9" t="s">
        <v>17</v>
      </c>
      <c r="D9" s="3">
        <f>IFERROR(INDEX(D51:D500,MATCH("Free cash flow per share (Quarter)",$C$51:$C$500,0)),"")</f>
        <v>-23.86</v>
      </c>
      <c r="E9" s="3">
        <f>IFERROR(INDEX(E51:E500,MATCH("Free cash flow per share (Quarter)",$C$51:$C$500,0)),"")</f>
        <v>-2.98</v>
      </c>
      <c r="H9" s="3">
        <f>IFERROR(INDEX(D9:G9,COUNT(D9:G9)),"")</f>
        <v>-2.98</v>
      </c>
      <c r="I9" s="3">
        <f t="shared" ref="I9:Q9" si="6">IFERROR(INDEX(I51:I500,MATCH($C$9,$C$51:$C$500,0)),"")</f>
        <v>215.57</v>
      </c>
      <c r="J9" s="3">
        <f t="shared" si="6"/>
        <v>220.96</v>
      </c>
      <c r="K9" s="3">
        <f t="shared" si="6"/>
        <v>203.67</v>
      </c>
      <c r="L9" s="3">
        <f t="shared" si="6"/>
        <v>250.27</v>
      </c>
      <c r="M9" s="3">
        <f t="shared" si="6"/>
        <v>488.43</v>
      </c>
      <c r="N9" s="3">
        <f t="shared" si="6"/>
        <v>127.23</v>
      </c>
      <c r="O9" s="3">
        <f t="shared" si="6"/>
        <v>47.18</v>
      </c>
      <c r="P9" s="3">
        <f t="shared" si="6"/>
        <v>74.27</v>
      </c>
      <c r="Q9" s="3">
        <f t="shared" si="6"/>
        <v>36.96</v>
      </c>
    </row>
    <row r="10" spans="1:17" ht="15.5" x14ac:dyDescent="0.35">
      <c r="C10" t="s">
        <v>18</v>
      </c>
      <c r="D10" s="3">
        <f ca="1">IFERROR(IF(D9=0,"",D2/D9),"")</f>
        <v>-43.378038558256499</v>
      </c>
      <c r="E10" s="3">
        <f ca="1">IFERROR(IF(E9=0,"",E2/E9),"")</f>
        <v>-328.85906040268458</v>
      </c>
      <c r="I10" s="3">
        <f t="shared" ref="I10:Q10" ca="1" si="7">IFERROR(IF(I9=0,"",I2/I9),"")</f>
        <v>5.5898316092220623</v>
      </c>
      <c r="J10" s="3">
        <f t="shared" ca="1" si="7"/>
        <v>4.1862780593772628</v>
      </c>
      <c r="K10" s="3">
        <f t="shared" ca="1" si="7"/>
        <v>8.2977365345902694</v>
      </c>
      <c r="L10" s="3">
        <f t="shared" ca="1" si="7"/>
        <v>11.14796020298078</v>
      </c>
      <c r="M10" s="3">
        <f t="shared" ca="1" si="7"/>
        <v>7.3296071084904693</v>
      </c>
      <c r="N10" s="3">
        <f t="shared" ca="1" si="7"/>
        <v>29.474180617778824</v>
      </c>
      <c r="O10" s="3">
        <f t="shared" ca="1" si="7"/>
        <v>90.080542602797792</v>
      </c>
      <c r="P10" s="3">
        <f t="shared" ca="1" si="7"/>
        <v>24.168574121448771</v>
      </c>
      <c r="Q10" s="3" t="str">
        <f t="shared" ca="1" si="7"/>
        <v/>
      </c>
    </row>
    <row r="11" spans="1:17" ht="15.5" x14ac:dyDescent="0.35">
      <c r="B11" t="s">
        <v>19</v>
      </c>
      <c r="C11" t="s">
        <v>20</v>
      </c>
      <c r="D11" s="2">
        <f>IFERROR(INDEX(D51:D500,MATCH($C$11,$C$51:$C$500,0)),"")</f>
        <v>482179000000</v>
      </c>
      <c r="E11" s="2">
        <f>IFERROR(INDEX(E51:E500,MATCH($C$11,$C$51:$C$500,0)),"")</f>
        <v>373561000000</v>
      </c>
      <c r="H11" s="2">
        <f>IFERROR(INDEX(D11:G11,COUNT(D11:G11)),"")</f>
        <v>373561000000</v>
      </c>
      <c r="I11" s="2">
        <f t="shared" ref="I11:Q11" si="8">IFERROR(INDEX(I51:I500,MATCH($C$11,$C$51:$C$500,0)),"")</f>
        <v>628080000000</v>
      </c>
      <c r="J11" s="2">
        <f t="shared" si="8"/>
        <v>592911000000</v>
      </c>
      <c r="K11" s="2">
        <f t="shared" si="8"/>
        <v>497153000000</v>
      </c>
      <c r="L11" s="2">
        <f t="shared" si="8"/>
        <v>729843000000</v>
      </c>
      <c r="M11" s="2">
        <f t="shared" si="8"/>
        <v>861989000000</v>
      </c>
      <c r="N11" s="2">
        <f t="shared" si="8"/>
        <v>1109974000000</v>
      </c>
      <c r="O11" s="2">
        <f t="shared" si="8"/>
        <v>711333000000</v>
      </c>
      <c r="P11" s="2">
        <f t="shared" si="8"/>
        <v>415583000000</v>
      </c>
      <c r="Q11" s="2">
        <f t="shared" si="8"/>
        <v>228525000000</v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Q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Q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</row>
    <row r="14" spans="1:17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Q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</row>
    <row r="15" spans="1:17" ht="15.5" x14ac:dyDescent="0.35">
      <c r="C15" t="s">
        <v>28</v>
      </c>
      <c r="D15" s="2">
        <f>IFERROR(INDEX(D51:D500,MATCH($C$15,$C$51:$C$500,0)),"")</f>
        <v>-91837000000</v>
      </c>
      <c r="E15" s="2">
        <f>IFERROR(INDEX(E51:E500,MATCH($C$15,$C$51:$C$500,0)),"")</f>
        <v>-87317000000</v>
      </c>
      <c r="H15" s="2">
        <f>IFERROR(SUM(D15:G15)*(4/MAX(1,COUNT(D15:G15))),"")</f>
        <v>-358308000000</v>
      </c>
      <c r="I15" s="2">
        <f t="shared" ref="I15:Q15" si="12">IFERROR(INDEX(I51:I500,MATCH($C$15,$C$51:$C$500,0)),"")</f>
        <v>-365589000000</v>
      </c>
      <c r="J15" s="2">
        <f t="shared" si="12"/>
        <v>-292036000000</v>
      </c>
      <c r="K15" s="2">
        <f t="shared" si="12"/>
        <v>-299306000000</v>
      </c>
      <c r="L15" s="2">
        <f t="shared" si="12"/>
        <v>-502814000000</v>
      </c>
      <c r="M15" s="2">
        <f t="shared" si="12"/>
        <v>-412468000000</v>
      </c>
      <c r="N15" s="2">
        <f t="shared" si="12"/>
        <v>-269682000000</v>
      </c>
      <c r="O15" s="2">
        <f t="shared" si="12"/>
        <v>-478615000000</v>
      </c>
      <c r="P15" s="2">
        <f t="shared" si="12"/>
        <v>-333708000000</v>
      </c>
      <c r="Q15" s="2">
        <f t="shared" si="12"/>
        <v>-238516000000</v>
      </c>
    </row>
    <row r="16" spans="1:17" ht="15.5" x14ac:dyDescent="0.35">
      <c r="C16" t="s">
        <v>29</v>
      </c>
      <c r="D16" s="2">
        <f>IFERROR(INDEX(D51:D500,MATCH($C$16,$C$51:$C$500,0)),"")</f>
        <v>427869000000</v>
      </c>
      <c r="E16" s="2">
        <f>IFERROR(INDEX(E51:E500,MATCH($C$16,$C$51:$C$500,0)),"")</f>
        <v>406773000000</v>
      </c>
      <c r="H16" s="2">
        <f>IFERROR(SUM(D16:G16)*(4/MAX(1,COUNT(D16:G16))),"")</f>
        <v>1669284000000</v>
      </c>
      <c r="I16" s="2">
        <f t="shared" ref="I16:Q16" si="13">IFERROR(INDEX(I51:I500,MATCH($C$16,$C$51:$C$500,0)),"")</f>
        <v>1566319000000</v>
      </c>
      <c r="J16" s="2">
        <f t="shared" si="13"/>
        <v>1353196000000</v>
      </c>
      <c r="K16" s="2">
        <f t="shared" si="13"/>
        <v>1379894000000</v>
      </c>
      <c r="L16" s="2">
        <f t="shared" si="13"/>
        <v>2282394000000</v>
      </c>
      <c r="M16" s="2">
        <f t="shared" si="13"/>
        <v>1877473000000</v>
      </c>
      <c r="N16" s="2">
        <f t="shared" si="13"/>
        <v>1124296000000</v>
      </c>
      <c r="O16" s="2">
        <f t="shared" si="13"/>
        <v>1878249000000</v>
      </c>
      <c r="P16" s="2">
        <f t="shared" si="13"/>
        <v>1299019000000</v>
      </c>
      <c r="Q16" s="2">
        <f t="shared" si="13"/>
        <v>908698000000</v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</row>
    <row r="19" spans="1:17" ht="15.5" x14ac:dyDescent="0.35">
      <c r="A19" t="s">
        <v>44</v>
      </c>
      <c r="C19" t="s">
        <v>45</v>
      </c>
    </row>
    <row r="20" spans="1:17" ht="15.5" x14ac:dyDescent="0.35">
      <c r="A20" t="s">
        <v>46</v>
      </c>
      <c r="C20" t="s">
        <v>47</v>
      </c>
      <c r="D20" s="2">
        <f ca="1">IFERROR(D21*D2,"")</f>
        <v>7969500000000</v>
      </c>
      <c r="E20" s="2">
        <f ca="1">IFERROR(E21*E2,"")</f>
        <v>7546000000000</v>
      </c>
      <c r="H20" s="2">
        <f t="shared" ref="H20:Q20" ca="1" si="14">IFERROR(H21*H2,"")</f>
        <v>7546000000000</v>
      </c>
      <c r="I20" s="2">
        <f t="shared" ca="1" si="14"/>
        <v>9278500000000</v>
      </c>
      <c r="J20" s="2">
        <f t="shared" ca="1" si="14"/>
        <v>7122500000000</v>
      </c>
      <c r="K20" s="2">
        <f t="shared" ca="1" si="14"/>
        <v>13013000000000</v>
      </c>
      <c r="L20" s="2">
        <f t="shared" ca="1" si="14"/>
        <v>21483000000000</v>
      </c>
      <c r="M20" s="2">
        <f t="shared" ca="1" si="14"/>
        <v>27566000000000</v>
      </c>
      <c r="N20" s="2">
        <f t="shared" ca="1" si="14"/>
        <v>28875000000000</v>
      </c>
      <c r="O20" s="2">
        <f t="shared" ca="1" si="14"/>
        <v>32725000000000</v>
      </c>
      <c r="P20" s="2">
        <f t="shared" ca="1" si="14"/>
        <v>13821500000000</v>
      </c>
      <c r="Q20" s="2" t="str">
        <f t="shared" ca="1" si="14"/>
        <v/>
      </c>
    </row>
    <row r="21" spans="1:17" ht="15.5" x14ac:dyDescent="0.35">
      <c r="C21" t="s">
        <v>12</v>
      </c>
      <c r="D21" s="2">
        <f>IFERROR(INDEX(D51:D500,MATCH($C$7,$C$51:$C$500,0)),"")</f>
        <v>7700000000</v>
      </c>
      <c r="E21" s="2">
        <f>IFERROR(INDEX(E51:E500,MATCH($C$7,$C$51:$C$500,0)),"")</f>
        <v>7700000000</v>
      </c>
      <c r="H21" s="2">
        <f>IFERROR(INDEX(D21:G21,COUNT(D21:G21)),"")</f>
        <v>7700000000</v>
      </c>
      <c r="I21" s="2">
        <f t="shared" ref="I21:Q21" si="15">IFERROR(INDEX(I51:I500,MATCH($C$7,$C$51:$C$500,0)),"")</f>
        <v>7700000000</v>
      </c>
      <c r="J21" s="2">
        <f t="shared" si="15"/>
        <v>7700000000</v>
      </c>
      <c r="K21" s="2">
        <f t="shared" si="15"/>
        <v>7700000000</v>
      </c>
      <c r="L21" s="2">
        <f t="shared" si="15"/>
        <v>7700000000</v>
      </c>
      <c r="M21" s="2">
        <f t="shared" si="15"/>
        <v>7700000000</v>
      </c>
      <c r="N21" s="2">
        <f t="shared" si="15"/>
        <v>7700000000</v>
      </c>
      <c r="O21" s="2">
        <f t="shared" si="15"/>
        <v>7700000000</v>
      </c>
      <c r="P21" s="2">
        <f t="shared" si="15"/>
        <v>7700000000</v>
      </c>
      <c r="Q21" s="2">
        <f t="shared" si="15"/>
        <v>6930000000</v>
      </c>
    </row>
    <row r="23" spans="1:17" ht="15.5" x14ac:dyDescent="0.35">
      <c r="B23" t="s">
        <v>48</v>
      </c>
      <c r="C23" t="s">
        <v>49</v>
      </c>
      <c r="D23" s="3">
        <f>IFERROR(D5/D6*100,"")</f>
        <v>3.2749271730006573</v>
      </c>
      <c r="E23" s="3">
        <f>IFERROR(E5/E6*100,"")</f>
        <v>3.1055055411025165</v>
      </c>
      <c r="H23" s="3">
        <f t="shared" ref="H23:Q23" si="16">IFERROR(H5/H6*100,"")</f>
        <v>12.748222269732548</v>
      </c>
      <c r="I23" s="3">
        <f t="shared" si="16"/>
        <v>12.195216951001013</v>
      </c>
      <c r="J23" s="3">
        <f t="shared" si="16"/>
        <v>11.578866697421827</v>
      </c>
      <c r="K23" s="3">
        <f t="shared" si="16"/>
        <v>12.304120263416312</v>
      </c>
      <c r="L23" s="3">
        <f t="shared" si="16"/>
        <v>21.219684359945504</v>
      </c>
      <c r="M23" s="3">
        <f t="shared" si="16"/>
        <v>20.708988146415031</v>
      </c>
      <c r="N23" s="3">
        <f t="shared" si="16"/>
        <v>14.380576547833563</v>
      </c>
      <c r="O23" s="3">
        <f t="shared" si="16"/>
        <v>26.11041065614501</v>
      </c>
      <c r="P23" s="3">
        <f t="shared" si="16"/>
        <v>25.11293662238937</v>
      </c>
      <c r="Q23" s="3">
        <f t="shared" si="16"/>
        <v>29.091218754518451</v>
      </c>
    </row>
    <row r="24" spans="1:17" ht="15.5" x14ac:dyDescent="0.35">
      <c r="C24" t="s">
        <v>50</v>
      </c>
      <c r="D24" s="4">
        <f>IFERROR(_xlfn.RRI(5,I23,D23),"")</f>
        <v>-0.23121938634701</v>
      </c>
      <c r="E24" s="4">
        <f>IFERROR(_xlfn.RRI(5,J23,E23),"")</f>
        <v>-0.23141261701290838</v>
      </c>
      <c r="H24" s="4">
        <f t="shared" ref="H24:Q24" si="17">IFERROR(_xlfn.RRI(5,M23,H23),"")</f>
        <v>-9.2475936361459565E-2</v>
      </c>
      <c r="I24" s="4">
        <f t="shared" si="17"/>
        <v>-3.2429438263146149E-2</v>
      </c>
      <c r="J24" s="4">
        <f t="shared" si="17"/>
        <v>-0.150094831403215</v>
      </c>
      <c r="K24" s="4">
        <f t="shared" si="17"/>
        <v>-0.13297701007821117</v>
      </c>
      <c r="L24" s="4">
        <f t="shared" si="17"/>
        <v>-6.1151750856475395E-2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51</v>
      </c>
      <c r="C25" t="s">
        <v>52</v>
      </c>
      <c r="D25" s="3">
        <f>IFERROR(INDEX(D51:D500,MATCH($A$25,$C$51:$C$500,0)),"")</f>
        <v>46.26</v>
      </c>
      <c r="E25" s="3">
        <f>IFERROR(INDEX(E51:E500,MATCH($A$25,$C$51:$C$500,0)),"")</f>
        <v>43.62</v>
      </c>
      <c r="H25" s="3">
        <f>IFERROR(INDEX(D25:G25,COUNT(D25:G25)),"")</f>
        <v>43.62</v>
      </c>
      <c r="I25" s="3">
        <f t="shared" ref="I25:Q25" si="18">IFERROR(INDEX(I51:I500,MATCH($C$25,$C$51:$C$500,0)),"")</f>
        <v>155.93</v>
      </c>
      <c r="J25" s="3">
        <f t="shared" si="18"/>
        <v>137.76</v>
      </c>
      <c r="K25" s="3">
        <f t="shared" si="18"/>
        <v>140.26</v>
      </c>
      <c r="L25" s="3">
        <f t="shared" si="18"/>
        <v>231</v>
      </c>
      <c r="M25" s="3">
        <f t="shared" si="18"/>
        <v>190.17</v>
      </c>
      <c r="N25" s="3">
        <f t="shared" si="18"/>
        <v>110.94</v>
      </c>
      <c r="O25" s="3">
        <f t="shared" si="18"/>
        <v>181.68</v>
      </c>
      <c r="P25" s="3">
        <f t="shared" si="18"/>
        <v>125.3</v>
      </c>
      <c r="Q25" s="3">
        <f t="shared" si="18"/>
        <v>96.66</v>
      </c>
    </row>
    <row r="26" spans="1:17" ht="15.5" x14ac:dyDescent="0.35">
      <c r="C26" t="s">
        <v>53</v>
      </c>
      <c r="D26" s="4">
        <f>IFERROR(_xlfn.RRI(5,I25,D25),"")</f>
        <v>-0.21574880358442217</v>
      </c>
      <c r="E26" s="4">
        <f>IFERROR(_xlfn.RRI(5,J25,E25),"")</f>
        <v>-0.20546596525532157</v>
      </c>
      <c r="H26" s="4">
        <f t="shared" ref="H26:Q26" si="19">IFERROR(_xlfn.RRI(5,M25,H25),"")</f>
        <v>-0.25508154996781474</v>
      </c>
      <c r="I26" s="4">
        <f t="shared" si="19"/>
        <v>7.0454724958901593E-2</v>
      </c>
      <c r="J26" s="4">
        <f t="shared" si="19"/>
        <v>-5.3843009147624965E-2</v>
      </c>
      <c r="K26" s="4">
        <f t="shared" si="19"/>
        <v>2.281373814390486E-2</v>
      </c>
      <c r="L26" s="4">
        <f t="shared" si="19"/>
        <v>0.19034550916858706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54</v>
      </c>
      <c r="D27" s="3">
        <f>IFERROR(D4/D21,"")</f>
        <v>168.08506493506493</v>
      </c>
      <c r="E27" s="3">
        <f>IFERROR(E4/E21,"")</f>
        <v>161.9842857142857</v>
      </c>
      <c r="H27" s="3">
        <f t="shared" ref="H27:Q27" si="20">IFERROR(H4/H21,"")</f>
        <v>660.13870129870133</v>
      </c>
      <c r="I27" s="3">
        <f t="shared" si="20"/>
        <v>677.82389610389612</v>
      </c>
      <c r="J27" s="3">
        <f t="shared" si="20"/>
        <v>701.08792207792203</v>
      </c>
      <c r="K27" s="3">
        <f t="shared" si="20"/>
        <v>746.25740259740257</v>
      </c>
      <c r="L27" s="3">
        <f t="shared" si="20"/>
        <v>697.89480519480514</v>
      </c>
      <c r="M27" s="3">
        <f t="shared" si="20"/>
        <v>606.99246753246757</v>
      </c>
      <c r="N27" s="3">
        <f t="shared" si="20"/>
        <v>524.34727272727275</v>
      </c>
      <c r="O27" s="3">
        <f t="shared" si="20"/>
        <v>578.87688311688316</v>
      </c>
      <c r="P27" s="3">
        <f t="shared" si="20"/>
        <v>447.6968831168831</v>
      </c>
      <c r="Q27" s="3">
        <f t="shared" si="20"/>
        <v>419.22842712842714</v>
      </c>
    </row>
    <row r="28" spans="1:17" ht="15.5" x14ac:dyDescent="0.35">
      <c r="C28" t="s">
        <v>55</v>
      </c>
      <c r="D28" s="4">
        <f>IFERROR(_xlfn.RRI(5,I27,D27),"")</f>
        <v>-0.24337192808638453</v>
      </c>
      <c r="E28" s="4">
        <f>IFERROR(_xlfn.RRI(5,J27,E27),"")</f>
        <v>-0.25399784857850483</v>
      </c>
      <c r="H28" s="4">
        <f t="shared" ref="H28:Q28" si="21">IFERROR(_xlfn.RRI(5,M27,H27),"")</f>
        <v>1.6928405607582908E-2</v>
      </c>
      <c r="I28" s="4">
        <f t="shared" si="21"/>
        <v>5.2687757916451972E-2</v>
      </c>
      <c r="J28" s="4">
        <f t="shared" si="21"/>
        <v>3.9051935612652189E-2</v>
      </c>
      <c r="K28" s="4">
        <f t="shared" si="21"/>
        <v>0.10759482078158689</v>
      </c>
      <c r="L28" s="4">
        <f t="shared" si="21"/>
        <v>0.10730649774206524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56</v>
      </c>
      <c r="H29" s="4">
        <f t="shared" ref="H29:Q29" si="22">IFERROR(((H25-I25)/I25)*100%,"")</f>
        <v>-0.72025909061758475</v>
      </c>
      <c r="I29" s="4">
        <f t="shared" si="22"/>
        <v>0.1318960511033683</v>
      </c>
      <c r="J29" s="4">
        <f t="shared" si="22"/>
        <v>-1.7824041066590617E-2</v>
      </c>
      <c r="K29" s="4">
        <f t="shared" si="22"/>
        <v>-0.39281385281385284</v>
      </c>
      <c r="L29" s="4">
        <f t="shared" si="22"/>
        <v>0.21470263448493462</v>
      </c>
      <c r="M29" s="4">
        <f t="shared" si="22"/>
        <v>0.71416982152514863</v>
      </c>
      <c r="N29" s="4">
        <f t="shared" si="22"/>
        <v>-0.38936591809775434</v>
      </c>
      <c r="O29" s="4">
        <f t="shared" si="22"/>
        <v>0.44996009577015172</v>
      </c>
      <c r="P29" s="4">
        <f t="shared" si="22"/>
        <v>0.29629629629629634</v>
      </c>
      <c r="Q29" s="4" t="str">
        <f t="shared" si="22"/>
        <v/>
      </c>
    </row>
    <row r="30" spans="1:17" ht="15.5" x14ac:dyDescent="0.35">
      <c r="C30" t="s">
        <v>57</v>
      </c>
      <c r="H30" s="4">
        <f t="shared" ref="H30:Q30" si="23">IFERROR(((H27-I27)/I27)*100%,"")</f>
        <v>-2.609113503794799E-2</v>
      </c>
      <c r="I30" s="4">
        <f t="shared" si="23"/>
        <v>-3.3182751037950764E-2</v>
      </c>
      <c r="J30" s="4">
        <f t="shared" si="23"/>
        <v>-6.0528016690038745E-2</v>
      </c>
      <c r="K30" s="4">
        <f t="shared" si="23"/>
        <v>6.9297832628368472E-2</v>
      </c>
      <c r="L30" s="4">
        <f t="shared" si="23"/>
        <v>0.14975859260967728</v>
      </c>
      <c r="M30" s="4">
        <f t="shared" si="23"/>
        <v>0.15761538030956981</v>
      </c>
      <c r="N30" s="4">
        <f t="shared" si="23"/>
        <v>-9.4198977330038139E-2</v>
      </c>
      <c r="O30" s="4">
        <f t="shared" si="23"/>
        <v>0.29301075112857566</v>
      </c>
      <c r="P30" s="4">
        <f t="shared" si="23"/>
        <v>6.7906788152357053E-2</v>
      </c>
      <c r="Q30" s="4" t="str">
        <f t="shared" si="23"/>
        <v/>
      </c>
    </row>
    <row r="32" spans="1:17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1331.62</v>
      </c>
      <c r="E32" s="3">
        <f>IFERROR(INDEX(E51:E500,MATCH($A$32,$C$51:$C$500,0)),"")</f>
        <v>1334.2</v>
      </c>
      <c r="H32" s="3">
        <f>IFERROR(INDEX(D32:G32,COUNT(D32:G32)),"")</f>
        <v>1334.2</v>
      </c>
      <c r="I32" s="3">
        <f t="shared" ref="I32:Q32" si="24">IFERROR(INDEX(I51:I500,MATCH($C$32,$C$51:$C$500,0)),"")</f>
        <v>1292.76</v>
      </c>
      <c r="J32" s="3">
        <f t="shared" si="24"/>
        <v>1208.98</v>
      </c>
      <c r="K32" s="3">
        <f t="shared" si="24"/>
        <v>1138.93</v>
      </c>
      <c r="L32" s="3">
        <f t="shared" si="24"/>
        <v>1091.03</v>
      </c>
      <c r="M32" s="3">
        <f t="shared" si="24"/>
        <v>920.95</v>
      </c>
      <c r="N32" s="3">
        <f t="shared" si="24"/>
        <v>763.11</v>
      </c>
      <c r="O32" s="3">
        <f t="shared" si="24"/>
        <v>700.09</v>
      </c>
      <c r="P32" s="3">
        <f t="shared" si="24"/>
        <v>518.83000000000004</v>
      </c>
      <c r="Q32" s="3">
        <f t="shared" si="24"/>
        <v>325.19</v>
      </c>
    </row>
    <row r="33" spans="1:17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0.74</v>
      </c>
      <c r="E33" s="3">
        <f>IFERROR(INDEX(E51:E500,MATCH($A$33,$C$51:$C$500,0)),"")</f>
        <v>0.8</v>
      </c>
      <c r="H33" s="3">
        <f>IFERROR(INDEX(D33:G33,COUNT(D33:G33)),"")</f>
        <v>0.8</v>
      </c>
      <c r="I33" s="3">
        <f t="shared" ref="I33:Q33" si="25">IFERROR(INDEX(I51:I500,MATCH($C$33,$C$51:$C$500,0)),"")</f>
        <v>0.93</v>
      </c>
      <c r="J33" s="3">
        <f t="shared" si="25"/>
        <v>0.77</v>
      </c>
      <c r="K33" s="3">
        <f t="shared" si="25"/>
        <v>1.48</v>
      </c>
      <c r="L33" s="3">
        <f t="shared" si="25"/>
        <v>2.56</v>
      </c>
      <c r="M33" s="3">
        <f t="shared" si="25"/>
        <v>3.89</v>
      </c>
      <c r="N33" s="3">
        <f t="shared" si="25"/>
        <v>4.91</v>
      </c>
      <c r="O33" s="3">
        <f t="shared" si="25"/>
        <v>6.07</v>
      </c>
      <c r="P33" s="3">
        <f t="shared" si="25"/>
        <v>3.46</v>
      </c>
      <c r="Q33" s="3">
        <f t="shared" si="25"/>
        <v>0</v>
      </c>
    </row>
    <row r="34" spans="1:17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22.47</v>
      </c>
      <c r="E34" s="3">
        <f>IFERROR(INDEX(E51:E500,MATCH($A$34,$C$51:$C$500,0)),"")</f>
        <v>25.69</v>
      </c>
      <c r="H34" s="3">
        <f>IFERROR(INDEX(D34:G34,COUNT(D34:G34)),"")</f>
        <v>25.69</v>
      </c>
      <c r="I34" s="3">
        <f t="shared" ref="I34:Q34" si="26">IFERROR(INDEX(I51:I500,MATCH($C$34,$C$51:$C$500,0)),"")</f>
        <v>7.73</v>
      </c>
      <c r="J34" s="3">
        <f t="shared" si="26"/>
        <v>6.71</v>
      </c>
      <c r="K34" s="3">
        <f t="shared" si="26"/>
        <v>12.05</v>
      </c>
      <c r="L34" s="3">
        <f t="shared" si="26"/>
        <v>12.08</v>
      </c>
      <c r="M34" s="3">
        <f t="shared" si="26"/>
        <v>18.829999999999998</v>
      </c>
      <c r="N34" s="3">
        <f t="shared" si="26"/>
        <v>33.799999999999997</v>
      </c>
      <c r="O34" s="3">
        <f t="shared" si="26"/>
        <v>23.39</v>
      </c>
      <c r="P34" s="3">
        <f t="shared" si="26"/>
        <v>14.33</v>
      </c>
      <c r="Q34" s="3">
        <f t="shared" si="26"/>
        <v>0</v>
      </c>
    </row>
    <row r="35" spans="1:17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5.83</v>
      </c>
      <c r="E35" s="3">
        <f>IFERROR(INDEX(E51:E500,MATCH($A$35,$C$51:$C$500,0)),"")</f>
        <v>6.58</v>
      </c>
      <c r="H35" s="3">
        <f>IFERROR(INDEX(D35:G35,COUNT(D35:G35)),"")</f>
        <v>6.58</v>
      </c>
      <c r="I35" s="3">
        <f t="shared" ref="I35:Q35" si="27">IFERROR(INDEX(I51:I500,MATCH($C$35,$C$51:$C$500,0)),"")</f>
        <v>1.78</v>
      </c>
      <c r="J35" s="3">
        <f t="shared" si="27"/>
        <v>1.32</v>
      </c>
      <c r="K35" s="3">
        <f t="shared" si="27"/>
        <v>2.27</v>
      </c>
      <c r="L35" s="3">
        <f t="shared" si="27"/>
        <v>4</v>
      </c>
      <c r="M35" s="3">
        <f t="shared" si="27"/>
        <v>5.9</v>
      </c>
      <c r="N35" s="3">
        <f t="shared" si="27"/>
        <v>7.16</v>
      </c>
      <c r="O35" s="3">
        <f t="shared" si="27"/>
        <v>7.35</v>
      </c>
      <c r="P35" s="3">
        <f t="shared" si="27"/>
        <v>4.01</v>
      </c>
      <c r="Q35" s="3">
        <f t="shared" si="27"/>
        <v>0</v>
      </c>
    </row>
    <row r="36" spans="1:17" ht="15.5" x14ac:dyDescent="0.35">
      <c r="B36" t="s">
        <v>70</v>
      </c>
      <c r="C36" t="s">
        <v>71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Q36" si="28">IFERROR(INDEX(H51:H500,MATCH($C$36,$C$51:$C$500,0)),"")</f>
        <v>0.4894</v>
      </c>
      <c r="I36" s="4">
        <f t="shared" si="28"/>
        <v>0.54959999999999998</v>
      </c>
      <c r="J36" s="4">
        <f t="shared" si="28"/>
        <v>0.25040000000000001</v>
      </c>
      <c r="K36" s="4">
        <f t="shared" si="28"/>
        <v>0.50019999999999998</v>
      </c>
      <c r="L36" s="4">
        <f t="shared" si="28"/>
        <v>0.40039999999999998</v>
      </c>
      <c r="M36" s="4">
        <f t="shared" si="28"/>
        <v>0.32469999999999999</v>
      </c>
      <c r="N36" s="4">
        <f t="shared" si="28"/>
        <v>0.29749999999999999</v>
      </c>
      <c r="O36" s="4">
        <f t="shared" si="28"/>
        <v>0.2477</v>
      </c>
      <c r="P36" s="4">
        <f t="shared" si="28"/>
        <v>0</v>
      </c>
      <c r="Q36" s="4">
        <f t="shared" si="28"/>
        <v>0</v>
      </c>
    </row>
    <row r="37" spans="1:17" ht="15.5" x14ac:dyDescent="0.35">
      <c r="B37" t="s">
        <v>72</v>
      </c>
      <c r="C37" t="s">
        <v>73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Q37" si="29">IFERROR(INDEX(H51:H500,MATCH($C$37,$C$51:$C$500,0)),"")</f>
        <v>85.7</v>
      </c>
      <c r="I37" s="3">
        <f t="shared" si="29"/>
        <v>85.7</v>
      </c>
      <c r="J37" s="3">
        <f t="shared" si="29"/>
        <v>34.5</v>
      </c>
      <c r="K37" s="3">
        <f t="shared" si="29"/>
        <v>70.150000000000006</v>
      </c>
      <c r="L37" s="3">
        <f t="shared" si="29"/>
        <v>92.5</v>
      </c>
      <c r="M37" s="3">
        <f t="shared" si="29"/>
        <v>61.75</v>
      </c>
      <c r="N37" s="3">
        <f t="shared" si="29"/>
        <v>33</v>
      </c>
      <c r="O37" s="3">
        <f t="shared" si="29"/>
        <v>45</v>
      </c>
      <c r="P37" s="3">
        <f t="shared" si="29"/>
        <v>0</v>
      </c>
      <c r="Q37" s="3">
        <f t="shared" si="29"/>
        <v>0</v>
      </c>
    </row>
    <row r="50" spans="2:17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</row>
    <row r="51" spans="2:17" ht="15.5" x14ac:dyDescent="0.35">
      <c r="B51" t="s">
        <v>79</v>
      </c>
      <c r="C51" t="s">
        <v>6</v>
      </c>
      <c r="D51" s="5">
        <v>1294255000000</v>
      </c>
      <c r="E51" s="5">
        <v>1247279000000</v>
      </c>
      <c r="F51" s="5">
        <v>1295111000000</v>
      </c>
      <c r="G51" s="5">
        <v>1319985000000</v>
      </c>
      <c r="I51" s="5">
        <v>5219244000000</v>
      </c>
      <c r="J51" s="5">
        <v>5398377000000</v>
      </c>
      <c r="K51" s="5">
        <v>5746182000000</v>
      </c>
      <c r="L51" s="5">
        <v>5373790000000</v>
      </c>
      <c r="M51" s="5">
        <v>4673842000000</v>
      </c>
      <c r="N51" s="5">
        <v>4037474000000</v>
      </c>
      <c r="O51" s="5">
        <v>4457352000000</v>
      </c>
      <c r="P51" s="5">
        <v>3447266000000</v>
      </c>
      <c r="Q51" s="5">
        <v>2905253000000</v>
      </c>
    </row>
    <row r="52" spans="2:17" ht="15.5" x14ac:dyDescent="0.35">
      <c r="C52" t="s">
        <v>85</v>
      </c>
      <c r="D52" s="5">
        <v>34000000</v>
      </c>
      <c r="E52" s="5">
        <v>-162000000</v>
      </c>
      <c r="F52" s="5">
        <v>13756000000</v>
      </c>
      <c r="G52" s="5">
        <v>-83000000</v>
      </c>
      <c r="I52" s="5">
        <v>13597000000</v>
      </c>
      <c r="J52" s="5">
        <v>17480000000</v>
      </c>
      <c r="K52" s="5">
        <v>-550000000</v>
      </c>
      <c r="L52" s="5">
        <v>4570000000</v>
      </c>
      <c r="M52" s="5">
        <v>4277000000</v>
      </c>
      <c r="N52" s="5">
        <v>-9216000000</v>
      </c>
      <c r="O52" s="5">
        <v>8584000000</v>
      </c>
      <c r="P52" s="5">
        <v>38436000000</v>
      </c>
      <c r="Q52" s="5">
        <v>-14278000000</v>
      </c>
    </row>
    <row r="53" spans="2:17" ht="15.5" x14ac:dyDescent="0.35">
      <c r="C53" t="s">
        <v>80</v>
      </c>
      <c r="D53" s="5">
        <v>-117295000000</v>
      </c>
      <c r="E53" s="5">
        <v>-113050000000</v>
      </c>
      <c r="F53" s="5">
        <v>-121517000000</v>
      </c>
      <c r="G53" s="5">
        <v>-122590000000</v>
      </c>
      <c r="I53" s="5">
        <v>-488984000000</v>
      </c>
      <c r="J53" s="5">
        <v>-504104000000</v>
      </c>
      <c r="K53" s="5">
        <v>-486433000000</v>
      </c>
      <c r="L53" s="5">
        <v>-344440000000</v>
      </c>
      <c r="M53" s="5">
        <v>-394632000000</v>
      </c>
      <c r="N53" s="5">
        <v>-497511000000</v>
      </c>
      <c r="O53" s="5">
        <v>-523587000000</v>
      </c>
      <c r="P53" s="5">
        <v>-367672000000</v>
      </c>
      <c r="Q53" s="5">
        <v>-345600000000</v>
      </c>
    </row>
    <row r="54" spans="2:17" ht="15.5" x14ac:dyDescent="0.35">
      <c r="C54" t="s">
        <v>1578</v>
      </c>
      <c r="D54" s="5">
        <v>-117295000000</v>
      </c>
      <c r="E54" s="5">
        <v>-113050000000</v>
      </c>
      <c r="F54" s="5">
        <v>-121517000000</v>
      </c>
      <c r="G54" s="5">
        <v>-122590000000</v>
      </c>
      <c r="I54" s="5">
        <v>-488984000000</v>
      </c>
      <c r="J54" s="5">
        <v>-504104000000</v>
      </c>
      <c r="K54" s="5">
        <v>-486433000000</v>
      </c>
      <c r="L54" s="5">
        <v>-344440000000</v>
      </c>
      <c r="M54" s="5">
        <v>-394632000000</v>
      </c>
      <c r="N54" s="5">
        <v>-497511000000</v>
      </c>
      <c r="O54" s="5">
        <v>-523587000000</v>
      </c>
      <c r="P54" s="5">
        <v>-367672000000</v>
      </c>
      <c r="Q54" s="5">
        <v>-345600000000</v>
      </c>
    </row>
    <row r="55" spans="2:17" ht="15.5" x14ac:dyDescent="0.35">
      <c r="C55" t="s">
        <v>81</v>
      </c>
      <c r="D55" s="5">
        <v>1176960000000</v>
      </c>
      <c r="E55" s="5">
        <v>1134229000000</v>
      </c>
      <c r="F55" s="5">
        <v>1173594000000</v>
      </c>
      <c r="G55" s="5">
        <v>1197395000000</v>
      </c>
      <c r="I55" s="5">
        <v>4730260000000</v>
      </c>
      <c r="J55" s="5">
        <v>4894273000000</v>
      </c>
      <c r="K55" s="5">
        <v>5259749000000</v>
      </c>
      <c r="L55" s="5">
        <v>5029350000000</v>
      </c>
      <c r="M55" s="5">
        <v>4279210000000</v>
      </c>
      <c r="N55" s="5">
        <v>3539963000000</v>
      </c>
      <c r="O55" s="5">
        <v>3933765000000</v>
      </c>
      <c r="P55" s="5">
        <v>3079594000000</v>
      </c>
      <c r="Q55" s="5">
        <v>2559653000000</v>
      </c>
    </row>
    <row r="56" spans="2:17" ht="15.5" x14ac:dyDescent="0.35">
      <c r="C56" t="s">
        <v>82</v>
      </c>
      <c r="D56" s="5">
        <v>-746333000000</v>
      </c>
      <c r="E56" s="5">
        <v>-728915000000</v>
      </c>
      <c r="F56" s="5">
        <v>-773793000000</v>
      </c>
      <c r="G56" s="5">
        <v>-801446000000</v>
      </c>
      <c r="I56" s="5">
        <v>-3113601000000</v>
      </c>
      <c r="J56" s="5">
        <v>-3543618000000</v>
      </c>
      <c r="K56" s="5">
        <v>-3880680000000</v>
      </c>
      <c r="L56" s="5">
        <v>-2748898000000</v>
      </c>
      <c r="M56" s="5">
        <v>-2399180000000</v>
      </c>
      <c r="N56" s="5">
        <v>-2420323000000</v>
      </c>
      <c r="O56" s="5">
        <v>-2052701000000</v>
      </c>
      <c r="P56" s="5">
        <v>-1777045000000</v>
      </c>
      <c r="Q56" s="5">
        <v>-1651392000000</v>
      </c>
    </row>
    <row r="57" spans="2:17" ht="15.5" x14ac:dyDescent="0.35">
      <c r="C57" t="s">
        <v>872</v>
      </c>
    </row>
    <row r="58" spans="2:17" ht="15.5" x14ac:dyDescent="0.35">
      <c r="C58" t="s">
        <v>1725</v>
      </c>
      <c r="D58" s="5">
        <v>7457000000</v>
      </c>
      <c r="E58" s="5">
        <v>5880000000</v>
      </c>
      <c r="F58" s="5">
        <v>5779000000</v>
      </c>
      <c r="G58" s="5">
        <v>7895000000</v>
      </c>
      <c r="I58" s="5">
        <v>41595000000</v>
      </c>
      <c r="J58" s="5">
        <v>43725000000</v>
      </c>
      <c r="K58" s="5">
        <v>60949000000</v>
      </c>
      <c r="L58" s="5">
        <v>65646000000</v>
      </c>
      <c r="M58" s="5">
        <v>22332000000</v>
      </c>
      <c r="N58" s="5">
        <v>21893000000</v>
      </c>
      <c r="O58" s="5">
        <v>17742000000</v>
      </c>
      <c r="P58" s="5">
        <v>13149000000</v>
      </c>
      <c r="Q58" s="5">
        <v>7046000000</v>
      </c>
    </row>
    <row r="59" spans="2:17" ht="15.5" x14ac:dyDescent="0.35">
      <c r="C59" t="s">
        <v>1726</v>
      </c>
    </row>
    <row r="60" spans="2:17" ht="15.5" x14ac:dyDescent="0.35">
      <c r="C60" t="s">
        <v>380</v>
      </c>
      <c r="D60" s="5">
        <v>-412764000000</v>
      </c>
      <c r="E60" s="5">
        <v>-399834000000</v>
      </c>
      <c r="F60" s="5">
        <v>-376744000000</v>
      </c>
      <c r="G60" s="5">
        <v>-414071000000</v>
      </c>
      <c r="I60" s="5">
        <v>-1562583000000</v>
      </c>
      <c r="J60" s="5">
        <v>-1465273000000</v>
      </c>
      <c r="K60" s="5">
        <v>-1362405000000</v>
      </c>
      <c r="L60" s="5">
        <v>-1193141000000</v>
      </c>
      <c r="M60" s="5">
        <v>-1147179000000</v>
      </c>
      <c r="N60" s="5">
        <v>-1050103000000</v>
      </c>
      <c r="O60" s="5">
        <v>-1099025000000</v>
      </c>
      <c r="P60" s="5">
        <v>-899148000000</v>
      </c>
      <c r="Q60" s="5">
        <v>-833539000000</v>
      </c>
    </row>
    <row r="61" spans="2:17" ht="15.5" x14ac:dyDescent="0.35">
      <c r="C61" t="s">
        <v>382</v>
      </c>
      <c r="D61" s="5">
        <v>-195968000000</v>
      </c>
      <c r="E61" s="5">
        <v>-184709000000</v>
      </c>
      <c r="F61" s="5">
        <v>-210296000000</v>
      </c>
      <c r="G61" s="5">
        <v>-173838000000</v>
      </c>
      <c r="I61" s="5">
        <v>-728316000000</v>
      </c>
      <c r="J61" s="5">
        <v>-695040000000</v>
      </c>
      <c r="K61" s="5">
        <v>-638604000000</v>
      </c>
      <c r="L61" s="5">
        <v>-610693000000</v>
      </c>
      <c r="M61" s="5">
        <v>-511458000000</v>
      </c>
      <c r="N61" s="5">
        <v>-499966000000</v>
      </c>
      <c r="O61" s="5">
        <v>-561428000000</v>
      </c>
      <c r="P61" s="5">
        <v>-536595000000</v>
      </c>
      <c r="Q61" s="5">
        <v>-528446000000</v>
      </c>
    </row>
    <row r="62" spans="2:17" ht="15.5" x14ac:dyDescent="0.35">
      <c r="C62" t="s">
        <v>1727</v>
      </c>
      <c r="D62" s="5">
        <v>-138344000000</v>
      </c>
      <c r="E62" s="5">
        <v>-137838000000</v>
      </c>
      <c r="F62" s="5">
        <v>-195485000000</v>
      </c>
      <c r="G62" s="5">
        <v>-213144000000</v>
      </c>
      <c r="I62" s="5">
        <v>-826295000000</v>
      </c>
      <c r="J62" s="5">
        <v>-1359766000000</v>
      </c>
      <c r="K62" s="5">
        <v>-1898117000000</v>
      </c>
      <c r="L62" s="5">
        <v>-945052000000</v>
      </c>
      <c r="M62" s="5">
        <v>-728220000000</v>
      </c>
      <c r="N62" s="5">
        <v>-850184000000</v>
      </c>
      <c r="O62" s="5">
        <v>-309402000000</v>
      </c>
      <c r="P62" s="5">
        <v>-275902000000</v>
      </c>
      <c r="Q62" s="5">
        <v>-235183000000</v>
      </c>
    </row>
    <row r="63" spans="2:17" ht="15.5" x14ac:dyDescent="0.35">
      <c r="C63" t="s">
        <v>2384</v>
      </c>
      <c r="D63" s="5">
        <v>-6714000000</v>
      </c>
      <c r="E63" s="5">
        <v>-12414000000</v>
      </c>
      <c r="F63" s="5">
        <v>2953000000</v>
      </c>
      <c r="G63" s="5">
        <v>-8288000000</v>
      </c>
      <c r="I63" s="5">
        <v>-38002000000</v>
      </c>
      <c r="J63" s="5">
        <v>-67264000000</v>
      </c>
      <c r="K63" s="5">
        <v>-42503000000</v>
      </c>
      <c r="L63" s="5">
        <v>-65658000000</v>
      </c>
      <c r="M63" s="5">
        <v>-34655000000</v>
      </c>
      <c r="N63" s="5">
        <v>-41963000000</v>
      </c>
      <c r="O63" s="5">
        <v>-100588000000</v>
      </c>
      <c r="P63" s="5">
        <v>-78549000000</v>
      </c>
      <c r="Q63" s="5">
        <v>-61270000000</v>
      </c>
    </row>
    <row r="64" spans="2:17" ht="15.5" x14ac:dyDescent="0.35">
      <c r="C64" t="s">
        <v>1728</v>
      </c>
      <c r="D64" s="5">
        <v>-753790000000</v>
      </c>
      <c r="E64" s="5">
        <v>-734795000000</v>
      </c>
      <c r="F64" s="5">
        <v>-779572000000</v>
      </c>
      <c r="G64" s="5">
        <v>-809341000000</v>
      </c>
      <c r="I64" s="5">
        <v>-3155196000000</v>
      </c>
      <c r="J64" s="5">
        <v>-3587343000000</v>
      </c>
      <c r="K64" s="5">
        <v>-3941629000000</v>
      </c>
      <c r="L64" s="5">
        <v>-2814544000000</v>
      </c>
      <c r="M64" s="5">
        <v>-2421512000000</v>
      </c>
      <c r="N64" s="5">
        <v>-2442216000000</v>
      </c>
      <c r="O64" s="5">
        <v>-2070443000000</v>
      </c>
      <c r="P64" s="5">
        <v>-1790194000000</v>
      </c>
      <c r="Q64" s="5">
        <v>-1658438000000</v>
      </c>
    </row>
    <row r="65" spans="3:17" ht="15.5" x14ac:dyDescent="0.35">
      <c r="C65" t="s">
        <v>86</v>
      </c>
      <c r="D65" s="5">
        <v>430627000000</v>
      </c>
      <c r="E65" s="5">
        <v>405314000000</v>
      </c>
      <c r="F65" s="5">
        <v>399801000000</v>
      </c>
      <c r="G65" s="5">
        <v>395949000000</v>
      </c>
      <c r="I65" s="5">
        <v>1616659000000</v>
      </c>
      <c r="J65" s="5">
        <v>1350655000000</v>
      </c>
      <c r="K65" s="5">
        <v>1379069000000</v>
      </c>
      <c r="L65" s="5">
        <v>2280452000000</v>
      </c>
      <c r="M65" s="5">
        <v>1880030000000</v>
      </c>
      <c r="N65" s="5">
        <v>1119640000000</v>
      </c>
      <c r="O65" s="5">
        <v>1881064000000</v>
      </c>
      <c r="P65" s="5">
        <v>1302549000000</v>
      </c>
      <c r="Q65" s="5">
        <v>908261000000</v>
      </c>
    </row>
    <row r="66" spans="3:17" ht="15.5" x14ac:dyDescent="0.35">
      <c r="C66" t="s">
        <v>87</v>
      </c>
      <c r="D66" s="5">
        <v>-2758000000</v>
      </c>
      <c r="E66" s="5">
        <v>1459000000</v>
      </c>
      <c r="F66" s="5">
        <v>-51417000000</v>
      </c>
      <c r="G66" s="5">
        <v>766000000</v>
      </c>
      <c r="I66" s="5">
        <v>-50340000000</v>
      </c>
      <c r="J66" s="5">
        <v>2541000000</v>
      </c>
      <c r="K66" s="5">
        <v>825000000</v>
      </c>
      <c r="L66" s="5">
        <v>1942000000</v>
      </c>
      <c r="M66" s="5">
        <v>-2557000000</v>
      </c>
      <c r="N66" s="5">
        <v>4656000000</v>
      </c>
      <c r="O66" s="5">
        <v>-2815000000</v>
      </c>
      <c r="P66" s="5">
        <v>-3530000000</v>
      </c>
      <c r="Q66" s="5">
        <v>437000000</v>
      </c>
    </row>
    <row r="67" spans="3:17" ht="15.5" x14ac:dyDescent="0.35">
      <c r="C67" t="s">
        <v>29</v>
      </c>
      <c r="D67" s="5">
        <v>427869000000</v>
      </c>
      <c r="E67" s="5">
        <v>406773000000</v>
      </c>
      <c r="F67" s="5">
        <v>348384000000</v>
      </c>
      <c r="G67" s="5">
        <v>396715000000</v>
      </c>
      <c r="I67" s="5">
        <v>1566319000000</v>
      </c>
      <c r="J67" s="5">
        <v>1353196000000</v>
      </c>
      <c r="K67" s="5">
        <v>1379894000000</v>
      </c>
      <c r="L67" s="5">
        <v>2282394000000</v>
      </c>
      <c r="M67" s="5">
        <v>1877473000000</v>
      </c>
      <c r="N67" s="5">
        <v>1124296000000</v>
      </c>
      <c r="O67" s="5">
        <v>1878249000000</v>
      </c>
      <c r="P67" s="5">
        <v>1299019000000</v>
      </c>
      <c r="Q67" s="5">
        <v>908698000000</v>
      </c>
    </row>
    <row r="68" spans="3:17" ht="15.5" x14ac:dyDescent="0.35">
      <c r="C68" t="s">
        <v>28</v>
      </c>
      <c r="D68" s="5">
        <v>-91837000000</v>
      </c>
      <c r="E68" s="5">
        <v>-87317000000</v>
      </c>
      <c r="F68" s="5">
        <v>-93078000000</v>
      </c>
      <c r="G68" s="5">
        <v>-95140000000</v>
      </c>
      <c r="I68" s="5">
        <v>-365589000000</v>
      </c>
      <c r="J68" s="5">
        <v>-292036000000</v>
      </c>
      <c r="K68" s="5">
        <v>-299306000000</v>
      </c>
      <c r="L68" s="5">
        <v>-502814000000</v>
      </c>
      <c r="M68" s="5">
        <v>-412468000000</v>
      </c>
      <c r="N68" s="5">
        <v>-269682000000</v>
      </c>
      <c r="O68" s="5">
        <v>-478615000000</v>
      </c>
      <c r="P68" s="5">
        <v>-333708000000</v>
      </c>
      <c r="Q68" s="5">
        <v>-238516000000</v>
      </c>
    </row>
    <row r="69" spans="3:17" ht="15.5" x14ac:dyDescent="0.35">
      <c r="C69" t="s">
        <v>321</v>
      </c>
      <c r="D69" s="5">
        <v>-92681000000</v>
      </c>
      <c r="E69" s="5">
        <v>-67632000000</v>
      </c>
      <c r="F69" s="5">
        <v>-96798000000</v>
      </c>
      <c r="G69" s="5">
        <v>-104117000000</v>
      </c>
      <c r="I69" s="5">
        <v>-358278000000</v>
      </c>
      <c r="J69" s="5">
        <v>-247880000000</v>
      </c>
      <c r="K69" s="5">
        <v>-411468000000</v>
      </c>
      <c r="L69" s="5">
        <v>-510165000000</v>
      </c>
      <c r="M69" s="5">
        <v>-371748000000</v>
      </c>
      <c r="N69" s="5">
        <v>-316829000000</v>
      </c>
      <c r="O69" s="5">
        <v>-526767000000</v>
      </c>
      <c r="P69" s="5">
        <v>-377414000000</v>
      </c>
      <c r="Q69" s="5">
        <v>-264471000000</v>
      </c>
    </row>
    <row r="70" spans="3:17" ht="15.5" x14ac:dyDescent="0.35">
      <c r="C70" t="s">
        <v>322</v>
      </c>
      <c r="D70" s="5">
        <v>844000000</v>
      </c>
      <c r="E70" s="5">
        <v>-19685000000</v>
      </c>
      <c r="F70" s="5">
        <v>3720000000</v>
      </c>
      <c r="G70" s="5">
        <v>8977000000</v>
      </c>
      <c r="I70" s="5">
        <v>-7311000000</v>
      </c>
      <c r="J70" s="5">
        <v>-44156000000</v>
      </c>
      <c r="K70" s="5">
        <v>112162000000</v>
      </c>
      <c r="L70" s="5">
        <v>7351000000</v>
      </c>
      <c r="M70" s="5">
        <v>-40720000000</v>
      </c>
      <c r="N70" s="5">
        <v>47147000000</v>
      </c>
      <c r="O70" s="5">
        <v>48152000000</v>
      </c>
      <c r="P70" s="5">
        <v>43706000000</v>
      </c>
      <c r="Q70" s="5">
        <v>25955000000</v>
      </c>
    </row>
    <row r="71" spans="3:17" ht="15.5" x14ac:dyDescent="0.35">
      <c r="C71" t="s">
        <v>323</v>
      </c>
      <c r="D71" s="5">
        <v>-91837000000</v>
      </c>
      <c r="E71" s="5">
        <v>-87317000000</v>
      </c>
      <c r="F71" s="5">
        <v>-93078000000</v>
      </c>
      <c r="G71" s="5">
        <v>-95140000000</v>
      </c>
      <c r="I71" s="5">
        <v>-365589000000</v>
      </c>
      <c r="J71" s="5">
        <v>-292036000000</v>
      </c>
      <c r="K71" s="5">
        <v>-299306000000</v>
      </c>
      <c r="L71" s="5">
        <v>-502814000000</v>
      </c>
      <c r="M71" s="5">
        <v>-412468000000</v>
      </c>
      <c r="N71" s="5">
        <v>-269682000000</v>
      </c>
      <c r="O71" s="5">
        <v>-478615000000</v>
      </c>
      <c r="P71" s="5">
        <v>-333708000000</v>
      </c>
      <c r="Q71" s="5">
        <v>-238516000000</v>
      </c>
    </row>
    <row r="72" spans="3:17" ht="15.5" x14ac:dyDescent="0.35">
      <c r="C72" t="s">
        <v>97</v>
      </c>
      <c r="D72" s="5">
        <v>336032000000</v>
      </c>
      <c r="E72" s="5">
        <v>319456000000</v>
      </c>
      <c r="F72" s="5">
        <v>255306000000</v>
      </c>
      <c r="G72" s="5">
        <v>301575000000</v>
      </c>
      <c r="I72" s="5">
        <v>1200730000000</v>
      </c>
      <c r="J72" s="5">
        <v>1061160000000</v>
      </c>
      <c r="K72" s="5">
        <v>1080588000000</v>
      </c>
      <c r="L72" s="5">
        <v>1779580000000</v>
      </c>
      <c r="M72" s="5">
        <v>1465005000000</v>
      </c>
      <c r="N72" s="5">
        <v>854614000000</v>
      </c>
      <c r="O72" s="5">
        <v>1399634000000</v>
      </c>
      <c r="P72" s="5">
        <v>965311000000</v>
      </c>
      <c r="Q72" s="5">
        <v>670182000000</v>
      </c>
    </row>
    <row r="73" spans="3:17" ht="15.5" x14ac:dyDescent="0.35">
      <c r="C73" t="s">
        <v>98</v>
      </c>
      <c r="D73" s="5">
        <v>34000000</v>
      </c>
      <c r="E73" s="5">
        <v>-162000000</v>
      </c>
      <c r="F73" s="5">
        <v>13756000000</v>
      </c>
      <c r="G73" s="5">
        <v>-83000000</v>
      </c>
      <c r="I73" s="5">
        <v>13597000000</v>
      </c>
      <c r="J73" s="5">
        <v>17480000000</v>
      </c>
      <c r="K73" s="5">
        <v>-550000000</v>
      </c>
      <c r="L73" s="5">
        <v>4570000000</v>
      </c>
      <c r="M73" s="5">
        <v>4277000000</v>
      </c>
      <c r="N73" s="5">
        <v>-9216000000</v>
      </c>
      <c r="O73" s="5">
        <v>8584000000</v>
      </c>
      <c r="P73" s="5">
        <v>38436000000</v>
      </c>
      <c r="Q73" s="5">
        <v>-14278000000</v>
      </c>
    </row>
    <row r="74" spans="3:17" ht="15.5" x14ac:dyDescent="0.35">
      <c r="C74" t="s">
        <v>324</v>
      </c>
      <c r="D74" s="5">
        <v>34000000</v>
      </c>
      <c r="E74" s="5">
        <v>-162000000</v>
      </c>
      <c r="F74" s="5">
        <v>13756000000</v>
      </c>
      <c r="G74" s="5">
        <v>-83000000</v>
      </c>
      <c r="I74" s="5">
        <v>13597000000</v>
      </c>
      <c r="J74" s="5">
        <v>17480000000</v>
      </c>
      <c r="K74" s="5">
        <v>-550000000</v>
      </c>
      <c r="L74" s="5">
        <v>4570000000</v>
      </c>
      <c r="M74" s="5">
        <v>4277000000</v>
      </c>
      <c r="N74" s="5">
        <v>-9216000000</v>
      </c>
      <c r="O74" s="5">
        <v>8584000000</v>
      </c>
      <c r="P74" s="5">
        <v>38436000000</v>
      </c>
      <c r="Q74" s="5">
        <v>-14278000000</v>
      </c>
    </row>
    <row r="75" spans="3:17" ht="15.5" x14ac:dyDescent="0.35">
      <c r="C75" t="s">
        <v>99</v>
      </c>
      <c r="D75" s="5">
        <v>336066000000</v>
      </c>
      <c r="E75" s="5">
        <v>319294000000</v>
      </c>
      <c r="F75" s="5">
        <v>269062000000</v>
      </c>
      <c r="G75" s="5">
        <v>301492000000</v>
      </c>
      <c r="I75" s="5">
        <v>1214327000000</v>
      </c>
      <c r="J75" s="5">
        <v>1078640000000</v>
      </c>
      <c r="K75" s="5">
        <v>1080038000000</v>
      </c>
      <c r="L75" s="5">
        <v>1784150000000</v>
      </c>
      <c r="M75" s="5">
        <v>1469282000000</v>
      </c>
      <c r="N75" s="5">
        <v>845398000000</v>
      </c>
      <c r="O75" s="5">
        <v>1408218000000</v>
      </c>
      <c r="P75" s="5">
        <v>1003747000000</v>
      </c>
      <c r="Q75" s="5">
        <v>655904000000</v>
      </c>
    </row>
    <row r="76" spans="3:17" ht="15.5" x14ac:dyDescent="0.35">
      <c r="C76" t="s">
        <v>100</v>
      </c>
      <c r="D76" s="5">
        <v>336032000000</v>
      </c>
      <c r="E76" s="5">
        <v>319456000000</v>
      </c>
      <c r="F76" s="5">
        <v>255306000000</v>
      </c>
      <c r="G76" s="5">
        <v>301575000000</v>
      </c>
      <c r="I76" s="5">
        <v>1200730000000</v>
      </c>
      <c r="J76" s="5">
        <v>1061160000000</v>
      </c>
      <c r="K76" s="5">
        <v>1080588000000</v>
      </c>
      <c r="L76" s="5">
        <v>1779580000000</v>
      </c>
      <c r="M76" s="5">
        <v>1465005000000</v>
      </c>
      <c r="N76" s="5">
        <v>854614000000</v>
      </c>
      <c r="O76" s="5">
        <v>1399634000000</v>
      </c>
      <c r="P76" s="5">
        <v>965311000000</v>
      </c>
      <c r="Q76" s="5">
        <v>670182000000</v>
      </c>
    </row>
    <row r="77" spans="3:17" ht="15.5" x14ac:dyDescent="0.35">
      <c r="C77" t="s">
        <v>8</v>
      </c>
      <c r="D77" s="5">
        <v>336039000000</v>
      </c>
      <c r="E77" s="5">
        <v>319271000000</v>
      </c>
      <c r="F77" s="5">
        <v>269321000000</v>
      </c>
      <c r="G77" s="5">
        <v>301750000000</v>
      </c>
      <c r="I77" s="5">
        <v>1214828000000</v>
      </c>
      <c r="J77" s="5">
        <v>1078756000000</v>
      </c>
      <c r="K77" s="5">
        <v>1079949000000</v>
      </c>
      <c r="L77" s="5">
        <v>1784150000000</v>
      </c>
      <c r="M77" s="5">
        <v>1469282000000</v>
      </c>
      <c r="N77" s="5">
        <v>845398000000</v>
      </c>
      <c r="O77" s="5">
        <v>1408218000000</v>
      </c>
      <c r="P77" s="5">
        <v>1003747000000</v>
      </c>
      <c r="Q77" s="5">
        <v>655904000000</v>
      </c>
    </row>
    <row r="78" spans="3:17" ht="15.5" x14ac:dyDescent="0.35">
      <c r="C78" t="s">
        <v>101</v>
      </c>
      <c r="D78" s="5">
        <v>27000000</v>
      </c>
      <c r="E78" s="5">
        <v>23000000</v>
      </c>
      <c r="F78" s="5">
        <v>-259000000</v>
      </c>
      <c r="G78" s="5">
        <v>-258000000</v>
      </c>
      <c r="I78" s="5">
        <v>-501000000</v>
      </c>
      <c r="J78" s="5">
        <v>-116000000</v>
      </c>
      <c r="K78" s="5">
        <v>89000000</v>
      </c>
    </row>
    <row r="79" spans="3:17" ht="15.5" x14ac:dyDescent="0.35">
      <c r="C79" t="s">
        <v>102</v>
      </c>
      <c r="D79" s="5">
        <v>336032000000</v>
      </c>
      <c r="E79" s="5">
        <v>319456000000</v>
      </c>
      <c r="F79" s="5">
        <v>255306000000</v>
      </c>
      <c r="G79" s="5">
        <v>301575000000</v>
      </c>
      <c r="I79" s="5">
        <v>1200730000000</v>
      </c>
      <c r="J79" s="5">
        <v>1061160000000</v>
      </c>
      <c r="K79" s="5">
        <v>1080588000000</v>
      </c>
      <c r="L79" s="5">
        <v>1779580000000</v>
      </c>
      <c r="M79" s="5">
        <v>1465005000000</v>
      </c>
      <c r="N79" s="5">
        <v>854614000000</v>
      </c>
      <c r="O79" s="5">
        <v>1399634000000</v>
      </c>
      <c r="P79" s="5">
        <v>965311000000</v>
      </c>
      <c r="Q79" s="5">
        <v>670182000000</v>
      </c>
    </row>
    <row r="80" spans="3:17" ht="15.5" x14ac:dyDescent="0.35">
      <c r="C80" t="s">
        <v>103</v>
      </c>
      <c r="D80" s="5">
        <v>336066000000</v>
      </c>
      <c r="E80" s="5">
        <v>319294000000</v>
      </c>
      <c r="F80" s="5">
        <v>269062000000</v>
      </c>
      <c r="G80" s="5">
        <v>301492000000</v>
      </c>
      <c r="I80" s="5">
        <v>1214327000000</v>
      </c>
      <c r="J80" s="5">
        <v>1078640000000</v>
      </c>
      <c r="K80" s="5">
        <v>1080038000000</v>
      </c>
      <c r="L80" s="5">
        <v>1784150000000</v>
      </c>
      <c r="M80" s="5">
        <v>1469282000000</v>
      </c>
      <c r="N80" s="5">
        <v>845398000000</v>
      </c>
      <c r="O80" s="5">
        <v>1408218000000</v>
      </c>
      <c r="P80" s="5">
        <v>1003747000000</v>
      </c>
      <c r="Q80" s="5">
        <v>655904000000</v>
      </c>
    </row>
    <row r="81" spans="2:17" ht="15.5" x14ac:dyDescent="0.35">
      <c r="C81" t="s">
        <v>104</v>
      </c>
      <c r="D81" s="5">
        <v>336066000000</v>
      </c>
      <c r="E81" s="5">
        <v>319294000000</v>
      </c>
      <c r="F81" s="5">
        <v>269062000000</v>
      </c>
      <c r="G81" s="5">
        <v>301492000000</v>
      </c>
      <c r="I81" s="5">
        <v>1214327000000</v>
      </c>
      <c r="J81" s="5">
        <v>1078640000000</v>
      </c>
      <c r="K81" s="5">
        <v>1080038000000</v>
      </c>
      <c r="L81" s="5">
        <v>1784150000000</v>
      </c>
      <c r="M81" s="5">
        <v>1469282000000</v>
      </c>
      <c r="N81" s="5">
        <v>845398000000</v>
      </c>
      <c r="O81" s="5">
        <v>1408218000000</v>
      </c>
      <c r="P81" s="5">
        <v>1003747000000</v>
      </c>
      <c r="Q81" s="5">
        <v>655904000000</v>
      </c>
    </row>
    <row r="83" spans="2:17" ht="15.5" x14ac:dyDescent="0.35">
      <c r="B83" t="s">
        <v>105</v>
      </c>
      <c r="C83" t="s">
        <v>106</v>
      </c>
    </row>
    <row r="84" spans="2:17" ht="15.5" x14ac:dyDescent="0.35">
      <c r="C84" t="s">
        <v>20</v>
      </c>
      <c r="D84" s="5">
        <v>482179000000</v>
      </c>
      <c r="E84" s="5">
        <v>373561000000</v>
      </c>
      <c r="F84" s="5">
        <v>628080000000</v>
      </c>
      <c r="G84" s="5">
        <v>509817000000</v>
      </c>
      <c r="I84" s="5">
        <v>628080000000</v>
      </c>
      <c r="J84" s="5">
        <v>592911000000</v>
      </c>
      <c r="K84" s="5">
        <v>497153000000</v>
      </c>
      <c r="L84" s="5">
        <v>729843000000</v>
      </c>
      <c r="M84" s="5">
        <v>861989000000</v>
      </c>
      <c r="N84" s="5">
        <v>1109974000000</v>
      </c>
      <c r="O84" s="5">
        <v>711333000000</v>
      </c>
      <c r="P84" s="5">
        <v>415583000000</v>
      </c>
      <c r="Q84" s="5">
        <v>228525000000</v>
      </c>
    </row>
    <row r="85" spans="2:17" ht="15.5" x14ac:dyDescent="0.35">
      <c r="C85" t="s">
        <v>2385</v>
      </c>
      <c r="D85" s="5">
        <v>781767000000</v>
      </c>
      <c r="E85" s="5">
        <v>1189604000000</v>
      </c>
      <c r="F85" s="5">
        <v>1478241000000</v>
      </c>
      <c r="G85" s="5">
        <v>1710587000000</v>
      </c>
      <c r="I85" s="5">
        <v>1478241000000</v>
      </c>
      <c r="J85" s="5">
        <v>1669329000000</v>
      </c>
      <c r="K85" s="5">
        <v>763443000000</v>
      </c>
      <c r="L85" s="5">
        <v>731427000000</v>
      </c>
      <c r="M85" s="5">
        <v>1069438000000</v>
      </c>
      <c r="N85" s="5">
        <v>2979322000000</v>
      </c>
      <c r="O85" s="5">
        <v>3108402000000</v>
      </c>
      <c r="P85" s="5">
        <v>2640552000000</v>
      </c>
      <c r="Q85" s="5">
        <v>1448883000000</v>
      </c>
    </row>
    <row r="86" spans="2:17" ht="15.5" x14ac:dyDescent="0.35">
      <c r="C86" t="s">
        <v>1729</v>
      </c>
      <c r="D86" s="5">
        <v>265400000000</v>
      </c>
      <c r="E86" s="5">
        <v>258900000000</v>
      </c>
      <c r="F86" s="5">
        <v>256900000000</v>
      </c>
      <c r="G86" s="5">
        <v>254500000000</v>
      </c>
      <c r="I86" s="5">
        <v>256900000000</v>
      </c>
      <c r="J86" s="5">
        <v>247000000000</v>
      </c>
      <c r="K86" s="5">
        <v>238000000000</v>
      </c>
      <c r="L86" s="5">
        <v>230500000000</v>
      </c>
      <c r="P86" s="5">
        <v>275000000000</v>
      </c>
    </row>
    <row r="87" spans="2:17" ht="15.5" x14ac:dyDescent="0.35">
      <c r="C87" t="s">
        <v>121</v>
      </c>
      <c r="D87" s="5">
        <v>382091000000</v>
      </c>
      <c r="E87" s="5">
        <v>334410000000</v>
      </c>
      <c r="F87" s="5">
        <v>334367000000</v>
      </c>
      <c r="G87" s="5">
        <v>304693000000</v>
      </c>
      <c r="I87" s="5">
        <v>334367000000</v>
      </c>
      <c r="J87" s="5">
        <v>335055000000</v>
      </c>
      <c r="K87" s="5">
        <v>376242000000</v>
      </c>
      <c r="L87" s="5">
        <v>378767000000</v>
      </c>
      <c r="M87" s="5">
        <v>376934000000</v>
      </c>
      <c r="N87" s="5">
        <v>332116000000</v>
      </c>
      <c r="O87" s="5">
        <v>209550000000</v>
      </c>
      <c r="P87" s="5">
        <v>176801000000</v>
      </c>
      <c r="Q87" s="5">
        <v>190264000000</v>
      </c>
    </row>
    <row r="88" spans="2:17" ht="15.5" x14ac:dyDescent="0.35">
      <c r="C88" t="s">
        <v>123</v>
      </c>
      <c r="D88" s="5">
        <v>188384000000</v>
      </c>
      <c r="E88" s="5">
        <v>178822000000</v>
      </c>
      <c r="F88" s="5">
        <v>184444000000</v>
      </c>
      <c r="G88" s="5">
        <v>196181000000</v>
      </c>
      <c r="I88" s="5">
        <v>184444000000</v>
      </c>
      <c r="J88" s="5">
        <v>212953000000</v>
      </c>
      <c r="K88" s="5">
        <v>210744000000</v>
      </c>
      <c r="L88" s="5">
        <v>170612000000</v>
      </c>
      <c r="M88" s="5">
        <v>129492000000</v>
      </c>
      <c r="N88" s="5">
        <v>102308000000</v>
      </c>
      <c r="O88" s="5">
        <v>66794000000</v>
      </c>
      <c r="P88" s="5">
        <v>45734000000</v>
      </c>
      <c r="Q88" s="5">
        <v>37704000000</v>
      </c>
    </row>
    <row r="89" spans="2:17" ht="15.5" x14ac:dyDescent="0.35">
      <c r="C89" t="s">
        <v>119</v>
      </c>
      <c r="D89" s="5">
        <v>196758000000</v>
      </c>
      <c r="E89" s="5">
        <v>195923000000</v>
      </c>
      <c r="F89" s="5">
        <v>215562000000</v>
      </c>
      <c r="G89" s="5">
        <v>215723000000</v>
      </c>
      <c r="I89" s="5">
        <v>215562000000</v>
      </c>
      <c r="J89" s="5">
        <v>226709000000</v>
      </c>
      <c r="K89" s="5">
        <v>273592000000</v>
      </c>
      <c r="L89" s="5">
        <v>160622000000</v>
      </c>
      <c r="M89" s="5">
        <v>154560000000</v>
      </c>
      <c r="N89" s="5">
        <v>196487000000</v>
      </c>
      <c r="O89" s="5">
        <v>144875000000</v>
      </c>
      <c r="P89" s="5">
        <v>99584000000</v>
      </c>
      <c r="Q89" s="5">
        <v>68689000000</v>
      </c>
    </row>
    <row r="90" spans="2:17" ht="15.5" x14ac:dyDescent="0.35">
      <c r="C90" t="s">
        <v>224</v>
      </c>
    </row>
    <row r="91" spans="2:17" ht="15.5" x14ac:dyDescent="0.35">
      <c r="C91" t="s">
        <v>85</v>
      </c>
      <c r="D91" s="5">
        <v>34146000000</v>
      </c>
      <c r="E91" s="5">
        <v>34112000000</v>
      </c>
      <c r="F91" s="5">
        <v>34274000000</v>
      </c>
      <c r="G91" s="5">
        <v>34145000000</v>
      </c>
      <c r="I91" s="5">
        <v>34274000000</v>
      </c>
      <c r="J91" s="5">
        <v>29984000000</v>
      </c>
      <c r="K91" s="5">
        <v>20760000000</v>
      </c>
      <c r="L91" s="5">
        <v>19045000000</v>
      </c>
      <c r="M91" s="5">
        <v>17302000000</v>
      </c>
      <c r="N91" s="5">
        <v>16454000000</v>
      </c>
      <c r="O91" s="5">
        <v>14678000000</v>
      </c>
      <c r="P91" s="5">
        <v>27075000000</v>
      </c>
      <c r="Q91" s="5">
        <v>22851000000</v>
      </c>
    </row>
    <row r="92" spans="2:17" ht="15.5" x14ac:dyDescent="0.35">
      <c r="C92" t="s">
        <v>127</v>
      </c>
      <c r="D92" s="5">
        <v>23301895000000</v>
      </c>
      <c r="E92" s="5">
        <v>23153784000000</v>
      </c>
      <c r="F92" s="5">
        <v>22751319000000</v>
      </c>
      <c r="G92" s="5">
        <v>22208922000000</v>
      </c>
      <c r="I92" s="5">
        <v>22751319000000</v>
      </c>
      <c r="J92" s="5">
        <v>21747632000000</v>
      </c>
      <c r="K92" s="5">
        <v>21435563000000</v>
      </c>
      <c r="L92" s="5">
        <v>21162579000000</v>
      </c>
      <c r="M92" s="5">
        <v>18543959000000</v>
      </c>
      <c r="N92" s="5">
        <v>16435088000000</v>
      </c>
      <c r="O92" s="5">
        <v>15383329000000</v>
      </c>
      <c r="P92" s="5">
        <v>12039275000000</v>
      </c>
      <c r="Q92" s="5">
        <v>9156522000000</v>
      </c>
    </row>
    <row r="93" spans="2:17" ht="15.5" x14ac:dyDescent="0.35">
      <c r="C93" t="s">
        <v>128</v>
      </c>
    </row>
    <row r="94" spans="2:17" ht="15.5" x14ac:dyDescent="0.35">
      <c r="C94" t="s">
        <v>129</v>
      </c>
    </row>
    <row r="95" spans="2:17" ht="15.5" x14ac:dyDescent="0.35">
      <c r="C95" t="s">
        <v>884</v>
      </c>
      <c r="D95" s="5">
        <v>32783000000</v>
      </c>
      <c r="E95" s="5">
        <v>27361000000</v>
      </c>
      <c r="F95" s="5">
        <v>16159000000</v>
      </c>
      <c r="G95" s="5">
        <v>13419000000</v>
      </c>
      <c r="I95" s="5">
        <v>16159000000</v>
      </c>
      <c r="J95" s="5">
        <v>22963000000</v>
      </c>
      <c r="K95" s="5">
        <v>29345000000</v>
      </c>
      <c r="L95" s="5">
        <v>38428000000</v>
      </c>
      <c r="M95" s="5">
        <v>23223000000</v>
      </c>
      <c r="N95" s="5">
        <v>47506000000</v>
      </c>
      <c r="O95" s="5">
        <v>9624000000</v>
      </c>
      <c r="P95" s="5">
        <v>3199000000</v>
      </c>
      <c r="Q95" s="5">
        <v>20406000000</v>
      </c>
    </row>
    <row r="96" spans="2:17" ht="15.5" x14ac:dyDescent="0.35">
      <c r="C96" t="s">
        <v>885</v>
      </c>
      <c r="D96" s="5">
        <v>2379787000000</v>
      </c>
      <c r="E96" s="5">
        <v>2332379000000</v>
      </c>
      <c r="F96" s="5">
        <v>2279586000000</v>
      </c>
      <c r="G96" s="5">
        <v>2197402000000</v>
      </c>
      <c r="I96" s="5">
        <v>2279586000000</v>
      </c>
      <c r="J96" s="5">
        <v>2125081000000</v>
      </c>
      <c r="K96" s="5">
        <v>2221997000000</v>
      </c>
      <c r="L96" s="5">
        <v>2205268000000</v>
      </c>
      <c r="M96" s="5">
        <v>2067557000000</v>
      </c>
      <c r="N96" s="5">
        <v>1857115000000</v>
      </c>
      <c r="O96" s="5">
        <v>1895885000000</v>
      </c>
      <c r="P96" s="5">
        <v>1619254000000</v>
      </c>
      <c r="Q96" s="5">
        <v>1297831000000</v>
      </c>
    </row>
    <row r="97" spans="3:17" ht="15.5" x14ac:dyDescent="0.35">
      <c r="C97" t="s">
        <v>886</v>
      </c>
      <c r="D97" s="5">
        <v>2379787000000</v>
      </c>
      <c r="E97" s="5">
        <v>2332379000000</v>
      </c>
      <c r="F97" s="5">
        <v>2279586000000</v>
      </c>
      <c r="G97" s="5">
        <v>2197402000000</v>
      </c>
      <c r="I97" s="5">
        <v>2279586000000</v>
      </c>
      <c r="J97" s="5">
        <v>2125081000000</v>
      </c>
      <c r="K97" s="5">
        <v>2221997000000</v>
      </c>
      <c r="L97" s="5">
        <v>2205268000000</v>
      </c>
      <c r="M97" s="5">
        <v>2067557000000</v>
      </c>
      <c r="N97" s="5">
        <v>1857115000000</v>
      </c>
      <c r="O97" s="5">
        <v>1895885000000</v>
      </c>
      <c r="P97" s="5">
        <v>1619254000000</v>
      </c>
      <c r="Q97" s="5">
        <v>1297831000000</v>
      </c>
    </row>
    <row r="98" spans="3:17" ht="15.5" x14ac:dyDescent="0.35">
      <c r="C98" t="s">
        <v>136</v>
      </c>
      <c r="D98" s="5">
        <v>48815000000</v>
      </c>
      <c r="E98" s="5">
        <v>63770000000</v>
      </c>
      <c r="F98" s="5">
        <v>54608000000</v>
      </c>
      <c r="G98" s="5">
        <v>51453000000</v>
      </c>
      <c r="I98" s="5">
        <v>54608000000</v>
      </c>
      <c r="J98" s="5">
        <v>30553000000</v>
      </c>
      <c r="K98" s="5">
        <v>50901000000</v>
      </c>
      <c r="L98" s="5">
        <v>59293000000</v>
      </c>
      <c r="M98" s="5">
        <v>57013000000</v>
      </c>
      <c r="N98" s="5">
        <v>118253000000</v>
      </c>
      <c r="O98" s="5">
        <v>74583000000</v>
      </c>
      <c r="P98" s="5">
        <v>106444000000</v>
      </c>
      <c r="Q98" s="5">
        <v>95729000000</v>
      </c>
    </row>
    <row r="99" spans="3:17" ht="15.5" x14ac:dyDescent="0.35">
      <c r="C99" t="s">
        <v>787</v>
      </c>
      <c r="D99" s="5">
        <v>48815000000</v>
      </c>
      <c r="E99" s="5">
        <v>63770000000</v>
      </c>
      <c r="F99" s="5">
        <v>54608000000</v>
      </c>
      <c r="G99" s="5">
        <v>51453000000</v>
      </c>
      <c r="I99" s="5">
        <v>54608000000</v>
      </c>
      <c r="J99" s="5">
        <v>30553000000</v>
      </c>
      <c r="K99" s="5">
        <v>50901000000</v>
      </c>
      <c r="L99" s="5">
        <v>59293000000</v>
      </c>
      <c r="M99" s="5">
        <v>57013000000</v>
      </c>
      <c r="N99" s="5">
        <v>118253000000</v>
      </c>
      <c r="O99" s="5">
        <v>74583000000</v>
      </c>
      <c r="P99" s="5">
        <v>106444000000</v>
      </c>
      <c r="Q99" s="5">
        <v>95729000000</v>
      </c>
    </row>
    <row r="100" spans="3:17" ht="15.5" x14ac:dyDescent="0.35">
      <c r="C100" t="s">
        <v>1730</v>
      </c>
      <c r="L100" s="5">
        <v>100000000000</v>
      </c>
    </row>
    <row r="101" spans="3:17" ht="15.5" x14ac:dyDescent="0.35">
      <c r="C101" t="s">
        <v>1087</v>
      </c>
      <c r="D101" s="5">
        <v>250000000000</v>
      </c>
      <c r="J101" s="5">
        <v>200000000000</v>
      </c>
      <c r="N101" s="5">
        <v>200000000000</v>
      </c>
    </row>
    <row r="102" spans="3:17" ht="15.5" x14ac:dyDescent="0.35">
      <c r="C102" t="s">
        <v>137</v>
      </c>
      <c r="D102" s="5">
        <v>107146000000</v>
      </c>
      <c r="E102" s="5">
        <v>93998000000</v>
      </c>
      <c r="F102" s="5">
        <v>96190000000</v>
      </c>
      <c r="G102" s="5">
        <v>87197000000</v>
      </c>
      <c r="I102" s="5">
        <v>96190000000</v>
      </c>
      <c r="J102" s="5">
        <v>70921000000</v>
      </c>
      <c r="K102" s="5">
        <v>67568000000</v>
      </c>
      <c r="L102" s="5">
        <v>90791000000</v>
      </c>
      <c r="M102" s="5">
        <v>90133000000</v>
      </c>
      <c r="N102" s="5">
        <v>122010000000</v>
      </c>
      <c r="O102" s="5">
        <v>184841000000</v>
      </c>
      <c r="P102" s="5">
        <v>128799000000</v>
      </c>
      <c r="Q102" s="5">
        <v>64720000000</v>
      </c>
    </row>
    <row r="103" spans="3:17" ht="15.5" x14ac:dyDescent="0.35">
      <c r="C103" t="s">
        <v>610</v>
      </c>
      <c r="D103" s="5">
        <v>9800000000000</v>
      </c>
      <c r="E103" s="5">
        <v>9985918000000</v>
      </c>
      <c r="F103" s="5">
        <v>9929751000000</v>
      </c>
      <c r="G103" s="5">
        <v>9442900000000</v>
      </c>
      <c r="I103" s="5">
        <v>9929751000000</v>
      </c>
      <c r="J103" s="5">
        <v>9599352000000</v>
      </c>
      <c r="K103" s="5">
        <v>9920820000000</v>
      </c>
      <c r="L103" s="5">
        <v>9843261000000</v>
      </c>
      <c r="M103" s="5">
        <v>8905903000000</v>
      </c>
      <c r="N103" s="5">
        <v>7923366000000</v>
      </c>
      <c r="O103" s="5">
        <v>7550664000000</v>
      </c>
      <c r="P103" s="5">
        <v>5992860000000</v>
      </c>
      <c r="Q103" s="5">
        <v>5248048000000</v>
      </c>
    </row>
    <row r="104" spans="3:17" ht="15.5" x14ac:dyDescent="0.35">
      <c r="C104" t="s">
        <v>902</v>
      </c>
      <c r="D104" s="5">
        <v>9800000000000</v>
      </c>
      <c r="E104" s="5">
        <v>9985918000000</v>
      </c>
      <c r="F104" s="5">
        <v>9929751000000</v>
      </c>
      <c r="G104" s="5">
        <v>9442900000000</v>
      </c>
      <c r="I104" s="5">
        <v>9929751000000</v>
      </c>
      <c r="J104" s="5">
        <v>9599352000000</v>
      </c>
      <c r="K104" s="5">
        <v>9920820000000</v>
      </c>
      <c r="L104" s="5">
        <v>9843261000000</v>
      </c>
      <c r="M104" s="5">
        <v>8905903000000</v>
      </c>
      <c r="N104" s="5">
        <v>7923366000000</v>
      </c>
      <c r="O104" s="5">
        <v>7550664000000</v>
      </c>
      <c r="P104" s="5">
        <v>5992860000000</v>
      </c>
      <c r="Q104" s="5">
        <v>5248048000000</v>
      </c>
    </row>
    <row r="105" spans="3:17" ht="15.5" x14ac:dyDescent="0.35">
      <c r="C105" t="s">
        <v>154</v>
      </c>
      <c r="D105" s="5">
        <v>13040759000000</v>
      </c>
      <c r="E105" s="5">
        <v>12872773000000</v>
      </c>
      <c r="F105" s="5">
        <v>12789564000000</v>
      </c>
      <c r="G105" s="5">
        <v>12212131000000</v>
      </c>
      <c r="I105" s="5">
        <v>12789564000000</v>
      </c>
      <c r="J105" s="5">
        <v>12430986000000</v>
      </c>
      <c r="K105" s="5">
        <v>12658233000000</v>
      </c>
      <c r="L105" s="5">
        <v>12753981000000</v>
      </c>
      <c r="M105" s="5">
        <v>11448956000000</v>
      </c>
      <c r="N105" s="5">
        <v>10556256000000</v>
      </c>
      <c r="O105" s="5">
        <v>9989718000000</v>
      </c>
      <c r="P105" s="5">
        <v>8042343000000</v>
      </c>
      <c r="Q105" s="5">
        <v>6901876000000</v>
      </c>
    </row>
    <row r="106" spans="3:17" ht="15.5" x14ac:dyDescent="0.35">
      <c r="C106" t="s">
        <v>155</v>
      </c>
    </row>
    <row r="107" spans="3:17" ht="15.5" x14ac:dyDescent="0.35">
      <c r="C107" t="s">
        <v>156</v>
      </c>
      <c r="D107" s="5">
        <v>770370000000</v>
      </c>
      <c r="E107" s="5">
        <v>770370000000</v>
      </c>
      <c r="F107" s="5">
        <v>770370000000</v>
      </c>
      <c r="G107" s="5">
        <v>770370000000</v>
      </c>
      <c r="I107" s="5">
        <v>770370000000</v>
      </c>
      <c r="J107" s="5">
        <v>770370000000</v>
      </c>
      <c r="K107" s="5">
        <v>770370000000</v>
      </c>
      <c r="L107" s="5">
        <v>770370000000</v>
      </c>
      <c r="M107" s="5">
        <v>770370000000</v>
      </c>
      <c r="N107" s="5">
        <v>770370000000</v>
      </c>
      <c r="O107" s="5">
        <v>770370000000</v>
      </c>
      <c r="P107" s="5">
        <v>770370000000</v>
      </c>
      <c r="Q107" s="5">
        <v>693333000000</v>
      </c>
    </row>
    <row r="108" spans="3:17" ht="15.5" x14ac:dyDescent="0.35">
      <c r="C108" t="s">
        <v>157</v>
      </c>
      <c r="D108" s="5">
        <v>842785000000</v>
      </c>
      <c r="E108" s="5">
        <v>842785000000</v>
      </c>
      <c r="F108" s="5">
        <v>842785000000</v>
      </c>
      <c r="G108" s="5">
        <v>842785000000</v>
      </c>
      <c r="I108" s="5">
        <v>842785000000</v>
      </c>
      <c r="J108" s="5">
        <v>846440000000</v>
      </c>
      <c r="K108" s="5">
        <v>846440000000</v>
      </c>
      <c r="L108" s="5">
        <v>846440000000</v>
      </c>
      <c r="M108" s="5">
        <v>846440000000</v>
      </c>
      <c r="N108" s="5">
        <v>846440000000</v>
      </c>
      <c r="O108" s="5">
        <v>846440000000</v>
      </c>
      <c r="P108" s="5">
        <v>846440000000</v>
      </c>
      <c r="Q108" s="5">
        <v>188456000000</v>
      </c>
    </row>
    <row r="109" spans="3:17" ht="15.5" x14ac:dyDescent="0.35">
      <c r="C109" t="s">
        <v>158</v>
      </c>
      <c r="D109" s="5">
        <v>8611098000000</v>
      </c>
      <c r="E109" s="5">
        <v>8631004000000</v>
      </c>
      <c r="F109" s="5">
        <v>8311571000000</v>
      </c>
      <c r="G109" s="5">
        <v>8346675000000</v>
      </c>
      <c r="I109" s="5">
        <v>8311571000000</v>
      </c>
      <c r="J109" s="5">
        <v>7666787000000</v>
      </c>
      <c r="K109" s="5">
        <v>7136434000000</v>
      </c>
      <c r="L109" s="5">
        <v>6769100000000</v>
      </c>
      <c r="M109" s="5">
        <v>5460588000000</v>
      </c>
      <c r="N109" s="5">
        <v>4245485000000</v>
      </c>
      <c r="O109" s="5">
        <v>3761832000000</v>
      </c>
      <c r="P109" s="5">
        <v>2353047000000</v>
      </c>
      <c r="Q109" s="5">
        <v>1350006000000</v>
      </c>
    </row>
    <row r="110" spans="3:17" ht="15.5" x14ac:dyDescent="0.35">
      <c r="C110" t="s">
        <v>159</v>
      </c>
      <c r="D110" s="5">
        <v>185000000000</v>
      </c>
      <c r="E110" s="5">
        <v>165000000000</v>
      </c>
      <c r="F110" s="5">
        <v>165000000000</v>
      </c>
      <c r="G110" s="5">
        <v>165000000000</v>
      </c>
      <c r="I110" s="5">
        <v>165000000000</v>
      </c>
      <c r="J110" s="5">
        <v>145000000000</v>
      </c>
      <c r="K110" s="5">
        <v>125000000000</v>
      </c>
      <c r="L110" s="5">
        <v>105000000000</v>
      </c>
      <c r="M110" s="5">
        <v>85000000000</v>
      </c>
      <c r="N110" s="5">
        <v>65000000000</v>
      </c>
      <c r="O110" s="5">
        <v>45000000000</v>
      </c>
      <c r="P110" s="5">
        <v>25000000000</v>
      </c>
      <c r="Q110" s="5">
        <v>20000000000</v>
      </c>
    </row>
    <row r="111" spans="3:17" ht="15.5" x14ac:dyDescent="0.35">
      <c r="C111" t="s">
        <v>160</v>
      </c>
      <c r="D111" s="5">
        <v>8426098000000</v>
      </c>
      <c r="E111" s="5">
        <v>8466004000000</v>
      </c>
      <c r="F111" s="5">
        <v>8146571000000</v>
      </c>
      <c r="G111" s="5">
        <v>8181675000000</v>
      </c>
      <c r="I111" s="5">
        <v>8146571000000</v>
      </c>
      <c r="J111" s="5">
        <v>7521787000000</v>
      </c>
      <c r="K111" s="5">
        <v>7011434000000</v>
      </c>
      <c r="L111" s="5">
        <v>6664100000000</v>
      </c>
      <c r="M111" s="5">
        <v>5375588000000</v>
      </c>
      <c r="N111" s="5">
        <v>4180485000000</v>
      </c>
      <c r="O111" s="5">
        <v>3716832000000</v>
      </c>
      <c r="P111" s="5">
        <v>2328047000000</v>
      </c>
      <c r="Q111" s="5">
        <v>1330006000000</v>
      </c>
    </row>
    <row r="112" spans="3:17" ht="15.5" x14ac:dyDescent="0.35">
      <c r="C112" t="s">
        <v>161</v>
      </c>
      <c r="D112" s="5">
        <v>8611098000000</v>
      </c>
      <c r="E112" s="5">
        <v>8631004000000</v>
      </c>
      <c r="F112" s="5">
        <v>8311571000000</v>
      </c>
      <c r="G112" s="5">
        <v>8346675000000</v>
      </c>
      <c r="I112" s="5">
        <v>8311571000000</v>
      </c>
      <c r="J112" s="5">
        <v>7666787000000</v>
      </c>
      <c r="K112" s="5">
        <v>7136434000000</v>
      </c>
      <c r="L112" s="5">
        <v>6769100000000</v>
      </c>
      <c r="M112" s="5">
        <v>5460588000000</v>
      </c>
      <c r="N112" s="5">
        <v>4245485000000</v>
      </c>
      <c r="O112" s="5">
        <v>3761832000000</v>
      </c>
      <c r="P112" s="5">
        <v>2353047000000</v>
      </c>
      <c r="Q112" s="5">
        <v>1350006000000</v>
      </c>
    </row>
    <row r="113" spans="2:17" ht="15.5" x14ac:dyDescent="0.35">
      <c r="C113" t="s">
        <v>162</v>
      </c>
      <c r="D113" s="5">
        <v>2562000000</v>
      </c>
      <c r="E113" s="5">
        <v>2535000000</v>
      </c>
      <c r="F113" s="5">
        <v>2512000000</v>
      </c>
      <c r="G113" s="5">
        <v>2771000000</v>
      </c>
      <c r="I113" s="5">
        <v>2512000000</v>
      </c>
      <c r="J113" s="5">
        <v>3013000000</v>
      </c>
      <c r="K113" s="5">
        <v>3129000000</v>
      </c>
      <c r="L113" s="5">
        <v>3040000000</v>
      </c>
      <c r="M113" s="5">
        <v>200000000</v>
      </c>
    </row>
    <row r="114" spans="2:17" ht="15.5" x14ac:dyDescent="0.35">
      <c r="C114" t="s">
        <v>10</v>
      </c>
      <c r="D114" s="5">
        <v>10260961000000</v>
      </c>
      <c r="E114" s="5">
        <v>10280806000000</v>
      </c>
      <c r="F114" s="5">
        <v>9961512000000</v>
      </c>
      <c r="G114" s="5">
        <v>9996746000000</v>
      </c>
      <c r="I114" s="5">
        <v>9961512000000</v>
      </c>
      <c r="J114" s="5">
        <v>9316594000000</v>
      </c>
      <c r="K114" s="5">
        <v>8777133000000</v>
      </c>
      <c r="L114" s="5">
        <v>8407995000000</v>
      </c>
      <c r="M114" s="5">
        <v>7094900000000</v>
      </c>
      <c r="N114" s="5">
        <v>5878749000000</v>
      </c>
      <c r="O114" s="5">
        <v>5393320000000</v>
      </c>
      <c r="P114" s="5">
        <v>3996932000000</v>
      </c>
      <c r="Q114" s="5">
        <v>2254646000000</v>
      </c>
    </row>
    <row r="115" spans="2:17" ht="15.5" x14ac:dyDescent="0.35">
      <c r="C115" t="s">
        <v>163</v>
      </c>
      <c r="D115" s="5">
        <v>23301720000000</v>
      </c>
      <c r="E115" s="5">
        <v>23153579000000</v>
      </c>
      <c r="F115" s="5">
        <v>22751076000000</v>
      </c>
      <c r="G115" s="5">
        <v>22208877000000</v>
      </c>
      <c r="I115" s="5">
        <v>22751076000000</v>
      </c>
      <c r="J115" s="5">
        <v>21747580000000</v>
      </c>
      <c r="K115" s="5">
        <v>21435366000000</v>
      </c>
      <c r="L115" s="5">
        <v>21161976000000</v>
      </c>
      <c r="M115" s="5">
        <v>18543856000000</v>
      </c>
      <c r="N115" s="5">
        <v>16435005000000</v>
      </c>
      <c r="O115" s="5">
        <v>15383038000000</v>
      </c>
      <c r="P115" s="5">
        <v>12039275000000</v>
      </c>
      <c r="Q115" s="5">
        <v>9156522000000</v>
      </c>
    </row>
    <row r="116" spans="2:17" ht="15.5" x14ac:dyDescent="0.35">
      <c r="C116" t="s">
        <v>164</v>
      </c>
      <c r="D116" s="5">
        <v>7703700000</v>
      </c>
      <c r="E116" s="5">
        <v>7703700000</v>
      </c>
      <c r="F116" s="5">
        <v>7703700000</v>
      </c>
      <c r="G116" s="5">
        <v>7703700000</v>
      </c>
      <c r="I116" s="5">
        <v>7703700000</v>
      </c>
      <c r="J116" s="5">
        <v>7703700000</v>
      </c>
      <c r="K116" s="5">
        <v>7703700000</v>
      </c>
      <c r="L116" s="5">
        <v>7703700000</v>
      </c>
      <c r="M116" s="5">
        <v>7703700000</v>
      </c>
      <c r="N116" s="5">
        <v>7703700000</v>
      </c>
      <c r="O116" s="5">
        <v>7703700000</v>
      </c>
      <c r="P116" s="5">
        <v>7703700000</v>
      </c>
      <c r="Q116" s="5">
        <v>6933330000</v>
      </c>
    </row>
    <row r="118" spans="2:17" ht="15.5" x14ac:dyDescent="0.35">
      <c r="B118" t="s">
        <v>165</v>
      </c>
      <c r="C118" t="s">
        <v>166</v>
      </c>
      <c r="D118" s="5">
        <v>-128870000000</v>
      </c>
      <c r="E118" s="5">
        <v>21138000000</v>
      </c>
      <c r="F118" s="5">
        <v>372440000000</v>
      </c>
      <c r="G118" s="5">
        <v>1054035000000</v>
      </c>
      <c r="I118" s="5">
        <v>1787971000000</v>
      </c>
      <c r="J118" s="5">
        <v>1845540000000</v>
      </c>
      <c r="K118" s="5">
        <v>1779110000000</v>
      </c>
      <c r="L118" s="5">
        <v>2106059000000</v>
      </c>
      <c r="M118" s="5">
        <v>3941689000000</v>
      </c>
      <c r="N118" s="5">
        <v>1111025000000</v>
      </c>
      <c r="O118" s="5">
        <v>524453000000</v>
      </c>
      <c r="P118" s="5">
        <v>676717000000</v>
      </c>
      <c r="Q118" s="5">
        <v>370736000000</v>
      </c>
    </row>
    <row r="119" spans="2:17" ht="15.5" x14ac:dyDescent="0.35">
      <c r="C119" t="s">
        <v>2386</v>
      </c>
      <c r="D119" s="5">
        <v>1253656000000</v>
      </c>
      <c r="E119" s="5">
        <v>1271136000000</v>
      </c>
      <c r="F119" s="5">
        <v>1280878000000</v>
      </c>
      <c r="G119" s="5">
        <v>1376770000000</v>
      </c>
      <c r="I119" s="5">
        <v>5250221000000</v>
      </c>
      <c r="J119" s="5">
        <v>5389246000000</v>
      </c>
      <c r="K119" s="5">
        <v>5709497000000</v>
      </c>
      <c r="L119" s="5">
        <v>5335597000000</v>
      </c>
      <c r="M119" s="5">
        <v>4666041000000</v>
      </c>
      <c r="N119" s="5">
        <v>4058197000000</v>
      </c>
      <c r="O119" s="5">
        <v>4396842000000</v>
      </c>
      <c r="P119" s="5">
        <v>3421976000000</v>
      </c>
      <c r="Q119" s="5">
        <v>2871114000000</v>
      </c>
    </row>
    <row r="120" spans="2:17" ht="15.5" x14ac:dyDescent="0.35">
      <c r="C120" t="s">
        <v>1732</v>
      </c>
      <c r="D120" s="5">
        <v>-118041000000</v>
      </c>
      <c r="E120" s="5">
        <v>-113666000000</v>
      </c>
      <c r="F120" s="5">
        <v>-120878000000</v>
      </c>
      <c r="G120" s="5">
        <v>-121860000000</v>
      </c>
      <c r="I120" s="5">
        <v>-488838000000</v>
      </c>
      <c r="J120" s="5">
        <v>-507229000000</v>
      </c>
      <c r="K120" s="5">
        <v>-483478000000</v>
      </c>
      <c r="L120" s="5">
        <v>-339631000000</v>
      </c>
      <c r="M120" s="5">
        <v>-399541000000</v>
      </c>
      <c r="N120" s="5">
        <v>-500706000000</v>
      </c>
      <c r="O120" s="5">
        <v>-518761000000</v>
      </c>
      <c r="P120" s="5">
        <v>-364315000000</v>
      </c>
      <c r="Q120" s="5">
        <v>-344173000000</v>
      </c>
    </row>
    <row r="121" spans="2:17" ht="15.5" x14ac:dyDescent="0.35">
      <c r="C121" t="s">
        <v>2387</v>
      </c>
      <c r="D121" s="5">
        <v>2167000000</v>
      </c>
      <c r="E121" s="5">
        <v>692000000</v>
      </c>
      <c r="F121" s="5">
        <v>826000000</v>
      </c>
      <c r="G121" s="5">
        <v>953000000</v>
      </c>
      <c r="I121" s="5">
        <v>3651000000</v>
      </c>
      <c r="J121" s="5">
        <v>8073000000</v>
      </c>
      <c r="K121" s="5">
        <v>4990000000</v>
      </c>
      <c r="L121" s="5">
        <v>10460000000</v>
      </c>
      <c r="M121" s="5">
        <v>5001000000</v>
      </c>
      <c r="N121" s="5">
        <v>10159000000</v>
      </c>
      <c r="O121" s="5">
        <v>7450000000</v>
      </c>
      <c r="P121" s="5">
        <v>6266000000</v>
      </c>
      <c r="Q121" s="5">
        <v>6557000000</v>
      </c>
    </row>
    <row r="122" spans="2:17" ht="15.5" x14ac:dyDescent="0.35">
      <c r="C122" t="s">
        <v>2388</v>
      </c>
      <c r="D122" s="5">
        <v>5293000000</v>
      </c>
      <c r="E122" s="5">
        <v>4826000000</v>
      </c>
      <c r="F122" s="5">
        <v>5612000000</v>
      </c>
      <c r="G122" s="5">
        <v>6192000000</v>
      </c>
      <c r="I122" s="5">
        <v>43967000000</v>
      </c>
      <c r="J122" s="5">
        <v>87903000000</v>
      </c>
      <c r="K122" s="5">
        <v>104244000000</v>
      </c>
      <c r="L122" s="5">
        <v>126190000000</v>
      </c>
      <c r="M122" s="5">
        <v>43719000000</v>
      </c>
      <c r="N122" s="5">
        <v>15693000000</v>
      </c>
      <c r="O122" s="5">
        <v>13968000000</v>
      </c>
      <c r="P122" s="5">
        <v>13077000000</v>
      </c>
      <c r="Q122" s="5">
        <v>6956000000</v>
      </c>
    </row>
    <row r="123" spans="2:17" ht="15.5" x14ac:dyDescent="0.35">
      <c r="C123" t="s">
        <v>2389</v>
      </c>
      <c r="D123" s="5">
        <v>-390192000000</v>
      </c>
      <c r="E123" s="5">
        <v>-437122000000</v>
      </c>
      <c r="F123" s="5">
        <v>-352341000000</v>
      </c>
      <c r="G123" s="5">
        <v>-343700000000</v>
      </c>
      <c r="I123" s="5">
        <v>-1530126000000</v>
      </c>
      <c r="J123" s="5">
        <v>-1424259000000</v>
      </c>
      <c r="K123" s="5">
        <v>-1318775000000</v>
      </c>
      <c r="L123" s="5">
        <v>-1175598000000</v>
      </c>
      <c r="M123" s="5">
        <v>-1115239000000</v>
      </c>
      <c r="N123" s="5">
        <v>-1122377000000</v>
      </c>
      <c r="O123" s="5">
        <v>-1017553000000</v>
      </c>
      <c r="P123" s="5">
        <v>-878675000000</v>
      </c>
      <c r="Q123" s="5">
        <v>-779922000000</v>
      </c>
    </row>
    <row r="124" spans="2:17" ht="15.5" x14ac:dyDescent="0.35">
      <c r="C124" t="s">
        <v>2390</v>
      </c>
      <c r="D124" s="5">
        <v>-226975000000</v>
      </c>
      <c r="E124" s="5">
        <v>-525078000000</v>
      </c>
      <c r="F124" s="5">
        <v>-330530000000</v>
      </c>
      <c r="G124" s="5">
        <v>-264884000000</v>
      </c>
      <c r="I124" s="5">
        <v>-1409414000000</v>
      </c>
      <c r="J124" s="5">
        <v>-2162915000000</v>
      </c>
      <c r="K124" s="5">
        <v>-2001983000000</v>
      </c>
      <c r="L124" s="5">
        <v>-1410309000000</v>
      </c>
      <c r="M124" s="5">
        <v>-1281494000000</v>
      </c>
      <c r="N124" s="5">
        <v>-734074000000</v>
      </c>
      <c r="O124" s="5">
        <v>-746036000000</v>
      </c>
      <c r="P124" s="5">
        <v>-600723000000</v>
      </c>
      <c r="Q124" s="5">
        <v>-644557000000</v>
      </c>
    </row>
    <row r="125" spans="2:17" ht="15.5" x14ac:dyDescent="0.35">
      <c r="C125" t="s">
        <v>2391</v>
      </c>
      <c r="D125" s="5">
        <v>-2760000000</v>
      </c>
      <c r="E125" s="5">
        <v>-176000000</v>
      </c>
      <c r="F125" s="5">
        <v>-1775000000</v>
      </c>
      <c r="G125" s="5">
        <v>-850000000</v>
      </c>
      <c r="I125" s="5">
        <v>-4643000000</v>
      </c>
      <c r="J125" s="5">
        <v>-1596000000</v>
      </c>
      <c r="K125" s="5">
        <v>-2018000000</v>
      </c>
      <c r="L125" s="5">
        <v>-1389000000</v>
      </c>
      <c r="M125" s="5">
        <v>-5662000000</v>
      </c>
      <c r="N125" s="5">
        <v>-18478000000</v>
      </c>
      <c r="O125" s="5">
        <v>1133000000</v>
      </c>
      <c r="P125" s="5">
        <v>-1322000000</v>
      </c>
      <c r="Q125" s="5">
        <v>1158000000</v>
      </c>
    </row>
    <row r="126" spans="2:17" ht="15.5" x14ac:dyDescent="0.35">
      <c r="C126" t="s">
        <v>171</v>
      </c>
      <c r="D126" s="5">
        <v>-90015000000</v>
      </c>
      <c r="E126" s="5">
        <v>-65513000000</v>
      </c>
      <c r="F126" s="5">
        <v>-101718000000</v>
      </c>
      <c r="G126" s="5">
        <v>-103645000000</v>
      </c>
      <c r="I126" s="5">
        <v>-346370000000</v>
      </c>
      <c r="J126" s="5">
        <v>-265322000000</v>
      </c>
      <c r="K126" s="5">
        <v>-420516000000</v>
      </c>
      <c r="L126" s="5">
        <v>-510301000000</v>
      </c>
      <c r="M126" s="5">
        <v>-434535000000</v>
      </c>
      <c r="N126" s="5">
        <v>-267730000000</v>
      </c>
      <c r="O126" s="5">
        <v>-562722000000</v>
      </c>
      <c r="P126" s="5">
        <v>-368990000000</v>
      </c>
      <c r="Q126" s="5">
        <v>-245178000000</v>
      </c>
    </row>
    <row r="127" spans="2:17" ht="15.5" x14ac:dyDescent="0.35">
      <c r="C127" t="s">
        <v>2392</v>
      </c>
    </row>
    <row r="128" spans="2:17" ht="15.5" x14ac:dyDescent="0.35">
      <c r="C128" t="s">
        <v>928</v>
      </c>
      <c r="L128" s="5">
        <v>150000000000</v>
      </c>
      <c r="M128" s="5">
        <v>2322551000000</v>
      </c>
      <c r="N128" s="5">
        <v>-192551000000</v>
      </c>
      <c r="O128" s="5">
        <v>-1170000000000</v>
      </c>
      <c r="P128" s="5">
        <v>-355000000000</v>
      </c>
      <c r="Q128" s="5">
        <v>-705000000000</v>
      </c>
    </row>
    <row r="129" spans="3:17" ht="15.5" x14ac:dyDescent="0.35">
      <c r="C129" t="s">
        <v>2393</v>
      </c>
      <c r="D129" s="5">
        <v>-9202000000</v>
      </c>
      <c r="E129" s="5">
        <v>-322936000000</v>
      </c>
      <c r="F129" s="5">
        <v>194345000000</v>
      </c>
      <c r="G129" s="5">
        <v>175455000000</v>
      </c>
      <c r="I129" s="5">
        <v>451755000000</v>
      </c>
      <c r="J129" s="5">
        <v>1726534000000</v>
      </c>
      <c r="K129" s="5">
        <v>96010000000</v>
      </c>
      <c r="L129" s="5">
        <v>-1030581000000</v>
      </c>
      <c r="M129" s="5">
        <v>-918895000000</v>
      </c>
      <c r="N129" s="5">
        <v>-544631000000</v>
      </c>
      <c r="O129" s="5">
        <v>-1692554000000</v>
      </c>
      <c r="P129" s="5">
        <v>-1223906000000</v>
      </c>
      <c r="Q129" s="5">
        <v>-1082271000000</v>
      </c>
    </row>
    <row r="130" spans="3:17" ht="15.5" x14ac:dyDescent="0.35">
      <c r="C130" t="s">
        <v>1744</v>
      </c>
      <c r="D130" s="5">
        <v>18000000</v>
      </c>
      <c r="E130" s="5">
        <v>8000000</v>
      </c>
      <c r="F130" s="5">
        <v>-32000000</v>
      </c>
      <c r="G130" s="5">
        <v>3000000</v>
      </c>
      <c r="I130" s="5">
        <v>-33000000</v>
      </c>
      <c r="J130" s="5">
        <v>466000000</v>
      </c>
      <c r="K130" s="5">
        <v>2986000000</v>
      </c>
      <c r="L130" s="5">
        <v>-3410000000</v>
      </c>
      <c r="M130" s="5">
        <v>249000000</v>
      </c>
      <c r="N130" s="5">
        <v>525000000</v>
      </c>
      <c r="O130" s="5">
        <v>-728000000</v>
      </c>
      <c r="P130" s="5">
        <v>16000000</v>
      </c>
      <c r="Q130" s="5">
        <v>-78000000</v>
      </c>
    </row>
    <row r="131" spans="3:17" ht="15.5" x14ac:dyDescent="0.35">
      <c r="C131" t="s">
        <v>2394</v>
      </c>
      <c r="F131" s="5">
        <v>-200000000000</v>
      </c>
      <c r="I131" s="5">
        <v>-200000000000</v>
      </c>
    </row>
    <row r="132" spans="3:17" ht="15.5" x14ac:dyDescent="0.35">
      <c r="C132" t="s">
        <v>2395</v>
      </c>
      <c r="D132" s="5">
        <v>-395704000000</v>
      </c>
      <c r="E132" s="5">
        <v>48601000000</v>
      </c>
      <c r="F132" s="5">
        <v>-544154000000</v>
      </c>
      <c r="G132" s="5">
        <v>166436000000</v>
      </c>
      <c r="I132" s="5">
        <v>-432718000000</v>
      </c>
      <c r="J132" s="5">
        <v>-510898000000</v>
      </c>
      <c r="K132" s="5">
        <v>40606000000</v>
      </c>
      <c r="L132" s="5">
        <v>-50003000000</v>
      </c>
      <c r="M132" s="5">
        <v>-1957000000</v>
      </c>
      <c r="N132" s="5">
        <v>20814000000</v>
      </c>
      <c r="O132" s="5">
        <v>-29129000000</v>
      </c>
    </row>
    <row r="133" spans="3:17" ht="15.5" x14ac:dyDescent="0.35">
      <c r="C133" t="s">
        <v>932</v>
      </c>
      <c r="D133" s="5">
        <v>-56276000000</v>
      </c>
      <c r="E133" s="5">
        <v>12594000000</v>
      </c>
      <c r="F133" s="5">
        <v>-47839000000</v>
      </c>
      <c r="G133" s="5">
        <v>-7145000000</v>
      </c>
      <c r="I133" s="5">
        <v>-34082000000</v>
      </c>
      <c r="J133" s="5">
        <v>-22099000000</v>
      </c>
      <c r="K133" s="5">
        <v>-25560000000</v>
      </c>
      <c r="L133" s="5">
        <v>-78360000000</v>
      </c>
      <c r="M133" s="5">
        <v>-88924000000</v>
      </c>
      <c r="N133" s="5">
        <v>21382000000</v>
      </c>
      <c r="O133" s="5">
        <v>-8761000000</v>
      </c>
      <c r="P133" s="5">
        <v>-23006000000</v>
      </c>
      <c r="Q133" s="5">
        <v>184825000000</v>
      </c>
    </row>
    <row r="134" spans="3:17" ht="15.5" x14ac:dyDescent="0.35">
      <c r="C134" t="s">
        <v>2396</v>
      </c>
      <c r="D134" s="5">
        <v>85079000000</v>
      </c>
      <c r="E134" s="5">
        <v>91605000000</v>
      </c>
      <c r="F134" s="5">
        <v>103195000000</v>
      </c>
      <c r="G134" s="5">
        <v>32285000000</v>
      </c>
      <c r="I134" s="5">
        <v>154202000000</v>
      </c>
      <c r="J134" s="5">
        <v>-150896000000</v>
      </c>
      <c r="K134" s="5">
        <v>-4452000000</v>
      </c>
      <c r="L134" s="5">
        <v>146036000000</v>
      </c>
      <c r="M134" s="5">
        <v>167838000000</v>
      </c>
      <c r="N134" s="5">
        <v>-7900000000</v>
      </c>
      <c r="O134" s="5">
        <v>293500000000</v>
      </c>
      <c r="P134" s="5">
        <v>306507000000</v>
      </c>
      <c r="Q134" s="5">
        <v>247971000000</v>
      </c>
    </row>
    <row r="135" spans="3:17" ht="15.5" x14ac:dyDescent="0.35">
      <c r="C135" t="s">
        <v>2397</v>
      </c>
    </row>
    <row r="136" spans="3:17" ht="15.5" x14ac:dyDescent="0.35">
      <c r="C136" t="s">
        <v>2398</v>
      </c>
      <c r="D136" s="5">
        <v>5422000000</v>
      </c>
      <c r="E136" s="5">
        <v>11202000000</v>
      </c>
      <c r="F136" s="5">
        <v>2740000000</v>
      </c>
      <c r="G136" s="5">
        <v>-4871000000</v>
      </c>
      <c r="I136" s="5">
        <v>-6804000000</v>
      </c>
      <c r="J136" s="5">
        <v>-6382000000</v>
      </c>
      <c r="K136" s="5">
        <v>-9083000000</v>
      </c>
      <c r="L136" s="5">
        <v>15206000000</v>
      </c>
      <c r="M136" s="5">
        <v>-24283000000</v>
      </c>
      <c r="N136" s="5">
        <v>37882000000</v>
      </c>
      <c r="O136" s="5">
        <v>6425000000</v>
      </c>
      <c r="P136" s="5">
        <v>-17207000000</v>
      </c>
      <c r="Q136" s="5">
        <v>-57010000000</v>
      </c>
    </row>
    <row r="137" spans="3:17" ht="15.5" x14ac:dyDescent="0.35">
      <c r="C137" t="s">
        <v>885</v>
      </c>
      <c r="D137" s="5">
        <v>47408000000</v>
      </c>
      <c r="E137" s="5">
        <v>52793000000</v>
      </c>
      <c r="F137" s="5">
        <v>82184000000</v>
      </c>
      <c r="G137" s="5">
        <v>41768000000</v>
      </c>
      <c r="I137" s="5">
        <v>154505000000</v>
      </c>
      <c r="J137" s="5">
        <v>-96916000000</v>
      </c>
      <c r="K137" s="5">
        <v>16729000000</v>
      </c>
      <c r="L137" s="5">
        <v>137711000000</v>
      </c>
      <c r="M137" s="5">
        <v>210442000000</v>
      </c>
      <c r="N137" s="5">
        <v>-38770000000</v>
      </c>
      <c r="O137" s="5">
        <v>276631000000</v>
      </c>
      <c r="P137" s="5">
        <v>321424000000</v>
      </c>
      <c r="Q137" s="5">
        <v>304981000000</v>
      </c>
    </row>
    <row r="138" spans="3:17" ht="15.5" x14ac:dyDescent="0.35">
      <c r="C138" t="s">
        <v>96</v>
      </c>
      <c r="L138" s="5">
        <v>2802000000</v>
      </c>
    </row>
    <row r="139" spans="3:17" ht="15.5" x14ac:dyDescent="0.35">
      <c r="C139" t="s">
        <v>1750</v>
      </c>
      <c r="D139" s="5">
        <v>32249000000</v>
      </c>
      <c r="E139" s="5">
        <v>27610000000</v>
      </c>
      <c r="F139" s="5">
        <v>18271000000</v>
      </c>
      <c r="G139" s="5">
        <v>-4612000000</v>
      </c>
      <c r="I139" s="5">
        <v>6501000000</v>
      </c>
      <c r="J139" s="5">
        <v>-47598000000</v>
      </c>
      <c r="K139" s="5">
        <v>-12098000000</v>
      </c>
      <c r="L139" s="5">
        <v>-9683000000</v>
      </c>
      <c r="M139" s="5">
        <v>-18321000000</v>
      </c>
      <c r="N139" s="5">
        <v>-7012000000</v>
      </c>
      <c r="O139" s="5">
        <v>10444000000</v>
      </c>
      <c r="P139" s="5">
        <v>2290000000</v>
      </c>
    </row>
    <row r="140" spans="3:17" ht="15.5" x14ac:dyDescent="0.35">
      <c r="C140" t="s">
        <v>2399</v>
      </c>
      <c r="D140" s="5">
        <v>-185918000000</v>
      </c>
      <c r="E140" s="5">
        <v>56167000000</v>
      </c>
      <c r="F140" s="5">
        <v>486851000000</v>
      </c>
      <c r="G140" s="5">
        <v>138025000000</v>
      </c>
      <c r="I140" s="5">
        <v>330399000000</v>
      </c>
      <c r="J140" s="5">
        <v>-321468000000</v>
      </c>
      <c r="K140" s="5">
        <v>77559000000</v>
      </c>
      <c r="L140" s="5">
        <v>937358000000</v>
      </c>
      <c r="M140" s="5">
        <v>982537000000</v>
      </c>
      <c r="N140" s="5">
        <v>372702000000</v>
      </c>
      <c r="O140" s="5">
        <v>1557804000000</v>
      </c>
      <c r="P140" s="5">
        <v>744812000000</v>
      </c>
      <c r="Q140" s="5">
        <v>853334000000</v>
      </c>
    </row>
    <row r="141" spans="3:17" ht="15.5" x14ac:dyDescent="0.35">
      <c r="C141" t="s">
        <v>172</v>
      </c>
      <c r="D141" s="5">
        <v>-105911000000</v>
      </c>
      <c r="F141" s="5">
        <v>-304296000000</v>
      </c>
      <c r="I141" s="5">
        <v>-770074000000</v>
      </c>
      <c r="J141" s="5">
        <v>-340397000000</v>
      </c>
      <c r="K141" s="5">
        <v>-812535000000</v>
      </c>
      <c r="L141" s="5">
        <v>-375626000000</v>
      </c>
      <c r="M141" s="5">
        <v>-454153000000</v>
      </c>
      <c r="N141" s="5">
        <v>-187639000000</v>
      </c>
      <c r="O141" s="5">
        <v>-9763000000</v>
      </c>
      <c r="P141" s="5">
        <v>735021000000</v>
      </c>
    </row>
    <row r="142" spans="3:17" ht="15.5" x14ac:dyDescent="0.35">
      <c r="C142" t="s">
        <v>173</v>
      </c>
      <c r="D142" s="5">
        <v>-32955000000</v>
      </c>
      <c r="E142" s="5">
        <v>-1376884000000</v>
      </c>
      <c r="F142" s="5">
        <v>-828563000000</v>
      </c>
      <c r="G142" s="5">
        <v>335240000000</v>
      </c>
      <c r="I142" s="5">
        <v>-986092000000</v>
      </c>
      <c r="J142" s="5">
        <v>-2121473000000</v>
      </c>
      <c r="K142" s="5">
        <v>-849851000000</v>
      </c>
      <c r="L142" s="5">
        <v>-852640000000</v>
      </c>
      <c r="M142" s="5">
        <v>-2421643000000</v>
      </c>
      <c r="N142" s="5">
        <v>-702497000000</v>
      </c>
      <c r="O142" s="5">
        <v>-1488581000000</v>
      </c>
      <c r="P142" s="5">
        <v>-402683000000</v>
      </c>
      <c r="Q142" s="5">
        <v>-150913000000</v>
      </c>
    </row>
    <row r="143" spans="3:17" ht="15.5" x14ac:dyDescent="0.35">
      <c r="C143" t="s">
        <v>335</v>
      </c>
      <c r="D143" s="5">
        <v>12000000</v>
      </c>
      <c r="E143" s="5">
        <v>1644000000</v>
      </c>
      <c r="F143" s="5">
        <v>1032000000</v>
      </c>
      <c r="G143" s="5">
        <v>1655000000</v>
      </c>
      <c r="I143" s="5">
        <v>5077000000</v>
      </c>
      <c r="J143" s="5">
        <v>4360000000</v>
      </c>
      <c r="K143" s="5">
        <v>2394000000</v>
      </c>
      <c r="L143" s="5">
        <v>3346000000</v>
      </c>
      <c r="M143" s="5">
        <v>3120000000</v>
      </c>
      <c r="N143" s="5">
        <v>5934000000</v>
      </c>
      <c r="O143" s="5">
        <v>2162000000</v>
      </c>
      <c r="P143" s="5">
        <v>3041000000</v>
      </c>
      <c r="Q143" s="5">
        <v>2433000000</v>
      </c>
    </row>
    <row r="144" spans="3:17" ht="15.5" x14ac:dyDescent="0.35">
      <c r="C144" t="s">
        <v>175</v>
      </c>
      <c r="D144" s="5">
        <v>-28601000000</v>
      </c>
      <c r="E144" s="5">
        <v>-33362000000</v>
      </c>
      <c r="F144" s="5">
        <v>-36346000000</v>
      </c>
      <c r="G144" s="5">
        <v>-33293000000</v>
      </c>
      <c r="I144" s="5">
        <v>-89653000000</v>
      </c>
      <c r="J144" s="5">
        <v>-81062000000</v>
      </c>
      <c r="K144" s="5">
        <v>-110068000000</v>
      </c>
      <c r="L144" s="5">
        <v>-95635000000</v>
      </c>
      <c r="M144" s="5">
        <v>-120466000000</v>
      </c>
      <c r="N144" s="5">
        <v>-67449000000</v>
      </c>
      <c r="O144" s="5">
        <v>-119488000000</v>
      </c>
      <c r="P144" s="5">
        <v>-81490000000</v>
      </c>
      <c r="Q144" s="5">
        <v>-100628000000</v>
      </c>
    </row>
    <row r="145" spans="3:17" ht="15.5" x14ac:dyDescent="0.35">
      <c r="C145" t="s">
        <v>419</v>
      </c>
      <c r="D145" s="5">
        <v>-26345000000</v>
      </c>
      <c r="E145" s="5">
        <v>-10766000000</v>
      </c>
      <c r="F145" s="5">
        <v>-8598000000</v>
      </c>
      <c r="G145" s="5">
        <v>-9186000000</v>
      </c>
      <c r="I145" s="5">
        <v>-37653000000</v>
      </c>
      <c r="J145" s="5">
        <v>-62244000000</v>
      </c>
      <c r="K145" s="5">
        <v>-100053000000</v>
      </c>
      <c r="L145" s="5">
        <v>-82445000000</v>
      </c>
      <c r="M145" s="5">
        <v>-58528000000</v>
      </c>
      <c r="N145" s="5">
        <v>-63415000000</v>
      </c>
      <c r="O145" s="5">
        <v>-41542000000</v>
      </c>
      <c r="P145" s="5">
        <v>-23065000000</v>
      </c>
      <c r="Q145" s="5">
        <v>-13846000000</v>
      </c>
    </row>
    <row r="146" spans="3:17" ht="15.5" x14ac:dyDescent="0.35">
      <c r="C146" t="s">
        <v>673</v>
      </c>
    </row>
    <row r="147" spans="3:17" ht="15.5" x14ac:dyDescent="0.35">
      <c r="C147" t="s">
        <v>2400</v>
      </c>
      <c r="D147" s="5">
        <v>21979000000</v>
      </c>
      <c r="E147" s="5">
        <v>-1334400000000</v>
      </c>
      <c r="F147" s="5">
        <v>-784651000000</v>
      </c>
      <c r="G147" s="5">
        <v>376064000000</v>
      </c>
      <c r="I147" s="5">
        <v>-863863000000</v>
      </c>
      <c r="J147" s="5">
        <v>-1982527000000</v>
      </c>
      <c r="K147" s="5">
        <v>-642124000000</v>
      </c>
      <c r="L147" s="5">
        <v>-677906000000</v>
      </c>
      <c r="M147" s="5">
        <v>-2245769000000</v>
      </c>
      <c r="N147" s="5">
        <v>-577567000000</v>
      </c>
      <c r="O147" s="5">
        <v>-1329713000000</v>
      </c>
      <c r="P147" s="5">
        <v>-301169000000</v>
      </c>
      <c r="Q147" s="5">
        <v>-38872000000</v>
      </c>
    </row>
    <row r="148" spans="3:17" ht="15.5" x14ac:dyDescent="0.35">
      <c r="C148" t="s">
        <v>189</v>
      </c>
      <c r="D148" s="5">
        <v>-105911000000</v>
      </c>
      <c r="F148" s="5">
        <v>-304296000000</v>
      </c>
      <c r="I148" s="5">
        <v>-770074000000</v>
      </c>
      <c r="J148" s="5">
        <v>-340397000000</v>
      </c>
      <c r="K148" s="5">
        <v>-812535000000</v>
      </c>
      <c r="L148" s="5">
        <v>-375626000000</v>
      </c>
      <c r="M148" s="5">
        <v>-454153000000</v>
      </c>
      <c r="N148" s="5">
        <v>-187639000000</v>
      </c>
      <c r="O148" s="5">
        <v>-9763000000</v>
      </c>
      <c r="P148" s="5">
        <v>735021000000</v>
      </c>
    </row>
    <row r="149" spans="3:17" ht="15.5" x14ac:dyDescent="0.35">
      <c r="C149" t="s">
        <v>2401</v>
      </c>
      <c r="P149" s="5">
        <v>751111000000</v>
      </c>
    </row>
    <row r="150" spans="3:17" ht="15.5" x14ac:dyDescent="0.35">
      <c r="C150" t="s">
        <v>211</v>
      </c>
      <c r="P150" s="5">
        <v>-16090000000</v>
      </c>
    </row>
    <row r="151" spans="3:17" ht="15.5" x14ac:dyDescent="0.35">
      <c r="C151" t="s">
        <v>530</v>
      </c>
      <c r="L151" s="5">
        <v>100000000000</v>
      </c>
    </row>
    <row r="152" spans="3:17" ht="15.5" x14ac:dyDescent="0.35">
      <c r="C152" t="s">
        <v>592</v>
      </c>
      <c r="K152" s="5">
        <v>-100000000000</v>
      </c>
    </row>
    <row r="153" spans="3:17" ht="15.5" x14ac:dyDescent="0.35">
      <c r="C153" t="s">
        <v>572</v>
      </c>
      <c r="O153" s="5">
        <v>-9763000000</v>
      </c>
    </row>
    <row r="154" spans="3:17" ht="15.5" x14ac:dyDescent="0.35">
      <c r="C154" t="s">
        <v>2402</v>
      </c>
    </row>
    <row r="155" spans="3:17" ht="15.5" x14ac:dyDescent="0.35">
      <c r="C155" t="s">
        <v>1759</v>
      </c>
      <c r="D155" s="5">
        <v>250000000000</v>
      </c>
      <c r="I155" s="5">
        <v>-200000000000</v>
      </c>
      <c r="J155" s="5">
        <v>200000000000</v>
      </c>
      <c r="M155" s="5">
        <v>-200000000000</v>
      </c>
      <c r="N155" s="5">
        <v>200000000000</v>
      </c>
    </row>
    <row r="156" spans="3:17" ht="15.5" x14ac:dyDescent="0.35">
      <c r="C156" t="s">
        <v>1512</v>
      </c>
      <c r="N156" s="5">
        <v>-41085000000</v>
      </c>
    </row>
    <row r="157" spans="3:17" ht="15.5" x14ac:dyDescent="0.35">
      <c r="C157" t="s">
        <v>210</v>
      </c>
      <c r="D157" s="5">
        <v>-345216000000</v>
      </c>
      <c r="F157" s="5">
        <v>-296086000000</v>
      </c>
      <c r="I157" s="5">
        <v>-555690000000</v>
      </c>
      <c r="J157" s="5">
        <v>-525231000000</v>
      </c>
      <c r="K157" s="5">
        <v>-681151000000</v>
      </c>
      <c r="L157" s="5">
        <v>-451453000000</v>
      </c>
      <c r="M157" s="5">
        <v>-242115000000</v>
      </c>
      <c r="N157" s="5">
        <v>-328337000000</v>
      </c>
    </row>
    <row r="158" spans="3:17" ht="15.5" x14ac:dyDescent="0.35">
      <c r="C158" t="s">
        <v>2403</v>
      </c>
      <c r="D158" s="5">
        <v>-10695000000</v>
      </c>
      <c r="F158" s="5">
        <v>-8210000000</v>
      </c>
      <c r="I158" s="5">
        <v>-14384000000</v>
      </c>
      <c r="J158" s="5">
        <v>-15166000000</v>
      </c>
      <c r="K158" s="5">
        <v>-31384000000</v>
      </c>
      <c r="L158" s="5">
        <v>-24173000000</v>
      </c>
      <c r="M158" s="5">
        <v>-12038000000</v>
      </c>
      <c r="N158" s="5">
        <v>-18217000000</v>
      </c>
    </row>
    <row r="159" spans="3:17" ht="15.5" x14ac:dyDescent="0.35">
      <c r="C159" t="s">
        <v>226</v>
      </c>
      <c r="D159" s="5">
        <v>-267736000000</v>
      </c>
      <c r="E159" s="5">
        <v>-1355746000000</v>
      </c>
      <c r="F159" s="5">
        <v>-760419000000</v>
      </c>
      <c r="G159" s="5">
        <v>1389275000000</v>
      </c>
      <c r="I159" s="5">
        <v>31805000000</v>
      </c>
      <c r="J159" s="5">
        <v>-616330000000</v>
      </c>
      <c r="K159" s="5">
        <v>116724000000</v>
      </c>
      <c r="L159" s="5">
        <v>877793000000</v>
      </c>
      <c r="M159" s="5">
        <v>1065893000000</v>
      </c>
      <c r="N159" s="5">
        <v>220889000000</v>
      </c>
      <c r="O159" s="5">
        <v>-973891000000</v>
      </c>
      <c r="P159" s="5">
        <v>1009055000000</v>
      </c>
      <c r="Q159" s="5">
        <v>219823000000</v>
      </c>
    </row>
    <row r="160" spans="3:17" ht="15.5" x14ac:dyDescent="0.35">
      <c r="C160" t="s">
        <v>227</v>
      </c>
      <c r="E160" s="5">
        <v>3676190000000</v>
      </c>
      <c r="I160" s="5">
        <v>3644385000000</v>
      </c>
      <c r="J160" s="5">
        <v>4260715000000</v>
      </c>
      <c r="K160" s="5">
        <v>4143991000000</v>
      </c>
      <c r="L160" s="5">
        <v>3266198000000</v>
      </c>
      <c r="M160" s="5">
        <v>2200305000000</v>
      </c>
      <c r="N160" s="5">
        <v>1979416000000</v>
      </c>
      <c r="O160" s="5">
        <v>2953307000000</v>
      </c>
      <c r="P160" s="5">
        <v>1944252000000</v>
      </c>
      <c r="Q160" s="5">
        <v>1724429000000</v>
      </c>
    </row>
    <row r="161" spans="2:17" ht="15.5" x14ac:dyDescent="0.35">
      <c r="C161" t="s">
        <v>225</v>
      </c>
    </row>
    <row r="162" spans="2:17" ht="15.5" x14ac:dyDescent="0.35">
      <c r="C162" t="s">
        <v>229</v>
      </c>
      <c r="D162" s="5">
        <v>-267736000000</v>
      </c>
      <c r="E162" s="5">
        <v>2320444000000</v>
      </c>
      <c r="F162" s="5">
        <v>-760419000000</v>
      </c>
      <c r="G162" s="5">
        <v>1389275000000</v>
      </c>
      <c r="I162" s="5">
        <v>3676190000000</v>
      </c>
      <c r="J162" s="5">
        <v>3644385000000</v>
      </c>
      <c r="K162" s="5">
        <v>4260715000000</v>
      </c>
      <c r="L162" s="5">
        <v>4143991000000</v>
      </c>
      <c r="M162" s="5">
        <v>3266198000000</v>
      </c>
      <c r="N162" s="5">
        <v>2200305000000</v>
      </c>
      <c r="O162" s="5">
        <v>1979416000000</v>
      </c>
      <c r="P162" s="5">
        <v>2953307000000</v>
      </c>
      <c r="Q162" s="5">
        <v>1944252000000</v>
      </c>
    </row>
    <row r="164" spans="2:17" ht="15.5" x14ac:dyDescent="0.35">
      <c r="B164" t="s">
        <v>230</v>
      </c>
      <c r="C164" t="s">
        <v>12</v>
      </c>
      <c r="D164" s="5">
        <v>7700000000</v>
      </c>
      <c r="E164" s="5">
        <v>7700000000</v>
      </c>
      <c r="F164" s="5">
        <v>7700000000</v>
      </c>
      <c r="G164" s="5">
        <v>7700000000</v>
      </c>
      <c r="I164" s="5">
        <v>7700000000</v>
      </c>
      <c r="J164" s="5">
        <v>7700000000</v>
      </c>
      <c r="K164" s="5">
        <v>7700000000</v>
      </c>
      <c r="L164" s="5">
        <v>7700000000</v>
      </c>
      <c r="M164" s="5">
        <v>7700000000</v>
      </c>
      <c r="N164" s="5">
        <v>7700000000</v>
      </c>
      <c r="O164" s="5">
        <v>7700000000</v>
      </c>
      <c r="P164" s="5">
        <v>7700000000</v>
      </c>
      <c r="Q164" s="5">
        <v>6930000000</v>
      </c>
    </row>
    <row r="165" spans="2:17" ht="15.5" x14ac:dyDescent="0.35">
      <c r="C165" t="s">
        <v>231</v>
      </c>
      <c r="D165" s="6">
        <v>43.62</v>
      </c>
      <c r="E165" s="6">
        <v>41.46</v>
      </c>
      <c r="F165" s="6">
        <v>33.17</v>
      </c>
      <c r="G165" s="6">
        <v>39.18</v>
      </c>
    </row>
    <row r="166" spans="2:17" ht="15.5" x14ac:dyDescent="0.35">
      <c r="C166" t="s">
        <v>232</v>
      </c>
      <c r="D166" s="6">
        <v>22.47</v>
      </c>
      <c r="E166" s="6">
        <v>25.69</v>
      </c>
      <c r="F166" s="6">
        <v>36.33</v>
      </c>
      <c r="G166" s="6">
        <v>34.46</v>
      </c>
    </row>
    <row r="167" spans="2:17" ht="15.5" x14ac:dyDescent="0.35">
      <c r="C167" t="s">
        <v>67</v>
      </c>
      <c r="D167" s="6">
        <v>5.83</v>
      </c>
      <c r="E167" s="6">
        <v>6.58</v>
      </c>
      <c r="F167" s="6">
        <v>7.17</v>
      </c>
      <c r="G167" s="6">
        <v>7.88</v>
      </c>
    </row>
    <row r="168" spans="2:17" ht="15.5" x14ac:dyDescent="0.35">
      <c r="C168" t="s">
        <v>233</v>
      </c>
      <c r="D168" s="5">
        <v>490950000000</v>
      </c>
      <c r="E168" s="5">
        <v>467440000000</v>
      </c>
      <c r="F168" s="5">
        <v>462500000000</v>
      </c>
      <c r="G168" s="5">
        <v>453570000000</v>
      </c>
    </row>
    <row r="169" spans="2:17" ht="15.5" x14ac:dyDescent="0.35">
      <c r="C169" t="s">
        <v>234</v>
      </c>
      <c r="D169" s="6">
        <v>1.44E-2</v>
      </c>
      <c r="E169" s="6">
        <v>1.38E-2</v>
      </c>
      <c r="F169" s="6">
        <v>1.1200000000000002E-2</v>
      </c>
      <c r="G169" s="6">
        <v>1.3600000000000001E-2</v>
      </c>
    </row>
    <row r="170" spans="2:17" ht="15.5" x14ac:dyDescent="0.35">
      <c r="C170" t="s">
        <v>235</v>
      </c>
      <c r="D170" s="6">
        <v>3.2799999999999996E-2</v>
      </c>
      <c r="E170" s="6">
        <v>3.1099999999999999E-2</v>
      </c>
      <c r="F170" s="6">
        <v>2.5699999999999997E-2</v>
      </c>
      <c r="G170" s="6">
        <v>3.0200000000000001E-2</v>
      </c>
    </row>
    <row r="171" spans="2:17" ht="15.5" x14ac:dyDescent="0.35">
      <c r="C171" t="s">
        <v>236</v>
      </c>
      <c r="D171" s="6">
        <v>1.8500000000000003E-2</v>
      </c>
      <c r="E171" s="6">
        <v>1.77E-2</v>
      </c>
      <c r="F171" s="6">
        <v>1.78E-2</v>
      </c>
      <c r="G171" s="6">
        <v>1.8100000000000002E-2</v>
      </c>
    </row>
    <row r="172" spans="2:17" ht="15.5" x14ac:dyDescent="0.35">
      <c r="C172" t="s">
        <v>237</v>
      </c>
    </row>
    <row r="173" spans="2:17" ht="15.5" x14ac:dyDescent="0.35">
      <c r="C173" t="s">
        <v>443</v>
      </c>
      <c r="D173" s="5">
        <v>10261000000000</v>
      </c>
      <c r="E173" s="5">
        <v>10281000000000</v>
      </c>
      <c r="F173" s="5">
        <v>9962000000000</v>
      </c>
      <c r="G173" s="5">
        <v>9997000000000</v>
      </c>
    </row>
    <row r="174" spans="2:17" ht="15.5" x14ac:dyDescent="0.35">
      <c r="C174" t="s">
        <v>238</v>
      </c>
      <c r="D174" s="6">
        <v>0.74</v>
      </c>
      <c r="E174" s="6">
        <v>0.8</v>
      </c>
      <c r="F174" s="6">
        <v>0.93</v>
      </c>
      <c r="G174" s="6">
        <v>1.04</v>
      </c>
    </row>
    <row r="175" spans="2:17" ht="15.5" x14ac:dyDescent="0.35">
      <c r="C175" t="s">
        <v>239</v>
      </c>
      <c r="D175" s="6">
        <v>1331.62</v>
      </c>
      <c r="E175" s="6">
        <v>1334.2</v>
      </c>
      <c r="F175" s="6">
        <v>1292.76</v>
      </c>
      <c r="G175" s="6">
        <v>1297.3</v>
      </c>
    </row>
    <row r="176" spans="2:17" ht="15.5" x14ac:dyDescent="0.35">
      <c r="C176" t="s">
        <v>240</v>
      </c>
      <c r="D176" s="6">
        <v>0.75</v>
      </c>
      <c r="E176" s="6">
        <v>0.81</v>
      </c>
      <c r="F176" s="6">
        <v>0.95</v>
      </c>
      <c r="G176" s="6">
        <v>1.06</v>
      </c>
    </row>
    <row r="177" spans="3:17" ht="15.5" x14ac:dyDescent="0.35">
      <c r="C177" t="s">
        <v>241</v>
      </c>
      <c r="D177" s="6">
        <v>1307.17</v>
      </c>
      <c r="E177" s="6">
        <v>1310.99</v>
      </c>
      <c r="F177" s="6">
        <v>1268.81</v>
      </c>
      <c r="G177" s="6">
        <v>1271.83</v>
      </c>
    </row>
    <row r="178" spans="3:17" ht="15.5" x14ac:dyDescent="0.35">
      <c r="C178" t="s">
        <v>242</v>
      </c>
    </row>
    <row r="179" spans="3:17" ht="15.5" x14ac:dyDescent="0.35">
      <c r="C179" t="s">
        <v>243</v>
      </c>
    </row>
    <row r="180" spans="3:17" ht="15.5" x14ac:dyDescent="0.35">
      <c r="C180" t="s">
        <v>306</v>
      </c>
      <c r="D180" s="5">
        <v>10258000000000</v>
      </c>
      <c r="E180" s="5">
        <v>10278000000000</v>
      </c>
      <c r="F180" s="5">
        <v>9959000000000</v>
      </c>
      <c r="G180" s="5">
        <v>9994000000000</v>
      </c>
    </row>
    <row r="181" spans="3:17" ht="15.5" x14ac:dyDescent="0.35">
      <c r="C181" t="s">
        <v>24</v>
      </c>
    </row>
    <row r="182" spans="3:17" ht="15.5" x14ac:dyDescent="0.35">
      <c r="C182" t="s">
        <v>21</v>
      </c>
    </row>
    <row r="183" spans="3:17" ht="15.5" x14ac:dyDescent="0.35">
      <c r="C183" t="s">
        <v>245</v>
      </c>
    </row>
    <row r="184" spans="3:17" ht="15.5" x14ac:dyDescent="0.35">
      <c r="C184" t="s">
        <v>246</v>
      </c>
      <c r="D184" s="5">
        <v>-129000000000</v>
      </c>
      <c r="E184" s="5">
        <v>21000000000</v>
      </c>
      <c r="F184" s="5">
        <v>372000000000</v>
      </c>
      <c r="G184" s="5">
        <v>1054000000000</v>
      </c>
    </row>
    <row r="185" spans="3:17" ht="15.5" x14ac:dyDescent="0.35">
      <c r="C185" t="s">
        <v>247</v>
      </c>
      <c r="D185" s="5">
        <v>-55000000000</v>
      </c>
      <c r="E185" s="5">
        <v>-44000000000</v>
      </c>
      <c r="F185" s="5">
        <v>-45000000000</v>
      </c>
      <c r="G185" s="5">
        <v>-42000000000</v>
      </c>
    </row>
    <row r="186" spans="3:17" ht="15.5" x14ac:dyDescent="0.35">
      <c r="C186" t="s">
        <v>13</v>
      </c>
      <c r="D186" s="5">
        <v>-184000000000</v>
      </c>
      <c r="E186" s="5">
        <v>-23000000000</v>
      </c>
      <c r="F186" s="5">
        <v>327000000000</v>
      </c>
      <c r="G186" s="5">
        <v>1012000000000</v>
      </c>
    </row>
    <row r="187" spans="3:17" ht="15.5" x14ac:dyDescent="0.35">
      <c r="C187" t="s">
        <v>16</v>
      </c>
      <c r="D187" s="6">
        <v>-23.86</v>
      </c>
      <c r="E187" s="6">
        <v>-2.98</v>
      </c>
      <c r="F187" s="6">
        <v>42.51</v>
      </c>
      <c r="G187" s="6">
        <v>131.31</v>
      </c>
    </row>
    <row r="188" spans="3:17" ht="15.5" x14ac:dyDescent="0.35">
      <c r="C188" t="s">
        <v>52</v>
      </c>
      <c r="I188" s="6">
        <v>155.93</v>
      </c>
      <c r="J188" s="6">
        <v>137.76</v>
      </c>
      <c r="K188" s="6">
        <v>140.26</v>
      </c>
      <c r="L188" s="5">
        <v>231</v>
      </c>
      <c r="M188" s="6">
        <v>190.17</v>
      </c>
      <c r="N188" s="6">
        <v>110.94</v>
      </c>
      <c r="O188" s="6">
        <v>181.68</v>
      </c>
      <c r="P188" s="6">
        <v>125.3</v>
      </c>
      <c r="Q188" s="6">
        <v>96.66</v>
      </c>
    </row>
    <row r="189" spans="3:17" ht="15.5" x14ac:dyDescent="0.35">
      <c r="C189" t="s">
        <v>66</v>
      </c>
      <c r="I189" s="6">
        <v>7.73</v>
      </c>
      <c r="J189" s="6">
        <v>6.71</v>
      </c>
      <c r="K189" s="6">
        <v>12.05</v>
      </c>
      <c r="L189" s="6">
        <v>12.08</v>
      </c>
      <c r="M189" s="6">
        <v>18.829999999999998</v>
      </c>
      <c r="N189" s="6">
        <v>33.799999999999997</v>
      </c>
      <c r="O189" s="6">
        <v>23.39</v>
      </c>
      <c r="P189" s="6">
        <v>14.33</v>
      </c>
      <c r="Q189" s="5">
        <v>0</v>
      </c>
    </row>
    <row r="190" spans="3:17" ht="15.5" x14ac:dyDescent="0.35">
      <c r="C190" t="s">
        <v>69</v>
      </c>
      <c r="I190" s="6">
        <v>1.78</v>
      </c>
      <c r="J190" s="6">
        <v>1.32</v>
      </c>
      <c r="K190" s="6">
        <v>2.27</v>
      </c>
      <c r="L190" s="5">
        <v>4</v>
      </c>
      <c r="M190" s="6">
        <v>5.9</v>
      </c>
      <c r="N190" s="6">
        <v>7.16</v>
      </c>
      <c r="O190" s="6">
        <v>7.35</v>
      </c>
      <c r="P190" s="6">
        <v>4.01</v>
      </c>
      <c r="Q190" s="5">
        <v>0</v>
      </c>
    </row>
    <row r="191" spans="3:17" ht="15.5" x14ac:dyDescent="0.35">
      <c r="C191" t="s">
        <v>248</v>
      </c>
      <c r="I191" s="5">
        <v>1848300000000</v>
      </c>
      <c r="J191" s="5">
        <v>1592710000000</v>
      </c>
      <c r="K191" s="5">
        <v>1595230000000</v>
      </c>
      <c r="L191" s="5">
        <v>2477390000000</v>
      </c>
      <c r="M191" s="6">
        <v>2049699999999.9998</v>
      </c>
      <c r="N191" s="5">
        <v>1119820000000</v>
      </c>
      <c r="O191" s="5">
        <v>1982010000000</v>
      </c>
      <c r="P191" s="5">
        <v>1406680000000</v>
      </c>
    </row>
    <row r="192" spans="3:17" ht="15.5" x14ac:dyDescent="0.35">
      <c r="C192" t="s">
        <v>249</v>
      </c>
      <c r="I192" s="6">
        <v>5.28E-2</v>
      </c>
      <c r="J192" s="6">
        <v>4.8799999999999996E-2</v>
      </c>
      <c r="K192" s="6">
        <v>5.04E-2</v>
      </c>
      <c r="L192" s="6">
        <v>8.4100000000000008E-2</v>
      </c>
      <c r="M192" s="6">
        <v>7.9000000000000001E-2</v>
      </c>
      <c r="N192" s="6">
        <v>5.2000000000000005E-2</v>
      </c>
      <c r="O192" s="6">
        <v>9.0999999999999998E-2</v>
      </c>
      <c r="P192" s="6">
        <v>8.0199999999999994E-2</v>
      </c>
      <c r="Q192" s="6">
        <v>7.3200000000000001E-2</v>
      </c>
    </row>
    <row r="193" spans="3:17" ht="15.5" x14ac:dyDescent="0.35">
      <c r="C193" t="s">
        <v>250</v>
      </c>
      <c r="I193" s="6">
        <v>0.1206</v>
      </c>
      <c r="J193" s="6">
        <v>0.1139</v>
      </c>
      <c r="K193" s="6">
        <v>0.1231</v>
      </c>
      <c r="L193" s="6">
        <v>0.21170000000000003</v>
      </c>
      <c r="M193" s="6">
        <v>0.20649999999999999</v>
      </c>
      <c r="N193" s="6">
        <v>0.1454</v>
      </c>
      <c r="O193" s="6">
        <v>0.25950000000000001</v>
      </c>
      <c r="P193" s="6">
        <v>0.24149999999999999</v>
      </c>
      <c r="Q193" s="6">
        <v>0.29719999999999996</v>
      </c>
    </row>
    <row r="194" spans="3:17" ht="15.5" x14ac:dyDescent="0.35">
      <c r="C194" t="s">
        <v>251</v>
      </c>
      <c r="I194" s="6">
        <v>7.2700000000000001E-2</v>
      </c>
      <c r="J194" s="6">
        <v>6.2600000000000003E-2</v>
      </c>
      <c r="K194" s="6">
        <v>6.4699999999999994E-2</v>
      </c>
      <c r="L194" s="6">
        <v>0.1149</v>
      </c>
      <c r="M194" s="6">
        <v>0.1075</v>
      </c>
      <c r="N194" s="6">
        <v>7.0400000000000004E-2</v>
      </c>
      <c r="O194" s="6">
        <v>0.13720000000000002</v>
      </c>
      <c r="P194" s="6">
        <v>0.1229</v>
      </c>
      <c r="Q194" s="6">
        <v>0.19839999999999999</v>
      </c>
    </row>
    <row r="195" spans="3:17" ht="15.5" x14ac:dyDescent="0.35">
      <c r="C195" t="s">
        <v>252</v>
      </c>
    </row>
    <row r="196" spans="3:17" ht="15.5" x14ac:dyDescent="0.35">
      <c r="C196" t="s">
        <v>63</v>
      </c>
      <c r="I196" s="6">
        <v>0.93</v>
      </c>
      <c r="J196" s="6">
        <v>0.77</v>
      </c>
      <c r="K196" s="6">
        <v>1.48</v>
      </c>
      <c r="L196" s="6">
        <v>2.56</v>
      </c>
      <c r="M196" s="6">
        <v>3.89</v>
      </c>
      <c r="N196" s="6">
        <v>4.91</v>
      </c>
      <c r="O196" s="6">
        <v>6.07</v>
      </c>
      <c r="P196" s="6">
        <v>3.46</v>
      </c>
      <c r="Q196" s="5">
        <v>0</v>
      </c>
    </row>
    <row r="197" spans="3:17" ht="15.5" x14ac:dyDescent="0.35">
      <c r="C197" t="s">
        <v>60</v>
      </c>
      <c r="I197" s="6">
        <v>1292.76</v>
      </c>
      <c r="J197" s="6">
        <v>1208.98</v>
      </c>
      <c r="K197" s="6">
        <v>1138.93</v>
      </c>
      <c r="L197" s="6">
        <v>1091.03</v>
      </c>
      <c r="M197" s="6">
        <v>920.95</v>
      </c>
      <c r="N197" s="6">
        <v>763.11</v>
      </c>
      <c r="O197" s="6">
        <v>700.09</v>
      </c>
      <c r="P197" s="6">
        <v>518.83000000000004</v>
      </c>
      <c r="Q197" s="6">
        <v>325.19</v>
      </c>
    </row>
    <row r="198" spans="3:17" ht="15.5" x14ac:dyDescent="0.35">
      <c r="C198" t="s">
        <v>253</v>
      </c>
      <c r="I198" s="6">
        <v>0.95</v>
      </c>
      <c r="J198" s="6">
        <v>0.78</v>
      </c>
      <c r="K198" s="6">
        <v>1.52</v>
      </c>
      <c r="L198" s="6">
        <v>2.61</v>
      </c>
      <c r="M198" s="6">
        <v>3.96</v>
      </c>
      <c r="N198" s="5">
        <v>5</v>
      </c>
      <c r="O198" s="6">
        <v>6.15</v>
      </c>
      <c r="P198" s="6">
        <v>3.5</v>
      </c>
      <c r="Q198" s="5">
        <v>0</v>
      </c>
    </row>
    <row r="199" spans="3:17" ht="15.5" x14ac:dyDescent="0.35">
      <c r="C199" t="s">
        <v>254</v>
      </c>
      <c r="I199" s="6">
        <v>1268.81</v>
      </c>
      <c r="J199" s="6">
        <v>1181.33</v>
      </c>
      <c r="K199" s="6">
        <v>1111.58</v>
      </c>
      <c r="L199" s="6">
        <v>1068.8800000000001</v>
      </c>
      <c r="M199" s="6">
        <v>904.14</v>
      </c>
      <c r="N199" s="6">
        <v>749.83</v>
      </c>
      <c r="O199" s="6">
        <v>691.42</v>
      </c>
      <c r="P199" s="6">
        <v>512.9</v>
      </c>
      <c r="Q199" s="6">
        <v>319.75</v>
      </c>
    </row>
    <row r="200" spans="3:17" ht="15.5" x14ac:dyDescent="0.35">
      <c r="C200" t="s">
        <v>255</v>
      </c>
    </row>
    <row r="201" spans="3:17" ht="15.5" x14ac:dyDescent="0.35">
      <c r="C201" t="s">
        <v>256</v>
      </c>
    </row>
    <row r="202" spans="3:17" ht="15.5" x14ac:dyDescent="0.35">
      <c r="C202" t="s">
        <v>26</v>
      </c>
    </row>
    <row r="203" spans="3:17" ht="15.5" x14ac:dyDescent="0.35">
      <c r="C203" t="s">
        <v>23</v>
      </c>
    </row>
    <row r="204" spans="3:17" ht="15.5" x14ac:dyDescent="0.35">
      <c r="C204" t="s">
        <v>257</v>
      </c>
    </row>
    <row r="205" spans="3:17" ht="15.5" x14ac:dyDescent="0.35">
      <c r="C205" t="s">
        <v>258</v>
      </c>
      <c r="I205" s="5">
        <v>1788000000000</v>
      </c>
      <c r="J205" s="5">
        <v>1846000000000</v>
      </c>
      <c r="K205" s="5">
        <v>1779000000000</v>
      </c>
      <c r="L205" s="5">
        <v>2106000000000</v>
      </c>
      <c r="M205" s="5">
        <v>3942000000000</v>
      </c>
      <c r="N205" s="5">
        <v>1111000000000</v>
      </c>
      <c r="O205" s="5">
        <v>524000000000</v>
      </c>
      <c r="P205" s="5">
        <v>677000000000</v>
      </c>
      <c r="Q205" s="5">
        <v>371000000000</v>
      </c>
    </row>
    <row r="206" spans="3:17" ht="15.5" x14ac:dyDescent="0.35">
      <c r="C206" t="s">
        <v>259</v>
      </c>
      <c r="I206" s="5">
        <v>-127000000000</v>
      </c>
      <c r="J206" s="5">
        <v>-143000000000</v>
      </c>
      <c r="K206" s="5">
        <v>-210000000000</v>
      </c>
      <c r="L206" s="5">
        <v>-178000000000</v>
      </c>
      <c r="M206" s="5">
        <v>-179000000000</v>
      </c>
      <c r="N206" s="5">
        <v>-131000000000</v>
      </c>
      <c r="O206" s="5">
        <v>-161000000000</v>
      </c>
      <c r="P206" s="5">
        <v>-105000000000</v>
      </c>
      <c r="Q206" s="5">
        <v>-114000000000</v>
      </c>
    </row>
    <row r="207" spans="3:17" ht="15.5" x14ac:dyDescent="0.35">
      <c r="C207" t="s">
        <v>15</v>
      </c>
      <c r="I207" s="5">
        <v>1661000000000</v>
      </c>
      <c r="J207" s="5">
        <v>1702000000000</v>
      </c>
      <c r="K207" s="5">
        <v>1569000000000</v>
      </c>
      <c r="L207" s="5">
        <v>1928000000000</v>
      </c>
      <c r="M207" s="5">
        <v>3763000000000</v>
      </c>
      <c r="N207" s="5">
        <v>980000000000</v>
      </c>
      <c r="O207" s="5">
        <v>363000000000</v>
      </c>
      <c r="P207" s="5">
        <v>572000000000</v>
      </c>
      <c r="Q207" s="5">
        <v>256000000000</v>
      </c>
    </row>
    <row r="208" spans="3:17" ht="15.5" x14ac:dyDescent="0.35">
      <c r="C208" t="s">
        <v>17</v>
      </c>
      <c r="I208" s="6">
        <v>215.57</v>
      </c>
      <c r="J208" s="6">
        <v>220.96</v>
      </c>
      <c r="K208" s="6">
        <v>203.67</v>
      </c>
      <c r="L208" s="6">
        <v>250.27</v>
      </c>
      <c r="M208" s="6">
        <v>488.43</v>
      </c>
      <c r="N208" s="6">
        <v>127.23</v>
      </c>
      <c r="O208" s="6">
        <v>47.18</v>
      </c>
      <c r="P208" s="6">
        <v>74.27</v>
      </c>
      <c r="Q208" s="6">
        <v>36.96</v>
      </c>
    </row>
    <row r="210" spans="2:17" ht="15.5" x14ac:dyDescent="0.35">
      <c r="B210" t="s">
        <v>260</v>
      </c>
      <c r="C210" t="s">
        <v>261</v>
      </c>
      <c r="D210" s="5">
        <v>356000000000</v>
      </c>
      <c r="E210" s="5">
        <v>336000000000</v>
      </c>
      <c r="F210" s="5">
        <v>319000000000</v>
      </c>
      <c r="G210" s="5">
        <v>256000000000</v>
      </c>
      <c r="H210" s="5">
        <v>1349000000000</v>
      </c>
      <c r="I210" s="5">
        <v>1201000000000</v>
      </c>
      <c r="J210" s="5">
        <v>1061000000000</v>
      </c>
      <c r="K210" s="5">
        <v>1080000000000</v>
      </c>
      <c r="L210" s="5">
        <v>1780000000000</v>
      </c>
      <c r="M210" s="5">
        <v>1465000000000</v>
      </c>
      <c r="N210" s="5">
        <v>855000000000</v>
      </c>
      <c r="O210" s="5">
        <v>1400000000000</v>
      </c>
      <c r="P210" s="5">
        <v>965000000000</v>
      </c>
      <c r="Q210" s="5">
        <v>670000000000</v>
      </c>
    </row>
    <row r="211" spans="2:17" ht="15.5" x14ac:dyDescent="0.35">
      <c r="C211" t="s">
        <v>444</v>
      </c>
      <c r="H211" s="6">
        <v>85.7</v>
      </c>
      <c r="I211" s="6">
        <v>85.7</v>
      </c>
      <c r="J211" s="6">
        <v>34.5</v>
      </c>
      <c r="K211" s="6">
        <v>70.150000000000006</v>
      </c>
      <c r="L211" s="6">
        <v>92.5</v>
      </c>
      <c r="M211" s="6">
        <v>61.75</v>
      </c>
      <c r="N211" s="5">
        <v>33</v>
      </c>
      <c r="O211" s="5">
        <v>45</v>
      </c>
    </row>
    <row r="212" spans="2:17" ht="15.5" x14ac:dyDescent="0.35">
      <c r="C212" t="s">
        <v>71</v>
      </c>
      <c r="H212" s="6">
        <v>0.4894</v>
      </c>
      <c r="I212" s="6">
        <v>0.54959999999999998</v>
      </c>
      <c r="J212" s="6">
        <v>0.25040000000000001</v>
      </c>
      <c r="K212" s="6">
        <v>0.50019999999999998</v>
      </c>
      <c r="L212" s="6">
        <v>0.40039999999999998</v>
      </c>
      <c r="M212" s="6">
        <v>0.32469999999999999</v>
      </c>
      <c r="N212" s="6">
        <v>0.29749999999999999</v>
      </c>
      <c r="O212" s="6">
        <v>0.2477</v>
      </c>
    </row>
    <row r="213" spans="2:17" ht="15.5" x14ac:dyDescent="0.35">
      <c r="C213" t="s">
        <v>445</v>
      </c>
      <c r="H213" s="6">
        <v>8.5699999999999998E-2</v>
      </c>
      <c r="I213" s="6">
        <v>8.0500000000000002E-2</v>
      </c>
      <c r="J213" s="6">
        <v>2.9900000000000003E-2</v>
      </c>
      <c r="K213" s="6">
        <v>5.1799999999999999E-2</v>
      </c>
      <c r="L213" s="6">
        <v>4.2000000000000003E-2</v>
      </c>
      <c r="M213" s="6">
        <v>1.89E-2</v>
      </c>
      <c r="N213" s="6">
        <v>9.8999999999999991E-3</v>
      </c>
      <c r="O213" s="6">
        <v>2.1499999999999998E-2</v>
      </c>
    </row>
    <row r="214" spans="2:17" ht="15.5" x14ac:dyDescent="0.35">
      <c r="C214" t="s">
        <v>51</v>
      </c>
      <c r="D214" s="6">
        <v>46.26</v>
      </c>
      <c r="E214" s="6">
        <v>43.62</v>
      </c>
      <c r="F214" s="6">
        <v>41.46</v>
      </c>
      <c r="G214" s="6">
        <v>33.17</v>
      </c>
      <c r="H214" s="6">
        <v>175.12</v>
      </c>
      <c r="I214" s="6">
        <v>155.93</v>
      </c>
      <c r="J214" s="6">
        <v>137.76</v>
      </c>
      <c r="K214" s="6">
        <v>140.26</v>
      </c>
      <c r="L214" s="5">
        <v>231</v>
      </c>
      <c r="M214" s="6">
        <v>190.17</v>
      </c>
      <c r="N214" s="6">
        <v>110.94</v>
      </c>
      <c r="O214" s="6">
        <v>181.68</v>
      </c>
      <c r="P214" s="6">
        <v>125.3</v>
      </c>
      <c r="Q214" s="6">
        <v>86.99</v>
      </c>
    </row>
    <row r="215" spans="2:17" ht="15.5" x14ac:dyDescent="0.35">
      <c r="C215" t="s">
        <v>73</v>
      </c>
      <c r="H215" s="6">
        <v>85.7</v>
      </c>
      <c r="I215" s="6">
        <v>85.7</v>
      </c>
      <c r="J215" s="6">
        <v>34.5</v>
      </c>
      <c r="K215" s="6">
        <v>70.150000000000006</v>
      </c>
      <c r="L215" s="6">
        <v>92.5</v>
      </c>
      <c r="M215" s="6">
        <v>61.75</v>
      </c>
      <c r="N215" s="5">
        <v>33</v>
      </c>
      <c r="O215" s="5">
        <v>45</v>
      </c>
    </row>
    <row r="216" spans="2:17" ht="15.5" x14ac:dyDescent="0.35">
      <c r="C216" t="s">
        <v>446</v>
      </c>
      <c r="H216" s="6">
        <v>0.4894</v>
      </c>
      <c r="I216" s="6">
        <v>0.54959999999999998</v>
      </c>
      <c r="J216" s="6">
        <v>0.25040000000000001</v>
      </c>
      <c r="K216" s="6">
        <v>0.50019999999999998</v>
      </c>
      <c r="L216" s="6">
        <v>0.40039999999999998</v>
      </c>
      <c r="M216" s="6">
        <v>0.32469999999999999</v>
      </c>
      <c r="N216" s="6">
        <v>0.29749999999999999</v>
      </c>
      <c r="O216" s="6">
        <v>0.2477</v>
      </c>
    </row>
    <row r="217" spans="2:17" ht="15.5" x14ac:dyDescent="0.35">
      <c r="C217" t="s">
        <v>447</v>
      </c>
      <c r="H217" s="6">
        <v>8.5699999999999998E-2</v>
      </c>
      <c r="I217" s="6">
        <v>8.0500000000000002E-2</v>
      </c>
      <c r="J217" s="6">
        <v>2.9900000000000003E-2</v>
      </c>
      <c r="K217" s="6">
        <v>5.1799999999999999E-2</v>
      </c>
      <c r="L217" s="6">
        <v>4.2000000000000003E-2</v>
      </c>
      <c r="M217" s="6">
        <v>1.89E-2</v>
      </c>
      <c r="N217" s="6">
        <v>9.8999999999999991E-3</v>
      </c>
      <c r="O217" s="6">
        <v>2.1499999999999998E-2</v>
      </c>
    </row>
    <row r="218" spans="2:17" ht="15.5" x14ac:dyDescent="0.35">
      <c r="C218" t="s">
        <v>262</v>
      </c>
      <c r="D218" s="5">
        <v>1294000000000</v>
      </c>
      <c r="E218" s="5">
        <v>1247000000000</v>
      </c>
      <c r="F218" s="5">
        <v>1295000000000</v>
      </c>
      <c r="G218" s="5">
        <v>1320000000000</v>
      </c>
      <c r="H218" s="5">
        <v>5083000000000</v>
      </c>
      <c r="I218" s="5">
        <v>5219000000000</v>
      </c>
      <c r="J218" s="5">
        <v>5398000000000</v>
      </c>
      <c r="K218" s="5">
        <v>5746000000000</v>
      </c>
      <c r="L218" s="5">
        <v>5374000000000</v>
      </c>
      <c r="M218" s="5">
        <v>4674000000000</v>
      </c>
      <c r="N218" s="5">
        <v>4037000000000</v>
      </c>
      <c r="O218" s="5">
        <v>4457000000000</v>
      </c>
      <c r="P218" s="5">
        <v>3447000000000</v>
      </c>
      <c r="Q218" s="5">
        <v>2905000000000</v>
      </c>
    </row>
    <row r="219" spans="2:17" ht="15.5" x14ac:dyDescent="0.35">
      <c r="C219" t="s">
        <v>448</v>
      </c>
      <c r="H219" s="6">
        <v>85.7</v>
      </c>
      <c r="I219" s="6">
        <v>85.7</v>
      </c>
      <c r="J219" s="6">
        <v>34.5</v>
      </c>
      <c r="K219" s="6">
        <v>70.150000000000006</v>
      </c>
      <c r="L219" s="6">
        <v>92.5</v>
      </c>
      <c r="M219" s="6">
        <v>61.75</v>
      </c>
      <c r="N219" s="5">
        <v>33</v>
      </c>
      <c r="O219" s="5">
        <v>45</v>
      </c>
    </row>
    <row r="220" spans="2:17" ht="15.5" x14ac:dyDescent="0.35">
      <c r="C220" t="s">
        <v>449</v>
      </c>
      <c r="H220" s="6">
        <v>0.4894</v>
      </c>
      <c r="I220" s="6">
        <v>0.54959999999999998</v>
      </c>
      <c r="J220" s="6">
        <v>0.25040000000000001</v>
      </c>
      <c r="K220" s="6">
        <v>0.50019999999999998</v>
      </c>
      <c r="L220" s="6">
        <v>0.40039999999999998</v>
      </c>
      <c r="M220" s="6">
        <v>0.32469999999999999</v>
      </c>
      <c r="N220" s="6">
        <v>0.29749999999999999</v>
      </c>
      <c r="O220" s="6">
        <v>0.2477</v>
      </c>
    </row>
    <row r="221" spans="2:17" ht="15.5" x14ac:dyDescent="0.35">
      <c r="C221" t="s">
        <v>450</v>
      </c>
      <c r="H221" s="6">
        <v>8.5699999999999998E-2</v>
      </c>
      <c r="I221" s="6">
        <v>8.0500000000000002E-2</v>
      </c>
      <c r="J221" s="6">
        <v>2.9900000000000003E-2</v>
      </c>
      <c r="K221" s="6">
        <v>5.1799999999999999E-2</v>
      </c>
      <c r="L221" s="6">
        <v>4.2000000000000003E-2</v>
      </c>
      <c r="M221" s="6">
        <v>1.89E-2</v>
      </c>
      <c r="N221" s="6">
        <v>9.8999999999999991E-3</v>
      </c>
      <c r="O221" s="6">
        <v>2.1499999999999998E-2</v>
      </c>
    </row>
    <row r="222" spans="2:17" ht="15.5" x14ac:dyDescent="0.35">
      <c r="C222" t="s">
        <v>344</v>
      </c>
      <c r="I222" s="6">
        <v>5.71</v>
      </c>
    </row>
    <row r="223" spans="2:17" ht="15.5" x14ac:dyDescent="0.35">
      <c r="C223" t="s">
        <v>345</v>
      </c>
      <c r="I223" s="6">
        <v>6.08</v>
      </c>
    </row>
    <row r="224" spans="2:17" ht="15.5" x14ac:dyDescent="0.35">
      <c r="C224" t="s">
        <v>831</v>
      </c>
      <c r="I224" s="6">
        <v>5.27</v>
      </c>
    </row>
    <row r="225" spans="3:9" ht="15.5" x14ac:dyDescent="0.35">
      <c r="C225" t="s">
        <v>263</v>
      </c>
      <c r="I225" s="6">
        <v>6.95</v>
      </c>
    </row>
    <row r="226" spans="3:9" ht="15.5" x14ac:dyDescent="0.35">
      <c r="C226" t="s">
        <v>346</v>
      </c>
      <c r="I226" s="6">
        <v>0.16449999999999998</v>
      </c>
    </row>
    <row r="227" spans="3:9" ht="15.5" x14ac:dyDescent="0.35">
      <c r="C227" t="s">
        <v>347</v>
      </c>
      <c r="I227" s="6">
        <v>1.49</v>
      </c>
    </row>
    <row r="228" spans="3:9" ht="15.5" x14ac:dyDescent="0.35">
      <c r="C228" t="s">
        <v>348</v>
      </c>
      <c r="I228" s="6">
        <v>0.73</v>
      </c>
    </row>
    <row r="229" spans="3:9" ht="15.5" x14ac:dyDescent="0.35">
      <c r="C229" t="s">
        <v>349</v>
      </c>
      <c r="I229" s="6">
        <v>7.74</v>
      </c>
    </row>
    <row r="230" spans="3:9" ht="15.5" x14ac:dyDescent="0.35">
      <c r="C230" t="s">
        <v>350</v>
      </c>
      <c r="I230" s="6">
        <v>7.74</v>
      </c>
    </row>
    <row r="231" spans="3:9" ht="15.5" x14ac:dyDescent="0.35">
      <c r="C231" t="s">
        <v>264</v>
      </c>
      <c r="I231" s="6">
        <v>3.85</v>
      </c>
    </row>
    <row r="232" spans="3:9" ht="15.5" x14ac:dyDescent="0.35">
      <c r="C232" t="s">
        <v>451</v>
      </c>
      <c r="I232" s="6">
        <v>0.48</v>
      </c>
    </row>
    <row r="233" spans="3:9" ht="15.5" x14ac:dyDescent="0.35">
      <c r="C233" t="s">
        <v>452</v>
      </c>
      <c r="I233" s="6">
        <v>-0.52</v>
      </c>
    </row>
    <row r="234" spans="3:9" ht="15.5" x14ac:dyDescent="0.35">
      <c r="C234" t="s">
        <v>832</v>
      </c>
      <c r="I234" s="6">
        <v>0.51</v>
      </c>
    </row>
    <row r="235" spans="3:9" ht="15.5" x14ac:dyDescent="0.35">
      <c r="C235" t="s">
        <v>352</v>
      </c>
      <c r="I235" s="6">
        <v>164.51</v>
      </c>
    </row>
    <row r="236" spans="3:9" ht="15.5" x14ac:dyDescent="0.35">
      <c r="C236" t="s">
        <v>353</v>
      </c>
      <c r="I236" s="6">
        <v>175.12</v>
      </c>
    </row>
    <row r="237" spans="3:9" ht="15.5" x14ac:dyDescent="0.35">
      <c r="C237" t="s">
        <v>354</v>
      </c>
      <c r="I237" s="6">
        <v>669.37</v>
      </c>
    </row>
    <row r="238" spans="3:9" ht="15.5" x14ac:dyDescent="0.35">
      <c r="C238" t="s">
        <v>355</v>
      </c>
      <c r="D238" s="6">
        <v>63.71</v>
      </c>
    </row>
    <row r="239" spans="3:9" ht="15.5" x14ac:dyDescent="0.35">
      <c r="C239" t="s">
        <v>356</v>
      </c>
      <c r="I239" s="6">
        <v>1377.88</v>
      </c>
    </row>
    <row r="240" spans="3:9" ht="15.5" x14ac:dyDescent="0.35">
      <c r="C240" t="s">
        <v>357</v>
      </c>
      <c r="I240" s="6">
        <v>129.15</v>
      </c>
    </row>
    <row r="241" spans="3:9" ht="15.5" x14ac:dyDescent="0.35">
      <c r="C241" t="s">
        <v>1764</v>
      </c>
      <c r="I241" s="6">
        <v>2.3599999999999999E-2</v>
      </c>
    </row>
    <row r="242" spans="3:9" ht="15.5" x14ac:dyDescent="0.35">
      <c r="C242" t="s">
        <v>1765</v>
      </c>
      <c r="I242" s="6">
        <v>3.3352999999999997</v>
      </c>
    </row>
    <row r="243" spans="3:9" ht="15.5" x14ac:dyDescent="0.35">
      <c r="C243" t="s">
        <v>1766</v>
      </c>
      <c r="I243" s="6">
        <v>0.58709999999999996</v>
      </c>
    </row>
    <row r="244" spans="3:9" ht="15.5" x14ac:dyDescent="0.35">
      <c r="C244" t="s">
        <v>1767</v>
      </c>
      <c r="I244" s="6">
        <v>0.90579999999999994</v>
      </c>
    </row>
    <row r="245" spans="3:9" ht="15.5" x14ac:dyDescent="0.35">
      <c r="C245" t="s">
        <v>267</v>
      </c>
      <c r="D245" s="6">
        <v>0.05</v>
      </c>
    </row>
    <row r="246" spans="3:9" ht="15.5" x14ac:dyDescent="0.35">
      <c r="C246" t="s">
        <v>268</v>
      </c>
      <c r="D246" s="6">
        <v>0.02</v>
      </c>
    </row>
    <row r="247" spans="3:9" ht="15.5" x14ac:dyDescent="0.35">
      <c r="C247" t="s">
        <v>269</v>
      </c>
      <c r="D247" s="6">
        <v>0.32</v>
      </c>
    </row>
    <row r="248" spans="3:9" ht="15.5" x14ac:dyDescent="0.35">
      <c r="C248" t="s">
        <v>270</v>
      </c>
      <c r="D248" s="6">
        <v>0.02</v>
      </c>
    </row>
    <row r="249" spans="3:9" ht="15.5" x14ac:dyDescent="0.35">
      <c r="C249" t="s">
        <v>271</v>
      </c>
      <c r="D249" s="6">
        <v>2.27</v>
      </c>
    </row>
    <row r="250" spans="3:9" ht="15.5" x14ac:dyDescent="0.35">
      <c r="C250" t="s">
        <v>13</v>
      </c>
      <c r="D250" s="5">
        <v>-184000000000</v>
      </c>
    </row>
    <row r="251" spans="3:9" ht="15.5" x14ac:dyDescent="0.35">
      <c r="C251" t="s">
        <v>358</v>
      </c>
      <c r="I251" s="6">
        <v>3.27</v>
      </c>
    </row>
    <row r="252" spans="3:9" ht="15.5" x14ac:dyDescent="0.35">
      <c r="C252" t="s">
        <v>273</v>
      </c>
      <c r="I252" s="6">
        <v>5.28E-2</v>
      </c>
    </row>
    <row r="253" spans="3:9" ht="15.5" x14ac:dyDescent="0.35">
      <c r="C253" t="s">
        <v>274</v>
      </c>
      <c r="I253" s="6">
        <v>0.11939999999999999</v>
      </c>
    </row>
    <row r="254" spans="3:9" ht="15.5" x14ac:dyDescent="0.35">
      <c r="C254" t="s">
        <v>275</v>
      </c>
      <c r="I254" s="6">
        <v>7.0199999999999999E-2</v>
      </c>
    </row>
    <row r="255" spans="3:9" ht="15.5" x14ac:dyDescent="0.35">
      <c r="C255" t="s">
        <v>359</v>
      </c>
      <c r="I255" s="6">
        <v>0.11900000000000001</v>
      </c>
    </row>
    <row r="256" spans="3:9" ht="15.5" x14ac:dyDescent="0.35">
      <c r="C256" t="s">
        <v>1768</v>
      </c>
      <c r="I256" s="6">
        <v>0.316</v>
      </c>
    </row>
    <row r="257" spans="3:9" ht="15.5" x14ac:dyDescent="0.35">
      <c r="C257" t="s">
        <v>1769</v>
      </c>
      <c r="I257" s="6">
        <v>0.10009999999999999</v>
      </c>
    </row>
    <row r="258" spans="3:9" ht="15.5" x14ac:dyDescent="0.35">
      <c r="C258" t="s">
        <v>281</v>
      </c>
      <c r="I258" s="6">
        <v>0.22</v>
      </c>
    </row>
    <row r="259" spans="3:9" ht="15.5" x14ac:dyDescent="0.35">
      <c r="C259" t="s">
        <v>47</v>
      </c>
      <c r="I259" s="5">
        <v>7704000000000</v>
      </c>
    </row>
    <row r="260" spans="3:9" ht="15.5" x14ac:dyDescent="0.35">
      <c r="C260" t="s">
        <v>283</v>
      </c>
      <c r="I260" s="5">
        <v>7215000000000</v>
      </c>
    </row>
    <row r="261" spans="3:9" ht="15.5" x14ac:dyDescent="0.35">
      <c r="C261" t="s">
        <v>284</v>
      </c>
      <c r="I261" s="5">
        <v>7700000000</v>
      </c>
    </row>
    <row r="262" spans="3:9" ht="15.5" x14ac:dyDescent="0.35">
      <c r="C262" t="s">
        <v>285</v>
      </c>
      <c r="I262" s="6">
        <v>0.30269999999999997</v>
      </c>
    </row>
    <row r="263" spans="3:9" ht="15.5" x14ac:dyDescent="0.35">
      <c r="C263" t="s">
        <v>1770</v>
      </c>
      <c r="I263" s="6">
        <v>0.21</v>
      </c>
    </row>
    <row r="264" spans="3:9" ht="15.5" x14ac:dyDescent="0.35">
      <c r="C264" t="s">
        <v>286</v>
      </c>
      <c r="D264" s="6">
        <v>0.90939999999999999</v>
      </c>
    </row>
    <row r="265" spans="3:9" ht="15.5" x14ac:dyDescent="0.35">
      <c r="C265" t="s">
        <v>287</v>
      </c>
      <c r="D265" s="6">
        <v>0.33270000000000005</v>
      </c>
    </row>
    <row r="266" spans="3:9" ht="15.5" x14ac:dyDescent="0.35">
      <c r="C266" t="s">
        <v>288</v>
      </c>
      <c r="D266" s="6">
        <v>0.2596</v>
      </c>
    </row>
    <row r="267" spans="3:9" ht="15.5" x14ac:dyDescent="0.35">
      <c r="C267" t="s">
        <v>453</v>
      </c>
      <c r="D267" s="6">
        <v>-9.8999999999999991E-3</v>
      </c>
    </row>
    <row r="268" spans="3:9" ht="15.5" x14ac:dyDescent="0.35">
      <c r="C268" t="s">
        <v>289</v>
      </c>
      <c r="D268" s="6">
        <v>-6.7000000000000002E-3</v>
      </c>
    </row>
    <row r="269" spans="3:9" ht="15.5" x14ac:dyDescent="0.35">
      <c r="C269" t="s">
        <v>360</v>
      </c>
      <c r="D269" s="6">
        <v>0.1807</v>
      </c>
    </row>
    <row r="270" spans="3:9" ht="15.5" x14ac:dyDescent="0.35">
      <c r="C270" t="s">
        <v>290</v>
      </c>
      <c r="I270" s="6">
        <v>46.2</v>
      </c>
    </row>
    <row r="271" spans="3:9" ht="15.5" x14ac:dyDescent="0.35">
      <c r="C271" t="s">
        <v>454</v>
      </c>
      <c r="I271" s="6">
        <v>85.7</v>
      </c>
    </row>
    <row r="272" spans="3:9" ht="15.5" x14ac:dyDescent="0.35">
      <c r="C272" t="s">
        <v>455</v>
      </c>
      <c r="I272" s="6">
        <v>0.4894</v>
      </c>
    </row>
    <row r="273" spans="3:9" ht="15.5" x14ac:dyDescent="0.35">
      <c r="C273" t="s">
        <v>456</v>
      </c>
      <c r="I273" s="6">
        <v>8.5699999999999998E-2</v>
      </c>
    </row>
    <row r="274" spans="3:9" ht="15.5" x14ac:dyDescent="0.35">
      <c r="C274" t="s">
        <v>291</v>
      </c>
      <c r="I274" t="s">
        <v>833</v>
      </c>
    </row>
    <row r="275" spans="3:9" ht="15.5" x14ac:dyDescent="0.35">
      <c r="C275" t="s">
        <v>293</v>
      </c>
      <c r="I275" s="5">
        <v>5</v>
      </c>
    </row>
    <row r="276" spans="3:9" ht="15.5" x14ac:dyDescent="0.35">
      <c r="C276" t="s">
        <v>294</v>
      </c>
      <c r="I276" s="6">
        <v>0.51</v>
      </c>
    </row>
    <row r="277" spans="3:9" ht="15.5" x14ac:dyDescent="0.35">
      <c r="C277" t="s">
        <v>295</v>
      </c>
      <c r="I277" s="6">
        <v>0.81</v>
      </c>
    </row>
    <row r="278" spans="3:9" ht="15.5" x14ac:dyDescent="0.35">
      <c r="C278" t="s">
        <v>458</v>
      </c>
      <c r="I278" s="6">
        <v>0.85</v>
      </c>
    </row>
    <row r="279" spans="3:9" ht="15.5" x14ac:dyDescent="0.35">
      <c r="C279" t="s">
        <v>296</v>
      </c>
      <c r="I279" s="6">
        <v>0.81</v>
      </c>
    </row>
    <row r="280" spans="3:9" ht="15.5" x14ac:dyDescent="0.35">
      <c r="C280" t="s">
        <v>361</v>
      </c>
      <c r="I280" s="6">
        <v>0.47</v>
      </c>
    </row>
    <row r="281" spans="3:9" ht="15.5" x14ac:dyDescent="0.35">
      <c r="C281" t="s">
        <v>297</v>
      </c>
      <c r="I281" s="6">
        <v>0.69</v>
      </c>
    </row>
    <row r="282" spans="3:9" ht="15.5" x14ac:dyDescent="0.35">
      <c r="C282" t="s">
        <v>298</v>
      </c>
      <c r="I282" s="6">
        <v>0.68</v>
      </c>
    </row>
    <row r="283" spans="3:9" ht="15.5" x14ac:dyDescent="0.35">
      <c r="C283" t="s">
        <v>299</v>
      </c>
      <c r="I283" s="5">
        <v>5157000000000</v>
      </c>
    </row>
    <row r="284" spans="3:9" ht="15.5" x14ac:dyDescent="0.35">
      <c r="C284" t="s">
        <v>300</v>
      </c>
      <c r="I284" s="5">
        <v>4682000000000</v>
      </c>
    </row>
    <row r="285" spans="3:9" ht="15.5" x14ac:dyDescent="0.35">
      <c r="C285" t="s">
        <v>301</v>
      </c>
      <c r="I285" s="5">
        <v>1874000000000</v>
      </c>
    </row>
    <row r="286" spans="3:9" ht="15.5" x14ac:dyDescent="0.35">
      <c r="C286" t="s">
        <v>302</v>
      </c>
      <c r="I286" s="5">
        <v>1267000000000</v>
      </c>
    </row>
    <row r="287" spans="3:9" ht="15.5" x14ac:dyDescent="0.35">
      <c r="C287" t="s">
        <v>303</v>
      </c>
      <c r="D287" s="5">
        <v>491000000000</v>
      </c>
    </row>
    <row r="288" spans="3:9" ht="15.5" x14ac:dyDescent="0.35">
      <c r="C288" t="s">
        <v>304</v>
      </c>
      <c r="D288" s="5">
        <v>23991000000000</v>
      </c>
    </row>
    <row r="289" spans="3:9" ht="15.5" x14ac:dyDescent="0.35">
      <c r="C289" t="s">
        <v>305</v>
      </c>
      <c r="D289" s="5">
        <v>3410000000000</v>
      </c>
    </row>
    <row r="290" spans="3:9" ht="15.5" x14ac:dyDescent="0.35">
      <c r="C290" t="s">
        <v>306</v>
      </c>
      <c r="I290" s="5">
        <v>10615000000000</v>
      </c>
    </row>
    <row r="291" spans="3:9" ht="15.5" x14ac:dyDescent="0.35">
      <c r="C291" t="s">
        <v>244</v>
      </c>
      <c r="I291" s="5">
        <v>10617000000000</v>
      </c>
    </row>
    <row r="292" spans="3:9" ht="15.5" x14ac:dyDescent="0.35">
      <c r="C292" t="s">
        <v>307</v>
      </c>
      <c r="I292" s="5">
        <v>995000000000</v>
      </c>
    </row>
    <row r="293" spans="3:9" ht="15.5" x14ac:dyDescent="0.35">
      <c r="C293" t="s">
        <v>308</v>
      </c>
      <c r="I293" s="5">
        <v>-981000000000</v>
      </c>
    </row>
    <row r="294" spans="3:9" ht="15.5" x14ac:dyDescent="0.35">
      <c r="C294" t="s">
        <v>309</v>
      </c>
      <c r="I294" s="5">
        <v>-341000000000</v>
      </c>
    </row>
    <row r="295" spans="3:9" ht="15.5" x14ac:dyDescent="0.35">
      <c r="C295" t="s">
        <v>310</v>
      </c>
      <c r="I295" s="5">
        <v>-186000000000</v>
      </c>
    </row>
    <row r="296" spans="3:9" ht="15.5" x14ac:dyDescent="0.35">
      <c r="C296" t="s">
        <v>311</v>
      </c>
      <c r="I296" s="5">
        <v>1132000000000</v>
      </c>
    </row>
  </sheetData>
  <pageMargins left="0.7" right="0.7" top="0.75" bottom="0.75" header="0.3" footer="0.3"/>
  <ignoredErrors>
    <ignoredError sqref="A1:Q297" numberStoredAsText="1"/>
  </ignoredError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Q31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2404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2405</v>
      </c>
      <c r="D2" s="2" vm="359">
        <f ca="1">IFERROR(_xlfn.STOCKHISTORY("XIDX:" &amp; $C$1, D3, , 0, 0, 1), "Libur")</f>
        <v>645</v>
      </c>
      <c r="E2" s="2" vm="208">
        <f ca="1">IFERROR(_xlfn.STOCKHISTORY("XIDX:" &amp; $C$1, E3, , 0, 0, 1), "Libur")</f>
        <v>560</v>
      </c>
      <c r="H2" s="2" vm="208">
        <f ca="1">IFERROR(INDEX(D2:G2,COUNT(D2:G2)),"")</f>
        <v>560</v>
      </c>
      <c r="I2" s="2" vm="471">
        <f t="shared" ref="I2:Q2" ca="1" si="0">IFERROR(_xlfn.STOCKHISTORY("XIDX:" &amp; $C$1, I1, , 0, 0, 1), "Libur")</f>
        <v>650</v>
      </c>
      <c r="J2" s="2" vm="471">
        <f t="shared" ca="1" si="0"/>
        <v>650</v>
      </c>
      <c r="K2" s="2" vm="208">
        <f t="shared" ca="1" si="0"/>
        <v>560</v>
      </c>
      <c r="L2" s="2" vm="509">
        <f t="shared" ca="1" si="0"/>
        <v>545</v>
      </c>
      <c r="M2" s="2" vm="642">
        <f t="shared" ca="1" si="0"/>
        <v>640</v>
      </c>
      <c r="N2" s="2" vm="457">
        <f t="shared" ca="1" si="0"/>
        <v>585</v>
      </c>
      <c r="O2" s="2" vm="349">
        <f t="shared" ca="1" si="0"/>
        <v>840</v>
      </c>
      <c r="P2" s="2" vm="43">
        <f t="shared" ca="1" si="0"/>
        <v>1000</v>
      </c>
      <c r="Q2" s="2" t="str">
        <f t="shared" ca="1" si="0"/>
        <v>Libur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>
        <f>IFERROR(INDEX(D51:D500,MATCH($C$4,$C$51:$C$500,0)),"")</f>
        <v>746093544652</v>
      </c>
      <c r="E4" s="2">
        <f>IFERROR(INDEX(E51:E500,MATCH($C$4,$C$51:$C$500,0)),"")</f>
        <v>628455518836</v>
      </c>
      <c r="H4" s="2">
        <f>IFERROR(SUM(D4:G4)*(4/MAX(1,COUNT(D4:G4))),"")</f>
        <v>2749098126976</v>
      </c>
      <c r="I4" s="2">
        <f t="shared" ref="I4:Q4" si="1">IFERROR(INDEX(I51:I500,MATCH($C$4,$C$51:$C$500,0)),"")</f>
        <v>2779352783577</v>
      </c>
      <c r="J4" s="2">
        <f t="shared" si="1"/>
        <v>2915244767837</v>
      </c>
      <c r="K4" s="2">
        <f t="shared" si="1"/>
        <v>2605488939158</v>
      </c>
      <c r="L4" s="2">
        <f t="shared" si="1"/>
        <v>2505644878372</v>
      </c>
      <c r="M4" s="2">
        <f t="shared" si="1"/>
        <v>2238536055114</v>
      </c>
      <c r="N4" s="2">
        <f t="shared" si="1"/>
        <v>1910989899637</v>
      </c>
      <c r="O4" s="2">
        <f t="shared" si="1"/>
        <v>2266242809404</v>
      </c>
      <c r="P4" s="2">
        <f t="shared" si="1"/>
        <v>2268091163130</v>
      </c>
      <c r="Q4" s="2">
        <f t="shared" si="1"/>
        <v>2141801468374</v>
      </c>
    </row>
    <row r="5" spans="1:17" ht="15.5" x14ac:dyDescent="0.35">
      <c r="B5" t="s">
        <v>7</v>
      </c>
      <c r="C5" t="s">
        <v>8</v>
      </c>
      <c r="D5" s="2">
        <f>IFERROR(INDEX(D51:D500,MATCH($C$5,$C$51:$C$500,0)),"")</f>
        <v>61923887740</v>
      </c>
      <c r="E5" s="2">
        <f>IFERROR(INDEX(E51:E500,MATCH($C$5,$C$51:$C$500,0)),"")</f>
        <v>32341374763</v>
      </c>
      <c r="H5" s="2">
        <f>IFERROR(SUM(D5:G5)*(4/MAX(1,COUNT(D5:G5))),"")</f>
        <v>188530525006</v>
      </c>
      <c r="I5" s="2">
        <f t="shared" ref="I5:Q5" si="2">IFERROR(INDEX(I51:I500,MATCH($C$5,$C$51:$C$500,0)),"")</f>
        <v>269739928830</v>
      </c>
      <c r="J5" s="2">
        <f t="shared" si="2"/>
        <v>288560171153</v>
      </c>
      <c r="K5" s="2">
        <f t="shared" si="2"/>
        <v>254221157061</v>
      </c>
      <c r="L5" s="2">
        <f t="shared" si="2"/>
        <v>206549633467</v>
      </c>
      <c r="M5" s="2">
        <f t="shared" si="2"/>
        <v>199462797424</v>
      </c>
      <c r="N5" s="2">
        <f t="shared" si="2"/>
        <v>120065801429</v>
      </c>
      <c r="O5" s="2">
        <f t="shared" si="2"/>
        <v>205461116652</v>
      </c>
      <c r="P5" s="2">
        <f t="shared" si="2"/>
        <v>209235622116</v>
      </c>
      <c r="Q5" s="2">
        <f t="shared" si="2"/>
        <v>222975673719</v>
      </c>
    </row>
    <row r="6" spans="1:17" ht="15.5" x14ac:dyDescent="0.35">
      <c r="B6" t="s">
        <v>9</v>
      </c>
      <c r="C6" t="s">
        <v>10</v>
      </c>
      <c r="D6" s="2">
        <f>IFERROR(INDEX(D51:D500,MATCH($C$6,$C$51:$C$500,0)),"")</f>
        <v>2451374645110</v>
      </c>
      <c r="E6" s="2">
        <f>IFERROR(INDEX(E51:E500,MATCH($C$6,$C$51:$C$500,0)),"")</f>
        <v>2489486888175</v>
      </c>
      <c r="H6" s="2">
        <f>IFERROR(INDEX(D6:G6,COUNT(D6:G6)),"")</f>
        <v>2489486888175</v>
      </c>
      <c r="I6" s="2">
        <f t="shared" ref="I6:Q6" si="3">IFERROR(INDEX(I51:I500,MATCH($C$6,$C$51:$C$500,0)),"")</f>
        <v>2453451916672</v>
      </c>
      <c r="J6" s="2">
        <f t="shared" si="3"/>
        <v>2363846780175</v>
      </c>
      <c r="K6" s="2">
        <f t="shared" si="3"/>
        <v>2229593055850</v>
      </c>
      <c r="L6" s="2">
        <f t="shared" si="3"/>
        <v>2107640326367</v>
      </c>
      <c r="M6" s="2">
        <f t="shared" si="3"/>
        <v>2052866903362</v>
      </c>
      <c r="N6" s="2">
        <f t="shared" si="3"/>
        <v>1941055943418</v>
      </c>
      <c r="O6" s="2">
        <f t="shared" si="3"/>
        <v>1691267315671</v>
      </c>
      <c r="P6" s="2">
        <f t="shared" si="3"/>
        <v>1576748364558</v>
      </c>
      <c r="Q6" s="2">
        <f t="shared" si="3"/>
        <v>773061604066</v>
      </c>
    </row>
    <row r="7" spans="1:17" ht="15.5" x14ac:dyDescent="0.35">
      <c r="B7" t="s">
        <v>11</v>
      </c>
      <c r="C7" t="s">
        <v>12</v>
      </c>
      <c r="D7" s="3">
        <f>IFERROR(INDEX(D51:D500,MATCH($C$7,$C$51:$C$500,0))/1000000000,"")</f>
        <v>2.7</v>
      </c>
      <c r="E7" s="3">
        <f>IFERROR(INDEX(E51:E500,MATCH($C$7,$C$51:$C$500,0))/1000000000,"")</f>
        <v>2.7</v>
      </c>
      <c r="H7" s="3">
        <f>IFERROR(INDEX(D7:G7,COUNT(D7:G7)),"")</f>
        <v>2.7</v>
      </c>
      <c r="I7" s="3">
        <f t="shared" ref="I7:Q7" si="4">IFERROR(INDEX(I51:I500,MATCH($C$7,$C$51:$C$500,0))/1000000000,"")</f>
        <v>2.7</v>
      </c>
      <c r="J7" s="3">
        <f t="shared" si="4"/>
        <v>2.7</v>
      </c>
      <c r="K7" s="3">
        <f t="shared" si="4"/>
        <v>2.7</v>
      </c>
      <c r="L7" s="3">
        <f t="shared" si="4"/>
        <v>2.7</v>
      </c>
      <c r="M7" s="3">
        <f t="shared" si="4"/>
        <v>2.7</v>
      </c>
      <c r="N7" s="3">
        <f t="shared" si="4"/>
        <v>2.7</v>
      </c>
      <c r="O7" s="3">
        <f t="shared" si="4"/>
        <v>2.7</v>
      </c>
      <c r="P7" s="3">
        <f t="shared" si="4"/>
        <v>2.7</v>
      </c>
      <c r="Q7" s="3">
        <f t="shared" si="4"/>
        <v>0</v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161000000000</v>
      </c>
      <c r="E8" s="2">
        <f>IFERROR(INDEX(E51:E500,MATCH("Free cash flow (Quarter)",$C$51:$C$500,0)),"")</f>
        <v>120000000000</v>
      </c>
      <c r="H8" s="2">
        <f>IFERROR(INDEX(D8:G8,COUNT(D8:G8)),"")</f>
        <v>120000000000</v>
      </c>
      <c r="I8" s="2">
        <f t="shared" ref="I8:Q8" si="5">IFERROR(INDEX(I51:I500,MATCH($C$8,$C$51:$C$500,0)),"")</f>
        <v>93000000000</v>
      </c>
      <c r="J8" s="2">
        <f t="shared" si="5"/>
        <v>317000000000</v>
      </c>
      <c r="K8" s="2">
        <f t="shared" si="5"/>
        <v>163000000000</v>
      </c>
      <c r="L8" s="2">
        <f t="shared" si="5"/>
        <v>164000000000</v>
      </c>
      <c r="M8" s="2">
        <f t="shared" si="5"/>
        <v>349000000000</v>
      </c>
      <c r="N8" s="2">
        <f t="shared" si="5"/>
        <v>184000000000</v>
      </c>
      <c r="O8" s="2">
        <f t="shared" si="5"/>
        <v>20000000000</v>
      </c>
      <c r="P8" s="2">
        <f t="shared" si="5"/>
        <v>-346000000000</v>
      </c>
      <c r="Q8" s="2">
        <f t="shared" si="5"/>
        <v>-315000000000</v>
      </c>
    </row>
    <row r="9" spans="1:17" ht="15.5" x14ac:dyDescent="0.35">
      <c r="A9" t="s">
        <v>16</v>
      </c>
      <c r="C9" t="s">
        <v>17</v>
      </c>
      <c r="D9" s="3">
        <f>IFERROR(INDEX(D51:D500,MATCH("Free cash flow per share (Quarter)",$C$51:$C$500,0)),"")</f>
        <v>59.73</v>
      </c>
      <c r="E9" s="3">
        <f>IFERROR(INDEX(E51:E500,MATCH("Free cash flow per share (Quarter)",$C$51:$C$500,0)),"")</f>
        <v>44.26</v>
      </c>
      <c r="H9" s="3">
        <f>IFERROR(INDEX(D9:G9,COUNT(D9:G9)),"")</f>
        <v>44.26</v>
      </c>
      <c r="I9" s="3">
        <f t="shared" ref="I9:Q9" si="6">IFERROR(INDEX(I51:I500,MATCH($C$9,$C$51:$C$500,0)),"")</f>
        <v>34.54</v>
      </c>
      <c r="J9" s="3">
        <f t="shared" si="6"/>
        <v>117.32</v>
      </c>
      <c r="K9" s="3">
        <f t="shared" si="6"/>
        <v>60.25</v>
      </c>
      <c r="L9" s="3">
        <f t="shared" si="6"/>
        <v>60.83</v>
      </c>
      <c r="M9" s="3">
        <f t="shared" si="6"/>
        <v>129.11000000000001</v>
      </c>
      <c r="N9" s="3">
        <f t="shared" si="6"/>
        <v>68.3</v>
      </c>
      <c r="O9" s="3">
        <f t="shared" si="6"/>
        <v>7.48</v>
      </c>
      <c r="P9" s="3">
        <f t="shared" si="6"/>
        <v>-128.08000000000001</v>
      </c>
      <c r="Q9" s="3">
        <f t="shared" si="6"/>
        <v>-1576512.84</v>
      </c>
    </row>
    <row r="10" spans="1:17" ht="15.5" x14ac:dyDescent="0.35">
      <c r="C10" t="s">
        <v>18</v>
      </c>
      <c r="D10" s="3">
        <f ca="1">IFERROR(IF(D9=0,"",D2/D9),"")</f>
        <v>10.798593671521848</v>
      </c>
      <c r="E10" s="3">
        <f ca="1">IFERROR(IF(E9=0,"",E2/E9),"")</f>
        <v>12.652507907817443</v>
      </c>
      <c r="I10" s="3">
        <f t="shared" ref="I10:Q10" ca="1" si="7">IFERROR(IF(I9=0,"",I2/I9),"")</f>
        <v>18.818760856977416</v>
      </c>
      <c r="J10" s="3">
        <f t="shared" ca="1" si="7"/>
        <v>5.5404023184452784</v>
      </c>
      <c r="K10" s="3">
        <f t="shared" ca="1" si="7"/>
        <v>9.2946058091286314</v>
      </c>
      <c r="L10" s="3">
        <f t="shared" ca="1" si="7"/>
        <v>8.9593950353444018</v>
      </c>
      <c r="M10" s="3">
        <f t="shared" ca="1" si="7"/>
        <v>4.9570133994268444</v>
      </c>
      <c r="N10" s="3">
        <f t="shared" ca="1" si="7"/>
        <v>8.5651537335285504</v>
      </c>
      <c r="O10" s="3">
        <f t="shared" ca="1" si="7"/>
        <v>112.29946524064171</v>
      </c>
      <c r="P10" s="3">
        <f t="shared" ca="1" si="7"/>
        <v>-7.8076202373516548</v>
      </c>
      <c r="Q10" s="3" t="str">
        <f t="shared" ca="1" si="7"/>
        <v/>
      </c>
    </row>
    <row r="11" spans="1:17" ht="15.5" x14ac:dyDescent="0.35">
      <c r="B11" t="s">
        <v>19</v>
      </c>
      <c r="C11" t="s">
        <v>20</v>
      </c>
      <c r="D11" s="2">
        <f>IFERROR(INDEX(D51:D500,MATCH($C$11,$C$51:$C$500,0)),"")</f>
        <v>213260340965</v>
      </c>
      <c r="E11" s="2">
        <f>IFERROR(INDEX(E51:E500,MATCH($C$11,$C$51:$C$500,0)),"")</f>
        <v>163817669357</v>
      </c>
      <c r="H11" s="2">
        <f>IFERROR(INDEX(D11:G11,COUNT(D11:G11)),"")</f>
        <v>163817669357</v>
      </c>
      <c r="I11" s="2">
        <f t="shared" ref="I11:Q11" si="8">IFERROR(INDEX(I51:I500,MATCH($C$11,$C$51:$C$500,0)),"")</f>
        <v>115113782728</v>
      </c>
      <c r="J11" s="2">
        <f t="shared" si="8"/>
        <v>242908046665</v>
      </c>
      <c r="K11" s="2">
        <f t="shared" si="8"/>
        <v>168882019914</v>
      </c>
      <c r="L11" s="2">
        <f t="shared" si="8"/>
        <v>188557276915</v>
      </c>
      <c r="M11" s="2">
        <f t="shared" si="8"/>
        <v>423069117798</v>
      </c>
      <c r="N11" s="2">
        <f t="shared" si="8"/>
        <v>217898189555</v>
      </c>
      <c r="O11" s="2">
        <f t="shared" si="8"/>
        <v>148789684509</v>
      </c>
      <c r="P11" s="2">
        <f t="shared" si="8"/>
        <v>92814255885</v>
      </c>
      <c r="Q11" s="2">
        <f t="shared" si="8"/>
        <v>160434757057</v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-98000000000</v>
      </c>
      <c r="E12" s="2">
        <f>IFERROR(INDEX(E51:E500,MATCH("Net Debt (Quarter)",$C$51:$C$500,0)),"")</f>
        <v>-43000000000</v>
      </c>
      <c r="H12" s="2">
        <f>IFERROR(INDEX(D12:G12,COUNT(D12:G12)),"")</f>
        <v>-43000000000</v>
      </c>
      <c r="I12" s="2">
        <f t="shared" ref="I12:Q12" si="9">IFERROR(INDEX(I51:I500,MATCH($C$12,$C$51:$C$500,0)),"")</f>
        <v>61000000000</v>
      </c>
      <c r="J12" s="2">
        <f t="shared" si="9"/>
        <v>-58000000000</v>
      </c>
      <c r="K12" s="2">
        <f t="shared" si="9"/>
        <v>49000000000</v>
      </c>
      <c r="L12" s="2">
        <f t="shared" si="9"/>
        <v>37000000000</v>
      </c>
      <c r="M12" s="2">
        <f t="shared" si="9"/>
        <v>-159000000000</v>
      </c>
      <c r="N12" s="2">
        <f t="shared" si="9"/>
        <v>83000000000</v>
      </c>
      <c r="O12" s="2">
        <f t="shared" si="9"/>
        <v>348000000000</v>
      </c>
      <c r="P12" s="2">
        <f t="shared" si="9"/>
        <v>190000000000</v>
      </c>
      <c r="Q12" s="2">
        <f t="shared" si="9"/>
        <v>361000000000</v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115000000000</v>
      </c>
      <c r="E13" s="2">
        <f>IFERROR(INDEX(E51:E500,MATCH("Total Debt (Quarter)",$C$51:$C$500,0)),"")</f>
        <v>121000000000</v>
      </c>
      <c r="H13" s="2">
        <f>IFERROR(INDEX(D13:G13,COUNT(D13:G13)),"")</f>
        <v>121000000000</v>
      </c>
      <c r="I13" s="2">
        <f t="shared" ref="I13:Q13" si="10">IFERROR(INDEX(I51:I500,MATCH($C$13,$C$51:$C$500,0)),"")</f>
        <v>176000000000</v>
      </c>
      <c r="J13" s="2">
        <f t="shared" si="10"/>
        <v>185000000000</v>
      </c>
      <c r="K13" s="2">
        <f t="shared" si="10"/>
        <v>218000000000</v>
      </c>
      <c r="L13" s="2">
        <f t="shared" si="10"/>
        <v>226000000000</v>
      </c>
      <c r="M13" s="2">
        <f t="shared" si="10"/>
        <v>264000000000</v>
      </c>
      <c r="N13" s="2">
        <f t="shared" si="10"/>
        <v>300000000000</v>
      </c>
      <c r="O13" s="2">
        <f t="shared" si="10"/>
        <v>496000000000</v>
      </c>
      <c r="P13" s="2">
        <f t="shared" si="10"/>
        <v>283000000000</v>
      </c>
      <c r="Q13" s="2">
        <f t="shared" si="10"/>
        <v>521000000000</v>
      </c>
    </row>
    <row r="14" spans="1:17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Q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-24754448766</v>
      </c>
      <c r="M14" s="2">
        <f t="shared" si="11"/>
        <v>-27826391047</v>
      </c>
      <c r="N14" s="2">
        <f t="shared" si="11"/>
        <v>-28769847756</v>
      </c>
      <c r="O14" s="2">
        <f t="shared" si="11"/>
        <v>-26185563728</v>
      </c>
      <c r="P14" s="2">
        <f t="shared" si="11"/>
        <v>-20919008756</v>
      </c>
      <c r="Q14" s="2">
        <f t="shared" si="11"/>
        <v>-10146120192</v>
      </c>
    </row>
    <row r="15" spans="1:17" ht="15.5" x14ac:dyDescent="0.35">
      <c r="C15" t="s">
        <v>28</v>
      </c>
      <c r="D15" s="2">
        <f>IFERROR(INDEX(D51:D500,MATCH($C$15,$C$51:$C$500,0)),"")</f>
        <v>-15191634738</v>
      </c>
      <c r="E15" s="2">
        <f>IFERROR(INDEX(E51:E500,MATCH($C$15,$C$51:$C$500,0)),"")</f>
        <v>-8827758501</v>
      </c>
      <c r="H15" s="2">
        <f>IFERROR(SUM(D15:G15)*(4/MAX(1,COUNT(D15:G15))),"")</f>
        <v>-48038786478</v>
      </c>
      <c r="I15" s="2">
        <f t="shared" ref="I15:Q15" si="12">IFERROR(INDEX(I51:I500,MATCH($C$15,$C$51:$C$500,0)),"")</f>
        <v>-63853509810</v>
      </c>
      <c r="J15" s="2">
        <f t="shared" si="12"/>
        <v>-63204693396</v>
      </c>
      <c r="K15" s="2">
        <f t="shared" si="12"/>
        <v>-58484458523</v>
      </c>
      <c r="L15" s="2">
        <f t="shared" si="12"/>
        <v>-54704632239</v>
      </c>
      <c r="M15" s="2">
        <f t="shared" si="12"/>
        <v>-42828387027</v>
      </c>
      <c r="N15" s="2">
        <f t="shared" si="12"/>
        <v>-37205220778</v>
      </c>
      <c r="O15" s="2">
        <f t="shared" si="12"/>
        <v>-43356330889</v>
      </c>
      <c r="P15" s="2">
        <f t="shared" si="12"/>
        <v>-63031172483</v>
      </c>
      <c r="Q15" s="2">
        <f t="shared" si="12"/>
        <v>-75732793186</v>
      </c>
    </row>
    <row r="16" spans="1:17" ht="15.5" x14ac:dyDescent="0.35">
      <c r="C16" t="s">
        <v>29</v>
      </c>
      <c r="D16" s="2">
        <f>IFERROR(INDEX(D51:D500,MATCH($C$16,$C$51:$C$500,0)),"")</f>
        <v>83829391673</v>
      </c>
      <c r="E16" s="2">
        <f>IFERROR(INDEX(E51:E500,MATCH($C$16,$C$51:$C$500,0)),"")</f>
        <v>44862730004</v>
      </c>
      <c r="H16" s="2">
        <f>IFERROR(SUM(D16:G16)*(4/MAX(1,COUNT(D16:G16))),"")</f>
        <v>257384243354</v>
      </c>
      <c r="I16" s="2">
        <f t="shared" ref="I16:Q16" si="13">IFERROR(INDEX(I51:I500,MATCH($C$16,$C$51:$C$500,0)),"")</f>
        <v>365949291387</v>
      </c>
      <c r="J16" s="2">
        <f t="shared" si="13"/>
        <v>377964951320</v>
      </c>
      <c r="K16" s="2">
        <f t="shared" si="13"/>
        <v>333436020206</v>
      </c>
      <c r="L16" s="2">
        <f t="shared" si="13"/>
        <v>279749181963</v>
      </c>
      <c r="M16" s="2">
        <f t="shared" si="13"/>
        <v>266608751435</v>
      </c>
      <c r="N16" s="2">
        <f t="shared" si="13"/>
        <v>142503247306</v>
      </c>
      <c r="O16" s="2">
        <f t="shared" si="13"/>
        <v>263997987191</v>
      </c>
      <c r="P16" s="2">
        <f t="shared" si="13"/>
        <v>267064941045</v>
      </c>
      <c r="Q16" s="2">
        <f t="shared" si="13"/>
        <v>297310869257</v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</row>
    <row r="19" spans="1:17" ht="15.5" x14ac:dyDescent="0.35">
      <c r="A19" t="s">
        <v>44</v>
      </c>
      <c r="C19" t="s">
        <v>45</v>
      </c>
    </row>
    <row r="20" spans="1:17" ht="15.5" x14ac:dyDescent="0.35">
      <c r="A20" t="s">
        <v>46</v>
      </c>
      <c r="C20" t="s">
        <v>47</v>
      </c>
      <c r="D20" s="2">
        <f ca="1">IFERROR(D21*D2,"")</f>
        <v>1741500000000</v>
      </c>
      <c r="E20" s="2">
        <f ca="1">IFERROR(E21*E2,"")</f>
        <v>1512000000000</v>
      </c>
      <c r="H20" s="2">
        <f t="shared" ref="H20:Q20" ca="1" si="14">IFERROR(H21*H2,"")</f>
        <v>1512000000000</v>
      </c>
      <c r="I20" s="2">
        <f t="shared" ca="1" si="14"/>
        <v>1755000000000</v>
      </c>
      <c r="J20" s="2">
        <f t="shared" ca="1" si="14"/>
        <v>1755000000000</v>
      </c>
      <c r="K20" s="2">
        <f t="shared" ca="1" si="14"/>
        <v>1512000000000</v>
      </c>
      <c r="L20" s="2">
        <f t="shared" ca="1" si="14"/>
        <v>1471500000000</v>
      </c>
      <c r="M20" s="2">
        <f t="shared" ca="1" si="14"/>
        <v>1728000000000</v>
      </c>
      <c r="N20" s="2">
        <f t="shared" ca="1" si="14"/>
        <v>1579500000000</v>
      </c>
      <c r="O20" s="2">
        <f t="shared" ca="1" si="14"/>
        <v>2268000000000</v>
      </c>
      <c r="P20" s="2">
        <f t="shared" ca="1" si="14"/>
        <v>2700000000000</v>
      </c>
      <c r="Q20" s="2" t="str">
        <f t="shared" ca="1" si="14"/>
        <v/>
      </c>
    </row>
    <row r="21" spans="1:17" ht="15.5" x14ac:dyDescent="0.35">
      <c r="C21" t="s">
        <v>12</v>
      </c>
      <c r="D21" s="2">
        <f>IFERROR(INDEX(D51:D500,MATCH($C$7,$C$51:$C$500,0)),"")</f>
        <v>2700000000</v>
      </c>
      <c r="E21" s="2">
        <f>IFERROR(INDEX(E51:E500,MATCH($C$7,$C$51:$C$500,0)),"")</f>
        <v>2700000000</v>
      </c>
      <c r="H21" s="2">
        <f>IFERROR(INDEX(D21:G21,COUNT(D21:G21)),"")</f>
        <v>2700000000</v>
      </c>
      <c r="I21" s="2">
        <f t="shared" ref="I21:Q21" si="15">IFERROR(INDEX(I51:I500,MATCH($C$7,$C$51:$C$500,0)),"")</f>
        <v>2700000000</v>
      </c>
      <c r="J21" s="2">
        <f t="shared" si="15"/>
        <v>2700000000</v>
      </c>
      <c r="K21" s="2">
        <f t="shared" si="15"/>
        <v>2700000000</v>
      </c>
      <c r="L21" s="2">
        <f t="shared" si="15"/>
        <v>2700000000</v>
      </c>
      <c r="M21" s="2">
        <f t="shared" si="15"/>
        <v>2700000000</v>
      </c>
      <c r="N21" s="2">
        <f t="shared" si="15"/>
        <v>2700000000</v>
      </c>
      <c r="O21" s="2">
        <f t="shared" si="15"/>
        <v>2700000000</v>
      </c>
      <c r="P21" s="2">
        <f t="shared" si="15"/>
        <v>2700000000</v>
      </c>
      <c r="Q21" s="2">
        <f t="shared" si="15"/>
        <v>0</v>
      </c>
    </row>
    <row r="23" spans="1:17" ht="15.5" x14ac:dyDescent="0.35">
      <c r="B23" t="s">
        <v>48</v>
      </c>
      <c r="C23" t="s">
        <v>49</v>
      </c>
      <c r="D23" s="3">
        <f>IFERROR(D5/D6*100,"")</f>
        <v>2.5260882853433162</v>
      </c>
      <c r="E23" s="3">
        <f>IFERROR(E5/E6*100,"")</f>
        <v>1.2991181000639416</v>
      </c>
      <c r="H23" s="3">
        <f t="shared" ref="H23:Q23" si="16">IFERROR(H5/H6*100,"")</f>
        <v>7.5730676028668897</v>
      </c>
      <c r="I23" s="3">
        <f t="shared" si="16"/>
        <v>10.994302639355997</v>
      </c>
      <c r="J23" s="3">
        <f t="shared" si="16"/>
        <v>12.207228216865957</v>
      </c>
      <c r="K23" s="3">
        <f t="shared" si="16"/>
        <v>11.402132617608189</v>
      </c>
      <c r="L23" s="3">
        <f t="shared" si="16"/>
        <v>9.8000418232192175</v>
      </c>
      <c r="M23" s="3">
        <f t="shared" si="16"/>
        <v>9.7163044081103287</v>
      </c>
      <c r="N23" s="3">
        <f t="shared" si="16"/>
        <v>6.1855920142917915</v>
      </c>
      <c r="O23" s="3">
        <f t="shared" si="16"/>
        <v>12.14835258437455</v>
      </c>
      <c r="P23" s="3">
        <f t="shared" si="16"/>
        <v>13.270070660555511</v>
      </c>
      <c r="Q23" s="3">
        <f t="shared" si="16"/>
        <v>28.843196007437914</v>
      </c>
    </row>
    <row r="24" spans="1:17" ht="15.5" x14ac:dyDescent="0.35">
      <c r="C24" t="s">
        <v>50</v>
      </c>
      <c r="D24" s="4">
        <f>IFERROR(_xlfn.RRI(5,I23,D23),"")</f>
        <v>-0.25482861833509085</v>
      </c>
      <c r="E24" s="4">
        <f>IFERROR(_xlfn.RRI(5,J23,E23),"")</f>
        <v>-0.36113909265065303</v>
      </c>
      <c r="H24" s="4">
        <f t="shared" ref="H24:Q24" si="17">IFERROR(_xlfn.RRI(5,M23,H23),"")</f>
        <v>-4.8619722205274996E-2</v>
      </c>
      <c r="I24" s="4">
        <f t="shared" si="17"/>
        <v>0.12190809899939636</v>
      </c>
      <c r="J24" s="4">
        <f t="shared" si="17"/>
        <v>9.6740408504225606E-4</v>
      </c>
      <c r="K24" s="4">
        <f t="shared" si="17"/>
        <v>-2.9886450220917959E-2</v>
      </c>
      <c r="L24" s="4">
        <f t="shared" si="17"/>
        <v>-0.19418210143210846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51</v>
      </c>
      <c r="C25" t="s">
        <v>52</v>
      </c>
      <c r="D25" s="3">
        <f>IFERROR(INDEX(D51:D500,MATCH($A$25,$C$51:$C$500,0)),"")</f>
        <v>22.93</v>
      </c>
      <c r="E25" s="3">
        <f>IFERROR(INDEX(E51:E500,MATCH($A$25,$C$51:$C$500,0)),"")</f>
        <v>11.98</v>
      </c>
      <c r="H25" s="3">
        <f>IFERROR(INDEX(D25:G25,COUNT(D25:G25)),"")</f>
        <v>11.98</v>
      </c>
      <c r="I25" s="3">
        <f t="shared" ref="I25:Q25" si="18">IFERROR(INDEX(I51:I500,MATCH($C$25,$C$51:$C$500,0)),"")</f>
        <v>100.33</v>
      </c>
      <c r="J25" s="3">
        <f t="shared" si="18"/>
        <v>106.39</v>
      </c>
      <c r="K25" s="3">
        <f t="shared" si="18"/>
        <v>94.33</v>
      </c>
      <c r="L25" s="3">
        <f t="shared" si="18"/>
        <v>76.55</v>
      </c>
      <c r="M25" s="3">
        <f t="shared" si="18"/>
        <v>72.97</v>
      </c>
      <c r="N25" s="3">
        <f t="shared" si="18"/>
        <v>42.59</v>
      </c>
      <c r="O25" s="3">
        <f t="shared" si="18"/>
        <v>77.290000000000006</v>
      </c>
      <c r="P25" s="3">
        <f t="shared" si="18"/>
        <v>76.31</v>
      </c>
      <c r="Q25" s="3">
        <f t="shared" si="18"/>
        <v>1127151.99</v>
      </c>
    </row>
    <row r="26" spans="1:17" ht="15.5" x14ac:dyDescent="0.35">
      <c r="C26" t="s">
        <v>53</v>
      </c>
      <c r="D26" s="4">
        <f>IFERROR(_xlfn.RRI(5,I25,D25),"")</f>
        <v>-0.25562008140755876</v>
      </c>
      <c r="E26" s="4">
        <f>IFERROR(_xlfn.RRI(5,J25,E25),"")</f>
        <v>-0.35388294955149435</v>
      </c>
      <c r="H26" s="4">
        <f t="shared" ref="H26:Q26" si="19">IFERROR(_xlfn.RRI(5,M25,H25),"")</f>
        <v>-0.30327323510885362</v>
      </c>
      <c r="I26" s="4">
        <f t="shared" si="19"/>
        <v>0.18692870875225309</v>
      </c>
      <c r="J26" s="4">
        <f t="shared" si="19"/>
        <v>6.599581653197939E-2</v>
      </c>
      <c r="K26" s="4">
        <f t="shared" si="19"/>
        <v>4.3310735382974697E-2</v>
      </c>
      <c r="L26" s="4">
        <f t="shared" si="19"/>
        <v>-0.85331269061844428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54</v>
      </c>
      <c r="D27" s="3">
        <f>IFERROR(D4/D21,"")</f>
        <v>276.33094246370371</v>
      </c>
      <c r="E27" s="3">
        <f>IFERROR(E4/E21,"")</f>
        <v>232.76130327259258</v>
      </c>
      <c r="H27" s="3">
        <f t="shared" ref="H27:Q27" si="20">IFERROR(H4/H21,"")</f>
        <v>1018.1844914725926</v>
      </c>
      <c r="I27" s="3">
        <f t="shared" si="20"/>
        <v>1029.3899198433332</v>
      </c>
      <c r="J27" s="3">
        <f t="shared" si="20"/>
        <v>1079.7202843840741</v>
      </c>
      <c r="K27" s="3">
        <f t="shared" si="20"/>
        <v>964.99590339185181</v>
      </c>
      <c r="L27" s="3">
        <f t="shared" si="20"/>
        <v>928.01662161925924</v>
      </c>
      <c r="M27" s="3">
        <f t="shared" si="20"/>
        <v>829.08742782000002</v>
      </c>
      <c r="N27" s="3">
        <f t="shared" si="20"/>
        <v>707.77403690259257</v>
      </c>
      <c r="O27" s="3">
        <f t="shared" si="20"/>
        <v>839.34918866814814</v>
      </c>
      <c r="P27" s="3">
        <f t="shared" si="20"/>
        <v>840.03376412222224</v>
      </c>
      <c r="Q27" s="3" t="str">
        <f t="shared" si="20"/>
        <v/>
      </c>
    </row>
    <row r="28" spans="1:17" ht="15.5" x14ac:dyDescent="0.35">
      <c r="C28" t="s">
        <v>55</v>
      </c>
      <c r="D28" s="4">
        <f>IFERROR(_xlfn.RRI(5,I27,D27),"")</f>
        <v>-0.23127691827727737</v>
      </c>
      <c r="E28" s="4">
        <f>IFERROR(_xlfn.RRI(5,J27,E27),"")</f>
        <v>-0.2642675624820312</v>
      </c>
      <c r="H28" s="4">
        <f t="shared" ref="H28:Q28" si="21">IFERROR(_xlfn.RRI(5,M27,H27),"")</f>
        <v>4.1946042889830171E-2</v>
      </c>
      <c r="I28" s="4">
        <f t="shared" si="21"/>
        <v>7.7797214210758803E-2</v>
      </c>
      <c r="J28" s="4">
        <f t="shared" si="21"/>
        <v>5.1656031816633474E-2</v>
      </c>
      <c r="K28" s="4">
        <f t="shared" si="21"/>
        <v>2.8124587695029346E-2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56</v>
      </c>
      <c r="H29" s="4">
        <f t="shared" ref="H29:Q29" si="22">IFERROR(((H25-I25)/I25)*100%,"")</f>
        <v>-0.880594039669092</v>
      </c>
      <c r="I29" s="4">
        <f t="shared" si="22"/>
        <v>-5.6960240624118828E-2</v>
      </c>
      <c r="J29" s="4">
        <f t="shared" si="22"/>
        <v>0.12784904060214144</v>
      </c>
      <c r="K29" s="4">
        <f t="shared" si="22"/>
        <v>0.23226649248856959</v>
      </c>
      <c r="L29" s="4">
        <f t="shared" si="22"/>
        <v>4.9061258051253914E-2</v>
      </c>
      <c r="M29" s="4">
        <f t="shared" si="22"/>
        <v>0.71331298426860745</v>
      </c>
      <c r="N29" s="4">
        <f t="shared" si="22"/>
        <v>-0.44895846810712897</v>
      </c>
      <c r="O29" s="4">
        <f t="shared" si="22"/>
        <v>1.2842353557856165E-2</v>
      </c>
      <c r="P29" s="4">
        <f t="shared" si="22"/>
        <v>-0.99993229839393705</v>
      </c>
      <c r="Q29" s="4" t="str">
        <f t="shared" si="22"/>
        <v/>
      </c>
    </row>
    <row r="30" spans="1:17" ht="15.5" x14ac:dyDescent="0.35">
      <c r="C30" t="s">
        <v>57</v>
      </c>
      <c r="H30" s="4">
        <f t="shared" ref="H30:Q30" si="23">IFERROR(((H27-I27)/I27)*100%,"")</f>
        <v>-1.0885504272711358E-2</v>
      </c>
      <c r="I30" s="4">
        <f t="shared" si="23"/>
        <v>-4.661426229428655E-2</v>
      </c>
      <c r="J30" s="4">
        <f t="shared" si="23"/>
        <v>0.11888587359695421</v>
      </c>
      <c r="K30" s="4">
        <f t="shared" si="23"/>
        <v>3.984765025875172E-2</v>
      </c>
      <c r="L30" s="4">
        <f t="shared" si="23"/>
        <v>0.11932299354651095</v>
      </c>
      <c r="M30" s="4">
        <f t="shared" si="23"/>
        <v>0.17140130125188982</v>
      </c>
      <c r="N30" s="4">
        <f t="shared" si="23"/>
        <v>-0.15675853809346588</v>
      </c>
      <c r="O30" s="4">
        <f t="shared" si="23"/>
        <v>-8.1493802191323487E-4</v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635.01</v>
      </c>
      <c r="E32" s="3">
        <f>IFERROR(INDEX(E51:E500,MATCH($A$32,$C$51:$C$500,0)),"")</f>
        <v>647.07000000000005</v>
      </c>
      <c r="H32" s="3">
        <f>IFERROR(INDEX(D32:G32,COUNT(D32:G32)),"")</f>
        <v>647.07000000000005</v>
      </c>
      <c r="I32" s="3">
        <f t="shared" ref="I32:Q32" si="24">IFERROR(INDEX(I51:I500,MATCH($C$32,$C$51:$C$500,0)),"")</f>
        <v>635.09</v>
      </c>
      <c r="J32" s="3">
        <f t="shared" si="24"/>
        <v>605.19000000000005</v>
      </c>
      <c r="K32" s="3">
        <f t="shared" si="24"/>
        <v>558.32000000000005</v>
      </c>
      <c r="L32" s="3">
        <f t="shared" si="24"/>
        <v>514.16</v>
      </c>
      <c r="M32" s="3">
        <f t="shared" si="24"/>
        <v>487.66</v>
      </c>
      <c r="N32" s="3">
        <f t="shared" si="24"/>
        <v>448.79</v>
      </c>
      <c r="O32" s="3">
        <f t="shared" si="24"/>
        <v>444.32</v>
      </c>
      <c r="P32" s="3">
        <f t="shared" si="24"/>
        <v>406.32</v>
      </c>
      <c r="Q32" s="3">
        <f t="shared" si="24"/>
        <v>1456757.91</v>
      </c>
    </row>
    <row r="33" spans="1:17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0.88</v>
      </c>
      <c r="E33" s="3">
        <f>IFERROR(INDEX(E51:E500,MATCH($A$33,$C$51:$C$500,0)),"")</f>
        <v>0.99</v>
      </c>
      <c r="H33" s="3">
        <f>IFERROR(INDEX(D33:G33,COUNT(D33:G33)),"")</f>
        <v>0.99</v>
      </c>
      <c r="I33" s="3">
        <f t="shared" ref="I33:Q33" si="25">IFERROR(INDEX(I51:I500,MATCH($C$33,$C$51:$C$500,0)),"")</f>
        <v>1.02</v>
      </c>
      <c r="J33" s="3">
        <f t="shared" si="25"/>
        <v>1.07</v>
      </c>
      <c r="K33" s="3">
        <f t="shared" si="25"/>
        <v>1</v>
      </c>
      <c r="L33" s="3">
        <f t="shared" si="25"/>
        <v>1.06</v>
      </c>
      <c r="M33" s="3">
        <f t="shared" si="25"/>
        <v>1.31</v>
      </c>
      <c r="N33" s="3">
        <f t="shared" si="25"/>
        <v>1.3</v>
      </c>
      <c r="O33" s="3">
        <f t="shared" si="25"/>
        <v>1.89</v>
      </c>
      <c r="P33" s="3">
        <f t="shared" si="25"/>
        <v>2.46</v>
      </c>
      <c r="Q33" s="3">
        <f t="shared" si="25"/>
        <v>0</v>
      </c>
    </row>
    <row r="34" spans="1:17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24.42</v>
      </c>
      <c r="E34" s="3">
        <f>IFERROR(INDEX(E51:E500,MATCH($A$34,$C$51:$C$500,0)),"")</f>
        <v>53.42</v>
      </c>
      <c r="H34" s="3">
        <f>IFERROR(INDEX(D34:G34,COUNT(D34:G34)),"")</f>
        <v>53.42</v>
      </c>
      <c r="I34" s="3">
        <f t="shared" ref="I34:Q34" si="26">IFERROR(INDEX(I51:I500,MATCH($C$34,$C$51:$C$500,0)),"")</f>
        <v>6.48</v>
      </c>
      <c r="J34" s="3">
        <f t="shared" si="26"/>
        <v>6.11</v>
      </c>
      <c r="K34" s="3">
        <f t="shared" si="26"/>
        <v>5.94</v>
      </c>
      <c r="L34" s="3">
        <f t="shared" si="26"/>
        <v>7.12</v>
      </c>
      <c r="M34" s="3">
        <f t="shared" si="26"/>
        <v>8.77</v>
      </c>
      <c r="N34" s="3">
        <f t="shared" si="26"/>
        <v>13.74</v>
      </c>
      <c r="O34" s="3">
        <f t="shared" si="26"/>
        <v>10.87</v>
      </c>
      <c r="P34" s="3">
        <f t="shared" si="26"/>
        <v>13.1</v>
      </c>
      <c r="Q34" s="3">
        <f t="shared" si="26"/>
        <v>0</v>
      </c>
    </row>
    <row r="35" spans="1:17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2.0299999999999998</v>
      </c>
      <c r="E35" s="3">
        <f>IFERROR(INDEX(E51:E500,MATCH($A$35,$C$51:$C$500,0)),"")</f>
        <v>2.75</v>
      </c>
      <c r="H35" s="3">
        <f>IFERROR(INDEX(D35:G35,COUNT(D35:G35)),"")</f>
        <v>2.75</v>
      </c>
      <c r="I35" s="3">
        <f t="shared" ref="I35:Q35" si="27">IFERROR(INDEX(I51:I500,MATCH($C$35,$C$51:$C$500,0)),"")</f>
        <v>0.63</v>
      </c>
      <c r="J35" s="3">
        <f t="shared" si="27"/>
        <v>0.6</v>
      </c>
      <c r="K35" s="3">
        <f t="shared" si="27"/>
        <v>0.57999999999999996</v>
      </c>
      <c r="L35" s="3">
        <f t="shared" si="27"/>
        <v>0.59</v>
      </c>
      <c r="M35" s="3">
        <f t="shared" si="27"/>
        <v>0.77</v>
      </c>
      <c r="N35" s="3">
        <f t="shared" si="27"/>
        <v>0.83</v>
      </c>
      <c r="O35" s="3">
        <f t="shared" si="27"/>
        <v>1</v>
      </c>
      <c r="P35" s="3">
        <f t="shared" si="27"/>
        <v>1.19</v>
      </c>
      <c r="Q35" s="3">
        <f t="shared" si="27"/>
        <v>0</v>
      </c>
    </row>
    <row r="36" spans="1:17" ht="15.5" x14ac:dyDescent="0.35">
      <c r="B36" t="s">
        <v>70</v>
      </c>
      <c r="C36" t="s">
        <v>71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Q36" si="28">IFERROR(INDEX(H51:H500,MATCH($C$36,$C$51:$C$500,0)),"")</f>
        <v>1.0024999999999999</v>
      </c>
      <c r="I36" s="4">
        <f t="shared" si="28"/>
        <v>0.69769999999999999</v>
      </c>
      <c r="J36" s="4">
        <f t="shared" si="28"/>
        <v>0.65790000000000004</v>
      </c>
      <c r="K36" s="4">
        <f t="shared" si="28"/>
        <v>0.53</v>
      </c>
      <c r="L36" s="4">
        <f t="shared" si="28"/>
        <v>0.65319999999999989</v>
      </c>
      <c r="M36" s="4">
        <f t="shared" si="28"/>
        <v>0.68519999999999992</v>
      </c>
      <c r="N36" s="4">
        <f t="shared" si="28"/>
        <v>0.70440000000000003</v>
      </c>
      <c r="O36" s="4">
        <f t="shared" si="28"/>
        <v>0.51749999999999996</v>
      </c>
      <c r="P36" s="4">
        <f t="shared" si="28"/>
        <v>0.498</v>
      </c>
      <c r="Q36" s="4">
        <f t="shared" si="28"/>
        <v>0</v>
      </c>
    </row>
    <row r="37" spans="1:17" ht="15.5" x14ac:dyDescent="0.35">
      <c r="B37" t="s">
        <v>72</v>
      </c>
      <c r="C37" t="s">
        <v>73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Q37" si="29">IFERROR(INDEX(H51:H500,MATCH($C$37,$C$51:$C$500,0)),"")</f>
        <v>70</v>
      </c>
      <c r="I37" s="3">
        <f t="shared" si="29"/>
        <v>70</v>
      </c>
      <c r="J37" s="3">
        <f t="shared" si="29"/>
        <v>70</v>
      </c>
      <c r="K37" s="3">
        <f t="shared" si="29"/>
        <v>50</v>
      </c>
      <c r="L37" s="3">
        <f t="shared" si="29"/>
        <v>50</v>
      </c>
      <c r="M37" s="3">
        <f t="shared" si="29"/>
        <v>50</v>
      </c>
      <c r="N37" s="3">
        <f t="shared" si="29"/>
        <v>30</v>
      </c>
      <c r="O37" s="3">
        <f t="shared" si="29"/>
        <v>40</v>
      </c>
      <c r="P37" s="3">
        <f t="shared" si="29"/>
        <v>38</v>
      </c>
      <c r="Q37" s="3">
        <f t="shared" si="29"/>
        <v>0</v>
      </c>
    </row>
    <row r="50" spans="2:17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</row>
    <row r="51" spans="2:17" ht="15.5" x14ac:dyDescent="0.35">
      <c r="B51" t="s">
        <v>79</v>
      </c>
      <c r="C51" t="s">
        <v>6</v>
      </c>
      <c r="D51" s="5">
        <v>746093544652</v>
      </c>
      <c r="E51" s="5">
        <v>628455518836</v>
      </c>
      <c r="F51" s="5">
        <v>775377494542</v>
      </c>
      <c r="G51" s="5">
        <v>677641654710</v>
      </c>
      <c r="I51" s="5">
        <v>2779352783577</v>
      </c>
      <c r="J51" s="5">
        <v>2915244767837</v>
      </c>
      <c r="K51" s="5">
        <v>2605488939158</v>
      </c>
      <c r="L51" s="5">
        <v>2505644878372</v>
      </c>
      <c r="M51" s="5">
        <v>2238536055114</v>
      </c>
      <c r="N51" s="5">
        <v>1910989899637</v>
      </c>
      <c r="O51" s="5">
        <v>2266242809404</v>
      </c>
      <c r="P51" s="5">
        <v>2268091163130</v>
      </c>
      <c r="Q51" s="5">
        <v>2141801468374</v>
      </c>
    </row>
    <row r="52" spans="2:17" ht="15.5" x14ac:dyDescent="0.35">
      <c r="C52" t="s">
        <v>80</v>
      </c>
      <c r="D52" s="5">
        <v>-541359339007</v>
      </c>
      <c r="E52" s="5">
        <v>-454205642901</v>
      </c>
      <c r="F52" s="5">
        <v>-554769528941</v>
      </c>
      <c r="G52" s="5">
        <v>-471135884417</v>
      </c>
      <c r="I52" s="5">
        <v>-1958958641079</v>
      </c>
      <c r="J52" s="5">
        <v>-2071370832529</v>
      </c>
      <c r="K52" s="5">
        <v>-1858295991138</v>
      </c>
      <c r="L52" s="5">
        <v>-1818620479813</v>
      </c>
      <c r="M52" s="5">
        <v>-1601268586960</v>
      </c>
      <c r="N52" s="5">
        <v>-1373145699210</v>
      </c>
      <c r="O52" s="5">
        <v>-1707724761821</v>
      </c>
      <c r="P52" s="5">
        <v>-1708044062527</v>
      </c>
      <c r="Q52" s="5">
        <v>-1630886032155</v>
      </c>
    </row>
    <row r="53" spans="2:17" ht="15.5" x14ac:dyDescent="0.35">
      <c r="C53" t="s">
        <v>81</v>
      </c>
      <c r="D53" s="5">
        <v>204734205645</v>
      </c>
      <c r="E53" s="5">
        <v>174249875935</v>
      </c>
      <c r="F53" s="5">
        <v>220607965601</v>
      </c>
      <c r="G53" s="5">
        <v>206505770293</v>
      </c>
      <c r="I53" s="5">
        <v>820394142498</v>
      </c>
      <c r="J53" s="5">
        <v>843873935308</v>
      </c>
      <c r="K53" s="5">
        <v>747192948020</v>
      </c>
      <c r="L53" s="5">
        <v>687024398559</v>
      </c>
      <c r="M53" s="5">
        <v>637267468154</v>
      </c>
      <c r="N53" s="5">
        <v>537844200427</v>
      </c>
      <c r="O53" s="5">
        <v>558518047583</v>
      </c>
      <c r="P53" s="5">
        <v>560047100603</v>
      </c>
      <c r="Q53" s="5">
        <v>510915436219</v>
      </c>
    </row>
    <row r="54" spans="2:17" ht="15.5" x14ac:dyDescent="0.35">
      <c r="C54" t="s">
        <v>82</v>
      </c>
      <c r="D54" s="5">
        <v>-120181552812</v>
      </c>
      <c r="E54" s="5">
        <v>-127285783007</v>
      </c>
      <c r="F54" s="5">
        <v>-101599283838</v>
      </c>
      <c r="G54" s="5">
        <v>-118851878536</v>
      </c>
      <c r="I54" s="5">
        <v>-467558608756</v>
      </c>
      <c r="J54" s="5">
        <v>-471439600917</v>
      </c>
      <c r="K54" s="5">
        <v>-436679312219</v>
      </c>
      <c r="L54" s="5">
        <v>-398878281979</v>
      </c>
      <c r="M54" s="5">
        <v>-366867178361</v>
      </c>
      <c r="N54" s="5">
        <v>-363704690620</v>
      </c>
      <c r="O54" s="5">
        <v>-285640729280</v>
      </c>
      <c r="P54" s="5">
        <v>-267184510349</v>
      </c>
      <c r="Q54" s="5">
        <v>-223842686669</v>
      </c>
    </row>
    <row r="55" spans="2:17" ht="15.5" x14ac:dyDescent="0.35">
      <c r="C55" t="s">
        <v>84</v>
      </c>
      <c r="D55" s="5">
        <v>-64267391992</v>
      </c>
      <c r="E55" s="5">
        <v>-69635551692</v>
      </c>
      <c r="F55" s="5">
        <v>-47726438339</v>
      </c>
      <c r="G55" s="5">
        <v>-64330722701</v>
      </c>
      <c r="I55" s="5">
        <v>-240286270566</v>
      </c>
      <c r="J55" s="5">
        <v>-261386582813</v>
      </c>
      <c r="K55" s="5">
        <v>-224254323549</v>
      </c>
      <c r="L55" s="5">
        <v>-206538505518</v>
      </c>
      <c r="M55" s="5">
        <v>-180368872126</v>
      </c>
      <c r="N55" s="5">
        <v>-176545033352</v>
      </c>
      <c r="O55" s="5">
        <v>-101997694239</v>
      </c>
      <c r="P55" s="5">
        <v>-99169399969</v>
      </c>
      <c r="Q55" s="5">
        <v>-84656515235</v>
      </c>
    </row>
    <row r="56" spans="2:17" ht="15.5" x14ac:dyDescent="0.35">
      <c r="C56" t="s">
        <v>83</v>
      </c>
      <c r="D56" s="5">
        <v>-55914160820</v>
      </c>
      <c r="E56" s="5">
        <v>-57650231315</v>
      </c>
      <c r="F56" s="5">
        <v>-53872845499</v>
      </c>
      <c r="G56" s="5">
        <v>-54521155835</v>
      </c>
      <c r="I56" s="5">
        <v>-227272338190</v>
      </c>
      <c r="J56" s="5">
        <v>-210053018104</v>
      </c>
      <c r="K56" s="5">
        <v>-212424988670</v>
      </c>
      <c r="L56" s="5">
        <v>-192339776461</v>
      </c>
      <c r="M56" s="5">
        <v>-186498306235</v>
      </c>
      <c r="N56" s="5">
        <v>-187159657268</v>
      </c>
      <c r="O56" s="5">
        <v>-183643035041</v>
      </c>
      <c r="P56" s="5">
        <v>-168015110380</v>
      </c>
      <c r="Q56" s="5">
        <v>-139186171434</v>
      </c>
    </row>
    <row r="57" spans="2:17" ht="15.5" x14ac:dyDescent="0.35">
      <c r="C57" t="s">
        <v>86</v>
      </c>
      <c r="D57" s="5">
        <v>84552652833</v>
      </c>
      <c r="E57" s="5">
        <v>46964092928</v>
      </c>
      <c r="F57" s="5">
        <v>119008681763</v>
      </c>
      <c r="G57" s="5">
        <v>87653891757</v>
      </c>
      <c r="I57" s="5">
        <v>352835533742</v>
      </c>
      <c r="J57" s="5">
        <v>372434334391</v>
      </c>
      <c r="K57" s="5">
        <v>310513635801</v>
      </c>
      <c r="L57" s="5">
        <v>288146116580</v>
      </c>
      <c r="M57" s="5">
        <v>270400289793</v>
      </c>
      <c r="N57" s="5">
        <v>174139509807</v>
      </c>
      <c r="O57" s="5">
        <v>272877318303</v>
      </c>
      <c r="P57" s="5">
        <v>292862590254</v>
      </c>
      <c r="Q57" s="5">
        <v>287072749550</v>
      </c>
    </row>
    <row r="58" spans="2:17" ht="15.5" x14ac:dyDescent="0.35">
      <c r="C58" t="s">
        <v>87</v>
      </c>
      <c r="D58" s="5">
        <v>-723261160</v>
      </c>
      <c r="E58" s="5">
        <v>-2101362924</v>
      </c>
      <c r="F58" s="5">
        <v>12026408773</v>
      </c>
      <c r="G58" s="5">
        <v>418472543</v>
      </c>
      <c r="I58" s="5">
        <v>13113757645</v>
      </c>
      <c r="J58" s="5">
        <v>5530616929</v>
      </c>
      <c r="K58" s="5">
        <v>22922384405</v>
      </c>
      <c r="L58" s="5">
        <v>-8396934617</v>
      </c>
      <c r="M58" s="5">
        <v>-3791538358</v>
      </c>
      <c r="N58" s="5">
        <v>-31636262501</v>
      </c>
      <c r="O58" s="5">
        <v>-8879331112</v>
      </c>
      <c r="P58" s="5">
        <v>-25797649209</v>
      </c>
      <c r="Q58" s="5">
        <v>10238119707</v>
      </c>
    </row>
    <row r="59" spans="2:17" ht="15.5" x14ac:dyDescent="0.35">
      <c r="C59" t="s">
        <v>89</v>
      </c>
      <c r="D59" s="5">
        <v>1465833184</v>
      </c>
      <c r="E59" s="5">
        <v>1052765459</v>
      </c>
      <c r="F59" s="5">
        <v>4111180565</v>
      </c>
      <c r="G59" s="5">
        <v>1985410378</v>
      </c>
      <c r="I59" s="5">
        <v>11121281242</v>
      </c>
      <c r="J59" s="5">
        <v>11636063525</v>
      </c>
      <c r="K59" s="5">
        <v>7454462935</v>
      </c>
      <c r="L59" s="5">
        <v>8845615802</v>
      </c>
      <c r="M59" s="5">
        <v>9578679644</v>
      </c>
      <c r="N59" s="5">
        <v>5631667838</v>
      </c>
      <c r="O59" s="5">
        <v>7119786751</v>
      </c>
      <c r="P59" s="5">
        <v>9358608626</v>
      </c>
      <c r="Q59" s="5">
        <v>3896401458</v>
      </c>
    </row>
    <row r="60" spans="2:17" ht="15.5" x14ac:dyDescent="0.35">
      <c r="C60" t="s">
        <v>27</v>
      </c>
      <c r="L60" s="5">
        <v>-24754448766</v>
      </c>
      <c r="M60" s="5">
        <v>-27826391047</v>
      </c>
      <c r="N60" s="5">
        <v>-28769847756</v>
      </c>
      <c r="O60" s="5">
        <v>-26185563728</v>
      </c>
      <c r="P60" s="5">
        <v>-20919008756</v>
      </c>
      <c r="Q60" s="5">
        <v>-10146120192</v>
      </c>
    </row>
    <row r="61" spans="2:17" ht="15.5" x14ac:dyDescent="0.35">
      <c r="C61" t="s">
        <v>90</v>
      </c>
      <c r="D61" s="5">
        <v>-526204254</v>
      </c>
      <c r="E61" s="5">
        <v>-184217929</v>
      </c>
      <c r="F61" s="5">
        <v>10246473</v>
      </c>
      <c r="G61" s="5">
        <v>112280945</v>
      </c>
      <c r="I61" s="5">
        <v>442059092</v>
      </c>
      <c r="J61" s="5">
        <v>92146860</v>
      </c>
      <c r="K61" s="5">
        <v>338049131</v>
      </c>
      <c r="L61" s="5">
        <v>-150540169</v>
      </c>
      <c r="M61" s="5">
        <v>-11412011</v>
      </c>
      <c r="N61" s="5">
        <v>98256207</v>
      </c>
      <c r="O61" s="5">
        <v>1180204239</v>
      </c>
      <c r="P61" s="5">
        <v>-17628740467</v>
      </c>
      <c r="Q61" s="5">
        <v>-4914674185</v>
      </c>
    </row>
    <row r="62" spans="2:17" ht="15.5" x14ac:dyDescent="0.35">
      <c r="C62" t="s">
        <v>88</v>
      </c>
      <c r="D62" s="5">
        <v>199099099</v>
      </c>
      <c r="E62" s="5">
        <v>-20628124</v>
      </c>
      <c r="F62" s="5">
        <v>49076543</v>
      </c>
      <c r="G62" s="5">
        <v>391081081</v>
      </c>
      <c r="I62" s="5">
        <v>909653909</v>
      </c>
      <c r="J62" s="5">
        <v>791682016</v>
      </c>
      <c r="K62" s="5">
        <v>1118301799</v>
      </c>
      <c r="L62" s="5">
        <v>357905270</v>
      </c>
      <c r="M62" s="5">
        <v>1775045225</v>
      </c>
      <c r="N62" s="5">
        <v>1722727272</v>
      </c>
      <c r="O62" s="5">
        <v>794545458</v>
      </c>
      <c r="P62" s="5">
        <v>225000000</v>
      </c>
      <c r="Q62" s="5">
        <v>2691794776</v>
      </c>
    </row>
    <row r="63" spans="2:17" ht="15.5" x14ac:dyDescent="0.35">
      <c r="C63" t="s">
        <v>224</v>
      </c>
    </row>
    <row r="64" spans="2:17" ht="15.5" x14ac:dyDescent="0.35">
      <c r="C64" t="s">
        <v>85</v>
      </c>
      <c r="D64" s="5">
        <v>6713869196</v>
      </c>
      <c r="E64" s="5">
        <v>3693596740</v>
      </c>
      <c r="F64" s="5">
        <v>9609435961</v>
      </c>
      <c r="G64" s="5">
        <v>8506738233</v>
      </c>
      <c r="I64" s="5">
        <v>31265207667</v>
      </c>
      <c r="J64" s="5">
        <v>28693553172</v>
      </c>
      <c r="K64" s="5">
        <v>20231572422</v>
      </c>
      <c r="L64" s="5">
        <v>18223789538</v>
      </c>
      <c r="M64" s="5">
        <v>26850662520</v>
      </c>
      <c r="N64" s="5">
        <v>-9277173682</v>
      </c>
      <c r="O64" s="5">
        <v>11935551111</v>
      </c>
      <c r="P64" s="5">
        <v>-2034424793</v>
      </c>
      <c r="Q64" s="5">
        <v>-3855956884</v>
      </c>
    </row>
    <row r="65" spans="3:17" ht="15.5" x14ac:dyDescent="0.35">
      <c r="C65" t="s">
        <v>94</v>
      </c>
      <c r="D65" s="5">
        <v>-723261160</v>
      </c>
      <c r="E65" s="5">
        <v>-2101362924</v>
      </c>
      <c r="F65" s="5">
        <v>12026408773</v>
      </c>
      <c r="G65" s="5">
        <v>418472543</v>
      </c>
      <c r="I65" s="5">
        <v>13113757645</v>
      </c>
      <c r="J65" s="5">
        <v>5530616929</v>
      </c>
      <c r="K65" s="5">
        <v>22922384405</v>
      </c>
      <c r="L65" s="5">
        <v>-8396934617</v>
      </c>
      <c r="M65" s="5">
        <v>-3791538358</v>
      </c>
      <c r="N65" s="5">
        <v>-31636262501</v>
      </c>
      <c r="O65" s="5">
        <v>-8879331112</v>
      </c>
      <c r="P65" s="5">
        <v>-25797649209</v>
      </c>
      <c r="Q65" s="5">
        <v>10238119707</v>
      </c>
    </row>
    <row r="66" spans="3:17" ht="15.5" x14ac:dyDescent="0.35">
      <c r="C66" t="s">
        <v>29</v>
      </c>
      <c r="D66" s="5">
        <v>83829391673</v>
      </c>
      <c r="E66" s="5">
        <v>44862730004</v>
      </c>
      <c r="F66" s="5">
        <v>131035090536</v>
      </c>
      <c r="G66" s="5">
        <v>88072364300</v>
      </c>
      <c r="I66" s="5">
        <v>365949291387</v>
      </c>
      <c r="J66" s="5">
        <v>377964951320</v>
      </c>
      <c r="K66" s="5">
        <v>333436020206</v>
      </c>
      <c r="L66" s="5">
        <v>279749181963</v>
      </c>
      <c r="M66" s="5">
        <v>266608751435</v>
      </c>
      <c r="N66" s="5">
        <v>142503247306</v>
      </c>
      <c r="O66" s="5">
        <v>263997987191</v>
      </c>
      <c r="P66" s="5">
        <v>267064941045</v>
      </c>
      <c r="Q66" s="5">
        <v>297310869257</v>
      </c>
    </row>
    <row r="67" spans="3:17" ht="15.5" x14ac:dyDescent="0.35">
      <c r="C67" t="s">
        <v>28</v>
      </c>
      <c r="D67" s="5">
        <v>-15191634738</v>
      </c>
      <c r="E67" s="5">
        <v>-8827758501</v>
      </c>
      <c r="F67" s="5">
        <v>-22603690518</v>
      </c>
      <c r="G67" s="5">
        <v>-15166230925</v>
      </c>
      <c r="I67" s="5">
        <v>-63853509810</v>
      </c>
      <c r="J67" s="5">
        <v>-63204693396</v>
      </c>
      <c r="K67" s="5">
        <v>-58484458523</v>
      </c>
      <c r="L67" s="5">
        <v>-54704632239</v>
      </c>
      <c r="M67" s="5">
        <v>-42828387027</v>
      </c>
      <c r="N67" s="5">
        <v>-37205220778</v>
      </c>
      <c r="O67" s="5">
        <v>-43356330889</v>
      </c>
      <c r="P67" s="5">
        <v>-63031172483</v>
      </c>
      <c r="Q67" s="5">
        <v>-75732793186</v>
      </c>
    </row>
    <row r="68" spans="3:17" ht="15.5" x14ac:dyDescent="0.35">
      <c r="C68" t="s">
        <v>321</v>
      </c>
      <c r="D68" s="5">
        <v>-13067816895</v>
      </c>
      <c r="E68" s="5">
        <v>-6699119806</v>
      </c>
      <c r="F68" s="5">
        <v>-20535730559</v>
      </c>
      <c r="G68" s="5">
        <v>-13098342025</v>
      </c>
      <c r="I68" s="5">
        <v>-55581970591</v>
      </c>
      <c r="J68" s="5">
        <v>-55156861759</v>
      </c>
      <c r="K68" s="5">
        <v>-50653982338</v>
      </c>
      <c r="L68" s="5">
        <v>-47092445959</v>
      </c>
      <c r="M68" s="5">
        <v>-35439042183</v>
      </c>
      <c r="N68" s="5">
        <v>-29901232678</v>
      </c>
      <c r="O68" s="5">
        <v>-36430850358</v>
      </c>
      <c r="P68" s="5">
        <v>-60568422108</v>
      </c>
      <c r="Q68" s="5">
        <v>-75732793186</v>
      </c>
    </row>
    <row r="69" spans="3:17" ht="15.5" x14ac:dyDescent="0.35">
      <c r="C69" t="s">
        <v>322</v>
      </c>
    </row>
    <row r="70" spans="3:17" ht="15.5" x14ac:dyDescent="0.35">
      <c r="C70" t="s">
        <v>93</v>
      </c>
      <c r="D70" s="5">
        <v>-2123817843</v>
      </c>
      <c r="E70" s="5">
        <v>-2128638695</v>
      </c>
      <c r="F70" s="5">
        <v>-2067959959</v>
      </c>
      <c r="G70" s="5">
        <v>-2067888900</v>
      </c>
      <c r="I70" s="5">
        <v>-8271539219</v>
      </c>
      <c r="J70" s="5">
        <v>-8047831637</v>
      </c>
      <c r="K70" s="5">
        <v>-7830476185</v>
      </c>
      <c r="L70" s="5">
        <v>-7612186280</v>
      </c>
      <c r="M70" s="5">
        <v>-7389344844</v>
      </c>
      <c r="N70" s="5">
        <v>-7303988100</v>
      </c>
      <c r="O70" s="5">
        <v>-6925480531</v>
      </c>
      <c r="P70" s="5">
        <v>-2462750375</v>
      </c>
    </row>
    <row r="71" spans="3:17" ht="15.5" x14ac:dyDescent="0.35">
      <c r="C71" t="s">
        <v>323</v>
      </c>
      <c r="D71" s="5">
        <v>-15191634738</v>
      </c>
      <c r="E71" s="5">
        <v>-8827758501</v>
      </c>
      <c r="F71" s="5">
        <v>-22603690518</v>
      </c>
      <c r="G71" s="5">
        <v>-15166230925</v>
      </c>
      <c r="I71" s="5">
        <v>-63853509810</v>
      </c>
      <c r="J71" s="5">
        <v>-63204693396</v>
      </c>
      <c r="K71" s="5">
        <v>-58484458523</v>
      </c>
      <c r="L71" s="5">
        <v>-54704632239</v>
      </c>
      <c r="M71" s="5">
        <v>-42828387027</v>
      </c>
      <c r="N71" s="5">
        <v>-37205220778</v>
      </c>
      <c r="O71" s="5">
        <v>-43356330889</v>
      </c>
      <c r="P71" s="5">
        <v>-63031172483</v>
      </c>
      <c r="Q71" s="5">
        <v>-75732793186</v>
      </c>
    </row>
    <row r="72" spans="3:17" ht="15.5" x14ac:dyDescent="0.35">
      <c r="C72" t="s">
        <v>97</v>
      </c>
      <c r="D72" s="5">
        <v>68637756935</v>
      </c>
      <c r="E72" s="5">
        <v>36034971503</v>
      </c>
      <c r="F72" s="5">
        <v>108431400018</v>
      </c>
      <c r="G72" s="5">
        <v>72906133375</v>
      </c>
      <c r="I72" s="5">
        <v>302095781577</v>
      </c>
      <c r="J72" s="5">
        <v>314760257924</v>
      </c>
      <c r="K72" s="5">
        <v>274951561683</v>
      </c>
      <c r="L72" s="5">
        <v>225044549724</v>
      </c>
      <c r="M72" s="5">
        <v>223780364408</v>
      </c>
      <c r="N72" s="5">
        <v>105298026528</v>
      </c>
      <c r="O72" s="5">
        <v>220641656302</v>
      </c>
      <c r="P72" s="5">
        <v>204033768562</v>
      </c>
      <c r="Q72" s="5">
        <v>221578076071</v>
      </c>
    </row>
    <row r="73" spans="3:17" ht="15.5" x14ac:dyDescent="0.35">
      <c r="C73" t="s">
        <v>98</v>
      </c>
      <c r="F73" s="5">
        <v>-1090645080</v>
      </c>
      <c r="I73" s="5">
        <v>-1090645080</v>
      </c>
      <c r="J73" s="5">
        <v>2493466401</v>
      </c>
      <c r="K73" s="5">
        <v>-498832200</v>
      </c>
      <c r="L73" s="5">
        <v>-271126719</v>
      </c>
      <c r="M73" s="5">
        <v>2533095536</v>
      </c>
      <c r="N73" s="5">
        <v>5490601219</v>
      </c>
      <c r="O73" s="5">
        <v>-3244988539</v>
      </c>
      <c r="P73" s="5">
        <v>3167428761</v>
      </c>
      <c r="Q73" s="5">
        <v>-2458359236</v>
      </c>
    </row>
    <row r="74" spans="3:17" ht="15.5" x14ac:dyDescent="0.35">
      <c r="C74" t="s">
        <v>99</v>
      </c>
      <c r="D74" s="5">
        <v>68637756935</v>
      </c>
      <c r="E74" s="5">
        <v>36034971503</v>
      </c>
      <c r="F74" s="5">
        <v>107340754938</v>
      </c>
      <c r="G74" s="5">
        <v>72906133375</v>
      </c>
      <c r="I74" s="5">
        <v>301005136497</v>
      </c>
      <c r="J74" s="5">
        <v>317253724325</v>
      </c>
      <c r="K74" s="5">
        <v>274452729483</v>
      </c>
      <c r="L74" s="5">
        <v>224773423005</v>
      </c>
      <c r="M74" s="5">
        <v>226313459944</v>
      </c>
      <c r="N74" s="5">
        <v>110788627747</v>
      </c>
      <c r="O74" s="5">
        <v>217396667763</v>
      </c>
      <c r="P74" s="5">
        <v>207201197323</v>
      </c>
      <c r="Q74" s="5">
        <v>219119716835</v>
      </c>
    </row>
    <row r="75" spans="3:17" ht="15.5" x14ac:dyDescent="0.35">
      <c r="C75" t="s">
        <v>100</v>
      </c>
      <c r="D75" s="5">
        <v>68637756935</v>
      </c>
      <c r="E75" s="5">
        <v>36034971503</v>
      </c>
      <c r="F75" s="5">
        <v>108431400018</v>
      </c>
      <c r="G75" s="5">
        <v>72906133375</v>
      </c>
      <c r="I75" s="5">
        <v>302095781577</v>
      </c>
      <c r="J75" s="5">
        <v>314760257924</v>
      </c>
      <c r="K75" s="5">
        <v>274951561683</v>
      </c>
      <c r="L75" s="5">
        <v>225044549724</v>
      </c>
      <c r="M75" s="5">
        <v>223780364408</v>
      </c>
      <c r="N75" s="5">
        <v>105298026528</v>
      </c>
      <c r="O75" s="5">
        <v>220641656302</v>
      </c>
      <c r="P75" s="5">
        <v>204033768562</v>
      </c>
      <c r="Q75" s="5">
        <v>221578076071</v>
      </c>
    </row>
    <row r="76" spans="3:17" ht="15.5" x14ac:dyDescent="0.35">
      <c r="C76" t="s">
        <v>8</v>
      </c>
      <c r="D76" s="5">
        <v>61923887740</v>
      </c>
      <c r="E76" s="5">
        <v>32341374763</v>
      </c>
      <c r="F76" s="5">
        <v>97731318978</v>
      </c>
      <c r="G76" s="5">
        <v>64399395141</v>
      </c>
      <c r="I76" s="5">
        <v>269739928830</v>
      </c>
      <c r="J76" s="5">
        <v>288560171153</v>
      </c>
      <c r="K76" s="5">
        <v>254221157061</v>
      </c>
      <c r="L76" s="5">
        <v>206549633467</v>
      </c>
      <c r="M76" s="5">
        <v>199462797424</v>
      </c>
      <c r="N76" s="5">
        <v>120065801429</v>
      </c>
      <c r="O76" s="5">
        <v>205461116652</v>
      </c>
      <c r="P76" s="5">
        <v>209235622116</v>
      </c>
      <c r="Q76" s="5">
        <v>222975673719</v>
      </c>
    </row>
    <row r="77" spans="3:17" ht="15.5" x14ac:dyDescent="0.35">
      <c r="C77" t="s">
        <v>102</v>
      </c>
      <c r="D77" s="5">
        <v>68637756935</v>
      </c>
      <c r="E77" s="5">
        <v>36034971503</v>
      </c>
      <c r="F77" s="5">
        <v>108431400018</v>
      </c>
      <c r="G77" s="5">
        <v>72906133375</v>
      </c>
      <c r="I77" s="5">
        <v>302095781577</v>
      </c>
      <c r="J77" s="5">
        <v>314760257924</v>
      </c>
      <c r="K77" s="5">
        <v>274951561683</v>
      </c>
      <c r="L77" s="5">
        <v>225044549724</v>
      </c>
      <c r="M77" s="5">
        <v>223780364408</v>
      </c>
      <c r="N77" s="5">
        <v>105298026528</v>
      </c>
      <c r="O77" s="5">
        <v>220641656302</v>
      </c>
      <c r="P77" s="5">
        <v>204033768562</v>
      </c>
      <c r="Q77" s="5">
        <v>221578076071</v>
      </c>
    </row>
    <row r="78" spans="3:17" ht="15.5" x14ac:dyDescent="0.35">
      <c r="C78" t="s">
        <v>103</v>
      </c>
      <c r="D78" s="5">
        <v>68637756936</v>
      </c>
      <c r="E78" s="5">
        <v>36034971503</v>
      </c>
      <c r="F78" s="5">
        <v>107340754939</v>
      </c>
      <c r="G78" s="5">
        <v>72906133374</v>
      </c>
      <c r="I78" s="5">
        <v>301005136497</v>
      </c>
      <c r="J78" s="5">
        <v>317253724325</v>
      </c>
      <c r="K78" s="5">
        <v>274452729483</v>
      </c>
      <c r="L78" s="5">
        <v>224773423005</v>
      </c>
      <c r="M78" s="5">
        <v>226313459944</v>
      </c>
      <c r="N78" s="5">
        <v>110788627747</v>
      </c>
      <c r="O78" s="5">
        <v>217396667763</v>
      </c>
      <c r="P78" s="5">
        <v>207201197323</v>
      </c>
      <c r="Q78" s="5">
        <v>219119716835</v>
      </c>
    </row>
    <row r="79" spans="3:17" ht="15.5" x14ac:dyDescent="0.35">
      <c r="C79" t="s">
        <v>104</v>
      </c>
      <c r="D79" s="5">
        <v>68637756936</v>
      </c>
      <c r="E79" s="5">
        <v>36034971503</v>
      </c>
      <c r="F79" s="5">
        <v>107340754939</v>
      </c>
      <c r="G79" s="5">
        <v>72906133374</v>
      </c>
      <c r="I79" s="5">
        <v>301005136497</v>
      </c>
      <c r="J79" s="5">
        <v>317253724325</v>
      </c>
      <c r="K79" s="5">
        <v>274452729483</v>
      </c>
      <c r="L79" s="5">
        <v>224773423005</v>
      </c>
      <c r="M79" s="5">
        <v>226313459944</v>
      </c>
      <c r="N79" s="5">
        <v>110788627747</v>
      </c>
      <c r="O79" s="5">
        <v>217396667763</v>
      </c>
      <c r="P79" s="5">
        <v>207201197323</v>
      </c>
      <c r="Q79" s="5">
        <v>219119716835</v>
      </c>
    </row>
    <row r="81" spans="2:17" ht="15.5" x14ac:dyDescent="0.35">
      <c r="B81" t="s">
        <v>105</v>
      </c>
      <c r="C81" t="s">
        <v>106</v>
      </c>
    </row>
    <row r="82" spans="2:17" ht="15.5" x14ac:dyDescent="0.35">
      <c r="C82" t="s">
        <v>107</v>
      </c>
    </row>
    <row r="83" spans="2:17" ht="15.5" x14ac:dyDescent="0.35">
      <c r="C83" t="s">
        <v>20</v>
      </c>
      <c r="D83" s="5">
        <v>213260340965</v>
      </c>
      <c r="E83" s="5">
        <v>163817669357</v>
      </c>
      <c r="F83" s="5">
        <v>115113782728</v>
      </c>
      <c r="G83" s="5">
        <v>176677131982</v>
      </c>
      <c r="I83" s="5">
        <v>115113782728</v>
      </c>
      <c r="J83" s="5">
        <v>242908046665</v>
      </c>
      <c r="K83" s="5">
        <v>168882019914</v>
      </c>
      <c r="L83" s="5">
        <v>188557276915</v>
      </c>
      <c r="M83" s="5">
        <v>423069117798</v>
      </c>
      <c r="N83" s="5">
        <v>217898189555</v>
      </c>
      <c r="O83" s="5">
        <v>148789684509</v>
      </c>
      <c r="P83" s="5">
        <v>92814255885</v>
      </c>
      <c r="Q83" s="5">
        <v>160434757057</v>
      </c>
    </row>
    <row r="84" spans="2:17" ht="15.5" x14ac:dyDescent="0.35">
      <c r="C84" t="s">
        <v>109</v>
      </c>
      <c r="D84" s="5">
        <v>561429990743</v>
      </c>
      <c r="E84" s="5">
        <v>497480865882</v>
      </c>
      <c r="F84" s="5">
        <v>548363206160</v>
      </c>
      <c r="G84" s="5">
        <v>501890964664</v>
      </c>
      <c r="I84" s="5">
        <v>548363206160</v>
      </c>
      <c r="J84" s="5">
        <v>587767076997</v>
      </c>
      <c r="K84" s="5">
        <v>526816951600</v>
      </c>
      <c r="L84" s="5">
        <v>480433375498</v>
      </c>
      <c r="M84" s="5">
        <v>469486642355</v>
      </c>
      <c r="N84" s="5">
        <v>450199873799</v>
      </c>
      <c r="O84" s="5">
        <v>524564093771</v>
      </c>
      <c r="P84" s="5">
        <v>505706295723</v>
      </c>
      <c r="Q84" s="5">
        <v>429256442690</v>
      </c>
    </row>
    <row r="85" spans="2:17" ht="15.5" x14ac:dyDescent="0.35">
      <c r="C85" t="s">
        <v>110</v>
      </c>
      <c r="D85" s="5">
        <v>15285508669</v>
      </c>
      <c r="E85" s="5">
        <v>18426365305</v>
      </c>
      <c r="F85" s="5">
        <v>20437422447</v>
      </c>
      <c r="G85" s="5">
        <v>23985614061</v>
      </c>
      <c r="I85" s="5">
        <v>20437422447</v>
      </c>
      <c r="J85" s="5">
        <v>15484806141</v>
      </c>
      <c r="K85" s="5">
        <v>21969774262</v>
      </c>
      <c r="L85" s="5">
        <v>14392133718</v>
      </c>
      <c r="M85" s="5">
        <v>21428168914</v>
      </c>
      <c r="N85" s="5">
        <v>45567560049</v>
      </c>
      <c r="O85" s="5">
        <v>58965473812</v>
      </c>
      <c r="P85" s="5">
        <v>47211383446</v>
      </c>
      <c r="Q85" s="5">
        <v>31279752790</v>
      </c>
    </row>
    <row r="86" spans="2:17" ht="15.5" x14ac:dyDescent="0.35">
      <c r="C86" t="s">
        <v>111</v>
      </c>
      <c r="D86" s="5">
        <v>255132400</v>
      </c>
      <c r="E86" s="5">
        <v>403508330</v>
      </c>
      <c r="F86" s="5">
        <v>142570630</v>
      </c>
      <c r="G86" s="5">
        <v>1166915278</v>
      </c>
      <c r="I86" s="5">
        <v>142570630</v>
      </c>
      <c r="J86" s="5">
        <v>181533325</v>
      </c>
      <c r="K86" s="5">
        <v>65981166</v>
      </c>
      <c r="L86" s="5">
        <v>78517610</v>
      </c>
      <c r="M86" s="5">
        <v>12360000</v>
      </c>
      <c r="N86" s="5">
        <v>16122524</v>
      </c>
      <c r="O86" s="5">
        <v>5533075263</v>
      </c>
      <c r="P86" s="5">
        <v>4125846330</v>
      </c>
      <c r="Q86" s="5">
        <v>3215376911</v>
      </c>
    </row>
    <row r="87" spans="2:17" ht="15.5" x14ac:dyDescent="0.35">
      <c r="C87" t="s">
        <v>112</v>
      </c>
      <c r="D87" s="5">
        <v>561429990743</v>
      </c>
      <c r="E87" s="5">
        <v>497480865882</v>
      </c>
      <c r="F87" s="5">
        <v>548363206160</v>
      </c>
      <c r="G87" s="5">
        <v>501890964664</v>
      </c>
      <c r="I87" s="5">
        <v>548363206160</v>
      </c>
      <c r="J87" s="5">
        <v>587767076997</v>
      </c>
      <c r="K87" s="5">
        <v>526816951600</v>
      </c>
      <c r="L87" s="5">
        <v>480433375498</v>
      </c>
      <c r="M87" s="5">
        <v>469486642355</v>
      </c>
      <c r="N87" s="5">
        <v>450199873799</v>
      </c>
      <c r="O87" s="5">
        <v>524564093771</v>
      </c>
      <c r="P87" s="5">
        <v>505706295723</v>
      </c>
      <c r="Q87" s="5">
        <v>429256442690</v>
      </c>
    </row>
    <row r="88" spans="2:17" ht="15.5" x14ac:dyDescent="0.35">
      <c r="C88" t="s">
        <v>113</v>
      </c>
      <c r="D88" s="5">
        <v>4201245781</v>
      </c>
      <c r="E88" s="5">
        <v>6882192975</v>
      </c>
      <c r="F88" s="5">
        <v>3593687000</v>
      </c>
      <c r="G88" s="5">
        <v>6502189217</v>
      </c>
      <c r="I88" s="5">
        <v>3593687000</v>
      </c>
      <c r="J88" s="5">
        <v>4273695300</v>
      </c>
      <c r="K88" s="5">
        <v>3319609885</v>
      </c>
      <c r="L88" s="5">
        <v>2764195265</v>
      </c>
      <c r="M88" s="5">
        <v>1026632212</v>
      </c>
      <c r="N88" s="5">
        <v>5479286617</v>
      </c>
      <c r="O88" s="5">
        <v>20947651379</v>
      </c>
      <c r="P88" s="5">
        <v>9031640615</v>
      </c>
      <c r="Q88" s="5">
        <v>10044451008</v>
      </c>
    </row>
    <row r="89" spans="2:17" ht="15.5" x14ac:dyDescent="0.35">
      <c r="C89" t="s">
        <v>114</v>
      </c>
      <c r="D89" s="5">
        <v>4201245781</v>
      </c>
      <c r="E89" s="5">
        <v>6882192975</v>
      </c>
      <c r="F89" s="5">
        <v>3593687000</v>
      </c>
      <c r="G89" s="5">
        <v>6502189217</v>
      </c>
      <c r="I89" s="5">
        <v>3593687000</v>
      </c>
      <c r="J89" s="5">
        <v>4273695300</v>
      </c>
      <c r="K89" s="5">
        <v>3319609885</v>
      </c>
      <c r="L89" s="5">
        <v>2764195265</v>
      </c>
      <c r="M89" s="5">
        <v>1026632212</v>
      </c>
      <c r="N89" s="5">
        <v>5479286617</v>
      </c>
      <c r="O89" s="5">
        <v>20947651379</v>
      </c>
      <c r="P89" s="5">
        <v>9031640615</v>
      </c>
      <c r="Q89" s="5">
        <v>10044451008</v>
      </c>
    </row>
    <row r="90" spans="2:17" ht="15.5" x14ac:dyDescent="0.35">
      <c r="C90" t="s">
        <v>115</v>
      </c>
      <c r="D90" s="5">
        <v>573537227811</v>
      </c>
      <c r="E90" s="5">
        <v>639057386980</v>
      </c>
      <c r="F90" s="5">
        <v>677798663701</v>
      </c>
      <c r="G90" s="5">
        <v>771858510388</v>
      </c>
      <c r="I90" s="5">
        <v>677798663701</v>
      </c>
      <c r="J90" s="5">
        <v>559525136785</v>
      </c>
      <c r="K90" s="5">
        <v>563032824454</v>
      </c>
      <c r="L90" s="5">
        <v>497105569205</v>
      </c>
      <c r="M90" s="5">
        <v>383032775214</v>
      </c>
      <c r="N90" s="5">
        <v>362318855879</v>
      </c>
      <c r="O90" s="5">
        <v>432352195428</v>
      </c>
      <c r="P90" s="5">
        <v>411347681598</v>
      </c>
      <c r="Q90" s="5">
        <v>327993231917</v>
      </c>
    </row>
    <row r="91" spans="2:17" ht="15.5" x14ac:dyDescent="0.35">
      <c r="C91" t="s">
        <v>85</v>
      </c>
      <c r="D91" s="5">
        <v>5000000000</v>
      </c>
      <c r="E91" s="5">
        <v>5000000000</v>
      </c>
      <c r="F91" s="5">
        <v>5000000000</v>
      </c>
      <c r="G91" s="5">
        <v>5000000000</v>
      </c>
      <c r="I91" s="5">
        <v>5000000000</v>
      </c>
      <c r="J91" s="5">
        <v>5000000000</v>
      </c>
      <c r="K91" s="5">
        <v>5000000000</v>
      </c>
      <c r="L91" s="5">
        <v>5000000000</v>
      </c>
      <c r="M91" s="5">
        <v>5000000000</v>
      </c>
      <c r="N91" s="5">
        <v>5000000000</v>
      </c>
      <c r="O91" s="5">
        <v>5000000000</v>
      </c>
      <c r="P91" s="5">
        <v>5000000000</v>
      </c>
      <c r="Q91" s="5">
        <v>5000000000</v>
      </c>
    </row>
    <row r="92" spans="2:17" ht="15.5" x14ac:dyDescent="0.35">
      <c r="C92" t="s">
        <v>116</v>
      </c>
      <c r="D92" s="5">
        <v>1397401501474</v>
      </c>
      <c r="E92" s="5">
        <v>1332050134694</v>
      </c>
      <c r="F92" s="5">
        <v>1359971769856</v>
      </c>
      <c r="G92" s="5">
        <v>1505661204807</v>
      </c>
      <c r="I92" s="5">
        <v>1359971769856</v>
      </c>
      <c r="J92" s="5">
        <v>1411495643021</v>
      </c>
      <c r="K92" s="5">
        <v>1268404496700</v>
      </c>
      <c r="L92" s="5">
        <v>1175602452283</v>
      </c>
      <c r="M92" s="5">
        <v>1285604554744</v>
      </c>
      <c r="N92" s="5">
        <v>1041712652187</v>
      </c>
      <c r="O92" s="5">
        <v>1190788666084</v>
      </c>
      <c r="P92" s="5">
        <v>1127748329437</v>
      </c>
      <c r="Q92" s="5">
        <v>1011003450848</v>
      </c>
    </row>
    <row r="93" spans="2:17" ht="15.5" x14ac:dyDescent="0.35">
      <c r="C93" t="s">
        <v>117</v>
      </c>
    </row>
    <row r="94" spans="2:17" ht="15.5" x14ac:dyDescent="0.35">
      <c r="C94" t="s">
        <v>119</v>
      </c>
      <c r="D94" s="5">
        <v>18524315212</v>
      </c>
      <c r="E94" s="5">
        <v>18179781787</v>
      </c>
      <c r="F94" s="5">
        <v>17835248361</v>
      </c>
      <c r="G94" s="5">
        <v>21092035845</v>
      </c>
      <c r="I94" s="5">
        <v>17835248361</v>
      </c>
      <c r="J94" s="5">
        <v>20127250575</v>
      </c>
      <c r="K94" s="5">
        <v>17854557081</v>
      </c>
      <c r="L94" s="5">
        <v>20511909165</v>
      </c>
      <c r="M94" s="5">
        <v>25711160550</v>
      </c>
      <c r="N94" s="5">
        <v>20292071143</v>
      </c>
      <c r="O94" s="5">
        <v>21361486762</v>
      </c>
      <c r="P94" s="5">
        <v>19606768273</v>
      </c>
      <c r="Q94" s="5">
        <v>14256031893</v>
      </c>
    </row>
    <row r="95" spans="2:17" ht="15.5" x14ac:dyDescent="0.35">
      <c r="C95" t="s">
        <v>121</v>
      </c>
      <c r="D95" s="5">
        <v>1029961947442</v>
      </c>
      <c r="E95" s="5">
        <v>1033535544811</v>
      </c>
      <c r="F95" s="5">
        <v>1046196685574</v>
      </c>
      <c r="G95" s="5">
        <v>1022152741498</v>
      </c>
      <c r="I95" s="5">
        <v>1046196685574</v>
      </c>
      <c r="J95" s="5">
        <v>1050074143292</v>
      </c>
      <c r="K95" s="5">
        <v>981333319882</v>
      </c>
      <c r="L95" s="5">
        <v>971191938365</v>
      </c>
      <c r="M95" s="5">
        <v>1030101381857</v>
      </c>
      <c r="N95" s="5">
        <v>1076340095462</v>
      </c>
      <c r="O95" s="5">
        <v>1034562468083</v>
      </c>
      <c r="P95" s="5">
        <v>788595572749</v>
      </c>
      <c r="Q95" s="5">
        <v>768595173650</v>
      </c>
    </row>
    <row r="96" spans="2:17" ht="15.5" x14ac:dyDescent="0.35">
      <c r="C96" t="s">
        <v>518</v>
      </c>
      <c r="D96" s="5">
        <v>647330748730</v>
      </c>
      <c r="E96" s="5">
        <v>649676951930</v>
      </c>
      <c r="F96" s="5">
        <v>652013726930</v>
      </c>
      <c r="G96" s="5">
        <v>641606227865</v>
      </c>
      <c r="I96" s="5">
        <v>652013726930</v>
      </c>
      <c r="J96" s="5">
        <v>646106227865</v>
      </c>
      <c r="K96" s="5">
        <v>654491566020</v>
      </c>
      <c r="L96" s="5">
        <v>648228173683</v>
      </c>
      <c r="M96" s="5">
        <v>537673037303</v>
      </c>
      <c r="N96" s="5">
        <v>529170132299</v>
      </c>
      <c r="O96" s="5">
        <v>531122126512</v>
      </c>
      <c r="P96" s="5">
        <v>472081441983</v>
      </c>
      <c r="Q96" s="5">
        <v>185844702518</v>
      </c>
    </row>
    <row r="97" spans="3:17" ht="15.5" x14ac:dyDescent="0.35">
      <c r="C97" t="s">
        <v>123</v>
      </c>
      <c r="D97" s="5">
        <v>1159429960</v>
      </c>
      <c r="E97" s="5">
        <v>1481552817</v>
      </c>
      <c r="F97" s="5">
        <v>1825000752</v>
      </c>
      <c r="G97" s="5">
        <v>2168448682</v>
      </c>
      <c r="I97" s="5">
        <v>1825000752</v>
      </c>
      <c r="J97" s="5">
        <v>3198792485</v>
      </c>
      <c r="K97" s="5">
        <v>4876261635</v>
      </c>
      <c r="L97" s="5">
        <v>2958357086</v>
      </c>
      <c r="M97" s="5">
        <v>6014548472</v>
      </c>
      <c r="N97" s="5">
        <v>8964371572</v>
      </c>
      <c r="O97" s="5">
        <v>4597750000</v>
      </c>
      <c r="P97" s="5">
        <v>87915583</v>
      </c>
      <c r="Q97" s="5">
        <v>54585938</v>
      </c>
    </row>
    <row r="98" spans="3:17" ht="15.5" x14ac:dyDescent="0.35">
      <c r="C98" t="s">
        <v>126</v>
      </c>
      <c r="D98" s="5">
        <v>1965743924225</v>
      </c>
      <c r="E98" s="5">
        <v>1986780608271</v>
      </c>
      <c r="F98" s="5">
        <v>1998845426940</v>
      </c>
      <c r="G98" s="5">
        <v>1972918040298</v>
      </c>
      <c r="I98" s="5">
        <v>1998845426940</v>
      </c>
      <c r="J98" s="5">
        <v>2004098038644</v>
      </c>
      <c r="K98" s="5">
        <v>1969251287969</v>
      </c>
      <c r="L98" s="5">
        <v>1940548352879</v>
      </c>
      <c r="M98" s="5">
        <v>1857854096105</v>
      </c>
      <c r="N98" s="5">
        <v>1993871966506</v>
      </c>
      <c r="O98" s="5">
        <v>1744824003503</v>
      </c>
      <c r="P98" s="5">
        <v>1351961549893</v>
      </c>
      <c r="Q98" s="5">
        <v>1008876901591</v>
      </c>
    </row>
    <row r="99" spans="3:17" ht="15.5" x14ac:dyDescent="0.35">
      <c r="C99" t="s">
        <v>224</v>
      </c>
    </row>
    <row r="100" spans="3:17" ht="15.5" x14ac:dyDescent="0.35">
      <c r="C100" t="s">
        <v>127</v>
      </c>
      <c r="D100" s="5">
        <v>3363145425699</v>
      </c>
      <c r="E100" s="5">
        <v>3318830742965</v>
      </c>
      <c r="F100" s="5">
        <v>3358817196796</v>
      </c>
      <c r="G100" s="5">
        <v>3478579245105</v>
      </c>
      <c r="I100" s="5">
        <v>3358817196796</v>
      </c>
      <c r="J100" s="5">
        <v>3415593681665</v>
      </c>
      <c r="K100" s="5">
        <v>3237655784669</v>
      </c>
      <c r="L100" s="5">
        <v>3116150805162</v>
      </c>
      <c r="M100" s="5">
        <v>3143458650849</v>
      </c>
      <c r="N100" s="5">
        <v>3035584618693</v>
      </c>
      <c r="O100" s="5">
        <v>2935612669587</v>
      </c>
      <c r="P100" s="5">
        <v>2479709879330</v>
      </c>
      <c r="Q100" s="5">
        <v>2019880352439</v>
      </c>
    </row>
    <row r="101" spans="3:17" ht="15.5" x14ac:dyDescent="0.35">
      <c r="C101" t="s">
        <v>128</v>
      </c>
    </row>
    <row r="102" spans="3:17" ht="15.5" x14ac:dyDescent="0.35">
      <c r="C102" t="s">
        <v>129</v>
      </c>
    </row>
    <row r="103" spans="3:17" ht="15.5" x14ac:dyDescent="0.35">
      <c r="C103" t="s">
        <v>130</v>
      </c>
      <c r="D103" s="5">
        <v>701749953141</v>
      </c>
      <c r="E103" s="5">
        <v>614677546381</v>
      </c>
      <c r="F103" s="5">
        <v>687447096738</v>
      </c>
      <c r="G103" s="5">
        <v>811278726996</v>
      </c>
      <c r="I103" s="5">
        <v>687447096738</v>
      </c>
      <c r="J103" s="5">
        <v>825475645889</v>
      </c>
      <c r="K103" s="5">
        <v>789166654793</v>
      </c>
      <c r="L103" s="5">
        <v>791069117798</v>
      </c>
      <c r="M103" s="5">
        <v>792813597840</v>
      </c>
      <c r="N103" s="5">
        <v>723308486604</v>
      </c>
      <c r="O103" s="5">
        <v>813554028073</v>
      </c>
      <c r="P103" s="5">
        <v>641087613285</v>
      </c>
      <c r="Q103" s="5">
        <v>1038366412760</v>
      </c>
    </row>
    <row r="104" spans="3:17" ht="15.5" x14ac:dyDescent="0.35">
      <c r="C104" t="s">
        <v>134</v>
      </c>
      <c r="D104" s="5">
        <v>19009308820</v>
      </c>
      <c r="E104" s="5">
        <v>21600000000</v>
      </c>
      <c r="F104" s="5">
        <v>70994000000</v>
      </c>
      <c r="G104" s="5">
        <v>50094000000</v>
      </c>
      <c r="I104" s="5">
        <v>70994000000</v>
      </c>
      <c r="J104" s="5">
        <v>66194000000</v>
      </c>
      <c r="K104" s="5">
        <v>64420000000</v>
      </c>
      <c r="L104" s="5">
        <v>94120000000</v>
      </c>
      <c r="M104" s="5">
        <v>82120000000</v>
      </c>
      <c r="N104" s="5">
        <v>82120000000</v>
      </c>
      <c r="O104" s="5">
        <v>83030000000</v>
      </c>
      <c r="P104" s="5">
        <v>57924000000</v>
      </c>
      <c r="Q104" s="5">
        <v>329020397322</v>
      </c>
    </row>
    <row r="105" spans="3:17" ht="15.5" x14ac:dyDescent="0.35">
      <c r="C105" t="s">
        <v>131</v>
      </c>
    </row>
    <row r="106" spans="3:17" ht="15.5" x14ac:dyDescent="0.35">
      <c r="C106" t="s">
        <v>132</v>
      </c>
      <c r="D106" s="5">
        <v>428265436502</v>
      </c>
      <c r="E106" s="5">
        <v>377495663721</v>
      </c>
      <c r="F106" s="5">
        <v>420213732368</v>
      </c>
      <c r="G106" s="5">
        <v>463724043155</v>
      </c>
      <c r="I106" s="5">
        <v>420213732368</v>
      </c>
      <c r="J106" s="5">
        <v>523382607055</v>
      </c>
      <c r="K106" s="5">
        <v>451983102607</v>
      </c>
      <c r="L106" s="5">
        <v>443887823538</v>
      </c>
      <c r="M106" s="5">
        <v>419948770385</v>
      </c>
      <c r="N106" s="5">
        <v>352980601274</v>
      </c>
      <c r="O106" s="5">
        <v>452129003813</v>
      </c>
      <c r="P106" s="5">
        <v>360460753532</v>
      </c>
      <c r="Q106" s="5">
        <v>435637404894</v>
      </c>
    </row>
    <row r="107" spans="3:17" ht="15.5" x14ac:dyDescent="0.35">
      <c r="C107" t="s">
        <v>133</v>
      </c>
    </row>
    <row r="108" spans="3:17" ht="15.5" x14ac:dyDescent="0.35">
      <c r="C108" t="s">
        <v>465</v>
      </c>
      <c r="D108" s="5">
        <v>15540641069</v>
      </c>
      <c r="E108" s="5">
        <v>18829873635</v>
      </c>
      <c r="F108" s="5">
        <v>20579993077</v>
      </c>
      <c r="G108" s="5">
        <v>25152529339</v>
      </c>
      <c r="I108" s="5">
        <v>20579993077</v>
      </c>
      <c r="J108" s="5">
        <v>15666339466</v>
      </c>
      <c r="K108" s="5">
        <v>22035755428</v>
      </c>
      <c r="L108" s="5">
        <v>14470651328</v>
      </c>
      <c r="M108" s="5">
        <v>21440528914</v>
      </c>
      <c r="N108" s="5">
        <v>45583682573</v>
      </c>
      <c r="O108" s="5">
        <v>64498549075</v>
      </c>
      <c r="P108" s="5">
        <v>51337229776</v>
      </c>
      <c r="Q108" s="5">
        <v>34495129701</v>
      </c>
    </row>
    <row r="109" spans="3:17" ht="15.5" x14ac:dyDescent="0.35">
      <c r="C109" t="s">
        <v>137</v>
      </c>
      <c r="D109" s="5">
        <v>75721933410</v>
      </c>
      <c r="E109" s="5">
        <v>44503713610</v>
      </c>
      <c r="F109" s="5">
        <v>15818066097</v>
      </c>
      <c r="G109" s="5">
        <v>82657161529</v>
      </c>
      <c r="I109" s="5">
        <v>15818066097</v>
      </c>
      <c r="J109" s="5">
        <v>16341948498</v>
      </c>
      <c r="K109" s="5">
        <v>14243359137</v>
      </c>
      <c r="L109" s="5">
        <v>15418949719</v>
      </c>
      <c r="M109" s="5">
        <v>11193634533</v>
      </c>
      <c r="N109" s="5">
        <v>10814434218</v>
      </c>
      <c r="O109" s="5">
        <v>8824607654</v>
      </c>
      <c r="P109" s="5">
        <v>18900276800</v>
      </c>
      <c r="Q109" s="5">
        <v>11376918664</v>
      </c>
    </row>
    <row r="110" spans="3:17" ht="15.5" x14ac:dyDescent="0.35">
      <c r="C110" t="s">
        <v>136</v>
      </c>
      <c r="D110" s="5">
        <v>38472375067</v>
      </c>
      <c r="E110" s="5">
        <v>23674117932</v>
      </c>
      <c r="F110" s="5">
        <v>30322768015</v>
      </c>
      <c r="G110" s="5">
        <v>50226705479</v>
      </c>
      <c r="I110" s="5">
        <v>30322768015</v>
      </c>
      <c r="J110" s="5">
        <v>35404215177</v>
      </c>
      <c r="K110" s="5">
        <v>24104337779</v>
      </c>
      <c r="L110" s="5">
        <v>24800850445</v>
      </c>
      <c r="M110" s="5">
        <v>33755463544</v>
      </c>
      <c r="N110" s="5">
        <v>27731035772</v>
      </c>
      <c r="O110" s="5">
        <v>20126436511</v>
      </c>
      <c r="P110" s="5">
        <v>9974540174</v>
      </c>
      <c r="Q110" s="5">
        <v>15206065055</v>
      </c>
    </row>
    <row r="111" spans="3:17" ht="15.5" x14ac:dyDescent="0.35">
      <c r="C111" t="s">
        <v>139</v>
      </c>
    </row>
    <row r="112" spans="3:17" ht="15.5" x14ac:dyDescent="0.35">
      <c r="C112" t="s">
        <v>144</v>
      </c>
      <c r="D112" s="5">
        <v>55792781</v>
      </c>
      <c r="E112" s="5">
        <v>61926888</v>
      </c>
      <c r="F112" s="5">
        <v>110407745</v>
      </c>
      <c r="G112" s="5">
        <v>146161455</v>
      </c>
      <c r="I112" s="5">
        <v>110407745</v>
      </c>
      <c r="J112" s="5">
        <v>444095184</v>
      </c>
      <c r="K112" s="5">
        <v>497398071</v>
      </c>
      <c r="L112" s="5">
        <v>607076248</v>
      </c>
      <c r="N112" s="5">
        <v>1041706389</v>
      </c>
      <c r="O112" s="5">
        <v>2504557810</v>
      </c>
      <c r="P112" s="5">
        <v>13443290</v>
      </c>
      <c r="Q112" s="5">
        <v>291228201</v>
      </c>
    </row>
    <row r="113" spans="3:17" ht="15.5" x14ac:dyDescent="0.35">
      <c r="C113" t="s">
        <v>1162</v>
      </c>
      <c r="K113" s="5">
        <v>614300721</v>
      </c>
      <c r="N113" s="5">
        <v>2908439973</v>
      </c>
      <c r="O113" s="5">
        <v>10750614260</v>
      </c>
    </row>
    <row r="114" spans="3:17" ht="15.5" x14ac:dyDescent="0.35">
      <c r="C114" t="s">
        <v>140</v>
      </c>
      <c r="D114" s="5">
        <v>90915000000</v>
      </c>
      <c r="E114" s="5">
        <v>93307499999</v>
      </c>
      <c r="F114" s="5">
        <v>97804000000</v>
      </c>
      <c r="G114" s="5">
        <v>97593599997</v>
      </c>
      <c r="I114" s="5">
        <v>97804000000</v>
      </c>
      <c r="J114" s="5">
        <v>99605713836</v>
      </c>
      <c r="K114" s="5">
        <v>102460524653</v>
      </c>
      <c r="L114" s="5">
        <v>81335101646</v>
      </c>
      <c r="M114" s="5">
        <v>130809678657</v>
      </c>
      <c r="N114" s="5">
        <v>180284255668</v>
      </c>
      <c r="O114" s="5">
        <v>128721599433</v>
      </c>
      <c r="P114" s="5">
        <v>9189801891</v>
      </c>
      <c r="Q114" s="5">
        <v>95965000000</v>
      </c>
    </row>
    <row r="115" spans="3:17" ht="15.5" x14ac:dyDescent="0.35">
      <c r="C115" t="s">
        <v>145</v>
      </c>
      <c r="D115" s="5">
        <v>12885678354</v>
      </c>
      <c r="E115" s="5">
        <v>12470552938</v>
      </c>
      <c r="F115" s="5">
        <v>10992380059</v>
      </c>
      <c r="G115" s="5">
        <v>19915903439</v>
      </c>
      <c r="I115" s="5">
        <v>10992380059</v>
      </c>
      <c r="J115" s="5">
        <v>22475268316</v>
      </c>
      <c r="K115" s="5">
        <v>74115848230</v>
      </c>
      <c r="L115" s="5">
        <v>65852712875</v>
      </c>
      <c r="M115" s="5">
        <v>69029073794</v>
      </c>
      <c r="N115" s="5">
        <v>49713151403</v>
      </c>
      <c r="O115" s="5">
        <v>24935204985</v>
      </c>
      <c r="P115" s="5">
        <v>3619294244</v>
      </c>
      <c r="Q115" s="5">
        <v>22110924516</v>
      </c>
    </row>
    <row r="116" spans="3:17" ht="15.5" x14ac:dyDescent="0.35">
      <c r="C116" t="s">
        <v>146</v>
      </c>
      <c r="D116" s="5">
        <v>210020827448</v>
      </c>
      <c r="E116" s="5">
        <v>214666308409</v>
      </c>
      <c r="F116" s="5">
        <v>217918183386</v>
      </c>
      <c r="G116" s="5">
        <v>216189356376</v>
      </c>
      <c r="I116" s="5">
        <v>217918183386</v>
      </c>
      <c r="J116" s="5">
        <v>226271255601</v>
      </c>
      <c r="K116" s="5">
        <v>218896074026</v>
      </c>
      <c r="L116" s="5">
        <v>217441360997</v>
      </c>
      <c r="M116" s="5">
        <v>297778149647</v>
      </c>
      <c r="N116" s="5">
        <v>371220188671</v>
      </c>
      <c r="O116" s="5">
        <v>430791325843</v>
      </c>
      <c r="P116" s="5">
        <v>261873901487</v>
      </c>
      <c r="Q116" s="5">
        <v>208452335613</v>
      </c>
    </row>
    <row r="117" spans="3:17" ht="15.5" x14ac:dyDescent="0.35">
      <c r="C117" t="s">
        <v>147</v>
      </c>
      <c r="D117" s="5">
        <v>210020827448</v>
      </c>
      <c r="E117" s="5">
        <v>214666308409</v>
      </c>
      <c r="F117" s="5">
        <v>217918183386</v>
      </c>
      <c r="G117" s="5">
        <v>216189356376</v>
      </c>
      <c r="I117" s="5">
        <v>217918183386</v>
      </c>
      <c r="J117" s="5">
        <v>226271255601</v>
      </c>
      <c r="K117" s="5">
        <v>218896074026</v>
      </c>
      <c r="L117" s="5">
        <v>217441360997</v>
      </c>
      <c r="M117" s="5">
        <v>297778149647</v>
      </c>
      <c r="N117" s="5">
        <v>371220188671</v>
      </c>
      <c r="O117" s="5">
        <v>430791325843</v>
      </c>
      <c r="P117" s="5">
        <v>261873901487</v>
      </c>
      <c r="Q117" s="5">
        <v>208452335613</v>
      </c>
    </row>
    <row r="118" spans="3:17" ht="15.5" x14ac:dyDescent="0.35">
      <c r="C118" t="s">
        <v>152</v>
      </c>
    </row>
    <row r="119" spans="3:17" ht="15.5" x14ac:dyDescent="0.35">
      <c r="C119" t="s">
        <v>153</v>
      </c>
      <c r="D119" s="5">
        <v>168904108973</v>
      </c>
      <c r="E119" s="5">
        <v>173186052061</v>
      </c>
      <c r="F119" s="5">
        <v>181235550477</v>
      </c>
      <c r="G119" s="5">
        <v>177139733820</v>
      </c>
      <c r="I119" s="5">
        <v>181235550477</v>
      </c>
      <c r="J119" s="5">
        <v>186051351980</v>
      </c>
      <c r="K119" s="5">
        <v>185976074117</v>
      </c>
      <c r="L119" s="5">
        <v>184327632948</v>
      </c>
      <c r="M119" s="5">
        <v>252397290508</v>
      </c>
      <c r="N119" s="5">
        <v>327019210361</v>
      </c>
      <c r="O119" s="5">
        <v>141976771503</v>
      </c>
      <c r="P119" s="5">
        <v>9203245181</v>
      </c>
      <c r="Q119" s="5">
        <v>96256228201</v>
      </c>
    </row>
    <row r="120" spans="3:17" ht="15.5" x14ac:dyDescent="0.35">
      <c r="C120" t="s">
        <v>148</v>
      </c>
      <c r="O120" s="5">
        <v>246367700000</v>
      </c>
      <c r="P120" s="5">
        <v>211867700000</v>
      </c>
      <c r="Q120" s="5">
        <v>73857700000</v>
      </c>
    </row>
    <row r="121" spans="3:17" ht="15.5" x14ac:dyDescent="0.35">
      <c r="C121" t="s">
        <v>154</v>
      </c>
      <c r="D121" s="5">
        <v>911770780589</v>
      </c>
      <c r="E121" s="5">
        <v>829343854790</v>
      </c>
      <c r="F121" s="5">
        <v>905365280124</v>
      </c>
      <c r="G121" s="5">
        <v>1027468083372</v>
      </c>
      <c r="I121" s="5">
        <v>905365280124</v>
      </c>
      <c r="J121" s="5">
        <v>1051746901490</v>
      </c>
      <c r="K121" s="5">
        <v>1008062728819</v>
      </c>
      <c r="L121" s="5">
        <v>1008510478795</v>
      </c>
      <c r="M121" s="5">
        <v>1090591747487</v>
      </c>
      <c r="N121" s="5">
        <v>1094528675275</v>
      </c>
      <c r="O121" s="5">
        <v>1244345353916</v>
      </c>
      <c r="P121" s="5">
        <v>902961514772</v>
      </c>
      <c r="Q121" s="5">
        <v>1246818748373</v>
      </c>
    </row>
    <row r="122" spans="3:17" ht="15.5" x14ac:dyDescent="0.35">
      <c r="C122" t="s">
        <v>155</v>
      </c>
    </row>
    <row r="123" spans="3:17" ht="15.5" x14ac:dyDescent="0.35">
      <c r="C123" t="s">
        <v>156</v>
      </c>
      <c r="D123" s="5">
        <v>270000000000</v>
      </c>
      <c r="E123" s="5">
        <v>270000000000</v>
      </c>
      <c r="F123" s="5">
        <v>270000000000</v>
      </c>
      <c r="G123" s="5">
        <v>270000000000</v>
      </c>
      <c r="I123" s="5">
        <v>270000000000</v>
      </c>
      <c r="J123" s="5">
        <v>270000000000</v>
      </c>
      <c r="K123" s="5">
        <v>270000000000</v>
      </c>
      <c r="L123" s="5">
        <v>270000000000</v>
      </c>
      <c r="M123" s="5">
        <v>270000000000</v>
      </c>
      <c r="N123" s="5">
        <v>270000000000</v>
      </c>
      <c r="O123" s="5">
        <v>270000000000</v>
      </c>
      <c r="P123" s="5">
        <v>270000000000</v>
      </c>
      <c r="Q123" s="5">
        <v>200000000000</v>
      </c>
    </row>
    <row r="124" spans="3:17" ht="15.5" x14ac:dyDescent="0.35">
      <c r="C124" t="s">
        <v>157</v>
      </c>
      <c r="D124" s="5">
        <v>704485563169</v>
      </c>
      <c r="E124" s="5">
        <v>704485563169</v>
      </c>
      <c r="F124" s="5">
        <v>704485563169</v>
      </c>
      <c r="G124" s="5">
        <v>704485563169</v>
      </c>
      <c r="I124" s="5">
        <v>704485563169</v>
      </c>
      <c r="J124" s="5">
        <v>704485563169</v>
      </c>
      <c r="K124" s="5">
        <v>704485563169</v>
      </c>
      <c r="L124" s="5">
        <v>704485563169</v>
      </c>
      <c r="M124" s="5">
        <v>704485563169</v>
      </c>
      <c r="N124" s="5">
        <v>704485563169</v>
      </c>
      <c r="O124" s="5">
        <v>704485563169</v>
      </c>
      <c r="P124" s="5">
        <v>704485563169</v>
      </c>
    </row>
    <row r="125" spans="3:17" ht="15.5" x14ac:dyDescent="0.35">
      <c r="C125" t="s">
        <v>158</v>
      </c>
      <c r="D125" s="5">
        <v>735035355020</v>
      </c>
      <c r="E125" s="5">
        <v>767611467280</v>
      </c>
      <c r="F125" s="5">
        <v>735270092517</v>
      </c>
      <c r="G125" s="5">
        <v>732038773539</v>
      </c>
      <c r="I125" s="5">
        <v>735270092517</v>
      </c>
      <c r="J125" s="5">
        <v>654530163687</v>
      </c>
      <c r="K125" s="5">
        <v>527969992534</v>
      </c>
      <c r="L125" s="5">
        <v>408748835473</v>
      </c>
      <c r="M125" s="5">
        <v>337199202006</v>
      </c>
      <c r="N125" s="5">
        <v>232236404582</v>
      </c>
      <c r="O125" s="5">
        <v>220170603153</v>
      </c>
      <c r="P125" s="5">
        <v>117587203151</v>
      </c>
      <c r="Q125" s="5">
        <v>86351581035</v>
      </c>
    </row>
    <row r="126" spans="3:17" ht="15.5" x14ac:dyDescent="0.35">
      <c r="C126" t="s">
        <v>162</v>
      </c>
      <c r="D126" s="5">
        <v>736853726921</v>
      </c>
      <c r="E126" s="5">
        <v>742389857726</v>
      </c>
      <c r="F126" s="5">
        <v>738696260986</v>
      </c>
      <c r="G126" s="5">
        <v>739586825026</v>
      </c>
      <c r="I126" s="5">
        <v>738696260986</v>
      </c>
      <c r="J126" s="5">
        <v>729831053319</v>
      </c>
      <c r="K126" s="5">
        <v>722137500147</v>
      </c>
      <c r="L126" s="5">
        <v>719405927725</v>
      </c>
      <c r="M126" s="5">
        <v>736182138187</v>
      </c>
      <c r="N126" s="5">
        <v>729333975667</v>
      </c>
      <c r="O126" s="5">
        <v>491611149349</v>
      </c>
      <c r="P126" s="5">
        <v>479675598238</v>
      </c>
      <c r="Q126" s="5">
        <v>481710023031</v>
      </c>
    </row>
    <row r="127" spans="3:17" ht="15.5" x14ac:dyDescent="0.35">
      <c r="C127" t="s">
        <v>10</v>
      </c>
      <c r="D127" s="5">
        <v>2451374645110</v>
      </c>
      <c r="E127" s="5">
        <v>2489486888175</v>
      </c>
      <c r="F127" s="5">
        <v>2453451916672</v>
      </c>
      <c r="G127" s="5">
        <v>2451111161734</v>
      </c>
      <c r="I127" s="5">
        <v>2453451916672</v>
      </c>
      <c r="J127" s="5">
        <v>2363846780175</v>
      </c>
      <c r="K127" s="5">
        <v>2229593055850</v>
      </c>
      <c r="L127" s="5">
        <v>2107640326367</v>
      </c>
      <c r="M127" s="5">
        <v>2052866903362</v>
      </c>
      <c r="N127" s="5">
        <v>1941055943418</v>
      </c>
      <c r="O127" s="5">
        <v>1691267315671</v>
      </c>
      <c r="P127" s="5">
        <v>1576748364558</v>
      </c>
      <c r="Q127" s="5">
        <v>773061604066</v>
      </c>
    </row>
    <row r="128" spans="3:17" ht="15.5" x14ac:dyDescent="0.35">
      <c r="C128" t="s">
        <v>163</v>
      </c>
      <c r="D128" s="5">
        <v>3363145425699</v>
      </c>
      <c r="E128" s="5">
        <v>3318830742965</v>
      </c>
      <c r="F128" s="5">
        <v>3358817196796</v>
      </c>
      <c r="G128" s="5">
        <v>3478579245106</v>
      </c>
      <c r="I128" s="5">
        <v>3358817196796</v>
      </c>
      <c r="J128" s="5">
        <v>3415593681665</v>
      </c>
      <c r="K128" s="5">
        <v>3237655784669</v>
      </c>
      <c r="L128" s="5">
        <v>3116150805162</v>
      </c>
      <c r="M128" s="5">
        <v>3143458650849</v>
      </c>
      <c r="N128" s="5">
        <v>3035584618693</v>
      </c>
      <c r="O128" s="5">
        <v>2935612669587</v>
      </c>
      <c r="P128" s="5">
        <v>2479709879330</v>
      </c>
      <c r="Q128" s="5">
        <v>2019880352439</v>
      </c>
    </row>
    <row r="129" spans="2:17" ht="15.5" x14ac:dyDescent="0.35">
      <c r="C129" t="s">
        <v>164</v>
      </c>
      <c r="D129" s="5">
        <v>2700000000</v>
      </c>
      <c r="E129" s="5">
        <v>2700000000</v>
      </c>
      <c r="F129" s="5">
        <v>2700000000</v>
      </c>
      <c r="G129" s="5">
        <v>2700000000</v>
      </c>
      <c r="I129" s="5">
        <v>2700000000</v>
      </c>
      <c r="J129" s="5">
        <v>2700000000</v>
      </c>
      <c r="K129" s="5">
        <v>2700000000</v>
      </c>
      <c r="L129" s="5">
        <v>2700000000</v>
      </c>
      <c r="M129" s="5">
        <v>2700000000</v>
      </c>
      <c r="N129" s="5">
        <v>2700000000</v>
      </c>
      <c r="O129" s="5">
        <v>2700000000</v>
      </c>
      <c r="P129" s="5">
        <v>2700000000</v>
      </c>
      <c r="Q129" s="5">
        <v>200000</v>
      </c>
    </row>
    <row r="131" spans="2:17" ht="15.5" x14ac:dyDescent="0.35">
      <c r="B131" t="s">
        <v>165</v>
      </c>
      <c r="C131" t="s">
        <v>166</v>
      </c>
      <c r="D131" s="5">
        <v>180931809489</v>
      </c>
      <c r="E131" s="5">
        <v>121044772801</v>
      </c>
      <c r="F131" s="5">
        <v>30021022516</v>
      </c>
      <c r="G131" s="5">
        <v>51614617575</v>
      </c>
      <c r="I131" s="5">
        <v>154080328903</v>
      </c>
      <c r="J131" s="5">
        <v>442573171222</v>
      </c>
      <c r="K131" s="5">
        <v>243478306312</v>
      </c>
      <c r="L131" s="5">
        <v>184995491620</v>
      </c>
      <c r="M131" s="5">
        <v>404626899810</v>
      </c>
      <c r="N131" s="5">
        <v>278943662070</v>
      </c>
      <c r="O131" s="5">
        <v>358817291000</v>
      </c>
      <c r="P131" s="5">
        <v>-19757632580</v>
      </c>
      <c r="Q131" s="5">
        <v>108095060858</v>
      </c>
    </row>
    <row r="132" spans="2:17" ht="15.5" x14ac:dyDescent="0.35">
      <c r="C132" t="s">
        <v>690</v>
      </c>
      <c r="D132" s="5">
        <v>704886850478</v>
      </c>
      <c r="E132" s="5">
        <v>685926881801</v>
      </c>
      <c r="F132" s="5">
        <v>730012018179</v>
      </c>
      <c r="G132" s="5">
        <v>669283502861</v>
      </c>
      <c r="I132" s="5">
        <v>2785361685191</v>
      </c>
      <c r="J132" s="5">
        <v>2868431985187</v>
      </c>
      <c r="K132" s="5">
        <v>2559105363056</v>
      </c>
      <c r="L132" s="5">
        <v>2467410394232</v>
      </c>
      <c r="M132" s="5">
        <v>2224750774132</v>
      </c>
      <c r="N132" s="5">
        <v>1996622761877</v>
      </c>
      <c r="O132" s="5">
        <v>2254173731318</v>
      </c>
      <c r="P132" s="5">
        <v>2142504063748</v>
      </c>
      <c r="Q132" s="5">
        <v>2109587621259</v>
      </c>
    </row>
    <row r="133" spans="2:17" ht="15.5" x14ac:dyDescent="0.35">
      <c r="C133" t="s">
        <v>168</v>
      </c>
      <c r="D133" s="5">
        <v>-519004734862</v>
      </c>
      <c r="E133" s="5">
        <v>-539408988818</v>
      </c>
      <c r="F133" s="5">
        <v>-691806883518</v>
      </c>
      <c r="G133" s="5">
        <v>-603210241305</v>
      </c>
      <c r="I133" s="5">
        <v>-2560930914158</v>
      </c>
      <c r="J133" s="5">
        <v>-2354678615233</v>
      </c>
      <c r="K133" s="5">
        <v>-2258156004375</v>
      </c>
      <c r="L133" s="5">
        <v>-2023941036001</v>
      </c>
      <c r="M133" s="5">
        <v>-1529621757718</v>
      </c>
      <c r="N133" s="5">
        <v>-1443397658075</v>
      </c>
      <c r="O133" s="5">
        <v>-1726935240378</v>
      </c>
      <c r="P133" s="5">
        <v>-1950195457663</v>
      </c>
      <c r="Q133" s="5">
        <v>-1751851134217</v>
      </c>
    </row>
    <row r="134" spans="2:17" ht="15.5" x14ac:dyDescent="0.35">
      <c r="C134" t="s">
        <v>202</v>
      </c>
      <c r="K134" s="5">
        <v>13000230781</v>
      </c>
      <c r="L134" s="5">
        <v>-209900421708</v>
      </c>
      <c r="M134" s="5">
        <v>-325537294551</v>
      </c>
      <c r="N134" s="5">
        <v>-210233095896</v>
      </c>
      <c r="O134" s="5">
        <v>-113256999667</v>
      </c>
      <c r="P134" s="5">
        <v>-126579313047</v>
      </c>
      <c r="Q134" s="5">
        <v>-170282849821</v>
      </c>
    </row>
    <row r="135" spans="2:17" ht="15.5" x14ac:dyDescent="0.35">
      <c r="C135" t="s">
        <v>178</v>
      </c>
      <c r="D135" s="5">
        <v>2806174859</v>
      </c>
      <c r="E135" s="5">
        <v>2821666312</v>
      </c>
      <c r="F135" s="5">
        <v>-3631860789</v>
      </c>
      <c r="G135" s="5">
        <v>3196972209</v>
      </c>
      <c r="I135" s="5">
        <v>9992389373</v>
      </c>
      <c r="J135" s="5">
        <v>11636063525</v>
      </c>
      <c r="K135" s="5">
        <v>6726700082</v>
      </c>
      <c r="L135" s="5">
        <v>8845615802</v>
      </c>
      <c r="M135" s="5">
        <v>9418898863</v>
      </c>
      <c r="N135" s="5">
        <v>5631667838</v>
      </c>
      <c r="O135" s="5">
        <v>6683566249</v>
      </c>
      <c r="P135" s="5">
        <v>9358608626</v>
      </c>
      <c r="Q135" s="5">
        <v>3896401458</v>
      </c>
    </row>
    <row r="136" spans="2:17" ht="15.5" x14ac:dyDescent="0.35">
      <c r="C136" t="s">
        <v>170</v>
      </c>
      <c r="D136" s="5">
        <v>-1656980023</v>
      </c>
      <c r="E136" s="5">
        <v>-2089284018</v>
      </c>
      <c r="F136" s="5">
        <v>-2214880525</v>
      </c>
      <c r="G136" s="5">
        <v>-2643001651</v>
      </c>
      <c r="I136" s="5">
        <v>-10687958854</v>
      </c>
      <c r="J136" s="5">
        <v>-11444002353</v>
      </c>
      <c r="K136" s="5">
        <v>-16215613557</v>
      </c>
      <c r="L136" s="5">
        <v>-15300261507</v>
      </c>
      <c r="M136" s="5">
        <v>-17375134289</v>
      </c>
      <c r="N136" s="5">
        <v>-23336500996</v>
      </c>
      <c r="O136" s="5">
        <v>-20735113003</v>
      </c>
      <c r="P136" s="5">
        <v>-14958453063</v>
      </c>
      <c r="Q136" s="5">
        <v>-9051861004</v>
      </c>
    </row>
    <row r="137" spans="2:17" ht="15.5" x14ac:dyDescent="0.35">
      <c r="C137" t="s">
        <v>171</v>
      </c>
      <c r="D137" s="5">
        <v>-4423269407</v>
      </c>
      <c r="E137" s="5">
        <v>-24036508650</v>
      </c>
      <c r="F137" s="5">
        <v>-53830917139</v>
      </c>
      <c r="G137" s="5">
        <v>47107700124</v>
      </c>
      <c r="I137" s="5">
        <v>-53830917139</v>
      </c>
      <c r="J137" s="5">
        <v>-55865990158</v>
      </c>
      <c r="K137" s="5">
        <v>-46237309438</v>
      </c>
      <c r="L137" s="5">
        <v>-28311117474</v>
      </c>
      <c r="M137" s="5">
        <v>-37205622401</v>
      </c>
      <c r="N137" s="5">
        <v>-28922247984</v>
      </c>
      <c r="O137" s="5">
        <v>-38144496929</v>
      </c>
      <c r="P137" s="5">
        <v>-77424330806</v>
      </c>
      <c r="Q137" s="5">
        <v>-74203116817</v>
      </c>
    </row>
    <row r="138" spans="2:17" ht="15.5" x14ac:dyDescent="0.35">
      <c r="C138" t="s">
        <v>1237</v>
      </c>
      <c r="F138" s="5">
        <v>51077354415</v>
      </c>
      <c r="G138" s="5">
        <v>-59348893634</v>
      </c>
      <c r="I138" s="5">
        <v>-8271539219</v>
      </c>
      <c r="J138" s="5">
        <v>-8047831637</v>
      </c>
      <c r="K138" s="5">
        <v>-7830476185</v>
      </c>
      <c r="L138" s="5">
        <v>-7612186280</v>
      </c>
      <c r="M138" s="5">
        <v>-7389344844</v>
      </c>
      <c r="N138" s="5">
        <v>-7303988100</v>
      </c>
      <c r="O138" s="5">
        <v>-2968156590</v>
      </c>
      <c r="P138" s="5">
        <v>-2462750375</v>
      </c>
    </row>
    <row r="139" spans="2:17" ht="15.5" x14ac:dyDescent="0.35">
      <c r="C139" t="s">
        <v>1359</v>
      </c>
      <c r="K139" s="5">
        <v>630479692</v>
      </c>
      <c r="L139" s="5">
        <v>1746005226</v>
      </c>
      <c r="M139" s="5">
        <v>97267348111</v>
      </c>
    </row>
    <row r="140" spans="2:17" ht="15.5" x14ac:dyDescent="0.35">
      <c r="C140" t="s">
        <v>1187</v>
      </c>
      <c r="D140" s="5">
        <v>-1676231556</v>
      </c>
      <c r="E140" s="5">
        <v>-2168993826</v>
      </c>
      <c r="F140" s="5">
        <v>459390956</v>
      </c>
      <c r="G140" s="5">
        <v>-2771421029</v>
      </c>
      <c r="I140" s="5">
        <v>-7509217228</v>
      </c>
      <c r="J140" s="5">
        <v>-7344199794</v>
      </c>
      <c r="K140" s="5">
        <v>-7440008646</v>
      </c>
      <c r="L140" s="5">
        <v>-7941500670</v>
      </c>
      <c r="M140" s="5">
        <v>-9680967493</v>
      </c>
      <c r="N140" s="5">
        <v>-10117276594</v>
      </c>
    </row>
    <row r="141" spans="2:17" ht="15.5" x14ac:dyDescent="0.35">
      <c r="C141" t="s">
        <v>197</v>
      </c>
      <c r="F141" s="5">
        <v>-43199063</v>
      </c>
      <c r="I141" s="5">
        <v>-43199063</v>
      </c>
      <c r="J141" s="5">
        <v>-114238315</v>
      </c>
      <c r="K141" s="5">
        <v>-105055098</v>
      </c>
    </row>
    <row r="142" spans="2:17" ht="15.5" x14ac:dyDescent="0.35">
      <c r="C142" t="s">
        <v>172</v>
      </c>
      <c r="D142" s="5">
        <v>-120464155526</v>
      </c>
      <c r="E142" s="5">
        <v>-64162280410</v>
      </c>
      <c r="F142" s="5">
        <v>-67113548026</v>
      </c>
      <c r="G142" s="5">
        <v>-15199596517</v>
      </c>
      <c r="I142" s="5">
        <v>-229723547946</v>
      </c>
      <c r="J142" s="5">
        <v>-231305650713</v>
      </c>
      <c r="K142" s="5">
        <v>-182659986066</v>
      </c>
      <c r="L142" s="5">
        <v>-221193110428</v>
      </c>
      <c r="M142" s="5">
        <v>-144407475498</v>
      </c>
      <c r="N142" s="5">
        <v>-70925153076</v>
      </c>
      <c r="O142" s="5">
        <v>103766532783</v>
      </c>
      <c r="P142" s="5">
        <v>340247552431</v>
      </c>
      <c r="Q142" s="5">
        <v>372592330866</v>
      </c>
    </row>
    <row r="143" spans="2:17" ht="15.5" x14ac:dyDescent="0.35">
      <c r="C143" t="s">
        <v>173</v>
      </c>
      <c r="D143" s="5">
        <v>-10753432985</v>
      </c>
      <c r="E143" s="5">
        <v>-8008806625</v>
      </c>
      <c r="F143" s="5">
        <v>-23358665794</v>
      </c>
      <c r="G143" s="5">
        <v>-16026755049</v>
      </c>
      <c r="I143" s="5">
        <v>-51455901810</v>
      </c>
      <c r="J143" s="5">
        <v>-137714143818</v>
      </c>
      <c r="K143" s="5">
        <v>-80695262801</v>
      </c>
      <c r="L143" s="5">
        <v>-198273270241</v>
      </c>
      <c r="M143" s="5">
        <v>-55258702069</v>
      </c>
      <c r="N143" s="5">
        <v>-138937284566</v>
      </c>
      <c r="O143" s="5">
        <v>-406538813946</v>
      </c>
      <c r="P143" s="5">
        <v>-389160169006</v>
      </c>
      <c r="Q143" s="5">
        <v>-459649286364</v>
      </c>
    </row>
    <row r="144" spans="2:17" ht="15.5" x14ac:dyDescent="0.35">
      <c r="C144" t="s">
        <v>693</v>
      </c>
      <c r="F144" s="5">
        <v>-1428207665</v>
      </c>
      <c r="I144" s="5">
        <v>-1428207665</v>
      </c>
      <c r="J144" s="5">
        <v>-13540388560</v>
      </c>
      <c r="K144" s="5">
        <v>-8307096092</v>
      </c>
      <c r="L144" s="5">
        <v>-721733113</v>
      </c>
      <c r="M144" s="5">
        <v>-209967447</v>
      </c>
      <c r="N144" s="5">
        <v>-9411754000</v>
      </c>
      <c r="O144" s="5">
        <v>-33194246334</v>
      </c>
      <c r="P144" s="5">
        <v>-34029878242</v>
      </c>
      <c r="Q144" s="5">
        <v>-19612777545</v>
      </c>
    </row>
    <row r="145" spans="3:17" ht="15.5" x14ac:dyDescent="0.35">
      <c r="C145" t="s">
        <v>175</v>
      </c>
      <c r="D145" s="5">
        <v>-19661125772</v>
      </c>
      <c r="E145" s="5">
        <v>-1538392523</v>
      </c>
      <c r="F145" s="5">
        <v>-44215839564</v>
      </c>
      <c r="G145" s="5">
        <v>-5440877316</v>
      </c>
      <c r="I145" s="5">
        <v>-60707647132</v>
      </c>
      <c r="J145" s="5">
        <v>-123094441452</v>
      </c>
      <c r="K145" s="5">
        <v>-62845254557</v>
      </c>
      <c r="L145" s="5">
        <v>-11577585501</v>
      </c>
      <c r="M145" s="5">
        <v>-31321503466</v>
      </c>
      <c r="N145" s="5">
        <v>-56218974889</v>
      </c>
      <c r="O145" s="5">
        <v>-236482613872</v>
      </c>
      <c r="P145" s="5">
        <v>-68406478266</v>
      </c>
      <c r="Q145" s="5">
        <v>-335087118092</v>
      </c>
    </row>
    <row r="146" spans="3:17" ht="15.5" x14ac:dyDescent="0.35">
      <c r="C146" t="s">
        <v>174</v>
      </c>
      <c r="D146" s="5">
        <v>199099099</v>
      </c>
      <c r="E146" s="5">
        <v>-20628124</v>
      </c>
      <c r="F146" s="5">
        <v>292418091</v>
      </c>
      <c r="G146" s="5">
        <v>391081081</v>
      </c>
      <c r="I146" s="5">
        <v>1152995457</v>
      </c>
      <c r="J146" s="5">
        <v>1111981983</v>
      </c>
      <c r="K146" s="5">
        <v>1118301799</v>
      </c>
      <c r="L146" s="5">
        <v>357905270</v>
      </c>
      <c r="M146" s="5">
        <v>1775045225</v>
      </c>
      <c r="N146" s="5">
        <v>1722727272</v>
      </c>
      <c r="O146" s="5">
        <v>794545458</v>
      </c>
      <c r="P146" s="5">
        <v>225000000</v>
      </c>
      <c r="Q146" s="5">
        <v>2795360625</v>
      </c>
    </row>
    <row r="147" spans="3:17" ht="15.5" x14ac:dyDescent="0.35">
      <c r="C147" t="s">
        <v>419</v>
      </c>
      <c r="K147" s="5">
        <v>-5293733866</v>
      </c>
      <c r="L147" s="5">
        <v>-11215688</v>
      </c>
      <c r="M147" s="5">
        <v>-117563063</v>
      </c>
      <c r="N147" s="5">
        <v>-7112846752</v>
      </c>
      <c r="O147" s="5">
        <v>-2469464000</v>
      </c>
      <c r="P147" s="5">
        <v>-54800000</v>
      </c>
      <c r="Q147" s="5">
        <v>-34725000</v>
      </c>
    </row>
    <row r="148" spans="3:17" ht="15.5" x14ac:dyDescent="0.35">
      <c r="C148" t="s">
        <v>532</v>
      </c>
      <c r="L148" s="5">
        <v>-4745463303</v>
      </c>
      <c r="M148" s="5">
        <v>-32786858</v>
      </c>
      <c r="N148" s="5">
        <v>-10126394994</v>
      </c>
      <c r="O148" s="5">
        <v>-47872431498</v>
      </c>
      <c r="P148" s="5">
        <v>-220592270085</v>
      </c>
      <c r="Q148" s="5">
        <v>-68937095709</v>
      </c>
    </row>
    <row r="149" spans="3:17" ht="15.5" x14ac:dyDescent="0.35">
      <c r="C149" t="s">
        <v>1527</v>
      </c>
      <c r="J149" s="5">
        <v>3918918919</v>
      </c>
      <c r="K149" s="5">
        <v>16000000000</v>
      </c>
      <c r="Q149" s="5">
        <v>5200000000</v>
      </c>
    </row>
    <row r="150" spans="3:17" ht="15.5" x14ac:dyDescent="0.35">
      <c r="C150" t="s">
        <v>417</v>
      </c>
      <c r="F150" s="5">
        <v>12360497475</v>
      </c>
      <c r="G150" s="5">
        <v>-12466005814</v>
      </c>
      <c r="I150" s="5">
        <v>-105508339</v>
      </c>
      <c r="J150" s="5">
        <v>-2703931101</v>
      </c>
      <c r="K150" s="5">
        <v>-12673800826</v>
      </c>
      <c r="L150" s="5">
        <v>-4414017000</v>
      </c>
      <c r="M150" s="5">
        <v>-24561138324</v>
      </c>
      <c r="N150" s="5">
        <v>-21065120702</v>
      </c>
      <c r="O150" s="5">
        <v>-51798490421</v>
      </c>
      <c r="P150" s="5">
        <v>-37012395733</v>
      </c>
      <c r="Q150" s="5">
        <v>-19338690907</v>
      </c>
    </row>
    <row r="151" spans="3:17" ht="15.5" x14ac:dyDescent="0.35">
      <c r="C151" t="s">
        <v>2406</v>
      </c>
    </row>
    <row r="152" spans="3:17" ht="15.5" x14ac:dyDescent="0.35">
      <c r="C152" t="s">
        <v>2407</v>
      </c>
    </row>
    <row r="153" spans="3:17" ht="15.5" x14ac:dyDescent="0.35">
      <c r="C153" t="s">
        <v>2408</v>
      </c>
    </row>
    <row r="154" spans="3:17" ht="15.5" x14ac:dyDescent="0.35">
      <c r="C154" t="s">
        <v>1713</v>
      </c>
      <c r="L154" s="5">
        <v>-1244160000</v>
      </c>
    </row>
    <row r="155" spans="3:17" ht="15.5" x14ac:dyDescent="0.35">
      <c r="C155" t="s">
        <v>2409</v>
      </c>
      <c r="D155" s="5">
        <v>9000000000</v>
      </c>
      <c r="F155" s="5">
        <v>11233117812</v>
      </c>
      <c r="I155" s="5">
        <v>11233117812</v>
      </c>
      <c r="J155" s="5">
        <v>11472184812</v>
      </c>
      <c r="K155" s="5">
        <v>11225641534</v>
      </c>
      <c r="L155" s="5">
        <v>5679375000</v>
      </c>
    </row>
    <row r="156" spans="3:17" ht="15.5" x14ac:dyDescent="0.35">
      <c r="C156" t="s">
        <v>2410</v>
      </c>
      <c r="K156" s="5">
        <v>-18495000000</v>
      </c>
      <c r="L156" s="5">
        <v>-177753340000</v>
      </c>
    </row>
    <row r="157" spans="3:17" ht="15.5" x14ac:dyDescent="0.35">
      <c r="C157" t="s">
        <v>1804</v>
      </c>
    </row>
    <row r="158" spans="3:17" ht="15.5" x14ac:dyDescent="0.35">
      <c r="C158" t="s">
        <v>2411</v>
      </c>
      <c r="D158" s="5">
        <v>-6741192290</v>
      </c>
      <c r="F158" s="5">
        <v>-1600651943</v>
      </c>
      <c r="G158" s="5">
        <v>1489047000</v>
      </c>
      <c r="I158" s="5">
        <v>-1600651943</v>
      </c>
      <c r="J158" s="5">
        <v>-11286361268</v>
      </c>
      <c r="L158" s="5">
        <v>-3456283383</v>
      </c>
      <c r="N158" s="5">
        <v>-26218801111</v>
      </c>
      <c r="O158" s="5">
        <v>-23303094640</v>
      </c>
      <c r="P158" s="5">
        <v>-19486277544</v>
      </c>
    </row>
    <row r="159" spans="3:17" ht="15.5" x14ac:dyDescent="0.35">
      <c r="C159" t="s">
        <v>2412</v>
      </c>
      <c r="O159" s="5">
        <v>-4625000000</v>
      </c>
      <c r="P159" s="5">
        <v>-4162000000</v>
      </c>
      <c r="Q159" s="5">
        <v>-4168000004</v>
      </c>
    </row>
    <row r="160" spans="3:17" ht="15.5" x14ac:dyDescent="0.35">
      <c r="C160" t="s">
        <v>2413</v>
      </c>
      <c r="D160" s="5">
        <v>6449785978</v>
      </c>
      <c r="E160" s="5">
        <v>-6449785978</v>
      </c>
      <c r="O160" s="5">
        <v>-1217226563</v>
      </c>
      <c r="P160" s="5">
        <v>-1381419272</v>
      </c>
      <c r="Q160" s="5">
        <v>-5447662604</v>
      </c>
    </row>
    <row r="161" spans="3:17" ht="15.5" x14ac:dyDescent="0.35">
      <c r="C161" t="s">
        <v>221</v>
      </c>
    </row>
    <row r="162" spans="3:17" ht="15.5" x14ac:dyDescent="0.35">
      <c r="C162" t="s">
        <v>189</v>
      </c>
      <c r="D162" s="5">
        <v>-120464155526</v>
      </c>
      <c r="E162" s="5">
        <v>-64162280410</v>
      </c>
      <c r="F162" s="5">
        <v>-67113548026</v>
      </c>
      <c r="G162" s="5">
        <v>-15199596517</v>
      </c>
      <c r="I162" s="5">
        <v>-229723547946</v>
      </c>
      <c r="J162" s="5">
        <v>-231305650713</v>
      </c>
      <c r="K162" s="5">
        <v>-182659986066</v>
      </c>
      <c r="L162" s="5">
        <v>-221193110428</v>
      </c>
      <c r="M162" s="5">
        <v>-144407475498</v>
      </c>
      <c r="N162" s="5">
        <v>-70925153076</v>
      </c>
      <c r="O162" s="5">
        <v>103766532783</v>
      </c>
      <c r="P162" s="5">
        <v>340247552431</v>
      </c>
      <c r="Q162" s="5">
        <v>372592330866</v>
      </c>
    </row>
    <row r="163" spans="3:17" ht="15.5" x14ac:dyDescent="0.35">
      <c r="C163" t="s">
        <v>210</v>
      </c>
      <c r="D163" s="5">
        <v>-106750000000</v>
      </c>
      <c r="F163" s="5">
        <v>-82600000000</v>
      </c>
      <c r="I163" s="5">
        <v>-189000000000</v>
      </c>
      <c r="J163" s="5">
        <v>-162000000000</v>
      </c>
      <c r="K163" s="5">
        <v>-135000000000</v>
      </c>
      <c r="L163" s="5">
        <v>-135000000000</v>
      </c>
      <c r="M163" s="5">
        <v>-94500000000</v>
      </c>
      <c r="N163" s="5">
        <v>-108000000000</v>
      </c>
      <c r="O163" s="5">
        <v>-102600000000</v>
      </c>
      <c r="P163" s="5">
        <v>-178000000000</v>
      </c>
      <c r="Q163" s="5">
        <v>-210000000000</v>
      </c>
    </row>
    <row r="164" spans="3:17" ht="15.5" x14ac:dyDescent="0.35">
      <c r="C164" t="s">
        <v>2414</v>
      </c>
      <c r="F164" s="5">
        <v>-22400000000</v>
      </c>
      <c r="I164" s="5">
        <v>-22400000000</v>
      </c>
      <c r="J164" s="5">
        <v>-21000000000</v>
      </c>
      <c r="K164" s="5">
        <v>-17500000000</v>
      </c>
      <c r="L164" s="5">
        <v>-35000000000</v>
      </c>
    </row>
    <row r="165" spans="3:17" ht="15.5" x14ac:dyDescent="0.35">
      <c r="C165" t="s">
        <v>330</v>
      </c>
      <c r="D165" s="5">
        <v>-48599448102</v>
      </c>
      <c r="E165" s="5">
        <v>-5397356920</v>
      </c>
      <c r="F165" s="5">
        <v>221900000000</v>
      </c>
      <c r="G165" s="5">
        <v>-1400000000</v>
      </c>
      <c r="I165" s="5">
        <v>205800000000</v>
      </c>
      <c r="J165" s="5">
        <v>1774000000</v>
      </c>
      <c r="K165" s="5">
        <v>-29700000000</v>
      </c>
      <c r="L165" s="5">
        <v>12000000000</v>
      </c>
      <c r="N165" s="5">
        <v>-910000000</v>
      </c>
      <c r="O165" s="5">
        <v>26250000000</v>
      </c>
      <c r="P165" s="5">
        <v>-285619685679</v>
      </c>
      <c r="Q165" s="5">
        <v>200560981785</v>
      </c>
    </row>
    <row r="166" spans="3:17" ht="15.5" x14ac:dyDescent="0.35">
      <c r="C166" t="s">
        <v>766</v>
      </c>
      <c r="D166" s="5">
        <v>-6678599998</v>
      </c>
      <c r="F166" s="5">
        <v>9880070760</v>
      </c>
      <c r="G166" s="5">
        <v>-3293356920</v>
      </c>
      <c r="J166" s="5">
        <v>27204000000</v>
      </c>
      <c r="K166" s="5">
        <v>75600000000</v>
      </c>
      <c r="N166" s="5">
        <v>59916259464</v>
      </c>
      <c r="O166" s="5">
        <v>154313326991</v>
      </c>
      <c r="P166" s="5">
        <v>124126996676</v>
      </c>
      <c r="Q166" s="5">
        <v>115081500000</v>
      </c>
    </row>
    <row r="167" spans="3:17" ht="15.5" x14ac:dyDescent="0.35">
      <c r="C167" t="s">
        <v>2415</v>
      </c>
      <c r="D167" s="5">
        <v>49394000000</v>
      </c>
      <c r="E167" s="5">
        <v>-49394000000</v>
      </c>
      <c r="F167" s="5">
        <v>-13173427680</v>
      </c>
      <c r="I167" s="5">
        <v>-13173427680</v>
      </c>
      <c r="J167" s="5">
        <v>-61574960144</v>
      </c>
      <c r="K167" s="5">
        <v>-54474576993</v>
      </c>
      <c r="L167" s="5">
        <v>-49474577011</v>
      </c>
      <c r="M167" s="5">
        <v>-24737288506</v>
      </c>
      <c r="O167" s="5">
        <v>-21402529304</v>
      </c>
      <c r="P167" s="5">
        <v>-231493237565</v>
      </c>
      <c r="Q167" s="5">
        <v>-1656140352</v>
      </c>
    </row>
    <row r="168" spans="3:17" ht="15.5" x14ac:dyDescent="0.35">
      <c r="C168" t="s">
        <v>2416</v>
      </c>
      <c r="F168" s="5">
        <v>-674258829</v>
      </c>
      <c r="G168" s="5">
        <v>184427863</v>
      </c>
      <c r="I168" s="5">
        <v>-674258829</v>
      </c>
      <c r="J168" s="5">
        <v>-1050832358</v>
      </c>
      <c r="K168" s="5">
        <v>-375692892</v>
      </c>
      <c r="L168" s="5">
        <v>-134023072</v>
      </c>
      <c r="M168" s="5">
        <v>-1464653321</v>
      </c>
      <c r="N168" s="5">
        <v>-1449658172</v>
      </c>
      <c r="O168" s="5">
        <v>-2501393900</v>
      </c>
      <c r="P168" s="5">
        <v>-1262084170</v>
      </c>
      <c r="Q168" s="5">
        <v>-2397599740</v>
      </c>
    </row>
    <row r="169" spans="3:17" ht="15.5" x14ac:dyDescent="0.35">
      <c r="C169" t="s">
        <v>217</v>
      </c>
      <c r="P169" s="5">
        <v>812000000000</v>
      </c>
    </row>
    <row r="170" spans="3:17" ht="15.5" x14ac:dyDescent="0.35">
      <c r="C170" t="s">
        <v>971</v>
      </c>
      <c r="P170" s="5">
        <v>-37514436831</v>
      </c>
    </row>
    <row r="171" spans="3:17" ht="15.5" x14ac:dyDescent="0.35">
      <c r="C171" t="s">
        <v>157</v>
      </c>
    </row>
    <row r="172" spans="3:17" ht="15.5" x14ac:dyDescent="0.35">
      <c r="C172" t="s">
        <v>497</v>
      </c>
      <c r="Q172" s="5">
        <v>101200000000</v>
      </c>
    </row>
    <row r="173" spans="3:17" ht="15.5" x14ac:dyDescent="0.35">
      <c r="C173" t="s">
        <v>530</v>
      </c>
      <c r="N173" s="5">
        <v>632300000</v>
      </c>
      <c r="O173" s="5">
        <v>34500000000</v>
      </c>
      <c r="P173" s="5">
        <v>138010000000</v>
      </c>
      <c r="Q173" s="5">
        <v>169803589173</v>
      </c>
    </row>
    <row r="174" spans="3:17" ht="15.5" x14ac:dyDescent="0.35">
      <c r="C174" t="s">
        <v>1512</v>
      </c>
      <c r="D174" s="5">
        <v>-7830107426</v>
      </c>
      <c r="E174" s="5">
        <v>-9370923490</v>
      </c>
      <c r="F174" s="5">
        <v>20380740593</v>
      </c>
      <c r="G174" s="5">
        <v>-10117340330</v>
      </c>
      <c r="I174" s="5">
        <v>-9275861437</v>
      </c>
      <c r="J174" s="5">
        <v>-14657858211</v>
      </c>
      <c r="K174" s="5">
        <v>-21209716181</v>
      </c>
      <c r="L174" s="5">
        <v>-13147853329</v>
      </c>
      <c r="M174" s="5">
        <v>-13391576431</v>
      </c>
      <c r="N174" s="5">
        <v>-14017589628</v>
      </c>
    </row>
    <row r="175" spans="3:17" ht="15.5" x14ac:dyDescent="0.35">
      <c r="C175" t="s">
        <v>592</v>
      </c>
      <c r="F175" s="5">
        <v>573327130</v>
      </c>
      <c r="G175" s="5">
        <v>-573327130</v>
      </c>
      <c r="L175" s="5">
        <v>-436657016</v>
      </c>
      <c r="M175" s="5">
        <v>-10313957240</v>
      </c>
      <c r="N175" s="5">
        <v>-7096464740</v>
      </c>
      <c r="O175" s="5">
        <v>-4392871004</v>
      </c>
    </row>
    <row r="176" spans="3:17" ht="15.5" x14ac:dyDescent="0.35">
      <c r="C176" t="s">
        <v>226</v>
      </c>
      <c r="D176" s="5">
        <v>49714220978</v>
      </c>
      <c r="E176" s="5">
        <v>48873685766</v>
      </c>
      <c r="F176" s="5">
        <v>-60451191304</v>
      </c>
      <c r="G176" s="5">
        <v>20388266009</v>
      </c>
      <c r="I176" s="5">
        <v>-127099120853</v>
      </c>
      <c r="J176" s="5">
        <v>73553376691</v>
      </c>
      <c r="K176" s="5">
        <v>-19876942555</v>
      </c>
      <c r="L176" s="5">
        <v>-234470889049</v>
      </c>
      <c r="M176" s="5">
        <v>204960722243</v>
      </c>
      <c r="N176" s="5">
        <v>69081224428</v>
      </c>
      <c r="O176" s="5">
        <v>56045009837</v>
      </c>
      <c r="P176" s="5">
        <v>-68670249155</v>
      </c>
      <c r="Q176" s="5">
        <v>21038105360</v>
      </c>
    </row>
    <row r="177" spans="2:17" ht="15.5" x14ac:dyDescent="0.35">
      <c r="C177" t="s">
        <v>225</v>
      </c>
      <c r="D177" s="5">
        <v>-271549369</v>
      </c>
      <c r="E177" s="5">
        <v>-169799138</v>
      </c>
      <c r="F177" s="5">
        <v>-1112157950</v>
      </c>
      <c r="G177" s="5">
        <v>146637783</v>
      </c>
      <c r="I177" s="5">
        <v>-695143084</v>
      </c>
      <c r="J177" s="5">
        <v>472650060</v>
      </c>
      <c r="K177" s="5">
        <v>201685555</v>
      </c>
      <c r="L177" s="5">
        <v>-40951834</v>
      </c>
      <c r="M177" s="5">
        <v>210206000</v>
      </c>
      <c r="N177" s="5">
        <v>27280618</v>
      </c>
      <c r="O177" s="5">
        <v>-69581213</v>
      </c>
      <c r="P177" s="5">
        <v>1049747983</v>
      </c>
      <c r="Q177" s="5">
        <v>311862789</v>
      </c>
    </row>
    <row r="178" spans="2:17" ht="15.5" x14ac:dyDescent="0.35">
      <c r="C178" t="s">
        <v>227</v>
      </c>
      <c r="E178" s="5">
        <v>115113782729</v>
      </c>
      <c r="I178" s="5">
        <v>242908046665</v>
      </c>
      <c r="J178" s="5">
        <v>168882019914</v>
      </c>
      <c r="K178" s="5">
        <v>188557276915</v>
      </c>
      <c r="L178" s="5">
        <v>423069117798</v>
      </c>
      <c r="M178" s="5">
        <v>217898189555</v>
      </c>
      <c r="N178" s="5">
        <v>148789684509</v>
      </c>
      <c r="O178" s="5">
        <v>92814255885</v>
      </c>
      <c r="P178" s="5">
        <v>160434757057</v>
      </c>
      <c r="Q178" s="5">
        <v>139084788908</v>
      </c>
    </row>
    <row r="179" spans="2:17" ht="15.5" x14ac:dyDescent="0.35">
      <c r="C179" t="s">
        <v>229</v>
      </c>
      <c r="D179" s="5">
        <v>49442671609</v>
      </c>
      <c r="E179" s="5">
        <v>163817669357</v>
      </c>
      <c r="F179" s="5">
        <v>-61563349254</v>
      </c>
      <c r="G179" s="5">
        <v>20534903792</v>
      </c>
      <c r="I179" s="5">
        <v>115113782728</v>
      </c>
      <c r="J179" s="5">
        <v>242908046665</v>
      </c>
      <c r="K179" s="5">
        <v>168882019915</v>
      </c>
      <c r="L179" s="5">
        <v>188557276915</v>
      </c>
      <c r="M179" s="5">
        <v>423069117798</v>
      </c>
      <c r="N179" s="5">
        <v>217898189555</v>
      </c>
      <c r="O179" s="5">
        <v>148789684509</v>
      </c>
      <c r="P179" s="5">
        <v>92814255885</v>
      </c>
      <c r="Q179" s="5">
        <v>160434757057</v>
      </c>
    </row>
    <row r="181" spans="2:17" ht="15.5" x14ac:dyDescent="0.35">
      <c r="B181" t="s">
        <v>230</v>
      </c>
      <c r="C181" t="s">
        <v>12</v>
      </c>
      <c r="D181" s="5">
        <v>2700000000</v>
      </c>
      <c r="E181" s="5">
        <v>2700000000</v>
      </c>
      <c r="F181" s="5">
        <v>2700000000</v>
      </c>
      <c r="G181" s="5">
        <v>2700000000</v>
      </c>
      <c r="I181" s="5">
        <v>2700000000</v>
      </c>
      <c r="J181" s="5">
        <v>2700000000</v>
      </c>
      <c r="K181" s="5">
        <v>2700000000</v>
      </c>
      <c r="L181" s="5">
        <v>2700000000</v>
      </c>
      <c r="M181" s="5">
        <v>2700000000</v>
      </c>
      <c r="N181" s="5">
        <v>2700000000</v>
      </c>
      <c r="O181" s="5">
        <v>2700000000</v>
      </c>
      <c r="P181" s="5">
        <v>2700000000</v>
      </c>
      <c r="Q181" s="5">
        <v>0</v>
      </c>
    </row>
    <row r="182" spans="2:17" ht="15.5" x14ac:dyDescent="0.35">
      <c r="C182" t="s">
        <v>231</v>
      </c>
      <c r="D182" s="6">
        <v>22.93</v>
      </c>
      <c r="E182" s="6">
        <v>11.98</v>
      </c>
      <c r="F182" s="6">
        <v>36.619999999999997</v>
      </c>
      <c r="G182" s="6">
        <v>23.85</v>
      </c>
    </row>
    <row r="183" spans="2:17" ht="15.5" x14ac:dyDescent="0.35">
      <c r="C183" t="s">
        <v>232</v>
      </c>
      <c r="D183" s="6">
        <v>24.42</v>
      </c>
      <c r="E183" s="6">
        <v>53.42</v>
      </c>
      <c r="F183" s="6">
        <v>17.75</v>
      </c>
      <c r="G183" s="6">
        <v>27.25</v>
      </c>
    </row>
    <row r="184" spans="2:17" ht="15.5" x14ac:dyDescent="0.35">
      <c r="C184" t="s">
        <v>67</v>
      </c>
      <c r="D184" s="6">
        <v>2.0299999999999998</v>
      </c>
      <c r="E184" s="6">
        <v>2.75</v>
      </c>
      <c r="F184" s="6">
        <v>2.2599999999999998</v>
      </c>
      <c r="G184" s="6">
        <v>2.59</v>
      </c>
    </row>
    <row r="185" spans="2:17" ht="15.5" x14ac:dyDescent="0.35">
      <c r="C185" t="s">
        <v>233</v>
      </c>
      <c r="D185" s="5">
        <v>102400000000</v>
      </c>
      <c r="E185" s="6">
        <v>67260000000.000008</v>
      </c>
      <c r="F185" s="5">
        <v>138650000000</v>
      </c>
      <c r="G185" s="5">
        <v>105470000000</v>
      </c>
    </row>
    <row r="186" spans="2:17" ht="15.5" x14ac:dyDescent="0.35">
      <c r="C186" t="s">
        <v>234</v>
      </c>
      <c r="D186" s="6">
        <v>1.84E-2</v>
      </c>
      <c r="E186" s="6">
        <v>9.7000000000000003E-3</v>
      </c>
      <c r="F186" s="6">
        <v>2.9399999999999999E-2</v>
      </c>
      <c r="G186" s="6">
        <v>1.8500000000000003E-2</v>
      </c>
    </row>
    <row r="187" spans="2:17" ht="15.5" x14ac:dyDescent="0.35">
      <c r="C187" t="s">
        <v>235</v>
      </c>
      <c r="D187" s="6">
        <v>3.61E-2</v>
      </c>
      <c r="E187" s="6">
        <v>1.8500000000000003E-2</v>
      </c>
      <c r="F187" s="6">
        <v>5.7699999999999994E-2</v>
      </c>
      <c r="G187" s="6">
        <v>3.7599999999999995E-2</v>
      </c>
    </row>
    <row r="188" spans="2:17" ht="15.5" x14ac:dyDescent="0.35">
      <c r="C188" t="s">
        <v>236</v>
      </c>
      <c r="D188" s="6">
        <v>3.15E-2</v>
      </c>
      <c r="E188" s="6">
        <v>1.7500000000000002E-2</v>
      </c>
      <c r="F188" s="6">
        <v>4.4600000000000001E-2</v>
      </c>
      <c r="G188" s="6">
        <v>3.3399999999999999E-2</v>
      </c>
    </row>
    <row r="189" spans="2:17" ht="15.5" x14ac:dyDescent="0.35">
      <c r="C189" t="s">
        <v>237</v>
      </c>
    </row>
    <row r="190" spans="2:17" ht="15.5" x14ac:dyDescent="0.35">
      <c r="C190" t="s">
        <v>443</v>
      </c>
      <c r="D190" s="5">
        <v>2451000000000</v>
      </c>
      <c r="E190" s="5">
        <v>2489000000000</v>
      </c>
      <c r="F190" s="5">
        <v>2453000000000</v>
      </c>
      <c r="G190" s="5">
        <v>2451000000000</v>
      </c>
    </row>
    <row r="191" spans="2:17" ht="15.5" x14ac:dyDescent="0.35">
      <c r="C191" t="s">
        <v>238</v>
      </c>
      <c r="D191" s="6">
        <v>0.88</v>
      </c>
      <c r="E191" s="6">
        <v>0.99</v>
      </c>
      <c r="F191" s="6">
        <v>1.02</v>
      </c>
      <c r="G191" s="6">
        <v>1.03</v>
      </c>
    </row>
    <row r="192" spans="2:17" ht="15.5" x14ac:dyDescent="0.35">
      <c r="C192" t="s">
        <v>239</v>
      </c>
      <c r="D192" s="6">
        <v>635.01</v>
      </c>
      <c r="E192" s="6">
        <v>647.07000000000005</v>
      </c>
      <c r="F192" s="6">
        <v>635.09</v>
      </c>
      <c r="G192" s="6">
        <v>633.9</v>
      </c>
    </row>
    <row r="193" spans="3:17" ht="15.5" x14ac:dyDescent="0.35">
      <c r="C193" t="s">
        <v>240</v>
      </c>
      <c r="D193" s="6">
        <v>0.88</v>
      </c>
      <c r="E193" s="6">
        <v>0.99</v>
      </c>
      <c r="F193" s="6">
        <v>1.02</v>
      </c>
      <c r="G193" s="6">
        <v>1.03</v>
      </c>
    </row>
    <row r="194" spans="3:17" ht="15.5" x14ac:dyDescent="0.35">
      <c r="C194" t="s">
        <v>241</v>
      </c>
      <c r="D194" s="6">
        <v>634.58000000000004</v>
      </c>
      <c r="E194" s="6">
        <v>646.52</v>
      </c>
      <c r="F194" s="6">
        <v>634.41999999999996</v>
      </c>
      <c r="G194" s="6">
        <v>633.09</v>
      </c>
    </row>
    <row r="195" spans="3:17" ht="15.5" x14ac:dyDescent="0.35">
      <c r="C195" t="s">
        <v>242</v>
      </c>
      <c r="D195" s="5">
        <v>24000000000</v>
      </c>
      <c r="E195" s="5">
        <v>28000000000</v>
      </c>
      <c r="F195" s="5">
        <v>78000000000</v>
      </c>
      <c r="G195" s="5">
        <v>61000000000</v>
      </c>
    </row>
    <row r="196" spans="3:17" ht="15.5" x14ac:dyDescent="0.35">
      <c r="C196" t="s">
        <v>243</v>
      </c>
      <c r="D196" s="5">
        <v>91000000000</v>
      </c>
      <c r="E196" s="5">
        <v>93000000000</v>
      </c>
      <c r="F196" s="5">
        <v>98000000000</v>
      </c>
      <c r="G196" s="5">
        <v>98000000000</v>
      </c>
    </row>
    <row r="197" spans="3:17" ht="15.5" x14ac:dyDescent="0.35">
      <c r="C197" t="s">
        <v>306</v>
      </c>
      <c r="D197" s="5">
        <v>1715000000000</v>
      </c>
      <c r="E197" s="5">
        <v>1747000000000</v>
      </c>
      <c r="F197" s="5">
        <v>1715000000000</v>
      </c>
      <c r="G197" s="5">
        <v>1712000000000</v>
      </c>
    </row>
    <row r="198" spans="3:17" ht="15.5" x14ac:dyDescent="0.35">
      <c r="C198" t="s">
        <v>24</v>
      </c>
      <c r="D198" s="5">
        <v>115000000000</v>
      </c>
      <c r="E198" s="5">
        <v>121000000000</v>
      </c>
      <c r="F198" s="5">
        <v>176000000000</v>
      </c>
      <c r="G198" s="5">
        <v>158000000000</v>
      </c>
    </row>
    <row r="199" spans="3:17" ht="15.5" x14ac:dyDescent="0.35">
      <c r="C199" t="s">
        <v>21</v>
      </c>
      <c r="D199" s="5">
        <v>-98000000000</v>
      </c>
      <c r="E199" s="5">
        <v>-43000000000</v>
      </c>
      <c r="F199" s="5">
        <v>61000000000</v>
      </c>
      <c r="G199" s="5">
        <v>-18000000000</v>
      </c>
    </row>
    <row r="200" spans="3:17" ht="15.5" x14ac:dyDescent="0.35">
      <c r="C200" t="s">
        <v>245</v>
      </c>
      <c r="D200" s="5">
        <v>696000000000</v>
      </c>
      <c r="E200" s="5">
        <v>717000000000</v>
      </c>
      <c r="F200" s="5">
        <v>673000000000</v>
      </c>
      <c r="G200" s="5">
        <v>694000000000</v>
      </c>
    </row>
    <row r="201" spans="3:17" ht="15.5" x14ac:dyDescent="0.35">
      <c r="C201" t="s">
        <v>246</v>
      </c>
      <c r="D201" s="5">
        <v>181000000000</v>
      </c>
      <c r="E201" s="5">
        <v>121000000000</v>
      </c>
      <c r="F201" s="5">
        <v>30000000000</v>
      </c>
      <c r="G201" s="5">
        <v>52000000000</v>
      </c>
    </row>
    <row r="202" spans="3:17" ht="15.5" x14ac:dyDescent="0.35">
      <c r="C202" t="s">
        <v>247</v>
      </c>
      <c r="D202" s="5">
        <v>-20000000000</v>
      </c>
      <c r="E202" s="5">
        <v>-2000000000</v>
      </c>
      <c r="F202" s="5">
        <v>-32000000000</v>
      </c>
      <c r="G202" s="5">
        <v>-18000000000</v>
      </c>
    </row>
    <row r="203" spans="3:17" ht="15.5" x14ac:dyDescent="0.35">
      <c r="C203" t="s">
        <v>13</v>
      </c>
      <c r="D203" s="5">
        <v>161000000000</v>
      </c>
      <c r="E203" s="5">
        <v>120000000000</v>
      </c>
      <c r="F203" s="5">
        <v>-2000000000</v>
      </c>
      <c r="G203" s="5">
        <v>34000000000</v>
      </c>
    </row>
    <row r="204" spans="3:17" ht="15.5" x14ac:dyDescent="0.35">
      <c r="C204" t="s">
        <v>16</v>
      </c>
      <c r="D204" s="6">
        <v>59.73</v>
      </c>
      <c r="E204" s="6">
        <v>44.26</v>
      </c>
      <c r="F204" s="6">
        <v>-0.68</v>
      </c>
      <c r="G204" s="6">
        <v>12.48</v>
      </c>
    </row>
    <row r="205" spans="3:17" ht="15.5" x14ac:dyDescent="0.35">
      <c r="C205" t="s">
        <v>52</v>
      </c>
      <c r="I205" s="6">
        <v>100.33</v>
      </c>
      <c r="J205" s="6">
        <v>106.39</v>
      </c>
      <c r="K205" s="6">
        <v>94.33</v>
      </c>
      <c r="L205" s="6">
        <v>76.55</v>
      </c>
      <c r="M205" s="6">
        <v>72.97</v>
      </c>
      <c r="N205" s="6">
        <v>42.59</v>
      </c>
      <c r="O205" s="6">
        <v>77.290000000000006</v>
      </c>
      <c r="P205" s="6">
        <v>76.31</v>
      </c>
      <c r="Q205" s="6">
        <v>1127151.99</v>
      </c>
    </row>
    <row r="206" spans="3:17" ht="15.5" x14ac:dyDescent="0.35">
      <c r="C206" t="s">
        <v>66</v>
      </c>
      <c r="I206" s="6">
        <v>6.48</v>
      </c>
      <c r="J206" s="6">
        <v>6.11</v>
      </c>
      <c r="K206" s="6">
        <v>5.94</v>
      </c>
      <c r="L206" s="6">
        <v>7.12</v>
      </c>
      <c r="M206" s="6">
        <v>8.77</v>
      </c>
      <c r="N206" s="6">
        <v>13.74</v>
      </c>
      <c r="O206" s="6">
        <v>10.87</v>
      </c>
      <c r="P206" s="6">
        <v>13.1</v>
      </c>
      <c r="Q206" s="5">
        <v>0</v>
      </c>
    </row>
    <row r="207" spans="3:17" ht="15.5" x14ac:dyDescent="0.35">
      <c r="C207" t="s">
        <v>69</v>
      </c>
      <c r="I207" s="6">
        <v>0.63</v>
      </c>
      <c r="J207" s="6">
        <v>0.6</v>
      </c>
      <c r="K207" s="6">
        <v>0.57999999999999996</v>
      </c>
      <c r="L207" s="6">
        <v>0.59</v>
      </c>
      <c r="M207" s="6">
        <v>0.77</v>
      </c>
      <c r="N207" s="6">
        <v>0.83</v>
      </c>
      <c r="O207" s="5">
        <v>1</v>
      </c>
      <c r="P207" s="6">
        <v>1.19</v>
      </c>
      <c r="Q207" s="5">
        <v>0</v>
      </c>
    </row>
    <row r="208" spans="3:17" ht="15.5" x14ac:dyDescent="0.35">
      <c r="C208" t="s">
        <v>248</v>
      </c>
      <c r="I208" s="5">
        <v>429170000000</v>
      </c>
      <c r="J208" s="5">
        <v>458090000000</v>
      </c>
      <c r="K208" s="5">
        <v>404100000000</v>
      </c>
      <c r="L208" s="5">
        <v>523220000000</v>
      </c>
      <c r="M208" s="5">
        <v>344250000000</v>
      </c>
      <c r="N208" s="5">
        <v>234730000000</v>
      </c>
      <c r="O208" s="5">
        <v>322390000000</v>
      </c>
      <c r="P208" s="5">
        <v>323600000000</v>
      </c>
    </row>
    <row r="209" spans="3:17" ht="15.5" x14ac:dyDescent="0.35">
      <c r="C209" t="s">
        <v>249</v>
      </c>
      <c r="I209" s="6">
        <v>8.0700000000000008E-2</v>
      </c>
      <c r="J209" s="6">
        <v>8.4100000000000008E-2</v>
      </c>
      <c r="K209" s="6">
        <v>7.8700000000000006E-2</v>
      </c>
      <c r="L209" s="6">
        <v>6.6299999999999998E-2</v>
      </c>
      <c r="M209" s="6">
        <v>6.2699999999999992E-2</v>
      </c>
      <c r="N209" s="6">
        <v>3.7900000000000003E-2</v>
      </c>
      <c r="O209" s="6">
        <v>7.1099999999999997E-2</v>
      </c>
      <c r="P209" s="6">
        <v>8.3100000000000007E-2</v>
      </c>
      <c r="Q209" s="6">
        <v>0.1116</v>
      </c>
    </row>
    <row r="210" spans="3:17" ht="15.5" x14ac:dyDescent="0.35">
      <c r="C210" t="s">
        <v>250</v>
      </c>
      <c r="I210" s="6">
        <v>0.158</v>
      </c>
      <c r="J210" s="6">
        <v>0.17579999999999998</v>
      </c>
      <c r="K210" s="6">
        <v>0.16899999999999998</v>
      </c>
      <c r="L210" s="6">
        <v>0.1489</v>
      </c>
      <c r="M210" s="6">
        <v>0.14960000000000001</v>
      </c>
      <c r="N210" s="6">
        <v>9.4899999999999998E-2</v>
      </c>
      <c r="O210" s="6">
        <v>0.1739</v>
      </c>
      <c r="P210" s="6">
        <v>0.18780000000000002</v>
      </c>
      <c r="Q210" s="6">
        <v>0.77370000000000005</v>
      </c>
    </row>
    <row r="211" spans="3:17" ht="15.5" x14ac:dyDescent="0.35">
      <c r="C211" t="s">
        <v>251</v>
      </c>
      <c r="I211" s="6">
        <v>0.1341</v>
      </c>
      <c r="J211" s="6">
        <v>0.14779999999999999</v>
      </c>
      <c r="K211" s="6">
        <v>0.13009999999999999</v>
      </c>
      <c r="L211" s="6">
        <v>0.12330000000000001</v>
      </c>
      <c r="M211" s="6">
        <v>0.11599999999999999</v>
      </c>
      <c r="N211" s="6">
        <v>7.85E-2</v>
      </c>
      <c r="O211" s="6">
        <v>0.13780000000000001</v>
      </c>
      <c r="P211" s="6">
        <v>0.2077</v>
      </c>
      <c r="Q211" s="6">
        <v>0.58499999999999996</v>
      </c>
    </row>
    <row r="212" spans="3:17" ht="15.5" x14ac:dyDescent="0.35">
      <c r="C212" t="s">
        <v>252</v>
      </c>
      <c r="L212" s="6">
        <v>11.64</v>
      </c>
      <c r="M212" s="6">
        <v>9.7200000000000006</v>
      </c>
      <c r="N212" s="6">
        <v>6.05</v>
      </c>
      <c r="O212" s="6">
        <v>10.42</v>
      </c>
      <c r="P212" s="5">
        <v>14</v>
      </c>
      <c r="Q212" s="6">
        <v>28.29</v>
      </c>
    </row>
    <row r="213" spans="3:17" ht="15.5" x14ac:dyDescent="0.35">
      <c r="C213" t="s">
        <v>63</v>
      </c>
      <c r="I213" s="6">
        <v>1.02</v>
      </c>
      <c r="J213" s="6">
        <v>1.07</v>
      </c>
      <c r="K213" s="5">
        <v>1</v>
      </c>
      <c r="L213" s="6">
        <v>1.06</v>
      </c>
      <c r="M213" s="6">
        <v>1.31</v>
      </c>
      <c r="N213" s="6">
        <v>1.3</v>
      </c>
      <c r="O213" s="6">
        <v>1.89</v>
      </c>
      <c r="P213" s="6">
        <v>2.46</v>
      </c>
      <c r="Q213" s="5">
        <v>0</v>
      </c>
    </row>
    <row r="214" spans="3:17" ht="15.5" x14ac:dyDescent="0.35">
      <c r="C214" t="s">
        <v>60</v>
      </c>
      <c r="I214" s="6">
        <v>635.09</v>
      </c>
      <c r="J214" s="6">
        <v>605.19000000000005</v>
      </c>
      <c r="K214" s="6">
        <v>558.32000000000005</v>
      </c>
      <c r="L214" s="6">
        <v>514.16</v>
      </c>
      <c r="M214" s="6">
        <v>487.66</v>
      </c>
      <c r="N214" s="6">
        <v>448.79</v>
      </c>
      <c r="O214" s="6">
        <v>444.32</v>
      </c>
      <c r="P214" s="6">
        <v>406.32</v>
      </c>
      <c r="Q214" s="6">
        <v>1456757.91</v>
      </c>
    </row>
    <row r="215" spans="3:17" ht="15.5" x14ac:dyDescent="0.35">
      <c r="C215" t="s">
        <v>253</v>
      </c>
      <c r="I215" s="6">
        <v>1.02</v>
      </c>
      <c r="J215" s="6">
        <v>1.08</v>
      </c>
      <c r="K215" s="6">
        <v>1.01</v>
      </c>
      <c r="L215" s="6">
        <v>1.06</v>
      </c>
      <c r="M215" s="6">
        <v>1.32</v>
      </c>
      <c r="N215" s="6">
        <v>1.31</v>
      </c>
      <c r="O215" s="6">
        <v>1.9</v>
      </c>
      <c r="P215" s="6">
        <v>2.46</v>
      </c>
      <c r="Q215" s="5">
        <v>0</v>
      </c>
    </row>
    <row r="216" spans="3:17" ht="15.5" x14ac:dyDescent="0.35">
      <c r="C216" t="s">
        <v>254</v>
      </c>
      <c r="I216" s="6">
        <v>634.41999999999996</v>
      </c>
      <c r="J216" s="6">
        <v>604.01</v>
      </c>
      <c r="K216" s="6">
        <v>556.51</v>
      </c>
      <c r="L216" s="6">
        <v>513.07000000000005</v>
      </c>
      <c r="M216" s="6">
        <v>485.43</v>
      </c>
      <c r="N216" s="6">
        <v>445.47</v>
      </c>
      <c r="O216" s="6">
        <v>442.61</v>
      </c>
      <c r="P216" s="6">
        <v>406.29</v>
      </c>
      <c r="Q216" s="6">
        <v>1456484.98</v>
      </c>
    </row>
    <row r="217" spans="3:17" ht="15.5" x14ac:dyDescent="0.35">
      <c r="C217" t="s">
        <v>255</v>
      </c>
      <c r="I217" s="5">
        <v>78000000000</v>
      </c>
      <c r="J217" s="5">
        <v>85000000000</v>
      </c>
      <c r="K217" s="5">
        <v>115000000000</v>
      </c>
      <c r="L217" s="5">
        <v>144000000000</v>
      </c>
      <c r="M217" s="5">
        <v>133000000000</v>
      </c>
      <c r="N217" s="5">
        <v>116000000000</v>
      </c>
      <c r="O217" s="5">
        <v>108000000000</v>
      </c>
      <c r="P217" s="5">
        <v>62000000000</v>
      </c>
      <c r="Q217" s="5">
        <v>351000000000</v>
      </c>
    </row>
    <row r="218" spans="3:17" ht="15.5" x14ac:dyDescent="0.35">
      <c r="C218" t="s">
        <v>256</v>
      </c>
      <c r="I218" s="5">
        <v>98000000000</v>
      </c>
      <c r="J218" s="5">
        <v>100000000000</v>
      </c>
      <c r="K218" s="5">
        <v>104000000000</v>
      </c>
      <c r="L218" s="5">
        <v>82000000000</v>
      </c>
      <c r="M218" s="5">
        <v>131000000000</v>
      </c>
      <c r="N218" s="5">
        <v>184000000000</v>
      </c>
      <c r="O218" s="5">
        <v>388000000000</v>
      </c>
      <c r="P218" s="5">
        <v>221000000000</v>
      </c>
      <c r="Q218" s="5">
        <v>170000000000</v>
      </c>
    </row>
    <row r="219" spans="3:17" ht="15.5" x14ac:dyDescent="0.35">
      <c r="C219" t="s">
        <v>26</v>
      </c>
      <c r="I219" s="5">
        <v>176000000000</v>
      </c>
      <c r="J219" s="5">
        <v>185000000000</v>
      </c>
      <c r="K219" s="5">
        <v>218000000000</v>
      </c>
      <c r="L219" s="5">
        <v>226000000000</v>
      </c>
      <c r="M219" s="5">
        <v>264000000000</v>
      </c>
      <c r="N219" s="5">
        <v>300000000000</v>
      </c>
      <c r="O219" s="5">
        <v>496000000000</v>
      </c>
      <c r="P219" s="5">
        <v>283000000000</v>
      </c>
      <c r="Q219" s="5">
        <v>521000000000</v>
      </c>
    </row>
    <row r="220" spans="3:17" ht="15.5" x14ac:dyDescent="0.35">
      <c r="C220" t="s">
        <v>23</v>
      </c>
      <c r="I220" s="5">
        <v>61000000000</v>
      </c>
      <c r="J220" s="5">
        <v>-58000000000</v>
      </c>
      <c r="K220" s="5">
        <v>49000000000</v>
      </c>
      <c r="L220" s="5">
        <v>37000000000</v>
      </c>
      <c r="M220" s="5">
        <v>-159000000000</v>
      </c>
      <c r="N220" s="5">
        <v>83000000000</v>
      </c>
      <c r="O220" s="5">
        <v>348000000000</v>
      </c>
      <c r="P220" s="5">
        <v>190000000000</v>
      </c>
      <c r="Q220" s="5">
        <v>361000000000</v>
      </c>
    </row>
    <row r="221" spans="3:17" ht="15.5" x14ac:dyDescent="0.35">
      <c r="C221" t="s">
        <v>257</v>
      </c>
      <c r="I221" s="5">
        <v>673000000000</v>
      </c>
      <c r="J221" s="5">
        <v>586000000000</v>
      </c>
      <c r="K221" s="5">
        <v>479000000000</v>
      </c>
      <c r="L221" s="5">
        <v>385000000000</v>
      </c>
      <c r="M221" s="5">
        <v>493000000000</v>
      </c>
      <c r="N221" s="5">
        <v>318000000000</v>
      </c>
      <c r="O221" s="5">
        <v>377000000000</v>
      </c>
      <c r="P221" s="5">
        <v>487000000000</v>
      </c>
      <c r="Q221" s="5">
        <v>-27000000000</v>
      </c>
    </row>
    <row r="222" spans="3:17" ht="15.5" x14ac:dyDescent="0.35">
      <c r="C222" t="s">
        <v>258</v>
      </c>
      <c r="I222" s="5">
        <v>154000000000</v>
      </c>
      <c r="J222" s="5">
        <v>443000000000</v>
      </c>
      <c r="K222" s="5">
        <v>243000000000</v>
      </c>
      <c r="L222" s="5">
        <v>185000000000</v>
      </c>
      <c r="M222" s="5">
        <v>405000000000</v>
      </c>
      <c r="N222" s="5">
        <v>279000000000</v>
      </c>
      <c r="O222" s="5">
        <v>359000000000</v>
      </c>
      <c r="P222" s="5">
        <v>-20000000000</v>
      </c>
      <c r="Q222" s="5">
        <v>108000000000</v>
      </c>
    </row>
    <row r="223" spans="3:17" ht="15.5" x14ac:dyDescent="0.35">
      <c r="C223" t="s">
        <v>259</v>
      </c>
      <c r="I223" s="5">
        <v>-61000000000</v>
      </c>
      <c r="J223" s="5">
        <v>-126000000000</v>
      </c>
      <c r="K223" s="5">
        <v>-81000000000</v>
      </c>
      <c r="L223" s="5">
        <v>-21000000000</v>
      </c>
      <c r="M223" s="5">
        <v>-56000000000</v>
      </c>
      <c r="N223" s="5">
        <v>-95000000000</v>
      </c>
      <c r="O223" s="5">
        <v>-339000000000</v>
      </c>
      <c r="P223" s="5">
        <v>-326000000000</v>
      </c>
      <c r="Q223" s="5">
        <v>-423000000000</v>
      </c>
    </row>
    <row r="224" spans="3:17" ht="15.5" x14ac:dyDescent="0.35">
      <c r="C224" t="s">
        <v>15</v>
      </c>
      <c r="I224" s="5">
        <v>93000000000</v>
      </c>
      <c r="J224" s="5">
        <v>317000000000</v>
      </c>
      <c r="K224" s="5">
        <v>163000000000</v>
      </c>
      <c r="L224" s="5">
        <v>164000000000</v>
      </c>
      <c r="M224" s="5">
        <v>349000000000</v>
      </c>
      <c r="N224" s="5">
        <v>184000000000</v>
      </c>
      <c r="O224" s="5">
        <v>20000000000</v>
      </c>
      <c r="P224" s="5">
        <v>-346000000000</v>
      </c>
      <c r="Q224" s="5">
        <v>-315000000000</v>
      </c>
    </row>
    <row r="225" spans="2:17" ht="15.5" x14ac:dyDescent="0.35">
      <c r="C225" t="s">
        <v>17</v>
      </c>
      <c r="I225" s="6">
        <v>34.54</v>
      </c>
      <c r="J225" s="6">
        <v>117.32</v>
      </c>
      <c r="K225" s="6">
        <v>60.25</v>
      </c>
      <c r="L225" s="6">
        <v>60.83</v>
      </c>
      <c r="M225" s="6">
        <v>129.11000000000001</v>
      </c>
      <c r="N225" s="6">
        <v>68.3</v>
      </c>
      <c r="O225" s="6">
        <v>7.48</v>
      </c>
      <c r="P225" s="6">
        <v>-128.08000000000001</v>
      </c>
      <c r="Q225" s="6">
        <v>-1576512.84</v>
      </c>
    </row>
    <row r="227" spans="2:17" ht="15.5" x14ac:dyDescent="0.35">
      <c r="B227" t="s">
        <v>260</v>
      </c>
      <c r="C227" t="s">
        <v>261</v>
      </c>
      <c r="D227" s="5">
        <v>62000000000</v>
      </c>
      <c r="E227" s="5">
        <v>32000000000</v>
      </c>
      <c r="F227" s="5">
        <v>99000000000</v>
      </c>
      <c r="G227" s="5">
        <v>64000000000</v>
      </c>
      <c r="H227" s="5">
        <v>189000000000</v>
      </c>
      <c r="I227" s="5">
        <v>271000000000</v>
      </c>
      <c r="J227" s="5">
        <v>287000000000</v>
      </c>
      <c r="K227" s="5">
        <v>255000000000</v>
      </c>
      <c r="L227" s="5">
        <v>207000000000</v>
      </c>
      <c r="M227" s="5">
        <v>197000000000</v>
      </c>
      <c r="N227" s="5">
        <v>115000000000</v>
      </c>
      <c r="O227" s="5">
        <v>209000000000</v>
      </c>
      <c r="P227" s="5">
        <v>206000000000</v>
      </c>
      <c r="Q227" s="5">
        <v>225000000000</v>
      </c>
    </row>
    <row r="228" spans="2:17" ht="15.5" x14ac:dyDescent="0.35">
      <c r="C228" t="s">
        <v>444</v>
      </c>
      <c r="H228" s="5">
        <v>70</v>
      </c>
      <c r="I228" s="5">
        <v>70</v>
      </c>
      <c r="J228" s="5">
        <v>70</v>
      </c>
      <c r="K228" s="5">
        <v>50</v>
      </c>
      <c r="L228" s="5">
        <v>50</v>
      </c>
      <c r="M228" s="5">
        <v>50</v>
      </c>
      <c r="N228" s="5">
        <v>30</v>
      </c>
      <c r="O228" s="5">
        <v>40</v>
      </c>
      <c r="P228" s="5">
        <v>38</v>
      </c>
    </row>
    <row r="229" spans="2:17" ht="15.5" x14ac:dyDescent="0.35">
      <c r="C229" t="s">
        <v>71</v>
      </c>
      <c r="H229" s="6">
        <v>1.0024999999999999</v>
      </c>
      <c r="I229" s="6">
        <v>0.69769999999999999</v>
      </c>
      <c r="J229" s="6">
        <v>0.65790000000000004</v>
      </c>
      <c r="K229" s="6">
        <v>0.53</v>
      </c>
      <c r="L229" s="6">
        <v>0.65319999999999989</v>
      </c>
      <c r="M229" s="6">
        <v>0.68519999999999992</v>
      </c>
      <c r="N229" s="6">
        <v>0.70440000000000003</v>
      </c>
      <c r="O229" s="6">
        <v>0.51749999999999996</v>
      </c>
      <c r="P229" s="6">
        <v>0.498</v>
      </c>
    </row>
    <row r="230" spans="2:17" ht="15.5" x14ac:dyDescent="0.35">
      <c r="C230" t="s">
        <v>445</v>
      </c>
      <c r="H230" s="6">
        <v>0.1176</v>
      </c>
      <c r="I230" s="6">
        <v>0.12279999999999999</v>
      </c>
      <c r="J230" s="6">
        <v>9.9299999999999999E-2</v>
      </c>
      <c r="K230" s="6">
        <v>9.7100000000000006E-2</v>
      </c>
      <c r="L230" s="6">
        <v>8.8499999999999995E-2</v>
      </c>
      <c r="M230" s="6">
        <v>8.2599999999999993E-2</v>
      </c>
      <c r="N230" s="6">
        <v>6.5199999999999994E-2</v>
      </c>
      <c r="O230" s="6">
        <v>7.690000000000001E-2</v>
      </c>
      <c r="P230" s="6">
        <v>3.73E-2</v>
      </c>
    </row>
    <row r="231" spans="2:17" ht="15.5" x14ac:dyDescent="0.35">
      <c r="C231" t="s">
        <v>51</v>
      </c>
      <c r="D231" s="6">
        <v>22.93</v>
      </c>
      <c r="E231" s="6">
        <v>11.98</v>
      </c>
      <c r="F231" s="6">
        <v>36.619999999999997</v>
      </c>
      <c r="G231" s="6">
        <v>23.85</v>
      </c>
      <c r="H231" s="6">
        <v>69.83</v>
      </c>
      <c r="I231" s="6">
        <v>100.33</v>
      </c>
      <c r="J231" s="6">
        <v>106.39</v>
      </c>
      <c r="K231" s="6">
        <v>94.33</v>
      </c>
      <c r="L231" s="6">
        <v>76.55</v>
      </c>
      <c r="M231" s="6">
        <v>72.97</v>
      </c>
      <c r="N231" s="6">
        <v>42.59</v>
      </c>
      <c r="O231" s="6">
        <v>77.290000000000006</v>
      </c>
      <c r="P231" s="6">
        <v>76.31</v>
      </c>
      <c r="Q231" s="6">
        <v>83.49</v>
      </c>
    </row>
    <row r="232" spans="2:17" ht="15.5" x14ac:dyDescent="0.35">
      <c r="C232" t="s">
        <v>73</v>
      </c>
      <c r="H232" s="5">
        <v>70</v>
      </c>
      <c r="I232" s="5">
        <v>70</v>
      </c>
      <c r="J232" s="5">
        <v>70</v>
      </c>
      <c r="K232" s="5">
        <v>50</v>
      </c>
      <c r="L232" s="5">
        <v>50</v>
      </c>
      <c r="M232" s="5">
        <v>50</v>
      </c>
      <c r="N232" s="5">
        <v>30</v>
      </c>
      <c r="O232" s="5">
        <v>40</v>
      </c>
      <c r="P232" s="5">
        <v>38</v>
      </c>
    </row>
    <row r="233" spans="2:17" ht="15.5" x14ac:dyDescent="0.35">
      <c r="C233" t="s">
        <v>446</v>
      </c>
      <c r="H233" s="6">
        <v>1.0024999999999999</v>
      </c>
      <c r="I233" s="6">
        <v>0.69769999999999999</v>
      </c>
      <c r="J233" s="6">
        <v>0.65790000000000004</v>
      </c>
      <c r="K233" s="6">
        <v>0.53</v>
      </c>
      <c r="L233" s="6">
        <v>0.65319999999999989</v>
      </c>
      <c r="M233" s="6">
        <v>0.68519999999999992</v>
      </c>
      <c r="N233" s="6">
        <v>0.70440000000000003</v>
      </c>
      <c r="O233" s="6">
        <v>0.51749999999999996</v>
      </c>
      <c r="P233" s="6">
        <v>0.498</v>
      </c>
    </row>
    <row r="234" spans="2:17" ht="15.5" x14ac:dyDescent="0.35">
      <c r="C234" t="s">
        <v>447</v>
      </c>
      <c r="H234" s="6">
        <v>0.1176</v>
      </c>
      <c r="I234" s="6">
        <v>0.12279999999999999</v>
      </c>
      <c r="J234" s="6">
        <v>9.9299999999999999E-2</v>
      </c>
      <c r="K234" s="6">
        <v>9.7100000000000006E-2</v>
      </c>
      <c r="L234" s="6">
        <v>8.8499999999999995E-2</v>
      </c>
      <c r="M234" s="6">
        <v>8.2599999999999993E-2</v>
      </c>
      <c r="N234" s="6">
        <v>6.5199999999999994E-2</v>
      </c>
      <c r="O234" s="6">
        <v>7.690000000000001E-2</v>
      </c>
      <c r="P234" s="6">
        <v>3.73E-2</v>
      </c>
    </row>
    <row r="235" spans="2:17" ht="15.5" x14ac:dyDescent="0.35">
      <c r="C235" t="s">
        <v>262</v>
      </c>
      <c r="D235" s="5">
        <v>746000000000</v>
      </c>
      <c r="E235" s="5">
        <v>628000000000</v>
      </c>
      <c r="F235" s="5">
        <v>775000000000</v>
      </c>
      <c r="G235" s="5">
        <v>678000000000</v>
      </c>
      <c r="H235" s="5">
        <v>2749000000000</v>
      </c>
      <c r="I235" s="5">
        <v>2779000000000</v>
      </c>
      <c r="J235" s="5">
        <v>2915000000000</v>
      </c>
      <c r="K235" s="5">
        <v>2605000000000</v>
      </c>
      <c r="L235" s="5">
        <v>2506000000000</v>
      </c>
      <c r="M235" s="5">
        <v>2239000000000</v>
      </c>
      <c r="N235" s="5">
        <v>1911000000000</v>
      </c>
      <c r="O235" s="5">
        <v>2266000000000</v>
      </c>
      <c r="P235" s="5">
        <v>2268000000000</v>
      </c>
      <c r="Q235" s="5">
        <v>2142000000000</v>
      </c>
    </row>
    <row r="236" spans="2:17" ht="15.5" x14ac:dyDescent="0.35">
      <c r="C236" t="s">
        <v>448</v>
      </c>
      <c r="H236" s="5">
        <v>70</v>
      </c>
      <c r="I236" s="5">
        <v>70</v>
      </c>
      <c r="J236" s="5">
        <v>70</v>
      </c>
      <c r="K236" s="5">
        <v>50</v>
      </c>
      <c r="L236" s="5">
        <v>50</v>
      </c>
      <c r="M236" s="5">
        <v>50</v>
      </c>
      <c r="N236" s="5">
        <v>30</v>
      </c>
      <c r="O236" s="5">
        <v>40</v>
      </c>
      <c r="P236" s="5">
        <v>38</v>
      </c>
    </row>
    <row r="237" spans="2:17" ht="15.5" x14ac:dyDescent="0.35">
      <c r="C237" t="s">
        <v>449</v>
      </c>
      <c r="H237" s="6">
        <v>1.0024999999999999</v>
      </c>
      <c r="I237" s="6">
        <v>0.69769999999999999</v>
      </c>
      <c r="J237" s="6">
        <v>0.65790000000000004</v>
      </c>
      <c r="K237" s="6">
        <v>0.53</v>
      </c>
      <c r="L237" s="6">
        <v>0.65319999999999989</v>
      </c>
      <c r="M237" s="6">
        <v>0.68519999999999992</v>
      </c>
      <c r="N237" s="6">
        <v>0.70440000000000003</v>
      </c>
      <c r="O237" s="6">
        <v>0.51749999999999996</v>
      </c>
      <c r="P237" s="6">
        <v>0.498</v>
      </c>
    </row>
    <row r="238" spans="2:17" ht="15.5" x14ac:dyDescent="0.35">
      <c r="C238" t="s">
        <v>450</v>
      </c>
      <c r="H238" s="6">
        <v>0.1176</v>
      </c>
      <c r="I238" s="6">
        <v>0.12279999999999999</v>
      </c>
      <c r="J238" s="6">
        <v>9.9299999999999999E-2</v>
      </c>
      <c r="K238" s="6">
        <v>9.7100000000000006E-2</v>
      </c>
      <c r="L238" s="6">
        <v>8.8499999999999995E-2</v>
      </c>
      <c r="M238" s="6">
        <v>8.2599999999999993E-2</v>
      </c>
      <c r="N238" s="6">
        <v>6.5199999999999994E-2</v>
      </c>
      <c r="O238" s="6">
        <v>7.690000000000001E-2</v>
      </c>
      <c r="P238" s="6">
        <v>3.73E-2</v>
      </c>
    </row>
    <row r="239" spans="2:17" ht="15.5" x14ac:dyDescent="0.35">
      <c r="C239" t="s">
        <v>344</v>
      </c>
      <c r="I239" s="6">
        <v>8.52</v>
      </c>
    </row>
    <row r="240" spans="2:17" ht="15.5" x14ac:dyDescent="0.35">
      <c r="C240" t="s">
        <v>345</v>
      </c>
      <c r="I240" s="6">
        <v>6.24</v>
      </c>
    </row>
    <row r="241" spans="3:9" ht="15.5" x14ac:dyDescent="0.35">
      <c r="C241" t="s">
        <v>263</v>
      </c>
      <c r="I241" s="6">
        <v>6.95</v>
      </c>
    </row>
    <row r="242" spans="3:9" ht="15.5" x14ac:dyDescent="0.35">
      <c r="C242" t="s">
        <v>346</v>
      </c>
      <c r="I242" s="6">
        <v>0.1603</v>
      </c>
    </row>
    <row r="243" spans="3:9" ht="15.5" x14ac:dyDescent="0.35">
      <c r="C243" t="s">
        <v>347</v>
      </c>
      <c r="I243" s="6">
        <v>0.56999999999999995</v>
      </c>
    </row>
    <row r="244" spans="3:9" ht="15.5" x14ac:dyDescent="0.35">
      <c r="C244" t="s">
        <v>348</v>
      </c>
      <c r="I244" s="6">
        <v>0.94</v>
      </c>
    </row>
    <row r="245" spans="3:9" ht="15.5" x14ac:dyDescent="0.35">
      <c r="C245" t="s">
        <v>349</v>
      </c>
      <c r="I245" s="6">
        <v>4.1900000000000004</v>
      </c>
    </row>
    <row r="246" spans="3:9" ht="15.5" x14ac:dyDescent="0.35">
      <c r="C246" t="s">
        <v>350</v>
      </c>
      <c r="I246" s="6">
        <v>5.14</v>
      </c>
    </row>
    <row r="247" spans="3:9" ht="15.5" x14ac:dyDescent="0.35">
      <c r="C247" t="s">
        <v>351</v>
      </c>
      <c r="I247" s="6">
        <v>6.64</v>
      </c>
    </row>
    <row r="248" spans="3:9" ht="15.5" x14ac:dyDescent="0.35">
      <c r="C248" t="s">
        <v>264</v>
      </c>
      <c r="I248" s="6">
        <v>5.43</v>
      </c>
    </row>
    <row r="249" spans="3:9" ht="15.5" x14ac:dyDescent="0.35">
      <c r="C249" t="s">
        <v>451</v>
      </c>
      <c r="I249" s="6">
        <v>-1.0900000000000001</v>
      </c>
    </row>
    <row r="250" spans="3:9" ht="15.5" x14ac:dyDescent="0.35">
      <c r="C250" t="s">
        <v>452</v>
      </c>
      <c r="I250" s="6">
        <v>0.66</v>
      </c>
    </row>
    <row r="251" spans="3:9" ht="15.5" x14ac:dyDescent="0.35">
      <c r="C251" t="s">
        <v>352</v>
      </c>
      <c r="I251" s="6">
        <v>95.39</v>
      </c>
    </row>
    <row r="252" spans="3:9" ht="15.5" x14ac:dyDescent="0.35">
      <c r="C252" t="s">
        <v>353</v>
      </c>
      <c r="I252" s="6">
        <v>69.83</v>
      </c>
    </row>
    <row r="253" spans="3:9" ht="15.5" x14ac:dyDescent="0.35">
      <c r="C253" t="s">
        <v>354</v>
      </c>
      <c r="I253" s="6">
        <v>1047.25</v>
      </c>
    </row>
    <row r="254" spans="3:9" ht="15.5" x14ac:dyDescent="0.35">
      <c r="C254" t="s">
        <v>355</v>
      </c>
      <c r="D254" s="6">
        <v>78.989999999999995</v>
      </c>
    </row>
    <row r="255" spans="3:9" ht="15.5" x14ac:dyDescent="0.35">
      <c r="C255" t="s">
        <v>356</v>
      </c>
      <c r="I255" s="6">
        <v>635.01</v>
      </c>
    </row>
    <row r="256" spans="3:9" ht="15.5" x14ac:dyDescent="0.35">
      <c r="C256" t="s">
        <v>357</v>
      </c>
      <c r="I256" s="6">
        <v>115.8</v>
      </c>
    </row>
    <row r="257" spans="3:9" ht="15.5" x14ac:dyDescent="0.35">
      <c r="C257" t="s">
        <v>265</v>
      </c>
      <c r="D257" s="6">
        <v>1.99</v>
      </c>
    </row>
    <row r="258" spans="3:9" ht="15.5" x14ac:dyDescent="0.35">
      <c r="C258" t="s">
        <v>266</v>
      </c>
      <c r="D258" s="6">
        <v>1.17</v>
      </c>
    </row>
    <row r="259" spans="3:9" ht="15.5" x14ac:dyDescent="0.35">
      <c r="C259" t="s">
        <v>267</v>
      </c>
      <c r="D259" s="6">
        <v>7.0000000000000007E-2</v>
      </c>
    </row>
    <row r="260" spans="3:9" ht="15.5" x14ac:dyDescent="0.35">
      <c r="C260" t="s">
        <v>268</v>
      </c>
      <c r="D260" s="6">
        <v>0.05</v>
      </c>
    </row>
    <row r="261" spans="3:9" ht="15.5" x14ac:dyDescent="0.35">
      <c r="C261" t="s">
        <v>269</v>
      </c>
      <c r="D261" s="6">
        <v>0.53</v>
      </c>
    </row>
    <row r="262" spans="3:9" ht="15.5" x14ac:dyDescent="0.35">
      <c r="C262" t="s">
        <v>270</v>
      </c>
      <c r="D262" s="6">
        <v>0.03</v>
      </c>
    </row>
    <row r="263" spans="3:9" ht="15.5" x14ac:dyDescent="0.35">
      <c r="C263" t="s">
        <v>271</v>
      </c>
      <c r="D263" s="6">
        <v>1.96</v>
      </c>
    </row>
    <row r="264" spans="3:9" ht="15.5" x14ac:dyDescent="0.35">
      <c r="C264" t="s">
        <v>13</v>
      </c>
      <c r="D264" s="5">
        <v>161000000000</v>
      </c>
    </row>
    <row r="265" spans="3:9" ht="15.5" x14ac:dyDescent="0.35">
      <c r="C265" t="s">
        <v>358</v>
      </c>
      <c r="I265" s="6">
        <v>4.72</v>
      </c>
    </row>
    <row r="266" spans="3:9" ht="15.5" x14ac:dyDescent="0.35">
      <c r="C266" t="s">
        <v>273</v>
      </c>
      <c r="I266" s="6">
        <v>7.6600000000000001E-2</v>
      </c>
    </row>
    <row r="267" spans="3:9" ht="15.5" x14ac:dyDescent="0.35">
      <c r="C267" t="s">
        <v>274</v>
      </c>
      <c r="I267" s="6">
        <v>0.1502</v>
      </c>
    </row>
    <row r="268" spans="3:9" ht="15.5" x14ac:dyDescent="0.35">
      <c r="C268" t="s">
        <v>275</v>
      </c>
      <c r="I268" s="6">
        <v>0.12609999999999999</v>
      </c>
    </row>
    <row r="269" spans="3:9" ht="15.5" x14ac:dyDescent="0.35">
      <c r="C269" t="s">
        <v>359</v>
      </c>
      <c r="I269" s="6">
        <v>0.1074</v>
      </c>
    </row>
    <row r="270" spans="3:9" ht="15.5" x14ac:dyDescent="0.35">
      <c r="C270" t="s">
        <v>276</v>
      </c>
      <c r="D270" s="6">
        <v>64.58</v>
      </c>
    </row>
    <row r="271" spans="3:9" ht="15.5" x14ac:dyDescent="0.35">
      <c r="C271" t="s">
        <v>277</v>
      </c>
      <c r="D271" s="6">
        <v>101.92</v>
      </c>
    </row>
    <row r="272" spans="3:9" ht="15.5" x14ac:dyDescent="0.35">
      <c r="C272" t="s">
        <v>278</v>
      </c>
      <c r="D272" s="6">
        <v>67.72</v>
      </c>
    </row>
    <row r="273" spans="3:9" ht="15.5" x14ac:dyDescent="0.35">
      <c r="C273" t="s">
        <v>279</v>
      </c>
      <c r="D273" s="6">
        <v>98.78</v>
      </c>
    </row>
    <row r="274" spans="3:9" ht="15.5" x14ac:dyDescent="0.35">
      <c r="C274" t="s">
        <v>280</v>
      </c>
      <c r="D274" s="6">
        <v>1.41</v>
      </c>
    </row>
    <row r="275" spans="3:9" ht="15.5" x14ac:dyDescent="0.35">
      <c r="C275" t="s">
        <v>281</v>
      </c>
      <c r="I275" s="6">
        <v>0.85</v>
      </c>
    </row>
    <row r="276" spans="3:9" ht="15.5" x14ac:dyDescent="0.35">
      <c r="C276" t="s">
        <v>282</v>
      </c>
      <c r="I276" s="6">
        <v>3.33</v>
      </c>
    </row>
    <row r="277" spans="3:9" ht="15.5" x14ac:dyDescent="0.35">
      <c r="C277" t="s">
        <v>47</v>
      </c>
      <c r="I277" s="5">
        <v>1607000000000</v>
      </c>
    </row>
    <row r="278" spans="3:9" ht="15.5" x14ac:dyDescent="0.35">
      <c r="C278" t="s">
        <v>283</v>
      </c>
      <c r="I278" s="5">
        <v>2245000000000</v>
      </c>
    </row>
    <row r="279" spans="3:9" ht="15.5" x14ac:dyDescent="0.35">
      <c r="C279" t="s">
        <v>284</v>
      </c>
      <c r="I279" s="5">
        <v>2700000000</v>
      </c>
    </row>
    <row r="280" spans="3:9" ht="15.5" x14ac:dyDescent="0.35">
      <c r="C280" t="s">
        <v>285</v>
      </c>
      <c r="I280" s="6">
        <v>0.34810000000000002</v>
      </c>
    </row>
    <row r="281" spans="3:9" ht="15.5" x14ac:dyDescent="0.35">
      <c r="C281" t="s">
        <v>286</v>
      </c>
      <c r="D281" s="6">
        <v>0.27440000000000003</v>
      </c>
    </row>
    <row r="282" spans="3:9" ht="15.5" x14ac:dyDescent="0.35">
      <c r="C282" t="s">
        <v>287</v>
      </c>
      <c r="D282" s="6">
        <v>0.1133</v>
      </c>
    </row>
    <row r="283" spans="3:9" ht="15.5" x14ac:dyDescent="0.35">
      <c r="C283" t="s">
        <v>288</v>
      </c>
      <c r="D283" s="6">
        <v>8.3000000000000004E-2</v>
      </c>
    </row>
    <row r="284" spans="3:9" ht="15.5" x14ac:dyDescent="0.35">
      <c r="C284" t="s">
        <v>453</v>
      </c>
      <c r="D284" s="6">
        <v>0.2198</v>
      </c>
    </row>
    <row r="285" spans="3:9" ht="15.5" x14ac:dyDescent="0.35">
      <c r="C285" t="s">
        <v>289</v>
      </c>
      <c r="D285" s="6">
        <v>0.12089999999999999</v>
      </c>
    </row>
    <row r="286" spans="3:9" ht="15.5" x14ac:dyDescent="0.35">
      <c r="C286" t="s">
        <v>360</v>
      </c>
      <c r="D286" s="6">
        <v>0.31869999999999998</v>
      </c>
    </row>
    <row r="287" spans="3:9" ht="15.5" x14ac:dyDescent="0.35">
      <c r="C287" t="s">
        <v>290</v>
      </c>
      <c r="I287" s="5">
        <v>35</v>
      </c>
    </row>
    <row r="288" spans="3:9" ht="15.5" x14ac:dyDescent="0.35">
      <c r="C288" t="s">
        <v>454</v>
      </c>
      <c r="I288" s="5">
        <v>70</v>
      </c>
    </row>
    <row r="289" spans="3:9" ht="15.5" x14ac:dyDescent="0.35">
      <c r="C289" t="s">
        <v>455</v>
      </c>
      <c r="I289" s="6">
        <v>1.0024999999999999</v>
      </c>
    </row>
    <row r="290" spans="3:9" ht="15.5" x14ac:dyDescent="0.35">
      <c r="C290" t="s">
        <v>456</v>
      </c>
      <c r="I290" s="6">
        <v>0.1176</v>
      </c>
    </row>
    <row r="291" spans="3:9" ht="15.5" x14ac:dyDescent="0.35">
      <c r="C291" t="s">
        <v>291</v>
      </c>
      <c r="I291" t="s">
        <v>2052</v>
      </c>
    </row>
    <row r="292" spans="3:9" ht="15.5" x14ac:dyDescent="0.35">
      <c r="C292" t="s">
        <v>293</v>
      </c>
      <c r="I292" s="5">
        <v>6</v>
      </c>
    </row>
    <row r="293" spans="3:9" ht="15.5" x14ac:dyDescent="0.35">
      <c r="C293" t="s">
        <v>294</v>
      </c>
      <c r="I293" s="6">
        <v>0.62</v>
      </c>
    </row>
    <row r="294" spans="3:9" ht="15.5" x14ac:dyDescent="0.35">
      <c r="C294" t="s">
        <v>295</v>
      </c>
      <c r="I294" s="6">
        <v>0.59</v>
      </c>
    </row>
    <row r="295" spans="3:9" ht="15.5" x14ac:dyDescent="0.35">
      <c r="C295" t="s">
        <v>458</v>
      </c>
      <c r="I295" s="6">
        <v>0.83</v>
      </c>
    </row>
    <row r="296" spans="3:9" ht="15.5" x14ac:dyDescent="0.35">
      <c r="C296" t="s">
        <v>296</v>
      </c>
      <c r="I296" s="6">
        <v>0.88</v>
      </c>
    </row>
    <row r="297" spans="3:9" ht="15.5" x14ac:dyDescent="0.35">
      <c r="C297" t="s">
        <v>361</v>
      </c>
      <c r="I297" s="6">
        <v>0.72</v>
      </c>
    </row>
    <row r="298" spans="3:9" ht="15.5" x14ac:dyDescent="0.35">
      <c r="C298" t="s">
        <v>297</v>
      </c>
      <c r="I298" s="6">
        <v>0.57999999999999996</v>
      </c>
    </row>
    <row r="299" spans="3:9" ht="15.5" x14ac:dyDescent="0.35">
      <c r="C299" t="s">
        <v>298</v>
      </c>
      <c r="I299" s="6">
        <v>0.82</v>
      </c>
    </row>
    <row r="300" spans="3:9" ht="15.5" x14ac:dyDescent="0.35">
      <c r="C300" t="s">
        <v>299</v>
      </c>
      <c r="I300" s="5">
        <v>2828000000000</v>
      </c>
    </row>
    <row r="301" spans="3:9" ht="15.5" x14ac:dyDescent="0.35">
      <c r="C301" t="s">
        <v>300</v>
      </c>
      <c r="I301" s="5">
        <v>806000000000</v>
      </c>
    </row>
    <row r="302" spans="3:9" ht="15.5" x14ac:dyDescent="0.35">
      <c r="C302" t="s">
        <v>301</v>
      </c>
      <c r="I302" s="5">
        <v>560000000000</v>
      </c>
    </row>
    <row r="303" spans="3:9" ht="15.5" x14ac:dyDescent="0.35">
      <c r="C303" t="s">
        <v>302</v>
      </c>
      <c r="I303" s="5">
        <v>258000000000</v>
      </c>
    </row>
    <row r="304" spans="3:9" ht="15.5" x14ac:dyDescent="0.35">
      <c r="C304" t="s">
        <v>303</v>
      </c>
      <c r="D304" s="5">
        <v>213000000000</v>
      </c>
    </row>
    <row r="305" spans="3:9" ht="15.5" x14ac:dyDescent="0.35">
      <c r="C305" t="s">
        <v>304</v>
      </c>
      <c r="D305" s="5">
        <v>3363000000000</v>
      </c>
    </row>
    <row r="306" spans="3:9" ht="15.5" x14ac:dyDescent="0.35">
      <c r="C306" t="s">
        <v>305</v>
      </c>
      <c r="D306" s="5">
        <v>912000000000</v>
      </c>
    </row>
    <row r="307" spans="3:9" ht="15.5" x14ac:dyDescent="0.35">
      <c r="C307" t="s">
        <v>245</v>
      </c>
      <c r="D307" s="5">
        <v>696000000000</v>
      </c>
    </row>
    <row r="308" spans="3:9" ht="15.5" x14ac:dyDescent="0.35">
      <c r="C308" t="s">
        <v>306</v>
      </c>
      <c r="I308" s="5">
        <v>1715000000000</v>
      </c>
    </row>
    <row r="309" spans="3:9" ht="15.5" x14ac:dyDescent="0.35">
      <c r="C309" t="s">
        <v>243</v>
      </c>
      <c r="D309" s="5">
        <v>91000000000</v>
      </c>
    </row>
    <row r="310" spans="3:9" ht="15.5" x14ac:dyDescent="0.35">
      <c r="C310" t="s">
        <v>242</v>
      </c>
      <c r="D310" s="5">
        <v>24000000000</v>
      </c>
    </row>
    <row r="311" spans="3:9" ht="15.5" x14ac:dyDescent="0.35">
      <c r="C311" t="s">
        <v>24</v>
      </c>
      <c r="D311" s="5">
        <v>115000000000</v>
      </c>
    </row>
    <row r="312" spans="3:9" ht="15.5" x14ac:dyDescent="0.35">
      <c r="C312" t="s">
        <v>21</v>
      </c>
      <c r="D312" s="5">
        <v>-98000000000</v>
      </c>
    </row>
    <row r="313" spans="3:9" ht="15.5" x14ac:dyDescent="0.35">
      <c r="C313" t="s">
        <v>244</v>
      </c>
      <c r="I313" s="5">
        <v>2451000000000</v>
      </c>
    </row>
    <row r="314" spans="3:9" ht="15.5" x14ac:dyDescent="0.35">
      <c r="C314" t="s">
        <v>307</v>
      </c>
      <c r="I314" s="5">
        <v>384000000000</v>
      </c>
    </row>
    <row r="315" spans="3:9" ht="15.5" x14ac:dyDescent="0.35">
      <c r="C315" t="s">
        <v>308</v>
      </c>
      <c r="I315" s="5">
        <v>-58000000000</v>
      </c>
    </row>
    <row r="316" spans="3:9" ht="15.5" x14ac:dyDescent="0.35">
      <c r="C316" t="s">
        <v>309</v>
      </c>
      <c r="I316" s="5">
        <v>-267000000000</v>
      </c>
    </row>
    <row r="317" spans="3:9" ht="15.5" x14ac:dyDescent="0.35">
      <c r="C317" t="s">
        <v>310</v>
      </c>
      <c r="I317" s="5">
        <v>-71000000000</v>
      </c>
    </row>
    <row r="318" spans="3:9" ht="15.5" x14ac:dyDescent="0.35">
      <c r="C318" t="s">
        <v>311</v>
      </c>
      <c r="I318" s="5">
        <v>313000000000</v>
      </c>
    </row>
  </sheetData>
  <pageMargins left="0.7" right="0.7" top="0.75" bottom="0.75" header="0.3" footer="0.3"/>
  <ignoredErrors>
    <ignoredError sqref="A1:Q319" numberStoredAsText="1"/>
  </ignoredError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Q25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2417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2418</v>
      </c>
      <c r="D2" s="2" vm="29">
        <f ca="1">IFERROR(_xlfn.STOCKHISTORY("XIDX:" &amp; $C$1, D3, , 0, 0, 1), "Libur")</f>
        <v>69</v>
      </c>
      <c r="E2" s="2" vm="188">
        <f ca="1">IFERROR(_xlfn.STOCKHISTORY("XIDX:" &amp; $C$1, E3, , 0, 0, 1), "Libur")</f>
        <v>89</v>
      </c>
      <c r="H2" s="2" vm="188">
        <f ca="1">IFERROR(INDEX(D2:G2,COUNT(D2:G2)),"")</f>
        <v>89</v>
      </c>
      <c r="I2" s="2" vm="474">
        <f t="shared" ref="I2:Q2" ca="1" si="0">IFERROR(_xlfn.STOCKHISTORY("XIDX:" &amp; $C$1, I1, , 0, 0, 1), "Libur")</f>
        <v>83</v>
      </c>
      <c r="J2" s="2" vm="12">
        <f t="shared" ca="1" si="0"/>
        <v>56</v>
      </c>
      <c r="K2" s="2" vm="222">
        <f t="shared" ca="1" si="0"/>
        <v>88</v>
      </c>
      <c r="L2" s="2" vm="537">
        <f t="shared" ca="1" si="0"/>
        <v>173</v>
      </c>
      <c r="M2" s="2" vm="59">
        <f t="shared" ca="1" si="0"/>
        <v>400</v>
      </c>
      <c r="N2" s="2" vm="552">
        <f t="shared" ca="1" si="0"/>
        <v>232</v>
      </c>
      <c r="O2" s="2" vm="418">
        <f t="shared" ca="1" si="0"/>
        <v>420</v>
      </c>
      <c r="P2" s="2" vm="595">
        <f t="shared" ca="1" si="0"/>
        <v>605</v>
      </c>
      <c r="Q2" s="2" t="str">
        <f t="shared" ca="1" si="0"/>
        <v>Libur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>
        <f>IFERROR(INDEX(D51:D500,MATCH($C$4,$C$51:$C$500,0)),"")</f>
        <v>76965799189</v>
      </c>
      <c r="E4" s="2">
        <f>IFERROR(INDEX(E51:E500,MATCH($C$4,$C$51:$C$500,0)),"")</f>
        <v>71856390710</v>
      </c>
      <c r="H4" s="2">
        <f>IFERROR(SUM(D4:G4)*(4/MAX(1,COUNT(D4:G4))),"")</f>
        <v>297644379798</v>
      </c>
      <c r="I4" s="2">
        <f t="shared" ref="I4:Q4" si="1">IFERROR(INDEX(I51:I500,MATCH($C$4,$C$51:$C$500,0)),"")</f>
        <v>338906096532</v>
      </c>
      <c r="J4" s="2">
        <f t="shared" si="1"/>
        <v>299357331241</v>
      </c>
      <c r="K4" s="2">
        <f t="shared" si="1"/>
        <v>265336921768</v>
      </c>
      <c r="L4" s="2">
        <f t="shared" si="1"/>
        <v>261933013826</v>
      </c>
      <c r="M4" s="2">
        <f t="shared" si="1"/>
        <v>599963836758</v>
      </c>
      <c r="N4" s="2">
        <f t="shared" si="1"/>
        <v>260590702914</v>
      </c>
      <c r="O4" s="2">
        <f t="shared" si="1"/>
        <v>174217485575</v>
      </c>
      <c r="P4" s="2">
        <f t="shared" si="1"/>
        <v>204794915533</v>
      </c>
      <c r="Q4" s="2">
        <f t="shared" si="1"/>
        <v>177595506808</v>
      </c>
    </row>
    <row r="5" spans="1:17" ht="15.5" x14ac:dyDescent="0.35">
      <c r="B5" t="s">
        <v>7</v>
      </c>
      <c r="C5" t="s">
        <v>8</v>
      </c>
      <c r="D5" s="2">
        <f>IFERROR(INDEX(D51:D500,MATCH($C$5,$C$51:$C$500,0)),"")</f>
        <v>-119664035</v>
      </c>
      <c r="E5" s="2">
        <f>IFERROR(INDEX(E51:E500,MATCH($C$5,$C$51:$C$500,0)),"")</f>
        <v>-2212550900</v>
      </c>
      <c r="H5" s="2">
        <f>IFERROR(SUM(D5:G5)*(4/MAX(1,COUNT(D5:G5))),"")</f>
        <v>-4664429870</v>
      </c>
      <c r="I5" s="2">
        <f t="shared" ref="I5:Q5" si="2">IFERROR(INDEX(I51:I500,MATCH($C$5,$C$51:$C$500,0)),"")</f>
        <v>-21955707444</v>
      </c>
      <c r="J5" s="2">
        <f t="shared" si="2"/>
        <v>-18710200593</v>
      </c>
      <c r="K5" s="2">
        <f t="shared" si="2"/>
        <v>-1527802519</v>
      </c>
      <c r="L5" s="2">
        <f t="shared" si="2"/>
        <v>22998988040</v>
      </c>
      <c r="M5" s="2">
        <f t="shared" si="2"/>
        <v>75419708022</v>
      </c>
      <c r="N5" s="2">
        <f t="shared" si="2"/>
        <v>38256177859</v>
      </c>
      <c r="O5" s="2">
        <f t="shared" si="2"/>
        <v>2514837129</v>
      </c>
      <c r="P5" s="2">
        <f t="shared" si="2"/>
        <v>17704680294</v>
      </c>
      <c r="Q5" s="2">
        <f t="shared" si="2"/>
        <v>19829880760</v>
      </c>
    </row>
    <row r="6" spans="1:17" ht="15.5" x14ac:dyDescent="0.35">
      <c r="B6" t="s">
        <v>9</v>
      </c>
      <c r="C6" t="s">
        <v>10</v>
      </c>
      <c r="D6" s="2">
        <f>IFERROR(INDEX(D51:D500,MATCH($C$6,$C$51:$C$500,0)),"")</f>
        <v>938058640367</v>
      </c>
      <c r="E6" s="2">
        <f>IFERROR(INDEX(E51:E500,MATCH($C$6,$C$51:$C$500,0)),"")</f>
        <v>938165263433</v>
      </c>
      <c r="H6" s="2">
        <f>IFERROR(INDEX(D6:G6,COUNT(D6:G6)),"")</f>
        <v>938165263433</v>
      </c>
      <c r="I6" s="2">
        <f t="shared" ref="I6:Q6" si="3">IFERROR(INDEX(I51:I500,MATCH($C$6,$C$51:$C$500,0)),"")</f>
        <v>940393384685</v>
      </c>
      <c r="J6" s="2">
        <f t="shared" si="3"/>
        <v>962382902277</v>
      </c>
      <c r="K6" s="2">
        <f t="shared" si="3"/>
        <v>981103217037</v>
      </c>
      <c r="L6" s="2">
        <f t="shared" si="3"/>
        <v>982656486792</v>
      </c>
      <c r="M6" s="2">
        <f t="shared" si="3"/>
        <v>964212677825</v>
      </c>
      <c r="N6" s="2">
        <f t="shared" si="3"/>
        <v>889352088995</v>
      </c>
      <c r="O6" s="2">
        <f t="shared" si="3"/>
        <v>851171014226</v>
      </c>
      <c r="P6" s="2">
        <f t="shared" si="3"/>
        <v>848867045308</v>
      </c>
      <c r="Q6" s="2">
        <f t="shared" si="3"/>
        <v>254076129115</v>
      </c>
    </row>
    <row r="7" spans="1:17" ht="15.5" x14ac:dyDescent="0.35">
      <c r="B7" t="s">
        <v>11</v>
      </c>
      <c r="C7" t="s">
        <v>12</v>
      </c>
      <c r="D7" s="3">
        <f>IFERROR(INDEX(D51:D500,MATCH($C$7,$C$51:$C$500,0))/1000000000,"")</f>
        <v>3.39</v>
      </c>
      <c r="E7" s="3">
        <f>IFERROR(INDEX(E51:E500,MATCH($C$7,$C$51:$C$500,0))/1000000000,"")</f>
        <v>3.39</v>
      </c>
      <c r="H7" s="3">
        <f>IFERROR(INDEX(D7:G7,COUNT(D7:G7)),"")</f>
        <v>3.39</v>
      </c>
      <c r="I7" s="3">
        <f t="shared" ref="I7:Q7" si="4">IFERROR(INDEX(I51:I500,MATCH($C$7,$C$51:$C$500,0))/1000000000,"")</f>
        <v>3.39</v>
      </c>
      <c r="J7" s="3">
        <f t="shared" si="4"/>
        <v>3.39</v>
      </c>
      <c r="K7" s="3">
        <f t="shared" si="4"/>
        <v>3.39</v>
      </c>
      <c r="L7" s="3">
        <f t="shared" si="4"/>
        <v>3.39</v>
      </c>
      <c r="M7" s="3">
        <f t="shared" si="4"/>
        <v>3.39</v>
      </c>
      <c r="N7" s="3">
        <f t="shared" si="4"/>
        <v>3.39</v>
      </c>
      <c r="O7" s="3">
        <f t="shared" si="4"/>
        <v>3.39</v>
      </c>
      <c r="P7" s="3">
        <f t="shared" si="4"/>
        <v>3.39</v>
      </c>
      <c r="Q7" s="3">
        <f t="shared" si="4"/>
        <v>2.19</v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3000000000</v>
      </c>
      <c r="E8" s="2">
        <f>IFERROR(INDEX(E51:E500,MATCH("Free cash flow (Quarter)",$C$51:$C$500,0)),"")</f>
        <v>4000000000</v>
      </c>
      <c r="H8" s="2">
        <f>IFERROR(INDEX(D8:G8,COUNT(D8:G8)),"")</f>
        <v>4000000000</v>
      </c>
      <c r="I8" s="2">
        <f t="shared" ref="I8:Q8" si="5">IFERROR(INDEX(I51:I500,MATCH($C$8,$C$51:$C$500,0)),"")</f>
        <v>-7000000000</v>
      </c>
      <c r="J8" s="2">
        <f t="shared" si="5"/>
        <v>-6000000000</v>
      </c>
      <c r="K8" s="2">
        <f t="shared" si="5"/>
        <v>-40000000000</v>
      </c>
      <c r="L8" s="2">
        <f t="shared" si="5"/>
        <v>-161000000000</v>
      </c>
      <c r="M8" s="2">
        <f t="shared" si="5"/>
        <v>220000000000</v>
      </c>
      <c r="N8" s="2">
        <f t="shared" si="5"/>
        <v>50000000000</v>
      </c>
      <c r="O8" s="2">
        <f t="shared" si="5"/>
        <v>-11000000000</v>
      </c>
      <c r="P8" s="2">
        <f t="shared" si="5"/>
        <v>-24000000000</v>
      </c>
      <c r="Q8" s="2">
        <f t="shared" si="5"/>
        <v>-3000000000</v>
      </c>
    </row>
    <row r="9" spans="1:17" ht="15.5" x14ac:dyDescent="0.35">
      <c r="A9" t="s">
        <v>16</v>
      </c>
      <c r="C9" t="s">
        <v>17</v>
      </c>
      <c r="D9" s="3">
        <f>IFERROR(INDEX(D51:D500,MATCH("Free cash flow per share (Quarter)",$C$51:$C$500,0)),"")</f>
        <v>0.94</v>
      </c>
      <c r="E9" s="3">
        <f>IFERROR(INDEX(E51:E500,MATCH("Free cash flow per share (Quarter)",$C$51:$C$500,0)),"")</f>
        <v>1.1399999999999999</v>
      </c>
      <c r="H9" s="3">
        <f>IFERROR(INDEX(D9:G9,COUNT(D9:G9)),"")</f>
        <v>1.1399999999999999</v>
      </c>
      <c r="I9" s="3">
        <f t="shared" ref="I9:Q9" si="6">IFERROR(INDEX(I51:I500,MATCH($C$9,$C$51:$C$500,0)),"")</f>
        <v>-2.0099999999999998</v>
      </c>
      <c r="J9" s="3">
        <f t="shared" si="6"/>
        <v>-1.7</v>
      </c>
      <c r="K9" s="3">
        <f t="shared" si="6"/>
        <v>-11.78</v>
      </c>
      <c r="L9" s="3">
        <f t="shared" si="6"/>
        <v>-47.58</v>
      </c>
      <c r="M9" s="3">
        <f t="shared" si="6"/>
        <v>64.930000000000007</v>
      </c>
      <c r="N9" s="3">
        <f t="shared" si="6"/>
        <v>14.73</v>
      </c>
      <c r="O9" s="3">
        <f t="shared" si="6"/>
        <v>-3.37</v>
      </c>
      <c r="P9" s="3">
        <f t="shared" si="6"/>
        <v>-7.17</v>
      </c>
      <c r="Q9" s="3">
        <f t="shared" si="6"/>
        <v>-1.46</v>
      </c>
    </row>
    <row r="10" spans="1:17" ht="15.5" x14ac:dyDescent="0.35">
      <c r="C10" t="s">
        <v>18</v>
      </c>
      <c r="D10" s="3">
        <f ca="1">IFERROR(IF(D9=0,"",D2/D9),"")</f>
        <v>73.404255319148945</v>
      </c>
      <c r="E10" s="3">
        <f ca="1">IFERROR(IF(E9=0,"",E2/E9),"")</f>
        <v>78.070175438596493</v>
      </c>
      <c r="I10" s="3">
        <f t="shared" ref="I10:Q10" ca="1" si="7">IFERROR(IF(I9=0,"",I2/I9),"")</f>
        <v>-41.293532338308459</v>
      </c>
      <c r="J10" s="3">
        <f t="shared" ca="1" si="7"/>
        <v>-32.941176470588239</v>
      </c>
      <c r="K10" s="3">
        <f t="shared" ca="1" si="7"/>
        <v>-7.4702886247877762</v>
      </c>
      <c r="L10" s="3">
        <f t="shared" ca="1" si="7"/>
        <v>-3.6359815048339641</v>
      </c>
      <c r="M10" s="3">
        <f t="shared" ca="1" si="7"/>
        <v>6.1604805174803632</v>
      </c>
      <c r="N10" s="3">
        <f t="shared" ca="1" si="7"/>
        <v>15.750169721656484</v>
      </c>
      <c r="O10" s="3">
        <f t="shared" ca="1" si="7"/>
        <v>-124.62908011869436</v>
      </c>
      <c r="P10" s="3">
        <f t="shared" ca="1" si="7"/>
        <v>-84.379358437935849</v>
      </c>
      <c r="Q10" s="3" t="str">
        <f t="shared" ca="1" si="7"/>
        <v/>
      </c>
    </row>
    <row r="11" spans="1:17" ht="15.5" x14ac:dyDescent="0.35">
      <c r="B11" t="s">
        <v>19</v>
      </c>
      <c r="C11" t="s">
        <v>20</v>
      </c>
      <c r="D11" s="2">
        <f>IFERROR(INDEX(D51:D500,MATCH($C$11,$C$51:$C$500,0)),"")</f>
        <v>21718429153</v>
      </c>
      <c r="E11" s="2">
        <f>IFERROR(INDEX(E51:E500,MATCH($C$11,$C$51:$C$500,0)),"")</f>
        <v>18486334905</v>
      </c>
      <c r="H11" s="2">
        <f>IFERROR(INDEX(D11:G11,COUNT(D11:G11)),"")</f>
        <v>18486334905</v>
      </c>
      <c r="I11" s="2">
        <f t="shared" ref="I11:Q11" si="8">IFERROR(INDEX(I51:I500,MATCH($C$11,$C$51:$C$500,0)),"")</f>
        <v>14528525767</v>
      </c>
      <c r="J11" s="2">
        <f t="shared" si="8"/>
        <v>20716421874</v>
      </c>
      <c r="K11" s="2">
        <f t="shared" si="8"/>
        <v>26493343544</v>
      </c>
      <c r="L11" s="2">
        <f t="shared" si="8"/>
        <v>64404983715</v>
      </c>
      <c r="M11" s="2">
        <f t="shared" si="8"/>
        <v>262687149320</v>
      </c>
      <c r="N11" s="2">
        <f t="shared" si="8"/>
        <v>41855500267</v>
      </c>
      <c r="O11" s="2">
        <f t="shared" si="8"/>
        <v>1840957513</v>
      </c>
      <c r="P11" s="2">
        <f t="shared" si="8"/>
        <v>3175937344</v>
      </c>
      <c r="Q11" s="2">
        <f t="shared" si="8"/>
        <v>2509557531</v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-22000000000</v>
      </c>
      <c r="E12" s="2">
        <f>IFERROR(INDEX(E51:E500,MATCH("Net Debt (Quarter)",$C$51:$C$500,0)),"")</f>
        <v>-18000000000</v>
      </c>
      <c r="H12" s="2">
        <f>IFERROR(INDEX(D12:G12,COUNT(D12:G12)),"")</f>
        <v>-18000000000</v>
      </c>
      <c r="I12" s="2">
        <f t="shared" ref="I12:Q12" si="9">IFERROR(INDEX(I51:I500,MATCH($C$12,$C$51:$C$500,0)),"")</f>
        <v>-15000000000</v>
      </c>
      <c r="J12" s="2">
        <f t="shared" si="9"/>
        <v>-21000000000</v>
      </c>
      <c r="K12" s="2">
        <f t="shared" si="9"/>
        <v>-26000000000</v>
      </c>
      <c r="L12" s="2">
        <f t="shared" si="9"/>
        <v>-64000000000</v>
      </c>
      <c r="M12" s="2">
        <f t="shared" si="9"/>
        <v>-263000000000</v>
      </c>
      <c r="N12" s="2">
        <f t="shared" si="9"/>
        <v>-42000000000</v>
      </c>
      <c r="O12" s="2">
        <f t="shared" si="9"/>
        <v>8000000000</v>
      </c>
      <c r="P12" s="2">
        <f t="shared" si="9"/>
        <v>-3000000000</v>
      </c>
      <c r="Q12" s="2">
        <f t="shared" si="9"/>
        <v>3000000000</v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Q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10000000000</v>
      </c>
      <c r="P13" s="2">
        <f t="shared" si="10"/>
        <v>0</v>
      </c>
      <c r="Q13" s="2">
        <f t="shared" si="10"/>
        <v>5000000000</v>
      </c>
    </row>
    <row r="14" spans="1:17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Q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-4980302</v>
      </c>
      <c r="M14" s="2">
        <f t="shared" si="11"/>
        <v>0</v>
      </c>
      <c r="N14" s="2">
        <f t="shared" si="11"/>
        <v>-357994403</v>
      </c>
      <c r="O14" s="2">
        <f t="shared" si="11"/>
        <v>-866980878</v>
      </c>
      <c r="P14" s="2">
        <f t="shared" si="11"/>
        <v>0</v>
      </c>
      <c r="Q14" s="2">
        <f t="shared" si="11"/>
        <v>0</v>
      </c>
    </row>
    <row r="15" spans="1:17" ht="15.5" x14ac:dyDescent="0.35">
      <c r="C15" t="s">
        <v>28</v>
      </c>
      <c r="D15" s="2">
        <f>IFERROR(INDEX(D51:D500,MATCH($C$15,$C$51:$C$500,0)),"")</f>
        <v>-1372497211</v>
      </c>
      <c r="E15" s="2">
        <f>IFERROR(INDEX(E51:E500,MATCH($C$15,$C$51:$C$500,0)),"")</f>
        <v>0</v>
      </c>
      <c r="H15" s="2">
        <f>IFERROR(SUM(D15:G15)*(4/MAX(1,COUNT(D15:G15))),"")</f>
        <v>-2744994422</v>
      </c>
      <c r="I15" s="2">
        <f t="shared" ref="I15:Q15" si="12">IFERROR(INDEX(I51:I500,MATCH($C$15,$C$51:$C$500,0)),"")</f>
        <v>915640665</v>
      </c>
      <c r="J15" s="2">
        <f t="shared" si="12"/>
        <v>872370827</v>
      </c>
      <c r="K15" s="2">
        <f t="shared" si="12"/>
        <v>-373486405</v>
      </c>
      <c r="L15" s="2">
        <f t="shared" si="12"/>
        <v>-6331192702</v>
      </c>
      <c r="M15" s="2">
        <f t="shared" si="12"/>
        <v>-25196757979</v>
      </c>
      <c r="N15" s="2">
        <f t="shared" si="12"/>
        <v>-11801112893</v>
      </c>
      <c r="O15" s="2">
        <f t="shared" si="12"/>
        <v>-3996803303</v>
      </c>
      <c r="P15" s="2">
        <f t="shared" si="12"/>
        <v>-5826405015</v>
      </c>
      <c r="Q15" s="2">
        <f t="shared" si="12"/>
        <v>-6752320470</v>
      </c>
    </row>
    <row r="16" spans="1:17" ht="15.5" x14ac:dyDescent="0.35">
      <c r="C16" t="s">
        <v>29</v>
      </c>
      <c r="D16" s="2">
        <f>IFERROR(INDEX(D51:D500,MATCH($C$16,$C$51:$C$500,0)),"")</f>
        <v>1265874145</v>
      </c>
      <c r="E16" s="2">
        <f>IFERROR(INDEX(E51:E500,MATCH($C$16,$C$51:$C$500,0)),"")</f>
        <v>-2228121252</v>
      </c>
      <c r="H16" s="2">
        <f>IFERROR(SUM(D16:G16)*(4/MAX(1,COUNT(D16:G16))),"")</f>
        <v>-1924494214</v>
      </c>
      <c r="I16" s="2">
        <f t="shared" ref="I16:Q16" si="13">IFERROR(INDEX(I51:I500,MATCH($C$16,$C$51:$C$500,0)),"")</f>
        <v>-22765735136</v>
      </c>
      <c r="J16" s="2">
        <f t="shared" si="13"/>
        <v>-19302514610</v>
      </c>
      <c r="K16" s="2">
        <f t="shared" si="13"/>
        <v>-2398353240</v>
      </c>
      <c r="L16" s="2">
        <f t="shared" si="13"/>
        <v>27877535031</v>
      </c>
      <c r="M16" s="2">
        <f t="shared" si="13"/>
        <v>100692997617</v>
      </c>
      <c r="N16" s="2">
        <f t="shared" si="13"/>
        <v>49893907585</v>
      </c>
      <c r="O16" s="2">
        <f t="shared" si="13"/>
        <v>6180226063</v>
      </c>
      <c r="P16" s="2">
        <f t="shared" si="13"/>
        <v>23127277959</v>
      </c>
      <c r="Q16" s="2">
        <f t="shared" si="13"/>
        <v>27020382862</v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</row>
    <row r="19" spans="1:17" ht="15.5" x14ac:dyDescent="0.35">
      <c r="A19" t="s">
        <v>44</v>
      </c>
      <c r="C19" t="s">
        <v>45</v>
      </c>
    </row>
    <row r="20" spans="1:17" ht="15.5" x14ac:dyDescent="0.35">
      <c r="A20" t="s">
        <v>46</v>
      </c>
      <c r="C20" t="s">
        <v>47</v>
      </c>
      <c r="D20" s="2">
        <f ca="1">IFERROR(D21*D2,"")</f>
        <v>233910000000</v>
      </c>
      <c r="E20" s="2">
        <f ca="1">IFERROR(E21*E2,"")</f>
        <v>301710000000</v>
      </c>
      <c r="H20" s="2">
        <f t="shared" ref="H20:Q20" ca="1" si="14">IFERROR(H21*H2,"")</f>
        <v>301710000000</v>
      </c>
      <c r="I20" s="2">
        <f t="shared" ca="1" si="14"/>
        <v>281370000000</v>
      </c>
      <c r="J20" s="2">
        <f t="shared" ca="1" si="14"/>
        <v>189840000000</v>
      </c>
      <c r="K20" s="2">
        <f t="shared" ca="1" si="14"/>
        <v>298320000000</v>
      </c>
      <c r="L20" s="2">
        <f t="shared" ca="1" si="14"/>
        <v>586470000000</v>
      </c>
      <c r="M20" s="2">
        <f t="shared" ca="1" si="14"/>
        <v>1356000000000</v>
      </c>
      <c r="N20" s="2">
        <f t="shared" ca="1" si="14"/>
        <v>786480000000</v>
      </c>
      <c r="O20" s="2">
        <f t="shared" ca="1" si="14"/>
        <v>1423800000000</v>
      </c>
      <c r="P20" s="2">
        <f t="shared" ca="1" si="14"/>
        <v>2050950000000</v>
      </c>
      <c r="Q20" s="2" t="str">
        <f t="shared" ca="1" si="14"/>
        <v/>
      </c>
    </row>
    <row r="21" spans="1:17" ht="15.5" x14ac:dyDescent="0.35">
      <c r="C21" t="s">
        <v>12</v>
      </c>
      <c r="D21" s="2">
        <f>IFERROR(INDEX(D51:D500,MATCH($C$7,$C$51:$C$500,0)),"")</f>
        <v>3390000000</v>
      </c>
      <c r="E21" s="2">
        <f>IFERROR(INDEX(E51:E500,MATCH($C$7,$C$51:$C$500,0)),"")</f>
        <v>3390000000</v>
      </c>
      <c r="H21" s="2">
        <f>IFERROR(INDEX(D21:G21,COUNT(D21:G21)),"")</f>
        <v>3390000000</v>
      </c>
      <c r="I21" s="2">
        <f t="shared" ref="I21:Q21" si="15">IFERROR(INDEX(I51:I500,MATCH($C$7,$C$51:$C$500,0)),"")</f>
        <v>3390000000</v>
      </c>
      <c r="J21" s="2">
        <f t="shared" si="15"/>
        <v>3390000000</v>
      </c>
      <c r="K21" s="2">
        <f t="shared" si="15"/>
        <v>3390000000</v>
      </c>
      <c r="L21" s="2">
        <f t="shared" si="15"/>
        <v>3390000000</v>
      </c>
      <c r="M21" s="2">
        <f t="shared" si="15"/>
        <v>3390000000</v>
      </c>
      <c r="N21" s="2">
        <f t="shared" si="15"/>
        <v>3390000000</v>
      </c>
      <c r="O21" s="2">
        <f t="shared" si="15"/>
        <v>3390000000</v>
      </c>
      <c r="P21" s="2">
        <f t="shared" si="15"/>
        <v>3390000000</v>
      </c>
      <c r="Q21" s="2">
        <f t="shared" si="15"/>
        <v>2190000000</v>
      </c>
    </row>
    <row r="23" spans="1:17" ht="15.5" x14ac:dyDescent="0.35">
      <c r="B23" t="s">
        <v>48</v>
      </c>
      <c r="C23" t="s">
        <v>49</v>
      </c>
      <c r="D23" s="3">
        <f>IFERROR(D5/D6*100,"")</f>
        <v>-1.2756562313970418E-2</v>
      </c>
      <c r="E23" s="3">
        <f>IFERROR(E5/E6*100,"")</f>
        <v>-0.23583807525591802</v>
      </c>
      <c r="H23" s="3">
        <f t="shared" ref="H23:Q23" si="16">IFERROR(H5/H6*100,"")</f>
        <v>-0.49718637555728629</v>
      </c>
      <c r="I23" s="3">
        <f t="shared" si="16"/>
        <v>-2.3347364838550435</v>
      </c>
      <c r="J23" s="3">
        <f t="shared" si="16"/>
        <v>-1.9441534703839425</v>
      </c>
      <c r="K23" s="3">
        <f t="shared" si="16"/>
        <v>-0.15572291400838231</v>
      </c>
      <c r="L23" s="3">
        <f t="shared" si="16"/>
        <v>2.3404911430527422</v>
      </c>
      <c r="M23" s="3">
        <f t="shared" si="16"/>
        <v>7.8218954963469489</v>
      </c>
      <c r="N23" s="3">
        <f t="shared" si="16"/>
        <v>4.3015784560905299</v>
      </c>
      <c r="O23" s="3">
        <f t="shared" si="16"/>
        <v>0.2954561524027966</v>
      </c>
      <c r="P23" s="3">
        <f t="shared" si="16"/>
        <v>2.0856835463056638</v>
      </c>
      <c r="Q23" s="3">
        <f t="shared" si="16"/>
        <v>7.8047004372554003</v>
      </c>
    </row>
    <row r="24" spans="1:17" ht="15.5" x14ac:dyDescent="0.35">
      <c r="C24" t="s">
        <v>50</v>
      </c>
      <c r="D24" s="4">
        <f>IFERROR(_xlfn.RRI(5,I23,D23),"")</f>
        <v>-0.64722389815316861</v>
      </c>
      <c r="E24" s="4">
        <f>IFERROR(_xlfn.RRI(5,J23,E23),"")</f>
        <v>-0.34419205257104923</v>
      </c>
      <c r="H24" s="4" t="str">
        <f t="shared" ref="H24:Q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>
        <f t="shared" si="17"/>
        <v>-0.21405862430388645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51</v>
      </c>
      <c r="C25" t="s">
        <v>52</v>
      </c>
      <c r="D25" s="3">
        <f>IFERROR(INDEX(D51:D500,MATCH($A$25,$C$51:$C$500,0)),"")</f>
        <v>-0.04</v>
      </c>
      <c r="E25" s="3">
        <f>IFERROR(INDEX(E51:E500,MATCH($A$25,$C$51:$C$500,0)),"")</f>
        <v>-0.65</v>
      </c>
      <c r="H25" s="3">
        <f>IFERROR(INDEX(D25:G25,COUNT(D25:G25)),"")</f>
        <v>-0.65</v>
      </c>
      <c r="I25" s="3">
        <f t="shared" ref="I25:Q25" si="18">IFERROR(INDEX(I51:I500,MATCH($C$25,$C$51:$C$500,0)),"")</f>
        <v>-6.43</v>
      </c>
      <c r="J25" s="3">
        <f t="shared" si="18"/>
        <v>-5.42</v>
      </c>
      <c r="K25" s="3">
        <f t="shared" si="18"/>
        <v>-0.81</v>
      </c>
      <c r="L25" s="3">
        <f t="shared" si="18"/>
        <v>6.36</v>
      </c>
      <c r="M25" s="3">
        <f t="shared" si="18"/>
        <v>22.24</v>
      </c>
      <c r="N25" s="3">
        <f t="shared" si="18"/>
        <v>11.25</v>
      </c>
      <c r="O25" s="3">
        <f t="shared" si="18"/>
        <v>0.71</v>
      </c>
      <c r="P25" s="3">
        <f t="shared" si="18"/>
        <v>5.07</v>
      </c>
      <c r="Q25" s="3">
        <f t="shared" si="18"/>
        <v>9.2100000000000009</v>
      </c>
    </row>
    <row r="26" spans="1:17" ht="15.5" x14ac:dyDescent="0.35">
      <c r="C26" t="s">
        <v>53</v>
      </c>
      <c r="D26" s="4">
        <f>IFERROR(_xlfn.RRI(5,I25,D25),"")</f>
        <v>-0.6379489563807681</v>
      </c>
      <c r="E26" s="4">
        <f>IFERROR(_xlfn.RRI(5,J25,E25),"")</f>
        <v>-0.34569112056685236</v>
      </c>
      <c r="H26" s="4" t="str">
        <f t="shared" ref="H26:Q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>
        <f t="shared" si="19"/>
        <v>-7.1376869387912434E-2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54</v>
      </c>
      <c r="D27" s="3">
        <f>IFERROR(D4/D21,"")</f>
        <v>22.703775571976401</v>
      </c>
      <c r="E27" s="3">
        <f>IFERROR(E4/E21,"")</f>
        <v>21.196575430678465</v>
      </c>
      <c r="H27" s="3">
        <f t="shared" ref="H27:Q27" si="20">IFERROR(H4/H21,"")</f>
        <v>87.800702005309731</v>
      </c>
      <c r="I27" s="3">
        <f t="shared" si="20"/>
        <v>99.972299861946908</v>
      </c>
      <c r="J27" s="3">
        <f t="shared" si="20"/>
        <v>88.305997416224187</v>
      </c>
      <c r="K27" s="3">
        <f t="shared" si="20"/>
        <v>78.270478397640119</v>
      </c>
      <c r="L27" s="3">
        <f t="shared" si="20"/>
        <v>77.26637575988201</v>
      </c>
      <c r="M27" s="3">
        <f t="shared" si="20"/>
        <v>176.98048281946902</v>
      </c>
      <c r="N27" s="3">
        <f t="shared" si="20"/>
        <v>76.870413838938049</v>
      </c>
      <c r="O27" s="3">
        <f t="shared" si="20"/>
        <v>51.39158866519174</v>
      </c>
      <c r="P27" s="3">
        <f t="shared" si="20"/>
        <v>60.411479508259589</v>
      </c>
      <c r="Q27" s="3">
        <f t="shared" si="20"/>
        <v>81.093838725114153</v>
      </c>
    </row>
    <row r="28" spans="1:17" ht="15.5" x14ac:dyDescent="0.35">
      <c r="C28" t="s">
        <v>55</v>
      </c>
      <c r="D28" s="4">
        <f>IFERROR(_xlfn.RRI(5,I27,D27),"")</f>
        <v>-0.25656384092179763</v>
      </c>
      <c r="E28" s="4">
        <f>IFERROR(_xlfn.RRI(5,J27,E27),"")</f>
        <v>-0.24828173946339793</v>
      </c>
      <c r="H28" s="4">
        <f t="shared" ref="H28:Q28" si="21">IFERROR(_xlfn.RRI(5,M27,H27),"")</f>
        <v>-0.13081039745150247</v>
      </c>
      <c r="I28" s="4">
        <f t="shared" si="21"/>
        <v>5.3959912646471597E-2</v>
      </c>
      <c r="J28" s="4">
        <f t="shared" si="21"/>
        <v>0.11434490417138443</v>
      </c>
      <c r="K28" s="4">
        <f t="shared" si="21"/>
        <v>5.3163267505460299E-2</v>
      </c>
      <c r="L28" s="4">
        <f t="shared" si="21"/>
        <v>-9.6230214590036223E-3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56</v>
      </c>
      <c r="H29" s="4">
        <f t="shared" ref="H29:Q29" si="22">IFERROR(((H25-I25)/I25)*100%,"")</f>
        <v>-0.89891135303265934</v>
      </c>
      <c r="I29" s="4">
        <f t="shared" si="22"/>
        <v>0.18634686346863466</v>
      </c>
      <c r="J29" s="4">
        <f t="shared" si="22"/>
        <v>5.6913580246913567</v>
      </c>
      <c r="K29" s="4">
        <f t="shared" si="22"/>
        <v>-1.1273584905660377</v>
      </c>
      <c r="L29" s="4">
        <f t="shared" si="22"/>
        <v>-0.71402877697841727</v>
      </c>
      <c r="M29" s="4">
        <f t="shared" si="22"/>
        <v>0.9768888888888887</v>
      </c>
      <c r="N29" s="4">
        <f t="shared" si="22"/>
        <v>14.84507042253521</v>
      </c>
      <c r="O29" s="4">
        <f t="shared" si="22"/>
        <v>-0.85996055226824464</v>
      </c>
      <c r="P29" s="4">
        <f t="shared" si="22"/>
        <v>-0.44951140065146583</v>
      </c>
      <c r="Q29" s="4" t="str">
        <f t="shared" si="22"/>
        <v/>
      </c>
    </row>
    <row r="30" spans="1:17" ht="15.5" x14ac:dyDescent="0.35">
      <c r="C30" t="s">
        <v>57</v>
      </c>
      <c r="H30" s="4">
        <f t="shared" ref="H30:Q30" si="23">IFERROR(((H27-I27)/I27)*100%,"")</f>
        <v>-0.12174970340229344</v>
      </c>
      <c r="I30" s="4">
        <f t="shared" si="23"/>
        <v>0.13211223231797511</v>
      </c>
      <c r="J30" s="4">
        <f t="shared" si="23"/>
        <v>0.12821588961805352</v>
      </c>
      <c r="K30" s="4">
        <f t="shared" si="23"/>
        <v>1.2995337595211187E-2</v>
      </c>
      <c r="L30" s="4">
        <f t="shared" si="23"/>
        <v>-0.56341866329578005</v>
      </c>
      <c r="M30" s="4">
        <f t="shared" si="23"/>
        <v>1.3023224928941526</v>
      </c>
      <c r="N30" s="4">
        <f t="shared" si="23"/>
        <v>0.49577811925093263</v>
      </c>
      <c r="O30" s="4">
        <f t="shared" si="23"/>
        <v>-0.14930756400088877</v>
      </c>
      <c r="P30" s="4">
        <f t="shared" si="23"/>
        <v>-0.25504230089491858</v>
      </c>
      <c r="Q30" s="4" t="str">
        <f t="shared" si="23"/>
        <v/>
      </c>
    </row>
    <row r="32" spans="1:17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276.14999999999998</v>
      </c>
      <c r="E32" s="3">
        <f>IFERROR(INDEX(E51:E500,MATCH($A$32,$C$51:$C$500,0)),"")</f>
        <v>276.19</v>
      </c>
      <c r="H32" s="3">
        <f>IFERROR(INDEX(D32:G32,COUNT(D32:G32)),"")</f>
        <v>276.19</v>
      </c>
      <c r="I32" s="3">
        <f t="shared" ref="I32:Q32" si="24">IFERROR(INDEX(I51:I500,MATCH($C$32,$C$51:$C$500,0)),"")</f>
        <v>276.83999999999997</v>
      </c>
      <c r="J32" s="3">
        <f t="shared" si="24"/>
        <v>283.31</v>
      </c>
      <c r="K32" s="3">
        <f t="shared" si="24"/>
        <v>288.82</v>
      </c>
      <c r="L32" s="3">
        <f t="shared" si="24"/>
        <v>289.27</v>
      </c>
      <c r="M32" s="3">
        <f t="shared" si="24"/>
        <v>284</v>
      </c>
      <c r="N32" s="3">
        <f t="shared" si="24"/>
        <v>261.82</v>
      </c>
      <c r="O32" s="3">
        <f t="shared" si="24"/>
        <v>250.55</v>
      </c>
      <c r="P32" s="3">
        <f t="shared" si="24"/>
        <v>249.81</v>
      </c>
      <c r="Q32" s="3">
        <f t="shared" si="24"/>
        <v>115.42</v>
      </c>
    </row>
    <row r="33" spans="1:17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0.32</v>
      </c>
      <c r="E33" s="3">
        <f>IFERROR(INDEX(E51:E500,MATCH($A$33,$C$51:$C$500,0)),"")</f>
        <v>0.25</v>
      </c>
      <c r="H33" s="3">
        <f>IFERROR(INDEX(D33:G33,COUNT(D33:G33)),"")</f>
        <v>0.25</v>
      </c>
      <c r="I33" s="3">
        <f t="shared" ref="I33:Q33" si="25">IFERROR(INDEX(I51:I500,MATCH($C$33,$C$51:$C$500,0)),"")</f>
        <v>0.3</v>
      </c>
      <c r="J33" s="3">
        <f t="shared" si="25"/>
        <v>0.2</v>
      </c>
      <c r="K33" s="3">
        <f t="shared" si="25"/>
        <v>0.3</v>
      </c>
      <c r="L33" s="3">
        <f t="shared" si="25"/>
        <v>0.6</v>
      </c>
      <c r="M33" s="3">
        <f t="shared" si="25"/>
        <v>1.41</v>
      </c>
      <c r="N33" s="3">
        <f t="shared" si="25"/>
        <v>0.89</v>
      </c>
      <c r="O33" s="3">
        <f t="shared" si="25"/>
        <v>1.68</v>
      </c>
      <c r="P33" s="3">
        <f t="shared" si="25"/>
        <v>2.42</v>
      </c>
      <c r="Q33" s="3">
        <f t="shared" si="25"/>
        <v>0</v>
      </c>
    </row>
    <row r="34" spans="1:17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-2225</v>
      </c>
      <c r="E34" s="3">
        <f>IFERROR(INDEX(E51:E500,MATCH($A$34,$C$51:$C$500,0)),"")</f>
        <v>-107.69</v>
      </c>
      <c r="H34" s="3">
        <f>IFERROR(INDEX(D34:G34,COUNT(D34:G34)),"")</f>
        <v>-107.69</v>
      </c>
      <c r="I34" s="3">
        <f t="shared" ref="I34:Q34" si="26">IFERROR(INDEX(I51:I500,MATCH($C$34,$C$51:$C$500,0)),"")</f>
        <v>-12.91</v>
      </c>
      <c r="J34" s="3">
        <f t="shared" si="26"/>
        <v>-10.33</v>
      </c>
      <c r="K34" s="3">
        <f t="shared" si="26"/>
        <v>-108.64</v>
      </c>
      <c r="L34" s="3">
        <f t="shared" si="26"/>
        <v>27.2</v>
      </c>
      <c r="M34" s="3">
        <f t="shared" si="26"/>
        <v>17.989999999999998</v>
      </c>
      <c r="N34" s="3">
        <f t="shared" si="26"/>
        <v>20.62</v>
      </c>
      <c r="O34" s="3">
        <f t="shared" si="26"/>
        <v>591.54999999999995</v>
      </c>
      <c r="P34" s="3">
        <f t="shared" si="26"/>
        <v>119.33</v>
      </c>
      <c r="Q34" s="3">
        <f t="shared" si="26"/>
        <v>0</v>
      </c>
    </row>
    <row r="35" spans="1:17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3.92</v>
      </c>
      <c r="E35" s="3">
        <f>IFERROR(INDEX(E51:E500,MATCH($A$35,$C$51:$C$500,0)),"")</f>
        <v>3.31</v>
      </c>
      <c r="H35" s="3">
        <f>IFERROR(INDEX(D35:G35,COUNT(D35:G35)),"")</f>
        <v>3.31</v>
      </c>
      <c r="I35" s="3">
        <f t="shared" ref="I35:Q35" si="27">IFERROR(INDEX(I51:I500,MATCH($C$35,$C$51:$C$500,0)),"")</f>
        <v>0.83</v>
      </c>
      <c r="J35" s="3">
        <f t="shared" si="27"/>
        <v>0.63</v>
      </c>
      <c r="K35" s="3">
        <f t="shared" si="27"/>
        <v>1.1299999999999999</v>
      </c>
      <c r="L35" s="3">
        <f t="shared" si="27"/>
        <v>2.2400000000000002</v>
      </c>
      <c r="M35" s="3">
        <f t="shared" si="27"/>
        <v>2.2599999999999998</v>
      </c>
      <c r="N35" s="3">
        <f t="shared" si="27"/>
        <v>3.02</v>
      </c>
      <c r="O35" s="3">
        <f t="shared" si="27"/>
        <v>8.18</v>
      </c>
      <c r="P35" s="3">
        <f t="shared" si="27"/>
        <v>10.02</v>
      </c>
      <c r="Q35" s="3">
        <f t="shared" si="27"/>
        <v>0</v>
      </c>
    </row>
    <row r="36" spans="1:17" ht="15.5" x14ac:dyDescent="0.35">
      <c r="B36" t="s">
        <v>70</v>
      </c>
      <c r="C36" t="s">
        <v>71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72</v>
      </c>
      <c r="C37" t="s">
        <v>73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</row>
    <row r="51" spans="2:17" ht="15.5" x14ac:dyDescent="0.35">
      <c r="B51" t="s">
        <v>79</v>
      </c>
      <c r="C51" t="s">
        <v>6</v>
      </c>
      <c r="D51" s="5">
        <v>76965799189</v>
      </c>
      <c r="E51" s="5">
        <v>71856390710</v>
      </c>
      <c r="F51" s="5">
        <v>88473750602</v>
      </c>
      <c r="G51" s="5">
        <v>83488833752</v>
      </c>
      <c r="I51" s="5">
        <v>338906096532</v>
      </c>
      <c r="J51" s="5">
        <v>299357331241</v>
      </c>
      <c r="K51" s="5">
        <v>265336921768</v>
      </c>
      <c r="L51" s="5">
        <v>261933013826</v>
      </c>
      <c r="M51" s="5">
        <v>599963836758</v>
      </c>
      <c r="N51" s="5">
        <v>260590702914</v>
      </c>
      <c r="O51" s="5">
        <v>174217485575</v>
      </c>
      <c r="P51" s="5">
        <v>204794915533</v>
      </c>
      <c r="Q51" s="5">
        <v>177595506808</v>
      </c>
    </row>
    <row r="52" spans="2:17" ht="15.5" x14ac:dyDescent="0.35">
      <c r="C52" t="s">
        <v>80</v>
      </c>
      <c r="D52" s="5">
        <v>-53713982182</v>
      </c>
      <c r="E52" s="5">
        <v>-53165200596</v>
      </c>
      <c r="F52" s="5">
        <v>-76343977345</v>
      </c>
      <c r="G52" s="5">
        <v>-64173851304</v>
      </c>
      <c r="I52" s="5">
        <v>-266106252689</v>
      </c>
      <c r="J52" s="5">
        <v>-225153470719</v>
      </c>
      <c r="K52" s="5">
        <v>-190100526434</v>
      </c>
      <c r="L52" s="5">
        <v>-165666355078</v>
      </c>
      <c r="M52" s="5">
        <v>-420863176708</v>
      </c>
      <c r="N52" s="5">
        <v>-167954128119</v>
      </c>
      <c r="O52" s="5">
        <v>-129669804353</v>
      </c>
      <c r="P52" s="5">
        <v>-138013623610</v>
      </c>
      <c r="Q52" s="5">
        <v>-129518914444</v>
      </c>
    </row>
    <row r="53" spans="2:17" ht="15.5" x14ac:dyDescent="0.35">
      <c r="C53" t="s">
        <v>81</v>
      </c>
      <c r="D53" s="5">
        <v>23251817007</v>
      </c>
      <c r="E53" s="5">
        <v>18691190114</v>
      </c>
      <c r="F53" s="5">
        <v>12129773257</v>
      </c>
      <c r="G53" s="5">
        <v>19314982448</v>
      </c>
      <c r="I53" s="5">
        <v>72799843843</v>
      </c>
      <c r="J53" s="5">
        <v>74203860522</v>
      </c>
      <c r="K53" s="5">
        <v>75236395334</v>
      </c>
      <c r="L53" s="5">
        <v>96266658748</v>
      </c>
      <c r="M53" s="5">
        <v>179100660050</v>
      </c>
      <c r="N53" s="5">
        <v>92636574795</v>
      </c>
      <c r="O53" s="5">
        <v>44547681222</v>
      </c>
      <c r="P53" s="5">
        <v>66781291923</v>
      </c>
      <c r="Q53" s="5">
        <v>48076592364</v>
      </c>
    </row>
    <row r="54" spans="2:17" ht="15.5" x14ac:dyDescent="0.35">
      <c r="C54" t="s">
        <v>82</v>
      </c>
      <c r="D54" s="5">
        <v>-21999567266</v>
      </c>
      <c r="E54" s="5">
        <v>-23618169531</v>
      </c>
      <c r="F54" s="5">
        <v>-28879555145</v>
      </c>
      <c r="G54" s="5">
        <v>-20328606119</v>
      </c>
      <c r="I54" s="5">
        <v>-95696070779</v>
      </c>
      <c r="J54" s="5">
        <v>-94560892859</v>
      </c>
      <c r="K54" s="5">
        <v>-78894492614</v>
      </c>
      <c r="L54" s="5">
        <v>-72308953293</v>
      </c>
      <c r="M54" s="5">
        <v>-84087448275</v>
      </c>
      <c r="N54" s="5">
        <v>-43163907072</v>
      </c>
      <c r="O54" s="5">
        <v>-37933504087</v>
      </c>
      <c r="P54" s="5">
        <v>-44572396564</v>
      </c>
      <c r="Q54" s="5">
        <v>-21671338299</v>
      </c>
    </row>
    <row r="55" spans="2:17" ht="15.5" x14ac:dyDescent="0.35">
      <c r="C55" t="s">
        <v>83</v>
      </c>
      <c r="D55" s="5">
        <v>-21999567266</v>
      </c>
      <c r="E55" s="5">
        <v>-23618169531</v>
      </c>
      <c r="F55" s="5">
        <v>-27840808512</v>
      </c>
      <c r="G55" s="5">
        <v>-21367352752</v>
      </c>
      <c r="I55" s="5">
        <v>-95696070779</v>
      </c>
      <c r="J55" s="5">
        <v>-94560892859</v>
      </c>
      <c r="K55" s="5">
        <v>-78894492614</v>
      </c>
      <c r="L55" s="5">
        <v>-72308953293</v>
      </c>
      <c r="M55" s="5">
        <v>-84087448275</v>
      </c>
      <c r="N55" s="5">
        <v>-43163907072</v>
      </c>
      <c r="O55" s="5">
        <v>-37933504087</v>
      </c>
      <c r="P55" s="5">
        <v>-44572396564</v>
      </c>
      <c r="Q55" s="5">
        <v>-21671338299</v>
      </c>
    </row>
    <row r="56" spans="2:17" ht="15.5" x14ac:dyDescent="0.35">
      <c r="C56" t="s">
        <v>85</v>
      </c>
      <c r="D56" s="5">
        <v>13624404</v>
      </c>
      <c r="E56" s="5">
        <v>2698858165</v>
      </c>
      <c r="F56" s="5">
        <v>130491800</v>
      </c>
      <c r="G56" s="5">
        <v>-694887520</v>
      </c>
      <c r="I56" s="5">
        <v>130491800</v>
      </c>
      <c r="J56" s="5">
        <v>1054517727</v>
      </c>
      <c r="K56" s="5">
        <v>-805323583</v>
      </c>
      <c r="L56" s="5">
        <v>1239042199</v>
      </c>
      <c r="M56" s="5">
        <v>4394305640</v>
      </c>
      <c r="N56" s="5">
        <v>580180296</v>
      </c>
      <c r="O56" s="5">
        <v>369624510</v>
      </c>
      <c r="P56" s="5">
        <v>835248580</v>
      </c>
      <c r="Q56" s="5">
        <v>521878882</v>
      </c>
    </row>
    <row r="57" spans="2:17" ht="15.5" x14ac:dyDescent="0.35">
      <c r="C57" t="s">
        <v>86</v>
      </c>
      <c r="D57" s="5">
        <v>1252249741</v>
      </c>
      <c r="E57" s="5">
        <v>-4926979417</v>
      </c>
      <c r="F57" s="5">
        <v>-16749781888</v>
      </c>
      <c r="G57" s="5">
        <v>-1013623671</v>
      </c>
      <c r="I57" s="5">
        <v>-22896226936</v>
      </c>
      <c r="J57" s="5">
        <v>-20357032337</v>
      </c>
      <c r="K57" s="5">
        <v>-3658097280</v>
      </c>
      <c r="L57" s="5">
        <v>23957705455</v>
      </c>
      <c r="M57" s="5">
        <v>95013211775</v>
      </c>
      <c r="N57" s="5">
        <v>49472667723</v>
      </c>
      <c r="O57" s="5">
        <v>6614177135</v>
      </c>
      <c r="P57" s="5">
        <v>22208895359</v>
      </c>
      <c r="Q57" s="5">
        <v>26405254065</v>
      </c>
    </row>
    <row r="58" spans="2:17" ht="15.5" x14ac:dyDescent="0.35">
      <c r="C58" t="s">
        <v>87</v>
      </c>
      <c r="D58" s="5">
        <v>13624404</v>
      </c>
      <c r="E58" s="5">
        <v>2698858165</v>
      </c>
      <c r="F58" s="5">
        <v>130491800</v>
      </c>
      <c r="G58" s="5">
        <v>-694887520</v>
      </c>
      <c r="I58" s="5">
        <v>130491800</v>
      </c>
      <c r="J58" s="5">
        <v>1054517727</v>
      </c>
      <c r="K58" s="5">
        <v>1259744040</v>
      </c>
      <c r="L58" s="5">
        <v>3919829576</v>
      </c>
      <c r="M58" s="5">
        <v>5679785842</v>
      </c>
      <c r="N58" s="5">
        <v>421239862</v>
      </c>
      <c r="O58" s="5">
        <v>-433951072</v>
      </c>
      <c r="P58" s="5">
        <v>918382600</v>
      </c>
      <c r="Q58" s="5">
        <v>615128797</v>
      </c>
    </row>
    <row r="59" spans="2:17" ht="15.5" x14ac:dyDescent="0.35">
      <c r="C59" t="s">
        <v>89</v>
      </c>
      <c r="K59" s="5">
        <v>2065067623</v>
      </c>
      <c r="L59" s="5">
        <v>2685767679</v>
      </c>
      <c r="M59" s="5">
        <v>1285480202</v>
      </c>
      <c r="N59" s="5">
        <v>199053969</v>
      </c>
      <c r="O59" s="5">
        <v>63405296</v>
      </c>
      <c r="P59" s="5">
        <v>83134020</v>
      </c>
      <c r="Q59" s="5">
        <v>93249915</v>
      </c>
    </row>
    <row r="60" spans="2:17" ht="15.5" x14ac:dyDescent="0.35">
      <c r="C60" t="s">
        <v>27</v>
      </c>
      <c r="L60" s="5">
        <v>-4980302</v>
      </c>
      <c r="N60" s="5">
        <v>-357994403</v>
      </c>
      <c r="O60" s="5">
        <v>-866980878</v>
      </c>
    </row>
    <row r="61" spans="2:17" ht="15.5" x14ac:dyDescent="0.35">
      <c r="C61" t="s">
        <v>94</v>
      </c>
      <c r="D61" s="5">
        <v>13624404</v>
      </c>
      <c r="E61" s="5">
        <v>2698858165</v>
      </c>
      <c r="F61" s="5">
        <v>130491800</v>
      </c>
      <c r="G61" s="5">
        <v>-694887520</v>
      </c>
      <c r="I61" s="5">
        <v>130491800</v>
      </c>
      <c r="J61" s="5">
        <v>1054517727</v>
      </c>
      <c r="K61" s="5">
        <v>1259744040</v>
      </c>
      <c r="L61" s="5">
        <v>3919829576</v>
      </c>
      <c r="M61" s="5">
        <v>5679785842</v>
      </c>
      <c r="N61" s="5">
        <v>421239862</v>
      </c>
      <c r="O61" s="5">
        <v>-433951072</v>
      </c>
      <c r="P61" s="5">
        <v>918382600</v>
      </c>
      <c r="Q61" s="5">
        <v>615128797</v>
      </c>
    </row>
    <row r="62" spans="2:17" ht="15.5" x14ac:dyDescent="0.35">
      <c r="C62" t="s">
        <v>29</v>
      </c>
      <c r="D62" s="5">
        <v>1265874145</v>
      </c>
      <c r="E62" s="5">
        <v>-2228121252</v>
      </c>
      <c r="F62" s="5">
        <v>-16619290088</v>
      </c>
      <c r="G62" s="5">
        <v>-1708511191</v>
      </c>
      <c r="I62" s="5">
        <v>-22765735136</v>
      </c>
      <c r="J62" s="5">
        <v>-19302514610</v>
      </c>
      <c r="K62" s="5">
        <v>-2398353240</v>
      </c>
      <c r="L62" s="5">
        <v>27877535031</v>
      </c>
      <c r="M62" s="5">
        <v>100692997617</v>
      </c>
      <c r="N62" s="5">
        <v>49893907585</v>
      </c>
      <c r="O62" s="5">
        <v>6180226063</v>
      </c>
      <c r="P62" s="5">
        <v>23127277959</v>
      </c>
      <c r="Q62" s="5">
        <v>27020382862</v>
      </c>
    </row>
    <row r="63" spans="2:17" ht="15.5" x14ac:dyDescent="0.35">
      <c r="C63" t="s">
        <v>28</v>
      </c>
      <c r="D63" s="5">
        <v>-1372497211</v>
      </c>
      <c r="F63" s="5">
        <v>1555454814</v>
      </c>
      <c r="G63" s="5">
        <v>-27188133</v>
      </c>
      <c r="I63" s="5">
        <v>915640665</v>
      </c>
      <c r="J63" s="5">
        <v>872370827</v>
      </c>
      <c r="K63" s="5">
        <v>-373486405</v>
      </c>
      <c r="L63" s="5">
        <v>-6331192702</v>
      </c>
      <c r="M63" s="5">
        <v>-25196757979</v>
      </c>
      <c r="N63" s="5">
        <v>-11801112893</v>
      </c>
      <c r="O63" s="5">
        <v>-3996803303</v>
      </c>
      <c r="P63" s="5">
        <v>-5826405015</v>
      </c>
      <c r="Q63" s="5">
        <v>-6752320470</v>
      </c>
    </row>
    <row r="64" spans="2:17" ht="15.5" x14ac:dyDescent="0.35">
      <c r="C64" t="s">
        <v>97</v>
      </c>
      <c r="D64" s="5">
        <v>-106623066</v>
      </c>
      <c r="E64" s="5">
        <v>-2228121252</v>
      </c>
      <c r="F64" s="5">
        <v>-15063835274</v>
      </c>
      <c r="G64" s="5">
        <v>-1735699324</v>
      </c>
      <c r="I64" s="5">
        <v>-21850094471</v>
      </c>
      <c r="J64" s="5">
        <v>-18430143783</v>
      </c>
      <c r="K64" s="5">
        <v>-2771839645</v>
      </c>
      <c r="L64" s="5">
        <v>21546342329</v>
      </c>
      <c r="M64" s="5">
        <v>75496239638</v>
      </c>
      <c r="N64" s="5">
        <v>38092794692</v>
      </c>
      <c r="O64" s="5">
        <v>2183422760</v>
      </c>
      <c r="P64" s="5">
        <v>17300872944</v>
      </c>
      <c r="Q64" s="5">
        <v>20268062392</v>
      </c>
    </row>
    <row r="65" spans="2:17" ht="15.5" x14ac:dyDescent="0.35">
      <c r="C65" t="s">
        <v>98</v>
      </c>
      <c r="F65" s="5">
        <v>-139423121</v>
      </c>
      <c r="I65" s="5">
        <v>-139423121</v>
      </c>
      <c r="J65" s="5">
        <v>-290170977</v>
      </c>
      <c r="K65" s="5">
        <v>1218569890</v>
      </c>
      <c r="L65" s="5">
        <v>1413128038</v>
      </c>
      <c r="M65" s="5">
        <v>-13668636</v>
      </c>
      <c r="N65" s="5">
        <v>88155076</v>
      </c>
      <c r="O65" s="5">
        <v>120543034</v>
      </c>
      <c r="P65" s="5">
        <v>500071977</v>
      </c>
      <c r="Q65" s="5">
        <v>-372726493</v>
      </c>
    </row>
    <row r="66" spans="2:17" ht="15.5" x14ac:dyDescent="0.35">
      <c r="C66" t="s">
        <v>99</v>
      </c>
      <c r="D66" s="5">
        <v>-106623066</v>
      </c>
      <c r="E66" s="5">
        <v>-2228121252</v>
      </c>
      <c r="F66" s="5">
        <v>-15203258395</v>
      </c>
      <c r="G66" s="5">
        <v>-1735699324</v>
      </c>
      <c r="I66" s="5">
        <v>-21989517592</v>
      </c>
      <c r="J66" s="5">
        <v>-18720314760</v>
      </c>
      <c r="K66" s="5">
        <v>-1553269755</v>
      </c>
      <c r="L66" s="5">
        <v>22959470367</v>
      </c>
      <c r="M66" s="5">
        <v>75482571002</v>
      </c>
      <c r="N66" s="5">
        <v>38180949768</v>
      </c>
      <c r="O66" s="5">
        <v>2303965794</v>
      </c>
      <c r="P66" s="5">
        <v>17800944921</v>
      </c>
      <c r="Q66" s="5">
        <v>19895335899</v>
      </c>
    </row>
    <row r="67" spans="2:17" ht="15.5" x14ac:dyDescent="0.35">
      <c r="C67" t="s">
        <v>100</v>
      </c>
      <c r="D67" s="5">
        <v>-106623066</v>
      </c>
      <c r="E67" s="5">
        <v>-2228121252</v>
      </c>
      <c r="F67" s="5">
        <v>-15063835274</v>
      </c>
      <c r="G67" s="5">
        <v>-1735699324</v>
      </c>
      <c r="I67" s="5">
        <v>-21850094471</v>
      </c>
      <c r="J67" s="5">
        <v>-18430143783</v>
      </c>
      <c r="K67" s="5">
        <v>-2771839645</v>
      </c>
      <c r="L67" s="5">
        <v>21546342329</v>
      </c>
      <c r="M67" s="5">
        <v>75496239638</v>
      </c>
      <c r="N67" s="5">
        <v>38092794692</v>
      </c>
      <c r="O67" s="5">
        <v>2183422760</v>
      </c>
      <c r="P67" s="5">
        <v>17300872944</v>
      </c>
      <c r="Q67" s="5">
        <v>20268062393</v>
      </c>
    </row>
    <row r="68" spans="2:17" ht="15.5" x14ac:dyDescent="0.35">
      <c r="C68" t="s">
        <v>8</v>
      </c>
      <c r="D68" s="5">
        <v>-119664035</v>
      </c>
      <c r="E68" s="5">
        <v>-2212550900</v>
      </c>
      <c r="F68" s="5">
        <v>-15189420275</v>
      </c>
      <c r="G68" s="5">
        <v>-1732586551</v>
      </c>
      <c r="I68" s="5">
        <v>-21955707444</v>
      </c>
      <c r="J68" s="5">
        <v>-18710200593</v>
      </c>
      <c r="K68" s="5">
        <v>-1527802519</v>
      </c>
      <c r="L68" s="5">
        <v>22998988040</v>
      </c>
      <c r="M68" s="5">
        <v>75419708022</v>
      </c>
      <c r="N68" s="5">
        <v>38256177859</v>
      </c>
      <c r="O68" s="5">
        <v>2514837129</v>
      </c>
      <c r="P68" s="5">
        <v>17704680294</v>
      </c>
      <c r="Q68" s="5">
        <v>19829880760</v>
      </c>
    </row>
    <row r="69" spans="2:17" ht="15.5" x14ac:dyDescent="0.35">
      <c r="C69" t="s">
        <v>101</v>
      </c>
      <c r="D69" s="5">
        <v>13040969</v>
      </c>
      <c r="E69" s="5">
        <v>-15570352</v>
      </c>
      <c r="F69" s="5">
        <v>-13838120</v>
      </c>
      <c r="G69" s="5">
        <v>-3112773</v>
      </c>
      <c r="I69" s="5">
        <v>-33810148</v>
      </c>
      <c r="J69" s="5">
        <v>-10114167</v>
      </c>
      <c r="K69" s="5">
        <v>-25467236</v>
      </c>
      <c r="L69" s="5">
        <v>-39517673</v>
      </c>
      <c r="M69" s="5">
        <v>62862980</v>
      </c>
      <c r="N69" s="5">
        <v>-75228091</v>
      </c>
      <c r="O69" s="5">
        <v>-210871335</v>
      </c>
      <c r="P69" s="5">
        <v>96264627</v>
      </c>
      <c r="Q69" s="5">
        <v>65455140</v>
      </c>
    </row>
    <row r="70" spans="2:17" ht="15.5" x14ac:dyDescent="0.35">
      <c r="C70" t="s">
        <v>102</v>
      </c>
      <c r="D70" s="5">
        <v>-106623066</v>
      </c>
      <c r="E70" s="5">
        <v>-2228121252</v>
      </c>
      <c r="F70" s="5">
        <v>-15063835274</v>
      </c>
      <c r="G70" s="5">
        <v>-1735699324</v>
      </c>
      <c r="I70" s="5">
        <v>-21850094471</v>
      </c>
      <c r="J70" s="5">
        <v>-18430143783</v>
      </c>
      <c r="K70" s="5">
        <v>-2771839645</v>
      </c>
      <c r="L70" s="5">
        <v>21546342329</v>
      </c>
      <c r="M70" s="5">
        <v>75496239638</v>
      </c>
      <c r="N70" s="5">
        <v>38092794692</v>
      </c>
      <c r="O70" s="5">
        <v>2183422760</v>
      </c>
      <c r="P70" s="5">
        <v>17300872944</v>
      </c>
      <c r="Q70" s="5">
        <v>20268062393</v>
      </c>
    </row>
    <row r="71" spans="2:17" ht="15.5" x14ac:dyDescent="0.35">
      <c r="C71" t="s">
        <v>103</v>
      </c>
      <c r="D71" s="5">
        <v>-106623066</v>
      </c>
      <c r="E71" s="5">
        <v>-2228121252</v>
      </c>
      <c r="F71" s="5">
        <v>-15203258395</v>
      </c>
      <c r="G71" s="5">
        <v>-1735699324</v>
      </c>
      <c r="I71" s="5">
        <v>-21989517592</v>
      </c>
      <c r="J71" s="5">
        <v>-18720314760</v>
      </c>
      <c r="K71" s="5">
        <v>-1553269755</v>
      </c>
      <c r="L71" s="5">
        <v>22959470367</v>
      </c>
      <c r="M71" s="5">
        <v>75482571002</v>
      </c>
      <c r="N71" s="5">
        <v>38180949768</v>
      </c>
      <c r="O71" s="5">
        <v>2303965794</v>
      </c>
      <c r="P71" s="5">
        <v>17800944921</v>
      </c>
      <c r="Q71" s="5">
        <v>19895335900</v>
      </c>
    </row>
    <row r="72" spans="2:17" ht="15.5" x14ac:dyDescent="0.35">
      <c r="C72" t="s">
        <v>104</v>
      </c>
      <c r="D72" s="5">
        <v>-106623066</v>
      </c>
      <c r="E72" s="5">
        <v>-2228121252</v>
      </c>
      <c r="F72" s="5">
        <v>-15203258395</v>
      </c>
      <c r="G72" s="5">
        <v>-1735699324</v>
      </c>
      <c r="I72" s="5">
        <v>-21989517592</v>
      </c>
      <c r="J72" s="5">
        <v>-18720314760</v>
      </c>
      <c r="K72" s="5">
        <v>-1553269755</v>
      </c>
      <c r="L72" s="5">
        <v>22959470367</v>
      </c>
      <c r="M72" s="5">
        <v>75482571002</v>
      </c>
      <c r="N72" s="5">
        <v>38180949768</v>
      </c>
      <c r="O72" s="5">
        <v>2303965794</v>
      </c>
      <c r="P72" s="5">
        <v>17800944921</v>
      </c>
      <c r="Q72" s="5">
        <v>19895335900</v>
      </c>
    </row>
    <row r="74" spans="2:17" ht="15.5" x14ac:dyDescent="0.35">
      <c r="B74" t="s">
        <v>105</v>
      </c>
      <c r="C74" t="s">
        <v>106</v>
      </c>
    </row>
    <row r="75" spans="2:17" ht="15.5" x14ac:dyDescent="0.35">
      <c r="C75" t="s">
        <v>107</v>
      </c>
    </row>
    <row r="76" spans="2:17" ht="15.5" x14ac:dyDescent="0.35">
      <c r="C76" t="s">
        <v>20</v>
      </c>
      <c r="D76" s="5">
        <v>21718429153</v>
      </c>
      <c r="E76" s="5">
        <v>18486334905</v>
      </c>
      <c r="F76" s="5">
        <v>14528525767</v>
      </c>
      <c r="G76" s="5">
        <v>15268244087</v>
      </c>
      <c r="I76" s="5">
        <v>14528525767</v>
      </c>
      <c r="J76" s="5">
        <v>20716421874</v>
      </c>
      <c r="K76" s="5">
        <v>26493343544</v>
      </c>
      <c r="L76" s="5">
        <v>64404983715</v>
      </c>
      <c r="M76" s="5">
        <v>262687149320</v>
      </c>
      <c r="N76" s="5">
        <v>41855500267</v>
      </c>
      <c r="O76" s="5">
        <v>1840957513</v>
      </c>
      <c r="P76" s="5">
        <v>3175937344</v>
      </c>
      <c r="Q76" s="5">
        <v>2509557531</v>
      </c>
    </row>
    <row r="77" spans="2:17" ht="15.5" x14ac:dyDescent="0.35">
      <c r="C77" t="s">
        <v>109</v>
      </c>
      <c r="D77" s="5">
        <v>75458428935</v>
      </c>
      <c r="E77" s="5">
        <v>75873325153</v>
      </c>
      <c r="F77" s="5">
        <v>86765615819</v>
      </c>
      <c r="G77" s="5">
        <v>82016100518</v>
      </c>
      <c r="I77" s="5">
        <v>86765615819</v>
      </c>
      <c r="J77" s="5">
        <v>83352811497</v>
      </c>
      <c r="K77" s="5">
        <v>81418478433</v>
      </c>
      <c r="L77" s="5">
        <v>65141502667</v>
      </c>
      <c r="M77" s="5">
        <v>45985243121</v>
      </c>
      <c r="N77" s="5">
        <v>72243197020</v>
      </c>
      <c r="O77" s="5">
        <v>53101685897</v>
      </c>
      <c r="P77" s="5">
        <v>53637759067</v>
      </c>
      <c r="Q77" s="5">
        <v>44759803993</v>
      </c>
    </row>
    <row r="78" spans="2:17" ht="15.5" x14ac:dyDescent="0.35">
      <c r="C78" t="s">
        <v>113</v>
      </c>
      <c r="D78" s="5">
        <v>3586932588</v>
      </c>
      <c r="E78" s="5">
        <v>3789218820</v>
      </c>
      <c r="F78" s="5">
        <v>849512393</v>
      </c>
      <c r="G78" s="5">
        <v>764536788</v>
      </c>
      <c r="I78" s="5">
        <v>849512393</v>
      </c>
      <c r="J78" s="5">
        <v>387535943</v>
      </c>
      <c r="K78" s="5">
        <v>132299334</v>
      </c>
      <c r="L78" s="5">
        <v>699743665</v>
      </c>
      <c r="M78" s="5">
        <v>648364505</v>
      </c>
      <c r="N78" s="5">
        <v>602372571</v>
      </c>
      <c r="O78" s="5">
        <v>630974027</v>
      </c>
      <c r="P78" s="5">
        <v>668689378</v>
      </c>
      <c r="Q78" s="5">
        <v>558318427</v>
      </c>
    </row>
    <row r="79" spans="2:17" ht="15.5" x14ac:dyDescent="0.35">
      <c r="C79" t="s">
        <v>115</v>
      </c>
      <c r="D79" s="5">
        <v>80005016534</v>
      </c>
      <c r="E79" s="5">
        <v>79494735906</v>
      </c>
      <c r="F79" s="5">
        <v>77638792878</v>
      </c>
      <c r="G79" s="5">
        <v>75133093480</v>
      </c>
      <c r="I79" s="5">
        <v>77638792878</v>
      </c>
      <c r="J79" s="5">
        <v>68011794689</v>
      </c>
      <c r="K79" s="5">
        <v>54575088299</v>
      </c>
      <c r="L79" s="5">
        <v>32261582806</v>
      </c>
      <c r="M79" s="5">
        <v>17929694193</v>
      </c>
      <c r="N79" s="5">
        <v>11898328494</v>
      </c>
      <c r="O79" s="5">
        <v>16708256817</v>
      </c>
      <c r="P79" s="5">
        <v>8376070937</v>
      </c>
      <c r="Q79" s="5">
        <v>10643783199</v>
      </c>
    </row>
    <row r="80" spans="2:17" ht="15.5" x14ac:dyDescent="0.35">
      <c r="C80" t="s">
        <v>85</v>
      </c>
      <c r="D80" s="5">
        <v>-2902428442</v>
      </c>
      <c r="E80" s="5">
        <v>-2902428442</v>
      </c>
      <c r="F80" s="5">
        <v>-2902428442</v>
      </c>
      <c r="G80" s="5">
        <v>-2764105803</v>
      </c>
      <c r="I80" s="5">
        <v>-2902428442</v>
      </c>
      <c r="J80" s="5">
        <v>-2764105803</v>
      </c>
      <c r="K80" s="5">
        <v>-2461817264</v>
      </c>
      <c r="L80" s="5">
        <v>-3680516441</v>
      </c>
      <c r="M80" s="5">
        <v>-23944333</v>
      </c>
      <c r="N80" s="5">
        <v>199776507</v>
      </c>
      <c r="O80" s="5">
        <v>113350209</v>
      </c>
      <c r="P80" s="5">
        <v>-4786114</v>
      </c>
    </row>
    <row r="81" spans="3:17" ht="15.5" x14ac:dyDescent="0.35">
      <c r="C81" t="s">
        <v>116</v>
      </c>
      <c r="D81" s="5">
        <v>181104354062</v>
      </c>
      <c r="E81" s="5">
        <v>177903972478</v>
      </c>
      <c r="F81" s="5">
        <v>179882316062</v>
      </c>
      <c r="G81" s="5">
        <v>173488118804</v>
      </c>
      <c r="I81" s="5">
        <v>179882316062</v>
      </c>
      <c r="J81" s="5">
        <v>172573653364</v>
      </c>
      <c r="K81" s="5">
        <v>162724130757</v>
      </c>
      <c r="L81" s="5">
        <v>185835613725</v>
      </c>
      <c r="M81" s="5">
        <v>439340792290</v>
      </c>
      <c r="N81" s="5">
        <v>137390846510</v>
      </c>
      <c r="O81" s="5">
        <v>74805132685</v>
      </c>
      <c r="P81" s="5">
        <v>68108166892</v>
      </c>
      <c r="Q81" s="5">
        <v>62887038267</v>
      </c>
    </row>
    <row r="82" spans="3:17" ht="15.5" x14ac:dyDescent="0.35">
      <c r="C82" t="s">
        <v>117</v>
      </c>
    </row>
    <row r="83" spans="3:17" ht="15.5" x14ac:dyDescent="0.35">
      <c r="C83" t="s">
        <v>121</v>
      </c>
      <c r="D83" s="5">
        <v>517888550095</v>
      </c>
      <c r="E83" s="5">
        <v>523604559373</v>
      </c>
      <c r="F83" s="5">
        <v>530653156369</v>
      </c>
      <c r="G83" s="5">
        <v>556132791327</v>
      </c>
      <c r="I83" s="5">
        <v>530653156369</v>
      </c>
      <c r="J83" s="5">
        <v>575825925856</v>
      </c>
      <c r="K83" s="5">
        <v>523703049786</v>
      </c>
      <c r="L83" s="5">
        <v>509809073231</v>
      </c>
      <c r="M83" s="5">
        <v>480662043658</v>
      </c>
      <c r="N83" s="5">
        <v>375682518916</v>
      </c>
      <c r="O83" s="5">
        <v>295349004457</v>
      </c>
      <c r="P83" s="5">
        <v>293437980907</v>
      </c>
      <c r="Q83" s="5">
        <v>246315929902</v>
      </c>
    </row>
    <row r="84" spans="3:17" ht="15.5" x14ac:dyDescent="0.35">
      <c r="C84" t="s">
        <v>119</v>
      </c>
      <c r="D84" s="5">
        <v>4435980937</v>
      </c>
      <c r="E84" s="5">
        <v>4435980937</v>
      </c>
      <c r="F84" s="5">
        <v>4435980937</v>
      </c>
      <c r="G84" s="5">
        <v>3370379186</v>
      </c>
      <c r="I84" s="5">
        <v>4435980937</v>
      </c>
      <c r="J84" s="5">
        <v>3370379186</v>
      </c>
      <c r="K84" s="5">
        <v>2224341088</v>
      </c>
      <c r="L84" s="5">
        <v>2208574322</v>
      </c>
      <c r="M84" s="5">
        <v>2253614178</v>
      </c>
      <c r="N84" s="5">
        <v>2029493927</v>
      </c>
      <c r="O84" s="5">
        <v>1612370462</v>
      </c>
      <c r="P84" s="5">
        <v>1168812264</v>
      </c>
      <c r="Q84" s="5">
        <v>902841448</v>
      </c>
    </row>
    <row r="85" spans="3:17" ht="15.5" x14ac:dyDescent="0.35">
      <c r="C85" t="s">
        <v>126</v>
      </c>
      <c r="D85" s="5">
        <v>852199400883</v>
      </c>
      <c r="E85" s="5">
        <v>859522189960</v>
      </c>
      <c r="F85" s="5">
        <v>867149872494</v>
      </c>
      <c r="G85" s="5">
        <v>893245179047</v>
      </c>
      <c r="I85" s="5">
        <v>867149872494</v>
      </c>
      <c r="J85" s="5">
        <v>911982376443</v>
      </c>
      <c r="K85" s="5">
        <v>868064499103</v>
      </c>
      <c r="L85" s="5">
        <v>848683463068</v>
      </c>
      <c r="M85" s="5">
        <v>691982053737</v>
      </c>
      <c r="N85" s="5">
        <v>812912012843</v>
      </c>
      <c r="O85" s="5">
        <v>836743221310</v>
      </c>
      <c r="P85" s="5">
        <v>844188639562</v>
      </c>
      <c r="Q85" s="5">
        <v>247218771350</v>
      </c>
    </row>
    <row r="86" spans="3:17" ht="15.5" x14ac:dyDescent="0.35">
      <c r="C86" t="s">
        <v>127</v>
      </c>
      <c r="D86" s="5">
        <v>1033303754945</v>
      </c>
      <c r="E86" s="5">
        <v>1037426162438</v>
      </c>
      <c r="F86" s="5">
        <v>1047032188556</v>
      </c>
      <c r="G86" s="5">
        <v>1066733297851</v>
      </c>
      <c r="I86" s="5">
        <v>1047032188556</v>
      </c>
      <c r="J86" s="5">
        <v>1084556029807</v>
      </c>
      <c r="K86" s="5">
        <v>1030788629860</v>
      </c>
      <c r="L86" s="5">
        <v>1034519076793</v>
      </c>
      <c r="M86" s="5">
        <v>1131322846027</v>
      </c>
      <c r="N86" s="5">
        <v>950302859353</v>
      </c>
      <c r="O86" s="5">
        <v>911548353995</v>
      </c>
      <c r="P86" s="5">
        <v>912296806454</v>
      </c>
      <c r="Q86" s="5">
        <v>310105809617</v>
      </c>
    </row>
    <row r="87" spans="3:17" ht="15.5" x14ac:dyDescent="0.35">
      <c r="C87" t="s">
        <v>128</v>
      </c>
    </row>
    <row r="88" spans="3:17" ht="15.5" x14ac:dyDescent="0.35">
      <c r="C88" t="s">
        <v>129</v>
      </c>
    </row>
    <row r="89" spans="3:17" ht="15.5" x14ac:dyDescent="0.35">
      <c r="C89" t="s">
        <v>130</v>
      </c>
      <c r="D89" s="5">
        <v>77973428970</v>
      </c>
      <c r="E89" s="5">
        <v>81989213397</v>
      </c>
      <c r="F89" s="5">
        <v>89367118263</v>
      </c>
      <c r="G89" s="5">
        <v>97744658785</v>
      </c>
      <c r="I89" s="5">
        <v>89367118263</v>
      </c>
      <c r="J89" s="5">
        <v>108781131544</v>
      </c>
      <c r="K89" s="5">
        <v>40538726216</v>
      </c>
      <c r="L89" s="5">
        <v>41823615808</v>
      </c>
      <c r="M89" s="5">
        <v>156866467392</v>
      </c>
      <c r="N89" s="5">
        <v>52600089651</v>
      </c>
      <c r="O89" s="5">
        <v>53863259325</v>
      </c>
      <c r="P89" s="5">
        <v>58754512091</v>
      </c>
      <c r="Q89" s="5">
        <v>52418314710</v>
      </c>
    </row>
    <row r="90" spans="3:17" ht="15.5" x14ac:dyDescent="0.35">
      <c r="C90" t="s">
        <v>131</v>
      </c>
      <c r="D90" s="5">
        <v>61886578628</v>
      </c>
      <c r="E90" s="5">
        <v>66340884232</v>
      </c>
      <c r="F90" s="5">
        <v>73917438852</v>
      </c>
      <c r="G90" s="5">
        <v>82842103537</v>
      </c>
      <c r="I90" s="5">
        <v>73917438852</v>
      </c>
      <c r="J90" s="5">
        <v>94279365757</v>
      </c>
      <c r="K90" s="5">
        <v>25640036111</v>
      </c>
      <c r="L90" s="5">
        <v>25517392965</v>
      </c>
      <c r="M90" s="5">
        <v>106773061351</v>
      </c>
      <c r="N90" s="5">
        <v>30837943467</v>
      </c>
      <c r="O90" s="5">
        <v>26776062581</v>
      </c>
      <c r="P90" s="5">
        <v>32764191308</v>
      </c>
      <c r="Q90" s="5">
        <v>22288448303</v>
      </c>
    </row>
    <row r="91" spans="3:17" ht="15.5" x14ac:dyDescent="0.35">
      <c r="C91" t="s">
        <v>134</v>
      </c>
      <c r="O91" s="5">
        <v>10126537805</v>
      </c>
    </row>
    <row r="92" spans="3:17" ht="15.5" x14ac:dyDescent="0.35">
      <c r="C92" t="s">
        <v>133</v>
      </c>
      <c r="D92" s="5">
        <v>652604016</v>
      </c>
      <c r="E92" s="5">
        <v>735613848</v>
      </c>
      <c r="F92" s="5">
        <v>776728565</v>
      </c>
      <c r="G92" s="5">
        <v>118557530</v>
      </c>
      <c r="I92" s="5">
        <v>776728565</v>
      </c>
      <c r="J92" s="5">
        <v>689206458</v>
      </c>
      <c r="K92" s="5">
        <v>301157015</v>
      </c>
      <c r="L92" s="5">
        <v>2406772092</v>
      </c>
      <c r="M92" s="5">
        <v>10252383456</v>
      </c>
      <c r="N92" s="5">
        <v>4385981662</v>
      </c>
      <c r="O92" s="5">
        <v>5549866687</v>
      </c>
      <c r="P92" s="5">
        <v>11019412317</v>
      </c>
      <c r="Q92" s="5">
        <v>349408989</v>
      </c>
    </row>
    <row r="93" spans="3:17" ht="15.5" x14ac:dyDescent="0.35">
      <c r="C93" t="s">
        <v>137</v>
      </c>
      <c r="D93" s="5">
        <v>4059840761</v>
      </c>
      <c r="E93" s="5">
        <v>4425905600</v>
      </c>
      <c r="F93" s="5">
        <v>4345717800</v>
      </c>
      <c r="G93" s="5">
        <v>4397005069</v>
      </c>
      <c r="I93" s="5">
        <v>4345717800</v>
      </c>
      <c r="J93" s="5">
        <v>4060997393</v>
      </c>
      <c r="K93" s="5">
        <v>4505799819</v>
      </c>
      <c r="L93" s="5">
        <v>3844511472</v>
      </c>
      <c r="M93" s="5">
        <v>6380504097</v>
      </c>
      <c r="N93" s="5">
        <v>1426898592</v>
      </c>
      <c r="O93" s="5">
        <v>3018353937</v>
      </c>
      <c r="P93" s="5">
        <v>2293499650</v>
      </c>
      <c r="Q93" s="5">
        <v>2465821238</v>
      </c>
    </row>
    <row r="94" spans="3:17" ht="15.5" x14ac:dyDescent="0.35">
      <c r="C94" t="s">
        <v>136</v>
      </c>
      <c r="D94" s="5">
        <v>10629377310</v>
      </c>
      <c r="E94" s="5">
        <v>9371528721</v>
      </c>
      <c r="F94" s="5">
        <v>9175153614</v>
      </c>
      <c r="G94" s="5">
        <v>9343733877</v>
      </c>
      <c r="I94" s="5">
        <v>9175153614</v>
      </c>
      <c r="J94" s="5">
        <v>8660437839</v>
      </c>
      <c r="K94" s="5">
        <v>9799880767</v>
      </c>
      <c r="L94" s="5">
        <v>9714687294</v>
      </c>
      <c r="M94" s="5">
        <v>33242231757</v>
      </c>
      <c r="N94" s="5">
        <v>15673246824</v>
      </c>
      <c r="O94" s="5">
        <v>8106762891</v>
      </c>
      <c r="P94" s="5">
        <v>12352536351</v>
      </c>
      <c r="Q94" s="5">
        <v>21405932297</v>
      </c>
    </row>
    <row r="95" spans="3:17" ht="15.5" x14ac:dyDescent="0.35">
      <c r="C95" t="s">
        <v>1134</v>
      </c>
      <c r="Q95" s="5">
        <v>5460231262</v>
      </c>
    </row>
    <row r="96" spans="3:17" ht="15.5" x14ac:dyDescent="0.35">
      <c r="C96" t="s">
        <v>139</v>
      </c>
    </row>
    <row r="97" spans="3:17" ht="15.5" x14ac:dyDescent="0.35">
      <c r="C97" t="s">
        <v>144</v>
      </c>
      <c r="N97" s="5">
        <v>5183110</v>
      </c>
      <c r="O97" s="5">
        <v>64598597</v>
      </c>
    </row>
    <row r="98" spans="3:17" ht="15.5" x14ac:dyDescent="0.35">
      <c r="C98" t="s">
        <v>145</v>
      </c>
      <c r="M98" s="5">
        <v>5183110</v>
      </c>
      <c r="N98" s="5">
        <v>59415487</v>
      </c>
      <c r="O98" s="5">
        <v>54571802</v>
      </c>
    </row>
    <row r="99" spans="3:17" ht="15.5" x14ac:dyDescent="0.35">
      <c r="C99" t="s">
        <v>146</v>
      </c>
      <c r="D99" s="5">
        <v>17271685608</v>
      </c>
      <c r="E99" s="5">
        <v>17271685608</v>
      </c>
      <c r="F99" s="5">
        <v>17271685608</v>
      </c>
      <c r="G99" s="5">
        <v>13391995986</v>
      </c>
      <c r="I99" s="5">
        <v>17271685608</v>
      </c>
      <c r="J99" s="5">
        <v>13391995986</v>
      </c>
      <c r="K99" s="5">
        <v>9146686607</v>
      </c>
      <c r="L99" s="5">
        <v>10038974193</v>
      </c>
      <c r="M99" s="5">
        <v>10243700810</v>
      </c>
      <c r="N99" s="5">
        <v>8350680707</v>
      </c>
      <c r="O99" s="5">
        <v>6514080444</v>
      </c>
      <c r="P99" s="5">
        <v>4675249055</v>
      </c>
      <c r="Q99" s="5">
        <v>3611365792</v>
      </c>
    </row>
    <row r="100" spans="3:17" ht="15.5" x14ac:dyDescent="0.35">
      <c r="C100" t="s">
        <v>147</v>
      </c>
      <c r="D100" s="5">
        <v>17271685608</v>
      </c>
      <c r="E100" s="5">
        <v>17271685608</v>
      </c>
      <c r="F100" s="5">
        <v>17271685608</v>
      </c>
      <c r="G100" s="5">
        <v>13391995986</v>
      </c>
      <c r="I100" s="5">
        <v>17271685608</v>
      </c>
      <c r="J100" s="5">
        <v>13391995986</v>
      </c>
      <c r="K100" s="5">
        <v>9146686607</v>
      </c>
      <c r="L100" s="5">
        <v>10038974193</v>
      </c>
      <c r="M100" s="5">
        <v>10243700810</v>
      </c>
      <c r="N100" s="5">
        <v>8350680707</v>
      </c>
      <c r="O100" s="5">
        <v>6514080444</v>
      </c>
      <c r="P100" s="5">
        <v>4675249055</v>
      </c>
      <c r="Q100" s="5">
        <v>3611365792</v>
      </c>
    </row>
    <row r="101" spans="3:17" ht="15.5" x14ac:dyDescent="0.35">
      <c r="C101" t="s">
        <v>152</v>
      </c>
    </row>
    <row r="102" spans="3:17" ht="15.5" x14ac:dyDescent="0.35">
      <c r="C102" t="s">
        <v>153</v>
      </c>
      <c r="N102" s="5">
        <v>5183110</v>
      </c>
      <c r="O102" s="5">
        <v>64598597</v>
      </c>
    </row>
    <row r="103" spans="3:17" ht="15.5" x14ac:dyDescent="0.35">
      <c r="C103" t="s">
        <v>154</v>
      </c>
      <c r="D103" s="5">
        <v>95245114578</v>
      </c>
      <c r="E103" s="5">
        <v>99260899005</v>
      </c>
      <c r="F103" s="5">
        <v>106638803871</v>
      </c>
      <c r="G103" s="5">
        <v>111136654771</v>
      </c>
      <c r="I103" s="5">
        <v>106638803871</v>
      </c>
      <c r="J103" s="5">
        <v>122173127530</v>
      </c>
      <c r="K103" s="5">
        <v>49685412823</v>
      </c>
      <c r="L103" s="5">
        <v>51862590001</v>
      </c>
      <c r="M103" s="5">
        <v>167110168202</v>
      </c>
      <c r="N103" s="5">
        <v>60950770358</v>
      </c>
      <c r="O103" s="5">
        <v>60377339769</v>
      </c>
      <c r="P103" s="5">
        <v>63429761146</v>
      </c>
      <c r="Q103" s="5">
        <v>56029680502</v>
      </c>
    </row>
    <row r="104" spans="3:17" ht="15.5" x14ac:dyDescent="0.35">
      <c r="C104" t="s">
        <v>155</v>
      </c>
    </row>
    <row r="105" spans="3:17" ht="15.5" x14ac:dyDescent="0.35">
      <c r="C105" t="s">
        <v>156</v>
      </c>
      <c r="D105" s="5">
        <v>339343490500</v>
      </c>
      <c r="E105" s="5">
        <v>339343490500</v>
      </c>
      <c r="F105" s="5">
        <v>339343490500</v>
      </c>
      <c r="G105" s="5">
        <v>339343490500</v>
      </c>
      <c r="I105" s="5">
        <v>339343490500</v>
      </c>
      <c r="J105" s="5">
        <v>339343490500</v>
      </c>
      <c r="K105" s="5">
        <v>339343490500</v>
      </c>
      <c r="L105" s="5">
        <v>339343490500</v>
      </c>
      <c r="M105" s="5">
        <v>339343490500</v>
      </c>
      <c r="N105" s="5">
        <v>339343270500</v>
      </c>
      <c r="O105" s="5">
        <v>339343260500</v>
      </c>
      <c r="P105" s="5">
        <v>339343260000</v>
      </c>
      <c r="Q105" s="5">
        <v>219208000000</v>
      </c>
    </row>
    <row r="106" spans="3:17" ht="15.5" x14ac:dyDescent="0.35">
      <c r="C106" t="s">
        <v>157</v>
      </c>
      <c r="D106" s="5">
        <v>461996747817</v>
      </c>
      <c r="E106" s="5">
        <v>461996747817</v>
      </c>
      <c r="F106" s="5">
        <v>461996747817</v>
      </c>
      <c r="G106" s="5">
        <v>461996747817</v>
      </c>
      <c r="I106" s="5">
        <v>461996747817</v>
      </c>
      <c r="J106" s="5">
        <v>461996747817</v>
      </c>
      <c r="K106" s="5">
        <v>461996747817</v>
      </c>
      <c r="L106" s="5">
        <v>461996747817</v>
      </c>
      <c r="M106" s="5">
        <v>461445905817</v>
      </c>
      <c r="N106" s="5">
        <v>461995592817</v>
      </c>
      <c r="O106" s="5">
        <v>461995477816</v>
      </c>
      <c r="P106" s="5">
        <v>461995475192</v>
      </c>
      <c r="Q106" s="5">
        <v>2095756861</v>
      </c>
    </row>
    <row r="107" spans="3:17" ht="15.5" x14ac:dyDescent="0.35">
      <c r="C107" t="s">
        <v>158</v>
      </c>
      <c r="D107" s="5">
        <v>138660767788</v>
      </c>
      <c r="E107" s="5">
        <v>138780431823</v>
      </c>
      <c r="F107" s="5">
        <v>140992982723</v>
      </c>
      <c r="G107" s="5">
        <v>156044080359</v>
      </c>
      <c r="I107" s="5">
        <v>140992982723</v>
      </c>
      <c r="J107" s="5">
        <v>162810367528</v>
      </c>
      <c r="K107" s="5">
        <v>181218279582</v>
      </c>
      <c r="L107" s="5">
        <v>183964781278</v>
      </c>
      <c r="M107" s="5">
        <v>162375724530</v>
      </c>
      <c r="N107" s="5">
        <v>86942185668</v>
      </c>
      <c r="O107" s="5">
        <v>48772434107</v>
      </c>
      <c r="P107" s="5">
        <v>46375733301</v>
      </c>
      <c r="Q107" s="5">
        <v>31710882587</v>
      </c>
    </row>
    <row r="108" spans="3:17" ht="15.5" x14ac:dyDescent="0.35">
      <c r="C108" t="s">
        <v>162</v>
      </c>
      <c r="D108" s="5">
        <v>960062704</v>
      </c>
      <c r="E108" s="5">
        <v>947021735</v>
      </c>
      <c r="F108" s="5">
        <v>962592087</v>
      </c>
      <c r="G108" s="5">
        <v>976430207</v>
      </c>
      <c r="I108" s="5">
        <v>962592087</v>
      </c>
      <c r="J108" s="5">
        <v>996402235</v>
      </c>
      <c r="K108" s="5">
        <v>1006516402</v>
      </c>
      <c r="L108" s="5">
        <v>1031983638</v>
      </c>
      <c r="M108" s="5">
        <v>1071501311</v>
      </c>
      <c r="N108" s="5">
        <v>871263503</v>
      </c>
      <c r="O108" s="5">
        <v>946491594</v>
      </c>
      <c r="P108" s="5">
        <v>1157362929</v>
      </c>
      <c r="Q108" s="5">
        <v>1061489667</v>
      </c>
    </row>
    <row r="109" spans="3:17" ht="15.5" x14ac:dyDescent="0.35">
      <c r="C109" t="s">
        <v>10</v>
      </c>
      <c r="D109" s="5">
        <v>938058640367</v>
      </c>
      <c r="E109" s="5">
        <v>938165263433</v>
      </c>
      <c r="F109" s="5">
        <v>940393384685</v>
      </c>
      <c r="G109" s="5">
        <v>955596643080</v>
      </c>
      <c r="I109" s="5">
        <v>940393384685</v>
      </c>
      <c r="J109" s="5">
        <v>962382902277</v>
      </c>
      <c r="K109" s="5">
        <v>981103217037</v>
      </c>
      <c r="L109" s="5">
        <v>982656486792</v>
      </c>
      <c r="M109" s="5">
        <v>964212677825</v>
      </c>
      <c r="N109" s="5">
        <v>889352088995</v>
      </c>
      <c r="O109" s="5">
        <v>851171014226</v>
      </c>
      <c r="P109" s="5">
        <v>848867045308</v>
      </c>
      <c r="Q109" s="5">
        <v>254076129115</v>
      </c>
    </row>
    <row r="110" spans="3:17" ht="15.5" x14ac:dyDescent="0.35">
      <c r="C110" t="s">
        <v>163</v>
      </c>
      <c r="D110" s="5">
        <v>1033303754945</v>
      </c>
      <c r="E110" s="5">
        <v>1037426162438</v>
      </c>
      <c r="F110" s="5">
        <v>1047032188556</v>
      </c>
      <c r="G110" s="5">
        <v>1066733297851</v>
      </c>
      <c r="I110" s="5">
        <v>1047032188556</v>
      </c>
      <c r="J110" s="5">
        <v>1084556029807</v>
      </c>
      <c r="K110" s="5">
        <v>1030788629860</v>
      </c>
      <c r="L110" s="5">
        <v>1034519076793</v>
      </c>
      <c r="M110" s="5">
        <v>1131322846027</v>
      </c>
      <c r="N110" s="5">
        <v>950302859353</v>
      </c>
      <c r="O110" s="5">
        <v>911548353995</v>
      </c>
      <c r="P110" s="5">
        <v>912296806454</v>
      </c>
      <c r="Q110" s="5">
        <v>310105809617</v>
      </c>
    </row>
    <row r="111" spans="3:17" ht="15.5" x14ac:dyDescent="0.35">
      <c r="C111" t="s">
        <v>164</v>
      </c>
      <c r="D111" s="5">
        <v>3393434905</v>
      </c>
      <c r="E111" s="5">
        <v>3393434905</v>
      </c>
      <c r="F111" s="5">
        <v>3393434905</v>
      </c>
      <c r="G111" s="5">
        <v>3393434905</v>
      </c>
      <c r="I111" s="5">
        <v>3393434905</v>
      </c>
      <c r="J111" s="5">
        <v>3393434905</v>
      </c>
      <c r="K111" s="5">
        <v>3393434905</v>
      </c>
      <c r="L111" s="5">
        <v>3393434905</v>
      </c>
      <c r="M111" s="5">
        <v>3391336005</v>
      </c>
      <c r="N111" s="5">
        <v>3393432705</v>
      </c>
      <c r="O111" s="5">
        <v>3393432600</v>
      </c>
      <c r="P111" s="5">
        <v>3393432600</v>
      </c>
      <c r="Q111" s="5">
        <v>2192080000</v>
      </c>
    </row>
    <row r="113" spans="2:17" ht="15.5" x14ac:dyDescent="0.35">
      <c r="B113" t="s">
        <v>165</v>
      </c>
      <c r="C113" t="s">
        <v>166</v>
      </c>
      <c r="D113" s="5">
        <v>5695223211</v>
      </c>
      <c r="E113" s="5">
        <v>4941309875</v>
      </c>
      <c r="F113" s="5">
        <v>2283036670</v>
      </c>
      <c r="G113" s="5">
        <v>-3708008736</v>
      </c>
      <c r="I113" s="5">
        <v>4138350040</v>
      </c>
      <c r="J113" s="5">
        <v>46982345894</v>
      </c>
      <c r="K113" s="5">
        <v>21267436178</v>
      </c>
      <c r="L113" s="5">
        <v>-100631228844</v>
      </c>
      <c r="M113" s="5">
        <v>233249708253</v>
      </c>
      <c r="N113" s="5">
        <v>59965607878</v>
      </c>
      <c r="O113" s="5">
        <v>2919872819</v>
      </c>
      <c r="P113" s="5">
        <v>35333956437</v>
      </c>
      <c r="Q113" s="5">
        <v>22217087778</v>
      </c>
    </row>
    <row r="114" spans="2:17" ht="15.5" x14ac:dyDescent="0.35">
      <c r="C114" t="s">
        <v>167</v>
      </c>
      <c r="D114" s="5">
        <v>77010442666</v>
      </c>
      <c r="E114" s="5">
        <v>82711882940</v>
      </c>
      <c r="F114" s="5">
        <v>82869101258</v>
      </c>
      <c r="G114" s="5">
        <v>83162337079</v>
      </c>
      <c r="I114" s="5">
        <v>334590292842</v>
      </c>
      <c r="J114" s="5">
        <v>297258315067</v>
      </c>
      <c r="K114" s="5">
        <v>248047591818</v>
      </c>
      <c r="L114" s="5">
        <v>242903902644</v>
      </c>
      <c r="M114" s="5">
        <v>663278083459</v>
      </c>
      <c r="N114" s="5">
        <v>241434691788</v>
      </c>
      <c r="O114" s="5">
        <v>174659789902</v>
      </c>
      <c r="P114" s="5">
        <v>195793360304</v>
      </c>
      <c r="Q114" s="5">
        <v>158777428233</v>
      </c>
    </row>
    <row r="115" spans="2:17" ht="15.5" x14ac:dyDescent="0.35">
      <c r="C115" t="s">
        <v>519</v>
      </c>
      <c r="D115" s="5">
        <v>-40289123442</v>
      </c>
      <c r="E115" s="5">
        <v>-48060692168</v>
      </c>
      <c r="F115" s="5">
        <v>-59844803860</v>
      </c>
      <c r="G115" s="5">
        <v>-63371030431</v>
      </c>
      <c r="I115" s="5">
        <v>-231934658387</v>
      </c>
      <c r="J115" s="5">
        <v>-167086739087</v>
      </c>
      <c r="K115" s="5">
        <v>-148538733529</v>
      </c>
      <c r="L115" s="5">
        <v>-244843310074</v>
      </c>
      <c r="M115" s="5">
        <v>-303657384496</v>
      </c>
      <c r="N115" s="5">
        <v>-103643518187</v>
      </c>
      <c r="O115" s="5">
        <v>-98258723518</v>
      </c>
      <c r="P115" s="5">
        <v>-76014737679</v>
      </c>
      <c r="Q115" s="5">
        <v>-62974135767</v>
      </c>
    </row>
    <row r="116" spans="2:17" ht="15.5" x14ac:dyDescent="0.35">
      <c r="C116" t="s">
        <v>2419</v>
      </c>
      <c r="D116" s="5">
        <v>-30957144421</v>
      </c>
      <c r="E116" s="5">
        <v>-29709476795</v>
      </c>
      <c r="F116" s="5">
        <v>-20809236348</v>
      </c>
      <c r="G116" s="5">
        <v>-23834452564</v>
      </c>
      <c r="I116" s="5">
        <v>-98417809407</v>
      </c>
      <c r="J116" s="5">
        <v>-83008890879</v>
      </c>
      <c r="K116" s="5">
        <v>-77510325899</v>
      </c>
      <c r="L116" s="5">
        <v>-74546991610</v>
      </c>
      <c r="M116" s="5">
        <v>-108804177553</v>
      </c>
      <c r="N116" s="5">
        <v>-73220399360</v>
      </c>
      <c r="O116" s="5">
        <v>-67852534137</v>
      </c>
      <c r="P116" s="5">
        <v>-69987360753</v>
      </c>
      <c r="Q116" s="5">
        <v>-73586204688</v>
      </c>
    </row>
    <row r="117" spans="2:17" ht="15.5" x14ac:dyDescent="0.35">
      <c r="C117" t="s">
        <v>1049</v>
      </c>
      <c r="L117" s="5">
        <v>-4980302</v>
      </c>
      <c r="N117" s="5">
        <v>-357994403</v>
      </c>
      <c r="O117" s="5">
        <v>-738290421</v>
      </c>
    </row>
    <row r="118" spans="2:17" ht="15.5" x14ac:dyDescent="0.35">
      <c r="C118" t="s">
        <v>171</v>
      </c>
      <c r="D118" s="5">
        <v>-68951592</v>
      </c>
      <c r="E118" s="5">
        <v>-404102</v>
      </c>
      <c r="F118" s="5">
        <v>67975620</v>
      </c>
      <c r="G118" s="5">
        <v>335137180</v>
      </c>
      <c r="I118" s="5">
        <v>-99475008</v>
      </c>
      <c r="J118" s="5">
        <v>-180339207</v>
      </c>
      <c r="K118" s="5">
        <v>-731096212</v>
      </c>
      <c r="L118" s="5">
        <v>-24139849502</v>
      </c>
      <c r="M118" s="5">
        <v>-17566813157</v>
      </c>
      <c r="N118" s="5">
        <v>-4247171960</v>
      </c>
      <c r="O118" s="5">
        <v>-4890369007</v>
      </c>
      <c r="P118" s="5">
        <v>-14457305435</v>
      </c>
    </row>
    <row r="119" spans="2:17" ht="15.5" x14ac:dyDescent="0.35">
      <c r="C119" t="s">
        <v>172</v>
      </c>
      <c r="L119" s="5">
        <v>-4520844510</v>
      </c>
      <c r="M119" s="5">
        <v>-818772487</v>
      </c>
      <c r="N119" s="5">
        <v>-10180984606</v>
      </c>
      <c r="O119" s="5">
        <v>10024211328</v>
      </c>
      <c r="P119" s="5">
        <v>574574747069</v>
      </c>
      <c r="Q119" s="5">
        <v>4512728999</v>
      </c>
    </row>
    <row r="120" spans="2:17" ht="15.5" x14ac:dyDescent="0.35">
      <c r="C120" t="s">
        <v>173</v>
      </c>
      <c r="D120" s="5">
        <v>-2463128963</v>
      </c>
      <c r="E120" s="5">
        <v>-983500737</v>
      </c>
      <c r="F120" s="5">
        <v>-3022754990</v>
      </c>
      <c r="G120" s="5">
        <v>-4408868432</v>
      </c>
      <c r="I120" s="5">
        <v>-10326246147</v>
      </c>
      <c r="J120" s="5">
        <v>-52759267564</v>
      </c>
      <c r="K120" s="5">
        <v>-59179076349</v>
      </c>
      <c r="L120" s="5">
        <v>-93130092251</v>
      </c>
      <c r="M120" s="5">
        <v>-11763856882</v>
      </c>
      <c r="N120" s="5">
        <v>-9770080518</v>
      </c>
      <c r="O120" s="5">
        <v>-14279063978</v>
      </c>
      <c r="P120" s="5">
        <v>-609242323693</v>
      </c>
      <c r="Q120" s="5">
        <v>-25411596865</v>
      </c>
    </row>
    <row r="121" spans="2:17" ht="15.5" x14ac:dyDescent="0.35">
      <c r="C121" t="s">
        <v>178</v>
      </c>
      <c r="D121" s="5">
        <v>55265368</v>
      </c>
      <c r="E121" s="5">
        <v>100651421</v>
      </c>
      <c r="F121" s="5">
        <v>106683906</v>
      </c>
      <c r="G121" s="5">
        <v>518510251</v>
      </c>
      <c r="I121" s="5">
        <v>625194157</v>
      </c>
      <c r="K121" s="5">
        <v>2065067623</v>
      </c>
      <c r="L121" s="5">
        <v>2685767679</v>
      </c>
      <c r="M121" s="5">
        <v>1285480202</v>
      </c>
      <c r="N121" s="5">
        <v>199053969</v>
      </c>
      <c r="O121" s="5">
        <v>63405296</v>
      </c>
    </row>
    <row r="122" spans="2:17" ht="15.5" x14ac:dyDescent="0.35">
      <c r="C122" t="s">
        <v>175</v>
      </c>
      <c r="D122" s="5">
        <v>-2518394331</v>
      </c>
      <c r="E122" s="5">
        <v>-1084152158</v>
      </c>
      <c r="F122" s="5">
        <v>-3129438896</v>
      </c>
      <c r="G122" s="5">
        <v>-4927378683</v>
      </c>
      <c r="I122" s="5">
        <v>-10951440304</v>
      </c>
      <c r="J122" s="5">
        <v>-52759267564</v>
      </c>
      <c r="K122" s="5">
        <v>-61244143972</v>
      </c>
      <c r="L122" s="5">
        <v>-60815859930</v>
      </c>
      <c r="M122" s="5">
        <v>-13049337084</v>
      </c>
      <c r="N122" s="5">
        <v>-9969134487</v>
      </c>
      <c r="O122" s="5">
        <v>-14342469274</v>
      </c>
      <c r="P122" s="5">
        <v>-59660477302</v>
      </c>
      <c r="Q122" s="5">
        <v>-25411596865</v>
      </c>
    </row>
    <row r="123" spans="2:17" ht="15.5" x14ac:dyDescent="0.35">
      <c r="C123" t="s">
        <v>2420</v>
      </c>
    </row>
    <row r="124" spans="2:17" ht="15.5" x14ac:dyDescent="0.35">
      <c r="C124" t="s">
        <v>1713</v>
      </c>
      <c r="L124" s="5">
        <v>-35000000000</v>
      </c>
    </row>
    <row r="125" spans="2:17" ht="15.5" x14ac:dyDescent="0.35">
      <c r="C125" t="s">
        <v>1022</v>
      </c>
      <c r="P125" s="5">
        <v>-549581846391</v>
      </c>
    </row>
    <row r="126" spans="2:17" ht="15.5" x14ac:dyDescent="0.35">
      <c r="C126" t="s">
        <v>189</v>
      </c>
      <c r="L126" s="5">
        <v>-4520844510</v>
      </c>
      <c r="M126" s="5">
        <v>-818772487</v>
      </c>
      <c r="N126" s="5">
        <v>-10180984606</v>
      </c>
      <c r="O126" s="5">
        <v>10024211328</v>
      </c>
      <c r="P126" s="5">
        <v>574574747069</v>
      </c>
      <c r="Q126" s="5">
        <v>4512728999</v>
      </c>
    </row>
    <row r="127" spans="2:17" ht="15.5" x14ac:dyDescent="0.35">
      <c r="C127" t="s">
        <v>2080</v>
      </c>
      <c r="P127" s="5">
        <v>579189665831</v>
      </c>
    </row>
    <row r="128" spans="2:17" ht="15.5" x14ac:dyDescent="0.35">
      <c r="C128" t="s">
        <v>2339</v>
      </c>
    </row>
    <row r="129" spans="2:17" ht="15.5" x14ac:dyDescent="0.35">
      <c r="C129" t="s">
        <v>2421</v>
      </c>
      <c r="L129" s="5">
        <v>2109304236</v>
      </c>
      <c r="N129" s="5">
        <v>45543030145</v>
      </c>
      <c r="O129" s="5">
        <v>85880621909</v>
      </c>
    </row>
    <row r="130" spans="2:17" ht="15.5" x14ac:dyDescent="0.35">
      <c r="C130" t="s">
        <v>1040</v>
      </c>
      <c r="L130" s="5">
        <v>-2109304236</v>
      </c>
      <c r="N130" s="5">
        <v>-55669567950</v>
      </c>
      <c r="O130" s="5">
        <v>-75754084104</v>
      </c>
    </row>
    <row r="131" spans="2:17" ht="15.5" x14ac:dyDescent="0.35">
      <c r="C131" t="s">
        <v>1186</v>
      </c>
      <c r="L131" s="5">
        <v>-5183110</v>
      </c>
      <c r="M131" s="5">
        <v>-59415487</v>
      </c>
      <c r="N131" s="5">
        <v>-54571802</v>
      </c>
      <c r="O131" s="5">
        <v>-102329601</v>
      </c>
    </row>
    <row r="132" spans="2:17" ht="15.5" x14ac:dyDescent="0.35">
      <c r="C132" t="s">
        <v>2422</v>
      </c>
      <c r="M132" s="5">
        <v>1375000</v>
      </c>
      <c r="N132" s="5">
        <v>125001</v>
      </c>
      <c r="O132" s="5">
        <v>3124</v>
      </c>
      <c r="P132" s="5">
        <v>845312500</v>
      </c>
    </row>
    <row r="133" spans="2:17" ht="15.5" x14ac:dyDescent="0.35">
      <c r="C133" t="s">
        <v>576</v>
      </c>
      <c r="L133" s="5">
        <v>-4515661400</v>
      </c>
      <c r="M133" s="5">
        <v>-760732000</v>
      </c>
    </row>
    <row r="134" spans="2:17" ht="15.5" x14ac:dyDescent="0.35">
      <c r="C134" t="s">
        <v>2423</v>
      </c>
    </row>
    <row r="135" spans="2:17" ht="15.5" x14ac:dyDescent="0.35">
      <c r="C135" t="s">
        <v>2424</v>
      </c>
      <c r="Q135" s="5">
        <v>298050853</v>
      </c>
    </row>
    <row r="136" spans="2:17" ht="15.5" x14ac:dyDescent="0.35">
      <c r="C136" t="s">
        <v>2425</v>
      </c>
      <c r="P136" s="5">
        <v>-5460231262</v>
      </c>
      <c r="Q136" s="5">
        <v>4214678146</v>
      </c>
    </row>
    <row r="137" spans="2:17" ht="15.5" x14ac:dyDescent="0.35">
      <c r="C137" t="s">
        <v>2426</v>
      </c>
    </row>
    <row r="138" spans="2:17" ht="15.5" x14ac:dyDescent="0.35">
      <c r="C138" t="s">
        <v>226</v>
      </c>
      <c r="D138" s="5">
        <v>3232094248</v>
      </c>
      <c r="E138" s="5">
        <v>3957809138</v>
      </c>
      <c r="F138" s="5">
        <v>-739718320</v>
      </c>
      <c r="G138" s="5">
        <v>-8116877168</v>
      </c>
      <c r="I138" s="5">
        <v>-6187896107</v>
      </c>
      <c r="J138" s="5">
        <v>-5776921670</v>
      </c>
      <c r="K138" s="5">
        <v>-37911640171</v>
      </c>
      <c r="L138" s="5">
        <v>-198282165605</v>
      </c>
      <c r="M138" s="5">
        <v>220667078884</v>
      </c>
      <c r="N138" s="5">
        <v>40014542754</v>
      </c>
      <c r="O138" s="5">
        <v>-1334979831</v>
      </c>
      <c r="P138" s="5">
        <v>666379813</v>
      </c>
      <c r="Q138" s="5">
        <v>1318219912</v>
      </c>
    </row>
    <row r="139" spans="2:17" ht="15.5" x14ac:dyDescent="0.35">
      <c r="C139" t="s">
        <v>1688</v>
      </c>
      <c r="M139" s="5">
        <v>164570169</v>
      </c>
    </row>
    <row r="140" spans="2:17" ht="15.5" x14ac:dyDescent="0.35">
      <c r="C140" t="s">
        <v>227</v>
      </c>
      <c r="E140" s="5">
        <v>14528525767</v>
      </c>
      <c r="I140" s="5">
        <v>20716421874</v>
      </c>
      <c r="J140" s="5">
        <v>26493343544</v>
      </c>
      <c r="K140" s="5">
        <v>64404983715</v>
      </c>
      <c r="L140" s="5">
        <v>262687149320</v>
      </c>
      <c r="M140" s="5">
        <v>41855500267</v>
      </c>
      <c r="N140" s="5">
        <v>1840957513</v>
      </c>
      <c r="O140" s="5">
        <v>3175937344</v>
      </c>
      <c r="P140" s="5">
        <v>2509557531</v>
      </c>
      <c r="Q140" s="5">
        <v>1191337619</v>
      </c>
    </row>
    <row r="141" spans="2:17" ht="15.5" x14ac:dyDescent="0.35">
      <c r="C141" t="s">
        <v>229</v>
      </c>
      <c r="D141" s="5">
        <v>3232094248</v>
      </c>
      <c r="E141" s="5">
        <v>18486334905</v>
      </c>
      <c r="F141" s="5">
        <v>-739718320</v>
      </c>
      <c r="G141" s="5">
        <v>-8116877168</v>
      </c>
      <c r="I141" s="5">
        <v>14528525767</v>
      </c>
      <c r="J141" s="5">
        <v>20716421874</v>
      </c>
      <c r="K141" s="5">
        <v>26493343544</v>
      </c>
      <c r="L141" s="5">
        <v>64404983715</v>
      </c>
      <c r="M141" s="5">
        <v>262687149320</v>
      </c>
      <c r="N141" s="5">
        <v>41855500267</v>
      </c>
      <c r="O141" s="5">
        <v>1840957513</v>
      </c>
      <c r="P141" s="5">
        <v>3175937344</v>
      </c>
      <c r="Q141" s="5">
        <v>2509557531</v>
      </c>
    </row>
    <row r="143" spans="2:17" ht="15.5" x14ac:dyDescent="0.35">
      <c r="B143" t="s">
        <v>230</v>
      </c>
      <c r="C143" t="s">
        <v>12</v>
      </c>
      <c r="D143" s="5">
        <v>3390000000</v>
      </c>
      <c r="E143" s="5">
        <v>3390000000</v>
      </c>
      <c r="F143" s="5">
        <v>3390000000</v>
      </c>
      <c r="G143" s="5">
        <v>3390000000</v>
      </c>
      <c r="I143" s="5">
        <v>3390000000</v>
      </c>
      <c r="J143" s="5">
        <v>3390000000</v>
      </c>
      <c r="K143" s="5">
        <v>3390000000</v>
      </c>
      <c r="L143" s="5">
        <v>3390000000</v>
      </c>
      <c r="M143" s="5">
        <v>3390000000</v>
      </c>
      <c r="N143" s="5">
        <v>3390000000</v>
      </c>
      <c r="O143" s="5">
        <v>3390000000</v>
      </c>
      <c r="P143" s="5">
        <v>3390000000</v>
      </c>
      <c r="Q143" s="5">
        <v>2190000000</v>
      </c>
    </row>
    <row r="144" spans="2:17" ht="15.5" x14ac:dyDescent="0.35">
      <c r="C144" t="s">
        <v>231</v>
      </c>
      <c r="D144" s="6">
        <v>-0.04</v>
      </c>
      <c r="E144" s="6">
        <v>-0.65</v>
      </c>
      <c r="F144" s="6">
        <v>-4.4400000000000004</v>
      </c>
      <c r="G144" s="6">
        <v>-0.51</v>
      </c>
    </row>
    <row r="145" spans="3:7" ht="15.5" x14ac:dyDescent="0.35">
      <c r="C145" t="s">
        <v>232</v>
      </c>
      <c r="D145" s="5">
        <v>-2225</v>
      </c>
      <c r="E145" s="6">
        <v>-107.69</v>
      </c>
      <c r="F145" s="6">
        <v>-18.690000000000001</v>
      </c>
      <c r="G145" s="6">
        <v>-168.63</v>
      </c>
    </row>
    <row r="146" spans="3:7" ht="15.5" x14ac:dyDescent="0.35">
      <c r="C146" t="s">
        <v>67</v>
      </c>
      <c r="D146" s="6">
        <v>3.92</v>
      </c>
      <c r="E146" s="6">
        <v>3.31</v>
      </c>
      <c r="F146" s="6">
        <v>3.18</v>
      </c>
      <c r="G146" s="6">
        <v>3.5</v>
      </c>
    </row>
    <row r="147" spans="3:7" ht="15.5" x14ac:dyDescent="0.35">
      <c r="C147" t="s">
        <v>233</v>
      </c>
      <c r="D147" s="5">
        <v>6410000000</v>
      </c>
      <c r="E147" s="5">
        <v>5060000000</v>
      </c>
      <c r="F147" s="5">
        <v>13710000000</v>
      </c>
      <c r="G147" s="5">
        <v>10020000000</v>
      </c>
    </row>
    <row r="148" spans="3:7" ht="15.5" x14ac:dyDescent="0.35">
      <c r="C148" t="s">
        <v>234</v>
      </c>
      <c r="D148" s="6">
        <v>-1E-4</v>
      </c>
      <c r="E148" s="6">
        <v>-2.0999999999999999E-3</v>
      </c>
      <c r="F148" s="6">
        <v>-1.44E-2</v>
      </c>
      <c r="G148" s="6">
        <v>-1.6000000000000001E-3</v>
      </c>
    </row>
    <row r="149" spans="3:7" ht="15.5" x14ac:dyDescent="0.35">
      <c r="C149" t="s">
        <v>235</v>
      </c>
      <c r="D149" s="6">
        <v>-1E-4</v>
      </c>
      <c r="E149" s="6">
        <v>-2.3999999999999998E-3</v>
      </c>
      <c r="F149" s="6">
        <v>-1.6E-2</v>
      </c>
      <c r="G149" s="6">
        <v>-1.8E-3</v>
      </c>
    </row>
    <row r="150" spans="3:7" ht="15.5" x14ac:dyDescent="0.35">
      <c r="C150" t="s">
        <v>236</v>
      </c>
      <c r="D150" s="6">
        <v>1.2999999999999999E-3</v>
      </c>
      <c r="E150" s="6">
        <v>-5.1999999999999998E-3</v>
      </c>
      <c r="F150" s="6">
        <v>-1.7399999999999999E-2</v>
      </c>
      <c r="G150" s="6">
        <v>-1E-3</v>
      </c>
    </row>
    <row r="151" spans="3:7" ht="15.5" x14ac:dyDescent="0.35">
      <c r="C151" t="s">
        <v>237</v>
      </c>
    </row>
    <row r="152" spans="3:7" ht="15.5" x14ac:dyDescent="0.35">
      <c r="C152" t="s">
        <v>443</v>
      </c>
      <c r="D152" s="5">
        <v>938000000000</v>
      </c>
      <c r="E152" s="5">
        <v>938000000000</v>
      </c>
      <c r="F152" s="5">
        <v>940000000000</v>
      </c>
      <c r="G152" s="5">
        <v>956000000000</v>
      </c>
    </row>
    <row r="153" spans="3:7" ht="15.5" x14ac:dyDescent="0.35">
      <c r="C153" t="s">
        <v>238</v>
      </c>
      <c r="D153" s="6">
        <v>0.32</v>
      </c>
      <c r="E153" s="6">
        <v>0.25</v>
      </c>
      <c r="F153" s="6">
        <v>0.3</v>
      </c>
      <c r="G153" s="6">
        <v>0.31</v>
      </c>
    </row>
    <row r="154" spans="3:7" ht="15.5" x14ac:dyDescent="0.35">
      <c r="C154" t="s">
        <v>239</v>
      </c>
      <c r="D154" s="6">
        <v>276.14999999999998</v>
      </c>
      <c r="E154" s="6">
        <v>276.19</v>
      </c>
      <c r="F154" s="6">
        <v>276.83999999999997</v>
      </c>
      <c r="G154" s="6">
        <v>281.31</v>
      </c>
    </row>
    <row r="155" spans="3:7" ht="15.5" x14ac:dyDescent="0.35">
      <c r="C155" t="s">
        <v>240</v>
      </c>
      <c r="D155" s="6">
        <v>0.32</v>
      </c>
      <c r="E155" s="6">
        <v>0.25</v>
      </c>
      <c r="F155" s="6">
        <v>0.3</v>
      </c>
      <c r="G155" s="6">
        <v>0.31</v>
      </c>
    </row>
    <row r="156" spans="3:7" ht="15.5" x14ac:dyDescent="0.35">
      <c r="C156" t="s">
        <v>241</v>
      </c>
      <c r="D156" s="6">
        <v>276.14999999999998</v>
      </c>
      <c r="E156" s="6">
        <v>276.19</v>
      </c>
      <c r="F156" s="6">
        <v>276.83999999999997</v>
      </c>
      <c r="G156" s="6">
        <v>281.31</v>
      </c>
    </row>
    <row r="157" spans="3:7" ht="15.5" x14ac:dyDescent="0.35">
      <c r="C157" t="s">
        <v>242</v>
      </c>
    </row>
    <row r="158" spans="3:7" ht="15.5" x14ac:dyDescent="0.35">
      <c r="C158" t="s">
        <v>243</v>
      </c>
    </row>
    <row r="159" spans="3:7" ht="15.5" x14ac:dyDescent="0.35">
      <c r="C159" t="s">
        <v>306</v>
      </c>
      <c r="D159" s="5">
        <v>937000000000</v>
      </c>
      <c r="E159" s="5">
        <v>937000000000</v>
      </c>
      <c r="F159" s="5">
        <v>939000000000</v>
      </c>
      <c r="G159" s="5">
        <v>955000000000</v>
      </c>
    </row>
    <row r="160" spans="3:7" ht="15.5" x14ac:dyDescent="0.35">
      <c r="C160" t="s">
        <v>24</v>
      </c>
    </row>
    <row r="161" spans="3:17" ht="15.5" x14ac:dyDescent="0.35">
      <c r="C161" t="s">
        <v>21</v>
      </c>
      <c r="D161" s="5">
        <v>-22000000000</v>
      </c>
      <c r="E161" s="5">
        <v>-18000000000</v>
      </c>
      <c r="F161" s="5">
        <v>-15000000000</v>
      </c>
      <c r="G161" s="5">
        <v>-15000000000</v>
      </c>
    </row>
    <row r="162" spans="3:17" ht="15.5" x14ac:dyDescent="0.35">
      <c r="C162" t="s">
        <v>245</v>
      </c>
      <c r="D162" s="5">
        <v>103000000000</v>
      </c>
      <c r="E162" s="5">
        <v>96000000000</v>
      </c>
      <c r="F162" s="5">
        <v>91000000000</v>
      </c>
      <c r="G162" s="5">
        <v>76000000000</v>
      </c>
    </row>
    <row r="163" spans="3:17" ht="15.5" x14ac:dyDescent="0.35">
      <c r="C163" t="s">
        <v>246</v>
      </c>
      <c r="D163" s="5">
        <v>6000000000</v>
      </c>
      <c r="E163" s="5">
        <v>5000000000</v>
      </c>
      <c r="F163" s="5">
        <v>2000000000</v>
      </c>
      <c r="G163" s="5">
        <v>-4000000000</v>
      </c>
    </row>
    <row r="164" spans="3:17" ht="15.5" x14ac:dyDescent="0.35">
      <c r="C164" t="s">
        <v>247</v>
      </c>
      <c r="D164" s="5">
        <v>-3000000000</v>
      </c>
      <c r="E164" s="5">
        <v>-1000000000</v>
      </c>
      <c r="F164" s="5">
        <v>-3000000000</v>
      </c>
      <c r="G164" s="5">
        <v>-5000000000</v>
      </c>
    </row>
    <row r="165" spans="3:17" ht="15.5" x14ac:dyDescent="0.35">
      <c r="C165" t="s">
        <v>13</v>
      </c>
      <c r="D165" s="5">
        <v>3000000000</v>
      </c>
      <c r="E165" s="5">
        <v>4000000000</v>
      </c>
      <c r="F165" s="5">
        <v>-1000000000</v>
      </c>
      <c r="G165" s="5">
        <v>-9000000000</v>
      </c>
    </row>
    <row r="166" spans="3:17" ht="15.5" x14ac:dyDescent="0.35">
      <c r="C166" t="s">
        <v>16</v>
      </c>
      <c r="D166" s="6">
        <v>0.94</v>
      </c>
      <c r="E166" s="6">
        <v>1.1399999999999999</v>
      </c>
      <c r="F166" s="6">
        <v>-0.25</v>
      </c>
      <c r="G166" s="6">
        <v>-2.54</v>
      </c>
    </row>
    <row r="167" spans="3:17" ht="15.5" x14ac:dyDescent="0.35">
      <c r="C167" t="s">
        <v>52</v>
      </c>
      <c r="I167" s="6">
        <v>-6.43</v>
      </c>
      <c r="J167" s="6">
        <v>-5.42</v>
      </c>
      <c r="K167" s="6">
        <v>-0.81</v>
      </c>
      <c r="L167" s="6">
        <v>6.36</v>
      </c>
      <c r="M167" s="6">
        <v>22.24</v>
      </c>
      <c r="N167" s="6">
        <v>11.25</v>
      </c>
      <c r="O167" s="6">
        <v>0.71</v>
      </c>
      <c r="P167" s="6">
        <v>5.07</v>
      </c>
      <c r="Q167" s="6">
        <v>9.2100000000000009</v>
      </c>
    </row>
    <row r="168" spans="3:17" ht="15.5" x14ac:dyDescent="0.35">
      <c r="C168" t="s">
        <v>66</v>
      </c>
      <c r="I168" s="6">
        <v>-12.91</v>
      </c>
      <c r="J168" s="6">
        <v>-10.33</v>
      </c>
      <c r="K168" s="6">
        <v>-108.64</v>
      </c>
      <c r="L168" s="6">
        <v>27.2</v>
      </c>
      <c r="M168" s="6">
        <v>17.989999999999998</v>
      </c>
      <c r="N168" s="6">
        <v>20.62</v>
      </c>
      <c r="O168" s="6">
        <v>591.54999999999995</v>
      </c>
      <c r="P168" s="6">
        <v>119.33</v>
      </c>
      <c r="Q168" s="5">
        <v>0</v>
      </c>
    </row>
    <row r="169" spans="3:17" ht="15.5" x14ac:dyDescent="0.35">
      <c r="C169" t="s">
        <v>69</v>
      </c>
      <c r="I169" s="6">
        <v>0.83</v>
      </c>
      <c r="J169" s="6">
        <v>0.63</v>
      </c>
      <c r="K169" s="6">
        <v>1.1299999999999999</v>
      </c>
      <c r="L169" s="6">
        <v>2.2400000000000002</v>
      </c>
      <c r="M169" s="6">
        <v>2.2599999999999998</v>
      </c>
      <c r="N169" s="6">
        <v>3.02</v>
      </c>
      <c r="O169" s="6">
        <v>8.18</v>
      </c>
      <c r="P169" s="6">
        <v>10.02</v>
      </c>
      <c r="Q169" s="5">
        <v>0</v>
      </c>
    </row>
    <row r="170" spans="3:17" ht="15.5" x14ac:dyDescent="0.35">
      <c r="C170" t="s">
        <v>248</v>
      </c>
      <c r="I170" s="5">
        <v>40630000000</v>
      </c>
      <c r="J170" s="5">
        <v>37880000000</v>
      </c>
      <c r="K170" s="5">
        <v>51090000000</v>
      </c>
      <c r="L170" s="5">
        <v>63030000000</v>
      </c>
      <c r="M170" s="5">
        <v>140510000000</v>
      </c>
      <c r="N170" s="5">
        <v>73690000000</v>
      </c>
      <c r="O170" s="5">
        <v>29070000000</v>
      </c>
      <c r="P170" s="5">
        <v>37880000000</v>
      </c>
    </row>
    <row r="171" spans="3:17" ht="15.5" x14ac:dyDescent="0.35">
      <c r="C171" t="s">
        <v>249</v>
      </c>
      <c r="I171" s="6">
        <v>-2.0799999999999999E-2</v>
      </c>
      <c r="J171" s="6">
        <v>-1.7000000000000001E-2</v>
      </c>
      <c r="K171" s="6">
        <v>-2.7000000000000001E-3</v>
      </c>
      <c r="L171" s="6">
        <v>2.0899999999999998E-2</v>
      </c>
      <c r="M171" s="6">
        <v>6.6699999999999995E-2</v>
      </c>
      <c r="N171" s="6">
        <v>4.0199999999999993E-2</v>
      </c>
      <c r="O171" s="6">
        <v>2.5999999999999999E-3</v>
      </c>
      <c r="P171" s="6">
        <v>1.89E-2</v>
      </c>
      <c r="Q171" s="6">
        <v>6.5099999999999991E-2</v>
      </c>
    </row>
    <row r="172" spans="3:17" ht="15.5" x14ac:dyDescent="0.35">
      <c r="C172" t="s">
        <v>250</v>
      </c>
      <c r="I172" s="6">
        <v>-2.3199999999999998E-2</v>
      </c>
      <c r="J172" s="6">
        <v>-1.9099999999999999E-2</v>
      </c>
      <c r="K172" s="6">
        <v>-2.8000000000000004E-3</v>
      </c>
      <c r="L172" s="6">
        <v>2.2000000000000002E-2</v>
      </c>
      <c r="M172" s="6">
        <v>7.8299999999999995E-2</v>
      </c>
      <c r="N172" s="6">
        <v>4.2999999999999997E-2</v>
      </c>
      <c r="O172" s="6">
        <v>2.8000000000000004E-3</v>
      </c>
      <c r="P172" s="6">
        <v>2.0299999999999999E-2</v>
      </c>
      <c r="Q172" s="6">
        <v>7.980000000000001E-2</v>
      </c>
    </row>
    <row r="173" spans="3:17" ht="15.5" x14ac:dyDescent="0.35">
      <c r="C173" t="s">
        <v>251</v>
      </c>
      <c r="I173" s="6">
        <v>-2.3700000000000002E-2</v>
      </c>
      <c r="J173" s="6">
        <v>-2.07E-2</v>
      </c>
      <c r="K173" s="6">
        <v>-3.7000000000000002E-3</v>
      </c>
      <c r="L173" s="6">
        <v>2.4399999999999998E-2</v>
      </c>
      <c r="M173" s="6">
        <v>0.10150000000000001</v>
      </c>
      <c r="N173" s="6">
        <v>5.6399999999999999E-2</v>
      </c>
      <c r="O173" s="6">
        <v>7.7000000000000002E-3</v>
      </c>
      <c r="P173" s="6">
        <v>0.04</v>
      </c>
      <c r="Q173" s="6">
        <v>0.20489999999999997</v>
      </c>
    </row>
    <row r="174" spans="3:17" ht="15.5" x14ac:dyDescent="0.35">
      <c r="C174" t="s">
        <v>252</v>
      </c>
      <c r="L174" s="6">
        <v>4810.49</v>
      </c>
      <c r="N174" s="6">
        <v>138.19</v>
      </c>
      <c r="O174" s="6">
        <v>7.63</v>
      </c>
    </row>
    <row r="175" spans="3:17" ht="15.5" x14ac:dyDescent="0.35">
      <c r="C175" t="s">
        <v>63</v>
      </c>
      <c r="I175" s="6">
        <v>0.3</v>
      </c>
      <c r="J175" s="6">
        <v>0.2</v>
      </c>
      <c r="K175" s="6">
        <v>0.3</v>
      </c>
      <c r="L175" s="6">
        <v>0.6</v>
      </c>
      <c r="M175" s="6">
        <v>1.41</v>
      </c>
      <c r="N175" s="6">
        <v>0.89</v>
      </c>
      <c r="O175" s="6">
        <v>1.68</v>
      </c>
      <c r="P175" s="6">
        <v>2.42</v>
      </c>
      <c r="Q175" s="5">
        <v>0</v>
      </c>
    </row>
    <row r="176" spans="3:17" ht="15.5" x14ac:dyDescent="0.35">
      <c r="C176" t="s">
        <v>60</v>
      </c>
      <c r="I176" s="6">
        <v>276.83999999999997</v>
      </c>
      <c r="J176" s="6">
        <v>283.31</v>
      </c>
      <c r="K176" s="6">
        <v>288.82</v>
      </c>
      <c r="L176" s="6">
        <v>289.27</v>
      </c>
      <c r="M176" s="5">
        <v>284</v>
      </c>
      <c r="N176" s="6">
        <v>261.82</v>
      </c>
      <c r="O176" s="6">
        <v>250.55</v>
      </c>
      <c r="P176" s="6">
        <v>249.81</v>
      </c>
      <c r="Q176" s="6">
        <v>115.42</v>
      </c>
    </row>
    <row r="177" spans="2:17" ht="15.5" x14ac:dyDescent="0.35">
      <c r="C177" t="s">
        <v>253</v>
      </c>
      <c r="I177" s="6">
        <v>0.3</v>
      </c>
      <c r="J177" s="6">
        <v>0.2</v>
      </c>
      <c r="K177" s="6">
        <v>0.3</v>
      </c>
      <c r="L177" s="6">
        <v>0.6</v>
      </c>
      <c r="M177" s="6">
        <v>1.41</v>
      </c>
      <c r="N177" s="6">
        <v>0.89</v>
      </c>
      <c r="O177" s="6">
        <v>1.68</v>
      </c>
      <c r="P177" s="6">
        <v>2.42</v>
      </c>
      <c r="Q177" s="5">
        <v>0</v>
      </c>
    </row>
    <row r="178" spans="2:17" ht="15.5" x14ac:dyDescent="0.35">
      <c r="C178" t="s">
        <v>254</v>
      </c>
      <c r="I178" s="6">
        <v>276.83999999999997</v>
      </c>
      <c r="J178" s="6">
        <v>283.31</v>
      </c>
      <c r="K178" s="6">
        <v>288.82</v>
      </c>
      <c r="L178" s="6">
        <v>289.27</v>
      </c>
      <c r="M178" s="5">
        <v>284</v>
      </c>
      <c r="N178" s="6">
        <v>261.82</v>
      </c>
      <c r="O178" s="6">
        <v>250.55</v>
      </c>
      <c r="P178" s="6">
        <v>249.81</v>
      </c>
      <c r="Q178" s="6">
        <v>115.42</v>
      </c>
    </row>
    <row r="179" spans="2:17" ht="15.5" x14ac:dyDescent="0.35">
      <c r="C179" t="s">
        <v>255</v>
      </c>
      <c r="M179" s="5">
        <v>0</v>
      </c>
      <c r="N179" s="5">
        <v>0</v>
      </c>
      <c r="O179" s="5">
        <v>10000000000</v>
      </c>
      <c r="Q179" s="5">
        <v>5000000000</v>
      </c>
    </row>
    <row r="180" spans="2:17" ht="15.5" x14ac:dyDescent="0.35">
      <c r="C180" t="s">
        <v>256</v>
      </c>
      <c r="N180" s="5">
        <v>0</v>
      </c>
      <c r="O180" s="5">
        <v>0</v>
      </c>
    </row>
    <row r="181" spans="2:17" ht="15.5" x14ac:dyDescent="0.35">
      <c r="C181" t="s">
        <v>26</v>
      </c>
      <c r="M181" s="5">
        <v>0</v>
      </c>
      <c r="N181" s="5">
        <v>0</v>
      </c>
      <c r="O181" s="5">
        <v>10000000000</v>
      </c>
      <c r="Q181" s="5">
        <v>5000000000</v>
      </c>
    </row>
    <row r="182" spans="2:17" ht="15.5" x14ac:dyDescent="0.35">
      <c r="C182" t="s">
        <v>23</v>
      </c>
      <c r="I182" s="5">
        <v>-15000000000</v>
      </c>
      <c r="J182" s="5">
        <v>-21000000000</v>
      </c>
      <c r="K182" s="5">
        <v>-26000000000</v>
      </c>
      <c r="L182" s="5">
        <v>-64000000000</v>
      </c>
      <c r="M182" s="5">
        <v>-263000000000</v>
      </c>
      <c r="N182" s="5">
        <v>-42000000000</v>
      </c>
      <c r="O182" s="5">
        <v>8000000000</v>
      </c>
      <c r="P182" s="5">
        <v>-3000000000</v>
      </c>
      <c r="Q182" s="5">
        <v>3000000000</v>
      </c>
    </row>
    <row r="183" spans="2:17" ht="15.5" x14ac:dyDescent="0.35">
      <c r="C183" t="s">
        <v>257</v>
      </c>
      <c r="I183" s="5">
        <v>91000000000</v>
      </c>
      <c r="J183" s="5">
        <v>64000000000</v>
      </c>
      <c r="K183" s="5">
        <v>122000000000</v>
      </c>
      <c r="L183" s="5">
        <v>144000000000</v>
      </c>
      <c r="M183" s="5">
        <v>282000000000</v>
      </c>
      <c r="N183" s="5">
        <v>85000000000</v>
      </c>
      <c r="O183" s="5">
        <v>21000000000</v>
      </c>
      <c r="P183" s="5">
        <v>9000000000</v>
      </c>
      <c r="Q183" s="5">
        <v>10000000000</v>
      </c>
    </row>
    <row r="184" spans="2:17" ht="15.5" x14ac:dyDescent="0.35">
      <c r="C184" t="s">
        <v>258</v>
      </c>
      <c r="I184" s="5">
        <v>4000000000</v>
      </c>
      <c r="J184" s="5">
        <v>47000000000</v>
      </c>
      <c r="K184" s="5">
        <v>21000000000</v>
      </c>
      <c r="L184" s="5">
        <v>-101000000000</v>
      </c>
      <c r="M184" s="5">
        <v>233000000000</v>
      </c>
      <c r="N184" s="5">
        <v>60000000000</v>
      </c>
      <c r="O184" s="5">
        <v>3000000000</v>
      </c>
      <c r="P184" s="5">
        <v>35000000000</v>
      </c>
      <c r="Q184" s="5">
        <v>22000000000</v>
      </c>
    </row>
    <row r="185" spans="2:17" ht="15.5" x14ac:dyDescent="0.35">
      <c r="C185" t="s">
        <v>259</v>
      </c>
      <c r="I185" s="5">
        <v>-11000000000</v>
      </c>
      <c r="J185" s="5">
        <v>-53000000000</v>
      </c>
      <c r="K185" s="5">
        <v>-61000000000</v>
      </c>
      <c r="L185" s="5">
        <v>-61000000000</v>
      </c>
      <c r="M185" s="5">
        <v>-13000000000</v>
      </c>
      <c r="N185" s="5">
        <v>-10000000000</v>
      </c>
      <c r="O185" s="5">
        <v>-14000000000</v>
      </c>
      <c r="P185" s="5">
        <v>-60000000000</v>
      </c>
      <c r="Q185" s="5">
        <v>-25000000000</v>
      </c>
    </row>
    <row r="186" spans="2:17" ht="15.5" x14ac:dyDescent="0.35">
      <c r="C186" t="s">
        <v>15</v>
      </c>
      <c r="I186" s="5">
        <v>-7000000000</v>
      </c>
      <c r="J186" s="5">
        <v>-6000000000</v>
      </c>
      <c r="K186" s="5">
        <v>-40000000000</v>
      </c>
      <c r="L186" s="5">
        <v>-161000000000</v>
      </c>
      <c r="M186" s="5">
        <v>220000000000</v>
      </c>
      <c r="N186" s="5">
        <v>50000000000</v>
      </c>
      <c r="O186" s="5">
        <v>-11000000000</v>
      </c>
      <c r="P186" s="5">
        <v>-24000000000</v>
      </c>
      <c r="Q186" s="5">
        <v>-3000000000</v>
      </c>
    </row>
    <row r="187" spans="2:17" ht="15.5" x14ac:dyDescent="0.35">
      <c r="C187" t="s">
        <v>17</v>
      </c>
      <c r="I187" s="6">
        <v>-2.0099999999999998</v>
      </c>
      <c r="J187" s="6">
        <v>-1.7</v>
      </c>
      <c r="K187" s="6">
        <v>-11.78</v>
      </c>
      <c r="L187" s="6">
        <v>-47.58</v>
      </c>
      <c r="M187" s="6">
        <v>64.930000000000007</v>
      </c>
      <c r="N187" s="6">
        <v>14.73</v>
      </c>
      <c r="O187" s="6">
        <v>-3.37</v>
      </c>
      <c r="P187" s="6">
        <v>-7.17</v>
      </c>
      <c r="Q187" s="6">
        <v>-1.46</v>
      </c>
    </row>
    <row r="189" spans="2:17" ht="15.5" x14ac:dyDescent="0.35">
      <c r="B189" t="s">
        <v>260</v>
      </c>
      <c r="C189" t="s">
        <v>261</v>
      </c>
      <c r="D189" s="5">
        <v>-120000000</v>
      </c>
      <c r="E189" s="5">
        <v>-2000000000</v>
      </c>
      <c r="F189" s="5">
        <v>-15000000000</v>
      </c>
      <c r="G189" s="5">
        <v>-2000000000</v>
      </c>
      <c r="H189" s="5">
        <v>-5000000000</v>
      </c>
      <c r="I189" s="5">
        <v>-22000000000</v>
      </c>
      <c r="J189" s="5">
        <v>-18000000000</v>
      </c>
      <c r="K189" s="5">
        <v>-3000000000</v>
      </c>
      <c r="L189" s="5">
        <v>22000000000</v>
      </c>
      <c r="M189" s="5">
        <v>75000000000</v>
      </c>
      <c r="N189" s="5">
        <v>38000000000</v>
      </c>
      <c r="O189" s="5">
        <v>2000000000</v>
      </c>
      <c r="P189" s="5">
        <v>17000000000</v>
      </c>
      <c r="Q189" s="5">
        <v>20000000000</v>
      </c>
    </row>
    <row r="190" spans="2:17" ht="15.5" x14ac:dyDescent="0.35">
      <c r="C190" t="s">
        <v>51</v>
      </c>
      <c r="D190" s="6">
        <v>-0.04</v>
      </c>
      <c r="E190" s="6">
        <v>-0.65</v>
      </c>
      <c r="F190" s="6">
        <v>-4.4400000000000004</v>
      </c>
      <c r="G190" s="6">
        <v>-0.51</v>
      </c>
      <c r="H190" s="6">
        <v>-1.37</v>
      </c>
      <c r="I190" s="6">
        <v>-6.43</v>
      </c>
      <c r="J190" s="6">
        <v>-5.42</v>
      </c>
      <c r="K190" s="6">
        <v>-0.81</v>
      </c>
      <c r="L190" s="6">
        <v>6.36</v>
      </c>
      <c r="M190" s="6">
        <v>22.23</v>
      </c>
      <c r="N190" s="6">
        <v>11.25</v>
      </c>
      <c r="O190" s="6">
        <v>0.71</v>
      </c>
      <c r="P190" s="6">
        <v>5.07</v>
      </c>
      <c r="Q190" s="6">
        <v>5.95</v>
      </c>
    </row>
    <row r="191" spans="2:17" ht="15.5" x14ac:dyDescent="0.35">
      <c r="C191" t="s">
        <v>262</v>
      </c>
      <c r="D191" s="5">
        <v>77000000000</v>
      </c>
      <c r="E191" s="5">
        <v>72000000000</v>
      </c>
      <c r="F191" s="5">
        <v>88000000000</v>
      </c>
      <c r="G191" s="5">
        <v>83000000000</v>
      </c>
      <c r="H191" s="5">
        <v>298000000000</v>
      </c>
      <c r="I191" s="5">
        <v>339000000000</v>
      </c>
      <c r="J191" s="5">
        <v>299000000000</v>
      </c>
      <c r="K191" s="5">
        <v>265000000000</v>
      </c>
      <c r="L191" s="5">
        <v>262000000000</v>
      </c>
      <c r="M191" s="5">
        <v>600000000000</v>
      </c>
      <c r="N191" s="5">
        <v>261000000000</v>
      </c>
      <c r="O191" s="5">
        <v>174000000000</v>
      </c>
      <c r="P191" s="5">
        <v>205000000000</v>
      </c>
      <c r="Q191" s="5">
        <v>178000000000</v>
      </c>
    </row>
    <row r="192" spans="2:17" ht="15.5" x14ac:dyDescent="0.35">
      <c r="C192" t="s">
        <v>344</v>
      </c>
      <c r="I192" s="6">
        <v>-90.21</v>
      </c>
    </row>
    <row r="193" spans="3:9" ht="15.5" x14ac:dyDescent="0.35">
      <c r="C193" t="s">
        <v>345</v>
      </c>
      <c r="I193" s="6">
        <v>-22.01</v>
      </c>
    </row>
    <row r="194" spans="3:9" ht="15.5" x14ac:dyDescent="0.35">
      <c r="C194" t="s">
        <v>263</v>
      </c>
      <c r="I194" s="6">
        <v>6.95</v>
      </c>
    </row>
    <row r="195" spans="3:9" ht="15.5" x14ac:dyDescent="0.35">
      <c r="C195" t="s">
        <v>346</v>
      </c>
      <c r="I195" s="6">
        <v>-4.5400000000000003E-2</v>
      </c>
    </row>
    <row r="196" spans="3:9" ht="15.5" x14ac:dyDescent="0.35">
      <c r="C196" t="s">
        <v>347</v>
      </c>
      <c r="I196" s="6">
        <v>1.31</v>
      </c>
    </row>
    <row r="197" spans="3:9" ht="15.5" x14ac:dyDescent="0.35">
      <c r="C197" t="s">
        <v>348</v>
      </c>
      <c r="I197" s="6">
        <v>0.45</v>
      </c>
    </row>
    <row r="198" spans="3:9" ht="15.5" x14ac:dyDescent="0.35">
      <c r="C198" t="s">
        <v>349</v>
      </c>
      <c r="I198" s="6">
        <v>45.68</v>
      </c>
    </row>
    <row r="199" spans="3:9" ht="15.5" x14ac:dyDescent="0.35">
      <c r="C199" t="s">
        <v>350</v>
      </c>
      <c r="I199" s="6">
        <v>-171.9</v>
      </c>
    </row>
    <row r="200" spans="3:9" ht="15.5" x14ac:dyDescent="0.35">
      <c r="C200" t="s">
        <v>351</v>
      </c>
      <c r="I200" s="6">
        <v>-18.66</v>
      </c>
    </row>
    <row r="201" spans="3:9" ht="15.5" x14ac:dyDescent="0.35">
      <c r="C201" t="s">
        <v>264</v>
      </c>
      <c r="I201" s="6">
        <v>9.9700000000000006</v>
      </c>
    </row>
    <row r="202" spans="3:9" ht="15.5" x14ac:dyDescent="0.35">
      <c r="C202" t="s">
        <v>452</v>
      </c>
      <c r="I202" s="6">
        <v>-59.49</v>
      </c>
    </row>
    <row r="203" spans="3:9" ht="15.5" x14ac:dyDescent="0.35">
      <c r="C203" t="s">
        <v>352</v>
      </c>
      <c r="I203" s="6">
        <v>-5.63</v>
      </c>
    </row>
    <row r="204" spans="3:9" ht="15.5" x14ac:dyDescent="0.35">
      <c r="C204" t="s">
        <v>353</v>
      </c>
      <c r="I204" s="6">
        <v>-1.37</v>
      </c>
    </row>
    <row r="205" spans="3:9" ht="15.5" x14ac:dyDescent="0.35">
      <c r="C205" t="s">
        <v>354</v>
      </c>
      <c r="I205" s="6">
        <v>94.53</v>
      </c>
    </row>
    <row r="206" spans="3:9" ht="15.5" x14ac:dyDescent="0.35">
      <c r="C206" t="s">
        <v>355</v>
      </c>
      <c r="D206" s="6">
        <v>6.4</v>
      </c>
    </row>
    <row r="207" spans="3:9" ht="15.5" x14ac:dyDescent="0.35">
      <c r="C207" t="s">
        <v>356</v>
      </c>
      <c r="I207" s="6">
        <v>276.14999999999998</v>
      </c>
    </row>
    <row r="208" spans="3:9" ht="15.5" x14ac:dyDescent="0.35">
      <c r="C208" t="s">
        <v>357</v>
      </c>
      <c r="I208" s="6">
        <v>-0.72</v>
      </c>
    </row>
    <row r="209" spans="3:9" ht="15.5" x14ac:dyDescent="0.35">
      <c r="C209" t="s">
        <v>265</v>
      </c>
      <c r="D209" s="6">
        <v>2.3199999999999998</v>
      </c>
    </row>
    <row r="210" spans="3:9" ht="15.5" x14ac:dyDescent="0.35">
      <c r="C210" t="s">
        <v>266</v>
      </c>
      <c r="D210" s="6">
        <v>1.3</v>
      </c>
    </row>
    <row r="211" spans="3:9" ht="15.5" x14ac:dyDescent="0.35">
      <c r="C211" t="s">
        <v>269</v>
      </c>
      <c r="D211" s="6">
        <v>0.1</v>
      </c>
    </row>
    <row r="212" spans="3:9" ht="15.5" x14ac:dyDescent="0.35">
      <c r="C212" t="s">
        <v>271</v>
      </c>
      <c r="D212" s="6">
        <v>1.1000000000000001</v>
      </c>
    </row>
    <row r="213" spans="3:9" ht="15.5" x14ac:dyDescent="0.35">
      <c r="C213" t="s">
        <v>13</v>
      </c>
      <c r="D213" s="5">
        <v>3000000000</v>
      </c>
    </row>
    <row r="214" spans="3:9" ht="15.5" x14ac:dyDescent="0.35">
      <c r="C214" t="s">
        <v>358</v>
      </c>
      <c r="I214" s="6">
        <v>11.28</v>
      </c>
    </row>
    <row r="215" spans="3:9" ht="15.5" x14ac:dyDescent="0.35">
      <c r="C215" t="s">
        <v>273</v>
      </c>
      <c r="I215" s="6">
        <v>-1.8500000000000003E-2</v>
      </c>
    </row>
    <row r="216" spans="3:9" ht="15.5" x14ac:dyDescent="0.35">
      <c r="C216" t="s">
        <v>274</v>
      </c>
      <c r="I216" s="6">
        <v>-2.0400000000000001E-2</v>
      </c>
    </row>
    <row r="217" spans="3:9" ht="15.5" x14ac:dyDescent="0.35">
      <c r="C217" t="s">
        <v>275</v>
      </c>
      <c r="I217" s="6">
        <v>-2.2400000000000003E-2</v>
      </c>
    </row>
    <row r="218" spans="3:9" ht="15.5" x14ac:dyDescent="0.35">
      <c r="C218" t="s">
        <v>359</v>
      </c>
      <c r="I218" s="6">
        <v>-2.3E-2</v>
      </c>
    </row>
    <row r="219" spans="3:9" ht="15.5" x14ac:dyDescent="0.35">
      <c r="C219" t="s">
        <v>276</v>
      </c>
      <c r="D219" s="6">
        <v>89.46</v>
      </c>
    </row>
    <row r="220" spans="3:9" ht="15.5" x14ac:dyDescent="0.35">
      <c r="C220" t="s">
        <v>277</v>
      </c>
      <c r="D220" s="6">
        <v>135.11000000000001</v>
      </c>
    </row>
    <row r="221" spans="3:9" ht="15.5" x14ac:dyDescent="0.35">
      <c r="C221" t="s">
        <v>278</v>
      </c>
      <c r="D221" s="6">
        <v>108.62</v>
      </c>
    </row>
    <row r="222" spans="3:9" ht="15.5" x14ac:dyDescent="0.35">
      <c r="C222" t="s">
        <v>279</v>
      </c>
      <c r="D222" s="6">
        <v>115.95</v>
      </c>
    </row>
    <row r="223" spans="3:9" ht="15.5" x14ac:dyDescent="0.35">
      <c r="C223" t="s">
        <v>280</v>
      </c>
      <c r="D223" s="6">
        <v>1.02</v>
      </c>
    </row>
    <row r="224" spans="3:9" ht="15.5" x14ac:dyDescent="0.35">
      <c r="C224" t="s">
        <v>281</v>
      </c>
      <c r="I224" s="6">
        <v>0.31</v>
      </c>
    </row>
    <row r="225" spans="3:9" ht="15.5" x14ac:dyDescent="0.35">
      <c r="C225" t="s">
        <v>282</v>
      </c>
      <c r="I225" s="6">
        <v>3.1</v>
      </c>
    </row>
    <row r="226" spans="3:9" ht="15.5" x14ac:dyDescent="0.35">
      <c r="C226" t="s">
        <v>47</v>
      </c>
      <c r="I226" s="5">
        <v>421000000000</v>
      </c>
    </row>
    <row r="227" spans="3:9" ht="15.5" x14ac:dyDescent="0.35">
      <c r="C227" t="s">
        <v>283</v>
      </c>
      <c r="I227" s="5">
        <v>400000000000</v>
      </c>
    </row>
    <row r="228" spans="3:9" ht="15.5" x14ac:dyDescent="0.35">
      <c r="C228" t="s">
        <v>284</v>
      </c>
      <c r="I228" s="5">
        <v>3390000000</v>
      </c>
    </row>
    <row r="229" spans="3:9" ht="15.5" x14ac:dyDescent="0.35">
      <c r="C229" t="s">
        <v>285</v>
      </c>
      <c r="I229" s="6">
        <v>0.16930000000000001</v>
      </c>
    </row>
    <row r="230" spans="3:9" ht="15.5" x14ac:dyDescent="0.35">
      <c r="C230" t="s">
        <v>286</v>
      </c>
      <c r="D230" s="6">
        <v>0.30210000000000004</v>
      </c>
    </row>
    <row r="231" spans="3:9" ht="15.5" x14ac:dyDescent="0.35">
      <c r="C231" t="s">
        <v>287</v>
      </c>
      <c r="D231" s="6">
        <v>1.6299999999999999E-2</v>
      </c>
    </row>
    <row r="232" spans="3:9" ht="15.5" x14ac:dyDescent="0.35">
      <c r="C232" t="s">
        <v>288</v>
      </c>
      <c r="D232" s="6">
        <v>-1.6000000000000001E-3</v>
      </c>
    </row>
    <row r="233" spans="3:9" ht="15.5" x14ac:dyDescent="0.35">
      <c r="C233" t="s">
        <v>453</v>
      </c>
      <c r="D233" s="6">
        <v>-0.10580000000000001</v>
      </c>
    </row>
    <row r="234" spans="3:9" ht="15.5" x14ac:dyDescent="0.35">
      <c r="C234" t="s">
        <v>289</v>
      </c>
      <c r="D234" s="6">
        <v>4.0899999999999999E-2</v>
      </c>
    </row>
    <row r="235" spans="3:9" ht="15.5" x14ac:dyDescent="0.35">
      <c r="C235" t="s">
        <v>360</v>
      </c>
      <c r="D235" s="6">
        <v>0.78909999999999991</v>
      </c>
    </row>
    <row r="236" spans="3:9" ht="15.5" x14ac:dyDescent="0.35">
      <c r="C236" t="s">
        <v>293</v>
      </c>
      <c r="I236" s="5">
        <v>5</v>
      </c>
    </row>
    <row r="237" spans="3:9" ht="15.5" x14ac:dyDescent="0.35">
      <c r="C237" t="s">
        <v>294</v>
      </c>
      <c r="I237" s="6">
        <v>0.92</v>
      </c>
    </row>
    <row r="238" spans="3:9" ht="15.5" x14ac:dyDescent="0.35">
      <c r="C238" t="s">
        <v>295</v>
      </c>
      <c r="I238" s="6">
        <v>0.34</v>
      </c>
    </row>
    <row r="239" spans="3:9" ht="15.5" x14ac:dyDescent="0.35">
      <c r="C239" t="s">
        <v>296</v>
      </c>
      <c r="I239" s="6">
        <v>0.26</v>
      </c>
    </row>
    <row r="240" spans="3:9" ht="15.5" x14ac:dyDescent="0.35">
      <c r="C240" t="s">
        <v>361</v>
      </c>
      <c r="I240" s="6">
        <v>0.5</v>
      </c>
    </row>
    <row r="241" spans="3:9" ht="15.5" x14ac:dyDescent="0.35">
      <c r="C241" t="s">
        <v>297</v>
      </c>
      <c r="I241" s="6">
        <v>0.83</v>
      </c>
    </row>
    <row r="242" spans="3:9" ht="15.5" x14ac:dyDescent="0.35">
      <c r="C242" t="s">
        <v>298</v>
      </c>
      <c r="I242" s="6">
        <v>0.88</v>
      </c>
    </row>
    <row r="243" spans="3:9" ht="15.5" x14ac:dyDescent="0.35">
      <c r="C243" t="s">
        <v>299</v>
      </c>
      <c r="I243" s="5">
        <v>321000000000</v>
      </c>
    </row>
    <row r="244" spans="3:9" ht="15.5" x14ac:dyDescent="0.35">
      <c r="C244" t="s">
        <v>300</v>
      </c>
      <c r="I244" s="5">
        <v>73000000000</v>
      </c>
    </row>
    <row r="245" spans="3:9" ht="15.5" x14ac:dyDescent="0.35">
      <c r="C245" t="s">
        <v>301</v>
      </c>
      <c r="I245" s="5">
        <v>40000000000</v>
      </c>
    </row>
    <row r="246" spans="3:9" ht="15.5" x14ac:dyDescent="0.35">
      <c r="C246" t="s">
        <v>302</v>
      </c>
      <c r="I246" s="5">
        <v>-19000000000</v>
      </c>
    </row>
    <row r="247" spans="3:9" ht="15.5" x14ac:dyDescent="0.35">
      <c r="C247" t="s">
        <v>303</v>
      </c>
      <c r="D247" s="5">
        <v>22000000000</v>
      </c>
    </row>
    <row r="248" spans="3:9" ht="15.5" x14ac:dyDescent="0.35">
      <c r="C248" t="s">
        <v>304</v>
      </c>
      <c r="D248" s="5">
        <v>1033000000000</v>
      </c>
    </row>
    <row r="249" spans="3:9" ht="15.5" x14ac:dyDescent="0.35">
      <c r="C249" t="s">
        <v>305</v>
      </c>
      <c r="D249" s="5">
        <v>95000000000</v>
      </c>
    </row>
    <row r="250" spans="3:9" ht="15.5" x14ac:dyDescent="0.35">
      <c r="C250" t="s">
        <v>245</v>
      </c>
      <c r="D250" s="5">
        <v>103000000000</v>
      </c>
    </row>
    <row r="251" spans="3:9" ht="15.5" x14ac:dyDescent="0.35">
      <c r="C251" t="s">
        <v>306</v>
      </c>
      <c r="I251" s="5">
        <v>937000000000</v>
      </c>
    </row>
    <row r="252" spans="3:9" ht="15.5" x14ac:dyDescent="0.35">
      <c r="C252" t="s">
        <v>21</v>
      </c>
      <c r="D252" s="5">
        <v>-22000000000</v>
      </c>
    </row>
    <row r="253" spans="3:9" ht="15.5" x14ac:dyDescent="0.35">
      <c r="C253" t="s">
        <v>244</v>
      </c>
      <c r="I253" s="5">
        <v>938000000000</v>
      </c>
    </row>
    <row r="254" spans="3:9" ht="15.5" x14ac:dyDescent="0.35">
      <c r="C254" t="s">
        <v>307</v>
      </c>
      <c r="I254" s="5">
        <v>9000000000</v>
      </c>
    </row>
    <row r="255" spans="3:9" ht="15.5" x14ac:dyDescent="0.35">
      <c r="C255" t="s">
        <v>308</v>
      </c>
      <c r="I255" s="5">
        <v>-11000000000</v>
      </c>
    </row>
    <row r="256" spans="3:9" ht="15.5" x14ac:dyDescent="0.35">
      <c r="C256" t="s">
        <v>310</v>
      </c>
      <c r="I256" s="5">
        <v>-12000000000</v>
      </c>
    </row>
    <row r="257" spans="3:9" ht="15.5" x14ac:dyDescent="0.35">
      <c r="C257" t="s">
        <v>311</v>
      </c>
      <c r="I257" s="5">
        <v>-2000000000</v>
      </c>
    </row>
  </sheetData>
  <pageMargins left="0.7" right="0.7" top="0.75" bottom="0.75" header="0.3" footer="0.3"/>
  <ignoredErrors>
    <ignoredError sqref="A1:Q258" numberStoredAsText="1"/>
  </ignoredError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Q32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2427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2428</v>
      </c>
      <c r="D2" s="2" vm="425">
        <f ca="1">IFERROR(_xlfn.STOCKHISTORY("XIDX:" &amp; $C$1, D3, , 0, 0, 1), "Libur")</f>
        <v>1285</v>
      </c>
      <c r="E2" s="2" vm="643">
        <f ca="1">IFERROR(_xlfn.STOCKHISTORY("XIDX:" &amp; $C$1, E3, , 0, 0, 1), "Libur")</f>
        <v>815</v>
      </c>
      <c r="H2" s="2" vm="643">
        <f ca="1">IFERROR(INDEX(D2:G2,COUNT(D2:G2)),"")</f>
        <v>815</v>
      </c>
      <c r="I2" s="2" vm="644">
        <f t="shared" ref="I2:Q2" ca="1" si="0">IFERROR(_xlfn.STOCKHISTORY("XIDX:" &amp; $C$1, I1, , 0, 0, 1), "Libur")</f>
        <v>1375</v>
      </c>
      <c r="J2" s="2" vm="645">
        <f t="shared" ca="1" si="0"/>
        <v>1630</v>
      </c>
      <c r="K2" s="2" vm="513">
        <f t="shared" ca="1" si="0"/>
        <v>1490</v>
      </c>
      <c r="L2" s="2" vm="646">
        <f t="shared" ca="1" si="0"/>
        <v>1550</v>
      </c>
      <c r="M2" s="2" vm="647">
        <f t="shared" ca="1" si="0"/>
        <v>1070</v>
      </c>
      <c r="N2" s="2" vm="648">
        <f t="shared" ca="1" si="0"/>
        <v>706</v>
      </c>
      <c r="O2" s="2" vm="515">
        <f t="shared" ca="1" si="0"/>
        <v>716</v>
      </c>
      <c r="P2" s="2" vm="649">
        <f t="shared" ca="1" si="0"/>
        <v>512</v>
      </c>
      <c r="Q2" s="2" t="str">
        <f t="shared" ca="1" si="0"/>
        <v>Libur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>
        <f>IFERROR(INDEX(D51:D500,MATCH($C$4,$C$51:$C$500,0)),"")</f>
        <v>1826203000000</v>
      </c>
      <c r="E4" s="2">
        <f>IFERROR(INDEX(E51:E500,MATCH($C$4,$C$51:$C$500,0)),"")</f>
        <v>1783206000000</v>
      </c>
      <c r="H4" s="2">
        <f>IFERROR(SUM(D4:G4)*(4/MAX(1,COUNT(D4:G4))),"")</f>
        <v>7218818000000</v>
      </c>
      <c r="I4" s="2">
        <f t="shared" ref="I4:Q4" si="1">IFERROR(INDEX(I51:I500,MATCH($C$4,$C$51:$C$500,0)),"")</f>
        <v>7133538000000</v>
      </c>
      <c r="J4" s="2">
        <f t="shared" si="1"/>
        <v>6717179000000</v>
      </c>
      <c r="K4" s="2">
        <f t="shared" si="1"/>
        <v>5784086000000</v>
      </c>
      <c r="L4" s="2">
        <f t="shared" si="1"/>
        <v>4901810000000</v>
      </c>
      <c r="M4" s="2">
        <f t="shared" si="1"/>
        <v>5820123000000</v>
      </c>
      <c r="N4" s="2">
        <f t="shared" si="1"/>
        <v>4416042000000</v>
      </c>
      <c r="O4" s="2">
        <f t="shared" si="1"/>
        <v>3630940000000</v>
      </c>
      <c r="P4" s="2">
        <f t="shared" si="1"/>
        <v>3058091000000</v>
      </c>
      <c r="Q4" s="2">
        <f t="shared" si="1"/>
        <v>2678197000000</v>
      </c>
    </row>
    <row r="5" spans="1:17" ht="15.5" x14ac:dyDescent="0.35">
      <c r="B5" t="s">
        <v>7</v>
      </c>
      <c r="C5" t="s">
        <v>8</v>
      </c>
      <c r="D5" s="2">
        <f>IFERROR(INDEX(D51:D500,MATCH($C$5,$C$51:$C$500,0)),"")</f>
        <v>91888000000</v>
      </c>
      <c r="E5" s="2">
        <f>IFERROR(INDEX(E51:E500,MATCH($C$5,$C$51:$C$500,0)),"")</f>
        <v>101543000000</v>
      </c>
      <c r="H5" s="2">
        <f>IFERROR(SUM(D5:G5)*(4/MAX(1,COUNT(D5:G5))),"")</f>
        <v>386862000000</v>
      </c>
      <c r="I5" s="2">
        <f t="shared" ref="I5:Q5" si="2">IFERROR(INDEX(I51:I500,MATCH($C$5,$C$51:$C$500,0)),"")</f>
        <v>430109000000</v>
      </c>
      <c r="J5" s="2">
        <f t="shared" si="2"/>
        <v>547056000000</v>
      </c>
      <c r="K5" s="2">
        <f t="shared" si="2"/>
        <v>444501000000</v>
      </c>
      <c r="L5" s="2">
        <f t="shared" si="2"/>
        <v>308796000000</v>
      </c>
      <c r="M5" s="2">
        <f t="shared" si="2"/>
        <v>1017694000000</v>
      </c>
      <c r="N5" s="2">
        <f t="shared" si="2"/>
        <v>455693000000</v>
      </c>
      <c r="O5" s="2">
        <f t="shared" si="2"/>
        <v>245642000000</v>
      </c>
      <c r="P5" s="2">
        <f t="shared" si="2"/>
        <v>100530000000</v>
      </c>
      <c r="Q5" s="2">
        <f t="shared" si="2"/>
        <v>79201000000</v>
      </c>
    </row>
    <row r="6" spans="1:17" ht="15.5" x14ac:dyDescent="0.35">
      <c r="B6" t="s">
        <v>9</v>
      </c>
      <c r="C6" t="s">
        <v>10</v>
      </c>
      <c r="D6" s="2">
        <f>IFERROR(INDEX(D51:D500,MATCH($C$6,$C$51:$C$500,0)),"")</f>
        <v>7097086000000</v>
      </c>
      <c r="E6" s="2">
        <f>IFERROR(INDEX(E51:E500,MATCH($C$6,$C$51:$C$500,0)),"")</f>
        <v>7275889000000</v>
      </c>
      <c r="H6" s="2">
        <f>IFERROR(INDEX(D6:G6,COUNT(D6:G6)),"")</f>
        <v>7275889000000</v>
      </c>
      <c r="I6" s="2">
        <f t="shared" ref="I6:Q6" si="3">IFERROR(INDEX(I51:I500,MATCH($C$6,$C$51:$C$500,0)),"")</f>
        <v>7209847000000</v>
      </c>
      <c r="J6" s="2">
        <f t="shared" si="3"/>
        <v>5866219000000</v>
      </c>
      <c r="K6" s="2">
        <f t="shared" si="3"/>
        <v>5198326000000</v>
      </c>
      <c r="L6" s="2">
        <f t="shared" si="3"/>
        <v>4685473000000</v>
      </c>
      <c r="M6" s="2">
        <f t="shared" si="3"/>
        <v>4386255000000</v>
      </c>
      <c r="N6" s="2">
        <f t="shared" si="3"/>
        <v>3382177000000</v>
      </c>
      <c r="O6" s="2">
        <f t="shared" si="3"/>
        <v>2764434000000</v>
      </c>
      <c r="P6" s="2">
        <f t="shared" si="3"/>
        <v>2369709000000</v>
      </c>
      <c r="Q6" s="2">
        <f t="shared" si="3"/>
        <v>956529000000</v>
      </c>
    </row>
    <row r="7" spans="1:17" ht="15.5" x14ac:dyDescent="0.35">
      <c r="B7" t="s">
        <v>11</v>
      </c>
      <c r="C7" t="s">
        <v>12</v>
      </c>
      <c r="D7" s="3">
        <f>IFERROR(INDEX(D51:D500,MATCH($C$7,$C$51:$C$500,0))/1000000000,"")</f>
        <v>15.37</v>
      </c>
      <c r="E7" s="3">
        <f>IFERROR(INDEX(E51:E500,MATCH($C$7,$C$51:$C$500,0))/1000000000,"")</f>
        <v>15.37</v>
      </c>
      <c r="H7" s="3">
        <f>IFERROR(INDEX(D7:G7,COUNT(D7:G7)),"")</f>
        <v>15.37</v>
      </c>
      <c r="I7" s="3">
        <f t="shared" ref="I7:Q7" si="4">IFERROR(INDEX(I51:I500,MATCH($C$7,$C$51:$C$500,0))/1000000000,"")</f>
        <v>15.37</v>
      </c>
      <c r="J7" s="3">
        <f t="shared" si="4"/>
        <v>15.37</v>
      </c>
      <c r="K7" s="3">
        <f t="shared" si="4"/>
        <v>15.03</v>
      </c>
      <c r="L7" s="3">
        <f t="shared" si="4"/>
        <v>14.96</v>
      </c>
      <c r="M7" s="3">
        <f t="shared" si="4"/>
        <v>14.89</v>
      </c>
      <c r="N7" s="3">
        <f t="shared" si="4"/>
        <v>2.98</v>
      </c>
      <c r="O7" s="3">
        <f t="shared" si="4"/>
        <v>2.97</v>
      </c>
      <c r="P7" s="3">
        <f t="shared" si="4"/>
        <v>2.97</v>
      </c>
      <c r="Q7" s="3">
        <f t="shared" si="4"/>
        <v>2.5299999999999998</v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-64000000000</v>
      </c>
      <c r="E8" s="2">
        <f>IFERROR(INDEX(E51:E500,MATCH("Free cash flow (Quarter)",$C$51:$C$500,0)),"")</f>
        <v>-17000000000</v>
      </c>
      <c r="H8" s="2">
        <f>IFERROR(INDEX(D8:G8,COUNT(D8:G8)),"")</f>
        <v>-17000000000</v>
      </c>
      <c r="I8" s="2">
        <f t="shared" ref="I8:Q8" si="5">IFERROR(INDEX(I51:I500,MATCH($C$8,$C$51:$C$500,0)),"")</f>
        <v>-612000000000</v>
      </c>
      <c r="J8" s="2">
        <f t="shared" si="5"/>
        <v>-1144000000000</v>
      </c>
      <c r="K8" s="2">
        <f t="shared" si="5"/>
        <v>-272000000000</v>
      </c>
      <c r="L8" s="2">
        <f t="shared" si="5"/>
        <v>-261000000000</v>
      </c>
      <c r="M8" s="2">
        <f t="shared" si="5"/>
        <v>643000000000</v>
      </c>
      <c r="N8" s="2">
        <f t="shared" si="5"/>
        <v>237000000000</v>
      </c>
      <c r="O8" s="2">
        <f t="shared" si="5"/>
        <v>-3000000000</v>
      </c>
      <c r="P8" s="2">
        <f t="shared" si="5"/>
        <v>-522000000000</v>
      </c>
      <c r="Q8" s="2">
        <f t="shared" si="5"/>
        <v>-216000000000</v>
      </c>
    </row>
    <row r="9" spans="1:17" ht="15.5" x14ac:dyDescent="0.35">
      <c r="A9" t="s">
        <v>16</v>
      </c>
      <c r="C9" t="s">
        <v>17</v>
      </c>
      <c r="D9" s="3">
        <f>IFERROR(INDEX(D51:D500,MATCH("Free cash flow per share (Quarter)",$C$51:$C$500,0)),"")</f>
        <v>-4.18</v>
      </c>
      <c r="E9" s="3">
        <f>IFERROR(INDEX(E51:E500,MATCH("Free cash flow per share (Quarter)",$C$51:$C$500,0)),"")</f>
        <v>-1.1000000000000001</v>
      </c>
      <c r="H9" s="3">
        <f>IFERROR(INDEX(D9:G9,COUNT(D9:G9)),"")</f>
        <v>-1.1000000000000001</v>
      </c>
      <c r="I9" s="3">
        <f t="shared" ref="I9:Q9" si="6">IFERROR(INDEX(I51:I500,MATCH($C$9,$C$51:$C$500,0)),"")</f>
        <v>-39.840000000000003</v>
      </c>
      <c r="J9" s="3">
        <f t="shared" si="6"/>
        <v>-74.47</v>
      </c>
      <c r="K9" s="3">
        <f t="shared" si="6"/>
        <v>-18.07</v>
      </c>
      <c r="L9" s="3">
        <f t="shared" si="6"/>
        <v>-17.47</v>
      </c>
      <c r="M9" s="3">
        <f t="shared" si="6"/>
        <v>43.17</v>
      </c>
      <c r="N9" s="3">
        <f t="shared" si="6"/>
        <v>79.53</v>
      </c>
      <c r="O9" s="3">
        <f t="shared" si="6"/>
        <v>-1.1299999999999999</v>
      </c>
      <c r="P9" s="3">
        <f t="shared" si="6"/>
        <v>-175.75</v>
      </c>
      <c r="Q9" s="3">
        <f t="shared" si="6"/>
        <v>-85.29</v>
      </c>
    </row>
    <row r="10" spans="1:17" ht="15.5" x14ac:dyDescent="0.35">
      <c r="C10" t="s">
        <v>18</v>
      </c>
      <c r="D10" s="3">
        <f ca="1">IFERROR(IF(D9=0,"",D2/D9),"")</f>
        <v>-307.41626794258377</v>
      </c>
      <c r="E10" s="3">
        <f ca="1">IFERROR(IF(E9=0,"",E2/E9),"")</f>
        <v>-740.90909090909088</v>
      </c>
      <c r="I10" s="3">
        <f t="shared" ref="I10:Q10" ca="1" si="7">IFERROR(IF(I9=0,"",I2/I9),"")</f>
        <v>-34.51305220883534</v>
      </c>
      <c r="J10" s="3">
        <f t="shared" ca="1" si="7"/>
        <v>-21.888008594064726</v>
      </c>
      <c r="K10" s="3">
        <f t="shared" ca="1" si="7"/>
        <v>-82.457111234089652</v>
      </c>
      <c r="L10" s="3">
        <f t="shared" ca="1" si="7"/>
        <v>-88.723526044647969</v>
      </c>
      <c r="M10" s="3">
        <f t="shared" ca="1" si="7"/>
        <v>24.785730831596016</v>
      </c>
      <c r="N10" s="3">
        <f t="shared" ca="1" si="7"/>
        <v>8.8771532754935247</v>
      </c>
      <c r="O10" s="3">
        <f t="shared" ca="1" si="7"/>
        <v>-633.62831858407083</v>
      </c>
      <c r="P10" s="3">
        <f t="shared" ca="1" si="7"/>
        <v>-2.9132290184921765</v>
      </c>
      <c r="Q10" s="3" t="str">
        <f t="shared" ca="1" si="7"/>
        <v/>
      </c>
    </row>
    <row r="11" spans="1:17" ht="15.5" x14ac:dyDescent="0.35">
      <c r="B11" t="s">
        <v>19</v>
      </c>
      <c r="C11" t="s">
        <v>20</v>
      </c>
      <c r="D11" s="2">
        <f>IFERROR(INDEX(D51:D500,MATCH($C$11,$C$51:$C$500,0)),"")</f>
        <v>571787000000</v>
      </c>
      <c r="E11" s="2">
        <f>IFERROR(INDEX(E51:E500,MATCH($C$11,$C$51:$C$500,0)),"")</f>
        <v>844634000000</v>
      </c>
      <c r="H11" s="2">
        <f>IFERROR(INDEX(D11:G11,COUNT(D11:G11)),"")</f>
        <v>844634000000</v>
      </c>
      <c r="I11" s="2">
        <f t="shared" ref="I11:Q11" si="8">IFERROR(INDEX(I51:I500,MATCH($C$11,$C$51:$C$500,0)),"")</f>
        <v>727793000000</v>
      </c>
      <c r="J11" s="2">
        <f t="shared" si="8"/>
        <v>643168000000</v>
      </c>
      <c r="K11" s="2">
        <f t="shared" si="8"/>
        <v>855212000000</v>
      </c>
      <c r="L11" s="2">
        <f t="shared" si="8"/>
        <v>774947000000</v>
      </c>
      <c r="M11" s="2">
        <f t="shared" si="8"/>
        <v>1286518000000</v>
      </c>
      <c r="N11" s="2">
        <f t="shared" si="8"/>
        <v>864577000000</v>
      </c>
      <c r="O11" s="2">
        <f t="shared" si="8"/>
        <v>593255000000</v>
      </c>
      <c r="P11" s="2">
        <f t="shared" si="8"/>
        <v>303801000000</v>
      </c>
      <c r="Q11" s="2">
        <f t="shared" si="8"/>
        <v>322427000000</v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3050000000000</v>
      </c>
      <c r="E12" s="2">
        <f>IFERROR(INDEX(E51:E500,MATCH("Net Debt (Quarter)",$C$51:$C$500,0)),"")</f>
        <v>2642000000000</v>
      </c>
      <c r="H12" s="2">
        <f>IFERROR(INDEX(D12:G12,COUNT(D12:G12)),"")</f>
        <v>2642000000000</v>
      </c>
      <c r="I12" s="2">
        <f t="shared" ref="I12:Q12" si="9">IFERROR(INDEX(I51:I500,MATCH($C$12,$C$51:$C$500,0)),"")</f>
        <v>2487000000000</v>
      </c>
      <c r="J12" s="2">
        <f t="shared" si="9"/>
        <v>2580000000000</v>
      </c>
      <c r="K12" s="2">
        <f t="shared" si="9"/>
        <v>1401000000000</v>
      </c>
      <c r="L12" s="2">
        <f t="shared" si="9"/>
        <v>959000000000</v>
      </c>
      <c r="M12" s="2">
        <f t="shared" si="9"/>
        <v>376000000000</v>
      </c>
      <c r="N12" s="2">
        <f t="shared" si="9"/>
        <v>692000000000</v>
      </c>
      <c r="O12" s="2">
        <f t="shared" si="9"/>
        <v>701000000000</v>
      </c>
      <c r="P12" s="2">
        <f t="shared" si="9"/>
        <v>562000000000</v>
      </c>
      <c r="Q12" s="2">
        <f t="shared" si="9"/>
        <v>1106000000000</v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3622000000000</v>
      </c>
      <c r="E13" s="2">
        <f>IFERROR(INDEX(E51:E500,MATCH("Total Debt (Quarter)",$C$51:$C$500,0)),"")</f>
        <v>3487000000000</v>
      </c>
      <c r="H13" s="2">
        <f>IFERROR(INDEX(D13:G13,COUNT(D13:G13)),"")</f>
        <v>3487000000000</v>
      </c>
      <c r="I13" s="2">
        <f t="shared" ref="I13:Q13" si="10">IFERROR(INDEX(I51:I500,MATCH($C$13,$C$51:$C$500,0)),"")</f>
        <v>3215000000000</v>
      </c>
      <c r="J13" s="2">
        <f t="shared" si="10"/>
        <v>3224000000000</v>
      </c>
      <c r="K13" s="2">
        <f t="shared" si="10"/>
        <v>2256000000000</v>
      </c>
      <c r="L13" s="2">
        <f t="shared" si="10"/>
        <v>1734000000000</v>
      </c>
      <c r="M13" s="2">
        <f t="shared" si="10"/>
        <v>1663000000000</v>
      </c>
      <c r="N13" s="2">
        <f t="shared" si="10"/>
        <v>1557000000000</v>
      </c>
      <c r="O13" s="2">
        <f t="shared" si="10"/>
        <v>1295000000000</v>
      </c>
      <c r="P13" s="2">
        <f t="shared" si="10"/>
        <v>866000000000</v>
      </c>
      <c r="Q13" s="2">
        <f t="shared" si="10"/>
        <v>1428000000000</v>
      </c>
    </row>
    <row r="14" spans="1:17" ht="15.5" x14ac:dyDescent="0.35">
      <c r="C14" t="s">
        <v>27</v>
      </c>
      <c r="D14" s="2">
        <f>IFERROR(INDEX(D51:D500,MATCH($C$14,$C$51:$C$500,0)),"")</f>
        <v>-60073000000</v>
      </c>
      <c r="E14" s="2">
        <f>IFERROR(INDEX(E51:E500,MATCH($C$14,$C$51:$C$500,0)),"")</f>
        <v>-55923000000</v>
      </c>
      <c r="H14" s="2">
        <f>IFERROR(SUM(D14:G14)*(4/MAX(1,COUNT(D14:G14))),"")</f>
        <v>-231992000000</v>
      </c>
      <c r="I14" s="2">
        <f t="shared" ref="I14:Q14" si="11">IFERROR(INDEX(I51:I500,MATCH($C$14,$C$51:$C$500,0)),"")</f>
        <v>-238440000000</v>
      </c>
      <c r="J14" s="2">
        <f t="shared" si="11"/>
        <v>-179099000000</v>
      </c>
      <c r="K14" s="2">
        <f t="shared" si="11"/>
        <v>-139560000000</v>
      </c>
      <c r="L14" s="2">
        <f t="shared" si="11"/>
        <v>-139833000000</v>
      </c>
      <c r="M14" s="2">
        <f t="shared" si="11"/>
        <v>-143196000000</v>
      </c>
      <c r="N14" s="2">
        <f t="shared" si="11"/>
        <v>-128807000000</v>
      </c>
      <c r="O14" s="2">
        <f t="shared" si="11"/>
        <v>-108877000000</v>
      </c>
      <c r="P14" s="2">
        <f t="shared" si="11"/>
        <v>-130687000000</v>
      </c>
      <c r="Q14" s="2">
        <f t="shared" si="11"/>
        <v>-115330000000</v>
      </c>
    </row>
    <row r="15" spans="1:17" ht="15.5" x14ac:dyDescent="0.35">
      <c r="C15" t="s">
        <v>28</v>
      </c>
      <c r="D15" s="2">
        <f>IFERROR(INDEX(D51:D500,MATCH($C$15,$C$51:$C$500,0)),"")</f>
        <v>-44185000000</v>
      </c>
      <c r="E15" s="2">
        <f>IFERROR(INDEX(E51:E500,MATCH($C$15,$C$51:$C$500,0)),"")</f>
        <v>-38625000000</v>
      </c>
      <c r="H15" s="2">
        <f>IFERROR(SUM(D15:G15)*(4/MAX(1,COUNT(D15:G15))),"")</f>
        <v>-165620000000</v>
      </c>
      <c r="I15" s="2">
        <f t="shared" ref="I15:Q15" si="12">IFERROR(INDEX(I51:I500,MATCH($C$15,$C$51:$C$500,0)),"")</f>
        <v>-205918000000</v>
      </c>
      <c r="J15" s="2">
        <f t="shared" si="12"/>
        <v>-218020000000</v>
      </c>
      <c r="K15" s="2">
        <f t="shared" si="12"/>
        <v>-151109000000</v>
      </c>
      <c r="L15" s="2">
        <f t="shared" si="12"/>
        <v>-101315000000</v>
      </c>
      <c r="M15" s="2">
        <f t="shared" si="12"/>
        <v>-358428000000</v>
      </c>
      <c r="N15" s="2">
        <f t="shared" si="12"/>
        <v>-300372000000</v>
      </c>
      <c r="O15" s="2">
        <f t="shared" si="12"/>
        <v>-161556000000</v>
      </c>
      <c r="P15" s="2">
        <f t="shared" si="12"/>
        <v>-84514000000</v>
      </c>
      <c r="Q15" s="2">
        <f t="shared" si="12"/>
        <v>-105372000000</v>
      </c>
    </row>
    <row r="16" spans="1:17" ht="15.5" x14ac:dyDescent="0.35">
      <c r="C16" t="s">
        <v>29</v>
      </c>
      <c r="D16" s="2">
        <f>IFERROR(INDEX(D51:D500,MATCH($C$16,$C$51:$C$500,0)),"")</f>
        <v>160931000000</v>
      </c>
      <c r="E16" s="2">
        <f>IFERROR(INDEX(E51:E500,MATCH($C$16,$C$51:$C$500,0)),"")</f>
        <v>170905000000</v>
      </c>
      <c r="H16" s="2">
        <f>IFERROR(SUM(D16:G16)*(4/MAX(1,COUNT(D16:G16))),"")</f>
        <v>663672000000</v>
      </c>
      <c r="I16" s="2">
        <f t="shared" ref="I16:Q16" si="13">IFERROR(INDEX(I51:I500,MATCH($C$16,$C$51:$C$500,0)),"")</f>
        <v>754882000000</v>
      </c>
      <c r="J16" s="2">
        <f t="shared" si="13"/>
        <v>907149000000</v>
      </c>
      <c r="K16" s="2">
        <f t="shared" si="13"/>
        <v>710393000000</v>
      </c>
      <c r="L16" s="2">
        <f t="shared" si="13"/>
        <v>480088000000</v>
      </c>
      <c r="M16" s="2">
        <f t="shared" si="13"/>
        <v>1658202000000</v>
      </c>
      <c r="N16" s="2">
        <f t="shared" si="13"/>
        <v>946010000000</v>
      </c>
      <c r="O16" s="2">
        <f t="shared" si="13"/>
        <v>505476000000</v>
      </c>
      <c r="P16" s="2">
        <f t="shared" si="13"/>
        <v>275538000000</v>
      </c>
      <c r="Q16" s="2">
        <f t="shared" si="13"/>
        <v>279007000000</v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</row>
    <row r="19" spans="1:17" ht="15.5" x14ac:dyDescent="0.35">
      <c r="A19" t="s">
        <v>44</v>
      </c>
      <c r="C19" t="s">
        <v>45</v>
      </c>
    </row>
    <row r="20" spans="1:17" ht="15.5" x14ac:dyDescent="0.35">
      <c r="A20" t="s">
        <v>46</v>
      </c>
      <c r="C20" t="s">
        <v>47</v>
      </c>
      <c r="D20" s="2">
        <f ca="1">IFERROR(D21*D2,"")</f>
        <v>19750450000000</v>
      </c>
      <c r="E20" s="2">
        <f ca="1">IFERROR(E21*E2,"")</f>
        <v>12526550000000</v>
      </c>
      <c r="H20" s="2">
        <f t="shared" ref="H20:Q20" ca="1" si="14">IFERROR(H21*H2,"")</f>
        <v>12526550000000</v>
      </c>
      <c r="I20" s="2">
        <f t="shared" ca="1" si="14"/>
        <v>21133750000000</v>
      </c>
      <c r="J20" s="2">
        <f t="shared" ca="1" si="14"/>
        <v>25053100000000</v>
      </c>
      <c r="K20" s="2">
        <f t="shared" ca="1" si="14"/>
        <v>22394700000000</v>
      </c>
      <c r="L20" s="2">
        <f t="shared" ca="1" si="14"/>
        <v>23188000000000</v>
      </c>
      <c r="M20" s="2">
        <f t="shared" ca="1" si="14"/>
        <v>15932300000000</v>
      </c>
      <c r="N20" s="2">
        <f t="shared" ca="1" si="14"/>
        <v>2103880000000</v>
      </c>
      <c r="O20" s="2">
        <f t="shared" ca="1" si="14"/>
        <v>2126520000000</v>
      </c>
      <c r="P20" s="2">
        <f t="shared" ca="1" si="14"/>
        <v>1520640000000</v>
      </c>
      <c r="Q20" s="2" t="str">
        <f t="shared" ca="1" si="14"/>
        <v/>
      </c>
    </row>
    <row r="21" spans="1:17" ht="15.5" x14ac:dyDescent="0.35">
      <c r="C21" t="s">
        <v>12</v>
      </c>
      <c r="D21" s="2">
        <f>IFERROR(INDEX(D51:D500,MATCH($C$7,$C$51:$C$500,0)),"")</f>
        <v>15370000000</v>
      </c>
      <c r="E21" s="2">
        <f>IFERROR(INDEX(E51:E500,MATCH($C$7,$C$51:$C$500,0)),"")</f>
        <v>15370000000</v>
      </c>
      <c r="H21" s="2">
        <f>IFERROR(INDEX(D21:G21,COUNT(D21:G21)),"")</f>
        <v>15370000000</v>
      </c>
      <c r="I21" s="2">
        <f t="shared" ref="I21:Q21" si="15">IFERROR(INDEX(I51:I500,MATCH($C$7,$C$51:$C$500,0)),"")</f>
        <v>15370000000</v>
      </c>
      <c r="J21" s="2">
        <f t="shared" si="15"/>
        <v>15370000000</v>
      </c>
      <c r="K21" s="2">
        <f t="shared" si="15"/>
        <v>15030000000</v>
      </c>
      <c r="L21" s="2">
        <f t="shared" si="15"/>
        <v>14960000000</v>
      </c>
      <c r="M21" s="2">
        <f t="shared" si="15"/>
        <v>14890000000</v>
      </c>
      <c r="N21" s="2">
        <f t="shared" si="15"/>
        <v>2980000000</v>
      </c>
      <c r="O21" s="2">
        <f t="shared" si="15"/>
        <v>2970000000</v>
      </c>
      <c r="P21" s="2">
        <f t="shared" si="15"/>
        <v>2970000000</v>
      </c>
      <c r="Q21" s="2">
        <f t="shared" si="15"/>
        <v>2530000000</v>
      </c>
    </row>
    <row r="23" spans="1:17" ht="15.5" x14ac:dyDescent="0.35">
      <c r="B23" t="s">
        <v>48</v>
      </c>
      <c r="C23" t="s">
        <v>49</v>
      </c>
      <c r="D23" s="3">
        <f>IFERROR(D5/D6*100,"")</f>
        <v>1.2947285688802419</v>
      </c>
      <c r="E23" s="3">
        <f>IFERROR(E5/E6*100,"")</f>
        <v>1.3956095262036021</v>
      </c>
      <c r="H23" s="3">
        <f t="shared" ref="H23:Q23" si="16">IFERROR(H5/H6*100,"")</f>
        <v>5.3170409828956977</v>
      </c>
      <c r="I23" s="3">
        <f t="shared" si="16"/>
        <v>5.9655773555250207</v>
      </c>
      <c r="J23" s="3">
        <f t="shared" si="16"/>
        <v>9.3255297833238071</v>
      </c>
      <c r="K23" s="3">
        <f t="shared" si="16"/>
        <v>8.5508488694245024</v>
      </c>
      <c r="L23" s="3">
        <f t="shared" si="16"/>
        <v>6.5904979070416161</v>
      </c>
      <c r="M23" s="3">
        <f t="shared" si="16"/>
        <v>23.201888627086202</v>
      </c>
      <c r="N23" s="3">
        <f t="shared" si="16"/>
        <v>13.473363457914827</v>
      </c>
      <c r="O23" s="3">
        <f t="shared" si="16"/>
        <v>8.8857972373368295</v>
      </c>
      <c r="P23" s="3">
        <f t="shared" si="16"/>
        <v>4.2422930410442801</v>
      </c>
      <c r="Q23" s="3">
        <f t="shared" si="16"/>
        <v>8.2800416924107889</v>
      </c>
    </row>
    <row r="24" spans="1:17" ht="15.5" x14ac:dyDescent="0.35">
      <c r="C24" t="s">
        <v>50</v>
      </c>
      <c r="D24" s="4">
        <f>IFERROR(_xlfn.RRI(5,I23,D23),"")</f>
        <v>-0.26327526724997552</v>
      </c>
      <c r="E24" s="4">
        <f>IFERROR(_xlfn.RRI(5,J23,E23),"")</f>
        <v>-0.3160598766750824</v>
      </c>
      <c r="H24" s="4">
        <f t="shared" ref="H24:Q24" si="17">IFERROR(_xlfn.RRI(5,M23,H23),"")</f>
        <v>-0.25521772218770988</v>
      </c>
      <c r="I24" s="4">
        <f t="shared" si="17"/>
        <v>-0.15035933297394366</v>
      </c>
      <c r="J24" s="4">
        <f t="shared" si="17"/>
        <v>9.7071297112596433E-3</v>
      </c>
      <c r="K24" s="4">
        <f t="shared" si="17"/>
        <v>0.15048699341851113</v>
      </c>
      <c r="L24" s="4">
        <f t="shared" si="17"/>
        <v>-4.461781096830697E-2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51</v>
      </c>
      <c r="C25" t="s">
        <v>52</v>
      </c>
      <c r="D25" s="3">
        <f>IFERROR(INDEX(D51:D500,MATCH($A$25,$C$51:$C$500,0)),"")</f>
        <v>5.98</v>
      </c>
      <c r="E25" s="3">
        <f>IFERROR(INDEX(E51:E500,MATCH($A$25,$C$51:$C$500,0)),"")</f>
        <v>6.59</v>
      </c>
      <c r="H25" s="3">
        <f>IFERROR(INDEX(D25:G25,COUNT(D25:G25)),"")</f>
        <v>6.59</v>
      </c>
      <c r="I25" s="3">
        <f t="shared" ref="I25:Q25" si="18">IFERROR(INDEX(I51:I500,MATCH($C$25,$C$51:$C$500,0)),"")</f>
        <v>27.95</v>
      </c>
      <c r="J25" s="3">
        <f t="shared" si="18"/>
        <v>34.880000000000003</v>
      </c>
      <c r="K25" s="3">
        <f t="shared" si="18"/>
        <v>29.09</v>
      </c>
      <c r="L25" s="3">
        <f t="shared" si="18"/>
        <v>19.96</v>
      </c>
      <c r="M25" s="3">
        <f t="shared" si="18"/>
        <v>67.37</v>
      </c>
      <c r="N25" s="3">
        <f t="shared" si="18"/>
        <v>158.91</v>
      </c>
      <c r="O25" s="3">
        <f t="shared" si="18"/>
        <v>85.9</v>
      </c>
      <c r="P25" s="3">
        <f t="shared" si="18"/>
        <v>41.83</v>
      </c>
      <c r="Q25" s="3">
        <f t="shared" si="18"/>
        <v>38.6</v>
      </c>
    </row>
    <row r="26" spans="1:17" ht="15.5" x14ac:dyDescent="0.35">
      <c r="C26" t="s">
        <v>53</v>
      </c>
      <c r="D26" s="4">
        <f>IFERROR(_xlfn.RRI(5,I25,D25),"")</f>
        <v>-0.26537809443849569</v>
      </c>
      <c r="E26" s="4">
        <f>IFERROR(_xlfn.RRI(5,J25,E25),"")</f>
        <v>-0.28342477672895006</v>
      </c>
      <c r="H26" s="4">
        <f t="shared" ref="H26:Q26" si="19">IFERROR(_xlfn.RRI(5,M25,H25),"")</f>
        <v>-0.37182047987446143</v>
      </c>
      <c r="I26" s="4">
        <f t="shared" si="19"/>
        <v>-0.293607439223325</v>
      </c>
      <c r="J26" s="4">
        <f t="shared" si="19"/>
        <v>-0.16494195868478623</v>
      </c>
      <c r="K26" s="4">
        <f t="shared" si="19"/>
        <v>-7.0068045382282174E-2</v>
      </c>
      <c r="L26" s="4">
        <f t="shared" si="19"/>
        <v>-0.12357522369617047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54</v>
      </c>
      <c r="D27" s="3">
        <f>IFERROR(D4/D21,"")</f>
        <v>118.81607026675341</v>
      </c>
      <c r="E27" s="3">
        <f>IFERROR(E4/E21,"")</f>
        <v>116.01860767729343</v>
      </c>
      <c r="H27" s="3">
        <f t="shared" ref="H27:Q27" si="20">IFERROR(H4/H21,"")</f>
        <v>469.66935588809366</v>
      </c>
      <c r="I27" s="3">
        <f t="shared" si="20"/>
        <v>464.12088484059859</v>
      </c>
      <c r="J27" s="3">
        <f t="shared" si="20"/>
        <v>437.03181522446323</v>
      </c>
      <c r="K27" s="3">
        <f t="shared" si="20"/>
        <v>384.83606121091151</v>
      </c>
      <c r="L27" s="3">
        <f t="shared" si="20"/>
        <v>327.66109625668452</v>
      </c>
      <c r="M27" s="3">
        <f t="shared" si="20"/>
        <v>390.87461383478848</v>
      </c>
      <c r="N27" s="3">
        <f t="shared" si="20"/>
        <v>1481.893288590604</v>
      </c>
      <c r="O27" s="3">
        <f t="shared" si="20"/>
        <v>1222.5387205387206</v>
      </c>
      <c r="P27" s="3">
        <f t="shared" si="20"/>
        <v>1029.6602693602695</v>
      </c>
      <c r="Q27" s="3">
        <f t="shared" si="20"/>
        <v>1058.5758893280633</v>
      </c>
    </row>
    <row r="28" spans="1:17" ht="15.5" x14ac:dyDescent="0.35">
      <c r="C28" t="s">
        <v>55</v>
      </c>
      <c r="D28" s="4">
        <f>IFERROR(_xlfn.RRI(5,I27,D27),"")</f>
        <v>-0.23853698414377011</v>
      </c>
      <c r="E28" s="4">
        <f>IFERROR(_xlfn.RRI(5,J27,E27),"")</f>
        <v>-0.23298665697328946</v>
      </c>
      <c r="H28" s="4">
        <f t="shared" ref="H28:Q28" si="21">IFERROR(_xlfn.RRI(5,M27,H27),"")</f>
        <v>3.7411246829750056E-2</v>
      </c>
      <c r="I28" s="4">
        <f t="shared" si="21"/>
        <v>-0.20720147024047197</v>
      </c>
      <c r="J28" s="4">
        <f t="shared" si="21"/>
        <v>-0.18595186399390096</v>
      </c>
      <c r="K28" s="4">
        <f t="shared" si="21"/>
        <v>-0.17867250594694706</v>
      </c>
      <c r="L28" s="4">
        <f t="shared" si="21"/>
        <v>-0.20906539654259437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56</v>
      </c>
      <c r="H29" s="4">
        <f t="shared" ref="H29:Q29" si="22">IFERROR(((H25-I25)/I25)*100%,"")</f>
        <v>-0.764221824686941</v>
      </c>
      <c r="I29" s="4">
        <f t="shared" si="22"/>
        <v>-0.19868119266055054</v>
      </c>
      <c r="J29" s="4">
        <f t="shared" si="22"/>
        <v>0.19903746992093513</v>
      </c>
      <c r="K29" s="4">
        <f t="shared" si="22"/>
        <v>0.45741482965931857</v>
      </c>
      <c r="L29" s="4">
        <f t="shared" si="22"/>
        <v>-0.70372569392904849</v>
      </c>
      <c r="M29" s="4">
        <f t="shared" si="22"/>
        <v>-0.57604933610219622</v>
      </c>
      <c r="N29" s="4">
        <f t="shared" si="22"/>
        <v>0.84994179278230486</v>
      </c>
      <c r="O29" s="4">
        <f t="shared" si="22"/>
        <v>1.053550083672006</v>
      </c>
      <c r="P29" s="4">
        <f t="shared" si="22"/>
        <v>8.3678756476683852E-2</v>
      </c>
      <c r="Q29" s="4" t="str">
        <f t="shared" si="22"/>
        <v/>
      </c>
    </row>
    <row r="30" spans="1:17" ht="15.5" x14ac:dyDescent="0.35">
      <c r="C30" t="s">
        <v>57</v>
      </c>
      <c r="H30" s="4">
        <f t="shared" ref="H30:Q30" si="23">IFERROR(((H27-I27)/I27)*100%,"")</f>
        <v>1.1954797184790944E-2</v>
      </c>
      <c r="I30" s="4">
        <f t="shared" si="23"/>
        <v>6.1984204976523703E-2</v>
      </c>
      <c r="J30" s="4">
        <f t="shared" si="23"/>
        <v>0.13563114082738092</v>
      </c>
      <c r="K30" s="4">
        <f t="shared" si="23"/>
        <v>0.17449421248788421</v>
      </c>
      <c r="L30" s="4">
        <f t="shared" si="23"/>
        <v>-0.16172326198913115</v>
      </c>
      <c r="M30" s="4">
        <f t="shared" si="23"/>
        <v>-0.73623295493392726</v>
      </c>
      <c r="N30" s="4">
        <f t="shared" si="23"/>
        <v>0.21214425661511727</v>
      </c>
      <c r="O30" s="4">
        <f t="shared" si="23"/>
        <v>0.18732241780901865</v>
      </c>
      <c r="P30" s="4">
        <f t="shared" si="23"/>
        <v>-2.7315585268192926E-2</v>
      </c>
      <c r="Q30" s="4" t="str">
        <f t="shared" si="23"/>
        <v/>
      </c>
    </row>
    <row r="32" spans="1:17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358.89</v>
      </c>
      <c r="E32" s="3">
        <f>IFERROR(INDEX(E51:E500,MATCH($A$32,$C$51:$C$500,0)),"")</f>
        <v>372.06</v>
      </c>
      <c r="H32" s="3">
        <f>IFERROR(INDEX(D32:G32,COUNT(D32:G32)),"")</f>
        <v>372.06</v>
      </c>
      <c r="I32" s="3">
        <f t="shared" ref="I32:Q32" si="24">IFERROR(INDEX(I51:I500,MATCH($C$32,$C$51:$C$500,0)),"")</f>
        <v>369.43</v>
      </c>
      <c r="J32" s="3">
        <f t="shared" si="24"/>
        <v>289.73</v>
      </c>
      <c r="K32" s="3">
        <f t="shared" si="24"/>
        <v>257.33999999999997</v>
      </c>
      <c r="L32" s="3">
        <f t="shared" si="24"/>
        <v>230.06</v>
      </c>
      <c r="M32" s="3">
        <f t="shared" si="24"/>
        <v>219.55</v>
      </c>
      <c r="N32" s="3">
        <f t="shared" si="24"/>
        <v>856.97</v>
      </c>
      <c r="O32" s="3">
        <f t="shared" si="24"/>
        <v>722.24</v>
      </c>
      <c r="P32" s="3">
        <f t="shared" si="24"/>
        <v>627.58000000000004</v>
      </c>
      <c r="Q32" s="3">
        <f t="shared" si="24"/>
        <v>179.8</v>
      </c>
    </row>
    <row r="33" spans="1:17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2.27</v>
      </c>
      <c r="E33" s="3">
        <f>IFERROR(INDEX(E51:E500,MATCH($A$33,$C$51:$C$500,0)),"")</f>
        <v>3.53</v>
      </c>
      <c r="H33" s="3">
        <f>IFERROR(INDEX(D33:G33,COUNT(D33:G33)),"")</f>
        <v>3.53</v>
      </c>
      <c r="I33" s="3">
        <f t="shared" ref="I33:Q33" si="25">IFERROR(INDEX(I51:I500,MATCH($C$33,$C$51:$C$500,0)),"")</f>
        <v>3.72</v>
      </c>
      <c r="J33" s="3">
        <f t="shared" si="25"/>
        <v>5.63</v>
      </c>
      <c r="K33" s="3">
        <f t="shared" si="25"/>
        <v>5.79</v>
      </c>
      <c r="L33" s="3">
        <f t="shared" si="25"/>
        <v>6.74</v>
      </c>
      <c r="M33" s="3">
        <f t="shared" si="25"/>
        <v>4.87</v>
      </c>
      <c r="N33" s="3">
        <f t="shared" si="25"/>
        <v>4.12</v>
      </c>
      <c r="O33" s="3">
        <f t="shared" si="25"/>
        <v>4.96</v>
      </c>
      <c r="P33" s="3">
        <f t="shared" si="25"/>
        <v>4.08</v>
      </c>
      <c r="Q33" s="3">
        <f t="shared" si="25"/>
        <v>0</v>
      </c>
    </row>
    <row r="34" spans="1:17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136.29</v>
      </c>
      <c r="E34" s="3">
        <f>IFERROR(INDEX(E51:E500,MATCH($A$34,$C$51:$C$500,0)),"")</f>
        <v>199.54</v>
      </c>
      <c r="H34" s="3">
        <f>IFERROR(INDEX(D34:G34,COUNT(D34:G34)),"")</f>
        <v>199.54</v>
      </c>
      <c r="I34" s="3">
        <f t="shared" ref="I34:Q34" si="26">IFERROR(INDEX(I51:I500,MATCH($C$34,$C$51:$C$500,0)),"")</f>
        <v>49.19</v>
      </c>
      <c r="J34" s="3">
        <f t="shared" si="26"/>
        <v>46.73</v>
      </c>
      <c r="K34" s="3">
        <f t="shared" si="26"/>
        <v>51.22</v>
      </c>
      <c r="L34" s="3">
        <f t="shared" si="26"/>
        <v>77.66</v>
      </c>
      <c r="M34" s="3">
        <f t="shared" si="26"/>
        <v>15.88</v>
      </c>
      <c r="N34" s="3">
        <f t="shared" si="26"/>
        <v>22.21</v>
      </c>
      <c r="O34" s="3">
        <f t="shared" si="26"/>
        <v>41.68</v>
      </c>
      <c r="P34" s="3">
        <f t="shared" si="26"/>
        <v>61.2</v>
      </c>
      <c r="Q34" s="3">
        <f t="shared" si="26"/>
        <v>0</v>
      </c>
    </row>
    <row r="35" spans="1:17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6.86</v>
      </c>
      <c r="E35" s="3">
        <f>IFERROR(INDEX(E51:E500,MATCH($A$35,$C$51:$C$500,0)),"")</f>
        <v>11.33</v>
      </c>
      <c r="H35" s="3">
        <f>IFERROR(INDEX(D35:G35,COUNT(D35:G35)),"")</f>
        <v>11.33</v>
      </c>
      <c r="I35" s="3">
        <f t="shared" ref="I35:Q35" si="27">IFERROR(INDEX(I51:I500,MATCH($C$35,$C$51:$C$500,0)),"")</f>
        <v>2.96</v>
      </c>
      <c r="J35" s="3">
        <f t="shared" si="27"/>
        <v>3.73</v>
      </c>
      <c r="K35" s="3">
        <f t="shared" si="27"/>
        <v>3.87</v>
      </c>
      <c r="L35" s="3">
        <f t="shared" si="27"/>
        <v>4.7300000000000004</v>
      </c>
      <c r="M35" s="3">
        <f t="shared" si="27"/>
        <v>2.74</v>
      </c>
      <c r="N35" s="3">
        <f t="shared" si="27"/>
        <v>2.38</v>
      </c>
      <c r="O35" s="3">
        <f t="shared" si="27"/>
        <v>2.93</v>
      </c>
      <c r="P35" s="3">
        <f t="shared" si="27"/>
        <v>2.4900000000000002</v>
      </c>
      <c r="Q35" s="3">
        <f t="shared" si="27"/>
        <v>0</v>
      </c>
    </row>
    <row r="36" spans="1:17" ht="15.5" x14ac:dyDescent="0.35">
      <c r="B36" t="s">
        <v>70</v>
      </c>
      <c r="C36" t="s">
        <v>71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Q36" si="28">IFERROR(INDEX(H51:H500,MATCH($C$36,$C$51:$C$500,0)),"")</f>
        <v>0.53689999999999993</v>
      </c>
      <c r="I36" s="4">
        <f t="shared" si="28"/>
        <v>0.4829</v>
      </c>
      <c r="J36" s="4">
        <f t="shared" si="28"/>
        <v>0.30099999999999999</v>
      </c>
      <c r="K36" s="4">
        <f t="shared" si="28"/>
        <v>0.29859999999999998</v>
      </c>
      <c r="L36" s="4">
        <f t="shared" si="28"/>
        <v>0.36020000000000002</v>
      </c>
      <c r="M36" s="4">
        <f t="shared" si="28"/>
        <v>9.1899999999999996E-2</v>
      </c>
      <c r="N36" s="4">
        <f t="shared" si="28"/>
        <v>0.16239999999999999</v>
      </c>
      <c r="O36" s="4">
        <f t="shared" si="28"/>
        <v>0.1444</v>
      </c>
      <c r="P36" s="4">
        <f t="shared" si="28"/>
        <v>0.27179999999999999</v>
      </c>
      <c r="Q36" s="4">
        <f t="shared" si="28"/>
        <v>0</v>
      </c>
    </row>
    <row r="37" spans="1:17" ht="15.5" x14ac:dyDescent="0.35">
      <c r="B37" t="s">
        <v>72</v>
      </c>
      <c r="C37" t="s">
        <v>73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Q37" si="29">IFERROR(INDEX(H51:H500,MATCH($C$37,$C$51:$C$500,0)),"")</f>
        <v>13.5</v>
      </c>
      <c r="I37" s="3">
        <f t="shared" si="29"/>
        <v>13.5</v>
      </c>
      <c r="J37" s="3">
        <f t="shared" si="29"/>
        <v>10.5</v>
      </c>
      <c r="K37" s="3">
        <f t="shared" si="29"/>
        <v>8.5</v>
      </c>
      <c r="L37" s="3">
        <f t="shared" si="29"/>
        <v>7</v>
      </c>
      <c r="M37" s="3">
        <f t="shared" si="29"/>
        <v>6</v>
      </c>
      <c r="N37" s="3">
        <f t="shared" si="29"/>
        <v>5</v>
      </c>
      <c r="O37" s="3">
        <f t="shared" si="29"/>
        <v>2.4</v>
      </c>
      <c r="P37" s="3">
        <f t="shared" si="29"/>
        <v>2.2000000000000002</v>
      </c>
      <c r="Q37" s="3">
        <f t="shared" si="29"/>
        <v>0</v>
      </c>
    </row>
    <row r="50" spans="2:17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</row>
    <row r="51" spans="2:17" ht="15.5" x14ac:dyDescent="0.35">
      <c r="B51" t="s">
        <v>79</v>
      </c>
      <c r="C51" t="s">
        <v>6</v>
      </c>
      <c r="D51" s="5">
        <v>1826203000000</v>
      </c>
      <c r="E51" s="5">
        <v>1783206000000</v>
      </c>
      <c r="F51" s="5">
        <v>1845570000000</v>
      </c>
      <c r="G51" s="5">
        <v>1899407000000</v>
      </c>
      <c r="I51" s="5">
        <v>7133538000000</v>
      </c>
      <c r="J51" s="5">
        <v>6717179000000</v>
      </c>
      <c r="K51" s="5">
        <v>5784086000000</v>
      </c>
      <c r="L51" s="5">
        <v>4901810000000</v>
      </c>
      <c r="M51" s="5">
        <v>5820123000000</v>
      </c>
      <c r="N51" s="5">
        <v>4416042000000</v>
      </c>
      <c r="O51" s="5">
        <v>3630940000000</v>
      </c>
      <c r="P51" s="5">
        <v>3058091000000</v>
      </c>
      <c r="Q51" s="5">
        <v>2678197000000</v>
      </c>
    </row>
    <row r="52" spans="2:17" ht="15.5" x14ac:dyDescent="0.35">
      <c r="C52" t="s">
        <v>80</v>
      </c>
      <c r="D52" s="5">
        <v>-1209406000000</v>
      </c>
      <c r="E52" s="5">
        <v>-1163841000000</v>
      </c>
      <c r="F52" s="5">
        <v>-1203087000000</v>
      </c>
      <c r="G52" s="5">
        <v>-1319307000000</v>
      </c>
      <c r="I52" s="5">
        <v>-4719187000000</v>
      </c>
      <c r="J52" s="5">
        <v>-4281079000000</v>
      </c>
      <c r="K52" s="5">
        <v>-3709051000000</v>
      </c>
      <c r="L52" s="5">
        <v>-3193422000000</v>
      </c>
      <c r="M52" s="5">
        <v>-2924631000000</v>
      </c>
      <c r="N52" s="5">
        <v>-2281499000000</v>
      </c>
      <c r="O52" s="5">
        <v>-2004685000000</v>
      </c>
      <c r="P52" s="5">
        <v>-1704483000000</v>
      </c>
      <c r="Q52" s="5">
        <v>-1509335000000</v>
      </c>
    </row>
    <row r="53" spans="2:17" ht="15.5" x14ac:dyDescent="0.35">
      <c r="C53" t="s">
        <v>81</v>
      </c>
      <c r="D53" s="5">
        <v>616797000000</v>
      </c>
      <c r="E53" s="5">
        <v>619365000000</v>
      </c>
      <c r="F53" s="5">
        <v>642483000000</v>
      </c>
      <c r="G53" s="5">
        <v>580100000000</v>
      </c>
      <c r="I53" s="5">
        <v>2414351000000</v>
      </c>
      <c r="J53" s="5">
        <v>2436100000000</v>
      </c>
      <c r="K53" s="5">
        <v>2075035000000</v>
      </c>
      <c r="L53" s="5">
        <v>1708388000000</v>
      </c>
      <c r="M53" s="5">
        <v>2895492000000</v>
      </c>
      <c r="N53" s="5">
        <v>2134543000000</v>
      </c>
      <c r="O53" s="5">
        <v>1626255000000</v>
      </c>
      <c r="P53" s="5">
        <v>1353608000000</v>
      </c>
      <c r="Q53" s="5">
        <v>1168862000000</v>
      </c>
    </row>
    <row r="54" spans="2:17" ht="15.5" x14ac:dyDescent="0.35">
      <c r="C54" t="s">
        <v>82</v>
      </c>
      <c r="D54" s="5">
        <v>-399133000000</v>
      </c>
      <c r="E54" s="5">
        <v>-395764000000</v>
      </c>
      <c r="F54" s="5">
        <v>-426546000000</v>
      </c>
      <c r="G54" s="5">
        <v>-302915000000</v>
      </c>
      <c r="I54" s="5">
        <v>-1447310000000</v>
      </c>
      <c r="J54" s="5">
        <v>-1377881000000</v>
      </c>
      <c r="K54" s="5">
        <v>-1257060000000</v>
      </c>
      <c r="L54" s="5">
        <v>-1121015000000</v>
      </c>
      <c r="M54" s="5">
        <v>-1117326000000</v>
      </c>
      <c r="N54" s="5">
        <v>-1092607000000</v>
      </c>
      <c r="O54" s="5">
        <v>-1042922000000</v>
      </c>
      <c r="P54" s="5">
        <v>-967634000000</v>
      </c>
      <c r="Q54" s="5">
        <v>-783298000000</v>
      </c>
    </row>
    <row r="55" spans="2:17" ht="15.5" x14ac:dyDescent="0.35">
      <c r="C55" t="s">
        <v>724</v>
      </c>
      <c r="D55" s="5">
        <v>-400554000000</v>
      </c>
      <c r="E55" s="5">
        <v>-403558000000</v>
      </c>
      <c r="F55" s="5">
        <v>-432490000000</v>
      </c>
      <c r="G55" s="5">
        <v>-312460000000</v>
      </c>
      <c r="I55" s="5">
        <v>-1472995000000</v>
      </c>
      <c r="J55" s="5">
        <v>-1399367000000</v>
      </c>
      <c r="K55" s="5">
        <v>-1294336000000</v>
      </c>
      <c r="L55" s="5">
        <v>-1192032000000</v>
      </c>
      <c r="M55" s="5">
        <v>-1257959000000</v>
      </c>
      <c r="N55" s="5">
        <v>-1164346000000</v>
      </c>
      <c r="O55" s="5">
        <v>-1074068000000</v>
      </c>
      <c r="P55" s="5">
        <v>-1003588000000</v>
      </c>
      <c r="Q55" s="5">
        <v>-791193000000</v>
      </c>
    </row>
    <row r="56" spans="2:17" ht="15.5" x14ac:dyDescent="0.35">
      <c r="C56" t="s">
        <v>85</v>
      </c>
      <c r="D56" s="5">
        <v>1421000000</v>
      </c>
      <c r="E56" s="5">
        <v>7794000000</v>
      </c>
      <c r="F56" s="5">
        <v>5944000000</v>
      </c>
      <c r="G56" s="5">
        <v>9545000000</v>
      </c>
      <c r="I56" s="5">
        <v>25685000000</v>
      </c>
      <c r="J56" s="5">
        <v>21486000000</v>
      </c>
      <c r="K56" s="5">
        <v>37276000000</v>
      </c>
      <c r="L56" s="5">
        <v>71017000000</v>
      </c>
      <c r="M56" s="5">
        <v>140633000000</v>
      </c>
      <c r="N56" s="5">
        <v>71739000000</v>
      </c>
      <c r="O56" s="5">
        <v>31146000000</v>
      </c>
      <c r="P56" s="5">
        <v>35954000000</v>
      </c>
      <c r="Q56" s="5">
        <v>7895000000</v>
      </c>
    </row>
    <row r="57" spans="2:17" ht="15.5" x14ac:dyDescent="0.35">
      <c r="C57" t="s">
        <v>86</v>
      </c>
      <c r="D57" s="5">
        <v>217664000000</v>
      </c>
      <c r="E57" s="5">
        <v>223601000000</v>
      </c>
      <c r="F57" s="5">
        <v>215937000000</v>
      </c>
      <c r="G57" s="5">
        <v>277185000000</v>
      </c>
      <c r="I57" s="5">
        <v>967041000000</v>
      </c>
      <c r="J57" s="5">
        <v>1058219000000</v>
      </c>
      <c r="K57" s="5">
        <v>817975000000</v>
      </c>
      <c r="L57" s="5">
        <v>587373000000</v>
      </c>
      <c r="M57" s="5">
        <v>1778166000000</v>
      </c>
      <c r="N57" s="5">
        <v>1041936000000</v>
      </c>
      <c r="O57" s="5">
        <v>583333000000</v>
      </c>
      <c r="P57" s="5">
        <v>385974000000</v>
      </c>
      <c r="Q57" s="5">
        <v>385564000000</v>
      </c>
    </row>
    <row r="58" spans="2:17" ht="15.5" x14ac:dyDescent="0.35">
      <c r="C58" t="s">
        <v>87</v>
      </c>
      <c r="D58" s="5">
        <v>-56733000000</v>
      </c>
      <c r="E58" s="5">
        <v>-52696000000</v>
      </c>
      <c r="F58" s="5">
        <v>-51737000000</v>
      </c>
      <c r="G58" s="5">
        <v>-53017000000</v>
      </c>
      <c r="I58" s="5">
        <v>-212159000000</v>
      </c>
      <c r="J58" s="5">
        <v>-151070000000</v>
      </c>
      <c r="K58" s="5">
        <v>-107582000000</v>
      </c>
      <c r="L58" s="5">
        <v>-107285000000</v>
      </c>
      <c r="M58" s="5">
        <v>-119964000000</v>
      </c>
      <c r="N58" s="5">
        <v>-95926000000</v>
      </c>
      <c r="O58" s="5">
        <v>-77857000000</v>
      </c>
      <c r="P58" s="5">
        <v>-110436000000</v>
      </c>
      <c r="Q58" s="5">
        <v>-106557000000</v>
      </c>
    </row>
    <row r="59" spans="2:17" ht="15.5" x14ac:dyDescent="0.35">
      <c r="C59" t="s">
        <v>27</v>
      </c>
      <c r="D59" s="5">
        <v>-60073000000</v>
      </c>
      <c r="E59" s="5">
        <v>-55923000000</v>
      </c>
      <c r="F59" s="5">
        <v>-57820000000</v>
      </c>
      <c r="G59" s="5">
        <v>-56705000000</v>
      </c>
      <c r="I59" s="5">
        <v>-238440000000</v>
      </c>
      <c r="J59" s="5">
        <v>-179099000000</v>
      </c>
      <c r="K59" s="5">
        <v>-139560000000</v>
      </c>
      <c r="L59" s="5">
        <v>-139833000000</v>
      </c>
      <c r="M59" s="5">
        <v>-143196000000</v>
      </c>
      <c r="N59" s="5">
        <v>-128807000000</v>
      </c>
      <c r="O59" s="5">
        <v>-108877000000</v>
      </c>
      <c r="P59" s="5">
        <v>-130687000000</v>
      </c>
      <c r="Q59" s="5">
        <v>-115330000000</v>
      </c>
    </row>
    <row r="60" spans="2:17" ht="15.5" x14ac:dyDescent="0.35">
      <c r="C60" t="s">
        <v>89</v>
      </c>
      <c r="D60" s="5">
        <v>3340000000</v>
      </c>
      <c r="E60" s="5">
        <v>3227000000</v>
      </c>
      <c r="F60" s="5">
        <v>6083000000</v>
      </c>
      <c r="G60" s="5">
        <v>3688000000</v>
      </c>
      <c r="I60" s="5">
        <v>26281000000</v>
      </c>
      <c r="J60" s="5">
        <v>28029000000</v>
      </c>
      <c r="K60" s="5">
        <v>31978000000</v>
      </c>
      <c r="L60" s="5">
        <v>32548000000</v>
      </c>
      <c r="M60" s="5">
        <v>23232000000</v>
      </c>
      <c r="N60" s="5">
        <v>32881000000</v>
      </c>
      <c r="O60" s="5">
        <v>31020000000</v>
      </c>
      <c r="P60" s="5">
        <v>20251000000</v>
      </c>
      <c r="Q60" s="5">
        <v>8773000000</v>
      </c>
    </row>
    <row r="61" spans="2:17" ht="15.5" x14ac:dyDescent="0.35">
      <c r="C61" t="s">
        <v>94</v>
      </c>
      <c r="D61" s="5">
        <v>-56733000000</v>
      </c>
      <c r="E61" s="5">
        <v>-52696000000</v>
      </c>
      <c r="F61" s="5">
        <v>-51737000000</v>
      </c>
      <c r="G61" s="5">
        <v>-53017000000</v>
      </c>
      <c r="I61" s="5">
        <v>-212159000000</v>
      </c>
      <c r="J61" s="5">
        <v>-151070000000</v>
      </c>
      <c r="K61" s="5">
        <v>-107582000000</v>
      </c>
      <c r="L61" s="5">
        <v>-107285000000</v>
      </c>
      <c r="M61" s="5">
        <v>-119964000000</v>
      </c>
      <c r="N61" s="5">
        <v>-95926000000</v>
      </c>
      <c r="O61" s="5">
        <v>-77857000000</v>
      </c>
      <c r="P61" s="5">
        <v>-110436000000</v>
      </c>
      <c r="Q61" s="5">
        <v>-106557000000</v>
      </c>
    </row>
    <row r="62" spans="2:17" ht="15.5" x14ac:dyDescent="0.35">
      <c r="C62" t="s">
        <v>29</v>
      </c>
      <c r="D62" s="5">
        <v>160931000000</v>
      </c>
      <c r="E62" s="5">
        <v>170905000000</v>
      </c>
      <c r="F62" s="5">
        <v>164200000000</v>
      </c>
      <c r="G62" s="5">
        <v>224168000000</v>
      </c>
      <c r="I62" s="5">
        <v>754882000000</v>
      </c>
      <c r="J62" s="5">
        <v>907149000000</v>
      </c>
      <c r="K62" s="5">
        <v>710393000000</v>
      </c>
      <c r="L62" s="5">
        <v>480088000000</v>
      </c>
      <c r="M62" s="5">
        <v>1658202000000</v>
      </c>
      <c r="N62" s="5">
        <v>946010000000</v>
      </c>
      <c r="O62" s="5">
        <v>505476000000</v>
      </c>
      <c r="P62" s="5">
        <v>275538000000</v>
      </c>
      <c r="Q62" s="5">
        <v>279007000000</v>
      </c>
    </row>
    <row r="63" spans="2:17" ht="15.5" x14ac:dyDescent="0.35">
      <c r="C63" t="s">
        <v>28</v>
      </c>
      <c r="D63" s="5">
        <v>-44185000000</v>
      </c>
      <c r="E63" s="5">
        <v>-38625000000</v>
      </c>
      <c r="F63" s="5">
        <v>-66302000000</v>
      </c>
      <c r="G63" s="5">
        <v>-57410000000</v>
      </c>
      <c r="I63" s="5">
        <v>-205918000000</v>
      </c>
      <c r="J63" s="5">
        <v>-218020000000</v>
      </c>
      <c r="K63" s="5">
        <v>-151109000000</v>
      </c>
      <c r="L63" s="5">
        <v>-101315000000</v>
      </c>
      <c r="M63" s="5">
        <v>-358428000000</v>
      </c>
      <c r="N63" s="5">
        <v>-300372000000</v>
      </c>
      <c r="O63" s="5">
        <v>-161556000000</v>
      </c>
      <c r="P63" s="5">
        <v>-84514000000</v>
      </c>
      <c r="Q63" s="5">
        <v>-105372000000</v>
      </c>
    </row>
    <row r="64" spans="2:17" ht="15.5" x14ac:dyDescent="0.35">
      <c r="C64" t="s">
        <v>321</v>
      </c>
      <c r="D64" s="5">
        <v>-55648000000</v>
      </c>
      <c r="E64" s="5">
        <v>-50735000000</v>
      </c>
      <c r="F64" s="5">
        <v>-75387000000</v>
      </c>
      <c r="G64" s="5">
        <v>-67180000000</v>
      </c>
      <c r="I64" s="5">
        <v>-250234000000</v>
      </c>
      <c r="J64" s="5">
        <v>-241399000000</v>
      </c>
      <c r="K64" s="5">
        <v>-163470000000</v>
      </c>
      <c r="L64" s="5">
        <v>-132914000000</v>
      </c>
      <c r="M64" s="5">
        <v>-346837000000</v>
      </c>
      <c r="N64" s="5">
        <v>-292263000000</v>
      </c>
      <c r="O64" s="5">
        <v>-172963000000</v>
      </c>
      <c r="P64" s="5">
        <v>-96174000000</v>
      </c>
      <c r="Q64" s="5">
        <v>-108595000000</v>
      </c>
    </row>
    <row r="65" spans="2:17" ht="15.5" x14ac:dyDescent="0.35">
      <c r="C65" t="s">
        <v>322</v>
      </c>
      <c r="D65" s="5">
        <v>11463000000</v>
      </c>
      <c r="E65" s="5">
        <v>12110000000</v>
      </c>
      <c r="F65" s="5">
        <v>9085000000</v>
      </c>
      <c r="G65" s="5">
        <v>9770000000</v>
      </c>
      <c r="I65" s="5">
        <v>44316000000</v>
      </c>
      <c r="J65" s="5">
        <v>23379000000</v>
      </c>
      <c r="K65" s="5">
        <v>12361000000</v>
      </c>
      <c r="L65" s="5">
        <v>31599000000</v>
      </c>
      <c r="M65" s="5">
        <v>-11591000000</v>
      </c>
      <c r="N65" s="5">
        <v>-8109000000</v>
      </c>
      <c r="O65" s="5">
        <v>11407000000</v>
      </c>
      <c r="P65" s="5">
        <v>11660000000</v>
      </c>
      <c r="Q65" s="5">
        <v>3223000000</v>
      </c>
    </row>
    <row r="66" spans="2:17" ht="15.5" x14ac:dyDescent="0.35">
      <c r="C66" t="s">
        <v>323</v>
      </c>
      <c r="D66" s="5">
        <v>-44185000000</v>
      </c>
      <c r="E66" s="5">
        <v>-38625000000</v>
      </c>
      <c r="F66" s="5">
        <v>-66302000000</v>
      </c>
      <c r="G66" s="5">
        <v>-57410000000</v>
      </c>
      <c r="I66" s="5">
        <v>-205918000000</v>
      </c>
      <c r="J66" s="5">
        <v>-218020000000</v>
      </c>
      <c r="K66" s="5">
        <v>-151109000000</v>
      </c>
      <c r="L66" s="5">
        <v>-101315000000</v>
      </c>
      <c r="M66" s="5">
        <v>-358428000000</v>
      </c>
      <c r="N66" s="5">
        <v>-300372000000</v>
      </c>
      <c r="O66" s="5">
        <v>-161556000000</v>
      </c>
      <c r="P66" s="5">
        <v>-84514000000</v>
      </c>
      <c r="Q66" s="5">
        <v>-105372000000</v>
      </c>
    </row>
    <row r="67" spans="2:17" ht="15.5" x14ac:dyDescent="0.35">
      <c r="C67" t="s">
        <v>95</v>
      </c>
      <c r="D67" s="5">
        <v>116746000000</v>
      </c>
      <c r="E67" s="5">
        <v>132280000000</v>
      </c>
      <c r="F67" s="5">
        <v>97898000000</v>
      </c>
      <c r="G67" s="5">
        <v>166758000000</v>
      </c>
      <c r="I67" s="5">
        <v>548964000000</v>
      </c>
      <c r="J67" s="5">
        <v>689129000000</v>
      </c>
      <c r="K67" s="5">
        <v>559284000000</v>
      </c>
      <c r="L67" s="5">
        <v>378773000000</v>
      </c>
      <c r="M67" s="5">
        <v>1299774000000</v>
      </c>
      <c r="N67" s="5">
        <v>645638000000</v>
      </c>
      <c r="O67" s="5">
        <v>343920000000</v>
      </c>
      <c r="P67" s="5">
        <v>191024000000</v>
      </c>
      <c r="Q67" s="5">
        <v>173635000000</v>
      </c>
    </row>
    <row r="68" spans="2:17" ht="15.5" x14ac:dyDescent="0.35">
      <c r="C68" t="s">
        <v>461</v>
      </c>
      <c r="Q68" s="5">
        <v>25195000000</v>
      </c>
    </row>
    <row r="69" spans="2:17" ht="15.5" x14ac:dyDescent="0.35">
      <c r="C69" t="s">
        <v>97</v>
      </c>
      <c r="D69" s="5">
        <v>116746000000</v>
      </c>
      <c r="E69" s="5">
        <v>132280000000</v>
      </c>
      <c r="F69" s="5">
        <v>97898000000</v>
      </c>
      <c r="G69" s="5">
        <v>166758000000</v>
      </c>
      <c r="I69" s="5">
        <v>548964000000</v>
      </c>
      <c r="J69" s="5">
        <v>689129000000</v>
      </c>
      <c r="K69" s="5">
        <v>559284000000</v>
      </c>
      <c r="L69" s="5">
        <v>378773000000</v>
      </c>
      <c r="M69" s="5">
        <v>1299774000000</v>
      </c>
      <c r="N69" s="5">
        <v>645638000000</v>
      </c>
      <c r="O69" s="5">
        <v>343920000000</v>
      </c>
      <c r="P69" s="5">
        <v>191024000000</v>
      </c>
      <c r="Q69" s="5">
        <v>198830000000</v>
      </c>
    </row>
    <row r="70" spans="2:17" ht="15.5" x14ac:dyDescent="0.35">
      <c r="C70" t="s">
        <v>98</v>
      </c>
      <c r="D70" s="5">
        <v>123000000</v>
      </c>
      <c r="E70" s="5">
        <v>504000000</v>
      </c>
      <c r="F70" s="5">
        <v>-7383000000</v>
      </c>
      <c r="G70" s="5">
        <v>2832000000</v>
      </c>
      <c r="I70" s="5">
        <v>1260000000</v>
      </c>
      <c r="J70" s="5">
        <v>13886000000</v>
      </c>
      <c r="K70" s="5">
        <v>8995000000</v>
      </c>
      <c r="L70" s="5">
        <v>11525000000</v>
      </c>
      <c r="M70" s="5">
        <v>17288000000</v>
      </c>
      <c r="N70" s="5">
        <v>-21608000000</v>
      </c>
      <c r="O70" s="5">
        <v>-12448000000</v>
      </c>
      <c r="P70" s="5">
        <v>-27763000000</v>
      </c>
      <c r="Q70" s="5">
        <v>-24835000000</v>
      </c>
    </row>
    <row r="71" spans="2:17" ht="15.5" x14ac:dyDescent="0.35">
      <c r="C71" t="s">
        <v>99</v>
      </c>
      <c r="D71" s="5">
        <v>116869000000</v>
      </c>
      <c r="E71" s="5">
        <v>132784000000</v>
      </c>
      <c r="F71" s="5">
        <v>90515000000</v>
      </c>
      <c r="G71" s="5">
        <v>169590000000</v>
      </c>
      <c r="I71" s="5">
        <v>550224000000</v>
      </c>
      <c r="J71" s="5">
        <v>703015000000</v>
      </c>
      <c r="K71" s="5">
        <v>568279000000</v>
      </c>
      <c r="L71" s="5">
        <v>390298000000</v>
      </c>
      <c r="M71" s="5">
        <v>1317062000000</v>
      </c>
      <c r="N71" s="5">
        <v>624030000000</v>
      </c>
      <c r="O71" s="5">
        <v>331472000000</v>
      </c>
      <c r="P71" s="5">
        <v>163261000000</v>
      </c>
      <c r="Q71" s="5">
        <v>173995000000</v>
      </c>
    </row>
    <row r="72" spans="2:17" ht="15.5" x14ac:dyDescent="0.35">
      <c r="C72" t="s">
        <v>100</v>
      </c>
      <c r="D72" s="5">
        <v>116746000000</v>
      </c>
      <c r="E72" s="5">
        <v>132280000000</v>
      </c>
      <c r="F72" s="5">
        <v>97898000000</v>
      </c>
      <c r="G72" s="5">
        <v>166758000000</v>
      </c>
      <c r="I72" s="5">
        <v>548964000000</v>
      </c>
      <c r="J72" s="5">
        <v>689129000000</v>
      </c>
      <c r="K72" s="5">
        <v>559284000000</v>
      </c>
      <c r="L72" s="5">
        <v>378773000000</v>
      </c>
      <c r="M72" s="5">
        <v>1299774000000</v>
      </c>
      <c r="N72" s="5">
        <v>645638000000</v>
      </c>
      <c r="O72" s="5">
        <v>343920000000</v>
      </c>
      <c r="P72" s="5">
        <v>191024000000</v>
      </c>
      <c r="Q72" s="5">
        <v>198830000000</v>
      </c>
    </row>
    <row r="73" spans="2:17" ht="15.5" x14ac:dyDescent="0.35">
      <c r="C73" t="s">
        <v>8</v>
      </c>
      <c r="D73" s="5">
        <v>91888000000</v>
      </c>
      <c r="E73" s="5">
        <v>101543000000</v>
      </c>
      <c r="F73" s="5">
        <v>67394000000</v>
      </c>
      <c r="G73" s="5">
        <v>133378000000</v>
      </c>
      <c r="I73" s="5">
        <v>430109000000</v>
      </c>
      <c r="J73" s="5">
        <v>547056000000</v>
      </c>
      <c r="K73" s="5">
        <v>444501000000</v>
      </c>
      <c r="L73" s="5">
        <v>308796000000</v>
      </c>
      <c r="M73" s="5">
        <v>1017694000000</v>
      </c>
      <c r="N73" s="5">
        <v>455693000000</v>
      </c>
      <c r="O73" s="5">
        <v>245642000000</v>
      </c>
      <c r="P73" s="5">
        <v>100530000000</v>
      </c>
      <c r="Q73" s="5">
        <v>79201000000</v>
      </c>
    </row>
    <row r="74" spans="2:17" ht="15.5" x14ac:dyDescent="0.35">
      <c r="C74" t="s">
        <v>101</v>
      </c>
      <c r="D74" s="5">
        <v>24981000000</v>
      </c>
      <c r="E74" s="5">
        <v>31241000000</v>
      </c>
      <c r="F74" s="5">
        <v>23121000000</v>
      </c>
      <c r="G74" s="5">
        <v>36212000000</v>
      </c>
      <c r="I74" s="5">
        <v>120115000000</v>
      </c>
      <c r="J74" s="5">
        <v>155959000000</v>
      </c>
      <c r="K74" s="5">
        <v>123778000000</v>
      </c>
      <c r="L74" s="5">
        <v>81502000000</v>
      </c>
      <c r="M74" s="5">
        <v>299368000000</v>
      </c>
      <c r="N74" s="5">
        <v>168337000000</v>
      </c>
      <c r="O74" s="5">
        <v>85830000000</v>
      </c>
      <c r="P74" s="5">
        <v>62731000000</v>
      </c>
      <c r="Q74" s="5">
        <v>94794000000</v>
      </c>
    </row>
    <row r="75" spans="2:17" ht="15.5" x14ac:dyDescent="0.35">
      <c r="C75" t="s">
        <v>102</v>
      </c>
      <c r="D75" s="5">
        <v>116746000000</v>
      </c>
      <c r="E75" s="5">
        <v>132280000000</v>
      </c>
      <c r="F75" s="5">
        <v>97898000000</v>
      </c>
      <c r="G75" s="5">
        <v>166758000000</v>
      </c>
      <c r="I75" s="5">
        <v>548964000000</v>
      </c>
      <c r="J75" s="5">
        <v>689129000000</v>
      </c>
      <c r="K75" s="5">
        <v>559284000000</v>
      </c>
      <c r="L75" s="5">
        <v>378773000000</v>
      </c>
      <c r="M75" s="5">
        <v>1299774000000</v>
      </c>
      <c r="N75" s="5">
        <v>645638000000</v>
      </c>
      <c r="O75" s="5">
        <v>343920000000</v>
      </c>
      <c r="P75" s="5">
        <v>191024000000</v>
      </c>
      <c r="Q75" s="5">
        <v>198830000000</v>
      </c>
    </row>
    <row r="76" spans="2:17" ht="15.5" x14ac:dyDescent="0.35">
      <c r="C76" t="s">
        <v>103</v>
      </c>
      <c r="D76" s="5">
        <v>116869000000</v>
      </c>
      <c r="E76" s="5">
        <v>132784000000</v>
      </c>
      <c r="F76" s="5">
        <v>90515000000</v>
      </c>
      <c r="G76" s="5">
        <v>169590000000</v>
      </c>
      <c r="I76" s="5">
        <v>550224000000</v>
      </c>
      <c r="J76" s="5">
        <v>703015000000</v>
      </c>
      <c r="K76" s="5">
        <v>568279000000</v>
      </c>
      <c r="L76" s="5">
        <v>390298000000</v>
      </c>
      <c r="M76" s="5">
        <v>1317062000000</v>
      </c>
      <c r="N76" s="5">
        <v>624030000000</v>
      </c>
      <c r="O76" s="5">
        <v>331472000000</v>
      </c>
      <c r="P76" s="5">
        <v>163261000000</v>
      </c>
      <c r="Q76" s="5">
        <v>173995000000</v>
      </c>
    </row>
    <row r="77" spans="2:17" ht="15.5" x14ac:dyDescent="0.35">
      <c r="C77" t="s">
        <v>104</v>
      </c>
      <c r="D77" s="5">
        <v>116869000000</v>
      </c>
      <c r="E77" s="5">
        <v>132784000000</v>
      </c>
      <c r="F77" s="5">
        <v>90515000000</v>
      </c>
      <c r="G77" s="5">
        <v>169590000000</v>
      </c>
      <c r="I77" s="5">
        <v>550224000000</v>
      </c>
      <c r="J77" s="5">
        <v>703015000000</v>
      </c>
      <c r="K77" s="5">
        <v>568279000000</v>
      </c>
      <c r="L77" s="5">
        <v>390298000000</v>
      </c>
      <c r="M77" s="5">
        <v>1317062000000</v>
      </c>
      <c r="N77" s="5">
        <v>624030000000</v>
      </c>
      <c r="O77" s="5">
        <v>331472000000</v>
      </c>
      <c r="P77" s="5">
        <v>163261000000</v>
      </c>
      <c r="Q77" s="5">
        <v>173995000000</v>
      </c>
    </row>
    <row r="79" spans="2:17" ht="15.5" x14ac:dyDescent="0.35">
      <c r="B79" t="s">
        <v>105</v>
      </c>
      <c r="C79" t="s">
        <v>106</v>
      </c>
    </row>
    <row r="80" spans="2:17" ht="15.5" x14ac:dyDescent="0.35">
      <c r="C80" t="s">
        <v>107</v>
      </c>
    </row>
    <row r="81" spans="3:17" ht="15.5" x14ac:dyDescent="0.35">
      <c r="C81" t="s">
        <v>20</v>
      </c>
      <c r="D81" s="5">
        <v>571787000000</v>
      </c>
      <c r="E81" s="5">
        <v>844634000000</v>
      </c>
      <c r="F81" s="5">
        <v>727793000000</v>
      </c>
      <c r="G81" s="5">
        <v>956736000000</v>
      </c>
      <c r="I81" s="5">
        <v>727793000000</v>
      </c>
      <c r="J81" s="5">
        <v>643168000000</v>
      </c>
      <c r="K81" s="5">
        <v>855212000000</v>
      </c>
      <c r="L81" s="5">
        <v>774947000000</v>
      </c>
      <c r="M81" s="5">
        <v>1286518000000</v>
      </c>
      <c r="N81" s="5">
        <v>864577000000</v>
      </c>
      <c r="O81" s="5">
        <v>593255000000</v>
      </c>
      <c r="P81" s="5">
        <v>303801000000</v>
      </c>
      <c r="Q81" s="5">
        <v>322427000000</v>
      </c>
    </row>
    <row r="82" spans="3:17" ht="15.5" x14ac:dyDescent="0.35">
      <c r="C82" t="s">
        <v>109</v>
      </c>
      <c r="D82" s="5">
        <v>1297566000000</v>
      </c>
      <c r="E82" s="5">
        <v>1275092000000</v>
      </c>
      <c r="F82" s="5">
        <v>1313752000000</v>
      </c>
      <c r="G82" s="5">
        <v>1219223000000</v>
      </c>
      <c r="I82" s="5">
        <v>1313752000000</v>
      </c>
      <c r="J82" s="5">
        <v>1163900000000</v>
      </c>
      <c r="K82" s="5">
        <v>856414000000</v>
      </c>
      <c r="L82" s="5">
        <v>798271000000</v>
      </c>
      <c r="M82" s="5">
        <v>970531000000</v>
      </c>
      <c r="N82" s="5">
        <v>1113254000000</v>
      </c>
      <c r="O82" s="5">
        <v>926497000000</v>
      </c>
      <c r="P82" s="5">
        <v>777101000000</v>
      </c>
      <c r="Q82" s="5">
        <v>493624000000</v>
      </c>
    </row>
    <row r="83" spans="3:17" ht="15.5" x14ac:dyDescent="0.35">
      <c r="C83" t="s">
        <v>111</v>
      </c>
      <c r="D83" s="5">
        <v>19336000000</v>
      </c>
      <c r="E83" s="5">
        <v>23445000000</v>
      </c>
      <c r="F83" s="5">
        <v>23391000000</v>
      </c>
      <c r="G83" s="5">
        <v>27800000000</v>
      </c>
      <c r="I83" s="5">
        <v>23391000000</v>
      </c>
      <c r="J83" s="5">
        <v>49614000000</v>
      </c>
      <c r="K83" s="5">
        <v>53440000000</v>
      </c>
      <c r="L83" s="5">
        <v>55369000000</v>
      </c>
      <c r="M83" s="5">
        <v>51004000000</v>
      </c>
      <c r="N83" s="5">
        <v>26032000000</v>
      </c>
      <c r="O83" s="5">
        <v>32787000000</v>
      </c>
      <c r="P83" s="5">
        <v>74515000000</v>
      </c>
      <c r="Q83" s="5">
        <v>237600000000</v>
      </c>
    </row>
    <row r="84" spans="3:17" ht="15.5" x14ac:dyDescent="0.35">
      <c r="C84" t="s">
        <v>110</v>
      </c>
      <c r="D84" s="5">
        <v>487066000000</v>
      </c>
      <c r="E84" s="5">
        <v>492245000000</v>
      </c>
      <c r="F84" s="5">
        <v>539947000000</v>
      </c>
      <c r="G84" s="5">
        <v>534522000000</v>
      </c>
      <c r="I84" s="5">
        <v>539947000000</v>
      </c>
      <c r="J84" s="5">
        <v>565292000000</v>
      </c>
      <c r="K84" s="5">
        <v>514695000000</v>
      </c>
      <c r="L84" s="5">
        <v>477574000000</v>
      </c>
      <c r="M84" s="5">
        <v>493649000000</v>
      </c>
      <c r="N84" s="5">
        <v>404460000000</v>
      </c>
      <c r="O84" s="5">
        <v>327801000000</v>
      </c>
      <c r="P84" s="5">
        <v>335780000000</v>
      </c>
      <c r="Q84" s="5">
        <v>292878000000</v>
      </c>
    </row>
    <row r="85" spans="3:17" ht="15.5" x14ac:dyDescent="0.35">
      <c r="C85" t="s">
        <v>112</v>
      </c>
      <c r="D85" s="5">
        <v>1297566000000</v>
      </c>
      <c r="E85" s="5">
        <v>1275092000000</v>
      </c>
      <c r="F85" s="5">
        <v>1313752000000</v>
      </c>
      <c r="G85" s="5">
        <v>1219223000000</v>
      </c>
      <c r="I85" s="5">
        <v>1313752000000</v>
      </c>
      <c r="J85" s="5">
        <v>1163900000000</v>
      </c>
      <c r="K85" s="5">
        <v>856414000000</v>
      </c>
      <c r="L85" s="5">
        <v>798271000000</v>
      </c>
      <c r="M85" s="5">
        <v>970531000000</v>
      </c>
      <c r="N85" s="5">
        <v>1113254000000</v>
      </c>
      <c r="O85" s="5">
        <v>926497000000</v>
      </c>
      <c r="P85" s="5">
        <v>777101000000</v>
      </c>
      <c r="Q85" s="5">
        <v>493624000000</v>
      </c>
    </row>
    <row r="86" spans="3:17" ht="15.5" x14ac:dyDescent="0.35">
      <c r="C86" t="s">
        <v>113</v>
      </c>
      <c r="D86" s="5">
        <v>63449000000</v>
      </c>
      <c r="E86" s="5">
        <v>58053000000</v>
      </c>
      <c r="F86" s="5">
        <v>58245000000</v>
      </c>
      <c r="G86" s="5">
        <v>61467000000</v>
      </c>
      <c r="I86" s="5">
        <v>58245000000</v>
      </c>
      <c r="J86" s="5">
        <v>52590000000</v>
      </c>
      <c r="K86" s="5">
        <v>77823000000</v>
      </c>
      <c r="L86" s="5">
        <v>64664000000</v>
      </c>
      <c r="M86" s="5">
        <v>69181000000</v>
      </c>
      <c r="N86" s="5">
        <v>61214000000</v>
      </c>
      <c r="O86" s="5">
        <v>82678000000</v>
      </c>
      <c r="P86" s="5">
        <v>84182000000</v>
      </c>
      <c r="Q86" s="5">
        <v>53625000000</v>
      </c>
    </row>
    <row r="87" spans="3:17" ht="15.5" x14ac:dyDescent="0.35">
      <c r="C87" t="s">
        <v>114</v>
      </c>
      <c r="D87" s="5">
        <v>63449000000</v>
      </c>
      <c r="E87" s="5">
        <v>58053000000</v>
      </c>
      <c r="F87" s="5">
        <v>58245000000</v>
      </c>
      <c r="G87" s="5">
        <v>61467000000</v>
      </c>
      <c r="I87" s="5">
        <v>58245000000</v>
      </c>
      <c r="J87" s="5">
        <v>52590000000</v>
      </c>
      <c r="K87" s="5">
        <v>77823000000</v>
      </c>
      <c r="L87" s="5">
        <v>64664000000</v>
      </c>
      <c r="M87" s="5">
        <v>69181000000</v>
      </c>
      <c r="N87" s="5">
        <v>61214000000</v>
      </c>
      <c r="O87" s="5">
        <v>82678000000</v>
      </c>
      <c r="P87" s="5">
        <v>84182000000</v>
      </c>
      <c r="Q87" s="5">
        <v>53625000000</v>
      </c>
    </row>
    <row r="88" spans="3:17" ht="15.5" x14ac:dyDescent="0.35">
      <c r="C88" t="s">
        <v>108</v>
      </c>
      <c r="G88" s="5">
        <v>77000000</v>
      </c>
      <c r="J88" s="5">
        <v>68000000</v>
      </c>
      <c r="K88" s="5">
        <v>431000000</v>
      </c>
      <c r="L88" s="5">
        <v>441000000</v>
      </c>
      <c r="M88" s="5">
        <v>326000000</v>
      </c>
      <c r="N88" s="5">
        <v>121157000000</v>
      </c>
    </row>
    <row r="89" spans="3:17" ht="15.5" x14ac:dyDescent="0.35">
      <c r="C89" t="s">
        <v>115</v>
      </c>
      <c r="D89" s="5">
        <v>130692000000</v>
      </c>
      <c r="E89" s="5">
        <v>151518000000</v>
      </c>
      <c r="F89" s="5">
        <v>168953000000</v>
      </c>
      <c r="G89" s="5">
        <v>126236000000</v>
      </c>
      <c r="I89" s="5">
        <v>168953000000</v>
      </c>
      <c r="J89" s="5">
        <v>138001000000</v>
      </c>
      <c r="K89" s="5">
        <v>117430000000</v>
      </c>
      <c r="L89" s="5">
        <v>100029000000</v>
      </c>
      <c r="M89" s="5">
        <v>94640000000</v>
      </c>
      <c r="N89" s="5">
        <v>81846000000</v>
      </c>
      <c r="O89" s="5">
        <v>51215000000</v>
      </c>
      <c r="P89" s="5">
        <v>55368000000</v>
      </c>
      <c r="Q89" s="5">
        <v>45495000000</v>
      </c>
    </row>
    <row r="90" spans="3:17" ht="15.5" x14ac:dyDescent="0.35">
      <c r="C90" t="s">
        <v>85</v>
      </c>
      <c r="D90" s="5">
        <v>-706251000000</v>
      </c>
      <c r="E90" s="5">
        <v>-617747000000</v>
      </c>
      <c r="F90" s="5">
        <v>-556935000000</v>
      </c>
      <c r="G90" s="5">
        <v>-554262000000</v>
      </c>
      <c r="I90" s="5">
        <v>-556935000000</v>
      </c>
      <c r="J90" s="5">
        <v>-969258000000</v>
      </c>
      <c r="K90" s="5">
        <v>-912152000000</v>
      </c>
      <c r="L90" s="5">
        <v>-890850000000</v>
      </c>
      <c r="M90" s="5">
        <v>-727427000000</v>
      </c>
      <c r="N90" s="5">
        <v>-500306000000</v>
      </c>
      <c r="O90" s="5">
        <v>-465845000000</v>
      </c>
      <c r="P90" s="5">
        <v>-534319000000</v>
      </c>
      <c r="Q90" s="5">
        <v>-488320000000</v>
      </c>
    </row>
    <row r="91" spans="3:17" ht="15.5" x14ac:dyDescent="0.35">
      <c r="C91" t="s">
        <v>116</v>
      </c>
      <c r="D91" s="5">
        <v>2224782000000</v>
      </c>
      <c r="E91" s="5">
        <v>2444745000000</v>
      </c>
      <c r="F91" s="5">
        <v>2366885000000</v>
      </c>
      <c r="G91" s="5">
        <v>2475794000000</v>
      </c>
      <c r="I91" s="5">
        <v>2366885000000</v>
      </c>
      <c r="J91" s="5">
        <v>2048446000000</v>
      </c>
      <c r="K91" s="5">
        <v>1950096000000</v>
      </c>
      <c r="L91" s="5">
        <v>1790662000000</v>
      </c>
      <c r="M91" s="5">
        <v>2465693000000</v>
      </c>
      <c r="N91" s="5">
        <v>2252402000000</v>
      </c>
      <c r="O91" s="5">
        <v>1664488000000</v>
      </c>
      <c r="P91" s="5">
        <v>1228572000000</v>
      </c>
      <c r="Q91" s="5">
        <v>922457000000</v>
      </c>
    </row>
    <row r="92" spans="3:17" ht="15.5" x14ac:dyDescent="0.35">
      <c r="C92" t="s">
        <v>117</v>
      </c>
    </row>
    <row r="93" spans="3:17" ht="15.5" x14ac:dyDescent="0.35">
      <c r="C93" t="s">
        <v>118</v>
      </c>
      <c r="Q93" s="5">
        <v>122494000000</v>
      </c>
    </row>
    <row r="94" spans="3:17" ht="15.5" x14ac:dyDescent="0.35">
      <c r="C94" t="s">
        <v>119</v>
      </c>
      <c r="D94" s="5">
        <v>164462000000</v>
      </c>
      <c r="E94" s="5">
        <v>153033000000</v>
      </c>
      <c r="F94" s="5">
        <v>141065000000</v>
      </c>
      <c r="G94" s="5">
        <v>129785000000</v>
      </c>
      <c r="I94" s="5">
        <v>141065000000</v>
      </c>
      <c r="J94" s="5">
        <v>96990000000</v>
      </c>
      <c r="K94" s="5">
        <v>77525000000</v>
      </c>
      <c r="L94" s="5">
        <v>67701000000</v>
      </c>
      <c r="M94" s="5">
        <v>52422000000</v>
      </c>
      <c r="N94" s="5">
        <v>68889000000</v>
      </c>
      <c r="O94" s="5">
        <v>70904000000</v>
      </c>
      <c r="P94" s="5">
        <v>55418000000</v>
      </c>
      <c r="Q94" s="5">
        <v>38692000000</v>
      </c>
    </row>
    <row r="95" spans="3:17" ht="15.5" x14ac:dyDescent="0.35">
      <c r="C95" t="s">
        <v>121</v>
      </c>
      <c r="D95" s="5">
        <v>8411558000000</v>
      </c>
      <c r="E95" s="5">
        <v>8350007000000</v>
      </c>
      <c r="F95" s="5">
        <v>8256527000000</v>
      </c>
      <c r="G95" s="5">
        <v>8062491000000</v>
      </c>
      <c r="I95" s="5">
        <v>8256527000000</v>
      </c>
      <c r="J95" s="5">
        <v>7548677000000</v>
      </c>
      <c r="K95" s="5">
        <v>5873984000000</v>
      </c>
      <c r="L95" s="5">
        <v>5109549000000</v>
      </c>
      <c r="M95" s="5">
        <v>4537603000000</v>
      </c>
      <c r="N95" s="5">
        <v>3760319000000</v>
      </c>
      <c r="O95" s="5">
        <v>3095543000000</v>
      </c>
      <c r="P95" s="5">
        <v>2656140000000</v>
      </c>
      <c r="Q95" s="5">
        <v>2169885000000</v>
      </c>
    </row>
    <row r="96" spans="3:17" ht="15.5" x14ac:dyDescent="0.35">
      <c r="C96" t="s">
        <v>518</v>
      </c>
      <c r="D96" s="5">
        <v>21790000000</v>
      </c>
      <c r="E96" s="5">
        <v>21790000000</v>
      </c>
      <c r="F96" s="5">
        <v>21790000000</v>
      </c>
      <c r="G96" s="5">
        <v>21790000000</v>
      </c>
      <c r="I96" s="5">
        <v>21790000000</v>
      </c>
      <c r="J96" s="5">
        <v>21790000000</v>
      </c>
    </row>
    <row r="97" spans="3:17" ht="15.5" x14ac:dyDescent="0.35">
      <c r="C97" t="s">
        <v>126</v>
      </c>
      <c r="D97" s="5">
        <v>9767467000000</v>
      </c>
      <c r="E97" s="5">
        <v>9634420000000</v>
      </c>
      <c r="F97" s="5">
        <v>9520175000000</v>
      </c>
      <c r="G97" s="5">
        <v>9329347000000</v>
      </c>
      <c r="I97" s="5">
        <v>9520175000000</v>
      </c>
      <c r="J97" s="5">
        <v>8529234000000</v>
      </c>
      <c r="K97" s="5">
        <v>6852555000000</v>
      </c>
      <c r="L97" s="5">
        <v>5800823000000</v>
      </c>
      <c r="M97" s="5">
        <v>5120466000000</v>
      </c>
      <c r="N97" s="5">
        <v>4102852000000</v>
      </c>
      <c r="O97" s="5">
        <v>3383299000000</v>
      </c>
      <c r="P97" s="5">
        <v>2942635000000</v>
      </c>
      <c r="Q97" s="5">
        <v>2424168000000</v>
      </c>
    </row>
    <row r="98" spans="3:17" ht="15.5" x14ac:dyDescent="0.35">
      <c r="C98" t="s">
        <v>127</v>
      </c>
      <c r="D98" s="5">
        <v>11992249000000</v>
      </c>
      <c r="E98" s="5">
        <v>12079165000000</v>
      </c>
      <c r="F98" s="5">
        <v>11887060000000</v>
      </c>
      <c r="G98" s="5">
        <v>11805141000000</v>
      </c>
      <c r="I98" s="5">
        <v>11887060000000</v>
      </c>
      <c r="J98" s="5">
        <v>10577680000000</v>
      </c>
      <c r="K98" s="5">
        <v>8802651000000</v>
      </c>
      <c r="L98" s="5">
        <v>7591485000000</v>
      </c>
      <c r="M98" s="5">
        <v>7586159000000</v>
      </c>
      <c r="N98" s="5">
        <v>6355254000000</v>
      </c>
      <c r="O98" s="5">
        <v>5047787000000</v>
      </c>
      <c r="P98" s="5">
        <v>4171207000000</v>
      </c>
      <c r="Q98" s="5">
        <v>3346625000000</v>
      </c>
    </row>
    <row r="99" spans="3:17" ht="15.5" x14ac:dyDescent="0.35">
      <c r="C99" t="s">
        <v>128</v>
      </c>
    </row>
    <row r="100" spans="3:17" ht="15.5" x14ac:dyDescent="0.35">
      <c r="C100" t="s">
        <v>129</v>
      </c>
    </row>
    <row r="101" spans="3:17" ht="15.5" x14ac:dyDescent="0.35">
      <c r="C101" t="s">
        <v>130</v>
      </c>
      <c r="D101" s="5">
        <v>1750386000000</v>
      </c>
      <c r="E101" s="5">
        <v>1791953000000</v>
      </c>
      <c r="F101" s="5">
        <v>1939201000000</v>
      </c>
      <c r="G101" s="5">
        <v>1524610000000</v>
      </c>
      <c r="I101" s="5">
        <v>1939201000000</v>
      </c>
      <c r="J101" s="5">
        <v>1819893000000</v>
      </c>
      <c r="K101" s="5">
        <v>1552829000000</v>
      </c>
      <c r="L101" s="5">
        <v>1710040000000</v>
      </c>
      <c r="M101" s="5">
        <v>1617072000000</v>
      </c>
      <c r="N101" s="5">
        <v>1479658000000</v>
      </c>
      <c r="O101" s="5">
        <v>1044330000000</v>
      </c>
      <c r="P101" s="5">
        <v>1040038000000</v>
      </c>
      <c r="Q101" s="5">
        <v>1721955000000</v>
      </c>
    </row>
    <row r="102" spans="3:17" ht="15.5" x14ac:dyDescent="0.35">
      <c r="C102" t="s">
        <v>134</v>
      </c>
      <c r="D102" s="5">
        <v>30000000000</v>
      </c>
      <c r="E102" s="5">
        <v>18000000000</v>
      </c>
      <c r="F102" s="5">
        <v>1500000000</v>
      </c>
      <c r="G102" s="5">
        <v>33862000000</v>
      </c>
      <c r="I102" s="5">
        <v>1500000000</v>
      </c>
      <c r="J102" s="5">
        <v>78967000000</v>
      </c>
      <c r="K102" s="5">
        <v>48223000000</v>
      </c>
      <c r="M102" s="5">
        <v>29448000000</v>
      </c>
      <c r="N102" s="5">
        <v>9050000000</v>
      </c>
      <c r="O102" s="5">
        <v>46497000000</v>
      </c>
      <c r="Q102" s="5">
        <v>584882000000</v>
      </c>
    </row>
    <row r="103" spans="3:17" ht="15.5" x14ac:dyDescent="0.35">
      <c r="C103" t="s">
        <v>131</v>
      </c>
    </row>
    <row r="104" spans="3:17" ht="15.5" x14ac:dyDescent="0.35">
      <c r="C104" t="s">
        <v>132</v>
      </c>
      <c r="D104" s="5">
        <v>405410000000</v>
      </c>
      <c r="E104" s="5">
        <v>425402000000</v>
      </c>
      <c r="F104" s="5">
        <v>464423000000</v>
      </c>
      <c r="G104" s="5">
        <v>417066000000</v>
      </c>
      <c r="I104" s="5">
        <v>464423000000</v>
      </c>
      <c r="J104" s="5">
        <v>432982000000</v>
      </c>
      <c r="K104" s="5">
        <v>355750000000</v>
      </c>
      <c r="L104" s="5">
        <v>281730000000</v>
      </c>
      <c r="M104" s="5">
        <v>324354000000</v>
      </c>
      <c r="N104" s="5">
        <v>295868000000</v>
      </c>
      <c r="O104" s="5">
        <v>207724000000</v>
      </c>
      <c r="P104" s="5">
        <v>203395000000</v>
      </c>
      <c r="Q104" s="5">
        <v>177540000000</v>
      </c>
    </row>
    <row r="105" spans="3:17" ht="15.5" x14ac:dyDescent="0.35">
      <c r="C105" t="s">
        <v>133</v>
      </c>
    </row>
    <row r="106" spans="3:17" ht="15.5" x14ac:dyDescent="0.35">
      <c r="C106" t="s">
        <v>465</v>
      </c>
      <c r="D106" s="5">
        <v>506402000000</v>
      </c>
      <c r="E106" s="5">
        <v>515690000000</v>
      </c>
      <c r="F106" s="5">
        <v>563338000000</v>
      </c>
      <c r="G106" s="5">
        <v>562322000000</v>
      </c>
      <c r="I106" s="5">
        <v>563338000000</v>
      </c>
      <c r="J106" s="5">
        <v>614906000000</v>
      </c>
      <c r="K106" s="5">
        <v>568135000000</v>
      </c>
      <c r="L106" s="5">
        <v>532943000000</v>
      </c>
      <c r="M106" s="5">
        <v>544653000000</v>
      </c>
      <c r="N106" s="5">
        <v>430492000000</v>
      </c>
      <c r="O106" s="5">
        <v>360588000000</v>
      </c>
      <c r="P106" s="5">
        <v>410295000000</v>
      </c>
      <c r="Q106" s="5">
        <v>530478000000</v>
      </c>
    </row>
    <row r="107" spans="3:17" ht="15.5" x14ac:dyDescent="0.35">
      <c r="C107" t="s">
        <v>136</v>
      </c>
      <c r="D107" s="5">
        <v>92065000000</v>
      </c>
      <c r="E107" s="5">
        <v>135621000000</v>
      </c>
      <c r="F107" s="5">
        <v>109875000000</v>
      </c>
      <c r="G107" s="5">
        <v>110985000000</v>
      </c>
      <c r="I107" s="5">
        <v>109875000000</v>
      </c>
      <c r="J107" s="5">
        <v>161422000000</v>
      </c>
      <c r="K107" s="5">
        <v>193851000000</v>
      </c>
      <c r="L107" s="5">
        <v>152225000000</v>
      </c>
      <c r="M107" s="5">
        <v>358918000000</v>
      </c>
      <c r="N107" s="5">
        <v>295551000000</v>
      </c>
      <c r="O107" s="5">
        <v>107873000000</v>
      </c>
      <c r="P107" s="5">
        <v>50317000000</v>
      </c>
      <c r="Q107" s="5">
        <v>70039000000</v>
      </c>
    </row>
    <row r="108" spans="3:17" ht="15.5" x14ac:dyDescent="0.35">
      <c r="C108" t="s">
        <v>137</v>
      </c>
      <c r="D108" s="5">
        <v>39657000000</v>
      </c>
      <c r="E108" s="5">
        <v>42773000000</v>
      </c>
      <c r="F108" s="5">
        <v>46147000000</v>
      </c>
      <c r="G108" s="5">
        <v>38376000000</v>
      </c>
      <c r="I108" s="5">
        <v>46147000000</v>
      </c>
      <c r="J108" s="5">
        <v>38360000000</v>
      </c>
      <c r="K108" s="5">
        <v>42685000000</v>
      </c>
      <c r="L108" s="5">
        <v>43518000000</v>
      </c>
      <c r="M108" s="5">
        <v>49929000000</v>
      </c>
      <c r="N108" s="5">
        <v>56451000000</v>
      </c>
      <c r="O108" s="5">
        <v>46503000000</v>
      </c>
      <c r="P108" s="5">
        <v>31955000000</v>
      </c>
      <c r="Q108" s="5">
        <v>20730000000</v>
      </c>
    </row>
    <row r="109" spans="3:17" ht="15.5" x14ac:dyDescent="0.35">
      <c r="C109" t="s">
        <v>151</v>
      </c>
      <c r="D109" s="5">
        <v>62953000000</v>
      </c>
      <c r="E109" s="5">
        <v>62942000000</v>
      </c>
      <c r="F109" s="5">
        <v>62931000000</v>
      </c>
      <c r="G109" s="5">
        <v>62920000000</v>
      </c>
      <c r="I109" s="5">
        <v>62931000000</v>
      </c>
      <c r="J109" s="5">
        <v>62900000000</v>
      </c>
      <c r="K109" s="5">
        <v>120753000000</v>
      </c>
      <c r="L109" s="5">
        <v>120663000000</v>
      </c>
      <c r="M109" s="5">
        <v>445640000000</v>
      </c>
      <c r="N109" s="5">
        <v>445194000000</v>
      </c>
    </row>
    <row r="110" spans="3:17" ht="15.5" x14ac:dyDescent="0.35">
      <c r="C110" t="s">
        <v>466</v>
      </c>
      <c r="Q110" s="5">
        <v>124291000000</v>
      </c>
    </row>
    <row r="111" spans="3:17" ht="15.5" x14ac:dyDescent="0.35">
      <c r="C111" t="s">
        <v>1643</v>
      </c>
      <c r="Q111" s="5">
        <v>147829000000</v>
      </c>
    </row>
    <row r="112" spans="3:17" ht="15.5" x14ac:dyDescent="0.35">
      <c r="C112" t="s">
        <v>139</v>
      </c>
    </row>
    <row r="113" spans="3:17" ht="15.5" x14ac:dyDescent="0.35">
      <c r="C113" t="s">
        <v>140</v>
      </c>
      <c r="D113" s="5">
        <v>2959751000000</v>
      </c>
      <c r="E113" s="5">
        <v>2840517000000</v>
      </c>
      <c r="F113" s="5">
        <v>2575950000000</v>
      </c>
      <c r="G113" s="5">
        <v>3004284000000</v>
      </c>
      <c r="I113" s="5">
        <v>2575950000000</v>
      </c>
      <c r="J113" s="5">
        <v>2756844000000</v>
      </c>
      <c r="K113" s="5">
        <v>1880089000000</v>
      </c>
      <c r="L113" s="5">
        <v>1040191000000</v>
      </c>
      <c r="M113" s="5">
        <v>1028001000000</v>
      </c>
      <c r="N113" s="5">
        <v>848697000000</v>
      </c>
      <c r="O113" s="5">
        <v>1064456000000</v>
      </c>
      <c r="P113" s="5">
        <v>600800000000</v>
      </c>
      <c r="Q113" s="5">
        <v>433868000000</v>
      </c>
    </row>
    <row r="114" spans="3:17" ht="15.5" x14ac:dyDescent="0.35">
      <c r="C114" t="s">
        <v>141</v>
      </c>
      <c r="O114" s="5">
        <v>88000000</v>
      </c>
      <c r="P114" s="5">
        <v>237000000</v>
      </c>
      <c r="Q114" s="5">
        <v>3650000000</v>
      </c>
    </row>
    <row r="115" spans="3:17" ht="15.5" x14ac:dyDescent="0.35">
      <c r="C115" t="s">
        <v>145</v>
      </c>
      <c r="D115" s="5">
        <v>587773000000</v>
      </c>
      <c r="E115" s="5">
        <v>580466000000</v>
      </c>
      <c r="F115" s="5">
        <v>588400000000</v>
      </c>
      <c r="G115" s="5">
        <v>220589000000</v>
      </c>
      <c r="I115" s="5">
        <v>588400000000</v>
      </c>
      <c r="J115" s="5">
        <v>284553000000</v>
      </c>
      <c r="K115" s="5">
        <v>221060000000</v>
      </c>
      <c r="L115" s="5">
        <v>161277000000</v>
      </c>
      <c r="M115" s="5">
        <v>200645000000</v>
      </c>
      <c r="N115" s="5">
        <v>295978000000</v>
      </c>
      <c r="O115" s="5">
        <v>193298000000</v>
      </c>
      <c r="P115" s="5">
        <v>275631000000</v>
      </c>
      <c r="Q115" s="5">
        <v>129873000000</v>
      </c>
    </row>
    <row r="116" spans="3:17" ht="15.5" x14ac:dyDescent="0.35">
      <c r="C116" t="s">
        <v>146</v>
      </c>
      <c r="D116" s="5">
        <v>3144777000000</v>
      </c>
      <c r="E116" s="5">
        <v>3011323000000</v>
      </c>
      <c r="F116" s="5">
        <v>2738012000000</v>
      </c>
      <c r="G116" s="5">
        <v>3149844000000</v>
      </c>
      <c r="I116" s="5">
        <v>2738012000000</v>
      </c>
      <c r="J116" s="5">
        <v>2891568000000</v>
      </c>
      <c r="K116" s="5">
        <v>2051496000000</v>
      </c>
      <c r="L116" s="5">
        <v>1195972000000</v>
      </c>
      <c r="M116" s="5">
        <v>1582832000000</v>
      </c>
      <c r="N116" s="5">
        <v>1493419000000</v>
      </c>
      <c r="O116" s="5">
        <v>1239023000000</v>
      </c>
      <c r="P116" s="5">
        <v>761460000000</v>
      </c>
      <c r="Q116" s="5">
        <v>668141000000</v>
      </c>
    </row>
    <row r="117" spans="3:17" ht="15.5" x14ac:dyDescent="0.35">
      <c r="C117" t="s">
        <v>147</v>
      </c>
      <c r="D117" s="5">
        <v>3144777000000</v>
      </c>
      <c r="E117" s="5">
        <v>3011323000000</v>
      </c>
      <c r="F117" s="5">
        <v>2738012000000</v>
      </c>
      <c r="G117" s="5">
        <v>3149844000000</v>
      </c>
      <c r="I117" s="5">
        <v>2738012000000</v>
      </c>
      <c r="J117" s="5">
        <v>2891568000000</v>
      </c>
      <c r="K117" s="5">
        <v>2051496000000</v>
      </c>
      <c r="L117" s="5">
        <v>1195972000000</v>
      </c>
      <c r="M117" s="5">
        <v>1582832000000</v>
      </c>
      <c r="N117" s="5">
        <v>1493419000000</v>
      </c>
      <c r="O117" s="5">
        <v>1239023000000</v>
      </c>
      <c r="P117" s="5">
        <v>761460000000</v>
      </c>
      <c r="Q117" s="5">
        <v>668141000000</v>
      </c>
    </row>
    <row r="118" spans="3:17" ht="15.5" x14ac:dyDescent="0.35">
      <c r="C118" t="s">
        <v>152</v>
      </c>
    </row>
    <row r="119" spans="3:17" ht="15.5" x14ac:dyDescent="0.35">
      <c r="C119" t="s">
        <v>153</v>
      </c>
      <c r="D119" s="5">
        <v>2971659000000</v>
      </c>
      <c r="E119" s="5">
        <v>2846885000000</v>
      </c>
      <c r="F119" s="5">
        <v>2582385000000</v>
      </c>
      <c r="G119" s="5">
        <v>3013892000000</v>
      </c>
      <c r="I119" s="5">
        <v>2582385000000</v>
      </c>
      <c r="J119" s="5">
        <v>2767524000000</v>
      </c>
      <c r="K119" s="5">
        <v>1881972000000</v>
      </c>
      <c r="L119" s="5">
        <v>1042162000000</v>
      </c>
      <c r="M119" s="5">
        <v>1031151000000</v>
      </c>
      <c r="N119" s="5">
        <v>855257000000</v>
      </c>
      <c r="O119" s="5">
        <v>1067860000000</v>
      </c>
      <c r="P119" s="5">
        <v>604484000000</v>
      </c>
      <c r="Q119" s="5">
        <v>442268000000</v>
      </c>
    </row>
    <row r="120" spans="3:17" ht="15.5" x14ac:dyDescent="0.35">
      <c r="C120" t="s">
        <v>150</v>
      </c>
      <c r="Q120" s="5">
        <v>4974000000</v>
      </c>
    </row>
    <row r="121" spans="3:17" ht="15.5" x14ac:dyDescent="0.35">
      <c r="C121" t="s">
        <v>154</v>
      </c>
      <c r="D121" s="5">
        <v>4895163000000</v>
      </c>
      <c r="E121" s="5">
        <v>4803276000000</v>
      </c>
      <c r="F121" s="5">
        <v>4677213000000</v>
      </c>
      <c r="G121" s="5">
        <v>4674454000000</v>
      </c>
      <c r="I121" s="5">
        <v>4677213000000</v>
      </c>
      <c r="J121" s="5">
        <v>4711461000000</v>
      </c>
      <c r="K121" s="5">
        <v>3604325000000</v>
      </c>
      <c r="L121" s="5">
        <v>2906012000000</v>
      </c>
      <c r="M121" s="5">
        <v>3199904000000</v>
      </c>
      <c r="N121" s="5">
        <v>2973077000000</v>
      </c>
      <c r="O121" s="5">
        <v>2283353000000</v>
      </c>
      <c r="P121" s="5">
        <v>1801498000000</v>
      </c>
      <c r="Q121" s="5">
        <v>2390096000000</v>
      </c>
    </row>
    <row r="122" spans="3:17" ht="15.5" x14ac:dyDescent="0.35">
      <c r="C122" t="s">
        <v>155</v>
      </c>
    </row>
    <row r="123" spans="3:17" ht="15.5" x14ac:dyDescent="0.35">
      <c r="C123" t="s">
        <v>156</v>
      </c>
      <c r="D123" s="5">
        <v>307319000000</v>
      </c>
      <c r="E123" s="5">
        <v>307319000000</v>
      </c>
      <c r="F123" s="5">
        <v>307319000000</v>
      </c>
      <c r="G123" s="5">
        <v>307319000000</v>
      </c>
      <c r="I123" s="5">
        <v>307319000000</v>
      </c>
      <c r="J123" s="5">
        <v>307319000000</v>
      </c>
      <c r="K123" s="5">
        <v>300697000000</v>
      </c>
      <c r="L123" s="5">
        <v>299121000000</v>
      </c>
      <c r="M123" s="5">
        <v>297800000000</v>
      </c>
      <c r="N123" s="5">
        <v>297800000000</v>
      </c>
      <c r="O123" s="5">
        <v>297300000000</v>
      </c>
      <c r="P123" s="5">
        <v>297300000000</v>
      </c>
      <c r="Q123" s="5">
        <v>252689000000</v>
      </c>
    </row>
    <row r="124" spans="3:17" ht="15.5" x14ac:dyDescent="0.35">
      <c r="C124" t="s">
        <v>157</v>
      </c>
      <c r="D124" s="5">
        <v>2735804000000</v>
      </c>
      <c r="E124" s="5">
        <v>2735804000000</v>
      </c>
      <c r="F124" s="5">
        <v>2735804000000</v>
      </c>
      <c r="G124" s="5">
        <v>2735804000000</v>
      </c>
      <c r="I124" s="5">
        <v>2735804000000</v>
      </c>
      <c r="J124" s="5">
        <v>2241470000000</v>
      </c>
      <c r="K124" s="5">
        <v>2028618000000</v>
      </c>
      <c r="L124" s="5">
        <v>1923657000000</v>
      </c>
      <c r="M124" s="5">
        <v>1850679000000</v>
      </c>
      <c r="N124" s="5">
        <v>1850679000000</v>
      </c>
      <c r="O124" s="5">
        <v>1831179000000</v>
      </c>
      <c r="P124" s="5">
        <v>1831179000000</v>
      </c>
      <c r="Q124" s="5">
        <v>518854000000</v>
      </c>
    </row>
    <row r="125" spans="3:17" ht="15.5" x14ac:dyDescent="0.35">
      <c r="C125" t="s">
        <v>158</v>
      </c>
      <c r="D125" s="5">
        <v>3177778000000</v>
      </c>
      <c r="E125" s="5">
        <v>3291679000000</v>
      </c>
      <c r="F125" s="5">
        <v>3190417000000</v>
      </c>
      <c r="G125" s="5">
        <v>3114115000000</v>
      </c>
      <c r="I125" s="5">
        <v>3190417000000</v>
      </c>
      <c r="J125" s="5">
        <v>2872446000000</v>
      </c>
      <c r="K125" s="5">
        <v>2451955000000</v>
      </c>
      <c r="L125" s="5">
        <v>2108896000000</v>
      </c>
      <c r="M125" s="5">
        <v>1848048000000</v>
      </c>
      <c r="N125" s="5">
        <v>903871000000</v>
      </c>
      <c r="O125" s="5">
        <v>484575000000</v>
      </c>
      <c r="P125" s="5">
        <v>271636000000</v>
      </c>
      <c r="Q125" s="5">
        <v>171105000000</v>
      </c>
    </row>
    <row r="126" spans="3:17" ht="15.5" x14ac:dyDescent="0.35">
      <c r="C126" t="s">
        <v>162</v>
      </c>
      <c r="D126" s="5">
        <v>1582436000000</v>
      </c>
      <c r="E126" s="5">
        <v>1558834000000</v>
      </c>
      <c r="F126" s="5">
        <v>1533242000000</v>
      </c>
      <c r="G126" s="5">
        <v>1527711000000</v>
      </c>
      <c r="I126" s="5">
        <v>1533242000000</v>
      </c>
      <c r="J126" s="5">
        <v>1414242000000</v>
      </c>
      <c r="K126" s="5">
        <v>1329208000000</v>
      </c>
      <c r="L126" s="5">
        <v>1244649000000</v>
      </c>
      <c r="M126" s="5">
        <v>1117155000000</v>
      </c>
      <c r="N126" s="5">
        <v>830133000000</v>
      </c>
      <c r="O126" s="5">
        <v>617225000000</v>
      </c>
      <c r="P126" s="5">
        <v>503913000000</v>
      </c>
      <c r="Q126" s="5">
        <v>502201000000</v>
      </c>
    </row>
    <row r="127" spans="3:17" ht="15.5" x14ac:dyDescent="0.35">
      <c r="C127" t="s">
        <v>10</v>
      </c>
      <c r="D127" s="5">
        <v>7097086000000</v>
      </c>
      <c r="E127" s="5">
        <v>7275889000000</v>
      </c>
      <c r="F127" s="5">
        <v>7209847000000</v>
      </c>
      <c r="G127" s="5">
        <v>7130687000000</v>
      </c>
      <c r="I127" s="5">
        <v>7209847000000</v>
      </c>
      <c r="J127" s="5">
        <v>5866219000000</v>
      </c>
      <c r="K127" s="5">
        <v>5198326000000</v>
      </c>
      <c r="L127" s="5">
        <v>4685473000000</v>
      </c>
      <c r="M127" s="5">
        <v>4386255000000</v>
      </c>
      <c r="N127" s="5">
        <v>3382177000000</v>
      </c>
      <c r="O127" s="5">
        <v>2764434000000</v>
      </c>
      <c r="P127" s="5">
        <v>2369709000000</v>
      </c>
      <c r="Q127" s="5">
        <v>956529000000</v>
      </c>
    </row>
    <row r="128" spans="3:17" ht="15.5" x14ac:dyDescent="0.35">
      <c r="C128" t="s">
        <v>163</v>
      </c>
      <c r="D128" s="5">
        <v>11992249000000</v>
      </c>
      <c r="E128" s="5">
        <v>12079165000000</v>
      </c>
      <c r="F128" s="5">
        <v>11887060000000</v>
      </c>
      <c r="G128" s="5">
        <v>11805141000000</v>
      </c>
      <c r="I128" s="5">
        <v>11887060000000</v>
      </c>
      <c r="J128" s="5">
        <v>10577680000000</v>
      </c>
      <c r="K128" s="5">
        <v>8802651000000</v>
      </c>
      <c r="L128" s="5">
        <v>7591485000000</v>
      </c>
      <c r="M128" s="5">
        <v>7586159000000</v>
      </c>
      <c r="N128" s="5">
        <v>6355254000000</v>
      </c>
      <c r="O128" s="5">
        <v>5047787000000</v>
      </c>
      <c r="P128" s="5">
        <v>4171207000000</v>
      </c>
      <c r="Q128" s="5">
        <v>3346625000000</v>
      </c>
    </row>
    <row r="129" spans="2:17" ht="15.5" x14ac:dyDescent="0.35">
      <c r="C129" t="s">
        <v>164</v>
      </c>
      <c r="D129" s="5">
        <v>15365950000</v>
      </c>
      <c r="E129" s="5">
        <v>15365950000</v>
      </c>
      <c r="F129" s="5">
        <v>15365950000</v>
      </c>
      <c r="G129" s="5">
        <v>15365950000</v>
      </c>
      <c r="I129" s="5">
        <v>15365950000</v>
      </c>
      <c r="J129" s="5">
        <v>15365950000</v>
      </c>
      <c r="K129" s="5">
        <v>15034831430</v>
      </c>
      <c r="L129" s="5">
        <v>14956054669</v>
      </c>
      <c r="M129" s="5">
        <v>14890000000</v>
      </c>
      <c r="N129" s="5">
        <v>2978000000</v>
      </c>
      <c r="O129" s="5">
        <v>2973000000</v>
      </c>
      <c r="P129" s="5">
        <v>2973000000</v>
      </c>
      <c r="Q129" s="5">
        <v>2526890000</v>
      </c>
    </row>
    <row r="131" spans="2:17" ht="15.5" x14ac:dyDescent="0.35">
      <c r="B131" t="s">
        <v>165</v>
      </c>
      <c r="C131" t="s">
        <v>166</v>
      </c>
      <c r="D131" s="5">
        <v>271506000000</v>
      </c>
      <c r="E131" s="5">
        <v>248832000000</v>
      </c>
      <c r="F131" s="5">
        <v>358302000000</v>
      </c>
      <c r="G131" s="5">
        <v>329702000000</v>
      </c>
      <c r="I131" s="5">
        <v>1137838000000</v>
      </c>
      <c r="J131" s="5">
        <v>1137623000000</v>
      </c>
      <c r="K131" s="5">
        <v>1319655000000</v>
      </c>
      <c r="L131" s="5">
        <v>867738000000</v>
      </c>
      <c r="M131" s="5">
        <v>1856336000000</v>
      </c>
      <c r="N131" s="5">
        <v>1126485000000</v>
      </c>
      <c r="O131" s="5">
        <v>572580000000</v>
      </c>
      <c r="P131" s="5">
        <v>241671000000</v>
      </c>
      <c r="Q131" s="5">
        <v>480785000000</v>
      </c>
    </row>
    <row r="132" spans="2:17" ht="15.5" x14ac:dyDescent="0.35">
      <c r="C132" t="s">
        <v>2429</v>
      </c>
      <c r="D132" s="5">
        <v>1761400000000</v>
      </c>
      <c r="E132" s="5">
        <v>1802373000000</v>
      </c>
      <c r="F132" s="5">
        <v>1797473000000</v>
      </c>
      <c r="G132" s="5">
        <v>1858279000000</v>
      </c>
      <c r="I132" s="5">
        <v>6976125000000</v>
      </c>
      <c r="J132" s="5">
        <v>6400713000000</v>
      </c>
      <c r="K132" s="5">
        <v>5730782000000</v>
      </c>
      <c r="L132" s="5">
        <v>5042496000000</v>
      </c>
      <c r="M132" s="5">
        <v>5953321000000</v>
      </c>
      <c r="N132" s="5">
        <v>4221702000000</v>
      </c>
      <c r="O132" s="5">
        <v>3465756000000</v>
      </c>
      <c r="P132" s="5">
        <v>2764129000000</v>
      </c>
      <c r="Q132" s="5">
        <v>2476419000000</v>
      </c>
    </row>
    <row r="133" spans="2:17" ht="15.5" x14ac:dyDescent="0.35">
      <c r="C133" t="s">
        <v>519</v>
      </c>
      <c r="D133" s="5">
        <v>-805790000000</v>
      </c>
      <c r="E133" s="5">
        <v>-847131000000</v>
      </c>
      <c r="F133" s="5">
        <v>-834688000000</v>
      </c>
      <c r="G133" s="5">
        <v>-873710000000</v>
      </c>
      <c r="I133" s="5">
        <v>-3199998000000</v>
      </c>
      <c r="J133" s="5">
        <v>-2862521000000</v>
      </c>
      <c r="K133" s="5">
        <v>-2506677000000</v>
      </c>
      <c r="L133" s="5">
        <v>-2354498000000</v>
      </c>
      <c r="M133" s="5">
        <v>-2264024000000</v>
      </c>
      <c r="N133" s="5">
        <v>-1578023000000</v>
      </c>
      <c r="O133" s="5">
        <v>-1587729000000</v>
      </c>
      <c r="P133" s="5">
        <v>-1357407000000</v>
      </c>
      <c r="Q133" s="5">
        <v>-1027219000000</v>
      </c>
    </row>
    <row r="134" spans="2:17" ht="15.5" x14ac:dyDescent="0.35">
      <c r="C134" t="s">
        <v>520</v>
      </c>
      <c r="D134" s="5">
        <v>-545294000000</v>
      </c>
      <c r="E134" s="5">
        <v>-624458000000</v>
      </c>
      <c r="F134" s="5">
        <v>-539955000000</v>
      </c>
      <c r="G134" s="5">
        <v>-497438000000</v>
      </c>
      <c r="I134" s="5">
        <v>-2128223000000</v>
      </c>
      <c r="J134" s="5">
        <v>-2024232000000</v>
      </c>
      <c r="K134" s="5">
        <v>-1721041000000</v>
      </c>
      <c r="L134" s="5">
        <v>-1528114000000</v>
      </c>
      <c r="M134" s="5">
        <v>-1524725000000</v>
      </c>
      <c r="N134" s="5">
        <v>-1272312000000</v>
      </c>
      <c r="O134" s="5">
        <v>-1123131000000</v>
      </c>
      <c r="P134" s="5">
        <v>-991750000000</v>
      </c>
      <c r="Q134" s="5">
        <v>-783872000000</v>
      </c>
    </row>
    <row r="135" spans="2:17" ht="15.5" x14ac:dyDescent="0.35">
      <c r="C135" t="s">
        <v>2430</v>
      </c>
      <c r="D135" s="5">
        <v>3235000000</v>
      </c>
      <c r="E135" s="5">
        <v>8268000000</v>
      </c>
      <c r="F135" s="5">
        <v>6830000000</v>
      </c>
      <c r="G135" s="5">
        <v>6757000000</v>
      </c>
      <c r="I135" s="5">
        <v>25583000000</v>
      </c>
      <c r="J135" s="5">
        <v>22101000000</v>
      </c>
      <c r="K135" s="5">
        <v>38186000000</v>
      </c>
      <c r="L135" s="5">
        <v>71419000000</v>
      </c>
      <c r="M135" s="5">
        <v>80529000000</v>
      </c>
      <c r="N135" s="5">
        <v>70977000000</v>
      </c>
      <c r="O135" s="5">
        <v>29753000000</v>
      </c>
      <c r="P135" s="5">
        <v>40355000000</v>
      </c>
      <c r="Q135" s="5">
        <v>14772000000</v>
      </c>
    </row>
    <row r="136" spans="2:17" ht="15.5" x14ac:dyDescent="0.35">
      <c r="C136" t="s">
        <v>1488</v>
      </c>
      <c r="D136" s="5">
        <v>3339000000</v>
      </c>
      <c r="E136" s="5">
        <v>3228000000</v>
      </c>
      <c r="F136" s="5">
        <v>-2631000000</v>
      </c>
      <c r="G136" s="5">
        <v>12402000000</v>
      </c>
      <c r="I136" s="5">
        <v>26281000000</v>
      </c>
      <c r="J136" s="5">
        <v>28029000000</v>
      </c>
      <c r="K136" s="5">
        <v>31978000000</v>
      </c>
      <c r="L136" s="5">
        <v>32548000000</v>
      </c>
      <c r="M136" s="5">
        <v>23232000000</v>
      </c>
      <c r="N136" s="5">
        <v>32881000000</v>
      </c>
      <c r="O136" s="5">
        <v>31020000000</v>
      </c>
      <c r="P136" s="5">
        <v>20251000000</v>
      </c>
      <c r="Q136" s="5">
        <v>8773000000</v>
      </c>
    </row>
    <row r="137" spans="2:17" ht="15.5" x14ac:dyDescent="0.35">
      <c r="C137" t="s">
        <v>220</v>
      </c>
    </row>
    <row r="138" spans="2:17" ht="15.5" x14ac:dyDescent="0.35">
      <c r="C138" t="s">
        <v>845</v>
      </c>
      <c r="D138" s="5">
        <v>-61374000000</v>
      </c>
      <c r="E138" s="5">
        <v>-55265000000</v>
      </c>
      <c r="F138" s="5">
        <v>8165000000</v>
      </c>
      <c r="G138" s="5">
        <v>-124436000000</v>
      </c>
      <c r="I138" s="5">
        <v>-242784000000</v>
      </c>
      <c r="J138" s="5">
        <v>-180527000000</v>
      </c>
      <c r="K138" s="5">
        <v>-140701000000</v>
      </c>
      <c r="L138" s="5">
        <v>-140545000000</v>
      </c>
      <c r="M138" s="5">
        <v>-149864000000</v>
      </c>
      <c r="N138" s="5">
        <v>-135493000000</v>
      </c>
      <c r="O138" s="5">
        <v>-114413000000</v>
      </c>
      <c r="P138" s="5">
        <v>-125645000000</v>
      </c>
      <c r="Q138" s="5">
        <v>-115731000000</v>
      </c>
    </row>
    <row r="139" spans="2:17" ht="15.5" x14ac:dyDescent="0.35">
      <c r="C139" t="s">
        <v>171</v>
      </c>
      <c r="D139" s="5">
        <v>-87382000000</v>
      </c>
      <c r="E139" s="5">
        <v>-42065000000</v>
      </c>
      <c r="F139" s="5">
        <v>-76494000000</v>
      </c>
      <c r="G139" s="5">
        <v>-52896000000</v>
      </c>
      <c r="I139" s="5">
        <v>-319492000000</v>
      </c>
      <c r="J139" s="5">
        <v>-247271000000</v>
      </c>
      <c r="K139" s="5">
        <v>-112872000000</v>
      </c>
      <c r="L139" s="5">
        <v>-256982000000</v>
      </c>
      <c r="M139" s="5">
        <v>-262133000000</v>
      </c>
      <c r="N139" s="5">
        <v>-228398000000</v>
      </c>
      <c r="O139" s="5">
        <v>-128676000000</v>
      </c>
      <c r="P139" s="5">
        <v>-108262000000</v>
      </c>
      <c r="Q139" s="5">
        <v>-92357000000</v>
      </c>
    </row>
    <row r="140" spans="2:17" ht="15.5" x14ac:dyDescent="0.35">
      <c r="C140" t="s">
        <v>847</v>
      </c>
      <c r="D140" s="5">
        <v>3372000000</v>
      </c>
      <c r="E140" s="5">
        <v>3882000000</v>
      </c>
      <c r="F140" s="5">
        <v>-398000000</v>
      </c>
      <c r="G140" s="5">
        <v>744000000</v>
      </c>
      <c r="I140" s="5">
        <v>346000000</v>
      </c>
      <c r="J140" s="5">
        <v>1331000000</v>
      </c>
      <c r="L140" s="5">
        <v>1414000000</v>
      </c>
      <c r="N140" s="5">
        <v>15151000000</v>
      </c>
    </row>
    <row r="141" spans="2:17" ht="15.5" x14ac:dyDescent="0.35">
      <c r="C141" t="s">
        <v>172</v>
      </c>
      <c r="D141" s="5">
        <v>-160876000000</v>
      </c>
      <c r="E141" s="5">
        <v>204196000000</v>
      </c>
      <c r="F141" s="5">
        <v>-160199000000</v>
      </c>
      <c r="G141" s="5">
        <v>-244561000000</v>
      </c>
      <c r="I141" s="5">
        <v>734158000000</v>
      </c>
      <c r="J141" s="5">
        <v>1013803000000</v>
      </c>
      <c r="K141" s="5">
        <v>438476000000</v>
      </c>
      <c r="L141" s="5">
        <v>-158604000000</v>
      </c>
      <c r="M141" s="5">
        <v>-252916000000</v>
      </c>
      <c r="N141" s="5">
        <v>181016000000</v>
      </c>
      <c r="O141" s="5">
        <v>322541000000</v>
      </c>
      <c r="P141" s="5">
        <v>620651000000</v>
      </c>
      <c r="Q141" s="5">
        <v>1100136000000</v>
      </c>
    </row>
    <row r="142" spans="2:17" ht="15.5" x14ac:dyDescent="0.35">
      <c r="C142" t="s">
        <v>173</v>
      </c>
      <c r="D142" s="5">
        <v>-383478000000</v>
      </c>
      <c r="E142" s="5">
        <v>-336186000000</v>
      </c>
      <c r="F142" s="5">
        <v>-427046000000</v>
      </c>
      <c r="G142" s="5">
        <v>-543632000000</v>
      </c>
      <c r="I142" s="5">
        <v>-1787371000000</v>
      </c>
      <c r="J142" s="5">
        <v>-2363470000000</v>
      </c>
      <c r="K142" s="5">
        <v>-1677866000000</v>
      </c>
      <c r="L142" s="5">
        <v>-1220705000000</v>
      </c>
      <c r="M142" s="5">
        <v>-1181479000000</v>
      </c>
      <c r="N142" s="5">
        <v>-1036179000000</v>
      </c>
      <c r="O142" s="5">
        <v>-605667000000</v>
      </c>
      <c r="P142" s="5">
        <v>-880948000000</v>
      </c>
      <c r="Q142" s="5">
        <v>-1461665000000</v>
      </c>
    </row>
    <row r="143" spans="2:17" ht="15.5" x14ac:dyDescent="0.35">
      <c r="C143" t="s">
        <v>441</v>
      </c>
      <c r="D143" s="5">
        <v>381000000</v>
      </c>
      <c r="E143" s="5">
        <v>102000000</v>
      </c>
      <c r="F143" s="5">
        <v>377000000</v>
      </c>
      <c r="G143" s="5">
        <v>101000000</v>
      </c>
      <c r="I143" s="5">
        <v>777000000</v>
      </c>
      <c r="J143" s="5">
        <v>1542000000</v>
      </c>
      <c r="K143" s="5">
        <v>2498000000</v>
      </c>
      <c r="L143" s="5">
        <v>1304000000</v>
      </c>
      <c r="M143" s="5">
        <v>560000000</v>
      </c>
      <c r="N143" s="5">
        <v>893000000</v>
      </c>
      <c r="O143" s="5">
        <v>647000000</v>
      </c>
      <c r="P143" s="5">
        <v>1273000000</v>
      </c>
      <c r="Q143" s="5">
        <v>259000000</v>
      </c>
    </row>
    <row r="144" spans="2:17" ht="15.5" x14ac:dyDescent="0.35">
      <c r="C144" t="s">
        <v>1681</v>
      </c>
      <c r="D144" s="5">
        <v>-48087000000</v>
      </c>
      <c r="E144" s="5">
        <v>-70533000000</v>
      </c>
      <c r="F144" s="5">
        <v>-15311000000</v>
      </c>
      <c r="G144" s="5">
        <v>-5278000000</v>
      </c>
      <c r="I144" s="5">
        <v>-38159000000</v>
      </c>
      <c r="J144" s="5">
        <v>-83021000000</v>
      </c>
      <c r="K144" s="5">
        <v>-89002000000</v>
      </c>
      <c r="L144" s="5">
        <v>-92884000000</v>
      </c>
      <c r="M144" s="5">
        <v>-89325000000</v>
      </c>
      <c r="N144" s="5">
        <v>-26263000000</v>
      </c>
      <c r="O144" s="5">
        <v>-19215000000</v>
      </c>
      <c r="P144" s="5">
        <v>-4566000000</v>
      </c>
      <c r="Q144" s="5">
        <v>-18606000000</v>
      </c>
    </row>
    <row r="145" spans="3:17" ht="15.5" x14ac:dyDescent="0.35">
      <c r="C145" t="s">
        <v>417</v>
      </c>
      <c r="D145" s="5">
        <v>-42816000000</v>
      </c>
      <c r="E145" s="5">
        <v>-117076000000</v>
      </c>
      <c r="F145" s="5">
        <v>164930000000</v>
      </c>
      <c r="G145" s="5">
        <v>-322004000000</v>
      </c>
      <c r="I145" s="5">
        <v>-363649000000</v>
      </c>
      <c r="J145" s="5">
        <v>-543830000000</v>
      </c>
      <c r="K145" s="5">
        <v>-590515000000</v>
      </c>
      <c r="L145" s="5">
        <v>-432494000000</v>
      </c>
      <c r="M145" s="5">
        <v>-364279000000</v>
      </c>
      <c r="N145" s="5">
        <v>-228997000000</v>
      </c>
      <c r="O145" s="5">
        <v>-127473000000</v>
      </c>
      <c r="P145" s="5">
        <v>-171176000000</v>
      </c>
      <c r="Q145" s="5">
        <v>-49517000000</v>
      </c>
    </row>
    <row r="146" spans="3:17" ht="15.5" x14ac:dyDescent="0.35">
      <c r="C146" t="s">
        <v>480</v>
      </c>
    </row>
    <row r="147" spans="3:17" ht="15.5" x14ac:dyDescent="0.35">
      <c r="C147" t="s">
        <v>2431</v>
      </c>
      <c r="L147" s="5">
        <v>-115000000</v>
      </c>
      <c r="N147" s="5">
        <v>-121157000000</v>
      </c>
    </row>
    <row r="148" spans="3:17" ht="15.5" x14ac:dyDescent="0.35">
      <c r="C148" t="s">
        <v>2432</v>
      </c>
      <c r="M148" s="5">
        <v>120830000000</v>
      </c>
    </row>
    <row r="149" spans="3:17" ht="15.5" x14ac:dyDescent="0.35">
      <c r="C149" t="s">
        <v>1952</v>
      </c>
      <c r="O149" s="5">
        <v>-12566000000</v>
      </c>
      <c r="P149" s="5">
        <v>-113493000000</v>
      </c>
      <c r="Q149" s="5">
        <v>-747010000000</v>
      </c>
    </row>
    <row r="150" spans="3:17" ht="15.5" x14ac:dyDescent="0.35">
      <c r="C150" t="s">
        <v>2433</v>
      </c>
    </row>
    <row r="151" spans="3:17" ht="15.5" x14ac:dyDescent="0.35">
      <c r="C151" t="s">
        <v>2434</v>
      </c>
      <c r="O151" s="5">
        <v>1409000000</v>
      </c>
    </row>
    <row r="152" spans="3:17" ht="15.5" x14ac:dyDescent="0.35">
      <c r="C152" t="s">
        <v>175</v>
      </c>
      <c r="D152" s="5">
        <v>-292956000000</v>
      </c>
      <c r="E152" s="5">
        <v>-148679000000</v>
      </c>
      <c r="F152" s="5">
        <v>-577042000000</v>
      </c>
      <c r="G152" s="5">
        <v>-216451000000</v>
      </c>
      <c r="I152" s="5">
        <v>-1386340000000</v>
      </c>
      <c r="J152" s="5">
        <v>-1738161000000</v>
      </c>
      <c r="K152" s="5">
        <v>-1000847000000</v>
      </c>
      <c r="L152" s="5">
        <v>-696516000000</v>
      </c>
      <c r="M152" s="5">
        <v>-849265000000</v>
      </c>
      <c r="N152" s="5">
        <v>-660655000000</v>
      </c>
      <c r="O152" s="5">
        <v>-448469000000</v>
      </c>
      <c r="P152" s="5">
        <v>-592986000000</v>
      </c>
      <c r="Q152" s="5">
        <v>-646791000000</v>
      </c>
    </row>
    <row r="153" spans="3:17" ht="15.5" x14ac:dyDescent="0.35">
      <c r="C153" t="s">
        <v>189</v>
      </c>
      <c r="D153" s="5">
        <v>-160876000000</v>
      </c>
      <c r="E153" s="5">
        <v>204196000000</v>
      </c>
      <c r="F153" s="5">
        <v>-160199000000</v>
      </c>
      <c r="G153" s="5">
        <v>-244561000000</v>
      </c>
      <c r="I153" s="5">
        <v>734158000000</v>
      </c>
      <c r="J153" s="5">
        <v>1013803000000</v>
      </c>
      <c r="K153" s="5">
        <v>438476000000</v>
      </c>
      <c r="L153" s="5">
        <v>-158604000000</v>
      </c>
      <c r="M153" s="5">
        <v>-252916000000</v>
      </c>
      <c r="N153" s="5">
        <v>181016000000</v>
      </c>
      <c r="O153" s="5">
        <v>322541000000</v>
      </c>
      <c r="P153" s="5">
        <v>620651000000</v>
      </c>
      <c r="Q153" s="5">
        <v>1100136000000</v>
      </c>
    </row>
    <row r="154" spans="3:17" ht="15.5" x14ac:dyDescent="0.35">
      <c r="C154" t="s">
        <v>157</v>
      </c>
      <c r="J154" s="5">
        <v>167650000000</v>
      </c>
      <c r="K154" s="5">
        <v>49015000000</v>
      </c>
      <c r="L154" s="5">
        <v>67434000000</v>
      </c>
      <c r="N154" s="5">
        <v>20000000000</v>
      </c>
    </row>
    <row r="155" spans="3:17" ht="15.5" x14ac:dyDescent="0.35">
      <c r="C155" t="s">
        <v>192</v>
      </c>
    </row>
    <row r="156" spans="3:17" ht="15.5" x14ac:dyDescent="0.35">
      <c r="C156" t="s">
        <v>862</v>
      </c>
      <c r="D156" s="5">
        <v>564009000000</v>
      </c>
      <c r="E156" s="5">
        <v>460702000000</v>
      </c>
      <c r="F156" s="5">
        <v>-70895000000</v>
      </c>
      <c r="G156" s="5">
        <v>158462000000</v>
      </c>
      <c r="I156" s="5">
        <v>994551000000</v>
      </c>
      <c r="J156" s="5">
        <v>1436986000000</v>
      </c>
      <c r="K156" s="5">
        <v>1233863000000</v>
      </c>
      <c r="L156" s="5">
        <v>349913000000</v>
      </c>
      <c r="M156" s="5">
        <v>321662000000</v>
      </c>
      <c r="N156" s="5">
        <v>355677000000</v>
      </c>
      <c r="O156" s="5">
        <v>959616000000</v>
      </c>
      <c r="P156" s="5">
        <v>487146000000</v>
      </c>
      <c r="Q156" s="5">
        <v>628630000000</v>
      </c>
    </row>
    <row r="157" spans="3:17" ht="15.5" x14ac:dyDescent="0.35">
      <c r="C157" t="s">
        <v>863</v>
      </c>
      <c r="D157" s="5">
        <v>-428847000000</v>
      </c>
      <c r="E157" s="5">
        <v>-188784000000</v>
      </c>
      <c r="F157" s="5">
        <v>-19202000000</v>
      </c>
      <c r="G157" s="5">
        <v>-390756000000</v>
      </c>
      <c r="I157" s="5">
        <v>-945215000000</v>
      </c>
      <c r="J157" s="5">
        <v>-421293000000</v>
      </c>
      <c r="K157" s="5">
        <v>-286569000000</v>
      </c>
      <c r="L157" s="5">
        <v>-379093000000</v>
      </c>
      <c r="M157" s="5">
        <v>-216156000000</v>
      </c>
      <c r="N157" s="5">
        <v>-538398000000</v>
      </c>
      <c r="O157" s="5">
        <v>-530747000000</v>
      </c>
      <c r="P157" s="5">
        <v>-754191000000</v>
      </c>
      <c r="Q157" s="5">
        <v>-104955000000</v>
      </c>
    </row>
    <row r="158" spans="3:17" ht="15.5" x14ac:dyDescent="0.35">
      <c r="C158" t="s">
        <v>1687</v>
      </c>
      <c r="D158" s="5">
        <v>-366000000</v>
      </c>
      <c r="E158" s="5">
        <v>-980000000</v>
      </c>
      <c r="F158" s="5">
        <v>-2580000000</v>
      </c>
      <c r="G158" s="5">
        <v>-740000000</v>
      </c>
      <c r="I158" s="5">
        <v>-5326000000</v>
      </c>
      <c r="J158" s="5">
        <v>-3752000000</v>
      </c>
      <c r="K158" s="5">
        <v>-4077000000</v>
      </c>
      <c r="L158" s="5">
        <v>-4226000000</v>
      </c>
      <c r="M158" s="5">
        <v>-5956000000</v>
      </c>
      <c r="N158" s="5">
        <v>-2285000000</v>
      </c>
    </row>
    <row r="159" spans="3:17" ht="15.5" x14ac:dyDescent="0.35">
      <c r="C159" t="s">
        <v>2435</v>
      </c>
      <c r="D159" s="5">
        <v>5649000000</v>
      </c>
      <c r="E159" s="5">
        <v>-5649000000</v>
      </c>
    </row>
    <row r="160" spans="3:17" ht="15.5" x14ac:dyDescent="0.35">
      <c r="C160" t="s">
        <v>635</v>
      </c>
      <c r="M160" s="5">
        <v>-88000000</v>
      </c>
      <c r="N160" s="5">
        <v>-139000000</v>
      </c>
      <c r="O160" s="5">
        <v>-134000000</v>
      </c>
      <c r="P160" s="5">
        <v>-6236000000</v>
      </c>
      <c r="Q160" s="5">
        <v>-1270000000</v>
      </c>
    </row>
    <row r="161" spans="3:17" ht="15.5" x14ac:dyDescent="0.35">
      <c r="C161" t="s">
        <v>1363</v>
      </c>
      <c r="K161" s="5">
        <v>-425500000000</v>
      </c>
      <c r="L161" s="5">
        <v>99673000000</v>
      </c>
      <c r="N161" s="5">
        <v>446500000000</v>
      </c>
    </row>
    <row r="162" spans="3:17" ht="15.5" x14ac:dyDescent="0.35">
      <c r="C162" t="s">
        <v>2436</v>
      </c>
    </row>
    <row r="163" spans="3:17" ht="15.5" x14ac:dyDescent="0.35">
      <c r="C163" t="s">
        <v>2437</v>
      </c>
    </row>
    <row r="164" spans="3:17" ht="15.5" x14ac:dyDescent="0.35">
      <c r="C164" t="s">
        <v>211</v>
      </c>
      <c r="P164" s="5">
        <v>-61638000000</v>
      </c>
    </row>
    <row r="165" spans="3:17" ht="15.5" x14ac:dyDescent="0.35">
      <c r="C165" t="s">
        <v>2438</v>
      </c>
      <c r="Q165" s="5">
        <v>184600000000</v>
      </c>
    </row>
    <row r="166" spans="3:17" ht="15.5" x14ac:dyDescent="0.35">
      <c r="C166" t="s">
        <v>498</v>
      </c>
      <c r="F166" s="5">
        <v>-58000000000</v>
      </c>
      <c r="I166" s="5">
        <v>-58000000000</v>
      </c>
    </row>
    <row r="167" spans="3:17" ht="15.5" x14ac:dyDescent="0.35">
      <c r="C167" t="s">
        <v>1378</v>
      </c>
      <c r="D167" s="5">
        <v>-88476000000</v>
      </c>
      <c r="E167" s="5">
        <v>-61093000000</v>
      </c>
      <c r="I167" s="5">
        <v>-99310000000</v>
      </c>
      <c r="L167" s="5">
        <v>-163383000000</v>
      </c>
      <c r="M167" s="5">
        <v>-228932000000</v>
      </c>
      <c r="N167" s="5">
        <v>-60592000000</v>
      </c>
    </row>
    <row r="168" spans="3:17" ht="15.5" x14ac:dyDescent="0.35">
      <c r="C168" t="s">
        <v>1825</v>
      </c>
      <c r="I168" s="5">
        <v>1046551000000</v>
      </c>
    </row>
    <row r="169" spans="3:17" ht="15.5" x14ac:dyDescent="0.35">
      <c r="C169" t="s">
        <v>2439</v>
      </c>
      <c r="P169" s="5">
        <v>-150000000000</v>
      </c>
      <c r="Q169" s="5">
        <v>150000000000</v>
      </c>
    </row>
    <row r="170" spans="3:17" ht="15.5" x14ac:dyDescent="0.35">
      <c r="C170" t="s">
        <v>1968</v>
      </c>
      <c r="N170" s="5">
        <v>35657000000</v>
      </c>
      <c r="O170" s="5">
        <v>-44205000000</v>
      </c>
      <c r="P170" s="5">
        <v>-163085000000</v>
      </c>
      <c r="Q170" s="5">
        <v>31239000000</v>
      </c>
    </row>
    <row r="171" spans="3:17" ht="15.5" x14ac:dyDescent="0.35">
      <c r="C171" t="s">
        <v>490</v>
      </c>
      <c r="L171" s="5">
        <v>-327000000</v>
      </c>
      <c r="N171" s="5">
        <v>-1447000000</v>
      </c>
    </row>
    <row r="172" spans="3:17" ht="15.5" x14ac:dyDescent="0.35">
      <c r="C172" t="s">
        <v>1043</v>
      </c>
      <c r="D172" s="5">
        <v>-205817000000</v>
      </c>
      <c r="I172" s="5">
        <v>-155471000000</v>
      </c>
      <c r="J172" s="5">
        <v>-126565000000</v>
      </c>
      <c r="K172" s="5">
        <v>-101442000000</v>
      </c>
      <c r="L172" s="5">
        <v>-86664000000</v>
      </c>
      <c r="M172" s="5">
        <v>-73517000000</v>
      </c>
      <c r="N172" s="5">
        <v>-35569000000</v>
      </c>
      <c r="O172" s="5">
        <v>-32703000000</v>
      </c>
      <c r="Q172" s="5">
        <v>-52352000000</v>
      </c>
    </row>
    <row r="173" spans="3:17" ht="15.5" x14ac:dyDescent="0.35">
      <c r="C173" t="s">
        <v>2440</v>
      </c>
      <c r="D173" s="5">
        <v>-7028000000</v>
      </c>
      <c r="F173" s="5">
        <v>-9522000000</v>
      </c>
      <c r="G173" s="5">
        <v>-11527000000</v>
      </c>
      <c r="I173" s="5">
        <v>-43622000000</v>
      </c>
      <c r="J173" s="5">
        <v>-39223000000</v>
      </c>
      <c r="K173" s="5">
        <v>-26814000000</v>
      </c>
      <c r="L173" s="5">
        <v>-41931000000</v>
      </c>
      <c r="M173" s="5">
        <v>-49929000000</v>
      </c>
      <c r="N173" s="5">
        <v>-38388000000</v>
      </c>
      <c r="O173" s="5">
        <v>-29286000000</v>
      </c>
      <c r="P173" s="5">
        <v>-31454000000</v>
      </c>
      <c r="Q173" s="5">
        <v>-51356000000</v>
      </c>
    </row>
    <row r="174" spans="3:17" ht="15.5" x14ac:dyDescent="0.35">
      <c r="C174" t="s">
        <v>2441</v>
      </c>
    </row>
    <row r="175" spans="3:17" ht="15.5" x14ac:dyDescent="0.35">
      <c r="C175" t="s">
        <v>497</v>
      </c>
      <c r="P175" s="5">
        <v>1300109000000</v>
      </c>
      <c r="Q175" s="5">
        <v>315600000000</v>
      </c>
    </row>
    <row r="176" spans="3:17" ht="15.5" x14ac:dyDescent="0.35">
      <c r="C176" t="s">
        <v>226</v>
      </c>
      <c r="D176" s="5">
        <v>-272848000000</v>
      </c>
      <c r="E176" s="5">
        <v>116842000000</v>
      </c>
      <c r="F176" s="5">
        <v>-228943000000</v>
      </c>
      <c r="G176" s="5">
        <v>-458491000000</v>
      </c>
      <c r="I176" s="5">
        <v>84625000000</v>
      </c>
      <c r="J176" s="5">
        <v>-212044000000</v>
      </c>
      <c r="K176" s="5">
        <v>80265000000</v>
      </c>
      <c r="L176" s="5">
        <v>-511571000000</v>
      </c>
      <c r="M176" s="5">
        <v>421941000000</v>
      </c>
      <c r="N176" s="5">
        <v>271322000000</v>
      </c>
      <c r="O176" s="5">
        <v>289454000000</v>
      </c>
      <c r="P176" s="5">
        <v>-18626000000</v>
      </c>
      <c r="Q176" s="5">
        <v>119256000000</v>
      </c>
    </row>
    <row r="177" spans="2:17" ht="15.5" x14ac:dyDescent="0.35">
      <c r="C177" t="s">
        <v>227</v>
      </c>
      <c r="D177" s="5">
        <v>1000000</v>
      </c>
      <c r="E177" s="5">
        <v>727792000000</v>
      </c>
      <c r="I177" s="5">
        <v>643168000000</v>
      </c>
      <c r="J177" s="5">
        <v>855212000000</v>
      </c>
      <c r="K177" s="5">
        <v>774947000000</v>
      </c>
      <c r="L177" s="5">
        <v>1286518000000</v>
      </c>
      <c r="M177" s="5">
        <v>864577000000</v>
      </c>
      <c r="N177" s="5">
        <v>593255000000</v>
      </c>
      <c r="O177" s="5">
        <v>303801000000</v>
      </c>
      <c r="P177" s="5">
        <v>322427000000</v>
      </c>
      <c r="Q177" s="5">
        <v>203171000000</v>
      </c>
    </row>
    <row r="178" spans="2:17" ht="15.5" x14ac:dyDescent="0.35">
      <c r="C178" t="s">
        <v>229</v>
      </c>
      <c r="D178" s="5">
        <v>-272847000000</v>
      </c>
      <c r="E178" s="5">
        <v>844634000000</v>
      </c>
      <c r="F178" s="5">
        <v>-228943000000</v>
      </c>
      <c r="G178" s="5">
        <v>-458491000000</v>
      </c>
      <c r="I178" s="5">
        <v>727793000000</v>
      </c>
      <c r="J178" s="5">
        <v>643168000000</v>
      </c>
      <c r="K178" s="5">
        <v>855212000000</v>
      </c>
      <c r="L178" s="5">
        <v>774947000000</v>
      </c>
      <c r="M178" s="5">
        <v>1286518000000</v>
      </c>
      <c r="N178" s="5">
        <v>864577000000</v>
      </c>
      <c r="O178" s="5">
        <v>593255000000</v>
      </c>
      <c r="P178" s="5">
        <v>303801000000</v>
      </c>
      <c r="Q178" s="5">
        <v>322427000000</v>
      </c>
    </row>
    <row r="180" spans="2:17" ht="15.5" x14ac:dyDescent="0.35">
      <c r="B180" t="s">
        <v>230</v>
      </c>
      <c r="C180" t="s">
        <v>12</v>
      </c>
      <c r="D180" s="5">
        <v>15370000000</v>
      </c>
      <c r="E180" s="5">
        <v>15370000000</v>
      </c>
      <c r="F180" s="5">
        <v>15370000000</v>
      </c>
      <c r="G180" s="5">
        <v>15370000000</v>
      </c>
      <c r="I180" s="5">
        <v>15370000000</v>
      </c>
      <c r="J180" s="5">
        <v>15370000000</v>
      </c>
      <c r="K180" s="5">
        <v>15030000000</v>
      </c>
      <c r="L180" s="5">
        <v>14960000000</v>
      </c>
      <c r="M180" s="5">
        <v>14890000000</v>
      </c>
      <c r="N180" s="5">
        <v>2980000000</v>
      </c>
      <c r="O180" s="5">
        <v>2970000000</v>
      </c>
      <c r="P180" s="5">
        <v>2970000000</v>
      </c>
      <c r="Q180" s="5">
        <v>2530000000</v>
      </c>
    </row>
    <row r="181" spans="2:17" ht="15.5" x14ac:dyDescent="0.35">
      <c r="C181" t="s">
        <v>231</v>
      </c>
      <c r="D181" s="6">
        <v>5.98</v>
      </c>
      <c r="E181" s="6">
        <v>6.59</v>
      </c>
      <c r="F181" s="6">
        <v>4.79</v>
      </c>
      <c r="G181" s="6">
        <v>8.5399999999999991</v>
      </c>
    </row>
    <row r="182" spans="2:17" ht="15.5" x14ac:dyDescent="0.35">
      <c r="C182" t="s">
        <v>232</v>
      </c>
      <c r="D182" s="6">
        <v>136.29</v>
      </c>
      <c r="E182" s="6">
        <v>199.54</v>
      </c>
      <c r="F182" s="6">
        <v>287.06</v>
      </c>
      <c r="G182" s="6">
        <v>196.72</v>
      </c>
    </row>
    <row r="183" spans="2:17" ht="15.5" x14ac:dyDescent="0.35">
      <c r="C183" t="s">
        <v>67</v>
      </c>
      <c r="D183" s="6">
        <v>6.86</v>
      </c>
      <c r="E183" s="6">
        <v>11.33</v>
      </c>
      <c r="F183" s="6">
        <v>11.45</v>
      </c>
      <c r="G183" s="6">
        <v>13.59</v>
      </c>
    </row>
    <row r="184" spans="2:17" ht="15.5" x14ac:dyDescent="0.35">
      <c r="C184" t="s">
        <v>233</v>
      </c>
      <c r="D184" s="5">
        <v>446800000000</v>
      </c>
      <c r="E184" s="5">
        <v>433870000000</v>
      </c>
      <c r="F184" s="5">
        <v>423550000000</v>
      </c>
      <c r="G184" s="5">
        <v>487860000000</v>
      </c>
    </row>
    <row r="185" spans="2:17" ht="15.5" x14ac:dyDescent="0.35">
      <c r="C185" t="s">
        <v>234</v>
      </c>
      <c r="D185" s="6">
        <v>7.7000000000000002E-3</v>
      </c>
      <c r="E185" s="6">
        <v>8.3999999999999995E-3</v>
      </c>
      <c r="F185" s="6">
        <v>6.1999999999999998E-3</v>
      </c>
      <c r="G185" s="6">
        <v>1.11E-2</v>
      </c>
    </row>
    <row r="186" spans="2:17" ht="15.5" x14ac:dyDescent="0.35">
      <c r="C186" t="s">
        <v>235</v>
      </c>
      <c r="D186" s="6">
        <v>1.67E-2</v>
      </c>
      <c r="E186" s="6">
        <v>1.77E-2</v>
      </c>
      <c r="F186" s="6">
        <v>1.3000000000000001E-2</v>
      </c>
      <c r="G186" s="6">
        <v>2.3399999999999997E-2</v>
      </c>
    </row>
    <row r="187" spans="2:17" ht="15.5" x14ac:dyDescent="0.35">
      <c r="C187" t="s">
        <v>236</v>
      </c>
      <c r="D187" s="6">
        <v>2.12E-2</v>
      </c>
      <c r="E187" s="6">
        <v>2.2099999999999998E-2</v>
      </c>
      <c r="F187" s="6">
        <v>2.1299999999999999E-2</v>
      </c>
      <c r="G187" s="6">
        <v>2.7000000000000003E-2</v>
      </c>
    </row>
    <row r="188" spans="2:17" ht="15.5" x14ac:dyDescent="0.35">
      <c r="C188" t="s">
        <v>237</v>
      </c>
      <c r="D188" s="6">
        <v>3.62</v>
      </c>
      <c r="E188" s="5">
        <v>4</v>
      </c>
      <c r="F188" s="6">
        <v>3.73</v>
      </c>
      <c r="G188" s="6">
        <v>4.8899999999999997</v>
      </c>
    </row>
    <row r="189" spans="2:17" ht="15.5" x14ac:dyDescent="0.35">
      <c r="C189" t="s">
        <v>443</v>
      </c>
      <c r="D189" s="5">
        <v>7097000000000</v>
      </c>
      <c r="E189" s="5">
        <v>7276000000000</v>
      </c>
      <c r="F189" s="5">
        <v>7210000000000</v>
      </c>
      <c r="G189" s="5">
        <v>7131000000000</v>
      </c>
    </row>
    <row r="190" spans="2:17" ht="15.5" x14ac:dyDescent="0.35">
      <c r="C190" t="s">
        <v>238</v>
      </c>
      <c r="D190" s="6">
        <v>2.27</v>
      </c>
      <c r="E190" s="6">
        <v>3.53</v>
      </c>
      <c r="F190" s="6">
        <v>3.72</v>
      </c>
      <c r="G190" s="6">
        <v>4.6100000000000003</v>
      </c>
    </row>
    <row r="191" spans="2:17" ht="15.5" x14ac:dyDescent="0.35">
      <c r="C191" t="s">
        <v>239</v>
      </c>
      <c r="D191" s="6">
        <v>358.89</v>
      </c>
      <c r="E191" s="6">
        <v>372.06</v>
      </c>
      <c r="F191" s="6">
        <v>369.43</v>
      </c>
      <c r="G191" s="6">
        <v>364.64</v>
      </c>
    </row>
    <row r="192" spans="2:17" ht="15.5" x14ac:dyDescent="0.35">
      <c r="C192" t="s">
        <v>240</v>
      </c>
      <c r="D192" s="6">
        <v>2.27</v>
      </c>
      <c r="E192" s="6">
        <v>3.53</v>
      </c>
      <c r="F192" s="6">
        <v>3.72</v>
      </c>
      <c r="G192" s="6">
        <v>4.6100000000000003</v>
      </c>
    </row>
    <row r="193" spans="3:17" ht="15.5" x14ac:dyDescent="0.35">
      <c r="C193" t="s">
        <v>241</v>
      </c>
      <c r="D193" s="6">
        <v>358.89</v>
      </c>
      <c r="E193" s="6">
        <v>372.06</v>
      </c>
      <c r="F193" s="6">
        <v>369.43</v>
      </c>
      <c r="G193" s="6">
        <v>364.64</v>
      </c>
    </row>
    <row r="194" spans="3:17" ht="15.5" x14ac:dyDescent="0.35">
      <c r="C194" t="s">
        <v>242</v>
      </c>
      <c r="D194" s="5">
        <v>599000000000</v>
      </c>
      <c r="E194" s="5">
        <v>584000000000</v>
      </c>
      <c r="F194" s="5">
        <v>576000000000</v>
      </c>
      <c r="G194" s="5">
        <v>238000000000</v>
      </c>
    </row>
    <row r="195" spans="3:17" ht="15.5" x14ac:dyDescent="0.35">
      <c r="C195" t="s">
        <v>243</v>
      </c>
      <c r="D195" s="5">
        <v>3023000000000</v>
      </c>
      <c r="E195" s="5">
        <v>2903000000000</v>
      </c>
      <c r="F195" s="5">
        <v>2639000000000</v>
      </c>
      <c r="G195" s="5">
        <v>3067000000000</v>
      </c>
    </row>
    <row r="196" spans="3:17" ht="15.5" x14ac:dyDescent="0.35">
      <c r="C196" t="s">
        <v>306</v>
      </c>
      <c r="D196" s="5">
        <v>5515000000000</v>
      </c>
      <c r="E196" s="5">
        <v>5717000000000</v>
      </c>
      <c r="F196" s="5">
        <v>5677000000000</v>
      </c>
      <c r="G196" s="5">
        <v>5603000000000</v>
      </c>
    </row>
    <row r="197" spans="3:17" ht="15.5" x14ac:dyDescent="0.35">
      <c r="C197" t="s">
        <v>24</v>
      </c>
      <c r="D197" s="5">
        <v>3622000000000</v>
      </c>
      <c r="E197" s="5">
        <v>3487000000000</v>
      </c>
      <c r="F197" s="5">
        <v>3215000000000</v>
      </c>
      <c r="G197" s="5">
        <v>3305000000000</v>
      </c>
    </row>
    <row r="198" spans="3:17" ht="15.5" x14ac:dyDescent="0.35">
      <c r="C198" t="s">
        <v>21</v>
      </c>
      <c r="D198" s="5">
        <v>3050000000000</v>
      </c>
      <c r="E198" s="5">
        <v>2642000000000</v>
      </c>
      <c r="F198" s="5">
        <v>2487000000000</v>
      </c>
      <c r="G198" s="5">
        <v>2348000000000</v>
      </c>
    </row>
    <row r="199" spans="3:17" ht="15.5" x14ac:dyDescent="0.35">
      <c r="C199" t="s">
        <v>245</v>
      </c>
      <c r="D199" s="5">
        <v>474000000000</v>
      </c>
      <c r="E199" s="5">
        <v>653000000000</v>
      </c>
      <c r="F199" s="5">
        <v>428000000000</v>
      </c>
      <c r="G199" s="5">
        <v>951000000000</v>
      </c>
    </row>
    <row r="200" spans="3:17" ht="15.5" x14ac:dyDescent="0.35">
      <c r="C200" t="s">
        <v>246</v>
      </c>
      <c r="D200" s="5">
        <v>272000000000</v>
      </c>
      <c r="E200" s="5">
        <v>249000000000</v>
      </c>
      <c r="F200" s="5">
        <v>358000000000</v>
      </c>
      <c r="G200" s="5">
        <v>330000000000</v>
      </c>
    </row>
    <row r="201" spans="3:17" ht="15.5" x14ac:dyDescent="0.35">
      <c r="C201" t="s">
        <v>247</v>
      </c>
      <c r="D201" s="5">
        <v>-336000000000</v>
      </c>
      <c r="E201" s="5">
        <v>-266000000000</v>
      </c>
      <c r="F201" s="5">
        <v>-412000000000</v>
      </c>
      <c r="G201" s="5">
        <v>-538000000000</v>
      </c>
    </row>
    <row r="202" spans="3:17" ht="15.5" x14ac:dyDescent="0.35">
      <c r="C202" t="s">
        <v>13</v>
      </c>
      <c r="D202" s="5">
        <v>-64000000000</v>
      </c>
      <c r="E202" s="5">
        <v>-17000000000</v>
      </c>
      <c r="F202" s="5">
        <v>-54000000000</v>
      </c>
      <c r="G202" s="5">
        <v>-209000000000</v>
      </c>
    </row>
    <row r="203" spans="3:17" ht="15.5" x14ac:dyDescent="0.35">
      <c r="C203" t="s">
        <v>16</v>
      </c>
      <c r="D203" s="6">
        <v>-4.18</v>
      </c>
      <c r="E203" s="6">
        <v>-1.1000000000000001</v>
      </c>
      <c r="F203" s="6">
        <v>-3.5</v>
      </c>
      <c r="G203" s="6">
        <v>-13.59</v>
      </c>
    </row>
    <row r="204" spans="3:17" ht="15.5" x14ac:dyDescent="0.35">
      <c r="C204" t="s">
        <v>52</v>
      </c>
      <c r="I204" s="6">
        <v>27.95</v>
      </c>
      <c r="J204" s="6">
        <v>34.880000000000003</v>
      </c>
      <c r="K204" s="6">
        <v>29.09</v>
      </c>
      <c r="L204" s="6">
        <v>19.96</v>
      </c>
      <c r="M204" s="6">
        <v>67.37</v>
      </c>
      <c r="N204" s="6">
        <v>158.91</v>
      </c>
      <c r="O204" s="6">
        <v>85.9</v>
      </c>
      <c r="P204" s="6">
        <v>41.83</v>
      </c>
      <c r="Q204" s="6">
        <v>38.6</v>
      </c>
    </row>
    <row r="205" spans="3:17" ht="15.5" x14ac:dyDescent="0.35">
      <c r="C205" t="s">
        <v>66</v>
      </c>
      <c r="I205" s="6">
        <v>49.19</v>
      </c>
      <c r="J205" s="6">
        <v>46.73</v>
      </c>
      <c r="K205" s="6">
        <v>51.22</v>
      </c>
      <c r="L205" s="6">
        <v>77.66</v>
      </c>
      <c r="M205" s="6">
        <v>15.88</v>
      </c>
      <c r="N205" s="6">
        <v>22.21</v>
      </c>
      <c r="O205" s="6">
        <v>41.68</v>
      </c>
      <c r="P205" s="6">
        <v>61.2</v>
      </c>
      <c r="Q205" s="5">
        <v>0</v>
      </c>
    </row>
    <row r="206" spans="3:17" ht="15.5" x14ac:dyDescent="0.35">
      <c r="C206" t="s">
        <v>69</v>
      </c>
      <c r="I206" s="6">
        <v>2.96</v>
      </c>
      <c r="J206" s="6">
        <v>3.73</v>
      </c>
      <c r="K206" s="6">
        <v>3.87</v>
      </c>
      <c r="L206" s="6">
        <v>4.7300000000000004</v>
      </c>
      <c r="M206" s="6">
        <v>2.74</v>
      </c>
      <c r="N206" s="6">
        <v>2.38</v>
      </c>
      <c r="O206" s="6">
        <v>2.93</v>
      </c>
      <c r="P206" s="6">
        <v>2.4900000000000002</v>
      </c>
      <c r="Q206" s="5">
        <v>0</v>
      </c>
    </row>
    <row r="207" spans="3:17" ht="15.5" x14ac:dyDescent="0.35">
      <c r="C207" t="s">
        <v>248</v>
      </c>
      <c r="I207" s="5">
        <v>1769790000000</v>
      </c>
      <c r="J207" s="5">
        <v>1747570000000</v>
      </c>
      <c r="K207" s="5">
        <v>1464000000000</v>
      </c>
      <c r="L207" s="5">
        <v>1141710000000</v>
      </c>
      <c r="M207" s="5">
        <v>2213430000000</v>
      </c>
      <c r="N207" s="5">
        <v>1336860000000</v>
      </c>
      <c r="O207" s="5">
        <v>810190000000</v>
      </c>
      <c r="P207" s="5">
        <v>589300000000</v>
      </c>
    </row>
    <row r="208" spans="3:17" ht="15.5" x14ac:dyDescent="0.35">
      <c r="C208" t="s">
        <v>249</v>
      </c>
      <c r="I208" s="6">
        <v>3.61E-2</v>
      </c>
      <c r="J208" s="6">
        <v>5.0700000000000002E-2</v>
      </c>
      <c r="K208" s="6">
        <v>4.9699999999999994E-2</v>
      </c>
      <c r="L208" s="6">
        <v>3.9300000000000002E-2</v>
      </c>
      <c r="M208" s="6">
        <v>0.13220000000000001</v>
      </c>
      <c r="N208" s="6">
        <v>7.4499999999999997E-2</v>
      </c>
      <c r="O208" s="6">
        <v>5.0599999999999999E-2</v>
      </c>
      <c r="P208" s="6">
        <v>2.98E-2</v>
      </c>
      <c r="Q208" s="6">
        <v>2.9100000000000001E-2</v>
      </c>
    </row>
    <row r="209" spans="3:17" ht="15.5" x14ac:dyDescent="0.35">
      <c r="C209" t="s">
        <v>250</v>
      </c>
      <c r="I209" s="6">
        <v>7.5700000000000003E-2</v>
      </c>
      <c r="J209" s="6">
        <v>0.12039999999999999</v>
      </c>
      <c r="K209" s="6">
        <v>0.113</v>
      </c>
      <c r="L209" s="6">
        <v>8.6800000000000002E-2</v>
      </c>
      <c r="M209" s="6">
        <v>0.30690000000000001</v>
      </c>
      <c r="N209" s="6">
        <v>0.18539999999999998</v>
      </c>
      <c r="O209" s="6">
        <v>0.11890000000000001</v>
      </c>
      <c r="P209" s="6">
        <v>6.6699999999999995E-2</v>
      </c>
      <c r="Q209" s="6">
        <v>0.2147</v>
      </c>
    </row>
    <row r="210" spans="3:17" ht="15.5" x14ac:dyDescent="0.35">
      <c r="C210" t="s">
        <v>251</v>
      </c>
      <c r="I210" s="6">
        <v>0.10339999999999999</v>
      </c>
      <c r="J210" s="6">
        <v>0.13220000000000001</v>
      </c>
      <c r="K210" s="6">
        <v>0.1246</v>
      </c>
      <c r="L210" s="6">
        <v>9.9100000000000008E-2</v>
      </c>
      <c r="M210" s="6">
        <v>0.32789999999999997</v>
      </c>
      <c r="N210" s="6">
        <v>0.23469999999999999</v>
      </c>
      <c r="O210" s="6">
        <v>0.16350000000000001</v>
      </c>
      <c r="P210" s="6">
        <v>0.1623</v>
      </c>
      <c r="Q210" s="6">
        <v>0.47460000000000002</v>
      </c>
    </row>
    <row r="211" spans="3:17" ht="15.5" x14ac:dyDescent="0.35">
      <c r="C211" t="s">
        <v>252</v>
      </c>
      <c r="I211" s="6">
        <v>4.0599999999999996</v>
      </c>
      <c r="J211" s="6">
        <v>5.91</v>
      </c>
      <c r="K211" s="6">
        <v>5.86</v>
      </c>
      <c r="L211" s="6">
        <v>4.2</v>
      </c>
      <c r="M211" s="6">
        <v>12.42</v>
      </c>
      <c r="N211" s="6">
        <v>8.09</v>
      </c>
      <c r="O211" s="6">
        <v>5.36</v>
      </c>
      <c r="P211" s="6">
        <v>2.95</v>
      </c>
      <c r="Q211" s="6">
        <v>3.34</v>
      </c>
    </row>
    <row r="212" spans="3:17" ht="15.5" x14ac:dyDescent="0.35">
      <c r="C212" t="s">
        <v>63</v>
      </c>
      <c r="I212" s="6">
        <v>3.72</v>
      </c>
      <c r="J212" s="6">
        <v>5.63</v>
      </c>
      <c r="K212" s="6">
        <v>5.79</v>
      </c>
      <c r="L212" s="6">
        <v>6.74</v>
      </c>
      <c r="M212" s="6">
        <v>4.87</v>
      </c>
      <c r="N212" s="6">
        <v>4.12</v>
      </c>
      <c r="O212" s="6">
        <v>4.96</v>
      </c>
      <c r="P212" s="6">
        <v>4.08</v>
      </c>
      <c r="Q212" s="5">
        <v>0</v>
      </c>
    </row>
    <row r="213" spans="3:17" ht="15.5" x14ac:dyDescent="0.35">
      <c r="C213" t="s">
        <v>60</v>
      </c>
      <c r="I213" s="6">
        <v>369.43</v>
      </c>
      <c r="J213" s="6">
        <v>289.73</v>
      </c>
      <c r="K213" s="6">
        <v>257.33999999999997</v>
      </c>
      <c r="L213" s="6">
        <v>230.06</v>
      </c>
      <c r="M213" s="6">
        <v>219.55</v>
      </c>
      <c r="N213" s="6">
        <v>856.97</v>
      </c>
      <c r="O213" s="6">
        <v>722.24</v>
      </c>
      <c r="P213" s="6">
        <v>627.58000000000004</v>
      </c>
      <c r="Q213" s="6">
        <v>179.8</v>
      </c>
    </row>
    <row r="214" spans="3:17" ht="15.5" x14ac:dyDescent="0.35">
      <c r="C214" t="s">
        <v>253</v>
      </c>
      <c r="I214" s="6">
        <v>3.72</v>
      </c>
      <c r="J214" s="6">
        <v>5.63</v>
      </c>
      <c r="K214" s="6">
        <v>5.79</v>
      </c>
      <c r="L214" s="6">
        <v>6.74</v>
      </c>
      <c r="M214" s="6">
        <v>4.87</v>
      </c>
      <c r="N214" s="6">
        <v>4.12</v>
      </c>
      <c r="O214" s="6">
        <v>4.96</v>
      </c>
      <c r="P214" s="6">
        <v>4.08</v>
      </c>
      <c r="Q214" s="5">
        <v>0</v>
      </c>
    </row>
    <row r="215" spans="3:17" ht="15.5" x14ac:dyDescent="0.35">
      <c r="C215" t="s">
        <v>254</v>
      </c>
      <c r="I215" s="6">
        <v>369.43</v>
      </c>
      <c r="J215" s="6">
        <v>289.73</v>
      </c>
      <c r="K215" s="6">
        <v>257.33999999999997</v>
      </c>
      <c r="L215" s="6">
        <v>230.06</v>
      </c>
      <c r="M215" s="6">
        <v>219.55</v>
      </c>
      <c r="N215" s="6">
        <v>856.97</v>
      </c>
      <c r="O215" s="6">
        <v>722.24</v>
      </c>
      <c r="P215" s="6">
        <v>627.58000000000004</v>
      </c>
      <c r="Q215" s="6">
        <v>179.8</v>
      </c>
    </row>
    <row r="216" spans="3:17" ht="15.5" x14ac:dyDescent="0.35">
      <c r="C216" t="s">
        <v>255</v>
      </c>
      <c r="I216" s="5">
        <v>576000000000</v>
      </c>
      <c r="J216" s="5">
        <v>404000000000</v>
      </c>
      <c r="K216" s="5">
        <v>255000000000</v>
      </c>
      <c r="L216" s="5">
        <v>573000000000</v>
      </c>
      <c r="M216" s="5">
        <v>189000000000</v>
      </c>
      <c r="N216" s="5">
        <v>263000000000</v>
      </c>
      <c r="O216" s="5">
        <v>230000000000</v>
      </c>
      <c r="P216" s="5">
        <v>265000000000</v>
      </c>
      <c r="Q216" s="5">
        <v>866000000000</v>
      </c>
    </row>
    <row r="217" spans="3:17" ht="15.5" x14ac:dyDescent="0.35">
      <c r="C217" t="s">
        <v>256</v>
      </c>
      <c r="I217" s="5">
        <v>2639000000000</v>
      </c>
      <c r="J217" s="5">
        <v>2820000000000</v>
      </c>
      <c r="K217" s="5">
        <v>2001000000000</v>
      </c>
      <c r="L217" s="5">
        <v>1161000000000</v>
      </c>
      <c r="M217" s="5">
        <v>1474000000000</v>
      </c>
      <c r="N217" s="5">
        <v>1294000000000</v>
      </c>
      <c r="O217" s="5">
        <v>1065000000000</v>
      </c>
      <c r="P217" s="5">
        <v>601000000000</v>
      </c>
      <c r="Q217" s="5">
        <v>562000000000</v>
      </c>
    </row>
    <row r="218" spans="3:17" ht="15.5" x14ac:dyDescent="0.35">
      <c r="C218" t="s">
        <v>26</v>
      </c>
      <c r="I218" s="5">
        <v>3215000000000</v>
      </c>
      <c r="J218" s="5">
        <v>3224000000000</v>
      </c>
      <c r="K218" s="5">
        <v>2256000000000</v>
      </c>
      <c r="L218" s="5">
        <v>1734000000000</v>
      </c>
      <c r="M218" s="5">
        <v>1663000000000</v>
      </c>
      <c r="N218" s="5">
        <v>1557000000000</v>
      </c>
      <c r="O218" s="5">
        <v>1295000000000</v>
      </c>
      <c r="P218" s="5">
        <v>866000000000</v>
      </c>
      <c r="Q218" s="5">
        <v>1428000000000</v>
      </c>
    </row>
    <row r="219" spans="3:17" ht="15.5" x14ac:dyDescent="0.35">
      <c r="C219" t="s">
        <v>23</v>
      </c>
      <c r="I219" s="5">
        <v>2487000000000</v>
      </c>
      <c r="J219" s="5">
        <v>2580000000000</v>
      </c>
      <c r="K219" s="5">
        <v>1401000000000</v>
      </c>
      <c r="L219" s="5">
        <v>959000000000</v>
      </c>
      <c r="M219" s="5">
        <v>376000000000</v>
      </c>
      <c r="N219" s="5">
        <v>692000000000</v>
      </c>
      <c r="O219" s="5">
        <v>701000000000</v>
      </c>
      <c r="P219" s="5">
        <v>562000000000</v>
      </c>
      <c r="Q219" s="5">
        <v>1106000000000</v>
      </c>
    </row>
    <row r="220" spans="3:17" ht="15.5" x14ac:dyDescent="0.35">
      <c r="C220" t="s">
        <v>257</v>
      </c>
      <c r="I220" s="5">
        <v>428000000000</v>
      </c>
      <c r="J220" s="5">
        <v>229000000000</v>
      </c>
      <c r="K220" s="5">
        <v>397000000000</v>
      </c>
      <c r="L220" s="5">
        <v>81000000000</v>
      </c>
      <c r="M220" s="5">
        <v>849000000000</v>
      </c>
      <c r="N220" s="5">
        <v>773000000000</v>
      </c>
      <c r="O220" s="5">
        <v>620000000000</v>
      </c>
      <c r="P220" s="5">
        <v>189000000000</v>
      </c>
      <c r="Q220" s="5">
        <v>-799000000000</v>
      </c>
    </row>
    <row r="221" spans="3:17" ht="15.5" x14ac:dyDescent="0.35">
      <c r="C221" t="s">
        <v>258</v>
      </c>
      <c r="I221" s="5">
        <v>1138000000000</v>
      </c>
      <c r="J221" s="5">
        <v>1138000000000</v>
      </c>
      <c r="K221" s="5">
        <v>1320000000000</v>
      </c>
      <c r="L221" s="5">
        <v>868000000000</v>
      </c>
      <c r="M221" s="5">
        <v>1856000000000</v>
      </c>
      <c r="N221" s="5">
        <v>1126000000000</v>
      </c>
      <c r="O221" s="5">
        <v>573000000000</v>
      </c>
      <c r="P221" s="5">
        <v>242000000000</v>
      </c>
      <c r="Q221" s="5">
        <v>481000000000</v>
      </c>
    </row>
    <row r="222" spans="3:17" ht="15.5" x14ac:dyDescent="0.35">
      <c r="C222" t="s">
        <v>259</v>
      </c>
      <c r="I222" s="5">
        <v>-1750000000000</v>
      </c>
      <c r="J222" s="5">
        <v>-2282000000000</v>
      </c>
      <c r="K222" s="5">
        <v>-1591000000000</v>
      </c>
      <c r="L222" s="5">
        <v>-1129000000000</v>
      </c>
      <c r="M222" s="5">
        <v>-1214000000000</v>
      </c>
      <c r="N222" s="5">
        <v>-890000000000</v>
      </c>
      <c r="O222" s="5">
        <v>-576000000000</v>
      </c>
      <c r="P222" s="5">
        <v>-764000000000</v>
      </c>
      <c r="Q222" s="5">
        <v>-696000000000</v>
      </c>
    </row>
    <row r="223" spans="3:17" ht="15.5" x14ac:dyDescent="0.35">
      <c r="C223" t="s">
        <v>15</v>
      </c>
      <c r="I223" s="5">
        <v>-612000000000</v>
      </c>
      <c r="J223" s="5">
        <v>-1144000000000</v>
      </c>
      <c r="K223" s="5">
        <v>-272000000000</v>
      </c>
      <c r="L223" s="5">
        <v>-261000000000</v>
      </c>
      <c r="M223" s="5">
        <v>643000000000</v>
      </c>
      <c r="N223" s="5">
        <v>237000000000</v>
      </c>
      <c r="O223" s="5">
        <v>-3000000000</v>
      </c>
      <c r="P223" s="5">
        <v>-522000000000</v>
      </c>
      <c r="Q223" s="5">
        <v>-216000000000</v>
      </c>
    </row>
    <row r="224" spans="3:17" ht="15.5" x14ac:dyDescent="0.35">
      <c r="C224" t="s">
        <v>17</v>
      </c>
      <c r="I224" s="6">
        <v>-39.840000000000003</v>
      </c>
      <c r="J224" s="6">
        <v>-74.47</v>
      </c>
      <c r="K224" s="6">
        <v>-18.07</v>
      </c>
      <c r="L224" s="6">
        <v>-17.47</v>
      </c>
      <c r="M224" s="6">
        <v>43.17</v>
      </c>
      <c r="N224" s="6">
        <v>79.53</v>
      </c>
      <c r="O224" s="6">
        <v>-1.1299999999999999</v>
      </c>
      <c r="P224" s="6">
        <v>-175.75</v>
      </c>
      <c r="Q224" s="6">
        <v>-85.29</v>
      </c>
    </row>
    <row r="226" spans="2:17" ht="15.5" x14ac:dyDescent="0.35">
      <c r="B226" t="s">
        <v>260</v>
      </c>
      <c r="C226" t="s">
        <v>261</v>
      </c>
      <c r="D226" s="5">
        <v>92000000000</v>
      </c>
      <c r="E226" s="5">
        <v>101000000000</v>
      </c>
      <c r="F226" s="5">
        <v>74000000000</v>
      </c>
      <c r="G226" s="5">
        <v>131000000000</v>
      </c>
      <c r="H226" s="5">
        <v>386000000000</v>
      </c>
      <c r="I226" s="5">
        <v>430000000000</v>
      </c>
      <c r="J226" s="5">
        <v>536000000000</v>
      </c>
      <c r="K226" s="5">
        <v>437000000000</v>
      </c>
      <c r="L226" s="5">
        <v>299000000000</v>
      </c>
      <c r="M226" s="5">
        <v>1003000000000</v>
      </c>
      <c r="N226" s="5">
        <v>473000000000</v>
      </c>
      <c r="O226" s="5">
        <v>255000000000</v>
      </c>
      <c r="P226" s="5">
        <v>124000000000</v>
      </c>
      <c r="Q226" s="5">
        <v>98000000000</v>
      </c>
    </row>
    <row r="227" spans="2:17" ht="15.5" x14ac:dyDescent="0.35">
      <c r="C227" t="s">
        <v>444</v>
      </c>
      <c r="H227" s="6">
        <v>13.5</v>
      </c>
      <c r="I227" s="6">
        <v>13.5</v>
      </c>
      <c r="J227" s="6">
        <v>10.5</v>
      </c>
      <c r="K227" s="6">
        <v>8.5</v>
      </c>
      <c r="L227" s="5">
        <v>7</v>
      </c>
      <c r="M227" s="5">
        <v>6</v>
      </c>
      <c r="N227" s="5">
        <v>5</v>
      </c>
      <c r="O227" s="6">
        <v>2.4</v>
      </c>
      <c r="P227" s="6">
        <v>2.2000000000000002</v>
      </c>
    </row>
    <row r="228" spans="2:17" ht="15.5" x14ac:dyDescent="0.35">
      <c r="C228" t="s">
        <v>71</v>
      </c>
      <c r="H228" s="6">
        <v>0.53689999999999993</v>
      </c>
      <c r="I228" s="6">
        <v>0.4829</v>
      </c>
      <c r="J228" s="6">
        <v>0.30099999999999999</v>
      </c>
      <c r="K228" s="6">
        <v>0.29859999999999998</v>
      </c>
      <c r="L228" s="6">
        <v>0.36020000000000002</v>
      </c>
      <c r="M228" s="6">
        <v>9.1899999999999996E-2</v>
      </c>
      <c r="N228" s="6">
        <v>0.16239999999999999</v>
      </c>
      <c r="O228" s="6">
        <v>0.1444</v>
      </c>
      <c r="P228" s="6">
        <v>0.27179999999999999</v>
      </c>
    </row>
    <row r="229" spans="2:17" ht="15.5" x14ac:dyDescent="0.35">
      <c r="C229" t="s">
        <v>445</v>
      </c>
      <c r="H229" s="6">
        <v>2.6699999999999998E-2</v>
      </c>
      <c r="I229" s="6">
        <v>1.2199999999999999E-2</v>
      </c>
      <c r="J229" s="6">
        <v>8.199999999999999E-3</v>
      </c>
      <c r="K229" s="6">
        <v>6.4000000000000003E-3</v>
      </c>
      <c r="L229" s="6">
        <v>5.1999999999999998E-3</v>
      </c>
      <c r="M229" s="6">
        <v>4.4000000000000003E-3</v>
      </c>
      <c r="N229" s="6">
        <v>5.6000000000000008E-3</v>
      </c>
      <c r="O229" s="6">
        <v>3.8E-3</v>
      </c>
      <c r="P229" s="6">
        <v>3.0999999999999999E-3</v>
      </c>
    </row>
    <row r="230" spans="2:17" ht="15.5" x14ac:dyDescent="0.35">
      <c r="C230" t="s">
        <v>51</v>
      </c>
      <c r="D230" s="6">
        <v>5.98</v>
      </c>
      <c r="E230" s="6">
        <v>6.59</v>
      </c>
      <c r="F230" s="6">
        <v>4.79</v>
      </c>
      <c r="G230" s="6">
        <v>8.5399999999999991</v>
      </c>
      <c r="H230" s="6">
        <v>25.14</v>
      </c>
      <c r="I230" s="6">
        <v>27.95</v>
      </c>
      <c r="J230" s="6">
        <v>34.880000000000003</v>
      </c>
      <c r="K230" s="6">
        <v>28.46</v>
      </c>
      <c r="L230" s="6">
        <v>19.43</v>
      </c>
      <c r="M230" s="6">
        <v>65.28</v>
      </c>
      <c r="N230" s="6">
        <v>30.8</v>
      </c>
      <c r="O230" s="6">
        <v>16.62</v>
      </c>
      <c r="P230" s="6">
        <v>8.09</v>
      </c>
      <c r="Q230" s="6">
        <v>6.35</v>
      </c>
    </row>
    <row r="231" spans="2:17" ht="15.5" x14ac:dyDescent="0.35">
      <c r="C231" t="s">
        <v>73</v>
      </c>
      <c r="H231" s="6">
        <v>13.5</v>
      </c>
      <c r="I231" s="6">
        <v>13.5</v>
      </c>
      <c r="J231" s="6">
        <v>10.5</v>
      </c>
      <c r="K231" s="6">
        <v>8.5</v>
      </c>
      <c r="L231" s="5">
        <v>7</v>
      </c>
      <c r="M231" s="5">
        <v>6</v>
      </c>
      <c r="N231" s="5">
        <v>5</v>
      </c>
      <c r="O231" s="6">
        <v>2.4</v>
      </c>
      <c r="P231" s="6">
        <v>2.2000000000000002</v>
      </c>
    </row>
    <row r="232" spans="2:17" ht="15.5" x14ac:dyDescent="0.35">
      <c r="C232" t="s">
        <v>446</v>
      </c>
      <c r="H232" s="6">
        <v>0.53689999999999993</v>
      </c>
      <c r="I232" s="6">
        <v>0.4829</v>
      </c>
      <c r="J232" s="6">
        <v>0.30099999999999999</v>
      </c>
      <c r="K232" s="6">
        <v>0.29859999999999998</v>
      </c>
      <c r="L232" s="6">
        <v>0.36020000000000002</v>
      </c>
      <c r="M232" s="6">
        <v>9.1899999999999996E-2</v>
      </c>
      <c r="N232" s="6">
        <v>0.16239999999999999</v>
      </c>
      <c r="O232" s="6">
        <v>0.1444</v>
      </c>
      <c r="P232" s="6">
        <v>0.27179999999999999</v>
      </c>
    </row>
    <row r="233" spans="2:17" ht="15.5" x14ac:dyDescent="0.35">
      <c r="C233" t="s">
        <v>447</v>
      </c>
      <c r="H233" s="6">
        <v>2.6699999999999998E-2</v>
      </c>
      <c r="I233" s="6">
        <v>1.2199999999999999E-2</v>
      </c>
      <c r="J233" s="6">
        <v>8.199999999999999E-3</v>
      </c>
      <c r="K233" s="6">
        <v>6.4000000000000003E-3</v>
      </c>
      <c r="L233" s="6">
        <v>5.1999999999999998E-3</v>
      </c>
      <c r="M233" s="6">
        <v>4.4000000000000003E-3</v>
      </c>
      <c r="N233" s="6">
        <v>5.6000000000000008E-3</v>
      </c>
      <c r="O233" s="6">
        <v>3.8E-3</v>
      </c>
      <c r="P233" s="6">
        <v>3.0999999999999999E-3</v>
      </c>
    </row>
    <row r="234" spans="2:17" ht="15.5" x14ac:dyDescent="0.35">
      <c r="C234" t="s">
        <v>262</v>
      </c>
      <c r="D234" s="5">
        <v>1826000000000</v>
      </c>
      <c r="E234" s="5">
        <v>1783000000000</v>
      </c>
      <c r="F234" s="5">
        <v>1846000000000</v>
      </c>
      <c r="G234" s="5">
        <v>1899000000000</v>
      </c>
      <c r="H234" s="5">
        <v>7219000000000</v>
      </c>
      <c r="I234" s="5">
        <v>7134000000000</v>
      </c>
      <c r="J234" s="5">
        <v>6717000000000</v>
      </c>
      <c r="K234" s="5">
        <v>5784000000000</v>
      </c>
      <c r="L234" s="5">
        <v>4902000000000</v>
      </c>
      <c r="M234" s="5">
        <v>5820000000000</v>
      </c>
      <c r="N234" s="5">
        <v>4416000000000</v>
      </c>
      <c r="O234" s="5">
        <v>3631000000000</v>
      </c>
      <c r="P234" s="5">
        <v>3058000000000</v>
      </c>
      <c r="Q234" s="5">
        <v>2678000000000</v>
      </c>
    </row>
    <row r="235" spans="2:17" ht="15.5" x14ac:dyDescent="0.35">
      <c r="C235" t="s">
        <v>448</v>
      </c>
      <c r="H235" s="6">
        <v>13.5</v>
      </c>
      <c r="I235" s="6">
        <v>13.5</v>
      </c>
      <c r="J235" s="6">
        <v>10.5</v>
      </c>
      <c r="K235" s="6">
        <v>8.5</v>
      </c>
      <c r="L235" s="5">
        <v>7</v>
      </c>
      <c r="M235" s="5">
        <v>6</v>
      </c>
      <c r="N235" s="5">
        <v>5</v>
      </c>
      <c r="O235" s="6">
        <v>2.4</v>
      </c>
      <c r="P235" s="6">
        <v>2.2000000000000002</v>
      </c>
    </row>
    <row r="236" spans="2:17" ht="15.5" x14ac:dyDescent="0.35">
      <c r="C236" t="s">
        <v>449</v>
      </c>
      <c r="H236" s="6">
        <v>0.53689999999999993</v>
      </c>
      <c r="I236" s="6">
        <v>0.4829</v>
      </c>
      <c r="J236" s="6">
        <v>0.30099999999999999</v>
      </c>
      <c r="K236" s="6">
        <v>0.29859999999999998</v>
      </c>
      <c r="L236" s="6">
        <v>0.36020000000000002</v>
      </c>
      <c r="M236" s="6">
        <v>9.1899999999999996E-2</v>
      </c>
      <c r="N236" s="6">
        <v>0.16239999999999999</v>
      </c>
      <c r="O236" s="6">
        <v>0.1444</v>
      </c>
      <c r="P236" s="6">
        <v>0.27179999999999999</v>
      </c>
    </row>
    <row r="237" spans="2:17" ht="15.5" x14ac:dyDescent="0.35">
      <c r="C237" t="s">
        <v>450</v>
      </c>
      <c r="H237" s="6">
        <v>2.6699999999999998E-2</v>
      </c>
      <c r="I237" s="6">
        <v>1.2199999999999999E-2</v>
      </c>
      <c r="J237" s="6">
        <v>8.199999999999999E-3</v>
      </c>
      <c r="K237" s="6">
        <v>6.4000000000000003E-3</v>
      </c>
      <c r="L237" s="6">
        <v>5.1999999999999998E-3</v>
      </c>
      <c r="M237" s="6">
        <v>4.4000000000000003E-3</v>
      </c>
      <c r="N237" s="6">
        <v>5.6000000000000008E-3</v>
      </c>
      <c r="O237" s="6">
        <v>3.8E-3</v>
      </c>
      <c r="P237" s="6">
        <v>3.0999999999999999E-3</v>
      </c>
    </row>
    <row r="238" spans="2:17" ht="15.5" x14ac:dyDescent="0.35">
      <c r="C238" t="s">
        <v>344</v>
      </c>
      <c r="I238" s="6">
        <v>20.079999999999998</v>
      </c>
    </row>
    <row r="239" spans="2:17" ht="15.5" x14ac:dyDescent="0.35">
      <c r="C239" t="s">
        <v>345</v>
      </c>
      <c r="I239" s="6">
        <v>19.5</v>
      </c>
    </row>
    <row r="240" spans="2:17" ht="15.5" x14ac:dyDescent="0.35">
      <c r="C240" t="s">
        <v>831</v>
      </c>
      <c r="I240" s="6">
        <v>14.2</v>
      </c>
    </row>
    <row r="241" spans="3:9" ht="15.5" x14ac:dyDescent="0.35">
      <c r="C241" t="s">
        <v>263</v>
      </c>
      <c r="I241" s="6">
        <v>6.95</v>
      </c>
    </row>
    <row r="242" spans="3:9" ht="15.5" x14ac:dyDescent="0.35">
      <c r="C242" t="s">
        <v>346</v>
      </c>
      <c r="I242" s="6">
        <v>5.1299999999999998E-2</v>
      </c>
    </row>
    <row r="243" spans="3:9" ht="15.5" x14ac:dyDescent="0.35">
      <c r="C243" t="s">
        <v>347</v>
      </c>
      <c r="I243" s="6">
        <v>1.06</v>
      </c>
    </row>
    <row r="244" spans="3:9" ht="15.5" x14ac:dyDescent="0.35">
      <c r="C244" t="s">
        <v>348</v>
      </c>
      <c r="I244" s="6">
        <v>1.41</v>
      </c>
    </row>
    <row r="245" spans="3:9" ht="15.5" x14ac:dyDescent="0.35">
      <c r="C245" t="s">
        <v>349</v>
      </c>
      <c r="I245" s="6">
        <v>6.42</v>
      </c>
    </row>
    <row r="246" spans="3:9" ht="15.5" x14ac:dyDescent="0.35">
      <c r="C246" t="s">
        <v>350</v>
      </c>
      <c r="I246" s="6">
        <v>-22.57</v>
      </c>
    </row>
    <row r="247" spans="3:9" ht="15.5" x14ac:dyDescent="0.35">
      <c r="C247" t="s">
        <v>351</v>
      </c>
      <c r="I247" s="6">
        <v>13.26</v>
      </c>
    </row>
    <row r="248" spans="3:9" ht="15.5" x14ac:dyDescent="0.35">
      <c r="C248" t="s">
        <v>264</v>
      </c>
      <c r="I248" s="6">
        <v>6.92</v>
      </c>
    </row>
    <row r="249" spans="3:9" ht="15.5" x14ac:dyDescent="0.35">
      <c r="C249" t="s">
        <v>451</v>
      </c>
      <c r="I249" s="6">
        <v>-0.98</v>
      </c>
    </row>
    <row r="250" spans="3:9" ht="15.5" x14ac:dyDescent="0.35">
      <c r="C250" t="s">
        <v>452</v>
      </c>
      <c r="I250" s="6">
        <v>1.64</v>
      </c>
    </row>
    <row r="251" spans="3:9" ht="15.5" x14ac:dyDescent="0.35">
      <c r="C251" t="s">
        <v>832</v>
      </c>
      <c r="I251" s="6">
        <v>1.59</v>
      </c>
    </row>
    <row r="252" spans="3:9" ht="15.5" x14ac:dyDescent="0.35">
      <c r="C252" t="s">
        <v>352</v>
      </c>
      <c r="I252" s="6">
        <v>25.89</v>
      </c>
    </row>
    <row r="253" spans="3:9" ht="15.5" x14ac:dyDescent="0.35">
      <c r="C253" t="s">
        <v>353</v>
      </c>
      <c r="I253" s="6">
        <v>25.14</v>
      </c>
    </row>
    <row r="254" spans="3:9" ht="15.5" x14ac:dyDescent="0.35">
      <c r="C254" t="s">
        <v>354</v>
      </c>
      <c r="I254" s="6">
        <v>478.62</v>
      </c>
    </row>
    <row r="255" spans="3:9" ht="15.5" x14ac:dyDescent="0.35">
      <c r="C255" t="s">
        <v>355</v>
      </c>
      <c r="D255" s="6">
        <v>37.21</v>
      </c>
    </row>
    <row r="256" spans="3:9" ht="15.5" x14ac:dyDescent="0.35">
      <c r="C256" t="s">
        <v>356</v>
      </c>
      <c r="I256" s="6">
        <v>358.89</v>
      </c>
    </row>
    <row r="257" spans="3:9" ht="15.5" x14ac:dyDescent="0.35">
      <c r="C257" t="s">
        <v>357</v>
      </c>
      <c r="I257" s="6">
        <v>-22.37</v>
      </c>
    </row>
    <row r="258" spans="3:9" ht="15.5" x14ac:dyDescent="0.35">
      <c r="C258" t="s">
        <v>265</v>
      </c>
      <c r="D258" s="6">
        <v>1.27</v>
      </c>
    </row>
    <row r="259" spans="3:9" ht="15.5" x14ac:dyDescent="0.35">
      <c r="C259" t="s">
        <v>266</v>
      </c>
      <c r="D259" s="6">
        <v>1.2</v>
      </c>
    </row>
    <row r="260" spans="3:9" ht="15.5" x14ac:dyDescent="0.35">
      <c r="C260" t="s">
        <v>267</v>
      </c>
      <c r="D260" s="6">
        <v>0.66</v>
      </c>
    </row>
    <row r="261" spans="3:9" ht="15.5" x14ac:dyDescent="0.35">
      <c r="C261" t="s">
        <v>268</v>
      </c>
      <c r="D261" s="6">
        <v>0.55000000000000004</v>
      </c>
    </row>
    <row r="262" spans="3:9" ht="15.5" x14ac:dyDescent="0.35">
      <c r="C262" t="s">
        <v>269</v>
      </c>
      <c r="D262" s="6">
        <v>0.89</v>
      </c>
    </row>
    <row r="263" spans="3:9" ht="15.5" x14ac:dyDescent="0.35">
      <c r="C263" t="s">
        <v>270</v>
      </c>
      <c r="D263" s="6">
        <v>0.3</v>
      </c>
    </row>
    <row r="264" spans="3:9" ht="15.5" x14ac:dyDescent="0.35">
      <c r="C264" t="s">
        <v>271</v>
      </c>
      <c r="D264" s="6">
        <v>2.17</v>
      </c>
    </row>
    <row r="265" spans="3:9" ht="15.5" x14ac:dyDescent="0.35">
      <c r="C265" t="s">
        <v>272</v>
      </c>
      <c r="I265" s="6">
        <v>4.05</v>
      </c>
    </row>
    <row r="266" spans="3:9" ht="15.5" x14ac:dyDescent="0.35">
      <c r="C266" t="s">
        <v>13</v>
      </c>
      <c r="D266" s="5">
        <v>-64000000000</v>
      </c>
    </row>
    <row r="267" spans="3:9" ht="15.5" x14ac:dyDescent="0.35">
      <c r="C267" t="s">
        <v>358</v>
      </c>
      <c r="I267" s="6">
        <v>2.83</v>
      </c>
    </row>
    <row r="268" spans="3:9" ht="15.5" x14ac:dyDescent="0.35">
      <c r="C268" t="s">
        <v>273</v>
      </c>
      <c r="I268" s="6">
        <v>3.32E-2</v>
      </c>
    </row>
    <row r="269" spans="3:9" ht="15.5" x14ac:dyDescent="0.35">
      <c r="C269" t="s">
        <v>274</v>
      </c>
      <c r="I269" s="6">
        <v>7.2099999999999997E-2</v>
      </c>
    </row>
    <row r="270" spans="3:9" ht="15.5" x14ac:dyDescent="0.35">
      <c r="C270" t="s">
        <v>275</v>
      </c>
      <c r="I270" s="6">
        <v>9.0999999999999998E-2</v>
      </c>
    </row>
    <row r="271" spans="3:9" ht="15.5" x14ac:dyDescent="0.35">
      <c r="C271" t="s">
        <v>359</v>
      </c>
      <c r="I271" s="6">
        <v>6.2E-2</v>
      </c>
    </row>
    <row r="272" spans="3:9" ht="15.5" x14ac:dyDescent="0.35">
      <c r="C272" t="s">
        <v>276</v>
      </c>
      <c r="D272" s="6">
        <v>64.099999999999994</v>
      </c>
    </row>
    <row r="273" spans="3:9" ht="15.5" x14ac:dyDescent="0.35">
      <c r="C273" t="s">
        <v>277</v>
      </c>
      <c r="D273" s="6">
        <v>10.62</v>
      </c>
    </row>
    <row r="274" spans="3:9" ht="15.5" x14ac:dyDescent="0.35">
      <c r="C274" t="s">
        <v>278</v>
      </c>
      <c r="D274" s="6">
        <v>31.26</v>
      </c>
    </row>
    <row r="275" spans="3:9" ht="15.5" x14ac:dyDescent="0.35">
      <c r="C275" t="s">
        <v>279</v>
      </c>
      <c r="D275" s="6">
        <v>43.46</v>
      </c>
    </row>
    <row r="276" spans="3:9" ht="15.5" x14ac:dyDescent="0.35">
      <c r="C276" t="s">
        <v>280</v>
      </c>
      <c r="D276" s="6">
        <v>1.42</v>
      </c>
    </row>
    <row r="277" spans="3:9" ht="15.5" x14ac:dyDescent="0.35">
      <c r="C277" t="s">
        <v>281</v>
      </c>
      <c r="I277" s="6">
        <v>0.61</v>
      </c>
    </row>
    <row r="278" spans="3:9" ht="15.5" x14ac:dyDescent="0.35">
      <c r="C278" t="s">
        <v>282</v>
      </c>
      <c r="I278" s="6">
        <v>34.700000000000003</v>
      </c>
    </row>
    <row r="279" spans="3:9" ht="15.5" x14ac:dyDescent="0.35">
      <c r="C279" t="s">
        <v>47</v>
      </c>
      <c r="I279" s="5">
        <v>7760000000000</v>
      </c>
    </row>
    <row r="280" spans="3:9" ht="15.5" x14ac:dyDescent="0.35">
      <c r="C280" t="s">
        <v>283</v>
      </c>
      <c r="I280" s="5">
        <v>12393000000000</v>
      </c>
    </row>
    <row r="281" spans="3:9" ht="15.5" x14ac:dyDescent="0.35">
      <c r="C281" t="s">
        <v>284</v>
      </c>
      <c r="I281" s="5">
        <v>15370000000</v>
      </c>
    </row>
    <row r="282" spans="3:9" ht="15.5" x14ac:dyDescent="0.35">
      <c r="C282" t="s">
        <v>285</v>
      </c>
      <c r="I282" s="6">
        <v>0.41869999999999996</v>
      </c>
    </row>
    <row r="283" spans="3:9" ht="15.5" x14ac:dyDescent="0.35">
      <c r="C283" t="s">
        <v>286</v>
      </c>
      <c r="D283" s="6">
        <v>0.33770000000000006</v>
      </c>
    </row>
    <row r="284" spans="3:9" ht="15.5" x14ac:dyDescent="0.35">
      <c r="C284" t="s">
        <v>287</v>
      </c>
      <c r="D284" s="6">
        <v>0.1192</v>
      </c>
    </row>
    <row r="285" spans="3:9" ht="15.5" x14ac:dyDescent="0.35">
      <c r="C285" t="s">
        <v>288</v>
      </c>
      <c r="D285" s="6">
        <v>5.0300000000000004E-2</v>
      </c>
    </row>
    <row r="286" spans="3:9" ht="15.5" x14ac:dyDescent="0.35">
      <c r="C286" t="s">
        <v>453</v>
      </c>
      <c r="D286" s="6">
        <v>7.6700000000000004E-2</v>
      </c>
    </row>
    <row r="287" spans="3:9" ht="15.5" x14ac:dyDescent="0.35">
      <c r="C287" t="s">
        <v>289</v>
      </c>
      <c r="D287" s="6">
        <v>1.18E-2</v>
      </c>
    </row>
    <row r="288" spans="3:9" ht="15.5" x14ac:dyDescent="0.35">
      <c r="C288" t="s">
        <v>360</v>
      </c>
      <c r="D288" s="6">
        <v>-8.1900000000000001E-2</v>
      </c>
    </row>
    <row r="289" spans="3:9" ht="15.5" x14ac:dyDescent="0.35">
      <c r="C289" t="s">
        <v>290</v>
      </c>
      <c r="I289" s="6">
        <v>13.5</v>
      </c>
    </row>
    <row r="290" spans="3:9" ht="15.5" x14ac:dyDescent="0.35">
      <c r="C290" t="s">
        <v>454</v>
      </c>
      <c r="I290" s="6">
        <v>13.5</v>
      </c>
    </row>
    <row r="291" spans="3:9" ht="15.5" x14ac:dyDescent="0.35">
      <c r="C291" t="s">
        <v>455</v>
      </c>
      <c r="I291" s="6">
        <v>0.53689999999999993</v>
      </c>
    </row>
    <row r="292" spans="3:9" ht="15.5" x14ac:dyDescent="0.35">
      <c r="C292" t="s">
        <v>456</v>
      </c>
      <c r="I292" s="6">
        <v>2.6699999999999998E-2</v>
      </c>
    </row>
    <row r="293" spans="3:9" ht="15.5" x14ac:dyDescent="0.35">
      <c r="C293" t="s">
        <v>291</v>
      </c>
      <c r="I293" t="s">
        <v>1705</v>
      </c>
    </row>
    <row r="294" spans="3:9" ht="15.5" x14ac:dyDescent="0.35">
      <c r="C294" t="s">
        <v>293</v>
      </c>
      <c r="I294" s="5">
        <v>6</v>
      </c>
    </row>
    <row r="295" spans="3:9" ht="15.5" x14ac:dyDescent="0.35">
      <c r="C295" t="s">
        <v>294</v>
      </c>
      <c r="I295" s="6">
        <v>0.04</v>
      </c>
    </row>
    <row r="296" spans="3:9" ht="15.5" x14ac:dyDescent="0.35">
      <c r="C296" t="s">
        <v>295</v>
      </c>
      <c r="I296" s="6">
        <v>0.82</v>
      </c>
    </row>
    <row r="297" spans="3:9" ht="15.5" x14ac:dyDescent="0.35">
      <c r="C297" t="s">
        <v>458</v>
      </c>
      <c r="I297" s="6">
        <v>0.37</v>
      </c>
    </row>
    <row r="298" spans="3:9" ht="15.5" x14ac:dyDescent="0.35">
      <c r="C298" t="s">
        <v>296</v>
      </c>
      <c r="I298" s="6">
        <v>0.45</v>
      </c>
    </row>
    <row r="299" spans="3:9" ht="15.5" x14ac:dyDescent="0.35">
      <c r="C299" t="s">
        <v>361</v>
      </c>
      <c r="I299" s="6">
        <v>0.56000000000000005</v>
      </c>
    </row>
    <row r="300" spans="3:9" ht="15.5" x14ac:dyDescent="0.35">
      <c r="C300" t="s">
        <v>297</v>
      </c>
      <c r="I300" s="6">
        <v>0.43</v>
      </c>
    </row>
    <row r="301" spans="3:9" ht="15.5" x14ac:dyDescent="0.35">
      <c r="C301" t="s">
        <v>298</v>
      </c>
      <c r="I301" s="6">
        <v>0.16</v>
      </c>
    </row>
    <row r="302" spans="3:9" ht="15.5" x14ac:dyDescent="0.35">
      <c r="C302" t="s">
        <v>299</v>
      </c>
      <c r="I302" s="5">
        <v>7354000000000</v>
      </c>
    </row>
    <row r="303" spans="3:9" ht="15.5" x14ac:dyDescent="0.35">
      <c r="C303" t="s">
        <v>300</v>
      </c>
      <c r="I303" s="5">
        <v>2459000000000</v>
      </c>
    </row>
    <row r="304" spans="3:9" ht="15.5" x14ac:dyDescent="0.35">
      <c r="C304" t="s">
        <v>301</v>
      </c>
      <c r="I304" s="5">
        <v>1792000000000</v>
      </c>
    </row>
    <row r="305" spans="3:9" ht="15.5" x14ac:dyDescent="0.35">
      <c r="C305" t="s">
        <v>302</v>
      </c>
      <c r="I305" s="5">
        <v>398000000000</v>
      </c>
    </row>
    <row r="306" spans="3:9" ht="15.5" x14ac:dyDescent="0.35">
      <c r="C306" t="s">
        <v>303</v>
      </c>
      <c r="D306" s="5">
        <v>572000000000</v>
      </c>
    </row>
    <row r="307" spans="3:9" ht="15.5" x14ac:dyDescent="0.35">
      <c r="C307" t="s">
        <v>304</v>
      </c>
      <c r="D307" s="5">
        <v>11992000000000</v>
      </c>
    </row>
    <row r="308" spans="3:9" ht="15.5" x14ac:dyDescent="0.35">
      <c r="C308" t="s">
        <v>305</v>
      </c>
      <c r="D308" s="5">
        <v>4895000000000</v>
      </c>
    </row>
    <row r="309" spans="3:9" ht="15.5" x14ac:dyDescent="0.35">
      <c r="C309" t="s">
        <v>245</v>
      </c>
      <c r="D309" s="5">
        <v>474000000000</v>
      </c>
    </row>
    <row r="310" spans="3:9" ht="15.5" x14ac:dyDescent="0.35">
      <c r="C310" t="s">
        <v>306</v>
      </c>
      <c r="I310" s="5">
        <v>5515000000000</v>
      </c>
    </row>
    <row r="311" spans="3:9" ht="15.5" x14ac:dyDescent="0.35">
      <c r="C311" t="s">
        <v>243</v>
      </c>
      <c r="D311" s="5">
        <v>3023000000000</v>
      </c>
    </row>
    <row r="312" spans="3:9" ht="15.5" x14ac:dyDescent="0.35">
      <c r="C312" t="s">
        <v>242</v>
      </c>
      <c r="D312" s="5">
        <v>599000000000</v>
      </c>
    </row>
    <row r="313" spans="3:9" ht="15.5" x14ac:dyDescent="0.35">
      <c r="C313" t="s">
        <v>24</v>
      </c>
      <c r="D313" s="5">
        <v>3622000000000</v>
      </c>
    </row>
    <row r="314" spans="3:9" ht="15.5" x14ac:dyDescent="0.35">
      <c r="C314" t="s">
        <v>21</v>
      </c>
      <c r="D314" s="5">
        <v>3050000000000</v>
      </c>
    </row>
    <row r="315" spans="3:9" ht="15.5" x14ac:dyDescent="0.35">
      <c r="C315" t="s">
        <v>244</v>
      </c>
      <c r="I315" s="5">
        <v>7097000000000</v>
      </c>
    </row>
    <row r="316" spans="3:9" ht="15.5" x14ac:dyDescent="0.35">
      <c r="C316" t="s">
        <v>307</v>
      </c>
      <c r="I316" s="5">
        <v>1208000000000</v>
      </c>
    </row>
    <row r="317" spans="3:9" ht="15.5" x14ac:dyDescent="0.35">
      <c r="C317" t="s">
        <v>308</v>
      </c>
      <c r="I317" s="5">
        <v>-1690000000000</v>
      </c>
    </row>
    <row r="318" spans="3:9" ht="15.5" x14ac:dyDescent="0.35">
      <c r="C318" t="s">
        <v>309</v>
      </c>
      <c r="I318" s="5">
        <v>-361000000000</v>
      </c>
    </row>
    <row r="319" spans="3:9" ht="15.5" x14ac:dyDescent="0.35">
      <c r="C319" t="s">
        <v>310</v>
      </c>
      <c r="I319" s="5">
        <v>-1552000000000</v>
      </c>
    </row>
    <row r="320" spans="3:9" ht="15.5" x14ac:dyDescent="0.35">
      <c r="C320" t="s">
        <v>311</v>
      </c>
      <c r="I320" s="5">
        <v>-344000000000</v>
      </c>
    </row>
  </sheetData>
  <pageMargins left="0.7" right="0.7" top="0.75" bottom="0.75" header="0.3" footer="0.3"/>
  <ignoredErrors>
    <ignoredError sqref="A1:Q321" numberStoredAsText="1"/>
  </ignoredError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Q27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2442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2443</v>
      </c>
      <c r="D2" s="2" vm="53">
        <f ca="1">IFERROR(_xlfn.STOCKHISTORY("XIDX:" &amp; $C$1, D3, , 0, 0, 1), "Libur")</f>
        <v>266</v>
      </c>
      <c r="E2" s="2" vm="340">
        <f ca="1">IFERROR(_xlfn.STOCKHISTORY("XIDX:" &amp; $C$1, E3, , 0, 0, 1), "Libur")</f>
        <v>386</v>
      </c>
      <c r="H2" s="2" vm="340">
        <f ca="1">IFERROR(INDEX(D2:G2,COUNT(D2:G2)),"")</f>
        <v>386</v>
      </c>
      <c r="I2" s="2" vm="650">
        <f t="shared" ref="I2:Q2" ca="1" si="0">IFERROR(_xlfn.STOCKHISTORY("XIDX:" &amp; $C$1, I1, , 0, 0, 1), "Libur")</f>
        <v>535</v>
      </c>
      <c r="J2" s="2" vm="360">
        <f t="shared" ca="1" si="0"/>
        <v>84</v>
      </c>
      <c r="K2" s="2" vm="223">
        <f t="shared" ca="1" si="0"/>
        <v>86</v>
      </c>
      <c r="L2" s="2" vm="476">
        <f t="shared" ca="1" si="0"/>
        <v>100</v>
      </c>
      <c r="M2" s="2" vm="48">
        <f t="shared" ca="1" si="0"/>
        <v>163</v>
      </c>
      <c r="N2" s="2" vm="651">
        <f t="shared" ca="1" si="0"/>
        <v>171</v>
      </c>
      <c r="O2" s="2" vm="135">
        <f t="shared" ca="1" si="0"/>
        <v>101</v>
      </c>
      <c r="P2" s="2" vm="652">
        <f t="shared" ca="1" si="0"/>
        <v>127</v>
      </c>
      <c r="Q2" s="2" t="str">
        <f t="shared" ca="1" si="0"/>
        <v>Libur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>
        <f>IFERROR(INDEX(D51:D500,MATCH($C$4,$C$51:$C$500,0)),"")</f>
        <v>9446336575</v>
      </c>
      <c r="E4" s="2">
        <f>IFERROR(INDEX(E51:E500,MATCH($C$4,$C$51:$C$500,0)),"")</f>
        <v>9796208282</v>
      </c>
      <c r="H4" s="2">
        <f>IFERROR(SUM(D4:G4)*(4/MAX(1,COUNT(D4:G4))),"")</f>
        <v>38485089714</v>
      </c>
      <c r="I4" s="2">
        <f t="shared" ref="I4:Q4" si="1">IFERROR(INDEX(I51:I500,MATCH($C$4,$C$51:$C$500,0)),"")</f>
        <v>42413948571</v>
      </c>
      <c r="J4" s="2">
        <f t="shared" si="1"/>
        <v>50871938032</v>
      </c>
      <c r="K4" s="2">
        <f t="shared" si="1"/>
        <v>43374041037</v>
      </c>
      <c r="L4" s="2">
        <f t="shared" si="1"/>
        <v>38815826593</v>
      </c>
      <c r="M4" s="2">
        <f t="shared" si="1"/>
        <v>39606222648</v>
      </c>
      <c r="N4" s="2">
        <f t="shared" si="1"/>
        <v>42839805962</v>
      </c>
      <c r="O4" s="2">
        <f t="shared" si="1"/>
        <v>49805015656</v>
      </c>
      <c r="P4" s="2">
        <f t="shared" si="1"/>
        <v>38470982236</v>
      </c>
      <c r="Q4" s="2">
        <f t="shared" si="1"/>
        <v>35814180350</v>
      </c>
    </row>
    <row r="5" spans="1:17" ht="15.5" x14ac:dyDescent="0.35">
      <c r="B5" t="s">
        <v>7</v>
      </c>
      <c r="C5" t="s">
        <v>8</v>
      </c>
      <c r="D5" s="2">
        <f>IFERROR(INDEX(D51:D500,MATCH($C$5,$C$51:$C$500,0)),"")</f>
        <v>-1362721184</v>
      </c>
      <c r="E5" s="2">
        <f>IFERROR(INDEX(E51:E500,MATCH($C$5,$C$51:$C$500,0)),"")</f>
        <v>-2401170024</v>
      </c>
      <c r="H5" s="2">
        <f>IFERROR(SUM(D5:G5)*(4/MAX(1,COUNT(D5:G5))),"")</f>
        <v>-7527782416</v>
      </c>
      <c r="I5" s="2">
        <f t="shared" ref="I5:Q5" si="2">IFERROR(INDEX(I51:I500,MATCH($C$5,$C$51:$C$500,0)),"")</f>
        <v>-6149881805</v>
      </c>
      <c r="J5" s="2">
        <f t="shared" si="2"/>
        <v>-4485720738</v>
      </c>
      <c r="K5" s="2">
        <f t="shared" si="2"/>
        <v>-3310040525</v>
      </c>
      <c r="L5" s="2">
        <f t="shared" si="2"/>
        <v>-4243916130</v>
      </c>
      <c r="M5" s="2">
        <f t="shared" si="2"/>
        <v>-4814001294</v>
      </c>
      <c r="N5" s="2">
        <f t="shared" si="2"/>
        <v>-9308159222</v>
      </c>
      <c r="O5" s="2">
        <f t="shared" si="2"/>
        <v>370821323</v>
      </c>
      <c r="P5" s="2">
        <f t="shared" si="2"/>
        <v>1648559701</v>
      </c>
      <c r="Q5" s="2">
        <f t="shared" si="2"/>
        <v>1403609250</v>
      </c>
    </row>
    <row r="6" spans="1:17" ht="15.5" x14ac:dyDescent="0.35">
      <c r="B6" t="s">
        <v>9</v>
      </c>
      <c r="C6" t="s">
        <v>10</v>
      </c>
      <c r="D6" s="2">
        <f>IFERROR(INDEX(D51:D500,MATCH($C$6,$C$51:$C$500,0)),"")</f>
        <v>36850913788</v>
      </c>
      <c r="E6" s="2">
        <f>IFERROR(INDEX(E51:E500,MATCH($C$6,$C$51:$C$500,0)),"")</f>
        <v>38213634972</v>
      </c>
      <c r="H6" s="2">
        <f>IFERROR(INDEX(D6:G6,COUNT(D6:G6)),"")</f>
        <v>38213634972</v>
      </c>
      <c r="I6" s="2">
        <f t="shared" ref="I6:Q6" si="3">IFERROR(INDEX(I51:I500,MATCH($C$6,$C$51:$C$500,0)),"")</f>
        <v>40614804996</v>
      </c>
      <c r="J6" s="2">
        <f t="shared" si="3"/>
        <v>46764751921</v>
      </c>
      <c r="K6" s="2">
        <f t="shared" si="3"/>
        <v>51123297113</v>
      </c>
      <c r="L6" s="2">
        <f t="shared" si="3"/>
        <v>54433337638</v>
      </c>
      <c r="M6" s="2">
        <f t="shared" si="3"/>
        <v>58677253768</v>
      </c>
      <c r="N6" s="2">
        <f t="shared" si="3"/>
        <v>63490255062</v>
      </c>
      <c r="O6" s="2">
        <f t="shared" si="3"/>
        <v>72973725894</v>
      </c>
      <c r="P6" s="2">
        <f t="shared" si="3"/>
        <v>72602904571</v>
      </c>
      <c r="Q6" s="2">
        <f t="shared" si="3"/>
        <v>39162214779</v>
      </c>
    </row>
    <row r="7" spans="1:17" ht="15.5" x14ac:dyDescent="0.35">
      <c r="B7" t="s">
        <v>11</v>
      </c>
      <c r="C7" t="s">
        <v>12</v>
      </c>
      <c r="D7" s="3">
        <f>IFERROR(INDEX(D51:D500,MATCH($C$7,$C$51:$C$500,0))/1000000000,"")</f>
        <v>0.43</v>
      </c>
      <c r="E7" s="3">
        <f>IFERROR(INDEX(E51:E500,MATCH($C$7,$C$51:$C$500,0))/1000000000,"")</f>
        <v>0.43</v>
      </c>
      <c r="H7" s="3">
        <f>IFERROR(INDEX(D7:G7,COUNT(D7:G7)),"")</f>
        <v>0.43</v>
      </c>
      <c r="I7" s="3">
        <f t="shared" ref="I7:Q7" si="4">IFERROR(INDEX(I51:I500,MATCH($C$7,$C$51:$C$500,0))/1000000000,"")</f>
        <v>0.43</v>
      </c>
      <c r="J7" s="3">
        <f t="shared" si="4"/>
        <v>0.43</v>
      </c>
      <c r="K7" s="3">
        <f t="shared" si="4"/>
        <v>0.43</v>
      </c>
      <c r="L7" s="3">
        <f t="shared" si="4"/>
        <v>0.43</v>
      </c>
      <c r="M7" s="3">
        <f t="shared" si="4"/>
        <v>0.43</v>
      </c>
      <c r="N7" s="3">
        <f t="shared" si="4"/>
        <v>0.43</v>
      </c>
      <c r="O7" s="3">
        <f t="shared" si="4"/>
        <v>0.43</v>
      </c>
      <c r="P7" s="3">
        <f t="shared" si="4"/>
        <v>0.43</v>
      </c>
      <c r="Q7" s="3">
        <f t="shared" si="4"/>
        <v>0.28000000000000003</v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0</v>
      </c>
      <c r="E8" s="2">
        <f>IFERROR(INDEX(E51:E500,MATCH("Free cash flow (Quarter)",$C$51:$C$500,0)),"")</f>
        <v>-1000000000</v>
      </c>
      <c r="H8" s="2">
        <f>IFERROR(INDEX(D8:G8,COUNT(D8:G8)),"")</f>
        <v>-1000000000</v>
      </c>
      <c r="I8" s="2">
        <f t="shared" ref="I8:Q8" si="5">IFERROR(INDEX(I51:I500,MATCH($C$8,$C$51:$C$500,0)),"")</f>
        <v>-1000000000</v>
      </c>
      <c r="J8" s="2">
        <f t="shared" si="5"/>
        <v>2000000000</v>
      </c>
      <c r="K8" s="2">
        <f t="shared" si="5"/>
        <v>4000000000</v>
      </c>
      <c r="L8" s="2">
        <f t="shared" si="5"/>
        <v>-3000000000</v>
      </c>
      <c r="M8" s="2">
        <f t="shared" si="5"/>
        <v>2000000000</v>
      </c>
      <c r="N8" s="2">
        <f t="shared" si="5"/>
        <v>5000000000</v>
      </c>
      <c r="O8" s="2">
        <f t="shared" si="5"/>
        <v>3000000000</v>
      </c>
      <c r="P8" s="2">
        <f t="shared" si="5"/>
        <v>-31000000000</v>
      </c>
      <c r="Q8" s="2">
        <f t="shared" si="5"/>
        <v>-21000000000</v>
      </c>
    </row>
    <row r="9" spans="1:17" ht="15.5" x14ac:dyDescent="0.35">
      <c r="A9" t="s">
        <v>16</v>
      </c>
      <c r="C9" t="s">
        <v>17</v>
      </c>
      <c r="D9" s="3">
        <f>IFERROR(INDEX(D51:D500,MATCH("Free cash flow per share (Quarter)",$C$51:$C$500,0)),"")</f>
        <v>0.86</v>
      </c>
      <c r="E9" s="3">
        <f>IFERROR(INDEX(E51:E500,MATCH("Free cash flow per share (Quarter)",$C$51:$C$500,0)),"")</f>
        <v>-1.44</v>
      </c>
      <c r="H9" s="3">
        <f>IFERROR(INDEX(D9:G9,COUNT(D9:G9)),"")</f>
        <v>-1.44</v>
      </c>
      <c r="I9" s="3">
        <f t="shared" ref="I9:Q9" si="6">IFERROR(INDEX(I51:I500,MATCH($C$9,$C$51:$C$500,0)),"")</f>
        <v>-2.12</v>
      </c>
      <c r="J9" s="3">
        <f t="shared" si="6"/>
        <v>3.84</v>
      </c>
      <c r="K9" s="3">
        <f t="shared" si="6"/>
        <v>8.1999999999999993</v>
      </c>
      <c r="L9" s="3">
        <f t="shared" si="6"/>
        <v>-6.24</v>
      </c>
      <c r="M9" s="3">
        <f t="shared" si="6"/>
        <v>4.47</v>
      </c>
      <c r="N9" s="3">
        <f t="shared" si="6"/>
        <v>12.19</v>
      </c>
      <c r="O9" s="3">
        <f t="shared" si="6"/>
        <v>6.84</v>
      </c>
      <c r="P9" s="3">
        <f t="shared" si="6"/>
        <v>-71.5</v>
      </c>
      <c r="Q9" s="3">
        <f t="shared" si="6"/>
        <v>-73.77</v>
      </c>
    </row>
    <row r="10" spans="1:17" ht="15.5" x14ac:dyDescent="0.35">
      <c r="C10" t="s">
        <v>18</v>
      </c>
      <c r="D10" s="3">
        <f ca="1">IFERROR(IF(D9=0,"",D2/D9),"")</f>
        <v>309.30232558139534</v>
      </c>
      <c r="E10" s="3">
        <f ca="1">IFERROR(IF(E9=0,"",E2/E9),"")</f>
        <v>-268.05555555555554</v>
      </c>
      <c r="I10" s="3">
        <f t="shared" ref="I10:Q10" ca="1" si="7">IFERROR(IF(I9=0,"",I2/I9),"")</f>
        <v>-252.35849056603772</v>
      </c>
      <c r="J10" s="3">
        <f t="shared" ca="1" si="7"/>
        <v>21.875</v>
      </c>
      <c r="K10" s="3">
        <f t="shared" ca="1" si="7"/>
        <v>10.487804878048781</v>
      </c>
      <c r="L10" s="3">
        <f t="shared" ca="1" si="7"/>
        <v>-16.025641025641026</v>
      </c>
      <c r="M10" s="3">
        <f t="shared" ca="1" si="7"/>
        <v>36.465324384787472</v>
      </c>
      <c r="N10" s="3">
        <f t="shared" ca="1" si="7"/>
        <v>14.027891714520099</v>
      </c>
      <c r="O10" s="3">
        <f t="shared" ca="1" si="7"/>
        <v>14.76608187134503</v>
      </c>
      <c r="P10" s="3">
        <f t="shared" ca="1" si="7"/>
        <v>-1.7762237762237763</v>
      </c>
      <c r="Q10" s="3" t="str">
        <f t="shared" ca="1" si="7"/>
        <v/>
      </c>
    </row>
    <row r="11" spans="1:17" ht="15.5" x14ac:dyDescent="0.35">
      <c r="B11" t="s">
        <v>19</v>
      </c>
      <c r="C11" t="s">
        <v>20</v>
      </c>
      <c r="D11" s="2">
        <f>IFERROR(INDEX(D51:D500,MATCH($C$11,$C$51:$C$500,0)),"")</f>
        <v>1016592825</v>
      </c>
      <c r="E11" s="2">
        <f>IFERROR(INDEX(E51:E500,MATCH($C$11,$C$51:$C$500,0)),"")</f>
        <v>646470497</v>
      </c>
      <c r="H11" s="2">
        <f>IFERROR(INDEX(D11:G11,COUNT(D11:G11)),"")</f>
        <v>646470497</v>
      </c>
      <c r="I11" s="2">
        <f t="shared" ref="I11:Q11" si="8">IFERROR(INDEX(I51:I500,MATCH($C$11,$C$51:$C$500,0)),"")</f>
        <v>1516264096</v>
      </c>
      <c r="J11" s="2">
        <f t="shared" si="8"/>
        <v>1906216663</v>
      </c>
      <c r="K11" s="2">
        <f t="shared" si="8"/>
        <v>884447404</v>
      </c>
      <c r="L11" s="2">
        <f t="shared" si="8"/>
        <v>867421834</v>
      </c>
      <c r="M11" s="2">
        <f t="shared" si="8"/>
        <v>996983206</v>
      </c>
      <c r="N11" s="2">
        <f t="shared" si="8"/>
        <v>1736720140</v>
      </c>
      <c r="O11" s="2">
        <f t="shared" si="8"/>
        <v>1747024623</v>
      </c>
      <c r="P11" s="2">
        <f t="shared" si="8"/>
        <v>1992135189</v>
      </c>
      <c r="Q11" s="2">
        <f t="shared" si="8"/>
        <v>631843034</v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8000000000</v>
      </c>
      <c r="E12" s="2">
        <f>IFERROR(INDEX(E51:E500,MATCH("Net Debt (Quarter)",$C$51:$C$500,0)),"")</f>
        <v>9000000000</v>
      </c>
      <c r="H12" s="2">
        <f>IFERROR(INDEX(D12:G12,COUNT(D12:G12)),"")</f>
        <v>9000000000</v>
      </c>
      <c r="I12" s="2">
        <f t="shared" ref="I12:Q12" si="9">IFERROR(INDEX(I51:I500,MATCH($C$12,$C$51:$C$500,0)),"")</f>
        <v>8000000000</v>
      </c>
      <c r="J12" s="2">
        <f t="shared" si="9"/>
        <v>4000000000</v>
      </c>
      <c r="K12" s="2">
        <f t="shared" si="9"/>
        <v>5000000000</v>
      </c>
      <c r="L12" s="2">
        <f t="shared" si="9"/>
        <v>8000000000</v>
      </c>
      <c r="M12" s="2">
        <f t="shared" si="9"/>
        <v>10000000000</v>
      </c>
      <c r="N12" s="2">
        <f t="shared" si="9"/>
        <v>14000000000</v>
      </c>
      <c r="O12" s="2">
        <f t="shared" si="9"/>
        <v>18000000000</v>
      </c>
      <c r="P12" s="2">
        <f t="shared" si="9"/>
        <v>15000000000</v>
      </c>
      <c r="Q12" s="2">
        <f t="shared" si="9"/>
        <v>8000000000</v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9000000000</v>
      </c>
      <c r="E13" s="2">
        <f>IFERROR(INDEX(E51:E500,MATCH("Total Debt (Quarter)",$C$51:$C$500,0)),"")</f>
        <v>9000000000</v>
      </c>
      <c r="H13" s="2">
        <f>IFERROR(INDEX(D13:G13,COUNT(D13:G13)),"")</f>
        <v>9000000000</v>
      </c>
      <c r="I13" s="2">
        <f t="shared" ref="I13:Q13" si="10">IFERROR(INDEX(I51:I500,MATCH($C$13,$C$51:$C$500,0)),"")</f>
        <v>9000000000</v>
      </c>
      <c r="J13" s="2">
        <f t="shared" si="10"/>
        <v>6000000000</v>
      </c>
      <c r="K13" s="2">
        <f t="shared" si="10"/>
        <v>6000000000</v>
      </c>
      <c r="L13" s="2">
        <f t="shared" si="10"/>
        <v>9000000000</v>
      </c>
      <c r="M13" s="2">
        <f t="shared" si="10"/>
        <v>11000000000</v>
      </c>
      <c r="N13" s="2">
        <f t="shared" si="10"/>
        <v>15000000000</v>
      </c>
      <c r="O13" s="2">
        <f t="shared" si="10"/>
        <v>20000000000</v>
      </c>
      <c r="P13" s="2">
        <f t="shared" si="10"/>
        <v>17000000000</v>
      </c>
      <c r="Q13" s="2">
        <f t="shared" si="10"/>
        <v>9000000000</v>
      </c>
    </row>
    <row r="14" spans="1:17" ht="15.5" x14ac:dyDescent="0.35">
      <c r="C14" t="s">
        <v>27</v>
      </c>
      <c r="D14" s="2">
        <f>IFERROR(INDEX(D51:D500,MATCH($C$14,$C$51:$C$500,0)),"")</f>
        <v>-229175681</v>
      </c>
      <c r="E14" s="2">
        <f>IFERROR(INDEX(E51:E500,MATCH($C$14,$C$51:$C$500,0)),"")</f>
        <v>-265500153</v>
      </c>
      <c r="H14" s="2">
        <f>IFERROR(SUM(D14:G14)*(4/MAX(1,COUNT(D14:G14))),"")</f>
        <v>-989351668</v>
      </c>
      <c r="I14" s="2">
        <f t="shared" ref="I14:Q14" si="11">IFERROR(INDEX(I51:I500,MATCH($C$14,$C$51:$C$500,0)),"")</f>
        <v>-717132472</v>
      </c>
      <c r="J14" s="2">
        <f t="shared" si="11"/>
        <v>-626564985</v>
      </c>
      <c r="K14" s="2">
        <f t="shared" si="11"/>
        <v>-711183413</v>
      </c>
      <c r="L14" s="2">
        <f t="shared" si="11"/>
        <v>-832136419</v>
      </c>
      <c r="M14" s="2">
        <f t="shared" si="11"/>
        <v>-1473037117</v>
      </c>
      <c r="N14" s="2">
        <f t="shared" si="11"/>
        <v>-1847865622</v>
      </c>
      <c r="O14" s="2">
        <f t="shared" si="11"/>
        <v>-2129557606</v>
      </c>
      <c r="P14" s="2">
        <f t="shared" si="11"/>
        <v>-861943460</v>
      </c>
      <c r="Q14" s="2">
        <f t="shared" si="11"/>
        <v>-445873804</v>
      </c>
    </row>
    <row r="15" spans="1:17" ht="15.5" x14ac:dyDescent="0.35">
      <c r="C15" t="s">
        <v>28</v>
      </c>
      <c r="D15" s="2">
        <f>IFERROR(INDEX(D51:D500,MATCH($C$15,$C$51:$C$500,0)),"")</f>
        <v>-66768930</v>
      </c>
      <c r="E15" s="2">
        <f>IFERROR(INDEX(E51:E500,MATCH($C$15,$C$51:$C$500,0)),"")</f>
        <v>43761537</v>
      </c>
      <c r="H15" s="2">
        <f>IFERROR(SUM(D15:G15)*(4/MAX(1,COUNT(D15:G15))),"")</f>
        <v>-46014786</v>
      </c>
      <c r="I15" s="2">
        <f t="shared" ref="I15:Q15" si="12">IFERROR(INDEX(I51:I500,MATCH($C$15,$C$51:$C$500,0)),"")</f>
        <v>-158302713</v>
      </c>
      <c r="J15" s="2">
        <f t="shared" si="12"/>
        <v>-661091757</v>
      </c>
      <c r="K15" s="2">
        <f t="shared" si="12"/>
        <v>237177255</v>
      </c>
      <c r="L15" s="2">
        <f t="shared" si="12"/>
        <v>251394369</v>
      </c>
      <c r="M15" s="2">
        <f t="shared" si="12"/>
        <v>-681205807</v>
      </c>
      <c r="N15" s="2">
        <f t="shared" si="12"/>
        <v>-328165368</v>
      </c>
      <c r="O15" s="2">
        <f t="shared" si="12"/>
        <v>-1566760582</v>
      </c>
      <c r="P15" s="2">
        <f t="shared" si="12"/>
        <v>-754957582</v>
      </c>
      <c r="Q15" s="2">
        <f t="shared" si="12"/>
        <v>-968138316</v>
      </c>
    </row>
    <row r="16" spans="1:17" ht="15.5" x14ac:dyDescent="0.35">
      <c r="C16" t="s">
        <v>29</v>
      </c>
      <c r="D16" s="2">
        <f>IFERROR(INDEX(D51:D500,MATCH($C$16,$C$51:$C$500,0)),"")</f>
        <v>-1291622948</v>
      </c>
      <c r="E16" s="2">
        <f>IFERROR(INDEX(E51:E500,MATCH($C$16,$C$51:$C$500,0)),"")</f>
        <v>-2440602253</v>
      </c>
      <c r="H16" s="2">
        <f>IFERROR(SUM(D16:G16)*(4/MAX(1,COUNT(D16:G16))),"")</f>
        <v>-7464450402</v>
      </c>
      <c r="I16" s="2">
        <f t="shared" ref="I16:Q16" si="13">IFERROR(INDEX(I51:I500,MATCH($C$16,$C$51:$C$500,0)),"")</f>
        <v>-5977904251</v>
      </c>
      <c r="J16" s="2">
        <f t="shared" si="13"/>
        <v>-4042365118</v>
      </c>
      <c r="K16" s="2">
        <f t="shared" si="13"/>
        <v>-3701873860</v>
      </c>
      <c r="L16" s="2">
        <f t="shared" si="13"/>
        <v>-4517671581</v>
      </c>
      <c r="M16" s="2">
        <f t="shared" si="13"/>
        <v>-4247589186</v>
      </c>
      <c r="N16" s="2">
        <f t="shared" si="13"/>
        <v>-8913969494</v>
      </c>
      <c r="O16" s="2">
        <f t="shared" si="13"/>
        <v>2514800477</v>
      </c>
      <c r="P16" s="2">
        <f t="shared" si="13"/>
        <v>2092062667</v>
      </c>
      <c r="Q16" s="2">
        <f t="shared" si="13"/>
        <v>2397162803</v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364</v>
      </c>
      <c r="J18" t="s">
        <v>365</v>
      </c>
      <c r="K18" t="s">
        <v>366</v>
      </c>
      <c r="L18" t="s">
        <v>367</v>
      </c>
      <c r="M18" t="s">
        <v>368</v>
      </c>
      <c r="N18" t="s">
        <v>314</v>
      </c>
      <c r="O18" t="s">
        <v>315</v>
      </c>
      <c r="P18" t="s">
        <v>32</v>
      </c>
      <c r="Q18" t="s">
        <v>33</v>
      </c>
    </row>
    <row r="19" spans="1:17" ht="15.5" x14ac:dyDescent="0.35">
      <c r="A19" t="s">
        <v>44</v>
      </c>
      <c r="C19" t="s">
        <v>45</v>
      </c>
    </row>
    <row r="20" spans="1:17" ht="15.5" x14ac:dyDescent="0.35">
      <c r="A20" t="s">
        <v>46</v>
      </c>
      <c r="C20" t="s">
        <v>47</v>
      </c>
      <c r="D20" s="2">
        <f ca="1">IFERROR(D21*D2,"")</f>
        <v>114380000000</v>
      </c>
      <c r="E20" s="2">
        <f ca="1">IFERROR(E21*E2,"")</f>
        <v>165980000000</v>
      </c>
      <c r="H20" s="2">
        <f t="shared" ref="H20:Q20" ca="1" si="14">IFERROR(H21*H2,"")</f>
        <v>165980000000</v>
      </c>
      <c r="I20" s="2">
        <f t="shared" ca="1" si="14"/>
        <v>230050000000</v>
      </c>
      <c r="J20" s="2">
        <f t="shared" ca="1" si="14"/>
        <v>36120000000</v>
      </c>
      <c r="K20" s="2">
        <f t="shared" ca="1" si="14"/>
        <v>36980000000</v>
      </c>
      <c r="L20" s="2">
        <f t="shared" ca="1" si="14"/>
        <v>43000000000</v>
      </c>
      <c r="M20" s="2">
        <f t="shared" ca="1" si="14"/>
        <v>70090000000</v>
      </c>
      <c r="N20" s="2">
        <f t="shared" ca="1" si="14"/>
        <v>73530000000</v>
      </c>
      <c r="O20" s="2">
        <f t="shared" ca="1" si="14"/>
        <v>43430000000</v>
      </c>
      <c r="P20" s="2">
        <f t="shared" ca="1" si="14"/>
        <v>54610000000</v>
      </c>
      <c r="Q20" s="2" t="str">
        <f t="shared" ca="1" si="14"/>
        <v/>
      </c>
    </row>
    <row r="21" spans="1:17" ht="15.5" x14ac:dyDescent="0.35">
      <c r="C21" t="s">
        <v>12</v>
      </c>
      <c r="D21" s="2">
        <f>IFERROR(INDEX(D51:D500,MATCH($C$7,$C$51:$C$500,0)),"")</f>
        <v>430000000</v>
      </c>
      <c r="E21" s="2">
        <f>IFERROR(INDEX(E51:E500,MATCH($C$7,$C$51:$C$500,0)),"")</f>
        <v>430000000</v>
      </c>
      <c r="H21" s="2">
        <f>IFERROR(INDEX(D21:G21,COUNT(D21:G21)),"")</f>
        <v>430000000</v>
      </c>
      <c r="I21" s="2">
        <f t="shared" ref="I21:Q21" si="15">IFERROR(INDEX(I51:I500,MATCH($C$7,$C$51:$C$500,0)),"")</f>
        <v>430000000</v>
      </c>
      <c r="J21" s="2">
        <f t="shared" si="15"/>
        <v>430000000</v>
      </c>
      <c r="K21" s="2">
        <f t="shared" si="15"/>
        <v>430000000</v>
      </c>
      <c r="L21" s="2">
        <f t="shared" si="15"/>
        <v>430000000</v>
      </c>
      <c r="M21" s="2">
        <f t="shared" si="15"/>
        <v>430000000</v>
      </c>
      <c r="N21" s="2">
        <f t="shared" si="15"/>
        <v>430000000</v>
      </c>
      <c r="O21" s="2">
        <f t="shared" si="15"/>
        <v>430000000</v>
      </c>
      <c r="P21" s="2">
        <f t="shared" si="15"/>
        <v>430000000</v>
      </c>
      <c r="Q21" s="2">
        <f t="shared" si="15"/>
        <v>280000000</v>
      </c>
    </row>
    <row r="23" spans="1:17" ht="15.5" x14ac:dyDescent="0.35">
      <c r="B23" t="s">
        <v>48</v>
      </c>
      <c r="C23" t="s">
        <v>49</v>
      </c>
      <c r="D23" s="3">
        <f>IFERROR(D5/D6*100,"")</f>
        <v>-3.6979305095108703</v>
      </c>
      <c r="E23" s="3">
        <f>IFERROR(E5/E6*100,"")</f>
        <v>-6.2835425778243597</v>
      </c>
      <c r="H23" s="3">
        <f t="shared" ref="H23:Q23" si="16">IFERROR(H5/H6*100,"")</f>
        <v>-19.699205326883394</v>
      </c>
      <c r="I23" s="3">
        <f t="shared" si="16"/>
        <v>-15.141970534157872</v>
      </c>
      <c r="J23" s="3">
        <f t="shared" si="16"/>
        <v>-9.5920977953176312</v>
      </c>
      <c r="K23" s="3">
        <f t="shared" si="16"/>
        <v>-6.4746225535565056</v>
      </c>
      <c r="L23" s="3">
        <f t="shared" si="16"/>
        <v>-7.7965385077495508</v>
      </c>
      <c r="M23" s="3">
        <f t="shared" si="16"/>
        <v>-8.2042034772686403</v>
      </c>
      <c r="N23" s="3">
        <f t="shared" si="16"/>
        <v>-14.660768353994364</v>
      </c>
      <c r="O23" s="3">
        <f t="shared" si="16"/>
        <v>0.50815731067185299</v>
      </c>
      <c r="P23" s="3">
        <f t="shared" si="16"/>
        <v>2.2706525458466151</v>
      </c>
      <c r="Q23" s="3">
        <f t="shared" si="16"/>
        <v>3.584090577922725</v>
      </c>
    </row>
    <row r="24" spans="1:17" ht="15.5" x14ac:dyDescent="0.35">
      <c r="C24" t="s">
        <v>50</v>
      </c>
      <c r="D24" s="4">
        <f>IFERROR(_xlfn.RRI(5,I23,D23),"")</f>
        <v>-0.24568061298589017</v>
      </c>
      <c r="E24" s="4">
        <f>IFERROR(_xlfn.RRI(5,J23,E23),"")</f>
        <v>-8.1121282327214606E-2</v>
      </c>
      <c r="H24" s="4">
        <f t="shared" ref="H24:Q24" si="17">IFERROR(_xlfn.RRI(5,M23,H23),"")</f>
        <v>0.19146820317479563</v>
      </c>
      <c r="I24" s="4">
        <f t="shared" si="17"/>
        <v>6.4799621014028919E-3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51</v>
      </c>
      <c r="C25" t="s">
        <v>52</v>
      </c>
      <c r="D25" s="3">
        <f>IFERROR(INDEX(D51:D500,MATCH($A$25,$C$51:$C$500,0)),"")</f>
        <v>-3.12</v>
      </c>
      <c r="E25" s="3">
        <f>IFERROR(INDEX(E51:E500,MATCH($A$25,$C$51:$C$500,0)),"")</f>
        <v>-5.51</v>
      </c>
      <c r="H25" s="3">
        <f>IFERROR(INDEX(D25:G25,COUNT(D25:G25)),"")</f>
        <v>-5.51</v>
      </c>
      <c r="I25" s="3">
        <f t="shared" ref="I25:Q25" si="18">IFERROR(INDEX(I51:I500,MATCH($C$25,$C$51:$C$500,0)),"")</f>
        <v>-14.1</v>
      </c>
      <c r="J25" s="3">
        <f t="shared" si="18"/>
        <v>-10.81</v>
      </c>
      <c r="K25" s="3">
        <f t="shared" si="18"/>
        <v>-7.96</v>
      </c>
      <c r="L25" s="3">
        <f t="shared" si="18"/>
        <v>-9.81</v>
      </c>
      <c r="M25" s="3">
        <f t="shared" si="18"/>
        <v>-11.33</v>
      </c>
      <c r="N25" s="3">
        <f t="shared" si="18"/>
        <v>-21.25</v>
      </c>
      <c r="O25" s="3">
        <f t="shared" si="18"/>
        <v>2.1800000000000002</v>
      </c>
      <c r="P25" s="3">
        <f t="shared" si="18"/>
        <v>2.95</v>
      </c>
      <c r="Q25" s="3">
        <f t="shared" si="18"/>
        <v>5.01</v>
      </c>
    </row>
    <row r="26" spans="1:17" ht="15.5" x14ac:dyDescent="0.35">
      <c r="C26" t="s">
        <v>53</v>
      </c>
      <c r="D26" s="4">
        <f>IFERROR(_xlfn.RRI(5,I25,D25),"")</f>
        <v>-0.26041669971570569</v>
      </c>
      <c r="E26" s="4">
        <f>IFERROR(_xlfn.RRI(5,J25,E25),"")</f>
        <v>-0.12609307461971875</v>
      </c>
      <c r="H26" s="4">
        <f t="shared" ref="H26:Q26" si="19">IFERROR(_xlfn.RRI(5,M25,H25),"")</f>
        <v>-0.13426627133733071</v>
      </c>
      <c r="I26" s="4">
        <f t="shared" si="19"/>
        <v>-7.8761593046380418E-2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54</v>
      </c>
      <c r="D27" s="3">
        <f>IFERROR(D4/D21,"")</f>
        <v>21.968224593023255</v>
      </c>
      <c r="E27" s="3">
        <f>IFERROR(E4/E21,"")</f>
        <v>22.781879725581394</v>
      </c>
      <c r="H27" s="3">
        <f t="shared" ref="H27:Q27" si="20">IFERROR(H4/H21,"")</f>
        <v>89.500208637209298</v>
      </c>
      <c r="I27" s="3">
        <f t="shared" si="20"/>
        <v>98.637089700000004</v>
      </c>
      <c r="J27" s="3">
        <f t="shared" si="20"/>
        <v>118.30683263255814</v>
      </c>
      <c r="K27" s="3">
        <f t="shared" si="20"/>
        <v>100.86986287674418</v>
      </c>
      <c r="L27" s="3">
        <f t="shared" si="20"/>
        <v>90.269364169767442</v>
      </c>
      <c r="M27" s="3">
        <f t="shared" si="20"/>
        <v>92.107494530232557</v>
      </c>
      <c r="N27" s="3">
        <f t="shared" si="20"/>
        <v>99.627455725581399</v>
      </c>
      <c r="O27" s="3">
        <f t="shared" si="20"/>
        <v>115.82561780465116</v>
      </c>
      <c r="P27" s="3">
        <f t="shared" si="20"/>
        <v>89.467400548837205</v>
      </c>
      <c r="Q27" s="3">
        <f t="shared" si="20"/>
        <v>127.90778696428572</v>
      </c>
    </row>
    <row r="28" spans="1:17" ht="15.5" x14ac:dyDescent="0.35">
      <c r="C28" t="s">
        <v>55</v>
      </c>
      <c r="D28" s="4">
        <f>IFERROR(_xlfn.RRI(5,I27,D27),"")</f>
        <v>-0.25945587305648532</v>
      </c>
      <c r="E28" s="4">
        <f>IFERROR(_xlfn.RRI(5,J27,E27),"")</f>
        <v>-0.28069025262724245</v>
      </c>
      <c r="H28" s="4">
        <f t="shared" ref="H28:Q28" si="21">IFERROR(_xlfn.RRI(5,M27,H27),"")</f>
        <v>-5.7266115634097003E-3</v>
      </c>
      <c r="I28" s="4">
        <f t="shared" si="21"/>
        <v>-1.9960916212444779E-3</v>
      </c>
      <c r="J28" s="4">
        <f t="shared" si="21"/>
        <v>4.2481500966815577E-3</v>
      </c>
      <c r="K28" s="4">
        <f t="shared" si="21"/>
        <v>2.4281484532685971E-2</v>
      </c>
      <c r="L28" s="4">
        <f t="shared" si="21"/>
        <v>-6.7328556611883528E-2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56</v>
      </c>
      <c r="H29" s="4">
        <f t="shared" ref="H29:Q29" si="22">IFERROR(((H25-I25)/I25)*100%,"")</f>
        <v>-0.60921985815602842</v>
      </c>
      <c r="I29" s="4">
        <f t="shared" si="22"/>
        <v>0.30434782608695643</v>
      </c>
      <c r="J29" s="4">
        <f t="shared" si="22"/>
        <v>0.3580402010050252</v>
      </c>
      <c r="K29" s="4">
        <f t="shared" si="22"/>
        <v>-0.1885830784913354</v>
      </c>
      <c r="L29" s="4">
        <f t="shared" si="22"/>
        <v>-0.1341571050308914</v>
      </c>
      <c r="M29" s="4">
        <f t="shared" si="22"/>
        <v>-0.46682352941176469</v>
      </c>
      <c r="N29" s="4">
        <f t="shared" si="22"/>
        <v>-10.747706422018348</v>
      </c>
      <c r="O29" s="4">
        <f t="shared" si="22"/>
        <v>-0.26101694915254237</v>
      </c>
      <c r="P29" s="4">
        <f t="shared" si="22"/>
        <v>-0.41117764471057877</v>
      </c>
      <c r="Q29" s="4" t="str">
        <f t="shared" si="22"/>
        <v/>
      </c>
    </row>
    <row r="30" spans="1:17" ht="15.5" x14ac:dyDescent="0.35">
      <c r="C30" t="s">
        <v>57</v>
      </c>
      <c r="H30" s="4">
        <f t="shared" ref="H30:Q30" si="23">IFERROR(((H27-I27)/I27)*100%,"")</f>
        <v>-9.263129204825582E-2</v>
      </c>
      <c r="I30" s="4">
        <f t="shared" si="23"/>
        <v>-0.16626041366223684</v>
      </c>
      <c r="J30" s="4">
        <f t="shared" si="23"/>
        <v>0.17286600039419805</v>
      </c>
      <c r="K30" s="4">
        <f t="shared" si="23"/>
        <v>0.11743185303754473</v>
      </c>
      <c r="L30" s="4">
        <f t="shared" si="23"/>
        <v>-1.9956360444282666E-2</v>
      </c>
      <c r="M30" s="4">
        <f t="shared" si="23"/>
        <v>-7.5480811394623787E-2</v>
      </c>
      <c r="N30" s="4">
        <f t="shared" si="23"/>
        <v>-0.13984956338751597</v>
      </c>
      <c r="O30" s="4">
        <f t="shared" si="23"/>
        <v>0.29461253030846585</v>
      </c>
      <c r="P30" s="4">
        <f t="shared" si="23"/>
        <v>-0.30053202645263344</v>
      </c>
      <c r="Q30" s="4" t="str">
        <f t="shared" si="23"/>
        <v/>
      </c>
    </row>
    <row r="32" spans="1:17" ht="15.5" x14ac:dyDescent="0.35">
      <c r="A32" t="s">
        <v>58</v>
      </c>
      <c r="B32" t="s">
        <v>59</v>
      </c>
      <c r="C32" t="s">
        <v>60</v>
      </c>
      <c r="D32" s="3">
        <f>IFERROR(INDEX(D51:D500,MATCH($A$32,$C$51:$C$500,0)),"")</f>
        <v>84.71</v>
      </c>
      <c r="E32" s="3">
        <f>IFERROR(INDEX(E51:E500,MATCH($A$32,$C$51:$C$500,0)),"")</f>
        <v>87.85</v>
      </c>
      <c r="H32" s="3">
        <f>IFERROR(INDEX(D32:G32,COUNT(D32:G32)),"")</f>
        <v>87.85</v>
      </c>
      <c r="I32" s="3">
        <f t="shared" ref="I32:Q32" si="24">IFERROR(INDEX(I51:I500,MATCH($C$32,$C$51:$C$500,0)),"")</f>
        <v>93.37</v>
      </c>
      <c r="J32" s="3">
        <f t="shared" si="24"/>
        <v>107.5</v>
      </c>
      <c r="K32" s="3">
        <f t="shared" si="24"/>
        <v>117.52</v>
      </c>
      <c r="L32" s="3">
        <f t="shared" si="24"/>
        <v>125.13</v>
      </c>
      <c r="M32" s="3">
        <f t="shared" si="24"/>
        <v>134.88999999999999</v>
      </c>
      <c r="N32" s="3">
        <f t="shared" si="24"/>
        <v>145.96</v>
      </c>
      <c r="O32" s="3">
        <f t="shared" si="24"/>
        <v>167.76</v>
      </c>
      <c r="P32" s="3">
        <f t="shared" si="24"/>
        <v>166.91</v>
      </c>
      <c r="Q32" s="3">
        <f t="shared" si="24"/>
        <v>148.26</v>
      </c>
    </row>
    <row r="33" spans="1:17" ht="15.5" x14ac:dyDescent="0.35">
      <c r="A33" t="s">
        <v>61</v>
      </c>
      <c r="B33" t="s">
        <v>62</v>
      </c>
      <c r="C33" t="s">
        <v>63</v>
      </c>
      <c r="D33" s="3">
        <f>IFERROR(INDEX(D51:D500,MATCH($A$33,$C$51:$C$500,0)),"")</f>
        <v>4.5599999999999996</v>
      </c>
      <c r="E33" s="3">
        <f>IFERROR(INDEX(E51:E500,MATCH($A$33,$C$51:$C$500,0)),"")</f>
        <v>2.66</v>
      </c>
      <c r="H33" s="3">
        <f>IFERROR(INDEX(D33:G33,COUNT(D33:G33)),"")</f>
        <v>2.66</v>
      </c>
      <c r="I33" s="3">
        <f t="shared" ref="I33:Q33" si="25">IFERROR(INDEX(I51:I500,MATCH($C$33,$C$51:$C$500,0)),"")</f>
        <v>5.73</v>
      </c>
      <c r="J33" s="3">
        <f t="shared" si="25"/>
        <v>0.78</v>
      </c>
      <c r="K33" s="3">
        <f t="shared" si="25"/>
        <v>0.73</v>
      </c>
      <c r="L33" s="3">
        <f t="shared" si="25"/>
        <v>0.8</v>
      </c>
      <c r="M33" s="3">
        <f t="shared" si="25"/>
        <v>1.21</v>
      </c>
      <c r="N33" s="3">
        <f t="shared" si="25"/>
        <v>1.17</v>
      </c>
      <c r="O33" s="3">
        <f t="shared" si="25"/>
        <v>0.6</v>
      </c>
      <c r="P33" s="3">
        <f t="shared" si="25"/>
        <v>0.76</v>
      </c>
      <c r="Q33" s="3">
        <f t="shared" si="25"/>
        <v>0</v>
      </c>
    </row>
    <row r="34" spans="1:17" ht="15.5" x14ac:dyDescent="0.35">
      <c r="A34" t="s">
        <v>64</v>
      </c>
      <c r="B34" t="s">
        <v>65</v>
      </c>
      <c r="C34" t="s">
        <v>66</v>
      </c>
      <c r="D34" s="3">
        <f>IFERROR(INDEX(D51:D500,MATCH($A$34,$C$51:$C$500,0)),"")</f>
        <v>-123.72</v>
      </c>
      <c r="E34" s="3">
        <f>IFERROR(INDEX(E51:E500,MATCH($A$34,$C$51:$C$500,0)),"")</f>
        <v>-42.47</v>
      </c>
      <c r="H34" s="3">
        <f>IFERROR(INDEX(D34:G34,COUNT(D34:G34)),"")</f>
        <v>-42.47</v>
      </c>
      <c r="I34" s="3">
        <f t="shared" ref="I34:Q34" si="26">IFERROR(INDEX(I51:I500,MATCH($C$34,$C$51:$C$500,0)),"")</f>
        <v>-37.94</v>
      </c>
      <c r="J34" s="3">
        <f t="shared" si="26"/>
        <v>-7.77</v>
      </c>
      <c r="K34" s="3">
        <f t="shared" si="26"/>
        <v>-10.8</v>
      </c>
      <c r="L34" s="3">
        <f t="shared" si="26"/>
        <v>-10.19</v>
      </c>
      <c r="M34" s="3">
        <f t="shared" si="26"/>
        <v>-14.39</v>
      </c>
      <c r="N34" s="3">
        <f t="shared" si="26"/>
        <v>-8.0500000000000007</v>
      </c>
      <c r="O34" s="3">
        <f t="shared" si="26"/>
        <v>46.33</v>
      </c>
      <c r="P34" s="3">
        <f t="shared" si="26"/>
        <v>43.05</v>
      </c>
      <c r="Q34" s="3">
        <f t="shared" si="26"/>
        <v>0</v>
      </c>
    </row>
    <row r="35" spans="1:17" ht="15.5" x14ac:dyDescent="0.35">
      <c r="A35" t="s">
        <v>67</v>
      </c>
      <c r="B35" t="s">
        <v>68</v>
      </c>
      <c r="C35" t="s">
        <v>69</v>
      </c>
      <c r="D35" s="3">
        <f>IFERROR(INDEX(D51:D500,MATCH($A$35,$C$51:$C$500,0)),"")</f>
        <v>17.78</v>
      </c>
      <c r="E35" s="3">
        <f>IFERROR(INDEX(E51:E500,MATCH($A$35,$C$51:$C$500,0)),"")</f>
        <v>10.39</v>
      </c>
      <c r="H35" s="3">
        <f>IFERROR(INDEX(D35:G35,COUNT(D35:G35)),"")</f>
        <v>10.39</v>
      </c>
      <c r="I35" s="3">
        <f t="shared" ref="I35:Q35" si="27">IFERROR(INDEX(I51:I500,MATCH($C$35,$C$51:$C$500,0)),"")</f>
        <v>5.49</v>
      </c>
      <c r="J35" s="3">
        <f t="shared" si="27"/>
        <v>0.72</v>
      </c>
      <c r="K35" s="3">
        <f t="shared" si="27"/>
        <v>0.86</v>
      </c>
      <c r="L35" s="3">
        <f t="shared" si="27"/>
        <v>1.1200000000000001</v>
      </c>
      <c r="M35" s="3">
        <f t="shared" si="27"/>
        <v>1.79</v>
      </c>
      <c r="N35" s="3">
        <f t="shared" si="27"/>
        <v>1.74</v>
      </c>
      <c r="O35" s="3">
        <f t="shared" si="27"/>
        <v>0.88</v>
      </c>
      <c r="P35" s="3">
        <f t="shared" si="27"/>
        <v>1.44</v>
      </c>
      <c r="Q35" s="3">
        <f t="shared" si="27"/>
        <v>0</v>
      </c>
    </row>
    <row r="36" spans="1:17" ht="15.5" x14ac:dyDescent="0.35">
      <c r="B36" t="s">
        <v>70</v>
      </c>
      <c r="C36" t="s">
        <v>71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72</v>
      </c>
      <c r="C37" t="s">
        <v>73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364</v>
      </c>
      <c r="J50" t="s">
        <v>365</v>
      </c>
      <c r="K50" t="s">
        <v>366</v>
      </c>
      <c r="L50" t="s">
        <v>367</v>
      </c>
      <c r="M50" t="s">
        <v>368</v>
      </c>
      <c r="N50" t="s">
        <v>314</v>
      </c>
      <c r="O50" t="s">
        <v>315</v>
      </c>
      <c r="P50" t="s">
        <v>32</v>
      </c>
      <c r="Q50" t="s">
        <v>33</v>
      </c>
    </row>
    <row r="51" spans="2:17" ht="15.5" x14ac:dyDescent="0.35">
      <c r="B51" t="s">
        <v>79</v>
      </c>
      <c r="C51" t="s">
        <v>6</v>
      </c>
      <c r="D51" s="5">
        <v>9446336575</v>
      </c>
      <c r="E51" s="5">
        <v>9796208282</v>
      </c>
      <c r="F51" s="5">
        <v>11784382218</v>
      </c>
      <c r="G51" s="5">
        <v>11013568605</v>
      </c>
      <c r="I51" s="5">
        <v>42413948571</v>
      </c>
      <c r="J51" s="5">
        <v>50871938032</v>
      </c>
      <c r="K51" s="5">
        <v>43374041037</v>
      </c>
      <c r="L51" s="5">
        <v>38815826593</v>
      </c>
      <c r="M51" s="5">
        <v>39606222648</v>
      </c>
      <c r="N51" s="5">
        <v>42839805962</v>
      </c>
      <c r="O51" s="5">
        <v>49805015656</v>
      </c>
      <c r="P51" s="5">
        <v>38470982236</v>
      </c>
      <c r="Q51" s="5">
        <v>35814180350</v>
      </c>
    </row>
    <row r="52" spans="2:17" ht="15.5" x14ac:dyDescent="0.35">
      <c r="C52" t="s">
        <v>80</v>
      </c>
      <c r="D52" s="5">
        <v>-8013761662</v>
      </c>
      <c r="E52" s="5">
        <v>-8513160871</v>
      </c>
      <c r="F52" s="5">
        <v>-9939408494</v>
      </c>
      <c r="G52" s="5">
        <v>-9618852296</v>
      </c>
      <c r="I52" s="5">
        <v>-36251687999</v>
      </c>
      <c r="J52" s="5">
        <v>-43084772031</v>
      </c>
      <c r="K52" s="5">
        <v>-35680023992</v>
      </c>
      <c r="L52" s="5">
        <v>-32743525119</v>
      </c>
      <c r="M52" s="5">
        <v>-34436311384</v>
      </c>
      <c r="N52" s="5">
        <v>-40203812179</v>
      </c>
      <c r="O52" s="5">
        <v>-35925169901</v>
      </c>
      <c r="P52" s="5">
        <v>-28772105926</v>
      </c>
      <c r="Q52" s="5">
        <v>-26235742618</v>
      </c>
    </row>
    <row r="53" spans="2:17" ht="15.5" x14ac:dyDescent="0.35">
      <c r="C53" t="s">
        <v>81</v>
      </c>
      <c r="D53" s="5">
        <v>1432574913</v>
      </c>
      <c r="E53" s="5">
        <v>1283047411</v>
      </c>
      <c r="F53" s="5">
        <v>1844973724</v>
      </c>
      <c r="G53" s="5">
        <v>1394716309</v>
      </c>
      <c r="I53" s="5">
        <v>6162260572</v>
      </c>
      <c r="J53" s="5">
        <v>7787166001</v>
      </c>
      <c r="K53" s="5">
        <v>7694017045</v>
      </c>
      <c r="L53" s="5">
        <v>6072301474</v>
      </c>
      <c r="M53" s="5">
        <v>5169911264</v>
      </c>
      <c r="N53" s="5">
        <v>2635993783</v>
      </c>
      <c r="O53" s="5">
        <v>13879845755</v>
      </c>
      <c r="P53" s="5">
        <v>9698876310</v>
      </c>
      <c r="Q53" s="5">
        <v>9578437732</v>
      </c>
    </row>
    <row r="54" spans="2:17" ht="15.5" x14ac:dyDescent="0.35">
      <c r="C54" t="s">
        <v>82</v>
      </c>
      <c r="D54" s="5">
        <v>-2523452421</v>
      </c>
      <c r="E54" s="5">
        <v>-3465203496</v>
      </c>
      <c r="F54" s="5">
        <v>-3047614880</v>
      </c>
      <c r="G54" s="5">
        <v>-2722864265</v>
      </c>
      <c r="I54" s="5">
        <v>-11478411011</v>
      </c>
      <c r="J54" s="5">
        <v>-10353767707</v>
      </c>
      <c r="K54" s="5">
        <v>-10493801224</v>
      </c>
      <c r="L54" s="5">
        <v>-9091915304</v>
      </c>
      <c r="M54" s="5">
        <v>-8798763533</v>
      </c>
      <c r="N54" s="5">
        <v>-8780592720</v>
      </c>
      <c r="O54" s="5">
        <v>-8134245772</v>
      </c>
      <c r="P54" s="5">
        <v>-7203463857</v>
      </c>
      <c r="Q54" s="5">
        <v>-6532065874</v>
      </c>
    </row>
    <row r="55" spans="2:17" ht="15.5" x14ac:dyDescent="0.35">
      <c r="C55" t="s">
        <v>724</v>
      </c>
      <c r="D55" s="5">
        <v>-2523452421</v>
      </c>
      <c r="E55" s="5">
        <v>-3465203496</v>
      </c>
      <c r="F55" s="5">
        <v>-3047614880</v>
      </c>
      <c r="G55" s="5">
        <v>-2722864265</v>
      </c>
      <c r="I55" s="5">
        <v>-11478411011</v>
      </c>
      <c r="J55" s="5">
        <v>-10353767707</v>
      </c>
      <c r="K55" s="5">
        <v>-10493801224</v>
      </c>
      <c r="L55" s="5">
        <v>-9091915304</v>
      </c>
      <c r="M55" s="5">
        <v>-8798763533</v>
      </c>
      <c r="N55" s="5">
        <v>-8780592720</v>
      </c>
      <c r="O55" s="5">
        <v>-8134245772</v>
      </c>
      <c r="P55" s="5">
        <v>-7203463857</v>
      </c>
      <c r="Q55" s="5">
        <v>-6532065874</v>
      </c>
    </row>
    <row r="56" spans="2:17" ht="15.5" x14ac:dyDescent="0.35">
      <c r="C56" t="s">
        <v>83</v>
      </c>
    </row>
    <row r="57" spans="2:17" ht="15.5" x14ac:dyDescent="0.35">
      <c r="C57" t="s">
        <v>86</v>
      </c>
      <c r="D57" s="5">
        <v>-1090877508</v>
      </c>
      <c r="E57" s="5">
        <v>-2182156085</v>
      </c>
      <c r="F57" s="5">
        <v>-1202641156</v>
      </c>
      <c r="G57" s="5">
        <v>-1328147956</v>
      </c>
      <c r="I57" s="5">
        <v>-5316150439</v>
      </c>
      <c r="J57" s="5">
        <v>-2566601706</v>
      </c>
      <c r="K57" s="5">
        <v>-2799784179</v>
      </c>
      <c r="L57" s="5">
        <v>-3019613830</v>
      </c>
      <c r="M57" s="5">
        <v>-3628852269</v>
      </c>
      <c r="N57" s="5">
        <v>-6144598937</v>
      </c>
      <c r="O57" s="5">
        <v>5745599983</v>
      </c>
      <c r="P57" s="5">
        <v>2495412453</v>
      </c>
      <c r="Q57" s="5">
        <v>3046371858</v>
      </c>
    </row>
    <row r="58" spans="2:17" ht="15.5" x14ac:dyDescent="0.35">
      <c r="C58" t="s">
        <v>87</v>
      </c>
      <c r="D58" s="5">
        <v>-200745440</v>
      </c>
      <c r="E58" s="5">
        <v>-258446168</v>
      </c>
      <c r="F58" s="5">
        <v>-304520306</v>
      </c>
      <c r="G58" s="5">
        <v>-100827164</v>
      </c>
      <c r="I58" s="5">
        <v>-661753812</v>
      </c>
      <c r="J58" s="5">
        <v>-1475763412</v>
      </c>
      <c r="K58" s="5">
        <v>-902089681</v>
      </c>
      <c r="L58" s="5">
        <v>-1498057751</v>
      </c>
      <c r="M58" s="5">
        <v>-618736917</v>
      </c>
      <c r="N58" s="5">
        <v>-2769370557</v>
      </c>
      <c r="O58" s="5">
        <v>-3230799506</v>
      </c>
      <c r="P58" s="5">
        <v>-403349786</v>
      </c>
      <c r="Q58" s="5">
        <v>-649209055</v>
      </c>
    </row>
    <row r="59" spans="2:17" ht="15.5" x14ac:dyDescent="0.35">
      <c r="C59" t="s">
        <v>27</v>
      </c>
      <c r="D59" s="5">
        <v>-229175681</v>
      </c>
      <c r="E59" s="5">
        <v>-265500153</v>
      </c>
      <c r="F59" s="5">
        <v>-220350031</v>
      </c>
      <c r="G59" s="5">
        <v>-189188404</v>
      </c>
      <c r="I59" s="5">
        <v>-717132472</v>
      </c>
      <c r="J59" s="5">
        <v>-626564985</v>
      </c>
      <c r="K59" s="5">
        <v>-711183413</v>
      </c>
      <c r="L59" s="5">
        <v>-832136419</v>
      </c>
      <c r="M59" s="5">
        <v>-1473037117</v>
      </c>
      <c r="N59" s="5">
        <v>-1847865622</v>
      </c>
      <c r="O59" s="5">
        <v>-2129557606</v>
      </c>
      <c r="P59" s="5">
        <v>-861943460</v>
      </c>
      <c r="Q59" s="5">
        <v>-445873804</v>
      </c>
    </row>
    <row r="60" spans="2:17" ht="15.5" x14ac:dyDescent="0.35">
      <c r="C60" t="s">
        <v>88</v>
      </c>
      <c r="F60" s="5">
        <v>-200000000</v>
      </c>
      <c r="G60" s="5">
        <v>150000000</v>
      </c>
      <c r="K60" s="5">
        <v>6875000</v>
      </c>
      <c r="L60" s="5">
        <v>335453317</v>
      </c>
      <c r="M60" s="5">
        <v>1612543200</v>
      </c>
      <c r="N60" s="5">
        <v>5333333</v>
      </c>
      <c r="O60" s="5">
        <v>-92166667</v>
      </c>
      <c r="P60" s="5">
        <v>248750000</v>
      </c>
      <c r="Q60" s="5">
        <v>14000000</v>
      </c>
    </row>
    <row r="61" spans="2:17" ht="15.5" x14ac:dyDescent="0.35">
      <c r="C61" t="s">
        <v>85</v>
      </c>
      <c r="D61" s="5">
        <v>28430241</v>
      </c>
      <c r="E61" s="5">
        <v>7053985</v>
      </c>
      <c r="F61" s="5">
        <v>115829725</v>
      </c>
      <c r="G61" s="5">
        <v>-61638760</v>
      </c>
      <c r="I61" s="5">
        <v>55378660</v>
      </c>
      <c r="J61" s="5">
        <v>-849198427</v>
      </c>
      <c r="K61" s="5">
        <v>-197781268</v>
      </c>
      <c r="L61" s="5">
        <v>-1001374649</v>
      </c>
      <c r="M61" s="5">
        <v>-758243000</v>
      </c>
      <c r="N61" s="5">
        <v>-926838268</v>
      </c>
      <c r="O61" s="5">
        <v>-1009075233</v>
      </c>
      <c r="P61" s="5">
        <v>209843674</v>
      </c>
      <c r="Q61" s="5">
        <v>-217335251</v>
      </c>
    </row>
    <row r="62" spans="2:17" ht="15.5" x14ac:dyDescent="0.35">
      <c r="C62" t="s">
        <v>94</v>
      </c>
      <c r="D62" s="5">
        <v>-200745440</v>
      </c>
      <c r="E62" s="5">
        <v>-258446168</v>
      </c>
      <c r="F62" s="5">
        <v>-304520306</v>
      </c>
      <c r="G62" s="5">
        <v>-100827164</v>
      </c>
      <c r="I62" s="5">
        <v>-661753812</v>
      </c>
      <c r="J62" s="5">
        <v>-1475763412</v>
      </c>
      <c r="K62" s="5">
        <v>-902089681</v>
      </c>
      <c r="L62" s="5">
        <v>-1498057751</v>
      </c>
      <c r="M62" s="5">
        <v>-618736917</v>
      </c>
      <c r="N62" s="5">
        <v>-2769370557</v>
      </c>
      <c r="O62" s="5">
        <v>-3230799506</v>
      </c>
      <c r="P62" s="5">
        <v>-403349786</v>
      </c>
      <c r="Q62" s="5">
        <v>-649209055</v>
      </c>
    </row>
    <row r="63" spans="2:17" ht="15.5" x14ac:dyDescent="0.35">
      <c r="C63" t="s">
        <v>29</v>
      </c>
      <c r="D63" s="5">
        <v>-1291622948</v>
      </c>
      <c r="E63" s="5">
        <v>-2440602253</v>
      </c>
      <c r="F63" s="5">
        <v>-1507161462</v>
      </c>
      <c r="G63" s="5">
        <v>-1428975120</v>
      </c>
      <c r="I63" s="5">
        <v>-5977904251</v>
      </c>
      <c r="J63" s="5">
        <v>-4042365118</v>
      </c>
      <c r="K63" s="5">
        <v>-3701873860</v>
      </c>
      <c r="L63" s="5">
        <v>-4517671581</v>
      </c>
      <c r="M63" s="5">
        <v>-4247589186</v>
      </c>
      <c r="N63" s="5">
        <v>-8913969494</v>
      </c>
      <c r="O63" s="5">
        <v>2514800477</v>
      </c>
      <c r="P63" s="5">
        <v>2092062667</v>
      </c>
      <c r="Q63" s="5">
        <v>2397162803</v>
      </c>
    </row>
    <row r="64" spans="2:17" ht="15.5" x14ac:dyDescent="0.35">
      <c r="C64" t="s">
        <v>28</v>
      </c>
      <c r="D64" s="5">
        <v>-66768930</v>
      </c>
      <c r="E64" s="5">
        <v>43761537</v>
      </c>
      <c r="F64" s="5">
        <v>-69730585</v>
      </c>
      <c r="G64" s="5">
        <v>-4036965</v>
      </c>
      <c r="I64" s="5">
        <v>-158302713</v>
      </c>
      <c r="J64" s="5">
        <v>-661091757</v>
      </c>
      <c r="K64" s="5">
        <v>237177255</v>
      </c>
      <c r="L64" s="5">
        <v>251394369</v>
      </c>
      <c r="M64" s="5">
        <v>-681205807</v>
      </c>
      <c r="N64" s="5">
        <v>-328165368</v>
      </c>
      <c r="O64" s="5">
        <v>-1566760582</v>
      </c>
      <c r="P64" s="5">
        <v>-754957582</v>
      </c>
      <c r="Q64" s="5">
        <v>-968138316</v>
      </c>
    </row>
    <row r="65" spans="2:17" ht="15.5" x14ac:dyDescent="0.35">
      <c r="C65" t="s">
        <v>97</v>
      </c>
      <c r="D65" s="5">
        <v>-1358391878</v>
      </c>
      <c r="E65" s="5">
        <v>-2396840716</v>
      </c>
      <c r="F65" s="5">
        <v>-1576892047</v>
      </c>
      <c r="G65" s="5">
        <v>-1433012085</v>
      </c>
      <c r="I65" s="5">
        <v>-6136206964</v>
      </c>
      <c r="J65" s="5">
        <v>-4703456875</v>
      </c>
      <c r="K65" s="5">
        <v>-3464696605</v>
      </c>
      <c r="L65" s="5">
        <v>-4266277212</v>
      </c>
      <c r="M65" s="5">
        <v>-4928794993</v>
      </c>
      <c r="N65" s="5">
        <v>-9242134862</v>
      </c>
      <c r="O65" s="5">
        <v>948039895</v>
      </c>
      <c r="P65" s="5">
        <v>1337105085</v>
      </c>
      <c r="Q65" s="5">
        <v>1429024487</v>
      </c>
    </row>
    <row r="66" spans="2:17" ht="15.5" x14ac:dyDescent="0.35">
      <c r="C66" t="s">
        <v>98</v>
      </c>
      <c r="D66" s="5">
        <v>-4329306</v>
      </c>
      <c r="E66" s="5">
        <v>-4329308</v>
      </c>
      <c r="F66" s="5">
        <v>-176667554</v>
      </c>
      <c r="G66" s="5">
        <v>54309197</v>
      </c>
      <c r="I66" s="5">
        <v>-13739961</v>
      </c>
      <c r="J66" s="5">
        <v>217236791</v>
      </c>
      <c r="K66" s="5">
        <v>154656080</v>
      </c>
      <c r="L66" s="5">
        <v>22381082</v>
      </c>
      <c r="M66" s="5">
        <v>114793699</v>
      </c>
      <c r="N66" s="5">
        <v>-66024360</v>
      </c>
      <c r="O66" s="5">
        <v>-577218572</v>
      </c>
      <c r="P66" s="5">
        <v>364189549</v>
      </c>
      <c r="Q66" s="5">
        <v>-25626969</v>
      </c>
    </row>
    <row r="67" spans="2:17" ht="15.5" x14ac:dyDescent="0.35">
      <c r="C67" t="s">
        <v>99</v>
      </c>
      <c r="D67" s="5">
        <v>-1362721184</v>
      </c>
      <c r="E67" s="5">
        <v>-2401170024</v>
      </c>
      <c r="F67" s="5">
        <v>-1753559601</v>
      </c>
      <c r="G67" s="5">
        <v>-1378702888</v>
      </c>
      <c r="I67" s="5">
        <v>-6149946925</v>
      </c>
      <c r="J67" s="5">
        <v>-4486220084</v>
      </c>
      <c r="K67" s="5">
        <v>-3310040525</v>
      </c>
      <c r="L67" s="5">
        <v>-4243896130</v>
      </c>
      <c r="M67" s="5">
        <v>-4814001294</v>
      </c>
      <c r="N67" s="5">
        <v>-9308159222</v>
      </c>
      <c r="O67" s="5">
        <v>370821323</v>
      </c>
      <c r="P67" s="5">
        <v>1701294634</v>
      </c>
      <c r="Q67" s="5">
        <v>1403397518</v>
      </c>
    </row>
    <row r="68" spans="2:17" ht="15.5" x14ac:dyDescent="0.35">
      <c r="C68" t="s">
        <v>100</v>
      </c>
      <c r="D68" s="5">
        <v>-1358391878</v>
      </c>
      <c r="E68" s="5">
        <v>-2396840716</v>
      </c>
      <c r="F68" s="5">
        <v>-1576892047</v>
      </c>
      <c r="G68" s="5">
        <v>-1433012085</v>
      </c>
      <c r="I68" s="5">
        <v>-6136206964</v>
      </c>
      <c r="J68" s="5">
        <v>-4703456875</v>
      </c>
      <c r="K68" s="5">
        <v>-3464696605</v>
      </c>
      <c r="L68" s="5">
        <v>-4266277212</v>
      </c>
      <c r="M68" s="5">
        <v>-4928794993</v>
      </c>
      <c r="N68" s="5">
        <v>-9242134862</v>
      </c>
      <c r="O68" s="5">
        <v>948039895</v>
      </c>
      <c r="P68" s="5">
        <v>1337105085</v>
      </c>
      <c r="Q68" s="5">
        <v>1429024487</v>
      </c>
    </row>
    <row r="69" spans="2:17" ht="15.5" x14ac:dyDescent="0.35">
      <c r="C69" t="s">
        <v>8</v>
      </c>
      <c r="D69" s="5">
        <v>-1362721184</v>
      </c>
      <c r="E69" s="5">
        <v>-2401170024</v>
      </c>
      <c r="F69" s="5">
        <v>-1753494481</v>
      </c>
      <c r="G69" s="5">
        <v>-1378702888</v>
      </c>
      <c r="I69" s="5">
        <v>-6149881805</v>
      </c>
      <c r="J69" s="5">
        <v>-4485720738</v>
      </c>
      <c r="K69" s="5">
        <v>-3310040525</v>
      </c>
      <c r="L69" s="5">
        <v>-4243916130</v>
      </c>
      <c r="M69" s="5">
        <v>-4814001294</v>
      </c>
      <c r="N69" s="5">
        <v>-9308159222</v>
      </c>
      <c r="O69" s="5">
        <v>370821323</v>
      </c>
      <c r="P69" s="5">
        <v>1648559701</v>
      </c>
      <c r="Q69" s="5">
        <v>1403609250</v>
      </c>
    </row>
    <row r="70" spans="2:17" ht="15.5" x14ac:dyDescent="0.35">
      <c r="C70" t="s">
        <v>101</v>
      </c>
      <c r="F70" s="5">
        <v>-65120</v>
      </c>
      <c r="I70" s="5">
        <v>-65120</v>
      </c>
      <c r="J70" s="5">
        <v>-499346</v>
      </c>
      <c r="P70" s="5">
        <v>52734933</v>
      </c>
      <c r="Q70" s="5">
        <v>-211732</v>
      </c>
    </row>
    <row r="71" spans="2:17" ht="15.5" x14ac:dyDescent="0.35">
      <c r="C71" t="s">
        <v>102</v>
      </c>
      <c r="D71" s="5">
        <v>-1358391878</v>
      </c>
      <c r="E71" s="5">
        <v>-2396840716</v>
      </c>
      <c r="F71" s="5">
        <v>-1576892047</v>
      </c>
      <c r="G71" s="5">
        <v>-1433012085</v>
      </c>
      <c r="I71" s="5">
        <v>-6136206964</v>
      </c>
      <c r="J71" s="5">
        <v>-4703456875</v>
      </c>
      <c r="K71" s="5">
        <v>-3464696605</v>
      </c>
      <c r="L71" s="5">
        <v>-4266277212</v>
      </c>
      <c r="M71" s="5">
        <v>-4928794993</v>
      </c>
      <c r="N71" s="5">
        <v>-9242134862</v>
      </c>
      <c r="O71" s="5">
        <v>948039895</v>
      </c>
      <c r="P71" s="5">
        <v>1337105085</v>
      </c>
      <c r="Q71" s="5">
        <v>1429024487</v>
      </c>
    </row>
    <row r="72" spans="2:17" ht="15.5" x14ac:dyDescent="0.35">
      <c r="C72" t="s">
        <v>103</v>
      </c>
      <c r="D72" s="5">
        <v>-1362721184</v>
      </c>
      <c r="E72" s="5">
        <v>-2401170024</v>
      </c>
      <c r="F72" s="5">
        <v>-1753559601</v>
      </c>
      <c r="G72" s="5">
        <v>-1378702888</v>
      </c>
      <c r="I72" s="5">
        <v>-6149946925</v>
      </c>
      <c r="J72" s="5">
        <v>-4486220084</v>
      </c>
      <c r="K72" s="5">
        <v>-3310040525</v>
      </c>
      <c r="L72" s="5">
        <v>-4243916130</v>
      </c>
      <c r="M72" s="5">
        <v>-4814001294</v>
      </c>
      <c r="N72" s="5">
        <v>-9308159222</v>
      </c>
      <c r="O72" s="5">
        <v>370821323</v>
      </c>
      <c r="P72" s="5">
        <v>1701294634</v>
      </c>
      <c r="Q72" s="5">
        <v>1403397518</v>
      </c>
    </row>
    <row r="73" spans="2:17" ht="15.5" x14ac:dyDescent="0.35">
      <c r="C73" t="s">
        <v>104</v>
      </c>
      <c r="D73" s="5">
        <v>-1362721184</v>
      </c>
      <c r="E73" s="5">
        <v>-2401170024</v>
      </c>
      <c r="F73" s="5">
        <v>-1753559601</v>
      </c>
      <c r="G73" s="5">
        <v>-1378702888</v>
      </c>
      <c r="I73" s="5">
        <v>-6149946925</v>
      </c>
      <c r="J73" s="5">
        <v>-4486220084</v>
      </c>
      <c r="K73" s="5">
        <v>-3310040525</v>
      </c>
      <c r="L73" s="5">
        <v>-4243916130</v>
      </c>
      <c r="M73" s="5">
        <v>-4814001294</v>
      </c>
      <c r="N73" s="5">
        <v>-9308159222</v>
      </c>
      <c r="O73" s="5">
        <v>370821323</v>
      </c>
      <c r="P73" s="5">
        <v>1701294634</v>
      </c>
      <c r="Q73" s="5">
        <v>1403397518</v>
      </c>
    </row>
    <row r="75" spans="2:17" ht="15.5" x14ac:dyDescent="0.35">
      <c r="B75" t="s">
        <v>105</v>
      </c>
      <c r="C75" t="s">
        <v>106</v>
      </c>
    </row>
    <row r="76" spans="2:17" ht="15.5" x14ac:dyDescent="0.35">
      <c r="C76" t="s">
        <v>107</v>
      </c>
    </row>
    <row r="77" spans="2:17" ht="15.5" x14ac:dyDescent="0.35">
      <c r="C77" t="s">
        <v>20</v>
      </c>
      <c r="D77" s="5">
        <v>1016592825</v>
      </c>
      <c r="E77" s="5">
        <v>646470497</v>
      </c>
      <c r="F77" s="5">
        <v>1516264096</v>
      </c>
      <c r="G77" s="5">
        <v>2103568682</v>
      </c>
      <c r="I77" s="5">
        <v>1516264096</v>
      </c>
      <c r="J77" s="5">
        <v>1906216663</v>
      </c>
      <c r="K77" s="5">
        <v>884447404</v>
      </c>
      <c r="L77" s="5">
        <v>867421834</v>
      </c>
      <c r="M77" s="5">
        <v>996983206</v>
      </c>
      <c r="N77" s="5">
        <v>1736720140</v>
      </c>
      <c r="O77" s="5">
        <v>1747024623</v>
      </c>
      <c r="P77" s="5">
        <v>1992135189</v>
      </c>
      <c r="Q77" s="5">
        <v>631843034</v>
      </c>
    </row>
    <row r="78" spans="2:17" ht="15.5" x14ac:dyDescent="0.35">
      <c r="C78" t="s">
        <v>109</v>
      </c>
      <c r="D78" s="5">
        <v>6359954685</v>
      </c>
      <c r="E78" s="5">
        <v>6768498167</v>
      </c>
      <c r="F78" s="5">
        <v>8244010434</v>
      </c>
      <c r="G78" s="5">
        <v>7458749331</v>
      </c>
      <c r="I78" s="5">
        <v>8244010434</v>
      </c>
      <c r="J78" s="5">
        <v>6464349822</v>
      </c>
      <c r="K78" s="5">
        <v>6846080730</v>
      </c>
      <c r="L78" s="5">
        <v>6855425418</v>
      </c>
      <c r="M78" s="5">
        <v>5740997304</v>
      </c>
      <c r="N78" s="5">
        <v>8656652795</v>
      </c>
      <c r="O78" s="5">
        <v>12424057683</v>
      </c>
      <c r="P78" s="5">
        <v>8339348942</v>
      </c>
      <c r="Q78" s="5">
        <v>6333044568</v>
      </c>
    </row>
    <row r="79" spans="2:17" ht="15.5" x14ac:dyDescent="0.35">
      <c r="C79" t="s">
        <v>111</v>
      </c>
      <c r="F79" s="5">
        <v>50000000</v>
      </c>
      <c r="G79" s="5">
        <v>150000000</v>
      </c>
      <c r="I79" s="5">
        <v>50000000</v>
      </c>
      <c r="J79" s="5">
        <v>300000000</v>
      </c>
      <c r="K79" s="5">
        <v>330000000</v>
      </c>
      <c r="L79" s="5">
        <v>330000000</v>
      </c>
      <c r="M79" s="5">
        <v>330000000</v>
      </c>
      <c r="N79" s="5">
        <v>321554815</v>
      </c>
      <c r="O79" s="5">
        <v>377255185</v>
      </c>
      <c r="P79" s="5">
        <v>1000000</v>
      </c>
      <c r="Q79" s="5">
        <v>125456900</v>
      </c>
    </row>
    <row r="80" spans="2:17" ht="15.5" x14ac:dyDescent="0.35">
      <c r="C80" t="s">
        <v>110</v>
      </c>
      <c r="D80" s="5">
        <v>500396403</v>
      </c>
      <c r="E80" s="5">
        <v>590592403</v>
      </c>
      <c r="F80" s="5">
        <v>387638905</v>
      </c>
      <c r="G80" s="5">
        <v>458803805</v>
      </c>
      <c r="I80" s="5">
        <v>387638905</v>
      </c>
      <c r="J80" s="5">
        <v>318969405</v>
      </c>
      <c r="K80" s="5">
        <v>754422989</v>
      </c>
      <c r="L80" s="5">
        <v>499824505</v>
      </c>
      <c r="M80" s="5">
        <v>436389475</v>
      </c>
      <c r="N80" s="5">
        <v>770628782</v>
      </c>
      <c r="O80" s="5">
        <v>355857180</v>
      </c>
      <c r="P80" s="5">
        <v>228088405</v>
      </c>
      <c r="Q80" s="5">
        <v>73630667</v>
      </c>
    </row>
    <row r="81" spans="3:17" ht="15.5" x14ac:dyDescent="0.35">
      <c r="C81" t="s">
        <v>112</v>
      </c>
      <c r="D81" s="5">
        <v>6359954685</v>
      </c>
      <c r="E81" s="5">
        <v>6768498167</v>
      </c>
      <c r="F81" s="5">
        <v>8244010434</v>
      </c>
      <c r="G81" s="5">
        <v>7458749331</v>
      </c>
      <c r="I81" s="5">
        <v>8244010434</v>
      </c>
      <c r="J81" s="5">
        <v>6464349822</v>
      </c>
      <c r="K81" s="5">
        <v>6846080730</v>
      </c>
      <c r="L81" s="5">
        <v>6855425418</v>
      </c>
      <c r="M81" s="5">
        <v>5740997304</v>
      </c>
      <c r="N81" s="5">
        <v>8656652795</v>
      </c>
      <c r="O81" s="5">
        <v>12424057683</v>
      </c>
      <c r="P81" s="5">
        <v>8339348942</v>
      </c>
      <c r="Q81" s="5">
        <v>6333044568</v>
      </c>
    </row>
    <row r="82" spans="3:17" ht="15.5" x14ac:dyDescent="0.35">
      <c r="C82" t="s">
        <v>113</v>
      </c>
      <c r="D82" s="5">
        <v>192790000</v>
      </c>
      <c r="E82" s="5">
        <v>78716000</v>
      </c>
      <c r="F82" s="5">
        <v>86434000</v>
      </c>
      <c r="G82" s="5">
        <v>113312000</v>
      </c>
      <c r="I82" s="5">
        <v>86434000</v>
      </c>
      <c r="J82" s="5">
        <v>183582000</v>
      </c>
      <c r="K82" s="5">
        <v>784448493</v>
      </c>
      <c r="L82" s="5">
        <v>396037683</v>
      </c>
      <c r="M82" s="5">
        <v>204774625</v>
      </c>
      <c r="N82" s="5">
        <v>142020625</v>
      </c>
      <c r="O82" s="5">
        <v>179955628</v>
      </c>
      <c r="P82" s="5">
        <v>718602143</v>
      </c>
      <c r="Q82" s="5">
        <v>312431960</v>
      </c>
    </row>
    <row r="83" spans="3:17" ht="15.5" x14ac:dyDescent="0.35">
      <c r="C83" t="s">
        <v>114</v>
      </c>
      <c r="D83" s="5">
        <v>192790000</v>
      </c>
      <c r="E83" s="5">
        <v>78716000</v>
      </c>
      <c r="F83" s="5">
        <v>86434000</v>
      </c>
      <c r="G83" s="5">
        <v>113312000</v>
      </c>
      <c r="I83" s="5">
        <v>86434000</v>
      </c>
      <c r="J83" s="5">
        <v>183582000</v>
      </c>
      <c r="K83" s="5">
        <v>784448493</v>
      </c>
      <c r="L83" s="5">
        <v>396037683</v>
      </c>
      <c r="M83" s="5">
        <v>204774625</v>
      </c>
      <c r="N83" s="5">
        <v>142020625</v>
      </c>
      <c r="O83" s="5">
        <v>179955628</v>
      </c>
      <c r="P83" s="5">
        <v>718602143</v>
      </c>
      <c r="Q83" s="5">
        <v>312431960</v>
      </c>
    </row>
    <row r="84" spans="3:17" ht="15.5" x14ac:dyDescent="0.35">
      <c r="C84" t="s">
        <v>115</v>
      </c>
      <c r="D84" s="5">
        <v>82064571</v>
      </c>
      <c r="E84" s="5">
        <v>49313583</v>
      </c>
      <c r="F84" s="5">
        <v>290713583</v>
      </c>
      <c r="G84" s="5">
        <v>23766000</v>
      </c>
      <c r="I84" s="5">
        <v>290713583</v>
      </c>
      <c r="J84" s="5">
        <v>75000000</v>
      </c>
      <c r="K84" s="5">
        <v>94524000</v>
      </c>
      <c r="L84" s="5">
        <v>8940000</v>
      </c>
      <c r="M84" s="5">
        <v>45405000</v>
      </c>
      <c r="N84" s="5">
        <v>8940000</v>
      </c>
      <c r="O84" s="5">
        <v>92095000</v>
      </c>
      <c r="P84" s="5">
        <v>96945000</v>
      </c>
      <c r="Q84" s="5">
        <v>279673100</v>
      </c>
    </row>
    <row r="85" spans="3:17" ht="15.5" x14ac:dyDescent="0.35">
      <c r="C85" t="s">
        <v>85</v>
      </c>
      <c r="D85" s="5">
        <v>3861728284</v>
      </c>
      <c r="E85" s="5">
        <v>3775875973</v>
      </c>
      <c r="F85" s="5">
        <v>3690023659</v>
      </c>
      <c r="G85" s="5">
        <v>3486418490</v>
      </c>
      <c r="I85" s="5">
        <v>3690023659</v>
      </c>
      <c r="J85" s="5">
        <v>3384314407</v>
      </c>
      <c r="K85" s="5">
        <v>4211303057</v>
      </c>
      <c r="L85" s="5">
        <v>3965259765</v>
      </c>
      <c r="M85" s="5">
        <v>3589064655</v>
      </c>
      <c r="N85" s="5">
        <v>3243340740</v>
      </c>
      <c r="O85" s="5">
        <v>2696183754</v>
      </c>
      <c r="P85" s="5">
        <v>1575809312</v>
      </c>
      <c r="Q85" s="5">
        <v>1764993025</v>
      </c>
    </row>
    <row r="86" spans="3:17" ht="15.5" x14ac:dyDescent="0.35">
      <c r="C86" t="s">
        <v>116</v>
      </c>
      <c r="D86" s="5">
        <v>8912489853</v>
      </c>
      <c r="E86" s="5">
        <v>8851894649</v>
      </c>
      <c r="F86" s="5">
        <v>10736192253</v>
      </c>
      <c r="G86" s="5">
        <v>10660302429</v>
      </c>
      <c r="I86" s="5">
        <v>10736192253</v>
      </c>
      <c r="J86" s="5">
        <v>9884666650</v>
      </c>
      <c r="K86" s="5">
        <v>9705102526</v>
      </c>
      <c r="L86" s="5">
        <v>8509512704</v>
      </c>
      <c r="M86" s="5">
        <v>7315713528</v>
      </c>
      <c r="N86" s="5">
        <v>10950372543</v>
      </c>
      <c r="O86" s="5">
        <v>16320043246</v>
      </c>
      <c r="P86" s="5">
        <v>11506524843</v>
      </c>
      <c r="Q86" s="5">
        <v>12795218171</v>
      </c>
    </row>
    <row r="87" spans="3:17" ht="15.5" x14ac:dyDescent="0.35">
      <c r="C87" t="s">
        <v>117</v>
      </c>
    </row>
    <row r="88" spans="3:17" ht="15.5" x14ac:dyDescent="0.35">
      <c r="C88" t="s">
        <v>121</v>
      </c>
      <c r="D88" s="5">
        <v>43202626699</v>
      </c>
      <c r="E88" s="5">
        <v>44538172532</v>
      </c>
      <c r="F88" s="5">
        <v>45347405389</v>
      </c>
      <c r="G88" s="5">
        <v>45720989612</v>
      </c>
      <c r="I88" s="5">
        <v>45347405389</v>
      </c>
      <c r="J88" s="5">
        <v>48482618074</v>
      </c>
      <c r="K88" s="5">
        <v>53339547785</v>
      </c>
      <c r="L88" s="5">
        <v>60144494279</v>
      </c>
      <c r="M88" s="5">
        <v>61854583104</v>
      </c>
      <c r="N88" s="5">
        <v>64366723425</v>
      </c>
      <c r="O88" s="5">
        <v>69654455958</v>
      </c>
      <c r="P88" s="5">
        <v>63941641194</v>
      </c>
      <c r="Q88" s="5">
        <v>25486304499</v>
      </c>
    </row>
    <row r="89" spans="3:17" ht="15.5" x14ac:dyDescent="0.35">
      <c r="C89" t="s">
        <v>126</v>
      </c>
      <c r="D89" s="5">
        <v>43313960047</v>
      </c>
      <c r="E89" s="5">
        <v>44657297545</v>
      </c>
      <c r="F89" s="5">
        <v>45476405400</v>
      </c>
      <c r="G89" s="5">
        <v>45830864630</v>
      </c>
      <c r="I89" s="5">
        <v>45476405400</v>
      </c>
      <c r="J89" s="5">
        <v>48713661548</v>
      </c>
      <c r="K89" s="5">
        <v>55698089249</v>
      </c>
      <c r="L89" s="5">
        <v>62339992281</v>
      </c>
      <c r="M89" s="5">
        <v>69425231106</v>
      </c>
      <c r="N89" s="5">
        <v>75191371427</v>
      </c>
      <c r="O89" s="5">
        <v>82570920626</v>
      </c>
      <c r="P89" s="5">
        <v>82885641194</v>
      </c>
      <c r="Q89" s="5">
        <v>45930339527</v>
      </c>
    </row>
    <row r="90" spans="3:17" ht="15.5" x14ac:dyDescent="0.35">
      <c r="C90" t="s">
        <v>127</v>
      </c>
      <c r="D90" s="5">
        <v>52226449900</v>
      </c>
      <c r="E90" s="5">
        <v>53509192194</v>
      </c>
      <c r="F90" s="5">
        <v>56212597653</v>
      </c>
      <c r="G90" s="5">
        <v>56491167059</v>
      </c>
      <c r="I90" s="5">
        <v>56212597653</v>
      </c>
      <c r="J90" s="5">
        <v>58598328198</v>
      </c>
      <c r="K90" s="5">
        <v>65403191775</v>
      </c>
      <c r="L90" s="5">
        <v>70849504985</v>
      </c>
      <c r="M90" s="5">
        <v>76740944634</v>
      </c>
      <c r="N90" s="5">
        <v>86141743970</v>
      </c>
      <c r="O90" s="5">
        <v>98890963872</v>
      </c>
      <c r="P90" s="5">
        <v>94392166037</v>
      </c>
      <c r="Q90" s="5">
        <v>58725557698</v>
      </c>
    </row>
    <row r="91" spans="3:17" ht="15.5" x14ac:dyDescent="0.35">
      <c r="C91" t="s">
        <v>128</v>
      </c>
    </row>
    <row r="92" spans="3:17" ht="15.5" x14ac:dyDescent="0.35">
      <c r="C92" t="s">
        <v>129</v>
      </c>
    </row>
    <row r="93" spans="3:17" ht="15.5" x14ac:dyDescent="0.35">
      <c r="C93" t="s">
        <v>130</v>
      </c>
      <c r="D93" s="5">
        <v>9609931337</v>
      </c>
      <c r="E93" s="5">
        <v>9414328887</v>
      </c>
      <c r="F93" s="5">
        <v>9619858976</v>
      </c>
      <c r="G93" s="5">
        <v>8763193854</v>
      </c>
      <c r="I93" s="5">
        <v>9619858976</v>
      </c>
      <c r="J93" s="5">
        <v>6856383425</v>
      </c>
      <c r="K93" s="5">
        <v>8318044368</v>
      </c>
      <c r="L93" s="5">
        <v>10321788986</v>
      </c>
      <c r="M93" s="5">
        <v>11305872300</v>
      </c>
      <c r="N93" s="5">
        <v>16591014668</v>
      </c>
      <c r="O93" s="5">
        <v>14420323854</v>
      </c>
      <c r="P93" s="5">
        <v>10368246046</v>
      </c>
      <c r="Q93" s="5">
        <v>13459048631</v>
      </c>
    </row>
    <row r="94" spans="3:17" ht="15.5" x14ac:dyDescent="0.35">
      <c r="C94" t="s">
        <v>192</v>
      </c>
      <c r="D94" s="5">
        <v>7980484166</v>
      </c>
      <c r="E94" s="5">
        <v>7609125022</v>
      </c>
      <c r="F94" s="5">
        <v>7412673327</v>
      </c>
      <c r="G94" s="5">
        <v>7120768368</v>
      </c>
      <c r="I94" s="5">
        <v>7412673327</v>
      </c>
      <c r="J94" s="5">
        <v>5531615432</v>
      </c>
      <c r="K94" s="5">
        <v>5882925347</v>
      </c>
      <c r="L94" s="5">
        <v>7736714738</v>
      </c>
      <c r="M94" s="5">
        <v>7888453196</v>
      </c>
      <c r="N94" s="5">
        <v>7967485913</v>
      </c>
      <c r="O94" s="5">
        <v>6410369552</v>
      </c>
      <c r="P94" s="5">
        <v>4236490036</v>
      </c>
      <c r="Q94" s="5">
        <v>8176992699</v>
      </c>
    </row>
    <row r="95" spans="3:17" ht="15.5" x14ac:dyDescent="0.35">
      <c r="C95" t="s">
        <v>131</v>
      </c>
    </row>
    <row r="96" spans="3:17" ht="15.5" x14ac:dyDescent="0.35">
      <c r="C96" t="s">
        <v>132</v>
      </c>
      <c r="D96" s="5">
        <v>456613750</v>
      </c>
      <c r="E96" s="5">
        <v>379869130</v>
      </c>
      <c r="F96" s="5">
        <v>763567670</v>
      </c>
      <c r="G96" s="5">
        <v>533194250</v>
      </c>
      <c r="I96" s="5">
        <v>763567670</v>
      </c>
      <c r="J96" s="5">
        <v>368134980</v>
      </c>
      <c r="K96" s="5">
        <v>444565150</v>
      </c>
      <c r="L96" s="5">
        <v>222979400</v>
      </c>
      <c r="M96" s="5">
        <v>358029300</v>
      </c>
      <c r="N96" s="5">
        <v>856063265</v>
      </c>
      <c r="O96" s="5">
        <v>710327248</v>
      </c>
      <c r="P96" s="5">
        <v>1206965713</v>
      </c>
      <c r="Q96" s="5">
        <v>1621672282</v>
      </c>
    </row>
    <row r="97" spans="3:17" ht="15.5" x14ac:dyDescent="0.35">
      <c r="C97" t="s">
        <v>133</v>
      </c>
    </row>
    <row r="98" spans="3:17" ht="15.5" x14ac:dyDescent="0.35">
      <c r="C98" t="s">
        <v>465</v>
      </c>
      <c r="D98" s="5">
        <v>500396403</v>
      </c>
      <c r="E98" s="5">
        <v>590592403</v>
      </c>
      <c r="F98" s="5">
        <v>437638905</v>
      </c>
      <c r="G98" s="5">
        <v>608803805</v>
      </c>
      <c r="I98" s="5">
        <v>437638905</v>
      </c>
      <c r="J98" s="5">
        <v>618969405</v>
      </c>
      <c r="K98" s="5">
        <v>1084422989</v>
      </c>
      <c r="L98" s="5">
        <v>829824505</v>
      </c>
      <c r="M98" s="5">
        <v>766389475</v>
      </c>
      <c r="N98" s="5">
        <v>1092183597</v>
      </c>
      <c r="O98" s="5">
        <v>733112365</v>
      </c>
      <c r="P98" s="5">
        <v>229088405</v>
      </c>
      <c r="Q98" s="5">
        <v>199087567</v>
      </c>
    </row>
    <row r="99" spans="3:17" ht="15.5" x14ac:dyDescent="0.35">
      <c r="C99" t="s">
        <v>136</v>
      </c>
      <c r="D99" s="5">
        <v>45691513</v>
      </c>
      <c r="E99" s="5">
        <v>80982077</v>
      </c>
      <c r="F99" s="5">
        <v>92364696</v>
      </c>
      <c r="G99" s="5">
        <v>49110980</v>
      </c>
      <c r="I99" s="5">
        <v>92364696</v>
      </c>
      <c r="J99" s="5">
        <v>82668715</v>
      </c>
      <c r="K99" s="5">
        <v>277112841</v>
      </c>
      <c r="L99" s="5">
        <v>359507024</v>
      </c>
      <c r="M99" s="5">
        <v>45654344</v>
      </c>
      <c r="N99" s="5">
        <v>38085793</v>
      </c>
      <c r="O99" s="5">
        <v>167798196</v>
      </c>
      <c r="P99" s="5">
        <v>155000279</v>
      </c>
      <c r="Q99" s="5">
        <v>489723533</v>
      </c>
    </row>
    <row r="100" spans="3:17" ht="15.5" x14ac:dyDescent="0.35">
      <c r="C100" t="s">
        <v>137</v>
      </c>
      <c r="E100" s="5">
        <v>142439250</v>
      </c>
      <c r="F100" s="5">
        <v>315168660</v>
      </c>
      <c r="G100" s="5">
        <v>13625000</v>
      </c>
      <c r="I100" s="5">
        <v>315168660</v>
      </c>
      <c r="J100" s="5">
        <v>254994893</v>
      </c>
      <c r="K100" s="5">
        <v>430404377</v>
      </c>
      <c r="L100" s="5">
        <v>354950200</v>
      </c>
      <c r="M100" s="5">
        <v>274556573</v>
      </c>
      <c r="N100" s="5">
        <v>417493254</v>
      </c>
      <c r="O100" s="5">
        <v>229192374</v>
      </c>
      <c r="P100" s="5">
        <v>568292990</v>
      </c>
      <c r="Q100" s="5">
        <v>2138718790</v>
      </c>
    </row>
    <row r="101" spans="3:17" ht="15.5" x14ac:dyDescent="0.35">
      <c r="C101" t="s">
        <v>139</v>
      </c>
    </row>
    <row r="102" spans="3:17" ht="15.5" x14ac:dyDescent="0.35">
      <c r="C102" t="s">
        <v>141</v>
      </c>
      <c r="D102" s="5">
        <v>626745505</v>
      </c>
      <c r="E102" s="5">
        <v>611321005</v>
      </c>
      <c r="F102" s="5">
        <v>598445718</v>
      </c>
      <c r="I102" s="5">
        <v>598445718</v>
      </c>
      <c r="K102" s="5">
        <v>141113664</v>
      </c>
      <c r="L102" s="5">
        <v>817813119</v>
      </c>
      <c r="M102" s="5">
        <v>1972789412</v>
      </c>
      <c r="N102" s="5">
        <v>6219702846</v>
      </c>
      <c r="O102" s="5">
        <v>6169524119</v>
      </c>
      <c r="P102" s="5">
        <v>3972408623</v>
      </c>
      <c r="Q102" s="5">
        <v>832853760</v>
      </c>
    </row>
    <row r="103" spans="3:17" ht="15.5" x14ac:dyDescent="0.35">
      <c r="C103" t="s">
        <v>145</v>
      </c>
      <c r="D103" s="5">
        <v>626745505</v>
      </c>
      <c r="E103" s="5">
        <v>611321005</v>
      </c>
      <c r="F103" s="5">
        <v>598445718</v>
      </c>
      <c r="G103" s="5">
        <v>437691451</v>
      </c>
      <c r="I103" s="5">
        <v>598445718</v>
      </c>
      <c r="K103" s="5">
        <v>198613664</v>
      </c>
      <c r="L103" s="5">
        <v>817813119</v>
      </c>
      <c r="M103" s="5">
        <v>1972789412</v>
      </c>
      <c r="N103" s="5">
        <v>6219702846</v>
      </c>
      <c r="O103" s="5">
        <v>6169524119</v>
      </c>
      <c r="P103" s="5">
        <v>3972408623</v>
      </c>
      <c r="Q103" s="5">
        <v>832853760</v>
      </c>
    </row>
    <row r="104" spans="3:17" ht="15.5" x14ac:dyDescent="0.35">
      <c r="C104" t="s">
        <v>146</v>
      </c>
      <c r="D104" s="5">
        <v>5765604775</v>
      </c>
      <c r="E104" s="5">
        <v>5881228335</v>
      </c>
      <c r="F104" s="5">
        <v>5977933681</v>
      </c>
      <c r="G104" s="5">
        <v>5359608608</v>
      </c>
      <c r="I104" s="5">
        <v>5977933681</v>
      </c>
      <c r="J104" s="5">
        <v>4977192852</v>
      </c>
      <c r="K104" s="5">
        <v>5961850294</v>
      </c>
      <c r="L104" s="5">
        <v>6094378361</v>
      </c>
      <c r="M104" s="5">
        <v>6757818566</v>
      </c>
      <c r="N104" s="5">
        <v>6059474240</v>
      </c>
      <c r="O104" s="5">
        <v>11495914124</v>
      </c>
      <c r="P104" s="5">
        <v>11420015420</v>
      </c>
      <c r="Q104" s="5">
        <v>3011235761</v>
      </c>
    </row>
    <row r="105" spans="3:17" ht="15.5" x14ac:dyDescent="0.35">
      <c r="C105" t="s">
        <v>147</v>
      </c>
      <c r="D105" s="5">
        <v>5765604775</v>
      </c>
      <c r="E105" s="5">
        <v>5881228335</v>
      </c>
      <c r="F105" s="5">
        <v>5977933681</v>
      </c>
      <c r="G105" s="5">
        <v>5359608608</v>
      </c>
      <c r="I105" s="5">
        <v>5977933681</v>
      </c>
      <c r="J105" s="5">
        <v>4977192852</v>
      </c>
      <c r="K105" s="5">
        <v>5961850294</v>
      </c>
      <c r="L105" s="5">
        <v>6094378361</v>
      </c>
      <c r="M105" s="5">
        <v>6757818566</v>
      </c>
      <c r="N105" s="5">
        <v>6059474240</v>
      </c>
      <c r="O105" s="5">
        <v>11495914124</v>
      </c>
      <c r="P105" s="5">
        <v>11420015420</v>
      </c>
      <c r="Q105" s="5">
        <v>3011235761</v>
      </c>
    </row>
    <row r="106" spans="3:17" ht="15.5" x14ac:dyDescent="0.35">
      <c r="C106" t="s">
        <v>150</v>
      </c>
      <c r="D106" s="5">
        <v>1047947746</v>
      </c>
      <c r="E106" s="5">
        <v>1086832977</v>
      </c>
      <c r="F106" s="5">
        <v>1132164850</v>
      </c>
      <c r="G106" s="5">
        <v>1239025649</v>
      </c>
      <c r="I106" s="5">
        <v>1132164850</v>
      </c>
      <c r="J106" s="5">
        <v>1592878445</v>
      </c>
      <c r="K106" s="5">
        <v>1750547237</v>
      </c>
      <c r="L106" s="5">
        <v>1988004932</v>
      </c>
      <c r="M106" s="5">
        <v>2233092328</v>
      </c>
      <c r="N106" s="5">
        <v>1669464726</v>
      </c>
      <c r="O106" s="5">
        <v>1433358750</v>
      </c>
      <c r="P106" s="5">
        <v>1218332601</v>
      </c>
      <c r="Q106" s="5">
        <v>1246242736</v>
      </c>
    </row>
    <row r="107" spans="3:17" ht="15.5" x14ac:dyDescent="0.35">
      <c r="C107" t="s">
        <v>193</v>
      </c>
      <c r="D107" s="5">
        <v>855928745</v>
      </c>
      <c r="E107" s="5">
        <v>1018519385</v>
      </c>
      <c r="F107" s="5">
        <v>1155745172</v>
      </c>
      <c r="G107" s="5">
        <v>634164469</v>
      </c>
      <c r="I107" s="5">
        <v>1155745172</v>
      </c>
      <c r="L107" s="5">
        <v>141113664</v>
      </c>
      <c r="M107" s="5">
        <v>935661583</v>
      </c>
      <c r="N107" s="5">
        <v>1146668774</v>
      </c>
      <c r="O107" s="5">
        <v>7366371620</v>
      </c>
      <c r="P107" s="5">
        <v>8625873507</v>
      </c>
    </row>
    <row r="108" spans="3:17" ht="15.5" x14ac:dyDescent="0.35">
      <c r="C108" t="s">
        <v>154</v>
      </c>
      <c r="D108" s="5">
        <v>15375536112</v>
      </c>
      <c r="E108" s="5">
        <v>15295557222</v>
      </c>
      <c r="F108" s="5">
        <v>15597792657</v>
      </c>
      <c r="G108" s="5">
        <v>14122802462</v>
      </c>
      <c r="I108" s="5">
        <v>15597792657</v>
      </c>
      <c r="J108" s="5">
        <v>11833576277</v>
      </c>
      <c r="K108" s="5">
        <v>14279894662</v>
      </c>
      <c r="L108" s="5">
        <v>16416167347</v>
      </c>
      <c r="M108" s="5">
        <v>18063690866</v>
      </c>
      <c r="N108" s="5">
        <v>22650488908</v>
      </c>
      <c r="O108" s="5">
        <v>25916237978</v>
      </c>
      <c r="P108" s="5">
        <v>21788261466</v>
      </c>
      <c r="Q108" s="5">
        <v>16470284392</v>
      </c>
    </row>
    <row r="109" spans="3:17" ht="15.5" x14ac:dyDescent="0.35">
      <c r="C109" t="s">
        <v>155</v>
      </c>
    </row>
    <row r="110" spans="3:17" ht="15.5" x14ac:dyDescent="0.35">
      <c r="C110" t="s">
        <v>156</v>
      </c>
      <c r="D110" s="5">
        <v>43500000000</v>
      </c>
      <c r="E110" s="5">
        <v>43500000000</v>
      </c>
      <c r="F110" s="5">
        <v>43500000000</v>
      </c>
      <c r="G110" s="5">
        <v>43500000000</v>
      </c>
      <c r="I110" s="5">
        <v>43500000000</v>
      </c>
      <c r="J110" s="5">
        <v>43500000000</v>
      </c>
      <c r="K110" s="5">
        <v>43500000000</v>
      </c>
      <c r="L110" s="5">
        <v>43500000000</v>
      </c>
      <c r="M110" s="5">
        <v>43500000000</v>
      </c>
      <c r="N110" s="5">
        <v>43500000000</v>
      </c>
      <c r="O110" s="5">
        <v>43500000000</v>
      </c>
      <c r="P110" s="5">
        <v>43500000000</v>
      </c>
      <c r="Q110" s="5">
        <v>28500000000</v>
      </c>
    </row>
    <row r="111" spans="3:17" ht="15.5" x14ac:dyDescent="0.35">
      <c r="C111" t="s">
        <v>157</v>
      </c>
      <c r="D111" s="5">
        <v>17362212574</v>
      </c>
      <c r="E111" s="5">
        <v>17362212574</v>
      </c>
      <c r="F111" s="5">
        <v>17362212574</v>
      </c>
      <c r="G111" s="5">
        <v>17362212574</v>
      </c>
      <c r="I111" s="5">
        <v>17362212574</v>
      </c>
      <c r="J111" s="5">
        <v>17362212574</v>
      </c>
      <c r="K111" s="5">
        <v>17234537682</v>
      </c>
      <c r="L111" s="5">
        <v>17234537682</v>
      </c>
      <c r="M111" s="5">
        <v>17234537682</v>
      </c>
      <c r="N111" s="5">
        <v>17234537682</v>
      </c>
      <c r="O111" s="5">
        <v>17234537682</v>
      </c>
      <c r="P111" s="5">
        <v>17234537682</v>
      </c>
      <c r="Q111" s="5">
        <v>442407591</v>
      </c>
    </row>
    <row r="112" spans="3:17" ht="15.5" x14ac:dyDescent="0.35">
      <c r="C112" t="s">
        <v>158</v>
      </c>
      <c r="D112" s="5">
        <v>-24011720747</v>
      </c>
      <c r="E112" s="5">
        <v>-22648999563</v>
      </c>
      <c r="F112" s="5">
        <v>-20247843112</v>
      </c>
      <c r="G112" s="5">
        <v>-18494348631</v>
      </c>
      <c r="I112" s="5">
        <v>-20247843112</v>
      </c>
      <c r="J112" s="5">
        <v>-14097961307</v>
      </c>
      <c r="K112" s="5">
        <v>-9612240569</v>
      </c>
      <c r="L112" s="5">
        <v>-6302200044</v>
      </c>
      <c r="M112" s="5">
        <v>-2058283914</v>
      </c>
      <c r="N112" s="5">
        <v>2755717380</v>
      </c>
      <c r="O112" s="5">
        <v>12239188212</v>
      </c>
      <c r="P112" s="5">
        <v>11868366889</v>
      </c>
      <c r="Q112" s="5">
        <v>10219807188</v>
      </c>
    </row>
    <row r="113" spans="2:17" ht="15.5" x14ac:dyDescent="0.35">
      <c r="C113" t="s">
        <v>159</v>
      </c>
      <c r="D113" s="5">
        <v>32851450</v>
      </c>
      <c r="E113" s="5">
        <v>32851450</v>
      </c>
      <c r="F113" s="5">
        <v>32851450</v>
      </c>
      <c r="G113" s="5">
        <v>32851450</v>
      </c>
      <c r="I113" s="5">
        <v>32851450</v>
      </c>
      <c r="J113" s="5">
        <v>32851450</v>
      </c>
      <c r="K113" s="5">
        <v>32851450</v>
      </c>
      <c r="L113" s="5">
        <v>32851450</v>
      </c>
      <c r="M113" s="5">
        <v>32851450</v>
      </c>
    </row>
    <row r="114" spans="2:17" ht="15.5" x14ac:dyDescent="0.35">
      <c r="C114" t="s">
        <v>160</v>
      </c>
      <c r="D114" s="5">
        <v>-24044572197</v>
      </c>
      <c r="E114" s="5">
        <v>-22681851013</v>
      </c>
      <c r="F114" s="5">
        <v>-20280694562</v>
      </c>
      <c r="G114" s="5">
        <v>-18527200081</v>
      </c>
      <c r="I114" s="5">
        <v>-20280694562</v>
      </c>
      <c r="J114" s="5">
        <v>-14130812757</v>
      </c>
      <c r="K114" s="5">
        <v>-9645092019</v>
      </c>
      <c r="L114" s="5">
        <v>-6335051494</v>
      </c>
      <c r="M114" s="5">
        <v>-2091135364</v>
      </c>
      <c r="N114" s="5">
        <v>1000000</v>
      </c>
      <c r="O114" s="5">
        <v>1000000</v>
      </c>
      <c r="P114" s="5">
        <v>1000000</v>
      </c>
      <c r="Q114" s="5">
        <v>3093058527</v>
      </c>
    </row>
    <row r="115" spans="2:17" ht="15.5" x14ac:dyDescent="0.35">
      <c r="C115" t="s">
        <v>161</v>
      </c>
      <c r="D115" s="5">
        <v>-24011720747</v>
      </c>
      <c r="E115" s="5">
        <v>-22648999563</v>
      </c>
      <c r="F115" s="5">
        <v>-20247843112</v>
      </c>
      <c r="G115" s="5">
        <v>-18494348631</v>
      </c>
      <c r="I115" s="5">
        <v>-20247843112</v>
      </c>
      <c r="J115" s="5">
        <v>-14097961307</v>
      </c>
      <c r="K115" s="5">
        <v>-9612240569</v>
      </c>
      <c r="L115" s="5">
        <v>-6302200044</v>
      </c>
      <c r="M115" s="5">
        <v>-2058283914</v>
      </c>
      <c r="N115" s="5">
        <v>2755717380</v>
      </c>
      <c r="O115" s="5">
        <v>12239188212</v>
      </c>
      <c r="P115" s="5">
        <v>11868366889</v>
      </c>
      <c r="Q115" s="5">
        <v>10219807188</v>
      </c>
    </row>
    <row r="116" spans="2:17" ht="15.5" x14ac:dyDescent="0.35">
      <c r="C116" t="s">
        <v>162</v>
      </c>
      <c r="D116" s="5">
        <v>421961</v>
      </c>
      <c r="E116" s="5">
        <v>421961</v>
      </c>
      <c r="F116" s="5">
        <v>435534</v>
      </c>
      <c r="G116" s="5">
        <v>500654</v>
      </c>
      <c r="I116" s="5">
        <v>435534</v>
      </c>
      <c r="J116" s="5">
        <v>500654</v>
      </c>
      <c r="K116" s="5">
        <v>1000000</v>
      </c>
      <c r="L116" s="5">
        <v>1000000</v>
      </c>
      <c r="M116" s="5">
        <v>1000000</v>
      </c>
    </row>
    <row r="117" spans="2:17" ht="15.5" x14ac:dyDescent="0.35">
      <c r="C117" t="s">
        <v>10</v>
      </c>
      <c r="D117" s="5">
        <v>36850913788</v>
      </c>
      <c r="E117" s="5">
        <v>38213634972</v>
      </c>
      <c r="F117" s="5">
        <v>40614804996</v>
      </c>
      <c r="G117" s="5">
        <v>42368364597</v>
      </c>
      <c r="I117" s="5">
        <v>40614804996</v>
      </c>
      <c r="J117" s="5">
        <v>46764751921</v>
      </c>
      <c r="K117" s="5">
        <v>51123297113</v>
      </c>
      <c r="L117" s="5">
        <v>54433337638</v>
      </c>
      <c r="M117" s="5">
        <v>58677253768</v>
      </c>
      <c r="N117" s="5">
        <v>63490255062</v>
      </c>
      <c r="O117" s="5">
        <v>72973725894</v>
      </c>
      <c r="P117" s="5">
        <v>72602904571</v>
      </c>
      <c r="Q117" s="5">
        <v>39162214779</v>
      </c>
    </row>
    <row r="118" spans="2:17" ht="15.5" x14ac:dyDescent="0.35">
      <c r="C118" t="s">
        <v>163</v>
      </c>
      <c r="D118" s="5">
        <v>52226449900</v>
      </c>
      <c r="E118" s="5">
        <v>53509192194</v>
      </c>
      <c r="F118" s="5">
        <v>56212597653</v>
      </c>
      <c r="G118" s="5">
        <v>56491167059</v>
      </c>
      <c r="I118" s="5">
        <v>56212597653</v>
      </c>
      <c r="J118" s="5">
        <v>58598328198</v>
      </c>
      <c r="K118" s="5">
        <v>65403191775</v>
      </c>
      <c r="L118" s="5">
        <v>70849504985</v>
      </c>
      <c r="M118" s="5">
        <v>76740944634</v>
      </c>
      <c r="N118" s="5">
        <v>86140743970</v>
      </c>
      <c r="O118" s="5">
        <v>98889963872</v>
      </c>
      <c r="P118" s="5">
        <v>94391166037</v>
      </c>
      <c r="Q118" s="5">
        <v>55632499171</v>
      </c>
    </row>
    <row r="119" spans="2:17" ht="15.5" x14ac:dyDescent="0.35">
      <c r="C119" t="s">
        <v>164</v>
      </c>
      <c r="D119" s="5">
        <v>435000000</v>
      </c>
      <c r="E119" s="5">
        <v>435000000</v>
      </c>
      <c r="F119" s="5">
        <v>435000000</v>
      </c>
      <c r="G119" s="5">
        <v>435000000</v>
      </c>
      <c r="I119" s="5">
        <v>435000000</v>
      </c>
      <c r="J119" s="5">
        <v>435000000</v>
      </c>
      <c r="K119" s="5">
        <v>435000000</v>
      </c>
      <c r="L119" s="5">
        <v>435000000</v>
      </c>
      <c r="M119" s="5">
        <v>435000000</v>
      </c>
      <c r="N119" s="5">
        <v>435000000</v>
      </c>
      <c r="O119" s="5">
        <v>435000000</v>
      </c>
      <c r="P119" s="5">
        <v>435000000</v>
      </c>
      <c r="Q119" s="5">
        <v>285000000</v>
      </c>
    </row>
    <row r="121" spans="2:17" ht="15.5" x14ac:dyDescent="0.35">
      <c r="B121" t="s">
        <v>165</v>
      </c>
      <c r="C121" t="s">
        <v>166</v>
      </c>
      <c r="D121" s="5">
        <v>388505005</v>
      </c>
      <c r="E121" s="5">
        <v>-78318893</v>
      </c>
      <c r="F121" s="5">
        <v>-53736654</v>
      </c>
      <c r="G121" s="5">
        <v>257532060</v>
      </c>
      <c r="I121" s="5">
        <v>35868950</v>
      </c>
      <c r="J121" s="5">
        <v>1243755888</v>
      </c>
      <c r="K121" s="5">
        <v>3738133129</v>
      </c>
      <c r="L121" s="5">
        <v>2190257717</v>
      </c>
      <c r="M121" s="5">
        <v>4909785040</v>
      </c>
      <c r="N121" s="5">
        <v>5891399267</v>
      </c>
      <c r="O121" s="5">
        <v>4988337915</v>
      </c>
      <c r="P121" s="5">
        <v>1787579726</v>
      </c>
      <c r="Q121" s="5">
        <v>3788934507</v>
      </c>
    </row>
    <row r="122" spans="2:17" ht="15.5" x14ac:dyDescent="0.35">
      <c r="C122" t="s">
        <v>690</v>
      </c>
      <c r="D122" s="5">
        <v>9854880057</v>
      </c>
      <c r="E122" s="5">
        <v>11271720549</v>
      </c>
      <c r="F122" s="5">
        <v>10999121115</v>
      </c>
      <c r="G122" s="5">
        <v>10298483808</v>
      </c>
      <c r="I122" s="5">
        <v>40634287959</v>
      </c>
      <c r="J122" s="5">
        <v>51253668940</v>
      </c>
      <c r="K122" s="5">
        <v>43383385725</v>
      </c>
      <c r="L122" s="5">
        <v>37701398479</v>
      </c>
      <c r="M122" s="5">
        <v>42521878139</v>
      </c>
      <c r="N122" s="5">
        <v>46607210850</v>
      </c>
      <c r="O122" s="5">
        <v>45720306915</v>
      </c>
      <c r="P122" s="5">
        <v>36464677862</v>
      </c>
      <c r="Q122" s="5">
        <v>34434078997</v>
      </c>
    </row>
    <row r="123" spans="2:17" ht="15.5" x14ac:dyDescent="0.35">
      <c r="C123" t="s">
        <v>519</v>
      </c>
      <c r="D123" s="5">
        <v>-8216191841</v>
      </c>
      <c r="E123" s="5">
        <v>-9717862099</v>
      </c>
      <c r="F123" s="5">
        <v>-4797337892</v>
      </c>
      <c r="G123" s="5">
        <v>-8604985616</v>
      </c>
      <c r="I123" s="5">
        <v>-29881192790</v>
      </c>
      <c r="J123" s="5">
        <v>-38586545203</v>
      </c>
      <c r="K123" s="5">
        <v>-29576218608</v>
      </c>
      <c r="L123" s="5">
        <v>-19914715816</v>
      </c>
      <c r="M123" s="5">
        <v>-33269389626</v>
      </c>
      <c r="N123" s="5">
        <v>-36471362232</v>
      </c>
      <c r="O123" s="5">
        <v>-35663300772</v>
      </c>
      <c r="P123" s="5">
        <v>-29550900540</v>
      </c>
      <c r="Q123" s="5">
        <v>-26718753249</v>
      </c>
    </row>
    <row r="124" spans="2:17" ht="15.5" x14ac:dyDescent="0.35">
      <c r="C124" t="s">
        <v>520</v>
      </c>
      <c r="D124" s="5">
        <v>-1140299000</v>
      </c>
      <c r="E124" s="5">
        <v>-1622072000</v>
      </c>
      <c r="F124" s="5">
        <v>-6207189912</v>
      </c>
      <c r="G124" s="5">
        <v>-1272480000</v>
      </c>
      <c r="I124" s="5">
        <v>-10183222540</v>
      </c>
      <c r="J124" s="5">
        <v>-10200425930</v>
      </c>
      <c r="K124" s="5">
        <v>-9371342640</v>
      </c>
      <c r="L124" s="5">
        <v>-15597353500</v>
      </c>
      <c r="M124" s="5">
        <v>-4195745000</v>
      </c>
      <c r="N124" s="5">
        <v>-4097481050</v>
      </c>
      <c r="O124" s="5">
        <v>-3923691000</v>
      </c>
      <c r="P124" s="5">
        <v>-4196387708</v>
      </c>
      <c r="Q124" s="5">
        <v>-3150136935</v>
      </c>
    </row>
    <row r="125" spans="2:17" ht="15.5" x14ac:dyDescent="0.35">
      <c r="C125" t="s">
        <v>656</v>
      </c>
      <c r="D125" s="5">
        <v>295830</v>
      </c>
      <c r="F125" s="5">
        <v>-767411</v>
      </c>
      <c r="G125" s="5">
        <v>339700</v>
      </c>
    </row>
    <row r="126" spans="2:17" ht="15.5" x14ac:dyDescent="0.35">
      <c r="C126" t="s">
        <v>1656</v>
      </c>
      <c r="J126" s="5">
        <v>428581601</v>
      </c>
    </row>
    <row r="127" spans="2:17" ht="15.5" x14ac:dyDescent="0.35">
      <c r="C127" t="s">
        <v>178</v>
      </c>
      <c r="D127" s="5">
        <v>-155894</v>
      </c>
      <c r="E127" s="5">
        <v>155894</v>
      </c>
      <c r="F127" s="5">
        <v>1010091</v>
      </c>
      <c r="I127" s="5">
        <v>1010091</v>
      </c>
      <c r="J127" s="5">
        <v>28856982</v>
      </c>
      <c r="K127" s="5">
        <v>3250519</v>
      </c>
      <c r="L127" s="5">
        <v>3090914</v>
      </c>
      <c r="M127" s="5">
        <v>3757935</v>
      </c>
      <c r="N127" s="5">
        <v>38260629</v>
      </c>
      <c r="O127" s="5">
        <v>38374762</v>
      </c>
      <c r="P127" s="5">
        <v>42489395</v>
      </c>
    </row>
    <row r="128" spans="2:17" ht="15.5" x14ac:dyDescent="0.35">
      <c r="C128" t="s">
        <v>171</v>
      </c>
      <c r="D128" s="5">
        <v>-110024147</v>
      </c>
      <c r="E128" s="5">
        <v>-10261237</v>
      </c>
      <c r="F128" s="5">
        <v>-48572645</v>
      </c>
      <c r="G128" s="5">
        <v>-163825832</v>
      </c>
      <c r="I128" s="5">
        <v>-535013770</v>
      </c>
      <c r="J128" s="5">
        <v>-1680380502</v>
      </c>
      <c r="K128" s="5">
        <v>-700941867</v>
      </c>
      <c r="L128" s="5">
        <v>-2162360</v>
      </c>
      <c r="M128" s="5">
        <v>-150716408</v>
      </c>
      <c r="N128" s="5">
        <v>-185228930</v>
      </c>
      <c r="O128" s="5">
        <v>-1183351990</v>
      </c>
      <c r="P128" s="5">
        <v>-972299283</v>
      </c>
      <c r="Q128" s="5">
        <v>-776254306</v>
      </c>
    </row>
    <row r="129" spans="3:17" ht="15.5" x14ac:dyDescent="0.35">
      <c r="C129" t="s">
        <v>172</v>
      </c>
      <c r="D129" s="5">
        <v>-4982677</v>
      </c>
      <c r="E129" s="5">
        <v>-243398958</v>
      </c>
      <c r="F129" s="5">
        <v>-259364730</v>
      </c>
      <c r="G129" s="5">
        <v>-248619204</v>
      </c>
      <c r="I129" s="5">
        <v>346861685</v>
      </c>
      <c r="J129" s="5">
        <v>-619102311</v>
      </c>
      <c r="K129" s="5">
        <v>-3550606059</v>
      </c>
      <c r="L129" s="5">
        <v>-3070249089</v>
      </c>
      <c r="M129" s="5">
        <v>-8356095274</v>
      </c>
      <c r="N129" s="5">
        <v>-6515973750</v>
      </c>
      <c r="O129" s="5">
        <v>-5086504481</v>
      </c>
      <c r="P129" s="5">
        <v>26420014191</v>
      </c>
      <c r="Q129" s="5">
        <v>25861274026</v>
      </c>
    </row>
    <row r="130" spans="3:17" ht="15.5" x14ac:dyDescent="0.35">
      <c r="C130" t="s">
        <v>173</v>
      </c>
      <c r="D130" s="5">
        <v>-13400000</v>
      </c>
      <c r="E130" s="5">
        <v>-548075748</v>
      </c>
      <c r="F130" s="5">
        <v>-274203202</v>
      </c>
      <c r="G130" s="5">
        <v>41520000</v>
      </c>
      <c r="I130" s="5">
        <v>-772683202</v>
      </c>
      <c r="J130" s="5">
        <v>397115682</v>
      </c>
      <c r="K130" s="5">
        <v>-170501500</v>
      </c>
      <c r="L130" s="5">
        <v>750430000</v>
      </c>
      <c r="M130" s="5">
        <v>2706573300</v>
      </c>
      <c r="N130" s="5">
        <v>614270000</v>
      </c>
      <c r="O130" s="5">
        <v>-146944000</v>
      </c>
      <c r="P130" s="5">
        <v>-31847301762</v>
      </c>
      <c r="Q130" s="5">
        <v>-24777486500</v>
      </c>
    </row>
    <row r="131" spans="3:17" ht="15.5" x14ac:dyDescent="0.35">
      <c r="C131" t="s">
        <v>335</v>
      </c>
      <c r="G131" s="5">
        <v>150000000</v>
      </c>
      <c r="I131" s="5">
        <v>200000000</v>
      </c>
      <c r="L131" s="5">
        <v>933500000</v>
      </c>
      <c r="M131" s="5">
        <v>1965000000</v>
      </c>
      <c r="N131" s="5">
        <v>703500000</v>
      </c>
      <c r="O131" s="5">
        <v>220000000</v>
      </c>
      <c r="P131" s="5">
        <v>1994000000</v>
      </c>
      <c r="Q131" s="5">
        <v>1586000000</v>
      </c>
    </row>
    <row r="132" spans="3:17" ht="15.5" x14ac:dyDescent="0.35">
      <c r="C132" t="s">
        <v>2444</v>
      </c>
      <c r="L132" s="5">
        <v>472500000</v>
      </c>
      <c r="M132" s="5">
        <v>807900000</v>
      </c>
      <c r="O132" s="5">
        <v>645700000</v>
      </c>
    </row>
    <row r="133" spans="3:17" ht="15.5" x14ac:dyDescent="0.35">
      <c r="C133" t="s">
        <v>175</v>
      </c>
      <c r="D133" s="5">
        <v>-13400000</v>
      </c>
      <c r="E133" s="5">
        <v>-548075748</v>
      </c>
      <c r="F133" s="5">
        <v>-260080000</v>
      </c>
      <c r="G133" s="5">
        <v>-108480000</v>
      </c>
      <c r="I133" s="5">
        <v>-958560000</v>
      </c>
      <c r="J133" s="5">
        <v>-1575882320</v>
      </c>
      <c r="K133" s="5">
        <v>-170501500</v>
      </c>
      <c r="L133" s="5">
        <v>-4800220000</v>
      </c>
      <c r="M133" s="5">
        <v>-2876326700</v>
      </c>
      <c r="N133" s="5">
        <v>-145230000</v>
      </c>
      <c r="O133" s="5">
        <v>-1631644000</v>
      </c>
      <c r="P133" s="5">
        <v>-14022301762</v>
      </c>
      <c r="Q133" s="5">
        <v>-8613486500</v>
      </c>
    </row>
    <row r="134" spans="3:17" ht="15.5" x14ac:dyDescent="0.35">
      <c r="C134" t="s">
        <v>1141</v>
      </c>
      <c r="F134" s="5">
        <v>-14123202</v>
      </c>
      <c r="I134" s="5">
        <v>-14123202</v>
      </c>
      <c r="J134" s="5">
        <v>-29000000</v>
      </c>
    </row>
    <row r="135" spans="3:17" ht="15.5" x14ac:dyDescent="0.35">
      <c r="C135" t="s">
        <v>2445</v>
      </c>
      <c r="L135" s="5">
        <v>4248650000</v>
      </c>
      <c r="M135" s="5">
        <v>2900000000</v>
      </c>
      <c r="N135" s="5">
        <v>500000000</v>
      </c>
      <c r="O135" s="5">
        <v>1000000000</v>
      </c>
      <c r="Q135" s="5">
        <v>-1550000000</v>
      </c>
    </row>
    <row r="136" spans="3:17" ht="15.5" x14ac:dyDescent="0.35">
      <c r="C136" t="s">
        <v>2446</v>
      </c>
      <c r="P136" s="5">
        <v>-950000000</v>
      </c>
    </row>
    <row r="137" spans="3:17" ht="15.5" x14ac:dyDescent="0.35">
      <c r="C137" t="s">
        <v>417</v>
      </c>
      <c r="J137" s="5">
        <v>2001998002</v>
      </c>
      <c r="L137" s="5">
        <v>-104000000</v>
      </c>
      <c r="M137" s="5">
        <v>-90000000</v>
      </c>
      <c r="N137" s="5">
        <v>-444000000</v>
      </c>
      <c r="O137" s="5">
        <v>-381000000</v>
      </c>
      <c r="P137" s="5">
        <v>-18869000000</v>
      </c>
      <c r="Q137" s="5">
        <v>-16200000000</v>
      </c>
    </row>
    <row r="138" spans="3:17" ht="15.5" x14ac:dyDescent="0.35">
      <c r="C138" t="s">
        <v>189</v>
      </c>
      <c r="D138" s="5">
        <v>-4982677</v>
      </c>
      <c r="E138" s="5">
        <v>-243398958</v>
      </c>
      <c r="F138" s="5">
        <v>-259364730</v>
      </c>
      <c r="G138" s="5">
        <v>-248619204</v>
      </c>
      <c r="I138" s="5">
        <v>346861685</v>
      </c>
      <c r="J138" s="5">
        <v>-619102311</v>
      </c>
      <c r="K138" s="5">
        <v>-3550606059</v>
      </c>
      <c r="L138" s="5">
        <v>-3070249089</v>
      </c>
      <c r="M138" s="5">
        <v>-8356095274</v>
      </c>
      <c r="N138" s="5">
        <v>-6515973750</v>
      </c>
      <c r="O138" s="5">
        <v>-5086504481</v>
      </c>
      <c r="P138" s="5">
        <v>26420014191</v>
      </c>
      <c r="Q138" s="5">
        <v>25861274026</v>
      </c>
    </row>
    <row r="139" spans="3:17" ht="15.5" x14ac:dyDescent="0.35">
      <c r="C139" t="s">
        <v>423</v>
      </c>
      <c r="D139" s="5">
        <v>567810839</v>
      </c>
      <c r="F139" s="5">
        <v>-1589152936</v>
      </c>
      <c r="G139" s="5">
        <v>426713280</v>
      </c>
      <c r="N139" s="5">
        <v>1557116361</v>
      </c>
      <c r="O139" s="5">
        <v>2173879516</v>
      </c>
      <c r="P139" s="5">
        <v>4236490036</v>
      </c>
      <c r="Q139" s="5">
        <v>5943675158</v>
      </c>
    </row>
    <row r="140" spans="3:17" ht="15.5" x14ac:dyDescent="0.35">
      <c r="C140" t="s">
        <v>438</v>
      </c>
      <c r="D140" s="5">
        <v>-196451695</v>
      </c>
      <c r="E140" s="5">
        <v>196451695</v>
      </c>
      <c r="F140" s="5">
        <v>1881057895</v>
      </c>
      <c r="I140" s="5">
        <v>1881057895</v>
      </c>
      <c r="J140" s="5">
        <v>-351309915</v>
      </c>
      <c r="K140" s="5">
        <v>-1853789391</v>
      </c>
      <c r="L140" s="5">
        <v>-151738458</v>
      </c>
      <c r="M140" s="5">
        <v>-79032717</v>
      </c>
      <c r="P140" s="5">
        <v>-8176992699</v>
      </c>
    </row>
    <row r="141" spans="3:17" ht="15.5" x14ac:dyDescent="0.35">
      <c r="C141" t="s">
        <v>2447</v>
      </c>
    </row>
    <row r="142" spans="3:17" ht="15.5" x14ac:dyDescent="0.35">
      <c r="C142" t="s">
        <v>435</v>
      </c>
      <c r="D142" s="5">
        <v>124350500</v>
      </c>
      <c r="E142" s="5">
        <v>-124350500</v>
      </c>
      <c r="F142" s="5">
        <v>-322665030</v>
      </c>
      <c r="G142" s="5">
        <v>-336144080</v>
      </c>
      <c r="I142" s="5">
        <v>-658809110</v>
      </c>
      <c r="J142" s="5">
        <v>-141113664</v>
      </c>
      <c r="K142" s="5">
        <v>-817813119</v>
      </c>
      <c r="L142" s="5">
        <v>-2086374212</v>
      </c>
      <c r="M142" s="5">
        <v>-6812470625</v>
      </c>
      <c r="N142" s="5">
        <v>-6169524119</v>
      </c>
      <c r="O142" s="5">
        <v>-5226386391</v>
      </c>
      <c r="P142" s="5">
        <v>-2190121630</v>
      </c>
      <c r="Q142" s="5">
        <v>-1850622503</v>
      </c>
    </row>
    <row r="143" spans="3:17" ht="15.5" x14ac:dyDescent="0.35">
      <c r="C143" t="s">
        <v>2448</v>
      </c>
    </row>
    <row r="144" spans="3:17" ht="15.5" x14ac:dyDescent="0.35">
      <c r="C144" t="s">
        <v>1493</v>
      </c>
      <c r="D144" s="5">
        <v>-189414821</v>
      </c>
      <c r="E144" s="5">
        <v>-229150653</v>
      </c>
      <c r="F144" s="5">
        <v>-294624841</v>
      </c>
      <c r="G144" s="5">
        <v>-171568484</v>
      </c>
      <c r="I144" s="5">
        <v>-773787362</v>
      </c>
      <c r="J144" s="5">
        <v>-624616649</v>
      </c>
      <c r="K144" s="5">
        <v>-642504461</v>
      </c>
      <c r="L144" s="5">
        <v>-635202401</v>
      </c>
      <c r="M144" s="5">
        <v>-795960915</v>
      </c>
      <c r="N144" s="5">
        <v>-604652999</v>
      </c>
      <c r="O144" s="5">
        <v>-558343263</v>
      </c>
      <c r="P144" s="5">
        <v>-582065521</v>
      </c>
      <c r="Q144" s="5">
        <v>-218803743</v>
      </c>
    </row>
    <row r="145" spans="2:17" ht="15.5" x14ac:dyDescent="0.35">
      <c r="C145" t="s">
        <v>1187</v>
      </c>
      <c r="F145" s="5">
        <v>74274810</v>
      </c>
      <c r="G145" s="5">
        <v>-17619920</v>
      </c>
      <c r="I145" s="5">
        <v>56654890</v>
      </c>
      <c r="J145" s="5">
        <v>-1948336</v>
      </c>
      <c r="K145" s="5">
        <v>-63999088</v>
      </c>
      <c r="L145" s="5">
        <v>-196934018</v>
      </c>
      <c r="M145" s="5">
        <v>-677076202</v>
      </c>
      <c r="N145" s="5">
        <v>-1243212623</v>
      </c>
      <c r="O145" s="5">
        <v>-1571214343</v>
      </c>
      <c r="P145" s="5">
        <v>-279877939</v>
      </c>
      <c r="Q145" s="5">
        <v>-227070061</v>
      </c>
    </row>
    <row r="146" spans="2:17" ht="15.5" x14ac:dyDescent="0.35">
      <c r="C146" t="s">
        <v>1125</v>
      </c>
      <c r="F146" s="5">
        <v>-158254628</v>
      </c>
      <c r="I146" s="5">
        <v>-158254628</v>
      </c>
      <c r="J146" s="5">
        <v>557386253</v>
      </c>
      <c r="M146" s="5">
        <v>8445185</v>
      </c>
      <c r="O146" s="5">
        <v>96560000</v>
      </c>
      <c r="P146" s="5">
        <v>1000000</v>
      </c>
      <c r="Q146" s="5">
        <v>914095175</v>
      </c>
    </row>
    <row r="147" spans="2:17" ht="15.5" x14ac:dyDescent="0.35">
      <c r="C147" t="s">
        <v>2350</v>
      </c>
      <c r="E147" s="5">
        <v>-50000000</v>
      </c>
      <c r="F147" s="5">
        <v>150000000</v>
      </c>
      <c r="G147" s="5">
        <v>-150000000</v>
      </c>
      <c r="N147" s="5">
        <v>-55700370</v>
      </c>
      <c r="O147" s="5">
        <v>-1000000</v>
      </c>
      <c r="P147" s="5">
        <v>-324761715</v>
      </c>
      <c r="Q147" s="5">
        <v>-1700000000</v>
      </c>
    </row>
    <row r="148" spans="2:17" ht="15.5" x14ac:dyDescent="0.35">
      <c r="C148" t="s">
        <v>497</v>
      </c>
      <c r="P148" s="5">
        <v>1000000</v>
      </c>
    </row>
    <row r="149" spans="2:17" ht="15.5" x14ac:dyDescent="0.35">
      <c r="C149" t="s">
        <v>211</v>
      </c>
      <c r="P149" s="5">
        <v>-764656341</v>
      </c>
    </row>
    <row r="150" spans="2:17" ht="15.5" x14ac:dyDescent="0.35">
      <c r="C150" t="s">
        <v>2197</v>
      </c>
      <c r="P150" s="5">
        <v>15000000000</v>
      </c>
      <c r="Q150" s="5">
        <v>23000000000</v>
      </c>
    </row>
    <row r="151" spans="2:17" ht="15.5" x14ac:dyDescent="0.35">
      <c r="C151" t="s">
        <v>969</v>
      </c>
      <c r="P151" s="5">
        <v>19500000000</v>
      </c>
    </row>
    <row r="152" spans="2:17" ht="15.5" x14ac:dyDescent="0.35">
      <c r="C152" t="s">
        <v>226</v>
      </c>
      <c r="D152" s="5">
        <v>370122328</v>
      </c>
      <c r="E152" s="5">
        <v>-869793599</v>
      </c>
      <c r="F152" s="5">
        <v>-587304586</v>
      </c>
      <c r="G152" s="5">
        <v>50432856</v>
      </c>
      <c r="I152" s="5">
        <v>-389952567</v>
      </c>
      <c r="J152" s="5">
        <v>1021769259</v>
      </c>
      <c r="K152" s="5">
        <v>17025570</v>
      </c>
      <c r="L152" s="5">
        <v>-129561372</v>
      </c>
      <c r="M152" s="5">
        <v>-739736934</v>
      </c>
      <c r="N152" s="5">
        <v>-10304483</v>
      </c>
      <c r="O152" s="5">
        <v>-245110566</v>
      </c>
      <c r="P152" s="5">
        <v>-3639707845</v>
      </c>
      <c r="Q152" s="5">
        <v>4872722033</v>
      </c>
    </row>
    <row r="153" spans="2:17" ht="15.5" x14ac:dyDescent="0.35">
      <c r="C153" t="s">
        <v>227</v>
      </c>
      <c r="E153" s="5">
        <v>1516264096</v>
      </c>
      <c r="I153" s="5">
        <v>1906216663</v>
      </c>
      <c r="J153" s="5">
        <v>884447404</v>
      </c>
      <c r="K153" s="5">
        <v>867421834</v>
      </c>
      <c r="L153" s="5">
        <v>996983206</v>
      </c>
      <c r="M153" s="5">
        <v>1736720140</v>
      </c>
      <c r="N153" s="5">
        <v>1747024623</v>
      </c>
      <c r="O153" s="5">
        <v>1992135189</v>
      </c>
      <c r="P153" s="5">
        <v>631843034</v>
      </c>
      <c r="Q153" s="5">
        <v>759121001</v>
      </c>
    </row>
    <row r="154" spans="2:17" ht="15.5" x14ac:dyDescent="0.35">
      <c r="C154" t="s">
        <v>2449</v>
      </c>
      <c r="P154" s="5">
        <v>5000000000</v>
      </c>
      <c r="Q154" s="5">
        <v>-5000000000</v>
      </c>
    </row>
    <row r="155" spans="2:17" ht="15.5" x14ac:dyDescent="0.35">
      <c r="C155" t="s">
        <v>229</v>
      </c>
      <c r="D155" s="5">
        <v>370122328</v>
      </c>
      <c r="E155" s="5">
        <v>646470497</v>
      </c>
      <c r="F155" s="5">
        <v>-587304586</v>
      </c>
      <c r="G155" s="5">
        <v>50432856</v>
      </c>
      <c r="I155" s="5">
        <v>1516264096</v>
      </c>
      <c r="J155" s="5">
        <v>1906216663</v>
      </c>
      <c r="K155" s="5">
        <v>884447404</v>
      </c>
      <c r="L155" s="5">
        <v>867421834</v>
      </c>
      <c r="M155" s="5">
        <v>996983206</v>
      </c>
      <c r="N155" s="5">
        <v>1736720140</v>
      </c>
      <c r="O155" s="5">
        <v>1747024623</v>
      </c>
      <c r="P155" s="5">
        <v>1992135189</v>
      </c>
      <c r="Q155" s="5">
        <v>631843034</v>
      </c>
    </row>
    <row r="157" spans="2:17" ht="15.5" x14ac:dyDescent="0.35">
      <c r="B157" t="s">
        <v>230</v>
      </c>
      <c r="C157" t="s">
        <v>12</v>
      </c>
      <c r="D157" s="5">
        <v>430000000</v>
      </c>
      <c r="E157" s="5">
        <v>430000000</v>
      </c>
      <c r="F157" s="5">
        <v>430000000</v>
      </c>
      <c r="G157" s="5">
        <v>430000000</v>
      </c>
      <c r="I157" s="5">
        <v>430000000</v>
      </c>
      <c r="J157" s="5">
        <v>430000000</v>
      </c>
      <c r="K157" s="5">
        <v>430000000</v>
      </c>
      <c r="L157" s="5">
        <v>430000000</v>
      </c>
      <c r="M157" s="5">
        <v>430000000</v>
      </c>
      <c r="N157" s="5">
        <v>430000000</v>
      </c>
      <c r="O157" s="5">
        <v>430000000</v>
      </c>
      <c r="P157" s="5">
        <v>430000000</v>
      </c>
      <c r="Q157" s="5">
        <v>280000000</v>
      </c>
    </row>
    <row r="158" spans="2:17" ht="15.5" x14ac:dyDescent="0.35">
      <c r="C158" t="s">
        <v>231</v>
      </c>
      <c r="D158" s="6">
        <v>-3.12</v>
      </c>
      <c r="E158" s="6">
        <v>-5.51</v>
      </c>
      <c r="F158" s="6">
        <v>-3.62</v>
      </c>
      <c r="G158" s="6">
        <v>-3.29</v>
      </c>
    </row>
    <row r="159" spans="2:17" ht="15.5" x14ac:dyDescent="0.35">
      <c r="C159" t="s">
        <v>232</v>
      </c>
      <c r="D159" s="6">
        <v>-123.72</v>
      </c>
      <c r="E159" s="6">
        <v>-42.47</v>
      </c>
      <c r="F159" s="6">
        <v>-147.79</v>
      </c>
      <c r="G159" s="6">
        <v>-115.5</v>
      </c>
    </row>
    <row r="160" spans="2:17" ht="15.5" x14ac:dyDescent="0.35">
      <c r="C160" t="s">
        <v>67</v>
      </c>
      <c r="D160" s="6">
        <v>17.78</v>
      </c>
      <c r="E160" s="6">
        <v>10.39</v>
      </c>
      <c r="F160" s="6">
        <v>19.75</v>
      </c>
      <c r="G160" s="6">
        <v>15.01</v>
      </c>
    </row>
    <row r="161" spans="3:7" ht="15.5" x14ac:dyDescent="0.35">
      <c r="C161" t="s">
        <v>233</v>
      </c>
      <c r="D161" s="5">
        <v>-10360000000</v>
      </c>
      <c r="E161" s="5">
        <v>9800000000</v>
      </c>
      <c r="F161" s="5">
        <v>440000000</v>
      </c>
      <c r="G161" s="5">
        <v>330000000</v>
      </c>
    </row>
    <row r="162" spans="3:7" ht="15.5" x14ac:dyDescent="0.35">
      <c r="C162" t="s">
        <v>234</v>
      </c>
      <c r="D162" s="6">
        <v>-2.6000000000000002E-2</v>
      </c>
      <c r="E162" s="6">
        <v>-4.4800000000000006E-2</v>
      </c>
      <c r="F162" s="6">
        <v>-2.7999999999999997E-2</v>
      </c>
      <c r="G162" s="6">
        <v>-2.5399999999999999E-2</v>
      </c>
    </row>
    <row r="163" spans="3:7" ht="15.5" x14ac:dyDescent="0.35">
      <c r="C163" t="s">
        <v>235</v>
      </c>
      <c r="D163" s="6">
        <v>-3.6900000000000002E-2</v>
      </c>
      <c r="E163" s="6">
        <v>-6.2699999999999992E-2</v>
      </c>
      <c r="F163" s="6">
        <v>-3.8800000000000001E-2</v>
      </c>
      <c r="G163" s="6">
        <v>-3.3799999999999997E-2</v>
      </c>
    </row>
    <row r="164" spans="3:7" ht="15.5" x14ac:dyDescent="0.35">
      <c r="C164" t="s">
        <v>236</v>
      </c>
      <c r="D164" s="6">
        <v>-2.52E-2</v>
      </c>
      <c r="E164" s="6">
        <v>-4.8099999999999997E-2</v>
      </c>
      <c r="F164" s="6">
        <v>-2.5499999999999998E-2</v>
      </c>
      <c r="G164" s="6">
        <v>-2.76E-2</v>
      </c>
    </row>
    <row r="165" spans="3:7" ht="15.5" x14ac:dyDescent="0.35">
      <c r="C165" t="s">
        <v>237</v>
      </c>
      <c r="D165" s="6">
        <v>-4.76</v>
      </c>
      <c r="E165" s="6">
        <v>-8.2200000000000006</v>
      </c>
      <c r="F165" s="6">
        <v>-5.46</v>
      </c>
      <c r="G165" s="6">
        <v>-7.02</v>
      </c>
    </row>
    <row r="166" spans="3:7" ht="15.5" x14ac:dyDescent="0.35">
      <c r="C166" t="s">
        <v>443</v>
      </c>
      <c r="D166" s="5">
        <v>37000000000</v>
      </c>
      <c r="E166" s="5">
        <v>38000000000</v>
      </c>
      <c r="F166" s="5">
        <v>41000000000</v>
      </c>
      <c r="G166" s="5">
        <v>42000000000</v>
      </c>
    </row>
    <row r="167" spans="3:7" ht="15.5" x14ac:dyDescent="0.35">
      <c r="C167" t="s">
        <v>238</v>
      </c>
      <c r="D167" s="6">
        <v>4.5599999999999996</v>
      </c>
      <c r="E167" s="6">
        <v>2.66</v>
      </c>
      <c r="F167" s="6">
        <v>5.73</v>
      </c>
      <c r="G167" s="6">
        <v>3.9</v>
      </c>
    </row>
    <row r="168" spans="3:7" ht="15.5" x14ac:dyDescent="0.35">
      <c r="C168" t="s">
        <v>239</v>
      </c>
      <c r="D168" s="6">
        <v>84.71</v>
      </c>
      <c r="E168" s="6">
        <v>87.85</v>
      </c>
      <c r="F168" s="6">
        <v>93.37</v>
      </c>
      <c r="G168" s="6">
        <v>97.4</v>
      </c>
    </row>
    <row r="169" spans="3:7" ht="15.5" x14ac:dyDescent="0.35">
      <c r="C169" t="s">
        <v>240</v>
      </c>
      <c r="D169" s="6">
        <v>4.5599999999999996</v>
      </c>
      <c r="E169" s="6">
        <v>2.66</v>
      </c>
      <c r="F169" s="6">
        <v>5.73</v>
      </c>
      <c r="G169" s="6">
        <v>3.9</v>
      </c>
    </row>
    <row r="170" spans="3:7" ht="15.5" x14ac:dyDescent="0.35">
      <c r="C170" t="s">
        <v>241</v>
      </c>
      <c r="D170" s="6">
        <v>84.71</v>
      </c>
      <c r="E170" s="6">
        <v>87.85</v>
      </c>
      <c r="F170" s="6">
        <v>93.37</v>
      </c>
      <c r="G170" s="6">
        <v>97.4</v>
      </c>
    </row>
    <row r="171" spans="3:7" ht="15.5" x14ac:dyDescent="0.35">
      <c r="C171" t="s">
        <v>242</v>
      </c>
      <c r="D171" s="5">
        <v>9000000000</v>
      </c>
      <c r="E171" s="5">
        <v>8000000000</v>
      </c>
      <c r="F171" s="5">
        <v>8000000000</v>
      </c>
      <c r="G171" s="5">
        <v>7000000000</v>
      </c>
    </row>
    <row r="172" spans="3:7" ht="15.5" x14ac:dyDescent="0.35">
      <c r="C172" t="s">
        <v>243</v>
      </c>
      <c r="D172" s="5">
        <v>1000000000</v>
      </c>
      <c r="E172" s="5">
        <v>1000000000</v>
      </c>
      <c r="F172" s="5">
        <v>1000000000</v>
      </c>
      <c r="G172" s="5">
        <v>1000000000</v>
      </c>
    </row>
    <row r="173" spans="3:7" ht="15.5" x14ac:dyDescent="0.35">
      <c r="C173" t="s">
        <v>306</v>
      </c>
      <c r="D173" s="5">
        <v>37000000000</v>
      </c>
      <c r="E173" s="5">
        <v>38000000000</v>
      </c>
      <c r="F173" s="5">
        <v>41000000000</v>
      </c>
      <c r="G173" s="5">
        <v>42000000000</v>
      </c>
    </row>
    <row r="174" spans="3:7" ht="15.5" x14ac:dyDescent="0.35">
      <c r="C174" t="s">
        <v>24</v>
      </c>
      <c r="D174" s="5">
        <v>9000000000</v>
      </c>
      <c r="E174" s="5">
        <v>9000000000</v>
      </c>
      <c r="F174" s="5">
        <v>9000000000</v>
      </c>
      <c r="G174" s="5">
        <v>8000000000</v>
      </c>
    </row>
    <row r="175" spans="3:7" ht="15.5" x14ac:dyDescent="0.35">
      <c r="C175" t="s">
        <v>21</v>
      </c>
      <c r="D175" s="5">
        <v>8000000000</v>
      </c>
      <c r="E175" s="5">
        <v>9000000000</v>
      </c>
      <c r="F175" s="5">
        <v>8000000000</v>
      </c>
      <c r="G175" s="5">
        <v>6000000000</v>
      </c>
    </row>
    <row r="176" spans="3:7" ht="15.5" x14ac:dyDescent="0.35">
      <c r="C176" t="s">
        <v>245</v>
      </c>
      <c r="D176" s="5">
        <v>-1000000000</v>
      </c>
      <c r="E176" s="5">
        <v>-1000000000</v>
      </c>
      <c r="F176" s="5">
        <v>1000000000</v>
      </c>
      <c r="G176" s="5">
        <v>2000000000</v>
      </c>
    </row>
    <row r="177" spans="3:17" ht="15.5" x14ac:dyDescent="0.35">
      <c r="C177" t="s">
        <v>246</v>
      </c>
      <c r="D177" s="5">
        <v>0</v>
      </c>
      <c r="E177" s="5">
        <v>0</v>
      </c>
      <c r="F177" s="5">
        <v>0</v>
      </c>
      <c r="G177" s="5">
        <v>0</v>
      </c>
    </row>
    <row r="178" spans="3:17" ht="15.5" x14ac:dyDescent="0.35">
      <c r="C178" t="s">
        <v>247</v>
      </c>
      <c r="D178" s="5">
        <v>0</v>
      </c>
      <c r="E178" s="5">
        <v>-1000000000</v>
      </c>
      <c r="F178" s="5">
        <v>0</v>
      </c>
      <c r="G178" s="5">
        <v>0</v>
      </c>
    </row>
    <row r="179" spans="3:17" ht="15.5" x14ac:dyDescent="0.35">
      <c r="C179" t="s">
        <v>13</v>
      </c>
      <c r="D179" s="5">
        <v>0</v>
      </c>
      <c r="E179" s="5">
        <v>-1000000000</v>
      </c>
      <c r="F179" s="5">
        <v>0</v>
      </c>
      <c r="G179" s="5">
        <v>0</v>
      </c>
    </row>
    <row r="180" spans="3:17" ht="15.5" x14ac:dyDescent="0.35">
      <c r="C180" t="s">
        <v>16</v>
      </c>
      <c r="D180" s="6">
        <v>0.86</v>
      </c>
      <c r="E180" s="6">
        <v>-1.44</v>
      </c>
      <c r="F180" s="6">
        <v>-0.72</v>
      </c>
      <c r="G180" s="6">
        <v>0.34</v>
      </c>
    </row>
    <row r="181" spans="3:17" ht="15.5" x14ac:dyDescent="0.35">
      <c r="C181" t="s">
        <v>52</v>
      </c>
      <c r="I181" s="6">
        <v>-14.1</v>
      </c>
      <c r="J181" s="6">
        <v>-10.81</v>
      </c>
      <c r="K181" s="6">
        <v>-7.96</v>
      </c>
      <c r="L181" s="6">
        <v>-9.81</v>
      </c>
      <c r="M181" s="6">
        <v>-11.33</v>
      </c>
      <c r="N181" s="6">
        <v>-21.25</v>
      </c>
      <c r="O181" s="6">
        <v>2.1800000000000002</v>
      </c>
      <c r="P181" s="6">
        <v>2.95</v>
      </c>
      <c r="Q181" s="6">
        <v>5.01</v>
      </c>
    </row>
    <row r="182" spans="3:17" ht="15.5" x14ac:dyDescent="0.35">
      <c r="C182" t="s">
        <v>66</v>
      </c>
      <c r="I182" s="6">
        <v>-37.94</v>
      </c>
      <c r="J182" s="6">
        <v>-7.77</v>
      </c>
      <c r="K182" s="6">
        <v>-10.8</v>
      </c>
      <c r="L182" s="6">
        <v>-10.19</v>
      </c>
      <c r="M182" s="6">
        <v>-14.39</v>
      </c>
      <c r="N182" s="6">
        <v>-8.0500000000000007</v>
      </c>
      <c r="O182" s="6">
        <v>46.33</v>
      </c>
      <c r="P182" s="6">
        <v>43.05</v>
      </c>
      <c r="Q182" s="5">
        <v>0</v>
      </c>
    </row>
    <row r="183" spans="3:17" ht="15.5" x14ac:dyDescent="0.35">
      <c r="C183" t="s">
        <v>69</v>
      </c>
      <c r="I183" s="6">
        <v>5.49</v>
      </c>
      <c r="J183" s="6">
        <v>0.72</v>
      </c>
      <c r="K183" s="6">
        <v>0.86</v>
      </c>
      <c r="L183" s="6">
        <v>1.1200000000000001</v>
      </c>
      <c r="M183" s="6">
        <v>1.79</v>
      </c>
      <c r="N183" s="6">
        <v>1.74</v>
      </c>
      <c r="O183" s="6">
        <v>0.88</v>
      </c>
      <c r="P183" s="6">
        <v>1.44</v>
      </c>
      <c r="Q183" s="5">
        <v>0</v>
      </c>
    </row>
    <row r="184" spans="3:17" ht="15.5" x14ac:dyDescent="0.35">
      <c r="C184" t="s">
        <v>248</v>
      </c>
      <c r="I184" s="5">
        <v>1280000000</v>
      </c>
      <c r="J184" s="5">
        <v>4000000000</v>
      </c>
      <c r="K184" s="5">
        <v>3740000000</v>
      </c>
      <c r="L184" s="5">
        <v>3790000000</v>
      </c>
      <c r="M184" s="5">
        <v>3420000000</v>
      </c>
      <c r="N184" s="5">
        <v>1750000000</v>
      </c>
      <c r="O184" s="5">
        <v>12250000000</v>
      </c>
      <c r="P184" s="5">
        <v>6470000000</v>
      </c>
    </row>
    <row r="185" spans="3:17" ht="15.5" x14ac:dyDescent="0.35">
      <c r="C185" t="s">
        <v>249</v>
      </c>
      <c r="I185" s="6">
        <v>-0.10920000000000001</v>
      </c>
      <c r="J185" s="6">
        <v>-8.0299999999999996E-2</v>
      </c>
      <c r="K185" s="6">
        <v>-5.2999999999999999E-2</v>
      </c>
      <c r="L185" s="6">
        <v>-6.0199999999999997E-2</v>
      </c>
      <c r="M185" s="6">
        <v>-6.4199999999999993E-2</v>
      </c>
      <c r="N185" s="6">
        <v>-0.10730000000000001</v>
      </c>
      <c r="O185" s="6">
        <v>9.5999999999999992E-3</v>
      </c>
      <c r="P185" s="6">
        <v>1.3600000000000001E-2</v>
      </c>
      <c r="Q185" s="6">
        <v>2.4300000000000002E-2</v>
      </c>
    </row>
    <row r="186" spans="3:17" ht="15.5" x14ac:dyDescent="0.35">
      <c r="C186" t="s">
        <v>250</v>
      </c>
      <c r="I186" s="6">
        <v>-0.15109999999999998</v>
      </c>
      <c r="J186" s="6">
        <v>-0.10060000000000001</v>
      </c>
      <c r="K186" s="6">
        <v>-6.7799999999999999E-2</v>
      </c>
      <c r="L186" s="6">
        <v>-7.8399999999999997E-2</v>
      </c>
      <c r="M186" s="6">
        <v>-8.4000000000000005E-2</v>
      </c>
      <c r="N186" s="6">
        <v>-0.14560000000000001</v>
      </c>
      <c r="O186" s="6">
        <v>1.3000000000000001E-2</v>
      </c>
      <c r="P186" s="6">
        <v>1.77E-2</v>
      </c>
      <c r="Q186" s="6">
        <v>3.3799999999999997E-2</v>
      </c>
    </row>
    <row r="187" spans="3:17" ht="15.5" x14ac:dyDescent="0.35">
      <c r="C187" t="s">
        <v>251</v>
      </c>
      <c r="I187" s="6">
        <v>-0.1081</v>
      </c>
      <c r="J187" s="6">
        <v>-4.7199999999999999E-2</v>
      </c>
      <c r="K187" s="6">
        <v>-4.7599999999999996E-2</v>
      </c>
      <c r="L187" s="6">
        <v>-4.7899999999999998E-2</v>
      </c>
      <c r="M187" s="6">
        <v>-5.3800000000000001E-2</v>
      </c>
      <c r="N187" s="6">
        <v>-7.980000000000001E-2</v>
      </c>
      <c r="O187" s="6">
        <v>6.8199999999999997E-2</v>
      </c>
      <c r="P187" s="6">
        <v>3.8599999999999995E-2</v>
      </c>
      <c r="Q187" s="6">
        <v>0.1346</v>
      </c>
    </row>
    <row r="188" spans="3:17" ht="15.5" x14ac:dyDescent="0.35">
      <c r="C188" t="s">
        <v>252</v>
      </c>
      <c r="I188" s="6">
        <v>-7.41</v>
      </c>
      <c r="J188" s="6">
        <v>-4.0999999999999996</v>
      </c>
      <c r="K188" s="6">
        <v>-3.94</v>
      </c>
      <c r="L188" s="6">
        <v>-3.63</v>
      </c>
      <c r="M188" s="6">
        <v>-2.46</v>
      </c>
      <c r="N188" s="6">
        <v>-3.33</v>
      </c>
      <c r="O188" s="6">
        <v>2.7</v>
      </c>
      <c r="P188" s="6">
        <v>2.9</v>
      </c>
      <c r="Q188" s="6">
        <v>6.83</v>
      </c>
    </row>
    <row r="189" spans="3:17" ht="15.5" x14ac:dyDescent="0.35">
      <c r="C189" t="s">
        <v>63</v>
      </c>
      <c r="I189" s="6">
        <v>5.73</v>
      </c>
      <c r="J189" s="6">
        <v>0.78</v>
      </c>
      <c r="K189" s="6">
        <v>0.73</v>
      </c>
      <c r="L189" s="6">
        <v>0.8</v>
      </c>
      <c r="M189" s="6">
        <v>1.21</v>
      </c>
      <c r="N189" s="6">
        <v>1.17</v>
      </c>
      <c r="O189" s="6">
        <v>0.6</v>
      </c>
      <c r="P189" s="6">
        <v>0.76</v>
      </c>
      <c r="Q189" s="5">
        <v>0</v>
      </c>
    </row>
    <row r="190" spans="3:17" ht="15.5" x14ac:dyDescent="0.35">
      <c r="C190" t="s">
        <v>60</v>
      </c>
      <c r="I190" s="6">
        <v>93.37</v>
      </c>
      <c r="J190" s="6">
        <v>107.5</v>
      </c>
      <c r="K190" s="6">
        <v>117.52</v>
      </c>
      <c r="L190" s="6">
        <v>125.13</v>
      </c>
      <c r="M190" s="6">
        <v>134.88999999999999</v>
      </c>
      <c r="N190" s="6">
        <v>145.96</v>
      </c>
      <c r="O190" s="6">
        <v>167.76</v>
      </c>
      <c r="P190" s="6">
        <v>166.91</v>
      </c>
      <c r="Q190" s="6">
        <v>148.26</v>
      </c>
    </row>
    <row r="191" spans="3:17" ht="15.5" x14ac:dyDescent="0.35">
      <c r="C191" t="s">
        <v>253</v>
      </c>
      <c r="I191" s="6">
        <v>5.73</v>
      </c>
      <c r="J191" s="6">
        <v>0.78</v>
      </c>
      <c r="K191" s="6">
        <v>0.73</v>
      </c>
      <c r="L191" s="6">
        <v>0.8</v>
      </c>
      <c r="M191" s="6">
        <v>1.21</v>
      </c>
      <c r="N191" s="6">
        <v>1.17</v>
      </c>
      <c r="O191" s="6">
        <v>0.6</v>
      </c>
      <c r="P191" s="6">
        <v>0.76</v>
      </c>
      <c r="Q191" s="5">
        <v>0</v>
      </c>
    </row>
    <row r="192" spans="3:17" ht="15.5" x14ac:dyDescent="0.35">
      <c r="C192" t="s">
        <v>254</v>
      </c>
      <c r="I192" s="6">
        <v>93.37</v>
      </c>
      <c r="J192" s="6">
        <v>107.5</v>
      </c>
      <c r="K192" s="6">
        <v>117.52</v>
      </c>
      <c r="L192" s="6">
        <v>125.13</v>
      </c>
      <c r="M192" s="6">
        <v>134.88999999999999</v>
      </c>
      <c r="N192" s="6">
        <v>145.96</v>
      </c>
      <c r="O192" s="6">
        <v>167.76</v>
      </c>
      <c r="P192" s="6">
        <v>166.91</v>
      </c>
      <c r="Q192" s="6">
        <v>148.26</v>
      </c>
    </row>
    <row r="193" spans="2:17" ht="15.5" x14ac:dyDescent="0.35">
      <c r="C193" t="s">
        <v>255</v>
      </c>
      <c r="I193" s="5">
        <v>8000000000</v>
      </c>
      <c r="J193" s="5">
        <v>6000000000</v>
      </c>
      <c r="K193" s="5">
        <v>6000000000</v>
      </c>
      <c r="L193" s="5">
        <v>9000000000</v>
      </c>
      <c r="M193" s="5">
        <v>10000000000</v>
      </c>
      <c r="N193" s="5">
        <v>14000000000</v>
      </c>
      <c r="O193" s="5">
        <v>13000000000</v>
      </c>
      <c r="P193" s="5">
        <v>8000000000</v>
      </c>
      <c r="Q193" s="5">
        <v>9000000000</v>
      </c>
    </row>
    <row r="194" spans="2:17" ht="15.5" x14ac:dyDescent="0.35">
      <c r="C194" t="s">
        <v>256</v>
      </c>
      <c r="I194" s="5">
        <v>1000000000</v>
      </c>
      <c r="L194" s="5">
        <v>0</v>
      </c>
      <c r="M194" s="5">
        <v>1000000000</v>
      </c>
      <c r="N194" s="5">
        <v>1000000000</v>
      </c>
      <c r="O194" s="5">
        <v>7000000000</v>
      </c>
      <c r="P194" s="5">
        <v>9000000000</v>
      </c>
    </row>
    <row r="195" spans="2:17" ht="15.5" x14ac:dyDescent="0.35">
      <c r="C195" t="s">
        <v>26</v>
      </c>
      <c r="I195" s="5">
        <v>9000000000</v>
      </c>
      <c r="J195" s="5">
        <v>6000000000</v>
      </c>
      <c r="K195" s="5">
        <v>6000000000</v>
      </c>
      <c r="L195" s="5">
        <v>9000000000</v>
      </c>
      <c r="M195" s="5">
        <v>11000000000</v>
      </c>
      <c r="N195" s="5">
        <v>15000000000</v>
      </c>
      <c r="O195" s="5">
        <v>20000000000</v>
      </c>
      <c r="P195" s="5">
        <v>17000000000</v>
      </c>
      <c r="Q195" s="5">
        <v>9000000000</v>
      </c>
    </row>
    <row r="196" spans="2:17" ht="15.5" x14ac:dyDescent="0.35">
      <c r="C196" t="s">
        <v>23</v>
      </c>
      <c r="I196" s="5">
        <v>8000000000</v>
      </c>
      <c r="J196" s="5">
        <v>4000000000</v>
      </c>
      <c r="K196" s="5">
        <v>5000000000</v>
      </c>
      <c r="L196" s="5">
        <v>8000000000</v>
      </c>
      <c r="M196" s="5">
        <v>10000000000</v>
      </c>
      <c r="N196" s="5">
        <v>14000000000</v>
      </c>
      <c r="O196" s="5">
        <v>18000000000</v>
      </c>
      <c r="P196" s="5">
        <v>15000000000</v>
      </c>
      <c r="Q196" s="5">
        <v>8000000000</v>
      </c>
    </row>
    <row r="197" spans="2:17" ht="15.5" x14ac:dyDescent="0.35">
      <c r="C197" t="s">
        <v>257</v>
      </c>
      <c r="I197" s="5">
        <v>1000000000</v>
      </c>
      <c r="J197" s="5">
        <v>3000000000</v>
      </c>
      <c r="K197" s="5">
        <v>1000000000</v>
      </c>
      <c r="L197" s="5">
        <v>-2000000000</v>
      </c>
      <c r="M197" s="5">
        <v>-4000000000</v>
      </c>
      <c r="N197" s="5">
        <v>-6000000000</v>
      </c>
      <c r="O197" s="5">
        <v>2000000000</v>
      </c>
      <c r="P197" s="5">
        <v>1000000000</v>
      </c>
      <c r="Q197" s="5">
        <v>-1000000000</v>
      </c>
    </row>
    <row r="198" spans="2:17" ht="15.5" x14ac:dyDescent="0.35">
      <c r="C198" t="s">
        <v>258</v>
      </c>
      <c r="I198" s="5">
        <v>0</v>
      </c>
      <c r="J198" s="5">
        <v>1000000000</v>
      </c>
      <c r="K198" s="5">
        <v>4000000000</v>
      </c>
      <c r="L198" s="5">
        <v>2000000000</v>
      </c>
      <c r="M198" s="5">
        <v>5000000000</v>
      </c>
      <c r="N198" s="5">
        <v>6000000000</v>
      </c>
      <c r="O198" s="5">
        <v>5000000000</v>
      </c>
      <c r="P198" s="5">
        <v>2000000000</v>
      </c>
      <c r="Q198" s="5">
        <v>4000000000</v>
      </c>
    </row>
    <row r="199" spans="2:17" ht="15.5" x14ac:dyDescent="0.35">
      <c r="C199" t="s">
        <v>259</v>
      </c>
      <c r="I199" s="5">
        <v>-1000000000</v>
      </c>
      <c r="J199" s="5">
        <v>0</v>
      </c>
      <c r="K199" s="5">
        <v>0</v>
      </c>
      <c r="L199" s="5">
        <v>-5000000000</v>
      </c>
      <c r="M199" s="5">
        <v>-3000000000</v>
      </c>
      <c r="N199" s="5">
        <v>-1000000000</v>
      </c>
      <c r="O199" s="5">
        <v>-2000000000</v>
      </c>
      <c r="P199" s="5">
        <v>-33000000000</v>
      </c>
      <c r="Q199" s="5">
        <v>-25000000000</v>
      </c>
    </row>
    <row r="200" spans="2:17" ht="15.5" x14ac:dyDescent="0.35">
      <c r="C200" t="s">
        <v>15</v>
      </c>
      <c r="I200" s="5">
        <v>-1000000000</v>
      </c>
      <c r="J200" s="5">
        <v>2000000000</v>
      </c>
      <c r="K200" s="5">
        <v>4000000000</v>
      </c>
      <c r="L200" s="5">
        <v>-3000000000</v>
      </c>
      <c r="M200" s="5">
        <v>2000000000</v>
      </c>
      <c r="N200" s="5">
        <v>5000000000</v>
      </c>
      <c r="O200" s="5">
        <v>3000000000</v>
      </c>
      <c r="P200" s="5">
        <v>-31000000000</v>
      </c>
      <c r="Q200" s="5">
        <v>-21000000000</v>
      </c>
    </row>
    <row r="201" spans="2:17" ht="15.5" x14ac:dyDescent="0.35">
      <c r="C201" t="s">
        <v>17</v>
      </c>
      <c r="I201" s="6">
        <v>-2.12</v>
      </c>
      <c r="J201" s="6">
        <v>3.84</v>
      </c>
      <c r="K201" s="6">
        <v>8.1999999999999993</v>
      </c>
      <c r="L201" s="6">
        <v>-6.24</v>
      </c>
      <c r="M201" s="6">
        <v>4.47</v>
      </c>
      <c r="N201" s="6">
        <v>12.19</v>
      </c>
      <c r="O201" s="6">
        <v>6.84</v>
      </c>
      <c r="P201" s="6">
        <v>-71.5</v>
      </c>
      <c r="Q201" s="6">
        <v>-73.77</v>
      </c>
    </row>
    <row r="203" spans="2:17" ht="15.5" x14ac:dyDescent="0.35">
      <c r="B203" t="s">
        <v>260</v>
      </c>
      <c r="C203" t="s">
        <v>261</v>
      </c>
      <c r="D203" s="5">
        <v>-1000000000</v>
      </c>
      <c r="E203" s="5">
        <v>-2000000000</v>
      </c>
      <c r="F203" s="5">
        <v>-2000000000</v>
      </c>
      <c r="G203" s="5">
        <v>-1000000000</v>
      </c>
      <c r="H203" s="5">
        <v>-8000000000</v>
      </c>
      <c r="I203" s="5">
        <v>-6000000000</v>
      </c>
      <c r="J203" s="5">
        <v>-5000000000</v>
      </c>
      <c r="K203" s="5">
        <v>-3000000000</v>
      </c>
      <c r="L203" s="5">
        <v>-4000000000</v>
      </c>
      <c r="M203" s="5">
        <v>-5000000000</v>
      </c>
      <c r="N203" s="5">
        <v>-9000000000</v>
      </c>
      <c r="O203" s="5">
        <v>948000000</v>
      </c>
      <c r="P203" s="5">
        <v>1000000000</v>
      </c>
      <c r="Q203" s="5">
        <v>1000000000</v>
      </c>
    </row>
    <row r="204" spans="2:17" ht="15.5" x14ac:dyDescent="0.35">
      <c r="C204" t="s">
        <v>51</v>
      </c>
      <c r="D204" s="6">
        <v>-3.12</v>
      </c>
      <c r="E204" s="6">
        <v>-5.51</v>
      </c>
      <c r="F204" s="6">
        <v>-3.62</v>
      </c>
      <c r="G204" s="6">
        <v>-3.29</v>
      </c>
      <c r="H204" s="6">
        <v>-17.27</v>
      </c>
      <c r="I204" s="6">
        <v>-14.1</v>
      </c>
      <c r="J204" s="6">
        <v>-10.81</v>
      </c>
      <c r="K204" s="6">
        <v>-7.96</v>
      </c>
      <c r="L204" s="6">
        <v>-9.81</v>
      </c>
      <c r="M204" s="6">
        <v>-11.33</v>
      </c>
      <c r="N204" s="6">
        <v>-21.25</v>
      </c>
      <c r="O204" s="6">
        <v>2.1800000000000002</v>
      </c>
      <c r="P204" s="6">
        <v>2.95</v>
      </c>
      <c r="Q204" s="6">
        <v>3.29</v>
      </c>
    </row>
    <row r="205" spans="2:17" ht="15.5" x14ac:dyDescent="0.35">
      <c r="C205" t="s">
        <v>262</v>
      </c>
      <c r="D205" s="5">
        <v>9000000000</v>
      </c>
      <c r="E205" s="5">
        <v>10000000000</v>
      </c>
      <c r="F205" s="5">
        <v>12000000000</v>
      </c>
      <c r="G205" s="5">
        <v>11000000000</v>
      </c>
      <c r="H205" s="5">
        <v>38000000000</v>
      </c>
      <c r="I205" s="5">
        <v>42000000000</v>
      </c>
      <c r="J205" s="5">
        <v>51000000000</v>
      </c>
      <c r="K205" s="5">
        <v>43000000000</v>
      </c>
      <c r="L205" s="5">
        <v>39000000000</v>
      </c>
      <c r="M205" s="5">
        <v>40000000000</v>
      </c>
      <c r="N205" s="5">
        <v>43000000000</v>
      </c>
      <c r="O205" s="5">
        <v>50000000000</v>
      </c>
      <c r="P205" s="5">
        <v>38000000000</v>
      </c>
      <c r="Q205" s="5">
        <v>36000000000</v>
      </c>
    </row>
    <row r="206" spans="2:17" ht="15.5" x14ac:dyDescent="0.35">
      <c r="C206" t="s">
        <v>344</v>
      </c>
      <c r="I206" s="6">
        <v>-348.96</v>
      </c>
    </row>
    <row r="207" spans="2:17" ht="15.5" x14ac:dyDescent="0.35">
      <c r="C207" t="s">
        <v>345</v>
      </c>
      <c r="I207" s="6">
        <v>-387.44</v>
      </c>
    </row>
    <row r="208" spans="2:17" ht="15.5" x14ac:dyDescent="0.35">
      <c r="C208" t="s">
        <v>263</v>
      </c>
      <c r="I208" s="6">
        <v>6.95</v>
      </c>
    </row>
    <row r="209" spans="3:9" ht="15.5" x14ac:dyDescent="0.35">
      <c r="C209" t="s">
        <v>346</v>
      </c>
      <c r="I209" s="6">
        <v>-2.5999999999999999E-3</v>
      </c>
    </row>
    <row r="210" spans="3:9" ht="15.5" x14ac:dyDescent="0.35">
      <c r="C210" t="s">
        <v>347</v>
      </c>
      <c r="I210" s="6">
        <v>62.34</v>
      </c>
    </row>
    <row r="211" spans="3:9" ht="15.5" x14ac:dyDescent="0.35">
      <c r="C211" t="s">
        <v>348</v>
      </c>
      <c r="I211" s="6">
        <v>71.12</v>
      </c>
    </row>
    <row r="212" spans="3:9" ht="15.5" x14ac:dyDescent="0.35">
      <c r="C212" t="s">
        <v>349</v>
      </c>
      <c r="I212" s="6">
        <v>5099.16</v>
      </c>
    </row>
    <row r="213" spans="3:9" ht="15.5" x14ac:dyDescent="0.35">
      <c r="C213" t="s">
        <v>350</v>
      </c>
      <c r="I213" s="6">
        <v>-6299.36</v>
      </c>
    </row>
    <row r="214" spans="3:9" ht="15.5" x14ac:dyDescent="0.35">
      <c r="C214" t="s">
        <v>351</v>
      </c>
      <c r="I214" s="6">
        <v>-453.03</v>
      </c>
    </row>
    <row r="215" spans="3:9" ht="15.5" x14ac:dyDescent="0.35">
      <c r="C215" t="s">
        <v>264</v>
      </c>
      <c r="I215" s="6">
        <v>12602.19</v>
      </c>
    </row>
    <row r="216" spans="3:9" ht="15.5" x14ac:dyDescent="0.35">
      <c r="C216" t="s">
        <v>452</v>
      </c>
      <c r="I216" s="6">
        <v>-30.15</v>
      </c>
    </row>
    <row r="217" spans="3:9" ht="15.5" x14ac:dyDescent="0.35">
      <c r="C217" t="s">
        <v>352</v>
      </c>
      <c r="I217" s="6">
        <v>-15.55</v>
      </c>
    </row>
    <row r="218" spans="3:9" ht="15.5" x14ac:dyDescent="0.35">
      <c r="C218" t="s">
        <v>353</v>
      </c>
      <c r="I218" s="6">
        <v>-17.27</v>
      </c>
    </row>
    <row r="219" spans="3:9" ht="15.5" x14ac:dyDescent="0.35">
      <c r="C219" t="s">
        <v>354</v>
      </c>
      <c r="I219" s="6">
        <v>96.64</v>
      </c>
    </row>
    <row r="220" spans="3:9" ht="15.5" x14ac:dyDescent="0.35">
      <c r="C220" t="s">
        <v>355</v>
      </c>
      <c r="D220" s="6">
        <v>2.34</v>
      </c>
    </row>
    <row r="221" spans="3:9" ht="15.5" x14ac:dyDescent="0.35">
      <c r="C221" t="s">
        <v>356</v>
      </c>
      <c r="I221" s="6">
        <v>84.71</v>
      </c>
    </row>
    <row r="222" spans="3:9" ht="15.5" x14ac:dyDescent="0.35">
      <c r="C222" t="s">
        <v>357</v>
      </c>
      <c r="I222" s="6">
        <v>-0.96</v>
      </c>
    </row>
    <row r="223" spans="3:9" ht="15.5" x14ac:dyDescent="0.35">
      <c r="C223" t="s">
        <v>265</v>
      </c>
      <c r="D223" s="6">
        <v>0.93</v>
      </c>
    </row>
    <row r="224" spans="3:9" ht="15.5" x14ac:dyDescent="0.35">
      <c r="C224" t="s">
        <v>266</v>
      </c>
      <c r="D224" s="6">
        <v>0.92</v>
      </c>
    </row>
    <row r="225" spans="3:9" ht="15.5" x14ac:dyDescent="0.35">
      <c r="C225" t="s">
        <v>267</v>
      </c>
      <c r="D225" s="6">
        <v>0.26</v>
      </c>
    </row>
    <row r="226" spans="3:9" ht="15.5" x14ac:dyDescent="0.35">
      <c r="C226" t="s">
        <v>268</v>
      </c>
      <c r="D226" s="6">
        <v>0.02</v>
      </c>
    </row>
    <row r="227" spans="3:9" ht="15.5" x14ac:dyDescent="0.35">
      <c r="C227" t="s">
        <v>269</v>
      </c>
      <c r="D227" s="6">
        <v>0.42</v>
      </c>
    </row>
    <row r="228" spans="3:9" ht="15.5" x14ac:dyDescent="0.35">
      <c r="C228" t="s">
        <v>270</v>
      </c>
      <c r="D228" s="6">
        <v>0.18</v>
      </c>
    </row>
    <row r="229" spans="3:9" ht="15.5" x14ac:dyDescent="0.35">
      <c r="C229" t="s">
        <v>271</v>
      </c>
      <c r="D229" s="6">
        <v>1.42</v>
      </c>
    </row>
    <row r="230" spans="3:9" ht="15.5" x14ac:dyDescent="0.35">
      <c r="C230" t="s">
        <v>272</v>
      </c>
      <c r="I230" s="6">
        <v>-6.42</v>
      </c>
    </row>
    <row r="231" spans="3:9" ht="15.5" x14ac:dyDescent="0.35">
      <c r="C231" t="s">
        <v>13</v>
      </c>
      <c r="D231" s="5">
        <v>0</v>
      </c>
    </row>
    <row r="232" spans="3:9" ht="15.5" x14ac:dyDescent="0.35">
      <c r="C232" t="s">
        <v>358</v>
      </c>
      <c r="I232" s="6">
        <v>0.18</v>
      </c>
    </row>
    <row r="233" spans="3:9" ht="15.5" x14ac:dyDescent="0.35">
      <c r="C233" t="s">
        <v>273</v>
      </c>
      <c r="I233" s="6">
        <v>-0.1295</v>
      </c>
    </row>
    <row r="234" spans="3:9" ht="15.5" x14ac:dyDescent="0.35">
      <c r="C234" t="s">
        <v>274</v>
      </c>
      <c r="I234" s="6">
        <v>-0.18359999999999999</v>
      </c>
    </row>
    <row r="235" spans="3:9" ht="15.5" x14ac:dyDescent="0.35">
      <c r="C235" t="s">
        <v>275</v>
      </c>
      <c r="I235" s="6">
        <v>-0.13390000000000002</v>
      </c>
    </row>
    <row r="236" spans="3:9" ht="15.5" x14ac:dyDescent="0.35">
      <c r="C236" t="s">
        <v>359</v>
      </c>
      <c r="I236" s="6">
        <v>-0.122</v>
      </c>
    </row>
    <row r="237" spans="3:9" ht="15.5" x14ac:dyDescent="0.35">
      <c r="C237" t="s">
        <v>276</v>
      </c>
      <c r="D237" s="6">
        <v>63.24</v>
      </c>
    </row>
    <row r="238" spans="3:9" ht="15.5" x14ac:dyDescent="0.35">
      <c r="C238" t="s">
        <v>277</v>
      </c>
      <c r="D238" s="6">
        <v>0.75</v>
      </c>
    </row>
    <row r="239" spans="3:9" ht="15.5" x14ac:dyDescent="0.35">
      <c r="C239" t="s">
        <v>278</v>
      </c>
      <c r="D239" s="6">
        <v>4.75</v>
      </c>
    </row>
    <row r="240" spans="3:9" ht="15.5" x14ac:dyDescent="0.35">
      <c r="C240" t="s">
        <v>279</v>
      </c>
      <c r="D240" s="6">
        <v>59.24</v>
      </c>
    </row>
    <row r="241" spans="3:9" ht="15.5" x14ac:dyDescent="0.35">
      <c r="C241" t="s">
        <v>280</v>
      </c>
      <c r="D241" s="6">
        <v>1.44</v>
      </c>
    </row>
    <row r="242" spans="3:9" ht="15.5" x14ac:dyDescent="0.35">
      <c r="C242" t="s">
        <v>281</v>
      </c>
      <c r="I242" s="6">
        <v>0.8</v>
      </c>
    </row>
    <row r="243" spans="3:9" ht="15.5" x14ac:dyDescent="0.35">
      <c r="C243" t="s">
        <v>282</v>
      </c>
      <c r="I243" s="6">
        <v>549.33000000000004</v>
      </c>
    </row>
    <row r="244" spans="3:9" ht="15.5" x14ac:dyDescent="0.35">
      <c r="C244" t="s">
        <v>47</v>
      </c>
      <c r="I244" s="5">
        <v>2621000000000</v>
      </c>
    </row>
    <row r="245" spans="3:9" ht="15.5" x14ac:dyDescent="0.35">
      <c r="C245" t="s">
        <v>283</v>
      </c>
      <c r="I245" s="5">
        <v>2629000000000</v>
      </c>
    </row>
    <row r="246" spans="3:9" ht="15.5" x14ac:dyDescent="0.35">
      <c r="C246" t="s">
        <v>284</v>
      </c>
      <c r="I246" s="5">
        <v>435000000</v>
      </c>
    </row>
    <row r="247" spans="3:9" ht="15.5" x14ac:dyDescent="0.35">
      <c r="C247" t="s">
        <v>285</v>
      </c>
      <c r="I247" s="6">
        <v>0.29820000000000002</v>
      </c>
    </row>
    <row r="248" spans="3:9" ht="15.5" x14ac:dyDescent="0.35">
      <c r="C248" t="s">
        <v>286</v>
      </c>
      <c r="D248" s="6">
        <v>0.1517</v>
      </c>
    </row>
    <row r="249" spans="3:9" ht="15.5" x14ac:dyDescent="0.35">
      <c r="C249" t="s">
        <v>287</v>
      </c>
      <c r="D249" s="6">
        <v>-0.11550000000000001</v>
      </c>
    </row>
    <row r="250" spans="3:9" ht="15.5" x14ac:dyDescent="0.35">
      <c r="C250" t="s">
        <v>288</v>
      </c>
      <c r="D250" s="6">
        <v>-0.14380000000000001</v>
      </c>
    </row>
    <row r="251" spans="3:9" ht="15.5" x14ac:dyDescent="0.35">
      <c r="C251" t="s">
        <v>453</v>
      </c>
      <c r="D251" s="6">
        <v>-5.57E-2</v>
      </c>
    </row>
    <row r="252" spans="3:9" ht="15.5" x14ac:dyDescent="0.35">
      <c r="C252" t="s">
        <v>289</v>
      </c>
      <c r="D252" s="6">
        <v>-0.1643</v>
      </c>
    </row>
    <row r="253" spans="3:9" ht="15.5" x14ac:dyDescent="0.35">
      <c r="C253" t="s">
        <v>360</v>
      </c>
      <c r="D253" s="6">
        <v>-0.63900000000000001</v>
      </c>
    </row>
    <row r="254" spans="3:9" ht="15.5" x14ac:dyDescent="0.35">
      <c r="C254" t="s">
        <v>293</v>
      </c>
      <c r="I254" s="5">
        <v>4</v>
      </c>
    </row>
    <row r="255" spans="3:9" ht="15.5" x14ac:dyDescent="0.35">
      <c r="C255" t="s">
        <v>294</v>
      </c>
      <c r="I255" s="5">
        <v>1</v>
      </c>
    </row>
    <row r="256" spans="3:9" ht="15.5" x14ac:dyDescent="0.35">
      <c r="C256" t="s">
        <v>295</v>
      </c>
      <c r="I256" s="6">
        <v>0.67</v>
      </c>
    </row>
    <row r="257" spans="3:9" ht="15.5" x14ac:dyDescent="0.35">
      <c r="C257" t="s">
        <v>296</v>
      </c>
      <c r="I257" s="6">
        <v>0.17</v>
      </c>
    </row>
    <row r="258" spans="3:9" ht="15.5" x14ac:dyDescent="0.35">
      <c r="C258" t="s">
        <v>361</v>
      </c>
      <c r="I258" s="6">
        <v>0.03</v>
      </c>
    </row>
    <row r="259" spans="3:9" ht="15.5" x14ac:dyDescent="0.35">
      <c r="C259" t="s">
        <v>297</v>
      </c>
      <c r="I259" s="6">
        <v>0.01</v>
      </c>
    </row>
    <row r="260" spans="3:9" ht="15.5" x14ac:dyDescent="0.35">
      <c r="C260" t="s">
        <v>298</v>
      </c>
      <c r="I260" s="6">
        <v>0.95</v>
      </c>
    </row>
    <row r="261" spans="3:9" ht="15.5" x14ac:dyDescent="0.35">
      <c r="C261" t="s">
        <v>299</v>
      </c>
      <c r="I261" s="5">
        <v>42000000000</v>
      </c>
    </row>
    <row r="262" spans="3:9" ht="15.5" x14ac:dyDescent="0.35">
      <c r="C262" t="s">
        <v>300</v>
      </c>
      <c r="I262" s="5">
        <v>6000000000</v>
      </c>
    </row>
    <row r="263" spans="3:9" ht="15.5" x14ac:dyDescent="0.35">
      <c r="C263" t="s">
        <v>301</v>
      </c>
      <c r="I263" s="5">
        <v>0</v>
      </c>
    </row>
    <row r="264" spans="3:9" ht="15.5" x14ac:dyDescent="0.35">
      <c r="C264" t="s">
        <v>302</v>
      </c>
      <c r="I264" s="5">
        <v>-7000000000</v>
      </c>
    </row>
    <row r="265" spans="3:9" ht="15.5" x14ac:dyDescent="0.35">
      <c r="C265" t="s">
        <v>303</v>
      </c>
      <c r="D265" s="5">
        <v>1000000000</v>
      </c>
    </row>
    <row r="266" spans="3:9" ht="15.5" x14ac:dyDescent="0.35">
      <c r="C266" t="s">
        <v>304</v>
      </c>
      <c r="D266" s="5">
        <v>52000000000</v>
      </c>
    </row>
    <row r="267" spans="3:9" ht="15.5" x14ac:dyDescent="0.35">
      <c r="C267" t="s">
        <v>305</v>
      </c>
      <c r="D267" s="5">
        <v>15000000000</v>
      </c>
    </row>
    <row r="268" spans="3:9" ht="15.5" x14ac:dyDescent="0.35">
      <c r="C268" t="s">
        <v>245</v>
      </c>
      <c r="D268" s="5">
        <v>-1000000000</v>
      </c>
    </row>
    <row r="269" spans="3:9" ht="15.5" x14ac:dyDescent="0.35">
      <c r="C269" t="s">
        <v>306</v>
      </c>
      <c r="I269" s="5">
        <v>37000000000</v>
      </c>
    </row>
    <row r="270" spans="3:9" ht="15.5" x14ac:dyDescent="0.35">
      <c r="C270" t="s">
        <v>243</v>
      </c>
      <c r="D270" s="5">
        <v>1000000000</v>
      </c>
    </row>
    <row r="271" spans="3:9" ht="15.5" x14ac:dyDescent="0.35">
      <c r="C271" t="s">
        <v>242</v>
      </c>
      <c r="D271" s="5">
        <v>9000000000</v>
      </c>
    </row>
    <row r="272" spans="3:9" ht="15.5" x14ac:dyDescent="0.35">
      <c r="C272" t="s">
        <v>24</v>
      </c>
      <c r="D272" s="5">
        <v>9000000000</v>
      </c>
    </row>
    <row r="273" spans="3:9" ht="15.5" x14ac:dyDescent="0.35">
      <c r="C273" t="s">
        <v>21</v>
      </c>
      <c r="D273" s="5">
        <v>8000000000</v>
      </c>
    </row>
    <row r="274" spans="3:9" ht="15.5" x14ac:dyDescent="0.35">
      <c r="C274" t="s">
        <v>244</v>
      </c>
      <c r="I274" s="5">
        <v>37000000000</v>
      </c>
    </row>
    <row r="275" spans="3:9" ht="15.5" x14ac:dyDescent="0.35">
      <c r="C275" t="s">
        <v>307</v>
      </c>
      <c r="I275" s="5">
        <v>1000000000</v>
      </c>
    </row>
    <row r="276" spans="3:9" ht="15.5" x14ac:dyDescent="0.35">
      <c r="C276" t="s">
        <v>308</v>
      </c>
      <c r="I276" s="5">
        <v>-1000000000</v>
      </c>
    </row>
    <row r="277" spans="3:9" ht="15.5" x14ac:dyDescent="0.35">
      <c r="C277" t="s">
        <v>309</v>
      </c>
      <c r="I277" s="5">
        <v>-1000000000</v>
      </c>
    </row>
    <row r="278" spans="3:9" ht="15.5" x14ac:dyDescent="0.35">
      <c r="C278" t="s">
        <v>310</v>
      </c>
      <c r="I278" s="5">
        <v>-1000000000</v>
      </c>
    </row>
    <row r="279" spans="3:9" ht="15.5" x14ac:dyDescent="0.35">
      <c r="C279" t="s">
        <v>311</v>
      </c>
      <c r="I279" s="5">
        <v>0</v>
      </c>
    </row>
  </sheetData>
  <pageMargins left="0.7" right="0.7" top="0.75" bottom="0.75" header="0.3" footer="0.3"/>
  <ignoredErrors>
    <ignoredError sqref="A1:Q280" numberStoredAsText="1"/>
  </ignoredError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Q14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2450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2451</v>
      </c>
      <c r="D2" s="2" vm="180">
        <f ca="1">IFERROR(_xlfn.STOCKHISTORY("XIDX:" &amp; $C$1, D3, , 0, 0, 1), "Libur")</f>
        <v>194</v>
      </c>
      <c r="E2" s="2" vm="550">
        <f ca="1">IFERROR(_xlfn.STOCKHISTORY("XIDX:" &amp; $C$1, E3, , 0, 0, 1), "Libur")</f>
        <v>182</v>
      </c>
      <c r="H2" s="2" vm="550">
        <f ca="1">IFERROR(INDEX(D2:G2,COUNT(D2:G2)),"")</f>
        <v>182</v>
      </c>
      <c r="I2" s="2" vm="604">
        <f t="shared" ref="I2:Q2" ca="1" si="0">IFERROR(_xlfn.STOCKHISTORY("XIDX:" &amp; $C$1, I1, , 0, 0, 1), "Libur")</f>
        <v>216</v>
      </c>
      <c r="J2" s="2" vm="13">
        <f t="shared" ca="1" si="0"/>
        <v>113</v>
      </c>
      <c r="K2" s="2" vm="21">
        <f t="shared" ca="1" si="0"/>
        <v>370</v>
      </c>
      <c r="L2" s="2" vm="275">
        <f t="shared" ca="1" si="0"/>
        <v>540</v>
      </c>
      <c r="M2" s="2" vm="653">
        <f t="shared" ca="1" si="0"/>
        <v>680</v>
      </c>
      <c r="N2" s="2" vm="469">
        <f t="shared" ca="1" si="0"/>
        <v>810</v>
      </c>
      <c r="O2" s="2" vm="654">
        <f t="shared" ca="1" si="0"/>
        <v>1110</v>
      </c>
      <c r="P2" s="2" vm="72">
        <f t="shared" ca="1" si="0"/>
        <v>880</v>
      </c>
      <c r="Q2" s="2" t="str">
        <f t="shared" ca="1" si="0"/>
        <v>Libur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 t="str">
        <f>IFERROR(INDEX(D51:D500,MATCH($C$4,$C$51:$C$500,0)),"")</f>
        <v/>
      </c>
      <c r="E4" s="2" t="str">
        <f>IFERROR(INDEX(E51:E500,MATCH($C$4,$C$51:$C$500,0)),"")</f>
        <v/>
      </c>
      <c r="H4" s="2">
        <f>IFERROR(SUM(D4:G4)*(4/MAX(1,COUNT(D4:G4))),"")</f>
        <v>0</v>
      </c>
      <c r="I4" s="2" t="str">
        <f t="shared" ref="I4:Q4" si="1">IFERROR(INDEX(I51:I500,MATCH($C$4,$C$51:$C$500,0)),"")</f>
        <v/>
      </c>
      <c r="J4" s="2" t="str">
        <f t="shared" si="1"/>
        <v/>
      </c>
      <c r="K4" s="2" t="str">
        <f t="shared" si="1"/>
        <v/>
      </c>
      <c r="L4" s="2" t="str">
        <f t="shared" si="1"/>
        <v/>
      </c>
      <c r="M4" s="2" t="str">
        <f t="shared" si="1"/>
        <v/>
      </c>
      <c r="N4" s="2" t="str">
        <f t="shared" si="1"/>
        <v/>
      </c>
      <c r="O4" s="2" t="str">
        <f t="shared" si="1"/>
        <v/>
      </c>
      <c r="P4" s="2" t="str">
        <f t="shared" si="1"/>
        <v/>
      </c>
      <c r="Q4" s="2" t="str">
        <f t="shared" si="1"/>
        <v/>
      </c>
    </row>
    <row r="5" spans="1:17" ht="15.5" x14ac:dyDescent="0.35">
      <c r="B5" t="s">
        <v>7</v>
      </c>
      <c r="C5" t="s">
        <v>8</v>
      </c>
      <c r="D5" s="2" t="str">
        <f>IFERROR(INDEX(D51:D500,MATCH($C$5,$C$51:$C$500,0)),"")</f>
        <v/>
      </c>
      <c r="E5" s="2" t="str">
        <f>IFERROR(INDEX(E51:E500,MATCH($C$5,$C$51:$C$500,0)),"")</f>
        <v/>
      </c>
      <c r="H5" s="2">
        <f>IFERROR(SUM(D5:G5)*(4/MAX(1,COUNT(D5:G5))),"")</f>
        <v>0</v>
      </c>
      <c r="I5" s="2" t="str">
        <f t="shared" ref="I5:Q5" si="2">IFERROR(INDEX(I51:I500,MATCH($C$5,$C$51:$C$500,0)),"")</f>
        <v/>
      </c>
      <c r="J5" s="2" t="str">
        <f t="shared" si="2"/>
        <v/>
      </c>
      <c r="K5" s="2" t="str">
        <f t="shared" si="2"/>
        <v/>
      </c>
      <c r="L5" s="2" t="str">
        <f t="shared" si="2"/>
        <v/>
      </c>
      <c r="M5" s="2" t="str">
        <f t="shared" si="2"/>
        <v/>
      </c>
      <c r="N5" s="2" t="str">
        <f t="shared" si="2"/>
        <v/>
      </c>
      <c r="O5" s="2" t="str">
        <f t="shared" si="2"/>
        <v/>
      </c>
      <c r="P5" s="2" t="str">
        <f t="shared" si="2"/>
        <v/>
      </c>
      <c r="Q5" s="2" t="str">
        <f t="shared" si="2"/>
        <v/>
      </c>
    </row>
    <row r="6" spans="1:17" ht="15.5" x14ac:dyDescent="0.35">
      <c r="B6" t="s">
        <v>9</v>
      </c>
      <c r="C6" t="s">
        <v>10</v>
      </c>
      <c r="D6" s="2" t="str">
        <f>IFERROR(INDEX(D51:D500,MATCH($C$6,$C$51:$C$500,0)),"")</f>
        <v/>
      </c>
      <c r="E6" s="2" t="str">
        <f>IFERROR(INDEX(E51:E500,MATCH($C$6,$C$51:$C$500,0)),"")</f>
        <v/>
      </c>
      <c r="H6" s="2" t="str">
        <f>IFERROR(INDEX(D6:G6,COUNT(D6:G6)),"")</f>
        <v/>
      </c>
      <c r="I6" s="2" t="str">
        <f t="shared" ref="I6:Q6" si="3">IFERROR(INDEX(I51:I500,MATCH($C$6,$C$51:$C$500,0)),"")</f>
        <v/>
      </c>
      <c r="J6" s="2" t="str">
        <f t="shared" si="3"/>
        <v/>
      </c>
      <c r="K6" s="2" t="str">
        <f t="shared" si="3"/>
        <v/>
      </c>
      <c r="L6" s="2" t="str">
        <f t="shared" si="3"/>
        <v/>
      </c>
      <c r="M6" s="2" t="str">
        <f t="shared" si="3"/>
        <v/>
      </c>
      <c r="N6" s="2" t="str">
        <f t="shared" si="3"/>
        <v/>
      </c>
      <c r="O6" s="2" t="str">
        <f t="shared" si="3"/>
        <v/>
      </c>
      <c r="P6" s="2" t="str">
        <f t="shared" si="3"/>
        <v/>
      </c>
      <c r="Q6" s="2" t="str">
        <f t="shared" si="3"/>
        <v/>
      </c>
    </row>
    <row r="7" spans="1:17" ht="15.5" x14ac:dyDescent="0.35">
      <c r="B7" t="s">
        <v>11</v>
      </c>
      <c r="C7" t="s">
        <v>12</v>
      </c>
      <c r="D7" s="3" t="str">
        <f>IFERROR(INDEX(D51:D500,MATCH($C$7,$C$51:$C$500,0))/1000000000,"")</f>
        <v/>
      </c>
      <c r="E7" s="3" t="str">
        <f>IFERROR(INDEX(E51:E500,MATCH($C$7,$C$51:$C$500,0))/1000000000,"")</f>
        <v/>
      </c>
      <c r="H7" s="3" t="str">
        <f>IFERROR(INDEX(D7:G7,COUNT(D7:G7)),"")</f>
        <v/>
      </c>
      <c r="I7" s="3" t="str">
        <f t="shared" ref="I7:Q7" si="4">IFERROR(INDEX(I51:I500,MATCH($C$7,$C$51:$C$500,0))/1000000000,"")</f>
        <v/>
      </c>
      <c r="J7" s="3" t="str">
        <f t="shared" si="4"/>
        <v/>
      </c>
      <c r="K7" s="3" t="str">
        <f t="shared" si="4"/>
        <v/>
      </c>
      <c r="L7" s="3" t="str">
        <f t="shared" si="4"/>
        <v/>
      </c>
      <c r="M7" s="3" t="str">
        <f t="shared" si="4"/>
        <v/>
      </c>
      <c r="N7" s="3" t="str">
        <f t="shared" si="4"/>
        <v/>
      </c>
      <c r="O7" s="3" t="str">
        <f t="shared" si="4"/>
        <v/>
      </c>
      <c r="P7" s="3" t="str">
        <f t="shared" si="4"/>
        <v/>
      </c>
      <c r="Q7" s="3" t="str">
        <f t="shared" si="4"/>
        <v/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57000000000</v>
      </c>
      <c r="E8" s="2">
        <f>IFERROR(INDEX(E51:E500,MATCH("Free cash flow (Quarter)",$C$51:$C$500,0)),"")</f>
        <v>0</v>
      </c>
      <c r="H8" s="2">
        <f>IFERROR(INDEX(D8:G8,COUNT(D8:G8)),"")</f>
        <v>0</v>
      </c>
      <c r="I8" s="2" t="str">
        <f t="shared" ref="I8:Q8" si="5">IFERROR(INDEX(I51:I500,MATCH($C$8,$C$51:$C$500,0)),"")</f>
        <v/>
      </c>
      <c r="J8" s="2" t="str">
        <f t="shared" si="5"/>
        <v/>
      </c>
      <c r="K8" s="2" t="str">
        <f t="shared" si="5"/>
        <v/>
      </c>
      <c r="L8" s="2" t="str">
        <f t="shared" si="5"/>
        <v/>
      </c>
      <c r="M8" s="2" t="str">
        <f t="shared" si="5"/>
        <v/>
      </c>
      <c r="N8" s="2" t="str">
        <f t="shared" si="5"/>
        <v/>
      </c>
      <c r="O8" s="2" t="str">
        <f t="shared" si="5"/>
        <v/>
      </c>
      <c r="P8" s="2" t="str">
        <f t="shared" si="5"/>
        <v/>
      </c>
      <c r="Q8" s="2" t="str">
        <f t="shared" si="5"/>
        <v/>
      </c>
    </row>
    <row r="9" spans="1:17" ht="15.5" x14ac:dyDescent="0.35">
      <c r="A9" t="s">
        <v>16</v>
      </c>
      <c r="C9" t="s">
        <v>17</v>
      </c>
      <c r="D9" s="3" t="str">
        <f>IFERROR(INDEX(D51:D500,MATCH("Free cash flow per share (Quarter)",$C$51:$C$500,0)),"")</f>
        <v/>
      </c>
      <c r="E9" s="3" t="str">
        <f>IFERROR(INDEX(E51:E500,MATCH("Free cash flow per share (Quarter)",$C$51:$C$500,0)),"")</f>
        <v/>
      </c>
      <c r="H9" s="3" t="str">
        <f>IFERROR(INDEX(D9:G9,COUNT(D9:G9)),"")</f>
        <v/>
      </c>
      <c r="I9" s="3" t="str">
        <f t="shared" ref="I9:Q9" si="6">IFERROR(INDEX(I51:I500,MATCH($C$9,$C$51:$C$500,0)),"")</f>
        <v/>
      </c>
      <c r="J9" s="3" t="str">
        <f t="shared" si="6"/>
        <v/>
      </c>
      <c r="K9" s="3" t="str">
        <f t="shared" si="6"/>
        <v/>
      </c>
      <c r="L9" s="3" t="str">
        <f t="shared" si="6"/>
        <v/>
      </c>
      <c r="M9" s="3" t="str">
        <f t="shared" si="6"/>
        <v/>
      </c>
      <c r="N9" s="3" t="str">
        <f t="shared" si="6"/>
        <v/>
      </c>
      <c r="O9" s="3" t="str">
        <f t="shared" si="6"/>
        <v/>
      </c>
      <c r="P9" s="3" t="str">
        <f t="shared" si="6"/>
        <v/>
      </c>
      <c r="Q9" s="3" t="str">
        <f t="shared" si="6"/>
        <v/>
      </c>
    </row>
    <row r="10" spans="1:17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 t="str">
        <f t="shared" ref="I10:Q10" ca="1" si="7">IFERROR(IF(I9=0,"",I2/I9),"")</f>
        <v/>
      </c>
      <c r="J10" s="3" t="str">
        <f t="shared" ca="1" si="7"/>
        <v/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</row>
    <row r="11" spans="1:17" ht="15.5" x14ac:dyDescent="0.35">
      <c r="B11" t="s">
        <v>19</v>
      </c>
      <c r="C11" t="s">
        <v>20</v>
      </c>
      <c r="D11" s="2" t="str">
        <f>IFERROR(INDEX(D51:D500,MATCH($C$11,$C$51:$C$500,0)),"")</f>
        <v/>
      </c>
      <c r="E11" s="2" t="str">
        <f>IFERROR(INDEX(E51:E500,MATCH($C$11,$C$51:$C$500,0)),"")</f>
        <v/>
      </c>
      <c r="H11" s="2" t="str">
        <f>IFERROR(INDEX(D11:G11,COUNT(D11:G11)),"")</f>
        <v/>
      </c>
      <c r="I11" s="2" t="str">
        <f t="shared" ref="I11:Q11" si="8">IFERROR(INDEX(I51:I500,MATCH($C$11,$C$51:$C$500,0)),"")</f>
        <v/>
      </c>
      <c r="J11" s="2" t="str">
        <f t="shared" si="8"/>
        <v/>
      </c>
      <c r="K11" s="2" t="str">
        <f t="shared" si="8"/>
        <v/>
      </c>
      <c r="L11" s="2" t="str">
        <f t="shared" si="8"/>
        <v/>
      </c>
      <c r="M11" s="2" t="str">
        <f t="shared" si="8"/>
        <v/>
      </c>
      <c r="N11" s="2" t="str">
        <f t="shared" si="8"/>
        <v/>
      </c>
      <c r="O11" s="2" t="str">
        <f t="shared" si="8"/>
        <v/>
      </c>
      <c r="P11" s="2" t="str">
        <f t="shared" si="8"/>
        <v/>
      </c>
      <c r="Q11" s="2" t="str">
        <f t="shared" si="8"/>
        <v/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195000000000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 t="str">
        <f t="shared" ref="I12:Q12" si="9">IFERROR(INDEX(I51:I500,MATCH($C$12,$C$51:$C$500,0)),"")</f>
        <v/>
      </c>
      <c r="J12" s="2" t="str">
        <f t="shared" si="9"/>
        <v/>
      </c>
      <c r="K12" s="2" t="str">
        <f t="shared" si="9"/>
        <v/>
      </c>
      <c r="L12" s="2" t="str">
        <f t="shared" si="9"/>
        <v/>
      </c>
      <c r="M12" s="2" t="str">
        <f t="shared" si="9"/>
        <v/>
      </c>
      <c r="N12" s="2" t="str">
        <f t="shared" si="9"/>
        <v/>
      </c>
      <c r="O12" s="2" t="str">
        <f t="shared" si="9"/>
        <v/>
      </c>
      <c r="P12" s="2" t="str">
        <f t="shared" si="9"/>
        <v/>
      </c>
      <c r="Q12" s="2" t="str">
        <f t="shared" si="9"/>
        <v/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247000000000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 t="str">
        <f t="shared" ref="I13:Q13" si="10">IFERROR(INDEX(I51:I500,MATCH($C$13,$C$51:$C$500,0)),"")</f>
        <v/>
      </c>
      <c r="J13" s="2" t="str">
        <f t="shared" si="10"/>
        <v/>
      </c>
      <c r="K13" s="2" t="str">
        <f t="shared" si="10"/>
        <v/>
      </c>
      <c r="L13" s="2" t="str">
        <f t="shared" si="10"/>
        <v/>
      </c>
      <c r="M13" s="2" t="str">
        <f t="shared" si="10"/>
        <v/>
      </c>
      <c r="N13" s="2" t="str">
        <f t="shared" si="10"/>
        <v/>
      </c>
      <c r="O13" s="2" t="str">
        <f t="shared" si="10"/>
        <v/>
      </c>
      <c r="P13" s="2" t="str">
        <f t="shared" si="10"/>
        <v/>
      </c>
      <c r="Q13" s="2" t="str">
        <f t="shared" si="10"/>
        <v/>
      </c>
    </row>
    <row r="14" spans="1:17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Q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</row>
    <row r="15" spans="1:17" ht="15.5" x14ac:dyDescent="0.35">
      <c r="C15" t="s">
        <v>28</v>
      </c>
      <c r="D15" s="2" t="str">
        <f>IFERROR(INDEX(D51:D500,MATCH($C$15,$C$51:$C$500,0)),"")</f>
        <v/>
      </c>
      <c r="E15" s="2" t="str">
        <f>IFERROR(INDEX(E51:E500,MATCH($C$15,$C$51:$C$500,0)),"")</f>
        <v/>
      </c>
      <c r="H15" s="2">
        <f>IFERROR(SUM(D15:G15)*(4/MAX(1,COUNT(D15:G15))),"")</f>
        <v>0</v>
      </c>
      <c r="I15" s="2" t="str">
        <f t="shared" ref="I15:Q15" si="12">IFERROR(INDEX(I51:I500,MATCH($C$15,$C$51:$C$500,0)),"")</f>
        <v/>
      </c>
      <c r="J15" s="2" t="str">
        <f t="shared" si="12"/>
        <v/>
      </c>
      <c r="K15" s="2" t="str">
        <f t="shared" si="12"/>
        <v/>
      </c>
      <c r="L15" s="2" t="str">
        <f t="shared" si="12"/>
        <v/>
      </c>
      <c r="M15" s="2" t="str">
        <f t="shared" si="12"/>
        <v/>
      </c>
      <c r="N15" s="2" t="str">
        <f t="shared" si="12"/>
        <v/>
      </c>
      <c r="O15" s="2" t="str">
        <f t="shared" si="12"/>
        <v/>
      </c>
      <c r="P15" s="2" t="str">
        <f t="shared" si="12"/>
        <v/>
      </c>
      <c r="Q15" s="2" t="str">
        <f t="shared" si="12"/>
        <v/>
      </c>
    </row>
    <row r="16" spans="1:17" ht="15.5" x14ac:dyDescent="0.35">
      <c r="C16" t="s">
        <v>29</v>
      </c>
      <c r="D16" s="2" t="str">
        <f>IFERROR(INDEX(D51:D500,MATCH($C$16,$C$51:$C$500,0)),"")</f>
        <v/>
      </c>
      <c r="E16" s="2" t="str">
        <f>IFERROR(INDEX(E51:E500,MATCH($C$16,$C$51:$C$500,0)),"")</f>
        <v/>
      </c>
      <c r="H16" s="2">
        <f>IFERROR(SUM(D16:G16)*(4/MAX(1,COUNT(D16:G16))),"")</f>
        <v>0</v>
      </c>
      <c r="I16" s="2" t="str">
        <f t="shared" ref="I16:Q16" si="13">IFERROR(INDEX(I51:I500,MATCH($C$16,$C$51:$C$500,0)),"")</f>
        <v/>
      </c>
      <c r="J16" s="2" t="str">
        <f t="shared" si="13"/>
        <v/>
      </c>
      <c r="K16" s="2" t="str">
        <f t="shared" si="13"/>
        <v/>
      </c>
      <c r="L16" s="2" t="str">
        <f t="shared" si="13"/>
        <v/>
      </c>
      <c r="M16" s="2" t="str">
        <f t="shared" si="13"/>
        <v/>
      </c>
      <c r="N16" s="2" t="str">
        <f t="shared" si="13"/>
        <v/>
      </c>
      <c r="O16" s="2" t="str">
        <f t="shared" si="13"/>
        <v/>
      </c>
      <c r="P16" s="2" t="str">
        <f t="shared" si="13"/>
        <v/>
      </c>
      <c r="Q16" s="2" t="str">
        <f t="shared" si="13"/>
        <v/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1655</v>
      </c>
      <c r="J18" t="s">
        <v>1437</v>
      </c>
      <c r="K18" t="s">
        <v>2308</v>
      </c>
      <c r="L18" t="s">
        <v>1616</v>
      </c>
      <c r="M18" t="s">
        <v>320</v>
      </c>
      <c r="N18" t="s">
        <v>78</v>
      </c>
      <c r="O18" t="s">
        <v>43</v>
      </c>
      <c r="P18" t="s">
        <v>2316</v>
      </c>
      <c r="Q18" t="s">
        <v>2317</v>
      </c>
    </row>
    <row r="19" spans="1:17" ht="15.5" x14ac:dyDescent="0.35">
      <c r="A19" t="s">
        <v>44</v>
      </c>
      <c r="C19" t="s">
        <v>45</v>
      </c>
    </row>
    <row r="20" spans="1:17" ht="15.5" x14ac:dyDescent="0.35">
      <c r="A20" t="s">
        <v>46</v>
      </c>
      <c r="C20" t="s">
        <v>47</v>
      </c>
      <c r="D20" s="2" t="str">
        <f ca="1">IFERROR(D21*D2,"")</f>
        <v/>
      </c>
      <c r="E20" s="2" t="str">
        <f ca="1">IFERROR(E21*E2,"")</f>
        <v/>
      </c>
      <c r="H20" s="2" t="str">
        <f t="shared" ref="H20:Q20" ca="1" si="14">IFERROR(H21*H2,"")</f>
        <v/>
      </c>
      <c r="I20" s="2" t="str">
        <f t="shared" ca="1" si="14"/>
        <v/>
      </c>
      <c r="J20" s="2" t="str">
        <f t="shared" ca="1" si="14"/>
        <v/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</row>
    <row r="21" spans="1:17" ht="15.5" x14ac:dyDescent="0.35">
      <c r="C21" t="s">
        <v>12</v>
      </c>
      <c r="D21" s="2" t="str">
        <f>IFERROR(INDEX(D51:D500,MATCH($C$7,$C$51:$C$500,0)),"")</f>
        <v/>
      </c>
      <c r="E21" s="2" t="str">
        <f>IFERROR(INDEX(E51:E500,MATCH($C$7,$C$51:$C$500,0)),"")</f>
        <v/>
      </c>
      <c r="H21" s="2" t="str">
        <f>IFERROR(INDEX(D21:G21,COUNT(D21:G21)),"")</f>
        <v/>
      </c>
      <c r="I21" s="2" t="str">
        <f t="shared" ref="I21:Q21" si="15">IFERROR(INDEX(I51:I500,MATCH($C$7,$C$51:$C$500,0)),"")</f>
        <v/>
      </c>
      <c r="J21" s="2" t="str">
        <f t="shared" si="15"/>
        <v/>
      </c>
      <c r="K21" s="2" t="str">
        <f t="shared" si="15"/>
        <v/>
      </c>
      <c r="L21" s="2" t="str">
        <f t="shared" si="15"/>
        <v/>
      </c>
      <c r="M21" s="2" t="str">
        <f t="shared" si="15"/>
        <v/>
      </c>
      <c r="N21" s="2" t="str">
        <f t="shared" si="15"/>
        <v/>
      </c>
      <c r="O21" s="2" t="str">
        <f t="shared" si="15"/>
        <v/>
      </c>
      <c r="P21" s="2" t="str">
        <f t="shared" si="15"/>
        <v/>
      </c>
      <c r="Q21" s="2" t="str">
        <f t="shared" si="15"/>
        <v/>
      </c>
    </row>
    <row r="23" spans="1:17" ht="15.5" x14ac:dyDescent="0.35">
      <c r="B23" t="s">
        <v>48</v>
      </c>
      <c r="C23" t="s">
        <v>49</v>
      </c>
      <c r="D23" s="3" t="str">
        <f>IFERROR(D5/D6*100,"")</f>
        <v/>
      </c>
      <c r="E23" s="3" t="str">
        <f>IFERROR(E5/E6*100,"")</f>
        <v/>
      </c>
      <c r="H23" s="3" t="str">
        <f t="shared" ref="H23:Q23" si="16">IFERROR(H5/H6*100,"")</f>
        <v/>
      </c>
      <c r="I23" s="3" t="str">
        <f t="shared" si="16"/>
        <v/>
      </c>
      <c r="J23" s="3" t="str">
        <f t="shared" si="16"/>
        <v/>
      </c>
      <c r="K23" s="3" t="str">
        <f t="shared" si="16"/>
        <v/>
      </c>
      <c r="L23" s="3" t="str">
        <f t="shared" si="16"/>
        <v/>
      </c>
      <c r="M23" s="3" t="str">
        <f t="shared" si="16"/>
        <v/>
      </c>
      <c r="N23" s="3" t="str">
        <f t="shared" si="16"/>
        <v/>
      </c>
      <c r="O23" s="3" t="str">
        <f t="shared" si="16"/>
        <v/>
      </c>
      <c r="P23" s="3" t="str">
        <f t="shared" si="16"/>
        <v/>
      </c>
      <c r="Q23" s="3" t="str">
        <f t="shared" si="16"/>
        <v/>
      </c>
    </row>
    <row r="24" spans="1:17" ht="15.5" x14ac:dyDescent="0.35">
      <c r="C24" t="s">
        <v>50</v>
      </c>
      <c r="D24" s="4" t="str">
        <f>IFERROR(_xlfn.RRI(5,I23,D23),"")</f>
        <v/>
      </c>
      <c r="E24" s="4" t="str">
        <f>IFERROR(_xlfn.RRI(5,J23,E23),"")</f>
        <v/>
      </c>
      <c r="H24" s="4" t="str">
        <f t="shared" ref="H24:Q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51</v>
      </c>
      <c r="C25" t="s">
        <v>52</v>
      </c>
      <c r="D25" s="3">
        <f>IFERROR(INDEX(D51:D500,MATCH($A$25,$C$51:$C$500,0)),"")</f>
        <v>0.83</v>
      </c>
      <c r="E25" s="3">
        <f>IFERROR(INDEX(E51:E500,MATCH($A$25,$C$51:$C$500,0)),"")</f>
        <v>1.95</v>
      </c>
      <c r="H25" s="3">
        <f>IFERROR(INDEX(D25:G25,COUNT(D25:G25)),"")</f>
        <v>1.95</v>
      </c>
      <c r="I25" s="3" t="str">
        <f t="shared" ref="I25:Q25" si="18">IFERROR(INDEX(I51:I500,MATCH($C$25,$C$51:$C$500,0)),"")</f>
        <v/>
      </c>
      <c r="J25" s="3" t="str">
        <f t="shared" si="18"/>
        <v/>
      </c>
      <c r="K25" s="3" t="str">
        <f t="shared" si="18"/>
        <v/>
      </c>
      <c r="L25" s="3" t="str">
        <f t="shared" si="18"/>
        <v/>
      </c>
      <c r="M25" s="3" t="str">
        <f t="shared" si="18"/>
        <v/>
      </c>
      <c r="N25" s="3" t="str">
        <f t="shared" si="18"/>
        <v/>
      </c>
      <c r="O25" s="3" t="str">
        <f t="shared" si="18"/>
        <v/>
      </c>
      <c r="P25" s="3" t="str">
        <f t="shared" si="18"/>
        <v/>
      </c>
      <c r="Q25" s="3" t="str">
        <f t="shared" si="18"/>
        <v/>
      </c>
    </row>
    <row r="26" spans="1:17" ht="15.5" x14ac:dyDescent="0.35">
      <c r="C26" t="s">
        <v>53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Q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54</v>
      </c>
      <c r="D27" s="3" t="str">
        <f>IFERROR(D4/D21,"")</f>
        <v/>
      </c>
      <c r="E27" s="3" t="str">
        <f>IFERROR(E4/E21,"")</f>
        <v/>
      </c>
      <c r="H27" s="3" t="str">
        <f t="shared" ref="H27:Q27" si="20">IFERROR(H4/H21,"")</f>
        <v/>
      </c>
      <c r="I27" s="3" t="str">
        <f t="shared" si="20"/>
        <v/>
      </c>
      <c r="J27" s="3" t="str">
        <f t="shared" si="20"/>
        <v/>
      </c>
      <c r="K27" s="3" t="str">
        <f t="shared" si="20"/>
        <v/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  <c r="P27" s="3" t="str">
        <f t="shared" si="20"/>
        <v/>
      </c>
      <c r="Q27" s="3" t="str">
        <f t="shared" si="20"/>
        <v/>
      </c>
    </row>
    <row r="28" spans="1:17" ht="15.5" x14ac:dyDescent="0.35">
      <c r="C28" t="s">
        <v>55</v>
      </c>
      <c r="D28" s="4" t="str">
        <f>IFERROR(_xlfn.RRI(5,I27,D27),"")</f>
        <v/>
      </c>
      <c r="E28" s="4" t="str">
        <f>IFERROR(_xlfn.RRI(5,J27,E27),"")</f>
        <v/>
      </c>
      <c r="H28" s="4" t="str">
        <f t="shared" ref="H28:Q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56</v>
      </c>
      <c r="H29" s="4" t="str">
        <f t="shared" ref="H29:Q29" si="22">IFERROR(((H25-I25)/I25)*100%,"")</f>
        <v/>
      </c>
      <c r="I29" s="4" t="str">
        <f t="shared" si="22"/>
        <v/>
      </c>
      <c r="J29" s="4" t="str">
        <f t="shared" si="22"/>
        <v/>
      </c>
      <c r="K29" s="4" t="str">
        <f t="shared" si="22"/>
        <v/>
      </c>
      <c r="L29" s="4" t="str">
        <f t="shared" si="22"/>
        <v/>
      </c>
      <c r="M29" s="4" t="str">
        <f t="shared" si="22"/>
        <v/>
      </c>
      <c r="N29" s="4" t="str">
        <f t="shared" si="22"/>
        <v/>
      </c>
      <c r="O29" s="4" t="str">
        <f t="shared" si="22"/>
        <v/>
      </c>
      <c r="P29" s="4" t="str">
        <f t="shared" si="22"/>
        <v/>
      </c>
      <c r="Q29" s="4" t="str">
        <f t="shared" si="22"/>
        <v/>
      </c>
    </row>
    <row r="30" spans="1:17" ht="15.5" x14ac:dyDescent="0.35">
      <c r="C30" t="s">
        <v>57</v>
      </c>
      <c r="H30" s="4" t="str">
        <f t="shared" ref="H30:Q30" si="23">IFERROR(((H27-I27)/I27)*100%,"")</f>
        <v/>
      </c>
      <c r="I30" s="4" t="str">
        <f t="shared" si="23"/>
        <v/>
      </c>
      <c r="J30" s="4" t="str">
        <f t="shared" si="23"/>
        <v/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58</v>
      </c>
      <c r="B32" t="s">
        <v>59</v>
      </c>
      <c r="C32" t="s">
        <v>60</v>
      </c>
      <c r="D32" s="3" t="str">
        <f>IFERROR(INDEX(D51:D500,MATCH($A$32,$C$51:$C$500,0)),"")</f>
        <v/>
      </c>
      <c r="E32" s="3" t="str">
        <f>IFERROR(INDEX(E51:E500,MATCH($A$32,$C$51:$C$500,0)),"")</f>
        <v/>
      </c>
      <c r="H32" s="3" t="str">
        <f>IFERROR(INDEX(D32:G32,COUNT(D32:G32)),"")</f>
        <v/>
      </c>
      <c r="I32" s="3" t="str">
        <f t="shared" ref="I32:Q32" si="24">IFERROR(INDEX(I51:I500,MATCH($C$32,$C$51:$C$500,0)),"")</f>
        <v/>
      </c>
      <c r="J32" s="3" t="str">
        <f t="shared" si="24"/>
        <v/>
      </c>
      <c r="K32" s="3" t="str">
        <f t="shared" si="24"/>
        <v/>
      </c>
      <c r="L32" s="3" t="str">
        <f t="shared" si="24"/>
        <v/>
      </c>
      <c r="M32" s="3" t="str">
        <f t="shared" si="24"/>
        <v/>
      </c>
      <c r="N32" s="3" t="str">
        <f t="shared" si="24"/>
        <v/>
      </c>
      <c r="O32" s="3" t="str">
        <f t="shared" si="24"/>
        <v/>
      </c>
      <c r="P32" s="3" t="str">
        <f t="shared" si="24"/>
        <v/>
      </c>
      <c r="Q32" s="3" t="str">
        <f t="shared" si="24"/>
        <v/>
      </c>
    </row>
    <row r="33" spans="1:17" ht="15.5" x14ac:dyDescent="0.35">
      <c r="A33" t="s">
        <v>61</v>
      </c>
      <c r="B33" t="s">
        <v>62</v>
      </c>
      <c r="C33" t="s">
        <v>63</v>
      </c>
      <c r="D33" s="3" t="str">
        <f>IFERROR(INDEX(D51:D500,MATCH($A$33,$C$51:$C$500,0)),"")</f>
        <v/>
      </c>
      <c r="E33" s="3" t="str">
        <f>IFERROR(INDEX(E51:E500,MATCH($A$33,$C$51:$C$500,0)),"")</f>
        <v/>
      </c>
      <c r="H33" s="3" t="str">
        <f>IFERROR(INDEX(D33:G33,COUNT(D33:G33)),"")</f>
        <v/>
      </c>
      <c r="I33" s="3" t="str">
        <f t="shared" ref="I33:Q33" si="25">IFERROR(INDEX(I51:I500,MATCH($C$33,$C$51:$C$500,0)),"")</f>
        <v/>
      </c>
      <c r="J33" s="3" t="str">
        <f t="shared" si="25"/>
        <v/>
      </c>
      <c r="K33" s="3" t="str">
        <f t="shared" si="25"/>
        <v/>
      </c>
      <c r="L33" s="3" t="str">
        <f t="shared" si="25"/>
        <v/>
      </c>
      <c r="M33" s="3" t="str">
        <f t="shared" si="25"/>
        <v/>
      </c>
      <c r="N33" s="3" t="str">
        <f t="shared" si="25"/>
        <v/>
      </c>
      <c r="O33" s="3" t="str">
        <f t="shared" si="25"/>
        <v/>
      </c>
      <c r="P33" s="3" t="str">
        <f t="shared" si="25"/>
        <v/>
      </c>
      <c r="Q33" s="3" t="str">
        <f t="shared" si="25"/>
        <v/>
      </c>
    </row>
    <row r="34" spans="1:17" ht="15.5" x14ac:dyDescent="0.35">
      <c r="A34" t="s">
        <v>64</v>
      </c>
      <c r="B34" t="s">
        <v>65</v>
      </c>
      <c r="C34" t="s">
        <v>66</v>
      </c>
      <c r="D34" s="3" t="str">
        <f>IFERROR(INDEX(D51:D500,MATCH($A$34,$C$51:$C$500,0)),"")</f>
        <v/>
      </c>
      <c r="E34" s="3" t="str">
        <f>IFERROR(INDEX(E51:E500,MATCH($A$34,$C$51:$C$500,0)),"")</f>
        <v/>
      </c>
      <c r="H34" s="3" t="str">
        <f>IFERROR(INDEX(D34:G34,COUNT(D34:G34)),"")</f>
        <v/>
      </c>
      <c r="I34" s="3" t="str">
        <f t="shared" ref="I34:Q34" si="26">IFERROR(INDEX(I51:I500,MATCH($C$34,$C$51:$C$500,0)),"")</f>
        <v/>
      </c>
      <c r="J34" s="3" t="str">
        <f t="shared" si="26"/>
        <v/>
      </c>
      <c r="K34" s="3" t="str">
        <f t="shared" si="26"/>
        <v/>
      </c>
      <c r="L34" s="3" t="str">
        <f t="shared" si="26"/>
        <v/>
      </c>
      <c r="M34" s="3" t="str">
        <f t="shared" si="26"/>
        <v/>
      </c>
      <c r="N34" s="3" t="str">
        <f t="shared" si="26"/>
        <v/>
      </c>
      <c r="O34" s="3" t="str">
        <f t="shared" si="26"/>
        <v/>
      </c>
      <c r="P34" s="3" t="str">
        <f t="shared" si="26"/>
        <v/>
      </c>
      <c r="Q34" s="3" t="str">
        <f t="shared" si="26"/>
        <v/>
      </c>
    </row>
    <row r="35" spans="1:17" ht="15.5" x14ac:dyDescent="0.35">
      <c r="A35" t="s">
        <v>67</v>
      </c>
      <c r="B35" t="s">
        <v>68</v>
      </c>
      <c r="C35" t="s">
        <v>69</v>
      </c>
      <c r="D35" s="3" t="str">
        <f>IFERROR(INDEX(D51:D500,MATCH($A$35,$C$51:$C$500,0)),"")</f>
        <v/>
      </c>
      <c r="E35" s="3" t="str">
        <f>IFERROR(INDEX(E51:E500,MATCH($A$35,$C$51:$C$500,0)),"")</f>
        <v/>
      </c>
      <c r="H35" s="3" t="str">
        <f>IFERROR(INDEX(D35:G35,COUNT(D35:G35)),"")</f>
        <v/>
      </c>
      <c r="I35" s="3" t="str">
        <f t="shared" ref="I35:Q35" si="27">IFERROR(INDEX(I51:I500,MATCH($C$35,$C$51:$C$500,0)),"")</f>
        <v/>
      </c>
      <c r="J35" s="3" t="str">
        <f t="shared" si="27"/>
        <v/>
      </c>
      <c r="K35" s="3" t="str">
        <f t="shared" si="27"/>
        <v/>
      </c>
      <c r="L35" s="3" t="str">
        <f t="shared" si="27"/>
        <v/>
      </c>
      <c r="M35" s="3" t="str">
        <f t="shared" si="27"/>
        <v/>
      </c>
      <c r="N35" s="3" t="str">
        <f t="shared" si="27"/>
        <v/>
      </c>
      <c r="O35" s="3" t="str">
        <f t="shared" si="27"/>
        <v/>
      </c>
      <c r="P35" s="3" t="str">
        <f t="shared" si="27"/>
        <v/>
      </c>
      <c r="Q35" s="3" t="str">
        <f t="shared" si="27"/>
        <v/>
      </c>
    </row>
    <row r="36" spans="1:17" ht="15.5" x14ac:dyDescent="0.35">
      <c r="B36" t="s">
        <v>70</v>
      </c>
      <c r="C36" t="s">
        <v>71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Q36" si="28">IFERROR(INDEX(H51:H500,MATCH($C$36,$C$51:$C$500,0)),"")</f>
        <v>0.29830000000000001</v>
      </c>
      <c r="I36" s="4">
        <f t="shared" si="28"/>
        <v>0.20269999999999999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0.99269999999999992</v>
      </c>
      <c r="N36" s="4">
        <f t="shared" si="28"/>
        <v>-0.7095999999999999</v>
      </c>
      <c r="O36" s="4">
        <f t="shared" si="28"/>
        <v>0.45250000000000001</v>
      </c>
      <c r="P36" s="4">
        <f t="shared" si="28"/>
        <v>0.5</v>
      </c>
      <c r="Q36" s="4">
        <f t="shared" si="28"/>
        <v>0</v>
      </c>
    </row>
    <row r="37" spans="1:17" ht="15.5" x14ac:dyDescent="0.35">
      <c r="B37" t="s">
        <v>72</v>
      </c>
      <c r="C37" t="s">
        <v>73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Q37" si="29">IFERROR(INDEX(H51:H500,MATCH($C$37,$C$51:$C$500,0)),"")</f>
        <v>1.66</v>
      </c>
      <c r="I37" s="3">
        <f t="shared" si="29"/>
        <v>1.66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19.96</v>
      </c>
      <c r="N37" s="3">
        <f t="shared" si="29"/>
        <v>21.96</v>
      </c>
      <c r="O37" s="3">
        <f t="shared" si="29"/>
        <v>29.95</v>
      </c>
      <c r="P37" s="3">
        <f t="shared" si="29"/>
        <v>28.64</v>
      </c>
      <c r="Q37" s="3">
        <f t="shared" si="29"/>
        <v>0</v>
      </c>
    </row>
    <row r="50" spans="2:17" ht="15.5" x14ac:dyDescent="0.35">
      <c r="H50" t="s">
        <v>374</v>
      </c>
      <c r="I50" t="s">
        <v>1655</v>
      </c>
      <c r="J50" t="s">
        <v>1437</v>
      </c>
      <c r="K50" t="s">
        <v>2308</v>
      </c>
      <c r="L50" t="s">
        <v>1616</v>
      </c>
      <c r="M50" t="s">
        <v>320</v>
      </c>
      <c r="N50" t="s">
        <v>78</v>
      </c>
      <c r="O50" t="s">
        <v>43</v>
      </c>
      <c r="P50" t="s">
        <v>2316</v>
      </c>
      <c r="Q50" t="s">
        <v>2317</v>
      </c>
    </row>
    <row r="51" spans="2:17" ht="15.5" x14ac:dyDescent="0.35">
      <c r="B51" t="s">
        <v>260</v>
      </c>
      <c r="C51" t="s">
        <v>261</v>
      </c>
      <c r="D51" s="5">
        <v>3000000000</v>
      </c>
      <c r="E51" s="5">
        <v>6000000000</v>
      </c>
      <c r="F51" s="5">
        <v>9000000000</v>
      </c>
      <c r="G51" s="5">
        <v>345000000</v>
      </c>
      <c r="H51" s="5">
        <v>17000000000</v>
      </c>
      <c r="I51" s="5">
        <v>25000000000</v>
      </c>
      <c r="J51" s="5">
        <v>-73000000000</v>
      </c>
      <c r="K51" s="5">
        <v>-96000000000</v>
      </c>
      <c r="L51" s="5">
        <v>-23000000000</v>
      </c>
      <c r="M51" s="5">
        <v>61000000000</v>
      </c>
      <c r="N51" s="5">
        <v>-94000000000</v>
      </c>
      <c r="O51" s="5">
        <v>200000000000</v>
      </c>
      <c r="P51" s="5">
        <v>173000000000</v>
      </c>
      <c r="Q51" s="5">
        <v>141000000000</v>
      </c>
    </row>
    <row r="52" spans="2:17" ht="15.5" x14ac:dyDescent="0.35">
      <c r="C52" t="s">
        <v>444</v>
      </c>
      <c r="H52" s="6">
        <v>1.66</v>
      </c>
      <c r="I52" s="6">
        <v>1.66</v>
      </c>
      <c r="M52" s="6">
        <v>19.96</v>
      </c>
      <c r="N52" s="6">
        <v>21.96</v>
      </c>
      <c r="O52" s="6">
        <v>29.95</v>
      </c>
      <c r="P52" s="6">
        <v>28.64</v>
      </c>
    </row>
    <row r="53" spans="2:17" ht="15.5" x14ac:dyDescent="0.35">
      <c r="C53" t="s">
        <v>71</v>
      </c>
      <c r="H53" s="6">
        <v>0.29830000000000001</v>
      </c>
      <c r="I53" s="6">
        <v>0.20269999999999999</v>
      </c>
      <c r="M53" s="6">
        <v>0.99269999999999992</v>
      </c>
      <c r="N53" s="6">
        <v>-0.7095999999999999</v>
      </c>
      <c r="O53" s="6">
        <v>0.45250000000000001</v>
      </c>
      <c r="P53" s="6">
        <v>0.5</v>
      </c>
    </row>
    <row r="54" spans="2:17" ht="15.5" x14ac:dyDescent="0.35">
      <c r="C54" t="s">
        <v>445</v>
      </c>
      <c r="H54" s="6">
        <v>1.01E-2</v>
      </c>
      <c r="I54" s="6">
        <v>8.5000000000000006E-3</v>
      </c>
      <c r="M54" s="6">
        <v>3.27E-2</v>
      </c>
      <c r="N54" s="6">
        <v>3.0099999999999998E-2</v>
      </c>
      <c r="O54" s="6">
        <v>3.3799999999999997E-2</v>
      </c>
      <c r="P54" s="6">
        <v>2.3700000000000002E-2</v>
      </c>
    </row>
    <row r="55" spans="2:17" ht="15.5" x14ac:dyDescent="0.35">
      <c r="C55" t="s">
        <v>51</v>
      </c>
      <c r="D55" s="6">
        <v>0.83</v>
      </c>
      <c r="E55" s="6">
        <v>1.95</v>
      </c>
      <c r="F55" s="6">
        <v>2.92</v>
      </c>
      <c r="G55" s="6">
        <v>0.11</v>
      </c>
      <c r="H55" s="6">
        <v>5.56</v>
      </c>
      <c r="I55" s="6">
        <v>8.19</v>
      </c>
      <c r="J55" s="6">
        <v>-24.1</v>
      </c>
      <c r="K55" s="6">
        <v>-31.84</v>
      </c>
      <c r="L55" s="6">
        <v>-7.76</v>
      </c>
      <c r="M55" s="6">
        <v>20.11</v>
      </c>
      <c r="N55" s="6">
        <v>-30.95</v>
      </c>
      <c r="O55" s="6">
        <v>66.19</v>
      </c>
      <c r="P55" s="6">
        <v>57.28</v>
      </c>
      <c r="Q55" s="6">
        <v>46.77</v>
      </c>
    </row>
    <row r="56" spans="2:17" ht="15.5" x14ac:dyDescent="0.35">
      <c r="C56" t="s">
        <v>73</v>
      </c>
      <c r="H56" s="6">
        <v>1.66</v>
      </c>
      <c r="I56" s="6">
        <v>1.66</v>
      </c>
      <c r="M56" s="6">
        <v>19.96</v>
      </c>
      <c r="N56" s="6">
        <v>21.96</v>
      </c>
      <c r="O56" s="6">
        <v>29.95</v>
      </c>
      <c r="P56" s="6">
        <v>28.64</v>
      </c>
    </row>
    <row r="57" spans="2:17" ht="15.5" x14ac:dyDescent="0.35">
      <c r="C57" t="s">
        <v>446</v>
      </c>
      <c r="H57" s="6">
        <v>0.29830000000000001</v>
      </c>
      <c r="I57" s="6">
        <v>0.20269999999999999</v>
      </c>
      <c r="M57" s="6">
        <v>0.99269999999999992</v>
      </c>
      <c r="N57" s="6">
        <v>-0.7095999999999999</v>
      </c>
      <c r="O57" s="6">
        <v>0.45250000000000001</v>
      </c>
      <c r="P57" s="6">
        <v>0.5</v>
      </c>
    </row>
    <row r="58" spans="2:17" ht="15.5" x14ac:dyDescent="0.35">
      <c r="C58" t="s">
        <v>447</v>
      </c>
      <c r="H58" s="6">
        <v>1.01E-2</v>
      </c>
      <c r="I58" s="6">
        <v>8.5000000000000006E-3</v>
      </c>
      <c r="M58" s="6">
        <v>3.27E-2</v>
      </c>
      <c r="N58" s="6">
        <v>3.0099999999999998E-2</v>
      </c>
      <c r="O58" s="6">
        <v>3.3799999999999997E-2</v>
      </c>
      <c r="P58" s="6">
        <v>2.3700000000000002E-2</v>
      </c>
    </row>
    <row r="59" spans="2:17" ht="15.5" x14ac:dyDescent="0.35">
      <c r="C59" t="s">
        <v>262</v>
      </c>
      <c r="D59" s="5">
        <v>750000000000</v>
      </c>
      <c r="E59" s="5">
        <v>727000000000</v>
      </c>
      <c r="F59" s="5">
        <v>787000000000</v>
      </c>
      <c r="G59" s="5">
        <v>722000000000</v>
      </c>
      <c r="H59" s="5">
        <v>2953000000000</v>
      </c>
      <c r="I59" s="5">
        <v>3053000000000</v>
      </c>
      <c r="J59" s="5">
        <v>2799000000000</v>
      </c>
      <c r="K59" s="5">
        <v>3544000000000</v>
      </c>
      <c r="L59" s="5">
        <v>3612000000000</v>
      </c>
      <c r="M59" s="5">
        <v>3419000000000</v>
      </c>
      <c r="N59" s="5">
        <v>3458000000000</v>
      </c>
      <c r="O59" s="5">
        <v>3987000000000</v>
      </c>
      <c r="P59" s="5">
        <v>3574000000000</v>
      </c>
      <c r="Q59" s="5">
        <v>3027000000000</v>
      </c>
    </row>
    <row r="60" spans="2:17" ht="15.5" x14ac:dyDescent="0.35">
      <c r="C60" t="s">
        <v>448</v>
      </c>
      <c r="H60" s="6">
        <v>1.66</v>
      </c>
      <c r="I60" s="6">
        <v>1.66</v>
      </c>
      <c r="M60" s="6">
        <v>19.96</v>
      </c>
      <c r="N60" s="6">
        <v>21.96</v>
      </c>
      <c r="O60" s="6">
        <v>29.95</v>
      </c>
      <c r="P60" s="6">
        <v>28.64</v>
      </c>
    </row>
    <row r="61" spans="2:17" ht="15.5" x14ac:dyDescent="0.35">
      <c r="C61" t="s">
        <v>449</v>
      </c>
      <c r="H61" s="6">
        <v>0.29830000000000001</v>
      </c>
      <c r="I61" s="6">
        <v>0.20269999999999999</v>
      </c>
      <c r="M61" s="6">
        <v>0.99269999999999992</v>
      </c>
      <c r="N61" s="6">
        <v>-0.7095999999999999</v>
      </c>
      <c r="O61" s="6">
        <v>0.45250000000000001</v>
      </c>
      <c r="P61" s="6">
        <v>0.5</v>
      </c>
    </row>
    <row r="62" spans="2:17" ht="15.5" x14ac:dyDescent="0.35">
      <c r="C62" t="s">
        <v>450</v>
      </c>
      <c r="H62" s="6">
        <v>1.01E-2</v>
      </c>
      <c r="I62" s="6">
        <v>8.5000000000000006E-3</v>
      </c>
      <c r="M62" s="6">
        <v>3.27E-2</v>
      </c>
      <c r="N62" s="6">
        <v>3.0099999999999998E-2</v>
      </c>
      <c r="O62" s="6">
        <v>3.3799999999999997E-2</v>
      </c>
      <c r="P62" s="6">
        <v>2.3700000000000002E-2</v>
      </c>
    </row>
    <row r="63" spans="2:17" ht="15.5" x14ac:dyDescent="0.35">
      <c r="C63" t="s">
        <v>344</v>
      </c>
      <c r="I63" s="6">
        <v>29.47</v>
      </c>
    </row>
    <row r="64" spans="2:17" ht="15.5" x14ac:dyDescent="0.35">
      <c r="C64" t="s">
        <v>345</v>
      </c>
      <c r="I64" s="6">
        <v>28.17</v>
      </c>
    </row>
    <row r="65" spans="3:9" ht="15.5" x14ac:dyDescent="0.35">
      <c r="C65" t="s">
        <v>263</v>
      </c>
      <c r="I65" s="6">
        <v>6.95</v>
      </c>
    </row>
    <row r="66" spans="3:9" ht="15.5" x14ac:dyDescent="0.35">
      <c r="C66" t="s">
        <v>346</v>
      </c>
      <c r="I66" s="6">
        <v>3.5499999999999997E-2</v>
      </c>
    </row>
    <row r="67" spans="3:9" ht="15.5" x14ac:dyDescent="0.35">
      <c r="C67" t="s">
        <v>347</v>
      </c>
      <c r="I67" s="6">
        <v>0.17</v>
      </c>
    </row>
    <row r="68" spans="3:9" ht="15.5" x14ac:dyDescent="0.35">
      <c r="C68" t="s">
        <v>348</v>
      </c>
      <c r="I68" s="6">
        <v>0.48</v>
      </c>
    </row>
    <row r="69" spans="3:9" ht="15.5" x14ac:dyDescent="0.35">
      <c r="C69" t="s">
        <v>349</v>
      </c>
      <c r="I69" s="6">
        <v>1.29</v>
      </c>
    </row>
    <row r="70" spans="3:9" ht="15.5" x14ac:dyDescent="0.35">
      <c r="C70" t="s">
        <v>350</v>
      </c>
      <c r="I70" s="6">
        <v>1.63</v>
      </c>
    </row>
    <row r="71" spans="3:9" ht="15.5" x14ac:dyDescent="0.35">
      <c r="C71" t="s">
        <v>351</v>
      </c>
      <c r="I71" s="6">
        <v>12.95</v>
      </c>
    </row>
    <row r="72" spans="3:9" ht="15.5" x14ac:dyDescent="0.35">
      <c r="C72" t="s">
        <v>264</v>
      </c>
      <c r="I72" s="6">
        <v>1.6</v>
      </c>
    </row>
    <row r="73" spans="3:9" ht="15.5" x14ac:dyDescent="0.35">
      <c r="C73" t="s">
        <v>451</v>
      </c>
      <c r="I73" s="6">
        <v>0.21</v>
      </c>
    </row>
    <row r="74" spans="3:9" ht="15.5" x14ac:dyDescent="0.35">
      <c r="C74" t="s">
        <v>452</v>
      </c>
      <c r="I74" s="6">
        <v>15.56</v>
      </c>
    </row>
    <row r="75" spans="3:9" ht="15.5" x14ac:dyDescent="0.35">
      <c r="C75" t="s">
        <v>352</v>
      </c>
      <c r="I75" s="6">
        <v>5.82</v>
      </c>
    </row>
    <row r="76" spans="3:9" ht="15.5" x14ac:dyDescent="0.35">
      <c r="C76" t="s">
        <v>353</v>
      </c>
      <c r="I76" s="6">
        <v>5.56</v>
      </c>
    </row>
    <row r="77" spans="3:9" ht="15.5" x14ac:dyDescent="0.35">
      <c r="C77" t="s">
        <v>354</v>
      </c>
      <c r="I77" s="6">
        <v>987.99</v>
      </c>
    </row>
    <row r="78" spans="3:9" ht="15.5" x14ac:dyDescent="0.35">
      <c r="C78" t="s">
        <v>355</v>
      </c>
      <c r="D78" s="6">
        <v>17.21</v>
      </c>
    </row>
    <row r="79" spans="3:9" ht="15.5" x14ac:dyDescent="0.35">
      <c r="C79" t="s">
        <v>356</v>
      </c>
      <c r="I79" s="6">
        <v>343.21</v>
      </c>
    </row>
    <row r="80" spans="3:9" ht="15.5" x14ac:dyDescent="0.35">
      <c r="C80" t="s">
        <v>357</v>
      </c>
      <c r="I80" s="6">
        <v>100.89</v>
      </c>
    </row>
    <row r="81" spans="3:9" ht="15.5" x14ac:dyDescent="0.35">
      <c r="C81" t="s">
        <v>265</v>
      </c>
      <c r="D81" s="6">
        <v>0.75</v>
      </c>
    </row>
    <row r="82" spans="3:9" ht="15.5" x14ac:dyDescent="0.35">
      <c r="C82" t="s">
        <v>266</v>
      </c>
      <c r="D82" s="6">
        <v>0.28000000000000003</v>
      </c>
    </row>
    <row r="83" spans="3:9" ht="15.5" x14ac:dyDescent="0.35">
      <c r="C83" t="s">
        <v>267</v>
      </c>
      <c r="D83" s="6">
        <v>0.24</v>
      </c>
    </row>
    <row r="84" spans="3:9" ht="15.5" x14ac:dyDescent="0.35">
      <c r="C84" t="s">
        <v>268</v>
      </c>
      <c r="D84" s="6">
        <v>0.1</v>
      </c>
    </row>
    <row r="85" spans="3:9" ht="15.5" x14ac:dyDescent="0.35">
      <c r="C85" t="s">
        <v>269</v>
      </c>
      <c r="D85" s="6">
        <v>0.79</v>
      </c>
    </row>
    <row r="86" spans="3:9" ht="15.5" x14ac:dyDescent="0.35">
      <c r="C86" t="s">
        <v>270</v>
      </c>
      <c r="D86" s="6">
        <v>0.13</v>
      </c>
    </row>
    <row r="87" spans="3:9" ht="15.5" x14ac:dyDescent="0.35">
      <c r="C87" t="s">
        <v>271</v>
      </c>
      <c r="D87" s="6">
        <v>1.81</v>
      </c>
    </row>
    <row r="88" spans="3:9" ht="15.5" x14ac:dyDescent="0.35">
      <c r="C88" t="s">
        <v>272</v>
      </c>
      <c r="I88" s="6">
        <v>1.83</v>
      </c>
    </row>
    <row r="89" spans="3:9" ht="15.5" x14ac:dyDescent="0.35">
      <c r="C89" t="s">
        <v>13</v>
      </c>
      <c r="D89" s="5">
        <v>57000000000</v>
      </c>
    </row>
    <row r="90" spans="3:9" ht="15.5" x14ac:dyDescent="0.35">
      <c r="C90" t="s">
        <v>358</v>
      </c>
      <c r="I90" s="6">
        <v>1.27</v>
      </c>
    </row>
    <row r="91" spans="3:9" ht="15.5" x14ac:dyDescent="0.35">
      <c r="C91" t="s">
        <v>273</v>
      </c>
      <c r="I91" s="6">
        <v>9.3999999999999986E-3</v>
      </c>
    </row>
    <row r="92" spans="3:9" ht="15.5" x14ac:dyDescent="0.35">
      <c r="C92" t="s">
        <v>274</v>
      </c>
      <c r="I92" s="6">
        <v>1.7000000000000001E-2</v>
      </c>
    </row>
    <row r="93" spans="3:9" ht="15.5" x14ac:dyDescent="0.35">
      <c r="C93" t="s">
        <v>275</v>
      </c>
      <c r="I93" s="6">
        <v>3.8800000000000001E-2</v>
      </c>
    </row>
    <row r="94" spans="3:9" ht="15.5" x14ac:dyDescent="0.35">
      <c r="C94" t="s">
        <v>359</v>
      </c>
      <c r="I94" s="6">
        <v>2.9300000000000003E-2</v>
      </c>
    </row>
    <row r="95" spans="3:9" ht="15.5" x14ac:dyDescent="0.35">
      <c r="C95" t="s">
        <v>276</v>
      </c>
      <c r="D95" s="6">
        <v>1.25</v>
      </c>
    </row>
    <row r="96" spans="3:9" ht="15.5" x14ac:dyDescent="0.35">
      <c r="C96" t="s">
        <v>277</v>
      </c>
      <c r="D96" s="6">
        <v>92.64</v>
      </c>
    </row>
    <row r="97" spans="3:9" ht="15.5" x14ac:dyDescent="0.35">
      <c r="C97" t="s">
        <v>278</v>
      </c>
      <c r="D97" s="6">
        <v>29.87</v>
      </c>
    </row>
    <row r="98" spans="3:9" ht="15.5" x14ac:dyDescent="0.35">
      <c r="C98" t="s">
        <v>279</v>
      </c>
      <c r="D98" s="6">
        <v>64.02</v>
      </c>
    </row>
    <row r="99" spans="3:9" ht="15.5" x14ac:dyDescent="0.35">
      <c r="C99" t="s">
        <v>280</v>
      </c>
      <c r="D99" s="6">
        <v>72.8</v>
      </c>
    </row>
    <row r="100" spans="3:9" ht="15.5" x14ac:dyDescent="0.35">
      <c r="C100" t="s">
        <v>281</v>
      </c>
      <c r="I100" s="6">
        <v>1.58</v>
      </c>
    </row>
    <row r="101" spans="3:9" ht="15.5" x14ac:dyDescent="0.35">
      <c r="C101" t="s">
        <v>282</v>
      </c>
      <c r="I101" s="6">
        <v>3.93</v>
      </c>
    </row>
    <row r="102" spans="3:9" ht="15.5" x14ac:dyDescent="0.35">
      <c r="C102" t="s">
        <v>47</v>
      </c>
      <c r="I102" s="5">
        <v>496000000000</v>
      </c>
    </row>
    <row r="103" spans="3:9" ht="15.5" x14ac:dyDescent="0.35">
      <c r="C103" t="s">
        <v>283</v>
      </c>
      <c r="I103" s="5">
        <v>702000000000</v>
      </c>
    </row>
    <row r="104" spans="3:9" ht="15.5" x14ac:dyDescent="0.35">
      <c r="C104" t="s">
        <v>284</v>
      </c>
      <c r="I104" s="5">
        <v>3020000000</v>
      </c>
    </row>
    <row r="105" spans="3:9" ht="15.5" x14ac:dyDescent="0.35">
      <c r="C105" t="s">
        <v>285</v>
      </c>
      <c r="I105" s="6">
        <v>0.17699999999999999</v>
      </c>
    </row>
    <row r="106" spans="3:9" ht="15.5" x14ac:dyDescent="0.35">
      <c r="C106" t="s">
        <v>286</v>
      </c>
      <c r="D106" s="6">
        <v>0.71040000000000003</v>
      </c>
    </row>
    <row r="107" spans="3:9" ht="15.5" x14ac:dyDescent="0.35">
      <c r="C107" t="s">
        <v>287</v>
      </c>
      <c r="D107" s="6">
        <v>1.3600000000000001E-2</v>
      </c>
    </row>
    <row r="108" spans="3:9" ht="15.5" x14ac:dyDescent="0.35">
      <c r="C108" t="s">
        <v>288</v>
      </c>
      <c r="D108" s="6">
        <v>3.4000000000000002E-3</v>
      </c>
    </row>
    <row r="109" spans="3:9" ht="15.5" x14ac:dyDescent="0.35">
      <c r="C109" t="s">
        <v>453</v>
      </c>
      <c r="D109" s="6">
        <v>-0.10390000000000001</v>
      </c>
    </row>
    <row r="110" spans="3:9" ht="15.5" x14ac:dyDescent="0.35">
      <c r="C110" t="s">
        <v>289</v>
      </c>
      <c r="D110" s="6">
        <v>-7.4400000000000008E-2</v>
      </c>
    </row>
    <row r="111" spans="3:9" ht="15.5" x14ac:dyDescent="0.35">
      <c r="C111" t="s">
        <v>360</v>
      </c>
      <c r="D111" s="6">
        <v>-0.83349999999999991</v>
      </c>
    </row>
    <row r="112" spans="3:9" ht="15.5" x14ac:dyDescent="0.35">
      <c r="C112" t="s">
        <v>290</v>
      </c>
      <c r="I112" s="6">
        <v>1.66</v>
      </c>
    </row>
    <row r="113" spans="3:9" ht="15.5" x14ac:dyDescent="0.35">
      <c r="C113" t="s">
        <v>454</v>
      </c>
      <c r="I113" s="6">
        <v>1.66</v>
      </c>
    </row>
    <row r="114" spans="3:9" ht="15.5" x14ac:dyDescent="0.35">
      <c r="C114" t="s">
        <v>455</v>
      </c>
      <c r="I114" s="6">
        <v>0.29830000000000001</v>
      </c>
    </row>
    <row r="115" spans="3:9" ht="15.5" x14ac:dyDescent="0.35">
      <c r="C115" t="s">
        <v>456</v>
      </c>
      <c r="I115" s="6">
        <v>1.01E-2</v>
      </c>
    </row>
    <row r="116" spans="3:9" ht="15.5" x14ac:dyDescent="0.35">
      <c r="C116" t="s">
        <v>291</v>
      </c>
      <c r="I116" t="s">
        <v>2452</v>
      </c>
    </row>
    <row r="117" spans="3:9" ht="15.5" x14ac:dyDescent="0.35">
      <c r="C117" t="s">
        <v>293</v>
      </c>
      <c r="I117" s="5">
        <v>9</v>
      </c>
    </row>
    <row r="118" spans="3:9" ht="15.5" x14ac:dyDescent="0.35">
      <c r="C118" t="s">
        <v>294</v>
      </c>
      <c r="I118" s="6">
        <v>0.31</v>
      </c>
    </row>
    <row r="119" spans="3:9" ht="15.5" x14ac:dyDescent="0.35">
      <c r="C119" t="s">
        <v>295</v>
      </c>
      <c r="I119" s="6">
        <v>0.38</v>
      </c>
    </row>
    <row r="120" spans="3:9" ht="15.5" x14ac:dyDescent="0.35">
      <c r="C120" t="s">
        <v>458</v>
      </c>
      <c r="I120" s="6">
        <v>0.28000000000000003</v>
      </c>
    </row>
    <row r="121" spans="3:9" ht="15.5" x14ac:dyDescent="0.35">
      <c r="C121" t="s">
        <v>296</v>
      </c>
      <c r="I121" s="6">
        <v>0.25</v>
      </c>
    </row>
    <row r="122" spans="3:9" ht="15.5" x14ac:dyDescent="0.35">
      <c r="C122" t="s">
        <v>361</v>
      </c>
      <c r="I122" s="6">
        <v>0.93</v>
      </c>
    </row>
    <row r="123" spans="3:9" ht="15.5" x14ac:dyDescent="0.35">
      <c r="C123" t="s">
        <v>297</v>
      </c>
      <c r="I123" s="6">
        <v>0.82</v>
      </c>
    </row>
    <row r="124" spans="3:9" ht="15.5" x14ac:dyDescent="0.35">
      <c r="C124" t="s">
        <v>298</v>
      </c>
      <c r="I124" s="6">
        <v>0.55000000000000004</v>
      </c>
    </row>
    <row r="125" spans="3:9" ht="15.5" x14ac:dyDescent="0.35">
      <c r="C125" t="s">
        <v>299</v>
      </c>
      <c r="I125" s="5">
        <v>2986000000000</v>
      </c>
    </row>
    <row r="126" spans="3:9" ht="15.5" x14ac:dyDescent="0.35">
      <c r="C126" t="s">
        <v>300</v>
      </c>
      <c r="I126" s="5">
        <v>2117000000000</v>
      </c>
    </row>
    <row r="127" spans="3:9" ht="15.5" x14ac:dyDescent="0.35">
      <c r="C127" t="s">
        <v>301</v>
      </c>
      <c r="I127" s="5">
        <v>439000000000</v>
      </c>
    </row>
    <row r="128" spans="3:9" ht="15.5" x14ac:dyDescent="0.35">
      <c r="C128" t="s">
        <v>302</v>
      </c>
      <c r="I128" s="5">
        <v>18000000000</v>
      </c>
    </row>
    <row r="129" spans="3:9" ht="15.5" x14ac:dyDescent="0.35">
      <c r="C129" t="s">
        <v>303</v>
      </c>
      <c r="D129" s="5">
        <v>52000000000</v>
      </c>
    </row>
    <row r="130" spans="3:9" ht="15.5" x14ac:dyDescent="0.35">
      <c r="C130" t="s">
        <v>304</v>
      </c>
      <c r="D130" s="5">
        <v>1881000000000</v>
      </c>
    </row>
    <row r="131" spans="3:9" ht="15.5" x14ac:dyDescent="0.35">
      <c r="C131" t="s">
        <v>305</v>
      </c>
      <c r="D131" s="5">
        <v>833000000000</v>
      </c>
    </row>
    <row r="132" spans="3:9" ht="15.5" x14ac:dyDescent="0.35">
      <c r="C132" t="s">
        <v>245</v>
      </c>
      <c r="D132" s="5">
        <v>-124000000000</v>
      </c>
    </row>
    <row r="133" spans="3:9" ht="15.5" x14ac:dyDescent="0.35">
      <c r="C133" t="s">
        <v>306</v>
      </c>
      <c r="I133" s="5">
        <v>1037000000000</v>
      </c>
    </row>
    <row r="134" spans="3:9" ht="15.5" x14ac:dyDescent="0.35">
      <c r="C134" t="s">
        <v>243</v>
      </c>
      <c r="D134" s="5">
        <v>110000000000</v>
      </c>
    </row>
    <row r="135" spans="3:9" ht="15.5" x14ac:dyDescent="0.35">
      <c r="C135" t="s">
        <v>242</v>
      </c>
      <c r="D135" s="5">
        <v>137000000000</v>
      </c>
    </row>
    <row r="136" spans="3:9" ht="15.5" x14ac:dyDescent="0.35">
      <c r="C136" t="s">
        <v>24</v>
      </c>
      <c r="D136" s="5">
        <v>247000000000</v>
      </c>
    </row>
    <row r="137" spans="3:9" ht="15.5" x14ac:dyDescent="0.35">
      <c r="C137" t="s">
        <v>21</v>
      </c>
      <c r="D137" s="5">
        <v>195000000000</v>
      </c>
    </row>
    <row r="138" spans="3:9" ht="15.5" x14ac:dyDescent="0.35">
      <c r="C138" t="s">
        <v>244</v>
      </c>
      <c r="I138" s="5">
        <v>1049000000000</v>
      </c>
    </row>
    <row r="139" spans="3:9" ht="15.5" x14ac:dyDescent="0.35">
      <c r="C139" t="s">
        <v>307</v>
      </c>
      <c r="I139" s="5">
        <v>383000000000</v>
      </c>
    </row>
    <row r="140" spans="3:9" ht="15.5" x14ac:dyDescent="0.35">
      <c r="C140" t="s">
        <v>308</v>
      </c>
      <c r="I140" s="5">
        <v>-174000000000</v>
      </c>
    </row>
    <row r="141" spans="3:9" ht="15.5" x14ac:dyDescent="0.35">
      <c r="C141" t="s">
        <v>309</v>
      </c>
      <c r="I141" s="5">
        <v>-212000000000</v>
      </c>
    </row>
    <row r="142" spans="3:9" ht="15.5" x14ac:dyDescent="0.35">
      <c r="C142" t="s">
        <v>310</v>
      </c>
      <c r="I142" s="5">
        <v>-78000000000</v>
      </c>
    </row>
    <row r="143" spans="3:9" ht="15.5" x14ac:dyDescent="0.35">
      <c r="C143" t="s">
        <v>311</v>
      </c>
      <c r="I143" s="5">
        <v>305000000000</v>
      </c>
    </row>
  </sheetData>
  <pageMargins left="0.7" right="0.7" top="0.75" bottom="0.75" header="0.3" footer="0.3"/>
  <ignoredErrors>
    <ignoredError sqref="A1:Q1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100</vt:i4>
      </vt:variant>
    </vt:vector>
  </HeadingPairs>
  <TitlesOfParts>
    <vt:vector size="100" baseType="lpstr">
      <vt:lpstr>TRAM</vt:lpstr>
      <vt:lpstr>TRIL</vt:lpstr>
      <vt:lpstr>TRIM</vt:lpstr>
      <vt:lpstr>TRIO</vt:lpstr>
      <vt:lpstr>TRIS</vt:lpstr>
      <vt:lpstr>TRST</vt:lpstr>
      <vt:lpstr>TRUS</vt:lpstr>
      <vt:lpstr>TSPC</vt:lpstr>
      <vt:lpstr>ULTJ</vt:lpstr>
      <vt:lpstr>UNIC</vt:lpstr>
      <vt:lpstr>UNIT</vt:lpstr>
      <vt:lpstr>UNSP</vt:lpstr>
      <vt:lpstr>UNTR</vt:lpstr>
      <vt:lpstr>UNVR</vt:lpstr>
      <vt:lpstr>VICO</vt:lpstr>
      <vt:lpstr>VINS</vt:lpstr>
      <vt:lpstr>VIVA</vt:lpstr>
      <vt:lpstr>VOKS</vt:lpstr>
      <vt:lpstr>VRNA</vt:lpstr>
      <vt:lpstr>WAPO</vt:lpstr>
      <vt:lpstr>WEHA</vt:lpstr>
      <vt:lpstr>WICO</vt:lpstr>
      <vt:lpstr>WIIM</vt:lpstr>
      <vt:lpstr>WIKA</vt:lpstr>
      <vt:lpstr>WINS</vt:lpstr>
      <vt:lpstr>WOMF</vt:lpstr>
      <vt:lpstr>WSKT</vt:lpstr>
      <vt:lpstr>WTON</vt:lpstr>
      <vt:lpstr>YPAS</vt:lpstr>
      <vt:lpstr>YULE</vt:lpstr>
      <vt:lpstr>ZBRA</vt:lpstr>
      <vt:lpstr>SHIP</vt:lpstr>
      <vt:lpstr>CASA</vt:lpstr>
      <vt:lpstr>DAYA</vt:lpstr>
      <vt:lpstr>DPUM</vt:lpstr>
      <vt:lpstr>IDPR</vt:lpstr>
      <vt:lpstr>JGLE</vt:lpstr>
      <vt:lpstr>KINO</vt:lpstr>
      <vt:lpstr>MARI</vt:lpstr>
      <vt:lpstr>MKNT</vt:lpstr>
      <vt:lpstr>MTRA</vt:lpstr>
      <vt:lpstr>OASA</vt:lpstr>
      <vt:lpstr>POWR</vt:lpstr>
      <vt:lpstr>INCF</vt:lpstr>
      <vt:lpstr>WSBP</vt:lpstr>
      <vt:lpstr>PBSA</vt:lpstr>
      <vt:lpstr>PRDA</vt:lpstr>
      <vt:lpstr>BOGA</vt:lpstr>
      <vt:lpstr>BRIS</vt:lpstr>
      <vt:lpstr>PORT</vt:lpstr>
      <vt:lpstr>CARS</vt:lpstr>
      <vt:lpstr>MINA</vt:lpstr>
      <vt:lpstr>CLEO</vt:lpstr>
      <vt:lpstr>TAMU</vt:lpstr>
      <vt:lpstr>CSIS</vt:lpstr>
      <vt:lpstr>TGRA</vt:lpstr>
      <vt:lpstr>FIRE</vt:lpstr>
      <vt:lpstr>TOPS</vt:lpstr>
      <vt:lpstr>KMTR</vt:lpstr>
      <vt:lpstr>ARMY</vt:lpstr>
      <vt:lpstr>MAPB</vt:lpstr>
      <vt:lpstr>WOOD</vt:lpstr>
      <vt:lpstr>HRTA</vt:lpstr>
      <vt:lpstr>MABA</vt:lpstr>
      <vt:lpstr>HOKI</vt:lpstr>
      <vt:lpstr>MPOW</vt:lpstr>
      <vt:lpstr>MARK</vt:lpstr>
      <vt:lpstr>NASA</vt:lpstr>
      <vt:lpstr>MDKI</vt:lpstr>
      <vt:lpstr>BELL</vt:lpstr>
      <vt:lpstr>KIOS</vt:lpstr>
      <vt:lpstr>GMFI</vt:lpstr>
      <vt:lpstr>MTWI</vt:lpstr>
      <vt:lpstr>ZINC</vt:lpstr>
      <vt:lpstr>MCAS</vt:lpstr>
      <vt:lpstr>PPRE</vt:lpstr>
      <vt:lpstr>WEGE</vt:lpstr>
      <vt:lpstr>PSSI</vt:lpstr>
      <vt:lpstr>MORA</vt:lpstr>
      <vt:lpstr>DWGL</vt:lpstr>
      <vt:lpstr>PBID</vt:lpstr>
      <vt:lpstr>JMAS</vt:lpstr>
      <vt:lpstr>CAMP</vt:lpstr>
      <vt:lpstr>IPCM</vt:lpstr>
      <vt:lpstr>PCAR</vt:lpstr>
      <vt:lpstr>LCKM</vt:lpstr>
      <vt:lpstr>BOSS</vt:lpstr>
      <vt:lpstr>HELI</vt:lpstr>
      <vt:lpstr>JSKY</vt:lpstr>
      <vt:lpstr>INPS</vt:lpstr>
      <vt:lpstr>GHON</vt:lpstr>
      <vt:lpstr>TDPM</vt:lpstr>
      <vt:lpstr>DFAM</vt:lpstr>
      <vt:lpstr>NICK</vt:lpstr>
      <vt:lpstr>BTPS</vt:lpstr>
      <vt:lpstr>SPTO</vt:lpstr>
      <vt:lpstr>PRIM</vt:lpstr>
      <vt:lpstr>HEAL</vt:lpstr>
      <vt:lpstr>TRUK</vt:lpstr>
      <vt:lpstr>PZZA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MOCHAMMAD CHAMDANI</cp:lastModifiedBy>
  <dcterms:modified xsi:type="dcterms:W3CDTF">2026-10-25T10:19:45Z</dcterms:modified>
</cp:coreProperties>
</file>